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macrosheets/sheet1.xml" ContentType="application/vnd.ms-excel.macro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ml.chartshapes+xml"/>
  <Override PartName="/xl/charts/chart20.xml" ContentType="application/vnd.openxmlformats-officedocument.drawingml.chart+xml"/>
  <Override PartName="/xl/drawings/drawing13.xml" ContentType="application/vnd.openxmlformats-officedocument.drawingml.chartshapes+xml"/>
  <Override PartName="/xl/charts/chart21.xml" ContentType="application/vnd.openxmlformats-officedocument.drawingml.chart+xml"/>
  <Override PartName="/xl/drawings/drawing14.xml" ContentType="application/vnd.openxmlformats-officedocument.drawingml.chartshapes+xml"/>
  <Override PartName="/xl/charts/chart22.xml" ContentType="application/vnd.openxmlformats-officedocument.drawingml.chart+xml"/>
  <Override PartName="/xl/drawings/drawing15.xml" ContentType="application/vnd.openxmlformats-officedocument.drawingml.chartshapes+xml"/>
  <Override PartName="/xl/charts/chart23.xml" ContentType="application/vnd.openxmlformats-officedocument.drawingml.chart+xml"/>
  <Override PartName="/xl/drawings/drawing16.xml" ContentType="application/vnd.openxmlformats-officedocument.drawingml.chartshapes+xml"/>
  <Override PartName="/xl/charts/chart24.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drawings/drawing22.xml" ContentType="application/vnd.openxmlformats-officedocument.drawingml.chartshapes+xml"/>
  <Override PartName="/xl/charts/chart27.xml" ContentType="application/vnd.openxmlformats-officedocument.drawingml.chart+xml"/>
  <Override PartName="/xl/charts/chart28.xml" ContentType="application/vnd.openxmlformats-officedocument.drawingml.chart+xml"/>
  <Override PartName="/xl/drawings/drawing23.xml" ContentType="application/vnd.openxmlformats-officedocument.drawing+xml"/>
  <Override PartName="/xl/charts/chart29.xml" ContentType="application/vnd.openxmlformats-officedocument.drawingml.chart+xml"/>
  <Override PartName="/xl/drawings/drawing24.xml" ContentType="application/vnd.openxmlformats-officedocument.drawingml.chartshape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workbookPr date1904="1" codeName="ThisWorkbook"/>
  <mc:AlternateContent xmlns:mc="http://schemas.openxmlformats.org/markup-compatibility/2006">
    <mc:Choice Requires="x15">
      <x15ac:absPath xmlns:x15ac="http://schemas.microsoft.com/office/spreadsheetml/2010/11/ac" url="F:\STANDARDS &amp; RESEARCH\0-Technical Dept\Standards (GSD)\Committee Tables\Misc Tables\TM-30\TM-30-Calc-Tool\TM-30-Calc-Tool\"/>
    </mc:Choice>
  </mc:AlternateContent>
  <xr:revisionPtr revIDLastSave="0" documentId="13_ncr:1_{79DEDAAD-0B3B-4D83-B0B5-AADF05FF321C}" xr6:coauthVersionLast="45" xr6:coauthVersionMax="45" xr10:uidLastSave="{00000000-0000-0000-0000-000000000000}"/>
  <bookViews>
    <workbookView xWindow="30525" yWindow="2535" windowWidth="23475" windowHeight="11805" tabRatio="899" xr2:uid="{00000000-000D-0000-FFFF-FFFF00000000}"/>
  </bookViews>
  <sheets>
    <sheet name="Version Notes" sheetId="46" r:id="rId1"/>
    <sheet name="Instructions" sheetId="43" r:id="rId2"/>
    <sheet name="Calculator" sheetId="40" r:id="rId3"/>
    <sheet name="Results Graphical" sheetId="53" r:id="rId4"/>
    <sheet name="Results Numerical" sheetId="36" r:id="rId5"/>
    <sheet name="CVG" sheetId="54" r:id="rId6"/>
    <sheet name="CVG (Dynamic)" sheetId="49" state="hidden" r:id="rId7"/>
    <sheet name="Simple Report" sheetId="50" r:id="rId8"/>
    <sheet name="Intermediate Report" sheetId="51" r:id="rId9"/>
    <sheet name="Full Report" sheetId="52" r:id="rId10"/>
    <sheet name="SPD Library" sheetId="41" r:id="rId11"/>
    <sheet name="CES" sheetId="35" r:id="rId12"/>
    <sheet name="CMF" sheetId="38" state="hidden" r:id="rId13"/>
    <sheet name="RefCalc" sheetId="10" state="hidden" r:id="rId14"/>
    <sheet name="CCTCalc" sheetId="21" state="hidden" r:id="rId15"/>
  </sheets>
  <externalReferences>
    <externalReference r:id="rId16"/>
  </externalReferences>
  <definedNames>
    <definedName name="CAM_UCS_xyY">[1]CAM_UCS!$A$1</definedName>
    <definedName name="CCT">CCTCalc!$A$1</definedName>
    <definedName name="CMCCAT" localSheetId="5">#REF!</definedName>
    <definedName name="CMCCAT">#REF!</definedName>
    <definedName name="CMCCATv" localSheetId="5">#REF!</definedName>
    <definedName name="CMCCATv">#REF!</definedName>
    <definedName name="DOMIN" localSheetId="5" function="1" xlm="1">#REF!</definedName>
    <definedName name="DOMIN" localSheetId="4" function="1" xlm="1">#REF!</definedName>
    <definedName name="DOMIN" function="1" xlm="1">#REF!</definedName>
    <definedName name="DOMIN_V" localSheetId="5">#REF!</definedName>
    <definedName name="DOMIN_V" localSheetId="4">#REF!</definedName>
    <definedName name="DOMIN_V">#REF!</definedName>
    <definedName name="Duvtoxy" localSheetId="5">#REF!</definedName>
    <definedName name="Duvtoxy">#REF!</definedName>
    <definedName name="LAB" localSheetId="5">#REF!</definedName>
    <definedName name="LAB">#REF!</definedName>
    <definedName name="Monochromator" localSheetId="5" function="1" xlm="1">#REF!</definedName>
    <definedName name="Monochromator" localSheetId="4" function="1" xlm="1">#REF!</definedName>
    <definedName name="Monochromator" function="1" xlm="1">#REF!</definedName>
    <definedName name="obs" localSheetId="5">#REF!</definedName>
    <definedName name="obs">#REF!</definedName>
    <definedName name="_xlnm.Print_Area" localSheetId="9">'Full Report'!$A$1:$X$17</definedName>
    <definedName name="_xlnm.Print_Area" localSheetId="8">'Intermediate Report'!$A$1</definedName>
    <definedName name="_xlnm.Print_Area" localSheetId="7">'Simple Report'!$A$1</definedName>
    <definedName name="RUNMACRO" localSheetId="5">#REF!</definedName>
    <definedName name="RUNMACRO" localSheetId="4">#REF!</definedName>
    <definedName name="RUNMACRO">#REF!</definedName>
    <definedName name="solver_adj" localSheetId="2" hidden="1">Calculator!#REF!,Calculator!#REF!</definedName>
    <definedName name="solver_adj" localSheetId="4" hidden="1">'Results Numerical'!$EI$5</definedName>
    <definedName name="solver_cvg" localSheetId="2" hidden="1">0.0001</definedName>
    <definedName name="solver_cvg" localSheetId="4" hidden="1">0.0001</definedName>
    <definedName name="solver_drv" localSheetId="2" hidden="1">1</definedName>
    <definedName name="solver_drv" localSheetId="4" hidden="1">1</definedName>
    <definedName name="solver_eng" localSheetId="2" hidden="1">1</definedName>
    <definedName name="solver_eng" localSheetId="4" hidden="1">1</definedName>
    <definedName name="solver_est" localSheetId="2" hidden="1">1</definedName>
    <definedName name="solver_est" localSheetId="4" hidden="1">1</definedName>
    <definedName name="solver_itr" localSheetId="2" hidden="1">2147483647</definedName>
    <definedName name="solver_itr" localSheetId="4" hidden="1">2147483647</definedName>
    <definedName name="solver_mip" localSheetId="2" hidden="1">2147483647</definedName>
    <definedName name="solver_mip" localSheetId="4" hidden="1">2147483647</definedName>
    <definedName name="solver_mni" localSheetId="2" hidden="1">30</definedName>
    <definedName name="solver_mni" localSheetId="4" hidden="1">30</definedName>
    <definedName name="solver_mrt" localSheetId="2" hidden="1">0.075</definedName>
    <definedName name="solver_mrt" localSheetId="4" hidden="1">0.075</definedName>
    <definedName name="solver_msl" localSheetId="2" hidden="1">2</definedName>
    <definedName name="solver_msl" localSheetId="4" hidden="1">2</definedName>
    <definedName name="solver_neg" localSheetId="2" hidden="1">1</definedName>
    <definedName name="solver_neg" localSheetId="4" hidden="1">1</definedName>
    <definedName name="solver_nod" localSheetId="2" hidden="1">2147483647</definedName>
    <definedName name="solver_nod" localSheetId="4" hidden="1">2147483647</definedName>
    <definedName name="solver_num" localSheetId="2" hidden="1">0</definedName>
    <definedName name="solver_num" localSheetId="4" hidden="1">0</definedName>
    <definedName name="solver_nwt" localSheetId="2" hidden="1">1</definedName>
    <definedName name="solver_nwt" localSheetId="4" hidden="1">1</definedName>
    <definedName name="solver_opt" localSheetId="2" hidden="1">Calculator!#REF!</definedName>
    <definedName name="solver_opt" localSheetId="4" hidden="1">'Results Numerical'!#REF!</definedName>
    <definedName name="solver_pre" localSheetId="2" hidden="1">0.000001</definedName>
    <definedName name="solver_pre" localSheetId="4" hidden="1">0.000001</definedName>
    <definedName name="solver_rbv" localSheetId="2" hidden="1">1</definedName>
    <definedName name="solver_rbv" localSheetId="4" hidden="1">1</definedName>
    <definedName name="solver_rlx" localSheetId="2" hidden="1">2</definedName>
    <definedName name="solver_rlx" localSheetId="4" hidden="1">2</definedName>
    <definedName name="solver_rsd" localSheetId="2" hidden="1">0</definedName>
    <definedName name="solver_rsd" localSheetId="4" hidden="1">0</definedName>
    <definedName name="solver_scl" localSheetId="2" hidden="1">1</definedName>
    <definedName name="solver_scl" localSheetId="4" hidden="1">1</definedName>
    <definedName name="solver_sho" localSheetId="2" hidden="1">2</definedName>
    <definedName name="solver_sho" localSheetId="4" hidden="1">2</definedName>
    <definedName name="solver_ssz" localSheetId="2" hidden="1">100</definedName>
    <definedName name="solver_ssz" localSheetId="4" hidden="1">100</definedName>
    <definedName name="solver_tim" localSheetId="2" hidden="1">2147483647</definedName>
    <definedName name="solver_tim" localSheetId="4" hidden="1">2147483647</definedName>
    <definedName name="solver_tol" localSheetId="2" hidden="1">0.01</definedName>
    <definedName name="solver_tol" localSheetId="4" hidden="1">0.01</definedName>
    <definedName name="solver_typ" localSheetId="2" hidden="1">2</definedName>
    <definedName name="solver_typ" localSheetId="4" hidden="1">3</definedName>
    <definedName name="solver_val" localSheetId="2" hidden="1">0</definedName>
    <definedName name="solver_val" localSheetId="4" hidden="1">71.4315</definedName>
    <definedName name="solver_ver" localSheetId="2" hidden="1">3</definedName>
    <definedName name="solver_ver" localSheetId="4" hidden="1">3</definedName>
    <definedName name="x" localSheetId="14">0.314015789074958</definedName>
    <definedName name="xy" localSheetId="14">CCTCalc!$D$1:$D$2</definedName>
    <definedName name="y" localSheetId="14">0.330314874591385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67" i="54" l="1"/>
  <c r="AI8" i="54"/>
  <c r="AI7" i="54"/>
  <c r="AH8" i="54"/>
  <c r="AF8" i="54" s="1"/>
  <c r="AH9" i="54"/>
  <c r="AF9" i="54" s="1"/>
  <c r="AI9" i="54"/>
  <c r="AG9" i="54" s="1"/>
  <c r="AH10" i="54"/>
  <c r="AF10" i="54" s="1"/>
  <c r="AI10" i="54"/>
  <c r="AG10" i="54" s="1"/>
  <c r="AH11" i="54"/>
  <c r="AF11" i="54" s="1"/>
  <c r="AI11" i="54"/>
  <c r="AG11" i="54" s="1"/>
  <c r="AH12" i="54"/>
  <c r="AF12" i="54" s="1"/>
  <c r="AI12" i="54"/>
  <c r="AG12" i="54" s="1"/>
  <c r="AH13" i="54"/>
  <c r="AF13" i="54" s="1"/>
  <c r="AI13" i="54"/>
  <c r="AG13" i="54" s="1"/>
  <c r="AH14" i="54"/>
  <c r="AF14" i="54" s="1"/>
  <c r="AI14" i="54"/>
  <c r="AG14" i="54" s="1"/>
  <c r="AH7" i="54"/>
  <c r="AF7" i="54" s="1"/>
  <c r="AG7" i="54"/>
  <c r="T367" i="54"/>
  <c r="U367" i="54"/>
  <c r="V367" i="54"/>
  <c r="W367" i="54"/>
  <c r="AA367" i="54"/>
  <c r="AB367" i="54"/>
  <c r="AC367" i="54"/>
  <c r="AC7" i="54"/>
  <c r="AB7" i="54"/>
  <c r="AA7" i="54"/>
  <c r="Z7" i="54"/>
  <c r="W7" i="54"/>
  <c r="V7" i="54"/>
  <c r="U7" i="54"/>
  <c r="T7" i="54"/>
  <c r="Y367" i="54"/>
  <c r="X367" i="54"/>
  <c r="S8" i="54"/>
  <c r="Y7" i="54"/>
  <c r="X7" i="54"/>
  <c r="S9" i="54" l="1"/>
  <c r="Z8" i="54"/>
  <c r="T8" i="54"/>
  <c r="U8" i="54"/>
  <c r="V8" i="54"/>
  <c r="W8" i="54"/>
  <c r="AA8" i="54"/>
  <c r="AC8" i="54"/>
  <c r="AB8" i="54"/>
  <c r="X8" i="54"/>
  <c r="Y8" i="54"/>
  <c r="AG8" i="54"/>
  <c r="S10" i="54"/>
  <c r="D367" i="49"/>
  <c r="Z10" i="54" l="1"/>
  <c r="T10" i="54"/>
  <c r="U10" i="54"/>
  <c r="V10" i="54"/>
  <c r="W10" i="54"/>
  <c r="AB10" i="54"/>
  <c r="AC10" i="54"/>
  <c r="AA10" i="54"/>
  <c r="V9" i="54"/>
  <c r="Z9" i="54"/>
  <c r="W9" i="54"/>
  <c r="T9" i="54"/>
  <c r="U9" i="54"/>
  <c r="AA9" i="54"/>
  <c r="AC9" i="54"/>
  <c r="Y9" i="54"/>
  <c r="AB9" i="54"/>
  <c r="X9" i="54"/>
  <c r="S11" i="54"/>
  <c r="Y10" i="54"/>
  <c r="X10" i="54"/>
  <c r="K4" i="49"/>
  <c r="I4" i="49"/>
  <c r="E4" i="49"/>
  <c r="C4" i="49"/>
  <c r="T22" i="49"/>
  <c r="T21" i="49"/>
  <c r="T20" i="49"/>
  <c r="T19" i="49"/>
  <c r="T18" i="49"/>
  <c r="T17" i="49"/>
  <c r="T16" i="49"/>
  <c r="T15" i="49"/>
  <c r="T14" i="49"/>
  <c r="T13" i="49"/>
  <c r="T12" i="49"/>
  <c r="T11" i="49"/>
  <c r="T10" i="49"/>
  <c r="T9" i="49"/>
  <c r="T8" i="49"/>
  <c r="T7" i="49"/>
  <c r="Q8" i="49"/>
  <c r="O8" i="49" s="1"/>
  <c r="R8" i="49"/>
  <c r="P8" i="49" s="1"/>
  <c r="Q9" i="49"/>
  <c r="O9" i="49" s="1"/>
  <c r="R9" i="49"/>
  <c r="P9" i="49" s="1"/>
  <c r="Q10" i="49"/>
  <c r="O10" i="49" s="1"/>
  <c r="R10" i="49"/>
  <c r="P10" i="49" s="1"/>
  <c r="Q11" i="49"/>
  <c r="O11" i="49" s="1"/>
  <c r="R11" i="49"/>
  <c r="P11" i="49" s="1"/>
  <c r="Q12" i="49"/>
  <c r="O12" i="49" s="1"/>
  <c r="R12" i="49"/>
  <c r="P12" i="49" s="1"/>
  <c r="Q13" i="49"/>
  <c r="O13" i="49" s="1"/>
  <c r="R13" i="49"/>
  <c r="P13" i="49" s="1"/>
  <c r="Q14" i="49"/>
  <c r="O14" i="49" s="1"/>
  <c r="R14" i="49"/>
  <c r="P14" i="49" s="1"/>
  <c r="R7" i="49"/>
  <c r="P7" i="49" s="1"/>
  <c r="Q7" i="49"/>
  <c r="O7" i="49" s="1"/>
  <c r="C367" i="49"/>
  <c r="E367" i="49"/>
  <c r="F367" i="49"/>
  <c r="I367" i="49"/>
  <c r="J367" i="49"/>
  <c r="K367" i="49"/>
  <c r="L367" i="49"/>
  <c r="L7" i="49"/>
  <c r="K7" i="49"/>
  <c r="J7" i="49"/>
  <c r="I7" i="49"/>
  <c r="F7" i="49"/>
  <c r="E7" i="49"/>
  <c r="D7" i="49"/>
  <c r="C7" i="49"/>
  <c r="V11" i="54" l="1"/>
  <c r="W11" i="54"/>
  <c r="Z11" i="54"/>
  <c r="T11" i="54"/>
  <c r="U11" i="54"/>
  <c r="AB11" i="54"/>
  <c r="AC11" i="54"/>
  <c r="AA11" i="54"/>
  <c r="S12" i="54"/>
  <c r="Y11" i="54"/>
  <c r="X11" i="54"/>
  <c r="E3" i="40"/>
  <c r="E4" i="52" s="1"/>
  <c r="T12" i="54" l="1"/>
  <c r="U12" i="54"/>
  <c r="Z12" i="54"/>
  <c r="V12" i="54"/>
  <c r="W12" i="54"/>
  <c r="AA12" i="54"/>
  <c r="AB12" i="54"/>
  <c r="AC12" i="54"/>
  <c r="S13" i="54"/>
  <c r="X12" i="54"/>
  <c r="Y12" i="54"/>
  <c r="EM405" i="36"/>
  <c r="EM404" i="36"/>
  <c r="EM403" i="36"/>
  <c r="EM402" i="36"/>
  <c r="EM401" i="36"/>
  <c r="EM400" i="36"/>
  <c r="EM399" i="36"/>
  <c r="EM398" i="36"/>
  <c r="EM397" i="36"/>
  <c r="EM396" i="36"/>
  <c r="EM395" i="36"/>
  <c r="EM394" i="36"/>
  <c r="EM393" i="36"/>
  <c r="EM392" i="36"/>
  <c r="EM391" i="36"/>
  <c r="EM390" i="36"/>
  <c r="EM389" i="36"/>
  <c r="EM388" i="36"/>
  <c r="EM387" i="36"/>
  <c r="EM386" i="36"/>
  <c r="EM385" i="36"/>
  <c r="EM384" i="36"/>
  <c r="EM383" i="36"/>
  <c r="EM382" i="36"/>
  <c r="EM381" i="36"/>
  <c r="EM380" i="36"/>
  <c r="EM379" i="36"/>
  <c r="EM378" i="36"/>
  <c r="EM377" i="36"/>
  <c r="EM376" i="36"/>
  <c r="EM375" i="36"/>
  <c r="EM374" i="36"/>
  <c r="EM373" i="36"/>
  <c r="EM372" i="36"/>
  <c r="EM371" i="36"/>
  <c r="EM370" i="36"/>
  <c r="EM369" i="36"/>
  <c r="EM368" i="36"/>
  <c r="EM367" i="36"/>
  <c r="EM366" i="36"/>
  <c r="EM365" i="36"/>
  <c r="EM364" i="36"/>
  <c r="EM363" i="36"/>
  <c r="EM362" i="36"/>
  <c r="EM361" i="36"/>
  <c r="EM360" i="36"/>
  <c r="EM359" i="36"/>
  <c r="EM358" i="36"/>
  <c r="EM357" i="36"/>
  <c r="EM356" i="36"/>
  <c r="EM355" i="36"/>
  <c r="EM354" i="36"/>
  <c r="EM353" i="36"/>
  <c r="EM352" i="36"/>
  <c r="EM351" i="36"/>
  <c r="EM350" i="36"/>
  <c r="EM349" i="36"/>
  <c r="EM348" i="36"/>
  <c r="EM347" i="36"/>
  <c r="EM346" i="36"/>
  <c r="EM345" i="36"/>
  <c r="EM344" i="36"/>
  <c r="EM343" i="36"/>
  <c r="EM342" i="36"/>
  <c r="EM341" i="36"/>
  <c r="EM340" i="36"/>
  <c r="EM339" i="36"/>
  <c r="EM338" i="36"/>
  <c r="EM337" i="36"/>
  <c r="EM336" i="36"/>
  <c r="EM335" i="36"/>
  <c r="EM334" i="36"/>
  <c r="EM333" i="36"/>
  <c r="EM332" i="36"/>
  <c r="EM331" i="36"/>
  <c r="EM330" i="36"/>
  <c r="EM329" i="36"/>
  <c r="EM328" i="36"/>
  <c r="EM327" i="36"/>
  <c r="EM326" i="36"/>
  <c r="EM325" i="36"/>
  <c r="EM324" i="36"/>
  <c r="EM323" i="36"/>
  <c r="EM322" i="36"/>
  <c r="EM321" i="36"/>
  <c r="EM320" i="36"/>
  <c r="EM319" i="36"/>
  <c r="EM318" i="36"/>
  <c r="EM317" i="36"/>
  <c r="EM316" i="36"/>
  <c r="EM315" i="36"/>
  <c r="EM314" i="36"/>
  <c r="EM313" i="36"/>
  <c r="EM312" i="36"/>
  <c r="EM311" i="36"/>
  <c r="EM310" i="36"/>
  <c r="EM309" i="36"/>
  <c r="EM308" i="36"/>
  <c r="EM307" i="36"/>
  <c r="EM306" i="36"/>
  <c r="EM305" i="36"/>
  <c r="EM304" i="36"/>
  <c r="EM303" i="36"/>
  <c r="EM302" i="36"/>
  <c r="EM301" i="36"/>
  <c r="EM300" i="36"/>
  <c r="EM299" i="36"/>
  <c r="EM298" i="36"/>
  <c r="EM297" i="36"/>
  <c r="EM296" i="36"/>
  <c r="EM295" i="36"/>
  <c r="EM294" i="36"/>
  <c r="EM293" i="36"/>
  <c r="EM292" i="36"/>
  <c r="EM291" i="36"/>
  <c r="EM290" i="36"/>
  <c r="EM289" i="36"/>
  <c r="EM288" i="36"/>
  <c r="EM287" i="36"/>
  <c r="EM286" i="36"/>
  <c r="EM285" i="36"/>
  <c r="EM284" i="36"/>
  <c r="EM283" i="36"/>
  <c r="EM282" i="36"/>
  <c r="EM281" i="36"/>
  <c r="EM280" i="36"/>
  <c r="EM279" i="36"/>
  <c r="EM278" i="36"/>
  <c r="EM277" i="36"/>
  <c r="EM276" i="36"/>
  <c r="EM275" i="36"/>
  <c r="EM274" i="36"/>
  <c r="EM273" i="36"/>
  <c r="EM272" i="36"/>
  <c r="EM271" i="36"/>
  <c r="EM270" i="36"/>
  <c r="EM269" i="36"/>
  <c r="EM268" i="36"/>
  <c r="EM267" i="36"/>
  <c r="EM266" i="36"/>
  <c r="EM265" i="36"/>
  <c r="EM264" i="36"/>
  <c r="EM263" i="36"/>
  <c r="EM262" i="36"/>
  <c r="EM261" i="36"/>
  <c r="EM260" i="36"/>
  <c r="EM259" i="36"/>
  <c r="EM258" i="36"/>
  <c r="EM257" i="36"/>
  <c r="EM256" i="36"/>
  <c r="EM255" i="36"/>
  <c r="EM254" i="36"/>
  <c r="EM253" i="36"/>
  <c r="EM252" i="36"/>
  <c r="EM251" i="36"/>
  <c r="EM250" i="36"/>
  <c r="EM249" i="36"/>
  <c r="EM248" i="36"/>
  <c r="EM247" i="36"/>
  <c r="EM246" i="36"/>
  <c r="EM245" i="36"/>
  <c r="EM244" i="36"/>
  <c r="EM243" i="36"/>
  <c r="EM242" i="36"/>
  <c r="EM241" i="36"/>
  <c r="EM240" i="36"/>
  <c r="EM239" i="36"/>
  <c r="EM238" i="36"/>
  <c r="EM237" i="36"/>
  <c r="EM236" i="36"/>
  <c r="EM235" i="36"/>
  <c r="EM234" i="36"/>
  <c r="EM233" i="36"/>
  <c r="EM232" i="36"/>
  <c r="EM231" i="36"/>
  <c r="EM230" i="36"/>
  <c r="EM229" i="36"/>
  <c r="EM228" i="36"/>
  <c r="EM227" i="36"/>
  <c r="EM226" i="36"/>
  <c r="EM225" i="36"/>
  <c r="EM224" i="36"/>
  <c r="EM223" i="36"/>
  <c r="EM222" i="36"/>
  <c r="EM221" i="36"/>
  <c r="EM220" i="36"/>
  <c r="EM219" i="36"/>
  <c r="EM218" i="36"/>
  <c r="EM217" i="36"/>
  <c r="EM216" i="36"/>
  <c r="EM215" i="36"/>
  <c r="EM214" i="36"/>
  <c r="EM213" i="36"/>
  <c r="EM212" i="36"/>
  <c r="EM211" i="36"/>
  <c r="EM210" i="36"/>
  <c r="EM209" i="36"/>
  <c r="EM208" i="36"/>
  <c r="EM207" i="36"/>
  <c r="EM206" i="36"/>
  <c r="EM205" i="36"/>
  <c r="EM204" i="36"/>
  <c r="EM203" i="36"/>
  <c r="EM202" i="36"/>
  <c r="EM201" i="36"/>
  <c r="EM200" i="36"/>
  <c r="EM199" i="36"/>
  <c r="EM198" i="36"/>
  <c r="EM197" i="36"/>
  <c r="EM196" i="36"/>
  <c r="EM195" i="36"/>
  <c r="EM194" i="36"/>
  <c r="EM193" i="36"/>
  <c r="EM192" i="36"/>
  <c r="EM191" i="36"/>
  <c r="EM190" i="36"/>
  <c r="EM189" i="36"/>
  <c r="EM188" i="36"/>
  <c r="EM187" i="36"/>
  <c r="EM186" i="36"/>
  <c r="EM185" i="36"/>
  <c r="EM184" i="36"/>
  <c r="EM183" i="36"/>
  <c r="EM182" i="36"/>
  <c r="EM181" i="36"/>
  <c r="EM180" i="36"/>
  <c r="EM179" i="36"/>
  <c r="EM178" i="36"/>
  <c r="EM177" i="36"/>
  <c r="EM176" i="36"/>
  <c r="EM175" i="36"/>
  <c r="EM174" i="36"/>
  <c r="EM173" i="36"/>
  <c r="EM172" i="36"/>
  <c r="EM171" i="36"/>
  <c r="EM170" i="36"/>
  <c r="EM169" i="36"/>
  <c r="EM168" i="36"/>
  <c r="EM167" i="36"/>
  <c r="EM166" i="36"/>
  <c r="EM165" i="36"/>
  <c r="EM164" i="36"/>
  <c r="EM163" i="36"/>
  <c r="EM162" i="36"/>
  <c r="EM161" i="36"/>
  <c r="EM160" i="36"/>
  <c r="EM159" i="36"/>
  <c r="EM158" i="36"/>
  <c r="EM157" i="36"/>
  <c r="EM156" i="36"/>
  <c r="EM155" i="36"/>
  <c r="EM154" i="36"/>
  <c r="EM153" i="36"/>
  <c r="EM152" i="36"/>
  <c r="EM151" i="36"/>
  <c r="EM150" i="36"/>
  <c r="EM149" i="36"/>
  <c r="EM148" i="36"/>
  <c r="EM147" i="36"/>
  <c r="EM146" i="36"/>
  <c r="EM145" i="36"/>
  <c r="EM144" i="36"/>
  <c r="EM143" i="36"/>
  <c r="EM142" i="36"/>
  <c r="EM141" i="36"/>
  <c r="EM140" i="36"/>
  <c r="EM139" i="36"/>
  <c r="EM138" i="36"/>
  <c r="EM137" i="36"/>
  <c r="EM136" i="36"/>
  <c r="EM135" i="36"/>
  <c r="EM134" i="36"/>
  <c r="EM133" i="36"/>
  <c r="EM132" i="36"/>
  <c r="EM131" i="36"/>
  <c r="EM130" i="36"/>
  <c r="EM129" i="36"/>
  <c r="EM128" i="36"/>
  <c r="EM127" i="36"/>
  <c r="EM126" i="36"/>
  <c r="EM125" i="36"/>
  <c r="EM124" i="36"/>
  <c r="EM123" i="36"/>
  <c r="EM122" i="36"/>
  <c r="EM121" i="36"/>
  <c r="EM120" i="36"/>
  <c r="EM119" i="36"/>
  <c r="EM118" i="36"/>
  <c r="EM117" i="36"/>
  <c r="EM116" i="36"/>
  <c r="EM115" i="36"/>
  <c r="EM114" i="36"/>
  <c r="EM113" i="36"/>
  <c r="EM112" i="36"/>
  <c r="EM111" i="36"/>
  <c r="EM110" i="36"/>
  <c r="EM109" i="36"/>
  <c r="EM108" i="36"/>
  <c r="EM107" i="36"/>
  <c r="EM106" i="36"/>
  <c r="EM105" i="36"/>
  <c r="EM104" i="36"/>
  <c r="EM103" i="36"/>
  <c r="EM102" i="36"/>
  <c r="EM101" i="36"/>
  <c r="EM100" i="36"/>
  <c r="EM99" i="36"/>
  <c r="EM98" i="36"/>
  <c r="EM97" i="36"/>
  <c r="EM96" i="36"/>
  <c r="EM95" i="36"/>
  <c r="EM94" i="36"/>
  <c r="EM93" i="36"/>
  <c r="EM92" i="36"/>
  <c r="EM91" i="36"/>
  <c r="EM90" i="36"/>
  <c r="EM89" i="36"/>
  <c r="EM88" i="36"/>
  <c r="EM87" i="36"/>
  <c r="EM86" i="36"/>
  <c r="EM85" i="36"/>
  <c r="EM84" i="36"/>
  <c r="EM83" i="36"/>
  <c r="EM82" i="36"/>
  <c r="EM81" i="36"/>
  <c r="EM80" i="36"/>
  <c r="EM79" i="36"/>
  <c r="EM78" i="36"/>
  <c r="EM77" i="36"/>
  <c r="EM76" i="36"/>
  <c r="EM75" i="36"/>
  <c r="EM74" i="36"/>
  <c r="EM73" i="36"/>
  <c r="EM72" i="36"/>
  <c r="EM71" i="36"/>
  <c r="EM70" i="36"/>
  <c r="EM69" i="36"/>
  <c r="EM68" i="36"/>
  <c r="EM67" i="36"/>
  <c r="EM66" i="36"/>
  <c r="EM65" i="36"/>
  <c r="EM64" i="36"/>
  <c r="EM63" i="36"/>
  <c r="EM62" i="36"/>
  <c r="EM61" i="36"/>
  <c r="EM60" i="36"/>
  <c r="EM59" i="36"/>
  <c r="EM58" i="36"/>
  <c r="EM57" i="36"/>
  <c r="EM56" i="36"/>
  <c r="EM55" i="36"/>
  <c r="EM54" i="36"/>
  <c r="EM53" i="36"/>
  <c r="EM52" i="36"/>
  <c r="EM51" i="36"/>
  <c r="EM50" i="36"/>
  <c r="EM49" i="36"/>
  <c r="EM48" i="36"/>
  <c r="EM47" i="36"/>
  <c r="EM46" i="36"/>
  <c r="EM45" i="36"/>
  <c r="EM44" i="36"/>
  <c r="EM43" i="36"/>
  <c r="EM42" i="36"/>
  <c r="EM41" i="36"/>
  <c r="EM40" i="36"/>
  <c r="EM39" i="36"/>
  <c r="EM38" i="36"/>
  <c r="EM37" i="36"/>
  <c r="EM36" i="36"/>
  <c r="EM35" i="36"/>
  <c r="EM34" i="36"/>
  <c r="EM33" i="36"/>
  <c r="EM32" i="36"/>
  <c r="EM31" i="36"/>
  <c r="EM30" i="36"/>
  <c r="EM29" i="36"/>
  <c r="EM28" i="36"/>
  <c r="EM27" i="36"/>
  <c r="EM26" i="36"/>
  <c r="EM25" i="36"/>
  <c r="EM24" i="36"/>
  <c r="EM23" i="36"/>
  <c r="EM22" i="36"/>
  <c r="EM21" i="36"/>
  <c r="EM20" i="36"/>
  <c r="EM19" i="36"/>
  <c r="EM18" i="36"/>
  <c r="EM17" i="36"/>
  <c r="EM16" i="36"/>
  <c r="EM15" i="36"/>
  <c r="EM14" i="36"/>
  <c r="EM13" i="36"/>
  <c r="EM12" i="36"/>
  <c r="EM11" i="36"/>
  <c r="EM10" i="36"/>
  <c r="EM9" i="36"/>
  <c r="EM8" i="36"/>
  <c r="EM7" i="36"/>
  <c r="EM6" i="36"/>
  <c r="EM5" i="36"/>
  <c r="H367" i="49"/>
  <c r="G367" i="49"/>
  <c r="B8" i="49"/>
  <c r="H7" i="49"/>
  <c r="G7" i="49"/>
  <c r="V13" i="54" l="1"/>
  <c r="W13" i="54"/>
  <c r="Z13" i="54"/>
  <c r="T13" i="54"/>
  <c r="U13" i="54"/>
  <c r="AA13" i="54"/>
  <c r="AB13" i="54"/>
  <c r="AC13" i="54"/>
  <c r="D8" i="49"/>
  <c r="E8" i="49"/>
  <c r="F8" i="49"/>
  <c r="C8" i="49"/>
  <c r="I8" i="49"/>
  <c r="L8" i="49"/>
  <c r="J8" i="49"/>
  <c r="K8" i="49"/>
  <c r="S14" i="54"/>
  <c r="Y13" i="54"/>
  <c r="X13" i="54"/>
  <c r="L5" i="36"/>
  <c r="B130" i="10"/>
  <c r="B14" i="10"/>
  <c r="B22" i="10"/>
  <c r="B26" i="10"/>
  <c r="B34" i="10"/>
  <c r="B46" i="10"/>
  <c r="B50" i="10"/>
  <c r="B58" i="10"/>
  <c r="B66" i="10"/>
  <c r="B74" i="10"/>
  <c r="B82" i="10"/>
  <c r="B94" i="10"/>
  <c r="B98" i="10"/>
  <c r="B106" i="10"/>
  <c r="B114" i="10"/>
  <c r="B122" i="10"/>
  <c r="B178" i="10"/>
  <c r="B63" i="10"/>
  <c r="B6" i="10"/>
  <c r="B10" i="10"/>
  <c r="B18" i="10"/>
  <c r="B30" i="10"/>
  <c r="B38" i="10"/>
  <c r="B42" i="10"/>
  <c r="B54" i="10"/>
  <c r="B62" i="10"/>
  <c r="B70" i="10"/>
  <c r="B78" i="10"/>
  <c r="B86" i="10"/>
  <c r="B90" i="10"/>
  <c r="B102" i="10"/>
  <c r="B110" i="10"/>
  <c r="B118" i="10"/>
  <c r="B126" i="10"/>
  <c r="B134" i="10"/>
  <c r="B142" i="10"/>
  <c r="B150" i="10"/>
  <c r="B154" i="10"/>
  <c r="B166" i="10"/>
  <c r="B170" i="10"/>
  <c r="B7" i="10"/>
  <c r="B19" i="10"/>
  <c r="B23" i="10"/>
  <c r="B35" i="10"/>
  <c r="B43" i="10"/>
  <c r="B51" i="10"/>
  <c r="B59" i="10"/>
  <c r="B8" i="10"/>
  <c r="B20" i="10"/>
  <c r="B28" i="10"/>
  <c r="B36" i="10"/>
  <c r="B44" i="10"/>
  <c r="B52" i="10"/>
  <c r="B60" i="10"/>
  <c r="B64" i="10"/>
  <c r="B76" i="10"/>
  <c r="B80" i="10"/>
  <c r="B92" i="10"/>
  <c r="B100" i="10"/>
  <c r="B104" i="10"/>
  <c r="B116" i="10"/>
  <c r="B120" i="10"/>
  <c r="B128" i="10"/>
  <c r="B132" i="10"/>
  <c r="B136" i="10"/>
  <c r="B140" i="10"/>
  <c r="B144" i="10"/>
  <c r="B148" i="10"/>
  <c r="B152" i="10"/>
  <c r="B156" i="10"/>
  <c r="B160" i="10"/>
  <c r="B164" i="10"/>
  <c r="B168" i="10"/>
  <c r="B172" i="10"/>
  <c r="B180" i="10"/>
  <c r="B188" i="10"/>
  <c r="B192" i="10"/>
  <c r="B196" i="10"/>
  <c r="B204" i="10"/>
  <c r="B212" i="10"/>
  <c r="B220" i="10"/>
  <c r="B228" i="10"/>
  <c r="B236" i="10"/>
  <c r="B244" i="10"/>
  <c r="B252" i="10"/>
  <c r="B260" i="10"/>
  <c r="B268" i="10"/>
  <c r="B276" i="10"/>
  <c r="B280" i="10"/>
  <c r="B284" i="10"/>
  <c r="B288" i="10"/>
  <c r="B292" i="10"/>
  <c r="B296" i="10"/>
  <c r="B300" i="10"/>
  <c r="B304" i="10"/>
  <c r="B308" i="10"/>
  <c r="B312" i="10"/>
  <c r="B316" i="10"/>
  <c r="B320" i="10"/>
  <c r="B324" i="10"/>
  <c r="B328" i="10"/>
  <c r="B332" i="10"/>
  <c r="B336" i="10"/>
  <c r="B340" i="10"/>
  <c r="B344" i="10"/>
  <c r="B348" i="10"/>
  <c r="B352" i="10"/>
  <c r="B356" i="10"/>
  <c r="B360" i="10"/>
  <c r="B364" i="10"/>
  <c r="B368" i="10"/>
  <c r="B372" i="10"/>
  <c r="B376" i="10"/>
  <c r="B380" i="10"/>
  <c r="B384" i="10"/>
  <c r="B388" i="10"/>
  <c r="B392" i="10"/>
  <c r="B396" i="10"/>
  <c r="B400" i="10"/>
  <c r="B404" i="10"/>
  <c r="B138" i="10"/>
  <c r="B146" i="10"/>
  <c r="B158" i="10"/>
  <c r="B162" i="10"/>
  <c r="B174" i="10"/>
  <c r="B11" i="10"/>
  <c r="B15" i="10"/>
  <c r="B27" i="10"/>
  <c r="B31" i="10"/>
  <c r="B39" i="10"/>
  <c r="B47" i="10"/>
  <c r="B55" i="10"/>
  <c r="B12" i="10"/>
  <c r="B16" i="10"/>
  <c r="B24" i="10"/>
  <c r="B32" i="10"/>
  <c r="B40" i="10"/>
  <c r="B48" i="10"/>
  <c r="B56" i="10"/>
  <c r="B68" i="10"/>
  <c r="B72" i="10"/>
  <c r="B84" i="10"/>
  <c r="B88" i="10"/>
  <c r="B96" i="10"/>
  <c r="B108" i="10"/>
  <c r="B112" i="10"/>
  <c r="B124" i="10"/>
  <c r="B176" i="10"/>
  <c r="B184" i="10"/>
  <c r="B200" i="10"/>
  <c r="B208" i="10"/>
  <c r="B216" i="10"/>
  <c r="B224" i="10"/>
  <c r="B232" i="10"/>
  <c r="B240" i="10"/>
  <c r="B248" i="10"/>
  <c r="B256" i="10"/>
  <c r="B264" i="10"/>
  <c r="B272" i="10"/>
  <c r="B9" i="10"/>
  <c r="B13" i="10"/>
  <c r="B17" i="10"/>
  <c r="B21" i="10"/>
  <c r="B25" i="10"/>
  <c r="B29" i="10"/>
  <c r="B33" i="10"/>
  <c r="B37" i="10"/>
  <c r="B41" i="10"/>
  <c r="B45" i="10"/>
  <c r="B49" i="10"/>
  <c r="B53" i="10"/>
  <c r="B57" i="10"/>
  <c r="B61" i="10"/>
  <c r="B65" i="10"/>
  <c r="B69" i="10"/>
  <c r="B73" i="10"/>
  <c r="B77" i="10"/>
  <c r="B81" i="10"/>
  <c r="B85" i="10"/>
  <c r="B89" i="10"/>
  <c r="B93" i="10"/>
  <c r="B97" i="10"/>
  <c r="B101" i="10"/>
  <c r="B105" i="10"/>
  <c r="B109" i="10"/>
  <c r="B113" i="10"/>
  <c r="B117" i="10"/>
  <c r="B121" i="10"/>
  <c r="B125" i="10"/>
  <c r="B129" i="10"/>
  <c r="B133" i="10"/>
  <c r="B137" i="10"/>
  <c r="B141" i="10"/>
  <c r="B145" i="10"/>
  <c r="B149" i="10"/>
  <c r="B153" i="10"/>
  <c r="B157" i="10"/>
  <c r="B182" i="10"/>
  <c r="B186" i="10"/>
  <c r="B190" i="10"/>
  <c r="B194" i="10"/>
  <c r="B198" i="10"/>
  <c r="B202" i="10"/>
  <c r="B206" i="10"/>
  <c r="B210" i="10"/>
  <c r="B214" i="10"/>
  <c r="B218" i="10"/>
  <c r="B222" i="10"/>
  <c r="B226" i="10"/>
  <c r="B230" i="10"/>
  <c r="B234" i="10"/>
  <c r="B238" i="10"/>
  <c r="B242" i="10"/>
  <c r="B246" i="10"/>
  <c r="B250" i="10"/>
  <c r="B254" i="10"/>
  <c r="B258" i="10"/>
  <c r="B262" i="10"/>
  <c r="B266" i="10"/>
  <c r="B270" i="10"/>
  <c r="B274" i="10"/>
  <c r="B278" i="10"/>
  <c r="B282" i="10"/>
  <c r="B286" i="10"/>
  <c r="B290" i="10"/>
  <c r="B294" i="10"/>
  <c r="B298" i="10"/>
  <c r="B302" i="10"/>
  <c r="B306" i="10"/>
  <c r="B310" i="10"/>
  <c r="B314" i="10"/>
  <c r="B318" i="10"/>
  <c r="B322" i="10"/>
  <c r="B326" i="10"/>
  <c r="B330" i="10"/>
  <c r="B334" i="10"/>
  <c r="B338" i="10"/>
  <c r="B342" i="10"/>
  <c r="B346" i="10"/>
  <c r="B350" i="10"/>
  <c r="B354" i="10"/>
  <c r="B358" i="10"/>
  <c r="B362" i="10"/>
  <c r="B366" i="10"/>
  <c r="B370" i="10"/>
  <c r="B374" i="10"/>
  <c r="B378" i="10"/>
  <c r="B382" i="10"/>
  <c r="B386" i="10"/>
  <c r="B390" i="10"/>
  <c r="B394" i="10"/>
  <c r="B398" i="10"/>
  <c r="B402" i="10"/>
  <c r="B67" i="10"/>
  <c r="B71" i="10"/>
  <c r="B75" i="10"/>
  <c r="B79" i="10"/>
  <c r="B83" i="10"/>
  <c r="B87" i="10"/>
  <c r="B91" i="10"/>
  <c r="B95" i="10"/>
  <c r="B99" i="10"/>
  <c r="B103" i="10"/>
  <c r="B107" i="10"/>
  <c r="B111" i="10"/>
  <c r="B115" i="10"/>
  <c r="B119" i="10"/>
  <c r="B123" i="10"/>
  <c r="B127" i="10"/>
  <c r="B131" i="10"/>
  <c r="B135" i="10"/>
  <c r="B139" i="10"/>
  <c r="B143" i="10"/>
  <c r="B147" i="10"/>
  <c r="B151" i="10"/>
  <c r="B155" i="10"/>
  <c r="B159" i="10"/>
  <c r="B163" i="10"/>
  <c r="B167" i="10"/>
  <c r="B171" i="10"/>
  <c r="B175" i="10"/>
  <c r="B179" i="10"/>
  <c r="B183" i="10"/>
  <c r="B187" i="10"/>
  <c r="B191" i="10"/>
  <c r="B195" i="10"/>
  <c r="B199" i="10"/>
  <c r="B203" i="10"/>
  <c r="B207" i="10"/>
  <c r="B211" i="10"/>
  <c r="B215" i="10"/>
  <c r="B219" i="10"/>
  <c r="B223" i="10"/>
  <c r="B227" i="10"/>
  <c r="B231" i="10"/>
  <c r="B235" i="10"/>
  <c r="B239" i="10"/>
  <c r="B243" i="10"/>
  <c r="B247" i="10"/>
  <c r="B251" i="10"/>
  <c r="B255" i="10"/>
  <c r="B259" i="10"/>
  <c r="B263" i="10"/>
  <c r="B267" i="10"/>
  <c r="B271" i="10"/>
  <c r="B275" i="10"/>
  <c r="B279" i="10"/>
  <c r="B283" i="10"/>
  <c r="B287" i="10"/>
  <c r="B291" i="10"/>
  <c r="B295" i="10"/>
  <c r="B299" i="10"/>
  <c r="B303" i="10"/>
  <c r="B307" i="10"/>
  <c r="B311" i="10"/>
  <c r="B315" i="10"/>
  <c r="B319" i="10"/>
  <c r="B323" i="10"/>
  <c r="B327" i="10"/>
  <c r="B331" i="10"/>
  <c r="B335" i="10"/>
  <c r="B339" i="10"/>
  <c r="B343" i="10"/>
  <c r="B347" i="10"/>
  <c r="B351" i="10"/>
  <c r="B355" i="10"/>
  <c r="B359" i="10"/>
  <c r="B363" i="10"/>
  <c r="B367" i="10"/>
  <c r="B371" i="10"/>
  <c r="B375" i="10"/>
  <c r="B379" i="10"/>
  <c r="B383" i="10"/>
  <c r="B387" i="10"/>
  <c r="B391" i="10"/>
  <c r="B395" i="10"/>
  <c r="B399" i="10"/>
  <c r="B403" i="10"/>
  <c r="B161" i="10"/>
  <c r="B165" i="10"/>
  <c r="B169" i="10"/>
  <c r="B173" i="10"/>
  <c r="B177" i="10"/>
  <c r="B181" i="10"/>
  <c r="B185" i="10"/>
  <c r="B189" i="10"/>
  <c r="B193" i="10"/>
  <c r="B197" i="10"/>
  <c r="B201" i="10"/>
  <c r="B205" i="10"/>
  <c r="B209" i="10"/>
  <c r="B213" i="10"/>
  <c r="B217" i="10"/>
  <c r="B221" i="10"/>
  <c r="B225" i="10"/>
  <c r="B229" i="10"/>
  <c r="B233" i="10"/>
  <c r="B237" i="10"/>
  <c r="B241" i="10"/>
  <c r="B245" i="10"/>
  <c r="B249" i="10"/>
  <c r="B253" i="10"/>
  <c r="B257" i="10"/>
  <c r="B261" i="10"/>
  <c r="B265" i="10"/>
  <c r="B269" i="10"/>
  <c r="B273" i="10"/>
  <c r="B277" i="10"/>
  <c r="B281" i="10"/>
  <c r="B285" i="10"/>
  <c r="B289" i="10"/>
  <c r="B293" i="10"/>
  <c r="B297" i="10"/>
  <c r="B301" i="10"/>
  <c r="B305" i="10"/>
  <c r="B309" i="10"/>
  <c r="B313" i="10"/>
  <c r="B317" i="10"/>
  <c r="B321" i="10"/>
  <c r="B325" i="10"/>
  <c r="B329" i="10"/>
  <c r="B333" i="10"/>
  <c r="B337" i="10"/>
  <c r="B341" i="10"/>
  <c r="B345" i="10"/>
  <c r="B349" i="10"/>
  <c r="B353" i="10"/>
  <c r="B357" i="10"/>
  <c r="B361" i="10"/>
  <c r="B365" i="10"/>
  <c r="B369" i="10"/>
  <c r="B373" i="10"/>
  <c r="B377" i="10"/>
  <c r="B381" i="10"/>
  <c r="B385" i="10"/>
  <c r="B389" i="10"/>
  <c r="B393" i="10"/>
  <c r="B397" i="10"/>
  <c r="B401" i="10"/>
  <c r="B405" i="10"/>
  <c r="B5" i="10"/>
  <c r="G8" i="49"/>
  <c r="B9" i="49"/>
  <c r="H8" i="49"/>
  <c r="B4" i="43"/>
  <c r="B2" i="43"/>
  <c r="D16" i="36"/>
  <c r="E16" i="36"/>
  <c r="F16" i="36"/>
  <c r="G16" i="36"/>
  <c r="H16" i="36"/>
  <c r="I16" i="36"/>
  <c r="J16" i="36"/>
  <c r="K16" i="36"/>
  <c r="L16" i="36"/>
  <c r="M16" i="36"/>
  <c r="N16" i="36"/>
  <c r="O16" i="36"/>
  <c r="P16" i="36"/>
  <c r="Q16" i="36"/>
  <c r="R16" i="36"/>
  <c r="C16" i="36"/>
  <c r="S16" i="36" s="1"/>
  <c r="W16" i="36"/>
  <c r="W17" i="36" s="1"/>
  <c r="C1" i="41"/>
  <c r="D1" i="41" s="1"/>
  <c r="E1" i="41" s="1"/>
  <c r="F1" i="41" s="1"/>
  <c r="G1" i="41" s="1"/>
  <c r="H1" i="41" s="1"/>
  <c r="I1" i="41" s="1"/>
  <c r="J1" i="41" s="1"/>
  <c r="K1" i="41" s="1"/>
  <c r="L1" i="41" s="1"/>
  <c r="M1" i="41" s="1"/>
  <c r="N1" i="41" s="1"/>
  <c r="O1" i="41" s="1"/>
  <c r="P1" i="41" s="1"/>
  <c r="Q1" i="41" s="1"/>
  <c r="R1" i="41" s="1"/>
  <c r="S1" i="41" s="1"/>
  <c r="T1" i="41" s="1"/>
  <c r="U1" i="41" s="1"/>
  <c r="V1" i="41" s="1"/>
  <c r="W1" i="41" s="1"/>
  <c r="X1" i="41" s="1"/>
  <c r="Y1" i="41" s="1"/>
  <c r="Z1" i="41" s="1"/>
  <c r="AA1" i="41" s="1"/>
  <c r="AB1" i="41" s="1"/>
  <c r="AC1" i="41" s="1"/>
  <c r="AD1" i="41" s="1"/>
  <c r="AE1" i="41" s="1"/>
  <c r="AF1" i="41" s="1"/>
  <c r="AG1" i="41" s="1"/>
  <c r="AH1" i="41" s="1"/>
  <c r="AI1" i="41" s="1"/>
  <c r="AJ1" i="41" s="1"/>
  <c r="AK1" i="41" s="1"/>
  <c r="AL1" i="41" s="1"/>
  <c r="AM1" i="41" s="1"/>
  <c r="AN1" i="41" s="1"/>
  <c r="AO1" i="41" s="1"/>
  <c r="AP1" i="41" s="1"/>
  <c r="AQ1" i="41" s="1"/>
  <c r="AR1" i="41" s="1"/>
  <c r="AS1" i="41" s="1"/>
  <c r="AT1" i="41" s="1"/>
  <c r="AU1" i="41" s="1"/>
  <c r="AV1" i="41" s="1"/>
  <c r="AW1" i="41" s="1"/>
  <c r="AX1" i="41" s="1"/>
  <c r="AY1" i="41" s="1"/>
  <c r="AZ1" i="41" s="1"/>
  <c r="BA1" i="41" s="1"/>
  <c r="BB1" i="41" s="1"/>
  <c r="BC1" i="41" s="1"/>
  <c r="BD1" i="41" s="1"/>
  <c r="BE1" i="41" s="1"/>
  <c r="BF1" i="41" s="1"/>
  <c r="BG1" i="41" s="1"/>
  <c r="BH1" i="41" s="1"/>
  <c r="BI1" i="41" s="1"/>
  <c r="BJ1" i="41" s="1"/>
  <c r="BK1" i="41" s="1"/>
  <c r="BL1" i="41" s="1"/>
  <c r="BM1" i="41" s="1"/>
  <c r="BN1" i="41" s="1"/>
  <c r="BO1" i="41" s="1"/>
  <c r="BP1" i="41" s="1"/>
  <c r="BQ1" i="41" s="1"/>
  <c r="BR1" i="41" s="1"/>
  <c r="BS1" i="41" s="1"/>
  <c r="BT1" i="41" s="1"/>
  <c r="BU1" i="41" s="1"/>
  <c r="BV1" i="41" s="1"/>
  <c r="BW1" i="41" s="1"/>
  <c r="BX1" i="41" s="1"/>
  <c r="BY1" i="41" s="1"/>
  <c r="BZ1" i="41" s="1"/>
  <c r="CA1" i="41" s="1"/>
  <c r="CB1" i="41" s="1"/>
  <c r="CC1" i="41" s="1"/>
  <c r="CD1" i="41" s="1"/>
  <c r="CE1" i="41" s="1"/>
  <c r="CF1" i="41" s="1"/>
  <c r="CG1" i="41" s="1"/>
  <c r="CH1" i="41" s="1"/>
  <c r="CI1" i="41" s="1"/>
  <c r="CJ1" i="41" s="1"/>
  <c r="CK1" i="41" s="1"/>
  <c r="CL1" i="41" s="1"/>
  <c r="CM1" i="41" s="1"/>
  <c r="CN1" i="41" s="1"/>
  <c r="CO1" i="41" s="1"/>
  <c r="CP1" i="41" s="1"/>
  <c r="CQ1" i="41" s="1"/>
  <c r="CR1" i="41" s="1"/>
  <c r="CS1" i="41" s="1"/>
  <c r="CT1" i="41" s="1"/>
  <c r="CU1" i="41" s="1"/>
  <c r="CV1" i="41" s="1"/>
  <c r="CW1" i="41" s="1"/>
  <c r="CX1" i="41" s="1"/>
  <c r="CY1" i="41" s="1"/>
  <c r="CZ1" i="41" s="1"/>
  <c r="DA1" i="41" s="1"/>
  <c r="DB1" i="41" s="1"/>
  <c r="DC1" i="41" s="1"/>
  <c r="DD1" i="41" s="1"/>
  <c r="DE1" i="41" s="1"/>
  <c r="DF1" i="41" s="1"/>
  <c r="DG1" i="41" s="1"/>
  <c r="DH1" i="41" s="1"/>
  <c r="DI1" i="41" s="1"/>
  <c r="DJ1" i="41" s="1"/>
  <c r="DK1" i="41" s="1"/>
  <c r="DL1" i="41" s="1"/>
  <c r="DM1" i="41" s="1"/>
  <c r="DN1" i="41" s="1"/>
  <c r="DO1" i="41" s="1"/>
  <c r="DP1" i="41" s="1"/>
  <c r="DQ1" i="41" s="1"/>
  <c r="DR1" i="41" s="1"/>
  <c r="DS1" i="41" s="1"/>
  <c r="DT1" i="41" s="1"/>
  <c r="DU1" i="41" s="1"/>
  <c r="DV1" i="41" s="1"/>
  <c r="DW1" i="41" s="1"/>
  <c r="DX1" i="41" s="1"/>
  <c r="DY1" i="41" s="1"/>
  <c r="DZ1" i="41" s="1"/>
  <c r="EA1" i="41" s="1"/>
  <c r="EB1" i="41" s="1"/>
  <c r="EC1" i="41" s="1"/>
  <c r="ED1" i="41" s="1"/>
  <c r="EE1" i="41" s="1"/>
  <c r="EF1" i="41" s="1"/>
  <c r="EG1" i="41" s="1"/>
  <c r="EH1" i="41" s="1"/>
  <c r="EI1" i="41" s="1"/>
  <c r="EJ1" i="41" s="1"/>
  <c r="EK1" i="41" s="1"/>
  <c r="EL1" i="41" s="1"/>
  <c r="EM1" i="41" s="1"/>
  <c r="EN1" i="41" s="1"/>
  <c r="EO1" i="41" s="1"/>
  <c r="EP1" i="41" s="1"/>
  <c r="EQ1" i="41" s="1"/>
  <c r="ER1" i="41" s="1"/>
  <c r="ES1" i="41" s="1"/>
  <c r="ET1" i="41" s="1"/>
  <c r="EU1" i="41" s="1"/>
  <c r="EV1" i="41" s="1"/>
  <c r="EW1" i="41" s="1"/>
  <c r="EX1" i="41" s="1"/>
  <c r="EY1" i="41" s="1"/>
  <c r="EZ1" i="41" s="1"/>
  <c r="FA1" i="41" s="1"/>
  <c r="FB1" i="41" s="1"/>
  <c r="FC1" i="41" s="1"/>
  <c r="FD1" i="41" s="1"/>
  <c r="FE1" i="41" s="1"/>
  <c r="FF1" i="41" s="1"/>
  <c r="FG1" i="41" s="1"/>
  <c r="FH1" i="41" s="1"/>
  <c r="FI1" i="41" s="1"/>
  <c r="FJ1" i="41" s="1"/>
  <c r="FK1" i="41" s="1"/>
  <c r="FL1" i="41" s="1"/>
  <c r="FM1" i="41" s="1"/>
  <c r="FN1" i="41" s="1"/>
  <c r="FO1" i="41" s="1"/>
  <c r="FP1" i="41" s="1"/>
  <c r="FQ1" i="41" s="1"/>
  <c r="FR1" i="41" s="1"/>
  <c r="FS1" i="41" s="1"/>
  <c r="FT1" i="41" s="1"/>
  <c r="FU1" i="41" s="1"/>
  <c r="FV1" i="41" s="1"/>
  <c r="FW1" i="41" s="1"/>
  <c r="FX1" i="41" s="1"/>
  <c r="FY1" i="41" s="1"/>
  <c r="FZ1" i="41" s="1"/>
  <c r="GA1" i="41" s="1"/>
  <c r="GB1" i="41" s="1"/>
  <c r="GC1" i="41" s="1"/>
  <c r="GD1" i="41" s="1"/>
  <c r="GE1" i="41" s="1"/>
  <c r="GF1" i="41" s="1"/>
  <c r="GG1" i="41" s="1"/>
  <c r="GH1" i="41" s="1"/>
  <c r="GI1" i="41" s="1"/>
  <c r="GJ1" i="41" s="1"/>
  <c r="GK1" i="41" s="1"/>
  <c r="GL1" i="41" s="1"/>
  <c r="GM1" i="41" s="1"/>
  <c r="GN1" i="41" s="1"/>
  <c r="GO1" i="41" s="1"/>
  <c r="GP1" i="41" s="1"/>
  <c r="GQ1" i="41" s="1"/>
  <c r="GR1" i="41" s="1"/>
  <c r="GS1" i="41" s="1"/>
  <c r="GT1" i="41" s="1"/>
  <c r="GU1" i="41" s="1"/>
  <c r="GV1" i="41" s="1"/>
  <c r="GW1" i="41" s="1"/>
  <c r="GX1" i="41" s="1"/>
  <c r="GY1" i="41" s="1"/>
  <c r="GZ1" i="41" s="1"/>
  <c r="HA1" i="41" s="1"/>
  <c r="HB1" i="41" s="1"/>
  <c r="HC1" i="41" s="1"/>
  <c r="HD1" i="41" s="1"/>
  <c r="HE1" i="41" s="1"/>
  <c r="HF1" i="41" s="1"/>
  <c r="HG1" i="41" s="1"/>
  <c r="HH1" i="41" s="1"/>
  <c r="HI1" i="41" s="1"/>
  <c r="HJ1" i="41" s="1"/>
  <c r="HK1" i="41" s="1"/>
  <c r="HL1" i="41" s="1"/>
  <c r="HM1" i="41" s="1"/>
  <c r="HN1" i="41" s="1"/>
  <c r="HO1" i="41" s="1"/>
  <c r="HP1" i="41" s="1"/>
  <c r="HQ1" i="41" s="1"/>
  <c r="HR1" i="41" s="1"/>
  <c r="HS1" i="41" s="1"/>
  <c r="HT1" i="41" s="1"/>
  <c r="HU1" i="41" s="1"/>
  <c r="HV1" i="41" s="1"/>
  <c r="HW1" i="41" s="1"/>
  <c r="HX1" i="41" s="1"/>
  <c r="HY1" i="41" s="1"/>
  <c r="HZ1" i="41" s="1"/>
  <c r="IA1" i="41" s="1"/>
  <c r="IB1" i="41" s="1"/>
  <c r="IC1" i="41" s="1"/>
  <c r="ID1" i="41" s="1"/>
  <c r="IE1" i="41" s="1"/>
  <c r="IF1" i="41" s="1"/>
  <c r="IG1" i="41" s="1"/>
  <c r="IH1" i="41" s="1"/>
  <c r="II1" i="41" s="1"/>
  <c r="IJ1" i="41" s="1"/>
  <c r="IK1" i="41" s="1"/>
  <c r="IL1" i="41" s="1"/>
  <c r="IM1" i="41" s="1"/>
  <c r="IN1" i="41" s="1"/>
  <c r="IO1" i="41" s="1"/>
  <c r="IP1" i="41" s="1"/>
  <c r="IQ1" i="41" s="1"/>
  <c r="IR1" i="41" s="1"/>
  <c r="IS1" i="41" s="1"/>
  <c r="IT1" i="41" s="1"/>
  <c r="IU1" i="41" s="1"/>
  <c r="IV1" i="41" s="1"/>
  <c r="IW1" i="41" s="1"/>
  <c r="IX1" i="41" s="1"/>
  <c r="IY1" i="41" s="1"/>
  <c r="IZ1" i="41" s="1"/>
  <c r="JA1" i="41" s="1"/>
  <c r="JB1" i="41" s="1"/>
  <c r="JC1" i="41" s="1"/>
  <c r="JD1" i="41" s="1"/>
  <c r="JE1" i="41" s="1"/>
  <c r="JF1" i="41" s="1"/>
  <c r="JG1" i="41" s="1"/>
  <c r="JH1" i="41" s="1"/>
  <c r="JI1" i="41" s="1"/>
  <c r="JJ1" i="41" s="1"/>
  <c r="JK1" i="41" s="1"/>
  <c r="JL1" i="41" s="1"/>
  <c r="JM1" i="41" s="1"/>
  <c r="JN1" i="41" s="1"/>
  <c r="JO1" i="41" s="1"/>
  <c r="JP1" i="41" s="1"/>
  <c r="JQ1" i="41" s="1"/>
  <c r="JR1" i="41" s="1"/>
  <c r="JS1" i="41" s="1"/>
  <c r="JT1" i="41" s="1"/>
  <c r="JU1" i="41" s="1"/>
  <c r="JV1" i="41" s="1"/>
  <c r="JW1" i="41" s="1"/>
  <c r="JX1" i="41" s="1"/>
  <c r="JY1" i="41" s="1"/>
  <c r="JZ1" i="41" s="1"/>
  <c r="KA1" i="41" s="1"/>
  <c r="KB1" i="41" s="1"/>
  <c r="KC1" i="41" s="1"/>
  <c r="KD1" i="41" s="1"/>
  <c r="KE1" i="41" s="1"/>
  <c r="KF1" i="41" s="1"/>
  <c r="KG1" i="41" s="1"/>
  <c r="KH1" i="41" s="1"/>
  <c r="KI1" i="41" s="1"/>
  <c r="KJ1" i="41" s="1"/>
  <c r="KK1" i="41" s="1"/>
  <c r="KL1" i="41" s="1"/>
  <c r="KM1" i="41" s="1"/>
  <c r="KN1" i="41" s="1"/>
  <c r="KO1" i="41" s="1"/>
  <c r="KP1" i="41" s="1"/>
  <c r="KQ1" i="41" s="1"/>
  <c r="KR1" i="41" s="1"/>
  <c r="KS1" i="41" s="1"/>
  <c r="KT1" i="41" s="1"/>
  <c r="KU1" i="41" s="1"/>
  <c r="KV1" i="41" s="1"/>
  <c r="KW1" i="41" s="1"/>
  <c r="KX1" i="41" s="1"/>
  <c r="KY1" i="41" s="1"/>
  <c r="KZ1" i="41" s="1"/>
  <c r="LA1" i="41" s="1"/>
  <c r="LB1" i="41" s="1"/>
  <c r="LC1" i="41" s="1"/>
  <c r="LD1" i="41" s="1"/>
  <c r="LE1" i="41" s="1"/>
  <c r="LF1" i="41" s="1"/>
  <c r="LG1" i="41" s="1"/>
  <c r="LH1" i="41" s="1"/>
  <c r="LI1" i="41" s="1"/>
  <c r="LJ1" i="41" s="1"/>
  <c r="LK1" i="41" s="1"/>
  <c r="LL1" i="41" s="1"/>
  <c r="LM1" i="41" s="1"/>
  <c r="LN1" i="41" s="1"/>
  <c r="LO1" i="41" s="1"/>
  <c r="LP1" i="41" s="1"/>
  <c r="LQ1" i="41" s="1"/>
  <c r="LR1" i="41" s="1"/>
  <c r="LS1" i="41" s="1"/>
  <c r="LT1" i="41" s="1"/>
  <c r="LU1" i="41" s="1"/>
  <c r="LV1" i="41" s="1"/>
  <c r="LW1" i="41" s="1"/>
  <c r="LX1" i="41" s="1"/>
  <c r="LY1" i="41" s="1"/>
  <c r="LZ1" i="41" s="1"/>
  <c r="MA1" i="41" s="1"/>
  <c r="MB1" i="41" s="1"/>
  <c r="MC1" i="41" s="1"/>
  <c r="MD1" i="41" s="1"/>
  <c r="ME1" i="41" s="1"/>
  <c r="MF1" i="41" s="1"/>
  <c r="MG1" i="41" s="1"/>
  <c r="DQ87" i="36"/>
  <c r="DQ88" i="36" s="1"/>
  <c r="DP87" i="36"/>
  <c r="DP88" i="36" s="1"/>
  <c r="DO87" i="36"/>
  <c r="DO88" i="36" s="1"/>
  <c r="DN87" i="36"/>
  <c r="DN88" i="36" s="1"/>
  <c r="DM87" i="36"/>
  <c r="DM88" i="36" s="1"/>
  <c r="DL87" i="36"/>
  <c r="DL88" i="36" s="1"/>
  <c r="DK87" i="36"/>
  <c r="DK88" i="36" s="1"/>
  <c r="DJ87" i="36"/>
  <c r="DJ88" i="36" s="1"/>
  <c r="DI87" i="36"/>
  <c r="DI88" i="36" s="1"/>
  <c r="DH87" i="36"/>
  <c r="DH88" i="36" s="1"/>
  <c r="DG87" i="36"/>
  <c r="DG88" i="36" s="1"/>
  <c r="DF87" i="36"/>
  <c r="DF88" i="36" s="1"/>
  <c r="DE87" i="36"/>
  <c r="DE88" i="36" s="1"/>
  <c r="DD87" i="36"/>
  <c r="DD88" i="36" s="1"/>
  <c r="DC87" i="36"/>
  <c r="DC88" i="36" s="1"/>
  <c r="DB87" i="36"/>
  <c r="DB88" i="36" s="1"/>
  <c r="DA87" i="36"/>
  <c r="DA88" i="36" s="1"/>
  <c r="CZ87" i="36"/>
  <c r="CZ88" i="36" s="1"/>
  <c r="CY87" i="36"/>
  <c r="CY88" i="36" s="1"/>
  <c r="CX87" i="36"/>
  <c r="CX88" i="36" s="1"/>
  <c r="CW87" i="36"/>
  <c r="CW88" i="36" s="1"/>
  <c r="CV87" i="36"/>
  <c r="CV88" i="36" s="1"/>
  <c r="CU87" i="36"/>
  <c r="CU88" i="36" s="1"/>
  <c r="CT87" i="36"/>
  <c r="CT88" i="36" s="1"/>
  <c r="CS87" i="36"/>
  <c r="CS88" i="36" s="1"/>
  <c r="CR87" i="36"/>
  <c r="CR88" i="36" s="1"/>
  <c r="CQ87" i="36"/>
  <c r="CQ88" i="36" s="1"/>
  <c r="CP87" i="36"/>
  <c r="CP88" i="36" s="1"/>
  <c r="CO87" i="36"/>
  <c r="CO88" i="36" s="1"/>
  <c r="CN87" i="36"/>
  <c r="CN88" i="36" s="1"/>
  <c r="CM87" i="36"/>
  <c r="CM88" i="36" s="1"/>
  <c r="CL87" i="36"/>
  <c r="CL88" i="36" s="1"/>
  <c r="CK87" i="36"/>
  <c r="CK88" i="36" s="1"/>
  <c r="CJ87" i="36"/>
  <c r="CJ88" i="36" s="1"/>
  <c r="CI87" i="36"/>
  <c r="CI88" i="36" s="1"/>
  <c r="CH87" i="36"/>
  <c r="CH88" i="36" s="1"/>
  <c r="CG87" i="36"/>
  <c r="CG88" i="36" s="1"/>
  <c r="CF87" i="36"/>
  <c r="CF88" i="36" s="1"/>
  <c r="CE87" i="36"/>
  <c r="CE88" i="36" s="1"/>
  <c r="CD87" i="36"/>
  <c r="CD88" i="36" s="1"/>
  <c r="CC87" i="36"/>
  <c r="CC88" i="36" s="1"/>
  <c r="CB87" i="36"/>
  <c r="CB88" i="36" s="1"/>
  <c r="CA87" i="36"/>
  <c r="CA88" i="36" s="1"/>
  <c r="BZ87" i="36"/>
  <c r="BZ88" i="36" s="1"/>
  <c r="BY87" i="36"/>
  <c r="BY88" i="36" s="1"/>
  <c r="BX87" i="36"/>
  <c r="BX88" i="36" s="1"/>
  <c r="BW87" i="36"/>
  <c r="BW88" i="36" s="1"/>
  <c r="BV87" i="36"/>
  <c r="BV88" i="36" s="1"/>
  <c r="BU87" i="36"/>
  <c r="BU88" i="36" s="1"/>
  <c r="BT87" i="36"/>
  <c r="BT88" i="36" s="1"/>
  <c r="BS87" i="36"/>
  <c r="BS88" i="36" s="1"/>
  <c r="BR87" i="36"/>
  <c r="BR88" i="36" s="1"/>
  <c r="BQ87" i="36"/>
  <c r="BQ88" i="36" s="1"/>
  <c r="BP87" i="36"/>
  <c r="BP88" i="36" s="1"/>
  <c r="BO87" i="36"/>
  <c r="BO88" i="36" s="1"/>
  <c r="BN87" i="36"/>
  <c r="BN88" i="36" s="1"/>
  <c r="BM87" i="36"/>
  <c r="BM88" i="36" s="1"/>
  <c r="BL87" i="36"/>
  <c r="BL88" i="36" s="1"/>
  <c r="BK87" i="36"/>
  <c r="BK88" i="36" s="1"/>
  <c r="BJ87" i="36"/>
  <c r="BJ88" i="36" s="1"/>
  <c r="BI87" i="36"/>
  <c r="BI88" i="36" s="1"/>
  <c r="BH87" i="36"/>
  <c r="BH88" i="36" s="1"/>
  <c r="BG87" i="36"/>
  <c r="BG88" i="36" s="1"/>
  <c r="BF87" i="36"/>
  <c r="BF88" i="36" s="1"/>
  <c r="BE87" i="36"/>
  <c r="BE88" i="36" s="1"/>
  <c r="BD87" i="36"/>
  <c r="BD88" i="36" s="1"/>
  <c r="BC87" i="36"/>
  <c r="BC88" i="36" s="1"/>
  <c r="BB87" i="36"/>
  <c r="BB88" i="36" s="1"/>
  <c r="BA87" i="36"/>
  <c r="BA88" i="36" s="1"/>
  <c r="AZ87" i="36"/>
  <c r="AZ88" i="36" s="1"/>
  <c r="AY87" i="36"/>
  <c r="AY88" i="36" s="1"/>
  <c r="AX87" i="36"/>
  <c r="AX88" i="36" s="1"/>
  <c r="AW87" i="36"/>
  <c r="AW88" i="36" s="1"/>
  <c r="AV87" i="36"/>
  <c r="AV88" i="36" s="1"/>
  <c r="AU87" i="36"/>
  <c r="AU88" i="36" s="1"/>
  <c r="AT87" i="36"/>
  <c r="AT88" i="36" s="1"/>
  <c r="AS87" i="36"/>
  <c r="AS88" i="36" s="1"/>
  <c r="AR87" i="36"/>
  <c r="AR88" i="36" s="1"/>
  <c r="AQ87" i="36"/>
  <c r="AQ88" i="36" s="1"/>
  <c r="AP87" i="36"/>
  <c r="AP88" i="36" s="1"/>
  <c r="AO87" i="36"/>
  <c r="AO88" i="36" s="1"/>
  <c r="AN87" i="36"/>
  <c r="AN88" i="36" s="1"/>
  <c r="DQ16" i="36"/>
  <c r="DQ17" i="36" s="1"/>
  <c r="DP16" i="36"/>
  <c r="DP17" i="36" s="1"/>
  <c r="DO16" i="36"/>
  <c r="DO17" i="36" s="1"/>
  <c r="DN16" i="36"/>
  <c r="DN17" i="36" s="1"/>
  <c r="DM16" i="36"/>
  <c r="DM17" i="36" s="1"/>
  <c r="DL16" i="36"/>
  <c r="DL17" i="36" s="1"/>
  <c r="DK16" i="36"/>
  <c r="DK17" i="36" s="1"/>
  <c r="DJ16" i="36"/>
  <c r="DJ17" i="36" s="1"/>
  <c r="DI16" i="36"/>
  <c r="DI17" i="36" s="1"/>
  <c r="DH16" i="36"/>
  <c r="DH17" i="36" s="1"/>
  <c r="DG16" i="36"/>
  <c r="DG17" i="36" s="1"/>
  <c r="DF16" i="36"/>
  <c r="DF17" i="36" s="1"/>
  <c r="DE16" i="36"/>
  <c r="DE17" i="36" s="1"/>
  <c r="DD16" i="36"/>
  <c r="DD17" i="36" s="1"/>
  <c r="DC16" i="36"/>
  <c r="DC17" i="36" s="1"/>
  <c r="DB16" i="36"/>
  <c r="DB17" i="36" s="1"/>
  <c r="DA16" i="36"/>
  <c r="DA17" i="36" s="1"/>
  <c r="CZ16" i="36"/>
  <c r="CZ17" i="36" s="1"/>
  <c r="CY16" i="36"/>
  <c r="CY17" i="36" s="1"/>
  <c r="CX16" i="36"/>
  <c r="CX17" i="36" s="1"/>
  <c r="CW16" i="36"/>
  <c r="CW17" i="36" s="1"/>
  <c r="CV16" i="36"/>
  <c r="CV17" i="36" s="1"/>
  <c r="CU16" i="36"/>
  <c r="CU17" i="36" s="1"/>
  <c r="CT16" i="36"/>
  <c r="CT17" i="36" s="1"/>
  <c r="CS16" i="36"/>
  <c r="CS17" i="36" s="1"/>
  <c r="CR16" i="36"/>
  <c r="CR17" i="36" s="1"/>
  <c r="CQ16" i="36"/>
  <c r="CQ17" i="36" s="1"/>
  <c r="CP16" i="36"/>
  <c r="CP17" i="36" s="1"/>
  <c r="CO16" i="36"/>
  <c r="CO17" i="36" s="1"/>
  <c r="CN16" i="36"/>
  <c r="CN17" i="36" s="1"/>
  <c r="CM16" i="36"/>
  <c r="CM17" i="36" s="1"/>
  <c r="CL16" i="36"/>
  <c r="CL17" i="36" s="1"/>
  <c r="CK16" i="36"/>
  <c r="CK17" i="36" s="1"/>
  <c r="CJ16" i="36"/>
  <c r="CJ17" i="36" s="1"/>
  <c r="CI16" i="36"/>
  <c r="CI17" i="36" s="1"/>
  <c r="CH16" i="36"/>
  <c r="CH17" i="36" s="1"/>
  <c r="CG16" i="36"/>
  <c r="CG17" i="36" s="1"/>
  <c r="CF16" i="36"/>
  <c r="CF17" i="36" s="1"/>
  <c r="CE16" i="36"/>
  <c r="CE17" i="36" s="1"/>
  <c r="CD16" i="36"/>
  <c r="CD17" i="36" s="1"/>
  <c r="CC16" i="36"/>
  <c r="CC17" i="36" s="1"/>
  <c r="CB16" i="36"/>
  <c r="CB17" i="36" s="1"/>
  <c r="CA16" i="36"/>
  <c r="CA17" i="36" s="1"/>
  <c r="BZ16" i="36"/>
  <c r="BZ17" i="36" s="1"/>
  <c r="BY16" i="36"/>
  <c r="BY17" i="36" s="1"/>
  <c r="BX16" i="36"/>
  <c r="BX17" i="36" s="1"/>
  <c r="BW16" i="36"/>
  <c r="BW17" i="36" s="1"/>
  <c r="BV16" i="36"/>
  <c r="BV17" i="36" s="1"/>
  <c r="BU16" i="36"/>
  <c r="BU17" i="36" s="1"/>
  <c r="BT16" i="36"/>
  <c r="BT17" i="36" s="1"/>
  <c r="BS16" i="36"/>
  <c r="BS17" i="36" s="1"/>
  <c r="BR16" i="36"/>
  <c r="BR17" i="36" s="1"/>
  <c r="BQ16" i="36"/>
  <c r="BQ17" i="36" s="1"/>
  <c r="BP16" i="36"/>
  <c r="BP17" i="36" s="1"/>
  <c r="BO16" i="36"/>
  <c r="BO17" i="36" s="1"/>
  <c r="BN16" i="36"/>
  <c r="BN17" i="36" s="1"/>
  <c r="BM16" i="36"/>
  <c r="BM17" i="36" s="1"/>
  <c r="BL16" i="36"/>
  <c r="BL17" i="36" s="1"/>
  <c r="BK16" i="36"/>
  <c r="BK17" i="36" s="1"/>
  <c r="BJ16" i="36"/>
  <c r="BJ17" i="36" s="1"/>
  <c r="BI16" i="36"/>
  <c r="BI17" i="36" s="1"/>
  <c r="BH16" i="36"/>
  <c r="BH17" i="36" s="1"/>
  <c r="BG16" i="36"/>
  <c r="BG17" i="36" s="1"/>
  <c r="BF16" i="36"/>
  <c r="BF17" i="36" s="1"/>
  <c r="BE16" i="36"/>
  <c r="BE17" i="36" s="1"/>
  <c r="BD16" i="36"/>
  <c r="BD17" i="36" s="1"/>
  <c r="BC16" i="36"/>
  <c r="BC17" i="36" s="1"/>
  <c r="BB16" i="36"/>
  <c r="BB17" i="36" s="1"/>
  <c r="BA16" i="36"/>
  <c r="BA17" i="36" s="1"/>
  <c r="AZ16" i="36"/>
  <c r="AZ17" i="36" s="1"/>
  <c r="AY16" i="36"/>
  <c r="AY17" i="36" s="1"/>
  <c r="AX16" i="36"/>
  <c r="AX17" i="36" s="1"/>
  <c r="AW16" i="36"/>
  <c r="AW17" i="36" s="1"/>
  <c r="AV16" i="36"/>
  <c r="AV17" i="36" s="1"/>
  <c r="AU16" i="36"/>
  <c r="AU17" i="36" s="1"/>
  <c r="AT16" i="36"/>
  <c r="AT17" i="36" s="1"/>
  <c r="AS16" i="36"/>
  <c r="AS17" i="36" s="1"/>
  <c r="AR16" i="36"/>
  <c r="AR17" i="36" s="1"/>
  <c r="AQ16" i="36"/>
  <c r="AQ17" i="36" s="1"/>
  <c r="AP16" i="36"/>
  <c r="AP17" i="36" s="1"/>
  <c r="AO16" i="36"/>
  <c r="AO17" i="36" s="1"/>
  <c r="AN16" i="36"/>
  <c r="AN17" i="36" s="1"/>
  <c r="X16" i="36"/>
  <c r="X17" i="36" s="1"/>
  <c r="Y16" i="36"/>
  <c r="Y17" i="36" s="1"/>
  <c r="Z16" i="36"/>
  <c r="Z17" i="36" s="1"/>
  <c r="AA16" i="36"/>
  <c r="AA17" i="36" s="1"/>
  <c r="AB16" i="36"/>
  <c r="AB17" i="36" s="1"/>
  <c r="AC16" i="36"/>
  <c r="AC17" i="36" s="1"/>
  <c r="AD16" i="36"/>
  <c r="AD17" i="36" s="1"/>
  <c r="AE16" i="36"/>
  <c r="AE17" i="36" s="1"/>
  <c r="AF16" i="36"/>
  <c r="AF17" i="36" s="1"/>
  <c r="AG16" i="36"/>
  <c r="AG17" i="36" s="1"/>
  <c r="AH16" i="36"/>
  <c r="AH17" i="36" s="1"/>
  <c r="AI16" i="36"/>
  <c r="AI17" i="36" s="1"/>
  <c r="AJ16" i="36"/>
  <c r="AJ17" i="36" s="1"/>
  <c r="AK16" i="36"/>
  <c r="AK17" i="36" s="1"/>
  <c r="AL16" i="36"/>
  <c r="AL17" i="36" s="1"/>
  <c r="AM16" i="36"/>
  <c r="AM17" i="36" s="1"/>
  <c r="V16" i="36"/>
  <c r="V17" i="36" s="1"/>
  <c r="V87" i="36"/>
  <c r="V88" i="36" s="1"/>
  <c r="W87" i="36"/>
  <c r="W88" i="36" s="1"/>
  <c r="X87" i="36"/>
  <c r="X88" i="36" s="1"/>
  <c r="Y87" i="36"/>
  <c r="Y88" i="36" s="1"/>
  <c r="Z87" i="36"/>
  <c r="Z88" i="36" s="1"/>
  <c r="AA87" i="36"/>
  <c r="AA88" i="36" s="1"/>
  <c r="AB87" i="36"/>
  <c r="AB88" i="36" s="1"/>
  <c r="AC87" i="36"/>
  <c r="AC88" i="36" s="1"/>
  <c r="AD87" i="36"/>
  <c r="AD88" i="36" s="1"/>
  <c r="AE87" i="36"/>
  <c r="AE88" i="36" s="1"/>
  <c r="AF87" i="36"/>
  <c r="AF88" i="36" s="1"/>
  <c r="AG87" i="36"/>
  <c r="AG88" i="36" s="1"/>
  <c r="AH87" i="36"/>
  <c r="AH88" i="36" s="1"/>
  <c r="AI87" i="36"/>
  <c r="AI88" i="36" s="1"/>
  <c r="AJ87" i="36"/>
  <c r="AJ88" i="36" s="1"/>
  <c r="AK87" i="36"/>
  <c r="AK88" i="36" s="1"/>
  <c r="AL87" i="36"/>
  <c r="AL88" i="36" s="1"/>
  <c r="AM87" i="36"/>
  <c r="AM88" i="36" s="1"/>
  <c r="EH22" i="36" a="1"/>
  <c r="EH24" i="36" s="1"/>
  <c r="EH32" i="36" a="1"/>
  <c r="EH34" i="36" s="1"/>
  <c r="EI14" i="36"/>
  <c r="T14" i="54" l="1"/>
  <c r="U14" i="54"/>
  <c r="V14" i="54"/>
  <c r="W14" i="54"/>
  <c r="Z14" i="54"/>
  <c r="AA14" i="54"/>
  <c r="AB14" i="54"/>
  <c r="AC14" i="54"/>
  <c r="H9" i="49"/>
  <c r="D9" i="49"/>
  <c r="F9" i="49"/>
  <c r="C9" i="49"/>
  <c r="I9" i="49"/>
  <c r="E9" i="49"/>
  <c r="L9" i="49"/>
  <c r="K9" i="49"/>
  <c r="J9" i="49"/>
  <c r="S15" i="54"/>
  <c r="Y14" i="54"/>
  <c r="X14" i="54"/>
  <c r="D7" i="10"/>
  <c r="D6" i="10"/>
  <c r="D5" i="10"/>
  <c r="G9" i="49"/>
  <c r="B10" i="49"/>
  <c r="EI34" i="36"/>
  <c r="EJ33" i="36"/>
  <c r="EJ24" i="36"/>
  <c r="EH32" i="36"/>
  <c r="EI23" i="36"/>
  <c r="EH33" i="36"/>
  <c r="EJ32" i="36"/>
  <c r="EJ34" i="36"/>
  <c r="EH22" i="36"/>
  <c r="EI24" i="36"/>
  <c r="EH23" i="36"/>
  <c r="EI22" i="36"/>
  <c r="EI33" i="36"/>
  <c r="EI32" i="36"/>
  <c r="EJ22" i="36"/>
  <c r="EJ23" i="36"/>
  <c r="V15" i="54" l="1"/>
  <c r="W15" i="54"/>
  <c r="T15" i="54"/>
  <c r="Z15" i="54"/>
  <c r="U15" i="54"/>
  <c r="AC15" i="54"/>
  <c r="AA15" i="54"/>
  <c r="AB15" i="54"/>
  <c r="D10" i="49"/>
  <c r="E10" i="49"/>
  <c r="F10" i="49"/>
  <c r="C10" i="49"/>
  <c r="I10" i="49"/>
  <c r="L10" i="49"/>
  <c r="J10" i="49"/>
  <c r="K10" i="49"/>
  <c r="S16" i="54"/>
  <c r="Y15" i="54"/>
  <c r="X15" i="54"/>
  <c r="G10" i="49"/>
  <c r="B11" i="49"/>
  <c r="H10" i="49"/>
  <c r="Z16" i="54" l="1"/>
  <c r="T16" i="54"/>
  <c r="U16" i="54"/>
  <c r="V16" i="54"/>
  <c r="W16" i="54"/>
  <c r="AA16" i="54"/>
  <c r="AC16" i="54"/>
  <c r="AB16" i="54"/>
  <c r="D11" i="49"/>
  <c r="C11" i="49"/>
  <c r="F11" i="49"/>
  <c r="E11" i="49"/>
  <c r="I11" i="49"/>
  <c r="L11" i="49"/>
  <c r="K11" i="49"/>
  <c r="J11" i="49"/>
  <c r="Y16" i="54"/>
  <c r="S17" i="54"/>
  <c r="X16" i="54"/>
  <c r="H11" i="49"/>
  <c r="G11" i="49"/>
  <c r="B12" i="49"/>
  <c r="EN5" i="36"/>
  <c r="EN43" i="36"/>
  <c r="EN68" i="36"/>
  <c r="EN111" i="36"/>
  <c r="EN39" i="36"/>
  <c r="EN138" i="36"/>
  <c r="EN238" i="36"/>
  <c r="EN185" i="36"/>
  <c r="EN132" i="36"/>
  <c r="EN167" i="36"/>
  <c r="EN233" i="36"/>
  <c r="EN137" i="36"/>
  <c r="EN270" i="36"/>
  <c r="EN342" i="36"/>
  <c r="EN48" i="36"/>
  <c r="EN227" i="36"/>
  <c r="EN58" i="36"/>
  <c r="EN211" i="36"/>
  <c r="EN156" i="36"/>
  <c r="EN133" i="36"/>
  <c r="EN136" i="36"/>
  <c r="EN55" i="36"/>
  <c r="EN177" i="36"/>
  <c r="EN95" i="36"/>
  <c r="EN303" i="36"/>
  <c r="EN168" i="36"/>
  <c r="EN64" i="36"/>
  <c r="EN32" i="36"/>
  <c r="EN339" i="36"/>
  <c r="EN47" i="36"/>
  <c r="EN35" i="36"/>
  <c r="EN169" i="36"/>
  <c r="EN271" i="36"/>
  <c r="EN128" i="36"/>
  <c r="EN56" i="36"/>
  <c r="EN87" i="36"/>
  <c r="EN78" i="36"/>
  <c r="EN8" i="36"/>
  <c r="EN267" i="36"/>
  <c r="EN319" i="36"/>
  <c r="EN107" i="36"/>
  <c r="EN198" i="36"/>
  <c r="EN84" i="36"/>
  <c r="EN80" i="36"/>
  <c r="EN36" i="36"/>
  <c r="EN257" i="36"/>
  <c r="EN53" i="36"/>
  <c r="EN159" i="36"/>
  <c r="EN254" i="36"/>
  <c r="EN323" i="36"/>
  <c r="EN81" i="36"/>
  <c r="EN215" i="36"/>
  <c r="EN19" i="36"/>
  <c r="EN98" i="36"/>
  <c r="EN295" i="36"/>
  <c r="EN27" i="36"/>
  <c r="EN206" i="36"/>
  <c r="EN247" i="36"/>
  <c r="EN50" i="36"/>
  <c r="EN106" i="36"/>
  <c r="EN148" i="36"/>
  <c r="EN313" i="36"/>
  <c r="EN231" i="36"/>
  <c r="EN20" i="36"/>
  <c r="EN235" i="36"/>
  <c r="EN9" i="36"/>
  <c r="EN219" i="36"/>
  <c r="EN146" i="36"/>
  <c r="EN289" i="36"/>
  <c r="EN140" i="36"/>
  <c r="EN354" i="36"/>
  <c r="EN207" i="36"/>
  <c r="EN311" i="36"/>
  <c r="EN173" i="36"/>
  <c r="EN335" i="36"/>
  <c r="EN17" i="36"/>
  <c r="EN255" i="36"/>
  <c r="EN243" i="36"/>
  <c r="EN45" i="36"/>
  <c r="EN363" i="36"/>
  <c r="EN317" i="36"/>
  <c r="EN223" i="36"/>
  <c r="EN38" i="36"/>
  <c r="EN62" i="36"/>
  <c r="EN66" i="36"/>
  <c r="EN370" i="36"/>
  <c r="EN202" i="36"/>
  <c r="EN69" i="36"/>
  <c r="EN33" i="36"/>
  <c r="EN30" i="36"/>
  <c r="EN164" i="36"/>
  <c r="EN124" i="36"/>
  <c r="EN402" i="36"/>
  <c r="EN298" i="36"/>
  <c r="EN400" i="36"/>
  <c r="EN70" i="36"/>
  <c r="EN60" i="36"/>
  <c r="EN326" i="36"/>
  <c r="EN34" i="36"/>
  <c r="EN371" i="36"/>
  <c r="EN302" i="36"/>
  <c r="EN153" i="36"/>
  <c r="EN108" i="36"/>
  <c r="EN337" i="36"/>
  <c r="EN286" i="36"/>
  <c r="EN396" i="36"/>
  <c r="EN75" i="36"/>
  <c r="EN74" i="36"/>
  <c r="EN199" i="36"/>
  <c r="EN99" i="36"/>
  <c r="EN359" i="36"/>
  <c r="EN307" i="36"/>
  <c r="EN157" i="36"/>
  <c r="EN28" i="36"/>
  <c r="EN174" i="36"/>
  <c r="EN292" i="36"/>
  <c r="EN190" i="36"/>
  <c r="EN192" i="36"/>
  <c r="EN21" i="36"/>
  <c r="EN97" i="36"/>
  <c r="EN399" i="36"/>
  <c r="EN279" i="36"/>
  <c r="EN331" i="36"/>
  <c r="EN246" i="36"/>
  <c r="EN217" i="36"/>
  <c r="EN200" i="36"/>
  <c r="EN63" i="36"/>
  <c r="EN287" i="36"/>
  <c r="EN152" i="36"/>
  <c r="EN278" i="36"/>
  <c r="EN256" i="36"/>
  <c r="EN277" i="36"/>
  <c r="EN149" i="36"/>
  <c r="EN391" i="36"/>
  <c r="EN324" i="36"/>
  <c r="EN355" i="36"/>
  <c r="EN155" i="36"/>
  <c r="EN263" i="36"/>
  <c r="EN387" i="36"/>
  <c r="EN367" i="36"/>
  <c r="EN191" i="36"/>
  <c r="EN61" i="36"/>
  <c r="EN347" i="36"/>
  <c r="EN394" i="36"/>
  <c r="EN86" i="36"/>
  <c r="EN67" i="36"/>
  <c r="EN175" i="36"/>
  <c r="EN186" i="36"/>
  <c r="EN390" i="36"/>
  <c r="EN380" i="36"/>
  <c r="EN129" i="36"/>
  <c r="EN41" i="36"/>
  <c r="EN91" i="36"/>
  <c r="EN176" i="36"/>
  <c r="EN239" i="36"/>
  <c r="EN352" i="36"/>
  <c r="EN193" i="36"/>
  <c r="EN310" i="36"/>
  <c r="EN131" i="36"/>
  <c r="EN203" i="36"/>
  <c r="EN364" i="36"/>
  <c r="EN291" i="36"/>
  <c r="EN241" i="36"/>
  <c r="EN179" i="36"/>
  <c r="EN93" i="36"/>
  <c r="EN209" i="36"/>
  <c r="EN187" i="36"/>
  <c r="EN234" i="36"/>
  <c r="EN259" i="36"/>
  <c r="EN161" i="36"/>
  <c r="EN25" i="36"/>
  <c r="EN351" i="36"/>
  <c r="EN65" i="36"/>
  <c r="EN213" i="36"/>
  <c r="EN12" i="36"/>
  <c r="EN151" i="36"/>
  <c r="EN22" i="36"/>
  <c r="EN299" i="36"/>
  <c r="EN96" i="36"/>
  <c r="EN305" i="36"/>
  <c r="EN76" i="36"/>
  <c r="EN115" i="36"/>
  <c r="EN282" i="36"/>
  <c r="EN288" i="36"/>
  <c r="EN283" i="36"/>
  <c r="EN348" i="36"/>
  <c r="EN145" i="36"/>
  <c r="EN113" i="36"/>
  <c r="EN116" i="36"/>
  <c r="EN334" i="36"/>
  <c r="EN109" i="36"/>
  <c r="EN309" i="36"/>
  <c r="EN112" i="36"/>
  <c r="EN250" i="36"/>
  <c r="EN374" i="36"/>
  <c r="EN195" i="36"/>
  <c r="EN344" i="36"/>
  <c r="EN142" i="36"/>
  <c r="EN221" i="36"/>
  <c r="EN308" i="36"/>
  <c r="EN130" i="36"/>
  <c r="EN40" i="36"/>
  <c r="EN230" i="36"/>
  <c r="EN276" i="36"/>
  <c r="EN105" i="36"/>
  <c r="EN321" i="36"/>
  <c r="EN214" i="36"/>
  <c r="EN59" i="36"/>
  <c r="EN346" i="36"/>
  <c r="EN42" i="36"/>
  <c r="EN158" i="36"/>
  <c r="EN251" i="36"/>
  <c r="EN212" i="36"/>
  <c r="EN403" i="36"/>
  <c r="EN79" i="36"/>
  <c r="EN83" i="36"/>
  <c r="EN11" i="36"/>
  <c r="EN102" i="36"/>
  <c r="EN23" i="36"/>
  <c r="EN31" i="36"/>
  <c r="EN358" i="36"/>
  <c r="EN94" i="36"/>
  <c r="EN182" i="36"/>
  <c r="EN26" i="36"/>
  <c r="EN90" i="36"/>
  <c r="EN163" i="36"/>
  <c r="EN368" i="36"/>
  <c r="EN85" i="36"/>
  <c r="EN13" i="36"/>
  <c r="EN392" i="36"/>
  <c r="EN119" i="36"/>
  <c r="EN378" i="36"/>
  <c r="EN49" i="36"/>
  <c r="EN147" i="36"/>
  <c r="EN280" i="36"/>
  <c r="EN127" i="36"/>
  <c r="EN398" i="36"/>
  <c r="EN343" i="36"/>
  <c r="EN281" i="36"/>
  <c r="EN92" i="36"/>
  <c r="EN16" i="36"/>
  <c r="EN260" i="36"/>
  <c r="EN293" i="36"/>
  <c r="EN37" i="36"/>
  <c r="EN160" i="36"/>
  <c r="EN162" i="36"/>
  <c r="EN114" i="36"/>
  <c r="EN320" i="36"/>
  <c r="EN379" i="36"/>
  <c r="EN101" i="36"/>
  <c r="EN77" i="36"/>
  <c r="EN52" i="36"/>
  <c r="EN388" i="36"/>
  <c r="EN110" i="36"/>
  <c r="EN262" i="36"/>
  <c r="EN134" i="36"/>
  <c r="EN104" i="36"/>
  <c r="EN329" i="36"/>
  <c r="EN24" i="36"/>
  <c r="EN103" i="36"/>
  <c r="EN228" i="36"/>
  <c r="EN314" i="36"/>
  <c r="EN10" i="36"/>
  <c r="EN249" i="36"/>
  <c r="EN89" i="36"/>
  <c r="EN51" i="36"/>
  <c r="EN88" i="36"/>
  <c r="EN340" i="36"/>
  <c r="EN71" i="36"/>
  <c r="EN141" i="36"/>
  <c r="EN384" i="36"/>
  <c r="EN294" i="36"/>
  <c r="EN44" i="36"/>
  <c r="EN264" i="36"/>
  <c r="EN386" i="36"/>
  <c r="EN122" i="36"/>
  <c r="EN382" i="36"/>
  <c r="EN341" i="36"/>
  <c r="EN181" i="36"/>
  <c r="EN318" i="36"/>
  <c r="EN265" i="36"/>
  <c r="EN229" i="36"/>
  <c r="EN14" i="36"/>
  <c r="EN57" i="36"/>
  <c r="EN275" i="36"/>
  <c r="EN253" i="36"/>
  <c r="EN100" i="36"/>
  <c r="EN197" i="36"/>
  <c r="EN172" i="36"/>
  <c r="EN383" i="36"/>
  <c r="EN240" i="36"/>
  <c r="EN15" i="36"/>
  <c r="EN54" i="36"/>
  <c r="EN232" i="36"/>
  <c r="EN273" i="36"/>
  <c r="EN29" i="36"/>
  <c r="EN72" i="36"/>
  <c r="EN336" i="36"/>
  <c r="EN328" i="36"/>
  <c r="EN118" i="36"/>
  <c r="EN165" i="36"/>
  <c r="EN218" i="36"/>
  <c r="EN244" i="36"/>
  <c r="EN225" i="36"/>
  <c r="EN170" i="36"/>
  <c r="EN18" i="36"/>
  <c r="EN237" i="36"/>
  <c r="EN296" i="36"/>
  <c r="EN366" i="36"/>
  <c r="EN327" i="36"/>
  <c r="EN330" i="36"/>
  <c r="EN222" i="36"/>
  <c r="EN201" i="36"/>
  <c r="EN154" i="36"/>
  <c r="EN143" i="36"/>
  <c r="EN297" i="36"/>
  <c r="EN166" i="36"/>
  <c r="EN315" i="36"/>
  <c r="EN183" i="36"/>
  <c r="EN7" i="36"/>
  <c r="EN46" i="36"/>
  <c r="EN194" i="36"/>
  <c r="EN6" i="36"/>
  <c r="EN82" i="36"/>
  <c r="EN121" i="36"/>
  <c r="EN178" i="36"/>
  <c r="EN362" i="36"/>
  <c r="EN73" i="36"/>
  <c r="EN269" i="36"/>
  <c r="EN242" i="36"/>
  <c r="EN125" i="36"/>
  <c r="EN135" i="36"/>
  <c r="EN375" i="36"/>
  <c r="EN405" i="36"/>
  <c r="EN389" i="36"/>
  <c r="EN373" i="36"/>
  <c r="EN357" i="36"/>
  <c r="EN338" i="36"/>
  <c r="EN306" i="36"/>
  <c r="EN274" i="36"/>
  <c r="EN236" i="36"/>
  <c r="EN204" i="36"/>
  <c r="EN123" i="36"/>
  <c r="EN301" i="36"/>
  <c r="EN208" i="36"/>
  <c r="EN376" i="36"/>
  <c r="EN325" i="36"/>
  <c r="EN245" i="36"/>
  <c r="EN144" i="36"/>
  <c r="EN180" i="36"/>
  <c r="EN401" i="36"/>
  <c r="EN385" i="36"/>
  <c r="EN369" i="36"/>
  <c r="EN353" i="36"/>
  <c r="EN332" i="36"/>
  <c r="EN300" i="36"/>
  <c r="EN268" i="36"/>
  <c r="EN226" i="36"/>
  <c r="EN188" i="36"/>
  <c r="EN120" i="36"/>
  <c r="EN350" i="36"/>
  <c r="EN285" i="36"/>
  <c r="EN205" i="36"/>
  <c r="EN372" i="36"/>
  <c r="EN312" i="36"/>
  <c r="EN216" i="36"/>
  <c r="EN395" i="36"/>
  <c r="EN171" i="36"/>
  <c r="EN397" i="36"/>
  <c r="EN381" i="36"/>
  <c r="EN365" i="36"/>
  <c r="EN349" i="36"/>
  <c r="EN322" i="36"/>
  <c r="EN290" i="36"/>
  <c r="EN258" i="36"/>
  <c r="EN220" i="36"/>
  <c r="EN139" i="36"/>
  <c r="EN117" i="36"/>
  <c r="EN333" i="36"/>
  <c r="EN272" i="36"/>
  <c r="EN189" i="36"/>
  <c r="EN360" i="36"/>
  <c r="EN261" i="36"/>
  <c r="EN184" i="36"/>
  <c r="EN266" i="36"/>
  <c r="EN393" i="36"/>
  <c r="EN377" i="36"/>
  <c r="EN361" i="36"/>
  <c r="EN345" i="36"/>
  <c r="EN316" i="36"/>
  <c r="EN284" i="36"/>
  <c r="EN252" i="36"/>
  <c r="EN210" i="36"/>
  <c r="EN126" i="36"/>
  <c r="EN304" i="36"/>
  <c r="EN224" i="36"/>
  <c r="EN404" i="36"/>
  <c r="EN356" i="36"/>
  <c r="EN248" i="36"/>
  <c r="EN150" i="36"/>
  <c r="EN196" i="36"/>
  <c r="V17" i="54" l="1"/>
  <c r="Z17" i="54"/>
  <c r="W17" i="54"/>
  <c r="T17" i="54"/>
  <c r="U17" i="54"/>
  <c r="AA17" i="54"/>
  <c r="AB17" i="54"/>
  <c r="AC17" i="54"/>
  <c r="D12" i="49"/>
  <c r="E12" i="49"/>
  <c r="I12" i="49"/>
  <c r="L12" i="49"/>
  <c r="F12" i="49"/>
  <c r="J12" i="49"/>
  <c r="C12" i="49"/>
  <c r="K12" i="49"/>
  <c r="S18" i="54"/>
  <c r="Y17" i="54"/>
  <c r="X17" i="54"/>
  <c r="G12" i="49"/>
  <c r="B13" i="49"/>
  <c r="G13" i="49" s="1"/>
  <c r="H12" i="49"/>
  <c r="W80" i="36"/>
  <c r="AA80" i="36"/>
  <c r="AE80" i="36"/>
  <c r="AI80" i="36"/>
  <c r="AM80" i="36"/>
  <c r="AQ80" i="36"/>
  <c r="AU80" i="36"/>
  <c r="AY80" i="36"/>
  <c r="BC80" i="36"/>
  <c r="BG80" i="36"/>
  <c r="BK80" i="36"/>
  <c r="BO80" i="36"/>
  <c r="BS80" i="36"/>
  <c r="BW80" i="36"/>
  <c r="CA80" i="36"/>
  <c r="CE80" i="36"/>
  <c r="CI80" i="36"/>
  <c r="CM80" i="36"/>
  <c r="CQ80" i="36"/>
  <c r="CU80" i="36"/>
  <c r="CY80" i="36"/>
  <c r="DC80" i="36"/>
  <c r="DG80" i="36"/>
  <c r="DK80" i="36"/>
  <c r="DO80" i="36"/>
  <c r="X81" i="36"/>
  <c r="AB81" i="36"/>
  <c r="AF81" i="36"/>
  <c r="AJ81" i="36"/>
  <c r="AN81" i="36"/>
  <c r="AR81" i="36"/>
  <c r="AV81" i="36"/>
  <c r="AZ81" i="36"/>
  <c r="BD81" i="36"/>
  <c r="BH81" i="36"/>
  <c r="BL81" i="36"/>
  <c r="BP81" i="36"/>
  <c r="BT81" i="36"/>
  <c r="BX81" i="36"/>
  <c r="CB81" i="36"/>
  <c r="CF81" i="36"/>
  <c r="CJ81" i="36"/>
  <c r="CN81" i="36"/>
  <c r="CR81" i="36"/>
  <c r="CV81" i="36"/>
  <c r="CZ81" i="36"/>
  <c r="DD81" i="36"/>
  <c r="DH81" i="36"/>
  <c r="DL81" i="36"/>
  <c r="DP81" i="36"/>
  <c r="Y82" i="36"/>
  <c r="AC82" i="36"/>
  <c r="AG82" i="36"/>
  <c r="AK82" i="36"/>
  <c r="AO82" i="36"/>
  <c r="AS82" i="36"/>
  <c r="AW82" i="36"/>
  <c r="BA82" i="36"/>
  <c r="BE82" i="36"/>
  <c r="BI82" i="36"/>
  <c r="BM82" i="36"/>
  <c r="BQ82" i="36"/>
  <c r="BU82" i="36"/>
  <c r="BY82" i="36"/>
  <c r="CC82" i="36"/>
  <c r="CG82" i="36"/>
  <c r="CK82" i="36"/>
  <c r="CO82" i="36"/>
  <c r="CS82" i="36"/>
  <c r="CW82" i="36"/>
  <c r="DA82" i="36"/>
  <c r="DE82" i="36"/>
  <c r="DI82" i="36"/>
  <c r="DM82" i="36"/>
  <c r="AK80" i="36"/>
  <c r="BA80" i="36"/>
  <c r="BM80" i="36"/>
  <c r="BY80" i="36"/>
  <c r="CK80" i="36"/>
  <c r="CW80" i="36"/>
  <c r="DI80" i="36"/>
  <c r="Z81" i="36"/>
  <c r="AL81" i="36"/>
  <c r="X80" i="36"/>
  <c r="AB80" i="36"/>
  <c r="AF80" i="36"/>
  <c r="AJ80" i="36"/>
  <c r="AN80" i="36"/>
  <c r="AR80" i="36"/>
  <c r="AV80" i="36"/>
  <c r="AZ80" i="36"/>
  <c r="BD80" i="36"/>
  <c r="BH80" i="36"/>
  <c r="BL80" i="36"/>
  <c r="BP80" i="36"/>
  <c r="BT80" i="36"/>
  <c r="BX80" i="36"/>
  <c r="CB80" i="36"/>
  <c r="CF80" i="36"/>
  <c r="CJ80" i="36"/>
  <c r="CN80" i="36"/>
  <c r="CR80" i="36"/>
  <c r="CV80" i="36"/>
  <c r="CZ80" i="36"/>
  <c r="DD80" i="36"/>
  <c r="DH80" i="36"/>
  <c r="DL80" i="36"/>
  <c r="DP80" i="36"/>
  <c r="Y81" i="36"/>
  <c r="AC81" i="36"/>
  <c r="AG81" i="36"/>
  <c r="AK81" i="36"/>
  <c r="AO81" i="36"/>
  <c r="AS81" i="36"/>
  <c r="AW81" i="36"/>
  <c r="BA81" i="36"/>
  <c r="BE81" i="36"/>
  <c r="BI81" i="36"/>
  <c r="BM81" i="36"/>
  <c r="BQ81" i="36"/>
  <c r="BU81" i="36"/>
  <c r="BY81" i="36"/>
  <c r="CC81" i="36"/>
  <c r="CG81" i="36"/>
  <c r="CK81" i="36"/>
  <c r="CO81" i="36"/>
  <c r="CS81" i="36"/>
  <c r="CW81" i="36"/>
  <c r="DA81" i="36"/>
  <c r="DE81" i="36"/>
  <c r="DI81" i="36"/>
  <c r="DM81" i="36"/>
  <c r="DQ81" i="36"/>
  <c r="Z82" i="36"/>
  <c r="AD82" i="36"/>
  <c r="AH82" i="36"/>
  <c r="AL82" i="36"/>
  <c r="AP82" i="36"/>
  <c r="AT82" i="36"/>
  <c r="AX82" i="36"/>
  <c r="BB82" i="36"/>
  <c r="BF82" i="36"/>
  <c r="BJ82" i="36"/>
  <c r="BN82" i="36"/>
  <c r="BR82" i="36"/>
  <c r="BV82" i="36"/>
  <c r="BZ82" i="36"/>
  <c r="CD82" i="36"/>
  <c r="CH82" i="36"/>
  <c r="CL82" i="36"/>
  <c r="CP82" i="36"/>
  <c r="CT82" i="36"/>
  <c r="CX82" i="36"/>
  <c r="DB82" i="36"/>
  <c r="DF82" i="36"/>
  <c r="DJ82" i="36"/>
  <c r="DN82" i="36"/>
  <c r="Y80" i="36"/>
  <c r="AC80" i="36"/>
  <c r="AO80" i="36"/>
  <c r="AW80" i="36"/>
  <c r="BI80" i="36"/>
  <c r="BU80" i="36"/>
  <c r="CC80" i="36"/>
  <c r="CS80" i="36"/>
  <c r="DA80" i="36"/>
  <c r="DQ80" i="36"/>
  <c r="AD81" i="36"/>
  <c r="Z80" i="36"/>
  <c r="AD80" i="36"/>
  <c r="AH80" i="36"/>
  <c r="AL80" i="36"/>
  <c r="AP80" i="36"/>
  <c r="AT80" i="36"/>
  <c r="AX80" i="36"/>
  <c r="BB80" i="36"/>
  <c r="BF80" i="36"/>
  <c r="BJ80" i="36"/>
  <c r="BN80" i="36"/>
  <c r="BR80" i="36"/>
  <c r="BV80" i="36"/>
  <c r="BZ80" i="36"/>
  <c r="CD80" i="36"/>
  <c r="CH80" i="36"/>
  <c r="CL80" i="36"/>
  <c r="CP80" i="36"/>
  <c r="CT80" i="36"/>
  <c r="CX80" i="36"/>
  <c r="DB80" i="36"/>
  <c r="DF80" i="36"/>
  <c r="DJ80" i="36"/>
  <c r="DN80" i="36"/>
  <c r="W81" i="36"/>
  <c r="AA81" i="36"/>
  <c r="AE81" i="36"/>
  <c r="AI81" i="36"/>
  <c r="AM81" i="36"/>
  <c r="AQ81" i="36"/>
  <c r="AU81" i="36"/>
  <c r="AY81" i="36"/>
  <c r="BC81" i="36"/>
  <c r="BG81" i="36"/>
  <c r="BK81" i="36"/>
  <c r="BO81" i="36"/>
  <c r="BS81" i="36"/>
  <c r="BW81" i="36"/>
  <c r="CA81" i="36"/>
  <c r="CE81" i="36"/>
  <c r="CI81" i="36"/>
  <c r="CM81" i="36"/>
  <c r="CQ81" i="36"/>
  <c r="CU81" i="36"/>
  <c r="CY81" i="36"/>
  <c r="DC81" i="36"/>
  <c r="DG81" i="36"/>
  <c r="DK81" i="36"/>
  <c r="DO81" i="36"/>
  <c r="X82" i="36"/>
  <c r="AB82" i="36"/>
  <c r="AF82" i="36"/>
  <c r="AJ82" i="36"/>
  <c r="AN82" i="36"/>
  <c r="AR82" i="36"/>
  <c r="AV82" i="36"/>
  <c r="AZ82" i="36"/>
  <c r="BD82" i="36"/>
  <c r="BH82" i="36"/>
  <c r="BL82" i="36"/>
  <c r="BP82" i="36"/>
  <c r="BT82" i="36"/>
  <c r="BX82" i="36"/>
  <c r="CB82" i="36"/>
  <c r="CF82" i="36"/>
  <c r="CJ82" i="36"/>
  <c r="CN82" i="36"/>
  <c r="CR82" i="36"/>
  <c r="CV82" i="36"/>
  <c r="CZ82" i="36"/>
  <c r="DD82" i="36"/>
  <c r="DH82" i="36"/>
  <c r="DL82" i="36"/>
  <c r="DP82" i="36"/>
  <c r="DQ82" i="36"/>
  <c r="AG80" i="36"/>
  <c r="AS80" i="36"/>
  <c r="BE80" i="36"/>
  <c r="BQ80" i="36"/>
  <c r="CG80" i="36"/>
  <c r="CO80" i="36"/>
  <c r="DE80" i="36"/>
  <c r="DM80" i="36"/>
  <c r="AH81" i="36"/>
  <c r="AP81" i="36"/>
  <c r="AT81" i="36"/>
  <c r="BJ81" i="36"/>
  <c r="BZ81" i="36"/>
  <c r="CP81" i="36"/>
  <c r="DF81" i="36"/>
  <c r="AA82" i="36"/>
  <c r="AQ82" i="36"/>
  <c r="BG82" i="36"/>
  <c r="BW82" i="36"/>
  <c r="CM82" i="36"/>
  <c r="DC82" i="36"/>
  <c r="CH81" i="36"/>
  <c r="AI82" i="36"/>
  <c r="CE82" i="36"/>
  <c r="AX81" i="36"/>
  <c r="BN81" i="36"/>
  <c r="CD81" i="36"/>
  <c r="CT81" i="36"/>
  <c r="DJ81" i="36"/>
  <c r="AE82" i="36"/>
  <c r="AU82" i="36"/>
  <c r="BK82" i="36"/>
  <c r="CA82" i="36"/>
  <c r="CQ82" i="36"/>
  <c r="DG82" i="36"/>
  <c r="BB81" i="36"/>
  <c r="CX81" i="36"/>
  <c r="AY82" i="36"/>
  <c r="DK82" i="36"/>
  <c r="BF81" i="36"/>
  <c r="BV81" i="36"/>
  <c r="CL81" i="36"/>
  <c r="DB81" i="36"/>
  <c r="W82" i="36"/>
  <c r="AM82" i="36"/>
  <c r="BC82" i="36"/>
  <c r="BS82" i="36"/>
  <c r="CI82" i="36"/>
  <c r="CY82" i="36"/>
  <c r="DO82" i="36"/>
  <c r="BR81" i="36"/>
  <c r="DN81" i="36"/>
  <c r="BO82" i="36"/>
  <c r="CU82" i="36"/>
  <c r="V81" i="36"/>
  <c r="V82" i="36"/>
  <c r="V80" i="36"/>
  <c r="H13" i="49"/>
  <c r="B14" i="49"/>
  <c r="Z18" i="54" l="1"/>
  <c r="T18" i="54"/>
  <c r="U18" i="54"/>
  <c r="V18" i="54"/>
  <c r="W18" i="54"/>
  <c r="AB18" i="54"/>
  <c r="AC18" i="54"/>
  <c r="AA18" i="54"/>
  <c r="D14" i="49"/>
  <c r="E14" i="49"/>
  <c r="C14" i="49"/>
  <c r="I14" i="49"/>
  <c r="F14" i="49"/>
  <c r="L14" i="49"/>
  <c r="J14" i="49"/>
  <c r="K14" i="49"/>
  <c r="D13" i="49"/>
  <c r="F13" i="49"/>
  <c r="C13" i="49"/>
  <c r="E13" i="49"/>
  <c r="I13" i="49"/>
  <c r="L13" i="49"/>
  <c r="K13" i="49"/>
  <c r="J13" i="49"/>
  <c r="Y18" i="54"/>
  <c r="S19" i="54"/>
  <c r="X18" i="54"/>
  <c r="D11" i="10"/>
  <c r="H6" i="36" s="1"/>
  <c r="V83" i="36"/>
  <c r="X83" i="36"/>
  <c r="AB83" i="36"/>
  <c r="AF83" i="36"/>
  <c r="AJ83" i="36"/>
  <c r="AN83" i="36"/>
  <c r="AR83" i="36"/>
  <c r="AV83" i="36"/>
  <c r="AZ83" i="36"/>
  <c r="BD83" i="36"/>
  <c r="BH83" i="36"/>
  <c r="BL83" i="36"/>
  <c r="BP83" i="36"/>
  <c r="BT83" i="36"/>
  <c r="BX83" i="36"/>
  <c r="CB83" i="36"/>
  <c r="CF83" i="36"/>
  <c r="CJ83" i="36"/>
  <c r="CN83" i="36"/>
  <c r="CR83" i="36"/>
  <c r="CV83" i="36"/>
  <c r="CZ83" i="36"/>
  <c r="DD83" i="36"/>
  <c r="DH83" i="36"/>
  <c r="DL83" i="36"/>
  <c r="DP83" i="36"/>
  <c r="AA83" i="36"/>
  <c r="AM83" i="36"/>
  <c r="AQ83" i="36"/>
  <c r="AY83" i="36"/>
  <c r="BK83" i="36"/>
  <c r="BS83" i="36"/>
  <c r="CA83" i="36"/>
  <c r="CI83" i="36"/>
  <c r="CU83" i="36"/>
  <c r="DC83" i="36"/>
  <c r="DO83" i="36"/>
  <c r="Y83" i="36"/>
  <c r="AC83" i="36"/>
  <c r="AG83" i="36"/>
  <c r="AK83" i="36"/>
  <c r="AO83" i="36"/>
  <c r="AS83" i="36"/>
  <c r="AW83" i="36"/>
  <c r="BA83" i="36"/>
  <c r="BE83" i="36"/>
  <c r="BI83" i="36"/>
  <c r="BM83" i="36"/>
  <c r="BQ83" i="36"/>
  <c r="BU83" i="36"/>
  <c r="BY83" i="36"/>
  <c r="CC83" i="36"/>
  <c r="CG83" i="36"/>
  <c r="CK83" i="36"/>
  <c r="CO83" i="36"/>
  <c r="CS83" i="36"/>
  <c r="CW83" i="36"/>
  <c r="DA83" i="36"/>
  <c r="DE83" i="36"/>
  <c r="DI83" i="36"/>
  <c r="DM83" i="36"/>
  <c r="DQ83" i="36"/>
  <c r="AE83" i="36"/>
  <c r="CM83" i="36"/>
  <c r="DK83" i="36"/>
  <c r="Z83" i="36"/>
  <c r="AD83" i="36"/>
  <c r="AH83" i="36"/>
  <c r="AL83" i="36"/>
  <c r="AP83" i="36"/>
  <c r="AT83" i="36"/>
  <c r="AX83" i="36"/>
  <c r="BB83" i="36"/>
  <c r="BF83" i="36"/>
  <c r="BJ83" i="36"/>
  <c r="BN83" i="36"/>
  <c r="BR83" i="36"/>
  <c r="BV83" i="36"/>
  <c r="BZ83" i="36"/>
  <c r="CD83" i="36"/>
  <c r="CH83" i="36"/>
  <c r="CL83" i="36"/>
  <c r="CP83" i="36"/>
  <c r="CT83" i="36"/>
  <c r="CX83" i="36"/>
  <c r="DB83" i="36"/>
  <c r="DF83" i="36"/>
  <c r="DJ83" i="36"/>
  <c r="DN83" i="36"/>
  <c r="W83" i="36"/>
  <c r="AI83" i="36"/>
  <c r="AU83" i="36"/>
  <c r="BC83" i="36"/>
  <c r="BG83" i="36"/>
  <c r="BO83" i="36"/>
  <c r="BW83" i="36"/>
  <c r="CE83" i="36"/>
  <c r="CQ83" i="36"/>
  <c r="CY83" i="36"/>
  <c r="DG83" i="36"/>
  <c r="V85" i="36"/>
  <c r="Z85" i="36"/>
  <c r="AD85" i="36"/>
  <c r="AH85" i="36"/>
  <c r="AL85" i="36"/>
  <c r="AP85" i="36"/>
  <c r="AT85" i="36"/>
  <c r="AX85" i="36"/>
  <c r="BB85" i="36"/>
  <c r="BF85" i="36"/>
  <c r="BJ85" i="36"/>
  <c r="BN85" i="36"/>
  <c r="BR85" i="36"/>
  <c r="BV85" i="36"/>
  <c r="BZ85" i="36"/>
  <c r="CD85" i="36"/>
  <c r="CH85" i="36"/>
  <c r="CL85" i="36"/>
  <c r="CP85" i="36"/>
  <c r="CT85" i="36"/>
  <c r="CX85" i="36"/>
  <c r="DB85" i="36"/>
  <c r="DF85" i="36"/>
  <c r="DJ85" i="36"/>
  <c r="DN85" i="36"/>
  <c r="W85" i="36"/>
  <c r="AA85" i="36"/>
  <c r="AE85" i="36"/>
  <c r="AI85" i="36"/>
  <c r="AM85" i="36"/>
  <c r="AQ85" i="36"/>
  <c r="AU85" i="36"/>
  <c r="AY85" i="36"/>
  <c r="BC85" i="36"/>
  <c r="BG85" i="36"/>
  <c r="BK85" i="36"/>
  <c r="BO85" i="36"/>
  <c r="BS85" i="36"/>
  <c r="BW85" i="36"/>
  <c r="CA85" i="36"/>
  <c r="CE85" i="36"/>
  <c r="CI85" i="36"/>
  <c r="CM85" i="36"/>
  <c r="CQ85" i="36"/>
  <c r="CU85" i="36"/>
  <c r="CY85" i="36"/>
  <c r="DC85" i="36"/>
  <c r="DG85" i="36"/>
  <c r="DK85" i="36"/>
  <c r="DO85" i="36"/>
  <c r="X85" i="36"/>
  <c r="AB85" i="36"/>
  <c r="AF85" i="36"/>
  <c r="AJ85" i="36"/>
  <c r="AN85" i="36"/>
  <c r="AR85" i="36"/>
  <c r="AV85" i="36"/>
  <c r="AZ85" i="36"/>
  <c r="BD85" i="36"/>
  <c r="BH85" i="36"/>
  <c r="BL85" i="36"/>
  <c r="BP85" i="36"/>
  <c r="BT85" i="36"/>
  <c r="BX85" i="36"/>
  <c r="CB85" i="36"/>
  <c r="CF85" i="36"/>
  <c r="CJ85" i="36"/>
  <c r="CN85" i="36"/>
  <c r="CR85" i="36"/>
  <c r="CV85" i="36"/>
  <c r="CZ85" i="36"/>
  <c r="DD85" i="36"/>
  <c r="DH85" i="36"/>
  <c r="DL85" i="36"/>
  <c r="DP85" i="36"/>
  <c r="Y85" i="36"/>
  <c r="AO85" i="36"/>
  <c r="BE85" i="36"/>
  <c r="BU85" i="36"/>
  <c r="CK85" i="36"/>
  <c r="DA85" i="36"/>
  <c r="DQ85" i="36"/>
  <c r="AC85" i="36"/>
  <c r="AS85" i="36"/>
  <c r="BI85" i="36"/>
  <c r="BY85" i="36"/>
  <c r="CO85" i="36"/>
  <c r="DE85" i="36"/>
  <c r="BA85" i="36"/>
  <c r="CG85" i="36"/>
  <c r="DM85" i="36"/>
  <c r="AG85" i="36"/>
  <c r="AW85" i="36"/>
  <c r="BM85" i="36"/>
  <c r="CC85" i="36"/>
  <c r="CS85" i="36"/>
  <c r="DI85" i="36"/>
  <c r="AK85" i="36"/>
  <c r="BQ85" i="36"/>
  <c r="CW85" i="36"/>
  <c r="V84" i="36"/>
  <c r="Y84" i="36"/>
  <c r="AC84" i="36"/>
  <c r="AG84" i="36"/>
  <c r="AK84" i="36"/>
  <c r="AO84" i="36"/>
  <c r="AS84" i="36"/>
  <c r="AW84" i="36"/>
  <c r="BA84" i="36"/>
  <c r="BE84" i="36"/>
  <c r="BI84" i="36"/>
  <c r="BM84" i="36"/>
  <c r="BQ84" i="36"/>
  <c r="BU84" i="36"/>
  <c r="BY84" i="36"/>
  <c r="CC84" i="36"/>
  <c r="CG84" i="36"/>
  <c r="CK84" i="36"/>
  <c r="CO84" i="36"/>
  <c r="CS84" i="36"/>
  <c r="CW84" i="36"/>
  <c r="DA84" i="36"/>
  <c r="DE84" i="36"/>
  <c r="DI84" i="36"/>
  <c r="DM84" i="36"/>
  <c r="DQ84" i="36"/>
  <c r="Z84" i="36"/>
  <c r="AD84" i="36"/>
  <c r="AH84" i="36"/>
  <c r="AL84" i="36"/>
  <c r="AP84" i="36"/>
  <c r="AT84" i="36"/>
  <c r="AX84" i="36"/>
  <c r="BB84" i="36"/>
  <c r="BF84" i="36"/>
  <c r="BJ84" i="36"/>
  <c r="BN84" i="36"/>
  <c r="BR84" i="36"/>
  <c r="BV84" i="36"/>
  <c r="BZ84" i="36"/>
  <c r="CD84" i="36"/>
  <c r="CH84" i="36"/>
  <c r="CL84" i="36"/>
  <c r="CP84" i="36"/>
  <c r="CT84" i="36"/>
  <c r="CX84" i="36"/>
  <c r="DB84" i="36"/>
  <c r="DF84" i="36"/>
  <c r="DJ84" i="36"/>
  <c r="DN84" i="36"/>
  <c r="W84" i="36"/>
  <c r="AA84" i="36"/>
  <c r="AE84" i="36"/>
  <c r="AI84" i="36"/>
  <c r="AM84" i="36"/>
  <c r="AQ84" i="36"/>
  <c r="AU84" i="36"/>
  <c r="AY84" i="36"/>
  <c r="BC84" i="36"/>
  <c r="BG84" i="36"/>
  <c r="BK84" i="36"/>
  <c r="BO84" i="36"/>
  <c r="BS84" i="36"/>
  <c r="BW84" i="36"/>
  <c r="CA84" i="36"/>
  <c r="CE84" i="36"/>
  <c r="CI84" i="36"/>
  <c r="CM84" i="36"/>
  <c r="CQ84" i="36"/>
  <c r="CU84" i="36"/>
  <c r="CY84" i="36"/>
  <c r="DC84" i="36"/>
  <c r="DG84" i="36"/>
  <c r="DK84" i="36"/>
  <c r="DO84" i="36"/>
  <c r="AB84" i="36"/>
  <c r="AR84" i="36"/>
  <c r="BH84" i="36"/>
  <c r="BX84" i="36"/>
  <c r="CN84" i="36"/>
  <c r="DD84" i="36"/>
  <c r="AF84" i="36"/>
  <c r="AV84" i="36"/>
  <c r="BL84" i="36"/>
  <c r="CB84" i="36"/>
  <c r="CR84" i="36"/>
  <c r="DH84" i="36"/>
  <c r="AN84" i="36"/>
  <c r="BT84" i="36"/>
  <c r="CZ84" i="36"/>
  <c r="AJ84" i="36"/>
  <c r="AZ84" i="36"/>
  <c r="BP84" i="36"/>
  <c r="CF84" i="36"/>
  <c r="CV84" i="36"/>
  <c r="DL84" i="36"/>
  <c r="X84" i="36"/>
  <c r="BD84" i="36"/>
  <c r="CJ84" i="36"/>
  <c r="DP84" i="36"/>
  <c r="B15" i="49"/>
  <c r="G14" i="49"/>
  <c r="H14" i="49"/>
  <c r="D9" i="10"/>
  <c r="J6" i="36" s="1"/>
  <c r="AX93" i="36" a="1"/>
  <c r="CJ93" i="36" a="1"/>
  <c r="CY93" i="36" a="1"/>
  <c r="D10" i="10"/>
  <c r="H5" i="36" s="1"/>
  <c r="D8" i="10"/>
  <c r="D12" i="10" a="1"/>
  <c r="V19" i="54" l="1"/>
  <c r="W19" i="54"/>
  <c r="Z19" i="54"/>
  <c r="T19" i="54"/>
  <c r="U19" i="54"/>
  <c r="AB19" i="54"/>
  <c r="AC19" i="54"/>
  <c r="AA19" i="54"/>
  <c r="D15" i="49"/>
  <c r="C15" i="49"/>
  <c r="F15" i="49"/>
  <c r="E15" i="49"/>
  <c r="I15" i="49"/>
  <c r="L15" i="49"/>
  <c r="K15" i="49"/>
  <c r="J15" i="49"/>
  <c r="S20" i="54"/>
  <c r="Y19" i="54"/>
  <c r="X19" i="54"/>
  <c r="O12" i="52"/>
  <c r="J5" i="36"/>
  <c r="AP93" i="36" a="1"/>
  <c r="AP95" i="36" s="1"/>
  <c r="AN93" i="36" a="1"/>
  <c r="AN93" i="36" s="1"/>
  <c r="AK93" i="36" a="1"/>
  <c r="AK95" i="36" s="1"/>
  <c r="CN93" i="36" a="1"/>
  <c r="CN93" i="36" s="1"/>
  <c r="CB93" i="36" a="1"/>
  <c r="CB93" i="36" s="1"/>
  <c r="DN93" i="36" a="1"/>
  <c r="DN93" i="36" s="1"/>
  <c r="AD93" i="36" a="1"/>
  <c r="AD95" i="36" s="1"/>
  <c r="DK93" i="36" a="1"/>
  <c r="DK95" i="36" s="1"/>
  <c r="CF93" i="36" a="1"/>
  <c r="CF94" i="36" s="1"/>
  <c r="AQ93" i="36" a="1"/>
  <c r="AQ94" i="36" s="1"/>
  <c r="AT93" i="36" a="1"/>
  <c r="AT94" i="36" s="1"/>
  <c r="DM93" i="36" a="1"/>
  <c r="DM94" i="36" s="1"/>
  <c r="CD93" i="36" a="1"/>
  <c r="CD95" i="36" s="1"/>
  <c r="CV93" i="36" a="1"/>
  <c r="CV95" i="36" s="1"/>
  <c r="AR93" i="36" a="1"/>
  <c r="AR93" i="36" s="1"/>
  <c r="BN93" i="36" a="1"/>
  <c r="BN94" i="36" s="1"/>
  <c r="DQ93" i="36" a="1"/>
  <c r="DQ95" i="36" s="1"/>
  <c r="CE93" i="36" a="1"/>
  <c r="CE93" i="36" s="1"/>
  <c r="CS93" i="36" a="1"/>
  <c r="CS93" i="36" s="1"/>
  <c r="AW93" i="36" a="1"/>
  <c r="AW94" i="36" s="1"/>
  <c r="AE93" i="36" a="1"/>
  <c r="AE95" i="36" s="1"/>
  <c r="CX93" i="36" a="1"/>
  <c r="CX93" i="36" s="1"/>
  <c r="W93" i="36" a="1"/>
  <c r="W94" i="36" s="1"/>
  <c r="BS93" i="36" a="1"/>
  <c r="BS93" i="36" s="1"/>
  <c r="DL93" i="36" a="1"/>
  <c r="DL93" i="36" s="1"/>
  <c r="DP93" i="36" a="1"/>
  <c r="DP93" i="36" s="1"/>
  <c r="B16" i="49"/>
  <c r="H15" i="49"/>
  <c r="G15" i="49"/>
  <c r="DC93" i="36" a="1"/>
  <c r="DC95" i="36" s="1"/>
  <c r="BK93" i="36" a="1"/>
  <c r="BK93" i="36" s="1"/>
  <c r="AU93" i="36" a="1"/>
  <c r="AU93" i="36" s="1"/>
  <c r="AB93" i="36" a="1"/>
  <c r="AB93" i="36" s="1"/>
  <c r="CO93" i="36" a="1"/>
  <c r="CO93" i="36" s="1"/>
  <c r="CQ93" i="36" a="1"/>
  <c r="CQ94" i="36" s="1"/>
  <c r="CT93" i="36" a="1"/>
  <c r="CT94" i="36" s="1"/>
  <c r="CP93" i="36" a="1"/>
  <c r="CP95" i="36" s="1"/>
  <c r="AG93" i="36" a="1"/>
  <c r="AG94" i="36" s="1"/>
  <c r="BZ93" i="36" a="1"/>
  <c r="BZ94" i="36" s="1"/>
  <c r="D13" i="10"/>
  <c r="D12" i="10"/>
  <c r="F5" i="36" s="1"/>
  <c r="AS93" i="36" a="1"/>
  <c r="AS94" i="36" s="1"/>
  <c r="BB93" i="36" a="1"/>
  <c r="BB93" i="36" s="1"/>
  <c r="BV93" i="36" a="1"/>
  <c r="BV93" i="36" s="1"/>
  <c r="AI93" i="36" a="1"/>
  <c r="AI93" i="36" s="1"/>
  <c r="BI93" i="36" a="1"/>
  <c r="BI94" i="36" s="1"/>
  <c r="CR93" i="36" a="1"/>
  <c r="CR95" i="36" s="1"/>
  <c r="BE96" i="36" a="1"/>
  <c r="BE96" i="36" s="1"/>
  <c r="BE102" i="36" s="1"/>
  <c r="CJ96" i="36" a="1"/>
  <c r="CJ98" i="36" s="1"/>
  <c r="BJ96" i="36" a="1"/>
  <c r="BJ97" i="36" s="1"/>
  <c r="BJ103" i="36" s="1"/>
  <c r="AR96" i="36" a="1"/>
  <c r="AR97" i="36" s="1"/>
  <c r="AR103" i="36" s="1"/>
  <c r="DE96" i="36" a="1"/>
  <c r="DE97" i="36" s="1"/>
  <c r="DE103" i="36" s="1"/>
  <c r="BT96" i="36" a="1"/>
  <c r="BT96" i="36" s="1"/>
  <c r="BT102" i="36" s="1"/>
  <c r="CM96" i="36" a="1"/>
  <c r="CM96" i="36" s="1"/>
  <c r="CM102" i="36" s="1"/>
  <c r="AE96" i="36" a="1"/>
  <c r="AE98" i="36" s="1"/>
  <c r="AE104" i="36" s="1"/>
  <c r="BP96" i="36" a="1"/>
  <c r="BP96" i="36" s="1"/>
  <c r="BP102" i="36" s="1"/>
  <c r="AY93" i="36" a="1"/>
  <c r="AY94" i="36" s="1"/>
  <c r="BX93" i="36" a="1"/>
  <c r="BX95" i="36" s="1"/>
  <c r="CW93" i="36" a="1"/>
  <c r="CW93" i="36" s="1"/>
  <c r="AV93" i="36" a="1"/>
  <c r="AV94" i="36" s="1"/>
  <c r="CZ93" i="36" a="1"/>
  <c r="CZ93" i="36" s="1"/>
  <c r="BO93" i="36" a="1"/>
  <c r="BO95" i="36" s="1"/>
  <c r="CL93" i="36" a="1"/>
  <c r="CL93" i="36" s="1"/>
  <c r="AA93" i="36" a="1"/>
  <c r="AA95" i="36" s="1"/>
  <c r="AS96" i="36" a="1"/>
  <c r="AS96" i="36" s="1"/>
  <c r="AS102" i="36" s="1"/>
  <c r="CU96" i="36" a="1"/>
  <c r="CU98" i="36" s="1"/>
  <c r="BK96" i="36" a="1"/>
  <c r="BK96" i="36" s="1"/>
  <c r="BK102" i="36" s="1"/>
  <c r="AI96" i="36" a="1"/>
  <c r="AI97" i="36" s="1"/>
  <c r="AI103" i="36" s="1"/>
  <c r="CB96" i="36" a="1"/>
  <c r="CB98" i="36" s="1"/>
  <c r="CB104" i="36" s="1"/>
  <c r="CU93" i="36" a="1"/>
  <c r="CU94" i="36" s="1"/>
  <c r="CQ89" i="36"/>
  <c r="CT89" i="36"/>
  <c r="BV89" i="36"/>
  <c r="BG89" i="36"/>
  <c r="CA89" i="36"/>
  <c r="BZ89" i="36"/>
  <c r="CL89" i="36"/>
  <c r="CD89" i="36"/>
  <c r="AO89" i="36"/>
  <c r="AK96" i="36" a="1"/>
  <c r="CT96" i="36" a="1"/>
  <c r="BU96" i="36" a="1"/>
  <c r="CD96" i="36" a="1"/>
  <c r="AC93" i="36" a="1"/>
  <c r="BY93" i="36" a="1"/>
  <c r="BQ89" i="36"/>
  <c r="AU89" i="36"/>
  <c r="AL89" i="36"/>
  <c r="DK89" i="36"/>
  <c r="CF89" i="36"/>
  <c r="BJ89" i="36"/>
  <c r="CM89" i="36"/>
  <c r="BW89" i="36"/>
  <c r="BY89" i="36"/>
  <c r="AT89" i="36"/>
  <c r="DD89" i="36"/>
  <c r="CJ89" i="36"/>
  <c r="CZ89" i="36"/>
  <c r="DG89" i="36"/>
  <c r="BR89" i="36"/>
  <c r="CI89" i="36"/>
  <c r="CX89" i="36"/>
  <c r="DQ89" i="36"/>
  <c r="AQ89" i="36"/>
  <c r="BT89" i="36"/>
  <c r="DL89" i="36"/>
  <c r="CB89" i="36"/>
  <c r="CH89" i="36"/>
  <c r="CK89" i="36"/>
  <c r="AV89" i="36"/>
  <c r="DB93" i="36" a="1"/>
  <c r="AL93" i="36" a="1"/>
  <c r="Z96" i="36" a="1"/>
  <c r="AQ96" i="36" a="1"/>
  <c r="CS96" i="36" a="1"/>
  <c r="BR96" i="36" a="1"/>
  <c r="AF96" i="36" a="1"/>
  <c r="AD96" i="36" a="1"/>
  <c r="CG96" i="36" a="1"/>
  <c r="CQ96" i="36" a="1"/>
  <c r="AW96" i="36" a="1"/>
  <c r="DP96" i="36" a="1"/>
  <c r="AJ96" i="36" a="1"/>
  <c r="AP96" i="36" a="1"/>
  <c r="AU96" i="36" a="1"/>
  <c r="CA96" i="36" a="1"/>
  <c r="CL96" i="36" a="1"/>
  <c r="CK96" i="36" a="1"/>
  <c r="CR96" i="36" a="1"/>
  <c r="BL96" i="36" a="1"/>
  <c r="BH96" i="36" a="1"/>
  <c r="DN96" i="36" a="1"/>
  <c r="AG96" i="36" a="1"/>
  <c r="DJ96" i="36" a="1"/>
  <c r="AM96" i="36" a="1"/>
  <c r="BC96" i="36" a="1"/>
  <c r="BZ96" i="36" a="1"/>
  <c r="Z93" i="36" a="1"/>
  <c r="AM93" i="36" a="1"/>
  <c r="BM93" i="36" a="1"/>
  <c r="BD93" i="36" a="1"/>
  <c r="BF93" i="36" a="1"/>
  <c r="BE93" i="36" a="1"/>
  <c r="CS89" i="36"/>
  <c r="BH89" i="36"/>
  <c r="BM89" i="36"/>
  <c r="CV89" i="36"/>
  <c r="AP89" i="36"/>
  <c r="CE89" i="36"/>
  <c r="AN89" i="36"/>
  <c r="AF89" i="36"/>
  <c r="DN89" i="36"/>
  <c r="BN89" i="36"/>
  <c r="BU89" i="36"/>
  <c r="DH89" i="36"/>
  <c r="Y89" i="36"/>
  <c r="AC96" i="36" a="1"/>
  <c r="CV96" i="36" a="1"/>
  <c r="BI96" i="36" a="1"/>
  <c r="BV96" i="36" a="1"/>
  <c r="BC93" i="36" a="1"/>
  <c r="CY93" i="36"/>
  <c r="CY94" i="36"/>
  <c r="CY95" i="36"/>
  <c r="DD93" i="36" a="1"/>
  <c r="DI93" i="36" a="1"/>
  <c r="CH93" i="36" a="1"/>
  <c r="BI89" i="36"/>
  <c r="AM89" i="36"/>
  <c r="AH89" i="36"/>
  <c r="BL89" i="36"/>
  <c r="W89" i="36"/>
  <c r="DI89" i="36"/>
  <c r="AS89" i="36"/>
  <c r="BB89" i="36"/>
  <c r="CP89" i="36"/>
  <c r="AC89" i="36"/>
  <c r="DJ89" i="36"/>
  <c r="AW89" i="36"/>
  <c r="CU89" i="36"/>
  <c r="CG89" i="36"/>
  <c r="AA89" i="36"/>
  <c r="AD89" i="36"/>
  <c r="DO89" i="36"/>
  <c r="DM89" i="36"/>
  <c r="X89" i="36"/>
  <c r="Z89" i="36"/>
  <c r="CN89" i="36"/>
  <c r="DA89" i="36"/>
  <c r="DP89" i="36"/>
  <c r="DE89" i="36"/>
  <c r="AH93" i="36" a="1"/>
  <c r="DH93" i="36" a="1"/>
  <c r="CA93" i="36" a="1"/>
  <c r="CM93" i="36" a="1"/>
  <c r="AZ93" i="36" a="1"/>
  <c r="Y96" i="36" a="1"/>
  <c r="DA96" i="36" a="1"/>
  <c r="DH96" i="36" a="1"/>
  <c r="W96" i="36" a="1"/>
  <c r="BD96" i="36" a="1"/>
  <c r="AV96" i="36" a="1"/>
  <c r="AH96" i="36" a="1"/>
  <c r="BF96" i="36" a="1"/>
  <c r="AA96" i="36" a="1"/>
  <c r="AL96" i="36" a="1"/>
  <c r="DB96" i="36" a="1"/>
  <c r="BX96" i="36" a="1"/>
  <c r="CI96" i="36" a="1"/>
  <c r="BO96" i="36" a="1"/>
  <c r="DG96" i="36" a="1"/>
  <c r="CF96" i="36" a="1"/>
  <c r="DO96" i="36" a="1"/>
  <c r="BN96" i="36" a="1"/>
  <c r="CX96" i="36" a="1"/>
  <c r="BW96" i="36" a="1"/>
  <c r="CZ96" i="36" a="1"/>
  <c r="DD96" i="36" a="1"/>
  <c r="BG96" i="36" a="1"/>
  <c r="CN96" i="36" a="1"/>
  <c r="AT96" i="36" a="1"/>
  <c r="DQ96" i="36" a="1"/>
  <c r="BJ93" i="36" a="1"/>
  <c r="CI93" i="36" a="1"/>
  <c r="BA93" i="36" a="1"/>
  <c r="X93" i="36" a="1"/>
  <c r="CJ93" i="36"/>
  <c r="CJ95" i="36"/>
  <c r="CJ94" i="36"/>
  <c r="CW89" i="36"/>
  <c r="BX89" i="36"/>
  <c r="DF89" i="36"/>
  <c r="BW93" i="36" a="1"/>
  <c r="BY96" i="36" a="1"/>
  <c r="AB96" i="36" a="1"/>
  <c r="V96" i="36" a="1"/>
  <c r="CK93" i="36" a="1"/>
  <c r="BR93" i="36" a="1"/>
  <c r="AX94" i="36"/>
  <c r="AX93" i="36"/>
  <c r="AX95" i="36"/>
  <c r="Y93" i="36" a="1"/>
  <c r="AJ93" i="36" a="1"/>
  <c r="AO93" i="36" a="1"/>
  <c r="BT93" i="36" a="1"/>
  <c r="BG93" i="36" a="1"/>
  <c r="AF93" i="36" a="1"/>
  <c r="CO89" i="36"/>
  <c r="CY89" i="36"/>
  <c r="AK89" i="36"/>
  <c r="AY89" i="36"/>
  <c r="AZ89" i="36"/>
  <c r="AE89" i="36"/>
  <c r="BE89" i="36"/>
  <c r="AB89" i="36"/>
  <c r="BK89" i="36"/>
  <c r="BO89" i="36"/>
  <c r="BD89" i="36"/>
  <c r="AG89" i="36"/>
  <c r="DB89" i="36"/>
  <c r="AI89" i="36"/>
  <c r="BC89" i="36"/>
  <c r="DC89" i="36"/>
  <c r="BF89" i="36"/>
  <c r="AR89" i="36"/>
  <c r="AX89" i="36"/>
  <c r="AJ89" i="36"/>
  <c r="CR89" i="36"/>
  <c r="BP89" i="36"/>
  <c r="BA89" i="36"/>
  <c r="CC89" i="36"/>
  <c r="BS89" i="36"/>
  <c r="V89" i="36"/>
  <c r="DG93" i="36" a="1"/>
  <c r="DF93" i="36" a="1"/>
  <c r="DE93" i="36" a="1"/>
  <c r="BL93" i="36" a="1"/>
  <c r="CC93" i="36" a="1"/>
  <c r="CG93" i="36" a="1"/>
  <c r="BU93" i="36" a="1"/>
  <c r="DJ93" i="36" a="1"/>
  <c r="BB96" i="36" a="1"/>
  <c r="CP96" i="36" a="1"/>
  <c r="AX96" i="36" a="1"/>
  <c r="DC96" i="36" a="1"/>
  <c r="X96" i="36" a="1"/>
  <c r="CE96" i="36" a="1"/>
  <c r="CO96" i="36" a="1"/>
  <c r="DI96" i="36" a="1"/>
  <c r="CY96" i="36" a="1"/>
  <c r="AO96" i="36" a="1"/>
  <c r="CC96" i="36" a="1"/>
  <c r="DL96" i="36" a="1"/>
  <c r="BA96" i="36" a="1"/>
  <c r="DF96" i="36" a="1"/>
  <c r="BS96" i="36" a="1"/>
  <c r="DK96" i="36" a="1"/>
  <c r="AN96" i="36" a="1"/>
  <c r="CW96" i="36" a="1"/>
  <c r="CH96" i="36" a="1"/>
  <c r="BM96" i="36" a="1"/>
  <c r="BQ96" i="36" a="1"/>
  <c r="AZ96" i="36" a="1"/>
  <c r="AY96" i="36" a="1"/>
  <c r="V93" i="36" a="1"/>
  <c r="DM96" i="36" a="1"/>
  <c r="BQ93" i="36" a="1"/>
  <c r="BP93" i="36" a="1"/>
  <c r="BH93" i="36" a="1"/>
  <c r="DO93" i="36" a="1"/>
  <c r="DA93" i="36" a="1"/>
  <c r="T20" i="54" l="1"/>
  <c r="U20" i="54"/>
  <c r="Z20" i="54"/>
  <c r="V20" i="54"/>
  <c r="W20" i="54"/>
  <c r="AB20" i="54"/>
  <c r="AC20" i="54"/>
  <c r="AA20" i="54"/>
  <c r="D16" i="49"/>
  <c r="E16" i="49"/>
  <c r="F16" i="49"/>
  <c r="C16" i="49"/>
  <c r="I16" i="49"/>
  <c r="L16" i="49"/>
  <c r="J16" i="49"/>
  <c r="K16" i="49"/>
  <c r="Y20" i="54"/>
  <c r="S21" i="54"/>
  <c r="X20" i="54"/>
  <c r="J5" i="10"/>
  <c r="J6" i="10"/>
  <c r="J10" i="10"/>
  <c r="J14" i="10"/>
  <c r="J18" i="10"/>
  <c r="J22" i="10"/>
  <c r="J26" i="10"/>
  <c r="J30" i="10"/>
  <c r="J34" i="10"/>
  <c r="J38" i="10"/>
  <c r="J42" i="10"/>
  <c r="J46" i="10"/>
  <c r="J50" i="10"/>
  <c r="J54" i="10"/>
  <c r="J58" i="10"/>
  <c r="J62" i="10"/>
  <c r="J66" i="10"/>
  <c r="J70" i="10"/>
  <c r="J74" i="10"/>
  <c r="J78" i="10"/>
  <c r="J82" i="10"/>
  <c r="J86" i="10"/>
  <c r="J90" i="10"/>
  <c r="J94" i="10"/>
  <c r="J98" i="10"/>
  <c r="J102" i="10"/>
  <c r="J106" i="10"/>
  <c r="J110" i="10"/>
  <c r="J114" i="10"/>
  <c r="J118" i="10"/>
  <c r="J122" i="10"/>
  <c r="J126" i="10"/>
  <c r="J130" i="10"/>
  <c r="J134" i="10"/>
  <c r="J138" i="10"/>
  <c r="J142" i="10"/>
  <c r="J146" i="10"/>
  <c r="J150" i="10"/>
  <c r="J154" i="10"/>
  <c r="J158" i="10"/>
  <c r="J162" i="10"/>
  <c r="J166" i="10"/>
  <c r="J170" i="10"/>
  <c r="J174" i="10"/>
  <c r="J178" i="10"/>
  <c r="J182" i="10"/>
  <c r="J186" i="10"/>
  <c r="J190" i="10"/>
  <c r="J194" i="10"/>
  <c r="J198" i="10"/>
  <c r="J202" i="10"/>
  <c r="J206" i="10"/>
  <c r="J210" i="10"/>
  <c r="J214" i="10"/>
  <c r="J218" i="10"/>
  <c r="J222" i="10"/>
  <c r="J226" i="10"/>
  <c r="J230" i="10"/>
  <c r="J234" i="10"/>
  <c r="J238" i="10"/>
  <c r="J242" i="10"/>
  <c r="J246" i="10"/>
  <c r="J250" i="10"/>
  <c r="J254" i="10"/>
  <c r="J258" i="10"/>
  <c r="J262" i="10"/>
  <c r="J266" i="10"/>
  <c r="J270" i="10"/>
  <c r="J274" i="10"/>
  <c r="J278" i="10"/>
  <c r="J282" i="10"/>
  <c r="J286" i="10"/>
  <c r="J290" i="10"/>
  <c r="J294" i="10"/>
  <c r="J298" i="10"/>
  <c r="J302" i="10"/>
  <c r="J306" i="10"/>
  <c r="J310" i="10"/>
  <c r="J314" i="10"/>
  <c r="J318" i="10"/>
  <c r="J322" i="10"/>
  <c r="J326" i="10"/>
  <c r="J330" i="10"/>
  <c r="J334" i="10"/>
  <c r="J338" i="10"/>
  <c r="J342" i="10"/>
  <c r="J9" i="10"/>
  <c r="J13" i="10"/>
  <c r="J17" i="10"/>
  <c r="J21" i="10"/>
  <c r="J25" i="10"/>
  <c r="J29" i="10"/>
  <c r="J33" i="10"/>
  <c r="J37" i="10"/>
  <c r="J41" i="10"/>
  <c r="J45" i="10"/>
  <c r="J49" i="10"/>
  <c r="J53" i="10"/>
  <c r="J57" i="10"/>
  <c r="J61" i="10"/>
  <c r="J65" i="10"/>
  <c r="J69" i="10"/>
  <c r="J73" i="10"/>
  <c r="J77" i="10"/>
  <c r="J81" i="10"/>
  <c r="J85" i="10"/>
  <c r="J89" i="10"/>
  <c r="J93" i="10"/>
  <c r="J97" i="10"/>
  <c r="J101" i="10"/>
  <c r="J105" i="10"/>
  <c r="J109" i="10"/>
  <c r="J113" i="10"/>
  <c r="J117" i="10"/>
  <c r="J121" i="10"/>
  <c r="J125" i="10"/>
  <c r="J129" i="10"/>
  <c r="J133" i="10"/>
  <c r="J137" i="10"/>
  <c r="J141" i="10"/>
  <c r="J145" i="10"/>
  <c r="J149" i="10"/>
  <c r="J153" i="10"/>
  <c r="J157" i="10"/>
  <c r="J161" i="10"/>
  <c r="J165" i="10"/>
  <c r="J169" i="10"/>
  <c r="J173" i="10"/>
  <c r="J177" i="10"/>
  <c r="J181" i="10"/>
  <c r="J185" i="10"/>
  <c r="J189" i="10"/>
  <c r="J193" i="10"/>
  <c r="J197" i="10"/>
  <c r="J201" i="10"/>
  <c r="J205" i="10"/>
  <c r="J209" i="10"/>
  <c r="J213" i="10"/>
  <c r="J217" i="10"/>
  <c r="J221" i="10"/>
  <c r="J225" i="10"/>
  <c r="J229" i="10"/>
  <c r="J233" i="10"/>
  <c r="J237" i="10"/>
  <c r="J241" i="10"/>
  <c r="J245" i="10"/>
  <c r="J249" i="10"/>
  <c r="J253" i="10"/>
  <c r="J257" i="10"/>
  <c r="J261" i="10"/>
  <c r="J265" i="10"/>
  <c r="J269" i="10"/>
  <c r="J273" i="10"/>
  <c r="J277" i="10"/>
  <c r="J281" i="10"/>
  <c r="J285" i="10"/>
  <c r="J289" i="10"/>
  <c r="J293" i="10"/>
  <c r="J297" i="10"/>
  <c r="J301" i="10"/>
  <c r="J305" i="10"/>
  <c r="J309" i="10"/>
  <c r="J313" i="10"/>
  <c r="J317" i="10"/>
  <c r="J321" i="10"/>
  <c r="J325" i="10"/>
  <c r="J329" i="10"/>
  <c r="J333" i="10"/>
  <c r="J337" i="10"/>
  <c r="J341" i="10"/>
  <c r="J345" i="10"/>
  <c r="J7" i="10"/>
  <c r="J15" i="10"/>
  <c r="J23" i="10"/>
  <c r="J31" i="10"/>
  <c r="J39" i="10"/>
  <c r="J47" i="10"/>
  <c r="J55" i="10"/>
  <c r="J63" i="10"/>
  <c r="J71" i="10"/>
  <c r="J79" i="10"/>
  <c r="J87" i="10"/>
  <c r="J95" i="10"/>
  <c r="J103" i="10"/>
  <c r="J111" i="10"/>
  <c r="J119" i="10"/>
  <c r="J127" i="10"/>
  <c r="J135" i="10"/>
  <c r="J143" i="10"/>
  <c r="J151" i="10"/>
  <c r="J159" i="10"/>
  <c r="J167" i="10"/>
  <c r="J175" i="10"/>
  <c r="J183" i="10"/>
  <c r="J191" i="10"/>
  <c r="J199" i="10"/>
  <c r="J207" i="10"/>
  <c r="J215" i="10"/>
  <c r="J223" i="10"/>
  <c r="J231" i="10"/>
  <c r="J239" i="10"/>
  <c r="J247" i="10"/>
  <c r="J255" i="10"/>
  <c r="J263" i="10"/>
  <c r="J271" i="10"/>
  <c r="J279" i="10"/>
  <c r="J287" i="10"/>
  <c r="J295" i="10"/>
  <c r="J303" i="10"/>
  <c r="J311" i="10"/>
  <c r="J319" i="10"/>
  <c r="J327" i="10"/>
  <c r="J335" i="10"/>
  <c r="J343" i="10"/>
  <c r="J348" i="10"/>
  <c r="J352" i="10"/>
  <c r="J356" i="10"/>
  <c r="J360" i="10"/>
  <c r="J364" i="10"/>
  <c r="J368" i="10"/>
  <c r="J372" i="10"/>
  <c r="J376" i="10"/>
  <c r="J380" i="10"/>
  <c r="J384" i="10"/>
  <c r="J388" i="10"/>
  <c r="J392" i="10"/>
  <c r="J396" i="10"/>
  <c r="J400" i="10"/>
  <c r="J404" i="10"/>
  <c r="J19" i="10"/>
  <c r="J35" i="10"/>
  <c r="J51" i="10"/>
  <c r="J67" i="10"/>
  <c r="J83" i="10"/>
  <c r="J99" i="10"/>
  <c r="J115" i="10"/>
  <c r="J131" i="10"/>
  <c r="J147" i="10"/>
  <c r="J163" i="10"/>
  <c r="J179" i="10"/>
  <c r="J195" i="10"/>
  <c r="J211" i="10"/>
  <c r="J227" i="10"/>
  <c r="J243" i="10"/>
  <c r="J259" i="10"/>
  <c r="J275" i="10"/>
  <c r="J291" i="10"/>
  <c r="J307" i="10"/>
  <c r="J323" i="10"/>
  <c r="J339" i="10"/>
  <c r="J350" i="10"/>
  <c r="J358" i="10"/>
  <c r="J366" i="10"/>
  <c r="J374" i="10"/>
  <c r="J382" i="10"/>
  <c r="J390" i="10"/>
  <c r="J8" i="10"/>
  <c r="J16" i="10"/>
  <c r="J24" i="10"/>
  <c r="J32" i="10"/>
  <c r="J40" i="10"/>
  <c r="J48" i="10"/>
  <c r="J56" i="10"/>
  <c r="J64" i="10"/>
  <c r="J72" i="10"/>
  <c r="J80" i="10"/>
  <c r="J88" i="10"/>
  <c r="J96" i="10"/>
  <c r="J104" i="10"/>
  <c r="J112" i="10"/>
  <c r="J120" i="10"/>
  <c r="J128" i="10"/>
  <c r="J136" i="10"/>
  <c r="J144" i="10"/>
  <c r="J152" i="10"/>
  <c r="J160" i="10"/>
  <c r="J168" i="10"/>
  <c r="J176" i="10"/>
  <c r="J184" i="10"/>
  <c r="J192" i="10"/>
  <c r="J200" i="10"/>
  <c r="J208" i="10"/>
  <c r="J216" i="10"/>
  <c r="J224" i="10"/>
  <c r="J232" i="10"/>
  <c r="J240" i="10"/>
  <c r="J248" i="10"/>
  <c r="J256" i="10"/>
  <c r="J264" i="10"/>
  <c r="J272" i="10"/>
  <c r="J280" i="10"/>
  <c r="J288" i="10"/>
  <c r="J296" i="10"/>
  <c r="J304" i="10"/>
  <c r="J312" i="10"/>
  <c r="J320" i="10"/>
  <c r="J328" i="10"/>
  <c r="J336" i="10"/>
  <c r="J344" i="10"/>
  <c r="J349" i="10"/>
  <c r="J353" i="10"/>
  <c r="J357" i="10"/>
  <c r="J361" i="10"/>
  <c r="J365" i="10"/>
  <c r="J369" i="10"/>
  <c r="J373" i="10"/>
  <c r="J377" i="10"/>
  <c r="J381" i="10"/>
  <c r="J385" i="10"/>
  <c r="J389" i="10"/>
  <c r="J393" i="10"/>
  <c r="J397" i="10"/>
  <c r="J401" i="10"/>
  <c r="J405" i="10"/>
  <c r="J11" i="10"/>
  <c r="J27" i="10"/>
  <c r="J43" i="10"/>
  <c r="J59" i="10"/>
  <c r="J75" i="10"/>
  <c r="J91" i="10"/>
  <c r="J107" i="10"/>
  <c r="J123" i="10"/>
  <c r="J139" i="10"/>
  <c r="J155" i="10"/>
  <c r="J171" i="10"/>
  <c r="J187" i="10"/>
  <c r="J203" i="10"/>
  <c r="J219" i="10"/>
  <c r="J235" i="10"/>
  <c r="J251" i="10"/>
  <c r="J267" i="10"/>
  <c r="J283" i="10"/>
  <c r="J299" i="10"/>
  <c r="J315" i="10"/>
  <c r="J331" i="10"/>
  <c r="J346" i="10"/>
  <c r="J354" i="10"/>
  <c r="J362" i="10"/>
  <c r="J370" i="10"/>
  <c r="J378" i="10"/>
  <c r="J386" i="10"/>
  <c r="J12" i="10"/>
  <c r="J44" i="10"/>
  <c r="J76" i="10"/>
  <c r="J108" i="10"/>
  <c r="J140" i="10"/>
  <c r="J172" i="10"/>
  <c r="J204" i="10"/>
  <c r="J236" i="10"/>
  <c r="J268" i="10"/>
  <c r="J300" i="10"/>
  <c r="J332" i="10"/>
  <c r="J355" i="10"/>
  <c r="J371" i="10"/>
  <c r="J387" i="10"/>
  <c r="J398" i="10"/>
  <c r="J20" i="10"/>
  <c r="J52" i="10"/>
  <c r="J84" i="10"/>
  <c r="J116" i="10"/>
  <c r="J148" i="10"/>
  <c r="J180" i="10"/>
  <c r="J212" i="10"/>
  <c r="J244" i="10"/>
  <c r="J276" i="10"/>
  <c r="J308" i="10"/>
  <c r="J340" i="10"/>
  <c r="J359" i="10"/>
  <c r="J375" i="10"/>
  <c r="J391" i="10"/>
  <c r="J399" i="10"/>
  <c r="J28" i="10"/>
  <c r="J60" i="10"/>
  <c r="J92" i="10"/>
  <c r="J124" i="10"/>
  <c r="J156" i="10"/>
  <c r="J188" i="10"/>
  <c r="J220" i="10"/>
  <c r="J252" i="10"/>
  <c r="J284" i="10"/>
  <c r="J316" i="10"/>
  <c r="J347" i="10"/>
  <c r="J363" i="10"/>
  <c r="J379" i="10"/>
  <c r="J394" i="10"/>
  <c r="J402" i="10"/>
  <c r="J36" i="10"/>
  <c r="J68" i="10"/>
  <c r="J100" i="10"/>
  <c r="J132" i="10"/>
  <c r="J164" i="10"/>
  <c r="J196" i="10"/>
  <c r="J228" i="10"/>
  <c r="J260" i="10"/>
  <c r="J292" i="10"/>
  <c r="J324" i="10"/>
  <c r="J351" i="10"/>
  <c r="J367" i="10"/>
  <c r="J383" i="10"/>
  <c r="J395" i="10"/>
  <c r="J403" i="10"/>
  <c r="R9" i="10"/>
  <c r="R6" i="10"/>
  <c r="O13" i="52"/>
  <c r="O11" i="52"/>
  <c r="O10" i="52"/>
  <c r="F6" i="36"/>
  <c r="AP94" i="36"/>
  <c r="CB95" i="36"/>
  <c r="CB101" i="36" s="1"/>
  <c r="DK94" i="36"/>
  <c r="CF95" i="36"/>
  <c r="DN94" i="36"/>
  <c r="AN95" i="36"/>
  <c r="CB94" i="36"/>
  <c r="CF93" i="36"/>
  <c r="AP93" i="36"/>
  <c r="DN95" i="36"/>
  <c r="AN94" i="36"/>
  <c r="AQ95" i="36"/>
  <c r="AD93" i="36"/>
  <c r="AK94" i="36"/>
  <c r="AT93" i="36"/>
  <c r="AD94" i="36"/>
  <c r="AK93" i="36"/>
  <c r="AT95" i="36"/>
  <c r="CN95" i="36"/>
  <c r="DK93" i="36"/>
  <c r="CN94" i="36"/>
  <c r="AQ93" i="36"/>
  <c r="W93" i="36"/>
  <c r="BS95" i="36"/>
  <c r="BN93" i="36"/>
  <c r="DP94" i="36"/>
  <c r="DC93" i="36"/>
  <c r="CO94" i="36"/>
  <c r="AG95" i="36"/>
  <c r="AW95" i="36"/>
  <c r="CV94" i="36"/>
  <c r="DM93" i="36"/>
  <c r="BN95" i="36"/>
  <c r="CV93" i="36"/>
  <c r="BI95" i="36"/>
  <c r="AR94" i="36"/>
  <c r="AR100" i="36" s="1"/>
  <c r="CE94" i="36"/>
  <c r="AS95" i="36"/>
  <c r="DP95" i="36"/>
  <c r="CX95" i="36"/>
  <c r="CE95" i="36"/>
  <c r="CX94" i="36"/>
  <c r="DC94" i="36"/>
  <c r="CO95" i="36"/>
  <c r="CD94" i="36"/>
  <c r="DQ94" i="36"/>
  <c r="DL95" i="36"/>
  <c r="DQ93" i="36"/>
  <c r="DL94" i="36"/>
  <c r="DM95" i="36"/>
  <c r="AE93" i="36"/>
  <c r="CD93" i="36"/>
  <c r="CP93" i="36"/>
  <c r="AE94" i="36"/>
  <c r="AW93" i="36"/>
  <c r="BK98" i="36"/>
  <c r="BK104" i="36" s="1"/>
  <c r="CQ93" i="36"/>
  <c r="CS95" i="36"/>
  <c r="CS94" i="36"/>
  <c r="BK94" i="36"/>
  <c r="AR95" i="36"/>
  <c r="BZ95" i="36"/>
  <c r="W95" i="36"/>
  <c r="BS94" i="36"/>
  <c r="G16" i="49"/>
  <c r="H16" i="49"/>
  <c r="B17" i="49"/>
  <c r="BX93" i="36"/>
  <c r="CM98" i="36"/>
  <c r="CM104" i="36" s="1"/>
  <c r="AU94" i="36"/>
  <c r="AA94" i="36"/>
  <c r="BV94" i="36"/>
  <c r="DE96" i="36"/>
  <c r="DE102" i="36" s="1"/>
  <c r="CL95" i="36"/>
  <c r="BK97" i="36"/>
  <c r="BK103" i="36" s="1"/>
  <c r="AE97" i="36"/>
  <c r="AE103" i="36" s="1"/>
  <c r="AR98" i="36"/>
  <c r="AR104" i="36" s="1"/>
  <c r="BZ93" i="36"/>
  <c r="CQ95" i="36"/>
  <c r="AR96" i="36"/>
  <c r="AR99" i="36" s="1"/>
  <c r="BB94" i="36"/>
  <c r="CL94" i="36"/>
  <c r="BK95" i="36"/>
  <c r="AE96" i="36"/>
  <c r="AE102" i="36" s="1"/>
  <c r="CT95" i="36"/>
  <c r="AY95" i="36"/>
  <c r="AI96" i="36"/>
  <c r="AI102" i="36" s="1"/>
  <c r="AU95" i="36"/>
  <c r="BP98" i="36"/>
  <c r="BP104" i="36" s="1"/>
  <c r="BE97" i="36"/>
  <c r="BE103" i="36" s="1"/>
  <c r="AV95" i="36"/>
  <c r="AB94" i="36"/>
  <c r="CR93" i="36"/>
  <c r="CZ95" i="36"/>
  <c r="CP94" i="36"/>
  <c r="CB97" i="36"/>
  <c r="CB103" i="36" s="1"/>
  <c r="AI94" i="36"/>
  <c r="AI100" i="36" s="1"/>
  <c r="AS98" i="36"/>
  <c r="AB95" i="36"/>
  <c r="BT97" i="36"/>
  <c r="BT103" i="36" s="1"/>
  <c r="AI95" i="36"/>
  <c r="CU96" i="36"/>
  <c r="CU102" i="36" s="1"/>
  <c r="BI93" i="36"/>
  <c r="AG93" i="36"/>
  <c r="AS93" i="36"/>
  <c r="AS99" i="36" s="1"/>
  <c r="BX94" i="36"/>
  <c r="CM97" i="36"/>
  <c r="CM103" i="36" s="1"/>
  <c r="BJ96" i="36"/>
  <c r="BJ102" i="36" s="1"/>
  <c r="CU93" i="36"/>
  <c r="BJ98" i="36"/>
  <c r="BJ104" i="36" s="1"/>
  <c r="DE98" i="36"/>
  <c r="DE104" i="36" s="1"/>
  <c r="AI98" i="36"/>
  <c r="AV93" i="36"/>
  <c r="AA93" i="36"/>
  <c r="BV95" i="36"/>
  <c r="BP97" i="36"/>
  <c r="BP103" i="36" s="1"/>
  <c r="BE98" i="36"/>
  <c r="BE104" i="36" s="1"/>
  <c r="CT93" i="36"/>
  <c r="BK99" i="36"/>
  <c r="AE101" i="36"/>
  <c r="CR94" i="36"/>
  <c r="BB95" i="36"/>
  <c r="CW95" i="36"/>
  <c r="CJ97" i="36"/>
  <c r="CZ94" i="36"/>
  <c r="AY93" i="36"/>
  <c r="AS97" i="36"/>
  <c r="AS100" i="36" s="1"/>
  <c r="CW94" i="36"/>
  <c r="CB96" i="36"/>
  <c r="CB102" i="36" s="1"/>
  <c r="BT98" i="36"/>
  <c r="BT104" i="36" s="1"/>
  <c r="CJ96" i="36"/>
  <c r="CJ102" i="36" s="1"/>
  <c r="CU104" i="36"/>
  <c r="CU97" i="36"/>
  <c r="CU100" i="36" s="1"/>
  <c r="BO94" i="36"/>
  <c r="CU95" i="36"/>
  <c r="CU101" i="36" s="1"/>
  <c r="BO93" i="36"/>
  <c r="CJ101" i="36"/>
  <c r="BW96" i="36"/>
  <c r="BW98" i="36"/>
  <c r="BW97" i="36"/>
  <c r="BF97" i="36"/>
  <c r="BF96" i="36"/>
  <c r="BF98" i="36"/>
  <c r="X90" i="36"/>
  <c r="X91" i="36"/>
  <c r="X92" i="36"/>
  <c r="DM90" i="36"/>
  <c r="DM92" i="36"/>
  <c r="DM91" i="36"/>
  <c r="CG90" i="36"/>
  <c r="CG91" i="36"/>
  <c r="CG92" i="36"/>
  <c r="AC90" i="36"/>
  <c r="AC92" i="36"/>
  <c r="AC91" i="36"/>
  <c r="BB90" i="36"/>
  <c r="BB92" i="36"/>
  <c r="BB91" i="36"/>
  <c r="DI90" i="36"/>
  <c r="DI91" i="36"/>
  <c r="DI92" i="36"/>
  <c r="AM90" i="36"/>
  <c r="AM91" i="36"/>
  <c r="AM92" i="36"/>
  <c r="CV98" i="36"/>
  <c r="CV97" i="36"/>
  <c r="CV96" i="36"/>
  <c r="AC98" i="36"/>
  <c r="AC97" i="36"/>
  <c r="AC96" i="36"/>
  <c r="DH90" i="36"/>
  <c r="DH92" i="36"/>
  <c r="DH91" i="36"/>
  <c r="BN90" i="36"/>
  <c r="BN91" i="36"/>
  <c r="BN92" i="36"/>
  <c r="CE91" i="36"/>
  <c r="CE90" i="36"/>
  <c r="CE92" i="36"/>
  <c r="BH90" i="36"/>
  <c r="BH91" i="36"/>
  <c r="BH92" i="36"/>
  <c r="BE94" i="36"/>
  <c r="BE93" i="36"/>
  <c r="BE99" i="36" s="1"/>
  <c r="BE95" i="36"/>
  <c r="AM93" i="36"/>
  <c r="AM95" i="36"/>
  <c r="AM94" i="36"/>
  <c r="BZ96" i="36"/>
  <c r="BZ98" i="36"/>
  <c r="BZ97" i="36"/>
  <c r="AG97" i="36"/>
  <c r="AG96" i="36"/>
  <c r="AG98" i="36"/>
  <c r="CR98" i="36"/>
  <c r="CR96" i="36"/>
  <c r="CR97" i="36"/>
  <c r="AU97" i="36"/>
  <c r="AU98" i="36"/>
  <c r="AU96" i="36"/>
  <c r="AW96" i="36"/>
  <c r="AW97" i="36"/>
  <c r="AW98" i="36"/>
  <c r="AF96" i="36"/>
  <c r="AF98" i="36"/>
  <c r="AF97" i="36"/>
  <c r="Z96" i="36"/>
  <c r="Z97" i="36"/>
  <c r="Z98" i="36"/>
  <c r="AL95" i="36"/>
  <c r="AL94" i="36"/>
  <c r="AL93" i="36"/>
  <c r="DB93" i="36"/>
  <c r="DB95" i="36"/>
  <c r="DB94" i="36"/>
  <c r="CK91" i="36"/>
  <c r="CK92" i="36"/>
  <c r="CK90" i="36"/>
  <c r="BT91" i="36"/>
  <c r="BT90" i="36"/>
  <c r="BT92" i="36"/>
  <c r="DQ91" i="36"/>
  <c r="DQ92" i="36"/>
  <c r="DQ90" i="36"/>
  <c r="CJ92" i="36"/>
  <c r="CJ90" i="36"/>
  <c r="CJ91" i="36"/>
  <c r="DK90" i="36"/>
  <c r="DK91" i="36"/>
  <c r="DK92" i="36"/>
  <c r="BZ91" i="36"/>
  <c r="BZ90" i="36"/>
  <c r="BZ92" i="36"/>
  <c r="CT91" i="36"/>
  <c r="CT90" i="36"/>
  <c r="CT92" i="36"/>
  <c r="CW96" i="36"/>
  <c r="CW97" i="36"/>
  <c r="CW98" i="36"/>
  <c r="DF97" i="36"/>
  <c r="DF96" i="36"/>
  <c r="DF98" i="36"/>
  <c r="CE98" i="36"/>
  <c r="CE96" i="36"/>
  <c r="CE97" i="36"/>
  <c r="CG93" i="36"/>
  <c r="CG94" i="36"/>
  <c r="CG95" i="36"/>
  <c r="BE90" i="36"/>
  <c r="BE92" i="36"/>
  <c r="BE91" i="36"/>
  <c r="AK91" i="36"/>
  <c r="AK92" i="36"/>
  <c r="AK90" i="36"/>
  <c r="AO95" i="36"/>
  <c r="AO94" i="36"/>
  <c r="AO93" i="36"/>
  <c r="BX96" i="36"/>
  <c r="BX98" i="36"/>
  <c r="BX97" i="36"/>
  <c r="AH95" i="36"/>
  <c r="AH94" i="36"/>
  <c r="AH93" i="36"/>
  <c r="DP91" i="36"/>
  <c r="DP90" i="36"/>
  <c r="DP92" i="36"/>
  <c r="BQ96" i="36"/>
  <c r="BQ98" i="36"/>
  <c r="BQ97" i="36"/>
  <c r="BA98" i="36"/>
  <c r="BA97" i="36"/>
  <c r="BA96" i="36"/>
  <c r="X97" i="36"/>
  <c r="X98" i="36"/>
  <c r="X96" i="36"/>
  <c r="CC93" i="36"/>
  <c r="CC94" i="36"/>
  <c r="CC95" i="36"/>
  <c r="CC92" i="36"/>
  <c r="CC90" i="36"/>
  <c r="CC91" i="36"/>
  <c r="AJ90" i="36"/>
  <c r="AJ91" i="36"/>
  <c r="AJ92" i="36"/>
  <c r="DC90" i="36"/>
  <c r="DC92" i="36"/>
  <c r="DC91" i="36"/>
  <c r="AG90" i="36"/>
  <c r="AG91" i="36"/>
  <c r="AG92" i="36"/>
  <c r="AB92" i="36"/>
  <c r="AB90" i="36"/>
  <c r="AB91" i="36"/>
  <c r="Y94" i="36"/>
  <c r="Y95" i="36"/>
  <c r="Y93" i="36"/>
  <c r="BY96" i="36"/>
  <c r="BY98" i="36"/>
  <c r="BY97" i="36"/>
  <c r="BA94" i="36"/>
  <c r="BA93" i="36"/>
  <c r="BA95" i="36"/>
  <c r="DB97" i="36"/>
  <c r="DB96" i="36"/>
  <c r="DB98" i="36"/>
  <c r="AZ93" i="36"/>
  <c r="AZ94" i="36"/>
  <c r="AZ95" i="36"/>
  <c r="AA91" i="36"/>
  <c r="AA92" i="36"/>
  <c r="AA90" i="36"/>
  <c r="AS92" i="36"/>
  <c r="AS90" i="36"/>
  <c r="AS91" i="36"/>
  <c r="AH91" i="36"/>
  <c r="AH90" i="36"/>
  <c r="AH92" i="36"/>
  <c r="Z95" i="36"/>
  <c r="Z93" i="36"/>
  <c r="Z94" i="36"/>
  <c r="DN98" i="36"/>
  <c r="DN96" i="36"/>
  <c r="DN97" i="36"/>
  <c r="CQ96" i="36"/>
  <c r="CQ98" i="36"/>
  <c r="CQ97" i="36"/>
  <c r="DL91" i="36"/>
  <c r="DL90" i="36"/>
  <c r="DL92" i="36"/>
  <c r="AT91" i="36"/>
  <c r="AT90" i="36"/>
  <c r="AT92" i="36"/>
  <c r="BQ90" i="36"/>
  <c r="BQ92" i="36"/>
  <c r="BQ91" i="36"/>
  <c r="CD96" i="36"/>
  <c r="CD98" i="36"/>
  <c r="CD97" i="36"/>
  <c r="BM97" i="36"/>
  <c r="BM98" i="36"/>
  <c r="BM96" i="36"/>
  <c r="DI96" i="36"/>
  <c r="DI97" i="36"/>
  <c r="DI98" i="36"/>
  <c r="DE93" i="36"/>
  <c r="DE94" i="36"/>
  <c r="DE100" i="36" s="1"/>
  <c r="DE95" i="36"/>
  <c r="BP90" i="36"/>
  <c r="BP92" i="36"/>
  <c r="BP91" i="36"/>
  <c r="CR92" i="36"/>
  <c r="CR91" i="36"/>
  <c r="CR90" i="36"/>
  <c r="BK92" i="36"/>
  <c r="BK91" i="36"/>
  <c r="BK90" i="36"/>
  <c r="BT93" i="36"/>
  <c r="BT99" i="36" s="1"/>
  <c r="BT95" i="36"/>
  <c r="BT94" i="36"/>
  <c r="V98" i="36"/>
  <c r="V96" i="36"/>
  <c r="V97" i="36"/>
  <c r="BW93" i="36"/>
  <c r="BW95" i="36"/>
  <c r="BW94" i="36"/>
  <c r="DQ96" i="36"/>
  <c r="DQ98" i="36"/>
  <c r="DQ97" i="36"/>
  <c r="DD98" i="36"/>
  <c r="DD96" i="36"/>
  <c r="DD97" i="36"/>
  <c r="BN97" i="36"/>
  <c r="BN98" i="36"/>
  <c r="BN96" i="36"/>
  <c r="BO96" i="36"/>
  <c r="BO97" i="36"/>
  <c r="BO98" i="36"/>
  <c r="AL96" i="36"/>
  <c r="AL98" i="36"/>
  <c r="AL97" i="36"/>
  <c r="AV97" i="36"/>
  <c r="AV96" i="36"/>
  <c r="AV98" i="36"/>
  <c r="DA97" i="36"/>
  <c r="DA96" i="36"/>
  <c r="DA98" i="36"/>
  <c r="CM93" i="36"/>
  <c r="CM99" i="36" s="1"/>
  <c r="CM94" i="36"/>
  <c r="CM95" i="36"/>
  <c r="CN90" i="36"/>
  <c r="CN91" i="36"/>
  <c r="CN92" i="36"/>
  <c r="AD92" i="36"/>
  <c r="AD91" i="36"/>
  <c r="AD90" i="36"/>
  <c r="AW92" i="36"/>
  <c r="AW91" i="36"/>
  <c r="AW90" i="36"/>
  <c r="CP92" i="36"/>
  <c r="CP90" i="36"/>
  <c r="CP91" i="36"/>
  <c r="BL92" i="36"/>
  <c r="BL90" i="36"/>
  <c r="BL91" i="36"/>
  <c r="BI92" i="36"/>
  <c r="BI90" i="36"/>
  <c r="BI91" i="36"/>
  <c r="CH95" i="36"/>
  <c r="CH93" i="36"/>
  <c r="CH94" i="36"/>
  <c r="BC93" i="36"/>
  <c r="BC95" i="36"/>
  <c r="BC94" i="36"/>
  <c r="AF92" i="36"/>
  <c r="AF91" i="36"/>
  <c r="AF90" i="36"/>
  <c r="CV91" i="36"/>
  <c r="CV90" i="36"/>
  <c r="CV92" i="36"/>
  <c r="BF95" i="36"/>
  <c r="BF93" i="36"/>
  <c r="BF94" i="36"/>
  <c r="BD94" i="36"/>
  <c r="BD93" i="36"/>
  <c r="BD95" i="36"/>
  <c r="BM93" i="36"/>
  <c r="BM94" i="36"/>
  <c r="BM95" i="36"/>
  <c r="AM98" i="36"/>
  <c r="AM96" i="36"/>
  <c r="AM97" i="36"/>
  <c r="BH98" i="36"/>
  <c r="BH96" i="36"/>
  <c r="BH97" i="36"/>
  <c r="CL96" i="36"/>
  <c r="CL97" i="36"/>
  <c r="CL98" i="36"/>
  <c r="AJ96" i="36"/>
  <c r="AJ98" i="36"/>
  <c r="AJ97" i="36"/>
  <c r="CG97" i="36"/>
  <c r="CG98" i="36"/>
  <c r="CG96" i="36"/>
  <c r="CS98" i="36"/>
  <c r="CS97" i="36"/>
  <c r="CS96" i="36"/>
  <c r="CJ104" i="36"/>
  <c r="BJ92" i="36"/>
  <c r="BJ90" i="36"/>
  <c r="BJ91" i="36"/>
  <c r="AU91" i="36"/>
  <c r="AU90" i="36"/>
  <c r="AU92" i="36"/>
  <c r="BU96" i="36"/>
  <c r="BU98" i="36"/>
  <c r="BU97" i="36"/>
  <c r="CT98" i="36"/>
  <c r="CT97" i="36"/>
  <c r="CT96" i="36"/>
  <c r="CD90" i="36"/>
  <c r="CD91" i="36"/>
  <c r="CD92" i="36"/>
  <c r="BG91" i="36"/>
  <c r="BG90" i="36"/>
  <c r="BG92" i="36"/>
  <c r="BH93" i="36"/>
  <c r="BH95" i="36"/>
  <c r="BH94" i="36"/>
  <c r="AZ97" i="36"/>
  <c r="AZ98" i="36"/>
  <c r="AZ96" i="36"/>
  <c r="AO97" i="36"/>
  <c r="AO98" i="36"/>
  <c r="AO96" i="36"/>
  <c r="CP98" i="36"/>
  <c r="CP97" i="36"/>
  <c r="CP96" i="36"/>
  <c r="DG94" i="36"/>
  <c r="DG93" i="36"/>
  <c r="DG95" i="36"/>
  <c r="BA91" i="36"/>
  <c r="BA90" i="36"/>
  <c r="BA92" i="36"/>
  <c r="AX91" i="36"/>
  <c r="AX90" i="36"/>
  <c r="AX92" i="36"/>
  <c r="BC91" i="36"/>
  <c r="BC92" i="36"/>
  <c r="BC90" i="36"/>
  <c r="BD92" i="36"/>
  <c r="BD91" i="36"/>
  <c r="BD90" i="36"/>
  <c r="AJ93" i="36"/>
  <c r="AJ95" i="36"/>
  <c r="AJ94" i="36"/>
  <c r="BX92" i="36"/>
  <c r="BX90" i="36"/>
  <c r="BX91" i="36"/>
  <c r="BJ94" i="36"/>
  <c r="BJ100" i="36" s="1"/>
  <c r="BJ93" i="36"/>
  <c r="BJ95" i="36"/>
  <c r="CN97" i="36"/>
  <c r="CN96" i="36"/>
  <c r="CN98" i="36"/>
  <c r="CF97" i="36"/>
  <c r="CF98" i="36"/>
  <c r="CF96" i="36"/>
  <c r="W96" i="36"/>
  <c r="W97" i="36"/>
  <c r="W98" i="36"/>
  <c r="BP94" i="36"/>
  <c r="BP93" i="36"/>
  <c r="BP99" i="36" s="1"/>
  <c r="BP95" i="36"/>
  <c r="DM97" i="36"/>
  <c r="DM98" i="36"/>
  <c r="DM96" i="36"/>
  <c r="AN96" i="36"/>
  <c r="AN97" i="36"/>
  <c r="AN98" i="36"/>
  <c r="CY96" i="36"/>
  <c r="CY97" i="36"/>
  <c r="CY98" i="36"/>
  <c r="BB96" i="36"/>
  <c r="BB98" i="36"/>
  <c r="BB97" i="36"/>
  <c r="BL93" i="36"/>
  <c r="BL95" i="36"/>
  <c r="BL94" i="36"/>
  <c r="DF93" i="36"/>
  <c r="DF94" i="36"/>
  <c r="DF95" i="36"/>
  <c r="DB92" i="36"/>
  <c r="DB90" i="36"/>
  <c r="DB91" i="36"/>
  <c r="AY91" i="36"/>
  <c r="AY92" i="36"/>
  <c r="AY90" i="36"/>
  <c r="AF94" i="36"/>
  <c r="AF95" i="36"/>
  <c r="AF93" i="36"/>
  <c r="AB98" i="36"/>
  <c r="AB97" i="36"/>
  <c r="AB96" i="36"/>
  <c r="DF91" i="36"/>
  <c r="DF92" i="36"/>
  <c r="DF90" i="36"/>
  <c r="CI94" i="36"/>
  <c r="CI95" i="36"/>
  <c r="CI93" i="36"/>
  <c r="BG97" i="36"/>
  <c r="BG98" i="36"/>
  <c r="BG96" i="36"/>
  <c r="CX97" i="36"/>
  <c r="CX98" i="36"/>
  <c r="CX96" i="36"/>
  <c r="DG96" i="36"/>
  <c r="DG98" i="36"/>
  <c r="DG97" i="36"/>
  <c r="AH96" i="36"/>
  <c r="AH98" i="36"/>
  <c r="AH97" i="36"/>
  <c r="DH98" i="36"/>
  <c r="DH96" i="36"/>
  <c r="DH97" i="36"/>
  <c r="DH94" i="36"/>
  <c r="DH93" i="36"/>
  <c r="DH95" i="36"/>
  <c r="DE90" i="36"/>
  <c r="DE92" i="36"/>
  <c r="DE91" i="36"/>
  <c r="Z92" i="36"/>
  <c r="Z90" i="36"/>
  <c r="Z91" i="36"/>
  <c r="DJ90" i="36"/>
  <c r="DJ91" i="36"/>
  <c r="DJ92" i="36"/>
  <c r="BV98" i="36"/>
  <c r="BV96" i="36"/>
  <c r="BV97" i="36"/>
  <c r="BU91" i="36"/>
  <c r="BU92" i="36"/>
  <c r="BU90" i="36"/>
  <c r="AN90" i="36"/>
  <c r="AN92" i="36"/>
  <c r="AN91" i="36"/>
  <c r="BM92" i="36"/>
  <c r="BM90" i="36"/>
  <c r="BM91" i="36"/>
  <c r="BC97" i="36"/>
  <c r="BC96" i="36"/>
  <c r="BC98" i="36"/>
  <c r="CK96" i="36"/>
  <c r="CK97" i="36"/>
  <c r="CK98" i="36"/>
  <c r="AP96" i="36"/>
  <c r="AP97" i="36"/>
  <c r="AP98" i="36"/>
  <c r="BR97" i="36"/>
  <c r="BR98" i="36"/>
  <c r="BR96" i="36"/>
  <c r="AV90" i="36"/>
  <c r="AV91" i="36"/>
  <c r="AV92" i="36"/>
  <c r="CX91" i="36"/>
  <c r="CX90" i="36"/>
  <c r="CX92" i="36"/>
  <c r="BR90" i="36"/>
  <c r="BR92" i="36"/>
  <c r="BR91" i="36"/>
  <c r="DG92" i="36"/>
  <c r="DG90" i="36"/>
  <c r="DG91" i="36"/>
  <c r="CZ90" i="36"/>
  <c r="CZ92" i="36"/>
  <c r="CZ91" i="36"/>
  <c r="BY92" i="36"/>
  <c r="BY90" i="36"/>
  <c r="BY91" i="36"/>
  <c r="CF92" i="36"/>
  <c r="CF90" i="36"/>
  <c r="CF91" i="36"/>
  <c r="BY94" i="36"/>
  <c r="BY95" i="36"/>
  <c r="BY93" i="36"/>
  <c r="AC94" i="36"/>
  <c r="AC93" i="36"/>
  <c r="AC95" i="36"/>
  <c r="AK98" i="36"/>
  <c r="AK96" i="36"/>
  <c r="AK97" i="36"/>
  <c r="CL90" i="36"/>
  <c r="CL92" i="36"/>
  <c r="CL91" i="36"/>
  <c r="BV91" i="36"/>
  <c r="BV92" i="36"/>
  <c r="BV90" i="36"/>
  <c r="DA93" i="36"/>
  <c r="DA95" i="36"/>
  <c r="DA94" i="36"/>
  <c r="V95" i="36"/>
  <c r="V94" i="36"/>
  <c r="V93" i="36"/>
  <c r="DK97" i="36"/>
  <c r="DK98" i="36"/>
  <c r="DK96" i="36"/>
  <c r="DL98" i="36"/>
  <c r="DL97" i="36"/>
  <c r="DL96" i="36"/>
  <c r="DC98" i="36"/>
  <c r="DC97" i="36"/>
  <c r="DC96" i="36"/>
  <c r="DJ94" i="36"/>
  <c r="DJ95" i="36"/>
  <c r="DJ93" i="36"/>
  <c r="BS92" i="36"/>
  <c r="BS91" i="36"/>
  <c r="BS90" i="36"/>
  <c r="BF92" i="36"/>
  <c r="BF90" i="36"/>
  <c r="BF91" i="36"/>
  <c r="AZ91" i="36"/>
  <c r="AZ92" i="36"/>
  <c r="AZ90" i="36"/>
  <c r="CO90" i="36"/>
  <c r="CO91" i="36"/>
  <c r="CO92" i="36"/>
  <c r="BR94" i="36"/>
  <c r="BR95" i="36"/>
  <c r="BR93" i="36"/>
  <c r="DO94" i="36"/>
  <c r="DO95" i="36"/>
  <c r="DO93" i="36"/>
  <c r="BQ94" i="36"/>
  <c r="BQ95" i="36"/>
  <c r="BQ93" i="36"/>
  <c r="AY96" i="36"/>
  <c r="AY97" i="36"/>
  <c r="AY98" i="36"/>
  <c r="CH96" i="36"/>
  <c r="CH98" i="36"/>
  <c r="CH97" i="36"/>
  <c r="BS96" i="36"/>
  <c r="BS98" i="36"/>
  <c r="BS97" i="36"/>
  <c r="CC98" i="36"/>
  <c r="CC96" i="36"/>
  <c r="CC97" i="36"/>
  <c r="CO97" i="36"/>
  <c r="CO98" i="36"/>
  <c r="CO96" i="36"/>
  <c r="AX97" i="36"/>
  <c r="AX96" i="36"/>
  <c r="AX98" i="36"/>
  <c r="BU94" i="36"/>
  <c r="BU93" i="36"/>
  <c r="BU95" i="36"/>
  <c r="V92" i="36"/>
  <c r="V91" i="36"/>
  <c r="V90" i="36"/>
  <c r="AR90" i="36"/>
  <c r="AR92" i="36"/>
  <c r="AR91" i="36"/>
  <c r="AI91" i="36"/>
  <c r="AI92" i="36"/>
  <c r="AI90" i="36"/>
  <c r="BO90" i="36"/>
  <c r="BO91" i="36"/>
  <c r="BO92" i="36"/>
  <c r="AE91" i="36"/>
  <c r="AE90" i="36"/>
  <c r="AE92" i="36"/>
  <c r="CY92" i="36"/>
  <c r="CY91" i="36"/>
  <c r="CY90" i="36"/>
  <c r="BG95" i="36"/>
  <c r="BG94" i="36"/>
  <c r="BG93" i="36"/>
  <c r="CK94" i="36"/>
  <c r="CK95" i="36"/>
  <c r="CK93" i="36"/>
  <c r="CW90" i="36"/>
  <c r="CW92" i="36"/>
  <c r="CW91" i="36"/>
  <c r="X94" i="36"/>
  <c r="X95" i="36"/>
  <c r="X93" i="36"/>
  <c r="AT97" i="36"/>
  <c r="AT98" i="36"/>
  <c r="AT96" i="36"/>
  <c r="CZ97" i="36"/>
  <c r="CZ96" i="36"/>
  <c r="CZ98" i="36"/>
  <c r="DO98" i="36"/>
  <c r="DO96" i="36"/>
  <c r="DO97" i="36"/>
  <c r="CI97" i="36"/>
  <c r="CI98" i="36"/>
  <c r="CI96" i="36"/>
  <c r="AA97" i="36"/>
  <c r="AA98" i="36"/>
  <c r="AA96" i="36"/>
  <c r="BD98" i="36"/>
  <c r="BD96" i="36"/>
  <c r="BD97" i="36"/>
  <c r="Y96" i="36"/>
  <c r="Y98" i="36"/>
  <c r="Y97" i="36"/>
  <c r="CA93" i="36"/>
  <c r="CA95" i="36"/>
  <c r="CA94" i="36"/>
  <c r="DA92" i="36"/>
  <c r="DA91" i="36"/>
  <c r="DA90" i="36"/>
  <c r="DO90" i="36"/>
  <c r="DO92" i="36"/>
  <c r="DO91" i="36"/>
  <c r="CU91" i="36"/>
  <c r="CU90" i="36"/>
  <c r="CU92" i="36"/>
  <c r="W92" i="36"/>
  <c r="W91" i="36"/>
  <c r="W90" i="36"/>
  <c r="DI95" i="36"/>
  <c r="DI93" i="36"/>
  <c r="DI94" i="36"/>
  <c r="DD94" i="36"/>
  <c r="DD95" i="36"/>
  <c r="DD93" i="36"/>
  <c r="BI97" i="36"/>
  <c r="BI96" i="36"/>
  <c r="BI98" i="36"/>
  <c r="Y91" i="36"/>
  <c r="Y92" i="36"/>
  <c r="Y90" i="36"/>
  <c r="DN92" i="36"/>
  <c r="DN91" i="36"/>
  <c r="DN90" i="36"/>
  <c r="AP90" i="36"/>
  <c r="AP92" i="36"/>
  <c r="AP91" i="36"/>
  <c r="CS91" i="36"/>
  <c r="CS90" i="36"/>
  <c r="CS92" i="36"/>
  <c r="DJ96" i="36"/>
  <c r="DJ97" i="36"/>
  <c r="DJ98" i="36"/>
  <c r="BL98" i="36"/>
  <c r="BL97" i="36"/>
  <c r="BL96" i="36"/>
  <c r="CA96" i="36"/>
  <c r="CA97" i="36"/>
  <c r="CA98" i="36"/>
  <c r="DP98" i="36"/>
  <c r="DP97" i="36"/>
  <c r="DP96" i="36"/>
  <c r="AD97" i="36"/>
  <c r="AD98" i="36"/>
  <c r="AD96" i="36"/>
  <c r="AQ96" i="36"/>
  <c r="AQ97" i="36"/>
  <c r="AQ98" i="36"/>
  <c r="CH90" i="36"/>
  <c r="CH92" i="36"/>
  <c r="CH91" i="36"/>
  <c r="CB90" i="36"/>
  <c r="CB91" i="36"/>
  <c r="CB92" i="36"/>
  <c r="AQ91" i="36"/>
  <c r="AQ90" i="36"/>
  <c r="AQ92" i="36"/>
  <c r="CI90" i="36"/>
  <c r="CI91" i="36"/>
  <c r="CI92" i="36"/>
  <c r="DD91" i="36"/>
  <c r="DD92" i="36"/>
  <c r="DD90" i="36"/>
  <c r="BW90" i="36"/>
  <c r="BW92" i="36"/>
  <c r="BW91" i="36"/>
  <c r="CM90" i="36"/>
  <c r="CM92" i="36"/>
  <c r="CM91" i="36"/>
  <c r="AL92" i="36"/>
  <c r="AL91" i="36"/>
  <c r="AL90" i="36"/>
  <c r="AO90" i="36"/>
  <c r="AO91" i="36"/>
  <c r="AO92" i="36"/>
  <c r="CA92" i="36"/>
  <c r="CA90" i="36"/>
  <c r="CA91" i="36"/>
  <c r="CQ91" i="36"/>
  <c r="CQ92" i="36"/>
  <c r="CQ90" i="36"/>
  <c r="V21" i="54" l="1"/>
  <c r="W21" i="54"/>
  <c r="Z21" i="54"/>
  <c r="T21" i="54"/>
  <c r="U21" i="54"/>
  <c r="AA21" i="54"/>
  <c r="AB21" i="54"/>
  <c r="AC21" i="54"/>
  <c r="D17" i="49"/>
  <c r="F17" i="49"/>
  <c r="C17" i="49"/>
  <c r="I17" i="49"/>
  <c r="L17" i="49"/>
  <c r="K17" i="49"/>
  <c r="E17" i="49"/>
  <c r="J17" i="49"/>
  <c r="S22" i="54"/>
  <c r="X21" i="54"/>
  <c r="Y21" i="54"/>
  <c r="R12" i="10"/>
  <c r="AE108" i="36" a="1"/>
  <c r="AE110" i="36" s="1"/>
  <c r="K140" i="10"/>
  <c r="K196" i="10"/>
  <c r="K379" i="10"/>
  <c r="K156" i="10"/>
  <c r="K244" i="10"/>
  <c r="K398" i="10"/>
  <c r="K76" i="10"/>
  <c r="K283" i="10"/>
  <c r="K91" i="10"/>
  <c r="K381" i="10"/>
  <c r="K349" i="10"/>
  <c r="K288" i="10"/>
  <c r="K256" i="10"/>
  <c r="K192" i="10"/>
  <c r="K128" i="10"/>
  <c r="K96" i="10"/>
  <c r="K64" i="10"/>
  <c r="K32" i="10"/>
  <c r="K390" i="10"/>
  <c r="K358" i="10"/>
  <c r="K307" i="10"/>
  <c r="K243" i="10"/>
  <c r="K179" i="10"/>
  <c r="K115" i="10"/>
  <c r="K51" i="10"/>
  <c r="K400" i="10"/>
  <c r="K384" i="10"/>
  <c r="K368" i="10"/>
  <c r="K352" i="10"/>
  <c r="K327" i="10"/>
  <c r="K295" i="10"/>
  <c r="K263" i="10"/>
  <c r="K231" i="10"/>
  <c r="K199" i="10"/>
  <c r="K167" i="10"/>
  <c r="K135" i="10"/>
  <c r="K103" i="10"/>
  <c r="K71" i="10"/>
  <c r="K39" i="10"/>
  <c r="K7" i="10"/>
  <c r="K333" i="10"/>
  <c r="K317" i="10"/>
  <c r="K301" i="10"/>
  <c r="K285" i="10"/>
  <c r="K269" i="10"/>
  <c r="K253" i="10"/>
  <c r="K237" i="10"/>
  <c r="K221" i="10"/>
  <c r="K205" i="10"/>
  <c r="K189" i="10"/>
  <c r="K173" i="10"/>
  <c r="K157" i="10"/>
  <c r="K141" i="10"/>
  <c r="K125" i="10"/>
  <c r="K109" i="10"/>
  <c r="K93" i="10"/>
  <c r="K77" i="10"/>
  <c r="K61" i="10"/>
  <c r="K45" i="10"/>
  <c r="K29" i="10"/>
  <c r="K13" i="10"/>
  <c r="K334" i="10"/>
  <c r="K318" i="10"/>
  <c r="K302" i="10"/>
  <c r="K286" i="10"/>
  <c r="K270" i="10"/>
  <c r="K254" i="10"/>
  <c r="K238" i="10"/>
  <c r="K222" i="10"/>
  <c r="K206" i="10"/>
  <c r="K190" i="10"/>
  <c r="K174" i="10"/>
  <c r="K158" i="10"/>
  <c r="K142" i="10"/>
  <c r="K126" i="10"/>
  <c r="K110" i="10"/>
  <c r="K94" i="10"/>
  <c r="K78" i="10"/>
  <c r="K62" i="10"/>
  <c r="K46" i="10"/>
  <c r="K30" i="10"/>
  <c r="K14" i="10"/>
  <c r="K395" i="10"/>
  <c r="K359" i="10"/>
  <c r="K204" i="10"/>
  <c r="K346" i="10"/>
  <c r="K219" i="10"/>
  <c r="K27" i="10"/>
  <c r="K365" i="10"/>
  <c r="K224" i="10"/>
  <c r="K36" i="10"/>
  <c r="K399" i="10"/>
  <c r="K387" i="10"/>
  <c r="K370" i="10"/>
  <c r="K203" i="10"/>
  <c r="K75" i="10"/>
  <c r="K393" i="10"/>
  <c r="K361" i="10"/>
  <c r="K312" i="10"/>
  <c r="K216" i="10"/>
  <c r="K184" i="10"/>
  <c r="K120" i="10"/>
  <c r="K88" i="10"/>
  <c r="K56" i="10"/>
  <c r="K24" i="10"/>
  <c r="K382" i="10"/>
  <c r="K350" i="10"/>
  <c r="K291" i="10"/>
  <c r="K227" i="10"/>
  <c r="K163" i="10"/>
  <c r="K99" i="10"/>
  <c r="K35" i="10"/>
  <c r="K396" i="10"/>
  <c r="K380" i="10"/>
  <c r="K364" i="10"/>
  <c r="K348" i="10"/>
  <c r="K319" i="10"/>
  <c r="K287" i="10"/>
  <c r="K255" i="10"/>
  <c r="K223" i="10"/>
  <c r="K191" i="10"/>
  <c r="K159" i="10"/>
  <c r="K324" i="10"/>
  <c r="K68" i="10"/>
  <c r="K284" i="10"/>
  <c r="K28" i="10"/>
  <c r="K116" i="10"/>
  <c r="K332" i="10"/>
  <c r="K378" i="10"/>
  <c r="K155" i="10"/>
  <c r="K397" i="10"/>
  <c r="K320" i="10"/>
  <c r="K160" i="10"/>
  <c r="K383" i="10"/>
  <c r="K292" i="10"/>
  <c r="K164" i="10"/>
  <c r="K363" i="10"/>
  <c r="K252" i="10"/>
  <c r="K124" i="10"/>
  <c r="K340" i="10"/>
  <c r="K212" i="10"/>
  <c r="K84" i="10"/>
  <c r="K300" i="10"/>
  <c r="K172" i="10"/>
  <c r="K44" i="10"/>
  <c r="K331" i="10"/>
  <c r="K267" i="10"/>
  <c r="K139" i="10"/>
  <c r="K11" i="10"/>
  <c r="K377" i="10"/>
  <c r="K344" i="10"/>
  <c r="K280" i="10"/>
  <c r="K248" i="10"/>
  <c r="K152" i="10"/>
  <c r="K367" i="10"/>
  <c r="K260" i="10"/>
  <c r="K132" i="10"/>
  <c r="K402" i="10"/>
  <c r="K347" i="10"/>
  <c r="K220" i="10"/>
  <c r="K92" i="10"/>
  <c r="K391" i="10"/>
  <c r="K308" i="10"/>
  <c r="K180" i="10"/>
  <c r="K52" i="10"/>
  <c r="K371" i="10"/>
  <c r="K268" i="10"/>
  <c r="K403" i="10"/>
  <c r="K351" i="10"/>
  <c r="K228" i="10"/>
  <c r="K100" i="10"/>
  <c r="K394" i="10"/>
  <c r="K316" i="10"/>
  <c r="K188" i="10"/>
  <c r="K60" i="10"/>
  <c r="K375" i="10"/>
  <c r="K276" i="10"/>
  <c r="K148" i="10"/>
  <c r="K20" i="10"/>
  <c r="K355" i="10"/>
  <c r="K236" i="10"/>
  <c r="K108" i="10"/>
  <c r="K386" i="10"/>
  <c r="K127" i="10"/>
  <c r="K95" i="10"/>
  <c r="K63" i="10"/>
  <c r="K31" i="10"/>
  <c r="K345" i="10"/>
  <c r="K329" i="10"/>
  <c r="K313" i="10"/>
  <c r="K297" i="10"/>
  <c r="K281" i="10"/>
  <c r="K265" i="10"/>
  <c r="K249" i="10"/>
  <c r="K233" i="10"/>
  <c r="K217" i="10"/>
  <c r="K201" i="10"/>
  <c r="K185" i="10"/>
  <c r="K169" i="10"/>
  <c r="K153" i="10"/>
  <c r="K137" i="10"/>
  <c r="K121" i="10"/>
  <c r="K105" i="10"/>
  <c r="K89" i="10"/>
  <c r="K73" i="10"/>
  <c r="K57" i="10"/>
  <c r="K41" i="10"/>
  <c r="K25" i="10"/>
  <c r="K9" i="10"/>
  <c r="K330" i="10"/>
  <c r="K314" i="10"/>
  <c r="K298" i="10"/>
  <c r="K282" i="10"/>
  <c r="K266" i="10"/>
  <c r="K250" i="10"/>
  <c r="K234" i="10"/>
  <c r="K218" i="10"/>
  <c r="K202" i="10"/>
  <c r="K186" i="10"/>
  <c r="K170" i="10"/>
  <c r="K154" i="10"/>
  <c r="K138" i="10"/>
  <c r="K122" i="10"/>
  <c r="K106" i="10"/>
  <c r="K90" i="10"/>
  <c r="K74" i="10"/>
  <c r="K58" i="10"/>
  <c r="K42" i="10"/>
  <c r="K26" i="10"/>
  <c r="K10" i="10"/>
  <c r="K12" i="10"/>
  <c r="K362" i="10"/>
  <c r="K315" i="10"/>
  <c r="K251" i="10"/>
  <c r="K187" i="10"/>
  <c r="K123" i="10"/>
  <c r="K59" i="10"/>
  <c r="K405" i="10"/>
  <c r="K389" i="10"/>
  <c r="K373" i="10"/>
  <c r="K357" i="10"/>
  <c r="K336" i="10"/>
  <c r="K304" i="10"/>
  <c r="K272" i="10"/>
  <c r="K240" i="10"/>
  <c r="K208" i="10"/>
  <c r="K176" i="10"/>
  <c r="K144" i="10"/>
  <c r="K112" i="10"/>
  <c r="K80" i="10"/>
  <c r="K48" i="10"/>
  <c r="K16" i="10"/>
  <c r="K374" i="10"/>
  <c r="K339" i="10"/>
  <c r="K275" i="10"/>
  <c r="K211" i="10"/>
  <c r="K147" i="10"/>
  <c r="K83" i="10"/>
  <c r="K19" i="10"/>
  <c r="K392" i="10"/>
  <c r="K376" i="10"/>
  <c r="K360" i="10"/>
  <c r="K343" i="10"/>
  <c r="K311" i="10"/>
  <c r="K279" i="10"/>
  <c r="K247" i="10"/>
  <c r="K215" i="10"/>
  <c r="K183" i="10"/>
  <c r="K151" i="10"/>
  <c r="K119" i="10"/>
  <c r="K87" i="10"/>
  <c r="K55" i="10"/>
  <c r="K23" i="10"/>
  <c r="K341" i="10"/>
  <c r="K325" i="10"/>
  <c r="K309" i="10"/>
  <c r="K293" i="10"/>
  <c r="K277" i="10"/>
  <c r="K261" i="10"/>
  <c r="K245" i="10"/>
  <c r="K229" i="10"/>
  <c r="K213" i="10"/>
  <c r="K197" i="10"/>
  <c r="K181" i="10"/>
  <c r="K165" i="10"/>
  <c r="K149" i="10"/>
  <c r="K133" i="10"/>
  <c r="K117" i="10"/>
  <c r="K101" i="10"/>
  <c r="K85" i="10"/>
  <c r="K69" i="10"/>
  <c r="K53" i="10"/>
  <c r="K37" i="10"/>
  <c r="K21" i="10"/>
  <c r="K342" i="10"/>
  <c r="K326" i="10"/>
  <c r="K310" i="10"/>
  <c r="K294" i="10"/>
  <c r="K278" i="10"/>
  <c r="K262" i="10"/>
  <c r="K246" i="10"/>
  <c r="K230" i="10"/>
  <c r="K214" i="10"/>
  <c r="K198" i="10"/>
  <c r="K182" i="10"/>
  <c r="K166" i="10"/>
  <c r="K150" i="10"/>
  <c r="K134" i="10"/>
  <c r="K118" i="10"/>
  <c r="K102" i="10"/>
  <c r="K86" i="10"/>
  <c r="K70" i="10"/>
  <c r="K54" i="10"/>
  <c r="K38" i="10"/>
  <c r="K22" i="10"/>
  <c r="K6" i="10"/>
  <c r="K354" i="10"/>
  <c r="K299" i="10"/>
  <c r="K235" i="10"/>
  <c r="K171" i="10"/>
  <c r="K107" i="10"/>
  <c r="K43" i="10"/>
  <c r="K401" i="10"/>
  <c r="K385" i="10"/>
  <c r="K369" i="10"/>
  <c r="K353" i="10"/>
  <c r="K328" i="10"/>
  <c r="K296" i="10"/>
  <c r="K264" i="10"/>
  <c r="K232" i="10"/>
  <c r="K200" i="10"/>
  <c r="K168" i="10"/>
  <c r="K136" i="10"/>
  <c r="K104" i="10"/>
  <c r="K72" i="10"/>
  <c r="K40" i="10"/>
  <c r="K8" i="10"/>
  <c r="K366" i="10"/>
  <c r="K323" i="10"/>
  <c r="K259" i="10"/>
  <c r="K195" i="10"/>
  <c r="K131" i="10"/>
  <c r="K67" i="10"/>
  <c r="K404" i="10"/>
  <c r="K388" i="10"/>
  <c r="K372" i="10"/>
  <c r="K356" i="10"/>
  <c r="K335" i="10"/>
  <c r="K303" i="10"/>
  <c r="K271" i="10"/>
  <c r="K239" i="10"/>
  <c r="K207" i="10"/>
  <c r="K175" i="10"/>
  <c r="K143" i="10"/>
  <c r="K111" i="10"/>
  <c r="K79" i="10"/>
  <c r="K47" i="10"/>
  <c r="K15" i="10"/>
  <c r="K337" i="10"/>
  <c r="K321" i="10"/>
  <c r="K305" i="10"/>
  <c r="K289" i="10"/>
  <c r="K273" i="10"/>
  <c r="K257" i="10"/>
  <c r="K241" i="10"/>
  <c r="K225" i="10"/>
  <c r="K209" i="10"/>
  <c r="K193" i="10"/>
  <c r="K177" i="10"/>
  <c r="K161" i="10"/>
  <c r="K145" i="10"/>
  <c r="K129" i="10"/>
  <c r="K113" i="10"/>
  <c r="K97" i="10"/>
  <c r="K81" i="10"/>
  <c r="K65" i="10"/>
  <c r="K49" i="10"/>
  <c r="K33" i="10"/>
  <c r="K17" i="10"/>
  <c r="K338" i="10"/>
  <c r="K322" i="10"/>
  <c r="K306" i="10"/>
  <c r="K290" i="10"/>
  <c r="K274" i="10"/>
  <c r="K258" i="10"/>
  <c r="K242" i="10"/>
  <c r="K226" i="10"/>
  <c r="K210" i="10"/>
  <c r="K194" i="10"/>
  <c r="K178" i="10"/>
  <c r="K162" i="10"/>
  <c r="K146" i="10"/>
  <c r="K130" i="10"/>
  <c r="K114" i="10"/>
  <c r="K98" i="10"/>
  <c r="K82" i="10"/>
  <c r="K66" i="10"/>
  <c r="K50" i="10"/>
  <c r="K34" i="10"/>
  <c r="K18" i="10"/>
  <c r="K5" i="10"/>
  <c r="AR101" i="36"/>
  <c r="AR105" i="36" s="1" a="1"/>
  <c r="AR105" i="36" s="1"/>
  <c r="CM108" i="36" a="1"/>
  <c r="CM108" i="36" s="1"/>
  <c r="AI99" i="36"/>
  <c r="AS101" i="36"/>
  <c r="AS105" i="36" s="1" a="1"/>
  <c r="CM101" i="36"/>
  <c r="DE99" i="36"/>
  <c r="AR102" i="36"/>
  <c r="AR108" i="36" s="1" a="1"/>
  <c r="AR108" i="36" s="1"/>
  <c r="BK101" i="36"/>
  <c r="BJ101" i="36"/>
  <c r="BK108" i="36" a="1"/>
  <c r="BK109" i="36" s="1"/>
  <c r="BJ99" i="36"/>
  <c r="H17" i="49"/>
  <c r="G17" i="49"/>
  <c r="B18" i="49"/>
  <c r="DE108" i="36" a="1"/>
  <c r="DE109" i="36" s="1"/>
  <c r="BP100" i="36"/>
  <c r="AE99" i="36"/>
  <c r="AE100" i="36"/>
  <c r="BT101" i="36"/>
  <c r="BE108" i="36" a="1"/>
  <c r="BE110" i="36" s="1"/>
  <c r="CU103" i="36"/>
  <c r="CU108" i="36" s="1" a="1"/>
  <c r="CU110" i="36" s="1"/>
  <c r="AS104" i="36"/>
  <c r="BE100" i="36"/>
  <c r="BK100" i="36"/>
  <c r="BJ108" i="36" a="1"/>
  <c r="BJ108" i="36" s="1"/>
  <c r="BP108" i="36" a="1"/>
  <c r="BP109" i="36" s="1"/>
  <c r="BP101" i="36"/>
  <c r="BT100" i="36"/>
  <c r="BT108" i="36" a="1"/>
  <c r="BT109" i="36" s="1"/>
  <c r="CB108" i="36" a="1"/>
  <c r="CB110" i="36" s="1"/>
  <c r="AS103" i="36"/>
  <c r="CB100" i="36"/>
  <c r="BE101" i="36"/>
  <c r="CM100" i="36"/>
  <c r="CU99" i="36"/>
  <c r="CU105" i="36" s="1" a="1"/>
  <c r="CU107" i="36" s="1"/>
  <c r="DE101" i="36"/>
  <c r="AI104" i="36"/>
  <c r="AI108" i="36" s="1" a="1"/>
  <c r="AI108" i="36" s="1"/>
  <c r="AI101" i="36"/>
  <c r="CJ103" i="36"/>
  <c r="CJ108" i="36" s="1" a="1"/>
  <c r="CJ100" i="36"/>
  <c r="CJ99" i="36"/>
  <c r="CB99" i="36"/>
  <c r="DP99" i="36"/>
  <c r="DP102" i="36"/>
  <c r="BL101" i="36"/>
  <c r="BL104" i="36"/>
  <c r="BI99" i="36"/>
  <c r="BI102" i="36"/>
  <c r="Y101" i="36"/>
  <c r="Y104" i="36"/>
  <c r="DO99" i="36"/>
  <c r="DO102" i="36"/>
  <c r="CC104" i="36"/>
  <c r="CC101" i="36"/>
  <c r="AK103" i="36"/>
  <c r="AK100" i="36"/>
  <c r="BV102" i="36"/>
  <c r="BV99" i="36"/>
  <c r="DH103" i="36"/>
  <c r="DH100" i="36"/>
  <c r="AH101" i="36"/>
  <c r="AH104" i="36"/>
  <c r="BG99" i="36"/>
  <c r="BG102" i="36"/>
  <c r="W102" i="36"/>
  <c r="W99" i="36"/>
  <c r="CN104" i="36"/>
  <c r="CN101" i="36"/>
  <c r="AZ102" i="36"/>
  <c r="AZ99" i="36"/>
  <c r="BU103" i="36"/>
  <c r="BU100" i="36"/>
  <c r="CL99" i="36"/>
  <c r="CL102" i="36"/>
  <c r="BO99" i="36"/>
  <c r="BO102" i="36"/>
  <c r="DN99" i="36"/>
  <c r="DN102" i="36"/>
  <c r="DF101" i="36"/>
  <c r="DF104" i="36"/>
  <c r="CW103" i="36"/>
  <c r="CW100" i="36"/>
  <c r="AF99" i="36"/>
  <c r="AF102" i="36"/>
  <c r="AD102" i="36"/>
  <c r="AD99" i="36"/>
  <c r="DP103" i="36"/>
  <c r="DP100" i="36"/>
  <c r="CA99" i="36"/>
  <c r="CA102" i="36"/>
  <c r="DJ104" i="36"/>
  <c r="DJ101" i="36"/>
  <c r="BI100" i="36"/>
  <c r="BI103" i="36"/>
  <c r="Y102" i="36"/>
  <c r="Y99" i="36"/>
  <c r="AA102" i="36"/>
  <c r="AA99" i="36"/>
  <c r="CI101" i="36"/>
  <c r="CI104" i="36"/>
  <c r="DO101" i="36"/>
  <c r="DO104" i="36"/>
  <c r="AT99" i="36"/>
  <c r="AT102" i="36"/>
  <c r="AX99" i="36"/>
  <c r="AX102" i="36"/>
  <c r="CO103" i="36"/>
  <c r="CO100" i="36"/>
  <c r="BS103" i="36"/>
  <c r="BS100" i="36"/>
  <c r="CH101" i="36"/>
  <c r="CH104" i="36"/>
  <c r="AY102" i="36"/>
  <c r="AY99" i="36"/>
  <c r="DC99" i="36"/>
  <c r="DC102" i="36"/>
  <c r="DL103" i="36"/>
  <c r="DL100" i="36"/>
  <c r="DK100" i="36"/>
  <c r="DK103" i="36"/>
  <c r="AK99" i="36"/>
  <c r="AK102" i="36"/>
  <c r="AP101" i="36"/>
  <c r="AP104" i="36"/>
  <c r="CK103" i="36"/>
  <c r="CK100" i="36"/>
  <c r="BC100" i="36"/>
  <c r="BC103" i="36"/>
  <c r="BV104" i="36"/>
  <c r="BV101" i="36"/>
  <c r="DH102" i="36"/>
  <c r="DH99" i="36"/>
  <c r="AH102" i="36"/>
  <c r="AH99" i="36"/>
  <c r="CX102" i="36"/>
  <c r="CX99" i="36"/>
  <c r="BG101" i="36"/>
  <c r="BG104" i="36"/>
  <c r="AB99" i="36"/>
  <c r="AB102" i="36"/>
  <c r="BB99" i="36"/>
  <c r="BB102" i="36"/>
  <c r="AN101" i="36"/>
  <c r="AN104" i="36"/>
  <c r="DM104" i="36"/>
  <c r="DM101" i="36"/>
  <c r="CF99" i="36"/>
  <c r="CF102" i="36"/>
  <c r="CN99" i="36"/>
  <c r="CN102" i="36"/>
  <c r="AO99" i="36"/>
  <c r="AO102" i="36"/>
  <c r="AZ101" i="36"/>
  <c r="AZ104" i="36"/>
  <c r="CT102" i="36"/>
  <c r="CT99" i="36"/>
  <c r="BU104" i="36"/>
  <c r="BU101" i="36"/>
  <c r="CS99" i="36"/>
  <c r="CS102" i="36"/>
  <c r="CG104" i="36"/>
  <c r="CG101" i="36"/>
  <c r="AJ102" i="36"/>
  <c r="AJ99" i="36"/>
  <c r="BH103" i="36"/>
  <c r="BH100" i="36"/>
  <c r="AM99" i="36"/>
  <c r="AM102" i="36"/>
  <c r="DA101" i="36"/>
  <c r="DA104" i="36"/>
  <c r="AV99" i="36"/>
  <c r="AV102" i="36"/>
  <c r="AL99" i="36"/>
  <c r="AL102" i="36"/>
  <c r="BN99" i="36"/>
  <c r="BN102" i="36"/>
  <c r="DD102" i="36"/>
  <c r="DD99" i="36"/>
  <c r="DQ102" i="36"/>
  <c r="DQ99" i="36"/>
  <c r="DI101" i="36"/>
  <c r="DI104" i="36"/>
  <c r="BM101" i="36"/>
  <c r="BM104" i="36"/>
  <c r="CQ104" i="36"/>
  <c r="CQ101" i="36"/>
  <c r="DN104" i="36"/>
  <c r="DN101" i="36"/>
  <c r="DB103" i="36"/>
  <c r="DB100" i="36"/>
  <c r="X101" i="36"/>
  <c r="X104" i="36"/>
  <c r="BA101" i="36"/>
  <c r="BA104" i="36"/>
  <c r="BX100" i="36"/>
  <c r="BX103" i="36"/>
  <c r="CE100" i="36"/>
  <c r="CE103" i="36"/>
  <c r="DF99" i="36"/>
  <c r="DF102" i="36"/>
  <c r="CW99" i="36"/>
  <c r="CW102" i="36"/>
  <c r="Z99" i="36"/>
  <c r="Z102" i="36"/>
  <c r="AW101" i="36"/>
  <c r="AW104" i="36"/>
  <c r="AU101" i="36"/>
  <c r="AU104" i="36"/>
  <c r="CR101" i="36"/>
  <c r="CR104" i="36"/>
  <c r="BZ103" i="36"/>
  <c r="BZ100" i="36"/>
  <c r="CV99" i="36"/>
  <c r="CV102" i="36"/>
  <c r="BW103" i="36"/>
  <c r="BW100" i="36"/>
  <c r="CI99" i="36"/>
  <c r="CI102" i="36"/>
  <c r="CO101" i="36"/>
  <c r="CO104" i="36"/>
  <c r="CH100" i="36"/>
  <c r="CH103" i="36"/>
  <c r="CK101" i="36"/>
  <c r="CK104" i="36"/>
  <c r="BB104" i="36"/>
  <c r="BB101" i="36"/>
  <c r="CY102" i="36"/>
  <c r="CY99" i="36"/>
  <c r="DM102" i="36"/>
  <c r="DM99" i="36"/>
  <c r="CG102" i="36"/>
  <c r="CG99" i="36"/>
  <c r="AV101" i="36"/>
  <c r="AV104" i="36"/>
  <c r="DQ101" i="36"/>
  <c r="DQ104" i="36"/>
  <c r="BM99" i="36"/>
  <c r="BM102" i="36"/>
  <c r="CD99" i="36"/>
  <c r="CD102" i="36"/>
  <c r="BY102" i="36"/>
  <c r="BY99" i="36"/>
  <c r="Z103" i="36"/>
  <c r="Z100" i="36"/>
  <c r="AU99" i="36"/>
  <c r="AU102" i="36"/>
  <c r="CR99" i="36"/>
  <c r="CR102" i="36"/>
  <c r="AG103" i="36"/>
  <c r="AG100" i="36"/>
  <c r="AQ104" i="36"/>
  <c r="AQ101" i="36"/>
  <c r="AD101" i="36"/>
  <c r="AD104" i="36"/>
  <c r="DP101" i="36"/>
  <c r="DP104" i="36"/>
  <c r="BL99" i="36"/>
  <c r="BL102" i="36"/>
  <c r="DJ100" i="36"/>
  <c r="DJ103" i="36"/>
  <c r="BD103" i="36"/>
  <c r="BD100" i="36"/>
  <c r="AA101" i="36"/>
  <c r="AA104" i="36"/>
  <c r="CI103" i="36"/>
  <c r="CI100" i="36"/>
  <c r="CZ104" i="36"/>
  <c r="CZ101" i="36"/>
  <c r="AT101" i="36"/>
  <c r="AT104" i="36"/>
  <c r="AX100" i="36"/>
  <c r="AX103" i="36"/>
  <c r="CC103" i="36"/>
  <c r="CC100" i="36"/>
  <c r="BS104" i="36"/>
  <c r="BS101" i="36"/>
  <c r="CH102" i="36"/>
  <c r="CH99" i="36"/>
  <c r="DC100" i="36"/>
  <c r="DC103" i="36"/>
  <c r="DL104" i="36"/>
  <c r="DL101" i="36"/>
  <c r="AK104" i="36"/>
  <c r="AK101" i="36"/>
  <c r="BR99" i="36"/>
  <c r="BR102" i="36"/>
  <c r="AP100" i="36"/>
  <c r="AP103" i="36"/>
  <c r="CK102" i="36"/>
  <c r="CK99" i="36"/>
  <c r="DH104" i="36"/>
  <c r="DH101" i="36"/>
  <c r="DG103" i="36"/>
  <c r="DG100" i="36"/>
  <c r="CX101" i="36"/>
  <c r="CX104" i="36"/>
  <c r="BG103" i="36"/>
  <c r="BG100" i="36"/>
  <c r="AB103" i="36"/>
  <c r="AB100" i="36"/>
  <c r="CY104" i="36"/>
  <c r="CY101" i="36"/>
  <c r="AN103" i="36"/>
  <c r="AN100" i="36"/>
  <c r="DM103" i="36"/>
  <c r="DM100" i="36"/>
  <c r="W104" i="36"/>
  <c r="W101" i="36"/>
  <c r="CF101" i="36"/>
  <c r="CF104" i="36"/>
  <c r="CN103" i="36"/>
  <c r="CN100" i="36"/>
  <c r="CP99" i="36"/>
  <c r="CP102" i="36"/>
  <c r="AO101" i="36"/>
  <c r="AO104" i="36"/>
  <c r="AZ100" i="36"/>
  <c r="AZ103" i="36"/>
  <c r="CT100" i="36"/>
  <c r="CT103" i="36"/>
  <c r="BU99" i="36"/>
  <c r="BU102" i="36"/>
  <c r="CS100" i="36"/>
  <c r="CS103" i="36"/>
  <c r="CG103" i="36"/>
  <c r="CG100" i="36"/>
  <c r="CL104" i="36"/>
  <c r="CL101" i="36"/>
  <c r="BH99" i="36"/>
  <c r="BH102" i="36"/>
  <c r="AM101" i="36"/>
  <c r="AM104" i="36"/>
  <c r="DA102" i="36"/>
  <c r="DA99" i="36"/>
  <c r="AV103" i="36"/>
  <c r="AV100" i="36"/>
  <c r="BO104" i="36"/>
  <c r="BO101" i="36"/>
  <c r="BN101" i="36"/>
  <c r="BN104" i="36"/>
  <c r="DD101" i="36"/>
  <c r="DD104" i="36"/>
  <c r="V100" i="36"/>
  <c r="V103" i="36"/>
  <c r="DI100" i="36"/>
  <c r="DI103" i="36"/>
  <c r="BM103" i="36"/>
  <c r="BM100" i="36"/>
  <c r="CD103" i="36"/>
  <c r="CD100" i="36"/>
  <c r="CQ102" i="36"/>
  <c r="CQ99" i="36"/>
  <c r="BY100" i="36"/>
  <c r="BY103" i="36"/>
  <c r="X100" i="36"/>
  <c r="X103" i="36"/>
  <c r="BQ100" i="36"/>
  <c r="BQ103" i="36"/>
  <c r="BX101" i="36"/>
  <c r="BX104" i="36"/>
  <c r="CE99" i="36"/>
  <c r="CE102" i="36"/>
  <c r="DF100" i="36"/>
  <c r="DF103" i="36"/>
  <c r="AF100" i="36"/>
  <c r="AF103" i="36"/>
  <c r="AW100" i="36"/>
  <c r="AW103" i="36"/>
  <c r="AU103" i="36"/>
  <c r="AU100" i="36"/>
  <c r="AG101" i="36"/>
  <c r="AG104" i="36"/>
  <c r="BZ101" i="36"/>
  <c r="BZ104" i="36"/>
  <c r="AC99" i="36"/>
  <c r="AC102" i="36"/>
  <c r="CV103" i="36"/>
  <c r="CV100" i="36"/>
  <c r="BF104" i="36"/>
  <c r="BF101" i="36"/>
  <c r="BW101" i="36"/>
  <c r="BW104" i="36"/>
  <c r="AQ102" i="36"/>
  <c r="AQ99" i="36"/>
  <c r="CA103" i="36"/>
  <c r="CA100" i="36"/>
  <c r="BD101" i="36"/>
  <c r="BD104" i="36"/>
  <c r="CZ103" i="36"/>
  <c r="CZ100" i="36"/>
  <c r="AX101" i="36"/>
  <c r="AX104" i="36"/>
  <c r="AY100" i="36"/>
  <c r="AY103" i="36"/>
  <c r="DL102" i="36"/>
  <c r="DL99" i="36"/>
  <c r="DK104" i="36"/>
  <c r="DK101" i="36"/>
  <c r="BR103" i="36"/>
  <c r="BR100" i="36"/>
  <c r="BC99" i="36"/>
  <c r="BC102" i="36"/>
  <c r="DG99" i="36"/>
  <c r="DG102" i="36"/>
  <c r="CP101" i="36"/>
  <c r="CP104" i="36"/>
  <c r="AJ101" i="36"/>
  <c r="AJ104" i="36"/>
  <c r="AM100" i="36"/>
  <c r="AM103" i="36"/>
  <c r="AL101" i="36"/>
  <c r="AL104" i="36"/>
  <c r="DD103" i="36"/>
  <c r="DD100" i="36"/>
  <c r="V104" i="36"/>
  <c r="V101" i="36"/>
  <c r="CQ100" i="36"/>
  <c r="CQ103" i="36"/>
  <c r="DB99" i="36"/>
  <c r="DB102" i="36"/>
  <c r="X99" i="36"/>
  <c r="X102" i="36"/>
  <c r="BA103" i="36"/>
  <c r="BA100" i="36"/>
  <c r="BQ102" i="36"/>
  <c r="BQ99" i="36"/>
  <c r="AC104" i="36"/>
  <c r="AC101" i="36"/>
  <c r="BF103" i="36"/>
  <c r="BF100" i="36"/>
  <c r="AQ100" i="36"/>
  <c r="AQ103" i="36"/>
  <c r="AD103" i="36"/>
  <c r="AD100" i="36"/>
  <c r="CA101" i="36"/>
  <c r="CA104" i="36"/>
  <c r="BL100" i="36"/>
  <c r="BL103" i="36"/>
  <c r="DJ102" i="36"/>
  <c r="DJ99" i="36"/>
  <c r="BI104" i="36"/>
  <c r="BI101" i="36"/>
  <c r="Y103" i="36"/>
  <c r="Y100" i="36"/>
  <c r="BD99" i="36"/>
  <c r="BD102" i="36"/>
  <c r="AA103" i="36"/>
  <c r="AA100" i="36"/>
  <c r="DO103" i="36"/>
  <c r="DO100" i="36"/>
  <c r="CZ99" i="36"/>
  <c r="CZ102" i="36"/>
  <c r="AT103" i="36"/>
  <c r="AT100" i="36"/>
  <c r="CO102" i="36"/>
  <c r="CO99" i="36"/>
  <c r="CC99" i="36"/>
  <c r="CC102" i="36"/>
  <c r="BS99" i="36"/>
  <c r="BS102" i="36"/>
  <c r="AY104" i="36"/>
  <c r="AY101" i="36"/>
  <c r="DC101" i="36"/>
  <c r="DC104" i="36"/>
  <c r="DK99" i="36"/>
  <c r="DK102" i="36"/>
  <c r="BR101" i="36"/>
  <c r="BR104" i="36"/>
  <c r="AP99" i="36"/>
  <c r="AP102" i="36"/>
  <c r="BC104" i="36"/>
  <c r="BC101" i="36"/>
  <c r="BV103" i="36"/>
  <c r="BV100" i="36"/>
  <c r="AH103" i="36"/>
  <c r="AH100" i="36"/>
  <c r="DG104" i="36"/>
  <c r="DG101" i="36"/>
  <c r="CX100" i="36"/>
  <c r="CX103" i="36"/>
  <c r="AB101" i="36"/>
  <c r="AB104" i="36"/>
  <c r="BB103" i="36"/>
  <c r="BB100" i="36"/>
  <c r="CY100" i="36"/>
  <c r="CY103" i="36"/>
  <c r="AN102" i="36"/>
  <c r="AN99" i="36"/>
  <c r="W103" i="36"/>
  <c r="W100" i="36"/>
  <c r="CF103" i="36"/>
  <c r="CF100" i="36"/>
  <c r="CP103" i="36"/>
  <c r="CP100" i="36"/>
  <c r="AO103" i="36"/>
  <c r="AO100" i="36"/>
  <c r="CT101" i="36"/>
  <c r="CT104" i="36"/>
  <c r="CS104" i="36"/>
  <c r="CS101" i="36"/>
  <c r="AJ103" i="36"/>
  <c r="AJ100" i="36"/>
  <c r="CL103" i="36"/>
  <c r="CL100" i="36"/>
  <c r="BH101" i="36"/>
  <c r="BH104" i="36"/>
  <c r="DA100" i="36"/>
  <c r="DA103" i="36"/>
  <c r="AL103" i="36"/>
  <c r="AL100" i="36"/>
  <c r="BO100" i="36"/>
  <c r="BO103" i="36"/>
  <c r="BN100" i="36"/>
  <c r="BN103" i="36"/>
  <c r="DQ100" i="36"/>
  <c r="DQ103" i="36"/>
  <c r="V102" i="36"/>
  <c r="V99" i="36"/>
  <c r="DI102" i="36"/>
  <c r="DI99" i="36"/>
  <c r="CD104" i="36"/>
  <c r="CD101" i="36"/>
  <c r="DN100" i="36"/>
  <c r="DN103" i="36"/>
  <c r="DB104" i="36"/>
  <c r="DB101" i="36"/>
  <c r="BY101" i="36"/>
  <c r="BY104" i="36"/>
  <c r="BA99" i="36"/>
  <c r="BA102" i="36"/>
  <c r="BQ104" i="36"/>
  <c r="BQ101" i="36"/>
  <c r="BX102" i="36"/>
  <c r="BX99" i="36"/>
  <c r="CE101" i="36"/>
  <c r="CE104" i="36"/>
  <c r="CW101" i="36"/>
  <c r="CW104" i="36"/>
  <c r="Z104" i="36"/>
  <c r="Z101" i="36"/>
  <c r="AF104" i="36"/>
  <c r="AF101" i="36"/>
  <c r="AW99" i="36"/>
  <c r="AW102" i="36"/>
  <c r="CR100" i="36"/>
  <c r="CR103" i="36"/>
  <c r="AG99" i="36"/>
  <c r="AG102" i="36"/>
  <c r="BZ102" i="36"/>
  <c r="BZ99" i="36"/>
  <c r="AC100" i="36"/>
  <c r="AC103" i="36"/>
  <c r="CV104" i="36"/>
  <c r="CV101" i="36"/>
  <c r="BF99" i="36"/>
  <c r="BF102" i="36"/>
  <c r="BW102" i="36"/>
  <c r="BW99" i="36"/>
  <c r="T22" i="54" l="1"/>
  <c r="U22" i="54"/>
  <c r="V22" i="54"/>
  <c r="W22" i="54"/>
  <c r="Z22" i="54"/>
  <c r="AA22" i="54"/>
  <c r="AB22" i="54"/>
  <c r="AC22" i="54"/>
  <c r="D18" i="49"/>
  <c r="E18" i="49"/>
  <c r="F18" i="49"/>
  <c r="I18" i="49"/>
  <c r="L18" i="49"/>
  <c r="J18" i="49"/>
  <c r="C18" i="49"/>
  <c r="K18" i="49"/>
  <c r="Y22" i="54"/>
  <c r="S23" i="54"/>
  <c r="X22" i="54"/>
  <c r="AE108" i="36"/>
  <c r="AE109" i="36"/>
  <c r="DE108" i="36"/>
  <c r="CM109" i="36"/>
  <c r="CM110" i="36"/>
  <c r="DE105" i="36" a="1"/>
  <c r="DE106" i="36" s="1"/>
  <c r="BK108" i="36"/>
  <c r="BE105" i="36" a="1"/>
  <c r="BE107" i="36" s="1"/>
  <c r="BT110" i="36"/>
  <c r="BJ105" i="36" a="1"/>
  <c r="BJ106" i="36" s="1"/>
  <c r="DE110" i="36"/>
  <c r="AI105" i="36" a="1"/>
  <c r="AI105" i="36" s="1"/>
  <c r="BT108" i="36"/>
  <c r="BT105" i="36" a="1"/>
  <c r="BT106" i="36" s="1"/>
  <c r="AS107" i="36"/>
  <c r="AS105" i="36"/>
  <c r="AS106" i="36"/>
  <c r="CM105" i="36" a="1"/>
  <c r="CM105" i="36" s="1"/>
  <c r="BK105" i="36" a="1"/>
  <c r="BK105" i="36" s="1"/>
  <c r="BK110" i="36"/>
  <c r="AE105" i="36" a="1"/>
  <c r="AE105" i="36" s="1"/>
  <c r="CU105" i="36"/>
  <c r="BP108" i="36"/>
  <c r="CB108" i="36"/>
  <c r="BE109" i="36"/>
  <c r="AR107" i="36"/>
  <c r="BP110" i="36"/>
  <c r="CB109" i="36"/>
  <c r="AR106" i="36"/>
  <c r="BE108" i="36"/>
  <c r="BP105" i="36" a="1"/>
  <c r="BP105" i="36" s="1"/>
  <c r="BJ110" i="36"/>
  <c r="B19" i="49"/>
  <c r="H18" i="49"/>
  <c r="G18" i="49"/>
  <c r="BJ109" i="36"/>
  <c r="CZ105" i="36" a="1"/>
  <c r="CZ107" i="36" s="1"/>
  <c r="AS108" i="36" a="1"/>
  <c r="AS109" i="36" s="1"/>
  <c r="AR110" i="36"/>
  <c r="AR109" i="36"/>
  <c r="AI109" i="36"/>
  <c r="CB105" i="36" a="1"/>
  <c r="BU108" i="36" a="1"/>
  <c r="BU110" i="36" s="1"/>
  <c r="BD105" i="36" a="1"/>
  <c r="BD107" i="36" s="1"/>
  <c r="CU109" i="36"/>
  <c r="DI108" i="36" a="1"/>
  <c r="DI110" i="36" s="1"/>
  <c r="BZ105" i="36" a="1"/>
  <c r="BZ106" i="36" s="1"/>
  <c r="DK105" i="36" a="1"/>
  <c r="DK105" i="36" s="1"/>
  <c r="X105" i="36" a="1"/>
  <c r="X107" i="36" s="1"/>
  <c r="CU106" i="36"/>
  <c r="CJ105" i="36" a="1"/>
  <c r="CJ107" i="36" s="1"/>
  <c r="BZ108" i="36" a="1"/>
  <c r="BZ108" i="36" s="1"/>
  <c r="AG105" i="36" a="1"/>
  <c r="AG107" i="36" s="1"/>
  <c r="AW105" i="36" a="1"/>
  <c r="AW107" i="36" s="1"/>
  <c r="DJ108" i="36" a="1"/>
  <c r="DJ110" i="36" s="1"/>
  <c r="AI110" i="36"/>
  <c r="CU108" i="36"/>
  <c r="CK108" i="36" a="1"/>
  <c r="CK110" i="36" s="1"/>
  <c r="BX108" i="36" a="1"/>
  <c r="BX109" i="36" s="1"/>
  <c r="BA105" i="36" a="1"/>
  <c r="BA105" i="36" s="1"/>
  <c r="V108" i="36" a="1"/>
  <c r="V108" i="36" s="1"/>
  <c r="DI105" i="36" a="1"/>
  <c r="DI105" i="36" s="1"/>
  <c r="DL105" i="36" a="1"/>
  <c r="DL106" i="36" s="1"/>
  <c r="R13" i="10"/>
  <c r="R15" i="10" s="1"/>
  <c r="CJ110" i="36"/>
  <c r="CJ109" i="36"/>
  <c r="CJ108" i="36"/>
  <c r="BF105" i="36" a="1"/>
  <c r="BF107" i="36" s="1"/>
  <c r="AN108" i="36" a="1"/>
  <c r="AN110" i="36" s="1"/>
  <c r="BS108" i="36" a="1"/>
  <c r="BS110" i="36" s="1"/>
  <c r="CO105" i="36" a="1"/>
  <c r="CO105" i="36" s="1"/>
  <c r="DJ105" i="36" a="1"/>
  <c r="DJ107" i="36" s="1"/>
  <c r="BU105" i="36" a="1"/>
  <c r="BU106" i="36" s="1"/>
  <c r="BW108" i="36" a="1"/>
  <c r="BW108" i="36" s="1"/>
  <c r="AP108" i="36" a="1"/>
  <c r="AP109" i="36" s="1"/>
  <c r="CC108" i="36" a="1"/>
  <c r="CC108" i="36" s="1"/>
  <c r="CK105" i="36" a="1"/>
  <c r="CK107" i="36" s="1"/>
  <c r="CH105" i="36" a="1"/>
  <c r="CH105" i="36" s="1"/>
  <c r="DG108" i="36" a="1"/>
  <c r="DG110" i="36" s="1"/>
  <c r="CE105" i="36" a="1"/>
  <c r="CE106" i="36" s="1"/>
  <c r="CP105" i="36" a="1"/>
  <c r="CP105" i="36" s="1"/>
  <c r="BL108" i="36" a="1"/>
  <c r="BL110" i="36" s="1"/>
  <c r="Z105" i="36" a="1"/>
  <c r="Z105" i="36" s="1"/>
  <c r="DF108" i="36" a="1"/>
  <c r="DF109" i="36" s="1"/>
  <c r="AB108" i="36" a="1"/>
  <c r="AB109" i="36" s="1"/>
  <c r="DH108" i="36" a="1"/>
  <c r="DH110" i="36" s="1"/>
  <c r="AF105" i="36" a="1"/>
  <c r="AF105" i="36" s="1"/>
  <c r="DO105" i="36" a="1"/>
  <c r="DO106" i="36" s="1"/>
  <c r="DP105" i="36" a="1"/>
  <c r="DP107" i="36" s="1"/>
  <c r="CZ108" i="36" a="1"/>
  <c r="CZ110" i="36" s="1"/>
  <c r="BC108" i="36" a="1"/>
  <c r="BC109" i="36" s="1"/>
  <c r="BM105" i="36" a="1"/>
  <c r="BM106" i="36" s="1"/>
  <c r="CY108" i="36" a="1"/>
  <c r="CY108" i="36" s="1"/>
  <c r="AA105" i="36" a="1"/>
  <c r="AA107" i="36" s="1"/>
  <c r="CL108" i="36" a="1"/>
  <c r="CL110" i="36" s="1"/>
  <c r="AZ108" i="36" a="1"/>
  <c r="AZ108" i="36" s="1"/>
  <c r="BG108" i="36" a="1"/>
  <c r="BG109" i="36" s="1"/>
  <c r="AH108" i="36" a="1"/>
  <c r="AH110" i="36" s="1"/>
  <c r="AY108" i="36" a="1"/>
  <c r="AY110" i="36" s="1"/>
  <c r="BQ105" i="36" a="1"/>
  <c r="BQ105" i="36" s="1"/>
  <c r="X108" i="36" a="1"/>
  <c r="X110" i="36" s="1"/>
  <c r="DL108" i="36" a="1"/>
  <c r="DL108" i="36" s="1"/>
  <c r="DM108" i="36" a="1"/>
  <c r="DM110" i="36" s="1"/>
  <c r="CV108" i="36" a="1"/>
  <c r="CV110" i="36" s="1"/>
  <c r="AV108" i="36" a="1"/>
  <c r="AV109" i="36" s="1"/>
  <c r="AM105" i="36" a="1"/>
  <c r="AM106" i="36" s="1"/>
  <c r="CN108" i="36" a="1"/>
  <c r="CN109" i="36" s="1"/>
  <c r="BB105" i="36" a="1"/>
  <c r="BB105" i="36" s="1"/>
  <c r="Y105" i="36" a="1"/>
  <c r="Y106" i="36" s="1"/>
  <c r="BO108" i="36" a="1"/>
  <c r="BO110" i="36" s="1"/>
  <c r="AQ105" i="36" a="1"/>
  <c r="CQ105" i="36" a="1"/>
  <c r="BH108" i="36" a="1"/>
  <c r="CR105" i="36" a="1"/>
  <c r="BY105" i="36" a="1"/>
  <c r="CG105" i="36" a="1"/>
  <c r="DQ105" i="36" a="1"/>
  <c r="BN108" i="36" a="1"/>
  <c r="CT108" i="36" a="1"/>
  <c r="CF108" i="36" a="1"/>
  <c r="DC105" i="36" a="1"/>
  <c r="AT108" i="36" a="1"/>
  <c r="DN108" i="36" a="1"/>
  <c r="BF108" i="36" a="1"/>
  <c r="BX105" i="36" a="1"/>
  <c r="V105" i="36" a="1"/>
  <c r="AN105" i="36" a="1"/>
  <c r="DK108" i="36" a="1"/>
  <c r="CC105" i="36" a="1"/>
  <c r="BD108" i="36" a="1"/>
  <c r="DB108" i="36" a="1"/>
  <c r="DG105" i="36" a="1"/>
  <c r="AQ108" i="36" a="1"/>
  <c r="CE108" i="36" a="1"/>
  <c r="CQ108" i="36" a="1"/>
  <c r="BH105" i="36" a="1"/>
  <c r="CP108" i="36" a="1"/>
  <c r="BR108" i="36" a="1"/>
  <c r="AU108" i="36" a="1"/>
  <c r="BY108" i="36" a="1"/>
  <c r="BM108" i="36" a="1"/>
  <c r="CG108" i="36" a="1"/>
  <c r="CY105" i="36" a="1"/>
  <c r="CI108" i="36" a="1"/>
  <c r="CV105" i="36" a="1"/>
  <c r="DF105" i="36" a="1"/>
  <c r="DQ108" i="36" a="1"/>
  <c r="BN105" i="36" a="1"/>
  <c r="AV105" i="36" a="1"/>
  <c r="AM108" i="36" a="1"/>
  <c r="AJ105" i="36" a="1"/>
  <c r="CS108" i="36" a="1"/>
  <c r="AO108" i="36" a="1"/>
  <c r="CF105" i="36" a="1"/>
  <c r="BB108" i="36" a="1"/>
  <c r="CX105" i="36" a="1"/>
  <c r="DH105" i="36" a="1"/>
  <c r="AK108" i="36" a="1"/>
  <c r="AY105" i="36" a="1"/>
  <c r="AX108" i="36" a="1"/>
  <c r="AT105" i="36" a="1"/>
  <c r="Y108" i="36" a="1"/>
  <c r="CA108" i="36" a="1"/>
  <c r="AD105" i="36" a="1"/>
  <c r="DN105" i="36" a="1"/>
  <c r="AZ105" i="36" a="1"/>
  <c r="BG105" i="36" a="1"/>
  <c r="BV105" i="36" a="1"/>
  <c r="DO108" i="36" a="1"/>
  <c r="BI108" i="36" a="1"/>
  <c r="DP108" i="36" a="1"/>
  <c r="DB105" i="36" a="1"/>
  <c r="AC108" i="36" a="1"/>
  <c r="DA105" i="36" a="1"/>
  <c r="BR105" i="36" a="1"/>
  <c r="AU105" i="36" a="1"/>
  <c r="CD108" i="36" a="1"/>
  <c r="CI105" i="36" a="1"/>
  <c r="CW108" i="36" a="1"/>
  <c r="DD105" i="36" a="1"/>
  <c r="AL108" i="36" a="1"/>
  <c r="AJ108" i="36" a="1"/>
  <c r="CS105" i="36" a="1"/>
  <c r="AO105" i="36" a="1"/>
  <c r="CX108" i="36" a="1"/>
  <c r="AK105" i="36" a="1"/>
  <c r="AX105" i="36" a="1"/>
  <c r="CA105" i="36" a="1"/>
  <c r="AD108" i="36" a="1"/>
  <c r="W105" i="36" a="1"/>
  <c r="BV108" i="36" a="1"/>
  <c r="BI105" i="36" a="1"/>
  <c r="BW105" i="36" a="1"/>
  <c r="AG108" i="36" a="1"/>
  <c r="AW108" i="36" a="1"/>
  <c r="BA108" i="36" a="1"/>
  <c r="AP105" i="36" a="1"/>
  <c r="BS105" i="36" a="1"/>
  <c r="CO108" i="36" a="1"/>
  <c r="BQ108" i="36" a="1"/>
  <c r="BC105" i="36" a="1"/>
  <c r="AC105" i="36" a="1"/>
  <c r="DA108" i="36" a="1"/>
  <c r="CH108" i="36" a="1"/>
  <c r="BL105" i="36" a="1"/>
  <c r="CR108" i="36" a="1"/>
  <c r="CD105" i="36" a="1"/>
  <c r="DM105" i="36" a="1"/>
  <c r="Z108" i="36" a="1"/>
  <c r="CW105" i="36" a="1"/>
  <c r="DD108" i="36" a="1"/>
  <c r="AL105" i="36" a="1"/>
  <c r="CT105" i="36" a="1"/>
  <c r="CN105" i="36" a="1"/>
  <c r="AB105" i="36" a="1"/>
  <c r="AH105" i="36" a="1"/>
  <c r="DC108" i="36" a="1"/>
  <c r="AA108" i="36" a="1"/>
  <c r="AF108" i="36" a="1"/>
  <c r="BO105" i="36" a="1"/>
  <c r="CL105" i="36" a="1"/>
  <c r="W108" i="36" a="1"/>
  <c r="V23" i="54" l="1"/>
  <c r="W23" i="54"/>
  <c r="T23" i="54"/>
  <c r="Z23" i="54"/>
  <c r="U23" i="54"/>
  <c r="AC23" i="54"/>
  <c r="AA23" i="54"/>
  <c r="AB23" i="54"/>
  <c r="D19" i="49"/>
  <c r="C19" i="49"/>
  <c r="F19" i="49"/>
  <c r="E19" i="49"/>
  <c r="I19" i="49"/>
  <c r="L19" i="49"/>
  <c r="K19" i="49"/>
  <c r="J19" i="49"/>
  <c r="S24" i="54"/>
  <c r="Y23" i="54"/>
  <c r="X23" i="54"/>
  <c r="BJ114" i="36" a="1"/>
  <c r="BJ114" i="36" s="1"/>
  <c r="AE114" i="36" a="1"/>
  <c r="AE115" i="36" s="1"/>
  <c r="AE121" i="36" s="1"/>
  <c r="BP114" i="36" a="1"/>
  <c r="BP116" i="36" s="1"/>
  <c r="DE114" i="36" a="1"/>
  <c r="DE114" i="36" s="1"/>
  <c r="BT114" i="36" a="1"/>
  <c r="BT114" i="36" s="1"/>
  <c r="CM114" i="36" a="1"/>
  <c r="CM115" i="36" s="1"/>
  <c r="DI107" i="36"/>
  <c r="DE107" i="36"/>
  <c r="DE105" i="36"/>
  <c r="CZ105" i="36"/>
  <c r="BE105" i="36"/>
  <c r="BD106" i="36"/>
  <c r="AI106" i="36"/>
  <c r="AI107" i="36"/>
  <c r="BE106" i="36"/>
  <c r="BK114" i="36" a="1"/>
  <c r="BK114" i="36" s="1"/>
  <c r="AS111" i="36" a="1"/>
  <c r="AS112" i="36" s="1"/>
  <c r="AS118" i="36" s="1"/>
  <c r="AB108" i="36"/>
  <c r="BK107" i="36"/>
  <c r="BE114" i="36" a="1"/>
  <c r="BE116" i="36" s="1"/>
  <c r="BT107" i="36"/>
  <c r="BT105" i="36"/>
  <c r="BJ105" i="36"/>
  <c r="BJ107" i="36"/>
  <c r="CB114" i="36" a="1"/>
  <c r="CB116" i="36" s="1"/>
  <c r="CB122" i="36" s="1"/>
  <c r="BZ107" i="36"/>
  <c r="CM107" i="36"/>
  <c r="CM106" i="36"/>
  <c r="CZ106" i="36"/>
  <c r="BS108" i="36"/>
  <c r="AI114" i="36" a="1"/>
  <c r="AI116" i="36" s="1"/>
  <c r="AI122" i="36" s="1"/>
  <c r="BK106" i="36"/>
  <c r="BZ109" i="36"/>
  <c r="BM105" i="36"/>
  <c r="BA107" i="36"/>
  <c r="BA106" i="36"/>
  <c r="BO108" i="36"/>
  <c r="CU111" i="36" a="1"/>
  <c r="CU113" i="36" s="1"/>
  <c r="AR111" i="36" a="1"/>
  <c r="AR111" i="36" s="1"/>
  <c r="AE107" i="36"/>
  <c r="AE106" i="36"/>
  <c r="DL109" i="36"/>
  <c r="AY108" i="36"/>
  <c r="DK107" i="36"/>
  <c r="AG106" i="36"/>
  <c r="AM107" i="36"/>
  <c r="BL108" i="36"/>
  <c r="DK106" i="36"/>
  <c r="AS108" i="36"/>
  <c r="CO106" i="36"/>
  <c r="BP106" i="36"/>
  <c r="DF108" i="36"/>
  <c r="DH108" i="36"/>
  <c r="CK106" i="36"/>
  <c r="BP107" i="36"/>
  <c r="BQ106" i="36"/>
  <c r="CH106" i="36"/>
  <c r="AZ109" i="36"/>
  <c r="BO109" i="36"/>
  <c r="DH109" i="36"/>
  <c r="AM105" i="36"/>
  <c r="BM107" i="36"/>
  <c r="BL109" i="36"/>
  <c r="AP108" i="36"/>
  <c r="CK105" i="36"/>
  <c r="BU107" i="36"/>
  <c r="DL105" i="36"/>
  <c r="AH108" i="36"/>
  <c r="AZ110" i="36"/>
  <c r="CO107" i="36"/>
  <c r="AP110" i="36"/>
  <c r="DI109" i="36"/>
  <c r="BU109" i="36"/>
  <c r="BC108" i="36"/>
  <c r="AS110" i="36"/>
  <c r="B20" i="49"/>
  <c r="G19" i="49"/>
  <c r="H19" i="49"/>
  <c r="CU114" i="36" a="1"/>
  <c r="CU114" i="36" s="1"/>
  <c r="AR114" i="36" a="1"/>
  <c r="AR116" i="36" s="1"/>
  <c r="CJ105" i="36"/>
  <c r="CL109" i="36"/>
  <c r="DP105" i="36"/>
  <c r="AY109" i="36"/>
  <c r="CP106" i="36"/>
  <c r="DL110" i="36"/>
  <c r="DJ108" i="36"/>
  <c r="DI108" i="36"/>
  <c r="BU108" i="36"/>
  <c r="CL108" i="36"/>
  <c r="DJ109" i="36"/>
  <c r="V109" i="36"/>
  <c r="AV108" i="36"/>
  <c r="Y107" i="36"/>
  <c r="CB106" i="36"/>
  <c r="CB107" i="36"/>
  <c r="CZ109" i="36"/>
  <c r="BG108" i="36"/>
  <c r="X105" i="36"/>
  <c r="CY109" i="36"/>
  <c r="X106" i="36"/>
  <c r="BX110" i="36"/>
  <c r="DG108" i="36"/>
  <c r="AW105" i="36"/>
  <c r="DJ105" i="36"/>
  <c r="CB105" i="36"/>
  <c r="Y105" i="36"/>
  <c r="CJ106" i="36"/>
  <c r="AV110" i="36"/>
  <c r="DM108" i="36"/>
  <c r="CN110" i="36"/>
  <c r="CY110" i="36"/>
  <c r="BQ107" i="36"/>
  <c r="BD105" i="36"/>
  <c r="BZ105" i="36"/>
  <c r="BG110" i="36"/>
  <c r="AF106" i="36"/>
  <c r="Z107" i="36"/>
  <c r="DM109" i="36"/>
  <c r="DG109" i="36"/>
  <c r="BF106" i="36"/>
  <c r="CJ114" i="36" a="1"/>
  <c r="CJ114" i="36" s="1"/>
  <c r="CZ108" i="36"/>
  <c r="CN108" i="36"/>
  <c r="BX108" i="36"/>
  <c r="DJ106" i="36"/>
  <c r="AF107" i="36"/>
  <c r="CV108" i="36"/>
  <c r="CC110" i="36"/>
  <c r="AW106" i="36"/>
  <c r="BF105" i="36"/>
  <c r="DO105" i="36"/>
  <c r="BB106" i="36"/>
  <c r="CH107" i="36"/>
  <c r="CE105" i="36"/>
  <c r="BC110" i="36"/>
  <c r="BS109" i="36"/>
  <c r="BZ110" i="36"/>
  <c r="DF110" i="36"/>
  <c r="AG105" i="36"/>
  <c r="DO107" i="36"/>
  <c r="AA106" i="36"/>
  <c r="CE107" i="36"/>
  <c r="DL107" i="36"/>
  <c r="BW110" i="36"/>
  <c r="X109" i="36"/>
  <c r="CP107" i="36"/>
  <c r="X108" i="36"/>
  <c r="AN108" i="36"/>
  <c r="V110" i="36"/>
  <c r="BU105" i="36"/>
  <c r="CC109" i="36"/>
  <c r="DP106" i="36"/>
  <c r="BB107" i="36"/>
  <c r="CK109" i="36"/>
  <c r="AA105" i="36"/>
  <c r="AB110" i="36"/>
  <c r="CK108" i="36"/>
  <c r="AN109" i="36"/>
  <c r="AH109" i="36"/>
  <c r="DI106" i="36"/>
  <c r="CV109" i="36"/>
  <c r="Z106" i="36"/>
  <c r="BW109" i="36"/>
  <c r="R16" i="10"/>
  <c r="S398" i="10" s="1"/>
  <c r="DM107" i="36"/>
  <c r="DM106" i="36"/>
  <c r="DM105" i="36"/>
  <c r="BC105" i="36"/>
  <c r="BC106" i="36"/>
  <c r="BC107" i="36"/>
  <c r="W106" i="36"/>
  <c r="W105" i="36"/>
  <c r="W107" i="36"/>
  <c r="CW110" i="36"/>
  <c r="CW109" i="36"/>
  <c r="CW108" i="36"/>
  <c r="DD109" i="36"/>
  <c r="DD108" i="36"/>
  <c r="DD110" i="36"/>
  <c r="AC106" i="36"/>
  <c r="AC107" i="36"/>
  <c r="AC105" i="36"/>
  <c r="BS105" i="36"/>
  <c r="BS107" i="36"/>
  <c r="BS106" i="36"/>
  <c r="W108" i="36"/>
  <c r="W109" i="36"/>
  <c r="W110" i="36"/>
  <c r="AF109" i="36"/>
  <c r="AF110" i="36"/>
  <c r="AF108" i="36"/>
  <c r="AA108" i="36"/>
  <c r="AA109" i="36"/>
  <c r="AA110" i="36"/>
  <c r="DC108" i="36"/>
  <c r="DC110" i="36"/>
  <c r="DC109" i="36"/>
  <c r="BL105" i="36"/>
  <c r="BL107" i="36"/>
  <c r="BL106" i="36"/>
  <c r="AP106" i="36"/>
  <c r="AP105" i="36"/>
  <c r="AP107" i="36"/>
  <c r="AW108" i="36"/>
  <c r="AW110" i="36"/>
  <c r="AW109" i="36"/>
  <c r="BW106" i="36"/>
  <c r="BW105" i="36"/>
  <c r="BW107" i="36"/>
  <c r="BI107" i="36"/>
  <c r="BI105" i="36"/>
  <c r="BI106" i="36"/>
  <c r="AK107" i="36"/>
  <c r="AK106" i="36"/>
  <c r="AK105" i="36"/>
  <c r="CX110" i="36"/>
  <c r="CX108" i="36"/>
  <c r="CX109" i="36"/>
  <c r="AJ108" i="36"/>
  <c r="AJ110" i="36"/>
  <c r="AJ109" i="36"/>
  <c r="CI105" i="36"/>
  <c r="CI106" i="36"/>
  <c r="CI107" i="36"/>
  <c r="DP109" i="36"/>
  <c r="DP108" i="36"/>
  <c r="DP110" i="36"/>
  <c r="BG105" i="36"/>
  <c r="BG106" i="36"/>
  <c r="BG107" i="36"/>
  <c r="AT106" i="36"/>
  <c r="AT107" i="36"/>
  <c r="AT105" i="36"/>
  <c r="BB109" i="36"/>
  <c r="BB108" i="36"/>
  <c r="BB110" i="36"/>
  <c r="AO110" i="36"/>
  <c r="AO108" i="36"/>
  <c r="AO109" i="36"/>
  <c r="CS110" i="36"/>
  <c r="CS108" i="36"/>
  <c r="CS109" i="36"/>
  <c r="BN107" i="36"/>
  <c r="BN105" i="36"/>
  <c r="BN106" i="36"/>
  <c r="BR109" i="36"/>
  <c r="BR110" i="36"/>
  <c r="BR108" i="36"/>
  <c r="CE110" i="36"/>
  <c r="CE108" i="36"/>
  <c r="CE109" i="36"/>
  <c r="DG105" i="36"/>
  <c r="DG106" i="36"/>
  <c r="DG107" i="36"/>
  <c r="CC105" i="36"/>
  <c r="CC107" i="36"/>
  <c r="CC106" i="36"/>
  <c r="DN109" i="36"/>
  <c r="DN110" i="36"/>
  <c r="DN108" i="36"/>
  <c r="CF110" i="36"/>
  <c r="CF108" i="36"/>
  <c r="CF109" i="36"/>
  <c r="DQ106" i="36"/>
  <c r="DQ107" i="36"/>
  <c r="DQ105" i="36"/>
  <c r="CG105" i="36"/>
  <c r="CG106" i="36"/>
  <c r="CG107" i="36"/>
  <c r="DA105" i="36"/>
  <c r="DA107" i="36"/>
  <c r="DA106" i="36"/>
  <c r="BI110" i="36"/>
  <c r="BI109" i="36"/>
  <c r="BI108" i="36"/>
  <c r="AX108" i="36"/>
  <c r="AX110" i="36"/>
  <c r="AX109" i="36"/>
  <c r="BH105" i="36"/>
  <c r="BH106" i="36"/>
  <c r="BH107" i="36"/>
  <c r="CQ108" i="36"/>
  <c r="CQ109" i="36"/>
  <c r="CQ110" i="36"/>
  <c r="BD109" i="36"/>
  <c r="BD108" i="36"/>
  <c r="BD110" i="36"/>
  <c r="DK109" i="36"/>
  <c r="DK110" i="36"/>
  <c r="DK108" i="36"/>
  <c r="BX107" i="36"/>
  <c r="BX105" i="36"/>
  <c r="BX106" i="36"/>
  <c r="CR107" i="36"/>
  <c r="CR105" i="36"/>
  <c r="CR106" i="36"/>
  <c r="AQ107" i="36"/>
  <c r="AQ106" i="36"/>
  <c r="AQ105" i="36"/>
  <c r="CL107" i="36"/>
  <c r="CL105" i="36"/>
  <c r="CL106" i="36"/>
  <c r="AH105" i="36"/>
  <c r="AH106" i="36"/>
  <c r="AH107" i="36"/>
  <c r="CR110" i="36"/>
  <c r="CR108" i="36"/>
  <c r="CR109" i="36"/>
  <c r="DA109" i="36"/>
  <c r="DA110" i="36"/>
  <c r="DA108" i="36"/>
  <c r="AD107" i="36"/>
  <c r="AD106" i="36"/>
  <c r="AD105" i="36"/>
  <c r="AK108" i="36"/>
  <c r="AK110" i="36"/>
  <c r="AK109" i="36"/>
  <c r="CF106" i="36"/>
  <c r="CF105" i="36"/>
  <c r="CF107" i="36"/>
  <c r="AJ107" i="36"/>
  <c r="AJ106" i="36"/>
  <c r="AJ105" i="36"/>
  <c r="DQ110" i="36"/>
  <c r="DQ109" i="36"/>
  <c r="DQ108" i="36"/>
  <c r="CI108" i="36"/>
  <c r="CI110" i="36"/>
  <c r="CI109" i="36"/>
  <c r="BO107" i="36"/>
  <c r="BO106" i="36"/>
  <c r="BO105" i="36"/>
  <c r="AB105" i="36"/>
  <c r="AB107" i="36"/>
  <c r="AB106" i="36"/>
  <c r="CT105" i="36"/>
  <c r="CT106" i="36"/>
  <c r="CT107" i="36"/>
  <c r="AL105" i="36"/>
  <c r="AL107" i="36"/>
  <c r="AL106" i="36"/>
  <c r="CW105" i="36"/>
  <c r="CW107" i="36"/>
  <c r="CW106" i="36"/>
  <c r="Z109" i="36"/>
  <c r="Z110" i="36"/>
  <c r="Z108" i="36"/>
  <c r="CD107" i="36"/>
  <c r="CD105" i="36"/>
  <c r="CD106" i="36"/>
  <c r="CO110" i="36"/>
  <c r="CO109" i="36"/>
  <c r="CO108" i="36"/>
  <c r="BV110" i="36"/>
  <c r="BV108" i="36"/>
  <c r="BV109" i="36"/>
  <c r="AD109" i="36"/>
  <c r="AD110" i="36"/>
  <c r="AD108" i="36"/>
  <c r="AX105" i="36"/>
  <c r="AX107" i="36"/>
  <c r="AX106" i="36"/>
  <c r="AO105" i="36"/>
  <c r="AO106" i="36"/>
  <c r="AO107" i="36"/>
  <c r="AL109" i="36"/>
  <c r="AL108" i="36"/>
  <c r="AL110" i="36"/>
  <c r="AU105" i="36"/>
  <c r="AU106" i="36"/>
  <c r="AU107" i="36"/>
  <c r="DO108" i="36"/>
  <c r="DO109" i="36"/>
  <c r="DO110" i="36"/>
  <c r="AZ106" i="36"/>
  <c r="AZ107" i="36"/>
  <c r="AZ105" i="36"/>
  <c r="CA108" i="36"/>
  <c r="CA109" i="36"/>
  <c r="CA110" i="36"/>
  <c r="AY107" i="36"/>
  <c r="AY105" i="36"/>
  <c r="AY106" i="36"/>
  <c r="DH106" i="36"/>
  <c r="DH105" i="36"/>
  <c r="DH107" i="36"/>
  <c r="AM108" i="36"/>
  <c r="AM109" i="36"/>
  <c r="AM110" i="36"/>
  <c r="DF105" i="36"/>
  <c r="DF106" i="36"/>
  <c r="DF107" i="36"/>
  <c r="CV107" i="36"/>
  <c r="CV105" i="36"/>
  <c r="CV106" i="36"/>
  <c r="CY107" i="36"/>
  <c r="CY105" i="36"/>
  <c r="CY106" i="36"/>
  <c r="BM108" i="36"/>
  <c r="BM110" i="36"/>
  <c r="BM109" i="36"/>
  <c r="CP110" i="36"/>
  <c r="CP108" i="36"/>
  <c r="CP109" i="36"/>
  <c r="AQ110" i="36"/>
  <c r="AQ108" i="36"/>
  <c r="AQ109" i="36"/>
  <c r="AN107" i="36"/>
  <c r="AN105" i="36"/>
  <c r="AN106" i="36"/>
  <c r="V105" i="36"/>
  <c r="V107" i="36"/>
  <c r="V106" i="36"/>
  <c r="DC105" i="36"/>
  <c r="DC107" i="36"/>
  <c r="DC106" i="36"/>
  <c r="BH109" i="36"/>
  <c r="BH110" i="36"/>
  <c r="BH108" i="36"/>
  <c r="CQ107" i="36"/>
  <c r="CQ105" i="36"/>
  <c r="CQ106" i="36"/>
  <c r="CH108" i="36"/>
  <c r="CH110" i="36"/>
  <c r="CH109" i="36"/>
  <c r="BQ110" i="36"/>
  <c r="BQ108" i="36"/>
  <c r="BQ109" i="36"/>
  <c r="AG108" i="36"/>
  <c r="AG110" i="36"/>
  <c r="AG109" i="36"/>
  <c r="BR106" i="36"/>
  <c r="BR105" i="36"/>
  <c r="BR107" i="36"/>
  <c r="AC109" i="36"/>
  <c r="AC108" i="36"/>
  <c r="AC110" i="36"/>
  <c r="CN105" i="36"/>
  <c r="CN107" i="36"/>
  <c r="CN106" i="36"/>
  <c r="BA109" i="36"/>
  <c r="BA108" i="36"/>
  <c r="BA110" i="36"/>
  <c r="CA105" i="36"/>
  <c r="CA107" i="36"/>
  <c r="CA106" i="36"/>
  <c r="CS107" i="36"/>
  <c r="CS105" i="36"/>
  <c r="CS106" i="36"/>
  <c r="DD107" i="36"/>
  <c r="DD106" i="36"/>
  <c r="DD105" i="36"/>
  <c r="CD110" i="36"/>
  <c r="CD109" i="36"/>
  <c r="CD108" i="36"/>
  <c r="DB106" i="36"/>
  <c r="DB107" i="36"/>
  <c r="DB105" i="36"/>
  <c r="BV107" i="36"/>
  <c r="BV105" i="36"/>
  <c r="BV106" i="36"/>
  <c r="DN105" i="36"/>
  <c r="DN106" i="36"/>
  <c r="DN107" i="36"/>
  <c r="Y109" i="36"/>
  <c r="Y110" i="36"/>
  <c r="Y108" i="36"/>
  <c r="CX107" i="36"/>
  <c r="CX106" i="36"/>
  <c r="CX105" i="36"/>
  <c r="AV107" i="36"/>
  <c r="AV105" i="36"/>
  <c r="AV106" i="36"/>
  <c r="CG109" i="36"/>
  <c r="CG108" i="36"/>
  <c r="CG110" i="36"/>
  <c r="BY108" i="36"/>
  <c r="BY109" i="36"/>
  <c r="BY110" i="36"/>
  <c r="AU110" i="36"/>
  <c r="AU109" i="36"/>
  <c r="AU108" i="36"/>
  <c r="DB108" i="36"/>
  <c r="DB110" i="36"/>
  <c r="DB109" i="36"/>
  <c r="BF110" i="36"/>
  <c r="BF109" i="36"/>
  <c r="BF108" i="36"/>
  <c r="AT110" i="36"/>
  <c r="AT108" i="36"/>
  <c r="AT109" i="36"/>
  <c r="CT110" i="36"/>
  <c r="CT109" i="36"/>
  <c r="CT108" i="36"/>
  <c r="BN109" i="36"/>
  <c r="BN110" i="36"/>
  <c r="BN108" i="36"/>
  <c r="BY106" i="36"/>
  <c r="BY105" i="36"/>
  <c r="BY107" i="36"/>
  <c r="Z24" i="54" l="1"/>
  <c r="T24" i="54"/>
  <c r="U24" i="54"/>
  <c r="V24" i="54"/>
  <c r="W24" i="54"/>
  <c r="AA24" i="54"/>
  <c r="AC24" i="54"/>
  <c r="AB24" i="54"/>
  <c r="D20" i="49"/>
  <c r="E20" i="49"/>
  <c r="F20" i="49"/>
  <c r="I20" i="49"/>
  <c r="C20" i="49"/>
  <c r="L20" i="49"/>
  <c r="J20" i="49"/>
  <c r="K20" i="49"/>
  <c r="X24" i="54"/>
  <c r="Y24" i="54"/>
  <c r="S25" i="54"/>
  <c r="BJ116" i="36"/>
  <c r="BJ122" i="36" s="1"/>
  <c r="BJ115" i="36"/>
  <c r="BJ121" i="36" s="1"/>
  <c r="AE116" i="36"/>
  <c r="AE122" i="36" s="1"/>
  <c r="AE114" i="36"/>
  <c r="AE120" i="36" s="1"/>
  <c r="DI111" i="36" a="1"/>
  <c r="DI111" i="36" s="1"/>
  <c r="BP115" i="36"/>
  <c r="BP121" i="36" s="1"/>
  <c r="BP114" i="36"/>
  <c r="BP120" i="36" s="1"/>
  <c r="CL114" i="36" a="1"/>
  <c r="CL115" i="36" s="1"/>
  <c r="DE116" i="36"/>
  <c r="DE122" i="36" s="1"/>
  <c r="DE115" i="36"/>
  <c r="DE121" i="36" s="1"/>
  <c r="BT115" i="36"/>
  <c r="BT121" i="36" s="1"/>
  <c r="BT116" i="36"/>
  <c r="BT122" i="36" s="1"/>
  <c r="CM121" i="36"/>
  <c r="BD111" i="36" a="1"/>
  <c r="BD111" i="36" s="1"/>
  <c r="CM114" i="36"/>
  <c r="CM120" i="36" s="1"/>
  <c r="CM116" i="36"/>
  <c r="CM122" i="36" s="1"/>
  <c r="DE111" i="36" a="1"/>
  <c r="DE113" i="36" s="1"/>
  <c r="DE119" i="36" s="1"/>
  <c r="BE111" i="36" a="1"/>
  <c r="BE111" i="36" s="1"/>
  <c r="AR112" i="36"/>
  <c r="BE115" i="36"/>
  <c r="BE121" i="36" s="1"/>
  <c r="CZ111" i="36" a="1"/>
  <c r="CZ112" i="36" s="1"/>
  <c r="BT111" i="36" a="1"/>
  <c r="BT111" i="36" s="1"/>
  <c r="AI111" i="36" a="1"/>
  <c r="AI111" i="36" s="1"/>
  <c r="BA111" i="36" a="1"/>
  <c r="BA111" i="36" s="1"/>
  <c r="BE114" i="36"/>
  <c r="BK116" i="36"/>
  <c r="BK111" i="36" a="1"/>
  <c r="BK111" i="36" s="1"/>
  <c r="BJ111" i="36" a="1"/>
  <c r="BJ112" i="36" s="1"/>
  <c r="BK120" i="36"/>
  <c r="AB114" i="36" a="1"/>
  <c r="AB116" i="36" s="1"/>
  <c r="AS113" i="36"/>
  <c r="BK115" i="36"/>
  <c r="AS111" i="36"/>
  <c r="AS117" i="36" s="1"/>
  <c r="BZ111" i="36" a="1"/>
  <c r="BZ112" i="36" s="1"/>
  <c r="BZ114" i="36" a="1"/>
  <c r="BZ116" i="36" s="1"/>
  <c r="CB114" i="36"/>
  <c r="CB115" i="36"/>
  <c r="CB121" i="36" s="1"/>
  <c r="AI114" i="36"/>
  <c r="BS114" i="36" a="1"/>
  <c r="BS115" i="36" s="1"/>
  <c r="BS121" i="36" s="1"/>
  <c r="AE111" i="36" a="1"/>
  <c r="AE111" i="36" s="1"/>
  <c r="CM111" i="36" a="1"/>
  <c r="CM111" i="36" s="1"/>
  <c r="AI115" i="36"/>
  <c r="CU111" i="36"/>
  <c r="CU117" i="36" s="1"/>
  <c r="BM111" i="36" a="1"/>
  <c r="BM112" i="36" s="1"/>
  <c r="BM118" i="36" s="1"/>
  <c r="CJ115" i="36"/>
  <c r="CJ121" i="36" s="1"/>
  <c r="DH114" i="36" a="1"/>
  <c r="DH114" i="36" s="1"/>
  <c r="DH120" i="36" s="1"/>
  <c r="BP111" i="36" a="1"/>
  <c r="BP113" i="36" s="1"/>
  <c r="BP119" i="36" s="1"/>
  <c r="CU115" i="36"/>
  <c r="DM114" i="36" a="1"/>
  <c r="DM115" i="36" s="1"/>
  <c r="DM121" i="36" s="1"/>
  <c r="DJ114" i="36" a="1"/>
  <c r="DJ114" i="36" s="1"/>
  <c r="BO114" i="36" a="1"/>
  <c r="BO114" i="36" s="1"/>
  <c r="AG111" i="36" a="1"/>
  <c r="AG111" i="36" s="1"/>
  <c r="AR114" i="36"/>
  <c r="DP111" i="36" a="1"/>
  <c r="DP112" i="36" s="1"/>
  <c r="AR113" i="36"/>
  <c r="AR119" i="36" s="1"/>
  <c r="DL111" i="36" a="1"/>
  <c r="DL111" i="36" s="1"/>
  <c r="DL117" i="36" s="1"/>
  <c r="CJ116" i="36"/>
  <c r="CU112" i="36"/>
  <c r="BQ111" i="36" a="1"/>
  <c r="BQ112" i="36" s="1"/>
  <c r="BQ118" i="36" s="1"/>
  <c r="Z111" i="36" a="1"/>
  <c r="Z111" i="36" s="1"/>
  <c r="BU111" i="36" a="1"/>
  <c r="BU113" i="36" s="1"/>
  <c r="DL114" i="36" a="1"/>
  <c r="DL115" i="36" s="1"/>
  <c r="AS114" i="36" a="1"/>
  <c r="AS116" i="36" s="1"/>
  <c r="AS122" i="36" s="1"/>
  <c r="AM111" i="36" a="1"/>
  <c r="AM113" i="36" s="1"/>
  <c r="BF111" i="36" a="1"/>
  <c r="BF113" i="36" s="1"/>
  <c r="AF111" i="36" a="1"/>
  <c r="AF111" i="36" s="1"/>
  <c r="AA111" i="36" a="1"/>
  <c r="AA111" i="36" s="1"/>
  <c r="S31" i="10"/>
  <c r="DK111" i="36" a="1"/>
  <c r="DK111" i="36" s="1"/>
  <c r="CN114" i="36" a="1"/>
  <c r="CN116" i="36" s="1"/>
  <c r="Y111" i="36" a="1"/>
  <c r="Y111" i="36" s="1"/>
  <c r="AP114" i="36" a="1"/>
  <c r="AP116" i="36" s="1"/>
  <c r="CO111" i="36" a="1"/>
  <c r="CO112" i="36" s="1"/>
  <c r="AW111" i="36" a="1"/>
  <c r="AW111" i="36" s="1"/>
  <c r="CZ114" i="36" a="1"/>
  <c r="CZ114" i="36" s="1"/>
  <c r="AV114" i="36" a="1"/>
  <c r="AV114" i="36" s="1"/>
  <c r="CK111" i="36" a="1"/>
  <c r="CK111" i="36" s="1"/>
  <c r="CK117" i="36" s="1"/>
  <c r="BL114" i="36" a="1"/>
  <c r="BL114" i="36" s="1"/>
  <c r="CH111" i="36" a="1"/>
  <c r="CH112" i="36" s="1"/>
  <c r="CY114" i="36" a="1"/>
  <c r="CY115" i="36" s="1"/>
  <c r="CJ111" i="36" a="1"/>
  <c r="CJ111" i="36" s="1"/>
  <c r="DJ111" i="36" a="1"/>
  <c r="DJ111" i="36" s="1"/>
  <c r="BC114" i="36" a="1"/>
  <c r="BC116" i="36" s="1"/>
  <c r="AY114" i="36" a="1"/>
  <c r="AY114" i="36" s="1"/>
  <c r="BU114" i="36" a="1"/>
  <c r="BU114" i="36" s="1"/>
  <c r="AR115" i="36"/>
  <c r="S405" i="10"/>
  <c r="BG114" i="36" a="1"/>
  <c r="BG114" i="36" s="1"/>
  <c r="S41" i="10"/>
  <c r="DF114" i="36" a="1"/>
  <c r="DF114" i="36" s="1"/>
  <c r="DI114" i="36" a="1"/>
  <c r="DI116" i="36" s="1"/>
  <c r="AZ114" i="36" a="1"/>
  <c r="AZ116" i="36" s="1"/>
  <c r="S220" i="10"/>
  <c r="BW114" i="36" a="1"/>
  <c r="BW115" i="36" s="1"/>
  <c r="AH114" i="36" a="1"/>
  <c r="AH114" i="36" s="1"/>
  <c r="S333" i="10"/>
  <c r="S55" i="10"/>
  <c r="S75" i="10"/>
  <c r="S334" i="10"/>
  <c r="CU116" i="36"/>
  <c r="CU122" i="36" s="1"/>
  <c r="S268" i="10"/>
  <c r="S78" i="10"/>
  <c r="S98" i="10"/>
  <c r="S82" i="10"/>
  <c r="S158" i="10"/>
  <c r="S83" i="10"/>
  <c r="S29" i="10"/>
  <c r="S216" i="10"/>
  <c r="S292" i="10"/>
  <c r="S126" i="10"/>
  <c r="S373" i="10"/>
  <c r="S132" i="10"/>
  <c r="S153" i="10"/>
  <c r="S223" i="10"/>
  <c r="CV114" i="36" a="1"/>
  <c r="CV116" i="36" s="1"/>
  <c r="S165" i="10"/>
  <c r="S397" i="10"/>
  <c r="V114" i="36" a="1"/>
  <c r="V114" i="36" s="1"/>
  <c r="G20" i="49"/>
  <c r="B21" i="49"/>
  <c r="H20" i="49"/>
  <c r="X111" i="36" a="1"/>
  <c r="X113" i="36" s="1"/>
  <c r="BB111" i="36" a="1"/>
  <c r="BB111" i="36" s="1"/>
  <c r="DO111" i="36" a="1"/>
  <c r="DO113" i="36" s="1"/>
  <c r="S62" i="10"/>
  <c r="S99" i="10"/>
  <c r="S183" i="10"/>
  <c r="S176" i="10"/>
  <c r="S105" i="10"/>
  <c r="S113" i="10"/>
  <c r="S96" i="10"/>
  <c r="S102" i="10"/>
  <c r="S154" i="10"/>
  <c r="S7" i="10"/>
  <c r="S353" i="10"/>
  <c r="S324" i="10"/>
  <c r="CP111" i="36" a="1"/>
  <c r="S283" i="10"/>
  <c r="S150" i="10"/>
  <c r="S252" i="10"/>
  <c r="S37" i="10"/>
  <c r="S209" i="10"/>
  <c r="S309" i="10"/>
  <c r="S236" i="10"/>
  <c r="S213" i="10"/>
  <c r="S328" i="10"/>
  <c r="S178" i="10"/>
  <c r="S329" i="10"/>
  <c r="S310" i="10"/>
  <c r="CC114" i="36" a="1"/>
  <c r="CC115" i="36" s="1"/>
  <c r="DG114" i="36" a="1"/>
  <c r="DG114" i="36" s="1"/>
  <c r="DG120" i="36" s="1"/>
  <c r="BX114" i="36" a="1"/>
  <c r="BX115" i="36" s="1"/>
  <c r="CB111" i="36" a="1"/>
  <c r="CE111" i="36" a="1"/>
  <c r="CE111" i="36" s="1"/>
  <c r="CE117" i="36" s="1"/>
  <c r="S371" i="10"/>
  <c r="S381" i="10"/>
  <c r="S337" i="10"/>
  <c r="S261" i="10"/>
  <c r="S218" i="10"/>
  <c r="S51" i="10"/>
  <c r="S230" i="10"/>
  <c r="S35" i="10"/>
  <c r="S374" i="10"/>
  <c r="S388" i="10"/>
  <c r="S59" i="10"/>
  <c r="S325" i="10"/>
  <c r="S343" i="10"/>
  <c r="S308" i="10"/>
  <c r="S232" i="10"/>
  <c r="S179" i="10"/>
  <c r="S134" i="10"/>
  <c r="S201" i="10"/>
  <c r="S11" i="10"/>
  <c r="S70" i="10"/>
  <c r="S168" i="10"/>
  <c r="S21" i="10"/>
  <c r="S323" i="10"/>
  <c r="S166" i="10"/>
  <c r="S184" i="10"/>
  <c r="S118" i="10"/>
  <c r="S149" i="10"/>
  <c r="S250" i="10"/>
  <c r="S125" i="10"/>
  <c r="S24" i="10"/>
  <c r="S355" i="10"/>
  <c r="S402" i="10"/>
  <c r="S247" i="10"/>
  <c r="S92" i="10"/>
  <c r="S203" i="10"/>
  <c r="S88" i="10"/>
  <c r="S152" i="10"/>
  <c r="S322" i="10"/>
  <c r="S217" i="10"/>
  <c r="S172" i="10"/>
  <c r="S66" i="10"/>
  <c r="S384" i="10"/>
  <c r="S25" i="10"/>
  <c r="S89" i="10"/>
  <c r="S241" i="10"/>
  <c r="S229" i="10"/>
  <c r="S120" i="10"/>
  <c r="S147" i="10"/>
  <c r="S27" i="10"/>
  <c r="S338" i="10"/>
  <c r="S401" i="10"/>
  <c r="AN114" i="36" a="1"/>
  <c r="AN115" i="36" s="1"/>
  <c r="CK114" i="36" a="1"/>
  <c r="CK114" i="36" s="1"/>
  <c r="S263" i="10"/>
  <c r="S47" i="10"/>
  <c r="S67" i="10"/>
  <c r="S396" i="10"/>
  <c r="X114" i="36" a="1"/>
  <c r="X114" i="36" s="1"/>
  <c r="S157" i="10"/>
  <c r="S160" i="10"/>
  <c r="S115" i="10"/>
  <c r="S19" i="10"/>
  <c r="S122" i="10"/>
  <c r="AY111" i="36" a="1"/>
  <c r="AY111" i="36" s="1"/>
  <c r="CS111" i="36" a="1"/>
  <c r="CS113" i="36" s="1"/>
  <c r="DD114" i="36" a="1"/>
  <c r="DD115" i="36" s="1"/>
  <c r="DM111" i="36" a="1"/>
  <c r="DM112" i="36" s="1"/>
  <c r="CR114" i="36" a="1"/>
  <c r="CR114" i="36" s="1"/>
  <c r="S300" i="10"/>
  <c r="S318" i="10"/>
  <c r="S206" i="10"/>
  <c r="BV111" i="36" a="1"/>
  <c r="BV113" i="36" s="1"/>
  <c r="BY111" i="36" a="1"/>
  <c r="BY112" i="36" s="1"/>
  <c r="S188" i="10"/>
  <c r="S145" i="10"/>
  <c r="S354" i="10"/>
  <c r="S269" i="10"/>
  <c r="S128" i="10"/>
  <c r="S50" i="10"/>
  <c r="S87" i="10"/>
  <c r="S177" i="10"/>
  <c r="S321" i="10"/>
  <c r="S95" i="10"/>
  <c r="S319" i="10"/>
  <c r="S136" i="10"/>
  <c r="S210" i="10"/>
  <c r="S279" i="10"/>
  <c r="S228" i="10"/>
  <c r="S238" i="10"/>
  <c r="S301" i="10"/>
  <c r="S196" i="10"/>
  <c r="S159" i="10"/>
  <c r="S13" i="10"/>
  <c r="S276" i="10"/>
  <c r="S94" i="10"/>
  <c r="S260" i="10"/>
  <c r="S357" i="10"/>
  <c r="S214" i="10"/>
  <c r="S282" i="10"/>
  <c r="S264" i="10"/>
  <c r="S63" i="10"/>
  <c r="S219" i="10"/>
  <c r="S135" i="10"/>
  <c r="S101" i="10"/>
  <c r="S369" i="10"/>
  <c r="S197" i="10"/>
  <c r="S167" i="10"/>
  <c r="S68" i="10"/>
  <c r="S234" i="10"/>
  <c r="S109" i="10"/>
  <c r="S18" i="10"/>
  <c r="S104" i="10"/>
  <c r="S342" i="10"/>
  <c r="S286" i="10"/>
  <c r="S139" i="10"/>
  <c r="S339" i="10"/>
  <c r="S49" i="10"/>
  <c r="S73" i="10"/>
  <c r="S394" i="10"/>
  <c r="S266" i="10"/>
  <c r="S90" i="10"/>
  <c r="S257" i="10"/>
  <c r="S290" i="10"/>
  <c r="S46" i="10"/>
  <c r="S312" i="10"/>
  <c r="S317" i="10"/>
  <c r="S30" i="10"/>
  <c r="S48" i="10"/>
  <c r="S84" i="10"/>
  <c r="S16" i="10"/>
  <c r="S335" i="10"/>
  <c r="S140" i="10"/>
  <c r="S190" i="10"/>
  <c r="S80" i="10"/>
  <c r="S227" i="10"/>
  <c r="S103" i="10"/>
  <c r="S38" i="10"/>
  <c r="S378" i="10"/>
  <c r="S352" i="10"/>
  <c r="S295" i="10"/>
  <c r="S164" i="10"/>
  <c r="S81" i="10"/>
  <c r="S344" i="10"/>
  <c r="S180" i="10"/>
  <c r="S175" i="10"/>
  <c r="S404" i="10"/>
  <c r="S169" i="10"/>
  <c r="S202" i="10"/>
  <c r="S195" i="10"/>
  <c r="S205" i="10"/>
  <c r="S382" i="10"/>
  <c r="S291" i="10"/>
  <c r="S258" i="10"/>
  <c r="S361" i="10"/>
  <c r="S212" i="10"/>
  <c r="S390" i="10"/>
  <c r="S193" i="10"/>
  <c r="S199" i="10"/>
  <c r="S377" i="10"/>
  <c r="S93" i="10"/>
  <c r="S108" i="10"/>
  <c r="S192" i="10"/>
  <c r="S33" i="10"/>
  <c r="S173" i="10"/>
  <c r="S130" i="10"/>
  <c r="S17" i="10"/>
  <c r="S271" i="10"/>
  <c r="S54" i="10"/>
  <c r="S366" i="10"/>
  <c r="S40" i="10"/>
  <c r="S204" i="10"/>
  <c r="S380" i="10"/>
  <c r="S231" i="10"/>
  <c r="S198" i="10"/>
  <c r="S281" i="10"/>
  <c r="S44" i="10"/>
  <c r="S10" i="10"/>
  <c r="S289" i="10"/>
  <c r="S91" i="10"/>
  <c r="S274" i="10"/>
  <c r="S77" i="10"/>
  <c r="S347" i="10"/>
  <c r="S32" i="10"/>
  <c r="S71" i="10"/>
  <c r="S313" i="10"/>
  <c r="S248" i="10"/>
  <c r="S265" i="10"/>
  <c r="S320" i="10"/>
  <c r="S9" i="10"/>
  <c r="S316" i="10"/>
  <c r="S386" i="10"/>
  <c r="S23" i="10"/>
  <c r="S297" i="10"/>
  <c r="S280" i="10"/>
  <c r="S181" i="10"/>
  <c r="S379" i="10"/>
  <c r="S330" i="10"/>
  <c r="S100" i="10"/>
  <c r="S392" i="10"/>
  <c r="S36" i="10"/>
  <c r="S304" i="10"/>
  <c r="S285" i="10"/>
  <c r="S174" i="10"/>
  <c r="S148" i="10"/>
  <c r="S315" i="10"/>
  <c r="S52" i="10"/>
  <c r="S351" i="10"/>
  <c r="S207" i="10"/>
  <c r="S28" i="10"/>
  <c r="S141" i="10"/>
  <c r="S372" i="10"/>
  <c r="S143" i="10"/>
  <c r="S331" i="10"/>
  <c r="S123" i="10"/>
  <c r="S224" i="10"/>
  <c r="S391" i="10"/>
  <c r="S69" i="10"/>
  <c r="S305" i="10"/>
  <c r="S233" i="10"/>
  <c r="S393" i="10"/>
  <c r="S365" i="10"/>
  <c r="S155" i="10"/>
  <c r="S273" i="10"/>
  <c r="S240" i="10"/>
  <c r="S360" i="10"/>
  <c r="S22" i="10"/>
  <c r="S133" i="10"/>
  <c r="S43" i="10"/>
  <c r="S226" i="10"/>
  <c r="S244" i="10"/>
  <c r="S187" i="10"/>
  <c r="S14" i="10"/>
  <c r="S336" i="10"/>
  <c r="S327" i="10"/>
  <c r="S60" i="10"/>
  <c r="S303" i="10"/>
  <c r="S332" i="10"/>
  <c r="S302" i="10"/>
  <c r="S110" i="10"/>
  <c r="S117" i="10"/>
  <c r="S15" i="10"/>
  <c r="S299" i="10"/>
  <c r="S114" i="10"/>
  <c r="S242" i="10"/>
  <c r="S367" i="10"/>
  <c r="S45" i="10"/>
  <c r="S106" i="10"/>
  <c r="S171" i="10"/>
  <c r="S74" i="10"/>
  <c r="S144" i="10"/>
  <c r="S112" i="10"/>
  <c r="S64" i="10"/>
  <c r="S389" i="10"/>
  <c r="S161" i="10"/>
  <c r="S85" i="10"/>
  <c r="S363" i="10"/>
  <c r="S215" i="10"/>
  <c r="S39" i="10"/>
  <c r="S191" i="10"/>
  <c r="S358" i="10"/>
  <c r="S138" i="10"/>
  <c r="S296" i="10"/>
  <c r="S251" i="10"/>
  <c r="S395" i="10"/>
  <c r="S253" i="10"/>
  <c r="S42" i="10"/>
  <c r="S368" i="10"/>
  <c r="S12" i="10"/>
  <c r="S277" i="10"/>
  <c r="S142" i="10"/>
  <c r="S129" i="10"/>
  <c r="S294" i="10"/>
  <c r="S111" i="10"/>
  <c r="S156" i="10"/>
  <c r="S34" i="10"/>
  <c r="S403" i="10"/>
  <c r="S170" i="10"/>
  <c r="S262" i="10"/>
  <c r="S287" i="10"/>
  <c r="S385" i="10"/>
  <c r="S76" i="10"/>
  <c r="S255" i="10"/>
  <c r="S348" i="10"/>
  <c r="S121" i="10"/>
  <c r="S254" i="10"/>
  <c r="S72" i="10"/>
  <c r="S267" i="10"/>
  <c r="S127" i="10"/>
  <c r="S346" i="10"/>
  <c r="S306" i="10"/>
  <c r="S119" i="10"/>
  <c r="BQ114" i="36" a="1"/>
  <c r="BQ115" i="36" s="1"/>
  <c r="CX114" i="36" a="1"/>
  <c r="CX115" i="36" s="1"/>
  <c r="AL114" i="36" a="1"/>
  <c r="AL116" i="36" s="1"/>
  <c r="CF111" i="36" a="1"/>
  <c r="CF111" i="36" s="1"/>
  <c r="DA111" i="36" a="1"/>
  <c r="DA113" i="36" s="1"/>
  <c r="Y114" i="36" a="1"/>
  <c r="Y115" i="36" s="1"/>
  <c r="BX111" i="36" a="1"/>
  <c r="BX111" i="36" s="1"/>
  <c r="BD114" i="36" a="1"/>
  <c r="BD114" i="36" s="1"/>
  <c r="BF114" i="36" a="1"/>
  <c r="BF115" i="36" s="1"/>
  <c r="DN111" i="36" a="1"/>
  <c r="DN113" i="36" s="1"/>
  <c r="AC114" i="36" a="1"/>
  <c r="AC116" i="36" s="1"/>
  <c r="CQ111" i="36" a="1"/>
  <c r="CQ112" i="36" s="1"/>
  <c r="CY111" i="36" a="1"/>
  <c r="CY112" i="36" s="1"/>
  <c r="BV114" i="36" a="1"/>
  <c r="BV116" i="36" s="1"/>
  <c r="AO114" i="36" a="1"/>
  <c r="AO114" i="36" s="1"/>
  <c r="S293" i="10"/>
  <c r="S6" i="10"/>
  <c r="S314" i="10"/>
  <c r="S362" i="10"/>
  <c r="S288" i="10"/>
  <c r="S376" i="10"/>
  <c r="S53" i="10"/>
  <c r="S284" i="10"/>
  <c r="S61" i="10"/>
  <c r="S222" i="10"/>
  <c r="S57" i="10"/>
  <c r="S5" i="10"/>
  <c r="S400" i="10"/>
  <c r="S259" i="10"/>
  <c r="S350" i="10"/>
  <c r="S270" i="10"/>
  <c r="S65" i="10"/>
  <c r="S97" i="10"/>
  <c r="S235" i="10"/>
  <c r="S58" i="10"/>
  <c r="S326" i="10"/>
  <c r="S364" i="10"/>
  <c r="S239" i="10"/>
  <c r="S86" i="10"/>
  <c r="S375" i="10"/>
  <c r="S211" i="10"/>
  <c r="S221" i="10"/>
  <c r="S163" i="10"/>
  <c r="S131" i="10"/>
  <c r="S345" i="10"/>
  <c r="S272" i="10"/>
  <c r="S246" i="10"/>
  <c r="S245" i="10"/>
  <c r="S189" i="10"/>
  <c r="S356" i="10"/>
  <c r="S56" i="10"/>
  <c r="S256" i="10"/>
  <c r="CC111" i="36" a="1"/>
  <c r="CC112" i="36" s="1"/>
  <c r="S200" i="10"/>
  <c r="S194" i="10"/>
  <c r="S26" i="10"/>
  <c r="S243" i="10"/>
  <c r="S116" i="10"/>
  <c r="S298" i="10"/>
  <c r="S399" i="10"/>
  <c r="S107" i="10"/>
  <c r="S311" i="10"/>
  <c r="S182" i="10"/>
  <c r="S151" i="10"/>
  <c r="S237" i="10"/>
  <c r="S359" i="10"/>
  <c r="S186" i="10"/>
  <c r="S162" i="10"/>
  <c r="S278" i="10"/>
  <c r="S275" i="10"/>
  <c r="S208" i="10"/>
  <c r="S387" i="10"/>
  <c r="S307" i="10"/>
  <c r="S383" i="10"/>
  <c r="S124" i="10"/>
  <c r="S137" i="10"/>
  <c r="S341" i="10"/>
  <c r="S249" i="10"/>
  <c r="S225" i="10"/>
  <c r="S370" i="10"/>
  <c r="S340" i="10"/>
  <c r="S185" i="10"/>
  <c r="S20" i="10"/>
  <c r="S8" i="10"/>
  <c r="S79" i="10"/>
  <c r="S146" i="10"/>
  <c r="S349" i="10"/>
  <c r="DB111" i="36" a="1"/>
  <c r="DB113" i="36" s="1"/>
  <c r="DD111" i="36" a="1"/>
  <c r="DD113" i="36" s="1"/>
  <c r="AD114" i="36" a="1"/>
  <c r="AD115" i="36" s="1"/>
  <c r="AL111" i="36" a="1"/>
  <c r="AL112" i="36" s="1"/>
  <c r="CI114" i="36" a="1"/>
  <c r="CI115" i="36" s="1"/>
  <c r="AQ111" i="36" a="1"/>
  <c r="AQ112" i="36" s="1"/>
  <c r="CF114" i="36" a="1"/>
  <c r="CF114" i="36" s="1"/>
  <c r="CD114" i="36" a="1"/>
  <c r="CD116" i="36" s="1"/>
  <c r="DO114" i="36" a="1"/>
  <c r="DO115" i="36" s="1"/>
  <c r="AK114" i="36" a="1"/>
  <c r="AK115" i="36" s="1"/>
  <c r="BN111" i="36" a="1"/>
  <c r="BN113" i="36" s="1"/>
  <c r="BL111" i="36" a="1"/>
  <c r="BL112" i="36" s="1"/>
  <c r="BH114" i="36" a="1"/>
  <c r="BH116" i="36" s="1"/>
  <c r="DK114" i="36" a="1"/>
  <c r="DK114" i="36" s="1"/>
  <c r="BS111" i="36" a="1"/>
  <c r="BS112" i="36" s="1"/>
  <c r="DN114" i="36" a="1"/>
  <c r="DN114" i="36" s="1"/>
  <c r="AK111" i="36" a="1"/>
  <c r="AK113" i="36" s="1"/>
  <c r="CT114" i="36" a="1"/>
  <c r="AU114" i="36" a="1"/>
  <c r="BJ120" i="36"/>
  <c r="BM114" i="36" a="1"/>
  <c r="CA114" i="36" a="1"/>
  <c r="CW111" i="36" a="1"/>
  <c r="AB111" i="36" a="1"/>
  <c r="BO111" i="36" a="1"/>
  <c r="AJ111" i="36" a="1"/>
  <c r="DA114" i="36" a="1"/>
  <c r="CQ114" i="36" a="1"/>
  <c r="AX114" i="36" a="1"/>
  <c r="AR122" i="36"/>
  <c r="AC111" i="36" a="1"/>
  <c r="BP122" i="36"/>
  <c r="AT114" i="36" a="1"/>
  <c r="DB114" i="36" a="1"/>
  <c r="BY114" i="36" a="1"/>
  <c r="V111" i="36" a="1"/>
  <c r="DF111" i="36" a="1"/>
  <c r="AM114" i="36" a="1"/>
  <c r="DH111" i="36" a="1"/>
  <c r="AZ111" i="36" a="1"/>
  <c r="CJ120" i="36"/>
  <c r="AU111" i="36" a="1"/>
  <c r="AO111" i="36" a="1"/>
  <c r="AX111" i="36" a="1"/>
  <c r="CO114" i="36" a="1"/>
  <c r="CD111" i="36" a="1"/>
  <c r="CT111" i="36" a="1"/>
  <c r="DQ114" i="36" a="1"/>
  <c r="AH111" i="36" a="1"/>
  <c r="CL111" i="36" a="1"/>
  <c r="CR111" i="36" a="1"/>
  <c r="BT120" i="36"/>
  <c r="BH111" i="36" a="1"/>
  <c r="BI114" i="36" a="1"/>
  <c r="DQ111" i="36" a="1"/>
  <c r="DG111" i="36" a="1"/>
  <c r="CE114" i="36" a="1"/>
  <c r="CS114" i="36" a="1"/>
  <c r="AT111" i="36" a="1"/>
  <c r="DP114" i="36" a="1"/>
  <c r="CI111" i="36" a="1"/>
  <c r="AJ114" i="36" a="1"/>
  <c r="BW111" i="36" a="1"/>
  <c r="AW114" i="36" a="1"/>
  <c r="AP111" i="36" a="1"/>
  <c r="W114" i="36" a="1"/>
  <c r="W111" i="36" a="1"/>
  <c r="AG114" i="36" a="1"/>
  <c r="CH114" i="36" a="1"/>
  <c r="BE122" i="36"/>
  <c r="CU119" i="36"/>
  <c r="AA114" i="36" a="1"/>
  <c r="BN114" i="36" a="1"/>
  <c r="AR117" i="36"/>
  <c r="CG114" i="36" a="1"/>
  <c r="AV111" i="36" a="1"/>
  <c r="CX111" i="36" a="1"/>
  <c r="CA111" i="36" a="1"/>
  <c r="BA114" i="36" a="1"/>
  <c r="CN111" i="36" a="1"/>
  <c r="BR111" i="36" a="1"/>
  <c r="DC111" i="36" a="1"/>
  <c r="AN111" i="36" a="1"/>
  <c r="AQ114" i="36" a="1"/>
  <c r="CP114" i="36" a="1"/>
  <c r="CV111" i="36" a="1"/>
  <c r="CU120" i="36"/>
  <c r="Z114" i="36" a="1"/>
  <c r="AD111" i="36" a="1"/>
  <c r="CG111" i="36" a="1"/>
  <c r="BR114" i="36" a="1"/>
  <c r="BB114" i="36" a="1"/>
  <c r="BG111" i="36" a="1"/>
  <c r="BI111" i="36" a="1"/>
  <c r="DE120" i="36"/>
  <c r="DC114" i="36" a="1"/>
  <c r="AF114" i="36" a="1"/>
  <c r="CW114" i="36" a="1"/>
  <c r="BC111" i="36" a="1"/>
  <c r="V25" i="54" l="1"/>
  <c r="Z25" i="54"/>
  <c r="W25" i="54"/>
  <c r="T25" i="54"/>
  <c r="U25" i="54"/>
  <c r="AA25" i="54"/>
  <c r="AC25" i="54"/>
  <c r="AB25" i="54"/>
  <c r="D21" i="49"/>
  <c r="F21" i="49"/>
  <c r="C21" i="49"/>
  <c r="E21" i="49"/>
  <c r="I21" i="49"/>
  <c r="L21" i="49"/>
  <c r="K21" i="49"/>
  <c r="J21" i="49"/>
  <c r="Y25" i="54"/>
  <c r="X25" i="54"/>
  <c r="S26" i="54"/>
  <c r="DI112" i="36"/>
  <c r="DI118" i="36" s="1"/>
  <c r="DI113" i="36"/>
  <c r="DI119" i="36" s="1"/>
  <c r="BD112" i="36"/>
  <c r="BD118" i="36" s="1"/>
  <c r="BD113" i="36"/>
  <c r="BD119" i="36" s="1"/>
  <c r="T79" i="10"/>
  <c r="F79" i="10" s="1"/>
  <c r="T341" i="10"/>
  <c r="F341" i="10" s="1"/>
  <c r="T307" i="10"/>
  <c r="F307" i="10" s="1"/>
  <c r="T340" i="10"/>
  <c r="F340" i="10" s="1"/>
  <c r="T107" i="10"/>
  <c r="F107" i="10" s="1"/>
  <c r="T364" i="10"/>
  <c r="F364" i="10" s="1"/>
  <c r="T376" i="10"/>
  <c r="F376" i="10" s="1"/>
  <c r="T121" i="10"/>
  <c r="F121" i="10" s="1"/>
  <c r="T12" i="10"/>
  <c r="F12" i="10" s="1"/>
  <c r="T171" i="10"/>
  <c r="F171" i="10" s="1"/>
  <c r="T14" i="10"/>
  <c r="F14" i="10" s="1"/>
  <c r="T391" i="10"/>
  <c r="F391" i="10" s="1"/>
  <c r="T148" i="10"/>
  <c r="F148" i="10" s="1"/>
  <c r="T320" i="10"/>
  <c r="F320" i="10" s="1"/>
  <c r="T54" i="10"/>
  <c r="F54" i="10" s="1"/>
  <c r="T291" i="10"/>
  <c r="F291" i="10" s="1"/>
  <c r="T103" i="10"/>
  <c r="F103" i="10" s="1"/>
  <c r="T46" i="10"/>
  <c r="F46" i="10" s="1"/>
  <c r="T101" i="10"/>
  <c r="F101" i="10" s="1"/>
  <c r="T228" i="10"/>
  <c r="F228" i="10" s="1"/>
  <c r="T19" i="10"/>
  <c r="F19" i="10" s="1"/>
  <c r="T384" i="10"/>
  <c r="F384" i="10" s="1"/>
  <c r="T118" i="10"/>
  <c r="F118" i="10" s="1"/>
  <c r="T388" i="10"/>
  <c r="F388" i="10" s="1"/>
  <c r="T349" i="10"/>
  <c r="F349" i="10" s="1"/>
  <c r="T20" i="10"/>
  <c r="F20" i="10" s="1"/>
  <c r="T225" i="10"/>
  <c r="F225" i="10" s="1"/>
  <c r="T124" i="10"/>
  <c r="F124" i="10" s="1"/>
  <c r="T208" i="10"/>
  <c r="F208" i="10" s="1"/>
  <c r="T186" i="10"/>
  <c r="F186" i="10" s="1"/>
  <c r="T182" i="10"/>
  <c r="F182" i="10" s="1"/>
  <c r="T298" i="10"/>
  <c r="F298" i="10" s="1"/>
  <c r="T194" i="10"/>
  <c r="F194" i="10" s="1"/>
  <c r="T56" i="10"/>
  <c r="F56" i="10" s="1"/>
  <c r="T246" i="10"/>
  <c r="F246" i="10" s="1"/>
  <c r="T163" i="10"/>
  <c r="F163" i="10" s="1"/>
  <c r="T86" i="10"/>
  <c r="F86" i="10" s="1"/>
  <c r="T58" i="10"/>
  <c r="F58" i="10" s="1"/>
  <c r="T270" i="10"/>
  <c r="F270" i="10" s="1"/>
  <c r="T5" i="10"/>
  <c r="F5" i="10" s="1"/>
  <c r="T398" i="10"/>
  <c r="F398" i="10" s="1"/>
  <c r="T278" i="10"/>
  <c r="F278" i="10" s="1"/>
  <c r="T189" i="10"/>
  <c r="F189" i="10" s="1"/>
  <c r="T97" i="10"/>
  <c r="F97" i="10" s="1"/>
  <c r="T6" i="10"/>
  <c r="F6" i="10" s="1"/>
  <c r="T403" i="10"/>
  <c r="F403" i="10" s="1"/>
  <c r="T358" i="10"/>
  <c r="F358" i="10" s="1"/>
  <c r="T242" i="10"/>
  <c r="F242" i="10" s="1"/>
  <c r="T43" i="10"/>
  <c r="F43" i="10" s="1"/>
  <c r="T207" i="10"/>
  <c r="F207" i="10" s="1"/>
  <c r="T379" i="10"/>
  <c r="F379" i="10" s="1"/>
  <c r="T274" i="10"/>
  <c r="F274" i="10" s="1"/>
  <c r="T93" i="10"/>
  <c r="F93" i="10" s="1"/>
  <c r="T180" i="10"/>
  <c r="F180" i="10" s="1"/>
  <c r="T140" i="10"/>
  <c r="F140" i="10" s="1"/>
  <c r="T339" i="10"/>
  <c r="F339" i="10" s="1"/>
  <c r="T260" i="10"/>
  <c r="F260" i="10" s="1"/>
  <c r="T87" i="10"/>
  <c r="F87" i="10" s="1"/>
  <c r="T263" i="10"/>
  <c r="F263" i="10" s="1"/>
  <c r="T92" i="10"/>
  <c r="F92" i="10" s="1"/>
  <c r="T308" i="10"/>
  <c r="F308" i="10" s="1"/>
  <c r="T146" i="10"/>
  <c r="F146" i="10" s="1"/>
  <c r="T185" i="10"/>
  <c r="F185" i="10" s="1"/>
  <c r="T249" i="10"/>
  <c r="F249" i="10" s="1"/>
  <c r="T383" i="10"/>
  <c r="F383" i="10" s="1"/>
  <c r="T275" i="10"/>
  <c r="F275" i="10" s="1"/>
  <c r="T359" i="10"/>
  <c r="F359" i="10" s="1"/>
  <c r="T311" i="10"/>
  <c r="F311" i="10" s="1"/>
  <c r="T116" i="10"/>
  <c r="F116" i="10" s="1"/>
  <c r="T200" i="10"/>
  <c r="F200" i="10" s="1"/>
  <c r="T356" i="10"/>
  <c r="F356" i="10" s="1"/>
  <c r="T272" i="10"/>
  <c r="F272" i="10" s="1"/>
  <c r="T221" i="10"/>
  <c r="F221" i="10" s="1"/>
  <c r="T239" i="10"/>
  <c r="T235" i="10"/>
  <c r="F235" i="10" s="1"/>
  <c r="T350" i="10"/>
  <c r="F350" i="10" s="1"/>
  <c r="T57" i="10"/>
  <c r="F57" i="10" s="1"/>
  <c r="T53" i="10"/>
  <c r="F53" i="10" s="1"/>
  <c r="T243" i="10"/>
  <c r="F243" i="10" s="1"/>
  <c r="T211" i="10"/>
  <c r="F211" i="10" s="1"/>
  <c r="T222" i="10"/>
  <c r="F222" i="10" s="1"/>
  <c r="T385" i="10"/>
  <c r="F385" i="10" s="1"/>
  <c r="T395" i="10"/>
  <c r="F395" i="10" s="1"/>
  <c r="T64" i="10"/>
  <c r="F64" i="10" s="1"/>
  <c r="T303" i="10"/>
  <c r="F303" i="10" s="1"/>
  <c r="T393" i="10"/>
  <c r="F393" i="10" s="1"/>
  <c r="T36" i="10"/>
  <c r="F36" i="10" s="1"/>
  <c r="T71" i="10"/>
  <c r="F71" i="10" s="1"/>
  <c r="T380" i="10"/>
  <c r="F380" i="10" s="1"/>
  <c r="T390" i="10"/>
  <c r="F390" i="10" s="1"/>
  <c r="T295" i="10"/>
  <c r="F295" i="10" s="1"/>
  <c r="T266" i="10"/>
  <c r="F266" i="10" s="1"/>
  <c r="T68" i="10"/>
  <c r="F68" i="10" s="1"/>
  <c r="T159" i="10"/>
  <c r="F159" i="10" s="1"/>
  <c r="T354" i="10"/>
  <c r="F354" i="10" s="1"/>
  <c r="T229" i="10"/>
  <c r="F229" i="10" s="1"/>
  <c r="T24" i="10"/>
  <c r="F24" i="10" s="1"/>
  <c r="T201" i="10"/>
  <c r="F201" i="10" s="1"/>
  <c r="T381" i="10"/>
  <c r="F381" i="10" s="1"/>
  <c r="T329" i="10"/>
  <c r="F329" i="10" s="1"/>
  <c r="T252" i="10"/>
  <c r="F252" i="10" s="1"/>
  <c r="T324" i="10"/>
  <c r="F324" i="10" s="1"/>
  <c r="T102" i="10"/>
  <c r="F102" i="10" s="1"/>
  <c r="T176" i="10"/>
  <c r="F176" i="10" s="1"/>
  <c r="T165" i="10"/>
  <c r="F165" i="10" s="1"/>
  <c r="T132" i="10"/>
  <c r="F132" i="10" s="1"/>
  <c r="T216" i="10"/>
  <c r="F216" i="10" s="1"/>
  <c r="T82" i="10"/>
  <c r="F82" i="10" s="1"/>
  <c r="T333" i="10"/>
  <c r="F333" i="10" s="1"/>
  <c r="T220" i="10"/>
  <c r="F220" i="10" s="1"/>
  <c r="T41" i="10"/>
  <c r="F41" i="10" s="1"/>
  <c r="T237" i="10"/>
  <c r="F237" i="10" s="1"/>
  <c r="T345" i="10"/>
  <c r="F345" i="10" s="1"/>
  <c r="T259" i="10"/>
  <c r="F259" i="10" s="1"/>
  <c r="T127" i="10"/>
  <c r="F127" i="10" s="1"/>
  <c r="T294" i="10"/>
  <c r="F294" i="10" s="1"/>
  <c r="T363" i="10"/>
  <c r="F363" i="10" s="1"/>
  <c r="T117" i="10"/>
  <c r="F117" i="10" s="1"/>
  <c r="T240" i="10"/>
  <c r="F240" i="10" s="1"/>
  <c r="T143" i="10"/>
  <c r="F143" i="10" s="1"/>
  <c r="T23" i="10"/>
  <c r="F23" i="10" s="1"/>
  <c r="T44" i="10"/>
  <c r="F44" i="10" s="1"/>
  <c r="T173" i="10"/>
  <c r="F173" i="10" s="1"/>
  <c r="T202" i="10"/>
  <c r="F202" i="10" s="1"/>
  <c r="T48" i="10"/>
  <c r="F48" i="10" s="1"/>
  <c r="T104" i="10"/>
  <c r="F104" i="10" s="1"/>
  <c r="T264" i="10"/>
  <c r="F264" i="10" s="1"/>
  <c r="T319" i="10"/>
  <c r="F319" i="10" s="1"/>
  <c r="T338" i="10"/>
  <c r="F338" i="10" s="1"/>
  <c r="T322" i="10"/>
  <c r="F322" i="10" s="1"/>
  <c r="T21" i="10"/>
  <c r="F21" i="10" s="1"/>
  <c r="T51" i="10"/>
  <c r="F51" i="10" s="1"/>
  <c r="T236" i="10"/>
  <c r="F236" i="10" s="1"/>
  <c r="T8" i="10"/>
  <c r="F8" i="10" s="1"/>
  <c r="T370" i="10"/>
  <c r="F370" i="10" s="1"/>
  <c r="T137" i="10"/>
  <c r="F137" i="10" s="1"/>
  <c r="T387" i="10"/>
  <c r="F387" i="10" s="1"/>
  <c r="T162" i="10"/>
  <c r="F162" i="10" s="1"/>
  <c r="T151" i="10"/>
  <c r="F151" i="10" s="1"/>
  <c r="T399" i="10"/>
  <c r="F399" i="10" s="1"/>
  <c r="T26" i="10"/>
  <c r="F26" i="10" s="1"/>
  <c r="T256" i="10"/>
  <c r="F256" i="10" s="1"/>
  <c r="T245" i="10"/>
  <c r="F245" i="10" s="1"/>
  <c r="T131" i="10"/>
  <c r="F131" i="10" s="1"/>
  <c r="T375" i="10"/>
  <c r="F375" i="10" s="1"/>
  <c r="T326" i="10"/>
  <c r="F326" i="10" s="1"/>
  <c r="T65" i="10"/>
  <c r="F65" i="10" s="1"/>
  <c r="T314" i="10"/>
  <c r="F314" i="10" s="1"/>
  <c r="T346" i="10"/>
  <c r="F346" i="10" s="1"/>
  <c r="T254" i="10"/>
  <c r="F254" i="10" s="1"/>
  <c r="T76" i="10"/>
  <c r="F76" i="10" s="1"/>
  <c r="T170" i="10"/>
  <c r="F170" i="10" s="1"/>
  <c r="T111" i="10"/>
  <c r="F111" i="10" s="1"/>
  <c r="T277" i="10"/>
  <c r="F277" i="10" s="1"/>
  <c r="T253" i="10"/>
  <c r="F253" i="10" s="1"/>
  <c r="T138" i="10"/>
  <c r="F138" i="10" s="1"/>
  <c r="T215" i="10"/>
  <c r="F215" i="10" s="1"/>
  <c r="T389" i="10"/>
  <c r="F389" i="10" s="1"/>
  <c r="T74" i="10"/>
  <c r="F74" i="10" s="1"/>
  <c r="T367" i="10"/>
  <c r="F367" i="10" s="1"/>
  <c r="T15" i="10"/>
  <c r="F15" i="10" s="1"/>
  <c r="T332" i="10"/>
  <c r="F332" i="10" s="1"/>
  <c r="T336" i="10"/>
  <c r="F336" i="10" s="1"/>
  <c r="T226" i="10"/>
  <c r="F226" i="10" s="1"/>
  <c r="T360" i="10"/>
  <c r="F360" i="10" s="1"/>
  <c r="T365" i="10"/>
  <c r="F365" i="10" s="1"/>
  <c r="T69" i="10"/>
  <c r="F69" i="10" s="1"/>
  <c r="T331" i="10"/>
  <c r="F331" i="10" s="1"/>
  <c r="T28" i="10"/>
  <c r="F28" i="10" s="1"/>
  <c r="T315" i="10"/>
  <c r="F315" i="10" s="1"/>
  <c r="T304" i="10"/>
  <c r="F304" i="10" s="1"/>
  <c r="T330" i="10"/>
  <c r="F330" i="10" s="1"/>
  <c r="T297" i="10"/>
  <c r="F297" i="10" s="1"/>
  <c r="T9" i="10"/>
  <c r="F9" i="10" s="1"/>
  <c r="T313" i="10"/>
  <c r="F313" i="10" s="1"/>
  <c r="T77" i="10"/>
  <c r="F77" i="10" s="1"/>
  <c r="T10" i="10"/>
  <c r="F10" i="10" s="1"/>
  <c r="T231" i="10"/>
  <c r="F231" i="10" s="1"/>
  <c r="T366" i="10"/>
  <c r="F366" i="10" s="1"/>
  <c r="T130" i="10"/>
  <c r="F130" i="10" s="1"/>
  <c r="T108" i="10"/>
  <c r="F108" i="10" s="1"/>
  <c r="T193" i="10"/>
  <c r="F193" i="10" s="1"/>
  <c r="T258" i="10"/>
  <c r="F258" i="10" s="1"/>
  <c r="T195" i="10"/>
  <c r="F195" i="10" s="1"/>
  <c r="T175" i="10"/>
  <c r="F175" i="10" s="1"/>
  <c r="T164" i="10"/>
  <c r="F164" i="10" s="1"/>
  <c r="T38" i="10"/>
  <c r="F38" i="10" s="1"/>
  <c r="T190" i="10"/>
  <c r="F190" i="10" s="1"/>
  <c r="T84" i="10"/>
  <c r="F84" i="10" s="1"/>
  <c r="T312" i="10"/>
  <c r="F312" i="10" s="1"/>
  <c r="T90" i="10"/>
  <c r="F90" i="10" s="1"/>
  <c r="T49" i="10"/>
  <c r="F49" i="10" s="1"/>
  <c r="T342" i="10"/>
  <c r="F342" i="10" s="1"/>
  <c r="T234" i="10"/>
  <c r="F234" i="10" s="1"/>
  <c r="T369" i="10"/>
  <c r="F369" i="10" s="1"/>
  <c r="T63" i="10"/>
  <c r="F63" i="10" s="1"/>
  <c r="T357" i="10"/>
  <c r="F357" i="10" s="1"/>
  <c r="T13" i="10"/>
  <c r="F13" i="10" s="1"/>
  <c r="T238" i="10"/>
  <c r="F238" i="10" s="1"/>
  <c r="T136" i="10"/>
  <c r="F136" i="10" s="1"/>
  <c r="T177" i="10"/>
  <c r="F177" i="10" s="1"/>
  <c r="T269" i="10"/>
  <c r="F269" i="10" s="1"/>
  <c r="T300" i="10"/>
  <c r="F300" i="10" s="1"/>
  <c r="T122" i="10"/>
  <c r="F122" i="10" s="1"/>
  <c r="T157" i="10"/>
  <c r="F157" i="10" s="1"/>
  <c r="T47" i="10"/>
  <c r="F47" i="10" s="1"/>
  <c r="T401" i="10"/>
  <c r="F401" i="10" s="1"/>
  <c r="T120" i="10"/>
  <c r="F120" i="10" s="1"/>
  <c r="T25" i="10"/>
  <c r="F25" i="10" s="1"/>
  <c r="T217" i="10"/>
  <c r="F217" i="10" s="1"/>
  <c r="T203" i="10"/>
  <c r="F203" i="10" s="1"/>
  <c r="T355" i="10"/>
  <c r="F355" i="10" s="1"/>
  <c r="T149" i="10"/>
  <c r="F149" i="10" s="1"/>
  <c r="T323" i="10"/>
  <c r="F323" i="10" s="1"/>
  <c r="T11" i="10"/>
  <c r="F11" i="10" s="1"/>
  <c r="T232" i="10"/>
  <c r="F232" i="10" s="1"/>
  <c r="T59" i="10"/>
  <c r="F59" i="10" s="1"/>
  <c r="T230" i="10"/>
  <c r="F230" i="10" s="1"/>
  <c r="T337" i="10"/>
  <c r="F337" i="10" s="1"/>
  <c r="T310" i="10"/>
  <c r="F310" i="10" s="1"/>
  <c r="T213" i="10"/>
  <c r="F213" i="10" s="1"/>
  <c r="T37" i="10"/>
  <c r="F37" i="10" s="1"/>
  <c r="T154" i="10"/>
  <c r="F154" i="10" s="1"/>
  <c r="T105" i="10"/>
  <c r="F105" i="10" s="1"/>
  <c r="T62" i="10"/>
  <c r="F62" i="10" s="1"/>
  <c r="T397" i="10"/>
  <c r="F397" i="10" s="1"/>
  <c r="T153" i="10"/>
  <c r="F153" i="10" s="1"/>
  <c r="T292" i="10"/>
  <c r="F292" i="10" s="1"/>
  <c r="T158" i="10"/>
  <c r="F158" i="10" s="1"/>
  <c r="T268" i="10"/>
  <c r="F268" i="10" s="1"/>
  <c r="T55" i="10"/>
  <c r="F55" i="10" s="1"/>
  <c r="T405" i="10"/>
  <c r="F405" i="10" s="1"/>
  <c r="T400" i="10"/>
  <c r="F400" i="10" s="1"/>
  <c r="T61" i="10"/>
  <c r="F61" i="10" s="1"/>
  <c r="T288" i="10"/>
  <c r="F288" i="10" s="1"/>
  <c r="T293" i="10"/>
  <c r="F293" i="10" s="1"/>
  <c r="T119" i="10"/>
  <c r="F119" i="10" s="1"/>
  <c r="T267" i="10"/>
  <c r="F267" i="10" s="1"/>
  <c r="T348" i="10"/>
  <c r="F348" i="10" s="1"/>
  <c r="T287" i="10"/>
  <c r="F287" i="10" s="1"/>
  <c r="T34" i="10"/>
  <c r="F34" i="10" s="1"/>
  <c r="T129" i="10"/>
  <c r="F129" i="10" s="1"/>
  <c r="T368" i="10"/>
  <c r="F368" i="10" s="1"/>
  <c r="T251" i="10"/>
  <c r="F251" i="10" s="1"/>
  <c r="T191" i="10"/>
  <c r="F191" i="10" s="1"/>
  <c r="T85" i="10"/>
  <c r="F85" i="10" s="1"/>
  <c r="T112" i="10"/>
  <c r="F112" i="10" s="1"/>
  <c r="T106" i="10"/>
  <c r="F106" i="10" s="1"/>
  <c r="T114" i="10"/>
  <c r="F114" i="10" s="1"/>
  <c r="T110" i="10"/>
  <c r="F110" i="10" s="1"/>
  <c r="T60" i="10"/>
  <c r="F60" i="10" s="1"/>
  <c r="T187" i="10"/>
  <c r="F187" i="10" s="1"/>
  <c r="T133" i="10"/>
  <c r="F133" i="10" s="1"/>
  <c r="T273" i="10"/>
  <c r="F273" i="10" s="1"/>
  <c r="T233" i="10"/>
  <c r="F233" i="10" s="1"/>
  <c r="T224" i="10"/>
  <c r="F224" i="10" s="1"/>
  <c r="T372" i="10"/>
  <c r="F372" i="10" s="1"/>
  <c r="T351" i="10"/>
  <c r="F351" i="10" s="1"/>
  <c r="T174" i="10"/>
  <c r="F174" i="10" s="1"/>
  <c r="T392" i="10"/>
  <c r="F392" i="10" s="1"/>
  <c r="T181" i="10"/>
  <c r="F181" i="10" s="1"/>
  <c r="T386" i="10"/>
  <c r="F386" i="10" s="1"/>
  <c r="T265" i="10"/>
  <c r="F265" i="10" s="1"/>
  <c r="T32" i="10"/>
  <c r="F32" i="10" s="1"/>
  <c r="T91" i="10"/>
  <c r="F91" i="10" s="1"/>
  <c r="T281" i="10"/>
  <c r="F281" i="10" s="1"/>
  <c r="T204" i="10"/>
  <c r="F204" i="10" s="1"/>
  <c r="T271" i="10"/>
  <c r="F271" i="10" s="1"/>
  <c r="T33" i="10"/>
  <c r="F33" i="10" s="1"/>
  <c r="T377" i="10"/>
  <c r="F377" i="10" s="1"/>
  <c r="T212" i="10"/>
  <c r="F212" i="10" s="1"/>
  <c r="T382" i="10"/>
  <c r="F382" i="10" s="1"/>
  <c r="T169" i="10"/>
  <c r="F169" i="10" s="1"/>
  <c r="T344" i="10"/>
  <c r="F344" i="10" s="1"/>
  <c r="T352" i="10"/>
  <c r="F352" i="10" s="1"/>
  <c r="T227" i="10"/>
  <c r="F227" i="10" s="1"/>
  <c r="T335" i="10"/>
  <c r="F335" i="10" s="1"/>
  <c r="T30" i="10"/>
  <c r="F30" i="10" s="1"/>
  <c r="T290" i="10"/>
  <c r="F290" i="10" s="1"/>
  <c r="T394" i="10"/>
  <c r="F394" i="10" s="1"/>
  <c r="T139" i="10"/>
  <c r="F139" i="10" s="1"/>
  <c r="T18" i="10"/>
  <c r="F18" i="10" s="1"/>
  <c r="T167" i="10"/>
  <c r="F167" i="10" s="1"/>
  <c r="T135" i="10"/>
  <c r="F135" i="10" s="1"/>
  <c r="T282" i="10"/>
  <c r="F282" i="10" s="1"/>
  <c r="T94" i="10"/>
  <c r="F94" i="10" s="1"/>
  <c r="T196" i="10"/>
  <c r="F196" i="10" s="1"/>
  <c r="T279" i="10"/>
  <c r="F279" i="10" s="1"/>
  <c r="T95" i="10"/>
  <c r="F95" i="10" s="1"/>
  <c r="T50" i="10"/>
  <c r="F50" i="10" s="1"/>
  <c r="T145" i="10"/>
  <c r="F145" i="10" s="1"/>
  <c r="T206" i="10"/>
  <c r="F206" i="10" s="1"/>
  <c r="T115" i="10"/>
  <c r="F115" i="10" s="1"/>
  <c r="T396" i="10"/>
  <c r="F396" i="10" s="1"/>
  <c r="T27" i="10"/>
  <c r="F27" i="10" s="1"/>
  <c r="T241" i="10"/>
  <c r="F241" i="10" s="1"/>
  <c r="T66" i="10"/>
  <c r="F66" i="10" s="1"/>
  <c r="T152" i="10"/>
  <c r="F152" i="10" s="1"/>
  <c r="T247" i="10"/>
  <c r="F247" i="10" s="1"/>
  <c r="T125" i="10"/>
  <c r="F125" i="10" s="1"/>
  <c r="T184" i="10"/>
  <c r="F184" i="10" s="1"/>
  <c r="T168" i="10"/>
  <c r="F168" i="10" s="1"/>
  <c r="T134" i="10"/>
  <c r="F134" i="10" s="1"/>
  <c r="T343" i="10"/>
  <c r="F343" i="10" s="1"/>
  <c r="T374" i="10"/>
  <c r="F374" i="10" s="1"/>
  <c r="T218" i="10"/>
  <c r="F218" i="10" s="1"/>
  <c r="T371" i="10"/>
  <c r="F371" i="10" s="1"/>
  <c r="T178" i="10"/>
  <c r="F178" i="10" s="1"/>
  <c r="T309" i="10"/>
  <c r="F309" i="10" s="1"/>
  <c r="T150" i="10"/>
  <c r="F150" i="10" s="1"/>
  <c r="T353" i="10"/>
  <c r="F353" i="10" s="1"/>
  <c r="T96" i="10"/>
  <c r="F96" i="10" s="1"/>
  <c r="T183" i="10"/>
  <c r="F183" i="10" s="1"/>
  <c r="T373" i="10"/>
  <c r="F373" i="10" s="1"/>
  <c r="T29" i="10"/>
  <c r="F29" i="10" s="1"/>
  <c r="T98" i="10"/>
  <c r="F98" i="10" s="1"/>
  <c r="T334" i="10"/>
  <c r="F334" i="10" s="1"/>
  <c r="T284" i="10"/>
  <c r="F284" i="10" s="1"/>
  <c r="T362" i="10"/>
  <c r="F362" i="10" s="1"/>
  <c r="T306" i="10"/>
  <c r="F306" i="10" s="1"/>
  <c r="T72" i="10"/>
  <c r="F72" i="10" s="1"/>
  <c r="T255" i="10"/>
  <c r="F255" i="10" s="1"/>
  <c r="T262" i="10"/>
  <c r="F262" i="10" s="1"/>
  <c r="T156" i="10"/>
  <c r="F156" i="10" s="1"/>
  <c r="T142" i="10"/>
  <c r="F142" i="10" s="1"/>
  <c r="T42" i="10"/>
  <c r="F42" i="10" s="1"/>
  <c r="T296" i="10"/>
  <c r="F296" i="10" s="1"/>
  <c r="T39" i="10"/>
  <c r="F39" i="10" s="1"/>
  <c r="T161" i="10"/>
  <c r="F161" i="10" s="1"/>
  <c r="T144" i="10"/>
  <c r="F144" i="10" s="1"/>
  <c r="T45" i="10"/>
  <c r="F45" i="10" s="1"/>
  <c r="T299" i="10"/>
  <c r="F299" i="10" s="1"/>
  <c r="T302" i="10"/>
  <c r="F302" i="10" s="1"/>
  <c r="T327" i="10"/>
  <c r="F327" i="10" s="1"/>
  <c r="T244" i="10"/>
  <c r="F244" i="10" s="1"/>
  <c r="T22" i="10"/>
  <c r="F22" i="10" s="1"/>
  <c r="T155" i="10"/>
  <c r="F155" i="10" s="1"/>
  <c r="T305" i="10"/>
  <c r="F305" i="10" s="1"/>
  <c r="T123" i="10"/>
  <c r="F123" i="10" s="1"/>
  <c r="T141" i="10"/>
  <c r="F141" i="10" s="1"/>
  <c r="T52" i="10"/>
  <c r="F52" i="10" s="1"/>
  <c r="T285" i="10"/>
  <c r="F285" i="10" s="1"/>
  <c r="T100" i="10"/>
  <c r="F100" i="10" s="1"/>
  <c r="T280" i="10"/>
  <c r="F280" i="10" s="1"/>
  <c r="T316" i="10"/>
  <c r="F316" i="10" s="1"/>
  <c r="T248" i="10"/>
  <c r="F248" i="10" s="1"/>
  <c r="T347" i="10"/>
  <c r="F347" i="10" s="1"/>
  <c r="T289" i="10"/>
  <c r="F289" i="10" s="1"/>
  <c r="T198" i="10"/>
  <c r="F198" i="10" s="1"/>
  <c r="T40" i="10"/>
  <c r="F40" i="10" s="1"/>
  <c r="T17" i="10"/>
  <c r="F17" i="10" s="1"/>
  <c r="T192" i="10"/>
  <c r="F192" i="10" s="1"/>
  <c r="T199" i="10"/>
  <c r="F199" i="10" s="1"/>
  <c r="T361" i="10"/>
  <c r="F361" i="10" s="1"/>
  <c r="T205" i="10"/>
  <c r="F205" i="10" s="1"/>
  <c r="T404" i="10"/>
  <c r="F404" i="10" s="1"/>
  <c r="T81" i="10"/>
  <c r="F81" i="10" s="1"/>
  <c r="T378" i="10"/>
  <c r="F378" i="10" s="1"/>
  <c r="T80" i="10"/>
  <c r="F80" i="10" s="1"/>
  <c r="T16" i="10"/>
  <c r="F16" i="10" s="1"/>
  <c r="T317" i="10"/>
  <c r="F317" i="10" s="1"/>
  <c r="T257" i="10"/>
  <c r="F257" i="10" s="1"/>
  <c r="T73" i="10"/>
  <c r="F73" i="10" s="1"/>
  <c r="T286" i="10"/>
  <c r="F286" i="10" s="1"/>
  <c r="T109" i="10"/>
  <c r="F109" i="10" s="1"/>
  <c r="T197" i="10"/>
  <c r="F197" i="10" s="1"/>
  <c r="T219" i="10"/>
  <c r="F219" i="10" s="1"/>
  <c r="T214" i="10"/>
  <c r="F214" i="10" s="1"/>
  <c r="T276" i="10"/>
  <c r="F276" i="10" s="1"/>
  <c r="T301" i="10"/>
  <c r="F301" i="10" s="1"/>
  <c r="T210" i="10"/>
  <c r="F210" i="10" s="1"/>
  <c r="T321" i="10"/>
  <c r="F321" i="10" s="1"/>
  <c r="T128" i="10"/>
  <c r="F128" i="10" s="1"/>
  <c r="T188" i="10"/>
  <c r="F188" i="10" s="1"/>
  <c r="T318" i="10"/>
  <c r="F318" i="10" s="1"/>
  <c r="T160" i="10"/>
  <c r="F160" i="10" s="1"/>
  <c r="T67" i="10"/>
  <c r="F67" i="10" s="1"/>
  <c r="T147" i="10"/>
  <c r="F147" i="10" s="1"/>
  <c r="T89" i="10"/>
  <c r="F89" i="10" s="1"/>
  <c r="T172" i="10"/>
  <c r="F172" i="10" s="1"/>
  <c r="T88" i="10"/>
  <c r="F88" i="10" s="1"/>
  <c r="T402" i="10"/>
  <c r="F402" i="10" s="1"/>
  <c r="T250" i="10"/>
  <c r="F250" i="10" s="1"/>
  <c r="T166" i="10"/>
  <c r="F166" i="10" s="1"/>
  <c r="T70" i="10"/>
  <c r="F70" i="10" s="1"/>
  <c r="T179" i="10"/>
  <c r="F179" i="10" s="1"/>
  <c r="T325" i="10"/>
  <c r="F325" i="10" s="1"/>
  <c r="T35" i="10"/>
  <c r="F35" i="10" s="1"/>
  <c r="T261" i="10"/>
  <c r="F261" i="10" s="1"/>
  <c r="T328" i="10"/>
  <c r="F328" i="10" s="1"/>
  <c r="T209" i="10"/>
  <c r="F209" i="10" s="1"/>
  <c r="T283" i="10"/>
  <c r="F283" i="10" s="1"/>
  <c r="T7" i="10"/>
  <c r="F7" i="10" s="1"/>
  <c r="T113" i="10"/>
  <c r="F113" i="10" s="1"/>
  <c r="T99" i="10"/>
  <c r="F99" i="10" s="1"/>
  <c r="T223" i="10"/>
  <c r="F223" i="10" s="1"/>
  <c r="T126" i="10"/>
  <c r="F126" i="10" s="1"/>
  <c r="T83" i="10"/>
  <c r="F83" i="10" s="1"/>
  <c r="T78" i="10"/>
  <c r="F78" i="10" s="1"/>
  <c r="T75" i="10"/>
  <c r="F75" i="10" s="1"/>
  <c r="T31" i="10"/>
  <c r="F31" i="10" s="1"/>
  <c r="F239" i="10"/>
  <c r="CL116" i="36"/>
  <c r="CL122" i="36" s="1"/>
  <c r="CL114" i="36"/>
  <c r="CL120" i="36" s="1"/>
  <c r="BK112" i="36"/>
  <c r="BK118" i="36" s="1"/>
  <c r="BD117" i="36"/>
  <c r="DE111" i="36"/>
  <c r="DE117" i="36" s="1"/>
  <c r="CZ113" i="36"/>
  <c r="CZ119" i="36" s="1"/>
  <c r="DE112" i="36"/>
  <c r="DE118" i="36" s="1"/>
  <c r="CM129" i="36"/>
  <c r="BE112" i="36"/>
  <c r="BE113" i="36"/>
  <c r="AB114" i="36"/>
  <c r="AB120" i="36" s="1"/>
  <c r="BA112" i="36"/>
  <c r="CZ111" i="36"/>
  <c r="AR118" i="36"/>
  <c r="AR123" i="36" s="1"/>
  <c r="AI117" i="36"/>
  <c r="AI112" i="36"/>
  <c r="BU111" i="36"/>
  <c r="BU117" i="36" s="1"/>
  <c r="AR120" i="36"/>
  <c r="BF111" i="36"/>
  <c r="BF117" i="36" s="1"/>
  <c r="AI120" i="36"/>
  <c r="AI113" i="36"/>
  <c r="AI119" i="36" s="1"/>
  <c r="BK122" i="36"/>
  <c r="Y112" i="36"/>
  <c r="Y118" i="36" s="1"/>
  <c r="CJ122" i="36"/>
  <c r="CJ129" i="36" s="1"/>
  <c r="CB120" i="36"/>
  <c r="CB129" i="36" s="1"/>
  <c r="BT112" i="36"/>
  <c r="BT117" i="36"/>
  <c r="AM111" i="36"/>
  <c r="AM117" i="36" s="1"/>
  <c r="CY116" i="36"/>
  <c r="BT113" i="36"/>
  <c r="AA117" i="36"/>
  <c r="BK113" i="36"/>
  <c r="BK119" i="36" s="1"/>
  <c r="BA113" i="36"/>
  <c r="BA119" i="36" s="1"/>
  <c r="DJ115" i="36"/>
  <c r="DJ121" i="36" s="1"/>
  <c r="DP113" i="36"/>
  <c r="BS116" i="36"/>
  <c r="BS122" i="36" s="1"/>
  <c r="BC115" i="36"/>
  <c r="BC121" i="36" s="1"/>
  <c r="AS119" i="36"/>
  <c r="AS124" i="36" s="1"/>
  <c r="BZ111" i="36"/>
  <c r="BZ117" i="36" s="1"/>
  <c r="AE113" i="36"/>
  <c r="BM113" i="36"/>
  <c r="BZ115" i="36"/>
  <c r="BZ121" i="36" s="1"/>
  <c r="BZ114" i="36"/>
  <c r="BE120" i="36"/>
  <c r="BE129" i="36" s="1"/>
  <c r="BZ113" i="36"/>
  <c r="BZ119" i="36" s="1"/>
  <c r="BJ113" i="36"/>
  <c r="BJ111" i="36"/>
  <c r="CN115" i="36"/>
  <c r="AB115" i="36"/>
  <c r="AB121" i="36" s="1"/>
  <c r="BX114" i="36"/>
  <c r="BM111" i="36"/>
  <c r="DP111" i="36"/>
  <c r="DP117" i="36" s="1"/>
  <c r="CU118" i="36"/>
  <c r="CU123" i="36" s="1"/>
  <c r="AP115" i="36"/>
  <c r="AP121" i="36" s="1"/>
  <c r="DJ116" i="36"/>
  <c r="DJ122" i="36" s="1"/>
  <c r="BP112" i="36"/>
  <c r="BP111" i="36"/>
  <c r="BP117" i="36" s="1"/>
  <c r="BF112" i="36"/>
  <c r="AV116" i="36"/>
  <c r="AV122" i="36" s="1"/>
  <c r="BK121" i="36"/>
  <c r="AA113" i="36"/>
  <c r="DJ112" i="36"/>
  <c r="DJ118" i="36" s="1"/>
  <c r="BL120" i="36"/>
  <c r="AW113" i="36"/>
  <c r="AW119" i="36" s="1"/>
  <c r="AE112" i="36"/>
  <c r="AG113" i="36"/>
  <c r="AG119" i="36" s="1"/>
  <c r="BL116" i="36"/>
  <c r="BG116" i="36"/>
  <c r="BG122" i="36" s="1"/>
  <c r="Z112" i="36"/>
  <c r="CN114" i="36"/>
  <c r="CN120" i="36" s="1"/>
  <c r="CU121" i="36"/>
  <c r="CU129" i="36" s="1"/>
  <c r="DJ113" i="36"/>
  <c r="BU112" i="36"/>
  <c r="BJ118" i="36"/>
  <c r="AR121" i="36"/>
  <c r="AM112" i="36"/>
  <c r="AM118" i="36" s="1"/>
  <c r="DM116" i="36"/>
  <c r="DM122" i="36" s="1"/>
  <c r="DM114" i="36"/>
  <c r="AA112" i="36"/>
  <c r="AA118" i="36" s="1"/>
  <c r="Y113" i="36"/>
  <c r="Y119" i="36" s="1"/>
  <c r="BS114" i="36"/>
  <c r="DM113" i="36"/>
  <c r="CZ116" i="36"/>
  <c r="CZ122" i="36" s="1"/>
  <c r="AZ114" i="36"/>
  <c r="CM117" i="36"/>
  <c r="AZ115" i="36"/>
  <c r="AZ121" i="36" s="1"/>
  <c r="CM112" i="36"/>
  <c r="CM118" i="36" s="1"/>
  <c r="CM113" i="36"/>
  <c r="CM119" i="36" s="1"/>
  <c r="AE117" i="36"/>
  <c r="X119" i="36"/>
  <c r="BB112" i="36"/>
  <c r="AH116" i="36"/>
  <c r="AG112" i="36"/>
  <c r="AG118" i="36" s="1"/>
  <c r="DL113" i="36"/>
  <c r="DL119" i="36" s="1"/>
  <c r="DL112" i="36"/>
  <c r="Z113" i="36"/>
  <c r="AW112" i="36"/>
  <c r="AS114" i="36"/>
  <c r="AS115" i="36"/>
  <c r="BL115" i="36"/>
  <c r="BL121" i="36" s="1"/>
  <c r="AI121" i="36"/>
  <c r="CO111" i="36"/>
  <c r="DH116" i="36"/>
  <c r="DH115" i="36"/>
  <c r="AF113" i="36"/>
  <c r="BO116" i="36"/>
  <c r="BQ111" i="36"/>
  <c r="DK112" i="36"/>
  <c r="DK118" i="36" s="1"/>
  <c r="BO115" i="36"/>
  <c r="BO121" i="36" s="1"/>
  <c r="BU116" i="36"/>
  <c r="CK112" i="36"/>
  <c r="CK118" i="36" s="1"/>
  <c r="DL114" i="36"/>
  <c r="DL121" i="36"/>
  <c r="CO113" i="36"/>
  <c r="CO119" i="36" s="1"/>
  <c r="BU115" i="36"/>
  <c r="BU121" i="36" s="1"/>
  <c r="DK113" i="36"/>
  <c r="DK119" i="36" s="1"/>
  <c r="AF112" i="36"/>
  <c r="AF118" i="36" s="1"/>
  <c r="X111" i="36"/>
  <c r="X117" i="36" s="1"/>
  <c r="CJ117" i="36"/>
  <c r="CK113" i="36"/>
  <c r="BQ113" i="36"/>
  <c r="DL116" i="36"/>
  <c r="DL122" i="36" s="1"/>
  <c r="CK116" i="36"/>
  <c r="CK122" i="36" s="1"/>
  <c r="CJ112" i="36"/>
  <c r="CJ113" i="36"/>
  <c r="CJ119" i="36" s="1"/>
  <c r="CK115" i="36"/>
  <c r="BW114" i="36"/>
  <c r="BW120" i="36" s="1"/>
  <c r="V115" i="36"/>
  <c r="BX116" i="36"/>
  <c r="X112" i="36"/>
  <c r="X118" i="36" s="1"/>
  <c r="DI114" i="36"/>
  <c r="V116" i="36"/>
  <c r="V122" i="36" s="1"/>
  <c r="AP114" i="36"/>
  <c r="AY116" i="36"/>
  <c r="BY111" i="36"/>
  <c r="CF113" i="36"/>
  <c r="DO111" i="36"/>
  <c r="CE113" i="36"/>
  <c r="CE119" i="36" s="1"/>
  <c r="CL121" i="36"/>
  <c r="DO116" i="36"/>
  <c r="DO122" i="36" s="1"/>
  <c r="DI115" i="36"/>
  <c r="DI121" i="36" s="1"/>
  <c r="BW116" i="36"/>
  <c r="CY114" i="36"/>
  <c r="AV115" i="36"/>
  <c r="AY115" i="36"/>
  <c r="AY121" i="36" s="1"/>
  <c r="CZ120" i="36"/>
  <c r="AQ113" i="36"/>
  <c r="DF116" i="36"/>
  <c r="DF122" i="36" s="1"/>
  <c r="BC114" i="36"/>
  <c r="BC120" i="36" s="1"/>
  <c r="BG115" i="36"/>
  <c r="DF115" i="36"/>
  <c r="DF121" i="36" s="1"/>
  <c r="CZ115" i="36"/>
  <c r="CH113" i="36"/>
  <c r="CH119" i="36" s="1"/>
  <c r="DI122" i="36"/>
  <c r="CH111" i="36"/>
  <c r="CH117" i="36" s="1"/>
  <c r="X116" i="36"/>
  <c r="DO112" i="36"/>
  <c r="DO118" i="36" s="1"/>
  <c r="AH115" i="36"/>
  <c r="DM111" i="36"/>
  <c r="BX113" i="36"/>
  <c r="AL113" i="36"/>
  <c r="AL119" i="36" s="1"/>
  <c r="CX114" i="36"/>
  <c r="DD112" i="36"/>
  <c r="DN111" i="36"/>
  <c r="DN117" i="36" s="1"/>
  <c r="X115" i="36"/>
  <c r="X121" i="36" s="1"/>
  <c r="Y114" i="36"/>
  <c r="CV122" i="36"/>
  <c r="AK116" i="36"/>
  <c r="BV115" i="36"/>
  <c r="BV112" i="36"/>
  <c r="BV118" i="36" s="1"/>
  <c r="DO119" i="36"/>
  <c r="AK112" i="36"/>
  <c r="AK118" i="36" s="1"/>
  <c r="CE112" i="36"/>
  <c r="CF115" i="36"/>
  <c r="BD116" i="36"/>
  <c r="BH115" i="36"/>
  <c r="BH121" i="36" s="1"/>
  <c r="CV114" i="36"/>
  <c r="CV120" i="36" s="1"/>
  <c r="CV115" i="36"/>
  <c r="AE129" i="36"/>
  <c r="BF116" i="36"/>
  <c r="CC114" i="36"/>
  <c r="CC116" i="36"/>
  <c r="CC122" i="36" s="1"/>
  <c r="H21" i="49"/>
  <c r="G21" i="49"/>
  <c r="B22" i="49"/>
  <c r="AG117" i="36"/>
  <c r="BK117" i="36"/>
  <c r="BB113" i="36"/>
  <c r="BB117" i="36"/>
  <c r="DG116" i="36"/>
  <c r="DG115" i="36"/>
  <c r="DA112" i="36"/>
  <c r="DA118" i="36" s="1"/>
  <c r="BQ116" i="36"/>
  <c r="BQ122" i="36" s="1"/>
  <c r="AD116" i="36"/>
  <c r="BN112" i="36"/>
  <c r="BN118" i="36" s="1"/>
  <c r="CI116" i="36"/>
  <c r="DN116" i="36"/>
  <c r="DN122" i="36" s="1"/>
  <c r="AO115" i="36"/>
  <c r="AO121" i="36" s="1"/>
  <c r="AL115" i="36"/>
  <c r="CP113" i="36"/>
  <c r="CP111" i="36"/>
  <c r="CP112" i="36"/>
  <c r="DE129" i="36"/>
  <c r="AQ111" i="36"/>
  <c r="CF112" i="36"/>
  <c r="CS111" i="36"/>
  <c r="CS117" i="36" s="1"/>
  <c r="DD111" i="36"/>
  <c r="DD117" i="36" s="1"/>
  <c r="BY113" i="36"/>
  <c r="BD115" i="36"/>
  <c r="AN116" i="36"/>
  <c r="AN122" i="36" s="1"/>
  <c r="CQ113" i="36"/>
  <c r="AK111" i="36"/>
  <c r="AK117" i="36" s="1"/>
  <c r="AK114" i="36"/>
  <c r="CS112" i="36"/>
  <c r="AN114" i="36"/>
  <c r="CQ111" i="36"/>
  <c r="CB112" i="36"/>
  <c r="CB113" i="36"/>
  <c r="CB111" i="36"/>
  <c r="DD114" i="36"/>
  <c r="DD120" i="36" s="1"/>
  <c r="BN111" i="36"/>
  <c r="BN117" i="36" s="1"/>
  <c r="CF116" i="36"/>
  <c r="CF122" i="36" s="1"/>
  <c r="DA111" i="36"/>
  <c r="CY111" i="36"/>
  <c r="CY117" i="36" s="1"/>
  <c r="BF114" i="36"/>
  <c r="DK116" i="36"/>
  <c r="CR115" i="36"/>
  <c r="AY112" i="36"/>
  <c r="AY118" i="36" s="1"/>
  <c r="DD116" i="36"/>
  <c r="AD114" i="36"/>
  <c r="AD120" i="36" s="1"/>
  <c r="CY113" i="36"/>
  <c r="DK115" i="36"/>
  <c r="CR116" i="36"/>
  <c r="AY113" i="36"/>
  <c r="AY119" i="36" s="1"/>
  <c r="BQ114" i="36"/>
  <c r="BV111" i="36"/>
  <c r="DN115" i="36"/>
  <c r="DN121" i="36" s="1"/>
  <c r="CI114" i="36"/>
  <c r="DO114" i="36"/>
  <c r="DO120" i="36" s="1"/>
  <c r="AC115" i="36"/>
  <c r="AC121" i="36" s="1"/>
  <c r="DB112" i="36"/>
  <c r="AO116" i="36"/>
  <c r="AO122" i="36" s="1"/>
  <c r="AL114" i="36"/>
  <c r="AL120" i="36" s="1"/>
  <c r="BX112" i="36"/>
  <c r="AC114" i="36"/>
  <c r="DB111" i="36"/>
  <c r="DB117" i="36" s="1"/>
  <c r="Y116" i="36"/>
  <c r="DN112" i="36"/>
  <c r="BL111" i="36"/>
  <c r="CX116" i="36"/>
  <c r="CC113" i="36"/>
  <c r="CC119" i="36" s="1"/>
  <c r="BV114" i="36"/>
  <c r="BV120" i="36" s="1"/>
  <c r="CC111" i="36"/>
  <c r="AL111" i="36"/>
  <c r="AL117" i="36" s="1"/>
  <c r="CD114" i="36"/>
  <c r="BS111" i="36"/>
  <c r="BS117" i="36" s="1"/>
  <c r="CD115" i="36"/>
  <c r="CD121" i="36" s="1"/>
  <c r="BS113" i="36"/>
  <c r="BS119" i="36" s="1"/>
  <c r="BL113" i="36"/>
  <c r="BH114" i="36"/>
  <c r="BP129" i="36"/>
  <c r="DC114" i="36"/>
  <c r="DC115" i="36"/>
  <c r="DC116" i="36"/>
  <c r="BC122" i="36"/>
  <c r="CO118" i="36"/>
  <c r="Z117" i="36"/>
  <c r="Z114" i="36"/>
  <c r="Z115" i="36"/>
  <c r="Z116" i="36"/>
  <c r="AN111" i="36"/>
  <c r="AN112" i="36"/>
  <c r="AN113" i="36"/>
  <c r="CN112" i="36"/>
  <c r="CN111" i="36"/>
  <c r="CN113" i="36"/>
  <c r="CA113" i="36"/>
  <c r="CA111" i="36"/>
  <c r="CA112" i="36"/>
  <c r="AK119" i="36"/>
  <c r="AQ118" i="36"/>
  <c r="AL118" i="36"/>
  <c r="AM119" i="36"/>
  <c r="CY118" i="36"/>
  <c r="DP118" i="36"/>
  <c r="CD122" i="36"/>
  <c r="DB119" i="36"/>
  <c r="W112" i="36"/>
  <c r="W113" i="36"/>
  <c r="W111" i="36"/>
  <c r="AW115" i="36"/>
  <c r="AW114" i="36"/>
  <c r="AW116" i="36"/>
  <c r="BZ122" i="36"/>
  <c r="BI116" i="36"/>
  <c r="BI114" i="36"/>
  <c r="BI115" i="36"/>
  <c r="BT129" i="36"/>
  <c r="AH111" i="36"/>
  <c r="AH113" i="36"/>
  <c r="AH112" i="36"/>
  <c r="AX111" i="36"/>
  <c r="AX112" i="36"/>
  <c r="AX113" i="36"/>
  <c r="X120" i="36"/>
  <c r="AZ113" i="36"/>
  <c r="AZ111" i="36"/>
  <c r="AZ112" i="36"/>
  <c r="BZ118" i="36"/>
  <c r="BE117" i="36"/>
  <c r="BY116" i="36"/>
  <c r="BY114" i="36"/>
  <c r="BY115" i="36"/>
  <c r="AC112" i="36"/>
  <c r="AC111" i="36"/>
  <c r="AC113" i="36"/>
  <c r="BL118" i="36"/>
  <c r="CX121" i="36"/>
  <c r="BX121" i="36"/>
  <c r="CQ114" i="36"/>
  <c r="CQ115" i="36"/>
  <c r="CQ116" i="36"/>
  <c r="CR120" i="36"/>
  <c r="BO111" i="36"/>
  <c r="BO112" i="36"/>
  <c r="BO113" i="36"/>
  <c r="CW111" i="36"/>
  <c r="CW112" i="36"/>
  <c r="CW113" i="36"/>
  <c r="BV122" i="36"/>
  <c r="CQ118" i="36"/>
  <c r="CZ118" i="36"/>
  <c r="CT116" i="36"/>
  <c r="CT115" i="36"/>
  <c r="CT114" i="36"/>
  <c r="CK120" i="36"/>
  <c r="BG120" i="36"/>
  <c r="CG111" i="36"/>
  <c r="CG112" i="36"/>
  <c r="CG113" i="36"/>
  <c r="BR111" i="36"/>
  <c r="BR113" i="36"/>
  <c r="BR112" i="36"/>
  <c r="BA115" i="36"/>
  <c r="BA114" i="36"/>
  <c r="BA116" i="36"/>
  <c r="BU119" i="36"/>
  <c r="AA115" i="36"/>
  <c r="AA116" i="36"/>
  <c r="AA114" i="36"/>
  <c r="DN120" i="36"/>
  <c r="CF120" i="36"/>
  <c r="AK121" i="36"/>
  <c r="CH114" i="36"/>
  <c r="CH116" i="36"/>
  <c r="CH115" i="36"/>
  <c r="AG114" i="36"/>
  <c r="AG116" i="36"/>
  <c r="AG115" i="36"/>
  <c r="BF121" i="36"/>
  <c r="W116" i="36"/>
  <c r="W115" i="36"/>
  <c r="W114" i="36"/>
  <c r="BW112" i="36"/>
  <c r="BW113" i="36"/>
  <c r="BW111" i="36"/>
  <c r="AT113" i="36"/>
  <c r="AT111" i="36"/>
  <c r="AT112" i="36"/>
  <c r="DJ117" i="36"/>
  <c r="Y117" i="36"/>
  <c r="CC121" i="36"/>
  <c r="BH113" i="36"/>
  <c r="BH111" i="36"/>
  <c r="BH112" i="36"/>
  <c r="CR112" i="36"/>
  <c r="CR113" i="36"/>
  <c r="CR111" i="36"/>
  <c r="DQ114" i="36"/>
  <c r="DQ116" i="36"/>
  <c r="DQ115" i="36"/>
  <c r="CT111" i="36"/>
  <c r="CT113" i="36"/>
  <c r="CT112" i="36"/>
  <c r="AO112" i="36"/>
  <c r="AO113" i="36"/>
  <c r="AO111" i="36"/>
  <c r="AU112" i="36"/>
  <c r="AU111" i="36"/>
  <c r="AU113" i="36"/>
  <c r="V120" i="36"/>
  <c r="DH113" i="36"/>
  <c r="DH111" i="36"/>
  <c r="DH112" i="36"/>
  <c r="V112" i="36"/>
  <c r="V113" i="36"/>
  <c r="V111" i="36"/>
  <c r="BS118" i="36"/>
  <c r="DJ120" i="36"/>
  <c r="AO120" i="36"/>
  <c r="AV120" i="36"/>
  <c r="DK120" i="36"/>
  <c r="AJ113" i="36"/>
  <c r="AJ111" i="36"/>
  <c r="AJ112" i="36"/>
  <c r="CA115" i="36"/>
  <c r="CA114" i="36"/>
  <c r="CA116" i="36"/>
  <c r="BM116" i="36"/>
  <c r="BM114" i="36"/>
  <c r="BM115" i="36"/>
  <c r="BQ121" i="36"/>
  <c r="AY120" i="36"/>
  <c r="BG111" i="36"/>
  <c r="BG112" i="36"/>
  <c r="BG113" i="36"/>
  <c r="BB115" i="36"/>
  <c r="BB114" i="36"/>
  <c r="BB116" i="36"/>
  <c r="AD112" i="36"/>
  <c r="AD111" i="36"/>
  <c r="AD113" i="36"/>
  <c r="CV112" i="36"/>
  <c r="CV113" i="36"/>
  <c r="CV111" i="36"/>
  <c r="CP115" i="36"/>
  <c r="CP114" i="36"/>
  <c r="CP116" i="36"/>
  <c r="DC111" i="36"/>
  <c r="DC112" i="36"/>
  <c r="DC113" i="36"/>
  <c r="CX112" i="36"/>
  <c r="CX113" i="36"/>
  <c r="CX111" i="36"/>
  <c r="CG115" i="36"/>
  <c r="CG114" i="36"/>
  <c r="CG116" i="36"/>
  <c r="AH120" i="36"/>
  <c r="CN122" i="36"/>
  <c r="BN119" i="36"/>
  <c r="BU120" i="36"/>
  <c r="BW121" i="36"/>
  <c r="DA119" i="36"/>
  <c r="CI121" i="36"/>
  <c r="AD121" i="36"/>
  <c r="AC122" i="36"/>
  <c r="CS119" i="36"/>
  <c r="DD119" i="36"/>
  <c r="AZ122" i="36"/>
  <c r="AJ116" i="36"/>
  <c r="AJ115" i="36"/>
  <c r="AJ114" i="36"/>
  <c r="DP114" i="36"/>
  <c r="DP115" i="36"/>
  <c r="DP116" i="36"/>
  <c r="CS116" i="36"/>
  <c r="CS115" i="36"/>
  <c r="CS114" i="36"/>
  <c r="CE115" i="36"/>
  <c r="CE114" i="36"/>
  <c r="CE116" i="36"/>
  <c r="DQ112" i="36"/>
  <c r="DQ113" i="36"/>
  <c r="DQ111" i="36"/>
  <c r="CD112" i="36"/>
  <c r="CD111" i="36"/>
  <c r="CD113" i="36"/>
  <c r="AP122" i="36"/>
  <c r="AM115" i="36"/>
  <c r="AM116" i="36"/>
  <c r="AM114" i="36"/>
  <c r="AW117" i="36"/>
  <c r="DB114" i="36"/>
  <c r="DB115" i="36"/>
  <c r="DB116" i="36"/>
  <c r="DF120" i="36"/>
  <c r="BO120" i="36"/>
  <c r="BD120" i="36"/>
  <c r="DA116" i="36"/>
  <c r="DA114" i="36"/>
  <c r="DA115" i="36"/>
  <c r="AN121" i="36"/>
  <c r="BV119" i="36"/>
  <c r="BC113" i="36"/>
  <c r="BC112" i="36"/>
  <c r="BC111" i="36"/>
  <c r="CW114" i="36"/>
  <c r="CW115" i="36"/>
  <c r="CW116" i="36"/>
  <c r="AF114" i="36"/>
  <c r="AF115" i="36"/>
  <c r="AF116" i="36"/>
  <c r="BI111" i="36"/>
  <c r="BI112" i="36"/>
  <c r="BI113" i="36"/>
  <c r="BR115" i="36"/>
  <c r="BR114" i="36"/>
  <c r="BR116" i="36"/>
  <c r="BA117" i="36"/>
  <c r="AQ114" i="36"/>
  <c r="AQ116" i="36"/>
  <c r="AQ115" i="36"/>
  <c r="AV111" i="36"/>
  <c r="AV113" i="36"/>
  <c r="AV112" i="36"/>
  <c r="BN115" i="36"/>
  <c r="BN116" i="36"/>
  <c r="BN114" i="36"/>
  <c r="Y121" i="36"/>
  <c r="DM118" i="36"/>
  <c r="DD121" i="36"/>
  <c r="DI117" i="36"/>
  <c r="BX117" i="36"/>
  <c r="CF117" i="36"/>
  <c r="AB122" i="36"/>
  <c r="CH118" i="36"/>
  <c r="DO121" i="36"/>
  <c r="BF119" i="36"/>
  <c r="DK117" i="36"/>
  <c r="DN119" i="36"/>
  <c r="BY118" i="36"/>
  <c r="AP112" i="36"/>
  <c r="AP111" i="36"/>
  <c r="AP113" i="36"/>
  <c r="CI112" i="36"/>
  <c r="CI113" i="36"/>
  <c r="CI111" i="36"/>
  <c r="DG111" i="36"/>
  <c r="DG112" i="36"/>
  <c r="DG113" i="36"/>
  <c r="CL111" i="36"/>
  <c r="CL112" i="36"/>
  <c r="CL113" i="36"/>
  <c r="CO114" i="36"/>
  <c r="CO116" i="36"/>
  <c r="CO115" i="36"/>
  <c r="DF113" i="36"/>
  <c r="DF112" i="36"/>
  <c r="DF111" i="36"/>
  <c r="AF117" i="36"/>
  <c r="CY121" i="36"/>
  <c r="AT114" i="36"/>
  <c r="AT116" i="36"/>
  <c r="AT115" i="36"/>
  <c r="CC118" i="36"/>
  <c r="AX116" i="36"/>
  <c r="AX114" i="36"/>
  <c r="AX115" i="36"/>
  <c r="AB113" i="36"/>
  <c r="AB111" i="36"/>
  <c r="AB112" i="36"/>
  <c r="AL122" i="36"/>
  <c r="AY117" i="36"/>
  <c r="BH122" i="36"/>
  <c r="BJ129" i="36"/>
  <c r="AU115" i="36"/>
  <c r="AU114" i="36"/>
  <c r="AU116" i="36"/>
  <c r="Z26" i="54" l="1"/>
  <c r="T26" i="54"/>
  <c r="U26" i="54"/>
  <c r="V26" i="54"/>
  <c r="W26" i="54"/>
  <c r="AC26" i="54"/>
  <c r="AB26" i="54"/>
  <c r="AA26" i="54"/>
  <c r="D22" i="49"/>
  <c r="E22" i="49"/>
  <c r="C22" i="49"/>
  <c r="I22" i="49"/>
  <c r="L22" i="49"/>
  <c r="J22" i="49"/>
  <c r="F22" i="49"/>
  <c r="K22" i="49"/>
  <c r="S27" i="54"/>
  <c r="Y26" i="54"/>
  <c r="X26" i="54"/>
  <c r="H7" i="10"/>
  <c r="H6" i="10"/>
  <c r="H5" i="10"/>
  <c r="BD123" i="36"/>
  <c r="DP119" i="36"/>
  <c r="DP128" i="36" s="1"/>
  <c r="AI118" i="36"/>
  <c r="AI123" i="36" s="1"/>
  <c r="BE119" i="36"/>
  <c r="BE118" i="36"/>
  <c r="AR124" i="36"/>
  <c r="AR125" i="36" s="1"/>
  <c r="AR127" i="36" s="1"/>
  <c r="AR132" i="36" s="1"/>
  <c r="BA118" i="36"/>
  <c r="BA124" i="36" s="1"/>
  <c r="CZ117" i="36"/>
  <c r="CZ128" i="36" s="1"/>
  <c r="AR128" i="36"/>
  <c r="AF119" i="36"/>
  <c r="AF124" i="36" s="1"/>
  <c r="AR129" i="36"/>
  <c r="CQ117" i="36"/>
  <c r="CY122" i="36"/>
  <c r="AE119" i="36"/>
  <c r="V121" i="36"/>
  <c r="V129" i="36" s="1"/>
  <c r="BD124" i="36"/>
  <c r="BX120" i="36"/>
  <c r="BM119" i="36"/>
  <c r="AP120" i="36"/>
  <c r="AP129" i="36" s="1"/>
  <c r="BT118" i="36"/>
  <c r="BK129" i="36"/>
  <c r="BT119" i="36"/>
  <c r="CU124" i="36"/>
  <c r="CU125" i="36" s="1"/>
  <c r="AI129" i="36"/>
  <c r="BU118" i="36"/>
  <c r="BU128" i="36" s="1"/>
  <c r="BD128" i="36"/>
  <c r="AH122" i="36"/>
  <c r="BY117" i="36"/>
  <c r="DM119" i="36"/>
  <c r="CJ118" i="36"/>
  <c r="CJ123" i="36" s="1"/>
  <c r="AS121" i="36"/>
  <c r="BP118" i="36"/>
  <c r="BP123" i="36" s="1"/>
  <c r="AA119" i="36"/>
  <c r="AA128" i="36" s="1"/>
  <c r="AS128" i="36"/>
  <c r="AS123" i="36"/>
  <c r="AS125" i="36" s="1"/>
  <c r="AS127" i="36" s="1"/>
  <c r="AS132" i="36" s="1"/>
  <c r="CN121" i="36"/>
  <c r="CN129" i="36" s="1"/>
  <c r="Z119" i="36"/>
  <c r="BF118" i="36"/>
  <c r="BF123" i="36" s="1"/>
  <c r="BF122" i="36"/>
  <c r="DM117" i="36"/>
  <c r="BD121" i="36"/>
  <c r="BZ120" i="36"/>
  <c r="BZ129" i="36" s="1"/>
  <c r="CU128" i="36"/>
  <c r="CU130" i="36" s="1"/>
  <c r="CU131" i="36" s="1"/>
  <c r="BM117" i="36"/>
  <c r="BW122" i="36"/>
  <c r="BW129" i="36" s="1"/>
  <c r="BO122" i="36"/>
  <c r="BO129" i="36" s="1"/>
  <c r="AK122" i="36"/>
  <c r="BJ119" i="36"/>
  <c r="BJ117" i="36"/>
  <c r="BL122" i="36"/>
  <c r="BL129" i="36" s="1"/>
  <c r="DJ119" i="36"/>
  <c r="DJ124" i="36" s="1"/>
  <c r="AE118" i="36"/>
  <c r="AZ120" i="36"/>
  <c r="AZ129" i="36" s="1"/>
  <c r="CI122" i="36"/>
  <c r="AQ119" i="36"/>
  <c r="BS120" i="36"/>
  <c r="BS129" i="36" s="1"/>
  <c r="Z118" i="36"/>
  <c r="AV121" i="36"/>
  <c r="AV129" i="36" s="1"/>
  <c r="CM123" i="36"/>
  <c r="AS120" i="36"/>
  <c r="BU122" i="36"/>
  <c r="BU129" i="36" s="1"/>
  <c r="BX119" i="36"/>
  <c r="AW118" i="36"/>
  <c r="AW128" i="36" s="1"/>
  <c r="CF119" i="36"/>
  <c r="DM120" i="36"/>
  <c r="DM129" i="36" s="1"/>
  <c r="CM124" i="36"/>
  <c r="CM128" i="36"/>
  <c r="CM130" i="36" s="1"/>
  <c r="CM146" i="36" s="1"/>
  <c r="CY120" i="36"/>
  <c r="X122" i="36"/>
  <c r="X129" i="36" s="1"/>
  <c r="CC120" i="36"/>
  <c r="CC129" i="36" s="1"/>
  <c r="Y120" i="36"/>
  <c r="X128" i="36"/>
  <c r="AG128" i="36"/>
  <c r="BB118" i="36"/>
  <c r="CO117" i="36"/>
  <c r="CO124" i="36" s="1"/>
  <c r="DO117" i="36"/>
  <c r="DO123" i="36" s="1"/>
  <c r="CL129" i="36"/>
  <c r="AG124" i="36"/>
  <c r="DL118" i="36"/>
  <c r="CF121" i="36"/>
  <c r="CF129" i="36" s="1"/>
  <c r="AY122" i="36"/>
  <c r="AY129" i="36" s="1"/>
  <c r="BX122" i="36"/>
  <c r="CX120" i="36"/>
  <c r="CK121" i="36"/>
  <c r="CK129" i="36" s="1"/>
  <c r="DH122" i="36"/>
  <c r="BF120" i="36"/>
  <c r="BV121" i="36"/>
  <c r="BV129" i="36" s="1"/>
  <c r="BQ117" i="36"/>
  <c r="DH121" i="36"/>
  <c r="X123" i="36"/>
  <c r="BD122" i="36"/>
  <c r="X124" i="36"/>
  <c r="AH121" i="36"/>
  <c r="DI120" i="36"/>
  <c r="DI129" i="36" s="1"/>
  <c r="DL120" i="36"/>
  <c r="DL129" i="36" s="1"/>
  <c r="CZ121" i="36"/>
  <c r="CZ129" i="36" s="1"/>
  <c r="BQ119" i="36"/>
  <c r="CK119" i="36"/>
  <c r="DK121" i="36"/>
  <c r="BG121" i="36"/>
  <c r="BG129" i="36" s="1"/>
  <c r="AL121" i="36"/>
  <c r="AL129" i="36" s="1"/>
  <c r="CR122" i="36"/>
  <c r="DD118" i="36"/>
  <c r="DD128" i="36" s="1"/>
  <c r="BQ120" i="36"/>
  <c r="BQ129" i="36" s="1"/>
  <c r="AN120" i="36"/>
  <c r="AN129" i="36" s="1"/>
  <c r="DK122" i="36"/>
  <c r="DD122" i="36"/>
  <c r="DD129" i="36" s="1"/>
  <c r="AK120" i="36"/>
  <c r="CE118" i="36"/>
  <c r="BL117" i="36"/>
  <c r="BV117" i="36"/>
  <c r="BV124" i="36" s="1"/>
  <c r="CQ119" i="36"/>
  <c r="CR121" i="36"/>
  <c r="CC117" i="36"/>
  <c r="CC128" i="36" s="1"/>
  <c r="AD122" i="36"/>
  <c r="AD129" i="36" s="1"/>
  <c r="CS118" i="36"/>
  <c r="CS124" i="36" s="1"/>
  <c r="DA117" i="36"/>
  <c r="DA128" i="36" s="1"/>
  <c r="AQ117" i="36"/>
  <c r="CV121" i="36"/>
  <c r="CV129" i="36" s="1"/>
  <c r="AG123" i="36"/>
  <c r="B23" i="49"/>
  <c r="H22" i="49"/>
  <c r="G22" i="49"/>
  <c r="CY119" i="36"/>
  <c r="CY123" i="36" s="1"/>
  <c r="CF118" i="36"/>
  <c r="DG121" i="36"/>
  <c r="BK123" i="36"/>
  <c r="BK124" i="36"/>
  <c r="BK128" i="36"/>
  <c r="BB119" i="36"/>
  <c r="DG122" i="36"/>
  <c r="CP119" i="36"/>
  <c r="CP118" i="36"/>
  <c r="BL119" i="36"/>
  <c r="CP117" i="36"/>
  <c r="BY119" i="36"/>
  <c r="DN118" i="36"/>
  <c r="DN123" i="36" s="1"/>
  <c r="BH120" i="36"/>
  <c r="BH129" i="36" s="1"/>
  <c r="CB119" i="36"/>
  <c r="CB117" i="36"/>
  <c r="CB118" i="36"/>
  <c r="BX118" i="36"/>
  <c r="DB118" i="36"/>
  <c r="DB123" i="36" s="1"/>
  <c r="CX122" i="36"/>
  <c r="CI120" i="36"/>
  <c r="Y122" i="36"/>
  <c r="CD120" i="36"/>
  <c r="CD129" i="36" s="1"/>
  <c r="AC120" i="36"/>
  <c r="AC129" i="36" s="1"/>
  <c r="DE128" i="36"/>
  <c r="DE130" i="36" s="1"/>
  <c r="DE146" i="36" s="1"/>
  <c r="DE123" i="36"/>
  <c r="DE124" i="36"/>
  <c r="EO341" i="36"/>
  <c r="DF129" i="36"/>
  <c r="DA121" i="36"/>
  <c r="BS123" i="36"/>
  <c r="BS124" i="36"/>
  <c r="BS128" i="36"/>
  <c r="AJ122" i="36"/>
  <c r="AK124" i="36"/>
  <c r="AK128" i="36"/>
  <c r="AK123" i="36"/>
  <c r="BG119" i="36"/>
  <c r="BM121" i="36"/>
  <c r="AJ119" i="36"/>
  <c r="AU119" i="36"/>
  <c r="CT119" i="36"/>
  <c r="BH118" i="36"/>
  <c r="BW119" i="36"/>
  <c r="AA120" i="36"/>
  <c r="BA120" i="36"/>
  <c r="BR117" i="36"/>
  <c r="AT120" i="36"/>
  <c r="DF117" i="36"/>
  <c r="DK124" i="36"/>
  <c r="DK123" i="36"/>
  <c r="DK128" i="36"/>
  <c r="BN120" i="36"/>
  <c r="AV118" i="36"/>
  <c r="AQ122" i="36"/>
  <c r="BR122" i="36"/>
  <c r="AX121" i="36"/>
  <c r="DF118" i="36"/>
  <c r="CO121" i="36"/>
  <c r="CL118" i="36"/>
  <c r="DG118" i="36"/>
  <c r="AP117" i="36"/>
  <c r="BN122" i="36"/>
  <c r="AV119" i="36"/>
  <c r="AQ120" i="36"/>
  <c r="BR120" i="36"/>
  <c r="BI117" i="36"/>
  <c r="BC117" i="36"/>
  <c r="DA122" i="36"/>
  <c r="DB120" i="36"/>
  <c r="AM122" i="36"/>
  <c r="CD117" i="36"/>
  <c r="DQ117" i="36"/>
  <c r="CS120" i="36"/>
  <c r="DP121" i="36"/>
  <c r="AJ120" i="36"/>
  <c r="CG120" i="36"/>
  <c r="CX118" i="36"/>
  <c r="CV117" i="36"/>
  <c r="BB120" i="36"/>
  <c r="BG117" i="36"/>
  <c r="BM122" i="36"/>
  <c r="AJ118" i="36"/>
  <c r="V119" i="36"/>
  <c r="AU118" i="36"/>
  <c r="DQ121" i="36"/>
  <c r="CR119" i="36"/>
  <c r="BH119" i="36"/>
  <c r="AT119" i="36"/>
  <c r="W120" i="36"/>
  <c r="CH121" i="36"/>
  <c r="AL124" i="36"/>
  <c r="AL123" i="36"/>
  <c r="AL128" i="36"/>
  <c r="DN129" i="36"/>
  <c r="AA121" i="36"/>
  <c r="BR118" i="36"/>
  <c r="CG118" i="36"/>
  <c r="CT122" i="36"/>
  <c r="CW118" i="36"/>
  <c r="BO117" i="36"/>
  <c r="CQ121" i="36"/>
  <c r="AC118" i="36"/>
  <c r="BY120" i="36"/>
  <c r="AZ119" i="36"/>
  <c r="AX117" i="36"/>
  <c r="AH119" i="36"/>
  <c r="W119" i="36"/>
  <c r="AB129" i="36"/>
  <c r="CA117" i="36"/>
  <c r="CN118" i="36"/>
  <c r="AN117" i="36"/>
  <c r="DC121" i="36"/>
  <c r="AU121" i="36"/>
  <c r="CI119" i="36"/>
  <c r="AQ121" i="36"/>
  <c r="CW121" i="36"/>
  <c r="BC119" i="36"/>
  <c r="DB122" i="36"/>
  <c r="DQ118" i="36"/>
  <c r="CE120" i="36"/>
  <c r="CS122" i="36"/>
  <c r="CX117" i="36"/>
  <c r="CP120" i="36"/>
  <c r="CV118" i="36"/>
  <c r="DH117" i="36"/>
  <c r="AO119" i="36"/>
  <c r="DQ120" i="36"/>
  <c r="AT118" i="36"/>
  <c r="AG122" i="36"/>
  <c r="CH120" i="36"/>
  <c r="AB119" i="36"/>
  <c r="CL119" i="36"/>
  <c r="DG119" i="36"/>
  <c r="CI118" i="36"/>
  <c r="AP119" i="36"/>
  <c r="AF120" i="36"/>
  <c r="AU122" i="36"/>
  <c r="AY123" i="36"/>
  <c r="AY124" i="36"/>
  <c r="AY128" i="36"/>
  <c r="AU120" i="36"/>
  <c r="AB118" i="36"/>
  <c r="AX120" i="36"/>
  <c r="AT121" i="36"/>
  <c r="BZ124" i="36"/>
  <c r="BZ128" i="36"/>
  <c r="BZ123" i="36"/>
  <c r="DF119" i="36"/>
  <c r="CO122" i="36"/>
  <c r="CL117" i="36"/>
  <c r="DG117" i="36"/>
  <c r="CI117" i="36"/>
  <c r="AP118" i="36"/>
  <c r="BN121" i="36"/>
  <c r="AV117" i="36"/>
  <c r="BR121" i="36"/>
  <c r="AF122" i="36"/>
  <c r="CW122" i="36"/>
  <c r="BC118" i="36"/>
  <c r="AM121" i="36"/>
  <c r="CD118" i="36"/>
  <c r="DQ119" i="36"/>
  <c r="CE122" i="36"/>
  <c r="CS121" i="36"/>
  <c r="DP120" i="36"/>
  <c r="AJ121" i="36"/>
  <c r="CG121" i="36"/>
  <c r="DC119" i="36"/>
  <c r="CP122" i="36"/>
  <c r="CV119" i="36"/>
  <c r="AD119" i="36"/>
  <c r="BB121" i="36"/>
  <c r="CA122" i="36"/>
  <c r="AJ117" i="36"/>
  <c r="DJ129" i="36"/>
  <c r="V118" i="36"/>
  <c r="DH118" i="36"/>
  <c r="AO117" i="36"/>
  <c r="CT118" i="36"/>
  <c r="DQ122" i="36"/>
  <c r="CR118" i="36"/>
  <c r="BW117" i="36"/>
  <c r="W121" i="36"/>
  <c r="AG121" i="36"/>
  <c r="CH122" i="36"/>
  <c r="BA122" i="36"/>
  <c r="BR119" i="36"/>
  <c r="CG117" i="36"/>
  <c r="CW117" i="36"/>
  <c r="CQ120" i="36"/>
  <c r="BY122" i="36"/>
  <c r="AH117" i="36"/>
  <c r="BI121" i="36"/>
  <c r="AW122" i="36"/>
  <c r="W118" i="36"/>
  <c r="CA119" i="36"/>
  <c r="Z122" i="36"/>
  <c r="DC120" i="36"/>
  <c r="AB117" i="36"/>
  <c r="CT120" i="36"/>
  <c r="BO119" i="36"/>
  <c r="AC119" i="36"/>
  <c r="AZ118" i="36"/>
  <c r="AX119" i="36"/>
  <c r="BI120" i="36"/>
  <c r="AW120" i="36"/>
  <c r="CN119" i="36"/>
  <c r="AN119" i="36"/>
  <c r="Z121" i="36"/>
  <c r="AX122" i="36"/>
  <c r="AT122" i="36"/>
  <c r="CO120" i="36"/>
  <c r="AM123" i="36"/>
  <c r="AM124" i="36"/>
  <c r="AM128" i="36"/>
  <c r="DI124" i="36"/>
  <c r="DI123" i="36"/>
  <c r="DI128" i="36"/>
  <c r="BI119" i="36"/>
  <c r="AF121" i="36"/>
  <c r="DO129" i="36"/>
  <c r="DC118" i="36"/>
  <c r="AD117" i="36"/>
  <c r="CA120" i="36"/>
  <c r="W122" i="36"/>
  <c r="BI118" i="36"/>
  <c r="CW120" i="36"/>
  <c r="DA120" i="36"/>
  <c r="DB121" i="36"/>
  <c r="AM120" i="36"/>
  <c r="CD119" i="36"/>
  <c r="CE121" i="36"/>
  <c r="DP122" i="36"/>
  <c r="CH123" i="36"/>
  <c r="CH124" i="36"/>
  <c r="CH128" i="36"/>
  <c r="CG122" i="36"/>
  <c r="CX119" i="36"/>
  <c r="DC117" i="36"/>
  <c r="CP121" i="36"/>
  <c r="AD118" i="36"/>
  <c r="BB122" i="36"/>
  <c r="BG118" i="36"/>
  <c r="BM120" i="36"/>
  <c r="CA121" i="36"/>
  <c r="AO129" i="36"/>
  <c r="V117" i="36"/>
  <c r="DH119" i="36"/>
  <c r="AU117" i="36"/>
  <c r="AO118" i="36"/>
  <c r="CT117" i="36"/>
  <c r="CR117" i="36"/>
  <c r="BH117" i="36"/>
  <c r="Y124" i="36"/>
  <c r="Y123" i="36"/>
  <c r="Y128" i="36"/>
  <c r="AT117" i="36"/>
  <c r="BW118" i="36"/>
  <c r="AG120" i="36"/>
  <c r="AA122" i="36"/>
  <c r="BA121" i="36"/>
  <c r="CG119" i="36"/>
  <c r="BC129" i="36"/>
  <c r="CT121" i="36"/>
  <c r="CW119" i="36"/>
  <c r="BO118" i="36"/>
  <c r="CQ122" i="36"/>
  <c r="AC117" i="36"/>
  <c r="BY121" i="36"/>
  <c r="AZ117" i="36"/>
  <c r="AX118" i="36"/>
  <c r="AH118" i="36"/>
  <c r="BI122" i="36"/>
  <c r="AW121" i="36"/>
  <c r="W117" i="36"/>
  <c r="BN124" i="36"/>
  <c r="BN128" i="36"/>
  <c r="BN123" i="36"/>
  <c r="CA118" i="36"/>
  <c r="CN117" i="36"/>
  <c r="AN118" i="36"/>
  <c r="Z120" i="36"/>
  <c r="DC122" i="36"/>
  <c r="V27" i="54" l="1"/>
  <c r="W27" i="54"/>
  <c r="Z27" i="54"/>
  <c r="T27" i="54"/>
  <c r="U27" i="54"/>
  <c r="AB27" i="54"/>
  <c r="AC27" i="54"/>
  <c r="AA27" i="54"/>
  <c r="D23" i="49"/>
  <c r="C23" i="49"/>
  <c r="F23" i="49"/>
  <c r="I23" i="49"/>
  <c r="L23" i="49"/>
  <c r="E23" i="49"/>
  <c r="K23" i="49"/>
  <c r="J23" i="49"/>
  <c r="Y27" i="54"/>
  <c r="S28" i="54"/>
  <c r="X27" i="54"/>
  <c r="H11" i="10"/>
  <c r="BD125" i="36"/>
  <c r="BD126" i="36" s="1"/>
  <c r="BP128" i="36"/>
  <c r="BP130" i="36" s="1"/>
  <c r="BP131" i="36" s="1"/>
  <c r="AA124" i="36"/>
  <c r="DP123" i="36"/>
  <c r="DP124" i="36"/>
  <c r="CY129" i="36"/>
  <c r="AI124" i="36"/>
  <c r="AI125" i="36" s="1"/>
  <c r="AI126" i="36" s="1"/>
  <c r="BE123" i="36"/>
  <c r="AI128" i="36"/>
  <c r="AI130" i="36" s="1"/>
  <c r="AI146" i="36" s="1"/>
  <c r="BE128" i="36"/>
  <c r="BE130" i="36" s="1"/>
  <c r="BE146" i="36" s="1"/>
  <c r="BE124" i="36"/>
  <c r="AS126" i="36"/>
  <c r="BA123" i="36"/>
  <c r="BA125" i="36" s="1"/>
  <c r="BA126" i="36" s="1"/>
  <c r="BA128" i="36"/>
  <c r="CZ124" i="36"/>
  <c r="CZ123" i="36"/>
  <c r="AF123" i="36"/>
  <c r="AF125" i="36" s="1"/>
  <c r="AF127" i="36" s="1"/>
  <c r="AF132" i="36" s="1"/>
  <c r="AF128" i="36"/>
  <c r="BF124" i="36"/>
  <c r="BF125" i="36" s="1"/>
  <c r="BF127" i="36" s="1"/>
  <c r="BF132" i="36" s="1"/>
  <c r="BF129" i="36"/>
  <c r="BM123" i="36"/>
  <c r="AR130" i="36"/>
  <c r="AR131" i="36" s="1"/>
  <c r="BU124" i="36"/>
  <c r="BP124" i="36"/>
  <c r="BP125" i="36" s="1"/>
  <c r="BP127" i="36" s="1"/>
  <c r="BP132" i="36" s="1"/>
  <c r="BU123" i="36"/>
  <c r="BK130" i="36"/>
  <c r="BK131" i="36" s="1"/>
  <c r="CQ124" i="36"/>
  <c r="AE128" i="36"/>
  <c r="AE130" i="36" s="1"/>
  <c r="AE146" i="36" s="1"/>
  <c r="BX129" i="36"/>
  <c r="BT124" i="36"/>
  <c r="BT123" i="36"/>
  <c r="AA123" i="36"/>
  <c r="BT128" i="36"/>
  <c r="BT130" i="36" s="1"/>
  <c r="BT131" i="36" s="1"/>
  <c r="AS129" i="36"/>
  <c r="AS130" i="36" s="1"/>
  <c r="AS146" i="36" s="1"/>
  <c r="AH129" i="36"/>
  <c r="DM128" i="36"/>
  <c r="DM130" i="36" s="1"/>
  <c r="DM146" i="36" s="1"/>
  <c r="BD129" i="36"/>
  <c r="BD130" i="36" s="1"/>
  <c r="BD131" i="36" s="1"/>
  <c r="BY123" i="36"/>
  <c r="BM124" i="36"/>
  <c r="BM128" i="36"/>
  <c r="DM123" i="36"/>
  <c r="Z124" i="36"/>
  <c r="Z123" i="36"/>
  <c r="CJ124" i="36"/>
  <c r="CJ125" i="36" s="1"/>
  <c r="CJ126" i="36" s="1"/>
  <c r="DJ123" i="36"/>
  <c r="DJ125" i="36" s="1"/>
  <c r="DJ127" i="36" s="1"/>
  <c r="DJ132" i="36" s="1"/>
  <c r="CJ128" i="36"/>
  <c r="CJ130" i="36" s="1"/>
  <c r="CJ131" i="36" s="1"/>
  <c r="AQ128" i="36"/>
  <c r="BF128" i="36"/>
  <c r="Z128" i="36"/>
  <c r="DJ128" i="36"/>
  <c r="DJ130" i="36" s="1"/>
  <c r="CO123" i="36"/>
  <c r="CO125" i="36" s="1"/>
  <c r="AE124" i="36"/>
  <c r="X130" i="36"/>
  <c r="X131" i="36" s="1"/>
  <c r="CO128" i="36"/>
  <c r="AE123" i="36"/>
  <c r="DN124" i="36"/>
  <c r="DN125" i="36" s="1"/>
  <c r="DN127" i="36" s="1"/>
  <c r="DN132" i="36" s="1"/>
  <c r="CS128" i="36"/>
  <c r="AW124" i="36"/>
  <c r="DN128" i="36"/>
  <c r="DN130" i="36" s="1"/>
  <c r="DN146" i="36" s="1"/>
  <c r="DM124" i="36"/>
  <c r="CM125" i="36"/>
  <c r="CM126" i="36" s="1"/>
  <c r="CI129" i="36"/>
  <c r="AK129" i="36"/>
  <c r="AK130" i="36" s="1"/>
  <c r="BX124" i="36"/>
  <c r="CX129" i="36"/>
  <c r="DO124" i="36"/>
  <c r="DO125" i="36" s="1"/>
  <c r="CS123" i="36"/>
  <c r="CS125" i="36" s="1"/>
  <c r="BQ123" i="36"/>
  <c r="CC123" i="36"/>
  <c r="BJ128" i="36"/>
  <c r="BJ130" i="36" s="1"/>
  <c r="BJ146" i="36" s="1"/>
  <c r="BJ124" i="36"/>
  <c r="BJ123" i="36"/>
  <c r="DI130" i="36"/>
  <c r="DI131" i="36" s="1"/>
  <c r="BS130" i="36"/>
  <c r="BS146" i="36" s="1"/>
  <c r="CF124" i="36"/>
  <c r="AW123" i="36"/>
  <c r="CM131" i="36"/>
  <c r="DO128" i="36"/>
  <c r="DO130" i="36" s="1"/>
  <c r="DO146" i="36" s="1"/>
  <c r="Y129" i="36"/>
  <c r="Y130" i="36" s="1"/>
  <c r="CR129" i="36"/>
  <c r="BV123" i="36"/>
  <c r="BV125" i="36" s="1"/>
  <c r="BV126" i="36" s="1"/>
  <c r="DA124" i="36"/>
  <c r="CZ130" i="36"/>
  <c r="CZ146" i="36" s="1"/>
  <c r="AG125" i="36"/>
  <c r="AG126" i="36" s="1"/>
  <c r="DL123" i="36"/>
  <c r="DL124" i="36"/>
  <c r="DL128" i="36"/>
  <c r="DL130" i="36" s="1"/>
  <c r="CY128" i="36"/>
  <c r="X125" i="36"/>
  <c r="X127" i="36" s="1"/>
  <c r="X132" i="36" s="1"/>
  <c r="EO235" i="36"/>
  <c r="EO345" i="36"/>
  <c r="EO314" i="36"/>
  <c r="EO182" i="36"/>
  <c r="BQ124" i="36"/>
  <c r="AQ124" i="36"/>
  <c r="DH129" i="36"/>
  <c r="BY124" i="36"/>
  <c r="DA123" i="36"/>
  <c r="BQ128" i="36"/>
  <c r="BQ130" i="36" s="1"/>
  <c r="BV128" i="36"/>
  <c r="BV130" i="36" s="1"/>
  <c r="BL128" i="36"/>
  <c r="BL130" i="36" s="1"/>
  <c r="BL146" i="36" s="1"/>
  <c r="CK124" i="36"/>
  <c r="CK128" i="36"/>
  <c r="CK130" i="36" s="1"/>
  <c r="CK123" i="36"/>
  <c r="DD124" i="36"/>
  <c r="AQ123" i="36"/>
  <c r="DD123" i="36"/>
  <c r="DK129" i="36"/>
  <c r="DK130" i="36" s="1"/>
  <c r="CF123" i="36"/>
  <c r="EO225" i="36"/>
  <c r="CQ128" i="36"/>
  <c r="BX128" i="36"/>
  <c r="EO356" i="36"/>
  <c r="BX123" i="36"/>
  <c r="DE131" i="36"/>
  <c r="CU146" i="36"/>
  <c r="CF128" i="36"/>
  <c r="CF130" i="36" s="1"/>
  <c r="CF146" i="36" s="1"/>
  <c r="BL124" i="36"/>
  <c r="CC124" i="36"/>
  <c r="BL123" i="36"/>
  <c r="DG129" i="36"/>
  <c r="DB124" i="36"/>
  <c r="DB125" i="36" s="1"/>
  <c r="DB126" i="36" s="1"/>
  <c r="CQ123" i="36"/>
  <c r="CE128" i="36"/>
  <c r="CE124" i="36"/>
  <c r="CE123" i="36"/>
  <c r="CY124" i="36"/>
  <c r="CY125" i="36" s="1"/>
  <c r="B24" i="49"/>
  <c r="H23" i="49"/>
  <c r="G23" i="49"/>
  <c r="BB123" i="36"/>
  <c r="BB124" i="36"/>
  <c r="BB128" i="36"/>
  <c r="BK125" i="36"/>
  <c r="EO249" i="36"/>
  <c r="BY128" i="36"/>
  <c r="CP123" i="36"/>
  <c r="CP128" i="36"/>
  <c r="CP124" i="36"/>
  <c r="AY130" i="36"/>
  <c r="AY146" i="36" s="1"/>
  <c r="CB124" i="36"/>
  <c r="CB123" i="36"/>
  <c r="CB128" i="36"/>
  <c r="CB130" i="36" s="1"/>
  <c r="DB128" i="36"/>
  <c r="AG129" i="36"/>
  <c r="AG130" i="36" s="1"/>
  <c r="AG131" i="36" s="1"/>
  <c r="AR126" i="36"/>
  <c r="EO311" i="36"/>
  <c r="DE125" i="36"/>
  <c r="BM129" i="36"/>
  <c r="EO259" i="36"/>
  <c r="AM129" i="36"/>
  <c r="AM130" i="36" s="1"/>
  <c r="AM131" i="36" s="1"/>
  <c r="EO256" i="36"/>
  <c r="EO206" i="36"/>
  <c r="EO300" i="36"/>
  <c r="EO258" i="36"/>
  <c r="EO366" i="36"/>
  <c r="EO313" i="36"/>
  <c r="EO304" i="36"/>
  <c r="EO226" i="36"/>
  <c r="EO367" i="36"/>
  <c r="EO138" i="36"/>
  <c r="EO170" i="36"/>
  <c r="EO257" i="36"/>
  <c r="EO190" i="36"/>
  <c r="EO164" i="36"/>
  <c r="EO135" i="36"/>
  <c r="EO394" i="36"/>
  <c r="EO21" i="36"/>
  <c r="EO147" i="36"/>
  <c r="EO247" i="36"/>
  <c r="EO223" i="36"/>
  <c r="EO31" i="36"/>
  <c r="EO145" i="36"/>
  <c r="EO391" i="36"/>
  <c r="EO240" i="36"/>
  <c r="EO199" i="36"/>
  <c r="EO198" i="36"/>
  <c r="EO316" i="36"/>
  <c r="EO52" i="36"/>
  <c r="EO302" i="36"/>
  <c r="EO161" i="36"/>
  <c r="EO142" i="36"/>
  <c r="EO72" i="36"/>
  <c r="EO269" i="36"/>
  <c r="EO136" i="36"/>
  <c r="EO260" i="36"/>
  <c r="EO104" i="36"/>
  <c r="EO343" i="36"/>
  <c r="EO83" i="36"/>
  <c r="EO355" i="36"/>
  <c r="EO353" i="36"/>
  <c r="EO154" i="36"/>
  <c r="EO78" i="36"/>
  <c r="EO401" i="36"/>
  <c r="EO47" i="36"/>
  <c r="EO382" i="36"/>
  <c r="EO271" i="36"/>
  <c r="EO32" i="36"/>
  <c r="EO392" i="36"/>
  <c r="EO187" i="36"/>
  <c r="EO106" i="36"/>
  <c r="EO251" i="36"/>
  <c r="EO287" i="36"/>
  <c r="EO309" i="36"/>
  <c r="EO80" i="36"/>
  <c r="EO81" i="36"/>
  <c r="EO369" i="36"/>
  <c r="EO290" i="36"/>
  <c r="EO168" i="36"/>
  <c r="EO90" i="36"/>
  <c r="EO131" i="36"/>
  <c r="EO86" i="36"/>
  <c r="EO272" i="36"/>
  <c r="EO211" i="36"/>
  <c r="EO375" i="36"/>
  <c r="EO56" i="36"/>
  <c r="EO208" i="36"/>
  <c r="EO146" i="36"/>
  <c r="EO376" i="36"/>
  <c r="EO151" i="36"/>
  <c r="EO20" i="36"/>
  <c r="EO185" i="36"/>
  <c r="EO6" i="36"/>
  <c r="EO237" i="36"/>
  <c r="EO137" i="36"/>
  <c r="EO88" i="36"/>
  <c r="EO384" i="36"/>
  <c r="EO329" i="36"/>
  <c r="EO96" i="36"/>
  <c r="EO48" i="36"/>
  <c r="EO69" i="36"/>
  <c r="EO180" i="36"/>
  <c r="EO93" i="36"/>
  <c r="EO44" i="36"/>
  <c r="EO23" i="36"/>
  <c r="EO207" i="36"/>
  <c r="EO303" i="36"/>
  <c r="EO64" i="36"/>
  <c r="EO12" i="36"/>
  <c r="EO121" i="36"/>
  <c r="EO87" i="36"/>
  <c r="EO228" i="36"/>
  <c r="EO219" i="36"/>
  <c r="EO73" i="36"/>
  <c r="EO388" i="36"/>
  <c r="EO217" i="36"/>
  <c r="EO230" i="36"/>
  <c r="EO232" i="36"/>
  <c r="EO381" i="36"/>
  <c r="EO292" i="36"/>
  <c r="DA129" i="36"/>
  <c r="DA130" i="36" s="1"/>
  <c r="EO326" i="36"/>
  <c r="EO246" i="36"/>
  <c r="EO186" i="36"/>
  <c r="EO359" i="36"/>
  <c r="EO245" i="36"/>
  <c r="EO399" i="36"/>
  <c r="EO241" i="36"/>
  <c r="EO66" i="36"/>
  <c r="EO165" i="36"/>
  <c r="EO105" i="36"/>
  <c r="EO372" i="36"/>
  <c r="EO233" i="36"/>
  <c r="EO202" i="36"/>
  <c r="EO173" i="36"/>
  <c r="EO274" i="36"/>
  <c r="EO379" i="36"/>
  <c r="EO301" i="36"/>
  <c r="EO117" i="36"/>
  <c r="EO363" i="36"/>
  <c r="EO294" i="36"/>
  <c r="EO127" i="36"/>
  <c r="EO321" i="36"/>
  <c r="EO115" i="36"/>
  <c r="EO197" i="36"/>
  <c r="EO46" i="36"/>
  <c r="EO35" i="36"/>
  <c r="EO324" i="36"/>
  <c r="EO397" i="36"/>
  <c r="EO218" i="36"/>
  <c r="EO132" i="36"/>
  <c r="EO188" i="36"/>
  <c r="EO67" i="36"/>
  <c r="EO27" i="36"/>
  <c r="EO193" i="36"/>
  <c r="EO231" i="36"/>
  <c r="EO9" i="36"/>
  <c r="EO315" i="36"/>
  <c r="EO336" i="36"/>
  <c r="EO74" i="36"/>
  <c r="EO253" i="36"/>
  <c r="EO76" i="36"/>
  <c r="EO37" i="36"/>
  <c r="EO227" i="36"/>
  <c r="EO196" i="36"/>
  <c r="EO167" i="36"/>
  <c r="EO312" i="36"/>
  <c r="EO70" i="36"/>
  <c r="EO120" i="36"/>
  <c r="EO402" i="36"/>
  <c r="EO7" i="36"/>
  <c r="EO113" i="36"/>
  <c r="EO354" i="36"/>
  <c r="EO305" i="36"/>
  <c r="EO404" i="36"/>
  <c r="EO192" i="36"/>
  <c r="EO289" i="36"/>
  <c r="EO280" i="36"/>
  <c r="EO22" i="36"/>
  <c r="EO299" i="36"/>
  <c r="EO39" i="36"/>
  <c r="EO156" i="36"/>
  <c r="EO306" i="36"/>
  <c r="EO50" i="36"/>
  <c r="EO279" i="36"/>
  <c r="EO264" i="36"/>
  <c r="EO339" i="36"/>
  <c r="EO59" i="36"/>
  <c r="EO268" i="36"/>
  <c r="EO201" i="36"/>
  <c r="EO250" i="36"/>
  <c r="EO328" i="36"/>
  <c r="EO75" i="36"/>
  <c r="EO122" i="36"/>
  <c r="EO229" i="36"/>
  <c r="EO212" i="36"/>
  <c r="EO204" i="36"/>
  <c r="EO265" i="36"/>
  <c r="EO174" i="36"/>
  <c r="EO60" i="36"/>
  <c r="EO112" i="36"/>
  <c r="EO368" i="36"/>
  <c r="EO348" i="36"/>
  <c r="EO150" i="36"/>
  <c r="EO103" i="36"/>
  <c r="EO13" i="36"/>
  <c r="EO234" i="36"/>
  <c r="EO30" i="36"/>
  <c r="EO371" i="36"/>
  <c r="EO400" i="36"/>
  <c r="EO5" i="36"/>
  <c r="EO350" i="36"/>
  <c r="EO222" i="36"/>
  <c r="EO61" i="36"/>
  <c r="EO58" i="36"/>
  <c r="EO194" i="36"/>
  <c r="EO275" i="36"/>
  <c r="EO79" i="36"/>
  <c r="EO288" i="36"/>
  <c r="EO270" i="36"/>
  <c r="EO239" i="36"/>
  <c r="EO189" i="36"/>
  <c r="EO65" i="36"/>
  <c r="EO163" i="36"/>
  <c r="EO89" i="36"/>
  <c r="EO172" i="36"/>
  <c r="EO82" i="36"/>
  <c r="EO183" i="36"/>
  <c r="EO331" i="36"/>
  <c r="EO365" i="36"/>
  <c r="EO291" i="36"/>
  <c r="EO54" i="36"/>
  <c r="EO71" i="36"/>
  <c r="EO36" i="36"/>
  <c r="EO43" i="36"/>
  <c r="EO242" i="36"/>
  <c r="EO358" i="36"/>
  <c r="EO403" i="36"/>
  <c r="EO209" i="36"/>
  <c r="EO319" i="36"/>
  <c r="EO276" i="36"/>
  <c r="EO109" i="36"/>
  <c r="EO308" i="36"/>
  <c r="EO236" i="36"/>
  <c r="EO322" i="36"/>
  <c r="EO310" i="36"/>
  <c r="EO261" i="36"/>
  <c r="EO373" i="36"/>
  <c r="EO141" i="36"/>
  <c r="EO318" i="36"/>
  <c r="EO175" i="36"/>
  <c r="EO108" i="36"/>
  <c r="EO10" i="36"/>
  <c r="EO297" i="36"/>
  <c r="EO28" i="36"/>
  <c r="EO332" i="36"/>
  <c r="EO389" i="36"/>
  <c r="EO277" i="36"/>
  <c r="EO254" i="36"/>
  <c r="EO84" i="36"/>
  <c r="EO38" i="36"/>
  <c r="EO94" i="36"/>
  <c r="EO18" i="36"/>
  <c r="EO118" i="36"/>
  <c r="EO98" i="36"/>
  <c r="EO203" i="36"/>
  <c r="EO125" i="36"/>
  <c r="EO178" i="36"/>
  <c r="EO176" i="36"/>
  <c r="EO143" i="36"/>
  <c r="EO393" i="36"/>
  <c r="EO205" i="36"/>
  <c r="EO17" i="36"/>
  <c r="EO347" i="36"/>
  <c r="EO100" i="36"/>
  <c r="EO244" i="36"/>
  <c r="EO45" i="36"/>
  <c r="EO296" i="36"/>
  <c r="EO262" i="36"/>
  <c r="EO334" i="36"/>
  <c r="EO177" i="36"/>
  <c r="EO238" i="36"/>
  <c r="EO101" i="36"/>
  <c r="EO266" i="36"/>
  <c r="EO374" i="36"/>
  <c r="EO160" i="36"/>
  <c r="EO24" i="36"/>
  <c r="EO149" i="36"/>
  <c r="EO213" i="36"/>
  <c r="EO398" i="36"/>
  <c r="EO11" i="36"/>
  <c r="EO344" i="36"/>
  <c r="EO377" i="36"/>
  <c r="EO281" i="36"/>
  <c r="EO386" i="36"/>
  <c r="EO351" i="36"/>
  <c r="EO110" i="36"/>
  <c r="EO85" i="36"/>
  <c r="EO129" i="36"/>
  <c r="EO267" i="36"/>
  <c r="EO16" i="36"/>
  <c r="EO378" i="36"/>
  <c r="EO357" i="36"/>
  <c r="EO342" i="36"/>
  <c r="EO184" i="36"/>
  <c r="EO333" i="36"/>
  <c r="EO387" i="36"/>
  <c r="EO124" i="36"/>
  <c r="EO383" i="36"/>
  <c r="EO307" i="36"/>
  <c r="EO8" i="36"/>
  <c r="EO284" i="36"/>
  <c r="EO221" i="36"/>
  <c r="EO200" i="36"/>
  <c r="EO278" i="36"/>
  <c r="EO370" i="36"/>
  <c r="EO362" i="36"/>
  <c r="EO53" i="36"/>
  <c r="EO97" i="36"/>
  <c r="EO340" i="36"/>
  <c r="EO293" i="36"/>
  <c r="EO263" i="36"/>
  <c r="EO25" i="36"/>
  <c r="EO216" i="36"/>
  <c r="EO102" i="36"/>
  <c r="EO62" i="36"/>
  <c r="EO224" i="36"/>
  <c r="EO273" i="36"/>
  <c r="EO390" i="36"/>
  <c r="EO380" i="36"/>
  <c r="EO320" i="36"/>
  <c r="EO148" i="36"/>
  <c r="EO14" i="36"/>
  <c r="EO171" i="36"/>
  <c r="EO395" i="36"/>
  <c r="EO385" i="36"/>
  <c r="EO128" i="36"/>
  <c r="EO210" i="36"/>
  <c r="EO214" i="36"/>
  <c r="EO286" i="36"/>
  <c r="EO325" i="36"/>
  <c r="EO220" i="36"/>
  <c r="EO405" i="36"/>
  <c r="EO179" i="36"/>
  <c r="EO337" i="36"/>
  <c r="EO126" i="36"/>
  <c r="EO152" i="36"/>
  <c r="EO19" i="36"/>
  <c r="EO195" i="36"/>
  <c r="EO130" i="36"/>
  <c r="EO77" i="36"/>
  <c r="EO330" i="36"/>
  <c r="EO360" i="36"/>
  <c r="EO15" i="36"/>
  <c r="EO215" i="36"/>
  <c r="EO111" i="36"/>
  <c r="EO346" i="36"/>
  <c r="EO335" i="36"/>
  <c r="EO352" i="36"/>
  <c r="EO282" i="36"/>
  <c r="EO139" i="36"/>
  <c r="EO166" i="36"/>
  <c r="EO158" i="36"/>
  <c r="EO92" i="36"/>
  <c r="EO51" i="36"/>
  <c r="EO153" i="36"/>
  <c r="EO99" i="36"/>
  <c r="EO123" i="36"/>
  <c r="EO155" i="36"/>
  <c r="EO361" i="36"/>
  <c r="EO40" i="36"/>
  <c r="EO248" i="36"/>
  <c r="EO285" i="36"/>
  <c r="EO327" i="36"/>
  <c r="EO144" i="36"/>
  <c r="EO42" i="36"/>
  <c r="EO255" i="36"/>
  <c r="EO252" i="36"/>
  <c r="EO95" i="36"/>
  <c r="EO159" i="36"/>
  <c r="EO68" i="36"/>
  <c r="EO317" i="36"/>
  <c r="EO29" i="36"/>
  <c r="EO157" i="36"/>
  <c r="EO134" i="36"/>
  <c r="EO55" i="36"/>
  <c r="EO41" i="36"/>
  <c r="EO396" i="36"/>
  <c r="EO338" i="36"/>
  <c r="EO169" i="36"/>
  <c r="EO33" i="36"/>
  <c r="EO91" i="36"/>
  <c r="EO181" i="36"/>
  <c r="EO133" i="36"/>
  <c r="EO114" i="36"/>
  <c r="EO191" i="36"/>
  <c r="EO34" i="36"/>
  <c r="EO119" i="36"/>
  <c r="EO140" i="36"/>
  <c r="EO295" i="36"/>
  <c r="EO63" i="36"/>
  <c r="EO49" i="36"/>
  <c r="EO323" i="36"/>
  <c r="EO283" i="36"/>
  <c r="EO107" i="36"/>
  <c r="EO26" i="36"/>
  <c r="EO298" i="36"/>
  <c r="EO116" i="36"/>
  <c r="EO243" i="36"/>
  <c r="EO162" i="36"/>
  <c r="EO349" i="36"/>
  <c r="EO57" i="36"/>
  <c r="EO364" i="36"/>
  <c r="CW129" i="36"/>
  <c r="AU129" i="36"/>
  <c r="AL125" i="36"/>
  <c r="AL127" i="36" s="1"/>
  <c r="AL132" i="36" s="1"/>
  <c r="Z129" i="36"/>
  <c r="CO129" i="36"/>
  <c r="AM125" i="36"/>
  <c r="AM126" i="36" s="1"/>
  <c r="CA129" i="36"/>
  <c r="CH125" i="36"/>
  <c r="CH127" i="36" s="1"/>
  <c r="CH132" i="36" s="1"/>
  <c r="AY125" i="36"/>
  <c r="AY126" i="36" s="1"/>
  <c r="AZ128" i="36"/>
  <c r="AZ130" i="36" s="1"/>
  <c r="AZ124" i="36"/>
  <c r="AZ123" i="36"/>
  <c r="BU130" i="36"/>
  <c r="DI125" i="36"/>
  <c r="DC129" i="36"/>
  <c r="CW124" i="36"/>
  <c r="CW128" i="36"/>
  <c r="CW123" i="36"/>
  <c r="BW124" i="36"/>
  <c r="BW128" i="36"/>
  <c r="BW130" i="36" s="1"/>
  <c r="BW123" i="36"/>
  <c r="AV128" i="36"/>
  <c r="AV130" i="36" s="1"/>
  <c r="AV124" i="36"/>
  <c r="AV123" i="36"/>
  <c r="CI124" i="36"/>
  <c r="CI128" i="36"/>
  <c r="CI123" i="36"/>
  <c r="CL124" i="36"/>
  <c r="CL128" i="36"/>
  <c r="CL130" i="36" s="1"/>
  <c r="CL123" i="36"/>
  <c r="AX129" i="36"/>
  <c r="DH124" i="36"/>
  <c r="DH123" i="36"/>
  <c r="DH128" i="36"/>
  <c r="AN123" i="36"/>
  <c r="AN124" i="36"/>
  <c r="AN128" i="36"/>
  <c r="AN130" i="36" s="1"/>
  <c r="CA128" i="36"/>
  <c r="CA123" i="36"/>
  <c r="CA124" i="36"/>
  <c r="AL130" i="36"/>
  <c r="W129" i="36"/>
  <c r="BR129" i="36"/>
  <c r="BN129" i="36"/>
  <c r="BN130" i="36" s="1"/>
  <c r="AA129" i="36"/>
  <c r="AA130" i="36" s="1"/>
  <c r="CN124" i="36"/>
  <c r="CN123" i="36"/>
  <c r="CN128" i="36"/>
  <c r="CN130" i="36" s="1"/>
  <c r="CR123" i="36"/>
  <c r="CR124" i="36"/>
  <c r="CR128" i="36"/>
  <c r="AW129" i="36"/>
  <c r="AW130" i="36" s="1"/>
  <c r="CT129" i="36"/>
  <c r="AH124" i="36"/>
  <c r="AH128" i="36"/>
  <c r="AH123" i="36"/>
  <c r="CC130" i="36"/>
  <c r="DP129" i="36"/>
  <c r="DP130" i="36" s="1"/>
  <c r="DQ129" i="36"/>
  <c r="CP129" i="36"/>
  <c r="CE129" i="36"/>
  <c r="BB129" i="36"/>
  <c r="CV128" i="36"/>
  <c r="CV130" i="36" s="1"/>
  <c r="CV123" i="36"/>
  <c r="CV124" i="36"/>
  <c r="DQ124" i="36"/>
  <c r="DQ128" i="36"/>
  <c r="DQ123" i="36"/>
  <c r="BC124" i="36"/>
  <c r="BC128" i="36"/>
  <c r="BC130" i="36" s="1"/>
  <c r="BC123" i="36"/>
  <c r="DF124" i="36"/>
  <c r="DF123" i="36"/>
  <c r="DF128" i="36"/>
  <c r="DF130" i="36" s="1"/>
  <c r="BR124" i="36"/>
  <c r="BR123" i="36"/>
  <c r="BR128" i="36"/>
  <c r="BS125" i="36"/>
  <c r="DD130" i="36"/>
  <c r="W128" i="36"/>
  <c r="W124" i="36"/>
  <c r="W123" i="36"/>
  <c r="AC124" i="36"/>
  <c r="AC128" i="36"/>
  <c r="AC130" i="36" s="1"/>
  <c r="AC123" i="36"/>
  <c r="AT128" i="36"/>
  <c r="AT123" i="36"/>
  <c r="AT124" i="36"/>
  <c r="CT124" i="36"/>
  <c r="CT128" i="36"/>
  <c r="CT123" i="36"/>
  <c r="AU123" i="36"/>
  <c r="AU124" i="36"/>
  <c r="AU128" i="36"/>
  <c r="V128" i="36"/>
  <c r="V130" i="36" s="1"/>
  <c r="V124" i="36"/>
  <c r="V123" i="36"/>
  <c r="AB128" i="36"/>
  <c r="AB130" i="36" s="1"/>
  <c r="AB124" i="36"/>
  <c r="AB123" i="36"/>
  <c r="CQ129" i="36"/>
  <c r="CG124" i="36"/>
  <c r="CG128" i="36"/>
  <c r="CG123" i="36"/>
  <c r="AO123" i="36"/>
  <c r="AO124" i="36"/>
  <c r="AO128" i="36"/>
  <c r="AO130" i="36" s="1"/>
  <c r="BZ125" i="36"/>
  <c r="BO128" i="36"/>
  <c r="BO130" i="36" s="1"/>
  <c r="BO124" i="36"/>
  <c r="BO123" i="36"/>
  <c r="AJ129" i="36"/>
  <c r="CS129" i="36"/>
  <c r="DB129" i="36"/>
  <c r="BI123" i="36"/>
  <c r="BI128" i="36"/>
  <c r="BI124" i="36"/>
  <c r="AP123" i="36"/>
  <c r="AP124" i="36"/>
  <c r="AP128" i="36"/>
  <c r="AP130" i="36" s="1"/>
  <c r="AK125" i="36"/>
  <c r="BN125" i="36"/>
  <c r="Y125" i="36"/>
  <c r="BH124" i="36"/>
  <c r="BH128" i="36"/>
  <c r="BH130" i="36" s="1"/>
  <c r="BH123" i="36"/>
  <c r="DC124" i="36"/>
  <c r="DC123" i="36"/>
  <c r="DC128" i="36"/>
  <c r="AD124" i="36"/>
  <c r="AD123" i="36"/>
  <c r="AD128" i="36"/>
  <c r="AD130" i="36" s="1"/>
  <c r="BI129" i="36"/>
  <c r="AJ128" i="36"/>
  <c r="AJ124" i="36"/>
  <c r="AJ123" i="36"/>
  <c r="DG124" i="36"/>
  <c r="DG123" i="36"/>
  <c r="DG128" i="36"/>
  <c r="BZ130" i="36"/>
  <c r="AF129" i="36"/>
  <c r="CH129" i="36"/>
  <c r="CH130" i="36" s="1"/>
  <c r="CX123" i="36"/>
  <c r="CX124" i="36"/>
  <c r="CX128" i="36"/>
  <c r="AX123" i="36"/>
  <c r="AX128" i="36"/>
  <c r="AX124" i="36"/>
  <c r="BY129" i="36"/>
  <c r="BG128" i="36"/>
  <c r="BG130" i="36" s="1"/>
  <c r="BG124" i="36"/>
  <c r="BG123" i="36"/>
  <c r="CG129" i="36"/>
  <c r="CD128" i="36"/>
  <c r="CD130" i="36" s="1"/>
  <c r="CD124" i="36"/>
  <c r="CD123" i="36"/>
  <c r="CU126" i="36"/>
  <c r="CU127" i="36"/>
  <c r="CU132" i="36" s="1"/>
  <c r="CU134" i="36" s="1"/>
  <c r="AQ129" i="36"/>
  <c r="DK125" i="36"/>
  <c r="AT129" i="36"/>
  <c r="BA129" i="36"/>
  <c r="T28" i="54" l="1"/>
  <c r="U28" i="54"/>
  <c r="Z28" i="54"/>
  <c r="V28" i="54"/>
  <c r="W28" i="54"/>
  <c r="AA28" i="54"/>
  <c r="AB28" i="54"/>
  <c r="AC28" i="54"/>
  <c r="D24" i="49"/>
  <c r="E24" i="49"/>
  <c r="F24" i="49"/>
  <c r="C24" i="49"/>
  <c r="I24" i="49"/>
  <c r="L24" i="49"/>
  <c r="J24" i="49"/>
  <c r="K24" i="49"/>
  <c r="X28" i="54"/>
  <c r="S29" i="54"/>
  <c r="Y28" i="54"/>
  <c r="BD127" i="36"/>
  <c r="BD132" i="36" s="1"/>
  <c r="BD134" i="36" s="1"/>
  <c r="BD135" i="36" s="1"/>
  <c r="BP134" i="36"/>
  <c r="BP135" i="36" s="1"/>
  <c r="BP133" i="36" s="1"/>
  <c r="BP146" i="36"/>
  <c r="AA125" i="36"/>
  <c r="AA126" i="36" s="1"/>
  <c r="V9" i="36"/>
  <c r="Z9" i="36"/>
  <c r="AD9" i="36"/>
  <c r="AH9" i="36"/>
  <c r="AL9" i="36"/>
  <c r="AP9" i="36"/>
  <c r="AT9" i="36"/>
  <c r="AX9" i="36"/>
  <c r="BB9" i="36"/>
  <c r="BF9" i="36"/>
  <c r="BJ9" i="36"/>
  <c r="BN9" i="36"/>
  <c r="BR9" i="36"/>
  <c r="BV9" i="36"/>
  <c r="BZ9" i="36"/>
  <c r="CD9" i="36"/>
  <c r="CH9" i="36"/>
  <c r="CL9" i="36"/>
  <c r="CP9" i="36"/>
  <c r="CT9" i="36"/>
  <c r="CX9" i="36"/>
  <c r="DB9" i="36"/>
  <c r="DF9" i="36"/>
  <c r="DJ9" i="36"/>
  <c r="DN9" i="36"/>
  <c r="V10" i="36"/>
  <c r="Z10" i="36"/>
  <c r="AD10" i="36"/>
  <c r="AH10" i="36"/>
  <c r="AL10" i="36"/>
  <c r="AP10" i="36"/>
  <c r="AT10" i="36"/>
  <c r="AX10" i="36"/>
  <c r="BB10" i="36"/>
  <c r="BF10" i="36"/>
  <c r="BJ10" i="36"/>
  <c r="BN10" i="36"/>
  <c r="BR10" i="36"/>
  <c r="BV10" i="36"/>
  <c r="BZ10" i="36"/>
  <c r="CD10" i="36"/>
  <c r="CH10" i="36"/>
  <c r="CL10" i="36"/>
  <c r="CP10" i="36"/>
  <c r="CT10" i="36"/>
  <c r="CX10" i="36"/>
  <c r="DB10" i="36"/>
  <c r="DF10" i="36"/>
  <c r="DJ10" i="36"/>
  <c r="DN10" i="36"/>
  <c r="V11" i="36"/>
  <c r="Z11" i="36"/>
  <c r="AD11" i="36"/>
  <c r="AH11" i="36"/>
  <c r="AL11" i="36"/>
  <c r="AP11" i="36"/>
  <c r="AT11" i="36"/>
  <c r="AX11" i="36"/>
  <c r="BB11" i="36"/>
  <c r="BF11" i="36"/>
  <c r="BJ11" i="36"/>
  <c r="BN11" i="36"/>
  <c r="BR11" i="36"/>
  <c r="BV11" i="36"/>
  <c r="BZ11" i="36"/>
  <c r="CD11" i="36"/>
  <c r="CH11" i="36"/>
  <c r="CL11" i="36"/>
  <c r="CP11" i="36"/>
  <c r="CT11" i="36"/>
  <c r="CX11" i="36"/>
  <c r="DB11" i="36"/>
  <c r="DF11" i="36"/>
  <c r="DJ11" i="36"/>
  <c r="DO11" i="36"/>
  <c r="AF9" i="36"/>
  <c r="AR9" i="36"/>
  <c r="BH9" i="36"/>
  <c r="BT9" i="36"/>
  <c r="CF9" i="36"/>
  <c r="CR9" i="36"/>
  <c r="DD9" i="36"/>
  <c r="DP9" i="36"/>
  <c r="W9" i="36"/>
  <c r="AA9" i="36"/>
  <c r="AE9" i="36"/>
  <c r="AI9" i="36"/>
  <c r="AM9" i="36"/>
  <c r="AQ9" i="36"/>
  <c r="AU9" i="36"/>
  <c r="AY9" i="36"/>
  <c r="BC9" i="36"/>
  <c r="BG9" i="36"/>
  <c r="BK9" i="36"/>
  <c r="BO9" i="36"/>
  <c r="BS9" i="36"/>
  <c r="BW9" i="36"/>
  <c r="CA9" i="36"/>
  <c r="CE9" i="36"/>
  <c r="CI9" i="36"/>
  <c r="CM9" i="36"/>
  <c r="CQ9" i="36"/>
  <c r="CU9" i="36"/>
  <c r="CY9" i="36"/>
  <c r="DC9" i="36"/>
  <c r="DG9" i="36"/>
  <c r="DK9" i="36"/>
  <c r="DO9" i="36"/>
  <c r="W10" i="36"/>
  <c r="AA10" i="36"/>
  <c r="AE10" i="36"/>
  <c r="AI10" i="36"/>
  <c r="AM10" i="36"/>
  <c r="AQ10" i="36"/>
  <c r="AU10" i="36"/>
  <c r="AY10" i="36"/>
  <c r="BC10" i="36"/>
  <c r="BG10" i="36"/>
  <c r="BK10" i="36"/>
  <c r="BO10" i="36"/>
  <c r="BS10" i="36"/>
  <c r="BW10" i="36"/>
  <c r="CA10" i="36"/>
  <c r="CE10" i="36"/>
  <c r="CI10" i="36"/>
  <c r="CM10" i="36"/>
  <c r="CQ10" i="36"/>
  <c r="CU10" i="36"/>
  <c r="CY10" i="36"/>
  <c r="DC10" i="36"/>
  <c r="DG10" i="36"/>
  <c r="DK10" i="36"/>
  <c r="DO10" i="36"/>
  <c r="W11" i="36"/>
  <c r="AA11" i="36"/>
  <c r="AE11" i="36"/>
  <c r="AI11" i="36"/>
  <c r="AM11" i="36"/>
  <c r="AQ11" i="36"/>
  <c r="AU11" i="36"/>
  <c r="AY11" i="36"/>
  <c r="BC11" i="36"/>
  <c r="BG11" i="36"/>
  <c r="BK11" i="36"/>
  <c r="BO11" i="36"/>
  <c r="BS11" i="36"/>
  <c r="BW11" i="36"/>
  <c r="CA11" i="36"/>
  <c r="CE11" i="36"/>
  <c r="CI11" i="36"/>
  <c r="CM11" i="36"/>
  <c r="CQ11" i="36"/>
  <c r="CU11" i="36"/>
  <c r="CY11" i="36"/>
  <c r="DC11" i="36"/>
  <c r="DG11" i="36"/>
  <c r="DK11" i="36"/>
  <c r="AB9" i="36"/>
  <c r="AN9" i="36"/>
  <c r="AZ9" i="36"/>
  <c r="BL9" i="36"/>
  <c r="BX9" i="36"/>
  <c r="CJ9" i="36"/>
  <c r="CV9" i="36"/>
  <c r="DH9" i="36"/>
  <c r="X10" i="36"/>
  <c r="Y9" i="36"/>
  <c r="AC9" i="36"/>
  <c r="AG9" i="36"/>
  <c r="AK9" i="36"/>
  <c r="AO9" i="36"/>
  <c r="AS9" i="36"/>
  <c r="AW9" i="36"/>
  <c r="BA9" i="36"/>
  <c r="BE9" i="36"/>
  <c r="BI9" i="36"/>
  <c r="BM9" i="36"/>
  <c r="BQ9" i="36"/>
  <c r="BU9" i="36"/>
  <c r="BY9" i="36"/>
  <c r="CC9" i="36"/>
  <c r="CG9" i="36"/>
  <c r="CK9" i="36"/>
  <c r="CO9" i="36"/>
  <c r="CS9" i="36"/>
  <c r="CW9" i="36"/>
  <c r="DA9" i="36"/>
  <c r="DE9" i="36"/>
  <c r="DI9" i="36"/>
  <c r="DM9" i="36"/>
  <c r="DQ9" i="36"/>
  <c r="Y10" i="36"/>
  <c r="AC10" i="36"/>
  <c r="AG10" i="36"/>
  <c r="AK10" i="36"/>
  <c r="AO10" i="36"/>
  <c r="AS10" i="36"/>
  <c r="AW10" i="36"/>
  <c r="BA10" i="36"/>
  <c r="BE10" i="36"/>
  <c r="BI10" i="36"/>
  <c r="BM10" i="36"/>
  <c r="BQ10" i="36"/>
  <c r="BU10" i="36"/>
  <c r="BY10" i="36"/>
  <c r="CC10" i="36"/>
  <c r="CG10" i="36"/>
  <c r="CK10" i="36"/>
  <c r="CO10" i="36"/>
  <c r="CS10" i="36"/>
  <c r="CW10" i="36"/>
  <c r="DA10" i="36"/>
  <c r="DE10" i="36"/>
  <c r="DI10" i="36"/>
  <c r="DM10" i="36"/>
  <c r="DQ10" i="36"/>
  <c r="Y11" i="36"/>
  <c r="AC11" i="36"/>
  <c r="AG11" i="36"/>
  <c r="AK11" i="36"/>
  <c r="AO11" i="36"/>
  <c r="AS11" i="36"/>
  <c r="AW11" i="36"/>
  <c r="BA11" i="36"/>
  <c r="BE11" i="36"/>
  <c r="BI11" i="36"/>
  <c r="BM11" i="36"/>
  <c r="BQ11" i="36"/>
  <c r="BU11" i="36"/>
  <c r="BY11" i="36"/>
  <c r="CC11" i="36"/>
  <c r="CG11" i="36"/>
  <c r="CK11" i="36"/>
  <c r="CO11" i="36"/>
  <c r="CS11" i="36"/>
  <c r="CW11" i="36"/>
  <c r="DA11" i="36"/>
  <c r="DE11" i="36"/>
  <c r="DI11" i="36"/>
  <c r="DM11" i="36"/>
  <c r="DQ11" i="36"/>
  <c r="DN11" i="36"/>
  <c r="X9" i="36"/>
  <c r="AJ9" i="36"/>
  <c r="AV9" i="36"/>
  <c r="BD9" i="36"/>
  <c r="BP9" i="36"/>
  <c r="CB9" i="36"/>
  <c r="CN9" i="36"/>
  <c r="CZ9" i="36"/>
  <c r="DL9" i="36"/>
  <c r="AB10" i="36"/>
  <c r="AR10" i="36"/>
  <c r="BH10" i="36"/>
  <c r="BX10" i="36"/>
  <c r="CN10" i="36"/>
  <c r="DD10" i="36"/>
  <c r="X11" i="36"/>
  <c r="AN11" i="36"/>
  <c r="BD11" i="36"/>
  <c r="BT11" i="36"/>
  <c r="CJ11" i="36"/>
  <c r="CZ11" i="36"/>
  <c r="DP11" i="36"/>
  <c r="AF10" i="36"/>
  <c r="AV10" i="36"/>
  <c r="BL10" i="36"/>
  <c r="CB10" i="36"/>
  <c r="CR10" i="36"/>
  <c r="DH10" i="36"/>
  <c r="AB11" i="36"/>
  <c r="AR11" i="36"/>
  <c r="BH11" i="36"/>
  <c r="BX11" i="36"/>
  <c r="CN11" i="36"/>
  <c r="DD11" i="36"/>
  <c r="AJ10" i="36"/>
  <c r="AZ10" i="36"/>
  <c r="BP10" i="36"/>
  <c r="CF10" i="36"/>
  <c r="CV10" i="36"/>
  <c r="DL10" i="36"/>
  <c r="AF11" i="36"/>
  <c r="AV11" i="36"/>
  <c r="BL11" i="36"/>
  <c r="CB11" i="36"/>
  <c r="CR11" i="36"/>
  <c r="DH11" i="36"/>
  <c r="AN10" i="36"/>
  <c r="BD10" i="36"/>
  <c r="BT10" i="36"/>
  <c r="CJ10" i="36"/>
  <c r="CZ10" i="36"/>
  <c r="DP10" i="36"/>
  <c r="AJ11" i="36"/>
  <c r="AZ11" i="36"/>
  <c r="BP11" i="36"/>
  <c r="CF11" i="36"/>
  <c r="CV11" i="36"/>
  <c r="DL11" i="36"/>
  <c r="BT146" i="36"/>
  <c r="DP125" i="36"/>
  <c r="DP126" i="36" s="1"/>
  <c r="BE131" i="36"/>
  <c r="AF130" i="36"/>
  <c r="AF146" i="36" s="1"/>
  <c r="CY130" i="36"/>
  <c r="CY146" i="36" s="1"/>
  <c r="BA130" i="36"/>
  <c r="BA146" i="36" s="1"/>
  <c r="BE125" i="36"/>
  <c r="BE127" i="36" s="1"/>
  <c r="BE132" i="36" s="1"/>
  <c r="BE134" i="36" s="1"/>
  <c r="BE135" i="36" s="1"/>
  <c r="AR146" i="36"/>
  <c r="BK146" i="36"/>
  <c r="DM131" i="36"/>
  <c r="BM125" i="36"/>
  <c r="BM126" i="36" s="1"/>
  <c r="DM125" i="36"/>
  <c r="DM127" i="36" s="1"/>
  <c r="DM132" i="36" s="1"/>
  <c r="DM134" i="36" s="1"/>
  <c r="AR134" i="36"/>
  <c r="AR135" i="36" s="1"/>
  <c r="AR145" i="36" s="1"/>
  <c r="BX130" i="36"/>
  <c r="BX146" i="36" s="1"/>
  <c r="BU125" i="36"/>
  <c r="BU126" i="36" s="1"/>
  <c r="CZ125" i="36"/>
  <c r="CZ126" i="36" s="1"/>
  <c r="BF130" i="36"/>
  <c r="BF131" i="36" s="1"/>
  <c r="CQ125" i="36"/>
  <c r="CQ127" i="36" s="1"/>
  <c r="CQ132" i="36" s="1"/>
  <c r="AI127" i="36"/>
  <c r="AI132" i="36" s="1"/>
  <c r="AI134" i="36" s="1"/>
  <c r="AI135" i="36" s="1"/>
  <c r="AE131" i="36"/>
  <c r="AI131" i="36"/>
  <c r="AH130" i="36"/>
  <c r="AH131" i="36" s="1"/>
  <c r="CJ146" i="36"/>
  <c r="CO130" i="36"/>
  <c r="CO131" i="36" s="1"/>
  <c r="BY125" i="36"/>
  <c r="BY126" i="36" s="1"/>
  <c r="Z125" i="36"/>
  <c r="Z127" i="36" s="1"/>
  <c r="Z132" i="36" s="1"/>
  <c r="AQ130" i="36"/>
  <c r="AQ131" i="36" s="1"/>
  <c r="BT125" i="36"/>
  <c r="BT127" i="36" s="1"/>
  <c r="BT132" i="36" s="1"/>
  <c r="BT134" i="36" s="1"/>
  <c r="BT135" i="36" s="1"/>
  <c r="BT145" i="36" s="1"/>
  <c r="BD146" i="36"/>
  <c r="X146" i="36"/>
  <c r="CC125" i="36"/>
  <c r="CC126" i="36" s="1"/>
  <c r="CX130" i="36"/>
  <c r="CX131" i="36" s="1"/>
  <c r="Z130" i="36"/>
  <c r="X134" i="36"/>
  <c r="X135" i="36" s="1"/>
  <c r="AS131" i="36"/>
  <c r="AS134" i="36"/>
  <c r="AS135" i="36" s="1"/>
  <c r="AS145" i="36" s="1"/>
  <c r="AE125" i="36"/>
  <c r="AE126" i="36" s="1"/>
  <c r="BS131" i="36"/>
  <c r="CI130" i="36"/>
  <c r="CI131" i="36" s="1"/>
  <c r="BM130" i="36"/>
  <c r="BM146" i="36" s="1"/>
  <c r="CM127" i="36"/>
  <c r="CM132" i="36" s="1"/>
  <c r="CM134" i="36" s="1"/>
  <c r="CM135" i="36" s="1"/>
  <c r="CM133" i="36" s="1"/>
  <c r="AW125" i="36"/>
  <c r="AW126" i="36" s="1"/>
  <c r="CF125" i="36"/>
  <c r="CF126" i="36" s="1"/>
  <c r="CQ130" i="36"/>
  <c r="CQ131" i="36" s="1"/>
  <c r="BL131" i="36"/>
  <c r="BQ125" i="36"/>
  <c r="BQ126" i="36" s="1"/>
  <c r="CS130" i="36"/>
  <c r="CS146" i="36" s="1"/>
  <c r="CR130" i="36"/>
  <c r="CR131" i="36" s="1"/>
  <c r="BX125" i="36"/>
  <c r="BX127" i="36" s="1"/>
  <c r="BX132" i="36" s="1"/>
  <c r="BJ125" i="36"/>
  <c r="DO127" i="36"/>
  <c r="DO132" i="36" s="1"/>
  <c r="DO134" i="36" s="1"/>
  <c r="DO135" i="36" s="1"/>
  <c r="DO126" i="36"/>
  <c r="BJ131" i="36"/>
  <c r="DI146" i="36"/>
  <c r="DA125" i="36"/>
  <c r="DA126" i="36" s="1"/>
  <c r="DH130" i="36"/>
  <c r="DH146" i="36" s="1"/>
  <c r="CP130" i="36"/>
  <c r="CP131" i="36" s="1"/>
  <c r="DG130" i="36"/>
  <c r="DG131" i="36" s="1"/>
  <c r="CZ131" i="36"/>
  <c r="DO131" i="36"/>
  <c r="AQ125" i="36"/>
  <c r="AQ126" i="36" s="1"/>
  <c r="X126" i="36"/>
  <c r="BQ146" i="36"/>
  <c r="BQ131" i="36"/>
  <c r="CK125" i="36"/>
  <c r="CK126" i="36" s="1"/>
  <c r="AF126" i="36"/>
  <c r="DL125" i="36"/>
  <c r="AG127" i="36"/>
  <c r="AG132" i="36" s="1"/>
  <c r="AG134" i="36" s="1"/>
  <c r="AG135" i="36" s="1"/>
  <c r="DL131" i="36"/>
  <c r="DL146" i="36"/>
  <c r="BL125" i="36"/>
  <c r="BL126" i="36" s="1"/>
  <c r="AY131" i="36"/>
  <c r="DD125" i="36"/>
  <c r="DD126" i="36" s="1"/>
  <c r="BV131" i="36"/>
  <c r="BV146" i="36"/>
  <c r="CK146" i="36"/>
  <c r="CK131" i="36"/>
  <c r="BP126" i="36"/>
  <c r="DN131" i="36"/>
  <c r="AG146" i="36"/>
  <c r="DN134" i="36"/>
  <c r="DN135" i="36" s="1"/>
  <c r="BB130" i="36"/>
  <c r="BB131" i="36" s="1"/>
  <c r="CJ127" i="36"/>
  <c r="CJ132" i="36" s="1"/>
  <c r="CJ134" i="36" s="1"/>
  <c r="CJ135" i="36" s="1"/>
  <c r="CJ133" i="36" s="1"/>
  <c r="CE130" i="36"/>
  <c r="CE146" i="36" s="1"/>
  <c r="CE125" i="36"/>
  <c r="G24" i="49"/>
  <c r="H24" i="49"/>
  <c r="B25" i="49"/>
  <c r="BY130" i="36"/>
  <c r="BY146" i="36" s="1"/>
  <c r="BB125" i="36"/>
  <c r="BK126" i="36"/>
  <c r="BK127" i="36"/>
  <c r="BK132" i="36" s="1"/>
  <c r="BK134" i="36" s="1"/>
  <c r="BK135" i="36" s="1"/>
  <c r="CP125" i="36"/>
  <c r="CH126" i="36"/>
  <c r="AU130" i="36"/>
  <c r="AU131" i="36" s="1"/>
  <c r="DB127" i="36"/>
  <c r="DB132" i="36" s="1"/>
  <c r="CB131" i="36"/>
  <c r="CB146" i="36"/>
  <c r="CF131" i="36"/>
  <c r="DB130" i="36"/>
  <c r="DB146" i="36" s="1"/>
  <c r="CB125" i="36"/>
  <c r="DQ130" i="36"/>
  <c r="DQ146" i="36" s="1"/>
  <c r="AC125" i="36"/>
  <c r="AC126" i="36" s="1"/>
  <c r="W130" i="36"/>
  <c r="W146" i="36" s="1"/>
  <c r="DJ126" i="36"/>
  <c r="CA130" i="36"/>
  <c r="CA146" i="36" s="1"/>
  <c r="DE127" i="36"/>
  <c r="DE132" i="36" s="1"/>
  <c r="DE134" i="36" s="1"/>
  <c r="DE135" i="36" s="1"/>
  <c r="DE133" i="36" s="1"/>
  <c r="DE126" i="36"/>
  <c r="BF126" i="36"/>
  <c r="DN126" i="36"/>
  <c r="BC125" i="36"/>
  <c r="BC127" i="36" s="1"/>
  <c r="BC132" i="36" s="1"/>
  <c r="BC134" i="36" s="1"/>
  <c r="DQ125" i="36"/>
  <c r="DQ126" i="36" s="1"/>
  <c r="AL134" i="36"/>
  <c r="AL135" i="36" s="1"/>
  <c r="AB125" i="36"/>
  <c r="AB126" i="36" s="1"/>
  <c r="AM127" i="36"/>
  <c r="AM132" i="36" s="1"/>
  <c r="AM134" i="36" s="1"/>
  <c r="AM135" i="36" s="1"/>
  <c r="CW130" i="36"/>
  <c r="CW131" i="36" s="1"/>
  <c r="AZ125" i="36"/>
  <c r="AZ126" i="36" s="1"/>
  <c r="H8" i="10"/>
  <c r="H10" i="10"/>
  <c r="H9" i="10"/>
  <c r="BH125" i="36"/>
  <c r="BH126" i="36" s="1"/>
  <c r="BI125" i="36"/>
  <c r="BI126" i="36" s="1"/>
  <c r="AM146" i="36"/>
  <c r="AL126" i="36"/>
  <c r="AH125" i="36"/>
  <c r="AH126" i="36" s="1"/>
  <c r="AP125" i="36"/>
  <c r="AP126" i="36" s="1"/>
  <c r="AY127" i="36"/>
  <c r="AY132" i="36" s="1"/>
  <c r="AY134" i="36" s="1"/>
  <c r="AY135" i="36" s="1"/>
  <c r="BV127" i="36"/>
  <c r="BV132" i="36" s="1"/>
  <c r="BV134" i="36" s="1"/>
  <c r="BV135" i="36" s="1"/>
  <c r="BA127" i="36"/>
  <c r="BA132" i="36" s="1"/>
  <c r="AX130" i="36"/>
  <c r="AX146" i="36" s="1"/>
  <c r="DC130" i="36"/>
  <c r="DC146" i="36" s="1"/>
  <c r="V125" i="36"/>
  <c r="V126" i="36" s="1"/>
  <c r="AJ125" i="36"/>
  <c r="AJ126" i="36" s="1"/>
  <c r="CV125" i="36"/>
  <c r="CV126" i="36" s="1"/>
  <c r="CD125" i="36"/>
  <c r="CD126" i="36" s="1"/>
  <c r="BG125" i="36"/>
  <c r="BG127" i="36" s="1"/>
  <c r="BG132" i="36" s="1"/>
  <c r="BG134" i="36" s="1"/>
  <c r="DG125" i="36"/>
  <c r="DG126" i="36" s="1"/>
  <c r="AJ130" i="36"/>
  <c r="AJ131" i="36" s="1"/>
  <c r="DC125" i="36"/>
  <c r="DC126" i="36" s="1"/>
  <c r="W125" i="36"/>
  <c r="W127" i="36" s="1"/>
  <c r="W132" i="36" s="1"/>
  <c r="BR130" i="36"/>
  <c r="BR146" i="36" s="1"/>
  <c r="AD125" i="36"/>
  <c r="AD126" i="36" s="1"/>
  <c r="CT130" i="36"/>
  <c r="CT131" i="36" s="1"/>
  <c r="CH131" i="36"/>
  <c r="CH146" i="36"/>
  <c r="BN146" i="36"/>
  <c r="BN131" i="36"/>
  <c r="BG131" i="36"/>
  <c r="BG146" i="36"/>
  <c r="DK126" i="36"/>
  <c r="DK127" i="36"/>
  <c r="DK132" i="36" s="1"/>
  <c r="DK134" i="36" s="1"/>
  <c r="AK126" i="36"/>
  <c r="AK127" i="36"/>
  <c r="AK132" i="36" s="1"/>
  <c r="AK134" i="36" s="1"/>
  <c r="BI130" i="36"/>
  <c r="BO131" i="36"/>
  <c r="BO146" i="36"/>
  <c r="BZ126" i="36"/>
  <c r="BZ127" i="36"/>
  <c r="BZ132" i="36" s="1"/>
  <c r="BZ134" i="36" s="1"/>
  <c r="AO146" i="36"/>
  <c r="AO131" i="36"/>
  <c r="CG130" i="36"/>
  <c r="AW146" i="36"/>
  <c r="AW131" i="36"/>
  <c r="BR125" i="36"/>
  <c r="DF125" i="36"/>
  <c r="CR125" i="36"/>
  <c r="AN131" i="36"/>
  <c r="AN146" i="36"/>
  <c r="AV125" i="36"/>
  <c r="BW146" i="36"/>
  <c r="BW131" i="36"/>
  <c r="AX125" i="36"/>
  <c r="Y126" i="36"/>
  <c r="Y127" i="36"/>
  <c r="Y132" i="36" s="1"/>
  <c r="Y134" i="36" s="1"/>
  <c r="AB131" i="36"/>
  <c r="AB146" i="36"/>
  <c r="CO126" i="36"/>
  <c r="CO127" i="36"/>
  <c r="CO132" i="36" s="1"/>
  <c r="AC131" i="36"/>
  <c r="AC146" i="36"/>
  <c r="CC131" i="36"/>
  <c r="CC146" i="36"/>
  <c r="CN131" i="36"/>
  <c r="CN146" i="36"/>
  <c r="AA146" i="36"/>
  <c r="AA131" i="36"/>
  <c r="CU135" i="36"/>
  <c r="BZ131" i="36"/>
  <c r="BZ146" i="36"/>
  <c r="AD131" i="36"/>
  <c r="AD146" i="36"/>
  <c r="DP146" i="36"/>
  <c r="DP131" i="36"/>
  <c r="BN126" i="36"/>
  <c r="BN127" i="36"/>
  <c r="BN132" i="36" s="1"/>
  <c r="BN134" i="36" s="1"/>
  <c r="DK131" i="36"/>
  <c r="DK146" i="36"/>
  <c r="BO125" i="36"/>
  <c r="CS126" i="36"/>
  <c r="CS127" i="36"/>
  <c r="CS132" i="36" s="1"/>
  <c r="AO125" i="36"/>
  <c r="AU125" i="36"/>
  <c r="Y131" i="36"/>
  <c r="Y146" i="36"/>
  <c r="AT125" i="36"/>
  <c r="DD131" i="36"/>
  <c r="DD146" i="36"/>
  <c r="BC146" i="36"/>
  <c r="BC131" i="36"/>
  <c r="CV146" i="36"/>
  <c r="CV131" i="36"/>
  <c r="CY126" i="36"/>
  <c r="CY127" i="36"/>
  <c r="CY132" i="36" s="1"/>
  <c r="CN125" i="36"/>
  <c r="DJ134" i="36"/>
  <c r="AL146" i="36"/>
  <c r="AL131" i="36"/>
  <c r="CA125" i="36"/>
  <c r="AN125" i="36"/>
  <c r="DH125" i="36"/>
  <c r="CL125" i="36"/>
  <c r="AV131" i="36"/>
  <c r="AV146" i="36"/>
  <c r="CW125" i="36"/>
  <c r="DI126" i="36"/>
  <c r="DI127" i="36"/>
  <c r="DI132" i="36" s="1"/>
  <c r="DI134" i="36" s="1"/>
  <c r="CD131" i="36"/>
  <c r="CD146" i="36"/>
  <c r="AK131" i="36"/>
  <c r="AK146" i="36"/>
  <c r="DJ131" i="36"/>
  <c r="DJ146" i="36"/>
  <c r="CX125" i="36"/>
  <c r="BH146" i="36"/>
  <c r="BH131" i="36"/>
  <c r="AP131" i="36"/>
  <c r="AP146" i="36"/>
  <c r="CG125" i="36"/>
  <c r="V146" i="36"/>
  <c r="V131" i="36"/>
  <c r="CT125" i="36"/>
  <c r="AT130" i="36"/>
  <c r="BS126" i="36"/>
  <c r="BS127" i="36"/>
  <c r="BS132" i="36" s="1"/>
  <c r="BS134" i="36" s="1"/>
  <c r="DF131" i="36"/>
  <c r="DF146" i="36"/>
  <c r="CH134" i="36"/>
  <c r="CL146" i="36"/>
  <c r="CL131" i="36"/>
  <c r="CI125" i="36"/>
  <c r="BW125" i="36"/>
  <c r="DA131" i="36"/>
  <c r="DA146" i="36"/>
  <c r="BU131" i="36"/>
  <c r="BU146" i="36"/>
  <c r="AZ146" i="36"/>
  <c r="AZ131" i="36"/>
  <c r="H12" i="10" a="1"/>
  <c r="V29" i="54" l="1"/>
  <c r="W29" i="54"/>
  <c r="Z29" i="54"/>
  <c r="T29" i="54"/>
  <c r="U29" i="54"/>
  <c r="AB29" i="54"/>
  <c r="AC29" i="54"/>
  <c r="AA29" i="54"/>
  <c r="D25" i="49"/>
  <c r="F25" i="49"/>
  <c r="C25" i="49"/>
  <c r="I25" i="49"/>
  <c r="E25" i="49"/>
  <c r="L25" i="49"/>
  <c r="K25" i="49"/>
  <c r="J25" i="49"/>
  <c r="Y29" i="54"/>
  <c r="X29" i="54"/>
  <c r="S30" i="54"/>
  <c r="BP145" i="36"/>
  <c r="BP147" i="36" s="1"/>
  <c r="AA127" i="36"/>
  <c r="AA132" i="36" s="1"/>
  <c r="AA134" i="36" s="1"/>
  <c r="AA135" i="36" s="1"/>
  <c r="AA133" i="36" s="1"/>
  <c r="BF22" i="36" a="1"/>
  <c r="BF24" i="36" s="1"/>
  <c r="AH22" i="36" a="1"/>
  <c r="AH24" i="36" s="1"/>
  <c r="Y22" i="36" a="1"/>
  <c r="Y22" i="36" s="1"/>
  <c r="CT22" i="36" a="1"/>
  <c r="CT23" i="36" s="1"/>
  <c r="BN22" i="36" a="1"/>
  <c r="BN24" i="36" s="1"/>
  <c r="CR22" i="36" a="1"/>
  <c r="CR23" i="36" s="1"/>
  <c r="DC22" i="36" a="1"/>
  <c r="DC22" i="36" s="1"/>
  <c r="CX22" i="36" a="1"/>
  <c r="CX23" i="36" s="1"/>
  <c r="CH22" i="36" a="1"/>
  <c r="CH24" i="36" s="1"/>
  <c r="AL22" i="36" a="1"/>
  <c r="AL24" i="36" s="1"/>
  <c r="BJ22" i="36" a="1"/>
  <c r="BJ24" i="36" s="1"/>
  <c r="AT22" i="36" a="1"/>
  <c r="AT22" i="36" s="1"/>
  <c r="CB22" i="36" a="1"/>
  <c r="CB24" i="36" s="1"/>
  <c r="AS22" i="36" a="1"/>
  <c r="AS22" i="36" s="1"/>
  <c r="AF22" i="36" a="1"/>
  <c r="AF22" i="36" s="1"/>
  <c r="BQ22" i="36" a="1"/>
  <c r="BQ23" i="36" s="1"/>
  <c r="DQ22" i="36" a="1"/>
  <c r="DQ23" i="36" s="1"/>
  <c r="BV22" i="36" a="1"/>
  <c r="BV23" i="36" s="1"/>
  <c r="AZ22" i="36" a="1"/>
  <c r="AZ23" i="36" s="1"/>
  <c r="BY22" i="36" a="1"/>
  <c r="BY23" i="36" s="1"/>
  <c r="BI22" i="36" a="1"/>
  <c r="BI22" i="36" s="1"/>
  <c r="CY22" i="36" a="1"/>
  <c r="CY23" i="36" s="1"/>
  <c r="CI22" i="36" a="1"/>
  <c r="CI24" i="36" s="1"/>
  <c r="CV22" i="36" a="1"/>
  <c r="CV24" i="36" s="1"/>
  <c r="DL22" i="36" a="1"/>
  <c r="DL23" i="36" s="1"/>
  <c r="AK22" i="36" a="1"/>
  <c r="AK24" i="36" s="1"/>
  <c r="DA22" i="36" a="1"/>
  <c r="DA22" i="36" s="1"/>
  <c r="AO22" i="36" a="1"/>
  <c r="AO24" i="36" s="1"/>
  <c r="AF131" i="36"/>
  <c r="DP22" i="36" a="1"/>
  <c r="DP23" i="36" s="1"/>
  <c r="CJ22" i="36" a="1"/>
  <c r="CJ23" i="36" s="1"/>
  <c r="CS22" i="36" a="1"/>
  <c r="CS22" i="36" s="1"/>
  <c r="CC22" i="36" a="1"/>
  <c r="CC23" i="36" s="1"/>
  <c r="AW22" i="36" a="1"/>
  <c r="AW22" i="36" s="1"/>
  <c r="X22" i="36" a="1"/>
  <c r="X23" i="36" s="1"/>
  <c r="AA22" i="36" a="1"/>
  <c r="AA24" i="36" s="1"/>
  <c r="AE22" i="36" a="1"/>
  <c r="AE23" i="36" s="1"/>
  <c r="AP22" i="36" a="1"/>
  <c r="BC22" i="36" a="1"/>
  <c r="AB22" i="36" a="1"/>
  <c r="CF22" i="36" a="1"/>
  <c r="DJ22" i="36" a="1"/>
  <c r="BU22" i="36" a="1"/>
  <c r="BH22" i="36" a="1"/>
  <c r="DN22" i="36" a="1"/>
  <c r="AQ22" i="36" a="1"/>
  <c r="CW22" i="36" a="1"/>
  <c r="CM22" i="36" a="1"/>
  <c r="AI22" i="36" a="1"/>
  <c r="DM22" i="36" a="1"/>
  <c r="CL22" i="36" a="1"/>
  <c r="AU22" i="36" a="1"/>
  <c r="AJ22" i="36" a="1"/>
  <c r="BD22" i="36" a="1"/>
  <c r="BP22" i="36" a="1"/>
  <c r="DI22" i="36" a="1"/>
  <c r="DF22" i="36" a="1"/>
  <c r="CK22" i="36" a="1"/>
  <c r="BM22" i="36" a="1"/>
  <c r="BO22" i="36" a="1"/>
  <c r="DO22" i="36" a="1"/>
  <c r="BL22" i="36" a="1"/>
  <c r="CQ22" i="36" a="1"/>
  <c r="DE22" i="36" a="1"/>
  <c r="BB22" i="36" a="1"/>
  <c r="BK22" i="36" a="1"/>
  <c r="CN22" i="36" a="1"/>
  <c r="AM22" i="36" a="1"/>
  <c r="BZ22" i="36" a="1"/>
  <c r="CP22" i="36" a="1"/>
  <c r="BR22" i="36" a="1"/>
  <c r="AY22" i="36" a="1"/>
  <c r="DK22" i="36" a="1"/>
  <c r="CG22" i="36" a="1"/>
  <c r="AD22" i="36" a="1"/>
  <c r="DH22" i="36" a="1"/>
  <c r="Z22" i="36" a="1"/>
  <c r="BA22" i="36" a="1"/>
  <c r="CE22" i="36" a="1"/>
  <c r="CO22" i="36" a="1"/>
  <c r="AC22" i="36" a="1"/>
  <c r="CD22" i="36" a="1"/>
  <c r="DG22" i="36" a="1"/>
  <c r="AV22" i="36" a="1"/>
  <c r="BX22" i="36" a="1"/>
  <c r="CZ22" i="36" a="1"/>
  <c r="BG22" i="36" a="1"/>
  <c r="BS22" i="36" a="1"/>
  <c r="BW22" i="36" a="1"/>
  <c r="AN22" i="36" a="1"/>
  <c r="AG22" i="36" a="1"/>
  <c r="BT22" i="36" a="1"/>
  <c r="DB22" i="36" a="1"/>
  <c r="CU22" i="36" a="1"/>
  <c r="AX22" i="36" a="1"/>
  <c r="CA22" i="36" a="1"/>
  <c r="BE22" i="36" a="1"/>
  <c r="DD22" i="36" a="1"/>
  <c r="AR22" i="36" a="1"/>
  <c r="W22" i="36" a="1"/>
  <c r="V22" i="36" a="1"/>
  <c r="AF134" i="36"/>
  <c r="AF135" i="36" s="1"/>
  <c r="CY134" i="36"/>
  <c r="CY135" i="36" s="1"/>
  <c r="CY131" i="36"/>
  <c r="CC127" i="36"/>
  <c r="CC132" i="36" s="1"/>
  <c r="CC134" i="36" s="1"/>
  <c r="CC135" i="36" s="1"/>
  <c r="BA134" i="36"/>
  <c r="BA135" i="36" s="1"/>
  <c r="DP127" i="36"/>
  <c r="DP132" i="36" s="1"/>
  <c r="DP134" i="36" s="1"/>
  <c r="DP135" i="36" s="1"/>
  <c r="BA131" i="36"/>
  <c r="BU127" i="36"/>
  <c r="BU132" i="36" s="1"/>
  <c r="BU134" i="36" s="1"/>
  <c r="BU135" i="36" s="1"/>
  <c r="BE126" i="36"/>
  <c r="DM126" i="36"/>
  <c r="BX131" i="36"/>
  <c r="BF146" i="36"/>
  <c r="AQ146" i="36"/>
  <c r="BT126" i="36"/>
  <c r="AH146" i="36"/>
  <c r="BM127" i="36"/>
  <c r="BM132" i="36" s="1"/>
  <c r="BM134" i="36" s="1"/>
  <c r="BM135" i="36" s="1"/>
  <c r="BM145" i="36" s="1"/>
  <c r="BX134" i="36"/>
  <c r="BX135" i="36" s="1"/>
  <c r="AR133" i="36"/>
  <c r="BF134" i="36"/>
  <c r="BF135" i="36" s="1"/>
  <c r="BF133" i="36" s="1"/>
  <c r="CX146" i="36"/>
  <c r="AE127" i="36"/>
  <c r="AE132" i="36" s="1"/>
  <c r="AE134" i="36" s="1"/>
  <c r="AE135" i="36" s="1"/>
  <c r="AE145" i="36" s="1"/>
  <c r="AE148" i="36" s="1"/>
  <c r="CO146" i="36"/>
  <c r="CO134" i="36"/>
  <c r="CO135" i="36" s="1"/>
  <c r="CZ127" i="36"/>
  <c r="CZ132" i="36" s="1"/>
  <c r="CZ134" i="36" s="1"/>
  <c r="CZ135" i="36" s="1"/>
  <c r="CZ133" i="36" s="1"/>
  <c r="AI145" i="36"/>
  <c r="AI133" i="36"/>
  <c r="BY127" i="36"/>
  <c r="BY132" i="36" s="1"/>
  <c r="BY134" i="36" s="1"/>
  <c r="BY135" i="36" s="1"/>
  <c r="AW127" i="36"/>
  <c r="AW132" i="36" s="1"/>
  <c r="AW134" i="36" s="1"/>
  <c r="AW135" i="36" s="1"/>
  <c r="AS133" i="36"/>
  <c r="BX126" i="36"/>
  <c r="CQ126" i="36"/>
  <c r="CM145" i="36"/>
  <c r="CM148" i="36" s="1"/>
  <c r="Z126" i="36"/>
  <c r="CW146" i="36"/>
  <c r="CQ146" i="36"/>
  <c r="CQ134" i="36"/>
  <c r="CQ135" i="36" s="1"/>
  <c r="CS134" i="36"/>
  <c r="CS135" i="36" s="1"/>
  <c r="CS131" i="36"/>
  <c r="Z134" i="36"/>
  <c r="Z135" i="36" s="1"/>
  <c r="Z145" i="36" s="1"/>
  <c r="CI146" i="36"/>
  <c r="Z131" i="36"/>
  <c r="Z146" i="36"/>
  <c r="CP146" i="36"/>
  <c r="BM131" i="36"/>
  <c r="BQ127" i="36"/>
  <c r="BQ132" i="36" s="1"/>
  <c r="BQ134" i="36" s="1"/>
  <c r="BQ135" i="36" s="1"/>
  <c r="BQ133" i="36" s="1"/>
  <c r="CF127" i="36"/>
  <c r="CF132" i="36" s="1"/>
  <c r="CF134" i="36" s="1"/>
  <c r="CF135" i="36" s="1"/>
  <c r="CF145" i="36" s="1"/>
  <c r="CR146" i="36"/>
  <c r="DG146" i="36"/>
  <c r="DH131" i="36"/>
  <c r="BL127" i="36"/>
  <c r="BL132" i="36" s="1"/>
  <c r="BL134" i="36" s="1"/>
  <c r="BL135" i="36" s="1"/>
  <c r="BJ127" i="36"/>
  <c r="BJ132" i="36" s="1"/>
  <c r="BJ134" i="36" s="1"/>
  <c r="BJ135" i="36" s="1"/>
  <c r="BJ133" i="36" s="1"/>
  <c r="BJ126" i="36"/>
  <c r="AC127" i="36"/>
  <c r="AC132" i="36" s="1"/>
  <c r="AC134" i="36" s="1"/>
  <c r="AC135" i="36" s="1"/>
  <c r="CA131" i="36"/>
  <c r="BC126" i="36"/>
  <c r="DA127" i="36"/>
  <c r="DA132" i="36" s="1"/>
  <c r="DA134" i="36" s="1"/>
  <c r="DA135" i="36" s="1"/>
  <c r="DA145" i="36" s="1"/>
  <c r="CJ145" i="36"/>
  <c r="CJ148" i="36" s="1"/>
  <c r="AQ127" i="36"/>
  <c r="AQ132" i="36" s="1"/>
  <c r="AQ134" i="36" s="1"/>
  <c r="AQ135" i="36" s="1"/>
  <c r="DB131" i="36"/>
  <c r="DD127" i="36"/>
  <c r="DD132" i="36" s="1"/>
  <c r="DD134" i="36" s="1"/>
  <c r="DD135" i="36" s="1"/>
  <c r="CE131" i="36"/>
  <c r="BT133" i="36"/>
  <c r="CK127" i="36"/>
  <c r="CK132" i="36" s="1"/>
  <c r="CK134" i="36" s="1"/>
  <c r="CK135" i="36" s="1"/>
  <c r="CK145" i="36" s="1"/>
  <c r="DL126" i="36"/>
  <c r="DL127" i="36"/>
  <c r="DL132" i="36" s="1"/>
  <c r="DL134" i="36" s="1"/>
  <c r="DL135" i="36" s="1"/>
  <c r="DL133" i="36" s="1"/>
  <c r="W131" i="36"/>
  <c r="BY131" i="36"/>
  <c r="AU146" i="36"/>
  <c r="DB134" i="36"/>
  <c r="DB135" i="36" s="1"/>
  <c r="DQ127" i="36"/>
  <c r="DQ132" i="36" s="1"/>
  <c r="DQ134" i="36" s="1"/>
  <c r="DQ135" i="36" s="1"/>
  <c r="BI127" i="36"/>
  <c r="BI132" i="36" s="1"/>
  <c r="BI134" i="36" s="1"/>
  <c r="BI135" i="36" s="1"/>
  <c r="BB146" i="36"/>
  <c r="BH127" i="36"/>
  <c r="BH132" i="36" s="1"/>
  <c r="BH134" i="36" s="1"/>
  <c r="BH135" i="36" s="1"/>
  <c r="DQ131" i="36"/>
  <c r="AH127" i="36"/>
  <c r="AH132" i="36" s="1"/>
  <c r="AH134" i="36" s="1"/>
  <c r="AH135" i="36" s="1"/>
  <c r="CE126" i="36"/>
  <c r="CE127" i="36"/>
  <c r="CE132" i="36" s="1"/>
  <c r="CE134" i="36" s="1"/>
  <c r="CE135" i="36" s="1"/>
  <c r="CE145" i="36" s="1"/>
  <c r="H25" i="49"/>
  <c r="G25" i="49"/>
  <c r="B26" i="49"/>
  <c r="BB126" i="36"/>
  <c r="BB127" i="36"/>
  <c r="BB132" i="36" s="1"/>
  <c r="BB134" i="36" s="1"/>
  <c r="BB135" i="36" s="1"/>
  <c r="BK133" i="36"/>
  <c r="BK145" i="36"/>
  <c r="CP126" i="36"/>
  <c r="CP127" i="36"/>
  <c r="CP132" i="36" s="1"/>
  <c r="CP134" i="36" s="1"/>
  <c r="CP135" i="36" s="1"/>
  <c r="AB127" i="36"/>
  <c r="AB132" i="36" s="1"/>
  <c r="AB134" i="36" s="1"/>
  <c r="AB135" i="36" s="1"/>
  <c r="DE145" i="36"/>
  <c r="DE148" i="36" s="1"/>
  <c r="CB127" i="36"/>
  <c r="CB132" i="36" s="1"/>
  <c r="CB134" i="36" s="1"/>
  <c r="CB135" i="36" s="1"/>
  <c r="CB126" i="36"/>
  <c r="CT146" i="36"/>
  <c r="DC131" i="36"/>
  <c r="AJ146" i="36"/>
  <c r="W134" i="36"/>
  <c r="W135" i="36" s="1"/>
  <c r="W126" i="36"/>
  <c r="BG126" i="36"/>
  <c r="CV127" i="36"/>
  <c r="CV132" i="36" s="1"/>
  <c r="CV134" i="36" s="1"/>
  <c r="CV135" i="36" s="1"/>
  <c r="AD127" i="36"/>
  <c r="AD132" i="36" s="1"/>
  <c r="AD134" i="36" s="1"/>
  <c r="AD135" i="36" s="1"/>
  <c r="AZ127" i="36"/>
  <c r="AZ132" i="36" s="1"/>
  <c r="AZ134" i="36" s="1"/>
  <c r="AZ135" i="36" s="1"/>
  <c r="V127" i="36"/>
  <c r="V132" i="36" s="1"/>
  <c r="V134" i="36" s="1"/>
  <c r="DG127" i="36"/>
  <c r="DG132" i="36" s="1"/>
  <c r="DG134" i="36" s="1"/>
  <c r="DG135" i="36" s="1"/>
  <c r="H13" i="10"/>
  <c r="H12" i="10"/>
  <c r="DM13" i="36"/>
  <c r="BB13" i="36"/>
  <c r="DO13" i="36"/>
  <c r="CX13" i="36"/>
  <c r="DP13" i="36"/>
  <c r="DA13" i="36"/>
  <c r="CS13" i="36"/>
  <c r="CF13" i="36"/>
  <c r="BP13" i="36"/>
  <c r="AP13" i="36"/>
  <c r="Y13" i="36"/>
  <c r="CY13" i="36"/>
  <c r="W13" i="36"/>
  <c r="BD13" i="36"/>
  <c r="AB13" i="36"/>
  <c r="AX13" i="36"/>
  <c r="CE13" i="36"/>
  <c r="BI13" i="36"/>
  <c r="BW13" i="36"/>
  <c r="BT13" i="36"/>
  <c r="BE13" i="36"/>
  <c r="AV13" i="36"/>
  <c r="DE13" i="36"/>
  <c r="AC13" i="36"/>
  <c r="AK13" i="36"/>
  <c r="AR13" i="36"/>
  <c r="Z13" i="36"/>
  <c r="AM13" i="36"/>
  <c r="BX13" i="36"/>
  <c r="AU13" i="36"/>
  <c r="CA13" i="36"/>
  <c r="CD13" i="36"/>
  <c r="CR13" i="36"/>
  <c r="CM13" i="36"/>
  <c r="CN13" i="36"/>
  <c r="BZ13" i="36"/>
  <c r="BJ13" i="36"/>
  <c r="AW13" i="36"/>
  <c r="AL13" i="36"/>
  <c r="BS13" i="36"/>
  <c r="CI13" i="36"/>
  <c r="CB13" i="36"/>
  <c r="BV13" i="36"/>
  <c r="BH13" i="36"/>
  <c r="X13" i="36"/>
  <c r="AA13" i="36"/>
  <c r="BU13" i="36"/>
  <c r="DF13" i="36"/>
  <c r="CZ13" i="36"/>
  <c r="CK13" i="36"/>
  <c r="BM13" i="36"/>
  <c r="CL13" i="36"/>
  <c r="DG13" i="36"/>
  <c r="AH13" i="36"/>
  <c r="BG13" i="36"/>
  <c r="AD13" i="36"/>
  <c r="BO13" i="36"/>
  <c r="DB13" i="36"/>
  <c r="BR13" i="36"/>
  <c r="AF13" i="36"/>
  <c r="DL13" i="36"/>
  <c r="DI13" i="36"/>
  <c r="AZ13" i="36"/>
  <c r="DH13" i="36"/>
  <c r="DJ13" i="36"/>
  <c r="CT13" i="36"/>
  <c r="DD13" i="36"/>
  <c r="AY13" i="36"/>
  <c r="CC13" i="36"/>
  <c r="CQ13" i="36"/>
  <c r="DN13" i="36"/>
  <c r="AG13" i="36"/>
  <c r="CO13" i="36"/>
  <c r="BC13" i="36"/>
  <c r="CG13" i="36"/>
  <c r="CW13" i="36"/>
  <c r="V13" i="36"/>
  <c r="AQ13" i="36"/>
  <c r="BL13" i="36"/>
  <c r="AS13" i="36"/>
  <c r="BK13" i="36"/>
  <c r="AE13" i="36"/>
  <c r="CJ13" i="36"/>
  <c r="AJ13" i="36"/>
  <c r="CV13" i="36"/>
  <c r="DQ13" i="36"/>
  <c r="AN13" i="36"/>
  <c r="AI13" i="36"/>
  <c r="BF13" i="36"/>
  <c r="CH13" i="36"/>
  <c r="BA13" i="36"/>
  <c r="CU13" i="36"/>
  <c r="CP13" i="36"/>
  <c r="AT13" i="36"/>
  <c r="BY13" i="36"/>
  <c r="DC13" i="36"/>
  <c r="AO13" i="36"/>
  <c r="BN13" i="36"/>
  <c r="DK13" i="36"/>
  <c r="BQ13" i="36"/>
  <c r="CB12" i="36"/>
  <c r="DE12" i="36"/>
  <c r="CA12" i="36"/>
  <c r="BA12" i="36"/>
  <c r="DP12" i="36"/>
  <c r="AA12" i="36"/>
  <c r="DK12" i="36"/>
  <c r="BZ12" i="36"/>
  <c r="AG12" i="36"/>
  <c r="AH12" i="36"/>
  <c r="AM12" i="36"/>
  <c r="CM12" i="36"/>
  <c r="AX12" i="36"/>
  <c r="AS12" i="36"/>
  <c r="AE12" i="36"/>
  <c r="AN12" i="36"/>
  <c r="BE12" i="36"/>
  <c r="CH12" i="36"/>
  <c r="BF12" i="36"/>
  <c r="BP12" i="36"/>
  <c r="DD12" i="36"/>
  <c r="CV12" i="36"/>
  <c r="CF12" i="36"/>
  <c r="AJ12" i="36"/>
  <c r="CJ12" i="36"/>
  <c r="BI12" i="36"/>
  <c r="DC12" i="36"/>
  <c r="CI12" i="36"/>
  <c r="AZ12" i="36"/>
  <c r="DG12" i="36"/>
  <c r="BY12" i="36"/>
  <c r="CS12" i="36"/>
  <c r="BD12" i="36"/>
  <c r="CW12" i="36"/>
  <c r="CU12" i="36"/>
  <c r="DI12" i="36"/>
  <c r="BB12" i="36"/>
  <c r="Y12" i="36"/>
  <c r="CR12" i="36"/>
  <c r="Z12" i="36"/>
  <c r="CP12" i="36"/>
  <c r="BO12" i="36"/>
  <c r="BH12" i="36"/>
  <c r="CQ12" i="36"/>
  <c r="BX12" i="36"/>
  <c r="AV12" i="36"/>
  <c r="BK12" i="36"/>
  <c r="AQ12" i="36"/>
  <c r="AO12" i="36"/>
  <c r="DH12" i="36"/>
  <c r="DM12" i="36"/>
  <c r="CD12" i="36"/>
  <c r="BU12" i="36"/>
  <c r="BW12" i="36"/>
  <c r="AD12" i="36"/>
  <c r="CC12" i="36"/>
  <c r="BQ12" i="36"/>
  <c r="BV12" i="36"/>
  <c r="CK12" i="36"/>
  <c r="AB12" i="36"/>
  <c r="BM12" i="36"/>
  <c r="AW12" i="36"/>
  <c r="BC12" i="36"/>
  <c r="AC12" i="36"/>
  <c r="AI12" i="36"/>
  <c r="AL12" i="36"/>
  <c r="CY12" i="36"/>
  <c r="CG12" i="36"/>
  <c r="AU12" i="36"/>
  <c r="BN12" i="36"/>
  <c r="BR12" i="36"/>
  <c r="CX12" i="36"/>
  <c r="DB12" i="36"/>
  <c r="DN12" i="36"/>
  <c r="BG12" i="36"/>
  <c r="CO12" i="36"/>
  <c r="CE12" i="36"/>
  <c r="DF12" i="36"/>
  <c r="DL12" i="36"/>
  <c r="AF12" i="36"/>
  <c r="DJ12" i="36"/>
  <c r="V12" i="36"/>
  <c r="AP12" i="36"/>
  <c r="CL12" i="36"/>
  <c r="DO12" i="36"/>
  <c r="DQ12" i="36"/>
  <c r="AY12" i="36"/>
  <c r="AK12" i="36"/>
  <c r="AR12" i="36"/>
  <c r="CZ12" i="36"/>
  <c r="BT12" i="36"/>
  <c r="BJ12" i="36"/>
  <c r="BS12" i="36"/>
  <c r="AT12" i="36"/>
  <c r="X12" i="36"/>
  <c r="W12" i="36"/>
  <c r="CT12" i="36"/>
  <c r="BL12" i="36"/>
  <c r="CN12" i="36"/>
  <c r="DA12" i="36"/>
  <c r="AJ127" i="36"/>
  <c r="AJ132" i="36" s="1"/>
  <c r="AJ134" i="36" s="1"/>
  <c r="AJ135" i="36" s="1"/>
  <c r="CD127" i="36"/>
  <c r="CD132" i="36" s="1"/>
  <c r="CD134" i="36" s="1"/>
  <c r="CD135" i="36" s="1"/>
  <c r="AH14" i="36"/>
  <c r="AC14" i="36"/>
  <c r="AW14" i="36"/>
  <c r="CU14" i="36"/>
  <c r="CP14" i="36"/>
  <c r="BN14" i="36"/>
  <c r="CB14" i="36"/>
  <c r="CY14" i="36"/>
  <c r="V14" i="36"/>
  <c r="CT14" i="36"/>
  <c r="AN14" i="36"/>
  <c r="BQ14" i="36"/>
  <c r="DA14" i="36"/>
  <c r="W14" i="36"/>
  <c r="CD14" i="36"/>
  <c r="Z14" i="36"/>
  <c r="CN14" i="36"/>
  <c r="BI14" i="36"/>
  <c r="DD14" i="36"/>
  <c r="DC14" i="36"/>
  <c r="BC14" i="36"/>
  <c r="DO14" i="36"/>
  <c r="BY14" i="36"/>
  <c r="CH14" i="36"/>
  <c r="BS14" i="36"/>
  <c r="BO14" i="36"/>
  <c r="BJ14" i="36"/>
  <c r="AP14" i="36"/>
  <c r="AX14" i="36"/>
  <c r="BM14" i="36"/>
  <c r="CZ14" i="36"/>
  <c r="AD14" i="36"/>
  <c r="BW14" i="36"/>
  <c r="DP14" i="36"/>
  <c r="CL14" i="36"/>
  <c r="DF14" i="36"/>
  <c r="CI14" i="36"/>
  <c r="DH14" i="36"/>
  <c r="CM14" i="36"/>
  <c r="BK14" i="36"/>
  <c r="CR14" i="36"/>
  <c r="AT14" i="36"/>
  <c r="CQ14" i="36"/>
  <c r="CK14" i="36"/>
  <c r="AZ14" i="36"/>
  <c r="DI14" i="36"/>
  <c r="CS14" i="36"/>
  <c r="AS14" i="36"/>
  <c r="DG14" i="36"/>
  <c r="AR14" i="36"/>
  <c r="AM14" i="36"/>
  <c r="BE14" i="36"/>
  <c r="AY14" i="36"/>
  <c r="DM14" i="36"/>
  <c r="AF14" i="36"/>
  <c r="BF14" i="36"/>
  <c r="DQ14" i="36"/>
  <c r="BD14" i="36"/>
  <c r="BP14" i="36"/>
  <c r="AV14" i="36"/>
  <c r="CE14" i="36"/>
  <c r="BH14" i="36"/>
  <c r="BL14" i="36"/>
  <c r="CV14" i="36"/>
  <c r="AA14" i="36"/>
  <c r="AU14" i="36"/>
  <c r="AO14" i="36"/>
  <c r="CF14" i="36"/>
  <c r="BB14" i="36"/>
  <c r="AI14" i="36"/>
  <c r="DB14" i="36"/>
  <c r="BR14" i="36"/>
  <c r="Y14" i="36"/>
  <c r="DL14" i="36"/>
  <c r="DK14" i="36"/>
  <c r="DE14" i="36"/>
  <c r="DN14" i="36"/>
  <c r="AG14" i="36"/>
  <c r="BU14" i="36"/>
  <c r="X14" i="36"/>
  <c r="CG14" i="36"/>
  <c r="AE14" i="36"/>
  <c r="AL14" i="36"/>
  <c r="CX14" i="36"/>
  <c r="CO14" i="36"/>
  <c r="BG14" i="36"/>
  <c r="CJ14" i="36"/>
  <c r="CW14" i="36"/>
  <c r="BA14" i="36"/>
  <c r="AK14" i="36"/>
  <c r="AQ14" i="36"/>
  <c r="BZ14" i="36"/>
  <c r="AJ14" i="36"/>
  <c r="AB14" i="36"/>
  <c r="CA14" i="36"/>
  <c r="BV14" i="36"/>
  <c r="DJ14" i="36"/>
  <c r="BX14" i="36"/>
  <c r="CC14" i="36"/>
  <c r="BT14" i="36"/>
  <c r="DC127" i="36"/>
  <c r="DC132" i="36" s="1"/>
  <c r="DC134" i="36" s="1"/>
  <c r="DC135" i="36" s="1"/>
  <c r="BR131" i="36"/>
  <c r="AP127" i="36"/>
  <c r="AP132" i="36" s="1"/>
  <c r="AP134" i="36" s="1"/>
  <c r="AP135" i="36" s="1"/>
  <c r="AX131" i="36"/>
  <c r="DO133" i="36"/>
  <c r="DO145" i="36"/>
  <c r="AT131" i="36"/>
  <c r="AT146" i="36"/>
  <c r="BS135" i="36"/>
  <c r="CT126" i="36"/>
  <c r="CT127" i="36"/>
  <c r="CT132" i="36" s="1"/>
  <c r="CT134" i="36" s="1"/>
  <c r="CX126" i="36"/>
  <c r="CX127" i="36"/>
  <c r="CX132" i="36" s="1"/>
  <c r="CX134" i="36" s="1"/>
  <c r="DH126" i="36"/>
  <c r="DH127" i="36"/>
  <c r="DH132" i="36" s="1"/>
  <c r="DH134" i="36" s="1"/>
  <c r="AY145" i="36"/>
  <c r="AY133" i="36"/>
  <c r="AX126" i="36"/>
  <c r="AX127" i="36"/>
  <c r="AX132" i="36" s="1"/>
  <c r="AX134" i="36" s="1"/>
  <c r="CR126" i="36"/>
  <c r="CR127" i="36"/>
  <c r="CR132" i="36" s="1"/>
  <c r="CR134" i="36" s="1"/>
  <c r="CG126" i="36"/>
  <c r="CG127" i="36"/>
  <c r="CG132" i="36" s="1"/>
  <c r="CG134" i="36" s="1"/>
  <c r="BV145" i="36"/>
  <c r="BV133" i="36"/>
  <c r="DI135" i="36"/>
  <c r="CW126" i="36"/>
  <c r="CW127" i="36"/>
  <c r="CW132" i="36" s="1"/>
  <c r="CW134" i="36" s="1"/>
  <c r="AN126" i="36"/>
  <c r="AN127" i="36"/>
  <c r="AN132" i="36" s="1"/>
  <c r="AN134" i="36" s="1"/>
  <c r="DJ135" i="36"/>
  <c r="AS147" i="36"/>
  <c r="AS148" i="36"/>
  <c r="AO126" i="36"/>
  <c r="AO127" i="36"/>
  <c r="AO132" i="36" s="1"/>
  <c r="AO134" i="36" s="1"/>
  <c r="AM145" i="36"/>
  <c r="AM133" i="36"/>
  <c r="CU145" i="36"/>
  <c r="CU133" i="36"/>
  <c r="AG145" i="36"/>
  <c r="AG133" i="36"/>
  <c r="DF126" i="36"/>
  <c r="DF127" i="36"/>
  <c r="DF132" i="36" s="1"/>
  <c r="DF134" i="36" s="1"/>
  <c r="BI131" i="36"/>
  <c r="BI146" i="36"/>
  <c r="DN133" i="36"/>
  <c r="DN145" i="36"/>
  <c r="DK135" i="36"/>
  <c r="CH135" i="36"/>
  <c r="CI126" i="36"/>
  <c r="CI127" i="36"/>
  <c r="CI132" i="36" s="1"/>
  <c r="CI134" i="36" s="1"/>
  <c r="AL133" i="36"/>
  <c r="AL145" i="36"/>
  <c r="CA126" i="36"/>
  <c r="CA127" i="36"/>
  <c r="CA132" i="36" s="1"/>
  <c r="CA134" i="36" s="1"/>
  <c r="CN126" i="36"/>
  <c r="CN127" i="36"/>
  <c r="CN132" i="36" s="1"/>
  <c r="CN134" i="36" s="1"/>
  <c r="DM135" i="36"/>
  <c r="AT126" i="36"/>
  <c r="AT127" i="36"/>
  <c r="AT132" i="36" s="1"/>
  <c r="AT134" i="36" s="1"/>
  <c r="X133" i="36"/>
  <c r="X145" i="36"/>
  <c r="BT147" i="36"/>
  <c r="BT148" i="36"/>
  <c r="Y135" i="36"/>
  <c r="BR126" i="36"/>
  <c r="BR127" i="36"/>
  <c r="BR132" i="36" s="1"/>
  <c r="BR134" i="36" s="1"/>
  <c r="BZ135" i="36"/>
  <c r="AK135" i="36"/>
  <c r="AR148" i="36"/>
  <c r="AR147" i="36"/>
  <c r="BW126" i="36"/>
  <c r="BW127" i="36"/>
  <c r="BW132" i="36" s="1"/>
  <c r="BW134" i="36" s="1"/>
  <c r="CL126" i="36"/>
  <c r="CL127" i="36"/>
  <c r="CL132" i="36" s="1"/>
  <c r="CL134" i="36" s="1"/>
  <c r="AU126" i="36"/>
  <c r="AU127" i="36"/>
  <c r="AU132" i="36" s="1"/>
  <c r="AU134" i="36" s="1"/>
  <c r="BO126" i="36"/>
  <c r="BO127" i="36"/>
  <c r="BO132" i="36" s="1"/>
  <c r="BO134" i="36" s="1"/>
  <c r="BN135" i="36"/>
  <c r="BD133" i="36"/>
  <c r="BD145" i="36"/>
  <c r="BE145" i="36"/>
  <c r="BE133" i="36"/>
  <c r="BC135" i="36"/>
  <c r="AV126" i="36"/>
  <c r="AV127" i="36"/>
  <c r="AV132" i="36" s="1"/>
  <c r="AV134" i="36" s="1"/>
  <c r="CG146" i="36"/>
  <c r="CG131" i="36"/>
  <c r="BG135" i="36"/>
  <c r="T30" i="54" l="1"/>
  <c r="U30" i="54"/>
  <c r="V30" i="54"/>
  <c r="W30" i="54"/>
  <c r="Z30" i="54"/>
  <c r="AA30" i="54"/>
  <c r="AB30" i="54"/>
  <c r="AC30" i="54"/>
  <c r="D26" i="49"/>
  <c r="E26" i="49"/>
  <c r="F26" i="49"/>
  <c r="C26" i="49"/>
  <c r="I26" i="49"/>
  <c r="L26" i="49"/>
  <c r="J26" i="49"/>
  <c r="K26" i="49"/>
  <c r="Y30" i="54"/>
  <c r="X30" i="54"/>
  <c r="S31" i="54"/>
  <c r="AZ22" i="36"/>
  <c r="BP148" i="36"/>
  <c r="AA145" i="36"/>
  <c r="AA147" i="36" s="1"/>
  <c r="BF23" i="36"/>
  <c r="BV24" i="36"/>
  <c r="CR22" i="36"/>
  <c r="AS24" i="36"/>
  <c r="BF22" i="36"/>
  <c r="AL22" i="36"/>
  <c r="DQ22" i="36"/>
  <c r="DA24" i="36"/>
  <c r="CI23" i="36"/>
  <c r="CC22" i="36"/>
  <c r="CB23" i="36"/>
  <c r="AE22" i="36"/>
  <c r="Y23" i="36"/>
  <c r="AH22" i="36"/>
  <c r="CY24" i="36"/>
  <c r="AK23" i="36"/>
  <c r="CH22" i="36"/>
  <c r="CI22" i="36"/>
  <c r="CB22" i="36"/>
  <c r="DQ24" i="36"/>
  <c r="AZ24" i="36"/>
  <c r="AE24" i="36"/>
  <c r="BN22" i="36"/>
  <c r="CC24" i="36"/>
  <c r="DA23" i="36"/>
  <c r="CH23" i="36"/>
  <c r="BN23" i="36"/>
  <c r="AF24" i="36"/>
  <c r="Y24" i="36"/>
  <c r="AH23" i="36"/>
  <c r="BJ23" i="36"/>
  <c r="DC24" i="36"/>
  <c r="X22" i="36"/>
  <c r="BI24" i="36"/>
  <c r="BQ22" i="36"/>
  <c r="AT23" i="36"/>
  <c r="CX24" i="36"/>
  <c r="CT24" i="36"/>
  <c r="CS24" i="36"/>
  <c r="CR24" i="36"/>
  <c r="AL23" i="36"/>
  <c r="AS23" i="36"/>
  <c r="AK22" i="36"/>
  <c r="BQ24" i="36"/>
  <c r="AT24" i="36"/>
  <c r="BY22" i="36"/>
  <c r="AA22" i="36"/>
  <c r="CT22" i="36"/>
  <c r="CY22" i="36"/>
  <c r="CS23" i="36"/>
  <c r="CX22" i="36"/>
  <c r="X24" i="36"/>
  <c r="AF23" i="36"/>
  <c r="CJ22" i="36"/>
  <c r="BI23" i="36"/>
  <c r="DL22" i="36"/>
  <c r="DC23" i="36"/>
  <c r="CJ24" i="36"/>
  <c r="DL24" i="36"/>
  <c r="BJ22" i="36"/>
  <c r="CV23" i="36"/>
  <c r="AO23" i="36"/>
  <c r="BY24" i="36"/>
  <c r="AA23" i="36"/>
  <c r="CV22" i="36"/>
  <c r="AO22" i="36"/>
  <c r="BV22" i="36"/>
  <c r="DP24" i="36"/>
  <c r="DP22" i="36"/>
  <c r="AW24" i="36"/>
  <c r="AW23" i="36"/>
  <c r="BG24" i="36"/>
  <c r="BG22" i="36"/>
  <c r="BG23" i="36"/>
  <c r="Z24" i="36"/>
  <c r="Z22" i="36"/>
  <c r="Z23" i="36"/>
  <c r="BB24" i="36"/>
  <c r="BB23" i="36"/>
  <c r="BB22" i="36"/>
  <c r="DM24" i="36"/>
  <c r="DM22" i="36"/>
  <c r="DM23" i="36"/>
  <c r="DN24" i="36"/>
  <c r="DN22" i="36"/>
  <c r="DN23" i="36"/>
  <c r="AR24" i="36"/>
  <c r="AR23" i="36"/>
  <c r="AR22" i="36"/>
  <c r="AX24" i="36"/>
  <c r="AX23" i="36"/>
  <c r="AX22" i="36"/>
  <c r="CU24" i="36"/>
  <c r="CU22" i="36"/>
  <c r="CU23" i="36"/>
  <c r="CZ24" i="36"/>
  <c r="CZ22" i="36"/>
  <c r="CZ23" i="36"/>
  <c r="CD24" i="36"/>
  <c r="CD23" i="36"/>
  <c r="CD22" i="36"/>
  <c r="BA24" i="36"/>
  <c r="BA22" i="36"/>
  <c r="BA23" i="36"/>
  <c r="DH24" i="36"/>
  <c r="DH22" i="36"/>
  <c r="DH23" i="36"/>
  <c r="BR24" i="36"/>
  <c r="BR23" i="36"/>
  <c r="BR22" i="36"/>
  <c r="DE24" i="36"/>
  <c r="DE22" i="36"/>
  <c r="DE23" i="36"/>
  <c r="BO24" i="36"/>
  <c r="BO22" i="36"/>
  <c r="BO23" i="36"/>
  <c r="BM24" i="36"/>
  <c r="BM22" i="36"/>
  <c r="BM23" i="36"/>
  <c r="BP24" i="36"/>
  <c r="BP22" i="36"/>
  <c r="BP23" i="36"/>
  <c r="AI24" i="36"/>
  <c r="AI22" i="36"/>
  <c r="AI23" i="36"/>
  <c r="BH24" i="36"/>
  <c r="BH22" i="36"/>
  <c r="BH23" i="36"/>
  <c r="BU24" i="36"/>
  <c r="BU22" i="36"/>
  <c r="BU23" i="36"/>
  <c r="AN24" i="36"/>
  <c r="AN22" i="36"/>
  <c r="AN23" i="36"/>
  <c r="DG24" i="36"/>
  <c r="DG22" i="36"/>
  <c r="DG23" i="36"/>
  <c r="DK24" i="36"/>
  <c r="DK23" i="36"/>
  <c r="DK22" i="36"/>
  <c r="DI24" i="36"/>
  <c r="DI22" i="36"/>
  <c r="DI23" i="36"/>
  <c r="BC24" i="36"/>
  <c r="BC22" i="36"/>
  <c r="BC23" i="36"/>
  <c r="DD24" i="36"/>
  <c r="DD22" i="36"/>
  <c r="DD23" i="36"/>
  <c r="DB24" i="36"/>
  <c r="DB23" i="36"/>
  <c r="DB22" i="36"/>
  <c r="BT24" i="36"/>
  <c r="BT22" i="36"/>
  <c r="BT23" i="36"/>
  <c r="AG24" i="36"/>
  <c r="AG22" i="36"/>
  <c r="AG23" i="36"/>
  <c r="BW24" i="36"/>
  <c r="BW22" i="36"/>
  <c r="BW23" i="36"/>
  <c r="BX24" i="36"/>
  <c r="BX22" i="36"/>
  <c r="BX23" i="36"/>
  <c r="AC24" i="36"/>
  <c r="AC22" i="36"/>
  <c r="AC23" i="36"/>
  <c r="AD24" i="36"/>
  <c r="AD22" i="36"/>
  <c r="AD23" i="36"/>
  <c r="CP24" i="36"/>
  <c r="CP23" i="36"/>
  <c r="CP22" i="36"/>
  <c r="BZ24" i="36"/>
  <c r="BZ23" i="36"/>
  <c r="BZ22" i="36"/>
  <c r="CN24" i="36"/>
  <c r="CN22" i="36"/>
  <c r="CN23" i="36"/>
  <c r="CQ24" i="36"/>
  <c r="CQ23" i="36"/>
  <c r="CQ22" i="36"/>
  <c r="CK24" i="36"/>
  <c r="CK22" i="36"/>
  <c r="CK23" i="36"/>
  <c r="BD24" i="36"/>
  <c r="BD22" i="36"/>
  <c r="BD23" i="36"/>
  <c r="AJ24" i="36"/>
  <c r="AJ23" i="36"/>
  <c r="AJ22" i="36"/>
  <c r="CM24" i="36"/>
  <c r="CM22" i="36"/>
  <c r="CM23" i="36"/>
  <c r="DJ24" i="36"/>
  <c r="DJ22" i="36"/>
  <c r="DJ23" i="36"/>
  <c r="CF24" i="36"/>
  <c r="CF22" i="36"/>
  <c r="CF23" i="36"/>
  <c r="CA24" i="36"/>
  <c r="CA23" i="36"/>
  <c r="CA22" i="36"/>
  <c r="CE24" i="36"/>
  <c r="CE22" i="36"/>
  <c r="CE23" i="36"/>
  <c r="AY24" i="36"/>
  <c r="AY22" i="36"/>
  <c r="AY23" i="36"/>
  <c r="DO24" i="36"/>
  <c r="DO23" i="36"/>
  <c r="DO22" i="36"/>
  <c r="AQ24" i="36"/>
  <c r="AQ22" i="36"/>
  <c r="AQ23" i="36"/>
  <c r="BE24" i="36"/>
  <c r="BE22" i="36"/>
  <c r="BE23" i="36"/>
  <c r="BS24" i="36"/>
  <c r="BS22" i="36"/>
  <c r="BS23" i="36"/>
  <c r="AV24" i="36"/>
  <c r="AV22" i="36"/>
  <c r="AV23" i="36"/>
  <c r="CO24" i="36"/>
  <c r="CO22" i="36"/>
  <c r="CO23" i="36"/>
  <c r="CG24" i="36"/>
  <c r="CG22" i="36"/>
  <c r="CG23" i="36"/>
  <c r="AM24" i="36"/>
  <c r="AM22" i="36"/>
  <c r="AM23" i="36"/>
  <c r="BK24" i="36"/>
  <c r="BK23" i="36"/>
  <c r="BK22" i="36"/>
  <c r="BL24" i="36"/>
  <c r="BL22" i="36"/>
  <c r="BL23" i="36"/>
  <c r="DF24" i="36"/>
  <c r="DF23" i="36"/>
  <c r="DF22" i="36"/>
  <c r="AU24" i="36"/>
  <c r="AU23" i="36"/>
  <c r="AU22" i="36"/>
  <c r="CL24" i="36"/>
  <c r="CL23" i="36"/>
  <c r="CL22" i="36"/>
  <c r="CW24" i="36"/>
  <c r="CW22" i="36"/>
  <c r="CW23" i="36"/>
  <c r="AB24" i="36"/>
  <c r="AB22" i="36"/>
  <c r="AB23" i="36"/>
  <c r="AP24" i="36"/>
  <c r="AP23" i="36"/>
  <c r="AP22" i="36"/>
  <c r="W22" i="36"/>
  <c r="W23" i="36"/>
  <c r="W24" i="36"/>
  <c r="V22" i="36"/>
  <c r="V23" i="36"/>
  <c r="V24" i="36"/>
  <c r="V135" i="36"/>
  <c r="V133" i="36" s="1"/>
  <c r="CZ145" i="36"/>
  <c r="CZ148" i="36" s="1"/>
  <c r="AE133" i="36"/>
  <c r="AE147" i="36"/>
  <c r="BF145" i="36"/>
  <c r="BF148" i="36" s="1"/>
  <c r="CM147" i="36"/>
  <c r="AI148" i="36"/>
  <c r="AI147" i="36"/>
  <c r="CF133" i="36"/>
  <c r="Z133" i="36"/>
  <c r="BM133" i="36"/>
  <c r="BQ145" i="36"/>
  <c r="BQ147" i="36" s="1"/>
  <c r="BJ145" i="36"/>
  <c r="BJ148" i="36" s="1"/>
  <c r="DA133" i="36"/>
  <c r="CJ147" i="36"/>
  <c r="DL145" i="36"/>
  <c r="DL148" i="36" s="1"/>
  <c r="CK133" i="36"/>
  <c r="CE133" i="36"/>
  <c r="DE147" i="36"/>
  <c r="B27" i="49"/>
  <c r="H26" i="49"/>
  <c r="G26" i="49"/>
  <c r="BK148" i="36"/>
  <c r="BK147" i="36"/>
  <c r="CB145" i="36"/>
  <c r="CB133" i="36"/>
  <c r="DQ25" i="36" a="1"/>
  <c r="DQ27" i="36" s="1"/>
  <c r="DQ33" i="36" s="1"/>
  <c r="V25" i="36" a="1"/>
  <c r="V25" i="36" s="1"/>
  <c r="V31" i="36" s="1"/>
  <c r="CO25" i="36" a="1"/>
  <c r="CO26" i="36" s="1"/>
  <c r="CO32" i="36" s="1"/>
  <c r="CX25" i="36" a="1"/>
  <c r="CX27" i="36" s="1"/>
  <c r="CX33" i="36" s="1"/>
  <c r="AC25" i="36" a="1"/>
  <c r="AC26" i="36" s="1"/>
  <c r="AC32" i="36" s="1"/>
  <c r="BL25" i="36" a="1"/>
  <c r="BL25" i="36" s="1"/>
  <c r="CZ25" i="36" a="1"/>
  <c r="CZ25" i="36" s="1"/>
  <c r="CG25" i="36" a="1"/>
  <c r="CG26" i="36" s="1"/>
  <c r="CC25" i="36" a="1"/>
  <c r="CC26" i="36" s="1"/>
  <c r="CC32" i="36" s="1"/>
  <c r="AQ25" i="36" a="1"/>
  <c r="AQ25" i="36" s="1"/>
  <c r="AQ31" i="36" s="1"/>
  <c r="CQ25" i="36" a="1"/>
  <c r="CQ25" i="36" s="1"/>
  <c r="CQ31" i="36" s="1"/>
  <c r="Z25" i="36" a="1"/>
  <c r="Z27" i="36" s="1"/>
  <c r="Z33" i="36" s="1"/>
  <c r="CS25" i="36" a="1"/>
  <c r="CS26" i="36" s="1"/>
  <c r="CS32" i="36" s="1"/>
  <c r="CI25" i="36" a="1"/>
  <c r="CI25" i="36" s="1"/>
  <c r="CI31" i="36" s="1"/>
  <c r="AJ25" i="36" a="1"/>
  <c r="AJ26" i="36" s="1"/>
  <c r="AJ32" i="36" s="1"/>
  <c r="BP25" i="36" a="1"/>
  <c r="BP27" i="36" s="1"/>
  <c r="BP33" i="36" s="1"/>
  <c r="CM25" i="36" a="1"/>
  <c r="CM26" i="36" s="1"/>
  <c r="CM32" i="36" s="1"/>
  <c r="BA25" i="36" a="1"/>
  <c r="BA26" i="36" s="1"/>
  <c r="BA32" i="36" s="1"/>
  <c r="W25" i="36" a="1"/>
  <c r="W26" i="36" s="1"/>
  <c r="W32" i="36" s="1"/>
  <c r="BJ25" i="36" a="1"/>
  <c r="BJ27" i="36" s="1"/>
  <c r="CL25" i="36" a="1"/>
  <c r="CL25" i="36" s="1"/>
  <c r="CL31" i="36" s="1"/>
  <c r="DN25" i="36" a="1"/>
  <c r="DN26" i="36" s="1"/>
  <c r="DN32" i="36" s="1"/>
  <c r="BN25" i="36" a="1"/>
  <c r="BN25" i="36" s="1"/>
  <c r="BN31" i="36" s="1"/>
  <c r="AL25" i="36" a="1"/>
  <c r="AL25" i="36" s="1"/>
  <c r="AL31" i="36" s="1"/>
  <c r="BW25" i="36" a="1"/>
  <c r="BW25" i="36" s="1"/>
  <c r="BW31" i="36" s="1"/>
  <c r="AT25" i="36" a="1"/>
  <c r="DI25" i="36" a="1"/>
  <c r="AN25" i="36" a="1"/>
  <c r="BZ25" i="36" a="1"/>
  <c r="BQ18" i="36"/>
  <c r="DC18" i="36"/>
  <c r="CU18" i="36"/>
  <c r="AI18" i="36"/>
  <c r="AJ18" i="36"/>
  <c r="AS18" i="36"/>
  <c r="CW18" i="36"/>
  <c r="AG18" i="36"/>
  <c r="AY18" i="36"/>
  <c r="DH18" i="36"/>
  <c r="AF18" i="36"/>
  <c r="AD18" i="36"/>
  <c r="CL18" i="36"/>
  <c r="CZ18" i="36"/>
  <c r="X18" i="36"/>
  <c r="CI18" i="36"/>
  <c r="BJ18" i="36"/>
  <c r="CR18" i="36"/>
  <c r="BX18" i="36"/>
  <c r="AK18" i="36"/>
  <c r="BE18" i="36"/>
  <c r="BI18" i="36"/>
  <c r="BD18" i="36"/>
  <c r="AP18" i="36"/>
  <c r="DA18" i="36"/>
  <c r="BB18" i="36"/>
  <c r="AB25" i="36" a="1"/>
  <c r="CD25" i="36" a="1"/>
  <c r="CT25" i="36" a="1"/>
  <c r="BS25" i="36" a="1"/>
  <c r="AR25" i="36" a="1"/>
  <c r="DO25" i="36" a="1"/>
  <c r="DJ25" i="36" a="1"/>
  <c r="DL25" i="36" a="1"/>
  <c r="BG25" i="36" a="1"/>
  <c r="BR25" i="36" a="1"/>
  <c r="CY25" i="36" a="1"/>
  <c r="BC25" i="36" a="1"/>
  <c r="CK25" i="36" a="1"/>
  <c r="AD25" i="36" a="1"/>
  <c r="DM25" i="36" a="1"/>
  <c r="BK25" i="36" a="1"/>
  <c r="BH25" i="36" a="1"/>
  <c r="CR25" i="36" a="1"/>
  <c r="CU25" i="36" a="1"/>
  <c r="BY25" i="36" a="1"/>
  <c r="DC25" i="36" a="1"/>
  <c r="CF25" i="36" a="1"/>
  <c r="BF25" i="36" a="1"/>
  <c r="AE25" i="36" a="1"/>
  <c r="AM25" i="36" a="1"/>
  <c r="DK25" i="36" a="1"/>
  <c r="CA25" i="36" a="1"/>
  <c r="DK18" i="36"/>
  <c r="BY18" i="36"/>
  <c r="BA18" i="36"/>
  <c r="AN18" i="36"/>
  <c r="CJ18" i="36"/>
  <c r="BL18" i="36"/>
  <c r="CG18" i="36"/>
  <c r="DN18" i="36"/>
  <c r="DD18" i="36"/>
  <c r="AZ18" i="36"/>
  <c r="BR18" i="36"/>
  <c r="BG18" i="36"/>
  <c r="DF18" i="36"/>
  <c r="BH18" i="36"/>
  <c r="BS18" i="36"/>
  <c r="BZ18" i="36"/>
  <c r="CD18" i="36"/>
  <c r="AM18" i="36"/>
  <c r="AC18" i="36"/>
  <c r="CE18" i="36"/>
  <c r="W18" i="36"/>
  <c r="BP18" i="36"/>
  <c r="DP18" i="36"/>
  <c r="DM18" i="36"/>
  <c r="DA25" i="36" a="1"/>
  <c r="AK25" i="36" a="1"/>
  <c r="DF25" i="36" a="1"/>
  <c r="AW25" i="36" a="1"/>
  <c r="BV25" i="36" a="1"/>
  <c r="DH25" i="36" a="1"/>
  <c r="AV25" i="36" a="1"/>
  <c r="BO25" i="36" a="1"/>
  <c r="Y25" i="36" a="1"/>
  <c r="CW25" i="36" a="1"/>
  <c r="DG25" i="36" a="1"/>
  <c r="BI25" i="36" a="1"/>
  <c r="CV25" i="36" a="1"/>
  <c r="CH25" i="36" a="1"/>
  <c r="AS25" i="36" a="1"/>
  <c r="AH25" i="36" a="1"/>
  <c r="AA25" i="36" a="1"/>
  <c r="DE25" i="36" a="1"/>
  <c r="BN18" i="36"/>
  <c r="AT18" i="36"/>
  <c r="CH18" i="36"/>
  <c r="DQ18" i="36"/>
  <c r="AE18" i="36"/>
  <c r="AQ18" i="36"/>
  <c r="BC18" i="36"/>
  <c r="CQ18" i="36"/>
  <c r="CT18" i="36"/>
  <c r="DI18" i="36"/>
  <c r="DB18" i="36"/>
  <c r="AH18" i="36"/>
  <c r="BM18" i="36"/>
  <c r="BU18" i="36"/>
  <c r="BV18" i="36"/>
  <c r="AL18" i="36"/>
  <c r="CN18" i="36"/>
  <c r="CA18" i="36"/>
  <c r="Z18" i="36"/>
  <c r="DE18" i="36"/>
  <c r="BT18" i="36"/>
  <c r="AX18" i="36"/>
  <c r="CY18" i="36"/>
  <c r="CF18" i="36"/>
  <c r="CX18" i="36"/>
  <c r="CN25" i="36" a="1"/>
  <c r="X25" i="36" a="1"/>
  <c r="BT25" i="36" a="1"/>
  <c r="AY25" i="36" a="1"/>
  <c r="AP25" i="36" a="1"/>
  <c r="AF25" i="36" a="1"/>
  <c r="CE25" i="36" a="1"/>
  <c r="DB25" i="36" a="1"/>
  <c r="AU25" i="36" a="1"/>
  <c r="AI25" i="36" a="1"/>
  <c r="BM25" i="36" a="1"/>
  <c r="BQ25" i="36" a="1"/>
  <c r="BU25" i="36" a="1"/>
  <c r="AO25" i="36" a="1"/>
  <c r="BX25" i="36" a="1"/>
  <c r="CP25" i="36" a="1"/>
  <c r="BB25" i="36" a="1"/>
  <c r="BD25" i="36" a="1"/>
  <c r="AZ25" i="36" a="1"/>
  <c r="CJ25" i="36" a="1"/>
  <c r="DD25" i="36" a="1"/>
  <c r="BE25" i="36" a="1"/>
  <c r="AX25" i="36" a="1"/>
  <c r="AG25" i="36" a="1"/>
  <c r="DP25" i="36" a="1"/>
  <c r="CB25" i="36" a="1"/>
  <c r="AO18" i="36"/>
  <c r="CP18" i="36"/>
  <c r="BF18" i="36"/>
  <c r="CV18" i="36"/>
  <c r="BK18" i="36"/>
  <c r="V18" i="36"/>
  <c r="CO18" i="36"/>
  <c r="CC18" i="36"/>
  <c r="DJ18" i="36"/>
  <c r="DL18" i="36"/>
  <c r="BO18" i="36"/>
  <c r="DG18" i="36"/>
  <c r="CK18" i="36"/>
  <c r="AA18" i="36"/>
  <c r="CB18" i="36"/>
  <c r="AW18" i="36"/>
  <c r="CM18" i="36"/>
  <c r="AU18" i="36"/>
  <c r="AR18" i="36"/>
  <c r="AV18" i="36"/>
  <c r="BW18" i="36"/>
  <c r="AB18" i="36"/>
  <c r="Y18" i="36"/>
  <c r="CS18" i="36"/>
  <c r="DO18" i="36"/>
  <c r="DG145" i="36"/>
  <c r="DG133" i="36"/>
  <c r="AV135" i="36"/>
  <c r="BX133" i="36"/>
  <c r="BX145" i="36"/>
  <c r="AW145" i="36"/>
  <c r="AW133" i="36"/>
  <c r="BG145" i="36"/>
  <c r="BG133" i="36"/>
  <c r="CV145" i="36"/>
  <c r="CV133" i="36"/>
  <c r="BN133" i="36"/>
  <c r="BN145" i="36"/>
  <c r="AU135" i="36"/>
  <c r="BY145" i="36"/>
  <c r="BY133" i="36"/>
  <c r="AH145" i="36"/>
  <c r="AH133" i="36"/>
  <c r="Y145" i="36"/>
  <c r="Y133" i="36"/>
  <c r="DB145" i="36"/>
  <c r="DB133" i="36"/>
  <c r="CA135" i="36"/>
  <c r="BU133" i="36"/>
  <c r="BU145" i="36"/>
  <c r="CO133" i="36"/>
  <c r="CO145" i="36"/>
  <c r="AG148" i="36"/>
  <c r="AG147" i="36"/>
  <c r="CF147" i="36"/>
  <c r="CF148" i="36"/>
  <c r="BM148" i="36"/>
  <c r="BM147" i="36"/>
  <c r="CS145" i="36"/>
  <c r="CS133" i="36"/>
  <c r="DH135" i="36"/>
  <c r="CX135" i="36"/>
  <c r="CE147" i="36"/>
  <c r="CE148" i="36"/>
  <c r="BA145" i="36"/>
  <c r="BA133" i="36"/>
  <c r="CQ145" i="36"/>
  <c r="CQ133" i="36"/>
  <c r="AC145" i="36"/>
  <c r="AC133" i="36"/>
  <c r="BL145" i="36"/>
  <c r="BL133" i="36"/>
  <c r="BC133" i="36"/>
  <c r="BC145" i="36"/>
  <c r="BD148" i="36"/>
  <c r="BD147" i="36"/>
  <c r="BH145" i="36"/>
  <c r="BH133" i="36"/>
  <c r="BB133" i="36"/>
  <c r="BB145" i="36"/>
  <c r="DD133" i="36"/>
  <c r="DD145" i="36"/>
  <c r="X147" i="36"/>
  <c r="X148" i="36"/>
  <c r="CY145" i="36"/>
  <c r="CY133" i="36"/>
  <c r="CI135" i="36"/>
  <c r="CH133" i="36"/>
  <c r="CH145" i="36"/>
  <c r="DF135" i="36"/>
  <c r="CU147" i="36"/>
  <c r="CU148" i="36"/>
  <c r="AM148" i="36"/>
  <c r="AM147" i="36"/>
  <c r="DC145" i="36"/>
  <c r="DC133" i="36"/>
  <c r="CW135" i="36"/>
  <c r="DI145" i="36"/>
  <c r="DI133" i="36"/>
  <c r="BV148" i="36"/>
  <c r="BV147" i="36"/>
  <c r="DA147" i="36"/>
  <c r="DA148" i="36"/>
  <c r="CC133" i="36"/>
  <c r="CC145" i="36"/>
  <c r="AX135" i="36"/>
  <c r="AQ133" i="36"/>
  <c r="AQ145" i="36"/>
  <c r="CK147" i="36"/>
  <c r="CK148" i="36"/>
  <c r="DP133" i="36"/>
  <c r="DP145" i="36"/>
  <c r="AJ145" i="36"/>
  <c r="AJ133" i="36"/>
  <c r="CT135" i="36"/>
  <c r="W133" i="36"/>
  <c r="W145" i="36"/>
  <c r="BS133" i="36"/>
  <c r="BS145" i="36"/>
  <c r="BE147" i="36"/>
  <c r="BE148" i="36"/>
  <c r="BO135" i="36"/>
  <c r="AD133" i="36"/>
  <c r="AD145" i="36"/>
  <c r="BW135" i="36"/>
  <c r="BZ145" i="36"/>
  <c r="BZ133" i="36"/>
  <c r="AT135" i="36"/>
  <c r="DM133" i="36"/>
  <c r="DM145" i="36"/>
  <c r="CN135" i="36"/>
  <c r="AL147" i="36"/>
  <c r="AL148" i="36"/>
  <c r="DK145" i="36"/>
  <c r="DK133" i="36"/>
  <c r="DN147" i="36"/>
  <c r="DN148" i="36"/>
  <c r="AP145" i="36"/>
  <c r="AP133" i="36"/>
  <c r="DJ133" i="36"/>
  <c r="DJ145" i="36"/>
  <c r="CG135" i="36"/>
  <c r="AB133" i="36"/>
  <c r="AB145" i="36"/>
  <c r="CR135" i="36"/>
  <c r="AY148" i="36"/>
  <c r="AY147" i="36"/>
  <c r="BI133" i="36"/>
  <c r="BI145" i="36"/>
  <c r="CL135" i="36"/>
  <c r="AK133" i="36"/>
  <c r="AK145" i="36"/>
  <c r="BR135" i="36"/>
  <c r="CP145" i="36"/>
  <c r="CP133" i="36"/>
  <c r="AZ133" i="36"/>
  <c r="AZ145" i="36"/>
  <c r="Z147" i="36"/>
  <c r="Z148" i="36"/>
  <c r="CD145" i="36"/>
  <c r="CD133" i="36"/>
  <c r="DQ145" i="36"/>
  <c r="DQ133" i="36"/>
  <c r="AF145" i="36"/>
  <c r="AF133" i="36"/>
  <c r="AO135" i="36"/>
  <c r="AN135" i="36"/>
  <c r="DO147" i="36"/>
  <c r="DO148" i="36"/>
  <c r="V31" i="54" l="1"/>
  <c r="W31" i="54"/>
  <c r="T31" i="54"/>
  <c r="Z31" i="54"/>
  <c r="U31" i="54"/>
  <c r="AA31" i="54"/>
  <c r="AB31" i="54"/>
  <c r="AC31" i="54"/>
  <c r="D27" i="49"/>
  <c r="C27" i="49"/>
  <c r="F27" i="49"/>
  <c r="E27" i="49"/>
  <c r="I27" i="49"/>
  <c r="L27" i="49"/>
  <c r="K27" i="49"/>
  <c r="J27" i="49"/>
  <c r="S32" i="54"/>
  <c r="Y31" i="54"/>
  <c r="X31" i="54"/>
  <c r="AA148" i="36"/>
  <c r="V145" i="36"/>
  <c r="V148" i="36" s="1"/>
  <c r="BP26" i="36"/>
  <c r="BP32" i="36" s="1"/>
  <c r="V26" i="36"/>
  <c r="V32" i="36" s="1"/>
  <c r="CZ147" i="36"/>
  <c r="BF147" i="36"/>
  <c r="BQ148" i="36"/>
  <c r="BJ147" i="36"/>
  <c r="DL147" i="36"/>
  <c r="CG25" i="36"/>
  <c r="CG31" i="36" s="1"/>
  <c r="CO25" i="36"/>
  <c r="CO31" i="36" s="1"/>
  <c r="CG29" i="36"/>
  <c r="AQ28" i="36"/>
  <c r="CC25" i="36"/>
  <c r="CC31" i="36" s="1"/>
  <c r="DN27" i="36"/>
  <c r="DN33" i="36" s="1"/>
  <c r="CX25" i="36"/>
  <c r="CX31" i="36" s="1"/>
  <c r="CQ27" i="36"/>
  <c r="CQ33" i="36" s="1"/>
  <c r="CS27" i="36"/>
  <c r="CS33" i="36" s="1"/>
  <c r="B28" i="49"/>
  <c r="G27" i="49"/>
  <c r="H27" i="49"/>
  <c r="BN27" i="36"/>
  <c r="BN33" i="36" s="1"/>
  <c r="CL26" i="36"/>
  <c r="CL32" i="36" s="1"/>
  <c r="Z25" i="36"/>
  <c r="Z31" i="36" s="1"/>
  <c r="BL28" i="36"/>
  <c r="BW26" i="36"/>
  <c r="BW32" i="36" s="1"/>
  <c r="W25" i="36"/>
  <c r="W31" i="36" s="1"/>
  <c r="AQ26" i="36"/>
  <c r="AQ32" i="36" s="1"/>
  <c r="AC25" i="36"/>
  <c r="AC31" i="36" s="1"/>
  <c r="CZ26" i="36"/>
  <c r="CZ32" i="36" s="1"/>
  <c r="BJ26" i="36"/>
  <c r="BJ29" i="36" s="1"/>
  <c r="AJ29" i="36"/>
  <c r="AJ27" i="36"/>
  <c r="AJ33" i="36" s="1"/>
  <c r="CB147" i="36"/>
  <c r="CB148" i="36"/>
  <c r="CM29" i="36"/>
  <c r="CX26" i="36"/>
  <c r="CX32" i="36" s="1"/>
  <c r="DQ25" i="36"/>
  <c r="DQ31" i="36" s="1"/>
  <c r="CM27" i="36"/>
  <c r="CM33" i="36" s="1"/>
  <c r="CS25" i="36"/>
  <c r="CS31" i="36" s="1"/>
  <c r="DN25" i="36"/>
  <c r="DN28" i="36" s="1"/>
  <c r="CC27" i="36"/>
  <c r="CC33" i="36" s="1"/>
  <c r="DQ26" i="36"/>
  <c r="DQ32" i="36" s="1"/>
  <c r="CM25" i="36"/>
  <c r="CM31" i="36" s="1"/>
  <c r="CG32" i="36"/>
  <c r="BP30" i="36"/>
  <c r="CO29" i="36"/>
  <c r="BW27" i="36"/>
  <c r="BW33" i="36" s="1"/>
  <c r="CO27" i="36"/>
  <c r="CO33" i="36" s="1"/>
  <c r="BP25" i="36"/>
  <c r="BP31" i="36" s="1"/>
  <c r="Z26" i="36"/>
  <c r="Z32" i="36" s="1"/>
  <c r="CL27" i="36"/>
  <c r="CL33" i="36" s="1"/>
  <c r="CG27" i="36"/>
  <c r="CG30" i="36" s="1"/>
  <c r="BL31" i="36"/>
  <c r="BN26" i="36"/>
  <c r="BN32" i="36" s="1"/>
  <c r="W27" i="36"/>
  <c r="W33" i="36" s="1"/>
  <c r="CI28" i="36"/>
  <c r="AQ27" i="36"/>
  <c r="AQ33" i="36" s="1"/>
  <c r="AC27" i="36"/>
  <c r="AC33" i="36" s="1"/>
  <c r="BL26" i="36"/>
  <c r="BA25" i="36"/>
  <c r="BA31" i="36" s="1"/>
  <c r="CI27" i="36"/>
  <c r="CI33" i="36" s="1"/>
  <c r="BL27" i="36"/>
  <c r="BL33" i="36" s="1"/>
  <c r="BA27" i="36"/>
  <c r="BA33" i="36" s="1"/>
  <c r="CI26" i="36"/>
  <c r="CI32" i="36" s="1"/>
  <c r="V27" i="36"/>
  <c r="V33" i="36" s="1"/>
  <c r="BJ30" i="36"/>
  <c r="V28" i="36"/>
  <c r="AL26" i="36"/>
  <c r="AL32" i="36" s="1"/>
  <c r="CZ27" i="36"/>
  <c r="CZ33" i="36" s="1"/>
  <c r="AJ25" i="36"/>
  <c r="AJ31" i="36" s="1"/>
  <c r="AL27" i="36"/>
  <c r="AL33" i="36" s="1"/>
  <c r="BJ25" i="36"/>
  <c r="BJ28" i="36" s="1"/>
  <c r="CC29" i="36"/>
  <c r="CQ26" i="36"/>
  <c r="CQ32" i="36" s="1"/>
  <c r="AL28" i="36"/>
  <c r="BB20" i="36"/>
  <c r="BB19" i="36"/>
  <c r="BB21" i="36"/>
  <c r="BJ33" i="36"/>
  <c r="AS21" i="36"/>
  <c r="AS20" i="36"/>
  <c r="AS19" i="36"/>
  <c r="AJ19" i="36"/>
  <c r="AJ20" i="36"/>
  <c r="AJ21" i="36"/>
  <c r="BW28" i="36"/>
  <c r="DO20" i="36"/>
  <c r="DO19" i="36"/>
  <c r="DO21" i="36"/>
  <c r="AB21" i="36"/>
  <c r="AB20" i="36"/>
  <c r="AB19" i="36"/>
  <c r="BW20" i="36"/>
  <c r="BW19" i="36"/>
  <c r="BW21" i="36"/>
  <c r="AU21" i="36"/>
  <c r="AU20" i="36"/>
  <c r="AU19" i="36"/>
  <c r="CM19" i="36"/>
  <c r="CM21" i="36"/>
  <c r="CM20" i="36"/>
  <c r="AW20" i="36"/>
  <c r="AW19" i="36"/>
  <c r="AW21" i="36"/>
  <c r="CB19" i="36"/>
  <c r="CB20" i="36"/>
  <c r="CB21" i="36"/>
  <c r="AA19" i="36"/>
  <c r="AA20" i="36"/>
  <c r="AA21" i="36"/>
  <c r="CC19" i="36"/>
  <c r="CC21" i="36"/>
  <c r="CC20" i="36"/>
  <c r="CO21" i="36"/>
  <c r="CO19" i="36"/>
  <c r="CO20" i="36"/>
  <c r="V20" i="36"/>
  <c r="V21" i="36"/>
  <c r="V19" i="36"/>
  <c r="CZ28" i="36"/>
  <c r="DP27" i="36"/>
  <c r="DP33" i="36" s="1"/>
  <c r="DP25" i="36"/>
  <c r="DP26" i="36"/>
  <c r="BB27" i="36"/>
  <c r="BB33" i="36" s="1"/>
  <c r="BB26" i="36"/>
  <c r="BB25" i="36"/>
  <c r="BU26" i="36"/>
  <c r="BU25" i="36"/>
  <c r="BU27" i="36"/>
  <c r="AU27" i="36"/>
  <c r="AU33" i="36" s="1"/>
  <c r="AU25" i="36"/>
  <c r="AU31" i="36" s="1"/>
  <c r="AU26" i="36"/>
  <c r="AP27" i="36"/>
  <c r="AP26" i="36"/>
  <c r="AP25" i="36"/>
  <c r="CN25" i="36"/>
  <c r="CN27" i="36"/>
  <c r="CN26" i="36"/>
  <c r="CF20" i="36"/>
  <c r="CF19" i="36"/>
  <c r="CF21" i="36"/>
  <c r="AX20" i="36"/>
  <c r="AX21" i="36"/>
  <c r="AX19" i="36"/>
  <c r="BT20" i="36"/>
  <c r="BT21" i="36"/>
  <c r="BT19" i="36"/>
  <c r="CA21" i="36"/>
  <c r="CA20" i="36"/>
  <c r="CA19" i="36"/>
  <c r="CN20" i="36"/>
  <c r="CN21" i="36"/>
  <c r="CN19" i="36"/>
  <c r="BU20" i="36"/>
  <c r="BU21" i="36"/>
  <c r="BU19" i="36"/>
  <c r="BM20" i="36"/>
  <c r="BM19" i="36"/>
  <c r="BM21" i="36"/>
  <c r="AH19" i="36"/>
  <c r="AH20" i="36"/>
  <c r="AH21" i="36"/>
  <c r="DI20" i="36"/>
  <c r="DI19" i="36"/>
  <c r="DI21" i="36"/>
  <c r="CT19" i="36"/>
  <c r="CT20" i="36"/>
  <c r="CT21" i="36"/>
  <c r="CQ19" i="36"/>
  <c r="CQ20" i="36"/>
  <c r="CQ21" i="36"/>
  <c r="AT19" i="36"/>
  <c r="AT21" i="36"/>
  <c r="AT20" i="36"/>
  <c r="AH27" i="36"/>
  <c r="AH25" i="36"/>
  <c r="AH26" i="36"/>
  <c r="BI27" i="36"/>
  <c r="BI33" i="36" s="1"/>
  <c r="BI25" i="36"/>
  <c r="BI26" i="36"/>
  <c r="BI32" i="36" s="1"/>
  <c r="BO26" i="36"/>
  <c r="BO32" i="36" s="1"/>
  <c r="BO27" i="36"/>
  <c r="BO33" i="36" s="1"/>
  <c r="BO25" i="36"/>
  <c r="DA27" i="36"/>
  <c r="DA26" i="36"/>
  <c r="DA25" i="36"/>
  <c r="DQ30" i="36"/>
  <c r="DP21" i="36"/>
  <c r="DP19" i="36"/>
  <c r="DP20" i="36"/>
  <c r="BP19" i="36"/>
  <c r="BP21" i="36"/>
  <c r="BP20" i="36"/>
  <c r="W19" i="36"/>
  <c r="W21" i="36"/>
  <c r="W20" i="36"/>
  <c r="BZ21" i="36"/>
  <c r="BZ19" i="36"/>
  <c r="BZ20" i="36"/>
  <c r="BS20" i="36"/>
  <c r="BS21" i="36"/>
  <c r="BS19" i="36"/>
  <c r="BH21" i="36"/>
  <c r="BH20" i="36"/>
  <c r="BH19" i="36"/>
  <c r="CJ20" i="36"/>
  <c r="CJ19" i="36"/>
  <c r="CJ21" i="36"/>
  <c r="AM26" i="36"/>
  <c r="AM25" i="36"/>
  <c r="AM27" i="36"/>
  <c r="DC26" i="36"/>
  <c r="DC27" i="36"/>
  <c r="DC25" i="36"/>
  <c r="BH26" i="36"/>
  <c r="BH27" i="36"/>
  <c r="BH25" i="36"/>
  <c r="CK25" i="36"/>
  <c r="CK31" i="36" s="1"/>
  <c r="CK27" i="36"/>
  <c r="CK26" i="36"/>
  <c r="BG25" i="36"/>
  <c r="BG27" i="36"/>
  <c r="BG26" i="36"/>
  <c r="AR27" i="36"/>
  <c r="AR26" i="36"/>
  <c r="AR25" i="36"/>
  <c r="Y20" i="36"/>
  <c r="Y21" i="36"/>
  <c r="Y19" i="36"/>
  <c r="AV21" i="36"/>
  <c r="AV19" i="36"/>
  <c r="AV20" i="36"/>
  <c r="BK19" i="36"/>
  <c r="BK21" i="36"/>
  <c r="BK20" i="36"/>
  <c r="Z30" i="36"/>
  <c r="AG27" i="36"/>
  <c r="AG33" i="36" s="1"/>
  <c r="AG26" i="36"/>
  <c r="AG25" i="36"/>
  <c r="CJ27" i="36"/>
  <c r="CJ25" i="36"/>
  <c r="CJ26" i="36"/>
  <c r="CP26" i="36"/>
  <c r="CP27" i="36"/>
  <c r="CP25" i="36"/>
  <c r="BQ27" i="36"/>
  <c r="BQ25" i="36"/>
  <c r="BQ26" i="36"/>
  <c r="DB27" i="36"/>
  <c r="DB25" i="36"/>
  <c r="DB26" i="36"/>
  <c r="AY27" i="36"/>
  <c r="AY26" i="36"/>
  <c r="AY25" i="36"/>
  <c r="CX20" i="36"/>
  <c r="CX19" i="36"/>
  <c r="CX21" i="36"/>
  <c r="Z21" i="36"/>
  <c r="Z20" i="36"/>
  <c r="Z19" i="36"/>
  <c r="DQ20" i="36"/>
  <c r="DQ19" i="36"/>
  <c r="DQ21" i="36"/>
  <c r="AS27" i="36"/>
  <c r="AS25" i="36"/>
  <c r="AS26" i="36"/>
  <c r="AS32" i="36" s="1"/>
  <c r="DG26" i="36"/>
  <c r="DG27" i="36"/>
  <c r="DG25" i="36"/>
  <c r="AV25" i="36"/>
  <c r="AV31" i="36" s="1"/>
  <c r="AV27" i="36"/>
  <c r="AV33" i="36" s="1"/>
  <c r="AV26" i="36"/>
  <c r="DF26" i="36"/>
  <c r="DF25" i="36"/>
  <c r="DF27" i="36"/>
  <c r="AK25" i="36"/>
  <c r="AK27" i="36"/>
  <c r="AK26" i="36"/>
  <c r="BN28" i="36"/>
  <c r="CE20" i="36"/>
  <c r="CE19" i="36"/>
  <c r="CE21" i="36"/>
  <c r="BG20" i="36"/>
  <c r="BG21" i="36"/>
  <c r="BG19" i="36"/>
  <c r="BR19" i="36"/>
  <c r="BR20" i="36"/>
  <c r="BR21" i="36"/>
  <c r="AZ19" i="36"/>
  <c r="AZ21" i="36"/>
  <c r="AZ20" i="36"/>
  <c r="DN21" i="36"/>
  <c r="DN20" i="36"/>
  <c r="DN19" i="36"/>
  <c r="CG20" i="36"/>
  <c r="CG21" i="36"/>
  <c r="CG19" i="36"/>
  <c r="AN21" i="36"/>
  <c r="AN20" i="36"/>
  <c r="AN19" i="36"/>
  <c r="BA21" i="36"/>
  <c r="BA20" i="36"/>
  <c r="BA19" i="36"/>
  <c r="DK21" i="36"/>
  <c r="DK20" i="36"/>
  <c r="DK19" i="36"/>
  <c r="AE25" i="36"/>
  <c r="AE26" i="36"/>
  <c r="AE27" i="36"/>
  <c r="BY26" i="36"/>
  <c r="BY25" i="36"/>
  <c r="BY27" i="36"/>
  <c r="BY33" i="36" s="1"/>
  <c r="BK27" i="36"/>
  <c r="BK26" i="36"/>
  <c r="BK25" i="36"/>
  <c r="BK31" i="36" s="1"/>
  <c r="BC26" i="36"/>
  <c r="BC27" i="36"/>
  <c r="BC25" i="36"/>
  <c r="BC31" i="36" s="1"/>
  <c r="DL25" i="36"/>
  <c r="DL26" i="36"/>
  <c r="DL27" i="36"/>
  <c r="BS26" i="36"/>
  <c r="BS27" i="36"/>
  <c r="BS25" i="36"/>
  <c r="DA20" i="36"/>
  <c r="DA19" i="36"/>
  <c r="DA21" i="36"/>
  <c r="AP21" i="36"/>
  <c r="AP19" i="36"/>
  <c r="AP20" i="36"/>
  <c r="BX20" i="36"/>
  <c r="BX19" i="36"/>
  <c r="BX21" i="36"/>
  <c r="CR20" i="36"/>
  <c r="CR19" i="36"/>
  <c r="CR21" i="36"/>
  <c r="CZ20" i="36"/>
  <c r="CZ21" i="36"/>
  <c r="CZ19" i="36"/>
  <c r="CL20" i="36"/>
  <c r="CL21" i="36"/>
  <c r="CL19" i="36"/>
  <c r="AY19" i="36"/>
  <c r="AY20" i="36"/>
  <c r="AY21" i="36"/>
  <c r="DD27" i="36"/>
  <c r="DD25" i="36"/>
  <c r="DD26" i="36"/>
  <c r="AO21" i="36"/>
  <c r="AO19" i="36"/>
  <c r="AO20" i="36"/>
  <c r="AZ26" i="36"/>
  <c r="AZ27" i="36"/>
  <c r="AZ25" i="36"/>
  <c r="CE26" i="36"/>
  <c r="CE27" i="36"/>
  <c r="CE25" i="36"/>
  <c r="CX30" i="36"/>
  <c r="CY21" i="36"/>
  <c r="CY20" i="36"/>
  <c r="CY19" i="36"/>
  <c r="DE20" i="36"/>
  <c r="DE21" i="36"/>
  <c r="DE19" i="36"/>
  <c r="BC21" i="36"/>
  <c r="BC20" i="36"/>
  <c r="BC19" i="36"/>
  <c r="DE25" i="36"/>
  <c r="DE31" i="36" s="1"/>
  <c r="DE27" i="36"/>
  <c r="DE26" i="36"/>
  <c r="DE32" i="36" s="1"/>
  <c r="CH25" i="36"/>
  <c r="CH26" i="36"/>
  <c r="CH27" i="36"/>
  <c r="CH33" i="36" s="1"/>
  <c r="CW26" i="36"/>
  <c r="CW32" i="36" s="1"/>
  <c r="CW25" i="36"/>
  <c r="CW27" i="36"/>
  <c r="DH26" i="36"/>
  <c r="DH27" i="36"/>
  <c r="DH25" i="36"/>
  <c r="BV25" i="36"/>
  <c r="BV26" i="36"/>
  <c r="BV27" i="36"/>
  <c r="CS29" i="36"/>
  <c r="DM19" i="36"/>
  <c r="DM20" i="36"/>
  <c r="DM21" i="36"/>
  <c r="W29" i="36"/>
  <c r="CD20" i="36"/>
  <c r="CD21" i="36"/>
  <c r="CD19" i="36"/>
  <c r="BL19" i="36"/>
  <c r="BL20" i="36"/>
  <c r="BL21" i="36"/>
  <c r="BY20" i="36"/>
  <c r="BY21" i="36"/>
  <c r="BY19" i="36"/>
  <c r="AC29" i="36"/>
  <c r="CA25" i="36"/>
  <c r="CA26" i="36"/>
  <c r="CA27" i="36"/>
  <c r="CA33" i="36" s="1"/>
  <c r="BF26" i="36"/>
  <c r="BF27" i="36"/>
  <c r="BF25" i="36"/>
  <c r="CU27" i="36"/>
  <c r="CU33" i="36" s="1"/>
  <c r="CU25" i="36"/>
  <c r="CU26" i="36"/>
  <c r="DM26" i="36"/>
  <c r="DM32" i="36" s="1"/>
  <c r="DM27" i="36"/>
  <c r="DM25" i="36"/>
  <c r="DM31" i="36" s="1"/>
  <c r="CY26" i="36"/>
  <c r="CY25" i="36"/>
  <c r="CY27" i="36"/>
  <c r="DJ25" i="36"/>
  <c r="DJ27" i="36"/>
  <c r="DJ26" i="36"/>
  <c r="CT26" i="36"/>
  <c r="CT27" i="36"/>
  <c r="CT25" i="36"/>
  <c r="CL28" i="36"/>
  <c r="BD20" i="36"/>
  <c r="BD19" i="36"/>
  <c r="BD21" i="36"/>
  <c r="BI19" i="36"/>
  <c r="BI20" i="36"/>
  <c r="BI21" i="36"/>
  <c r="BE20" i="36"/>
  <c r="BE19" i="36"/>
  <c r="BE21" i="36"/>
  <c r="AK19" i="36"/>
  <c r="AK20" i="36"/>
  <c r="AK21" i="36"/>
  <c r="BJ19" i="36"/>
  <c r="BJ20" i="36"/>
  <c r="BJ21" i="36"/>
  <c r="CI20" i="36"/>
  <c r="CI19" i="36"/>
  <c r="CI21" i="36"/>
  <c r="X21" i="36"/>
  <c r="X20" i="36"/>
  <c r="X19" i="36"/>
  <c r="AD19" i="36"/>
  <c r="AD21" i="36"/>
  <c r="AD20" i="36"/>
  <c r="AF19" i="36"/>
  <c r="AF20" i="36"/>
  <c r="AF21" i="36"/>
  <c r="DH19" i="36"/>
  <c r="DH21" i="36"/>
  <c r="DH20" i="36"/>
  <c r="CW20" i="36"/>
  <c r="CW21" i="36"/>
  <c r="CW19" i="36"/>
  <c r="AI20" i="36"/>
  <c r="AI21" i="36"/>
  <c r="AI19" i="36"/>
  <c r="BQ21" i="36"/>
  <c r="BQ19" i="36"/>
  <c r="BQ20" i="36"/>
  <c r="BA29" i="36"/>
  <c r="BZ25" i="36"/>
  <c r="BZ26" i="36"/>
  <c r="BZ27" i="36"/>
  <c r="AN27" i="36"/>
  <c r="AN26" i="36"/>
  <c r="AN25" i="36"/>
  <c r="AN31" i="36" s="1"/>
  <c r="AT25" i="36"/>
  <c r="AT27" i="36"/>
  <c r="AT26" i="36"/>
  <c r="CS19" i="36"/>
  <c r="CS20" i="36"/>
  <c r="CS21" i="36"/>
  <c r="BO19" i="36"/>
  <c r="BO21" i="36"/>
  <c r="BO20" i="36"/>
  <c r="DL19" i="36"/>
  <c r="DL21" i="36"/>
  <c r="DL20" i="36"/>
  <c r="AX26" i="36"/>
  <c r="AX32" i="36" s="1"/>
  <c r="AX25" i="36"/>
  <c r="AX27" i="36"/>
  <c r="BX26" i="36"/>
  <c r="BX32" i="36" s="1"/>
  <c r="BX27" i="36"/>
  <c r="BX25" i="36"/>
  <c r="BM25" i="36"/>
  <c r="BM26" i="36"/>
  <c r="BM32" i="36" s="1"/>
  <c r="BM27" i="36"/>
  <c r="BT27" i="36"/>
  <c r="BT25" i="36"/>
  <c r="BT26" i="36"/>
  <c r="AR20" i="36"/>
  <c r="AR19" i="36"/>
  <c r="AR21" i="36"/>
  <c r="CK19" i="36"/>
  <c r="CK21" i="36"/>
  <c r="CK20" i="36"/>
  <c r="DG21" i="36"/>
  <c r="DG19" i="36"/>
  <c r="DG20" i="36"/>
  <c r="DJ19" i="36"/>
  <c r="DJ21" i="36"/>
  <c r="DJ20" i="36"/>
  <c r="CV19" i="36"/>
  <c r="CV20" i="36"/>
  <c r="CV21" i="36"/>
  <c r="BF20" i="36"/>
  <c r="BF21" i="36"/>
  <c r="BF19" i="36"/>
  <c r="CP19" i="36"/>
  <c r="CP20" i="36"/>
  <c r="CP21" i="36"/>
  <c r="CB27" i="36"/>
  <c r="CB26" i="36"/>
  <c r="CB25" i="36"/>
  <c r="BE26" i="36"/>
  <c r="BE32" i="36" s="1"/>
  <c r="BE27" i="36"/>
  <c r="BE25" i="36"/>
  <c r="BD25" i="36"/>
  <c r="BD27" i="36"/>
  <c r="BD33" i="36" s="1"/>
  <c r="BD26" i="36"/>
  <c r="BD32" i="36" s="1"/>
  <c r="AO27" i="36"/>
  <c r="AO33" i="36" s="1"/>
  <c r="AO26" i="36"/>
  <c r="AO32" i="36" s="1"/>
  <c r="AO25" i="36"/>
  <c r="AO31" i="36" s="1"/>
  <c r="AI26" i="36"/>
  <c r="AI27" i="36"/>
  <c r="AI25" i="36"/>
  <c r="AF27" i="36"/>
  <c r="AF26" i="36"/>
  <c r="AF25" i="36"/>
  <c r="X27" i="36"/>
  <c r="X26" i="36"/>
  <c r="X25" i="36"/>
  <c r="AL20" i="36"/>
  <c r="AL21" i="36"/>
  <c r="AL19" i="36"/>
  <c r="BV20" i="36"/>
  <c r="BV19" i="36"/>
  <c r="BV21" i="36"/>
  <c r="DB19" i="36"/>
  <c r="DB20" i="36"/>
  <c r="DB21" i="36"/>
  <c r="AQ19" i="36"/>
  <c r="AQ21" i="36"/>
  <c r="AQ20" i="36"/>
  <c r="AE19" i="36"/>
  <c r="AE20" i="36"/>
  <c r="AE21" i="36"/>
  <c r="CH21" i="36"/>
  <c r="CH20" i="36"/>
  <c r="CH19" i="36"/>
  <c r="BN19" i="36"/>
  <c r="BN20" i="36"/>
  <c r="BN21" i="36"/>
  <c r="AA27" i="36"/>
  <c r="AA25" i="36"/>
  <c r="AA26" i="36"/>
  <c r="CV26" i="36"/>
  <c r="CV32" i="36" s="1"/>
  <c r="CV27" i="36"/>
  <c r="CV25" i="36"/>
  <c r="CV31" i="36" s="1"/>
  <c r="Y26" i="36"/>
  <c r="Y32" i="36" s="1"/>
  <c r="Y27" i="36"/>
  <c r="Y25" i="36"/>
  <c r="AW26" i="36"/>
  <c r="AW27" i="36"/>
  <c r="AW25" i="36"/>
  <c r="AC20" i="36"/>
  <c r="AC19" i="36"/>
  <c r="AC21" i="36"/>
  <c r="AM21" i="36"/>
  <c r="AM19" i="36"/>
  <c r="AM20" i="36"/>
  <c r="DF19" i="36"/>
  <c r="DF21" i="36"/>
  <c r="DF20" i="36"/>
  <c r="DD21" i="36"/>
  <c r="DD19" i="36"/>
  <c r="DD20" i="36"/>
  <c r="DK25" i="36"/>
  <c r="DK31" i="36" s="1"/>
  <c r="DK27" i="36"/>
  <c r="DK26" i="36"/>
  <c r="DK32" i="36" s="1"/>
  <c r="CF26" i="36"/>
  <c r="CF27" i="36"/>
  <c r="CF25" i="36"/>
  <c r="CF31" i="36" s="1"/>
  <c r="CR26" i="36"/>
  <c r="CR32" i="36" s="1"/>
  <c r="CR25" i="36"/>
  <c r="CR27" i="36"/>
  <c r="AD27" i="36"/>
  <c r="AD26" i="36"/>
  <c r="AD25" i="36"/>
  <c r="BR26" i="36"/>
  <c r="BR25" i="36"/>
  <c r="BR27" i="36"/>
  <c r="DO26" i="36"/>
  <c r="DO25" i="36"/>
  <c r="DO27" i="36"/>
  <c r="CQ28" i="36"/>
  <c r="CD26" i="36"/>
  <c r="CD32" i="36" s="1"/>
  <c r="CD25" i="36"/>
  <c r="CD27" i="36"/>
  <c r="AB27" i="36"/>
  <c r="AB26" i="36"/>
  <c r="AB25" i="36"/>
  <c r="CZ31" i="36"/>
  <c r="AG19" i="36"/>
  <c r="AG21" i="36"/>
  <c r="AG20" i="36"/>
  <c r="CU20" i="36"/>
  <c r="CU19" i="36"/>
  <c r="CU21" i="36"/>
  <c r="DC20" i="36"/>
  <c r="DC21" i="36"/>
  <c r="DC19" i="36"/>
  <c r="DI25" i="36"/>
  <c r="DI26" i="36"/>
  <c r="DI27" i="36"/>
  <c r="DN29" i="36"/>
  <c r="CR145" i="36"/>
  <c r="CR133" i="36"/>
  <c r="DJ147" i="36"/>
  <c r="DJ148" i="36"/>
  <c r="AP147" i="36"/>
  <c r="AP148" i="36"/>
  <c r="DK147" i="36"/>
  <c r="DK148" i="36"/>
  <c r="DM147" i="36"/>
  <c r="DM148" i="36"/>
  <c r="BO133" i="36"/>
  <c r="BO145" i="36"/>
  <c r="W148" i="36"/>
  <c r="W147" i="36"/>
  <c r="DP147" i="36"/>
  <c r="DP148" i="36"/>
  <c r="CY148" i="36"/>
  <c r="CY147" i="36"/>
  <c r="BB148" i="36"/>
  <c r="BB147" i="36"/>
  <c r="BH148" i="36"/>
  <c r="BH147" i="36"/>
  <c r="BG148" i="36"/>
  <c r="BG147" i="36"/>
  <c r="AW148" i="36"/>
  <c r="AW147" i="36"/>
  <c r="AN145" i="36"/>
  <c r="AN133" i="36"/>
  <c r="BR133" i="36"/>
  <c r="BR145" i="36"/>
  <c r="BI147" i="36"/>
  <c r="BI148" i="36"/>
  <c r="AD148" i="36"/>
  <c r="AD147" i="36"/>
  <c r="BS148" i="36"/>
  <c r="BS147" i="36"/>
  <c r="CT133" i="36"/>
  <c r="CT145" i="36"/>
  <c r="AJ147" i="36"/>
  <c r="AJ148" i="36"/>
  <c r="CC147" i="36"/>
  <c r="CC148" i="36"/>
  <c r="CW145" i="36"/>
  <c r="CW133" i="36"/>
  <c r="DC148" i="36"/>
  <c r="DC147" i="36"/>
  <c r="BC148" i="36"/>
  <c r="BC147" i="36"/>
  <c r="BA147" i="36"/>
  <c r="BA148" i="36"/>
  <c r="DH145" i="36"/>
  <c r="DH133" i="36"/>
  <c r="CS148" i="36"/>
  <c r="CS147" i="36"/>
  <c r="BU148" i="36"/>
  <c r="BU147" i="36"/>
  <c r="DB147" i="36"/>
  <c r="DB148" i="36"/>
  <c r="AU133" i="36"/>
  <c r="AU145" i="36"/>
  <c r="AZ148" i="36"/>
  <c r="AZ147" i="36"/>
  <c r="AK148" i="36"/>
  <c r="AK147" i="36"/>
  <c r="AT133" i="36"/>
  <c r="AT145" i="36"/>
  <c r="BZ147" i="36"/>
  <c r="BZ148" i="36"/>
  <c r="AX145" i="36"/>
  <c r="AX133" i="36"/>
  <c r="DI147" i="36"/>
  <c r="DI148" i="36"/>
  <c r="CH147" i="36"/>
  <c r="CH148" i="36"/>
  <c r="DD147" i="36"/>
  <c r="DD148" i="36"/>
  <c r="CQ147" i="36"/>
  <c r="CQ148" i="36"/>
  <c r="CX145" i="36"/>
  <c r="CX133" i="36"/>
  <c r="CO147" i="36"/>
  <c r="CO148" i="36"/>
  <c r="Y147" i="36"/>
  <c r="Y148" i="36"/>
  <c r="AH147" i="36"/>
  <c r="AH148" i="36"/>
  <c r="BY148" i="36"/>
  <c r="BY147" i="36"/>
  <c r="BX148" i="36"/>
  <c r="BX147" i="36"/>
  <c r="CP148" i="36"/>
  <c r="CP147" i="36"/>
  <c r="CL133" i="36"/>
  <c r="CL145" i="36"/>
  <c r="AO145" i="36"/>
  <c r="AO133" i="36"/>
  <c r="AF147" i="36"/>
  <c r="AF148" i="36"/>
  <c r="DQ148" i="36"/>
  <c r="DQ147" i="36"/>
  <c r="CD148" i="36"/>
  <c r="CD147" i="36"/>
  <c r="AB147" i="36"/>
  <c r="AB148" i="36"/>
  <c r="CG145" i="36"/>
  <c r="CG133" i="36"/>
  <c r="CN133" i="36"/>
  <c r="CN145" i="36"/>
  <c r="BW133" i="36"/>
  <c r="BW145" i="36"/>
  <c r="AQ147" i="36"/>
  <c r="AQ148" i="36"/>
  <c r="DF145" i="36"/>
  <c r="DF133" i="36"/>
  <c r="CI145" i="36"/>
  <c r="CI133" i="36"/>
  <c r="BL147" i="36"/>
  <c r="BL148" i="36"/>
  <c r="AC148" i="36"/>
  <c r="AC147" i="36"/>
  <c r="CA145" i="36"/>
  <c r="CA133" i="36"/>
  <c r="BN148" i="36"/>
  <c r="BN147" i="36"/>
  <c r="CV148" i="36"/>
  <c r="CV147" i="36"/>
  <c r="AV133" i="36"/>
  <c r="AV145" i="36"/>
  <c r="DG148" i="36"/>
  <c r="DG147" i="36"/>
  <c r="Z32" i="54" l="1"/>
  <c r="T32" i="54"/>
  <c r="U32" i="54"/>
  <c r="V32" i="54"/>
  <c r="W32" i="54"/>
  <c r="AC32" i="54"/>
  <c r="AA32" i="54"/>
  <c r="AB32" i="54"/>
  <c r="D28" i="49"/>
  <c r="E28" i="49"/>
  <c r="I28" i="49"/>
  <c r="L28" i="49"/>
  <c r="J28" i="49"/>
  <c r="C28" i="49"/>
  <c r="K28" i="49"/>
  <c r="F28" i="49"/>
  <c r="X32" i="54"/>
  <c r="Y32" i="54"/>
  <c r="S33" i="54"/>
  <c r="CI29" i="36"/>
  <c r="BP37" i="36" a="1"/>
  <c r="BP37" i="36" s="1"/>
  <c r="BP29" i="36"/>
  <c r="V147" i="36"/>
  <c r="CC28" i="36"/>
  <c r="V37" i="36" a="1"/>
  <c r="V37" i="36" s="1"/>
  <c r="V29" i="36"/>
  <c r="CS37" i="36" a="1"/>
  <c r="CS39" i="36" s="1"/>
  <c r="DN31" i="36"/>
  <c r="DN37" i="36" s="1" a="1"/>
  <c r="DN39" i="36" s="1"/>
  <c r="CC37" i="36" a="1"/>
  <c r="CC39" i="36" s="1"/>
  <c r="CS28" i="36"/>
  <c r="CX28" i="36"/>
  <c r="CO28" i="36"/>
  <c r="CO37" i="36" a="1"/>
  <c r="CO38" i="36" s="1"/>
  <c r="CQ37" i="36" a="1"/>
  <c r="CQ37" i="36" s="1"/>
  <c r="CG28" i="36"/>
  <c r="CG34" i="36" s="1" a="1"/>
  <c r="CG35" i="36" s="1"/>
  <c r="CL29" i="36"/>
  <c r="AC28" i="36"/>
  <c r="BN37" i="36" a="1"/>
  <c r="BN39" i="36" s="1"/>
  <c r="CX37" i="36" a="1"/>
  <c r="CX39" i="36" s="1"/>
  <c r="AL30" i="36"/>
  <c r="CQ30" i="36"/>
  <c r="AJ37" i="36" a="1"/>
  <c r="AJ38" i="36" s="1"/>
  <c r="BN29" i="36"/>
  <c r="CM37" i="36" a="1"/>
  <c r="CM37" i="36" s="1"/>
  <c r="CM30" i="36"/>
  <c r="BA30" i="36"/>
  <c r="BJ32" i="36"/>
  <c r="AL37" i="36" a="1"/>
  <c r="AL39" i="36" s="1"/>
  <c r="CG33" i="36"/>
  <c r="CG37" i="36" s="1" a="1"/>
  <c r="CG37" i="36" s="1"/>
  <c r="BC28" i="36"/>
  <c r="CX29" i="36"/>
  <c r="DN30" i="36"/>
  <c r="DN34" i="36" s="1" a="1"/>
  <c r="DN36" i="36" s="1"/>
  <c r="Z28" i="36"/>
  <c r="DQ28" i="36"/>
  <c r="DQ37" i="36" a="1"/>
  <c r="DQ38" i="36" s="1"/>
  <c r="BN30" i="36"/>
  <c r="Z37" i="36" a="1"/>
  <c r="Z39" i="36" s="1"/>
  <c r="CS30" i="36"/>
  <c r="CZ29" i="36"/>
  <c r="CM28" i="36"/>
  <c r="G28" i="49"/>
  <c r="B29" i="49"/>
  <c r="H28" i="49"/>
  <c r="DQ29" i="36"/>
  <c r="AQ29" i="36"/>
  <c r="BW29" i="36"/>
  <c r="BW37" i="36" a="1"/>
  <c r="BW39" i="36" s="1"/>
  <c r="CI37" i="36" a="1"/>
  <c r="CI39" i="36" s="1"/>
  <c r="AQ37" i="36" a="1"/>
  <c r="AQ37" i="36" s="1"/>
  <c r="AQ30" i="36"/>
  <c r="AJ30" i="36"/>
  <c r="W37" i="36" a="1"/>
  <c r="W38" i="36" s="1"/>
  <c r="CI30" i="36"/>
  <c r="BB30" i="36"/>
  <c r="AJ28" i="36"/>
  <c r="BX29" i="36"/>
  <c r="Z29" i="36"/>
  <c r="W28" i="36"/>
  <c r="AC37" i="36" a="1"/>
  <c r="AC38" i="36" s="1"/>
  <c r="CL37" i="36" a="1"/>
  <c r="CL37" i="36" s="1"/>
  <c r="CL30" i="36"/>
  <c r="CC30" i="36"/>
  <c r="AL29" i="36"/>
  <c r="CZ37" i="36" a="1"/>
  <c r="CZ37" i="36" s="1"/>
  <c r="CZ30" i="36"/>
  <c r="BA37" i="36" a="1"/>
  <c r="BA37" i="36" s="1"/>
  <c r="W30" i="36"/>
  <c r="AU30" i="36"/>
  <c r="BP28" i="36"/>
  <c r="BO29" i="36"/>
  <c r="BW30" i="36"/>
  <c r="BJ34" i="36" a="1"/>
  <c r="BJ34" i="36" s="1"/>
  <c r="CO30" i="36"/>
  <c r="V30" i="36"/>
  <c r="BI29" i="36"/>
  <c r="DP30" i="36"/>
  <c r="AC30" i="36"/>
  <c r="AU28" i="36"/>
  <c r="BO30" i="36"/>
  <c r="BA28" i="36"/>
  <c r="BL30" i="36"/>
  <c r="BL32" i="36"/>
  <c r="BL37" i="36" s="1" a="1"/>
  <c r="BL38" i="36" s="1"/>
  <c r="BL29" i="36"/>
  <c r="CU30" i="36"/>
  <c r="CQ29" i="36"/>
  <c r="AN28" i="36"/>
  <c r="AS29" i="36"/>
  <c r="CK28" i="36"/>
  <c r="BJ31" i="36"/>
  <c r="AV28" i="36"/>
  <c r="CF28" i="36"/>
  <c r="CA30" i="36"/>
  <c r="CV29" i="36"/>
  <c r="AT29" i="36"/>
  <c r="AT32" i="36"/>
  <c r="BZ33" i="36"/>
  <c r="BZ30" i="36"/>
  <c r="BV31" i="36"/>
  <c r="BV28" i="36"/>
  <c r="CW33" i="36"/>
  <c r="CW30" i="36"/>
  <c r="CH32" i="36"/>
  <c r="CH29" i="36"/>
  <c r="AZ31" i="36"/>
  <c r="AZ28" i="36"/>
  <c r="BE29" i="36"/>
  <c r="DL33" i="36"/>
  <c r="DL30" i="36"/>
  <c r="BC30" i="36"/>
  <c r="BC33" i="36"/>
  <c r="BK33" i="36"/>
  <c r="BK30" i="36"/>
  <c r="AE30" i="36"/>
  <c r="AE33" i="36"/>
  <c r="BD30" i="36"/>
  <c r="DF30" i="36"/>
  <c r="DF33" i="36"/>
  <c r="DG32" i="36"/>
  <c r="DG29" i="36"/>
  <c r="AV30" i="36"/>
  <c r="AY32" i="36"/>
  <c r="AY29" i="36"/>
  <c r="DB33" i="36"/>
  <c r="DB30" i="36"/>
  <c r="CP31" i="36"/>
  <c r="CP28" i="36"/>
  <c r="CJ31" i="36"/>
  <c r="CJ28" i="36"/>
  <c r="AR29" i="36"/>
  <c r="AR32" i="36"/>
  <c r="BG31" i="36"/>
  <c r="BG28" i="36"/>
  <c r="BH31" i="36"/>
  <c r="BH28" i="36"/>
  <c r="DC33" i="36"/>
  <c r="DC30" i="36"/>
  <c r="AM29" i="36"/>
  <c r="AM32" i="36"/>
  <c r="DA33" i="36"/>
  <c r="DA30" i="36"/>
  <c r="CN31" i="36"/>
  <c r="CN28" i="36"/>
  <c r="AU32" i="36"/>
  <c r="AU37" i="36" s="1" a="1"/>
  <c r="AU29" i="36"/>
  <c r="BU28" i="36"/>
  <c r="BU31" i="36"/>
  <c r="AB32" i="36"/>
  <c r="AB29" i="36"/>
  <c r="BR30" i="36"/>
  <c r="BR33" i="36"/>
  <c r="AD29" i="36"/>
  <c r="AD32" i="36"/>
  <c r="AW31" i="36"/>
  <c r="AW28" i="36"/>
  <c r="Y31" i="36"/>
  <c r="Y28" i="36"/>
  <c r="CV33" i="36"/>
  <c r="CV37" i="36" s="1" a="1"/>
  <c r="CV30" i="36"/>
  <c r="AA33" i="36"/>
  <c r="AA30" i="36"/>
  <c r="AF31" i="36"/>
  <c r="AF28" i="36"/>
  <c r="AI33" i="36"/>
  <c r="AI30" i="36"/>
  <c r="BE28" i="36"/>
  <c r="BE31" i="36"/>
  <c r="CB32" i="36"/>
  <c r="CB29" i="36"/>
  <c r="BM30" i="36"/>
  <c r="BM33" i="36"/>
  <c r="BX30" i="36"/>
  <c r="BX33" i="36"/>
  <c r="DJ32" i="36"/>
  <c r="DJ29" i="36"/>
  <c r="CY28" i="36"/>
  <c r="CY31" i="36"/>
  <c r="BF28" i="36"/>
  <c r="BF31" i="36"/>
  <c r="CA29" i="36"/>
  <c r="CA32" i="36"/>
  <c r="DI33" i="36"/>
  <c r="DI30" i="36"/>
  <c r="AB30" i="36"/>
  <c r="AB33" i="36"/>
  <c r="Y29" i="36"/>
  <c r="DM28" i="36"/>
  <c r="CR29" i="36"/>
  <c r="DO30" i="36"/>
  <c r="DO33" i="36"/>
  <c r="BR28" i="36"/>
  <c r="BR31" i="36"/>
  <c r="AD33" i="36"/>
  <c r="AD30" i="36"/>
  <c r="DK33" i="36"/>
  <c r="DK37" i="36" s="1" a="1"/>
  <c r="DK30" i="36"/>
  <c r="AW33" i="36"/>
  <c r="AW30" i="36"/>
  <c r="Y30" i="36"/>
  <c r="Y33" i="36"/>
  <c r="X28" i="36"/>
  <c r="X31" i="36"/>
  <c r="AF29" i="36"/>
  <c r="AF32" i="36"/>
  <c r="AI32" i="36"/>
  <c r="AI29" i="36"/>
  <c r="BE30" i="36"/>
  <c r="BE33" i="36"/>
  <c r="CB30" i="36"/>
  <c r="CB33" i="36"/>
  <c r="BT29" i="36"/>
  <c r="BT32" i="36"/>
  <c r="AT33" i="36"/>
  <c r="AT30" i="36"/>
  <c r="BZ29" i="36"/>
  <c r="BZ32" i="36"/>
  <c r="AO29" i="36"/>
  <c r="CT28" i="36"/>
  <c r="CT31" i="36"/>
  <c r="DJ30" i="36"/>
  <c r="DJ33" i="36"/>
  <c r="CY29" i="36"/>
  <c r="CY32" i="36"/>
  <c r="CU29" i="36"/>
  <c r="CU32" i="36"/>
  <c r="BF33" i="36"/>
  <c r="BF30" i="36"/>
  <c r="CA28" i="36"/>
  <c r="CA31" i="36"/>
  <c r="DH28" i="36"/>
  <c r="DH31" i="36"/>
  <c r="CW28" i="36"/>
  <c r="CW31" i="36"/>
  <c r="CH31" i="36"/>
  <c r="CH28" i="36"/>
  <c r="CE28" i="36"/>
  <c r="CE31" i="36"/>
  <c r="AZ33" i="36"/>
  <c r="AZ30" i="36"/>
  <c r="DD29" i="36"/>
  <c r="DD32" i="36"/>
  <c r="BK28" i="36"/>
  <c r="AG30" i="36"/>
  <c r="CH30" i="36"/>
  <c r="BS31" i="36"/>
  <c r="BS28" i="36"/>
  <c r="DL29" i="36"/>
  <c r="DL32" i="36"/>
  <c r="BC32" i="36"/>
  <c r="BC29" i="36"/>
  <c r="AE32" i="36"/>
  <c r="AE29" i="36"/>
  <c r="AK29" i="36"/>
  <c r="AK32" i="36"/>
  <c r="DF31" i="36"/>
  <c r="DF28" i="36"/>
  <c r="AY33" i="36"/>
  <c r="AY30" i="36"/>
  <c r="BQ32" i="36"/>
  <c r="BQ29" i="36"/>
  <c r="CP30" i="36"/>
  <c r="CP33" i="36"/>
  <c r="CJ33" i="36"/>
  <c r="CJ30" i="36"/>
  <c r="DM29" i="36"/>
  <c r="BY30" i="36"/>
  <c r="AR30" i="36"/>
  <c r="AR33" i="36"/>
  <c r="CK32" i="36"/>
  <c r="CK29" i="36"/>
  <c r="BH30" i="36"/>
  <c r="BH33" i="36"/>
  <c r="DC29" i="36"/>
  <c r="DC32" i="36"/>
  <c r="AH29" i="36"/>
  <c r="AH32" i="36"/>
  <c r="AP31" i="36"/>
  <c r="AP28" i="36"/>
  <c r="BU32" i="36"/>
  <c r="BU29" i="36"/>
  <c r="DP29" i="36"/>
  <c r="DP32" i="36"/>
  <c r="CD30" i="36"/>
  <c r="CD33" i="36"/>
  <c r="BR29" i="36"/>
  <c r="BR32" i="36"/>
  <c r="CF33" i="36"/>
  <c r="CF30" i="36"/>
  <c r="X29" i="36"/>
  <c r="X32" i="36"/>
  <c r="AF33" i="36"/>
  <c r="AF30" i="36"/>
  <c r="BT28" i="36"/>
  <c r="BT31" i="36"/>
  <c r="BM28" i="36"/>
  <c r="BM31" i="36"/>
  <c r="AX30" i="36"/>
  <c r="AX33" i="36"/>
  <c r="AT31" i="36"/>
  <c r="AT28" i="36"/>
  <c r="AN29" i="36"/>
  <c r="AN32" i="36"/>
  <c r="BZ31" i="36"/>
  <c r="BZ28" i="36"/>
  <c r="CT33" i="36"/>
  <c r="CT30" i="36"/>
  <c r="DJ31" i="36"/>
  <c r="DJ28" i="36"/>
  <c r="CU28" i="36"/>
  <c r="CU31" i="36"/>
  <c r="BF32" i="36"/>
  <c r="BF29" i="36"/>
  <c r="BV33" i="36"/>
  <c r="BV30" i="36"/>
  <c r="DH33" i="36"/>
  <c r="DH30" i="36"/>
  <c r="CE30" i="36"/>
  <c r="CE33" i="36"/>
  <c r="AZ29" i="36"/>
  <c r="AZ32" i="36"/>
  <c r="DD28" i="36"/>
  <c r="DD31" i="36"/>
  <c r="DE29" i="36"/>
  <c r="BS30" i="36"/>
  <c r="BS33" i="36"/>
  <c r="DL28" i="36"/>
  <c r="DL31" i="36"/>
  <c r="BY31" i="36"/>
  <c r="BY28" i="36"/>
  <c r="AE31" i="36"/>
  <c r="AE28" i="36"/>
  <c r="AK30" i="36"/>
  <c r="AK33" i="36"/>
  <c r="DF29" i="36"/>
  <c r="DF32" i="36"/>
  <c r="DG31" i="36"/>
  <c r="DG28" i="36"/>
  <c r="AS31" i="36"/>
  <c r="AS28" i="36"/>
  <c r="DB29" i="36"/>
  <c r="DB32" i="36"/>
  <c r="BQ31" i="36"/>
  <c r="BQ28" i="36"/>
  <c r="CP32" i="36"/>
  <c r="CP29" i="36"/>
  <c r="AG31" i="36"/>
  <c r="AG28" i="36"/>
  <c r="DE28" i="36"/>
  <c r="BG29" i="36"/>
  <c r="BG32" i="36"/>
  <c r="CK30" i="36"/>
  <c r="CK33" i="36"/>
  <c r="BH32" i="36"/>
  <c r="BH29" i="36"/>
  <c r="AM33" i="36"/>
  <c r="AM30" i="36"/>
  <c r="AX29" i="36"/>
  <c r="DA28" i="36"/>
  <c r="DA31" i="36"/>
  <c r="AH31" i="36"/>
  <c r="AH28" i="36"/>
  <c r="CN32" i="36"/>
  <c r="CN29" i="36"/>
  <c r="AP29" i="36"/>
  <c r="AP32" i="36"/>
  <c r="BB28" i="36"/>
  <c r="BB31" i="36"/>
  <c r="DP31" i="36"/>
  <c r="DP28" i="36"/>
  <c r="DI29" i="36"/>
  <c r="DI32" i="36"/>
  <c r="DO28" i="36"/>
  <c r="DO31" i="36"/>
  <c r="CR30" i="36"/>
  <c r="CR33" i="36"/>
  <c r="AW32" i="36"/>
  <c r="AW29" i="36"/>
  <c r="AA32" i="36"/>
  <c r="AA29" i="36"/>
  <c r="AO37" i="36" a="1"/>
  <c r="DK28" i="36"/>
  <c r="DI31" i="36"/>
  <c r="DI28" i="36"/>
  <c r="AO30" i="36"/>
  <c r="AB31" i="36"/>
  <c r="AB28" i="36"/>
  <c r="CD31" i="36"/>
  <c r="CD28" i="36"/>
  <c r="CD29" i="36"/>
  <c r="DO32" i="36"/>
  <c r="DO29" i="36"/>
  <c r="AD28" i="36"/>
  <c r="AD31" i="36"/>
  <c r="CR28" i="36"/>
  <c r="CR31" i="36"/>
  <c r="CF29" i="36"/>
  <c r="CF32" i="36"/>
  <c r="AA28" i="36"/>
  <c r="AA31" i="36"/>
  <c r="X33" i="36"/>
  <c r="X30" i="36"/>
  <c r="AI31" i="36"/>
  <c r="AI28" i="36"/>
  <c r="BD28" i="36"/>
  <c r="BD31" i="36"/>
  <c r="BD37" i="36" s="1" a="1"/>
  <c r="CB31" i="36"/>
  <c r="CB28" i="36"/>
  <c r="BT33" i="36"/>
  <c r="BT30" i="36"/>
  <c r="BX28" i="36"/>
  <c r="BX31" i="36"/>
  <c r="AX28" i="36"/>
  <c r="AX31" i="36"/>
  <c r="DK29" i="36"/>
  <c r="AN33" i="36"/>
  <c r="AN30" i="36"/>
  <c r="CT32" i="36"/>
  <c r="CT29" i="36"/>
  <c r="CY30" i="36"/>
  <c r="CY33" i="36"/>
  <c r="DM30" i="36"/>
  <c r="DM33" i="36"/>
  <c r="DM37" i="36" s="1" a="1"/>
  <c r="BV29" i="36"/>
  <c r="BV32" i="36"/>
  <c r="DH32" i="36"/>
  <c r="DH29" i="36"/>
  <c r="DE30" i="36"/>
  <c r="DE33" i="36"/>
  <c r="DE37" i="36" s="1" a="1"/>
  <c r="CV28" i="36"/>
  <c r="CE32" i="36"/>
  <c r="CE29" i="36"/>
  <c r="DD30" i="36"/>
  <c r="DD33" i="36"/>
  <c r="BS29" i="36"/>
  <c r="BS32" i="36"/>
  <c r="BK29" i="36"/>
  <c r="BK32" i="36"/>
  <c r="BY29" i="36"/>
  <c r="BY32" i="36"/>
  <c r="BD29" i="36"/>
  <c r="AK31" i="36"/>
  <c r="AK28" i="36"/>
  <c r="AV29" i="36"/>
  <c r="AV32" i="36"/>
  <c r="AV37" i="36" s="1" a="1"/>
  <c r="DG30" i="36"/>
  <c r="DG33" i="36"/>
  <c r="AS33" i="36"/>
  <c r="AS30" i="36"/>
  <c r="AY28" i="36"/>
  <c r="AY31" i="36"/>
  <c r="DB28" i="36"/>
  <c r="DB31" i="36"/>
  <c r="BQ30" i="36"/>
  <c r="BQ33" i="36"/>
  <c r="CJ29" i="36"/>
  <c r="CJ32" i="36"/>
  <c r="AG29" i="36"/>
  <c r="AG32" i="36"/>
  <c r="BM29" i="36"/>
  <c r="AR28" i="36"/>
  <c r="AR31" i="36"/>
  <c r="BG33" i="36"/>
  <c r="BG30" i="36"/>
  <c r="DC31" i="36"/>
  <c r="DC28" i="36"/>
  <c r="AM31" i="36"/>
  <c r="AM28" i="36"/>
  <c r="DA32" i="36"/>
  <c r="DA29" i="36"/>
  <c r="BO31" i="36"/>
  <c r="BO37" i="36" s="1" a="1"/>
  <c r="BO28" i="36"/>
  <c r="BI28" i="36"/>
  <c r="BI31" i="36"/>
  <c r="BI37" i="36" s="1" a="1"/>
  <c r="AH30" i="36"/>
  <c r="AH33" i="36"/>
  <c r="CW29" i="36"/>
  <c r="CN30" i="36"/>
  <c r="CN33" i="36"/>
  <c r="AP33" i="36"/>
  <c r="AP30" i="36"/>
  <c r="BU33" i="36"/>
  <c r="BU30" i="36"/>
  <c r="BB29" i="36"/>
  <c r="BB32" i="36"/>
  <c r="BI30" i="36"/>
  <c r="AO28" i="36"/>
  <c r="AO148" i="36"/>
  <c r="AO147" i="36"/>
  <c r="BR148" i="36"/>
  <c r="BR147" i="36"/>
  <c r="CR148" i="36"/>
  <c r="CR147" i="36"/>
  <c r="CN147" i="36"/>
  <c r="CN148" i="36"/>
  <c r="CI148" i="36"/>
  <c r="CI147" i="36"/>
  <c r="DF147" i="36"/>
  <c r="DF148" i="36"/>
  <c r="DH148" i="36"/>
  <c r="DH147" i="36"/>
  <c r="CW148" i="36"/>
  <c r="CW147" i="36"/>
  <c r="CT148" i="36"/>
  <c r="CT147" i="36"/>
  <c r="AV148" i="36"/>
  <c r="AV147" i="36"/>
  <c r="CA147" i="36"/>
  <c r="CA148" i="36"/>
  <c r="CL148" i="36"/>
  <c r="CL147" i="36"/>
  <c r="CX148" i="36"/>
  <c r="CX147" i="36"/>
  <c r="AX148" i="36"/>
  <c r="AX147" i="36"/>
  <c r="AT147" i="36"/>
  <c r="AT148" i="36"/>
  <c r="AN147" i="36"/>
  <c r="AN148" i="36"/>
  <c r="BW147" i="36"/>
  <c r="BW148" i="36"/>
  <c r="CG147" i="36"/>
  <c r="CG148" i="36"/>
  <c r="AU148" i="36"/>
  <c r="AU147" i="36"/>
  <c r="BO147" i="36"/>
  <c r="BO148" i="36"/>
  <c r="V33" i="54" l="1"/>
  <c r="Z33" i="54"/>
  <c r="W33" i="54"/>
  <c r="T33" i="54"/>
  <c r="U33" i="54"/>
  <c r="AB33" i="54"/>
  <c r="AC33" i="54"/>
  <c r="AA33" i="54"/>
  <c r="D29" i="49"/>
  <c r="F29" i="49"/>
  <c r="C29" i="49"/>
  <c r="E29" i="49"/>
  <c r="I29" i="49"/>
  <c r="L29" i="49"/>
  <c r="K29" i="49"/>
  <c r="J29" i="49"/>
  <c r="Y33" i="54"/>
  <c r="X33" i="54"/>
  <c r="S34" i="54"/>
  <c r="CI34" i="36" a="1"/>
  <c r="CI34" i="36" s="1"/>
  <c r="CI141" i="36" s="1"/>
  <c r="DW5" i="36" a="1"/>
  <c r="DX6" i="36" s="1"/>
  <c r="BP39" i="36"/>
  <c r="BP38" i="36"/>
  <c r="BP34" i="36" a="1"/>
  <c r="BP36" i="36" s="1"/>
  <c r="CC34" i="36" a="1"/>
  <c r="CC34" i="36" s="1"/>
  <c r="CC137" i="36" s="1"/>
  <c r="V39" i="36"/>
  <c r="CS37" i="36"/>
  <c r="V34" i="36" a="1"/>
  <c r="V34" i="36" s="1"/>
  <c r="V137" i="36" s="1"/>
  <c r="CS38" i="36"/>
  <c r="V38" i="36"/>
  <c r="AL38" i="36"/>
  <c r="CM34" i="36" a="1"/>
  <c r="CM36" i="36" s="1"/>
  <c r="DQ39" i="36"/>
  <c r="CM39" i="36"/>
  <c r="CO34" i="36" a="1"/>
  <c r="CO34" i="36" s="1"/>
  <c r="CO137" i="36" s="1"/>
  <c r="CZ34" i="36" a="1"/>
  <c r="CZ34" i="36" s="1"/>
  <c r="CL34" i="36" a="1"/>
  <c r="CL35" i="36" s="1"/>
  <c r="AL37" i="36"/>
  <c r="CM38" i="36"/>
  <c r="DQ37" i="36"/>
  <c r="AL34" i="36" a="1"/>
  <c r="AL36" i="36" s="1"/>
  <c r="BN37" i="36"/>
  <c r="CI37" i="36"/>
  <c r="CQ38" i="36"/>
  <c r="CS34" i="36" a="1"/>
  <c r="CS36" i="36" s="1"/>
  <c r="AJ39" i="36"/>
  <c r="CO39" i="36"/>
  <c r="CC38" i="36"/>
  <c r="CC37" i="36"/>
  <c r="BW37" i="36"/>
  <c r="CO37" i="36"/>
  <c r="AQ38" i="36"/>
  <c r="CX34" i="36" a="1"/>
  <c r="CX35" i="36" s="1"/>
  <c r="CX38" i="36"/>
  <c r="CX37" i="36"/>
  <c r="AQ34" i="36" a="1"/>
  <c r="AQ36" i="36" s="1"/>
  <c r="AQ39" i="36"/>
  <c r="W39" i="36"/>
  <c r="BN34" i="36" a="1"/>
  <c r="BN35" i="36" s="1"/>
  <c r="AJ37" i="36"/>
  <c r="CQ39" i="36"/>
  <c r="Z34" i="36" a="1"/>
  <c r="Z36" i="36" s="1"/>
  <c r="BL39" i="36"/>
  <c r="Z37" i="36"/>
  <c r="CG34" i="36"/>
  <c r="CG141" i="36" s="1"/>
  <c r="Z38" i="36"/>
  <c r="BW38" i="36"/>
  <c r="CG36" i="36"/>
  <c r="BN38" i="36"/>
  <c r="BJ37" i="36" a="1"/>
  <c r="BJ38" i="36" s="1"/>
  <c r="AC34" i="36" a="1"/>
  <c r="AC36" i="36" s="1"/>
  <c r="DN38" i="36"/>
  <c r="DN37" i="36"/>
  <c r="CG39" i="36"/>
  <c r="CQ34" i="36" a="1"/>
  <c r="CQ36" i="36" s="1"/>
  <c r="CG38" i="36"/>
  <c r="CB37" i="36" a="1"/>
  <c r="CB38" i="36" s="1"/>
  <c r="BA34" i="36" a="1"/>
  <c r="BA36" i="36" s="1"/>
  <c r="BX34" i="36" a="1"/>
  <c r="BX36" i="36" s="1"/>
  <c r="BL37" i="36"/>
  <c r="AX37" i="36" a="1"/>
  <c r="AX37" i="36" s="1"/>
  <c r="BZ34" i="36" a="1"/>
  <c r="BZ35" i="36" s="1"/>
  <c r="BW34" i="36" a="1"/>
  <c r="BW35" i="36" s="1"/>
  <c r="DQ34" i="36" a="1"/>
  <c r="DQ35" i="36" s="1"/>
  <c r="CL39" i="36"/>
  <c r="DL34" i="36" a="1"/>
  <c r="DL35" i="36" s="1"/>
  <c r="CZ39" i="36"/>
  <c r="BO34" i="36" a="1"/>
  <c r="BO35" i="36" s="1"/>
  <c r="CI38" i="36"/>
  <c r="CZ38" i="36"/>
  <c r="BC37" i="36" a="1"/>
  <c r="BC37" i="36" s="1"/>
  <c r="CL38" i="36"/>
  <c r="AJ34" i="36" a="1"/>
  <c r="AJ35" i="36" s="1"/>
  <c r="CF37" i="36" a="1"/>
  <c r="CF39" i="36" s="1"/>
  <c r="W34" i="36" a="1"/>
  <c r="W34" i="36" s="1"/>
  <c r="H29" i="49"/>
  <c r="G29" i="49"/>
  <c r="B30" i="49"/>
  <c r="BJ35" i="36"/>
  <c r="AC39" i="36"/>
  <c r="W37" i="36"/>
  <c r="DJ34" i="36" a="1"/>
  <c r="DJ35" i="36" s="1"/>
  <c r="CK37" i="36" a="1"/>
  <c r="CK38" i="36" s="1"/>
  <c r="BJ36" i="36"/>
  <c r="AC37" i="36"/>
  <c r="AE34" i="36" a="1"/>
  <c r="AE36" i="36" s="1"/>
  <c r="AT37" i="36" a="1"/>
  <c r="AT37" i="36" s="1"/>
  <c r="DC34" i="36" a="1"/>
  <c r="DC34" i="36" s="1"/>
  <c r="AU34" i="36" a="1"/>
  <c r="AU34" i="36" s="1"/>
  <c r="AR37" i="36" a="1"/>
  <c r="AR37" i="36" s="1"/>
  <c r="BK37" i="36" a="1"/>
  <c r="BK39" i="36" s="1"/>
  <c r="AD37" i="36" a="1"/>
  <c r="AD38" i="36" s="1"/>
  <c r="AB37" i="36" a="1"/>
  <c r="AB37" i="36" s="1"/>
  <c r="DP34" i="36" a="1"/>
  <c r="DP36" i="36" s="1"/>
  <c r="BM37" i="36" a="1"/>
  <c r="BM39" i="36" s="1"/>
  <c r="CW37" i="36" a="1"/>
  <c r="CW39" i="36" s="1"/>
  <c r="BA38" i="36"/>
  <c r="BA39" i="36"/>
  <c r="BZ37" i="36" a="1"/>
  <c r="BZ37" i="36" s="1"/>
  <c r="AN34" i="36" a="1"/>
  <c r="AN34" i="36" s="1"/>
  <c r="AA37" i="36" a="1"/>
  <c r="AA38" i="36" s="1"/>
  <c r="DB34" i="36" a="1"/>
  <c r="DB34" i="36" s="1"/>
  <c r="DI34" i="36" a="1"/>
  <c r="DI36" i="36" s="1"/>
  <c r="CU34" i="36" a="1"/>
  <c r="CU34" i="36" s="1"/>
  <c r="BJ140" i="36"/>
  <c r="BJ142" i="36"/>
  <c r="BJ139" i="36"/>
  <c r="BJ138" i="36"/>
  <c r="BJ137" i="36"/>
  <c r="BJ141" i="36"/>
  <c r="BX37" i="36" a="1"/>
  <c r="BX38" i="36" s="1"/>
  <c r="CH37" i="36" a="1"/>
  <c r="CH37" i="36" s="1"/>
  <c r="AO34" i="36" a="1"/>
  <c r="AO34" i="36" s="1"/>
  <c r="AM34" i="36" a="1"/>
  <c r="AM36" i="36" s="1"/>
  <c r="CF34" i="36" a="1"/>
  <c r="CF34" i="36" s="1"/>
  <c r="AD34" i="36" a="1"/>
  <c r="AD34" i="36" s="1"/>
  <c r="AI34" i="36" a="1"/>
  <c r="AI34" i="36" s="1"/>
  <c r="AA34" i="36" a="1"/>
  <c r="AA36" i="36" s="1"/>
  <c r="CD37" i="36" a="1"/>
  <c r="CD37" i="36" s="1"/>
  <c r="BC34" i="36" a="1"/>
  <c r="BC35" i="36" s="1"/>
  <c r="DN34" i="36"/>
  <c r="DN140" i="36" s="1"/>
  <c r="DN35" i="36"/>
  <c r="BL34" i="36" a="1"/>
  <c r="CB34" i="36" a="1"/>
  <c r="CB35" i="36" s="1"/>
  <c r="DB37" i="36" a="1"/>
  <c r="DB39" i="36" s="1"/>
  <c r="AV34" i="36" a="1"/>
  <c r="AV36" i="36" s="1"/>
  <c r="CR34" i="36" a="1"/>
  <c r="CR35" i="36" s="1"/>
  <c r="AB34" i="36" a="1"/>
  <c r="AB35" i="36" s="1"/>
  <c r="CA34" i="36" a="1"/>
  <c r="CA36" i="36" s="1"/>
  <c r="DC37" i="36" a="1"/>
  <c r="DC38" i="36" s="1"/>
  <c r="AY34" i="36" a="1"/>
  <c r="AY36" i="36" s="1"/>
  <c r="AK37" i="36" a="1"/>
  <c r="AK38" i="36" s="1"/>
  <c r="CV34" i="36" a="1"/>
  <c r="CV34" i="36" s="1"/>
  <c r="DO37" i="36" a="1"/>
  <c r="DO37" i="36" s="1"/>
  <c r="DK34" i="36" a="1"/>
  <c r="DK34" i="36" s="1"/>
  <c r="AG37" i="36" a="1"/>
  <c r="AG37" i="36" s="1"/>
  <c r="BQ37" i="36" a="1"/>
  <c r="BQ38" i="36" s="1"/>
  <c r="AP37" i="36" a="1"/>
  <c r="AP39" i="36" s="1"/>
  <c r="CK34" i="36" a="1"/>
  <c r="CK34" i="36" s="1"/>
  <c r="BS34" i="36" a="1"/>
  <c r="BS34" i="36" s="1"/>
  <c r="BK34" i="36" a="1"/>
  <c r="BK35" i="36" s="1"/>
  <c r="DH37" i="36" a="1"/>
  <c r="DH39" i="36" s="1"/>
  <c r="CT37" i="36" a="1"/>
  <c r="CT38" i="36" s="1"/>
  <c r="BE37" i="36" a="1"/>
  <c r="BE37" i="36" s="1"/>
  <c r="DA37" i="36" a="1"/>
  <c r="DA37" i="36" s="1"/>
  <c r="DG37" i="36" a="1"/>
  <c r="DG38" i="36" s="1"/>
  <c r="BB37" i="36" a="1"/>
  <c r="BB38" i="36" s="1"/>
  <c r="BY34" i="36" a="1"/>
  <c r="BY35" i="36" s="1"/>
  <c r="AN37" i="36" a="1"/>
  <c r="AN37" i="36" s="1"/>
  <c r="BT37" i="36" a="1"/>
  <c r="BT37" i="36" s="1"/>
  <c r="Y34" i="36" a="1"/>
  <c r="Y35" i="36" s="1"/>
  <c r="AV39" i="36"/>
  <c r="AV37" i="36"/>
  <c r="AV38" i="36"/>
  <c r="DE37" i="36"/>
  <c r="DE39" i="36"/>
  <c r="DE38" i="36"/>
  <c r="DM39" i="36"/>
  <c r="DM37" i="36"/>
  <c r="DM38" i="36"/>
  <c r="CY37" i="36" a="1"/>
  <c r="BG34" i="36" a="1"/>
  <c r="CP37" i="36" a="1"/>
  <c r="BV34" i="36" a="1"/>
  <c r="AS37" i="36" a="1"/>
  <c r="DF34" i="36" a="1"/>
  <c r="BO38" i="36"/>
  <c r="BO39" i="36"/>
  <c r="BO37" i="36"/>
  <c r="AY37" i="36" a="1"/>
  <c r="AK34" i="36" a="1"/>
  <c r="AX34" i="36" a="1"/>
  <c r="AI37" i="36" a="1"/>
  <c r="CV38" i="36"/>
  <c r="CV37" i="36"/>
  <c r="CV39" i="36"/>
  <c r="CD34" i="36" a="1"/>
  <c r="BB34" i="36" a="1"/>
  <c r="AH34" i="36" a="1"/>
  <c r="DG34" i="36" a="1"/>
  <c r="BY37" i="36" a="1"/>
  <c r="BT34" i="36" a="1"/>
  <c r="DF37" i="36" a="1"/>
  <c r="BS37" i="36" a="1"/>
  <c r="CW34" i="36" a="1"/>
  <c r="CT34" i="36" a="1"/>
  <c r="X37" i="36" a="1"/>
  <c r="BR37" i="36" a="1"/>
  <c r="CY34" i="36" a="1"/>
  <c r="Y37" i="36" a="1"/>
  <c r="BU37" i="36" a="1"/>
  <c r="CN34" i="36" a="1"/>
  <c r="BG37" i="36" a="1"/>
  <c r="CJ34" i="36" a="1"/>
  <c r="BV37" i="36" a="1"/>
  <c r="BI37" i="36"/>
  <c r="BI38" i="36"/>
  <c r="BI39" i="36"/>
  <c r="AR34" i="36" a="1"/>
  <c r="BD38" i="36"/>
  <c r="BD37" i="36"/>
  <c r="BD39" i="36"/>
  <c r="CR37" i="36" a="1"/>
  <c r="AH37" i="36" a="1"/>
  <c r="DD37" i="36" a="1"/>
  <c r="AT34" i="36" a="1"/>
  <c r="DK37" i="36"/>
  <c r="DK38" i="36"/>
  <c r="DK39" i="36"/>
  <c r="AU37" i="36"/>
  <c r="AU38" i="36"/>
  <c r="AU39" i="36"/>
  <c r="CE37" i="36" a="1"/>
  <c r="CH34" i="36" a="1"/>
  <c r="CA37" i="36" a="1"/>
  <c r="X34" i="36" a="1"/>
  <c r="BR34" i="36" a="1"/>
  <c r="DM34" i="36" a="1"/>
  <c r="BF37" i="36" a="1"/>
  <c r="AF34" i="36" a="1"/>
  <c r="AW34" i="36" a="1"/>
  <c r="BU34" i="36" a="1"/>
  <c r="CN37" i="36" a="1"/>
  <c r="BH34" i="36" a="1"/>
  <c r="CJ37" i="36" a="1"/>
  <c r="AZ34" i="36" a="1"/>
  <c r="BI34" i="36" a="1"/>
  <c r="AM37" i="36" a="1"/>
  <c r="BD34" i="36" a="1"/>
  <c r="DI37" i="36" a="1"/>
  <c r="AO38" i="36"/>
  <c r="AO39" i="36"/>
  <c r="AO37" i="36"/>
  <c r="DO34" i="36" a="1"/>
  <c r="DP37" i="36" a="1"/>
  <c r="DA34" i="36" a="1"/>
  <c r="DE34" i="36" a="1"/>
  <c r="AG34" i="36" a="1"/>
  <c r="BQ34" i="36" a="1"/>
  <c r="AS34" i="36" a="1"/>
  <c r="AE37" i="36" a="1"/>
  <c r="DL37" i="36" a="1"/>
  <c r="DD34" i="36" a="1"/>
  <c r="CU37" i="36" a="1"/>
  <c r="DJ37" i="36" a="1"/>
  <c r="BM34" i="36" a="1"/>
  <c r="AP34" i="36" a="1"/>
  <c r="CE34" i="36" a="1"/>
  <c r="DH34" i="36" a="1"/>
  <c r="BF34" i="36" a="1"/>
  <c r="BE34" i="36" a="1"/>
  <c r="AF37" i="36" a="1"/>
  <c r="AW37" i="36" a="1"/>
  <c r="BH37" i="36" a="1"/>
  <c r="CP34" i="36" a="1"/>
  <c r="AZ37" i="36" a="1"/>
  <c r="Z34" i="54" l="1"/>
  <c r="T34" i="54"/>
  <c r="U34" i="54"/>
  <c r="V34" i="54"/>
  <c r="W34" i="54"/>
  <c r="AA34" i="54"/>
  <c r="AB34" i="54"/>
  <c r="AC34" i="54"/>
  <c r="D30" i="49"/>
  <c r="E30" i="49"/>
  <c r="C30" i="49"/>
  <c r="I30" i="49"/>
  <c r="F30" i="49"/>
  <c r="L30" i="49"/>
  <c r="J30" i="49"/>
  <c r="K30" i="49"/>
  <c r="S35" i="54"/>
  <c r="Y34" i="54"/>
  <c r="X34" i="54"/>
  <c r="CO43" i="36" a="1"/>
  <c r="CO45" i="36" s="1"/>
  <c r="CO51" i="36" s="1"/>
  <c r="CI139" i="36"/>
  <c r="CI137" i="36"/>
  <c r="CI138" i="36"/>
  <c r="CI35" i="36"/>
  <c r="CI140" i="36"/>
  <c r="CI142" i="36"/>
  <c r="CI36" i="36"/>
  <c r="DY18" i="36"/>
  <c r="DY61" i="36"/>
  <c r="DW66" i="36"/>
  <c r="DX17" i="36"/>
  <c r="DY30" i="36"/>
  <c r="DW61" i="36"/>
  <c r="DX89" i="36"/>
  <c r="DY89" i="36"/>
  <c r="DW89" i="36"/>
  <c r="DX61" i="36"/>
  <c r="DX75" i="36"/>
  <c r="DY33" i="36"/>
  <c r="DY31" i="36"/>
  <c r="DY98" i="36"/>
  <c r="DW40" i="36"/>
  <c r="DX39" i="36"/>
  <c r="DW68" i="36"/>
  <c r="DY76" i="36"/>
  <c r="DW54" i="36"/>
  <c r="DW10" i="36"/>
  <c r="DW79" i="36"/>
  <c r="DW51" i="36"/>
  <c r="DW23" i="36"/>
  <c r="DY6" i="36"/>
  <c r="DX78" i="36"/>
  <c r="DX50" i="36"/>
  <c r="DW21" i="36"/>
  <c r="DY90" i="36"/>
  <c r="DY34" i="36"/>
  <c r="DX31" i="36"/>
  <c r="DW60" i="36"/>
  <c r="DX55" i="36"/>
  <c r="DW46" i="36"/>
  <c r="DW6" i="36"/>
  <c r="DX76" i="36"/>
  <c r="DW47" i="36"/>
  <c r="DW19" i="36"/>
  <c r="DY103" i="36"/>
  <c r="DX74" i="36"/>
  <c r="DX46" i="36"/>
  <c r="DX18" i="36"/>
  <c r="DX69" i="36"/>
  <c r="DW90" i="36"/>
  <c r="DY94" i="36"/>
  <c r="DY38" i="36"/>
  <c r="DX83" i="36"/>
  <c r="DY24" i="36"/>
  <c r="DY93" i="36"/>
  <c r="DY65" i="36"/>
  <c r="DX36" i="36"/>
  <c r="DX8" i="36"/>
  <c r="DW93" i="36"/>
  <c r="DY63" i="36"/>
  <c r="DY35" i="36"/>
  <c r="DY7" i="36"/>
  <c r="DX87" i="36"/>
  <c r="DY82" i="36"/>
  <c r="DW56" i="36"/>
  <c r="DY26" i="36"/>
  <c r="DY52" i="36"/>
  <c r="DW26" i="36"/>
  <c r="DX81" i="36"/>
  <c r="DW52" i="36"/>
  <c r="DX25" i="36"/>
  <c r="DY96" i="36"/>
  <c r="DX67" i="36"/>
  <c r="DY40" i="36"/>
  <c r="DY16" i="36"/>
  <c r="DX100" i="36"/>
  <c r="DW87" i="36"/>
  <c r="DX72" i="36"/>
  <c r="DY57" i="36"/>
  <c r="DX44" i="36"/>
  <c r="DY29" i="36"/>
  <c r="DW15" i="36"/>
  <c r="DY14" i="36"/>
  <c r="DY99" i="36"/>
  <c r="DW85" i="36"/>
  <c r="DY71" i="36"/>
  <c r="DW57" i="36"/>
  <c r="DX42" i="36"/>
  <c r="DW29" i="36"/>
  <c r="DX14" i="36"/>
  <c r="DY60" i="36"/>
  <c r="DX77" i="36"/>
  <c r="DW48" i="36"/>
  <c r="DX103" i="36"/>
  <c r="DX47" i="36"/>
  <c r="DY102" i="36"/>
  <c r="DX73" i="36"/>
  <c r="DY46" i="36"/>
  <c r="DY100" i="36"/>
  <c r="DY88" i="36"/>
  <c r="DW62" i="36"/>
  <c r="DY32" i="36"/>
  <c r="DY12" i="36"/>
  <c r="DY97" i="36"/>
  <c r="DW83" i="36"/>
  <c r="DX68" i="36"/>
  <c r="DW55" i="36"/>
  <c r="DX40" i="36"/>
  <c r="DY25" i="36"/>
  <c r="DX12" i="36"/>
  <c r="DY10" i="36"/>
  <c r="DY95" i="36"/>
  <c r="DX82" i="36"/>
  <c r="DY67" i="36"/>
  <c r="DW53" i="36"/>
  <c r="DY39" i="36"/>
  <c r="DW25" i="36"/>
  <c r="DX10" i="36"/>
  <c r="DX95" i="36"/>
  <c r="DX101" i="36"/>
  <c r="DW88" i="36"/>
  <c r="DW72" i="36"/>
  <c r="DY58" i="36"/>
  <c r="DX45" i="36"/>
  <c r="DX29" i="36"/>
  <c r="DW98" i="36"/>
  <c r="DX63" i="36"/>
  <c r="DW42" i="36"/>
  <c r="DY28" i="36"/>
  <c r="DW100" i="36"/>
  <c r="DW84" i="36"/>
  <c r="DY70" i="36"/>
  <c r="DX57" i="36"/>
  <c r="DX41" i="36"/>
  <c r="DW28" i="36"/>
  <c r="DY92" i="36"/>
  <c r="DX99" i="36"/>
  <c r="DW86" i="36"/>
  <c r="DY72" i="36"/>
  <c r="DY56" i="36"/>
  <c r="DX43" i="36"/>
  <c r="DW30" i="36"/>
  <c r="DW18" i="36"/>
  <c r="DX11" i="36"/>
  <c r="DW103" i="36"/>
  <c r="DW95" i="36"/>
  <c r="DX88" i="36"/>
  <c r="DY81" i="36"/>
  <c r="DY73" i="36"/>
  <c r="DW67" i="36"/>
  <c r="DX60" i="36"/>
  <c r="DX52" i="36"/>
  <c r="DY45" i="36"/>
  <c r="DW39" i="36"/>
  <c r="DW31" i="36"/>
  <c r="DX24" i="36"/>
  <c r="DY17" i="36"/>
  <c r="DY9" i="36"/>
  <c r="DW16" i="36"/>
  <c r="DX9" i="36"/>
  <c r="DW101" i="36"/>
  <c r="DX94" i="36"/>
  <c r="DY87" i="36"/>
  <c r="DY79" i="36"/>
  <c r="DW73" i="36"/>
  <c r="DX66" i="36"/>
  <c r="DX58" i="36"/>
  <c r="DY51" i="36"/>
  <c r="DW45" i="36"/>
  <c r="DW37" i="36"/>
  <c r="DX30" i="36"/>
  <c r="DY23" i="36"/>
  <c r="DY15" i="36"/>
  <c r="DW9" i="36"/>
  <c r="DW82" i="36"/>
  <c r="DX93" i="36"/>
  <c r="DW80" i="36"/>
  <c r="DY66" i="36"/>
  <c r="DY50" i="36"/>
  <c r="DX37" i="36"/>
  <c r="DW24" i="36"/>
  <c r="DX71" i="36"/>
  <c r="DW50" i="36"/>
  <c r="DY36" i="36"/>
  <c r="DY20" i="36"/>
  <c r="DW92" i="36"/>
  <c r="DY78" i="36"/>
  <c r="DY62" i="36"/>
  <c r="DX49" i="36"/>
  <c r="DW36" i="36"/>
  <c r="DW20" i="36"/>
  <c r="DY68" i="36"/>
  <c r="DW94" i="36"/>
  <c r="DW78" i="36"/>
  <c r="DY64" i="36"/>
  <c r="DX51" i="36"/>
  <c r="DX35" i="36"/>
  <c r="DW22" i="36"/>
  <c r="DX15" i="36"/>
  <c r="DX7" i="36"/>
  <c r="DW99" i="36"/>
  <c r="DX92" i="36"/>
  <c r="DX84" i="36"/>
  <c r="DY77" i="36"/>
  <c r="DW71" i="36"/>
  <c r="DW63" i="36"/>
  <c r="DX56" i="36"/>
  <c r="DY49" i="36"/>
  <c r="DY41" i="36"/>
  <c r="DW35" i="36"/>
  <c r="DX28" i="36"/>
  <c r="DX20" i="36"/>
  <c r="DY13" i="36"/>
  <c r="DW7" i="36"/>
  <c r="DW12" i="36"/>
  <c r="DX5" i="36"/>
  <c r="DX98" i="36"/>
  <c r="DX90" i="36"/>
  <c r="DY83" i="36"/>
  <c r="DW77" i="36"/>
  <c r="DW69" i="36"/>
  <c r="DX62" i="36"/>
  <c r="DY55" i="36"/>
  <c r="DY47" i="36"/>
  <c r="DW41" i="36"/>
  <c r="DX34" i="36"/>
  <c r="DX26" i="36"/>
  <c r="DY19" i="36"/>
  <c r="DW13" i="36"/>
  <c r="DW5" i="36"/>
  <c r="DW74" i="36"/>
  <c r="DW96" i="36"/>
  <c r="DX85" i="36"/>
  <c r="DY74" i="36"/>
  <c r="DW64" i="36"/>
  <c r="DX53" i="36"/>
  <c r="DY42" i="36"/>
  <c r="DW32" i="36"/>
  <c r="DX21" i="36"/>
  <c r="DX79" i="36"/>
  <c r="DW58" i="36"/>
  <c r="DY44" i="36"/>
  <c r="DW34" i="36"/>
  <c r="DX23" i="36"/>
  <c r="DX97" i="36"/>
  <c r="DY86" i="36"/>
  <c r="DW76" i="36"/>
  <c r="DX65" i="36"/>
  <c r="DY54" i="36"/>
  <c r="DW44" i="36"/>
  <c r="DX33" i="36"/>
  <c r="DY22" i="36"/>
  <c r="DY84" i="36"/>
  <c r="DW102" i="36"/>
  <c r="DX91" i="36"/>
  <c r="DY80" i="36"/>
  <c r="DW70" i="36"/>
  <c r="DX59" i="36"/>
  <c r="DY48" i="36"/>
  <c r="DW38" i="36"/>
  <c r="DX27" i="36"/>
  <c r="DX19" i="36"/>
  <c r="DW14" i="36"/>
  <c r="DY8" i="36"/>
  <c r="DY101" i="36"/>
  <c r="DX96" i="36"/>
  <c r="DW91" i="36"/>
  <c r="DY85" i="36"/>
  <c r="DX80" i="36"/>
  <c r="DW75" i="36"/>
  <c r="DY69" i="36"/>
  <c r="DX64" i="36"/>
  <c r="DW59" i="36"/>
  <c r="DY53" i="36"/>
  <c r="DX48" i="36"/>
  <c r="DW43" i="36"/>
  <c r="DY37" i="36"/>
  <c r="DX32" i="36"/>
  <c r="DW27" i="36"/>
  <c r="DY21" i="36"/>
  <c r="DX16" i="36"/>
  <c r="DW11" i="36"/>
  <c r="DY5" i="36"/>
  <c r="DX13" i="36"/>
  <c r="DW8" i="36"/>
  <c r="DX102" i="36"/>
  <c r="DW97" i="36"/>
  <c r="DY91" i="36"/>
  <c r="DX86" i="36"/>
  <c r="DW81" i="36"/>
  <c r="DY75" i="36"/>
  <c r="DX70" i="36"/>
  <c r="DW65" i="36"/>
  <c r="DY59" i="36"/>
  <c r="DX54" i="36"/>
  <c r="DW49" i="36"/>
  <c r="DY43" i="36"/>
  <c r="DX38" i="36"/>
  <c r="DW33" i="36"/>
  <c r="DY27" i="36"/>
  <c r="DX22" i="36"/>
  <c r="DW17" i="36"/>
  <c r="DY11" i="36"/>
  <c r="BP43" i="36" a="1"/>
  <c r="BP43" i="36" s="1"/>
  <c r="CC35" i="36"/>
  <c r="BP35" i="36"/>
  <c r="BP34" i="36"/>
  <c r="BP137" i="36" s="1"/>
  <c r="CC139" i="36"/>
  <c r="AL43" i="36" a="1"/>
  <c r="AL45" i="36" s="1"/>
  <c r="CO35" i="36"/>
  <c r="BN43" i="36" a="1"/>
  <c r="BN44" i="36" s="1"/>
  <c r="BN50" i="36" s="1"/>
  <c r="V43" i="36" a="1"/>
  <c r="V44" i="36" s="1"/>
  <c r="V50" i="36" s="1"/>
  <c r="CC140" i="36"/>
  <c r="CC138" i="36"/>
  <c r="CC142" i="36"/>
  <c r="CC141" i="36"/>
  <c r="CC36" i="36"/>
  <c r="V35" i="36"/>
  <c r="CS43" i="36" a="1"/>
  <c r="CS45" i="36" s="1"/>
  <c r="CS51" i="36" s="1"/>
  <c r="V36" i="36"/>
  <c r="AT39" i="36"/>
  <c r="CM35" i="36"/>
  <c r="CM34" i="36"/>
  <c r="CM139" i="36" s="1"/>
  <c r="V140" i="36"/>
  <c r="CG138" i="36"/>
  <c r="CM43" i="36" a="1"/>
  <c r="CM44" i="36" s="1"/>
  <c r="CO139" i="36"/>
  <c r="CS35" i="36"/>
  <c r="DL36" i="36"/>
  <c r="AJ43" i="36" a="1"/>
  <c r="AJ44" i="36" s="1"/>
  <c r="CO140" i="36"/>
  <c r="CL36" i="36"/>
  <c r="DQ43" i="36" a="1"/>
  <c r="DQ44" i="36" s="1"/>
  <c r="CX36" i="36"/>
  <c r="CS34" i="36"/>
  <c r="CS138" i="36" s="1"/>
  <c r="CL34" i="36"/>
  <c r="CL140" i="36" s="1"/>
  <c r="AL35" i="36"/>
  <c r="CX34" i="36"/>
  <c r="CX139" i="36" s="1"/>
  <c r="AL34" i="36"/>
  <c r="AL138" i="36" s="1"/>
  <c r="CO141" i="36"/>
  <c r="CO138" i="36"/>
  <c r="CO36" i="36"/>
  <c r="BN36" i="36"/>
  <c r="CO142" i="36"/>
  <c r="BZ34" i="36"/>
  <c r="BZ139" i="36" s="1"/>
  <c r="CZ35" i="36"/>
  <c r="CZ36" i="36"/>
  <c r="AJ36" i="36"/>
  <c r="BX34" i="36"/>
  <c r="BX137" i="36" s="1"/>
  <c r="AQ43" i="36" a="1"/>
  <c r="AQ45" i="36" s="1"/>
  <c r="CC43" i="36" a="1"/>
  <c r="CC45" i="36" s="1"/>
  <c r="BJ37" i="36"/>
  <c r="BC39" i="36"/>
  <c r="BJ39" i="36"/>
  <c r="AQ35" i="36"/>
  <c r="CI43" i="36" a="1"/>
  <c r="CI45" i="36" s="1"/>
  <c r="AQ34" i="36"/>
  <c r="AQ137" i="36" s="1"/>
  <c r="BL43" i="36" a="1"/>
  <c r="BL44" i="36" s="1"/>
  <c r="BL50" i="36" s="1"/>
  <c r="CQ43" i="36" a="1"/>
  <c r="CQ43" i="36" s="1"/>
  <c r="CQ49" i="36" s="1"/>
  <c r="DN141" i="36"/>
  <c r="DN138" i="36"/>
  <c r="BW43" i="36" a="1"/>
  <c r="BW45" i="36" s="1"/>
  <c r="CH38" i="36"/>
  <c r="CX43" i="36" a="1"/>
  <c r="CX44" i="36" s="1"/>
  <c r="CX50" i="36" s="1"/>
  <c r="DB36" i="36"/>
  <c r="BN34" i="36"/>
  <c r="BN138" i="36" s="1"/>
  <c r="DL34" i="36"/>
  <c r="DL137" i="36" s="1"/>
  <c r="CR34" i="36"/>
  <c r="CR137" i="36" s="1"/>
  <c r="BZ36" i="36"/>
  <c r="CF35" i="36"/>
  <c r="CG137" i="36"/>
  <c r="Z34" i="36"/>
  <c r="Z140" i="36" s="1"/>
  <c r="CQ35" i="36"/>
  <c r="DC35" i="36"/>
  <c r="CG140" i="36"/>
  <c r="CG142" i="36"/>
  <c r="Z35" i="36"/>
  <c r="CG40" i="36" a="1"/>
  <c r="CG41" i="36" s="1"/>
  <c r="CG47" i="36" s="1"/>
  <c r="AX39" i="36"/>
  <c r="CG139" i="36"/>
  <c r="W43" i="36" a="1"/>
  <c r="W45" i="36" s="1"/>
  <c r="AR39" i="36"/>
  <c r="CA34" i="36"/>
  <c r="CA140" i="36" s="1"/>
  <c r="DQ34" i="36"/>
  <c r="DQ141" i="36" s="1"/>
  <c r="DP34" i="36"/>
  <c r="DP139" i="36" s="1"/>
  <c r="AR38" i="36"/>
  <c r="BO34" i="36"/>
  <c r="BO138" i="36" s="1"/>
  <c r="AC35" i="36"/>
  <c r="Z43" i="36" a="1"/>
  <c r="Z45" i="36" s="1"/>
  <c r="DH38" i="36"/>
  <c r="BY34" i="36"/>
  <c r="BY139" i="36" s="1"/>
  <c r="AX38" i="36"/>
  <c r="DN142" i="36"/>
  <c r="CF36" i="36"/>
  <c r="AA35" i="36"/>
  <c r="DA38" i="36"/>
  <c r="AP38" i="36"/>
  <c r="BY36" i="36"/>
  <c r="DN139" i="36"/>
  <c r="DA39" i="36"/>
  <c r="AA34" i="36"/>
  <c r="AA140" i="36" s="1"/>
  <c r="DN137" i="36"/>
  <c r="CG43" i="36" a="1"/>
  <c r="CG43" i="36" s="1"/>
  <c r="DB35" i="36"/>
  <c r="CL43" i="36" a="1"/>
  <c r="CL45" i="36" s="1"/>
  <c r="CR36" i="36"/>
  <c r="CF37" i="36"/>
  <c r="CH39" i="36"/>
  <c r="CV35" i="36"/>
  <c r="CB39" i="36"/>
  <c r="CV36" i="36"/>
  <c r="CB37" i="36"/>
  <c r="V139" i="36"/>
  <c r="BW36" i="36"/>
  <c r="AT38" i="36"/>
  <c r="BX35" i="36"/>
  <c r="V141" i="36"/>
  <c r="V138" i="36"/>
  <c r="BS35" i="36"/>
  <c r="BC38" i="36"/>
  <c r="CF38" i="36"/>
  <c r="AC34" i="36"/>
  <c r="DP35" i="36"/>
  <c r="V142" i="36"/>
  <c r="DC36" i="36"/>
  <c r="CW37" i="36"/>
  <c r="BA34" i="36"/>
  <c r="BA140" i="36" s="1"/>
  <c r="DN43" i="36" a="1"/>
  <c r="DN43" i="36" s="1"/>
  <c r="W35" i="36"/>
  <c r="BO36" i="36"/>
  <c r="AN35" i="36"/>
  <c r="DQ36" i="36"/>
  <c r="W36" i="36"/>
  <c r="CQ34" i="36"/>
  <c r="CQ137" i="36" s="1"/>
  <c r="AM34" i="36"/>
  <c r="AM139" i="36" s="1"/>
  <c r="BW34" i="36"/>
  <c r="CZ43" i="36" a="1"/>
  <c r="CZ45" i="36" s="1"/>
  <c r="AC43" i="36" a="1"/>
  <c r="AC44" i="36" s="1"/>
  <c r="BX39" i="36"/>
  <c r="AK39" i="36"/>
  <c r="AB38" i="36"/>
  <c r="AU36" i="36"/>
  <c r="BA35" i="36"/>
  <c r="AJ34" i="36"/>
  <c r="AJ137" i="36" s="1"/>
  <c r="BJ40" i="36" a="1"/>
  <c r="BJ41" i="36" s="1"/>
  <c r="CU35" i="36"/>
  <c r="AD39" i="36"/>
  <c r="DB38" i="36"/>
  <c r="AY34" i="36"/>
  <c r="AY141" i="36" s="1"/>
  <c r="BE38" i="36"/>
  <c r="DH37" i="36"/>
  <c r="AP37" i="36"/>
  <c r="DB37" i="36"/>
  <c r="BS36" i="36"/>
  <c r="AG38" i="36"/>
  <c r="BK37" i="36"/>
  <c r="DN40" i="36" a="1"/>
  <c r="DN42" i="36" s="1"/>
  <c r="B31" i="49"/>
  <c r="H30" i="49"/>
  <c r="G30" i="49"/>
  <c r="DJ36" i="36"/>
  <c r="CU36" i="36"/>
  <c r="AO35" i="36"/>
  <c r="CW38" i="36"/>
  <c r="CA35" i="36"/>
  <c r="BE39" i="36"/>
  <c r="DJ34" i="36"/>
  <c r="DJ137" i="36" s="1"/>
  <c r="AY35" i="36"/>
  <c r="BT39" i="36"/>
  <c r="AG39" i="36"/>
  <c r="AD37" i="36"/>
  <c r="CB34" i="36"/>
  <c r="CB139" i="36" s="1"/>
  <c r="AO36" i="36"/>
  <c r="AN36" i="36"/>
  <c r="BZ38" i="36"/>
  <c r="BT38" i="36"/>
  <c r="BA43" i="36" a="1"/>
  <c r="BA43" i="36" s="1"/>
  <c r="AA39" i="36"/>
  <c r="AE35" i="36"/>
  <c r="CK39" i="36"/>
  <c r="AI35" i="36"/>
  <c r="AU35" i="36"/>
  <c r="AE34" i="36"/>
  <c r="AE137" i="36" s="1"/>
  <c r="DO38" i="36"/>
  <c r="DI34" i="36"/>
  <c r="DI137" i="36" s="1"/>
  <c r="CK37" i="36"/>
  <c r="BK34" i="36"/>
  <c r="BK140" i="36" s="1"/>
  <c r="CB36" i="36"/>
  <c r="BC34" i="36"/>
  <c r="BC137" i="36" s="1"/>
  <c r="AA37" i="36"/>
  <c r="BM37" i="36"/>
  <c r="AM35" i="36"/>
  <c r="AD36" i="36"/>
  <c r="BK38" i="36"/>
  <c r="BZ39" i="36"/>
  <c r="BM38" i="36"/>
  <c r="DI35" i="36"/>
  <c r="BX37" i="36"/>
  <c r="BQ37" i="36"/>
  <c r="AB39" i="36"/>
  <c r="AI36" i="36"/>
  <c r="BC36" i="36"/>
  <c r="DK36" i="36"/>
  <c r="CK36" i="36"/>
  <c r="CD38" i="36"/>
  <c r="AK37" i="36"/>
  <c r="BK36" i="36"/>
  <c r="BB37" i="36"/>
  <c r="AV35" i="36"/>
  <c r="DO39" i="36"/>
  <c r="CD39" i="36"/>
  <c r="AD35" i="36"/>
  <c r="BQ39" i="36"/>
  <c r="BB39" i="36"/>
  <c r="AV34" i="36"/>
  <c r="AV138" i="36" s="1"/>
  <c r="Y36" i="36"/>
  <c r="DC39" i="36"/>
  <c r="CT39" i="36"/>
  <c r="DM43" i="36" a="1"/>
  <c r="DM43" i="36" s="1"/>
  <c r="BL34" i="36"/>
  <c r="BL36" i="36"/>
  <c r="BL35" i="36"/>
  <c r="AB36" i="36"/>
  <c r="DG37" i="36"/>
  <c r="DC37" i="36"/>
  <c r="BO43" i="36" a="1"/>
  <c r="BO43" i="36" s="1"/>
  <c r="DK35" i="36"/>
  <c r="AN39" i="36"/>
  <c r="AB34" i="36"/>
  <c r="AB139" i="36" s="1"/>
  <c r="DG39" i="36"/>
  <c r="Y34" i="36"/>
  <c r="Y137" i="36" s="1"/>
  <c r="CT37" i="36"/>
  <c r="CK35" i="36"/>
  <c r="AN38" i="36"/>
  <c r="DK43" i="36" a="1"/>
  <c r="DK45" i="36" s="1"/>
  <c r="CV43" i="36" a="1"/>
  <c r="CV43" i="36" s="1"/>
  <c r="DD36" i="36"/>
  <c r="DD35" i="36"/>
  <c r="DD34" i="36"/>
  <c r="AG35" i="36"/>
  <c r="AG34" i="36"/>
  <c r="AG36" i="36"/>
  <c r="DP39" i="36"/>
  <c r="DP37" i="36"/>
  <c r="DP38" i="36"/>
  <c r="AZ36" i="36"/>
  <c r="AZ34" i="36"/>
  <c r="AZ35" i="36"/>
  <c r="CJ37" i="36"/>
  <c r="CJ38" i="36"/>
  <c r="CJ39" i="36"/>
  <c r="AW34" i="36"/>
  <c r="AW36" i="36"/>
  <c r="AW35" i="36"/>
  <c r="CE38" i="36"/>
  <c r="CE39" i="36"/>
  <c r="CE37" i="36"/>
  <c r="CR39" i="36"/>
  <c r="CR38" i="36"/>
  <c r="CR37" i="36"/>
  <c r="CJ35" i="36"/>
  <c r="CJ36" i="36"/>
  <c r="CJ34" i="36"/>
  <c r="Y37" i="36"/>
  <c r="Y39" i="36"/>
  <c r="Y38" i="36"/>
  <c r="X39" i="36"/>
  <c r="X37" i="36"/>
  <c r="X38" i="36"/>
  <c r="DF39" i="36"/>
  <c r="DF38" i="36"/>
  <c r="DF37" i="36"/>
  <c r="CD34" i="36"/>
  <c r="CD35" i="36"/>
  <c r="CD36" i="36"/>
  <c r="W137" i="36"/>
  <c r="W138" i="36"/>
  <c r="W139" i="36"/>
  <c r="W140" i="36"/>
  <c r="W141" i="36"/>
  <c r="W142" i="36"/>
  <c r="DB137" i="36"/>
  <c r="DB138" i="36"/>
  <c r="DB140" i="36"/>
  <c r="DB139" i="36"/>
  <c r="DB142" i="36"/>
  <c r="DB141" i="36"/>
  <c r="BV34" i="36"/>
  <c r="BV35" i="36"/>
  <c r="BV36" i="36"/>
  <c r="BG36" i="36"/>
  <c r="BG35" i="36"/>
  <c r="BG34" i="36"/>
  <c r="CF137" i="36"/>
  <c r="CF138" i="36"/>
  <c r="CF139" i="36"/>
  <c r="CF140" i="36"/>
  <c r="CF141" i="36"/>
  <c r="CF142" i="36"/>
  <c r="AU137" i="36"/>
  <c r="AU138" i="36"/>
  <c r="AU140" i="36"/>
  <c r="AU139" i="36"/>
  <c r="AU141" i="36"/>
  <c r="AU142" i="36"/>
  <c r="AV43" i="36" a="1"/>
  <c r="AF37" i="36"/>
  <c r="AF39" i="36"/>
  <c r="AF38" i="36"/>
  <c r="CP36" i="36"/>
  <c r="CP34" i="36"/>
  <c r="CP35" i="36"/>
  <c r="BE34" i="36"/>
  <c r="BE36" i="36"/>
  <c r="BE35" i="36"/>
  <c r="DJ39" i="36"/>
  <c r="DJ38" i="36"/>
  <c r="DJ37" i="36"/>
  <c r="DL39" i="36"/>
  <c r="DL38" i="36"/>
  <c r="DL37" i="36"/>
  <c r="DE36" i="36"/>
  <c r="DE35" i="36"/>
  <c r="DE34" i="36"/>
  <c r="DO35" i="36"/>
  <c r="DO34" i="36"/>
  <c r="DO36" i="36"/>
  <c r="DI39" i="36"/>
  <c r="DI38" i="36"/>
  <c r="DI37" i="36"/>
  <c r="BH34" i="36"/>
  <c r="BH35" i="36"/>
  <c r="BH36" i="36"/>
  <c r="AF35" i="36"/>
  <c r="AF36" i="36"/>
  <c r="AF34" i="36"/>
  <c r="BF39" i="36"/>
  <c r="BF38" i="36"/>
  <c r="BF37" i="36"/>
  <c r="DM36" i="36"/>
  <c r="DM34" i="36"/>
  <c r="DM35" i="36"/>
  <c r="AT34" i="36"/>
  <c r="AT35" i="36"/>
  <c r="AT36" i="36"/>
  <c r="BV38" i="36"/>
  <c r="BV37" i="36"/>
  <c r="BV39" i="36"/>
  <c r="BG38" i="36"/>
  <c r="BG39" i="36"/>
  <c r="BG37" i="36"/>
  <c r="CY35" i="36"/>
  <c r="CY36" i="36"/>
  <c r="CY34" i="36"/>
  <c r="CT35" i="36"/>
  <c r="CT36" i="36"/>
  <c r="CT34" i="36"/>
  <c r="BT35" i="36"/>
  <c r="BT34" i="36"/>
  <c r="BT36" i="36"/>
  <c r="AK36" i="36"/>
  <c r="AK35" i="36"/>
  <c r="AK34" i="36"/>
  <c r="DF35" i="36"/>
  <c r="DF36" i="36"/>
  <c r="DF34" i="36"/>
  <c r="AI138" i="36"/>
  <c r="AI137" i="36"/>
  <c r="AI139" i="36"/>
  <c r="AI140" i="36"/>
  <c r="AI141" i="36"/>
  <c r="AI142" i="36"/>
  <c r="CY37" i="36"/>
  <c r="CY39" i="36"/>
  <c r="CY38" i="36"/>
  <c r="AP34" i="36"/>
  <c r="AP35" i="36"/>
  <c r="AP36" i="36"/>
  <c r="AZ37" i="36"/>
  <c r="AZ38" i="36"/>
  <c r="AZ39" i="36"/>
  <c r="BH38" i="36"/>
  <c r="BH39" i="36"/>
  <c r="BH37" i="36"/>
  <c r="BF35" i="36"/>
  <c r="BF36" i="36"/>
  <c r="BF34" i="36"/>
  <c r="BM36" i="36"/>
  <c r="BM35" i="36"/>
  <c r="BM34" i="36"/>
  <c r="CU38" i="36"/>
  <c r="CU39" i="36"/>
  <c r="CU37" i="36"/>
  <c r="AE37" i="36"/>
  <c r="AE39" i="36"/>
  <c r="AE38" i="36"/>
  <c r="AS34" i="36"/>
  <c r="AS36" i="36"/>
  <c r="AS35" i="36"/>
  <c r="DA35" i="36"/>
  <c r="DA34" i="36"/>
  <c r="DA36" i="36"/>
  <c r="AO43" i="36" a="1"/>
  <c r="AM37" i="36"/>
  <c r="AM39" i="36"/>
  <c r="AM38" i="36"/>
  <c r="CN38" i="36"/>
  <c r="CN37" i="36"/>
  <c r="CN39" i="36"/>
  <c r="BR34" i="36"/>
  <c r="BR36" i="36"/>
  <c r="BR35" i="36"/>
  <c r="X35" i="36"/>
  <c r="X34" i="36"/>
  <c r="X36" i="36"/>
  <c r="AU43" i="36" a="1"/>
  <c r="AH39" i="36"/>
  <c r="AH38" i="36"/>
  <c r="AH37" i="36"/>
  <c r="BD43" i="36" a="1"/>
  <c r="AR34" i="36"/>
  <c r="AR36" i="36"/>
  <c r="AR35" i="36"/>
  <c r="CN36" i="36"/>
  <c r="CN35" i="36"/>
  <c r="CN34" i="36"/>
  <c r="CW34" i="36"/>
  <c r="CW35" i="36"/>
  <c r="CW36" i="36"/>
  <c r="BY38" i="36"/>
  <c r="BY39" i="36"/>
  <c r="BY37" i="36"/>
  <c r="AH36" i="36"/>
  <c r="AH35" i="36"/>
  <c r="AH34" i="36"/>
  <c r="AX36" i="36"/>
  <c r="AX35" i="36"/>
  <c r="AX34" i="36"/>
  <c r="AY37" i="36"/>
  <c r="AY39" i="36"/>
  <c r="AY38" i="36"/>
  <c r="BS137" i="36"/>
  <c r="BS138" i="36"/>
  <c r="BS140" i="36"/>
  <c r="BS139" i="36"/>
  <c r="BS141" i="36"/>
  <c r="BS142" i="36"/>
  <c r="CU138" i="36"/>
  <c r="CU137" i="36"/>
  <c r="CU140" i="36"/>
  <c r="CU139" i="36"/>
  <c r="CU142" i="36"/>
  <c r="CU141" i="36"/>
  <c r="AW37" i="36"/>
  <c r="AW39" i="36"/>
  <c r="AW38" i="36"/>
  <c r="DH36" i="36"/>
  <c r="DH35" i="36"/>
  <c r="DH34" i="36"/>
  <c r="CE35" i="36"/>
  <c r="CE34" i="36"/>
  <c r="CE36" i="36"/>
  <c r="BQ35" i="36"/>
  <c r="BQ34" i="36"/>
  <c r="BQ36" i="36"/>
  <c r="BD35" i="36"/>
  <c r="BD36" i="36"/>
  <c r="BD34" i="36"/>
  <c r="BI34" i="36"/>
  <c r="BI35" i="36"/>
  <c r="BI36" i="36"/>
  <c r="BU34" i="36"/>
  <c r="BU36" i="36"/>
  <c r="BU35" i="36"/>
  <c r="CA37" i="36"/>
  <c r="CA39" i="36"/>
  <c r="CA38" i="36"/>
  <c r="CH35" i="36"/>
  <c r="CH34" i="36"/>
  <c r="CH36" i="36"/>
  <c r="DD39" i="36"/>
  <c r="DD37" i="36"/>
  <c r="DD38" i="36"/>
  <c r="BI43" i="36" a="1"/>
  <c r="BU38" i="36"/>
  <c r="BU37" i="36"/>
  <c r="BU39" i="36"/>
  <c r="BR38" i="36"/>
  <c r="BR39" i="36"/>
  <c r="BR37" i="36"/>
  <c r="BS38" i="36"/>
  <c r="BS37" i="36"/>
  <c r="BS39" i="36"/>
  <c r="DG36" i="36"/>
  <c r="DG34" i="36"/>
  <c r="DG35" i="36"/>
  <c r="BB34" i="36"/>
  <c r="BB35" i="36"/>
  <c r="BB36" i="36"/>
  <c r="AD138" i="36"/>
  <c r="AD137" i="36"/>
  <c r="AD139" i="36"/>
  <c r="AD140" i="36"/>
  <c r="AD141" i="36"/>
  <c r="AD142" i="36"/>
  <c r="AI39" i="36"/>
  <c r="AI38" i="36"/>
  <c r="AI37" i="36"/>
  <c r="CV137" i="36"/>
  <c r="CV138" i="36"/>
  <c r="CV139" i="36"/>
  <c r="CV140" i="36"/>
  <c r="CV142" i="36"/>
  <c r="CV141" i="36"/>
  <c r="AS38" i="36"/>
  <c r="AS39" i="36"/>
  <c r="AS37" i="36"/>
  <c r="DK137" i="36"/>
  <c r="DK138" i="36"/>
  <c r="DK140" i="36"/>
  <c r="DK139" i="36"/>
  <c r="DK142" i="36"/>
  <c r="DK141" i="36"/>
  <c r="DC137" i="36"/>
  <c r="DC140" i="36"/>
  <c r="DC139" i="36"/>
  <c r="DC138" i="36"/>
  <c r="DC142" i="36"/>
  <c r="DC141" i="36"/>
  <c r="AO137" i="36"/>
  <c r="AO138" i="36"/>
  <c r="AO140" i="36"/>
  <c r="AO139" i="36"/>
  <c r="AO141" i="36"/>
  <c r="AO142" i="36"/>
  <c r="CP39" i="36"/>
  <c r="CP38" i="36"/>
  <c r="CP37" i="36"/>
  <c r="CZ137" i="36"/>
  <c r="CZ138" i="36"/>
  <c r="CZ139" i="36"/>
  <c r="CZ140" i="36"/>
  <c r="CZ141" i="36"/>
  <c r="CZ142" i="36"/>
  <c r="CK137" i="36"/>
  <c r="CK138" i="36"/>
  <c r="CK139" i="36"/>
  <c r="CK140" i="36"/>
  <c r="CK141" i="36"/>
  <c r="CK142" i="36"/>
  <c r="DE43" i="36" a="1"/>
  <c r="AN137" i="36"/>
  <c r="AN138" i="36"/>
  <c r="AN139" i="36"/>
  <c r="AN140" i="36"/>
  <c r="AN142" i="36"/>
  <c r="AN141" i="36"/>
  <c r="V35" i="54" l="1"/>
  <c r="W35" i="54"/>
  <c r="Z35" i="54"/>
  <c r="T35" i="54"/>
  <c r="U35" i="54"/>
  <c r="AB35" i="54"/>
  <c r="AA35" i="54"/>
  <c r="AC35" i="54"/>
  <c r="D31" i="49"/>
  <c r="C31" i="49"/>
  <c r="F31" i="49"/>
  <c r="E31" i="49"/>
  <c r="I31" i="49"/>
  <c r="L31" i="49"/>
  <c r="K31" i="49"/>
  <c r="J31" i="49"/>
  <c r="Y35" i="54"/>
  <c r="S36" i="54"/>
  <c r="X35" i="54"/>
  <c r="CO44" i="36"/>
  <c r="CO50" i="36" s="1"/>
  <c r="CO43" i="36"/>
  <c r="CO49" i="36" s="1"/>
  <c r="CI40" i="36" a="1"/>
  <c r="CI40" i="36" s="1"/>
  <c r="CI46" i="36" s="1"/>
  <c r="BP44" i="36"/>
  <c r="BP50" i="36" s="1"/>
  <c r="BP45" i="36"/>
  <c r="BP51" i="36" s="1"/>
  <c r="AL43" i="36"/>
  <c r="AL49" i="36" s="1"/>
  <c r="CC40" i="36" a="1"/>
  <c r="CC40" i="36" s="1"/>
  <c r="CC46" i="36" s="1"/>
  <c r="BN43" i="36"/>
  <c r="BN49" i="36" s="1"/>
  <c r="BP140" i="36"/>
  <c r="BP141" i="36"/>
  <c r="BP139" i="36"/>
  <c r="BP40" i="36" a="1"/>
  <c r="BP42" i="36" s="1"/>
  <c r="BP48" i="36" s="1"/>
  <c r="BP142" i="36"/>
  <c r="BP138" i="36"/>
  <c r="V43" i="36"/>
  <c r="V49" i="36" s="1"/>
  <c r="V45" i="36"/>
  <c r="V51" i="36" s="1"/>
  <c r="AL44" i="36"/>
  <c r="AL50" i="36" s="1"/>
  <c r="AX43" i="36" a="1"/>
  <c r="AX45" i="36" s="1"/>
  <c r="CO40" i="36" a="1"/>
  <c r="CO40" i="36" s="1"/>
  <c r="CO46" i="36" s="1"/>
  <c r="BN45" i="36"/>
  <c r="BN51" i="36" s="1"/>
  <c r="AT43" i="36" a="1"/>
  <c r="AT45" i="36" s="1"/>
  <c r="AT51" i="36" s="1"/>
  <c r="CS43" i="36"/>
  <c r="CS49" i="36" s="1"/>
  <c r="CS44" i="36"/>
  <c r="CS50" i="36" s="1"/>
  <c r="V40" i="36" a="1"/>
  <c r="V40" i="36" s="1"/>
  <c r="V46" i="36" s="1"/>
  <c r="CM140" i="36"/>
  <c r="CM40" i="36" a="1"/>
  <c r="CM41" i="36" s="1"/>
  <c r="DQ50" i="36"/>
  <c r="CL137" i="36"/>
  <c r="CA138" i="36"/>
  <c r="CM141" i="36"/>
  <c r="CM137" i="36"/>
  <c r="CM142" i="36"/>
  <c r="CM138" i="36"/>
  <c r="CI51" i="36"/>
  <c r="BZ138" i="36"/>
  <c r="CM45" i="36"/>
  <c r="CM51" i="36" s="1"/>
  <c r="CM43" i="36"/>
  <c r="BZ140" i="36"/>
  <c r="CR139" i="36"/>
  <c r="BX140" i="36"/>
  <c r="DB40" i="36" a="1"/>
  <c r="DB40" i="36" s="1"/>
  <c r="BZ40" i="36" a="1"/>
  <c r="BZ42" i="36" s="1"/>
  <c r="BZ142" i="36"/>
  <c r="BZ137" i="36"/>
  <c r="DQ45" i="36"/>
  <c r="DQ51" i="36" s="1"/>
  <c r="BZ141" i="36"/>
  <c r="BX139" i="36"/>
  <c r="BW44" i="36"/>
  <c r="CX138" i="36"/>
  <c r="AJ43" i="36"/>
  <c r="AQ44" i="36"/>
  <c r="BX142" i="36"/>
  <c r="BX138" i="36"/>
  <c r="BC43" i="36" a="1"/>
  <c r="BC43" i="36" s="1"/>
  <c r="BX40" i="36" a="1"/>
  <c r="BX40" i="36" s="1"/>
  <c r="AQ40" i="36" a="1"/>
  <c r="AQ42" i="36" s="1"/>
  <c r="AQ48" i="36" s="1"/>
  <c r="AJ45" i="36"/>
  <c r="CX142" i="36"/>
  <c r="BX141" i="36"/>
  <c r="DQ43" i="36"/>
  <c r="CL141" i="36"/>
  <c r="BN142" i="36"/>
  <c r="AL142" i="36"/>
  <c r="AL40" i="36" a="1"/>
  <c r="AL40" i="36" s="1"/>
  <c r="AL46" i="36" s="1"/>
  <c r="AL141" i="36"/>
  <c r="CS140" i="36"/>
  <c r="CS139" i="36"/>
  <c r="CS40" i="36" a="1"/>
  <c r="CS42" i="36" s="1"/>
  <c r="AL140" i="36"/>
  <c r="AL137" i="36"/>
  <c r="CS142" i="36"/>
  <c r="CS137" i="36"/>
  <c r="CS141" i="36"/>
  <c r="AL139" i="36"/>
  <c r="CX40" i="36" a="1"/>
  <c r="CX41" i="36" s="1"/>
  <c r="CX140" i="36"/>
  <c r="CR141" i="36"/>
  <c r="CR138" i="36"/>
  <c r="BL43" i="36"/>
  <c r="BL49" i="36" s="1"/>
  <c r="CZ40" i="36" a="1"/>
  <c r="CZ42" i="36" s="1"/>
  <c r="BW43" i="36"/>
  <c r="CX141" i="36"/>
  <c r="CX137" i="36"/>
  <c r="AQ43" i="36"/>
  <c r="CR140" i="36"/>
  <c r="BN140" i="36"/>
  <c r="BL45" i="36"/>
  <c r="Z139" i="36"/>
  <c r="CR142" i="36"/>
  <c r="AA142" i="36"/>
  <c r="DQ138" i="36"/>
  <c r="BN137" i="36"/>
  <c r="BJ43" i="36" a="1"/>
  <c r="BJ43" i="36" s="1"/>
  <c r="CL142" i="36"/>
  <c r="CL138" i="36"/>
  <c r="CL139" i="36"/>
  <c r="CL40" i="36" a="1"/>
  <c r="CL42" i="36" s="1"/>
  <c r="CB140" i="36"/>
  <c r="CI43" i="36"/>
  <c r="AM140" i="36"/>
  <c r="CI44" i="36"/>
  <c r="CI50" i="36" s="1"/>
  <c r="BN40" i="36" a="1"/>
  <c r="BN41" i="36" s="1"/>
  <c r="BK43" i="36" a="1"/>
  <c r="BK45" i="36" s="1"/>
  <c r="Z43" i="36"/>
  <c r="CC44" i="36"/>
  <c r="CC50" i="36" s="1"/>
  <c r="DL40" i="36" a="1"/>
  <c r="DL41" i="36" s="1"/>
  <c r="CC43" i="36"/>
  <c r="CC49" i="36" s="1"/>
  <c r="DP137" i="36"/>
  <c r="DL140" i="36"/>
  <c r="CQ45" i="36"/>
  <c r="CQ51" i="36" s="1"/>
  <c r="DL139" i="36"/>
  <c r="DI141" i="36"/>
  <c r="DL141" i="36"/>
  <c r="DL138" i="36"/>
  <c r="DI140" i="36"/>
  <c r="DL142" i="36"/>
  <c r="DI138" i="36"/>
  <c r="DN45" i="36"/>
  <c r="DN51" i="36" s="1"/>
  <c r="DP142" i="36"/>
  <c r="CQ44" i="36"/>
  <c r="DA43" i="36" a="1"/>
  <c r="DA45" i="36" s="1"/>
  <c r="AQ142" i="36"/>
  <c r="AQ138" i="36"/>
  <c r="AQ140" i="36"/>
  <c r="BO40" i="36" a="1"/>
  <c r="BO41" i="36" s="1"/>
  <c r="CA142" i="36"/>
  <c r="BO140" i="36"/>
  <c r="AQ141" i="36"/>
  <c r="AQ139" i="36"/>
  <c r="Z142" i="36"/>
  <c r="CL43" i="36"/>
  <c r="CL49" i="36" s="1"/>
  <c r="BN139" i="36"/>
  <c r="AP43" i="36" a="1"/>
  <c r="AP45" i="36" s="1"/>
  <c r="AA138" i="36"/>
  <c r="BN141" i="36"/>
  <c r="Z137" i="36"/>
  <c r="CR40" i="36" a="1"/>
  <c r="CR42" i="36" s="1"/>
  <c r="AB43" i="36" a="1"/>
  <c r="AB43" i="36" s="1"/>
  <c r="Z138" i="36"/>
  <c r="Z141" i="36"/>
  <c r="CV40" i="36" a="1"/>
  <c r="CV42" i="36" s="1"/>
  <c r="CH43" i="36" a="1"/>
  <c r="CH45" i="36" s="1"/>
  <c r="AR43" i="36" a="1"/>
  <c r="AR43" i="36" s="1"/>
  <c r="CX43" i="36"/>
  <c r="CX49" i="36" s="1"/>
  <c r="W40" i="36" a="1"/>
  <c r="W41" i="36" s="1"/>
  <c r="CG45" i="36"/>
  <c r="CG51" i="36" s="1"/>
  <c r="CQ139" i="36"/>
  <c r="BY140" i="36"/>
  <c r="CX45" i="36"/>
  <c r="CX51" i="36" s="1"/>
  <c r="DN44" i="36"/>
  <c r="BY141" i="36"/>
  <c r="BY137" i="36"/>
  <c r="CG44" i="36"/>
  <c r="CG42" i="36"/>
  <c r="BX43" i="36" a="1"/>
  <c r="BX45" i="36" s="1"/>
  <c r="CG40" i="36"/>
  <c r="BY40" i="36" a="1"/>
  <c r="BY42" i="36" s="1"/>
  <c r="CF40" i="36" a="1"/>
  <c r="CF42" i="36" s="1"/>
  <c r="BY142" i="36"/>
  <c r="BY138" i="36"/>
  <c r="DC40" i="36" a="1"/>
  <c r="DC42" i="36" s="1"/>
  <c r="CB40" i="36" a="1"/>
  <c r="CB40" i="36" s="1"/>
  <c r="DJ142" i="36"/>
  <c r="CA141" i="36"/>
  <c r="CA137" i="36"/>
  <c r="BO139" i="36"/>
  <c r="CA139" i="36"/>
  <c r="BO142" i="36"/>
  <c r="BO137" i="36"/>
  <c r="CA40" i="36" a="1"/>
  <c r="CA40" i="36" s="1"/>
  <c r="BO141" i="36"/>
  <c r="Z40" i="36" a="1"/>
  <c r="Z40" i="36" s="1"/>
  <c r="BM43" i="36" a="1"/>
  <c r="BM43" i="36" s="1"/>
  <c r="CU40" i="36" a="1"/>
  <c r="CU40" i="36" s="1"/>
  <c r="AM141" i="36"/>
  <c r="DP140" i="36"/>
  <c r="BA139" i="36"/>
  <c r="AG43" i="36" a="1"/>
  <c r="AG45" i="36" s="1"/>
  <c r="Z44" i="36"/>
  <c r="AM138" i="36"/>
  <c r="W51" i="36"/>
  <c r="DP141" i="36"/>
  <c r="DP138" i="36"/>
  <c r="W44" i="36"/>
  <c r="W50" i="36" s="1"/>
  <c r="AM40" i="36" a="1"/>
  <c r="AM42" i="36" s="1"/>
  <c r="BA141" i="36"/>
  <c r="DP40" i="36" a="1"/>
  <c r="DP41" i="36" s="1"/>
  <c r="DQ40" i="36" a="1"/>
  <c r="DQ42" i="36" s="1"/>
  <c r="W43" i="36"/>
  <c r="AC43" i="36"/>
  <c r="BW40" i="36" a="1"/>
  <c r="BW42" i="36" s="1"/>
  <c r="BW48" i="36" s="1"/>
  <c r="CF43" i="36" a="1"/>
  <c r="CF43" i="36" s="1"/>
  <c r="CF49" i="36" s="1"/>
  <c r="Z51" i="36"/>
  <c r="CQ141" i="36"/>
  <c r="AA141" i="36"/>
  <c r="AA137" i="36"/>
  <c r="DQ140" i="36"/>
  <c r="AN40" i="36" a="1"/>
  <c r="AN41" i="36" s="1"/>
  <c r="CB43" i="36" a="1"/>
  <c r="CB43" i="36" s="1"/>
  <c r="CB49" i="36" s="1"/>
  <c r="CQ138" i="36"/>
  <c r="AA139" i="36"/>
  <c r="AA40" i="36" a="1"/>
  <c r="AA42" i="36" s="1"/>
  <c r="DQ142" i="36"/>
  <c r="DQ137" i="36"/>
  <c r="CQ40" i="36" a="1"/>
  <c r="CQ40" i="36" s="1"/>
  <c r="DQ139" i="36"/>
  <c r="AY137" i="36"/>
  <c r="CL44" i="36"/>
  <c r="CL50" i="36" s="1"/>
  <c r="DH43" i="36" a="1"/>
  <c r="DH43" i="36" s="1"/>
  <c r="CZ44" i="36"/>
  <c r="AE139" i="36"/>
  <c r="CW43" i="36" a="1"/>
  <c r="CW45" i="36" s="1"/>
  <c r="CW51" i="36" s="1"/>
  <c r="CK43" i="36" a="1"/>
  <c r="CK45" i="36" s="1"/>
  <c r="CK51" i="36" s="1"/>
  <c r="BS40" i="36" a="1"/>
  <c r="BS40" i="36" s="1"/>
  <c r="BA137" i="36"/>
  <c r="BA138" i="36"/>
  <c r="CQ140" i="36"/>
  <c r="DI139" i="36"/>
  <c r="AM142" i="36"/>
  <c r="AM137" i="36"/>
  <c r="DN41" i="36"/>
  <c r="BA142" i="36"/>
  <c r="BA40" i="36" a="1"/>
  <c r="BA40" i="36" s="1"/>
  <c r="BA46" i="36" s="1"/>
  <c r="DI40" i="36" a="1"/>
  <c r="DI41" i="36" s="1"/>
  <c r="AU40" i="36" a="1"/>
  <c r="AU41" i="36" s="1"/>
  <c r="BZ43" i="36" a="1"/>
  <c r="BZ43" i="36" s="1"/>
  <c r="AC139" i="36"/>
  <c r="AC142" i="36"/>
  <c r="AC138" i="36"/>
  <c r="AC141" i="36"/>
  <c r="AC137" i="36"/>
  <c r="AC140" i="36"/>
  <c r="CQ142" i="36"/>
  <c r="DI142" i="36"/>
  <c r="AI40" i="36" a="1"/>
  <c r="AI41" i="36" s="1"/>
  <c r="AJ40" i="36" a="1"/>
  <c r="AJ41" i="36" s="1"/>
  <c r="AC40" i="36" a="1"/>
  <c r="AY40" i="36" a="1"/>
  <c r="AY41" i="36" s="1"/>
  <c r="AY139" i="36"/>
  <c r="BC141" i="36"/>
  <c r="CZ43" i="36"/>
  <c r="AY142" i="36"/>
  <c r="AY138" i="36"/>
  <c r="BC138" i="36"/>
  <c r="AK43" i="36" a="1"/>
  <c r="AK44" i="36" s="1"/>
  <c r="AY140" i="36"/>
  <c r="BC40" i="36" a="1"/>
  <c r="BC42" i="36" s="1"/>
  <c r="BW138" i="36"/>
  <c r="BW140" i="36"/>
  <c r="BW139" i="36"/>
  <c r="BW141" i="36"/>
  <c r="BW142" i="36"/>
  <c r="BW137" i="36"/>
  <c r="DK44" i="36"/>
  <c r="DK43" i="36"/>
  <c r="DK49" i="36" s="1"/>
  <c r="AC45" i="36"/>
  <c r="DO43" i="36" a="1"/>
  <c r="DO43" i="36" s="1"/>
  <c r="BT43" i="36" a="1"/>
  <c r="BT43" i="36" s="1"/>
  <c r="BJ47" i="36"/>
  <c r="AD40" i="36" a="1"/>
  <c r="AD40" i="36" s="1"/>
  <c r="BJ42" i="36"/>
  <c r="BA44" i="36"/>
  <c r="BA50" i="36" s="1"/>
  <c r="BJ40" i="36"/>
  <c r="AO40" i="36" a="1"/>
  <c r="AO41" i="36" s="1"/>
  <c r="BA45" i="36"/>
  <c r="DJ40" i="36" a="1"/>
  <c r="DJ40" i="36" s="1"/>
  <c r="CB142" i="36"/>
  <c r="BK40" i="36" a="1"/>
  <c r="BK42" i="36" s="1"/>
  <c r="AC50" i="36"/>
  <c r="CB137" i="36"/>
  <c r="DJ139" i="36"/>
  <c r="AJ141" i="36"/>
  <c r="AJ140" i="36"/>
  <c r="Y140" i="36"/>
  <c r="DN40" i="36"/>
  <c r="CB141" i="36"/>
  <c r="CB138" i="36"/>
  <c r="DJ141" i="36"/>
  <c r="DJ138" i="36"/>
  <c r="AJ138" i="36"/>
  <c r="DJ140" i="36"/>
  <c r="DM45" i="36"/>
  <c r="BK139" i="36"/>
  <c r="AJ142" i="36"/>
  <c r="AJ139" i="36"/>
  <c r="AD43" i="36" a="1"/>
  <c r="AD45" i="36" s="1"/>
  <c r="AD51" i="36" s="1"/>
  <c r="BE43" i="36" a="1"/>
  <c r="BE43" i="36" s="1"/>
  <c r="DB43" i="36" a="1"/>
  <c r="DB45" i="36" s="1"/>
  <c r="AB142" i="36"/>
  <c r="AE141" i="36"/>
  <c r="AE138" i="36"/>
  <c r="BC139" i="36"/>
  <c r="AV139" i="36"/>
  <c r="BC140" i="36"/>
  <c r="AE140" i="36"/>
  <c r="AE40" i="36" a="1"/>
  <c r="AE41" i="36" s="1"/>
  <c r="BC142" i="36"/>
  <c r="AE142" i="36"/>
  <c r="B32" i="49"/>
  <c r="H31" i="49"/>
  <c r="G31" i="49"/>
  <c r="AA43" i="36" a="1"/>
  <c r="AA44" i="36" s="1"/>
  <c r="BQ43" i="36" a="1"/>
  <c r="BQ45" i="36" s="1"/>
  <c r="BK142" i="36"/>
  <c r="BK137" i="36"/>
  <c r="BO44" i="36"/>
  <c r="BO50" i="36" s="1"/>
  <c r="DK40" i="36" a="1"/>
  <c r="DK40" i="36" s="1"/>
  <c r="Y40" i="36" a="1"/>
  <c r="Y41" i="36" s="1"/>
  <c r="BK141" i="36"/>
  <c r="BK138" i="36"/>
  <c r="BO45" i="36"/>
  <c r="BO51" i="36" s="1"/>
  <c r="AN43" i="36" a="1"/>
  <c r="AN44" i="36" s="1"/>
  <c r="AV40" i="36" a="1"/>
  <c r="AV40" i="36" s="1"/>
  <c r="CT43" i="36" a="1"/>
  <c r="DM44" i="36"/>
  <c r="DM50" i="36" s="1"/>
  <c r="CK40" i="36" a="1"/>
  <c r="CK42" i="36" s="1"/>
  <c r="AB137" i="36"/>
  <c r="AV140" i="36"/>
  <c r="Y139" i="36"/>
  <c r="AB141" i="36"/>
  <c r="AB138" i="36"/>
  <c r="BB43" i="36" a="1"/>
  <c r="BB45" i="36" s="1"/>
  <c r="CD43" i="36" a="1"/>
  <c r="CD44" i="36" s="1"/>
  <c r="AV142" i="36"/>
  <c r="Y142" i="36"/>
  <c r="Y138" i="36"/>
  <c r="AB140" i="36"/>
  <c r="AB40" i="36" a="1"/>
  <c r="AB40" i="36" s="1"/>
  <c r="BA49" i="36"/>
  <c r="AV137" i="36"/>
  <c r="AV141" i="36"/>
  <c r="Y141" i="36"/>
  <c r="BS43" i="36" a="1"/>
  <c r="BS43" i="36" s="1"/>
  <c r="DG43" i="36" a="1"/>
  <c r="DG44" i="36" s="1"/>
  <c r="BU43" i="36" a="1"/>
  <c r="BU43" i="36" s="1"/>
  <c r="CV44" i="36"/>
  <c r="CV50" i="36" s="1"/>
  <c r="DC43" i="36" a="1"/>
  <c r="BL137" i="36"/>
  <c r="BL141" i="36"/>
  <c r="BL139" i="36"/>
  <c r="BL40" i="36" a="1"/>
  <c r="BL140" i="36"/>
  <c r="BL138" i="36"/>
  <c r="BL142" i="36"/>
  <c r="AS43" i="36" a="1"/>
  <c r="AS44" i="36" s="1"/>
  <c r="AY43" i="36" a="1"/>
  <c r="AY43" i="36" s="1"/>
  <c r="BH43" i="36" a="1"/>
  <c r="BH45" i="36" s="1"/>
  <c r="CY43" i="36" a="1"/>
  <c r="CY44" i="36" s="1"/>
  <c r="CV45" i="36"/>
  <c r="CV51" i="36" s="1"/>
  <c r="DF43" i="36" a="1"/>
  <c r="DF43" i="36" s="1"/>
  <c r="X43" i="36" a="1"/>
  <c r="X44" i="36" s="1"/>
  <c r="Y43" i="36" a="1"/>
  <c r="Y44" i="36" s="1"/>
  <c r="CN43" i="36" a="1"/>
  <c r="CN45" i="36" s="1"/>
  <c r="BG43" i="36" a="1"/>
  <c r="BG44" i="36" s="1"/>
  <c r="BV43" i="36" a="1"/>
  <c r="BV44" i="36" s="1"/>
  <c r="BQ40" i="36" a="1"/>
  <c r="BQ137" i="36"/>
  <c r="BQ138" i="36"/>
  <c r="BQ140" i="36"/>
  <c r="BQ139" i="36"/>
  <c r="BQ141" i="36"/>
  <c r="BQ142" i="36"/>
  <c r="AH40" i="36" a="1"/>
  <c r="AH137" i="36"/>
  <c r="AH138" i="36"/>
  <c r="AH139" i="36"/>
  <c r="AH140" i="36"/>
  <c r="AH141" i="36"/>
  <c r="AH142" i="36"/>
  <c r="AQ51" i="36"/>
  <c r="AT40" i="36" a="1"/>
  <c r="AT137" i="36"/>
  <c r="AT138" i="36"/>
  <c r="AT139" i="36"/>
  <c r="AT140" i="36"/>
  <c r="AT142" i="36"/>
  <c r="AT141" i="36"/>
  <c r="BF43" i="36" a="1"/>
  <c r="BH40" i="36" a="1"/>
  <c r="BH138" i="36"/>
  <c r="BH137" i="36"/>
  <c r="BH139" i="36"/>
  <c r="BH140" i="36"/>
  <c r="BH142" i="36"/>
  <c r="BH141" i="36"/>
  <c r="DE40" i="36" a="1"/>
  <c r="DE137" i="36"/>
  <c r="DE138" i="36"/>
  <c r="DE139" i="36"/>
  <c r="DE140" i="36"/>
  <c r="DE142" i="36"/>
  <c r="DE141" i="36"/>
  <c r="CP40" i="36" a="1"/>
  <c r="CP137" i="36"/>
  <c r="CP138" i="36"/>
  <c r="CP140" i="36"/>
  <c r="CP139" i="36"/>
  <c r="CP141" i="36"/>
  <c r="CP142" i="36"/>
  <c r="AV45" i="36"/>
  <c r="AV44" i="36"/>
  <c r="AV43" i="36"/>
  <c r="CG49" i="36"/>
  <c r="AZ40" i="36" a="1"/>
  <c r="AZ137" i="36"/>
  <c r="AZ138" i="36"/>
  <c r="AZ139" i="36"/>
  <c r="AZ140" i="36"/>
  <c r="AZ142" i="36"/>
  <c r="AZ141" i="36"/>
  <c r="AG40" i="36" a="1"/>
  <c r="AG137" i="36"/>
  <c r="AG138" i="36"/>
  <c r="AG140" i="36"/>
  <c r="AG139" i="36"/>
  <c r="AG142" i="36"/>
  <c r="AG141" i="36"/>
  <c r="DN49" i="36"/>
  <c r="AU45" i="36"/>
  <c r="AU44" i="36"/>
  <c r="AU43" i="36"/>
  <c r="X40" i="36" a="1"/>
  <c r="X137" i="36"/>
  <c r="X138" i="36"/>
  <c r="X139" i="36"/>
  <c r="X140" i="36"/>
  <c r="X141" i="36"/>
  <c r="X142" i="36"/>
  <c r="BR40" i="36" a="1"/>
  <c r="BR138" i="36"/>
  <c r="BR137" i="36"/>
  <c r="BR139" i="36"/>
  <c r="BR140" i="36"/>
  <c r="BR142" i="36"/>
  <c r="BR141" i="36"/>
  <c r="AO45" i="36"/>
  <c r="AO43" i="36"/>
  <c r="AO44" i="36"/>
  <c r="DF40" i="36" a="1"/>
  <c r="DF137" i="36"/>
  <c r="DF138" i="36"/>
  <c r="DF139" i="36"/>
  <c r="DF140" i="36"/>
  <c r="DF141" i="36"/>
  <c r="DF142" i="36"/>
  <c r="BT40" i="36" a="1"/>
  <c r="BT137" i="36"/>
  <c r="BT138" i="36"/>
  <c r="BT140" i="36"/>
  <c r="BT139" i="36"/>
  <c r="BT141" i="36"/>
  <c r="BT142" i="36"/>
  <c r="AI43" i="36" a="1"/>
  <c r="BB40" i="36" a="1"/>
  <c r="BB138" i="36"/>
  <c r="BB137" i="36"/>
  <c r="BB139" i="36"/>
  <c r="BB140" i="36"/>
  <c r="BB142" i="36"/>
  <c r="BB141" i="36"/>
  <c r="DG40" i="36" a="1"/>
  <c r="DG138" i="36"/>
  <c r="DG137" i="36"/>
  <c r="DG140" i="36"/>
  <c r="DG139" i="36"/>
  <c r="DG142" i="36"/>
  <c r="DG141" i="36"/>
  <c r="BI44" i="36"/>
  <c r="BI45" i="36"/>
  <c r="BI43" i="36"/>
  <c r="BD40" i="36" a="1"/>
  <c r="BD137" i="36"/>
  <c r="BD138" i="36"/>
  <c r="BD140" i="36"/>
  <c r="BD139" i="36"/>
  <c r="BD141" i="36"/>
  <c r="BD142" i="36"/>
  <c r="DH40" i="36" a="1"/>
  <c r="DH137" i="36"/>
  <c r="DH138" i="36"/>
  <c r="DH140" i="36"/>
  <c r="DH139" i="36"/>
  <c r="DH142" i="36"/>
  <c r="DH141" i="36"/>
  <c r="AW43" i="36" a="1"/>
  <c r="AX40" i="36" a="1"/>
  <c r="AX138" i="36"/>
  <c r="AX137" i="36"/>
  <c r="AX140" i="36"/>
  <c r="AX139" i="36"/>
  <c r="AX142" i="36"/>
  <c r="AX141" i="36"/>
  <c r="AJ50" i="36"/>
  <c r="AE43" i="36" a="1"/>
  <c r="BM40" i="36" a="1"/>
  <c r="BM138" i="36"/>
  <c r="BM137" i="36"/>
  <c r="BM140" i="36"/>
  <c r="BM139" i="36"/>
  <c r="BM142" i="36"/>
  <c r="BM141" i="36"/>
  <c r="BF40" i="36" a="1"/>
  <c r="BF137" i="36"/>
  <c r="BF138" i="36"/>
  <c r="BF140" i="36"/>
  <c r="BF139" i="36"/>
  <c r="BF141" i="36"/>
  <c r="BF142" i="36"/>
  <c r="AZ43" i="36" a="1"/>
  <c r="DN48" i="36"/>
  <c r="CY40" i="36" a="1"/>
  <c r="CY138" i="36"/>
  <c r="CY137" i="36"/>
  <c r="CY140" i="36"/>
  <c r="CY139" i="36"/>
  <c r="CY141" i="36"/>
  <c r="CY142" i="36"/>
  <c r="BG40" i="36" a="1"/>
  <c r="BG137" i="36"/>
  <c r="BG138" i="36"/>
  <c r="BG140" i="36"/>
  <c r="BG139" i="36"/>
  <c r="BG141" i="36"/>
  <c r="BG142" i="36"/>
  <c r="DP43" i="36" a="1"/>
  <c r="DD40" i="36" a="1"/>
  <c r="DD138" i="36"/>
  <c r="DD137" i="36"/>
  <c r="DD139" i="36"/>
  <c r="DD140" i="36"/>
  <c r="DD142" i="36"/>
  <c r="DD141" i="36"/>
  <c r="DE44" i="36"/>
  <c r="DE45" i="36"/>
  <c r="DE43" i="36"/>
  <c r="BW51" i="36"/>
  <c r="BR43" i="36" a="1"/>
  <c r="AL51" i="36"/>
  <c r="CM50" i="36"/>
  <c r="BY43" i="36" a="1"/>
  <c r="AR40" i="36" a="1"/>
  <c r="AR137" i="36"/>
  <c r="AR138" i="36"/>
  <c r="AR139" i="36"/>
  <c r="AR140" i="36"/>
  <c r="AR141" i="36"/>
  <c r="AR142" i="36"/>
  <c r="BD44" i="36"/>
  <c r="BD43" i="36"/>
  <c r="BD45" i="36"/>
  <c r="DA40" i="36" a="1"/>
  <c r="DA138" i="36"/>
  <c r="DA137" i="36"/>
  <c r="DA139" i="36"/>
  <c r="DA140" i="36"/>
  <c r="DA141" i="36"/>
  <c r="DA142" i="36"/>
  <c r="AS40" i="36" a="1"/>
  <c r="AS137" i="36"/>
  <c r="AS138" i="36"/>
  <c r="AS139" i="36"/>
  <c r="AS140" i="36"/>
  <c r="AS141" i="36"/>
  <c r="AS142" i="36"/>
  <c r="CU43" i="36" a="1"/>
  <c r="AK40" i="36" a="1"/>
  <c r="AK138" i="36"/>
  <c r="AK137" i="36"/>
  <c r="AK139" i="36"/>
  <c r="AK140" i="36"/>
  <c r="AK141" i="36"/>
  <c r="AK142" i="36"/>
  <c r="CT40" i="36" a="1"/>
  <c r="CT138" i="36"/>
  <c r="CT137" i="36"/>
  <c r="CT140" i="36"/>
  <c r="CT139" i="36"/>
  <c r="CT141" i="36"/>
  <c r="CT142" i="36"/>
  <c r="DM40" i="36" a="1"/>
  <c r="DM137" i="36"/>
  <c r="DM138" i="36"/>
  <c r="DM139" i="36"/>
  <c r="DM140" i="36"/>
  <c r="DM142" i="36"/>
  <c r="DM141" i="36"/>
  <c r="BP49" i="36"/>
  <c r="DI43" i="36" a="1"/>
  <c r="DO40" i="36" a="1"/>
  <c r="DO138" i="36"/>
  <c r="DO137" i="36"/>
  <c r="DO139" i="36"/>
  <c r="DO140" i="36"/>
  <c r="DO141" i="36"/>
  <c r="DO142" i="36"/>
  <c r="DJ43" i="36" a="1"/>
  <c r="CZ51" i="36"/>
  <c r="BE40" i="36" a="1"/>
  <c r="BE137" i="36"/>
  <c r="BE138" i="36"/>
  <c r="BE139" i="36"/>
  <c r="BE140" i="36"/>
  <c r="BE141" i="36"/>
  <c r="BE142" i="36"/>
  <c r="BV40" i="36" a="1"/>
  <c r="BV137" i="36"/>
  <c r="BV138" i="36"/>
  <c r="BV140" i="36"/>
  <c r="BV139" i="36"/>
  <c r="BV141" i="36"/>
  <c r="BV142" i="36"/>
  <c r="BO49" i="36"/>
  <c r="CD40" i="36" a="1"/>
  <c r="CD137" i="36"/>
  <c r="CD138" i="36"/>
  <c r="CD140" i="36"/>
  <c r="CD139" i="36"/>
  <c r="CD141" i="36"/>
  <c r="CD142" i="36"/>
  <c r="CJ40" i="36" a="1"/>
  <c r="CJ138" i="36"/>
  <c r="CJ137" i="36"/>
  <c r="CJ139" i="36"/>
  <c r="CJ140" i="36"/>
  <c r="CJ142" i="36"/>
  <c r="CJ141" i="36"/>
  <c r="CR43" i="36" a="1"/>
  <c r="CE43" i="36" a="1"/>
  <c r="CJ43" i="36" a="1"/>
  <c r="CC51" i="36"/>
  <c r="CP43" i="36" a="1"/>
  <c r="DD43" i="36" a="1"/>
  <c r="CH40" i="36" a="1"/>
  <c r="CH137" i="36"/>
  <c r="CH138" i="36"/>
  <c r="CH139" i="36"/>
  <c r="CH140" i="36"/>
  <c r="CH141" i="36"/>
  <c r="CH142" i="36"/>
  <c r="CA43" i="36" a="1"/>
  <c r="BU40" i="36" a="1"/>
  <c r="BU138" i="36"/>
  <c r="BU137" i="36"/>
  <c r="BU140" i="36"/>
  <c r="BU139" i="36"/>
  <c r="BU141" i="36"/>
  <c r="BU142" i="36"/>
  <c r="BI40" i="36" a="1"/>
  <c r="BI137" i="36"/>
  <c r="BI138" i="36"/>
  <c r="BI139" i="36"/>
  <c r="BI140" i="36"/>
  <c r="BI141" i="36"/>
  <c r="BI142" i="36"/>
  <c r="CE40" i="36" a="1"/>
  <c r="CE138" i="36"/>
  <c r="CE137" i="36"/>
  <c r="CE140" i="36"/>
  <c r="CE139" i="36"/>
  <c r="CE141" i="36"/>
  <c r="CE142" i="36"/>
  <c r="CW40" i="36" a="1"/>
  <c r="CW137" i="36"/>
  <c r="CW138" i="36"/>
  <c r="CW140" i="36"/>
  <c r="CW139" i="36"/>
  <c r="CW142" i="36"/>
  <c r="CW141" i="36"/>
  <c r="CN40" i="36" a="1"/>
  <c r="CN137" i="36"/>
  <c r="CN138" i="36"/>
  <c r="CN140" i="36"/>
  <c r="CN139" i="36"/>
  <c r="CN141" i="36"/>
  <c r="CN142" i="36"/>
  <c r="AH43" i="36" a="1"/>
  <c r="AM43" i="36" a="1"/>
  <c r="AP40" i="36" a="1"/>
  <c r="AP138" i="36"/>
  <c r="AP137" i="36"/>
  <c r="AP140" i="36"/>
  <c r="AP139" i="36"/>
  <c r="AP141" i="36"/>
  <c r="AP142" i="36"/>
  <c r="CV49" i="36"/>
  <c r="DK51" i="36"/>
  <c r="AF40" i="36" a="1"/>
  <c r="AF137" i="36"/>
  <c r="AF138" i="36"/>
  <c r="AF139" i="36"/>
  <c r="AF140" i="36"/>
  <c r="AF141" i="36"/>
  <c r="AF142" i="36"/>
  <c r="DL43" i="36" a="1"/>
  <c r="AF43" i="36" a="1"/>
  <c r="DM49" i="36"/>
  <c r="CL51" i="36"/>
  <c r="AW40" i="36" a="1"/>
  <c r="AW138" i="36"/>
  <c r="AW137" i="36"/>
  <c r="AW140" i="36"/>
  <c r="AW139" i="36"/>
  <c r="AW141" i="36"/>
  <c r="AW142" i="36"/>
  <c r="T36" i="54" l="1"/>
  <c r="U36" i="54"/>
  <c r="Z36" i="54"/>
  <c r="V36" i="54"/>
  <c r="W36" i="54"/>
  <c r="AB36" i="54"/>
  <c r="AC36" i="54"/>
  <c r="AA36" i="54"/>
  <c r="D32" i="49"/>
  <c r="E32" i="49"/>
  <c r="F32" i="49"/>
  <c r="C32" i="49"/>
  <c r="I32" i="49"/>
  <c r="L32" i="49"/>
  <c r="J32" i="49"/>
  <c r="K32" i="49"/>
  <c r="X36" i="54"/>
  <c r="S37" i="54"/>
  <c r="Y36" i="54"/>
  <c r="CO58" i="36"/>
  <c r="CI42" i="36"/>
  <c r="CI48" i="36" s="1"/>
  <c r="CI41" i="36"/>
  <c r="CI47" i="36" s="1"/>
  <c r="CC42" i="36"/>
  <c r="CC48" i="36" s="1"/>
  <c r="CC41" i="36"/>
  <c r="CC47" i="36" s="1"/>
  <c r="BP41" i="36"/>
  <c r="BP47" i="36" s="1"/>
  <c r="BP40" i="36"/>
  <c r="BP46" i="36" s="1"/>
  <c r="AX44" i="36"/>
  <c r="AX50" i="36" s="1"/>
  <c r="AX43" i="36"/>
  <c r="AX49" i="36" s="1"/>
  <c r="V42" i="36"/>
  <c r="V48" i="36" s="1"/>
  <c r="CO41" i="36"/>
  <c r="CO47" i="36" s="1"/>
  <c r="CO42" i="36"/>
  <c r="CO48" i="36" s="1"/>
  <c r="CM42" i="36"/>
  <c r="CM48" i="36" s="1"/>
  <c r="AL41" i="36"/>
  <c r="AL47" i="36" s="1"/>
  <c r="AT43" i="36"/>
  <c r="AT49" i="36" s="1"/>
  <c r="AT44" i="36"/>
  <c r="AT50" i="36" s="1"/>
  <c r="CS58" i="36"/>
  <c r="V41" i="36"/>
  <c r="V47" i="36" s="1"/>
  <c r="CM40" i="36"/>
  <c r="CM46" i="36" s="1"/>
  <c r="CX40" i="36"/>
  <c r="CX46" i="36" s="1"/>
  <c r="BO40" i="36"/>
  <c r="BO46" i="36" s="1"/>
  <c r="DB41" i="36"/>
  <c r="CM49" i="36"/>
  <c r="CM58" i="36" s="1"/>
  <c r="DB42" i="36"/>
  <c r="BK51" i="36"/>
  <c r="AB44" i="36"/>
  <c r="AQ41" i="36"/>
  <c r="AQ47" i="36" s="1"/>
  <c r="CZ41" i="36"/>
  <c r="CZ47" i="36" s="1"/>
  <c r="AQ49" i="36"/>
  <c r="DQ49" i="36"/>
  <c r="DQ58" i="36" s="1"/>
  <c r="BJ45" i="36"/>
  <c r="CL40" i="36"/>
  <c r="CL46" i="36" s="1"/>
  <c r="BC44" i="36"/>
  <c r="BC50" i="36" s="1"/>
  <c r="CX58" i="36"/>
  <c r="AJ49" i="36"/>
  <c r="BZ40" i="36"/>
  <c r="BZ46" i="36" s="1"/>
  <c r="BC45" i="36"/>
  <c r="BC51" i="36" s="1"/>
  <c r="Z49" i="36"/>
  <c r="BJ44" i="36"/>
  <c r="BJ50" i="36" s="1"/>
  <c r="BZ41" i="36"/>
  <c r="BZ47" i="36" s="1"/>
  <c r="CL41" i="36"/>
  <c r="CG50" i="36"/>
  <c r="CG58" i="36" s="1"/>
  <c r="BY40" i="36"/>
  <c r="BY46" i="36" s="1"/>
  <c r="CX42" i="36"/>
  <c r="AQ50" i="36"/>
  <c r="BX41" i="36"/>
  <c r="BX47" i="36" s="1"/>
  <c r="CQ42" i="36"/>
  <c r="BX42" i="36"/>
  <c r="BX48" i="36" s="1"/>
  <c r="CS41" i="36"/>
  <c r="CZ40" i="36"/>
  <c r="DL42" i="36"/>
  <c r="AN42" i="36"/>
  <c r="AN48" i="36" s="1"/>
  <c r="CS40" i="36"/>
  <c r="BW50" i="36"/>
  <c r="AL42" i="36"/>
  <c r="CI49" i="36"/>
  <c r="CI58" i="36" s="1"/>
  <c r="AQ40" i="36"/>
  <c r="AQ46" i="36" s="1"/>
  <c r="DA44" i="36"/>
  <c r="DA50" i="36" s="1"/>
  <c r="AJ51" i="36"/>
  <c r="BK44" i="36"/>
  <c r="BK50" i="36" s="1"/>
  <c r="BO42" i="36"/>
  <c r="AM41" i="36"/>
  <c r="AM47" i="36" s="1"/>
  <c r="CR41" i="36"/>
  <c r="CR47" i="36" s="1"/>
  <c r="BN40" i="36"/>
  <c r="BN46" i="36" s="1"/>
  <c r="BL51" i="36"/>
  <c r="BL58" i="36" s="1"/>
  <c r="BW49" i="36"/>
  <c r="DA43" i="36"/>
  <c r="AR45" i="36"/>
  <c r="BK43" i="36"/>
  <c r="BK49" i="36" s="1"/>
  <c r="AG44" i="36"/>
  <c r="BN42" i="36"/>
  <c r="BN48" i="36" s="1"/>
  <c r="CV40" i="36"/>
  <c r="AP43" i="36"/>
  <c r="AP49" i="36" s="1"/>
  <c r="BS42" i="36"/>
  <c r="BX44" i="36"/>
  <c r="BX50" i="36" s="1"/>
  <c r="BZ44" i="36"/>
  <c r="BZ50" i="36" s="1"/>
  <c r="DL40" i="36"/>
  <c r="DL46" i="36" s="1"/>
  <c r="CH43" i="36"/>
  <c r="CH49" i="36" s="1"/>
  <c r="CU41" i="36"/>
  <c r="CU47" i="36" s="1"/>
  <c r="AB49" i="36"/>
  <c r="AR44" i="36"/>
  <c r="AR50" i="36" s="1"/>
  <c r="AG43" i="36"/>
  <c r="AG49" i="36" s="1"/>
  <c r="AA40" i="36"/>
  <c r="AA46" i="36" s="1"/>
  <c r="CB41" i="36"/>
  <c r="DQ41" i="36"/>
  <c r="DQ47" i="36" s="1"/>
  <c r="AI42" i="36"/>
  <c r="AI48" i="36" s="1"/>
  <c r="AM40" i="36"/>
  <c r="AM46" i="36" s="1"/>
  <c r="BY41" i="36"/>
  <c r="BY47" i="36" s="1"/>
  <c r="W49" i="36"/>
  <c r="W58" i="36" s="1"/>
  <c r="BN58" i="36"/>
  <c r="CU42" i="36"/>
  <c r="DK50" i="36"/>
  <c r="DK58" i="36" s="1"/>
  <c r="BX43" i="36"/>
  <c r="CA42" i="36"/>
  <c r="CA48" i="36" s="1"/>
  <c r="CH44" i="36"/>
  <c r="CH50" i="36" s="1"/>
  <c r="CQ50" i="36"/>
  <c r="CQ58" i="36" s="1"/>
  <c r="CA41" i="36"/>
  <c r="AB45" i="36"/>
  <c r="AB51" i="36" s="1"/>
  <c r="DN46" i="36"/>
  <c r="BM44" i="36"/>
  <c r="CR40" i="36"/>
  <c r="CR46" i="36" s="1"/>
  <c r="AP44" i="36"/>
  <c r="AP50" i="36" s="1"/>
  <c r="W40" i="36"/>
  <c r="W46" i="36" s="1"/>
  <c r="DN50" i="36"/>
  <c r="DN58" i="36" s="1"/>
  <c r="CV41" i="36"/>
  <c r="DJ41" i="36"/>
  <c r="W42" i="36"/>
  <c r="CG48" i="36"/>
  <c r="CF44" i="36"/>
  <c r="AI40" i="36"/>
  <c r="DH44" i="36"/>
  <c r="BA42" i="36"/>
  <c r="BA48" i="36" s="1"/>
  <c r="BA41" i="36"/>
  <c r="CZ50" i="36"/>
  <c r="CF41" i="36"/>
  <c r="CF47" i="36" s="1"/>
  <c r="DC41" i="36"/>
  <c r="BM45" i="36"/>
  <c r="BM51" i="36" s="1"/>
  <c r="DC40" i="36"/>
  <c r="DC46" i="36" s="1"/>
  <c r="CF40" i="36"/>
  <c r="AC49" i="36"/>
  <c r="CB42" i="36"/>
  <c r="CQ41" i="36"/>
  <c r="CQ47" i="36" s="1"/>
  <c r="V58" i="36"/>
  <c r="CK44" i="36"/>
  <c r="CK50" i="36" s="1"/>
  <c r="BW41" i="36"/>
  <c r="BW40" i="36"/>
  <c r="CG46" i="36"/>
  <c r="AJ47" i="36"/>
  <c r="Y40" i="36"/>
  <c r="DI42" i="36"/>
  <c r="DI48" i="36" s="1"/>
  <c r="DO45" i="36"/>
  <c r="CK43" i="36"/>
  <c r="DI40" i="36"/>
  <c r="AD42" i="36"/>
  <c r="AD48" i="36" s="1"/>
  <c r="AA41" i="36"/>
  <c r="AA47" i="36" s="1"/>
  <c r="Z42" i="36"/>
  <c r="BK40" i="36"/>
  <c r="AN40" i="36"/>
  <c r="AN46" i="36" s="1"/>
  <c r="DN47" i="36"/>
  <c r="DQ40" i="36"/>
  <c r="DQ46" i="36" s="1"/>
  <c r="AJ40" i="36"/>
  <c r="BS41" i="36"/>
  <c r="BS47" i="36" s="1"/>
  <c r="DK41" i="36"/>
  <c r="Z41" i="36"/>
  <c r="Z46" i="36"/>
  <c r="CF45" i="36"/>
  <c r="BU44" i="36"/>
  <c r="DP40" i="36"/>
  <c r="DP46" i="36" s="1"/>
  <c r="DP42" i="36"/>
  <c r="DP48" i="36" s="1"/>
  <c r="Z50" i="36"/>
  <c r="AE40" i="36"/>
  <c r="AE46" i="36" s="1"/>
  <c r="AV42" i="36"/>
  <c r="AV48" i="36" s="1"/>
  <c r="AE42" i="36"/>
  <c r="AV41" i="36"/>
  <c r="AV47" i="36" s="1"/>
  <c r="AU40" i="36"/>
  <c r="AU46" i="36" s="1"/>
  <c r="AA43" i="36"/>
  <c r="AA49" i="36" s="1"/>
  <c r="CB44" i="36"/>
  <c r="CB45" i="36"/>
  <c r="CB51" i="36" s="1"/>
  <c r="Y42" i="36"/>
  <c r="Y48" i="36" s="1"/>
  <c r="DH45" i="36"/>
  <c r="AU42" i="36"/>
  <c r="CW44" i="36"/>
  <c r="CW50" i="36" s="1"/>
  <c r="CW43" i="36"/>
  <c r="AB42" i="36"/>
  <c r="AK43" i="36"/>
  <c r="AK49" i="36" s="1"/>
  <c r="BU45" i="36"/>
  <c r="BU51" i="36" s="1"/>
  <c r="Y43" i="36"/>
  <c r="AY42" i="36"/>
  <c r="DM51" i="36"/>
  <c r="DM58" i="36" s="1"/>
  <c r="BK41" i="36"/>
  <c r="DJ42" i="36"/>
  <c r="DJ48" i="36" s="1"/>
  <c r="BC40" i="36"/>
  <c r="AY40" i="36"/>
  <c r="AK45" i="36"/>
  <c r="BC41" i="36"/>
  <c r="BZ45" i="36"/>
  <c r="DB43" i="36"/>
  <c r="AJ42" i="36"/>
  <c r="AD44" i="36"/>
  <c r="AC40" i="36"/>
  <c r="AC41" i="36"/>
  <c r="AC42" i="36"/>
  <c r="AD41" i="36"/>
  <c r="AO42" i="36"/>
  <c r="AO48" i="36" s="1"/>
  <c r="DO44" i="36"/>
  <c r="DO50" i="36" s="1"/>
  <c r="AB41" i="36"/>
  <c r="CZ49" i="36"/>
  <c r="AN43" i="36"/>
  <c r="CD45" i="36"/>
  <c r="AO40" i="36"/>
  <c r="DB44" i="36"/>
  <c r="DB50" i="36" s="1"/>
  <c r="DK42" i="36"/>
  <c r="AA45" i="36"/>
  <c r="BE45" i="36"/>
  <c r="BE51" i="36" s="1"/>
  <c r="BE44" i="36"/>
  <c r="BT45" i="36"/>
  <c r="DF44" i="36"/>
  <c r="BQ44" i="36"/>
  <c r="BT49" i="36"/>
  <c r="BA51" i="36"/>
  <c r="BA58" i="36" s="1"/>
  <c r="AC51" i="36"/>
  <c r="AN45" i="36"/>
  <c r="AN51" i="36" s="1"/>
  <c r="BH43" i="36"/>
  <c r="BH49" i="36" s="1"/>
  <c r="BT44" i="36"/>
  <c r="BJ48" i="36"/>
  <c r="BJ46" i="36"/>
  <c r="AD43" i="36"/>
  <c r="BS44" i="36"/>
  <c r="DG43" i="36"/>
  <c r="CK41" i="36"/>
  <c r="CK47" i="36" s="1"/>
  <c r="G32" i="49"/>
  <c r="H32" i="49"/>
  <c r="B33" i="49"/>
  <c r="BQ51" i="36"/>
  <c r="BQ43" i="36"/>
  <c r="CT45" i="36"/>
  <c r="CT43" i="36"/>
  <c r="CT44" i="36"/>
  <c r="CD43" i="36"/>
  <c r="CK40" i="36"/>
  <c r="CK46" i="36" s="1"/>
  <c r="BG45" i="36"/>
  <c r="DF45" i="36"/>
  <c r="DF51" i="36" s="1"/>
  <c r="BH44" i="36"/>
  <c r="BS45" i="36"/>
  <c r="BV45" i="36"/>
  <c r="BV51" i="36" s="1"/>
  <c r="AS45" i="36"/>
  <c r="AS51" i="36" s="1"/>
  <c r="Y45" i="36"/>
  <c r="BB43" i="36"/>
  <c r="BV43" i="36"/>
  <c r="BV49" i="36" s="1"/>
  <c r="BB44" i="36"/>
  <c r="AS43" i="36"/>
  <c r="AS49" i="36" s="1"/>
  <c r="X45" i="36"/>
  <c r="BG43" i="36"/>
  <c r="CY43" i="36"/>
  <c r="DG45" i="36"/>
  <c r="DG51" i="36" s="1"/>
  <c r="X43" i="36"/>
  <c r="X49" i="36" s="1"/>
  <c r="CY45" i="36"/>
  <c r="BL40" i="36"/>
  <c r="BL41" i="36"/>
  <c r="BL42" i="36"/>
  <c r="DC44" i="36"/>
  <c r="DC43" i="36"/>
  <c r="DC45" i="36"/>
  <c r="AY44" i="36"/>
  <c r="AY50" i="36" s="1"/>
  <c r="CN43" i="36"/>
  <c r="AY45" i="36"/>
  <c r="CV58" i="36"/>
  <c r="AL58" i="36"/>
  <c r="CN44" i="36"/>
  <c r="AM43" i="36"/>
  <c r="AM45" i="36"/>
  <c r="AM44" i="36"/>
  <c r="BM49" i="36"/>
  <c r="BU49" i="36"/>
  <c r="DC48" i="36"/>
  <c r="DE51" i="36"/>
  <c r="AS50" i="36"/>
  <c r="DP45" i="36"/>
  <c r="DP44" i="36"/>
  <c r="DP43" i="36"/>
  <c r="DP47" i="36"/>
  <c r="CL58" i="36"/>
  <c r="CR48" i="36"/>
  <c r="AX41" i="36"/>
  <c r="AX40" i="36"/>
  <c r="AX42" i="36"/>
  <c r="BI50" i="36"/>
  <c r="DK46" i="36"/>
  <c r="AO47" i="36"/>
  <c r="BT40" i="36"/>
  <c r="BT42" i="36"/>
  <c r="BT41" i="36"/>
  <c r="CY50" i="36"/>
  <c r="AU51" i="36"/>
  <c r="CL48" i="36"/>
  <c r="AP51" i="36"/>
  <c r="AY47" i="36"/>
  <c r="AG41" i="36"/>
  <c r="AG42" i="36"/>
  <c r="AG40" i="36"/>
  <c r="AZ42" i="36"/>
  <c r="AZ41" i="36"/>
  <c r="AZ40" i="36"/>
  <c r="AV49" i="36"/>
  <c r="CP41" i="36"/>
  <c r="CP40" i="36"/>
  <c r="CP42" i="36"/>
  <c r="BH42" i="36"/>
  <c r="BH41" i="36"/>
  <c r="BH40" i="36"/>
  <c r="DO49" i="36"/>
  <c r="AY49" i="36"/>
  <c r="BX46" i="36"/>
  <c r="AK50" i="36"/>
  <c r="DD45" i="36"/>
  <c r="DD43" i="36"/>
  <c r="DD44" i="36"/>
  <c r="CR44" i="36"/>
  <c r="CR45" i="36"/>
  <c r="CR43" i="36"/>
  <c r="BY48" i="36"/>
  <c r="AS41" i="36"/>
  <c r="AS42" i="36"/>
  <c r="AS40" i="36"/>
  <c r="CN51" i="36"/>
  <c r="BD50" i="36"/>
  <c r="CM47" i="36"/>
  <c r="AD46" i="36"/>
  <c r="CZ48" i="36"/>
  <c r="DL43" i="36"/>
  <c r="DL44" i="36"/>
  <c r="DL45" i="36"/>
  <c r="AP40" i="36"/>
  <c r="AP42" i="36"/>
  <c r="AP41" i="36"/>
  <c r="AN50" i="36"/>
  <c r="CE41" i="36"/>
  <c r="CE42" i="36"/>
  <c r="CE40" i="36"/>
  <c r="BU42" i="36"/>
  <c r="BU41" i="36"/>
  <c r="BU40" i="36"/>
  <c r="CH41" i="36"/>
  <c r="CH42" i="36"/>
  <c r="CH40" i="36"/>
  <c r="BJ49" i="36"/>
  <c r="CJ44" i="36"/>
  <c r="CJ43" i="36"/>
  <c r="CJ45" i="36"/>
  <c r="DO42" i="36"/>
  <c r="DO41" i="36"/>
  <c r="DO40" i="36"/>
  <c r="DM40" i="36"/>
  <c r="DM42" i="36"/>
  <c r="DM41" i="36"/>
  <c r="CU43" i="36"/>
  <c r="CU45" i="36"/>
  <c r="CU44" i="36"/>
  <c r="CC58" i="36"/>
  <c r="DE50" i="36"/>
  <c r="DF49" i="36"/>
  <c r="DJ46" i="36"/>
  <c r="CY42" i="36"/>
  <c r="CY40" i="36"/>
  <c r="CY41" i="36"/>
  <c r="BM41" i="36"/>
  <c r="BM40" i="36"/>
  <c r="BM42" i="36"/>
  <c r="DL47" i="36"/>
  <c r="BB51" i="36"/>
  <c r="BC49" i="36"/>
  <c r="CK48" i="36"/>
  <c r="BG50" i="36"/>
  <c r="DF42" i="36"/>
  <c r="DF40" i="36"/>
  <c r="DF41" i="36"/>
  <c r="AO50" i="36"/>
  <c r="X41" i="36"/>
  <c r="X42" i="36"/>
  <c r="X40" i="36"/>
  <c r="DB51" i="36"/>
  <c r="BN47" i="36"/>
  <c r="DA51" i="36"/>
  <c r="AV50" i="36"/>
  <c r="CA46" i="36"/>
  <c r="BF43" i="36"/>
  <c r="BF44" i="36"/>
  <c r="BF45" i="36"/>
  <c r="BE49" i="36"/>
  <c r="AF45" i="36"/>
  <c r="AF44" i="36"/>
  <c r="AF43" i="36"/>
  <c r="AH45" i="36"/>
  <c r="AH43" i="36"/>
  <c r="AH44" i="36"/>
  <c r="AM48" i="36"/>
  <c r="DI47" i="36"/>
  <c r="BD51" i="36"/>
  <c r="BY43" i="36"/>
  <c r="BY45" i="36"/>
  <c r="BY44" i="36"/>
  <c r="BZ48" i="36"/>
  <c r="BR44" i="36"/>
  <c r="BR45" i="36"/>
  <c r="BR43" i="36"/>
  <c r="DG50" i="36"/>
  <c r="Y50" i="36"/>
  <c r="X50" i="36"/>
  <c r="BK48" i="36"/>
  <c r="AA48" i="36"/>
  <c r="AU47" i="36"/>
  <c r="AR49" i="36"/>
  <c r="BF42" i="36"/>
  <c r="BF41" i="36"/>
  <c r="BF40" i="36"/>
  <c r="AE45" i="36"/>
  <c r="AE43" i="36"/>
  <c r="AE44" i="36"/>
  <c r="AW44" i="36"/>
  <c r="AW43" i="36"/>
  <c r="AW45" i="36"/>
  <c r="BZ49" i="36"/>
  <c r="BI49" i="36"/>
  <c r="BB42" i="36"/>
  <c r="BB40" i="36"/>
  <c r="BB41" i="36"/>
  <c r="AN47" i="36"/>
  <c r="CB46" i="36"/>
  <c r="AO49" i="36"/>
  <c r="BR42" i="36"/>
  <c r="BR40" i="36"/>
  <c r="BR41" i="36"/>
  <c r="AU49" i="36"/>
  <c r="CQ46" i="36"/>
  <c r="AV51" i="36"/>
  <c r="AT40" i="36"/>
  <c r="AT42" i="36"/>
  <c r="AT41" i="36"/>
  <c r="CH51" i="36"/>
  <c r="AH40" i="36"/>
  <c r="AH42" i="36"/>
  <c r="AH41" i="36"/>
  <c r="BQ42" i="36"/>
  <c r="BQ41" i="36"/>
  <c r="BQ40" i="36"/>
  <c r="AB46" i="36"/>
  <c r="BO47" i="36"/>
  <c r="AF41" i="36"/>
  <c r="AF40" i="36"/>
  <c r="AF42" i="36"/>
  <c r="AG51" i="36"/>
  <c r="Y47" i="36"/>
  <c r="AE47" i="36"/>
  <c r="CW41" i="36"/>
  <c r="CW40" i="36"/>
  <c r="CW42" i="36"/>
  <c r="CU46" i="36"/>
  <c r="BI42" i="36"/>
  <c r="BI41" i="36"/>
  <c r="BI40" i="36"/>
  <c r="CA45" i="36"/>
  <c r="CA43" i="36"/>
  <c r="CA44" i="36"/>
  <c r="CX47" i="36"/>
  <c r="CP45" i="36"/>
  <c r="CP44" i="36"/>
  <c r="CP43" i="36"/>
  <c r="CE44" i="36"/>
  <c r="CE45" i="36"/>
  <c r="CE43" i="36"/>
  <c r="CD41" i="36"/>
  <c r="CD42" i="36"/>
  <c r="CD40" i="36"/>
  <c r="BO58" i="36"/>
  <c r="DB46" i="36"/>
  <c r="BV40" i="36"/>
  <c r="BV42" i="36"/>
  <c r="BV41" i="36"/>
  <c r="DJ45" i="36"/>
  <c r="DJ44" i="36"/>
  <c r="DJ43" i="36"/>
  <c r="DI43" i="36"/>
  <c r="DI45" i="36"/>
  <c r="DI44" i="36"/>
  <c r="BP58" i="36"/>
  <c r="AW41" i="36"/>
  <c r="AW40" i="36"/>
  <c r="AW42" i="36"/>
  <c r="AI47" i="36"/>
  <c r="CD50" i="36"/>
  <c r="CN42" i="36"/>
  <c r="CN40" i="36"/>
  <c r="CN41" i="36"/>
  <c r="BS46" i="36"/>
  <c r="CS48" i="36"/>
  <c r="CV48" i="36"/>
  <c r="CJ42" i="36"/>
  <c r="CJ40" i="36"/>
  <c r="CJ41" i="36"/>
  <c r="BE41" i="36"/>
  <c r="BE42" i="36"/>
  <c r="BE40" i="36"/>
  <c r="CT41" i="36"/>
  <c r="CT40" i="36"/>
  <c r="CT42" i="36"/>
  <c r="AK40" i="36"/>
  <c r="AK41" i="36"/>
  <c r="AK42" i="36"/>
  <c r="DA41" i="36"/>
  <c r="DA40" i="36"/>
  <c r="DA42" i="36"/>
  <c r="BD49" i="36"/>
  <c r="AR41" i="36"/>
  <c r="AR40" i="36"/>
  <c r="AR42" i="36"/>
  <c r="AV46" i="36"/>
  <c r="DE49" i="36"/>
  <c r="DD42" i="36"/>
  <c r="DD41" i="36"/>
  <c r="DD40" i="36"/>
  <c r="DH49" i="36"/>
  <c r="BG42" i="36"/>
  <c r="BG41" i="36"/>
  <c r="BG40" i="36"/>
  <c r="AZ44" i="36"/>
  <c r="AZ45" i="36"/>
  <c r="AZ43" i="36"/>
  <c r="BX51" i="36"/>
  <c r="BC48" i="36"/>
  <c r="DH41" i="36"/>
  <c r="DH40" i="36"/>
  <c r="DH42" i="36"/>
  <c r="BD40" i="36"/>
  <c r="BD41" i="36"/>
  <c r="BD42" i="36"/>
  <c r="BI51" i="36"/>
  <c r="DG41" i="36"/>
  <c r="DG42" i="36"/>
  <c r="DG40" i="36"/>
  <c r="AI44" i="36"/>
  <c r="AI45" i="36"/>
  <c r="AI43" i="36"/>
  <c r="BH51" i="36"/>
  <c r="AO51" i="36"/>
  <c r="AU50" i="36"/>
  <c r="AA50" i="36"/>
  <c r="DQ48" i="36"/>
  <c r="W47" i="36"/>
  <c r="CF48" i="36"/>
  <c r="DE41" i="36"/>
  <c r="DE40" i="36"/>
  <c r="DE42" i="36"/>
  <c r="BV50" i="36"/>
  <c r="BS49" i="36"/>
  <c r="AX51" i="36"/>
  <c r="V37" i="54" l="1"/>
  <c r="W37" i="54"/>
  <c r="Z37" i="54"/>
  <c r="T37" i="54"/>
  <c r="U37" i="54"/>
  <c r="AA37" i="54"/>
  <c r="AB37" i="54"/>
  <c r="AC37" i="54"/>
  <c r="D33" i="49"/>
  <c r="F33" i="49"/>
  <c r="C33" i="49"/>
  <c r="I33" i="49"/>
  <c r="L33" i="49"/>
  <c r="E33" i="49"/>
  <c r="K33" i="49"/>
  <c r="J33" i="49"/>
  <c r="Y37" i="54"/>
  <c r="X37" i="54"/>
  <c r="S38" i="54"/>
  <c r="CI53" i="36"/>
  <c r="CC53" i="36"/>
  <c r="BP52" i="36"/>
  <c r="CO53" i="36"/>
  <c r="AT58" i="36"/>
  <c r="CU48" i="36"/>
  <c r="CU52" i="36" s="1"/>
  <c r="CQ48" i="36"/>
  <c r="CQ52" i="36" s="1"/>
  <c r="AR51" i="36"/>
  <c r="AR58" i="36" s="1"/>
  <c r="CL47" i="36"/>
  <c r="CL52" i="36" s="1"/>
  <c r="DB47" i="36"/>
  <c r="BJ51" i="36"/>
  <c r="BJ58" i="36" s="1"/>
  <c r="CO57" i="36"/>
  <c r="CO59" i="36" s="1"/>
  <c r="CO75" i="36" s="1"/>
  <c r="DL48" i="36"/>
  <c r="DL52" i="36" s="1"/>
  <c r="CZ46" i="36"/>
  <c r="CZ57" i="36" s="1"/>
  <c r="CO52" i="36"/>
  <c r="AU48" i="36"/>
  <c r="AU57" i="36" s="1"/>
  <c r="AL48" i="36"/>
  <c r="AL57" i="36" s="1"/>
  <c r="AL59" i="36" s="1"/>
  <c r="AL75" i="36" s="1"/>
  <c r="DB48" i="36"/>
  <c r="AQ58" i="36"/>
  <c r="AB50" i="36"/>
  <c r="AB58" i="36" s="1"/>
  <c r="Z58" i="36"/>
  <c r="AJ58" i="36"/>
  <c r="AQ52" i="36"/>
  <c r="BC47" i="36"/>
  <c r="CI52" i="36"/>
  <c r="AG50" i="36"/>
  <c r="AG58" i="36" s="1"/>
  <c r="CX48" i="36"/>
  <c r="CX53" i="36" s="1"/>
  <c r="CI57" i="36"/>
  <c r="CI59" i="36" s="1"/>
  <c r="CI60" i="36" s="1"/>
  <c r="DJ47" i="36"/>
  <c r="DJ52" i="36" s="1"/>
  <c r="Y49" i="36"/>
  <c r="AQ57" i="36"/>
  <c r="CC52" i="36"/>
  <c r="BO48" i="36"/>
  <c r="BO57" i="36" s="1"/>
  <c r="BO59" i="36" s="1"/>
  <c r="CS46" i="36"/>
  <c r="CS47" i="36"/>
  <c r="BK58" i="36"/>
  <c r="DO51" i="36"/>
  <c r="DO58" i="36" s="1"/>
  <c r="BS48" i="36"/>
  <c r="BS57" i="36" s="1"/>
  <c r="AQ53" i="36"/>
  <c r="CB47" i="36"/>
  <c r="BW58" i="36"/>
  <c r="AB48" i="36"/>
  <c r="DA49" i="36"/>
  <c r="DA58" i="36" s="1"/>
  <c r="DH50" i="36"/>
  <c r="AC58" i="36"/>
  <c r="CG57" i="36"/>
  <c r="CG59" i="36" s="1"/>
  <c r="BM50" i="36"/>
  <c r="BM58" i="36" s="1"/>
  <c r="CV46" i="36"/>
  <c r="BX49" i="36"/>
  <c r="BX58" i="36" s="1"/>
  <c r="BA47" i="36"/>
  <c r="BA52" i="36" s="1"/>
  <c r="DN53" i="36"/>
  <c r="BK46" i="36"/>
  <c r="AI46" i="36"/>
  <c r="AI57" i="36" s="1"/>
  <c r="W48" i="36"/>
  <c r="W57" i="36" s="1"/>
  <c r="W59" i="36" s="1"/>
  <c r="DN57" i="36"/>
  <c r="DN59" i="36" s="1"/>
  <c r="V57" i="36"/>
  <c r="V59" i="36" s="1"/>
  <c r="CV47" i="36"/>
  <c r="CC57" i="36"/>
  <c r="CC59" i="36" s="1"/>
  <c r="CC75" i="36" s="1"/>
  <c r="CF46" i="36"/>
  <c r="CF52" i="36" s="1"/>
  <c r="BU50" i="36"/>
  <c r="BU58" i="36" s="1"/>
  <c r="DK47" i="36"/>
  <c r="BS51" i="36"/>
  <c r="AO46" i="36"/>
  <c r="AO57" i="36" s="1"/>
  <c r="DC47" i="36"/>
  <c r="DC53" i="36" s="1"/>
  <c r="CA47" i="36"/>
  <c r="CA52" i="36" s="1"/>
  <c r="CF50" i="36"/>
  <c r="BW46" i="36"/>
  <c r="CG52" i="36"/>
  <c r="AD47" i="36"/>
  <c r="AD57" i="36" s="1"/>
  <c r="DB49" i="36"/>
  <c r="DB58" i="36" s="1"/>
  <c r="CG53" i="36"/>
  <c r="Y46" i="36"/>
  <c r="Y57" i="36" s="1"/>
  <c r="V53" i="36"/>
  <c r="AE48" i="36"/>
  <c r="AE52" i="36" s="1"/>
  <c r="AJ46" i="36"/>
  <c r="CZ58" i="36"/>
  <c r="DI46" i="36"/>
  <c r="DI53" i="36" s="1"/>
  <c r="CB48" i="36"/>
  <c r="V52" i="36"/>
  <c r="BW47" i="36"/>
  <c r="AY51" i="36"/>
  <c r="AY58" i="36" s="1"/>
  <c r="DN52" i="36"/>
  <c r="DH51" i="36"/>
  <c r="CB50" i="36"/>
  <c r="CB58" i="36" s="1"/>
  <c r="CK49" i="36"/>
  <c r="CK58" i="36" s="1"/>
  <c r="AN49" i="36"/>
  <c r="AN58" i="36" s="1"/>
  <c r="BG49" i="36"/>
  <c r="Z48" i="36"/>
  <c r="DK48" i="36"/>
  <c r="Z47" i="36"/>
  <c r="CF51" i="36"/>
  <c r="AY46" i="36"/>
  <c r="AD50" i="36"/>
  <c r="BS50" i="36"/>
  <c r="BH50" i="36"/>
  <c r="BH58" i="36" s="1"/>
  <c r="AY48" i="36"/>
  <c r="AA51" i="36"/>
  <c r="AA58" i="36" s="1"/>
  <c r="BE50" i="36"/>
  <c r="BE58" i="36" s="1"/>
  <c r="CW49" i="36"/>
  <c r="CW58" i="36" s="1"/>
  <c r="AB47" i="36"/>
  <c r="BC46" i="36"/>
  <c r="X51" i="36"/>
  <c r="X58" i="36" s="1"/>
  <c r="AK51" i="36"/>
  <c r="AK58" i="36" s="1"/>
  <c r="BK47" i="36"/>
  <c r="AC48" i="36"/>
  <c r="AC47" i="36"/>
  <c r="AJ48" i="36"/>
  <c r="BZ51" i="36"/>
  <c r="BZ58" i="36" s="1"/>
  <c r="AC46" i="36"/>
  <c r="CD51" i="36"/>
  <c r="DF50" i="36"/>
  <c r="DF58" i="36" s="1"/>
  <c r="BT51" i="36"/>
  <c r="BB50" i="36"/>
  <c r="CY51" i="36"/>
  <c r="BG51" i="36"/>
  <c r="BT50" i="36"/>
  <c r="BQ50" i="36"/>
  <c r="BJ57" i="36"/>
  <c r="BJ52" i="36"/>
  <c r="BJ53" i="36"/>
  <c r="BP57" i="36"/>
  <c r="BP59" i="36" s="1"/>
  <c r="BP75" i="36" s="1"/>
  <c r="Y51" i="36"/>
  <c r="DG49" i="36"/>
  <c r="DG58" i="36" s="1"/>
  <c r="BP53" i="36"/>
  <c r="AD49" i="36"/>
  <c r="CD49" i="36"/>
  <c r="BB49" i="36"/>
  <c r="H33" i="49"/>
  <c r="G33" i="49"/>
  <c r="B34" i="49"/>
  <c r="BQ49" i="36"/>
  <c r="CT50" i="36"/>
  <c r="CT49" i="36"/>
  <c r="CT51" i="36"/>
  <c r="CY49" i="36"/>
  <c r="DC49" i="36"/>
  <c r="AS58" i="36"/>
  <c r="BL48" i="36"/>
  <c r="DC51" i="36"/>
  <c r="BL47" i="36"/>
  <c r="BL46" i="36"/>
  <c r="DC50" i="36"/>
  <c r="BD58" i="36"/>
  <c r="CN50" i="36"/>
  <c r="CN49" i="36"/>
  <c r="CH58" i="36"/>
  <c r="BC58" i="36"/>
  <c r="BV58" i="36"/>
  <c r="DE46" i="36"/>
  <c r="AI50" i="36"/>
  <c r="BD46" i="36"/>
  <c r="AZ49" i="36"/>
  <c r="BG46" i="36"/>
  <c r="DD47" i="36"/>
  <c r="CM53" i="36"/>
  <c r="CM57" i="36"/>
  <c r="CM59" i="36" s="1"/>
  <c r="CM52" i="36"/>
  <c r="DA47" i="36"/>
  <c r="AK47" i="36"/>
  <c r="CT47" i="36"/>
  <c r="CJ46" i="36"/>
  <c r="AW48" i="36"/>
  <c r="DI51" i="36"/>
  <c r="DJ51" i="36"/>
  <c r="CD48" i="36"/>
  <c r="CE50" i="36"/>
  <c r="CA50" i="36"/>
  <c r="BI47" i="36"/>
  <c r="CW47" i="36"/>
  <c r="AX58" i="36"/>
  <c r="BQ46" i="36"/>
  <c r="AH48" i="36"/>
  <c r="AT46" i="36"/>
  <c r="BR48" i="36"/>
  <c r="BB46" i="36"/>
  <c r="AW50" i="36"/>
  <c r="BF46" i="36"/>
  <c r="BR49" i="36"/>
  <c r="BY51" i="36"/>
  <c r="AH50" i="36"/>
  <c r="AF50" i="36"/>
  <c r="BF51" i="36"/>
  <c r="DF48" i="36"/>
  <c r="BM48" i="36"/>
  <c r="CY47" i="36"/>
  <c r="CU50" i="36"/>
  <c r="DM48" i="36"/>
  <c r="DO48" i="36"/>
  <c r="CJ49" i="36"/>
  <c r="CH47" i="36"/>
  <c r="CE46" i="36"/>
  <c r="AS46" i="36"/>
  <c r="CR51" i="36"/>
  <c r="DD50" i="36"/>
  <c r="BX57" i="36"/>
  <c r="BX53" i="36"/>
  <c r="BX52" i="36"/>
  <c r="BH47" i="36"/>
  <c r="AZ48" i="36"/>
  <c r="BT47" i="36"/>
  <c r="AA57" i="36"/>
  <c r="AA52" i="36"/>
  <c r="AA53" i="36"/>
  <c r="DP50" i="36"/>
  <c r="DE47" i="36"/>
  <c r="DG46" i="36"/>
  <c r="DH48" i="36"/>
  <c r="AZ51" i="36"/>
  <c r="BG47" i="36"/>
  <c r="DD48" i="36"/>
  <c r="DE58" i="36"/>
  <c r="BZ52" i="36"/>
  <c r="BZ57" i="36"/>
  <c r="BZ53" i="36"/>
  <c r="AR48" i="36"/>
  <c r="AK46" i="36"/>
  <c r="BE46" i="36"/>
  <c r="CJ48" i="36"/>
  <c r="CN47" i="36"/>
  <c r="AW46" i="36"/>
  <c r="DI49" i="36"/>
  <c r="BV47" i="36"/>
  <c r="CD47" i="36"/>
  <c r="CP49" i="36"/>
  <c r="CA49" i="36"/>
  <c r="BI48" i="36"/>
  <c r="AF48" i="36"/>
  <c r="BQ47" i="36"/>
  <c r="AH46" i="36"/>
  <c r="DQ57" i="36"/>
  <c r="DQ59" i="36" s="1"/>
  <c r="DQ52" i="36"/>
  <c r="DQ53" i="36"/>
  <c r="AU58" i="36"/>
  <c r="BB48" i="36"/>
  <c r="AE50" i="36"/>
  <c r="BF47" i="36"/>
  <c r="BR51" i="36"/>
  <c r="BY49" i="36"/>
  <c r="BY53" i="36"/>
  <c r="BY57" i="36"/>
  <c r="BY52" i="36"/>
  <c r="AH49" i="36"/>
  <c r="AF51" i="36"/>
  <c r="BF50" i="36"/>
  <c r="X46" i="36"/>
  <c r="BM46" i="36"/>
  <c r="CY46" i="36"/>
  <c r="CU51" i="36"/>
  <c r="DM46" i="36"/>
  <c r="CJ50" i="36"/>
  <c r="BU46" i="36"/>
  <c r="CE48" i="36"/>
  <c r="AP47" i="36"/>
  <c r="DL51" i="36"/>
  <c r="AS48" i="36"/>
  <c r="CR50" i="36"/>
  <c r="DD49" i="36"/>
  <c r="BH48" i="36"/>
  <c r="CP48" i="36"/>
  <c r="AG46" i="36"/>
  <c r="BT48" i="36"/>
  <c r="AX48" i="36"/>
  <c r="DP51" i="36"/>
  <c r="AM50" i="36"/>
  <c r="BN52" i="36"/>
  <c r="BN53" i="36"/>
  <c r="BN57" i="36"/>
  <c r="BN59" i="36" s="1"/>
  <c r="AI49" i="36"/>
  <c r="DG48" i="36"/>
  <c r="BD48" i="36"/>
  <c r="DH46" i="36"/>
  <c r="AZ50" i="36"/>
  <c r="BG48" i="36"/>
  <c r="AV57" i="36"/>
  <c r="AV53" i="36"/>
  <c r="AV52" i="36"/>
  <c r="AR46" i="36"/>
  <c r="DA48" i="36"/>
  <c r="CT48" i="36"/>
  <c r="BE48" i="36"/>
  <c r="CN46" i="36"/>
  <c r="AW47" i="36"/>
  <c r="DJ49" i="36"/>
  <c r="BV48" i="36"/>
  <c r="CE49" i="36"/>
  <c r="CP50" i="36"/>
  <c r="CA51" i="36"/>
  <c r="CW48" i="36"/>
  <c r="AF46" i="36"/>
  <c r="BQ48" i="36"/>
  <c r="AT47" i="36"/>
  <c r="BR47" i="36"/>
  <c r="AO58" i="36"/>
  <c r="BI58" i="36"/>
  <c r="AW51" i="36"/>
  <c r="AE49" i="36"/>
  <c r="BF48" i="36"/>
  <c r="BR50" i="36"/>
  <c r="AH51" i="36"/>
  <c r="BF49" i="36"/>
  <c r="X48" i="36"/>
  <c r="DF47" i="36"/>
  <c r="BM47" i="36"/>
  <c r="CY48" i="36"/>
  <c r="CR53" i="36"/>
  <c r="CR52" i="36"/>
  <c r="CR57" i="36"/>
  <c r="DP52" i="36"/>
  <c r="DP57" i="36"/>
  <c r="DP53" i="36"/>
  <c r="CU49" i="36"/>
  <c r="DO46" i="36"/>
  <c r="CH46" i="36"/>
  <c r="BU47" i="36"/>
  <c r="CE47" i="36"/>
  <c r="AP48" i="36"/>
  <c r="DL50" i="36"/>
  <c r="AS47" i="36"/>
  <c r="DD51" i="36"/>
  <c r="AM57" i="36"/>
  <c r="AM53" i="36"/>
  <c r="AM52" i="36"/>
  <c r="CP46" i="36"/>
  <c r="AZ46" i="36"/>
  <c r="AG48" i="36"/>
  <c r="BT46" i="36"/>
  <c r="AX46" i="36"/>
  <c r="AM51" i="36"/>
  <c r="DE48" i="36"/>
  <c r="CK52" i="36"/>
  <c r="CK53" i="36"/>
  <c r="CK57" i="36"/>
  <c r="AI51" i="36"/>
  <c r="DG47" i="36"/>
  <c r="BD47" i="36"/>
  <c r="DH47" i="36"/>
  <c r="DD46" i="36"/>
  <c r="AR47" i="36"/>
  <c r="DA46" i="36"/>
  <c r="AK48" i="36"/>
  <c r="CT46" i="36"/>
  <c r="BE47" i="36"/>
  <c r="CJ47" i="36"/>
  <c r="CN48" i="36"/>
  <c r="DI50" i="36"/>
  <c r="DJ50" i="36"/>
  <c r="BV46" i="36"/>
  <c r="CD46" i="36"/>
  <c r="CE51" i="36"/>
  <c r="CP51" i="36"/>
  <c r="BI46" i="36"/>
  <c r="CW46" i="36"/>
  <c r="AF47" i="36"/>
  <c r="AH47" i="36"/>
  <c r="AT48" i="36"/>
  <c r="BR46" i="36"/>
  <c r="BB47" i="36"/>
  <c r="AW49" i="36"/>
  <c r="AE51" i="36"/>
  <c r="BY50" i="36"/>
  <c r="AF49" i="36"/>
  <c r="AP58" i="36"/>
  <c r="X47" i="36"/>
  <c r="DF46" i="36"/>
  <c r="AN57" i="36"/>
  <c r="AN53" i="36"/>
  <c r="AN52" i="36"/>
  <c r="DM47" i="36"/>
  <c r="DO47" i="36"/>
  <c r="CJ51" i="36"/>
  <c r="CH48" i="36"/>
  <c r="BU48" i="36"/>
  <c r="AP46" i="36"/>
  <c r="DL49" i="36"/>
  <c r="CR49" i="36"/>
  <c r="BH46" i="36"/>
  <c r="CP47" i="36"/>
  <c r="AV58" i="36"/>
  <c r="AZ47" i="36"/>
  <c r="AG47" i="36"/>
  <c r="AX47" i="36"/>
  <c r="DP49" i="36"/>
  <c r="AM49" i="36"/>
  <c r="T38" i="54" l="1"/>
  <c r="U38" i="54"/>
  <c r="V38" i="54"/>
  <c r="W38" i="54"/>
  <c r="Z38" i="54"/>
  <c r="AA38" i="54"/>
  <c r="AB38" i="54"/>
  <c r="AC38" i="54"/>
  <c r="D34" i="49"/>
  <c r="E34" i="49"/>
  <c r="F34" i="49"/>
  <c r="I34" i="49"/>
  <c r="L34" i="49"/>
  <c r="C34" i="49"/>
  <c r="J34" i="49"/>
  <c r="K34" i="49"/>
  <c r="Y38" i="54"/>
  <c r="X38" i="54"/>
  <c r="S39" i="54"/>
  <c r="CI54" i="36"/>
  <c r="CI56" i="36" s="1"/>
  <c r="CI61" i="36" s="1"/>
  <c r="CI63" i="36" s="1"/>
  <c r="CI67" i="36" s="1"/>
  <c r="CC54" i="36"/>
  <c r="CC56" i="36" s="1"/>
  <c r="CC61" i="36" s="1"/>
  <c r="CC63" i="36" s="1"/>
  <c r="BP54" i="36"/>
  <c r="BP55" i="36" s="1"/>
  <c r="CO54" i="36"/>
  <c r="CO56" i="36" s="1"/>
  <c r="CO61" i="36" s="1"/>
  <c r="CO63" i="36" s="1"/>
  <c r="CO66" i="36" s="1"/>
  <c r="AI53" i="36"/>
  <c r="Z57" i="36"/>
  <c r="Z59" i="36" s="1"/>
  <c r="CO60" i="36"/>
  <c r="CZ52" i="36"/>
  <c r="CL53" i="36"/>
  <c r="CL54" i="36" s="1"/>
  <c r="CB53" i="36"/>
  <c r="DL53" i="36"/>
  <c r="DL54" i="36" s="1"/>
  <c r="CU57" i="36"/>
  <c r="BO52" i="36"/>
  <c r="BC57" i="36"/>
  <c r="BC59" i="36" s="1"/>
  <c r="BC60" i="36" s="1"/>
  <c r="AL52" i="36"/>
  <c r="CZ53" i="36"/>
  <c r="AL53" i="36"/>
  <c r="AU52" i="36"/>
  <c r="CQ53" i="36"/>
  <c r="CQ54" i="36" s="1"/>
  <c r="CQ55" i="36" s="1"/>
  <c r="CQ57" i="36"/>
  <c r="CQ59" i="36" s="1"/>
  <c r="CQ60" i="36" s="1"/>
  <c r="DJ53" i="36"/>
  <c r="DJ54" i="36" s="1"/>
  <c r="DJ56" i="36" s="1"/>
  <c r="DJ61" i="36" s="1"/>
  <c r="CL57" i="36"/>
  <c r="CL59" i="36" s="1"/>
  <c r="CL60" i="36" s="1"/>
  <c r="BO53" i="36"/>
  <c r="DL57" i="36"/>
  <c r="CU53" i="36"/>
  <c r="CU54" i="36" s="1"/>
  <c r="DJ57" i="36"/>
  <c r="DB52" i="36"/>
  <c r="BS53" i="36"/>
  <c r="DB57" i="36"/>
  <c r="DB59" i="36" s="1"/>
  <c r="CF53" i="36"/>
  <c r="CF54" i="36" s="1"/>
  <c r="CV57" i="36"/>
  <c r="CV59" i="36" s="1"/>
  <c r="CV75" i="36" s="1"/>
  <c r="BS52" i="36"/>
  <c r="AU53" i="36"/>
  <c r="CX57" i="36"/>
  <c r="CX59" i="36" s="1"/>
  <c r="CX60" i="36" s="1"/>
  <c r="CX52" i="36"/>
  <c r="CX54" i="36" s="1"/>
  <c r="AQ59" i="36"/>
  <c r="AQ60" i="36" s="1"/>
  <c r="DB53" i="36"/>
  <c r="AO52" i="36"/>
  <c r="Y58" i="36"/>
  <c r="Y59" i="36" s="1"/>
  <c r="Y60" i="36" s="1"/>
  <c r="BC52" i="36"/>
  <c r="AQ54" i="36"/>
  <c r="AQ56" i="36" s="1"/>
  <c r="AQ61" i="36" s="1"/>
  <c r="BS58" i="36"/>
  <c r="BS59" i="36" s="1"/>
  <c r="BS60" i="36" s="1"/>
  <c r="CS53" i="36"/>
  <c r="BJ59" i="36"/>
  <c r="BJ75" i="36" s="1"/>
  <c r="CA53" i="36"/>
  <c r="CA54" i="36" s="1"/>
  <c r="CI75" i="36"/>
  <c r="CA57" i="36"/>
  <c r="BK53" i="36"/>
  <c r="CS57" i="36"/>
  <c r="CS59" i="36" s="1"/>
  <c r="CS75" i="36" s="1"/>
  <c r="CS52" i="36"/>
  <c r="DI57" i="36"/>
  <c r="CG60" i="36"/>
  <c r="CG75" i="36"/>
  <c r="AI52" i="36"/>
  <c r="CF57" i="36"/>
  <c r="CZ59" i="36"/>
  <c r="CZ60" i="36" s="1"/>
  <c r="DK57" i="36"/>
  <c r="DK59" i="36" s="1"/>
  <c r="DK75" i="36" s="1"/>
  <c r="DN54" i="36"/>
  <c r="DN55" i="36" s="1"/>
  <c r="CV52" i="36"/>
  <c r="CV53" i="36"/>
  <c r="V60" i="36"/>
  <c r="V75" i="36"/>
  <c r="AO53" i="36"/>
  <c r="CF58" i="36"/>
  <c r="DK53" i="36"/>
  <c r="AB52" i="36"/>
  <c r="BA57" i="36"/>
  <c r="BA59" i="36" s="1"/>
  <c r="BA60" i="36" s="1"/>
  <c r="DH58" i="36"/>
  <c r="BA53" i="36"/>
  <c r="BA54" i="36" s="1"/>
  <c r="BA56" i="36" s="1"/>
  <c r="BA61" i="36" s="1"/>
  <c r="W53" i="36"/>
  <c r="Y52" i="36"/>
  <c r="BK57" i="36"/>
  <c r="BK59" i="36" s="1"/>
  <c r="BK60" i="36" s="1"/>
  <c r="DK52" i="36"/>
  <c r="W52" i="36"/>
  <c r="DC57" i="36"/>
  <c r="DC52" i="36"/>
  <c r="DC54" i="36" s="1"/>
  <c r="AE57" i="36"/>
  <c r="Z53" i="36"/>
  <c r="CG54" i="36"/>
  <c r="BW57" i="36"/>
  <c r="BW59" i="36" s="1"/>
  <c r="BW75" i="36" s="1"/>
  <c r="CB57" i="36"/>
  <c r="CB59" i="36" s="1"/>
  <c r="CB75" i="36" s="1"/>
  <c r="AE53" i="36"/>
  <c r="AE54" i="36" s="1"/>
  <c r="BW53" i="36"/>
  <c r="BW52" i="36"/>
  <c r="BC53" i="36"/>
  <c r="V54" i="36"/>
  <c r="V56" i="36" s="1"/>
  <c r="V61" i="36" s="1"/>
  <c r="V63" i="36" s="1"/>
  <c r="DI52" i="36"/>
  <c r="DI54" i="36" s="1"/>
  <c r="DI55" i="36" s="1"/>
  <c r="CK59" i="36"/>
  <c r="CK75" i="36" s="1"/>
  <c r="AD53" i="36"/>
  <c r="Y53" i="36"/>
  <c r="AD52" i="36"/>
  <c r="CB52" i="36"/>
  <c r="AY53" i="36"/>
  <c r="Z52" i="36"/>
  <c r="AB57" i="36"/>
  <c r="AB59" i="36" s="1"/>
  <c r="AB75" i="36" s="1"/>
  <c r="CY58" i="36"/>
  <c r="BK52" i="36"/>
  <c r="AD58" i="36"/>
  <c r="AD59" i="36" s="1"/>
  <c r="BG58" i="36"/>
  <c r="AY57" i="36"/>
  <c r="AY59" i="36" s="1"/>
  <c r="AY52" i="36"/>
  <c r="AL60" i="36"/>
  <c r="AB53" i="36"/>
  <c r="CD58" i="36"/>
  <c r="BT58" i="36"/>
  <c r="AJ57" i="36"/>
  <c r="AJ59" i="36" s="1"/>
  <c r="AJ60" i="36" s="1"/>
  <c r="AJ52" i="36"/>
  <c r="AJ53" i="36"/>
  <c r="AU59" i="36"/>
  <c r="AU60" i="36" s="1"/>
  <c r="AC53" i="36"/>
  <c r="AC57" i="36"/>
  <c r="AC59" i="36" s="1"/>
  <c r="AC75" i="36" s="1"/>
  <c r="AC52" i="36"/>
  <c r="BB58" i="36"/>
  <c r="BP60" i="36"/>
  <c r="BX59" i="36"/>
  <c r="BX75" i="36" s="1"/>
  <c r="BQ58" i="36"/>
  <c r="BJ54" i="36"/>
  <c r="B35" i="49"/>
  <c r="G34" i="49"/>
  <c r="H34" i="49"/>
  <c r="CN58" i="36"/>
  <c r="CT58" i="36"/>
  <c r="AF58" i="36"/>
  <c r="CC60" i="36"/>
  <c r="CR58" i="36"/>
  <c r="CR59" i="36" s="1"/>
  <c r="CU58" i="36"/>
  <c r="AN59" i="36"/>
  <c r="AN75" i="36" s="1"/>
  <c r="DP54" i="36"/>
  <c r="DP56" i="36" s="1"/>
  <c r="DP61" i="36" s="1"/>
  <c r="AA59" i="36"/>
  <c r="AA75" i="36" s="1"/>
  <c r="DC58" i="36"/>
  <c r="AN54" i="36"/>
  <c r="AN55" i="36" s="1"/>
  <c r="CR54" i="36"/>
  <c r="CR55" i="36" s="1"/>
  <c r="AV54" i="36"/>
  <c r="AV56" i="36" s="1"/>
  <c r="AV61" i="36" s="1"/>
  <c r="BX54" i="36"/>
  <c r="BX55" i="36" s="1"/>
  <c r="BL52" i="36"/>
  <c r="BL57" i="36"/>
  <c r="BL59" i="36" s="1"/>
  <c r="BL53" i="36"/>
  <c r="AW58" i="36"/>
  <c r="CE58" i="36"/>
  <c r="AV59" i="36"/>
  <c r="AV75" i="36" s="1"/>
  <c r="AI58" i="36"/>
  <c r="AI59" i="36" s="1"/>
  <c r="BZ54" i="36"/>
  <c r="BZ56" i="36" s="1"/>
  <c r="BZ61" i="36" s="1"/>
  <c r="CK54" i="36"/>
  <c r="CK56" i="36" s="1"/>
  <c r="CK61" i="36" s="1"/>
  <c r="AP53" i="36"/>
  <c r="AP52" i="36"/>
  <c r="AP57" i="36"/>
  <c r="AP59" i="36" s="1"/>
  <c r="W75" i="36"/>
  <c r="W60" i="36"/>
  <c r="CM60" i="36"/>
  <c r="CM75" i="36"/>
  <c r="BD57" i="36"/>
  <c r="BD59" i="36" s="1"/>
  <c r="BD53" i="36"/>
  <c r="BD52" i="36"/>
  <c r="CN57" i="36"/>
  <c r="CN53" i="36"/>
  <c r="CN52" i="36"/>
  <c r="AR53" i="36"/>
  <c r="AR57" i="36"/>
  <c r="AR59" i="36" s="1"/>
  <c r="AR52" i="36"/>
  <c r="CY53" i="36"/>
  <c r="CY52" i="36"/>
  <c r="CY57" i="36"/>
  <c r="BY58" i="36"/>
  <c r="BY59" i="36" s="1"/>
  <c r="DQ75" i="36"/>
  <c r="DQ60" i="36"/>
  <c r="DI58" i="36"/>
  <c r="DG52" i="36"/>
  <c r="DG53" i="36"/>
  <c r="DG57" i="36"/>
  <c r="DG59" i="36" s="1"/>
  <c r="BI57" i="36"/>
  <c r="BI59" i="36" s="1"/>
  <c r="BI52" i="36"/>
  <c r="BI53" i="36"/>
  <c r="BV52" i="36"/>
  <c r="BV57" i="36"/>
  <c r="BV59" i="36" s="1"/>
  <c r="BV53" i="36"/>
  <c r="CT53" i="36"/>
  <c r="CT57" i="36"/>
  <c r="CT52" i="36"/>
  <c r="DD52" i="36"/>
  <c r="DD57" i="36"/>
  <c r="DD53" i="36"/>
  <c r="AZ52" i="36"/>
  <c r="AZ53" i="36"/>
  <c r="AZ57" i="36"/>
  <c r="CP52" i="36"/>
  <c r="CP53" i="36"/>
  <c r="CP57" i="36"/>
  <c r="AM54" i="36"/>
  <c r="DN75" i="36"/>
  <c r="DN60" i="36"/>
  <c r="CH57" i="36"/>
  <c r="CH59" i="36" s="1"/>
  <c r="CH52" i="36"/>
  <c r="CH53" i="36"/>
  <c r="AF53" i="36"/>
  <c r="AF52" i="36"/>
  <c r="AF57" i="36"/>
  <c r="DJ58" i="36"/>
  <c r="BN75" i="36"/>
  <c r="BN60" i="36"/>
  <c r="AG57" i="36"/>
  <c r="AG59" i="36" s="1"/>
  <c r="AG53" i="36"/>
  <c r="AG52" i="36"/>
  <c r="DD58" i="36"/>
  <c r="BY54" i="36"/>
  <c r="CA58" i="36"/>
  <c r="BE57" i="36"/>
  <c r="BE59" i="36" s="1"/>
  <c r="BE53" i="36"/>
  <c r="BE52" i="36"/>
  <c r="AS52" i="36"/>
  <c r="AS57" i="36"/>
  <c r="AS59" i="36" s="1"/>
  <c r="AS53" i="36"/>
  <c r="CE53" i="36"/>
  <c r="CE57" i="36"/>
  <c r="CE52" i="36"/>
  <c r="BR58" i="36"/>
  <c r="DA52" i="36"/>
  <c r="DA57" i="36"/>
  <c r="DA59" i="36" s="1"/>
  <c r="DA53" i="36"/>
  <c r="DH53" i="36"/>
  <c r="DH57" i="36"/>
  <c r="DH52" i="36"/>
  <c r="BU57" i="36"/>
  <c r="BU59" i="36" s="1"/>
  <c r="BU52" i="36"/>
  <c r="BU53" i="36"/>
  <c r="X53" i="36"/>
  <c r="X57" i="36"/>
  <c r="X59" i="36" s="1"/>
  <c r="X52" i="36"/>
  <c r="AH52" i="36"/>
  <c r="AH53" i="36"/>
  <c r="AH57" i="36"/>
  <c r="AK57" i="36"/>
  <c r="AK59" i="36" s="1"/>
  <c r="AK53" i="36"/>
  <c r="AK52" i="36"/>
  <c r="CJ58" i="36"/>
  <c r="AO59" i="36"/>
  <c r="AT57" i="36"/>
  <c r="AT59" i="36" s="1"/>
  <c r="AT52" i="36"/>
  <c r="AT53" i="36"/>
  <c r="BG52" i="36"/>
  <c r="BG53" i="36"/>
  <c r="BG57" i="36"/>
  <c r="AZ58" i="36"/>
  <c r="DF52" i="36"/>
  <c r="DF57" i="36"/>
  <c r="DF59" i="36" s="1"/>
  <c r="DF53" i="36"/>
  <c r="BR52" i="36"/>
  <c r="BR57" i="36"/>
  <c r="BR53" i="36"/>
  <c r="CD52" i="36"/>
  <c r="CD53" i="36"/>
  <c r="CD57" i="36"/>
  <c r="BT52" i="36"/>
  <c r="BT57" i="36"/>
  <c r="BT53" i="36"/>
  <c r="BH53" i="36"/>
  <c r="BH57" i="36"/>
  <c r="BH59" i="36" s="1"/>
  <c r="BH52" i="36"/>
  <c r="DL58" i="36"/>
  <c r="AX57" i="36"/>
  <c r="AX59" i="36" s="1"/>
  <c r="AX53" i="36"/>
  <c r="AX52" i="36"/>
  <c r="BF58" i="36"/>
  <c r="AM58" i="36"/>
  <c r="AM59" i="36" s="1"/>
  <c r="DP58" i="36"/>
  <c r="DP59" i="36" s="1"/>
  <c r="CW53" i="36"/>
  <c r="CW52" i="36"/>
  <c r="CW57" i="36"/>
  <c r="CW59" i="36" s="1"/>
  <c r="BO75" i="36"/>
  <c r="BO60" i="36"/>
  <c r="DO53" i="36"/>
  <c r="DO57" i="36"/>
  <c r="DO59" i="36" s="1"/>
  <c r="DO52" i="36"/>
  <c r="AE58" i="36"/>
  <c r="BN54" i="36"/>
  <c r="DM57" i="36"/>
  <c r="DM59" i="36" s="1"/>
  <c r="DM53" i="36"/>
  <c r="DM52" i="36"/>
  <c r="BM53" i="36"/>
  <c r="BM52" i="36"/>
  <c r="BM57" i="36"/>
  <c r="BM59" i="36" s="1"/>
  <c r="AH58" i="36"/>
  <c r="DQ54" i="36"/>
  <c r="CP58" i="36"/>
  <c r="AW57" i="36"/>
  <c r="AW53" i="36"/>
  <c r="AW52" i="36"/>
  <c r="BZ59" i="36"/>
  <c r="AA54" i="36"/>
  <c r="BF57" i="36"/>
  <c r="BF52" i="36"/>
  <c r="BF53" i="36"/>
  <c r="BB52" i="36"/>
  <c r="BB57" i="36"/>
  <c r="BB53" i="36"/>
  <c r="BQ52" i="36"/>
  <c r="BQ53" i="36"/>
  <c r="BQ57" i="36"/>
  <c r="CJ52" i="36"/>
  <c r="CJ53" i="36"/>
  <c r="CJ57" i="36"/>
  <c r="CM54" i="36"/>
  <c r="DE52" i="36"/>
  <c r="DE53" i="36"/>
  <c r="DE57" i="36"/>
  <c r="DE59" i="36" s="1"/>
  <c r="V39" i="54" l="1"/>
  <c r="W39" i="54"/>
  <c r="T39" i="54"/>
  <c r="Z39" i="54"/>
  <c r="U39" i="54"/>
  <c r="AB39" i="54"/>
  <c r="AC39" i="54"/>
  <c r="AA39" i="54"/>
  <c r="D35" i="49"/>
  <c r="C35" i="49"/>
  <c r="F35" i="49"/>
  <c r="E35" i="49"/>
  <c r="I35" i="49"/>
  <c r="L35" i="49"/>
  <c r="K35" i="49"/>
  <c r="J35" i="49"/>
  <c r="S40" i="54"/>
  <c r="X39" i="54"/>
  <c r="Y39" i="54"/>
  <c r="CI55" i="36"/>
  <c r="CS54" i="36"/>
  <c r="CS56" i="36" s="1"/>
  <c r="CS61" i="36" s="1"/>
  <c r="CS63" i="36" s="1"/>
  <c r="CC55" i="36"/>
  <c r="BP56" i="36"/>
  <c r="BP61" i="36" s="1"/>
  <c r="BP63" i="36" s="1"/>
  <c r="BP67" i="36" s="1"/>
  <c r="CO55" i="36"/>
  <c r="CZ54" i="36"/>
  <c r="CZ56" i="36" s="1"/>
  <c r="CZ61" i="36" s="1"/>
  <c r="CZ63" i="36" s="1"/>
  <c r="CZ66" i="36" s="1"/>
  <c r="BS54" i="36"/>
  <c r="BS56" i="36" s="1"/>
  <c r="BS61" i="36" s="1"/>
  <c r="BS63" i="36" s="1"/>
  <c r="BO54" i="36"/>
  <c r="BO55" i="36" s="1"/>
  <c r="AI54" i="36"/>
  <c r="AI55" i="36" s="1"/>
  <c r="Z60" i="36"/>
  <c r="Z75" i="36"/>
  <c r="CB54" i="36"/>
  <c r="CB55" i="36" s="1"/>
  <c r="CL75" i="36"/>
  <c r="AU54" i="36"/>
  <c r="AU55" i="36" s="1"/>
  <c r="CU59" i="36"/>
  <c r="CU75" i="36" s="1"/>
  <c r="AL54" i="36"/>
  <c r="AL55" i="36" s="1"/>
  <c r="AQ55" i="36"/>
  <c r="CO64" i="36"/>
  <c r="CO62" i="36" s="1"/>
  <c r="CO67" i="36"/>
  <c r="CQ75" i="36"/>
  <c r="CV60" i="36"/>
  <c r="CI64" i="36"/>
  <c r="CI74" i="36" s="1"/>
  <c r="DL59" i="36"/>
  <c r="DL75" i="36" s="1"/>
  <c r="AQ75" i="36"/>
  <c r="AQ63" i="36"/>
  <c r="AQ64" i="36" s="1"/>
  <c r="AQ68" i="36" s="1"/>
  <c r="BJ60" i="36"/>
  <c r="DJ59" i="36"/>
  <c r="DJ75" i="36" s="1"/>
  <c r="DB54" i="36"/>
  <c r="DB55" i="36" s="1"/>
  <c r="CX75" i="36"/>
  <c r="DB60" i="36"/>
  <c r="DB75" i="36"/>
  <c r="CA59" i="36"/>
  <c r="CA60" i="36" s="1"/>
  <c r="BC54" i="36"/>
  <c r="BC55" i="36" s="1"/>
  <c r="AO54" i="36"/>
  <c r="AO55" i="36" s="1"/>
  <c r="CI66" i="36"/>
  <c r="Z54" i="36"/>
  <c r="Z56" i="36" s="1"/>
  <c r="Z61" i="36" s="1"/>
  <c r="Z63" i="36" s="1"/>
  <c r="Z67" i="36" s="1"/>
  <c r="BA63" i="36"/>
  <c r="BA64" i="36" s="1"/>
  <c r="BA74" i="36" s="1"/>
  <c r="CS60" i="36"/>
  <c r="DI59" i="36"/>
  <c r="DI75" i="36" s="1"/>
  <c r="BA75" i="36"/>
  <c r="CF59" i="36"/>
  <c r="CF60" i="36" s="1"/>
  <c r="BK54" i="36"/>
  <c r="BK55" i="36" s="1"/>
  <c r="DN56" i="36"/>
  <c r="DN61" i="36" s="1"/>
  <c r="DN63" i="36" s="1"/>
  <c r="DN64" i="36" s="1"/>
  <c r="CV54" i="36"/>
  <c r="CV56" i="36" s="1"/>
  <c r="CV61" i="36" s="1"/>
  <c r="CV63" i="36" s="1"/>
  <c r="CV66" i="36" s="1"/>
  <c r="DK54" i="36"/>
  <c r="DK56" i="36" s="1"/>
  <c r="DK61" i="36" s="1"/>
  <c r="DK63" i="36" s="1"/>
  <c r="DK60" i="36"/>
  <c r="CZ75" i="36"/>
  <c r="DH59" i="36"/>
  <c r="DH60" i="36" s="1"/>
  <c r="CB60" i="36"/>
  <c r="BW60" i="36"/>
  <c r="AB54" i="36"/>
  <c r="AB55" i="36" s="1"/>
  <c r="W54" i="36"/>
  <c r="W56" i="36" s="1"/>
  <c r="W61" i="36" s="1"/>
  <c r="W63" i="36" s="1"/>
  <c r="W64" i="36" s="1"/>
  <c r="BA55" i="36"/>
  <c r="BT59" i="36"/>
  <c r="BT60" i="36" s="1"/>
  <c r="V55" i="36"/>
  <c r="AD54" i="36"/>
  <c r="AD56" i="36" s="1"/>
  <c r="AD61" i="36" s="1"/>
  <c r="AD63" i="36" s="1"/>
  <c r="AD64" i="36" s="1"/>
  <c r="Y54" i="36"/>
  <c r="Y56" i="36" s="1"/>
  <c r="Y61" i="36" s="1"/>
  <c r="Y63" i="36" s="1"/>
  <c r="Y64" i="36" s="1"/>
  <c r="BK75" i="36"/>
  <c r="AE59" i="36"/>
  <c r="AE75" i="36" s="1"/>
  <c r="DC59" i="36"/>
  <c r="DC75" i="36" s="1"/>
  <c r="BW54" i="36"/>
  <c r="BW55" i="36" s="1"/>
  <c r="BS75" i="36"/>
  <c r="AB60" i="36"/>
  <c r="CK60" i="36"/>
  <c r="CG55" i="36"/>
  <c r="CG56" i="36"/>
  <c r="CG61" i="36" s="1"/>
  <c r="CG63" i="36" s="1"/>
  <c r="BG59" i="36"/>
  <c r="BG75" i="36" s="1"/>
  <c r="CN59" i="36"/>
  <c r="CN60" i="36" s="1"/>
  <c r="CK63" i="36"/>
  <c r="CK64" i="36" s="1"/>
  <c r="CY59" i="36"/>
  <c r="CY60" i="36" s="1"/>
  <c r="AY54" i="36"/>
  <c r="AY55" i="36" s="1"/>
  <c r="AU75" i="36"/>
  <c r="CD59" i="36"/>
  <c r="CD60" i="36" s="1"/>
  <c r="AD75" i="36"/>
  <c r="AD60" i="36"/>
  <c r="AC54" i="36"/>
  <c r="AC56" i="36" s="1"/>
  <c r="AC61" i="36" s="1"/>
  <c r="AC63" i="36" s="1"/>
  <c r="AC60" i="36"/>
  <c r="AJ54" i="36"/>
  <c r="BQ59" i="36"/>
  <c r="BQ75" i="36" s="1"/>
  <c r="AV55" i="36"/>
  <c r="BB59" i="36"/>
  <c r="BB75" i="36" s="1"/>
  <c r="CK55" i="36"/>
  <c r="CT59" i="36"/>
  <c r="CT75" i="36" s="1"/>
  <c r="BX60" i="36"/>
  <c r="AJ75" i="36"/>
  <c r="DI56" i="36"/>
  <c r="DI61" i="36" s="1"/>
  <c r="CR56" i="36"/>
  <c r="CR61" i="36" s="1"/>
  <c r="CR63" i="36" s="1"/>
  <c r="DP55" i="36"/>
  <c r="CQ56" i="36"/>
  <c r="CQ61" i="36" s="1"/>
  <c r="CQ63" i="36" s="1"/>
  <c r="CQ67" i="36" s="1"/>
  <c r="Y75" i="36"/>
  <c r="AA60" i="36"/>
  <c r="AF59" i="36"/>
  <c r="AF60" i="36" s="1"/>
  <c r="BJ56" i="36"/>
  <c r="BJ61" i="36" s="1"/>
  <c r="BJ63" i="36" s="1"/>
  <c r="BJ66" i="36" s="1"/>
  <c r="BJ55" i="36"/>
  <c r="B36" i="49"/>
  <c r="G35" i="49"/>
  <c r="H35" i="49"/>
  <c r="BR59" i="36"/>
  <c r="BR75" i="36" s="1"/>
  <c r="AV60" i="36"/>
  <c r="DJ55" i="36"/>
  <c r="AV63" i="36"/>
  <c r="AV66" i="36" s="1"/>
  <c r="AN60" i="36"/>
  <c r="AW59" i="36"/>
  <c r="AW60" i="36" s="1"/>
  <c r="BU54" i="36"/>
  <c r="BU56" i="36" s="1"/>
  <c r="BU61" i="36" s="1"/>
  <c r="BU63" i="36" s="1"/>
  <c r="CD54" i="36"/>
  <c r="CD55" i="36" s="1"/>
  <c r="BG54" i="36"/>
  <c r="BG56" i="36" s="1"/>
  <c r="BG61" i="36" s="1"/>
  <c r="CP54" i="36"/>
  <c r="CP56" i="36" s="1"/>
  <c r="CP61" i="36" s="1"/>
  <c r="AG54" i="36"/>
  <c r="AG56" i="36" s="1"/>
  <c r="AG61" i="36" s="1"/>
  <c r="AG63" i="36" s="1"/>
  <c r="CY54" i="36"/>
  <c r="CY56" i="36" s="1"/>
  <c r="CY61" i="36" s="1"/>
  <c r="BC75" i="36"/>
  <c r="BX56" i="36"/>
  <c r="BX61" i="36" s="1"/>
  <c r="BX63" i="36" s="1"/>
  <c r="BX64" i="36" s="1"/>
  <c r="CE59" i="36"/>
  <c r="CE75" i="36" s="1"/>
  <c r="DG54" i="36"/>
  <c r="DG55" i="36" s="1"/>
  <c r="AK54" i="36"/>
  <c r="AK55" i="36" s="1"/>
  <c r="DH54" i="36"/>
  <c r="DH56" i="36" s="1"/>
  <c r="DH61" i="36" s="1"/>
  <c r="BE54" i="36"/>
  <c r="BE55" i="36" s="1"/>
  <c r="AN56" i="36"/>
  <c r="AN61" i="36" s="1"/>
  <c r="AN63" i="36" s="1"/>
  <c r="AN64" i="36" s="1"/>
  <c r="BL54" i="36"/>
  <c r="CJ59" i="36"/>
  <c r="CJ75" i="36" s="1"/>
  <c r="DE54" i="36"/>
  <c r="DE55" i="36" s="1"/>
  <c r="CJ54" i="36"/>
  <c r="CJ56" i="36" s="1"/>
  <c r="CJ61" i="36" s="1"/>
  <c r="BF54" i="36"/>
  <c r="BF56" i="36" s="1"/>
  <c r="BF61" i="36" s="1"/>
  <c r="AW54" i="36"/>
  <c r="AW55" i="36" s="1"/>
  <c r="BL75" i="36"/>
  <c r="BL60" i="36"/>
  <c r="BZ55" i="36"/>
  <c r="AR54" i="36"/>
  <c r="AR55" i="36" s="1"/>
  <c r="DA54" i="36"/>
  <c r="DA56" i="36" s="1"/>
  <c r="DA61" i="36" s="1"/>
  <c r="DA63" i="36" s="1"/>
  <c r="X54" i="36"/>
  <c r="X55" i="36" s="1"/>
  <c r="AZ54" i="36"/>
  <c r="AZ56" i="36" s="1"/>
  <c r="AZ61" i="36" s="1"/>
  <c r="BI54" i="36"/>
  <c r="BI56" i="36" s="1"/>
  <c r="BI61" i="36" s="1"/>
  <c r="BI63" i="36" s="1"/>
  <c r="BB54" i="36"/>
  <c r="BB56" i="36" s="1"/>
  <c r="BB61" i="36" s="1"/>
  <c r="CW54" i="36"/>
  <c r="CW56" i="36" s="1"/>
  <c r="CW61" i="36" s="1"/>
  <c r="CW63" i="36" s="1"/>
  <c r="CE54" i="36"/>
  <c r="CE55" i="36" s="1"/>
  <c r="BD54" i="36"/>
  <c r="BD56" i="36" s="1"/>
  <c r="BD61" i="36" s="1"/>
  <c r="BD63" i="36" s="1"/>
  <c r="AM75" i="36"/>
  <c r="AM60" i="36"/>
  <c r="AX75" i="36"/>
  <c r="AX60" i="36"/>
  <c r="AF54" i="36"/>
  <c r="CR60" i="36"/>
  <c r="CR75" i="36"/>
  <c r="CH60" i="36"/>
  <c r="CH75" i="36"/>
  <c r="CP59" i="36"/>
  <c r="CT54" i="36"/>
  <c r="BZ63" i="36"/>
  <c r="CN54" i="36"/>
  <c r="CA55" i="36"/>
  <c r="CA56" i="36"/>
  <c r="CA61" i="36" s="1"/>
  <c r="BY75" i="36"/>
  <c r="BY60" i="36"/>
  <c r="BY55" i="36"/>
  <c r="BY56" i="36"/>
  <c r="BY61" i="36" s="1"/>
  <c r="BY63" i="36" s="1"/>
  <c r="AG60" i="36"/>
  <c r="AG75" i="36"/>
  <c r="BQ54" i="36"/>
  <c r="AA55" i="36"/>
  <c r="AA56" i="36"/>
  <c r="AA61" i="36" s="1"/>
  <c r="AA63" i="36" s="1"/>
  <c r="DM54" i="36"/>
  <c r="CC66" i="36"/>
  <c r="CC67" i="36"/>
  <c r="CC64" i="36"/>
  <c r="CX55" i="36"/>
  <c r="CX56" i="36"/>
  <c r="CX61" i="36" s="1"/>
  <c r="CX63" i="36" s="1"/>
  <c r="DF75" i="36"/>
  <c r="DF60" i="36"/>
  <c r="AO60" i="36"/>
  <c r="AO75" i="36"/>
  <c r="AH59" i="36"/>
  <c r="AS54" i="36"/>
  <c r="DD59" i="36"/>
  <c r="DG60" i="36"/>
  <c r="DG75" i="36"/>
  <c r="BD60" i="36"/>
  <c r="BD75" i="36"/>
  <c r="DC55" i="36"/>
  <c r="DC56" i="36"/>
  <c r="DC61" i="36" s="1"/>
  <c r="AP75" i="36"/>
  <c r="AP60" i="36"/>
  <c r="BM75" i="36"/>
  <c r="BM60" i="36"/>
  <c r="BH54" i="36"/>
  <c r="DF54" i="36"/>
  <c r="AI75" i="36"/>
  <c r="AI60" i="36"/>
  <c r="AK60" i="36"/>
  <c r="AK75" i="36"/>
  <c r="X60" i="36"/>
  <c r="X75" i="36"/>
  <c r="CL55" i="36"/>
  <c r="CL56" i="36"/>
  <c r="CL61" i="36" s="1"/>
  <c r="CL63" i="36" s="1"/>
  <c r="BE60" i="36"/>
  <c r="BE75" i="36"/>
  <c r="BV60" i="36"/>
  <c r="BV75" i="36"/>
  <c r="BI75" i="36"/>
  <c r="BI60" i="36"/>
  <c r="AR60" i="36"/>
  <c r="AR75" i="36"/>
  <c r="AP54" i="36"/>
  <c r="DE75" i="36"/>
  <c r="DE60" i="36"/>
  <c r="DQ55" i="36"/>
  <c r="DQ56" i="36"/>
  <c r="DQ61" i="36" s="1"/>
  <c r="DQ63" i="36" s="1"/>
  <c r="BN55" i="36"/>
  <c r="BN56" i="36"/>
  <c r="BN61" i="36" s="1"/>
  <c r="BN63" i="36" s="1"/>
  <c r="AT75" i="36"/>
  <c r="AT60" i="36"/>
  <c r="AY60" i="36"/>
  <c r="AY75" i="36"/>
  <c r="V66" i="36"/>
  <c r="V67" i="36"/>
  <c r="V64" i="36"/>
  <c r="AS75" i="36"/>
  <c r="AS60" i="36"/>
  <c r="BZ60" i="36"/>
  <c r="BZ75" i="36"/>
  <c r="DO54" i="36"/>
  <c r="CM55" i="36"/>
  <c r="CM56" i="36"/>
  <c r="CM61" i="36" s="1"/>
  <c r="CM63" i="36" s="1"/>
  <c r="BF59" i="36"/>
  <c r="BM54" i="36"/>
  <c r="DM60" i="36"/>
  <c r="DM75" i="36"/>
  <c r="CU55" i="36"/>
  <c r="CU56" i="36"/>
  <c r="CU61" i="36" s="1"/>
  <c r="DP60" i="36"/>
  <c r="DP75" i="36"/>
  <c r="DO75" i="36"/>
  <c r="DO60" i="36"/>
  <c r="DL55" i="36"/>
  <c r="DL56" i="36"/>
  <c r="DL61" i="36" s="1"/>
  <c r="CW75" i="36"/>
  <c r="CW60" i="36"/>
  <c r="AX54" i="36"/>
  <c r="BH60" i="36"/>
  <c r="BH75" i="36"/>
  <c r="BT54" i="36"/>
  <c r="BR54" i="36"/>
  <c r="AT54" i="36"/>
  <c r="CF55" i="36"/>
  <c r="CF56" i="36"/>
  <c r="CF61" i="36" s="1"/>
  <c r="AH54" i="36"/>
  <c r="BU75" i="36"/>
  <c r="BU60" i="36"/>
  <c r="DA75" i="36"/>
  <c r="DA60" i="36"/>
  <c r="AE55" i="36"/>
  <c r="AE56" i="36"/>
  <c r="AE61" i="36" s="1"/>
  <c r="CH54" i="36"/>
  <c r="AM55" i="36"/>
  <c r="AM56" i="36"/>
  <c r="AM61" i="36" s="1"/>
  <c r="AM63" i="36" s="1"/>
  <c r="AZ59" i="36"/>
  <c r="DD54" i="36"/>
  <c r="BV54" i="36"/>
  <c r="DP63" i="36"/>
  <c r="Z40" i="54" l="1"/>
  <c r="T40" i="54"/>
  <c r="U40" i="54"/>
  <c r="V40" i="54"/>
  <c r="W40" i="54"/>
  <c r="AA40" i="54"/>
  <c r="AB40" i="54"/>
  <c r="AC40" i="54"/>
  <c r="D36" i="49"/>
  <c r="E36" i="49"/>
  <c r="F36" i="49"/>
  <c r="I36" i="49"/>
  <c r="C36" i="49"/>
  <c r="J36" i="49"/>
  <c r="L36" i="49"/>
  <c r="K36" i="49"/>
  <c r="X40" i="54"/>
  <c r="S41" i="54"/>
  <c r="Y40" i="54"/>
  <c r="CS55" i="36"/>
  <c r="BP66" i="36"/>
  <c r="BP64" i="36"/>
  <c r="BP74" i="36" s="1"/>
  <c r="CB56" i="36"/>
  <c r="CB61" i="36" s="1"/>
  <c r="CB63" i="36" s="1"/>
  <c r="CB67" i="36" s="1"/>
  <c r="BS55" i="36"/>
  <c r="AI56" i="36"/>
  <c r="AI61" i="36" s="1"/>
  <c r="AI63" i="36" s="1"/>
  <c r="AI64" i="36" s="1"/>
  <c r="CZ55" i="36"/>
  <c r="BO56" i="36"/>
  <c r="BO61" i="36" s="1"/>
  <c r="BO63" i="36" s="1"/>
  <c r="BO67" i="36" s="1"/>
  <c r="CO74" i="36"/>
  <c r="CO76" i="36" s="1"/>
  <c r="CI62" i="36"/>
  <c r="CI71" i="36" s="1"/>
  <c r="DL60" i="36"/>
  <c r="AL56" i="36"/>
  <c r="AL61" i="36" s="1"/>
  <c r="AL63" i="36" s="1"/>
  <c r="AL64" i="36" s="1"/>
  <c r="AL68" i="36" s="1"/>
  <c r="CI69" i="36"/>
  <c r="AU56" i="36"/>
  <c r="AU61" i="36" s="1"/>
  <c r="AU63" i="36" s="1"/>
  <c r="AU64" i="36" s="1"/>
  <c r="AU62" i="36" s="1"/>
  <c r="CI68" i="36"/>
  <c r="CU60" i="36"/>
  <c r="CO69" i="36"/>
  <c r="CO68" i="36"/>
  <c r="CU63" i="36"/>
  <c r="CU66" i="36" s="1"/>
  <c r="DJ63" i="36"/>
  <c r="DJ66" i="36" s="1"/>
  <c r="DJ60" i="36"/>
  <c r="DL63" i="36"/>
  <c r="DL66" i="36" s="1"/>
  <c r="AQ74" i="36"/>
  <c r="AQ77" i="36" s="1"/>
  <c r="BA66" i="36"/>
  <c r="BA62" i="36"/>
  <c r="BA70" i="36" s="1"/>
  <c r="AQ62" i="36"/>
  <c r="AQ70" i="36" s="1"/>
  <c r="AQ69" i="36"/>
  <c r="AQ67" i="36"/>
  <c r="AQ66" i="36"/>
  <c r="W67" i="36"/>
  <c r="DC60" i="36"/>
  <c r="DH75" i="36"/>
  <c r="CA63" i="36"/>
  <c r="CA64" i="36" s="1"/>
  <c r="Z55" i="36"/>
  <c r="DH63" i="36"/>
  <c r="DH66" i="36" s="1"/>
  <c r="DB56" i="36"/>
  <c r="DB61" i="36" s="1"/>
  <c r="DB63" i="36" s="1"/>
  <c r="DB66" i="36" s="1"/>
  <c r="CA75" i="36"/>
  <c r="AO56" i="36"/>
  <c r="AO61" i="36" s="1"/>
  <c r="AO63" i="36" s="1"/>
  <c r="AO64" i="36" s="1"/>
  <c r="BC56" i="36"/>
  <c r="BC61" i="36" s="1"/>
  <c r="BC63" i="36" s="1"/>
  <c r="BC66" i="36" s="1"/>
  <c r="DN67" i="36"/>
  <c r="BA69" i="36"/>
  <c r="CF63" i="36"/>
  <c r="CF64" i="36" s="1"/>
  <c r="CZ64" i="36"/>
  <c r="CZ69" i="36" s="1"/>
  <c r="BA67" i="36"/>
  <c r="BA68" i="36"/>
  <c r="CV64" i="36"/>
  <c r="CV62" i="36" s="1"/>
  <c r="CV55" i="36"/>
  <c r="Z64" i="36"/>
  <c r="Z74" i="36" s="1"/>
  <c r="Z76" i="36" s="1"/>
  <c r="CF75" i="36"/>
  <c r="DN66" i="36"/>
  <c r="DI60" i="36"/>
  <c r="AC55" i="36"/>
  <c r="DI63" i="36"/>
  <c r="DI66" i="36" s="1"/>
  <c r="CV67" i="36"/>
  <c r="Z66" i="36"/>
  <c r="BT75" i="36"/>
  <c r="DC63" i="36"/>
  <c r="DC64" i="36" s="1"/>
  <c r="BK56" i="36"/>
  <c r="BK61" i="36" s="1"/>
  <c r="BK63" i="36" s="1"/>
  <c r="BK64" i="36" s="1"/>
  <c r="BK74" i="36" s="1"/>
  <c r="DK55" i="36"/>
  <c r="CZ67" i="36"/>
  <c r="CD75" i="36"/>
  <c r="CK66" i="36"/>
  <c r="AB56" i="36"/>
  <c r="AB61" i="36" s="1"/>
  <c r="AB63" i="36" s="1"/>
  <c r="AB67" i="36" s="1"/>
  <c r="AW75" i="36"/>
  <c r="W66" i="36"/>
  <c r="W55" i="36"/>
  <c r="CY63" i="36"/>
  <c r="CY67" i="36" s="1"/>
  <c r="BG63" i="36"/>
  <c r="BG66" i="36" s="1"/>
  <c r="AD55" i="36"/>
  <c r="Y55" i="36"/>
  <c r="BG60" i="36"/>
  <c r="CY75" i="36"/>
  <c r="AE63" i="36"/>
  <c r="AE67" i="36" s="1"/>
  <c r="AE60" i="36"/>
  <c r="BW56" i="36"/>
  <c r="BW61" i="36" s="1"/>
  <c r="BW63" i="36" s="1"/>
  <c r="CQ64" i="36"/>
  <c r="CQ69" i="36" s="1"/>
  <c r="CG67" i="36"/>
  <c r="CG64" i="36"/>
  <c r="CG66" i="36"/>
  <c r="CK67" i="36"/>
  <c r="BQ60" i="36"/>
  <c r="CN75" i="36"/>
  <c r="AF75" i="36"/>
  <c r="AY56" i="36"/>
  <c r="AY61" i="36" s="1"/>
  <c r="AY63" i="36" s="1"/>
  <c r="AY64" i="36" s="1"/>
  <c r="CQ66" i="36"/>
  <c r="BB60" i="36"/>
  <c r="AD66" i="36"/>
  <c r="CW55" i="36"/>
  <c r="AD67" i="36"/>
  <c r="BG55" i="36"/>
  <c r="BJ67" i="36"/>
  <c r="BB63" i="36"/>
  <c r="BB66" i="36" s="1"/>
  <c r="BR60" i="36"/>
  <c r="CP55" i="36"/>
  <c r="CT60" i="36"/>
  <c r="CE60" i="36"/>
  <c r="X56" i="36"/>
  <c r="X61" i="36" s="1"/>
  <c r="X63" i="36" s="1"/>
  <c r="X64" i="36" s="1"/>
  <c r="AV67" i="36"/>
  <c r="CR67" i="36"/>
  <c r="CR66" i="36"/>
  <c r="CR64" i="36"/>
  <c r="CR69" i="36" s="1"/>
  <c r="AV64" i="36"/>
  <c r="AV69" i="36" s="1"/>
  <c r="CD56" i="36"/>
  <c r="CD61" i="36" s="1"/>
  <c r="CD63" i="36" s="1"/>
  <c r="CD66" i="36" s="1"/>
  <c r="CJ60" i="36"/>
  <c r="BJ64" i="36"/>
  <c r="BJ68" i="36" s="1"/>
  <c r="DH55" i="36"/>
  <c r="AJ55" i="36"/>
  <c r="AJ56" i="36"/>
  <c r="AJ61" i="36" s="1"/>
  <c r="AJ63" i="36" s="1"/>
  <c r="CY55" i="36"/>
  <c r="BX66" i="36"/>
  <c r="AC64" i="36"/>
  <c r="AC67" i="36"/>
  <c r="AC66" i="36"/>
  <c r="BU55" i="36"/>
  <c r="Y67" i="36"/>
  <c r="Y66" i="36"/>
  <c r="AW56" i="36"/>
  <c r="AW61" i="36" s="1"/>
  <c r="AW63" i="36" s="1"/>
  <c r="BE56" i="36"/>
  <c r="BE61" i="36" s="1"/>
  <c r="BE63" i="36" s="1"/>
  <c r="BE67" i="36" s="1"/>
  <c r="G36" i="49"/>
  <c r="B37" i="49"/>
  <c r="H36" i="49"/>
  <c r="BD55" i="36"/>
  <c r="CJ55" i="36"/>
  <c r="AG55" i="36"/>
  <c r="DA55" i="36"/>
  <c r="AK56" i="36"/>
  <c r="AK61" i="36" s="1"/>
  <c r="AK63" i="36" s="1"/>
  <c r="AK67" i="36" s="1"/>
  <c r="BX67" i="36"/>
  <c r="CP63" i="36"/>
  <c r="CP64" i="36" s="1"/>
  <c r="BB55" i="36"/>
  <c r="AN67" i="36"/>
  <c r="DG56" i="36"/>
  <c r="DG61" i="36" s="1"/>
  <c r="DG63" i="36" s="1"/>
  <c r="DG64" i="36" s="1"/>
  <c r="AR56" i="36"/>
  <c r="AR61" i="36" s="1"/>
  <c r="AR63" i="36" s="1"/>
  <c r="AR64" i="36" s="1"/>
  <c r="BI55" i="36"/>
  <c r="DE56" i="36"/>
  <c r="DE61" i="36" s="1"/>
  <c r="DE63" i="36" s="1"/>
  <c r="DE66" i="36" s="1"/>
  <c r="AN66" i="36"/>
  <c r="CE56" i="36"/>
  <c r="CE61" i="36" s="1"/>
  <c r="CE63" i="36" s="1"/>
  <c r="CE64" i="36" s="1"/>
  <c r="AZ55" i="36"/>
  <c r="BF55" i="36"/>
  <c r="CJ63" i="36"/>
  <c r="CJ64" i="36" s="1"/>
  <c r="BL56" i="36"/>
  <c r="BL61" i="36" s="1"/>
  <c r="BL63" i="36" s="1"/>
  <c r="BL55" i="36"/>
  <c r="BF63" i="36"/>
  <c r="BF64" i="36" s="1"/>
  <c r="AZ75" i="36"/>
  <c r="AZ60" i="36"/>
  <c r="DQ66" i="36"/>
  <c r="DQ64" i="36"/>
  <c r="DQ67" i="36"/>
  <c r="AF55" i="36"/>
  <c r="AF56" i="36"/>
  <c r="AF61" i="36" s="1"/>
  <c r="AF63" i="36" s="1"/>
  <c r="AH55" i="36"/>
  <c r="AH56" i="36"/>
  <c r="AH61" i="36" s="1"/>
  <c r="AH63" i="36" s="1"/>
  <c r="CW64" i="36"/>
  <c r="CW67" i="36"/>
  <c r="CW66" i="36"/>
  <c r="AS55" i="36"/>
  <c r="AS56" i="36"/>
  <c r="AS61" i="36" s="1"/>
  <c r="AS63" i="36" s="1"/>
  <c r="AM64" i="36"/>
  <c r="AM67" i="36"/>
  <c r="AM66" i="36"/>
  <c r="V62" i="36"/>
  <c r="V69" i="36"/>
  <c r="V68" i="36"/>
  <c r="V74" i="36"/>
  <c r="BH55" i="36"/>
  <c r="BH56" i="36"/>
  <c r="BH61" i="36" s="1"/>
  <c r="BH63" i="36" s="1"/>
  <c r="CO71" i="36"/>
  <c r="CO70" i="36"/>
  <c r="DM55" i="36"/>
  <c r="DM56" i="36"/>
  <c r="DM61" i="36" s="1"/>
  <c r="DM63" i="36" s="1"/>
  <c r="DA67" i="36"/>
  <c r="DA64" i="36"/>
  <c r="DA66" i="36"/>
  <c r="BX68" i="36"/>
  <c r="BX69" i="36"/>
  <c r="BX74" i="36"/>
  <c r="BX62" i="36"/>
  <c r="CN55" i="36"/>
  <c r="CN56" i="36"/>
  <c r="CN61" i="36" s="1"/>
  <c r="CN63" i="36" s="1"/>
  <c r="BM55" i="36"/>
  <c r="BM56" i="36"/>
  <c r="BM61" i="36" s="1"/>
  <c r="BM63" i="36" s="1"/>
  <c r="CL67" i="36"/>
  <c r="CL66" i="36"/>
  <c r="CL64" i="36"/>
  <c r="BQ55" i="36"/>
  <c r="BQ56" i="36"/>
  <c r="BQ61" i="36" s="1"/>
  <c r="BQ63" i="36" s="1"/>
  <c r="BZ66" i="36"/>
  <c r="BZ67" i="36"/>
  <c r="BZ64" i="36"/>
  <c r="Y74" i="36"/>
  <c r="Y69" i="36"/>
  <c r="Y68" i="36"/>
  <c r="Y62" i="36"/>
  <c r="AT55" i="36"/>
  <c r="AT56" i="36"/>
  <c r="AT61" i="36" s="1"/>
  <c r="AT63" i="36" s="1"/>
  <c r="DO55" i="36"/>
  <c r="DO56" i="36"/>
  <c r="DO61" i="36" s="1"/>
  <c r="DO63" i="36" s="1"/>
  <c r="DK64" i="36"/>
  <c r="DK66" i="36"/>
  <c r="DK67" i="36"/>
  <c r="BN64" i="36"/>
  <c r="BN66" i="36"/>
  <c r="BN67" i="36"/>
  <c r="BU67" i="36"/>
  <c r="BU64" i="36"/>
  <c r="BU66" i="36"/>
  <c r="DF55" i="36"/>
  <c r="DF56" i="36"/>
  <c r="DF61" i="36" s="1"/>
  <c r="DF63" i="36" s="1"/>
  <c r="CX64" i="36"/>
  <c r="CX66" i="36"/>
  <c r="CX67" i="36"/>
  <c r="CC62" i="36"/>
  <c r="CC68" i="36"/>
  <c r="CC74" i="36"/>
  <c r="CC69" i="36"/>
  <c r="AA67" i="36"/>
  <c r="AA64" i="36"/>
  <c r="AA66" i="36"/>
  <c r="W68" i="36"/>
  <c r="W62" i="36"/>
  <c r="W74" i="36"/>
  <c r="W69" i="36"/>
  <c r="CT55" i="36"/>
  <c r="CT56" i="36"/>
  <c r="CT61" i="36" s="1"/>
  <c r="CT63" i="36" s="1"/>
  <c r="BD66" i="36"/>
  <c r="BD67" i="36"/>
  <c r="BD64" i="36"/>
  <c r="BT55" i="36"/>
  <c r="BT56" i="36"/>
  <c r="BT61" i="36" s="1"/>
  <c r="BT63" i="36" s="1"/>
  <c r="CM67" i="36"/>
  <c r="CM66" i="36"/>
  <c r="CM64" i="36"/>
  <c r="AG64" i="36"/>
  <c r="AG67" i="36"/>
  <c r="AG66" i="36"/>
  <c r="DN68" i="36"/>
  <c r="DN69" i="36"/>
  <c r="DN74" i="36"/>
  <c r="DN62" i="36"/>
  <c r="AP55" i="36"/>
  <c r="AP56" i="36"/>
  <c r="AP61" i="36" s="1"/>
  <c r="AP63" i="36" s="1"/>
  <c r="BS67" i="36"/>
  <c r="BS64" i="36"/>
  <c r="BS66" i="36"/>
  <c r="DP66" i="36"/>
  <c r="DP67" i="36"/>
  <c r="DP64" i="36"/>
  <c r="BV55" i="36"/>
  <c r="BV56" i="36"/>
  <c r="BV61" i="36" s="1"/>
  <c r="BV63" i="36" s="1"/>
  <c r="DD55" i="36"/>
  <c r="DD56" i="36"/>
  <c r="DD61" i="36" s="1"/>
  <c r="DD63" i="36" s="1"/>
  <c r="CH55" i="36"/>
  <c r="CH56" i="36"/>
  <c r="CH61" i="36" s="1"/>
  <c r="CH63" i="36" s="1"/>
  <c r="BA77" i="36"/>
  <c r="BA76" i="36"/>
  <c r="BR55" i="36"/>
  <c r="BR56" i="36"/>
  <c r="BR61" i="36" s="1"/>
  <c r="BR63" i="36" s="1"/>
  <c r="AX55" i="36"/>
  <c r="AX56" i="36"/>
  <c r="AX61" i="36" s="1"/>
  <c r="AX63" i="36" s="1"/>
  <c r="BF60" i="36"/>
  <c r="BF75" i="36"/>
  <c r="AD68" i="36"/>
  <c r="AD74" i="36"/>
  <c r="AD69" i="36"/>
  <c r="AD62" i="36"/>
  <c r="CI76" i="36"/>
  <c r="CI77" i="36"/>
  <c r="CS67" i="36"/>
  <c r="CS64" i="36"/>
  <c r="CS66" i="36"/>
  <c r="CK74" i="36"/>
  <c r="CK69" i="36"/>
  <c r="CK68" i="36"/>
  <c r="CK62" i="36"/>
  <c r="AN69" i="36"/>
  <c r="AN74" i="36"/>
  <c r="AN68" i="36"/>
  <c r="AN62" i="36"/>
  <c r="BI67" i="36"/>
  <c r="BI66" i="36"/>
  <c r="BI64" i="36"/>
  <c r="AZ63" i="36"/>
  <c r="DD60" i="36"/>
  <c r="DD75" i="36"/>
  <c r="AH60" i="36"/>
  <c r="AH75" i="36"/>
  <c r="ED5" i="36" a="1"/>
  <c r="BY66" i="36"/>
  <c r="BY64" i="36"/>
  <c r="BY67" i="36"/>
  <c r="CP75" i="36"/>
  <c r="CP60" i="36"/>
  <c r="V41" i="54" l="1"/>
  <c r="Z41" i="54"/>
  <c r="W41" i="54"/>
  <c r="T41" i="54"/>
  <c r="U41" i="54"/>
  <c r="AA41" i="54"/>
  <c r="AB41" i="54"/>
  <c r="AC41" i="54"/>
  <c r="D37" i="49"/>
  <c r="F37" i="49"/>
  <c r="C37" i="49"/>
  <c r="E37" i="49"/>
  <c r="I37" i="49"/>
  <c r="K37" i="49"/>
  <c r="J37" i="49"/>
  <c r="L37" i="49"/>
  <c r="Y41" i="54"/>
  <c r="X41" i="54"/>
  <c r="S42" i="54"/>
  <c r="BP68" i="36"/>
  <c r="BP69" i="36"/>
  <c r="BP62" i="36"/>
  <c r="BP70" i="36" s="1"/>
  <c r="CB64" i="36"/>
  <c r="CB69" i="36" s="1"/>
  <c r="CB66" i="36"/>
  <c r="BA5" i="36"/>
  <c r="BA6" i="36" s="1"/>
  <c r="CI5" i="36"/>
  <c r="CI6" i="36" s="1"/>
  <c r="AI67" i="36"/>
  <c r="AI66" i="36"/>
  <c r="CI70" i="36"/>
  <c r="BO66" i="36"/>
  <c r="BO64" i="36"/>
  <c r="BO69" i="36" s="1"/>
  <c r="CU64" i="36"/>
  <c r="CU69" i="36" s="1"/>
  <c r="AU68" i="36"/>
  <c r="AU69" i="36"/>
  <c r="DJ64" i="36"/>
  <c r="DJ69" i="36" s="1"/>
  <c r="CO77" i="36"/>
  <c r="CO5" i="36" s="1"/>
  <c r="CO6" i="36" s="1"/>
  <c r="DL64" i="36"/>
  <c r="DL74" i="36" s="1"/>
  <c r="AL66" i="36"/>
  <c r="AL67" i="36"/>
  <c r="AL69" i="36"/>
  <c r="AL62" i="36"/>
  <c r="AL71" i="36" s="1"/>
  <c r="AL74" i="36"/>
  <c r="AL76" i="36" s="1"/>
  <c r="AU66" i="36"/>
  <c r="AU74" i="36"/>
  <c r="AU77" i="36" s="1"/>
  <c r="AU67" i="36"/>
  <c r="CU67" i="36"/>
  <c r="Z68" i="36"/>
  <c r="DL67" i="36"/>
  <c r="DJ67" i="36"/>
  <c r="BC64" i="36"/>
  <c r="BC74" i="36" s="1"/>
  <c r="AQ76" i="36"/>
  <c r="BA71" i="36"/>
  <c r="AO67" i="36"/>
  <c r="CF67" i="36"/>
  <c r="BK69" i="36"/>
  <c r="BC67" i="36"/>
  <c r="AO66" i="36"/>
  <c r="AQ71" i="36"/>
  <c r="CV68" i="36"/>
  <c r="CA67" i="36"/>
  <c r="DH67" i="36"/>
  <c r="DI64" i="36"/>
  <c r="DI62" i="36" s="1"/>
  <c r="DI70" i="36" s="1"/>
  <c r="DB67" i="36"/>
  <c r="DB64" i="36"/>
  <c r="DB62" i="36" s="1"/>
  <c r="DB70" i="36" s="1"/>
  <c r="CZ74" i="36"/>
  <c r="CZ76" i="36" s="1"/>
  <c r="DH64" i="36"/>
  <c r="DH68" i="36" s="1"/>
  <c r="CZ62" i="36"/>
  <c r="CZ71" i="36" s="1"/>
  <c r="CA66" i="36"/>
  <c r="DI67" i="36"/>
  <c r="CF66" i="36"/>
  <c r="BK68" i="36"/>
  <c r="CV69" i="36"/>
  <c r="CV74" i="36"/>
  <c r="CV76" i="36" s="1"/>
  <c r="BK67" i="36"/>
  <c r="CY66" i="36"/>
  <c r="Z77" i="36"/>
  <c r="CZ68" i="36"/>
  <c r="Z62" i="36"/>
  <c r="CQ74" i="36"/>
  <c r="CQ76" i="36" s="1"/>
  <c r="DC66" i="36"/>
  <c r="Z69" i="36"/>
  <c r="DC67" i="36"/>
  <c r="CY64" i="36"/>
  <c r="CY69" i="36" s="1"/>
  <c r="BK62" i="36"/>
  <c r="BK70" i="36" s="1"/>
  <c r="BK66" i="36"/>
  <c r="AE66" i="36"/>
  <c r="AB64" i="36"/>
  <c r="AB68" i="36" s="1"/>
  <c r="AB66" i="36"/>
  <c r="BG67" i="36"/>
  <c r="BG64" i="36"/>
  <c r="BG69" i="36" s="1"/>
  <c r="CD67" i="36"/>
  <c r="BJ69" i="36"/>
  <c r="AE64" i="36"/>
  <c r="AE69" i="36" s="1"/>
  <c r="CQ68" i="36"/>
  <c r="CQ62" i="36"/>
  <c r="CQ70" i="36" s="1"/>
  <c r="BW64" i="36"/>
  <c r="BW66" i="36"/>
  <c r="BW67" i="36"/>
  <c r="BB67" i="36"/>
  <c r="CG74" i="36"/>
  <c r="CG68" i="36"/>
  <c r="CG62" i="36"/>
  <c r="CG69" i="36"/>
  <c r="AV68" i="36"/>
  <c r="X67" i="36"/>
  <c r="AY66" i="36"/>
  <c r="AY67" i="36"/>
  <c r="BJ74" i="36"/>
  <c r="BJ77" i="36" s="1"/>
  <c r="BJ62" i="36"/>
  <c r="BJ71" i="36" s="1"/>
  <c r="CR62" i="36"/>
  <c r="CR70" i="36" s="1"/>
  <c r="DG67" i="36"/>
  <c r="CR74" i="36"/>
  <c r="CR76" i="36" s="1"/>
  <c r="AV62" i="36"/>
  <c r="AV71" i="36" s="1"/>
  <c r="X66" i="36"/>
  <c r="BB64" i="36"/>
  <c r="BB74" i="36" s="1"/>
  <c r="AV74" i="36"/>
  <c r="AV77" i="36" s="1"/>
  <c r="DG66" i="36"/>
  <c r="CR68" i="36"/>
  <c r="CD64" i="36"/>
  <c r="CD62" i="36" s="1"/>
  <c r="AJ66" i="36"/>
  <c r="AJ67" i="36"/>
  <c r="AJ64" i="36"/>
  <c r="AC62" i="36"/>
  <c r="AC68" i="36"/>
  <c r="AC69" i="36"/>
  <c r="AC74" i="36"/>
  <c r="BE66" i="36"/>
  <c r="BE64" i="36"/>
  <c r="BE62" i="36" s="1"/>
  <c r="DE64" i="36"/>
  <c r="DE69" i="36" s="1"/>
  <c r="AW66" i="36"/>
  <c r="AW67" i="36"/>
  <c r="H37" i="49"/>
  <c r="G37" i="49"/>
  <c r="B38" i="49"/>
  <c r="CP67" i="36"/>
  <c r="CP66" i="36"/>
  <c r="CE66" i="36"/>
  <c r="AK66" i="36"/>
  <c r="AR66" i="36"/>
  <c r="AW64" i="36"/>
  <c r="AW68" i="36" s="1"/>
  <c r="AK64" i="36"/>
  <c r="AK68" i="36" s="1"/>
  <c r="DE67" i="36"/>
  <c r="BF67" i="36"/>
  <c r="AR67" i="36"/>
  <c r="BF66" i="36"/>
  <c r="CE67" i="36"/>
  <c r="CJ67" i="36"/>
  <c r="CJ66" i="36"/>
  <c r="BL64" i="36"/>
  <c r="BL66" i="36"/>
  <c r="BL67" i="36"/>
  <c r="W70" i="36"/>
  <c r="W71" i="36"/>
  <c r="DC74" i="36"/>
  <c r="DC62" i="36"/>
  <c r="DC68" i="36"/>
  <c r="DC69" i="36"/>
  <c r="AS64" i="36"/>
  <c r="AS67" i="36"/>
  <c r="AS66" i="36"/>
  <c r="AY68" i="36"/>
  <c r="AY69" i="36"/>
  <c r="AY62" i="36"/>
  <c r="AY74" i="36"/>
  <c r="AP64" i="36"/>
  <c r="AP67" i="36"/>
  <c r="AP66" i="36"/>
  <c r="CT67" i="36"/>
  <c r="CT64" i="36"/>
  <c r="CT66" i="36"/>
  <c r="Y70" i="36"/>
  <c r="Y71" i="36"/>
  <c r="BZ74" i="36"/>
  <c r="BZ62" i="36"/>
  <c r="BZ69" i="36"/>
  <c r="BZ68" i="36"/>
  <c r="BP77" i="36"/>
  <c r="BP76" i="36"/>
  <c r="BF68" i="36"/>
  <c r="BF69" i="36"/>
  <c r="BF74" i="36"/>
  <c r="BF62" i="36"/>
  <c r="CN64" i="36"/>
  <c r="CN67" i="36"/>
  <c r="CN66" i="36"/>
  <c r="CA62" i="36"/>
  <c r="CA69" i="36"/>
  <c r="CA74" i="36"/>
  <c r="CA68" i="36"/>
  <c r="BX70" i="36"/>
  <c r="BX71" i="36"/>
  <c r="DM64" i="36"/>
  <c r="DM67" i="36"/>
  <c r="DM66" i="36"/>
  <c r="X68" i="36"/>
  <c r="X69" i="36"/>
  <c r="X74" i="36"/>
  <c r="X62" i="36"/>
  <c r="BK77" i="36"/>
  <c r="BK76" i="36"/>
  <c r="CP68" i="36"/>
  <c r="CP74" i="36"/>
  <c r="CP69" i="36"/>
  <c r="CP62" i="36"/>
  <c r="V71" i="36"/>
  <c r="V70" i="36"/>
  <c r="EC5" i="36" a="1"/>
  <c r="BY62" i="36"/>
  <c r="BY69" i="36"/>
  <c r="BY74" i="36"/>
  <c r="BY68" i="36"/>
  <c r="AO68" i="36"/>
  <c r="AO62" i="36"/>
  <c r="AO74" i="36"/>
  <c r="AO69" i="36"/>
  <c r="AZ64" i="36"/>
  <c r="AZ66" i="36"/>
  <c r="AZ67" i="36"/>
  <c r="AN70" i="36"/>
  <c r="AN71" i="36"/>
  <c r="CK77" i="36"/>
  <c r="CK76" i="36"/>
  <c r="CS62" i="36"/>
  <c r="CS74" i="36"/>
  <c r="CS68" i="36"/>
  <c r="CS69" i="36"/>
  <c r="AX66" i="36"/>
  <c r="AX67" i="36"/>
  <c r="AX64" i="36"/>
  <c r="CH64" i="36"/>
  <c r="CH66" i="36"/>
  <c r="CH67" i="36"/>
  <c r="BV67" i="36"/>
  <c r="BV66" i="36"/>
  <c r="BV64" i="36"/>
  <c r="DG62" i="36"/>
  <c r="DG68" i="36"/>
  <c r="DG69" i="36"/>
  <c r="DG74" i="36"/>
  <c r="DN71" i="36"/>
  <c r="DN70" i="36"/>
  <c r="CC77" i="36"/>
  <c r="CC76" i="36"/>
  <c r="AR62" i="36"/>
  <c r="AR68" i="36"/>
  <c r="AR69" i="36"/>
  <c r="AR74" i="36"/>
  <c r="DK62" i="36"/>
  <c r="DK74" i="36"/>
  <c r="DK68" i="36"/>
  <c r="DK69" i="36"/>
  <c r="DO67" i="36"/>
  <c r="DO64" i="36"/>
  <c r="DO66" i="36"/>
  <c r="AI62" i="36"/>
  <c r="AI68" i="36"/>
  <c r="AI69" i="36"/>
  <c r="AI74" i="36"/>
  <c r="AT64" i="36"/>
  <c r="AT66" i="36"/>
  <c r="AT67" i="36"/>
  <c r="BM67" i="36"/>
  <c r="BM66" i="36"/>
  <c r="BM64" i="36"/>
  <c r="BX76" i="36"/>
  <c r="BX77" i="36"/>
  <c r="V76" i="36"/>
  <c r="V77" i="36"/>
  <c r="AM68" i="36"/>
  <c r="AM62" i="36"/>
  <c r="AM74" i="36"/>
  <c r="AM69" i="36"/>
  <c r="CW74" i="36"/>
  <c r="CW68" i="36"/>
  <c r="CW62" i="36"/>
  <c r="CW69" i="36"/>
  <c r="DN77" i="36"/>
  <c r="DN76" i="36"/>
  <c r="AG74" i="36"/>
  <c r="AG62" i="36"/>
  <c r="AG68" i="36"/>
  <c r="AG69" i="36"/>
  <c r="BN74" i="36"/>
  <c r="BN68" i="36"/>
  <c r="BN62" i="36"/>
  <c r="BN69" i="36"/>
  <c r="CL68" i="36"/>
  <c r="CL62" i="36"/>
  <c r="CL74" i="36"/>
  <c r="CL69" i="36"/>
  <c r="DA74" i="36"/>
  <c r="DA62" i="36"/>
  <c r="DA68" i="36"/>
  <c r="DA69" i="36"/>
  <c r="BH67" i="36"/>
  <c r="BH64" i="36"/>
  <c r="BH66" i="36"/>
  <c r="AH66" i="36"/>
  <c r="AH67" i="36"/>
  <c r="AH64" i="36"/>
  <c r="DQ74" i="36"/>
  <c r="DQ68" i="36"/>
  <c r="DQ62" i="36"/>
  <c r="DQ69" i="36"/>
  <c r="AD76" i="36"/>
  <c r="AD77" i="36"/>
  <c r="CM62" i="36"/>
  <c r="CM69" i="36"/>
  <c r="CM74" i="36"/>
  <c r="CM68" i="36"/>
  <c r="CE74" i="36"/>
  <c r="CE68" i="36"/>
  <c r="CE62" i="36"/>
  <c r="CE69" i="36"/>
  <c r="BI68" i="36"/>
  <c r="BI62" i="36"/>
  <c r="BI74" i="36"/>
  <c r="BI69" i="36"/>
  <c r="CK70" i="36"/>
  <c r="CK71" i="36"/>
  <c r="AD70" i="36"/>
  <c r="AD71" i="36"/>
  <c r="AU70" i="36"/>
  <c r="AU71" i="36"/>
  <c r="DP74" i="36"/>
  <c r="DP69" i="36"/>
  <c r="DP62" i="36"/>
  <c r="DP68" i="36"/>
  <c r="BS74" i="36"/>
  <c r="BS62" i="36"/>
  <c r="BS68" i="36"/>
  <c r="BS69" i="36"/>
  <c r="AA62" i="36"/>
  <c r="AA68" i="36"/>
  <c r="AA69" i="36"/>
  <c r="AA74" i="36"/>
  <c r="CX74" i="36"/>
  <c r="CX62" i="36"/>
  <c r="CX68" i="36"/>
  <c r="CX69" i="36"/>
  <c r="ED28" i="36"/>
  <c r="EE28" i="36" s="1"/>
  <c r="ED71" i="36"/>
  <c r="EE71" i="36" s="1"/>
  <c r="ED78" i="36"/>
  <c r="EE78" i="36" s="1"/>
  <c r="ED103" i="36"/>
  <c r="EE103" i="36" s="1"/>
  <c r="ED34" i="36"/>
  <c r="EE34" i="36" s="1"/>
  <c r="ED63" i="36"/>
  <c r="EE63" i="36" s="1"/>
  <c r="ED74" i="36"/>
  <c r="EE74" i="36" s="1"/>
  <c r="ED93" i="36"/>
  <c r="EE93" i="36" s="1"/>
  <c r="ED84" i="36"/>
  <c r="EE84" i="36" s="1"/>
  <c r="ED13" i="36"/>
  <c r="EE13" i="36" s="1"/>
  <c r="ED56" i="36"/>
  <c r="EE56" i="36" s="1"/>
  <c r="ED82" i="36"/>
  <c r="EE82" i="36" s="1"/>
  <c r="ED91" i="36"/>
  <c r="EE91" i="36" s="1"/>
  <c r="ED21" i="36"/>
  <c r="EE21" i="36" s="1"/>
  <c r="ED30" i="36"/>
  <c r="EE30" i="36" s="1"/>
  <c r="ED32" i="36"/>
  <c r="EE32" i="36" s="1"/>
  <c r="ED42" i="36"/>
  <c r="EE42" i="36" s="1"/>
  <c r="ED101" i="36"/>
  <c r="EE101" i="36" s="1"/>
  <c r="ED69" i="36"/>
  <c r="EE69" i="36" s="1"/>
  <c r="ED24" i="36"/>
  <c r="EE24" i="36" s="1"/>
  <c r="ED57" i="36"/>
  <c r="EE57" i="36" s="1"/>
  <c r="ED70" i="36"/>
  <c r="EE70" i="36" s="1"/>
  <c r="ED45" i="36"/>
  <c r="EE45" i="36" s="1"/>
  <c r="ED36" i="36"/>
  <c r="EE36" i="36" s="1"/>
  <c r="ED81" i="36"/>
  <c r="EE81" i="36" s="1"/>
  <c r="ED97" i="36"/>
  <c r="EE97" i="36" s="1"/>
  <c r="ED89" i="36"/>
  <c r="EE89" i="36" s="1"/>
  <c r="ED64" i="36"/>
  <c r="EE64" i="36" s="1"/>
  <c r="ED31" i="36"/>
  <c r="EE31" i="36" s="1"/>
  <c r="ED65" i="36"/>
  <c r="EE65" i="36" s="1"/>
  <c r="ED14" i="36"/>
  <c r="EE14" i="36" s="1"/>
  <c r="ED22" i="36"/>
  <c r="EE22" i="36" s="1"/>
  <c r="ED102" i="36"/>
  <c r="EE102" i="36" s="1"/>
  <c r="ED98" i="36"/>
  <c r="EE98" i="36" s="1"/>
  <c r="ED16" i="36"/>
  <c r="EE16" i="36" s="1"/>
  <c r="ED29" i="36"/>
  <c r="EE29" i="36" s="1"/>
  <c r="ED43" i="36"/>
  <c r="EE43" i="36" s="1"/>
  <c r="ED68" i="36"/>
  <c r="EE68" i="36" s="1"/>
  <c r="ED92" i="36"/>
  <c r="EE92" i="36" s="1"/>
  <c r="ED99" i="36"/>
  <c r="EE99" i="36" s="1"/>
  <c r="ED73" i="36"/>
  <c r="EE73" i="36" s="1"/>
  <c r="ED96" i="36"/>
  <c r="EE96" i="36" s="1"/>
  <c r="ED51" i="36"/>
  <c r="EE51" i="36" s="1"/>
  <c r="ED18" i="36"/>
  <c r="EE18" i="36" s="1"/>
  <c r="ED33" i="36"/>
  <c r="EE33" i="36" s="1"/>
  <c r="ED88" i="36"/>
  <c r="EE88" i="36" s="1"/>
  <c r="ED60" i="36"/>
  <c r="EE60" i="36" s="1"/>
  <c r="ED95" i="36"/>
  <c r="EE95" i="36" s="1"/>
  <c r="ED10" i="36"/>
  <c r="EE10" i="36" s="1"/>
  <c r="ED39" i="36"/>
  <c r="EE39" i="36" s="1"/>
  <c r="ED76" i="36"/>
  <c r="EE76" i="36" s="1"/>
  <c r="ED5" i="36"/>
  <c r="EE5" i="36" s="1"/>
  <c r="ED46" i="36"/>
  <c r="EE46" i="36" s="1"/>
  <c r="ED79" i="36"/>
  <c r="EE79" i="36" s="1"/>
  <c r="ED83" i="36"/>
  <c r="EE83" i="36" s="1"/>
  <c r="ED53" i="36"/>
  <c r="EE53" i="36" s="1"/>
  <c r="ED27" i="36"/>
  <c r="EE27" i="36" s="1"/>
  <c r="ED90" i="36"/>
  <c r="EE90" i="36" s="1"/>
  <c r="ED49" i="36"/>
  <c r="EE49" i="36" s="1"/>
  <c r="ED47" i="36"/>
  <c r="EE47" i="36" s="1"/>
  <c r="ED58" i="36"/>
  <c r="EE58" i="36" s="1"/>
  <c r="ED87" i="36"/>
  <c r="EE87" i="36" s="1"/>
  <c r="ED15" i="36"/>
  <c r="EE15" i="36" s="1"/>
  <c r="ED12" i="36"/>
  <c r="EE12" i="36" s="1"/>
  <c r="ED48" i="36"/>
  <c r="EE48" i="36" s="1"/>
  <c r="ED25" i="36"/>
  <c r="EE25" i="36" s="1"/>
  <c r="ED6" i="36"/>
  <c r="EE6" i="36" s="1"/>
  <c r="ED61" i="36"/>
  <c r="EE61" i="36" s="1"/>
  <c r="ED85" i="36"/>
  <c r="EE85" i="36" s="1"/>
  <c r="ED50" i="36"/>
  <c r="EE50" i="36" s="1"/>
  <c r="ED62" i="36"/>
  <c r="EE62" i="36" s="1"/>
  <c r="ED75" i="36"/>
  <c r="EE75" i="36" s="1"/>
  <c r="ED55" i="36"/>
  <c r="EE55" i="36" s="1"/>
  <c r="ED59" i="36"/>
  <c r="EE59" i="36" s="1"/>
  <c r="ED35" i="36"/>
  <c r="EE35" i="36" s="1"/>
  <c r="ED23" i="36"/>
  <c r="EE23" i="36" s="1"/>
  <c r="ED7" i="36"/>
  <c r="EE7" i="36" s="1"/>
  <c r="ED17" i="36"/>
  <c r="EE17" i="36" s="1"/>
  <c r="ED52" i="36"/>
  <c r="EE52" i="36" s="1"/>
  <c r="ED37" i="36"/>
  <c r="EE37" i="36" s="1"/>
  <c r="ED26" i="36"/>
  <c r="EE26" i="36" s="1"/>
  <c r="ED38" i="36"/>
  <c r="EE38" i="36" s="1"/>
  <c r="ED11" i="36"/>
  <c r="EE11" i="36" s="1"/>
  <c r="ED41" i="36"/>
  <c r="EE41" i="36" s="1"/>
  <c r="ED9" i="36"/>
  <c r="EE9" i="36" s="1"/>
  <c r="ED86" i="36"/>
  <c r="EE86" i="36" s="1"/>
  <c r="ED66" i="36"/>
  <c r="EE66" i="36" s="1"/>
  <c r="ED77" i="36"/>
  <c r="EE77" i="36" s="1"/>
  <c r="ED40" i="36"/>
  <c r="EE40" i="36" s="1"/>
  <c r="ED20" i="36"/>
  <c r="EE20" i="36" s="1"/>
  <c r="ED100" i="36"/>
  <c r="EE100" i="36" s="1"/>
  <c r="ED19" i="36"/>
  <c r="EE19" i="36" s="1"/>
  <c r="ED72" i="36"/>
  <c r="EE72" i="36" s="1"/>
  <c r="ED80" i="36"/>
  <c r="EE80" i="36" s="1"/>
  <c r="ED44" i="36"/>
  <c r="EE44" i="36" s="1"/>
  <c r="ED54" i="36"/>
  <c r="EE54" i="36" s="1"/>
  <c r="ED8" i="36"/>
  <c r="EE8" i="36" s="1"/>
  <c r="ED67" i="36"/>
  <c r="EE67" i="36" s="1"/>
  <c r="ED94" i="36"/>
  <c r="EE94" i="36" s="1"/>
  <c r="AN76" i="36"/>
  <c r="AN77" i="36"/>
  <c r="BR67" i="36"/>
  <c r="BR64" i="36"/>
  <c r="BR66" i="36"/>
  <c r="DD66" i="36"/>
  <c r="DD67" i="36"/>
  <c r="DD64" i="36"/>
  <c r="BT66" i="36"/>
  <c r="BT64" i="36"/>
  <c r="BT67" i="36"/>
  <c r="BD62" i="36"/>
  <c r="BD68" i="36"/>
  <c r="BD74" i="36"/>
  <c r="BD69" i="36"/>
  <c r="W77" i="36"/>
  <c r="W76" i="36"/>
  <c r="CC71" i="36"/>
  <c r="CC70" i="36"/>
  <c r="DF66" i="36"/>
  <c r="DF64" i="36"/>
  <c r="DF67" i="36"/>
  <c r="BU62" i="36"/>
  <c r="BU74" i="36"/>
  <c r="BU68" i="36"/>
  <c r="BU69" i="36"/>
  <c r="CJ62" i="36"/>
  <c r="CJ69" i="36"/>
  <c r="CJ68" i="36"/>
  <c r="CJ74" i="36"/>
  <c r="Y77" i="36"/>
  <c r="Y76" i="36"/>
  <c r="BQ66" i="36"/>
  <c r="BQ67" i="36"/>
  <c r="BQ64" i="36"/>
  <c r="CF68" i="36"/>
  <c r="CF69" i="36"/>
  <c r="CF74" i="36"/>
  <c r="CF62" i="36"/>
  <c r="CV71" i="36"/>
  <c r="CV70" i="36"/>
  <c r="AF66" i="36"/>
  <c r="AF67" i="36"/>
  <c r="AF64" i="36"/>
  <c r="Z42" i="54" l="1"/>
  <c r="T42" i="54"/>
  <c r="U42" i="54"/>
  <c r="V42" i="54"/>
  <c r="W42" i="54"/>
  <c r="AC42" i="54"/>
  <c r="AA42" i="54"/>
  <c r="AB42" i="54"/>
  <c r="D38" i="49"/>
  <c r="E38" i="49"/>
  <c r="C38" i="49"/>
  <c r="K38" i="49"/>
  <c r="J38" i="49"/>
  <c r="F38" i="49"/>
  <c r="I38" i="49"/>
  <c r="L38" i="49"/>
  <c r="S43" i="54"/>
  <c r="Y42" i="54"/>
  <c r="X42" i="54"/>
  <c r="CB74" i="36"/>
  <c r="CB76" i="36" s="1"/>
  <c r="BP71" i="36"/>
  <c r="BO62" i="36"/>
  <c r="BO71" i="36" s="1"/>
  <c r="CB68" i="36"/>
  <c r="CB62" i="36"/>
  <c r="CB71" i="36" s="1"/>
  <c r="Y5" i="36"/>
  <c r="Y6" i="36" s="1"/>
  <c r="AD5" i="36"/>
  <c r="AD6" i="36" s="1"/>
  <c r="CC5" i="36"/>
  <c r="CC6" i="36" s="1"/>
  <c r="BX5" i="36"/>
  <c r="BX6" i="36" s="1"/>
  <c r="AN5" i="36"/>
  <c r="AN6" i="36" s="1"/>
  <c r="DN5" i="36"/>
  <c r="DN6" i="36" s="1"/>
  <c r="BK5" i="36"/>
  <c r="BK6" i="36" s="1"/>
  <c r="AQ5" i="36"/>
  <c r="AQ6" i="36" s="1"/>
  <c r="CK5" i="36"/>
  <c r="CK6" i="36" s="1"/>
  <c r="BP5" i="36"/>
  <c r="BP6" i="36" s="1"/>
  <c r="Z5" i="36"/>
  <c r="Z6" i="36" s="1"/>
  <c r="W5" i="36"/>
  <c r="CU68" i="36"/>
  <c r="BO74" i="36"/>
  <c r="BO77" i="36" s="1"/>
  <c r="BO68" i="36"/>
  <c r="CU74" i="36"/>
  <c r="CU77" i="36" s="1"/>
  <c r="CU62" i="36"/>
  <c r="CU70" i="36" s="1"/>
  <c r="DL69" i="36"/>
  <c r="DJ62" i="36"/>
  <c r="DJ70" i="36" s="1"/>
  <c r="DL68" i="36"/>
  <c r="DL62" i="36"/>
  <c r="DL71" i="36" s="1"/>
  <c r="AL77" i="36"/>
  <c r="DJ74" i="36"/>
  <c r="DJ76" i="36" s="1"/>
  <c r="DJ68" i="36"/>
  <c r="AU76" i="36"/>
  <c r="AU5" i="36" s="1"/>
  <c r="AU6" i="36" s="1"/>
  <c r="AL70" i="36"/>
  <c r="BC69" i="36"/>
  <c r="BC62" i="36"/>
  <c r="BC71" i="36" s="1"/>
  <c r="DI69" i="36"/>
  <c r="BC68" i="36"/>
  <c r="CY74" i="36"/>
  <c r="CY76" i="36" s="1"/>
  <c r="DH69" i="36"/>
  <c r="CV77" i="36"/>
  <c r="AK62" i="36"/>
  <c r="AK71" i="36" s="1"/>
  <c r="DB69" i="36"/>
  <c r="CQ77" i="36"/>
  <c r="CZ70" i="36"/>
  <c r="BJ76" i="36"/>
  <c r="CZ77" i="36"/>
  <c r="DI74" i="36"/>
  <c r="DI76" i="36" s="1"/>
  <c r="DI68" i="36"/>
  <c r="BK71" i="36"/>
  <c r="DB71" i="36"/>
  <c r="DH74" i="36"/>
  <c r="DH77" i="36" s="1"/>
  <c r="CY68" i="36"/>
  <c r="DB74" i="36"/>
  <c r="DB76" i="36" s="1"/>
  <c r="DH62" i="36"/>
  <c r="DH71" i="36" s="1"/>
  <c r="CY62" i="36"/>
  <c r="CY70" i="36" s="1"/>
  <c r="DB68" i="36"/>
  <c r="CR71" i="36"/>
  <c r="DI71" i="36"/>
  <c r="AB62" i="36"/>
  <c r="AB70" i="36" s="1"/>
  <c r="Z70" i="36"/>
  <c r="Z71" i="36"/>
  <c r="BG62" i="36"/>
  <c r="BG71" i="36" s="1"/>
  <c r="AB74" i="36"/>
  <c r="AB77" i="36" s="1"/>
  <c r="AE68" i="36"/>
  <c r="AB69" i="36"/>
  <c r="BG74" i="36"/>
  <c r="BG76" i="36" s="1"/>
  <c r="BG68" i="36"/>
  <c r="AV70" i="36"/>
  <c r="BE68" i="36"/>
  <c r="CQ71" i="36"/>
  <c r="AE62" i="36"/>
  <c r="AE70" i="36" s="1"/>
  <c r="AE74" i="36"/>
  <c r="AE76" i="36" s="1"/>
  <c r="CR77" i="36"/>
  <c r="BW68" i="36"/>
  <c r="BW69" i="36"/>
  <c r="BW74" i="36"/>
  <c r="BW62" i="36"/>
  <c r="CD74" i="36"/>
  <c r="CD76" i="36" s="1"/>
  <c r="CG70" i="36"/>
  <c r="CG71" i="36"/>
  <c r="CG76" i="36"/>
  <c r="CG77" i="36"/>
  <c r="AV76" i="36"/>
  <c r="CD69" i="36"/>
  <c r="CD68" i="36"/>
  <c r="BJ70" i="36"/>
  <c r="BB62" i="36"/>
  <c r="BB70" i="36" s="1"/>
  <c r="BB68" i="36"/>
  <c r="BB69" i="36"/>
  <c r="AW62" i="36"/>
  <c r="AW71" i="36" s="1"/>
  <c r="AJ62" i="36"/>
  <c r="AJ69" i="36"/>
  <c r="AJ68" i="36"/>
  <c r="AJ74" i="36"/>
  <c r="BE69" i="36"/>
  <c r="AC70" i="36"/>
  <c r="AC71" i="36"/>
  <c r="AC77" i="36"/>
  <c r="AC76" i="36"/>
  <c r="BE74" i="36"/>
  <c r="BE76" i="36" s="1"/>
  <c r="DE68" i="36"/>
  <c r="DE62" i="36"/>
  <c r="DE70" i="36" s="1"/>
  <c r="DE74" i="36"/>
  <c r="DE77" i="36" s="1"/>
  <c r="AK69" i="36"/>
  <c r="B39" i="49"/>
  <c r="H38" i="49"/>
  <c r="G38" i="49"/>
  <c r="AW74" i="36"/>
  <c r="AW76" i="36" s="1"/>
  <c r="AW69" i="36"/>
  <c r="AK74" i="36"/>
  <c r="AK76" i="36" s="1"/>
  <c r="BL68" i="36"/>
  <c r="BL69" i="36"/>
  <c r="BL62" i="36"/>
  <c r="BL74" i="36"/>
  <c r="CD70" i="36"/>
  <c r="CD71" i="36"/>
  <c r="CL71" i="36"/>
  <c r="CL70" i="36"/>
  <c r="DK76" i="36"/>
  <c r="DK77" i="36"/>
  <c r="DG77" i="36"/>
  <c r="DG76" i="36"/>
  <c r="BV68" i="36"/>
  <c r="BV74" i="36"/>
  <c r="BV69" i="36"/>
  <c r="BV62" i="36"/>
  <c r="AX69" i="36"/>
  <c r="AX62" i="36"/>
  <c r="AX74" i="36"/>
  <c r="AX68" i="36"/>
  <c r="AO76" i="36"/>
  <c r="AO77" i="36"/>
  <c r="DC71" i="36"/>
  <c r="DC70" i="36"/>
  <c r="CF76" i="36"/>
  <c r="CF77" i="36"/>
  <c r="BT74" i="36"/>
  <c r="BT68" i="36"/>
  <c r="BT62" i="36"/>
  <c r="BT69" i="36"/>
  <c r="DP76" i="36"/>
  <c r="DP77" i="36"/>
  <c r="BI77" i="36"/>
  <c r="BI76" i="36"/>
  <c r="EC30" i="36"/>
  <c r="EC15" i="36"/>
  <c r="EC76" i="36"/>
  <c r="EC37" i="36"/>
  <c r="EC70" i="36"/>
  <c r="EC46" i="36"/>
  <c r="EC99" i="36"/>
  <c r="EC49" i="36"/>
  <c r="EC91" i="36"/>
  <c r="EC75" i="36"/>
  <c r="EC11" i="36"/>
  <c r="EC63" i="36"/>
  <c r="EC34" i="36"/>
  <c r="EC57" i="36"/>
  <c r="EC83" i="36"/>
  <c r="EC78" i="36"/>
  <c r="EC56" i="36"/>
  <c r="EC50" i="36"/>
  <c r="EC24" i="36"/>
  <c r="EC12" i="36"/>
  <c r="EC21" i="36"/>
  <c r="EC100" i="36"/>
  <c r="EC10" i="36"/>
  <c r="EC47" i="36"/>
  <c r="EC58" i="36"/>
  <c r="EC71" i="36"/>
  <c r="EC29" i="36"/>
  <c r="EC87" i="36"/>
  <c r="EC96" i="36"/>
  <c r="EC36" i="36"/>
  <c r="EC88" i="36"/>
  <c r="EC59" i="36"/>
  <c r="EC44" i="36"/>
  <c r="EC5" i="36"/>
  <c r="EC41" i="36"/>
  <c r="EC23" i="36"/>
  <c r="EC102" i="36"/>
  <c r="EC31" i="36"/>
  <c r="EC80" i="36"/>
  <c r="EC48" i="36"/>
  <c r="EC25" i="36"/>
  <c r="EC42" i="36"/>
  <c r="EC77" i="36"/>
  <c r="EC17" i="36"/>
  <c r="EC22" i="36"/>
  <c r="EC68" i="36"/>
  <c r="EC51" i="36"/>
  <c r="EC8" i="36"/>
  <c r="EC40" i="36"/>
  <c r="EC38" i="36"/>
  <c r="EC85" i="36"/>
  <c r="EC66" i="36"/>
  <c r="EC103" i="36"/>
  <c r="EC45" i="36"/>
  <c r="EC20" i="36"/>
  <c r="EC33" i="36"/>
  <c r="EC52" i="36"/>
  <c r="EC27" i="36"/>
  <c r="EC13" i="36"/>
  <c r="EC67" i="36"/>
  <c r="EC72" i="36"/>
  <c r="EC60" i="36"/>
  <c r="EC73" i="36"/>
  <c r="EC89" i="36"/>
  <c r="EC93" i="36"/>
  <c r="EC53" i="36"/>
  <c r="EC94" i="36"/>
  <c r="EC79" i="36"/>
  <c r="EC54" i="36"/>
  <c r="EC55" i="36"/>
  <c r="EC82" i="36"/>
  <c r="EC14" i="36"/>
  <c r="EC81" i="36"/>
  <c r="EC18" i="36"/>
  <c r="EC62" i="36"/>
  <c r="EC92" i="36"/>
  <c r="EC26" i="36"/>
  <c r="EC64" i="36"/>
  <c r="EC98" i="36"/>
  <c r="EC16" i="36"/>
  <c r="EC39" i="36"/>
  <c r="EC28" i="36"/>
  <c r="EC69" i="36"/>
  <c r="EC97" i="36"/>
  <c r="EC35" i="36"/>
  <c r="EC65" i="36"/>
  <c r="EC19" i="36"/>
  <c r="EC86" i="36"/>
  <c r="EC95" i="36"/>
  <c r="EC101" i="36"/>
  <c r="EC32" i="36"/>
  <c r="EC61" i="36"/>
  <c r="EC90" i="36"/>
  <c r="EC74" i="36"/>
  <c r="EC9" i="36"/>
  <c r="EC6" i="36"/>
  <c r="EC7" i="36"/>
  <c r="EC84" i="36"/>
  <c r="EC43" i="36"/>
  <c r="X76" i="36"/>
  <c r="X77" i="36"/>
  <c r="BF77" i="36"/>
  <c r="BF76" i="36"/>
  <c r="BZ77" i="36"/>
  <c r="BZ76" i="36"/>
  <c r="AY71" i="36"/>
  <c r="AY70" i="36"/>
  <c r="DF69" i="36"/>
  <c r="DF74" i="36"/>
  <c r="DF62" i="36"/>
  <c r="DF68" i="36"/>
  <c r="BR68" i="36"/>
  <c r="BR74" i="36"/>
  <c r="BR62" i="36"/>
  <c r="BR69" i="36"/>
  <c r="CX70" i="36"/>
  <c r="CX71" i="36"/>
  <c r="BI71" i="36"/>
  <c r="BI70" i="36"/>
  <c r="DQ71" i="36"/>
  <c r="DQ70" i="36"/>
  <c r="DA76" i="36"/>
  <c r="DA77" i="36"/>
  <c r="BN76" i="36"/>
  <c r="BN77" i="36"/>
  <c r="CW70" i="36"/>
  <c r="CW71" i="36"/>
  <c r="DK71" i="36"/>
  <c r="DK70" i="36"/>
  <c r="AR71" i="36"/>
  <c r="AR70" i="36"/>
  <c r="CH69" i="36"/>
  <c r="CH62" i="36"/>
  <c r="CH68" i="36"/>
  <c r="CH74" i="36"/>
  <c r="AO70" i="36"/>
  <c r="AO71" i="36"/>
  <c r="BY77" i="36"/>
  <c r="BY76" i="36"/>
  <c r="CP71" i="36"/>
  <c r="CP70" i="36"/>
  <c r="DM68" i="36"/>
  <c r="DM69" i="36"/>
  <c r="DM74" i="36"/>
  <c r="DM62" i="36"/>
  <c r="CA76" i="36"/>
  <c r="CA77" i="36"/>
  <c r="AS68" i="36"/>
  <c r="AS74" i="36"/>
  <c r="AS69" i="36"/>
  <c r="AS62" i="36"/>
  <c r="DC77" i="36"/>
  <c r="DC76" i="36"/>
  <c r="AM70" i="36"/>
  <c r="AM71" i="36"/>
  <c r="DO74" i="36"/>
  <c r="DO62" i="36"/>
  <c r="DO68" i="36"/>
  <c r="DO69" i="36"/>
  <c r="DP71" i="36"/>
  <c r="DP70" i="36"/>
  <c r="AG71" i="36"/>
  <c r="AG70" i="36"/>
  <c r="AT62" i="36"/>
  <c r="AT74" i="36"/>
  <c r="AT68" i="36"/>
  <c r="AT69" i="36"/>
  <c r="AI70" i="36"/>
  <c r="AI71" i="36"/>
  <c r="AR77" i="36"/>
  <c r="AR76" i="36"/>
  <c r="CS76" i="36"/>
  <c r="CS77" i="36"/>
  <c r="AZ69" i="36"/>
  <c r="AZ62" i="36"/>
  <c r="AZ68" i="36"/>
  <c r="AZ74" i="36"/>
  <c r="CN62" i="36"/>
  <c r="CN69" i="36"/>
  <c r="CN74" i="36"/>
  <c r="CN68" i="36"/>
  <c r="CT69" i="36"/>
  <c r="CT68" i="36"/>
  <c r="CT74" i="36"/>
  <c r="CT62" i="36"/>
  <c r="AP62" i="36"/>
  <c r="AP68" i="36"/>
  <c r="AP74" i="36"/>
  <c r="AP69" i="36"/>
  <c r="BD71" i="36"/>
  <c r="BD70" i="36"/>
  <c r="BS76" i="36"/>
  <c r="BS77" i="36"/>
  <c r="CE70" i="36"/>
  <c r="CE71" i="36"/>
  <c r="CM77" i="36"/>
  <c r="CM76" i="36"/>
  <c r="AH62" i="36"/>
  <c r="AH68" i="36"/>
  <c r="AH74" i="36"/>
  <c r="AH69" i="36"/>
  <c r="DA71" i="36"/>
  <c r="DA70" i="36"/>
  <c r="AF62" i="36"/>
  <c r="AF74" i="36"/>
  <c r="AF68" i="36"/>
  <c r="AF69" i="36"/>
  <c r="CJ70" i="36"/>
  <c r="CJ71" i="36"/>
  <c r="BU77" i="36"/>
  <c r="BU76" i="36"/>
  <c r="BD76" i="36"/>
  <c r="BD77" i="36"/>
  <c r="CX76" i="36"/>
  <c r="CX77" i="36"/>
  <c r="AA70" i="36"/>
  <c r="AA71" i="36"/>
  <c r="CE76" i="36"/>
  <c r="CE77" i="36"/>
  <c r="CM70" i="36"/>
  <c r="CM71" i="36"/>
  <c r="BC76" i="36"/>
  <c r="BC77" i="36"/>
  <c r="BH68" i="36"/>
  <c r="BH62" i="36"/>
  <c r="BH74" i="36"/>
  <c r="BH69" i="36"/>
  <c r="CF70" i="36"/>
  <c r="CF71" i="36"/>
  <c r="BQ68" i="36"/>
  <c r="BQ62" i="36"/>
  <c r="BQ69" i="36"/>
  <c r="BQ74" i="36"/>
  <c r="DL76" i="36"/>
  <c r="DL77" i="36"/>
  <c r="CJ77" i="36"/>
  <c r="CJ76" i="36"/>
  <c r="BU71" i="36"/>
  <c r="BU70" i="36"/>
  <c r="DD74" i="36"/>
  <c r="DD68" i="36"/>
  <c r="DD69" i="36"/>
  <c r="DD62" i="36"/>
  <c r="AA76" i="36"/>
  <c r="AA77" i="36"/>
  <c r="BS71" i="36"/>
  <c r="BS70" i="36"/>
  <c r="DQ77" i="36"/>
  <c r="DQ76" i="36"/>
  <c r="CL77" i="36"/>
  <c r="CL76" i="36"/>
  <c r="BN71" i="36"/>
  <c r="BN70" i="36"/>
  <c r="AG76" i="36"/>
  <c r="AG77" i="36"/>
  <c r="CW77" i="36"/>
  <c r="CW76" i="36"/>
  <c r="AM77" i="36"/>
  <c r="AM76" i="36"/>
  <c r="BM69" i="36"/>
  <c r="BM74" i="36"/>
  <c r="BM62" i="36"/>
  <c r="BM68" i="36"/>
  <c r="AI77" i="36"/>
  <c r="AI76" i="36"/>
  <c r="DG70" i="36"/>
  <c r="DG71" i="36"/>
  <c r="CS70" i="36"/>
  <c r="CS71" i="36"/>
  <c r="BY71" i="36"/>
  <c r="BY70" i="36"/>
  <c r="CP77" i="36"/>
  <c r="CP76" i="36"/>
  <c r="X70" i="36"/>
  <c r="X71" i="36"/>
  <c r="BE71" i="36"/>
  <c r="BE70" i="36"/>
  <c r="CA70" i="36"/>
  <c r="CA71" i="36"/>
  <c r="BF70" i="36"/>
  <c r="BF71" i="36"/>
  <c r="BZ71" i="36"/>
  <c r="BZ70" i="36"/>
  <c r="BB76" i="36"/>
  <c r="BB77" i="36"/>
  <c r="AY77" i="36"/>
  <c r="AY76" i="36"/>
  <c r="V43" i="54" l="1"/>
  <c r="W43" i="54"/>
  <c r="Z43" i="54"/>
  <c r="T43" i="54"/>
  <c r="U43" i="54"/>
  <c r="AA43" i="54"/>
  <c r="AB43" i="54"/>
  <c r="AC43" i="54"/>
  <c r="D39" i="49"/>
  <c r="C39" i="49"/>
  <c r="F39" i="49"/>
  <c r="K39" i="49"/>
  <c r="J39" i="49"/>
  <c r="E39" i="49"/>
  <c r="L39" i="49"/>
  <c r="I39" i="49"/>
  <c r="Y43" i="54"/>
  <c r="S44" i="54"/>
  <c r="X43" i="54"/>
  <c r="CB77" i="36"/>
  <c r="CB5" i="36" s="1"/>
  <c r="CB6" i="36" s="1"/>
  <c r="BO70" i="36"/>
  <c r="CB70" i="36"/>
  <c r="BO76" i="36"/>
  <c r="BO5" i="36" s="1"/>
  <c r="BO6" i="36" s="1"/>
  <c r="AC5" i="36"/>
  <c r="AC6" i="36" s="1"/>
  <c r="AY5" i="36"/>
  <c r="AY6" i="36" s="1"/>
  <c r="AA5" i="36"/>
  <c r="AA6" i="36" s="1"/>
  <c r="DL5" i="36"/>
  <c r="DL6" i="36" s="1"/>
  <c r="BC5" i="36"/>
  <c r="BC6" i="36" s="1"/>
  <c r="CE5" i="36"/>
  <c r="CE6" i="36" s="1"/>
  <c r="CX5" i="36"/>
  <c r="CX6" i="36" s="1"/>
  <c r="CA5" i="36"/>
  <c r="CA6" i="36" s="1"/>
  <c r="BF5" i="36"/>
  <c r="BF6" i="36" s="1"/>
  <c r="BY5" i="36"/>
  <c r="BY6" i="36" s="1"/>
  <c r="BZ5" i="36"/>
  <c r="BZ6" i="36" s="1"/>
  <c r="DP5" i="36"/>
  <c r="DP6" i="36" s="1"/>
  <c r="AG5" i="36"/>
  <c r="AG6" i="36" s="1"/>
  <c r="BD5" i="36"/>
  <c r="BD6" i="36" s="1"/>
  <c r="BS5" i="36"/>
  <c r="BS6" i="36" s="1"/>
  <c r="CS5" i="36"/>
  <c r="CS6" i="36" s="1"/>
  <c r="CF5" i="36"/>
  <c r="CF6" i="36" s="1"/>
  <c r="AO5" i="36"/>
  <c r="AO6" i="36" s="1"/>
  <c r="DK5" i="36"/>
  <c r="DK6" i="36" s="1"/>
  <c r="CU71" i="36"/>
  <c r="CV5" i="36"/>
  <c r="CV6" i="36" s="1"/>
  <c r="BB5" i="36"/>
  <c r="BB6" i="36" s="1"/>
  <c r="CP5" i="36"/>
  <c r="CP6" i="36" s="1"/>
  <c r="AI5" i="36"/>
  <c r="AI6" i="36" s="1"/>
  <c r="CW5" i="36"/>
  <c r="CW6" i="36" s="1"/>
  <c r="DQ5" i="36"/>
  <c r="DQ6" i="36" s="1"/>
  <c r="BU5" i="36"/>
  <c r="BU6" i="36" s="1"/>
  <c r="AR5" i="36"/>
  <c r="AR6" i="36" s="1"/>
  <c r="BN5" i="36"/>
  <c r="BN6" i="36" s="1"/>
  <c r="X5" i="36"/>
  <c r="X6" i="36" s="1"/>
  <c r="BI5" i="36"/>
  <c r="BI6" i="36" s="1"/>
  <c r="AV5" i="36"/>
  <c r="AV6" i="36" s="1"/>
  <c r="CQ5" i="36"/>
  <c r="CQ6" i="36" s="1"/>
  <c r="AM5" i="36"/>
  <c r="AM6" i="36" s="1"/>
  <c r="CL5" i="36"/>
  <c r="CL6" i="36" s="1"/>
  <c r="CJ5" i="36"/>
  <c r="CJ6" i="36" s="1"/>
  <c r="CM5" i="36"/>
  <c r="CM6" i="36" s="1"/>
  <c r="DC5" i="36"/>
  <c r="DC6" i="36" s="1"/>
  <c r="DA5" i="36"/>
  <c r="DA6" i="36" s="1"/>
  <c r="DG5" i="36"/>
  <c r="DG6" i="36" s="1"/>
  <c r="CG5" i="36"/>
  <c r="CG6" i="36" s="1"/>
  <c r="BJ5" i="36"/>
  <c r="BJ6" i="36" s="1"/>
  <c r="CZ5" i="36"/>
  <c r="CZ6" i="36" s="1"/>
  <c r="AL5" i="36"/>
  <c r="AL6" i="36" s="1"/>
  <c r="CR5" i="36"/>
  <c r="CR6" i="36" s="1"/>
  <c r="CU76" i="36"/>
  <c r="CU5" i="36" s="1"/>
  <c r="CU6" i="36" s="1"/>
  <c r="DJ71" i="36"/>
  <c r="DL70" i="36"/>
  <c r="AK70" i="36"/>
  <c r="DJ77" i="36"/>
  <c r="DJ5" i="36" s="1"/>
  <c r="DJ6" i="36" s="1"/>
  <c r="BC70" i="36"/>
  <c r="CY77" i="36"/>
  <c r="DH70" i="36"/>
  <c r="DH76" i="36"/>
  <c r="CY71" i="36"/>
  <c r="DI77" i="36"/>
  <c r="DB77" i="36"/>
  <c r="AB76" i="36"/>
  <c r="AB71" i="36"/>
  <c r="BG70" i="36"/>
  <c r="BG77" i="36"/>
  <c r="BG5" i="36" s="1"/>
  <c r="AE77" i="36"/>
  <c r="CD77" i="36"/>
  <c r="CD5" i="36" s="1"/>
  <c r="AE71" i="36"/>
  <c r="BW77" i="36"/>
  <c r="BW76" i="36"/>
  <c r="BW70" i="36"/>
  <c r="BW71" i="36"/>
  <c r="BB71" i="36"/>
  <c r="AW70" i="36"/>
  <c r="AK77" i="36"/>
  <c r="DE76" i="36"/>
  <c r="AJ77" i="36"/>
  <c r="AJ76" i="36"/>
  <c r="AJ70" i="36"/>
  <c r="AJ71" i="36"/>
  <c r="AW77" i="36"/>
  <c r="BE77" i="36"/>
  <c r="DE71" i="36"/>
  <c r="B40" i="49"/>
  <c r="H39" i="49"/>
  <c r="G39" i="49"/>
  <c r="BL70" i="36"/>
  <c r="BL71" i="36"/>
  <c r="BL77" i="36"/>
  <c r="BL76" i="36"/>
  <c r="W6" i="36"/>
  <c r="DO77" i="36"/>
  <c r="DO76" i="36"/>
  <c r="AP71" i="36"/>
  <c r="AP70" i="36"/>
  <c r="CN76" i="36"/>
  <c r="CN77" i="36"/>
  <c r="DM77" i="36"/>
  <c r="DM76" i="36"/>
  <c r="CH70" i="36"/>
  <c r="CH71" i="36"/>
  <c r="BR76" i="36"/>
  <c r="BR77" i="36"/>
  <c r="BV70" i="36"/>
  <c r="BV71" i="36"/>
  <c r="AH76" i="36"/>
  <c r="AH77" i="36"/>
  <c r="AP77" i="36"/>
  <c r="AP76" i="36"/>
  <c r="CH77" i="36"/>
  <c r="CH76" i="36"/>
  <c r="DF71" i="36"/>
  <c r="DF70" i="36"/>
  <c r="AH71" i="36"/>
  <c r="AH70" i="36"/>
  <c r="DD76" i="36"/>
  <c r="DD77" i="36"/>
  <c r="BQ71" i="36"/>
  <c r="BQ70" i="36"/>
  <c r="AF77" i="36"/>
  <c r="AF76" i="36"/>
  <c r="CT70" i="36"/>
  <c r="CT71" i="36"/>
  <c r="AZ71" i="36"/>
  <c r="AZ70" i="36"/>
  <c r="AT77" i="36"/>
  <c r="AT76" i="36"/>
  <c r="DO70" i="36"/>
  <c r="DO71" i="36"/>
  <c r="AS70" i="36"/>
  <c r="AS71" i="36"/>
  <c r="BT76" i="36"/>
  <c r="BT77" i="36"/>
  <c r="AX76" i="36"/>
  <c r="AX77" i="36"/>
  <c r="BM71" i="36"/>
  <c r="BM70" i="36"/>
  <c r="DD70" i="36"/>
  <c r="DD71" i="36"/>
  <c r="BH77" i="36"/>
  <c r="BH76" i="36"/>
  <c r="AF71" i="36"/>
  <c r="AF70" i="36"/>
  <c r="CT76" i="36"/>
  <c r="CT77" i="36"/>
  <c r="CN70" i="36"/>
  <c r="CN71" i="36"/>
  <c r="AT71" i="36"/>
  <c r="AT70" i="36"/>
  <c r="AX71" i="36"/>
  <c r="AX70" i="36"/>
  <c r="BV77" i="36"/>
  <c r="BV76" i="36"/>
  <c r="BM77" i="36"/>
  <c r="BM76" i="36"/>
  <c r="BQ76" i="36"/>
  <c r="BQ77" i="36"/>
  <c r="BH71" i="36"/>
  <c r="BH70" i="36"/>
  <c r="AZ77" i="36"/>
  <c r="AZ76" i="36"/>
  <c r="AS77" i="36"/>
  <c r="AS76" i="36"/>
  <c r="DM70" i="36"/>
  <c r="DM71" i="36"/>
  <c r="BR70" i="36"/>
  <c r="BR71" i="36"/>
  <c r="DF77" i="36"/>
  <c r="DF76" i="36"/>
  <c r="BT70" i="36"/>
  <c r="BT71" i="36"/>
  <c r="T44" i="54" l="1"/>
  <c r="U44" i="54"/>
  <c r="Z44" i="54"/>
  <c r="V44" i="54"/>
  <c r="W44" i="54"/>
  <c r="AA44" i="54"/>
  <c r="AC44" i="54"/>
  <c r="AB44" i="54"/>
  <c r="D40" i="49"/>
  <c r="E40" i="49"/>
  <c r="F40" i="49"/>
  <c r="C40" i="49"/>
  <c r="K40" i="49"/>
  <c r="J40" i="49"/>
  <c r="I40" i="49"/>
  <c r="L40" i="49"/>
  <c r="X44" i="54"/>
  <c r="S45" i="54"/>
  <c r="Y44" i="54"/>
  <c r="DT5" i="36" a="1"/>
  <c r="DV7" i="36" s="1"/>
  <c r="BQ5" i="36"/>
  <c r="BQ6" i="36" s="1"/>
  <c r="CT5" i="36"/>
  <c r="CT6" i="36" s="1"/>
  <c r="AX5" i="36"/>
  <c r="AX6" i="36" s="1"/>
  <c r="DD5" i="36"/>
  <c r="DD6" i="36" s="1"/>
  <c r="AH5" i="36"/>
  <c r="AH6" i="36" s="1"/>
  <c r="BL5" i="36"/>
  <c r="BL6" i="36" s="1"/>
  <c r="BW5" i="36"/>
  <c r="BW6" i="36" s="1"/>
  <c r="CN5" i="36"/>
  <c r="CN6" i="36" s="1"/>
  <c r="BR5" i="36"/>
  <c r="BR6" i="36" s="1"/>
  <c r="AB5" i="36"/>
  <c r="DH5" i="36"/>
  <c r="DH6" i="36" s="1"/>
  <c r="AS5" i="36"/>
  <c r="AS6" i="36" s="1"/>
  <c r="AZ5" i="36"/>
  <c r="AZ6" i="36" s="1"/>
  <c r="BM5" i="36"/>
  <c r="BM6" i="36" s="1"/>
  <c r="BT5" i="36"/>
  <c r="BT6" i="36" s="1"/>
  <c r="AF5" i="36"/>
  <c r="AF6" i="36" s="1"/>
  <c r="CH5" i="36"/>
  <c r="CH6" i="36" s="1"/>
  <c r="DO5" i="36"/>
  <c r="DO6" i="36" s="1"/>
  <c r="DE5" i="36"/>
  <c r="DE6" i="36" s="1"/>
  <c r="BG6" i="36"/>
  <c r="DB5" i="36"/>
  <c r="DB6" i="36" s="1"/>
  <c r="AW5" i="36"/>
  <c r="AW6" i="36" s="1"/>
  <c r="CY5" i="36"/>
  <c r="CY6" i="36" s="1"/>
  <c r="AE5" i="36"/>
  <c r="AE6" i="36" s="1"/>
  <c r="DF5" i="36"/>
  <c r="DF6" i="36" s="1"/>
  <c r="BV5" i="36"/>
  <c r="BV6" i="36" s="1"/>
  <c r="BH5" i="36"/>
  <c r="BH6" i="36" s="1"/>
  <c r="AT5" i="36"/>
  <c r="AT6" i="36" s="1"/>
  <c r="AP5" i="36"/>
  <c r="AP6" i="36" s="1"/>
  <c r="DM5" i="36"/>
  <c r="DM6" i="36" s="1"/>
  <c r="AJ5" i="36"/>
  <c r="AJ6" i="36" s="1"/>
  <c r="CD6" i="36"/>
  <c r="AK5" i="36"/>
  <c r="AK6" i="36" s="1"/>
  <c r="DI5" i="36"/>
  <c r="DI6" i="36" s="1"/>
  <c r="BE5" i="36"/>
  <c r="BE6" i="36" s="1"/>
  <c r="G40" i="49"/>
  <c r="H40" i="49"/>
  <c r="B41" i="49"/>
  <c r="V45" i="54" l="1"/>
  <c r="W45" i="54"/>
  <c r="Z45" i="54"/>
  <c r="T45" i="54"/>
  <c r="U45" i="54"/>
  <c r="AB45" i="54"/>
  <c r="AC45" i="54"/>
  <c r="AA45" i="54"/>
  <c r="D41" i="49"/>
  <c r="F41" i="49"/>
  <c r="C41" i="49"/>
  <c r="E41" i="49"/>
  <c r="K41" i="49"/>
  <c r="J41" i="49"/>
  <c r="L41" i="49"/>
  <c r="I41" i="49"/>
  <c r="Y45" i="54"/>
  <c r="X45" i="54"/>
  <c r="S46" i="54"/>
  <c r="DU45" i="36"/>
  <c r="DV102" i="36"/>
  <c r="DT73" i="36"/>
  <c r="DV57" i="36"/>
  <c r="DT50" i="36"/>
  <c r="DT35" i="36"/>
  <c r="DT9" i="36"/>
  <c r="DV97" i="36"/>
  <c r="DU94" i="36"/>
  <c r="DT23" i="36"/>
  <c r="DT46" i="36"/>
  <c r="DU73" i="36"/>
  <c r="DU61" i="36"/>
  <c r="DU30" i="36"/>
  <c r="DV74" i="36"/>
  <c r="DV80" i="36"/>
  <c r="DV101" i="36"/>
  <c r="DT24" i="36"/>
  <c r="DV51" i="36"/>
  <c r="DU47" i="36"/>
  <c r="DU12" i="36"/>
  <c r="DT18" i="36"/>
  <c r="DT102" i="36"/>
  <c r="DV73" i="36"/>
  <c r="DU35" i="36"/>
  <c r="DU76" i="36"/>
  <c r="DV86" i="36"/>
  <c r="DV94" i="36"/>
  <c r="DT66" i="36"/>
  <c r="DU24" i="36"/>
  <c r="DT40" i="36"/>
  <c r="DV18" i="36"/>
  <c r="DV54" i="36"/>
  <c r="DT89" i="36"/>
  <c r="DV67" i="36"/>
  <c r="DU46" i="36"/>
  <c r="DT25" i="36"/>
  <c r="DT96" i="36"/>
  <c r="DU44" i="36"/>
  <c r="DT78" i="36"/>
  <c r="DT76" i="36"/>
  <c r="DT88" i="36"/>
  <c r="DV56" i="36"/>
  <c r="DT14" i="36"/>
  <c r="DT26" i="36"/>
  <c r="DT47" i="36"/>
  <c r="DU80" i="36"/>
  <c r="DV45" i="36"/>
  <c r="DV62" i="36"/>
  <c r="DU29" i="36"/>
  <c r="DT8" i="36"/>
  <c r="DV99" i="36"/>
  <c r="DU78" i="36"/>
  <c r="DT57" i="36"/>
  <c r="DV35" i="36"/>
  <c r="DU14" i="36"/>
  <c r="DT92" i="36"/>
  <c r="DU99" i="36"/>
  <c r="DV93" i="36"/>
  <c r="DT95" i="36"/>
  <c r="DV66" i="36"/>
  <c r="DV24" i="36"/>
  <c r="DV52" i="36"/>
  <c r="DV70" i="36"/>
  <c r="DU87" i="36"/>
  <c r="DU56" i="36"/>
  <c r="DV13" i="36"/>
  <c r="DV34" i="36"/>
  <c r="DU13" i="36"/>
  <c r="DV46" i="36"/>
  <c r="DV83" i="36"/>
  <c r="DU62" i="36"/>
  <c r="DT41" i="36"/>
  <c r="DV19" i="36"/>
  <c r="DU85" i="36"/>
  <c r="DU63" i="36"/>
  <c r="DV28" i="36"/>
  <c r="DT67" i="36"/>
  <c r="DV33" i="36"/>
  <c r="DV17" i="36"/>
  <c r="DT7" i="36"/>
  <c r="DT87" i="36"/>
  <c r="DV65" i="36"/>
  <c r="DT34" i="36"/>
  <c r="DV100" i="36"/>
  <c r="DV84" i="36"/>
  <c r="DV68" i="36"/>
  <c r="DV41" i="36"/>
  <c r="DV98" i="36"/>
  <c r="DU91" i="36"/>
  <c r="DU84" i="36"/>
  <c r="DU77" i="36"/>
  <c r="DT70" i="36"/>
  <c r="DT62" i="36"/>
  <c r="DU51" i="36"/>
  <c r="DV40" i="36"/>
  <c r="DT30" i="36"/>
  <c r="DU19" i="36"/>
  <c r="DV8" i="36"/>
  <c r="DV88" i="36"/>
  <c r="DU67" i="36"/>
  <c r="DV36" i="36"/>
  <c r="DU15" i="36"/>
  <c r="DU95" i="36"/>
  <c r="DV77" i="36"/>
  <c r="DU60" i="36"/>
  <c r="DT31" i="36"/>
  <c r="DT98" i="36"/>
  <c r="DT91" i="36"/>
  <c r="DT84" i="36"/>
  <c r="DV76" i="36"/>
  <c r="DV69" i="36"/>
  <c r="DV61" i="36"/>
  <c r="DT51" i="36"/>
  <c r="DU40" i="36"/>
  <c r="DV29" i="36"/>
  <c r="DT19" i="36"/>
  <c r="DU8" i="36"/>
  <c r="DV50" i="36"/>
  <c r="DV42" i="36"/>
  <c r="DU37" i="36"/>
  <c r="DT32" i="36"/>
  <c r="DV26" i="36"/>
  <c r="DU21" i="36"/>
  <c r="DT16" i="36"/>
  <c r="DV10" i="36"/>
  <c r="DU5" i="36"/>
  <c r="DV58" i="36"/>
  <c r="DT52" i="36"/>
  <c r="DU102" i="36"/>
  <c r="DT97" i="36"/>
  <c r="DV91" i="36"/>
  <c r="DU86" i="36"/>
  <c r="DT81" i="36"/>
  <c r="DV75" i="36"/>
  <c r="DU70" i="36"/>
  <c r="DT65" i="36"/>
  <c r="DV59" i="36"/>
  <c r="DU54" i="36"/>
  <c r="DT49" i="36"/>
  <c r="DV43" i="36"/>
  <c r="DU38" i="36"/>
  <c r="DT33" i="36"/>
  <c r="DV27" i="36"/>
  <c r="DU22" i="36"/>
  <c r="DT17" i="36"/>
  <c r="DV11" i="36"/>
  <c r="DU6" i="36"/>
  <c r="DU101" i="36"/>
  <c r="DT80" i="36"/>
  <c r="DU55" i="36"/>
  <c r="DV12" i="36"/>
  <c r="DU52" i="36"/>
  <c r="DV25" i="36"/>
  <c r="DT15" i="36"/>
  <c r="DT103" i="36"/>
  <c r="DV81" i="36"/>
  <c r="DV60" i="36"/>
  <c r="DU23" i="36"/>
  <c r="DU97" i="36"/>
  <c r="DU81" i="36"/>
  <c r="DT63" i="36"/>
  <c r="DU28" i="36"/>
  <c r="DV96" i="36"/>
  <c r="DV89" i="36"/>
  <c r="DV82" i="36"/>
  <c r="DU75" i="36"/>
  <c r="DU68" i="36"/>
  <c r="DU59" i="36"/>
  <c r="DV48" i="36"/>
  <c r="DT38" i="36"/>
  <c r="DU27" i="36"/>
  <c r="DV16" i="36"/>
  <c r="DT6" i="36"/>
  <c r="DU83" i="36"/>
  <c r="DT58" i="36"/>
  <c r="DU31" i="36"/>
  <c r="DT10" i="36"/>
  <c r="DT90" i="36"/>
  <c r="DT74" i="36"/>
  <c r="DT55" i="36"/>
  <c r="DU103" i="36"/>
  <c r="DU96" i="36"/>
  <c r="DU89" i="36"/>
  <c r="DT82" i="36"/>
  <c r="DT75" i="36"/>
  <c r="DT68" i="36"/>
  <c r="DT59" i="36"/>
  <c r="DU48" i="36"/>
  <c r="DV37" i="36"/>
  <c r="DT27" i="36"/>
  <c r="DU16" i="36"/>
  <c r="DV5" i="36"/>
  <c r="DT48" i="36"/>
  <c r="DU41" i="36"/>
  <c r="DT36" i="36"/>
  <c r="DV30" i="36"/>
  <c r="DU25" i="36"/>
  <c r="DT20" i="36"/>
  <c r="DV14" i="36"/>
  <c r="DU9" i="36"/>
  <c r="DT64" i="36"/>
  <c r="DU57" i="36"/>
  <c r="DU49" i="36"/>
  <c r="DT101" i="36"/>
  <c r="DV95" i="36"/>
  <c r="DU90" i="36"/>
  <c r="DT85" i="36"/>
  <c r="DV79" i="36"/>
  <c r="DU74" i="36"/>
  <c r="DT69" i="36"/>
  <c r="DV63" i="36"/>
  <c r="DU58" i="36"/>
  <c r="DT53" i="36"/>
  <c r="DV47" i="36"/>
  <c r="DU42" i="36"/>
  <c r="DT37" i="36"/>
  <c r="DV31" i="36"/>
  <c r="DU26" i="36"/>
  <c r="DT21" i="36"/>
  <c r="DV15" i="36"/>
  <c r="DU10" i="36"/>
  <c r="DT5" i="36"/>
  <c r="DV90" i="36"/>
  <c r="DU69" i="36"/>
  <c r="DU39" i="36"/>
  <c r="DU79" i="36"/>
  <c r="DU36" i="36"/>
  <c r="DU20" i="36"/>
  <c r="DV9" i="36"/>
  <c r="DU92" i="36"/>
  <c r="DT71" i="36"/>
  <c r="DT42" i="36"/>
  <c r="DU7" i="36"/>
  <c r="DU88" i="36"/>
  <c r="DU72" i="36"/>
  <c r="DV49" i="36"/>
  <c r="DU100" i="36"/>
  <c r="DU93" i="36"/>
  <c r="DT86" i="36"/>
  <c r="DT79" i="36"/>
  <c r="DT72" i="36"/>
  <c r="DV64" i="36"/>
  <c r="DT54" i="36"/>
  <c r="DU43" i="36"/>
  <c r="DV32" i="36"/>
  <c r="DT22" i="36"/>
  <c r="DU11" i="36"/>
  <c r="DT94" i="36"/>
  <c r="DV72" i="36"/>
  <c r="DV44" i="36"/>
  <c r="DV20" i="36"/>
  <c r="DT99" i="36"/>
  <c r="DT83" i="36"/>
  <c r="DU65" i="36"/>
  <c r="DT39" i="36"/>
  <c r="DT100" i="36"/>
  <c r="DV92" i="36"/>
  <c r="DV85" i="36"/>
  <c r="DV78" i="36"/>
  <c r="DU71" i="36"/>
  <c r="DU64" i="36"/>
  <c r="DV53" i="36"/>
  <c r="DT43" i="36"/>
  <c r="DU32" i="36"/>
  <c r="DV21" i="36"/>
  <c r="DT11" i="36"/>
  <c r="DT56" i="36"/>
  <c r="DT44" i="36"/>
  <c r="DV38" i="36"/>
  <c r="DU33" i="36"/>
  <c r="DT28" i="36"/>
  <c r="DV22" i="36"/>
  <c r="DU17" i="36"/>
  <c r="DT12" i="36"/>
  <c r="DV6" i="36"/>
  <c r="DT60" i="36"/>
  <c r="DU53" i="36"/>
  <c r="DV103" i="36"/>
  <c r="DU98" i="36"/>
  <c r="DT93" i="36"/>
  <c r="DV87" i="36"/>
  <c r="DU82" i="36"/>
  <c r="DT77" i="36"/>
  <c r="DV71" i="36"/>
  <c r="DU66" i="36"/>
  <c r="DT61" i="36"/>
  <c r="DV55" i="36"/>
  <c r="DU50" i="36"/>
  <c r="DT45" i="36"/>
  <c r="DV39" i="36"/>
  <c r="DU34" i="36"/>
  <c r="DT29" i="36"/>
  <c r="DV23" i="36"/>
  <c r="DU18" i="36"/>
  <c r="DT13" i="36"/>
  <c r="C5" i="36"/>
  <c r="AB6" i="36"/>
  <c r="DZ5" i="36" a="1"/>
  <c r="G41" i="49"/>
  <c r="B42" i="49"/>
  <c r="H41" i="49"/>
  <c r="T46" i="54" l="1"/>
  <c r="U46" i="54"/>
  <c r="V46" i="54"/>
  <c r="W46" i="54"/>
  <c r="Z46" i="54"/>
  <c r="AA46" i="54"/>
  <c r="AB46" i="54"/>
  <c r="AC46" i="54"/>
  <c r="D42" i="49"/>
  <c r="E42" i="49"/>
  <c r="F42" i="49"/>
  <c r="C42" i="49"/>
  <c r="K42" i="49"/>
  <c r="J42" i="49"/>
  <c r="I42" i="49"/>
  <c r="L42" i="49"/>
  <c r="Y46" i="54"/>
  <c r="X46" i="54"/>
  <c r="S47" i="54"/>
  <c r="DZ5" i="36"/>
  <c r="DZ9" i="36"/>
  <c r="DZ13" i="36"/>
  <c r="DZ17" i="36"/>
  <c r="EA17" i="36" s="1"/>
  <c r="DZ21" i="36"/>
  <c r="EA21" i="36" s="1"/>
  <c r="DZ25" i="36"/>
  <c r="EA25" i="36" s="1"/>
  <c r="DZ29" i="36"/>
  <c r="EA29" i="36" s="1"/>
  <c r="DZ33" i="36"/>
  <c r="EA33" i="36" s="1"/>
  <c r="DZ37" i="36"/>
  <c r="EA37" i="36" s="1"/>
  <c r="DZ41" i="36"/>
  <c r="EA41" i="36" s="1"/>
  <c r="DZ45" i="36"/>
  <c r="EA45" i="36" s="1"/>
  <c r="DZ49" i="36"/>
  <c r="EA49" i="36" s="1"/>
  <c r="DZ53" i="36"/>
  <c r="EA53" i="36" s="1"/>
  <c r="DZ57" i="36"/>
  <c r="EA57" i="36" s="1"/>
  <c r="DZ61" i="36"/>
  <c r="EA61" i="36" s="1"/>
  <c r="DZ65" i="36"/>
  <c r="EA65" i="36" s="1"/>
  <c r="DZ69" i="36"/>
  <c r="EA69" i="36" s="1"/>
  <c r="DZ73" i="36"/>
  <c r="EA73" i="36" s="1"/>
  <c r="DZ77" i="36"/>
  <c r="EA77" i="36" s="1"/>
  <c r="DZ81" i="36"/>
  <c r="EA81" i="36" s="1"/>
  <c r="DZ85" i="36"/>
  <c r="EA85" i="36" s="1"/>
  <c r="DZ89" i="36"/>
  <c r="EA89" i="36" s="1"/>
  <c r="DZ93" i="36"/>
  <c r="EA93" i="36" s="1"/>
  <c r="DZ97" i="36"/>
  <c r="EA97" i="36" s="1"/>
  <c r="DZ101" i="36"/>
  <c r="EA101" i="36" s="1"/>
  <c r="DZ6" i="36"/>
  <c r="EA6" i="36" s="1"/>
  <c r="DZ10" i="36"/>
  <c r="EA10" i="36" s="1"/>
  <c r="DZ14" i="36"/>
  <c r="DZ18" i="36"/>
  <c r="EA18" i="36" s="1"/>
  <c r="DZ22" i="36"/>
  <c r="EA22" i="36" s="1"/>
  <c r="DZ26" i="36"/>
  <c r="EA26" i="36" s="1"/>
  <c r="DZ30" i="36"/>
  <c r="EA30" i="36" s="1"/>
  <c r="DZ34" i="36"/>
  <c r="EA34" i="36" s="1"/>
  <c r="DZ38" i="36"/>
  <c r="EA38" i="36" s="1"/>
  <c r="DZ42" i="36"/>
  <c r="EA42" i="36" s="1"/>
  <c r="DZ46" i="36"/>
  <c r="EA46" i="36" s="1"/>
  <c r="DZ50" i="36"/>
  <c r="EA50" i="36" s="1"/>
  <c r="DZ54" i="36"/>
  <c r="EA54" i="36" s="1"/>
  <c r="DZ58" i="36"/>
  <c r="EA58" i="36" s="1"/>
  <c r="DZ62" i="36"/>
  <c r="EA62" i="36" s="1"/>
  <c r="DZ66" i="36"/>
  <c r="EA66" i="36" s="1"/>
  <c r="DZ70" i="36"/>
  <c r="EA70" i="36" s="1"/>
  <c r="DZ74" i="36"/>
  <c r="EA74" i="36" s="1"/>
  <c r="DZ78" i="36"/>
  <c r="EA78" i="36" s="1"/>
  <c r="DZ82" i="36"/>
  <c r="EA82" i="36" s="1"/>
  <c r="DZ86" i="36"/>
  <c r="EA86" i="36" s="1"/>
  <c r="DZ90" i="36"/>
  <c r="EA90" i="36" s="1"/>
  <c r="DZ94" i="36"/>
  <c r="EA94" i="36" s="1"/>
  <c r="DZ98" i="36"/>
  <c r="EA98" i="36" s="1"/>
  <c r="DZ102" i="36"/>
  <c r="EA102" i="36" s="1"/>
  <c r="DZ7" i="36"/>
  <c r="DZ11" i="36"/>
  <c r="DZ15" i="36"/>
  <c r="EA15" i="36" s="1"/>
  <c r="DZ19" i="36"/>
  <c r="DZ23" i="36"/>
  <c r="EA23" i="36" s="1"/>
  <c r="DZ27" i="36"/>
  <c r="EA27" i="36" s="1"/>
  <c r="DZ31" i="36"/>
  <c r="EA31" i="36" s="1"/>
  <c r="DZ35" i="36"/>
  <c r="EA35" i="36" s="1"/>
  <c r="DZ39" i="36"/>
  <c r="EA39" i="36" s="1"/>
  <c r="DZ43" i="36"/>
  <c r="EA43" i="36" s="1"/>
  <c r="DZ47" i="36"/>
  <c r="EA47" i="36" s="1"/>
  <c r="DZ51" i="36"/>
  <c r="EA51" i="36" s="1"/>
  <c r="DZ55" i="36"/>
  <c r="EA55" i="36" s="1"/>
  <c r="DZ59" i="36"/>
  <c r="EA59" i="36" s="1"/>
  <c r="DZ63" i="36"/>
  <c r="EA63" i="36" s="1"/>
  <c r="DZ67" i="36"/>
  <c r="EA67" i="36" s="1"/>
  <c r="DZ71" i="36"/>
  <c r="EA71" i="36" s="1"/>
  <c r="DZ75" i="36"/>
  <c r="EA75" i="36" s="1"/>
  <c r="DZ79" i="36"/>
  <c r="EA79" i="36" s="1"/>
  <c r="DZ83" i="36"/>
  <c r="EA83" i="36" s="1"/>
  <c r="DZ87" i="36"/>
  <c r="EA87" i="36" s="1"/>
  <c r="DZ91" i="36"/>
  <c r="EA91" i="36" s="1"/>
  <c r="DZ95" i="36"/>
  <c r="EA95" i="36" s="1"/>
  <c r="DZ99" i="36"/>
  <c r="EA99" i="36" s="1"/>
  <c r="DZ103" i="36"/>
  <c r="EA103" i="36" s="1"/>
  <c r="DZ8" i="36"/>
  <c r="EA8" i="36" s="1"/>
  <c r="DZ12" i="36"/>
  <c r="EA12" i="36" s="1"/>
  <c r="DZ16" i="36"/>
  <c r="EA16" i="36" s="1"/>
  <c r="DZ20" i="36"/>
  <c r="EA20" i="36" s="1"/>
  <c r="DZ24" i="36"/>
  <c r="EA24" i="36" s="1"/>
  <c r="DZ28" i="36"/>
  <c r="EA28" i="36" s="1"/>
  <c r="DZ32" i="36"/>
  <c r="EA32" i="36" s="1"/>
  <c r="DZ36" i="36"/>
  <c r="EA36" i="36" s="1"/>
  <c r="DZ40" i="36"/>
  <c r="EA40" i="36" s="1"/>
  <c r="DZ44" i="36"/>
  <c r="EA44" i="36" s="1"/>
  <c r="DZ48" i="36"/>
  <c r="EA48" i="36" s="1"/>
  <c r="DZ52" i="36"/>
  <c r="EA52" i="36" s="1"/>
  <c r="DZ56" i="36"/>
  <c r="EA56" i="36" s="1"/>
  <c r="DZ60" i="36"/>
  <c r="EA60" i="36" s="1"/>
  <c r="DZ64" i="36"/>
  <c r="EA64" i="36" s="1"/>
  <c r="DZ68" i="36"/>
  <c r="EA68" i="36" s="1"/>
  <c r="DZ72" i="36"/>
  <c r="EA72" i="36" s="1"/>
  <c r="DZ76" i="36"/>
  <c r="EA76" i="36" s="1"/>
  <c r="DZ80" i="36"/>
  <c r="EA80" i="36" s="1"/>
  <c r="DZ84" i="36"/>
  <c r="EA84" i="36" s="1"/>
  <c r="DZ88" i="36"/>
  <c r="EA88" i="36" s="1"/>
  <c r="DZ92" i="36"/>
  <c r="EA92" i="36" s="1"/>
  <c r="DZ96" i="36"/>
  <c r="EA96" i="36" s="1"/>
  <c r="DZ100" i="36"/>
  <c r="EA100" i="36" s="1"/>
  <c r="EB27" i="36"/>
  <c r="EF27" i="36" s="1"/>
  <c r="EB47" i="36"/>
  <c r="EF47" i="36" s="1"/>
  <c r="EB86" i="36"/>
  <c r="EF86" i="36" s="1"/>
  <c r="EB68" i="36"/>
  <c r="EF68" i="36" s="1"/>
  <c r="EB71" i="36"/>
  <c r="EF71" i="36" s="1"/>
  <c r="EB45" i="36"/>
  <c r="EF45" i="36" s="1"/>
  <c r="EB8" i="36"/>
  <c r="EF8" i="36" s="1"/>
  <c r="H42" i="49"/>
  <c r="G42" i="49"/>
  <c r="B43" i="49"/>
  <c r="EB12" i="36"/>
  <c r="EF12" i="36" s="1"/>
  <c r="EB19" i="36"/>
  <c r="EF19" i="36" s="1"/>
  <c r="EB18" i="36"/>
  <c r="EF18" i="36" s="1"/>
  <c r="EB61" i="36"/>
  <c r="EF61" i="36" s="1"/>
  <c r="EB96" i="36"/>
  <c r="EF96" i="36" s="1"/>
  <c r="EB29" i="36"/>
  <c r="EF29" i="36" s="1"/>
  <c r="EB35" i="36"/>
  <c r="EF35" i="36" s="1"/>
  <c r="EB64" i="36"/>
  <c r="EF64" i="36" s="1"/>
  <c r="EB15" i="36"/>
  <c r="EF15" i="36" s="1"/>
  <c r="EB39" i="36"/>
  <c r="EF39" i="36" s="1"/>
  <c r="EB90" i="36"/>
  <c r="EF90" i="36" s="1"/>
  <c r="EB91" i="36"/>
  <c r="EF91" i="36" s="1"/>
  <c r="EB75" i="36"/>
  <c r="EF75" i="36" s="1"/>
  <c r="EB88" i="36"/>
  <c r="EF88" i="36" s="1"/>
  <c r="EB80" i="36"/>
  <c r="EF80" i="36" s="1"/>
  <c r="EB41" i="36"/>
  <c r="EF41" i="36" s="1"/>
  <c r="EB6" i="36"/>
  <c r="EF6" i="36" s="1"/>
  <c r="EB56" i="36"/>
  <c r="EF56" i="36" s="1"/>
  <c r="EB14" i="36"/>
  <c r="EF14" i="36" s="1"/>
  <c r="EB63" i="36"/>
  <c r="EF63" i="36" s="1"/>
  <c r="EB36" i="36"/>
  <c r="EF36" i="36" s="1"/>
  <c r="EB67" i="36"/>
  <c r="EF67" i="36" s="1"/>
  <c r="EB102" i="36"/>
  <c r="EF102" i="36" s="1"/>
  <c r="EB93" i="36"/>
  <c r="EF93" i="36" s="1"/>
  <c r="EB98" i="36"/>
  <c r="EF98" i="36" s="1"/>
  <c r="EB11" i="36"/>
  <c r="EF11" i="36" s="1"/>
  <c r="EB32" i="36"/>
  <c r="EF32" i="36" s="1"/>
  <c r="EB44" i="36"/>
  <c r="EF44" i="36" s="1"/>
  <c r="EB46" i="36"/>
  <c r="EF46" i="36" s="1"/>
  <c r="EB89" i="36"/>
  <c r="EF89" i="36" s="1"/>
  <c r="EB21" i="36"/>
  <c r="EF21" i="36" s="1"/>
  <c r="EB95" i="36"/>
  <c r="EF95" i="36" s="1"/>
  <c r="EB92" i="36"/>
  <c r="EF92" i="36" s="1"/>
  <c r="EB10" i="36"/>
  <c r="EF10" i="36" s="1"/>
  <c r="EB49" i="36"/>
  <c r="EF49" i="36" s="1"/>
  <c r="EB57" i="36"/>
  <c r="EF57" i="36" s="1"/>
  <c r="EB55" i="36"/>
  <c r="EF55" i="36" s="1"/>
  <c r="EB31" i="36"/>
  <c r="EF31" i="36" s="1"/>
  <c r="EB78" i="36"/>
  <c r="EF78" i="36" s="1"/>
  <c r="EB73" i="36"/>
  <c r="EF73" i="36" s="1"/>
  <c r="EB52" i="36"/>
  <c r="EF52" i="36" s="1"/>
  <c r="EB72" i="36"/>
  <c r="EF72" i="36" s="1"/>
  <c r="EB83" i="36"/>
  <c r="EF83" i="36" s="1"/>
  <c r="EB101" i="36"/>
  <c r="EF101" i="36" s="1"/>
  <c r="EB16" i="36"/>
  <c r="EF16" i="36" s="1"/>
  <c r="EB77" i="36"/>
  <c r="EF77" i="36" s="1"/>
  <c r="EB66" i="36"/>
  <c r="EF66" i="36" s="1"/>
  <c r="EB42" i="36"/>
  <c r="EF42" i="36" s="1"/>
  <c r="EB62" i="36"/>
  <c r="EF62" i="36" s="1"/>
  <c r="EB60" i="36"/>
  <c r="EF60" i="36" s="1"/>
  <c r="EB37" i="36"/>
  <c r="EF37" i="36" s="1"/>
  <c r="EB94" i="36"/>
  <c r="EF94" i="36" s="1"/>
  <c r="EB13" i="36"/>
  <c r="EF13" i="36" s="1"/>
  <c r="EB53" i="36"/>
  <c r="EF53" i="36" s="1"/>
  <c r="EB48" i="36"/>
  <c r="EF48" i="36" s="1"/>
  <c r="EB59" i="36"/>
  <c r="EF59" i="36" s="1"/>
  <c r="EB5" i="36"/>
  <c r="EB33" i="36"/>
  <c r="EF33" i="36" s="1"/>
  <c r="EB26" i="36"/>
  <c r="EF26" i="36" s="1"/>
  <c r="EB87" i="36"/>
  <c r="EF87" i="36" s="1"/>
  <c r="EB97" i="36"/>
  <c r="EF97" i="36" s="1"/>
  <c r="EB70" i="36"/>
  <c r="EF70" i="36" s="1"/>
  <c r="EB54" i="36"/>
  <c r="EF54" i="36" s="1"/>
  <c r="EB50" i="36"/>
  <c r="EF50" i="36" s="1"/>
  <c r="EB103" i="36"/>
  <c r="EF103" i="36" s="1"/>
  <c r="EB25" i="36"/>
  <c r="EF25" i="36" s="1"/>
  <c r="EB58" i="36"/>
  <c r="EF58" i="36" s="1"/>
  <c r="EB76" i="36"/>
  <c r="EF76" i="36" s="1"/>
  <c r="EB9" i="36"/>
  <c r="EF9" i="36" s="1"/>
  <c r="EB69" i="36"/>
  <c r="EF69" i="36" s="1"/>
  <c r="EB84" i="36"/>
  <c r="EF84" i="36" s="1"/>
  <c r="EB40" i="36"/>
  <c r="EF40" i="36" s="1"/>
  <c r="EB38" i="36"/>
  <c r="EF38" i="36" s="1"/>
  <c r="EB17" i="36"/>
  <c r="EF17" i="36" s="1"/>
  <c r="EB43" i="36"/>
  <c r="EF43" i="36" s="1"/>
  <c r="EB85" i="36"/>
  <c r="EF85" i="36" s="1"/>
  <c r="EB82" i="36"/>
  <c r="EF82" i="36" s="1"/>
  <c r="EB65" i="36"/>
  <c r="EF65" i="36" s="1"/>
  <c r="EB34" i="36"/>
  <c r="EF34" i="36" s="1"/>
  <c r="EB20" i="36"/>
  <c r="EF20" i="36" s="1"/>
  <c r="EB51" i="36"/>
  <c r="EF51" i="36" s="1"/>
  <c r="EB23" i="36"/>
  <c r="EF23" i="36" s="1"/>
  <c r="EB22" i="36"/>
  <c r="EF22" i="36" s="1"/>
  <c r="EB74" i="36"/>
  <c r="EF74" i="36" s="1"/>
  <c r="EB30" i="36"/>
  <c r="EF30" i="36" s="1"/>
  <c r="EB28" i="36"/>
  <c r="EF28" i="36" s="1"/>
  <c r="EB79" i="36"/>
  <c r="EF79" i="36" s="1"/>
  <c r="EB24" i="36"/>
  <c r="EF24" i="36" s="1"/>
  <c r="EB99" i="36"/>
  <c r="EF99" i="36" s="1"/>
  <c r="EB81" i="36"/>
  <c r="EF81" i="36" s="1"/>
  <c r="EB7" i="36"/>
  <c r="EF7" i="36" s="1"/>
  <c r="EB100" i="36"/>
  <c r="EF100" i="36" s="1"/>
  <c r="V47" i="54" l="1"/>
  <c r="W47" i="54"/>
  <c r="T47" i="54"/>
  <c r="Z47" i="54"/>
  <c r="U47" i="54"/>
  <c r="AB47" i="54"/>
  <c r="AC47" i="54"/>
  <c r="AA47" i="54"/>
  <c r="D43" i="49"/>
  <c r="C43" i="49"/>
  <c r="F43" i="49"/>
  <c r="E43" i="49"/>
  <c r="K43" i="49"/>
  <c r="J43" i="49"/>
  <c r="L43" i="49"/>
  <c r="I43" i="49"/>
  <c r="S48" i="54"/>
  <c r="Y47" i="54"/>
  <c r="X47" i="54"/>
  <c r="EF5" i="36"/>
  <c r="G43" i="49"/>
  <c r="B44" i="49"/>
  <c r="H43" i="49"/>
  <c r="EA13" i="36"/>
  <c r="EA19" i="36"/>
  <c r="EA11" i="36"/>
  <c r="EA7" i="36"/>
  <c r="EA9" i="36"/>
  <c r="EA5" i="36"/>
  <c r="EA14" i="36"/>
  <c r="Z48" i="54" l="1"/>
  <c r="T48" i="54"/>
  <c r="U48" i="54"/>
  <c r="V48" i="54"/>
  <c r="W48" i="54"/>
  <c r="AA48" i="54"/>
  <c r="AB48" i="54"/>
  <c r="AC48" i="54"/>
  <c r="D44" i="49"/>
  <c r="E44" i="49"/>
  <c r="F44" i="49"/>
  <c r="K44" i="49"/>
  <c r="C44" i="49"/>
  <c r="J44" i="49"/>
  <c r="I44" i="49"/>
  <c r="L44" i="49"/>
  <c r="X48" i="54"/>
  <c r="S49" i="54"/>
  <c r="Y48" i="54"/>
  <c r="R20" i="36"/>
  <c r="N20" i="36"/>
  <c r="J20" i="36"/>
  <c r="F20" i="36"/>
  <c r="E20" i="36"/>
  <c r="L20" i="36"/>
  <c r="H20" i="36"/>
  <c r="O20" i="36"/>
  <c r="K20" i="36"/>
  <c r="G20" i="36"/>
  <c r="Q20" i="36"/>
  <c r="M20" i="36"/>
  <c r="I20" i="36"/>
  <c r="P20" i="36"/>
  <c r="D20" i="36"/>
  <c r="C20" i="36"/>
  <c r="S20" i="36" s="1"/>
  <c r="R19" i="36"/>
  <c r="N19" i="36"/>
  <c r="J19" i="36"/>
  <c r="F19" i="36"/>
  <c r="Q19" i="36"/>
  <c r="M19" i="36"/>
  <c r="I19" i="36"/>
  <c r="E19" i="36"/>
  <c r="P19" i="36"/>
  <c r="L19" i="36"/>
  <c r="H19" i="36"/>
  <c r="D19" i="36"/>
  <c r="O19" i="36"/>
  <c r="K19" i="36"/>
  <c r="G19" i="36"/>
  <c r="C19" i="36"/>
  <c r="S19" i="36" s="1"/>
  <c r="R18" i="36"/>
  <c r="N18" i="36"/>
  <c r="J18" i="36"/>
  <c r="F18" i="36"/>
  <c r="R17" i="36"/>
  <c r="N17" i="36"/>
  <c r="J17" i="36"/>
  <c r="I18" i="36"/>
  <c r="I17" i="36"/>
  <c r="P18" i="36"/>
  <c r="L18" i="36"/>
  <c r="H18" i="36"/>
  <c r="D18" i="36"/>
  <c r="P17" i="36"/>
  <c r="L17" i="36"/>
  <c r="H17" i="36"/>
  <c r="D17" i="36"/>
  <c r="G17" i="36"/>
  <c r="C17" i="36"/>
  <c r="S17" i="36" s="1"/>
  <c r="Q18" i="36"/>
  <c r="M18" i="36"/>
  <c r="Q17" i="36"/>
  <c r="M17" i="36"/>
  <c r="O18" i="36"/>
  <c r="K18" i="36"/>
  <c r="G18" i="36"/>
  <c r="C18" i="36"/>
  <c r="S18" i="36" s="1"/>
  <c r="O17" i="36"/>
  <c r="K17" i="36"/>
  <c r="F17" i="36"/>
  <c r="E18" i="36"/>
  <c r="E17" i="36"/>
  <c r="C22" i="36"/>
  <c r="S22" i="36" s="1"/>
  <c r="D22" i="36"/>
  <c r="D27" i="36" s="1"/>
  <c r="H22" i="36"/>
  <c r="H27" i="36" s="1"/>
  <c r="L22" i="36"/>
  <c r="L27" i="36" s="1"/>
  <c r="P22" i="36"/>
  <c r="P27" i="36" s="1"/>
  <c r="J22" i="36"/>
  <c r="J28" i="36" s="1"/>
  <c r="N22" i="36"/>
  <c r="N27" i="36" s="1"/>
  <c r="G22" i="36"/>
  <c r="G27" i="36" s="1"/>
  <c r="E22" i="36"/>
  <c r="E28" i="36" s="1"/>
  <c r="I22" i="36"/>
  <c r="I28" i="36" s="1"/>
  <c r="M22" i="36"/>
  <c r="M28" i="36" s="1"/>
  <c r="Q22" i="36"/>
  <c r="Q28" i="36" s="1"/>
  <c r="F22" i="36"/>
  <c r="F27" i="36" s="1"/>
  <c r="R22" i="36"/>
  <c r="R28" i="36" s="1"/>
  <c r="K22" i="36"/>
  <c r="K27" i="36" s="1"/>
  <c r="O22" i="36"/>
  <c r="O28" i="36" s="1"/>
  <c r="D21" i="36"/>
  <c r="H21" i="36"/>
  <c r="L21" i="36"/>
  <c r="P21" i="36"/>
  <c r="E21" i="36"/>
  <c r="M21" i="36"/>
  <c r="M13" i="36" s="1"/>
  <c r="Q21" i="36"/>
  <c r="F21" i="36"/>
  <c r="F13" i="36" s="1"/>
  <c r="J21" i="36"/>
  <c r="I21" i="36"/>
  <c r="N21" i="36"/>
  <c r="G21" i="36"/>
  <c r="K21" i="36"/>
  <c r="O21" i="36"/>
  <c r="R21" i="36"/>
  <c r="C21" i="36"/>
  <c r="S21" i="36" s="1"/>
  <c r="H44" i="49"/>
  <c r="G44" i="49"/>
  <c r="B45" i="49"/>
  <c r="V49" i="54" l="1"/>
  <c r="Z49" i="54"/>
  <c r="W49" i="54"/>
  <c r="T49" i="54"/>
  <c r="U49" i="54"/>
  <c r="AA49" i="54"/>
  <c r="AB49" i="54"/>
  <c r="AC49" i="54"/>
  <c r="D45" i="49"/>
  <c r="F45" i="49"/>
  <c r="C45" i="49"/>
  <c r="E45" i="49"/>
  <c r="K45" i="49"/>
  <c r="J45" i="49"/>
  <c r="L45" i="49"/>
  <c r="I45" i="49"/>
  <c r="Y49" i="54"/>
  <c r="X49" i="54"/>
  <c r="S50" i="54"/>
  <c r="C27" i="36"/>
  <c r="S27" i="36" s="1"/>
  <c r="C68" i="36"/>
  <c r="C67" i="36"/>
  <c r="O13" i="36"/>
  <c r="I13" i="36"/>
  <c r="H13" i="36"/>
  <c r="K13" i="36"/>
  <c r="R13" i="36"/>
  <c r="G13" i="36"/>
  <c r="N13" i="36"/>
  <c r="J13" i="36"/>
  <c r="P13" i="36"/>
  <c r="E13" i="36"/>
  <c r="L13" i="36"/>
  <c r="D67" i="36"/>
  <c r="Q13" i="36"/>
  <c r="D13" i="36"/>
  <c r="C13" i="36"/>
  <c r="C28" i="36"/>
  <c r="S28" i="36" s="1"/>
  <c r="I67" i="36"/>
  <c r="C70" i="36"/>
  <c r="C26" i="36"/>
  <c r="S26" i="36" s="1"/>
  <c r="C25" i="36"/>
  <c r="C69" i="36"/>
  <c r="H28" i="36"/>
  <c r="J27" i="36"/>
  <c r="Q27" i="36"/>
  <c r="O27" i="36"/>
  <c r="R69" i="36"/>
  <c r="G28" i="36"/>
  <c r="R27" i="36"/>
  <c r="P28" i="36"/>
  <c r="O25" i="36"/>
  <c r="M68" i="36"/>
  <c r="D28" i="36"/>
  <c r="N28" i="36"/>
  <c r="M67" i="36"/>
  <c r="K70" i="36"/>
  <c r="Q69" i="36"/>
  <c r="M70" i="36"/>
  <c r="R70" i="36"/>
  <c r="I27" i="36"/>
  <c r="P25" i="36"/>
  <c r="P29" i="36" s="1"/>
  <c r="E68" i="36"/>
  <c r="H25" i="36"/>
  <c r="H29" i="36" s="1"/>
  <c r="F69" i="36"/>
  <c r="O70" i="36"/>
  <c r="E27" i="36"/>
  <c r="F28" i="36"/>
  <c r="E70" i="36"/>
  <c r="Q68" i="36"/>
  <c r="L68" i="36"/>
  <c r="M25" i="36"/>
  <c r="H67" i="36"/>
  <c r="Q67" i="36"/>
  <c r="J25" i="36"/>
  <c r="J67" i="36"/>
  <c r="L70" i="36"/>
  <c r="I25" i="36"/>
  <c r="K28" i="36"/>
  <c r="H69" i="36"/>
  <c r="K68" i="36"/>
  <c r="L67" i="36"/>
  <c r="G70" i="36"/>
  <c r="P70" i="36"/>
  <c r="M27" i="36"/>
  <c r="P26" i="36"/>
  <c r="D25" i="36"/>
  <c r="D29" i="36" s="1"/>
  <c r="H70" i="36"/>
  <c r="P69" i="36"/>
  <c r="K69" i="36"/>
  <c r="Q70" i="36"/>
  <c r="D70" i="36"/>
  <c r="K67" i="36"/>
  <c r="L28" i="36"/>
  <c r="J69" i="36"/>
  <c r="J26" i="36"/>
  <c r="J30" i="36" s="1"/>
  <c r="R67" i="36"/>
  <c r="P67" i="36"/>
  <c r="L25" i="36"/>
  <c r="L29" i="36" s="1"/>
  <c r="N25" i="36"/>
  <c r="N29" i="36" s="1"/>
  <c r="E26" i="36"/>
  <c r="E30" i="36" s="1"/>
  <c r="G68" i="36"/>
  <c r="I68" i="36"/>
  <c r="O67" i="36"/>
  <c r="O26" i="36"/>
  <c r="O30" i="36" s="1"/>
  <c r="I69" i="36"/>
  <c r="F25" i="36"/>
  <c r="F29" i="36" s="1"/>
  <c r="G25" i="36"/>
  <c r="G29" i="36" s="1"/>
  <c r="D69" i="36"/>
  <c r="O68" i="36"/>
  <c r="P68" i="36"/>
  <c r="J70" i="36"/>
  <c r="N69" i="36"/>
  <c r="L69" i="36"/>
  <c r="E67" i="36"/>
  <c r="D26" i="36"/>
  <c r="G67" i="36"/>
  <c r="F26" i="36"/>
  <c r="R68" i="36"/>
  <c r="N26" i="36"/>
  <c r="R25" i="36"/>
  <c r="R26" i="36"/>
  <c r="R30" i="36" s="1"/>
  <c r="M69" i="36"/>
  <c r="L26" i="36"/>
  <c r="N70" i="36"/>
  <c r="K26" i="36"/>
  <c r="N68" i="36"/>
  <c r="E25" i="36"/>
  <c r="F67" i="36"/>
  <c r="F68" i="36"/>
  <c r="M26" i="36"/>
  <c r="M30" i="36" s="1"/>
  <c r="E69" i="36"/>
  <c r="I70" i="36"/>
  <c r="F70" i="36"/>
  <c r="H26" i="36"/>
  <c r="G26" i="36"/>
  <c r="Q26" i="36"/>
  <c r="Q30" i="36" s="1"/>
  <c r="H68" i="36"/>
  <c r="N67" i="36"/>
  <c r="I26" i="36"/>
  <c r="I30" i="36" s="1"/>
  <c r="G69" i="36"/>
  <c r="O69" i="36"/>
  <c r="K25" i="36"/>
  <c r="K29" i="36" s="1"/>
  <c r="J68" i="36"/>
  <c r="Q25" i="36"/>
  <c r="D68" i="36"/>
  <c r="B46" i="49"/>
  <c r="G45" i="49"/>
  <c r="H45" i="49"/>
  <c r="Z50" i="54" l="1"/>
  <c r="T50" i="54"/>
  <c r="U50" i="54"/>
  <c r="V50" i="54"/>
  <c r="W50" i="54"/>
  <c r="AC50" i="54"/>
  <c r="AA50" i="54"/>
  <c r="AB50" i="54"/>
  <c r="D46" i="49"/>
  <c r="E46" i="49"/>
  <c r="C46" i="49"/>
  <c r="F46" i="49"/>
  <c r="K46" i="49"/>
  <c r="J46" i="49"/>
  <c r="I46" i="49"/>
  <c r="L46" i="49"/>
  <c r="S51" i="54"/>
  <c r="Y50" i="54"/>
  <c r="X50" i="54"/>
  <c r="C29" i="36"/>
  <c r="S29" i="36" s="1"/>
  <c r="S25" i="36"/>
  <c r="C30" i="36"/>
  <c r="C6" i="36"/>
  <c r="K30" i="36"/>
  <c r="K11" i="36" s="1"/>
  <c r="H30" i="36"/>
  <c r="H12" i="36" s="1"/>
  <c r="J29" i="36"/>
  <c r="J11" i="36" s="1"/>
  <c r="R29" i="36"/>
  <c r="R12" i="36" s="1"/>
  <c r="Q29" i="36"/>
  <c r="Q12" i="36" s="1"/>
  <c r="O29" i="36"/>
  <c r="G30" i="36"/>
  <c r="P30" i="36"/>
  <c r="N30" i="36"/>
  <c r="D30" i="36"/>
  <c r="D12" i="36" s="1"/>
  <c r="E29" i="36"/>
  <c r="I29" i="36"/>
  <c r="I12" i="36" s="1"/>
  <c r="F30" i="36"/>
  <c r="L30" i="36"/>
  <c r="M29" i="36"/>
  <c r="M11" i="36" s="1"/>
  <c r="H46" i="49"/>
  <c r="B47" i="49"/>
  <c r="G46" i="49"/>
  <c r="V51" i="54" l="1"/>
  <c r="W51" i="54"/>
  <c r="Z51" i="54"/>
  <c r="T51" i="54"/>
  <c r="U51" i="54"/>
  <c r="AA51" i="54"/>
  <c r="AB51" i="54"/>
  <c r="AC51" i="54"/>
  <c r="D47" i="49"/>
  <c r="C47" i="49"/>
  <c r="F47" i="49"/>
  <c r="E47" i="49"/>
  <c r="K47" i="49"/>
  <c r="J47" i="49"/>
  <c r="L47" i="49"/>
  <c r="I47" i="49"/>
  <c r="Y51" i="54"/>
  <c r="S52" i="54"/>
  <c r="X51" i="54"/>
  <c r="C11" i="36"/>
  <c r="S30" i="36"/>
  <c r="C12" i="36"/>
  <c r="H11" i="36"/>
  <c r="K12" i="36"/>
  <c r="J12" i="36"/>
  <c r="Q11" i="36"/>
  <c r="R11" i="36"/>
  <c r="O11" i="36"/>
  <c r="O12" i="36"/>
  <c r="E12" i="36"/>
  <c r="G11" i="36"/>
  <c r="E11" i="36"/>
  <c r="G12" i="36"/>
  <c r="N12" i="36"/>
  <c r="P12" i="36"/>
  <c r="P11" i="36"/>
  <c r="D11" i="36"/>
  <c r="N11" i="36"/>
  <c r="F11" i="36"/>
  <c r="F12" i="36"/>
  <c r="I11" i="36"/>
  <c r="M12" i="36"/>
  <c r="L11" i="36"/>
  <c r="L12" i="36"/>
  <c r="G47" i="49"/>
  <c r="B48" i="49"/>
  <c r="H47" i="49"/>
  <c r="T52" i="54" l="1"/>
  <c r="U52" i="54"/>
  <c r="Z52" i="54"/>
  <c r="V52" i="54"/>
  <c r="W52" i="54"/>
  <c r="AA52" i="54"/>
  <c r="AC52" i="54"/>
  <c r="AB52" i="54"/>
  <c r="D48" i="49"/>
  <c r="E48" i="49"/>
  <c r="F48" i="49"/>
  <c r="C48" i="49"/>
  <c r="K48" i="49"/>
  <c r="J48" i="49"/>
  <c r="I48" i="49"/>
  <c r="L48" i="49"/>
  <c r="X52" i="54"/>
  <c r="S53" i="54"/>
  <c r="Y52" i="54"/>
  <c r="H48" i="49"/>
  <c r="G48" i="49"/>
  <c r="B49" i="49"/>
  <c r="V53" i="54" l="1"/>
  <c r="W53" i="54"/>
  <c r="Z53" i="54"/>
  <c r="T53" i="54"/>
  <c r="U53" i="54"/>
  <c r="AB53" i="54"/>
  <c r="AC53" i="54"/>
  <c r="AA53" i="54"/>
  <c r="D49" i="49"/>
  <c r="F49" i="49"/>
  <c r="C49" i="49"/>
  <c r="K49" i="49"/>
  <c r="J49" i="49"/>
  <c r="L49" i="49"/>
  <c r="I49" i="49"/>
  <c r="E49" i="49"/>
  <c r="Y53" i="54"/>
  <c r="X53" i="54"/>
  <c r="S54" i="54"/>
  <c r="B50" i="49"/>
  <c r="G49" i="49"/>
  <c r="H49" i="49"/>
  <c r="U54" i="54" l="1"/>
  <c r="V54" i="54"/>
  <c r="W54" i="54"/>
  <c r="Z54" i="54"/>
  <c r="T54" i="54"/>
  <c r="AA54" i="54"/>
  <c r="AB54" i="54"/>
  <c r="AC54" i="54"/>
  <c r="D50" i="49"/>
  <c r="E50" i="49"/>
  <c r="F50" i="49"/>
  <c r="K50" i="49"/>
  <c r="J50" i="49"/>
  <c r="I50" i="49"/>
  <c r="C50" i="49"/>
  <c r="L50" i="49"/>
  <c r="X54" i="54"/>
  <c r="Y54" i="54"/>
  <c r="S55" i="54"/>
  <c r="H50" i="49"/>
  <c r="G50" i="49"/>
  <c r="B51" i="49"/>
  <c r="V55" i="54" l="1"/>
  <c r="W55" i="54"/>
  <c r="T55" i="54"/>
  <c r="Z55" i="54"/>
  <c r="U55" i="54"/>
  <c r="AB55" i="54"/>
  <c r="AC55" i="54"/>
  <c r="AA55" i="54"/>
  <c r="D51" i="49"/>
  <c r="C51" i="49"/>
  <c r="F51" i="49"/>
  <c r="E51" i="49"/>
  <c r="K51" i="49"/>
  <c r="J51" i="49"/>
  <c r="L51" i="49"/>
  <c r="I51" i="49"/>
  <c r="S56" i="54"/>
  <c r="X55" i="54"/>
  <c r="Y55" i="54"/>
  <c r="G51" i="49"/>
  <c r="B52" i="49"/>
  <c r="H51" i="49"/>
  <c r="Z56" i="54" l="1"/>
  <c r="U56" i="54"/>
  <c r="V56" i="54"/>
  <c r="W56" i="54"/>
  <c r="T56" i="54"/>
  <c r="AA56" i="54"/>
  <c r="AB56" i="54"/>
  <c r="AC56" i="54"/>
  <c r="D52" i="49"/>
  <c r="E52" i="49"/>
  <c r="F52" i="49"/>
  <c r="C52" i="49"/>
  <c r="K52" i="49"/>
  <c r="J52" i="49"/>
  <c r="I52" i="49"/>
  <c r="L52" i="49"/>
  <c r="X56" i="54"/>
  <c r="S57" i="54"/>
  <c r="Y56" i="54"/>
  <c r="B53" i="49"/>
  <c r="H52" i="49"/>
  <c r="G52" i="49"/>
  <c r="V57" i="54" l="1"/>
  <c r="Z57" i="54"/>
  <c r="W57" i="54"/>
  <c r="T57" i="54"/>
  <c r="U57" i="54"/>
  <c r="AA57" i="54"/>
  <c r="AB57" i="54"/>
  <c r="AC57" i="54"/>
  <c r="D53" i="49"/>
  <c r="F53" i="49"/>
  <c r="C53" i="49"/>
  <c r="E53" i="49"/>
  <c r="K53" i="49"/>
  <c r="J53" i="49"/>
  <c r="L53" i="49"/>
  <c r="I53" i="49"/>
  <c r="Y57" i="54"/>
  <c r="X57" i="54"/>
  <c r="S58" i="54"/>
  <c r="B54" i="49"/>
  <c r="G53" i="49"/>
  <c r="H53" i="49"/>
  <c r="Z58" i="54" l="1"/>
  <c r="U58" i="54"/>
  <c r="V58" i="54"/>
  <c r="W58" i="54"/>
  <c r="T58" i="54"/>
  <c r="AC58" i="54"/>
  <c r="AA58" i="54"/>
  <c r="AB58" i="54"/>
  <c r="D54" i="49"/>
  <c r="E54" i="49"/>
  <c r="C54" i="49"/>
  <c r="K54" i="49"/>
  <c r="F54" i="49"/>
  <c r="J54" i="49"/>
  <c r="I54" i="49"/>
  <c r="L54" i="49"/>
  <c r="S59" i="54"/>
  <c r="Y58" i="54"/>
  <c r="X58" i="54"/>
  <c r="G54" i="49"/>
  <c r="H54" i="49"/>
  <c r="B55" i="49"/>
  <c r="V59" i="54" l="1"/>
  <c r="W59" i="54"/>
  <c r="Z59" i="54"/>
  <c r="T59" i="54"/>
  <c r="U59" i="54"/>
  <c r="AA59" i="54"/>
  <c r="AB59" i="54"/>
  <c r="AC59" i="54"/>
  <c r="D55" i="49"/>
  <c r="C55" i="49"/>
  <c r="F55" i="49"/>
  <c r="E55" i="49"/>
  <c r="K55" i="49"/>
  <c r="J55" i="49"/>
  <c r="L55" i="49"/>
  <c r="I55" i="49"/>
  <c r="Y59" i="54"/>
  <c r="S60" i="54"/>
  <c r="X59" i="54"/>
  <c r="H55" i="49"/>
  <c r="G55" i="49"/>
  <c r="B56" i="49"/>
  <c r="U60" i="54" l="1"/>
  <c r="Z60" i="54"/>
  <c r="V60" i="54"/>
  <c r="T60" i="54"/>
  <c r="W60" i="54"/>
  <c r="AA60" i="54"/>
  <c r="AC60" i="54"/>
  <c r="AB60" i="54"/>
  <c r="D56" i="49"/>
  <c r="E56" i="49"/>
  <c r="F56" i="49"/>
  <c r="C56" i="49"/>
  <c r="K56" i="49"/>
  <c r="J56" i="49"/>
  <c r="I56" i="49"/>
  <c r="L56" i="49"/>
  <c r="X60" i="54"/>
  <c r="S61" i="54"/>
  <c r="Y60" i="54"/>
  <c r="B57" i="49"/>
  <c r="H56" i="49"/>
  <c r="G56" i="49"/>
  <c r="V61" i="54" l="1"/>
  <c r="W61" i="54"/>
  <c r="Z61" i="54"/>
  <c r="T61" i="54"/>
  <c r="U61" i="54"/>
  <c r="AB61" i="54"/>
  <c r="AC61" i="54"/>
  <c r="AA61" i="54"/>
  <c r="D57" i="49"/>
  <c r="F57" i="49"/>
  <c r="C57" i="49"/>
  <c r="E57" i="49"/>
  <c r="K57" i="49"/>
  <c r="J57" i="49"/>
  <c r="L57" i="49"/>
  <c r="I57" i="49"/>
  <c r="Y61" i="54"/>
  <c r="X61" i="54"/>
  <c r="S62" i="54"/>
  <c r="B58" i="49"/>
  <c r="G57" i="49"/>
  <c r="H57" i="49"/>
  <c r="U62" i="54" l="1"/>
  <c r="V62" i="54"/>
  <c r="Z62" i="54"/>
  <c r="T62" i="54"/>
  <c r="W62" i="54"/>
  <c r="AA62" i="54"/>
  <c r="AB62" i="54"/>
  <c r="AC62" i="54"/>
  <c r="D58" i="49"/>
  <c r="E58" i="49"/>
  <c r="F58" i="49"/>
  <c r="C58" i="49"/>
  <c r="K58" i="49"/>
  <c r="J58" i="49"/>
  <c r="I58" i="49"/>
  <c r="L58" i="49"/>
  <c r="Y62" i="54"/>
  <c r="X62" i="54"/>
  <c r="S63" i="54"/>
  <c r="G58" i="49"/>
  <c r="H58" i="49"/>
  <c r="B59" i="49"/>
  <c r="V63" i="54" l="1"/>
  <c r="W63" i="54"/>
  <c r="T63" i="54"/>
  <c r="Z63" i="54"/>
  <c r="U63" i="54"/>
  <c r="AB63" i="54"/>
  <c r="AC63" i="54"/>
  <c r="AA63" i="54"/>
  <c r="D59" i="49"/>
  <c r="C59" i="49"/>
  <c r="F59" i="49"/>
  <c r="E59" i="49"/>
  <c r="K59" i="49"/>
  <c r="J59" i="49"/>
  <c r="L59" i="49"/>
  <c r="I59" i="49"/>
  <c r="S64" i="54"/>
  <c r="X63" i="54"/>
  <c r="Y63" i="54"/>
  <c r="H59" i="49"/>
  <c r="G59" i="49"/>
  <c r="B60" i="49"/>
  <c r="Z64" i="54" l="1"/>
  <c r="U64" i="54"/>
  <c r="V64" i="54"/>
  <c r="T64" i="54"/>
  <c r="W64" i="54"/>
  <c r="AA64" i="54"/>
  <c r="AB64" i="54"/>
  <c r="AC64" i="54"/>
  <c r="D60" i="49"/>
  <c r="E60" i="49"/>
  <c r="K60" i="49"/>
  <c r="J60" i="49"/>
  <c r="F60" i="49"/>
  <c r="C60" i="49"/>
  <c r="I60" i="49"/>
  <c r="L60" i="49"/>
  <c r="X64" i="54"/>
  <c r="S65" i="54"/>
  <c r="Y64" i="54"/>
  <c r="B61" i="49"/>
  <c r="H60" i="49"/>
  <c r="G60" i="49"/>
  <c r="V65" i="54" l="1"/>
  <c r="Z65" i="54"/>
  <c r="W65" i="54"/>
  <c r="T65" i="54"/>
  <c r="U65" i="54"/>
  <c r="AA65" i="54"/>
  <c r="AB65" i="54"/>
  <c r="AC65" i="54"/>
  <c r="D61" i="49"/>
  <c r="F61" i="49"/>
  <c r="C61" i="49"/>
  <c r="E61" i="49"/>
  <c r="K61" i="49"/>
  <c r="J61" i="49"/>
  <c r="L61" i="49"/>
  <c r="I61" i="49"/>
  <c r="Y65" i="54"/>
  <c r="X65" i="54"/>
  <c r="S66" i="54"/>
  <c r="B62" i="49"/>
  <c r="G61" i="49"/>
  <c r="H61" i="49"/>
  <c r="Z66" i="54" l="1"/>
  <c r="U66" i="54"/>
  <c r="V66" i="54"/>
  <c r="T66" i="54"/>
  <c r="W66" i="54"/>
  <c r="AC66" i="54"/>
  <c r="AA66" i="54"/>
  <c r="AB66" i="54"/>
  <c r="D62" i="49"/>
  <c r="E62" i="49"/>
  <c r="C62" i="49"/>
  <c r="F62" i="49"/>
  <c r="K62" i="49"/>
  <c r="J62" i="49"/>
  <c r="I62" i="49"/>
  <c r="L62" i="49"/>
  <c r="S67" i="54"/>
  <c r="Y66" i="54"/>
  <c r="X66" i="54"/>
  <c r="G62" i="49"/>
  <c r="H62" i="49"/>
  <c r="B63" i="49"/>
  <c r="V67" i="54" l="1"/>
  <c r="W67" i="54"/>
  <c r="Z67" i="54"/>
  <c r="T67" i="54"/>
  <c r="U67" i="54"/>
  <c r="AA67" i="54"/>
  <c r="AB67" i="54"/>
  <c r="AC67" i="54"/>
  <c r="D63" i="49"/>
  <c r="C63" i="49"/>
  <c r="F63" i="49"/>
  <c r="E63" i="49"/>
  <c r="K63" i="49"/>
  <c r="J63" i="49"/>
  <c r="L63" i="49"/>
  <c r="I63" i="49"/>
  <c r="Y67" i="54"/>
  <c r="S68" i="54"/>
  <c r="X67" i="54"/>
  <c r="H63" i="49"/>
  <c r="G63" i="49"/>
  <c r="B64" i="49"/>
  <c r="U68" i="54" l="1"/>
  <c r="Z68" i="54"/>
  <c r="V68" i="54"/>
  <c r="T68" i="54"/>
  <c r="W68" i="54"/>
  <c r="AA68" i="54"/>
  <c r="AC68" i="54"/>
  <c r="AB68" i="54"/>
  <c r="D64" i="49"/>
  <c r="E64" i="49"/>
  <c r="F64" i="49"/>
  <c r="C64" i="49"/>
  <c r="K64" i="49"/>
  <c r="J64" i="49"/>
  <c r="I64" i="49"/>
  <c r="L64" i="49"/>
  <c r="X68" i="54"/>
  <c r="S69" i="54"/>
  <c r="Y68" i="54"/>
  <c r="B65" i="49"/>
  <c r="H64" i="49"/>
  <c r="G64" i="49"/>
  <c r="V69" i="54" l="1"/>
  <c r="W69" i="54"/>
  <c r="Z69" i="54"/>
  <c r="T69" i="54"/>
  <c r="U69" i="54"/>
  <c r="AB69" i="54"/>
  <c r="AC69" i="54"/>
  <c r="AA69" i="54"/>
  <c r="D65" i="49"/>
  <c r="F65" i="49"/>
  <c r="C65" i="49"/>
  <c r="K65" i="49"/>
  <c r="E65" i="49"/>
  <c r="J65" i="49"/>
  <c r="L65" i="49"/>
  <c r="I65" i="49"/>
  <c r="Y69" i="54"/>
  <c r="X69" i="54"/>
  <c r="S70" i="54"/>
  <c r="B66" i="49"/>
  <c r="G65" i="49"/>
  <c r="H65" i="49"/>
  <c r="U70" i="54" l="1"/>
  <c r="V70" i="54"/>
  <c r="Z70" i="54"/>
  <c r="T70" i="54"/>
  <c r="W70" i="54"/>
  <c r="AA70" i="54"/>
  <c r="AB70" i="54"/>
  <c r="AC70" i="54"/>
  <c r="D66" i="49"/>
  <c r="E66" i="49"/>
  <c r="F66" i="49"/>
  <c r="C66" i="49"/>
  <c r="K66" i="49"/>
  <c r="J66" i="49"/>
  <c r="I66" i="49"/>
  <c r="L66" i="49"/>
  <c r="Y70" i="54"/>
  <c r="X70" i="54"/>
  <c r="S71" i="54"/>
  <c r="G66" i="49"/>
  <c r="H66" i="49"/>
  <c r="B67" i="49"/>
  <c r="V71" i="54" l="1"/>
  <c r="W71" i="54"/>
  <c r="Z71" i="54"/>
  <c r="T71" i="54"/>
  <c r="U71" i="54"/>
  <c r="AB71" i="54"/>
  <c r="AC71" i="54"/>
  <c r="AA71" i="54"/>
  <c r="D67" i="49"/>
  <c r="C67" i="49"/>
  <c r="F67" i="49"/>
  <c r="E67" i="49"/>
  <c r="K67" i="49"/>
  <c r="J67" i="49"/>
  <c r="L67" i="49"/>
  <c r="I67" i="49"/>
  <c r="S72" i="54"/>
  <c r="Y71" i="54"/>
  <c r="X71" i="54"/>
  <c r="H67" i="49"/>
  <c r="G67" i="49"/>
  <c r="B68" i="49"/>
  <c r="Z72" i="54" l="1"/>
  <c r="V72" i="54"/>
  <c r="W72" i="54"/>
  <c r="T72" i="54"/>
  <c r="U72" i="54"/>
  <c r="AA72" i="54"/>
  <c r="AB72" i="54"/>
  <c r="AC72" i="54"/>
  <c r="D68" i="49"/>
  <c r="E68" i="49"/>
  <c r="F68" i="49"/>
  <c r="C68" i="49"/>
  <c r="K68" i="49"/>
  <c r="J68" i="49"/>
  <c r="I68" i="49"/>
  <c r="L68" i="49"/>
  <c r="X72" i="54"/>
  <c r="Y72" i="54"/>
  <c r="S73" i="54"/>
  <c r="B69" i="49"/>
  <c r="H68" i="49"/>
  <c r="G68" i="49"/>
  <c r="V73" i="54" l="1"/>
  <c r="Z73" i="54"/>
  <c r="W73" i="54"/>
  <c r="T73" i="54"/>
  <c r="U73" i="54"/>
  <c r="AA73" i="54"/>
  <c r="AB73" i="54"/>
  <c r="AC73" i="54"/>
  <c r="D69" i="49"/>
  <c r="F69" i="49"/>
  <c r="C69" i="49"/>
  <c r="E69" i="49"/>
  <c r="K69" i="49"/>
  <c r="J69" i="49"/>
  <c r="L69" i="49"/>
  <c r="I69" i="49"/>
  <c r="Y73" i="54"/>
  <c r="X73" i="54"/>
  <c r="S74" i="54"/>
  <c r="B70" i="49"/>
  <c r="G69" i="49"/>
  <c r="H69" i="49"/>
  <c r="Z74" i="54" l="1"/>
  <c r="V74" i="54"/>
  <c r="T74" i="54"/>
  <c r="U74" i="54"/>
  <c r="W74" i="54"/>
  <c r="AC74" i="54"/>
  <c r="AA74" i="54"/>
  <c r="AB74" i="54"/>
  <c r="D70" i="49"/>
  <c r="E70" i="49"/>
  <c r="C70" i="49"/>
  <c r="K70" i="49"/>
  <c r="J70" i="49"/>
  <c r="F70" i="49"/>
  <c r="I70" i="49"/>
  <c r="L70" i="49"/>
  <c r="S75" i="54"/>
  <c r="Y74" i="54"/>
  <c r="X74" i="54"/>
  <c r="G70" i="49"/>
  <c r="H70" i="49"/>
  <c r="B71" i="49"/>
  <c r="V75" i="54" l="1"/>
  <c r="Z75" i="54"/>
  <c r="W75" i="54"/>
  <c r="T75" i="54"/>
  <c r="U75" i="54"/>
  <c r="AA75" i="54"/>
  <c r="AB75" i="54"/>
  <c r="AC75" i="54"/>
  <c r="D71" i="49"/>
  <c r="C71" i="49"/>
  <c r="F71" i="49"/>
  <c r="K71" i="49"/>
  <c r="J71" i="49"/>
  <c r="L71" i="49"/>
  <c r="I71" i="49"/>
  <c r="E71" i="49"/>
  <c r="Y75" i="54"/>
  <c r="S76" i="54"/>
  <c r="X75" i="54"/>
  <c r="H71" i="49"/>
  <c r="G71" i="49"/>
  <c r="B72" i="49"/>
  <c r="Z76" i="54" l="1"/>
  <c r="V76" i="54"/>
  <c r="T76" i="54"/>
  <c r="U76" i="54"/>
  <c r="W76" i="54"/>
  <c r="AA76" i="54"/>
  <c r="AC76" i="54"/>
  <c r="AB76" i="54"/>
  <c r="D72" i="49"/>
  <c r="E72" i="49"/>
  <c r="F72" i="49"/>
  <c r="C72" i="49"/>
  <c r="K72" i="49"/>
  <c r="J72" i="49"/>
  <c r="I72" i="49"/>
  <c r="L72" i="49"/>
  <c r="X76" i="54"/>
  <c r="S77" i="54"/>
  <c r="Y76" i="54"/>
  <c r="B73" i="49"/>
  <c r="H72" i="49"/>
  <c r="G72" i="49"/>
  <c r="V77" i="54" l="1"/>
  <c r="Z77" i="54"/>
  <c r="T77" i="54"/>
  <c r="U77" i="54"/>
  <c r="W77" i="54"/>
  <c r="AB77" i="54"/>
  <c r="AC77" i="54"/>
  <c r="AA77" i="54"/>
  <c r="D73" i="49"/>
  <c r="F73" i="49"/>
  <c r="C73" i="49"/>
  <c r="E73" i="49"/>
  <c r="K73" i="49"/>
  <c r="J73" i="49"/>
  <c r="L73" i="49"/>
  <c r="I73" i="49"/>
  <c r="Y77" i="54"/>
  <c r="S78" i="54"/>
  <c r="X77" i="54"/>
  <c r="B74" i="49"/>
  <c r="G73" i="49"/>
  <c r="H73" i="49"/>
  <c r="V78" i="54" l="1"/>
  <c r="Z78" i="54"/>
  <c r="U78" i="54"/>
  <c r="W78" i="54"/>
  <c r="T78" i="54"/>
  <c r="AA78" i="54"/>
  <c r="AB78" i="54"/>
  <c r="AC78" i="54"/>
  <c r="D74" i="49"/>
  <c r="E74" i="49"/>
  <c r="F74" i="49"/>
  <c r="C74" i="49"/>
  <c r="K74" i="49"/>
  <c r="J74" i="49"/>
  <c r="I74" i="49"/>
  <c r="L74" i="49"/>
  <c r="S79" i="54"/>
  <c r="Y78" i="54"/>
  <c r="X78" i="54"/>
  <c r="G74" i="49"/>
  <c r="H74" i="49"/>
  <c r="B75" i="49"/>
  <c r="V79" i="54" l="1"/>
  <c r="Z79" i="54"/>
  <c r="T79" i="54"/>
  <c r="U79" i="54"/>
  <c r="W79" i="54"/>
  <c r="AB79" i="54"/>
  <c r="AC79" i="54"/>
  <c r="AA79" i="54"/>
  <c r="D75" i="49"/>
  <c r="C75" i="49"/>
  <c r="F75" i="49"/>
  <c r="E75" i="49"/>
  <c r="K75" i="49"/>
  <c r="J75" i="49"/>
  <c r="L75" i="49"/>
  <c r="I75" i="49"/>
  <c r="Y79" i="54"/>
  <c r="S80" i="54"/>
  <c r="X79" i="54"/>
  <c r="H75" i="49"/>
  <c r="G75" i="49"/>
  <c r="B76" i="49"/>
  <c r="Z80" i="54" l="1"/>
  <c r="V80" i="54"/>
  <c r="T80" i="54"/>
  <c r="U80" i="54"/>
  <c r="W80" i="54"/>
  <c r="AA80" i="54"/>
  <c r="AB80" i="54"/>
  <c r="AC80" i="54"/>
  <c r="D76" i="49"/>
  <c r="E76" i="49"/>
  <c r="F76" i="49"/>
  <c r="K76" i="49"/>
  <c r="C76" i="49"/>
  <c r="J76" i="49"/>
  <c r="I76" i="49"/>
  <c r="L76" i="49"/>
  <c r="X80" i="54"/>
  <c r="Y80" i="54"/>
  <c r="S81" i="54"/>
  <c r="B77" i="49"/>
  <c r="H76" i="49"/>
  <c r="G76" i="49"/>
  <c r="V81" i="54" l="1"/>
  <c r="Z81" i="54"/>
  <c r="T81" i="54"/>
  <c r="U81" i="54"/>
  <c r="W81" i="54"/>
  <c r="AA81" i="54"/>
  <c r="AB81" i="54"/>
  <c r="AC81" i="54"/>
  <c r="D77" i="49"/>
  <c r="F77" i="49"/>
  <c r="C77" i="49"/>
  <c r="E77" i="49"/>
  <c r="K77" i="49"/>
  <c r="J77" i="49"/>
  <c r="L77" i="49"/>
  <c r="I77" i="49"/>
  <c r="X81" i="54"/>
  <c r="Y81" i="54"/>
  <c r="S82" i="54"/>
  <c r="B78" i="49"/>
  <c r="G77" i="49"/>
  <c r="H77" i="49"/>
  <c r="Z82" i="54" l="1"/>
  <c r="V82" i="54"/>
  <c r="T82" i="54"/>
  <c r="U82" i="54"/>
  <c r="W82" i="54"/>
  <c r="AC82" i="54"/>
  <c r="AA82" i="54"/>
  <c r="AB82" i="54"/>
  <c r="D78" i="49"/>
  <c r="E78" i="49"/>
  <c r="C78" i="49"/>
  <c r="F78" i="49"/>
  <c r="K78" i="49"/>
  <c r="J78" i="49"/>
  <c r="I78" i="49"/>
  <c r="L78" i="49"/>
  <c r="X82" i="54"/>
  <c r="S83" i="54"/>
  <c r="Y82" i="54"/>
  <c r="G78" i="49"/>
  <c r="H78" i="49"/>
  <c r="B79" i="49"/>
  <c r="Z83" i="54" l="1"/>
  <c r="V83" i="54"/>
  <c r="W83" i="54"/>
  <c r="T83" i="54"/>
  <c r="U83" i="54"/>
  <c r="AA83" i="54"/>
  <c r="AB83" i="54"/>
  <c r="AC83" i="54"/>
  <c r="D79" i="49"/>
  <c r="C79" i="49"/>
  <c r="F79" i="49"/>
  <c r="E79" i="49"/>
  <c r="K79" i="49"/>
  <c r="J79" i="49"/>
  <c r="L79" i="49"/>
  <c r="I79" i="49"/>
  <c r="Y83" i="54"/>
  <c r="S84" i="54"/>
  <c r="X83" i="54"/>
  <c r="H79" i="49"/>
  <c r="G79" i="49"/>
  <c r="B80" i="49"/>
  <c r="Z84" i="54" l="1"/>
  <c r="V84" i="54"/>
  <c r="T84" i="54"/>
  <c r="U84" i="54"/>
  <c r="W84" i="54"/>
  <c r="AA84" i="54"/>
  <c r="AC84" i="54"/>
  <c r="AB84" i="54"/>
  <c r="D80" i="49"/>
  <c r="E80" i="49"/>
  <c r="F80" i="49"/>
  <c r="C80" i="49"/>
  <c r="K80" i="49"/>
  <c r="J80" i="49"/>
  <c r="I80" i="49"/>
  <c r="L80" i="49"/>
  <c r="Y84" i="54"/>
  <c r="S85" i="54"/>
  <c r="X84" i="54"/>
  <c r="B81" i="49"/>
  <c r="H80" i="49"/>
  <c r="G80" i="49"/>
  <c r="Z85" i="54" l="1"/>
  <c r="W85" i="54"/>
  <c r="T85" i="54"/>
  <c r="U85" i="54"/>
  <c r="V85" i="54"/>
  <c r="AB85" i="54"/>
  <c r="AC85" i="54"/>
  <c r="AA85" i="54"/>
  <c r="D81" i="49"/>
  <c r="F81" i="49"/>
  <c r="C81" i="49"/>
  <c r="K81" i="49"/>
  <c r="J81" i="49"/>
  <c r="L81" i="49"/>
  <c r="E81" i="49"/>
  <c r="I81" i="49"/>
  <c r="S86" i="54"/>
  <c r="Y85" i="54"/>
  <c r="X85" i="54"/>
  <c r="B82" i="49"/>
  <c r="G81" i="49"/>
  <c r="H81" i="49"/>
  <c r="V86" i="54" l="1"/>
  <c r="Z86" i="54"/>
  <c r="T86" i="54"/>
  <c r="U86" i="54"/>
  <c r="W86" i="54"/>
  <c r="AA86" i="54"/>
  <c r="AB86" i="54"/>
  <c r="AC86" i="54"/>
  <c r="D82" i="49"/>
  <c r="E82" i="49"/>
  <c r="F82" i="49"/>
  <c r="K82" i="49"/>
  <c r="J82" i="49"/>
  <c r="C82" i="49"/>
  <c r="I82" i="49"/>
  <c r="L82" i="49"/>
  <c r="X86" i="54"/>
  <c r="S87" i="54"/>
  <c r="Y86" i="54"/>
  <c r="G82" i="49"/>
  <c r="H82" i="49"/>
  <c r="B83" i="49"/>
  <c r="Z87" i="54" l="1"/>
  <c r="T87" i="54"/>
  <c r="U87" i="54"/>
  <c r="V87" i="54"/>
  <c r="W87" i="54"/>
  <c r="AB87" i="54"/>
  <c r="AC87" i="54"/>
  <c r="AA87" i="54"/>
  <c r="D83" i="49"/>
  <c r="C83" i="49"/>
  <c r="F83" i="49"/>
  <c r="E83" i="49"/>
  <c r="K83" i="49"/>
  <c r="J83" i="49"/>
  <c r="L83" i="49"/>
  <c r="I83" i="49"/>
  <c r="X87" i="54"/>
  <c r="Y87" i="54"/>
  <c r="S88" i="54"/>
  <c r="H83" i="49"/>
  <c r="G83" i="49"/>
  <c r="B84" i="49"/>
  <c r="Z88" i="54" l="1"/>
  <c r="T88" i="54"/>
  <c r="U88" i="54"/>
  <c r="V88" i="54"/>
  <c r="W88" i="54"/>
  <c r="AA88" i="54"/>
  <c r="AB88" i="54"/>
  <c r="AC88" i="54"/>
  <c r="D84" i="49"/>
  <c r="E84" i="49"/>
  <c r="F84" i="49"/>
  <c r="C84" i="49"/>
  <c r="K84" i="49"/>
  <c r="J84" i="49"/>
  <c r="I84" i="49"/>
  <c r="L84" i="49"/>
  <c r="S89" i="54"/>
  <c r="X88" i="54"/>
  <c r="Y88" i="54"/>
  <c r="B85" i="49"/>
  <c r="H84" i="49"/>
  <c r="G84" i="49"/>
  <c r="Z89" i="54" l="1"/>
  <c r="T89" i="54"/>
  <c r="U89" i="54"/>
  <c r="V89" i="54"/>
  <c r="W89" i="54"/>
  <c r="AA89" i="54"/>
  <c r="AB89" i="54"/>
  <c r="AC89" i="54"/>
  <c r="D85" i="49"/>
  <c r="F85" i="49"/>
  <c r="C85" i="49"/>
  <c r="E85" i="49"/>
  <c r="K85" i="49"/>
  <c r="J85" i="49"/>
  <c r="L85" i="49"/>
  <c r="I85" i="49"/>
  <c r="X89" i="54"/>
  <c r="Y89" i="54"/>
  <c r="S90" i="54"/>
  <c r="B86" i="49"/>
  <c r="G85" i="49"/>
  <c r="H85" i="49"/>
  <c r="Z90" i="54" l="1"/>
  <c r="T90" i="54"/>
  <c r="U90" i="54"/>
  <c r="V90" i="54"/>
  <c r="W90" i="54"/>
  <c r="AC90" i="54"/>
  <c r="AA90" i="54"/>
  <c r="AB90" i="54"/>
  <c r="D86" i="49"/>
  <c r="E86" i="49"/>
  <c r="C86" i="49"/>
  <c r="K86" i="49"/>
  <c r="F86" i="49"/>
  <c r="J86" i="49"/>
  <c r="I86" i="49"/>
  <c r="L86" i="49"/>
  <c r="X90" i="54"/>
  <c r="Y90" i="54"/>
  <c r="S91" i="54"/>
  <c r="G86" i="49"/>
  <c r="H86" i="49"/>
  <c r="B87" i="49"/>
  <c r="Z91" i="54" l="1"/>
  <c r="T91" i="54"/>
  <c r="U91" i="54"/>
  <c r="V91" i="54"/>
  <c r="W91" i="54"/>
  <c r="AA91" i="54"/>
  <c r="AB91" i="54"/>
  <c r="AC91" i="54"/>
  <c r="D87" i="49"/>
  <c r="C87" i="49"/>
  <c r="F87" i="49"/>
  <c r="E87" i="49"/>
  <c r="K87" i="49"/>
  <c r="J87" i="49"/>
  <c r="L87" i="49"/>
  <c r="I87" i="49"/>
  <c r="Y91" i="54"/>
  <c r="X91" i="54"/>
  <c r="S92" i="54"/>
  <c r="H87" i="49"/>
  <c r="G87" i="49"/>
  <c r="B88" i="49"/>
  <c r="Z92" i="54" l="1"/>
  <c r="T92" i="54"/>
  <c r="U92" i="54"/>
  <c r="V92" i="54"/>
  <c r="W92" i="54"/>
  <c r="AA92" i="54"/>
  <c r="AC92" i="54"/>
  <c r="AB92" i="54"/>
  <c r="D88" i="49"/>
  <c r="E88" i="49"/>
  <c r="F88" i="49"/>
  <c r="C88" i="49"/>
  <c r="K88" i="49"/>
  <c r="J88" i="49"/>
  <c r="I88" i="49"/>
  <c r="L88" i="49"/>
  <c r="Y92" i="54"/>
  <c r="S93" i="54"/>
  <c r="X92" i="54"/>
  <c r="B89" i="49"/>
  <c r="H88" i="49"/>
  <c r="G88" i="49"/>
  <c r="Z93" i="54" l="1"/>
  <c r="T93" i="54"/>
  <c r="U93" i="54"/>
  <c r="V93" i="54"/>
  <c r="W93" i="54"/>
  <c r="AB93" i="54"/>
  <c r="AC93" i="54"/>
  <c r="AA93" i="54"/>
  <c r="D89" i="49"/>
  <c r="F89" i="49"/>
  <c r="C89" i="49"/>
  <c r="E89" i="49"/>
  <c r="K89" i="49"/>
  <c r="J89" i="49"/>
  <c r="L89" i="49"/>
  <c r="I89" i="49"/>
  <c r="S94" i="54"/>
  <c r="X93" i="54"/>
  <c r="Y93" i="54"/>
  <c r="B90" i="49"/>
  <c r="G89" i="49"/>
  <c r="H89" i="49"/>
  <c r="Z94" i="54" l="1"/>
  <c r="T94" i="54"/>
  <c r="U94" i="54"/>
  <c r="V94" i="54"/>
  <c r="W94" i="54"/>
  <c r="AA94" i="54"/>
  <c r="AB94" i="54"/>
  <c r="AC94" i="54"/>
  <c r="D90" i="49"/>
  <c r="E90" i="49"/>
  <c r="F90" i="49"/>
  <c r="C90" i="49"/>
  <c r="K90" i="49"/>
  <c r="J90" i="49"/>
  <c r="I90" i="49"/>
  <c r="L90" i="49"/>
  <c r="X94" i="54"/>
  <c r="S95" i="54"/>
  <c r="Y94" i="54"/>
  <c r="G90" i="49"/>
  <c r="H90" i="49"/>
  <c r="B91" i="49"/>
  <c r="Z95" i="54" l="1"/>
  <c r="T95" i="54"/>
  <c r="U95" i="54"/>
  <c r="V95" i="54"/>
  <c r="W95" i="54"/>
  <c r="AB95" i="54"/>
  <c r="AC95" i="54"/>
  <c r="AA95" i="54"/>
  <c r="D91" i="49"/>
  <c r="C91" i="49"/>
  <c r="F91" i="49"/>
  <c r="E91" i="49"/>
  <c r="K91" i="49"/>
  <c r="J91" i="49"/>
  <c r="L91" i="49"/>
  <c r="I91" i="49"/>
  <c r="Y95" i="54"/>
  <c r="X95" i="54"/>
  <c r="S96" i="54"/>
  <c r="H91" i="49"/>
  <c r="G91" i="49"/>
  <c r="B92" i="49"/>
  <c r="Z96" i="54" l="1"/>
  <c r="T96" i="54"/>
  <c r="U96" i="54"/>
  <c r="V96" i="54"/>
  <c r="W96" i="54"/>
  <c r="AA96" i="54"/>
  <c r="AB96" i="54"/>
  <c r="AC96" i="54"/>
  <c r="D92" i="49"/>
  <c r="E92" i="49"/>
  <c r="K92" i="49"/>
  <c r="J92" i="49"/>
  <c r="C92" i="49"/>
  <c r="I92" i="49"/>
  <c r="L92" i="49"/>
  <c r="F92" i="49"/>
  <c r="S97" i="54"/>
  <c r="X96" i="54"/>
  <c r="Y96" i="54"/>
  <c r="B93" i="49"/>
  <c r="H92" i="49"/>
  <c r="G92" i="49"/>
  <c r="Z97" i="54" l="1"/>
  <c r="T97" i="54"/>
  <c r="U97" i="54"/>
  <c r="V97" i="54"/>
  <c r="W97" i="54"/>
  <c r="AA97" i="54"/>
  <c r="AB97" i="54"/>
  <c r="AC97" i="54"/>
  <c r="D93" i="49"/>
  <c r="F93" i="49"/>
  <c r="C93" i="49"/>
  <c r="E93" i="49"/>
  <c r="K93" i="49"/>
  <c r="J93" i="49"/>
  <c r="L93" i="49"/>
  <c r="I93" i="49"/>
  <c r="X97" i="54"/>
  <c r="Y97" i="54"/>
  <c r="S98" i="54"/>
  <c r="B94" i="49"/>
  <c r="G93" i="49"/>
  <c r="H93" i="49"/>
  <c r="Z98" i="54" l="1"/>
  <c r="T98" i="54"/>
  <c r="U98" i="54"/>
  <c r="V98" i="54"/>
  <c r="W98" i="54"/>
  <c r="AC98" i="54"/>
  <c r="AA98" i="54"/>
  <c r="AB98" i="54"/>
  <c r="D94" i="49"/>
  <c r="E94" i="49"/>
  <c r="C94" i="49"/>
  <c r="F94" i="49"/>
  <c r="K94" i="49"/>
  <c r="J94" i="49"/>
  <c r="I94" i="49"/>
  <c r="L94" i="49"/>
  <c r="X98" i="54"/>
  <c r="S99" i="54"/>
  <c r="Y98" i="54"/>
  <c r="G94" i="49"/>
  <c r="H94" i="49"/>
  <c r="B95" i="49"/>
  <c r="Z99" i="54" l="1"/>
  <c r="T99" i="54"/>
  <c r="U99" i="54"/>
  <c r="V99" i="54"/>
  <c r="W99" i="54"/>
  <c r="AA99" i="54"/>
  <c r="AB99" i="54"/>
  <c r="AC99" i="54"/>
  <c r="D95" i="49"/>
  <c r="C95" i="49"/>
  <c r="F95" i="49"/>
  <c r="E95" i="49"/>
  <c r="K95" i="49"/>
  <c r="J95" i="49"/>
  <c r="L95" i="49"/>
  <c r="I95" i="49"/>
  <c r="Y99" i="54"/>
  <c r="X99" i="54"/>
  <c r="S100" i="54"/>
  <c r="H95" i="49"/>
  <c r="G95" i="49"/>
  <c r="B96" i="49"/>
  <c r="Z100" i="54" l="1"/>
  <c r="T100" i="54"/>
  <c r="U100" i="54"/>
  <c r="V100" i="54"/>
  <c r="W100" i="54"/>
  <c r="AA100" i="54"/>
  <c r="AC100" i="54"/>
  <c r="AB100" i="54"/>
  <c r="D96" i="49"/>
  <c r="E96" i="49"/>
  <c r="F96" i="49"/>
  <c r="C96" i="49"/>
  <c r="K96" i="49"/>
  <c r="J96" i="49"/>
  <c r="I96" i="49"/>
  <c r="L96" i="49"/>
  <c r="Y100" i="54"/>
  <c r="S101" i="54"/>
  <c r="X100" i="54"/>
  <c r="B97" i="49"/>
  <c r="H96" i="49"/>
  <c r="G96" i="49"/>
  <c r="Z101" i="54" l="1"/>
  <c r="T101" i="54"/>
  <c r="U101" i="54"/>
  <c r="V101" i="54"/>
  <c r="W101" i="54"/>
  <c r="AB101" i="54"/>
  <c r="AC101" i="54"/>
  <c r="AA101" i="54"/>
  <c r="D97" i="49"/>
  <c r="F97" i="49"/>
  <c r="C97" i="49"/>
  <c r="K97" i="49"/>
  <c r="E97" i="49"/>
  <c r="J97" i="49"/>
  <c r="L97" i="49"/>
  <c r="I97" i="49"/>
  <c r="S102" i="54"/>
  <c r="X101" i="54"/>
  <c r="Y101" i="54"/>
  <c r="B98" i="49"/>
  <c r="G97" i="49"/>
  <c r="H97" i="49"/>
  <c r="Z102" i="54" l="1"/>
  <c r="T102" i="54"/>
  <c r="U102" i="54"/>
  <c r="V102" i="54"/>
  <c r="W102" i="54"/>
  <c r="AA102" i="54"/>
  <c r="AB102" i="54"/>
  <c r="AC102" i="54"/>
  <c r="D98" i="49"/>
  <c r="E98" i="49"/>
  <c r="F98" i="49"/>
  <c r="C98" i="49"/>
  <c r="K98" i="49"/>
  <c r="J98" i="49"/>
  <c r="I98" i="49"/>
  <c r="L98" i="49"/>
  <c r="X102" i="54"/>
  <c r="S103" i="54"/>
  <c r="Y102" i="54"/>
  <c r="G98" i="49"/>
  <c r="H98" i="49"/>
  <c r="B99" i="49"/>
  <c r="Z103" i="54" l="1"/>
  <c r="T103" i="54"/>
  <c r="U103" i="54"/>
  <c r="V103" i="54"/>
  <c r="W103" i="54"/>
  <c r="AB103" i="54"/>
  <c r="AC103" i="54"/>
  <c r="AA103" i="54"/>
  <c r="D99" i="49"/>
  <c r="C99" i="49"/>
  <c r="F99" i="49"/>
  <c r="E99" i="49"/>
  <c r="K99" i="49"/>
  <c r="J99" i="49"/>
  <c r="L99" i="49"/>
  <c r="I99" i="49"/>
  <c r="Y103" i="54"/>
  <c r="X103" i="54"/>
  <c r="S104" i="54"/>
  <c r="H99" i="49"/>
  <c r="G99" i="49"/>
  <c r="B100" i="49"/>
  <c r="Z104" i="54" l="1"/>
  <c r="T104" i="54"/>
  <c r="U104" i="54"/>
  <c r="V104" i="54"/>
  <c r="W104" i="54"/>
  <c r="AA104" i="54"/>
  <c r="AB104" i="54"/>
  <c r="AC104" i="54"/>
  <c r="D100" i="49"/>
  <c r="E100" i="49"/>
  <c r="F100" i="49"/>
  <c r="C100" i="49"/>
  <c r="K100" i="49"/>
  <c r="J100" i="49"/>
  <c r="I100" i="49"/>
  <c r="L100" i="49"/>
  <c r="S105" i="54"/>
  <c r="X104" i="54"/>
  <c r="Y104" i="54"/>
  <c r="B101" i="49"/>
  <c r="H100" i="49"/>
  <c r="G100" i="49"/>
  <c r="Z105" i="54" l="1"/>
  <c r="T105" i="54"/>
  <c r="U105" i="54"/>
  <c r="V105" i="54"/>
  <c r="W105" i="54"/>
  <c r="AA105" i="54"/>
  <c r="AB105" i="54"/>
  <c r="AC105" i="54"/>
  <c r="D101" i="49"/>
  <c r="F101" i="49"/>
  <c r="C101" i="49"/>
  <c r="E101" i="49"/>
  <c r="K101" i="49"/>
  <c r="J101" i="49"/>
  <c r="L101" i="49"/>
  <c r="I101" i="49"/>
  <c r="Y105" i="54"/>
  <c r="X105" i="54"/>
  <c r="S106" i="54"/>
  <c r="B102" i="49"/>
  <c r="G101" i="49"/>
  <c r="H101" i="49"/>
  <c r="Z106" i="54" l="1"/>
  <c r="T106" i="54"/>
  <c r="U106" i="54"/>
  <c r="V106" i="54"/>
  <c r="W106" i="54"/>
  <c r="AC106" i="54"/>
  <c r="AA106" i="54"/>
  <c r="AB106" i="54"/>
  <c r="D102" i="49"/>
  <c r="E102" i="49"/>
  <c r="C102" i="49"/>
  <c r="K102" i="49"/>
  <c r="J102" i="49"/>
  <c r="F102" i="49"/>
  <c r="I102" i="49"/>
  <c r="L102" i="49"/>
  <c r="X106" i="54"/>
  <c r="S107" i="54"/>
  <c r="Y106" i="54"/>
  <c r="G102" i="49"/>
  <c r="H102" i="49"/>
  <c r="B103" i="49"/>
  <c r="Z107" i="54" l="1"/>
  <c r="T107" i="54"/>
  <c r="U107" i="54"/>
  <c r="V107" i="54"/>
  <c r="W107" i="54"/>
  <c r="AA107" i="54"/>
  <c r="AB107" i="54"/>
  <c r="AC107" i="54"/>
  <c r="D103" i="49"/>
  <c r="C103" i="49"/>
  <c r="F103" i="49"/>
  <c r="K103" i="49"/>
  <c r="J103" i="49"/>
  <c r="E103" i="49"/>
  <c r="L103" i="49"/>
  <c r="I103" i="49"/>
  <c r="Y107" i="54"/>
  <c r="S108" i="54"/>
  <c r="X107" i="54"/>
  <c r="H103" i="49"/>
  <c r="G103" i="49"/>
  <c r="B104" i="49"/>
  <c r="Z108" i="54" l="1"/>
  <c r="T108" i="54"/>
  <c r="U108" i="54"/>
  <c r="V108" i="54"/>
  <c r="W108" i="54"/>
  <c r="AA108" i="54"/>
  <c r="AC108" i="54"/>
  <c r="AB108" i="54"/>
  <c r="D104" i="49"/>
  <c r="E104" i="49"/>
  <c r="F104" i="49"/>
  <c r="C104" i="49"/>
  <c r="K104" i="49"/>
  <c r="J104" i="49"/>
  <c r="I104" i="49"/>
  <c r="L104" i="49"/>
  <c r="Y108" i="54"/>
  <c r="S109" i="54"/>
  <c r="X108" i="54"/>
  <c r="B105" i="49"/>
  <c r="H104" i="49"/>
  <c r="G104" i="49"/>
  <c r="Z109" i="54" l="1"/>
  <c r="T109" i="54"/>
  <c r="U109" i="54"/>
  <c r="V109" i="54"/>
  <c r="W109" i="54"/>
  <c r="AB109" i="54"/>
  <c r="AC109" i="54"/>
  <c r="AA109" i="54"/>
  <c r="D105" i="49"/>
  <c r="F105" i="49"/>
  <c r="C105" i="49"/>
  <c r="E105" i="49"/>
  <c r="K105" i="49"/>
  <c r="J105" i="49"/>
  <c r="L105" i="49"/>
  <c r="I105" i="49"/>
  <c r="S110" i="54"/>
  <c r="X109" i="54"/>
  <c r="Y109" i="54"/>
  <c r="B106" i="49"/>
  <c r="G105" i="49"/>
  <c r="H105" i="49"/>
  <c r="Z110" i="54" l="1"/>
  <c r="T110" i="54"/>
  <c r="U110" i="54"/>
  <c r="V110" i="54"/>
  <c r="W110" i="54"/>
  <c r="AA110" i="54"/>
  <c r="AB110" i="54"/>
  <c r="AC110" i="54"/>
  <c r="D106" i="49"/>
  <c r="E106" i="49"/>
  <c r="F106" i="49"/>
  <c r="C106" i="49"/>
  <c r="K106" i="49"/>
  <c r="J106" i="49"/>
  <c r="I106" i="49"/>
  <c r="L106" i="49"/>
  <c r="X110" i="54"/>
  <c r="S111" i="54"/>
  <c r="Y110" i="54"/>
  <c r="G106" i="49"/>
  <c r="H106" i="49"/>
  <c r="B107" i="49"/>
  <c r="Z111" i="54" l="1"/>
  <c r="T111" i="54"/>
  <c r="U111" i="54"/>
  <c r="V111" i="54"/>
  <c r="W111" i="54"/>
  <c r="AB111" i="54"/>
  <c r="AC111" i="54"/>
  <c r="AA111" i="54"/>
  <c r="D107" i="49"/>
  <c r="C107" i="49"/>
  <c r="F107" i="49"/>
  <c r="E107" i="49"/>
  <c r="K107" i="49"/>
  <c r="J107" i="49"/>
  <c r="L107" i="49"/>
  <c r="I107" i="49"/>
  <c r="Y111" i="54"/>
  <c r="X111" i="54"/>
  <c r="S112" i="54"/>
  <c r="H107" i="49"/>
  <c r="G107" i="49"/>
  <c r="B108" i="49"/>
  <c r="Z112" i="54" l="1"/>
  <c r="T112" i="54"/>
  <c r="U112" i="54"/>
  <c r="V112" i="54"/>
  <c r="W112" i="54"/>
  <c r="AA112" i="54"/>
  <c r="AB112" i="54"/>
  <c r="AC112" i="54"/>
  <c r="D108" i="49"/>
  <c r="E108" i="49"/>
  <c r="F108" i="49"/>
  <c r="K108" i="49"/>
  <c r="C108" i="49"/>
  <c r="J108" i="49"/>
  <c r="I108" i="49"/>
  <c r="L108" i="49"/>
  <c r="S113" i="54"/>
  <c r="Y112" i="54"/>
  <c r="X112" i="54"/>
  <c r="B109" i="49"/>
  <c r="H108" i="49"/>
  <c r="G108" i="49"/>
  <c r="Z113" i="54" l="1"/>
  <c r="T113" i="54"/>
  <c r="U113" i="54"/>
  <c r="V113" i="54"/>
  <c r="W113" i="54"/>
  <c r="AA113" i="54"/>
  <c r="AB113" i="54"/>
  <c r="AC113" i="54"/>
  <c r="D109" i="49"/>
  <c r="F109" i="49"/>
  <c r="C109" i="49"/>
  <c r="E109" i="49"/>
  <c r="K109" i="49"/>
  <c r="J109" i="49"/>
  <c r="L109" i="49"/>
  <c r="I109" i="49"/>
  <c r="S114" i="54"/>
  <c r="X113" i="54"/>
  <c r="Y113" i="54"/>
  <c r="B110" i="49"/>
  <c r="G109" i="49"/>
  <c r="H109" i="49"/>
  <c r="Z114" i="54" l="1"/>
  <c r="T114" i="54"/>
  <c r="U114" i="54"/>
  <c r="V114" i="54"/>
  <c r="W114" i="54"/>
  <c r="AC114" i="54"/>
  <c r="AA114" i="54"/>
  <c r="AB114" i="54"/>
  <c r="D110" i="49"/>
  <c r="E110" i="49"/>
  <c r="C110" i="49"/>
  <c r="F110" i="49"/>
  <c r="K110" i="49"/>
  <c r="J110" i="49"/>
  <c r="I110" i="49"/>
  <c r="L110" i="49"/>
  <c r="X114" i="54"/>
  <c r="S115" i="54"/>
  <c r="Y114" i="54"/>
  <c r="G110" i="49"/>
  <c r="H110" i="49"/>
  <c r="B111" i="49"/>
  <c r="Z115" i="54" l="1"/>
  <c r="T115" i="54"/>
  <c r="U115" i="54"/>
  <c r="V115" i="54"/>
  <c r="W115" i="54"/>
  <c r="AA115" i="54"/>
  <c r="AB115" i="54"/>
  <c r="AC115" i="54"/>
  <c r="D111" i="49"/>
  <c r="C111" i="49"/>
  <c r="F111" i="49"/>
  <c r="E111" i="49"/>
  <c r="K111" i="49"/>
  <c r="J111" i="49"/>
  <c r="L111" i="49"/>
  <c r="I111" i="49"/>
  <c r="Y115" i="54"/>
  <c r="X115" i="54"/>
  <c r="S116" i="54"/>
  <c r="H111" i="49"/>
  <c r="G111" i="49"/>
  <c r="B112" i="49"/>
  <c r="Z116" i="54" l="1"/>
  <c r="T116" i="54"/>
  <c r="U116" i="54"/>
  <c r="V116" i="54"/>
  <c r="W116" i="54"/>
  <c r="AA116" i="54"/>
  <c r="AC116" i="54"/>
  <c r="AB116" i="54"/>
  <c r="D112" i="49"/>
  <c r="E112" i="49"/>
  <c r="F112" i="49"/>
  <c r="C112" i="49"/>
  <c r="K112" i="49"/>
  <c r="J112" i="49"/>
  <c r="I112" i="49"/>
  <c r="L112" i="49"/>
  <c r="Y116" i="54"/>
  <c r="S117" i="54"/>
  <c r="X116" i="54"/>
  <c r="B113" i="49"/>
  <c r="H112" i="49"/>
  <c r="G112" i="49"/>
  <c r="Z117" i="54" l="1"/>
  <c r="T117" i="54"/>
  <c r="U117" i="54"/>
  <c r="V117" i="54"/>
  <c r="W117" i="54"/>
  <c r="AB117" i="54"/>
  <c r="AC117" i="54"/>
  <c r="AA117" i="54"/>
  <c r="D113" i="49"/>
  <c r="F113" i="49"/>
  <c r="C113" i="49"/>
  <c r="K113" i="49"/>
  <c r="J113" i="49"/>
  <c r="L113" i="49"/>
  <c r="E113" i="49"/>
  <c r="I113" i="49"/>
  <c r="S118" i="54"/>
  <c r="X117" i="54"/>
  <c r="Y117" i="54"/>
  <c r="B114" i="49"/>
  <c r="G113" i="49"/>
  <c r="H113" i="49"/>
  <c r="Z118" i="54" l="1"/>
  <c r="T118" i="54"/>
  <c r="U118" i="54"/>
  <c r="V118" i="54"/>
  <c r="W118" i="54"/>
  <c r="AA118" i="54"/>
  <c r="AB118" i="54"/>
  <c r="AC118" i="54"/>
  <c r="D114" i="49"/>
  <c r="E114" i="49"/>
  <c r="F114" i="49"/>
  <c r="K114" i="49"/>
  <c r="J114" i="49"/>
  <c r="I114" i="49"/>
  <c r="C114" i="49"/>
  <c r="L114" i="49"/>
  <c r="X118" i="54"/>
  <c r="Y118" i="54"/>
  <c r="S119" i="54"/>
  <c r="G114" i="49"/>
  <c r="H114" i="49"/>
  <c r="B115" i="49"/>
  <c r="Z119" i="54" l="1"/>
  <c r="T119" i="54"/>
  <c r="U119" i="54"/>
  <c r="V119" i="54"/>
  <c r="W119" i="54"/>
  <c r="AB119" i="54"/>
  <c r="AC119" i="54"/>
  <c r="AA119" i="54"/>
  <c r="D115" i="49"/>
  <c r="C115" i="49"/>
  <c r="F115" i="49"/>
  <c r="E115" i="49"/>
  <c r="K115" i="49"/>
  <c r="J115" i="49"/>
  <c r="L115" i="49"/>
  <c r="I115" i="49"/>
  <c r="Y119" i="54"/>
  <c r="X119" i="54"/>
  <c r="S120" i="54"/>
  <c r="H115" i="49"/>
  <c r="G115" i="49"/>
  <c r="B116" i="49"/>
  <c r="Z120" i="54" l="1"/>
  <c r="T120" i="54"/>
  <c r="U120" i="54"/>
  <c r="V120" i="54"/>
  <c r="W120" i="54"/>
  <c r="AA120" i="54"/>
  <c r="AB120" i="54"/>
  <c r="AC120" i="54"/>
  <c r="D116" i="49"/>
  <c r="E116" i="49"/>
  <c r="F116" i="49"/>
  <c r="C116" i="49"/>
  <c r="K116" i="49"/>
  <c r="J116" i="49"/>
  <c r="I116" i="49"/>
  <c r="L116" i="49"/>
  <c r="S121" i="54"/>
  <c r="Y120" i="54"/>
  <c r="X120" i="54"/>
  <c r="B117" i="49"/>
  <c r="H116" i="49"/>
  <c r="G116" i="49"/>
  <c r="Z121" i="54" l="1"/>
  <c r="T121" i="54"/>
  <c r="U121" i="54"/>
  <c r="V121" i="54"/>
  <c r="W121" i="54"/>
  <c r="AA121" i="54"/>
  <c r="AB121" i="54"/>
  <c r="AC121" i="54"/>
  <c r="D117" i="49"/>
  <c r="F117" i="49"/>
  <c r="C117" i="49"/>
  <c r="E117" i="49"/>
  <c r="K117" i="49"/>
  <c r="J117" i="49"/>
  <c r="L117" i="49"/>
  <c r="I117" i="49"/>
  <c r="S122" i="54"/>
  <c r="X121" i="54"/>
  <c r="Y121" i="54"/>
  <c r="B118" i="49"/>
  <c r="G117" i="49"/>
  <c r="H117" i="49"/>
  <c r="Z122" i="54" l="1"/>
  <c r="T122" i="54"/>
  <c r="U122" i="54"/>
  <c r="V122" i="54"/>
  <c r="W122" i="54"/>
  <c r="AC122" i="54"/>
  <c r="AA122" i="54"/>
  <c r="AB122" i="54"/>
  <c r="D118" i="49"/>
  <c r="E118" i="49"/>
  <c r="C118" i="49"/>
  <c r="K118" i="49"/>
  <c r="F118" i="49"/>
  <c r="J118" i="49"/>
  <c r="I118" i="49"/>
  <c r="L118" i="49"/>
  <c r="X122" i="54"/>
  <c r="S123" i="54"/>
  <c r="Y122" i="54"/>
  <c r="G118" i="49"/>
  <c r="H118" i="49"/>
  <c r="B119" i="49"/>
  <c r="Z123" i="54" l="1"/>
  <c r="T123" i="54"/>
  <c r="U123" i="54"/>
  <c r="V123" i="54"/>
  <c r="W123" i="54"/>
  <c r="AA123" i="54"/>
  <c r="AB123" i="54"/>
  <c r="AC123" i="54"/>
  <c r="D119" i="49"/>
  <c r="C119" i="49"/>
  <c r="F119" i="49"/>
  <c r="E119" i="49"/>
  <c r="K119" i="49"/>
  <c r="J119" i="49"/>
  <c r="L119" i="49"/>
  <c r="I119" i="49"/>
  <c r="Y123" i="54"/>
  <c r="X123" i="54"/>
  <c r="S124" i="54"/>
  <c r="H119" i="49"/>
  <c r="G119" i="49"/>
  <c r="B120" i="49"/>
  <c r="Z124" i="54" l="1"/>
  <c r="T124" i="54"/>
  <c r="U124" i="54"/>
  <c r="V124" i="54"/>
  <c r="W124" i="54"/>
  <c r="AA124" i="54"/>
  <c r="AC124" i="54"/>
  <c r="AB124" i="54"/>
  <c r="D120" i="49"/>
  <c r="E120" i="49"/>
  <c r="F120" i="49"/>
  <c r="C120" i="49"/>
  <c r="K120" i="49"/>
  <c r="J120" i="49"/>
  <c r="I120" i="49"/>
  <c r="L120" i="49"/>
  <c r="Y124" i="54"/>
  <c r="S125" i="54"/>
  <c r="X124" i="54"/>
  <c r="B121" i="49"/>
  <c r="H120" i="49"/>
  <c r="G120" i="49"/>
  <c r="Z125" i="54" l="1"/>
  <c r="T125" i="54"/>
  <c r="U125" i="54"/>
  <c r="V125" i="54"/>
  <c r="W125" i="54"/>
  <c r="AB125" i="54"/>
  <c r="AC125" i="54"/>
  <c r="AA125" i="54"/>
  <c r="D121" i="49"/>
  <c r="F121" i="49"/>
  <c r="C121" i="49"/>
  <c r="E121" i="49"/>
  <c r="K121" i="49"/>
  <c r="J121" i="49"/>
  <c r="L121" i="49"/>
  <c r="I121" i="49"/>
  <c r="S126" i="54"/>
  <c r="Y125" i="54"/>
  <c r="X125" i="54"/>
  <c r="B122" i="49"/>
  <c r="G121" i="49"/>
  <c r="H121" i="49"/>
  <c r="Z126" i="54" l="1"/>
  <c r="T126" i="54"/>
  <c r="U126" i="54"/>
  <c r="V126" i="54"/>
  <c r="W126" i="54"/>
  <c r="AA126" i="54"/>
  <c r="AB126" i="54"/>
  <c r="AC126" i="54"/>
  <c r="D122" i="49"/>
  <c r="F122" i="49"/>
  <c r="E122" i="49"/>
  <c r="C122" i="49"/>
  <c r="K122" i="49"/>
  <c r="J122" i="49"/>
  <c r="I122" i="49"/>
  <c r="L122" i="49"/>
  <c r="X126" i="54"/>
  <c r="Y126" i="54"/>
  <c r="S127" i="54"/>
  <c r="G122" i="49"/>
  <c r="H122" i="49"/>
  <c r="B123" i="49"/>
  <c r="Z127" i="54" l="1"/>
  <c r="T127" i="54"/>
  <c r="U127" i="54"/>
  <c r="V127" i="54"/>
  <c r="W127" i="54"/>
  <c r="AB127" i="54"/>
  <c r="AC127" i="54"/>
  <c r="AA127" i="54"/>
  <c r="D123" i="49"/>
  <c r="F123" i="49"/>
  <c r="K123" i="49"/>
  <c r="J123" i="49"/>
  <c r="E123" i="49"/>
  <c r="L123" i="49"/>
  <c r="C123" i="49"/>
  <c r="I123" i="49"/>
  <c r="Y127" i="54"/>
  <c r="X127" i="54"/>
  <c r="S128" i="54"/>
  <c r="H123" i="49"/>
  <c r="G123" i="49"/>
  <c r="B124" i="49"/>
  <c r="Z128" i="54" l="1"/>
  <c r="T128" i="54"/>
  <c r="U128" i="54"/>
  <c r="V128" i="54"/>
  <c r="W128" i="54"/>
  <c r="AA128" i="54"/>
  <c r="AB128" i="54"/>
  <c r="AC128" i="54"/>
  <c r="D124" i="49"/>
  <c r="C124" i="49"/>
  <c r="F124" i="49"/>
  <c r="E124" i="49"/>
  <c r="K124" i="49"/>
  <c r="J124" i="49"/>
  <c r="I124" i="49"/>
  <c r="L124" i="49"/>
  <c r="S129" i="54"/>
  <c r="X128" i="54"/>
  <c r="Y128" i="54"/>
  <c r="B125" i="49"/>
  <c r="H124" i="49"/>
  <c r="G124" i="49"/>
  <c r="Z129" i="54" l="1"/>
  <c r="T129" i="54"/>
  <c r="U129" i="54"/>
  <c r="V129" i="54"/>
  <c r="W129" i="54"/>
  <c r="AA129" i="54"/>
  <c r="AB129" i="54"/>
  <c r="AC129" i="54"/>
  <c r="D125" i="49"/>
  <c r="E125" i="49"/>
  <c r="C125" i="49"/>
  <c r="K125" i="49"/>
  <c r="F125" i="49"/>
  <c r="J125" i="49"/>
  <c r="L125" i="49"/>
  <c r="I125" i="49"/>
  <c r="Y129" i="54"/>
  <c r="S130" i="54"/>
  <c r="X129" i="54"/>
  <c r="B126" i="49"/>
  <c r="G125" i="49"/>
  <c r="H125" i="49"/>
  <c r="Z130" i="54" l="1"/>
  <c r="T130" i="54"/>
  <c r="U130" i="54"/>
  <c r="V130" i="54"/>
  <c r="W130" i="54"/>
  <c r="AC130" i="54"/>
  <c r="AA130" i="54"/>
  <c r="AB130" i="54"/>
  <c r="D126" i="49"/>
  <c r="F126" i="49"/>
  <c r="E126" i="49"/>
  <c r="C126" i="49"/>
  <c r="K126" i="49"/>
  <c r="J126" i="49"/>
  <c r="I126" i="49"/>
  <c r="L126" i="49"/>
  <c r="Y130" i="54"/>
  <c r="S131" i="54"/>
  <c r="X130" i="54"/>
  <c r="G126" i="49"/>
  <c r="H126" i="49"/>
  <c r="B127" i="49"/>
  <c r="Z131" i="54" l="1"/>
  <c r="T131" i="54"/>
  <c r="U131" i="54"/>
  <c r="V131" i="54"/>
  <c r="W131" i="54"/>
  <c r="AA131" i="54"/>
  <c r="AB131" i="54"/>
  <c r="AC131" i="54"/>
  <c r="D127" i="49"/>
  <c r="F127" i="49"/>
  <c r="E127" i="49"/>
  <c r="C127" i="49"/>
  <c r="K127" i="49"/>
  <c r="J127" i="49"/>
  <c r="L127" i="49"/>
  <c r="I127" i="49"/>
  <c r="S132" i="54"/>
  <c r="X131" i="54"/>
  <c r="Y131" i="54"/>
  <c r="H127" i="49"/>
  <c r="G127" i="49"/>
  <c r="B128" i="49"/>
  <c r="Z132" i="54" l="1"/>
  <c r="T132" i="54"/>
  <c r="U132" i="54"/>
  <c r="V132" i="54"/>
  <c r="W132" i="54"/>
  <c r="AA132" i="54"/>
  <c r="AC132" i="54"/>
  <c r="AB132" i="54"/>
  <c r="D128" i="49"/>
  <c r="C128" i="49"/>
  <c r="K128" i="49"/>
  <c r="J128" i="49"/>
  <c r="I128" i="49"/>
  <c r="E128" i="49"/>
  <c r="F128" i="49"/>
  <c r="L128" i="49"/>
  <c r="X132" i="54"/>
  <c r="S133" i="54"/>
  <c r="Y132" i="54"/>
  <c r="B129" i="49"/>
  <c r="H128" i="49"/>
  <c r="G128" i="49"/>
  <c r="Z133" i="54" l="1"/>
  <c r="T133" i="54"/>
  <c r="U133" i="54"/>
  <c r="V133" i="54"/>
  <c r="W133" i="54"/>
  <c r="AB133" i="54"/>
  <c r="AC133" i="54"/>
  <c r="AA133" i="54"/>
  <c r="D129" i="49"/>
  <c r="E129" i="49"/>
  <c r="C129" i="49"/>
  <c r="F129" i="49"/>
  <c r="K129" i="49"/>
  <c r="J129" i="49"/>
  <c r="L129" i="49"/>
  <c r="I129" i="49"/>
  <c r="X133" i="54"/>
  <c r="Y133" i="54"/>
  <c r="S134" i="54"/>
  <c r="B130" i="49"/>
  <c r="G129" i="49"/>
  <c r="H129" i="49"/>
  <c r="Z134" i="54" l="1"/>
  <c r="T134" i="54"/>
  <c r="U134" i="54"/>
  <c r="V134" i="54"/>
  <c r="W134" i="54"/>
  <c r="AA134" i="54"/>
  <c r="AB134" i="54"/>
  <c r="AC134" i="54"/>
  <c r="D130" i="49"/>
  <c r="F130" i="49"/>
  <c r="E130" i="49"/>
  <c r="C130" i="49"/>
  <c r="K130" i="49"/>
  <c r="J130" i="49"/>
  <c r="I130" i="49"/>
  <c r="L130" i="49"/>
  <c r="X134" i="54"/>
  <c r="S135" i="54"/>
  <c r="Y134" i="54"/>
  <c r="G130" i="49"/>
  <c r="H130" i="49"/>
  <c r="B131" i="49"/>
  <c r="Z135" i="54" l="1"/>
  <c r="T135" i="54"/>
  <c r="U135" i="54"/>
  <c r="V135" i="54"/>
  <c r="W135" i="54"/>
  <c r="AB135" i="54"/>
  <c r="AC135" i="54"/>
  <c r="AA135" i="54"/>
  <c r="D131" i="49"/>
  <c r="F131" i="49"/>
  <c r="E131" i="49"/>
  <c r="K131" i="49"/>
  <c r="C131" i="49"/>
  <c r="J131" i="49"/>
  <c r="L131" i="49"/>
  <c r="I131" i="49"/>
  <c r="S136" i="54"/>
  <c r="Y135" i="54"/>
  <c r="X135" i="54"/>
  <c r="H131" i="49"/>
  <c r="G131" i="49"/>
  <c r="B132" i="49"/>
  <c r="Z136" i="54" l="1"/>
  <c r="T136" i="54"/>
  <c r="U136" i="54"/>
  <c r="V136" i="54"/>
  <c r="W136" i="54"/>
  <c r="AA136" i="54"/>
  <c r="AB136" i="54"/>
  <c r="AC136" i="54"/>
  <c r="D132" i="49"/>
  <c r="C132" i="49"/>
  <c r="F132" i="49"/>
  <c r="E132" i="49"/>
  <c r="K132" i="49"/>
  <c r="J132" i="49"/>
  <c r="I132" i="49"/>
  <c r="L132" i="49"/>
  <c r="Y136" i="54"/>
  <c r="S137" i="54"/>
  <c r="X136" i="54"/>
  <c r="B133" i="49"/>
  <c r="H132" i="49"/>
  <c r="G132" i="49"/>
  <c r="Z137" i="54" l="1"/>
  <c r="T137" i="54"/>
  <c r="U137" i="54"/>
  <c r="V137" i="54"/>
  <c r="W137" i="54"/>
  <c r="AA137" i="54"/>
  <c r="AB137" i="54"/>
  <c r="AC137" i="54"/>
  <c r="D133" i="49"/>
  <c r="E133" i="49"/>
  <c r="C133" i="49"/>
  <c r="K133" i="49"/>
  <c r="J133" i="49"/>
  <c r="L133" i="49"/>
  <c r="F133" i="49"/>
  <c r="I133" i="49"/>
  <c r="Y137" i="54"/>
  <c r="S138" i="54"/>
  <c r="X137" i="54"/>
  <c r="B134" i="49"/>
  <c r="G133" i="49"/>
  <c r="H133" i="49"/>
  <c r="Z138" i="54" l="1"/>
  <c r="T138" i="54"/>
  <c r="U138" i="54"/>
  <c r="V138" i="54"/>
  <c r="W138" i="54"/>
  <c r="AC138" i="54"/>
  <c r="AA138" i="54"/>
  <c r="AB138" i="54"/>
  <c r="D134" i="49"/>
  <c r="F134" i="49"/>
  <c r="E134" i="49"/>
  <c r="K134" i="49"/>
  <c r="J134" i="49"/>
  <c r="C134" i="49"/>
  <c r="I134" i="49"/>
  <c r="L134" i="49"/>
  <c r="Y138" i="54"/>
  <c r="S139" i="54"/>
  <c r="X138" i="54"/>
  <c r="G134" i="49"/>
  <c r="H134" i="49"/>
  <c r="B135" i="49"/>
  <c r="Z139" i="54" l="1"/>
  <c r="T139" i="54"/>
  <c r="U139" i="54"/>
  <c r="V139" i="54"/>
  <c r="W139" i="54"/>
  <c r="AA139" i="54"/>
  <c r="AB139" i="54"/>
  <c r="AC139" i="54"/>
  <c r="D135" i="49"/>
  <c r="F135" i="49"/>
  <c r="E135" i="49"/>
  <c r="C135" i="49"/>
  <c r="K135" i="49"/>
  <c r="J135" i="49"/>
  <c r="L135" i="49"/>
  <c r="I135" i="49"/>
  <c r="S140" i="54"/>
  <c r="Y139" i="54"/>
  <c r="X139" i="54"/>
  <c r="H135" i="49"/>
  <c r="G135" i="49"/>
  <c r="B136" i="49"/>
  <c r="Z140" i="54" l="1"/>
  <c r="T140" i="54"/>
  <c r="U140" i="54"/>
  <c r="V140" i="54"/>
  <c r="W140" i="54"/>
  <c r="AA140" i="54"/>
  <c r="AC140" i="54"/>
  <c r="AB140" i="54"/>
  <c r="D136" i="49"/>
  <c r="C136" i="49"/>
  <c r="F136" i="49"/>
  <c r="K136" i="49"/>
  <c r="E136" i="49"/>
  <c r="J136" i="49"/>
  <c r="I136" i="49"/>
  <c r="L136" i="49"/>
  <c r="X140" i="54"/>
  <c r="Y140" i="54"/>
  <c r="S141" i="54"/>
  <c r="B137" i="49"/>
  <c r="H136" i="49"/>
  <c r="G136" i="49"/>
  <c r="Z141" i="54" l="1"/>
  <c r="T141" i="54"/>
  <c r="U141" i="54"/>
  <c r="V141" i="54"/>
  <c r="W141" i="54"/>
  <c r="AB141" i="54"/>
  <c r="AC141" i="54"/>
  <c r="AA141" i="54"/>
  <c r="D137" i="49"/>
  <c r="E137" i="49"/>
  <c r="C137" i="49"/>
  <c r="F137" i="49"/>
  <c r="K137" i="49"/>
  <c r="J137" i="49"/>
  <c r="L137" i="49"/>
  <c r="I137" i="49"/>
  <c r="X141" i="54"/>
  <c r="Y141" i="54"/>
  <c r="S142" i="54"/>
  <c r="B138" i="49"/>
  <c r="G137" i="49"/>
  <c r="H137" i="49"/>
  <c r="Z142" i="54" l="1"/>
  <c r="T142" i="54"/>
  <c r="U142" i="54"/>
  <c r="V142" i="54"/>
  <c r="W142" i="54"/>
  <c r="AA142" i="54"/>
  <c r="AB142" i="54"/>
  <c r="AC142" i="54"/>
  <c r="D138" i="49"/>
  <c r="F138" i="49"/>
  <c r="E138" i="49"/>
  <c r="C138" i="49"/>
  <c r="K138" i="49"/>
  <c r="J138" i="49"/>
  <c r="I138" i="49"/>
  <c r="L138" i="49"/>
  <c r="Y142" i="54"/>
  <c r="X142" i="54"/>
  <c r="S143" i="54"/>
  <c r="G138" i="49"/>
  <c r="H138" i="49"/>
  <c r="B139" i="49"/>
  <c r="Z143" i="54" l="1"/>
  <c r="T143" i="54"/>
  <c r="U143" i="54"/>
  <c r="V143" i="54"/>
  <c r="W143" i="54"/>
  <c r="AB143" i="54"/>
  <c r="AC143" i="54"/>
  <c r="AA143" i="54"/>
  <c r="D139" i="49"/>
  <c r="F139" i="49"/>
  <c r="K139" i="49"/>
  <c r="J139" i="49"/>
  <c r="L139" i="49"/>
  <c r="C139" i="49"/>
  <c r="I139" i="49"/>
  <c r="E139" i="49"/>
  <c r="Y143" i="54"/>
  <c r="X143" i="54"/>
  <c r="S144" i="54"/>
  <c r="H139" i="49"/>
  <c r="G139" i="49"/>
  <c r="B140" i="49"/>
  <c r="Z144" i="54" l="1"/>
  <c r="T144" i="54"/>
  <c r="U144" i="54"/>
  <c r="V144" i="54"/>
  <c r="W144" i="54"/>
  <c r="AA144" i="54"/>
  <c r="AB144" i="54"/>
  <c r="AC144" i="54"/>
  <c r="D140" i="49"/>
  <c r="C140" i="49"/>
  <c r="F140" i="49"/>
  <c r="E140" i="49"/>
  <c r="K140" i="49"/>
  <c r="J140" i="49"/>
  <c r="I140" i="49"/>
  <c r="L140" i="49"/>
  <c r="Y144" i="54"/>
  <c r="X144" i="54"/>
  <c r="S145" i="54"/>
  <c r="B141" i="49"/>
  <c r="H140" i="49"/>
  <c r="G140" i="49"/>
  <c r="Z145" i="54" l="1"/>
  <c r="T145" i="54"/>
  <c r="U145" i="54"/>
  <c r="V145" i="54"/>
  <c r="W145" i="54"/>
  <c r="AA145" i="54"/>
  <c r="AB145" i="54"/>
  <c r="AC145" i="54"/>
  <c r="D141" i="49"/>
  <c r="E141" i="49"/>
  <c r="C141" i="49"/>
  <c r="K141" i="49"/>
  <c r="F141" i="49"/>
  <c r="J141" i="49"/>
  <c r="L141" i="49"/>
  <c r="I141" i="49"/>
  <c r="Y145" i="54"/>
  <c r="X145" i="54"/>
  <c r="S146" i="54"/>
  <c r="B142" i="49"/>
  <c r="G141" i="49"/>
  <c r="H141" i="49"/>
  <c r="Z146" i="54" l="1"/>
  <c r="T146" i="54"/>
  <c r="U146" i="54"/>
  <c r="V146" i="54"/>
  <c r="W146" i="54"/>
  <c r="AC146" i="54"/>
  <c r="AA146" i="54"/>
  <c r="AB146" i="54"/>
  <c r="D142" i="49"/>
  <c r="F142" i="49"/>
  <c r="E142" i="49"/>
  <c r="C142" i="49"/>
  <c r="K142" i="49"/>
  <c r="J142" i="49"/>
  <c r="I142" i="49"/>
  <c r="L142" i="49"/>
  <c r="Y146" i="54"/>
  <c r="S147" i="54"/>
  <c r="X146" i="54"/>
  <c r="G142" i="49"/>
  <c r="H142" i="49"/>
  <c r="B143" i="49"/>
  <c r="Z147" i="54" l="1"/>
  <c r="T147" i="54"/>
  <c r="U147" i="54"/>
  <c r="V147" i="54"/>
  <c r="W147" i="54"/>
  <c r="AA147" i="54"/>
  <c r="AB147" i="54"/>
  <c r="AC147" i="54"/>
  <c r="D143" i="49"/>
  <c r="F143" i="49"/>
  <c r="E143" i="49"/>
  <c r="C143" i="49"/>
  <c r="K143" i="49"/>
  <c r="J143" i="49"/>
  <c r="L143" i="49"/>
  <c r="I143" i="49"/>
  <c r="S148" i="54"/>
  <c r="X147" i="54"/>
  <c r="Y147" i="54"/>
  <c r="H143" i="49"/>
  <c r="G143" i="49"/>
  <c r="B144" i="49"/>
  <c r="Z148" i="54" l="1"/>
  <c r="T148" i="54"/>
  <c r="U148" i="54"/>
  <c r="V148" i="54"/>
  <c r="W148" i="54"/>
  <c r="AA148" i="54"/>
  <c r="AC148" i="54"/>
  <c r="AB148" i="54"/>
  <c r="D144" i="49"/>
  <c r="C144" i="49"/>
  <c r="K144" i="49"/>
  <c r="J144" i="49"/>
  <c r="F144" i="49"/>
  <c r="I144" i="49"/>
  <c r="E144" i="49"/>
  <c r="L144" i="49"/>
  <c r="X148" i="54"/>
  <c r="S149" i="54"/>
  <c r="Y148" i="54"/>
  <c r="B145" i="49"/>
  <c r="H144" i="49"/>
  <c r="G144" i="49"/>
  <c r="Z149" i="54" l="1"/>
  <c r="T149" i="54"/>
  <c r="U149" i="54"/>
  <c r="V149" i="54"/>
  <c r="W149" i="54"/>
  <c r="AB149" i="54"/>
  <c r="AC149" i="54"/>
  <c r="AA149" i="54"/>
  <c r="D145" i="49"/>
  <c r="E145" i="49"/>
  <c r="C145" i="49"/>
  <c r="F145" i="49"/>
  <c r="K145" i="49"/>
  <c r="J145" i="49"/>
  <c r="L145" i="49"/>
  <c r="I145" i="49"/>
  <c r="X149" i="54"/>
  <c r="Y149" i="54"/>
  <c r="S150" i="54"/>
  <c r="B146" i="49"/>
  <c r="G145" i="49"/>
  <c r="H145" i="49"/>
  <c r="Z150" i="54" l="1"/>
  <c r="T150" i="54"/>
  <c r="U150" i="54"/>
  <c r="V150" i="54"/>
  <c r="W150" i="54"/>
  <c r="AA150" i="54"/>
  <c r="AB150" i="54"/>
  <c r="AC150" i="54"/>
  <c r="D146" i="49"/>
  <c r="F146" i="49"/>
  <c r="E146" i="49"/>
  <c r="C146" i="49"/>
  <c r="K146" i="49"/>
  <c r="J146" i="49"/>
  <c r="I146" i="49"/>
  <c r="L146" i="49"/>
  <c r="Y150" i="54"/>
  <c r="S151" i="54"/>
  <c r="X150" i="54"/>
  <c r="B147" i="49"/>
  <c r="G146" i="49"/>
  <c r="H146" i="49"/>
  <c r="Z151" i="54" l="1"/>
  <c r="T151" i="54"/>
  <c r="U151" i="54"/>
  <c r="V151" i="54"/>
  <c r="W151" i="54"/>
  <c r="AB151" i="54"/>
  <c r="AC151" i="54"/>
  <c r="AA151" i="54"/>
  <c r="D147" i="49"/>
  <c r="F147" i="49"/>
  <c r="E147" i="49"/>
  <c r="K147" i="49"/>
  <c r="C147" i="49"/>
  <c r="J147" i="49"/>
  <c r="L147" i="49"/>
  <c r="I147" i="49"/>
  <c r="S152" i="54"/>
  <c r="X151" i="54"/>
  <c r="Y151" i="54"/>
  <c r="G147" i="49"/>
  <c r="B148" i="49"/>
  <c r="H147" i="49"/>
  <c r="Z152" i="54" l="1"/>
  <c r="T152" i="54"/>
  <c r="U152" i="54"/>
  <c r="V152" i="54"/>
  <c r="W152" i="54"/>
  <c r="AA152" i="54"/>
  <c r="AB152" i="54"/>
  <c r="AC152" i="54"/>
  <c r="D148" i="49"/>
  <c r="C148" i="49"/>
  <c r="F148" i="49"/>
  <c r="E148" i="49"/>
  <c r="K148" i="49"/>
  <c r="J148" i="49"/>
  <c r="I148" i="49"/>
  <c r="L148" i="49"/>
  <c r="X152" i="54"/>
  <c r="S153" i="54"/>
  <c r="Y152" i="54"/>
  <c r="H148" i="49"/>
  <c r="G148" i="49"/>
  <c r="B149" i="49"/>
  <c r="Z153" i="54" l="1"/>
  <c r="T153" i="54"/>
  <c r="U153" i="54"/>
  <c r="V153" i="54"/>
  <c r="W153" i="54"/>
  <c r="AA153" i="54"/>
  <c r="AB153" i="54"/>
  <c r="AC153" i="54"/>
  <c r="D149" i="49"/>
  <c r="E149" i="49"/>
  <c r="C149" i="49"/>
  <c r="K149" i="49"/>
  <c r="J149" i="49"/>
  <c r="L149" i="49"/>
  <c r="I149" i="49"/>
  <c r="F149" i="49"/>
  <c r="Y153" i="54"/>
  <c r="S154" i="54"/>
  <c r="X153" i="54"/>
  <c r="B150" i="49"/>
  <c r="G149" i="49"/>
  <c r="H149" i="49"/>
  <c r="Z154" i="54" l="1"/>
  <c r="T154" i="54"/>
  <c r="U154" i="54"/>
  <c r="V154" i="54"/>
  <c r="W154" i="54"/>
  <c r="AC154" i="54"/>
  <c r="AA154" i="54"/>
  <c r="AB154" i="54"/>
  <c r="D150" i="49"/>
  <c r="F150" i="49"/>
  <c r="E150" i="49"/>
  <c r="K150" i="49"/>
  <c r="J150" i="49"/>
  <c r="I150" i="49"/>
  <c r="L150" i="49"/>
  <c r="C150" i="49"/>
  <c r="Y154" i="54"/>
  <c r="S155" i="54"/>
  <c r="X154" i="54"/>
  <c r="H150" i="49"/>
  <c r="G150" i="49"/>
  <c r="B151" i="49"/>
  <c r="Z155" i="54" l="1"/>
  <c r="T155" i="54"/>
  <c r="U155" i="54"/>
  <c r="V155" i="54"/>
  <c r="W155" i="54"/>
  <c r="AA155" i="54"/>
  <c r="AB155" i="54"/>
  <c r="AC155" i="54"/>
  <c r="D151" i="49"/>
  <c r="F151" i="49"/>
  <c r="E151" i="49"/>
  <c r="C151" i="49"/>
  <c r="K151" i="49"/>
  <c r="J151" i="49"/>
  <c r="L151" i="49"/>
  <c r="I151" i="49"/>
  <c r="S156" i="54"/>
  <c r="X155" i="54"/>
  <c r="Y155" i="54"/>
  <c r="G151" i="49"/>
  <c r="B152" i="49"/>
  <c r="H151" i="49"/>
  <c r="Z156" i="54" l="1"/>
  <c r="T156" i="54"/>
  <c r="U156" i="54"/>
  <c r="V156" i="54"/>
  <c r="W156" i="54"/>
  <c r="AA156" i="54"/>
  <c r="AC156" i="54"/>
  <c r="AB156" i="54"/>
  <c r="D152" i="49"/>
  <c r="C152" i="49"/>
  <c r="F152" i="49"/>
  <c r="K152" i="49"/>
  <c r="E152" i="49"/>
  <c r="J152" i="49"/>
  <c r="I152" i="49"/>
  <c r="L152" i="49"/>
  <c r="X156" i="54"/>
  <c r="S157" i="54"/>
  <c r="Y156" i="54"/>
  <c r="B153" i="49"/>
  <c r="H152" i="49"/>
  <c r="G152" i="49"/>
  <c r="Z157" i="54" l="1"/>
  <c r="T157" i="54"/>
  <c r="U157" i="54"/>
  <c r="V157" i="54"/>
  <c r="W157" i="54"/>
  <c r="AB157" i="54"/>
  <c r="AC157" i="54"/>
  <c r="AA157" i="54"/>
  <c r="D153" i="49"/>
  <c r="E153" i="49"/>
  <c r="C153" i="49"/>
  <c r="F153" i="49"/>
  <c r="K153" i="49"/>
  <c r="J153" i="49"/>
  <c r="L153" i="49"/>
  <c r="I153" i="49"/>
  <c r="X157" i="54"/>
  <c r="S158" i="54"/>
  <c r="Y157" i="54"/>
  <c r="B154" i="49"/>
  <c r="G153" i="49"/>
  <c r="H153" i="49"/>
  <c r="Z158" i="54" l="1"/>
  <c r="T158" i="54"/>
  <c r="U158" i="54"/>
  <c r="V158" i="54"/>
  <c r="W158" i="54"/>
  <c r="AA158" i="54"/>
  <c r="AB158" i="54"/>
  <c r="AC158" i="54"/>
  <c r="D154" i="49"/>
  <c r="F154" i="49"/>
  <c r="E154" i="49"/>
  <c r="C154" i="49"/>
  <c r="K154" i="49"/>
  <c r="J154" i="49"/>
  <c r="I154" i="49"/>
  <c r="L154" i="49"/>
  <c r="S159" i="54"/>
  <c r="Y158" i="54"/>
  <c r="X158" i="54"/>
  <c r="G154" i="49"/>
  <c r="H154" i="49"/>
  <c r="B155" i="49"/>
  <c r="Z159" i="54" l="1"/>
  <c r="T159" i="54"/>
  <c r="U159" i="54"/>
  <c r="V159" i="54"/>
  <c r="W159" i="54"/>
  <c r="AB159" i="54"/>
  <c r="AC159" i="54"/>
  <c r="AA159" i="54"/>
  <c r="D155" i="49"/>
  <c r="F155" i="49"/>
  <c r="K155" i="49"/>
  <c r="J155" i="49"/>
  <c r="E155" i="49"/>
  <c r="L155" i="49"/>
  <c r="C155" i="49"/>
  <c r="I155" i="49"/>
  <c r="S160" i="54"/>
  <c r="Y159" i="54"/>
  <c r="X159" i="54"/>
  <c r="H155" i="49"/>
  <c r="G155" i="49"/>
  <c r="B156" i="49"/>
  <c r="Z160" i="54" l="1"/>
  <c r="T160" i="54"/>
  <c r="U160" i="54"/>
  <c r="V160" i="54"/>
  <c r="W160" i="54"/>
  <c r="AA160" i="54"/>
  <c r="AB160" i="54"/>
  <c r="AC160" i="54"/>
  <c r="D156" i="49"/>
  <c r="C156" i="49"/>
  <c r="F156" i="49"/>
  <c r="E156" i="49"/>
  <c r="K156" i="49"/>
  <c r="J156" i="49"/>
  <c r="I156" i="49"/>
  <c r="L156" i="49"/>
  <c r="S161" i="54"/>
  <c r="Y160" i="54"/>
  <c r="X160" i="54"/>
  <c r="B157" i="49"/>
  <c r="H156" i="49"/>
  <c r="G156" i="49"/>
  <c r="Z161" i="54" l="1"/>
  <c r="T161" i="54"/>
  <c r="U161" i="54"/>
  <c r="V161" i="54"/>
  <c r="W161" i="54"/>
  <c r="AA161" i="54"/>
  <c r="AB161" i="54"/>
  <c r="AC161" i="54"/>
  <c r="D157" i="49"/>
  <c r="E157" i="49"/>
  <c r="C157" i="49"/>
  <c r="K157" i="49"/>
  <c r="F157" i="49"/>
  <c r="J157" i="49"/>
  <c r="L157" i="49"/>
  <c r="I157" i="49"/>
  <c r="Y161" i="54"/>
  <c r="S162" i="54"/>
  <c r="X161" i="54"/>
  <c r="B158" i="49"/>
  <c r="G157" i="49"/>
  <c r="H157" i="49"/>
  <c r="Z162" i="54" l="1"/>
  <c r="T162" i="54"/>
  <c r="U162" i="54"/>
  <c r="V162" i="54"/>
  <c r="W162" i="54"/>
  <c r="AC162" i="54"/>
  <c r="AA162" i="54"/>
  <c r="AB162" i="54"/>
  <c r="D158" i="49"/>
  <c r="F158" i="49"/>
  <c r="E158" i="49"/>
  <c r="C158" i="49"/>
  <c r="K158" i="49"/>
  <c r="J158" i="49"/>
  <c r="I158" i="49"/>
  <c r="L158" i="49"/>
  <c r="Y162" i="54"/>
  <c r="S163" i="54"/>
  <c r="X162" i="54"/>
  <c r="G158" i="49"/>
  <c r="H158" i="49"/>
  <c r="B159" i="49"/>
  <c r="Z163" i="54" l="1"/>
  <c r="T163" i="54"/>
  <c r="U163" i="54"/>
  <c r="V163" i="54"/>
  <c r="W163" i="54"/>
  <c r="AA163" i="54"/>
  <c r="AB163" i="54"/>
  <c r="AC163" i="54"/>
  <c r="D159" i="49"/>
  <c r="F159" i="49"/>
  <c r="E159" i="49"/>
  <c r="C159" i="49"/>
  <c r="K159" i="49"/>
  <c r="J159" i="49"/>
  <c r="L159" i="49"/>
  <c r="I159" i="49"/>
  <c r="S164" i="54"/>
  <c r="X163" i="54"/>
  <c r="Y163" i="54"/>
  <c r="H159" i="49"/>
  <c r="G159" i="49"/>
  <c r="B160" i="49"/>
  <c r="Z164" i="54" l="1"/>
  <c r="T164" i="54"/>
  <c r="U164" i="54"/>
  <c r="V164" i="54"/>
  <c r="W164" i="54"/>
  <c r="AA164" i="54"/>
  <c r="AC164" i="54"/>
  <c r="AB164" i="54"/>
  <c r="D160" i="49"/>
  <c r="C160" i="49"/>
  <c r="K160" i="49"/>
  <c r="J160" i="49"/>
  <c r="E160" i="49"/>
  <c r="I160" i="49"/>
  <c r="L160" i="49"/>
  <c r="F160" i="49"/>
  <c r="X164" i="54"/>
  <c r="Y164" i="54"/>
  <c r="S165" i="54"/>
  <c r="B161" i="49"/>
  <c r="H160" i="49"/>
  <c r="G160" i="49"/>
  <c r="Z165" i="54" l="1"/>
  <c r="T165" i="54"/>
  <c r="U165" i="54"/>
  <c r="V165" i="54"/>
  <c r="W165" i="54"/>
  <c r="AB165" i="54"/>
  <c r="AC165" i="54"/>
  <c r="AA165" i="54"/>
  <c r="D161" i="49"/>
  <c r="E161" i="49"/>
  <c r="C161" i="49"/>
  <c r="F161" i="49"/>
  <c r="K161" i="49"/>
  <c r="J161" i="49"/>
  <c r="L161" i="49"/>
  <c r="I161" i="49"/>
  <c r="X165" i="54"/>
  <c r="S166" i="54"/>
  <c r="Y165" i="54"/>
  <c r="B162" i="49"/>
  <c r="G161" i="49"/>
  <c r="H161" i="49"/>
  <c r="Z166" i="54" l="1"/>
  <c r="T166" i="54"/>
  <c r="U166" i="54"/>
  <c r="V166" i="54"/>
  <c r="W166" i="54"/>
  <c r="AA166" i="54"/>
  <c r="AB166" i="54"/>
  <c r="AC166" i="54"/>
  <c r="D162" i="49"/>
  <c r="F162" i="49"/>
  <c r="E162" i="49"/>
  <c r="C162" i="49"/>
  <c r="K162" i="49"/>
  <c r="J162" i="49"/>
  <c r="I162" i="49"/>
  <c r="L162" i="49"/>
  <c r="S167" i="54"/>
  <c r="Y166" i="54"/>
  <c r="X166" i="54"/>
  <c r="G162" i="49"/>
  <c r="H162" i="49"/>
  <c r="B163" i="49"/>
  <c r="Z167" i="54" l="1"/>
  <c r="T167" i="54"/>
  <c r="U167" i="54"/>
  <c r="V167" i="54"/>
  <c r="W167" i="54"/>
  <c r="AB167" i="54"/>
  <c r="AC167" i="54"/>
  <c r="AA167" i="54"/>
  <c r="D163" i="49"/>
  <c r="F163" i="49"/>
  <c r="E163" i="49"/>
  <c r="K163" i="49"/>
  <c r="C163" i="49"/>
  <c r="J163" i="49"/>
  <c r="L163" i="49"/>
  <c r="I163" i="49"/>
  <c r="Y167" i="54"/>
  <c r="S168" i="54"/>
  <c r="X167" i="54"/>
  <c r="H163" i="49"/>
  <c r="G163" i="49"/>
  <c r="B164" i="49"/>
  <c r="Z168" i="54" l="1"/>
  <c r="T168" i="54"/>
  <c r="U168" i="54"/>
  <c r="V168" i="54"/>
  <c r="W168" i="54"/>
  <c r="AA168" i="54"/>
  <c r="AB168" i="54"/>
  <c r="AC168" i="54"/>
  <c r="D164" i="49"/>
  <c r="C164" i="49"/>
  <c r="F164" i="49"/>
  <c r="E164" i="49"/>
  <c r="K164" i="49"/>
  <c r="J164" i="49"/>
  <c r="I164" i="49"/>
  <c r="L164" i="49"/>
  <c r="X168" i="54"/>
  <c r="S169" i="54"/>
  <c r="Y168" i="54"/>
  <c r="B165" i="49"/>
  <c r="H164" i="49"/>
  <c r="G164" i="49"/>
  <c r="Z169" i="54" l="1"/>
  <c r="T169" i="54"/>
  <c r="U169" i="54"/>
  <c r="V169" i="54"/>
  <c r="W169" i="54"/>
  <c r="AA169" i="54"/>
  <c r="AB169" i="54"/>
  <c r="AC169" i="54"/>
  <c r="D165" i="49"/>
  <c r="E165" i="49"/>
  <c r="C165" i="49"/>
  <c r="K165" i="49"/>
  <c r="J165" i="49"/>
  <c r="L165" i="49"/>
  <c r="F165" i="49"/>
  <c r="I165" i="49"/>
  <c r="Y169" i="54"/>
  <c r="S170" i="54"/>
  <c r="X169" i="54"/>
  <c r="B166" i="49"/>
  <c r="G165" i="49"/>
  <c r="H165" i="49"/>
  <c r="Z170" i="54" l="1"/>
  <c r="T170" i="54"/>
  <c r="U170" i="54"/>
  <c r="V170" i="54"/>
  <c r="W170" i="54"/>
  <c r="AC170" i="54"/>
  <c r="AA170" i="54"/>
  <c r="AB170" i="54"/>
  <c r="D166" i="49"/>
  <c r="F166" i="49"/>
  <c r="E166" i="49"/>
  <c r="K166" i="49"/>
  <c r="J166" i="49"/>
  <c r="C166" i="49"/>
  <c r="I166" i="49"/>
  <c r="L166" i="49"/>
  <c r="Y170" i="54"/>
  <c r="S171" i="54"/>
  <c r="X170" i="54"/>
  <c r="G166" i="49"/>
  <c r="H166" i="49"/>
  <c r="B167" i="49"/>
  <c r="Z171" i="54" l="1"/>
  <c r="T171" i="54"/>
  <c r="U171" i="54"/>
  <c r="V171" i="54"/>
  <c r="W171" i="54"/>
  <c r="AA171" i="54"/>
  <c r="AB171" i="54"/>
  <c r="AC171" i="54"/>
  <c r="D167" i="49"/>
  <c r="F167" i="49"/>
  <c r="E167" i="49"/>
  <c r="C167" i="49"/>
  <c r="K167" i="49"/>
  <c r="J167" i="49"/>
  <c r="L167" i="49"/>
  <c r="I167" i="49"/>
  <c r="S172" i="54"/>
  <c r="Y171" i="54"/>
  <c r="X171" i="54"/>
  <c r="H167" i="49"/>
  <c r="G167" i="49"/>
  <c r="B168" i="49"/>
  <c r="Z172" i="54" l="1"/>
  <c r="T172" i="54"/>
  <c r="U172" i="54"/>
  <c r="V172" i="54"/>
  <c r="W172" i="54"/>
  <c r="AA172" i="54"/>
  <c r="AC172" i="54"/>
  <c r="AB172" i="54"/>
  <c r="D168" i="49"/>
  <c r="C168" i="49"/>
  <c r="F168" i="49"/>
  <c r="K168" i="49"/>
  <c r="E168" i="49"/>
  <c r="J168" i="49"/>
  <c r="I168" i="49"/>
  <c r="L168" i="49"/>
  <c r="X172" i="54"/>
  <c r="Y172" i="54"/>
  <c r="S173" i="54"/>
  <c r="B169" i="49"/>
  <c r="H168" i="49"/>
  <c r="G168" i="49"/>
  <c r="Z173" i="54" l="1"/>
  <c r="T173" i="54"/>
  <c r="U173" i="54"/>
  <c r="V173" i="54"/>
  <c r="W173" i="54"/>
  <c r="AB173" i="54"/>
  <c r="AC173" i="54"/>
  <c r="AA173" i="54"/>
  <c r="D169" i="49"/>
  <c r="E169" i="49"/>
  <c r="C169" i="49"/>
  <c r="F169" i="49"/>
  <c r="K169" i="49"/>
  <c r="J169" i="49"/>
  <c r="L169" i="49"/>
  <c r="I169" i="49"/>
  <c r="X173" i="54"/>
  <c r="Y173" i="54"/>
  <c r="S174" i="54"/>
  <c r="B170" i="49"/>
  <c r="G169" i="49"/>
  <c r="H169" i="49"/>
  <c r="Z174" i="54" l="1"/>
  <c r="T174" i="54"/>
  <c r="U174" i="54"/>
  <c r="V174" i="54"/>
  <c r="W174" i="54"/>
  <c r="AA174" i="54"/>
  <c r="AB174" i="54"/>
  <c r="AC174" i="54"/>
  <c r="D170" i="49"/>
  <c r="F170" i="49"/>
  <c r="E170" i="49"/>
  <c r="C170" i="49"/>
  <c r="K170" i="49"/>
  <c r="J170" i="49"/>
  <c r="I170" i="49"/>
  <c r="L170" i="49"/>
  <c r="S175" i="54"/>
  <c r="Y174" i="54"/>
  <c r="X174" i="54"/>
  <c r="G170" i="49"/>
  <c r="H170" i="49"/>
  <c r="B171" i="49"/>
  <c r="Z175" i="54" l="1"/>
  <c r="T175" i="54"/>
  <c r="U175" i="54"/>
  <c r="V175" i="54"/>
  <c r="W175" i="54"/>
  <c r="AB175" i="54"/>
  <c r="AC175" i="54"/>
  <c r="AA175" i="54"/>
  <c r="D171" i="49"/>
  <c r="F171" i="49"/>
  <c r="K171" i="49"/>
  <c r="J171" i="49"/>
  <c r="L171" i="49"/>
  <c r="I171" i="49"/>
  <c r="C171" i="49"/>
  <c r="E171" i="49"/>
  <c r="Y175" i="54"/>
  <c r="X175" i="54"/>
  <c r="S176" i="54"/>
  <c r="H171" i="49"/>
  <c r="G171" i="49"/>
  <c r="B172" i="49"/>
  <c r="Z176" i="54" l="1"/>
  <c r="T176" i="54"/>
  <c r="U176" i="54"/>
  <c r="V176" i="54"/>
  <c r="W176" i="54"/>
  <c r="AA176" i="54"/>
  <c r="AB176" i="54"/>
  <c r="AC176" i="54"/>
  <c r="D172" i="49"/>
  <c r="C172" i="49"/>
  <c r="F172" i="49"/>
  <c r="E172" i="49"/>
  <c r="K172" i="49"/>
  <c r="J172" i="49"/>
  <c r="I172" i="49"/>
  <c r="L172" i="49"/>
  <c r="S177" i="54"/>
  <c r="Y176" i="54"/>
  <c r="X176" i="54"/>
  <c r="B173" i="49"/>
  <c r="H172" i="49"/>
  <c r="G172" i="49"/>
  <c r="Z177" i="54" l="1"/>
  <c r="T177" i="54"/>
  <c r="U177" i="54"/>
  <c r="V177" i="54"/>
  <c r="W177" i="54"/>
  <c r="AA177" i="54"/>
  <c r="AB177" i="54"/>
  <c r="AC177" i="54"/>
  <c r="D173" i="49"/>
  <c r="E173" i="49"/>
  <c r="C173" i="49"/>
  <c r="K173" i="49"/>
  <c r="F173" i="49"/>
  <c r="J173" i="49"/>
  <c r="L173" i="49"/>
  <c r="I173" i="49"/>
  <c r="X177" i="54"/>
  <c r="Y177" i="54"/>
  <c r="S178" i="54"/>
  <c r="B174" i="49"/>
  <c r="G173" i="49"/>
  <c r="H173" i="49"/>
  <c r="Z178" i="54" l="1"/>
  <c r="T178" i="54"/>
  <c r="U178" i="54"/>
  <c r="V178" i="54"/>
  <c r="W178" i="54"/>
  <c r="AC178" i="54"/>
  <c r="AA178" i="54"/>
  <c r="AB178" i="54"/>
  <c r="D174" i="49"/>
  <c r="F174" i="49"/>
  <c r="E174" i="49"/>
  <c r="C174" i="49"/>
  <c r="K174" i="49"/>
  <c r="J174" i="49"/>
  <c r="I174" i="49"/>
  <c r="L174" i="49"/>
  <c r="X178" i="54"/>
  <c r="S179" i="54"/>
  <c r="Y178" i="54"/>
  <c r="G174" i="49"/>
  <c r="H174" i="49"/>
  <c r="B175" i="49"/>
  <c r="Z179" i="54" l="1"/>
  <c r="T179" i="54"/>
  <c r="U179" i="54"/>
  <c r="V179" i="54"/>
  <c r="W179" i="54"/>
  <c r="AA179" i="54"/>
  <c r="AB179" i="54"/>
  <c r="AC179" i="54"/>
  <c r="D175" i="49"/>
  <c r="F175" i="49"/>
  <c r="E175" i="49"/>
  <c r="C175" i="49"/>
  <c r="K175" i="49"/>
  <c r="J175" i="49"/>
  <c r="L175" i="49"/>
  <c r="I175" i="49"/>
  <c r="Y179" i="54"/>
  <c r="S180" i="54"/>
  <c r="X179" i="54"/>
  <c r="H175" i="49"/>
  <c r="G175" i="49"/>
  <c r="B176" i="49"/>
  <c r="Z180" i="54" l="1"/>
  <c r="T180" i="54"/>
  <c r="U180" i="54"/>
  <c r="V180" i="54"/>
  <c r="W180" i="54"/>
  <c r="AA180" i="54"/>
  <c r="AC180" i="54"/>
  <c r="AB180" i="54"/>
  <c r="D176" i="49"/>
  <c r="C176" i="49"/>
  <c r="K176" i="49"/>
  <c r="J176" i="49"/>
  <c r="F176" i="49"/>
  <c r="E176" i="49"/>
  <c r="I176" i="49"/>
  <c r="L176" i="49"/>
  <c r="Y180" i="54"/>
  <c r="S181" i="54"/>
  <c r="X180" i="54"/>
  <c r="B177" i="49"/>
  <c r="H176" i="49"/>
  <c r="G176" i="49"/>
  <c r="Z181" i="54" l="1"/>
  <c r="T181" i="54"/>
  <c r="U181" i="54"/>
  <c r="V181" i="54"/>
  <c r="W181" i="54"/>
  <c r="AB181" i="54"/>
  <c r="AC181" i="54"/>
  <c r="AA181" i="54"/>
  <c r="D177" i="49"/>
  <c r="E177" i="49"/>
  <c r="C177" i="49"/>
  <c r="F177" i="49"/>
  <c r="K177" i="49"/>
  <c r="J177" i="49"/>
  <c r="L177" i="49"/>
  <c r="I177" i="49"/>
  <c r="S182" i="54"/>
  <c r="X181" i="54"/>
  <c r="Y181" i="54"/>
  <c r="B178" i="49"/>
  <c r="G177" i="49"/>
  <c r="H177" i="49"/>
  <c r="Z182" i="54" l="1"/>
  <c r="T182" i="54"/>
  <c r="U182" i="54"/>
  <c r="V182" i="54"/>
  <c r="W182" i="54"/>
  <c r="AA182" i="54"/>
  <c r="AB182" i="54"/>
  <c r="AC182" i="54"/>
  <c r="D178" i="49"/>
  <c r="F178" i="49"/>
  <c r="E178" i="49"/>
  <c r="C178" i="49"/>
  <c r="K178" i="49"/>
  <c r="J178" i="49"/>
  <c r="I178" i="49"/>
  <c r="L178" i="49"/>
  <c r="X182" i="54"/>
  <c r="Y182" i="54"/>
  <c r="S183" i="54"/>
  <c r="G178" i="49"/>
  <c r="H178" i="49"/>
  <c r="B179" i="49"/>
  <c r="Z183" i="54" l="1"/>
  <c r="T183" i="54"/>
  <c r="U183" i="54"/>
  <c r="V183" i="54"/>
  <c r="W183" i="54"/>
  <c r="AB183" i="54"/>
  <c r="AC183" i="54"/>
  <c r="AA183" i="54"/>
  <c r="D179" i="49"/>
  <c r="F179" i="49"/>
  <c r="E179" i="49"/>
  <c r="K179" i="49"/>
  <c r="C179" i="49"/>
  <c r="J179" i="49"/>
  <c r="L179" i="49"/>
  <c r="I179" i="49"/>
  <c r="Y183" i="54"/>
  <c r="X183" i="54"/>
  <c r="S184" i="54"/>
  <c r="H179" i="49"/>
  <c r="G179" i="49"/>
  <c r="B180" i="49"/>
  <c r="Z184" i="54" l="1"/>
  <c r="T184" i="54"/>
  <c r="U184" i="54"/>
  <c r="V184" i="54"/>
  <c r="W184" i="54"/>
  <c r="AA184" i="54"/>
  <c r="AB184" i="54"/>
  <c r="AC184" i="54"/>
  <c r="D180" i="49"/>
  <c r="C180" i="49"/>
  <c r="F180" i="49"/>
  <c r="E180" i="49"/>
  <c r="K180" i="49"/>
  <c r="J180" i="49"/>
  <c r="I180" i="49"/>
  <c r="L180" i="49"/>
  <c r="S185" i="54"/>
  <c r="Y184" i="54"/>
  <c r="X184" i="54"/>
  <c r="B181" i="49"/>
  <c r="H180" i="49"/>
  <c r="G180" i="49"/>
  <c r="Z185" i="54" l="1"/>
  <c r="T185" i="54"/>
  <c r="U185" i="54"/>
  <c r="V185" i="54"/>
  <c r="W185" i="54"/>
  <c r="AA185" i="54"/>
  <c r="AB185" i="54"/>
  <c r="AC185" i="54"/>
  <c r="D181" i="49"/>
  <c r="E181" i="49"/>
  <c r="C181" i="49"/>
  <c r="K181" i="49"/>
  <c r="J181" i="49"/>
  <c r="L181" i="49"/>
  <c r="F181" i="49"/>
  <c r="I181" i="49"/>
  <c r="S186" i="54"/>
  <c r="X185" i="54"/>
  <c r="Y185" i="54"/>
  <c r="B182" i="49"/>
  <c r="G181" i="49"/>
  <c r="H181" i="49"/>
  <c r="Z186" i="54" l="1"/>
  <c r="T186" i="54"/>
  <c r="U186" i="54"/>
  <c r="V186" i="54"/>
  <c r="W186" i="54"/>
  <c r="AC186" i="54"/>
  <c r="AA186" i="54"/>
  <c r="AB186" i="54"/>
  <c r="D182" i="49"/>
  <c r="F182" i="49"/>
  <c r="E182" i="49"/>
  <c r="K182" i="49"/>
  <c r="J182" i="49"/>
  <c r="I182" i="49"/>
  <c r="L182" i="49"/>
  <c r="C182" i="49"/>
  <c r="X186" i="54"/>
  <c r="S187" i="54"/>
  <c r="Y186" i="54"/>
  <c r="G182" i="49"/>
  <c r="H182" i="49"/>
  <c r="B183" i="49"/>
  <c r="Z187" i="54" l="1"/>
  <c r="T187" i="54"/>
  <c r="U187" i="54"/>
  <c r="V187" i="54"/>
  <c r="W187" i="54"/>
  <c r="AA187" i="54"/>
  <c r="AB187" i="54"/>
  <c r="AC187" i="54"/>
  <c r="D183" i="49"/>
  <c r="F183" i="49"/>
  <c r="E183" i="49"/>
  <c r="C183" i="49"/>
  <c r="K183" i="49"/>
  <c r="J183" i="49"/>
  <c r="L183" i="49"/>
  <c r="I183" i="49"/>
  <c r="Y187" i="54"/>
  <c r="X187" i="54"/>
  <c r="S188" i="54"/>
  <c r="H183" i="49"/>
  <c r="G183" i="49"/>
  <c r="B184" i="49"/>
  <c r="Z188" i="54" l="1"/>
  <c r="T188" i="54"/>
  <c r="U188" i="54"/>
  <c r="V188" i="54"/>
  <c r="W188" i="54"/>
  <c r="AA188" i="54"/>
  <c r="AC188" i="54"/>
  <c r="AB188" i="54"/>
  <c r="D184" i="49"/>
  <c r="C184" i="49"/>
  <c r="F184" i="49"/>
  <c r="K184" i="49"/>
  <c r="E184" i="49"/>
  <c r="J184" i="49"/>
  <c r="I184" i="49"/>
  <c r="L184" i="49"/>
  <c r="Y188" i="54"/>
  <c r="S189" i="54"/>
  <c r="X188" i="54"/>
  <c r="B185" i="49"/>
  <c r="H184" i="49"/>
  <c r="G184" i="49"/>
  <c r="Z189" i="54" l="1"/>
  <c r="T189" i="54"/>
  <c r="U189" i="54"/>
  <c r="V189" i="54"/>
  <c r="W189" i="54"/>
  <c r="AB189" i="54"/>
  <c r="AC189" i="54"/>
  <c r="AA189" i="54"/>
  <c r="D185" i="49"/>
  <c r="E185" i="49"/>
  <c r="C185" i="49"/>
  <c r="F185" i="49"/>
  <c r="K185" i="49"/>
  <c r="J185" i="49"/>
  <c r="L185" i="49"/>
  <c r="I185" i="49"/>
  <c r="S190" i="54"/>
  <c r="Y189" i="54"/>
  <c r="X189" i="54"/>
  <c r="B186" i="49"/>
  <c r="G185" i="49"/>
  <c r="H185" i="49"/>
  <c r="Z190" i="54" l="1"/>
  <c r="T190" i="54"/>
  <c r="U190" i="54"/>
  <c r="V190" i="54"/>
  <c r="W190" i="54"/>
  <c r="AB190" i="54"/>
  <c r="AC190" i="54"/>
  <c r="AA190" i="54"/>
  <c r="D186" i="49"/>
  <c r="F186" i="49"/>
  <c r="E186" i="49"/>
  <c r="C186" i="49"/>
  <c r="K186" i="49"/>
  <c r="J186" i="49"/>
  <c r="I186" i="49"/>
  <c r="L186" i="49"/>
  <c r="X190" i="54"/>
  <c r="Y190" i="54"/>
  <c r="S191" i="54"/>
  <c r="G186" i="49"/>
  <c r="H186" i="49"/>
  <c r="B187" i="49"/>
  <c r="Z191" i="54" l="1"/>
  <c r="T191" i="54"/>
  <c r="U191" i="54"/>
  <c r="W191" i="54"/>
  <c r="V191" i="54"/>
  <c r="AB191" i="54"/>
  <c r="AC191" i="54"/>
  <c r="AA191" i="54"/>
  <c r="D187" i="49"/>
  <c r="F187" i="49"/>
  <c r="K187" i="49"/>
  <c r="J187" i="49"/>
  <c r="E187" i="49"/>
  <c r="L187" i="49"/>
  <c r="C187" i="49"/>
  <c r="I187" i="49"/>
  <c r="Y191" i="54"/>
  <c r="X191" i="54"/>
  <c r="S192" i="54"/>
  <c r="H187" i="49"/>
  <c r="G187" i="49"/>
  <c r="B188" i="49"/>
  <c r="Z192" i="54" l="1"/>
  <c r="T192" i="54"/>
  <c r="U192" i="54"/>
  <c r="V192" i="54"/>
  <c r="W192" i="54"/>
  <c r="AA192" i="54"/>
  <c r="AB192" i="54"/>
  <c r="AC192" i="54"/>
  <c r="D188" i="49"/>
  <c r="C188" i="49"/>
  <c r="F188" i="49"/>
  <c r="E188" i="49"/>
  <c r="K188" i="49"/>
  <c r="J188" i="49"/>
  <c r="I188" i="49"/>
  <c r="L188" i="49"/>
  <c r="S193" i="54"/>
  <c r="X192" i="54"/>
  <c r="Y192" i="54"/>
  <c r="B189" i="49"/>
  <c r="H188" i="49"/>
  <c r="G188" i="49"/>
  <c r="Z193" i="54" l="1"/>
  <c r="T193" i="54"/>
  <c r="U193" i="54"/>
  <c r="W193" i="54"/>
  <c r="V193" i="54"/>
  <c r="AA193" i="54"/>
  <c r="AB193" i="54"/>
  <c r="AC193" i="54"/>
  <c r="D189" i="49"/>
  <c r="E189" i="49"/>
  <c r="C189" i="49"/>
  <c r="K189" i="49"/>
  <c r="F189" i="49"/>
  <c r="J189" i="49"/>
  <c r="L189" i="49"/>
  <c r="I189" i="49"/>
  <c r="S194" i="54"/>
  <c r="Y193" i="54"/>
  <c r="X193" i="54"/>
  <c r="B190" i="49"/>
  <c r="G189" i="49"/>
  <c r="H189" i="49"/>
  <c r="Z194" i="54" l="1"/>
  <c r="T194" i="54"/>
  <c r="U194" i="54"/>
  <c r="V194" i="54"/>
  <c r="W194" i="54"/>
  <c r="AC194" i="54"/>
  <c r="AA194" i="54"/>
  <c r="AB194" i="54"/>
  <c r="D190" i="49"/>
  <c r="F190" i="49"/>
  <c r="E190" i="49"/>
  <c r="C190" i="49"/>
  <c r="K190" i="49"/>
  <c r="J190" i="49"/>
  <c r="I190" i="49"/>
  <c r="L190" i="49"/>
  <c r="X194" i="54"/>
  <c r="S195" i="54"/>
  <c r="Y194" i="54"/>
  <c r="G190" i="49"/>
  <c r="H190" i="49"/>
  <c r="B191" i="49"/>
  <c r="Z195" i="54" l="1"/>
  <c r="T195" i="54"/>
  <c r="U195" i="54"/>
  <c r="W195" i="54"/>
  <c r="V195" i="54"/>
  <c r="AA195" i="54"/>
  <c r="AC195" i="54"/>
  <c r="AB195" i="54"/>
  <c r="D191" i="49"/>
  <c r="F191" i="49"/>
  <c r="E191" i="49"/>
  <c r="C191" i="49"/>
  <c r="K191" i="49"/>
  <c r="J191" i="49"/>
  <c r="L191" i="49"/>
  <c r="I191" i="49"/>
  <c r="Y195" i="54"/>
  <c r="S196" i="54"/>
  <c r="X195" i="54"/>
  <c r="H191" i="49"/>
  <c r="G191" i="49"/>
  <c r="B192" i="49"/>
  <c r="Z196" i="54" l="1"/>
  <c r="T196" i="54"/>
  <c r="U196" i="54"/>
  <c r="V196" i="54"/>
  <c r="W196" i="54"/>
  <c r="AA196" i="54"/>
  <c r="AC196" i="54"/>
  <c r="AB196" i="54"/>
  <c r="D192" i="49"/>
  <c r="C192" i="49"/>
  <c r="K192" i="49"/>
  <c r="J192" i="49"/>
  <c r="E192" i="49"/>
  <c r="I192" i="49"/>
  <c r="F192" i="49"/>
  <c r="L192" i="49"/>
  <c r="Y196" i="54"/>
  <c r="S197" i="54"/>
  <c r="X196" i="54"/>
  <c r="B193" i="49"/>
  <c r="H192" i="49"/>
  <c r="G192" i="49"/>
  <c r="Z197" i="54" l="1"/>
  <c r="T197" i="54"/>
  <c r="U197" i="54"/>
  <c r="W197" i="54"/>
  <c r="AB197" i="54"/>
  <c r="AC197" i="54"/>
  <c r="V197" i="54"/>
  <c r="AA197" i="54"/>
  <c r="D193" i="49"/>
  <c r="E193" i="49"/>
  <c r="C193" i="49"/>
  <c r="F193" i="49"/>
  <c r="K193" i="49"/>
  <c r="J193" i="49"/>
  <c r="L193" i="49"/>
  <c r="I193" i="49"/>
  <c r="S198" i="54"/>
  <c r="Y197" i="54"/>
  <c r="X197" i="54"/>
  <c r="B194" i="49"/>
  <c r="G193" i="49"/>
  <c r="H193" i="49"/>
  <c r="Z198" i="54" l="1"/>
  <c r="T198" i="54"/>
  <c r="U198" i="54"/>
  <c r="V198" i="54"/>
  <c r="W198" i="54"/>
  <c r="AB198" i="54"/>
  <c r="AC198" i="54"/>
  <c r="AA198" i="54"/>
  <c r="D194" i="49"/>
  <c r="F194" i="49"/>
  <c r="E194" i="49"/>
  <c r="C194" i="49"/>
  <c r="K194" i="49"/>
  <c r="J194" i="49"/>
  <c r="I194" i="49"/>
  <c r="L194" i="49"/>
  <c r="X198" i="54"/>
  <c r="S199" i="54"/>
  <c r="Y198" i="54"/>
  <c r="G194" i="49"/>
  <c r="H194" i="49"/>
  <c r="B195" i="49"/>
  <c r="Z199" i="54" l="1"/>
  <c r="T199" i="54"/>
  <c r="U199" i="54"/>
  <c r="W199" i="54"/>
  <c r="V199" i="54"/>
  <c r="AA199" i="54"/>
  <c r="AB199" i="54"/>
  <c r="AC199" i="54"/>
  <c r="D195" i="49"/>
  <c r="F195" i="49"/>
  <c r="E195" i="49"/>
  <c r="K195" i="49"/>
  <c r="C195" i="49"/>
  <c r="J195" i="49"/>
  <c r="L195" i="49"/>
  <c r="I195" i="49"/>
  <c r="Y199" i="54"/>
  <c r="X199" i="54"/>
  <c r="S200" i="54"/>
  <c r="H195" i="49"/>
  <c r="G195" i="49"/>
  <c r="B196" i="49"/>
  <c r="Z200" i="54" l="1"/>
  <c r="T200" i="54"/>
  <c r="U200" i="54"/>
  <c r="V200" i="54"/>
  <c r="W200" i="54"/>
  <c r="AA200" i="54"/>
  <c r="AB200" i="54"/>
  <c r="AC200" i="54"/>
  <c r="D196" i="49"/>
  <c r="C196" i="49"/>
  <c r="F196" i="49"/>
  <c r="E196" i="49"/>
  <c r="K196" i="49"/>
  <c r="J196" i="49"/>
  <c r="I196" i="49"/>
  <c r="L196" i="49"/>
  <c r="S201" i="54"/>
  <c r="Y200" i="54"/>
  <c r="X200" i="54"/>
  <c r="B197" i="49"/>
  <c r="H196" i="49"/>
  <c r="G196" i="49"/>
  <c r="Z201" i="54" l="1"/>
  <c r="T201" i="54"/>
  <c r="U201" i="54"/>
  <c r="W201" i="54"/>
  <c r="V201" i="54"/>
  <c r="AA201" i="54"/>
  <c r="AB201" i="54"/>
  <c r="AC201" i="54"/>
  <c r="D197" i="49"/>
  <c r="E197" i="49"/>
  <c r="C197" i="49"/>
  <c r="K197" i="49"/>
  <c r="J197" i="49"/>
  <c r="L197" i="49"/>
  <c r="F197" i="49"/>
  <c r="I197" i="49"/>
  <c r="Y201" i="54"/>
  <c r="X201" i="54"/>
  <c r="S202" i="54"/>
  <c r="B198" i="49"/>
  <c r="G197" i="49"/>
  <c r="H197" i="49"/>
  <c r="Z202" i="54" l="1"/>
  <c r="T202" i="54"/>
  <c r="U202" i="54"/>
  <c r="V202" i="54"/>
  <c r="W202" i="54"/>
  <c r="AC202" i="54"/>
  <c r="AA202" i="54"/>
  <c r="AB202" i="54"/>
  <c r="D198" i="49"/>
  <c r="F198" i="49"/>
  <c r="E198" i="49"/>
  <c r="K198" i="49"/>
  <c r="J198" i="49"/>
  <c r="C198" i="49"/>
  <c r="I198" i="49"/>
  <c r="L198" i="49"/>
  <c r="X202" i="54"/>
  <c r="Y202" i="54"/>
  <c r="S203" i="54"/>
  <c r="H198" i="49"/>
  <c r="G198" i="49"/>
  <c r="B199" i="49"/>
  <c r="Z203" i="54" l="1"/>
  <c r="T203" i="54"/>
  <c r="U203" i="54"/>
  <c r="W203" i="54"/>
  <c r="V203" i="54"/>
  <c r="AA203" i="54"/>
  <c r="AC203" i="54"/>
  <c r="AB203" i="54"/>
  <c r="D199" i="49"/>
  <c r="F199" i="49"/>
  <c r="E199" i="49"/>
  <c r="C199" i="49"/>
  <c r="K199" i="49"/>
  <c r="J199" i="49"/>
  <c r="L199" i="49"/>
  <c r="I199" i="49"/>
  <c r="Y203" i="54"/>
  <c r="X203" i="54"/>
  <c r="S204" i="54"/>
  <c r="G199" i="49"/>
  <c r="B200" i="49"/>
  <c r="H199" i="49"/>
  <c r="Z204" i="54" l="1"/>
  <c r="T204" i="54"/>
  <c r="U204" i="54"/>
  <c r="V204" i="54"/>
  <c r="W204" i="54"/>
  <c r="AA204" i="54"/>
  <c r="AB204" i="54"/>
  <c r="AC204" i="54"/>
  <c r="D200" i="49"/>
  <c r="C200" i="49"/>
  <c r="F200" i="49"/>
  <c r="K200" i="49"/>
  <c r="E200" i="49"/>
  <c r="J200" i="49"/>
  <c r="I200" i="49"/>
  <c r="L200" i="49"/>
  <c r="Y204" i="54"/>
  <c r="S205" i="54"/>
  <c r="X204" i="54"/>
  <c r="H200" i="49"/>
  <c r="B201" i="49"/>
  <c r="G200" i="49"/>
  <c r="Z205" i="54" l="1"/>
  <c r="T205" i="54"/>
  <c r="U205" i="54"/>
  <c r="W205" i="54"/>
  <c r="V205" i="54"/>
  <c r="AB205" i="54"/>
  <c r="AC205" i="54"/>
  <c r="AA205" i="54"/>
  <c r="D201" i="49"/>
  <c r="E201" i="49"/>
  <c r="C201" i="49"/>
  <c r="F201" i="49"/>
  <c r="K201" i="49"/>
  <c r="J201" i="49"/>
  <c r="L201" i="49"/>
  <c r="I201" i="49"/>
  <c r="S206" i="54"/>
  <c r="X205" i="54"/>
  <c r="Y205" i="54"/>
  <c r="B202" i="49"/>
  <c r="G201" i="49"/>
  <c r="H201" i="49"/>
  <c r="Z206" i="54" l="1"/>
  <c r="T206" i="54"/>
  <c r="U206" i="54"/>
  <c r="V206" i="54"/>
  <c r="W206" i="54"/>
  <c r="AB206" i="54"/>
  <c r="AC206" i="54"/>
  <c r="AA206" i="54"/>
  <c r="D202" i="49"/>
  <c r="F202" i="49"/>
  <c r="E202" i="49"/>
  <c r="C202" i="49"/>
  <c r="K202" i="49"/>
  <c r="J202" i="49"/>
  <c r="I202" i="49"/>
  <c r="L202" i="49"/>
  <c r="X206" i="54"/>
  <c r="S207" i="54"/>
  <c r="Y206" i="54"/>
  <c r="H202" i="49"/>
  <c r="B203" i="49"/>
  <c r="G202" i="49"/>
  <c r="Z207" i="54" l="1"/>
  <c r="T207" i="54"/>
  <c r="U207" i="54"/>
  <c r="W207" i="54"/>
  <c r="V207" i="54"/>
  <c r="AB207" i="54"/>
  <c r="AC207" i="54"/>
  <c r="AA207" i="54"/>
  <c r="D203" i="49"/>
  <c r="F203" i="49"/>
  <c r="K203" i="49"/>
  <c r="J203" i="49"/>
  <c r="L203" i="49"/>
  <c r="C203" i="49"/>
  <c r="I203" i="49"/>
  <c r="E203" i="49"/>
  <c r="Y207" i="54"/>
  <c r="X207" i="54"/>
  <c r="S208" i="54"/>
  <c r="G203" i="49"/>
  <c r="B204" i="49"/>
  <c r="H203" i="49"/>
  <c r="Z208" i="54" l="1"/>
  <c r="T208" i="54"/>
  <c r="U208" i="54"/>
  <c r="V208" i="54"/>
  <c r="W208" i="54"/>
  <c r="AA208" i="54"/>
  <c r="AB208" i="54"/>
  <c r="AC208" i="54"/>
  <c r="D204" i="49"/>
  <c r="C204" i="49"/>
  <c r="F204" i="49"/>
  <c r="E204" i="49"/>
  <c r="K204" i="49"/>
  <c r="J204" i="49"/>
  <c r="I204" i="49"/>
  <c r="L204" i="49"/>
  <c r="S209" i="54"/>
  <c r="X208" i="54"/>
  <c r="Y208" i="54"/>
  <c r="B205" i="49"/>
  <c r="H204" i="49"/>
  <c r="G204" i="49"/>
  <c r="Z209" i="54" l="1"/>
  <c r="T209" i="54"/>
  <c r="U209" i="54"/>
  <c r="W209" i="54"/>
  <c r="V209" i="54"/>
  <c r="AA209" i="54"/>
  <c r="AB209" i="54"/>
  <c r="AC209" i="54"/>
  <c r="D205" i="49"/>
  <c r="E205" i="49"/>
  <c r="C205" i="49"/>
  <c r="K205" i="49"/>
  <c r="F205" i="49"/>
  <c r="J205" i="49"/>
  <c r="L205" i="49"/>
  <c r="I205" i="49"/>
  <c r="S210" i="54"/>
  <c r="Y209" i="54"/>
  <c r="X209" i="54"/>
  <c r="B206" i="49"/>
  <c r="G205" i="49"/>
  <c r="H205" i="49"/>
  <c r="Z210" i="54" l="1"/>
  <c r="T210" i="54"/>
  <c r="U210" i="54"/>
  <c r="V210" i="54"/>
  <c r="W210" i="54"/>
  <c r="AC210" i="54"/>
  <c r="AA210" i="54"/>
  <c r="AB210" i="54"/>
  <c r="D206" i="49"/>
  <c r="F206" i="49"/>
  <c r="E206" i="49"/>
  <c r="C206" i="49"/>
  <c r="K206" i="49"/>
  <c r="J206" i="49"/>
  <c r="I206" i="49"/>
  <c r="L206" i="49"/>
  <c r="X210" i="54"/>
  <c r="Y210" i="54"/>
  <c r="S211" i="54"/>
  <c r="G206" i="49"/>
  <c r="H206" i="49"/>
  <c r="B207" i="49"/>
  <c r="Z211" i="54" l="1"/>
  <c r="T211" i="54"/>
  <c r="W211" i="54"/>
  <c r="U211" i="54"/>
  <c r="V211" i="54"/>
  <c r="AC211" i="54"/>
  <c r="AA211" i="54"/>
  <c r="AB211" i="54"/>
  <c r="D207" i="49"/>
  <c r="F207" i="49"/>
  <c r="E207" i="49"/>
  <c r="C207" i="49"/>
  <c r="K207" i="49"/>
  <c r="J207" i="49"/>
  <c r="L207" i="49"/>
  <c r="I207" i="49"/>
  <c r="Y211" i="54"/>
  <c r="X211" i="54"/>
  <c r="S212" i="54"/>
  <c r="H207" i="49"/>
  <c r="G207" i="49"/>
  <c r="B208" i="49"/>
  <c r="Z212" i="54" l="1"/>
  <c r="T212" i="54"/>
  <c r="U212" i="54"/>
  <c r="V212" i="54"/>
  <c r="W212" i="54"/>
  <c r="AA212" i="54"/>
  <c r="AB212" i="54"/>
  <c r="AC212" i="54"/>
  <c r="D208" i="49"/>
  <c r="C208" i="49"/>
  <c r="K208" i="49"/>
  <c r="J208" i="49"/>
  <c r="F208" i="49"/>
  <c r="E208" i="49"/>
  <c r="I208" i="49"/>
  <c r="L208" i="49"/>
  <c r="Y212" i="54"/>
  <c r="S213" i="54"/>
  <c r="X212" i="54"/>
  <c r="B209" i="49"/>
  <c r="H208" i="49"/>
  <c r="G208" i="49"/>
  <c r="Z213" i="54" l="1"/>
  <c r="T213" i="54"/>
  <c r="W213" i="54"/>
  <c r="U213" i="54"/>
  <c r="V213" i="54"/>
  <c r="AB213" i="54"/>
  <c r="AA213" i="54"/>
  <c r="AC213" i="54"/>
  <c r="D209" i="49"/>
  <c r="E209" i="49"/>
  <c r="C209" i="49"/>
  <c r="F209" i="49"/>
  <c r="K209" i="49"/>
  <c r="J209" i="49"/>
  <c r="L209" i="49"/>
  <c r="I209" i="49"/>
  <c r="S214" i="54"/>
  <c r="X213" i="54"/>
  <c r="Y213" i="54"/>
  <c r="B210" i="49"/>
  <c r="G209" i="49"/>
  <c r="H209" i="49"/>
  <c r="Z214" i="54" l="1"/>
  <c r="T214" i="54"/>
  <c r="U214" i="54"/>
  <c r="V214" i="54"/>
  <c r="W214" i="54"/>
  <c r="AB214" i="54"/>
  <c r="AC214" i="54"/>
  <c r="AA214" i="54"/>
  <c r="D210" i="49"/>
  <c r="F210" i="49"/>
  <c r="E210" i="49"/>
  <c r="C210" i="49"/>
  <c r="K210" i="49"/>
  <c r="J210" i="49"/>
  <c r="I210" i="49"/>
  <c r="L210" i="49"/>
  <c r="X214" i="54"/>
  <c r="S215" i="54"/>
  <c r="Y214" i="54"/>
  <c r="G210" i="49"/>
  <c r="H210" i="49"/>
  <c r="B211" i="49"/>
  <c r="Z215" i="54" l="1"/>
  <c r="T215" i="54"/>
  <c r="W215" i="54"/>
  <c r="U215" i="54"/>
  <c r="V215" i="54"/>
  <c r="AA215" i="54"/>
  <c r="AB215" i="54"/>
  <c r="AC215" i="54"/>
  <c r="D211" i="49"/>
  <c r="F211" i="49"/>
  <c r="E211" i="49"/>
  <c r="K211" i="49"/>
  <c r="C211" i="49"/>
  <c r="J211" i="49"/>
  <c r="L211" i="49"/>
  <c r="I211" i="49"/>
  <c r="Y215" i="54"/>
  <c r="X215" i="54"/>
  <c r="S216" i="54"/>
  <c r="H211" i="49"/>
  <c r="G211" i="49"/>
  <c r="B212" i="49"/>
  <c r="Z216" i="54" l="1"/>
  <c r="T216" i="54"/>
  <c r="U216" i="54"/>
  <c r="V216" i="54"/>
  <c r="W216" i="54"/>
  <c r="AA216" i="54"/>
  <c r="AB216" i="54"/>
  <c r="AC216" i="54"/>
  <c r="D212" i="49"/>
  <c r="C212" i="49"/>
  <c r="F212" i="49"/>
  <c r="E212" i="49"/>
  <c r="K212" i="49"/>
  <c r="J212" i="49"/>
  <c r="I212" i="49"/>
  <c r="L212" i="49"/>
  <c r="S217" i="54"/>
  <c r="Y216" i="54"/>
  <c r="X216" i="54"/>
  <c r="B213" i="49"/>
  <c r="H212" i="49"/>
  <c r="G212" i="49"/>
  <c r="Z217" i="54" l="1"/>
  <c r="T217" i="54"/>
  <c r="W217" i="54"/>
  <c r="U217" i="54"/>
  <c r="V217" i="54"/>
  <c r="AA217" i="54"/>
  <c r="AB217" i="54"/>
  <c r="AC217" i="54"/>
  <c r="D213" i="49"/>
  <c r="E213" i="49"/>
  <c r="C213" i="49"/>
  <c r="K213" i="49"/>
  <c r="J213" i="49"/>
  <c r="L213" i="49"/>
  <c r="I213" i="49"/>
  <c r="F213" i="49"/>
  <c r="X217" i="54"/>
  <c r="S218" i="54"/>
  <c r="Y217" i="54"/>
  <c r="B214" i="49"/>
  <c r="G213" i="49"/>
  <c r="H213" i="49"/>
  <c r="Z218" i="54" l="1"/>
  <c r="T218" i="54"/>
  <c r="U218" i="54"/>
  <c r="V218" i="54"/>
  <c r="W218" i="54"/>
  <c r="AA218" i="54"/>
  <c r="AB218" i="54"/>
  <c r="AC218" i="54"/>
  <c r="D214" i="49"/>
  <c r="F214" i="49"/>
  <c r="E214" i="49"/>
  <c r="K214" i="49"/>
  <c r="J214" i="49"/>
  <c r="I214" i="49"/>
  <c r="C214" i="49"/>
  <c r="L214" i="49"/>
  <c r="X218" i="54"/>
  <c r="Y218" i="54"/>
  <c r="S219" i="54"/>
  <c r="G214" i="49"/>
  <c r="H214" i="49"/>
  <c r="B215" i="49"/>
  <c r="Z219" i="54" l="1"/>
  <c r="T219" i="54"/>
  <c r="W219" i="54"/>
  <c r="U219" i="54"/>
  <c r="AC219" i="54"/>
  <c r="V219" i="54"/>
  <c r="AA219" i="54"/>
  <c r="AB219" i="54"/>
  <c r="D215" i="49"/>
  <c r="F215" i="49"/>
  <c r="E215" i="49"/>
  <c r="C215" i="49"/>
  <c r="K215" i="49"/>
  <c r="J215" i="49"/>
  <c r="L215" i="49"/>
  <c r="I215" i="49"/>
  <c r="Y219" i="54"/>
  <c r="S220" i="54"/>
  <c r="X219" i="54"/>
  <c r="H215" i="49"/>
  <c r="G215" i="49"/>
  <c r="B216" i="49"/>
  <c r="Z220" i="54" l="1"/>
  <c r="T220" i="54"/>
  <c r="U220" i="54"/>
  <c r="V220" i="54"/>
  <c r="W220" i="54"/>
  <c r="AA220" i="54"/>
  <c r="AB220" i="54"/>
  <c r="AC220" i="54"/>
  <c r="D216" i="49"/>
  <c r="C216" i="49"/>
  <c r="F216" i="49"/>
  <c r="K216" i="49"/>
  <c r="E216" i="49"/>
  <c r="J216" i="49"/>
  <c r="I216" i="49"/>
  <c r="L216" i="49"/>
  <c r="Y220" i="54"/>
  <c r="S221" i="54"/>
  <c r="X220" i="54"/>
  <c r="B217" i="49"/>
  <c r="H216" i="49"/>
  <c r="G216" i="49"/>
  <c r="Z221" i="54" l="1"/>
  <c r="T221" i="54"/>
  <c r="W221" i="54"/>
  <c r="U221" i="54"/>
  <c r="V221" i="54"/>
  <c r="AA221" i="54"/>
  <c r="AB221" i="54"/>
  <c r="AC221" i="54"/>
  <c r="D217" i="49"/>
  <c r="E217" i="49"/>
  <c r="C217" i="49"/>
  <c r="F217" i="49"/>
  <c r="K217" i="49"/>
  <c r="J217" i="49"/>
  <c r="L217" i="49"/>
  <c r="I217" i="49"/>
  <c r="S222" i="54"/>
  <c r="Y221" i="54"/>
  <c r="X221" i="54"/>
  <c r="B218" i="49"/>
  <c r="G217" i="49"/>
  <c r="H217" i="49"/>
  <c r="Z222" i="54" l="1"/>
  <c r="T222" i="54"/>
  <c r="U222" i="54"/>
  <c r="W222" i="54"/>
  <c r="V222" i="54"/>
  <c r="AC222" i="54"/>
  <c r="AA222" i="54"/>
  <c r="AB222" i="54"/>
  <c r="D218" i="49"/>
  <c r="F218" i="49"/>
  <c r="E218" i="49"/>
  <c r="C218" i="49"/>
  <c r="K218" i="49"/>
  <c r="J218" i="49"/>
  <c r="I218" i="49"/>
  <c r="L218" i="49"/>
  <c r="X222" i="54"/>
  <c r="S223" i="54"/>
  <c r="Y222" i="54"/>
  <c r="G218" i="49"/>
  <c r="H218" i="49"/>
  <c r="B219" i="49"/>
  <c r="Z223" i="54" l="1"/>
  <c r="T223" i="54"/>
  <c r="U223" i="54"/>
  <c r="V223" i="54"/>
  <c r="W223" i="54"/>
  <c r="AA223" i="54"/>
  <c r="AB223" i="54"/>
  <c r="AC223" i="54"/>
  <c r="D219" i="49"/>
  <c r="F219" i="49"/>
  <c r="K219" i="49"/>
  <c r="J219" i="49"/>
  <c r="E219" i="49"/>
  <c r="L219" i="49"/>
  <c r="C219" i="49"/>
  <c r="I219" i="49"/>
  <c r="Y223" i="54"/>
  <c r="X223" i="54"/>
  <c r="S224" i="54"/>
  <c r="H219" i="49"/>
  <c r="G219" i="49"/>
  <c r="B220" i="49"/>
  <c r="Z224" i="54" l="1"/>
  <c r="T224" i="54"/>
  <c r="U224" i="54"/>
  <c r="W224" i="54"/>
  <c r="V224" i="54"/>
  <c r="AA224" i="54"/>
  <c r="AB224" i="54"/>
  <c r="AC224" i="54"/>
  <c r="D220" i="49"/>
  <c r="C220" i="49"/>
  <c r="F220" i="49"/>
  <c r="E220" i="49"/>
  <c r="K220" i="49"/>
  <c r="J220" i="49"/>
  <c r="I220" i="49"/>
  <c r="L220" i="49"/>
  <c r="S225" i="54"/>
  <c r="X224" i="54"/>
  <c r="Y224" i="54"/>
  <c r="B221" i="49"/>
  <c r="H220" i="49"/>
  <c r="G220" i="49"/>
  <c r="Z225" i="54" l="1"/>
  <c r="T225" i="54"/>
  <c r="W225" i="54"/>
  <c r="U225" i="54"/>
  <c r="V225" i="54"/>
  <c r="AB225" i="54"/>
  <c r="AC225" i="54"/>
  <c r="AA225" i="54"/>
  <c r="D221" i="49"/>
  <c r="E221" i="49"/>
  <c r="C221" i="49"/>
  <c r="K221" i="49"/>
  <c r="F221" i="49"/>
  <c r="J221" i="49"/>
  <c r="L221" i="49"/>
  <c r="I221" i="49"/>
  <c r="Y225" i="54"/>
  <c r="X225" i="54"/>
  <c r="S226" i="54"/>
  <c r="B222" i="49"/>
  <c r="G221" i="49"/>
  <c r="H221" i="49"/>
  <c r="Z226" i="54" l="1"/>
  <c r="T226" i="54"/>
  <c r="U226" i="54"/>
  <c r="V226" i="54"/>
  <c r="W226" i="54"/>
  <c r="AA226" i="54"/>
  <c r="AB226" i="54"/>
  <c r="AC226" i="54"/>
  <c r="D222" i="49"/>
  <c r="F222" i="49"/>
  <c r="E222" i="49"/>
  <c r="C222" i="49"/>
  <c r="K222" i="49"/>
  <c r="J222" i="49"/>
  <c r="I222" i="49"/>
  <c r="L222" i="49"/>
  <c r="X226" i="54"/>
  <c r="S227" i="54"/>
  <c r="Y226" i="54"/>
  <c r="G222" i="49"/>
  <c r="H222" i="49"/>
  <c r="B223" i="49"/>
  <c r="Z227" i="54" l="1"/>
  <c r="T227" i="54"/>
  <c r="U227" i="54"/>
  <c r="V227" i="54"/>
  <c r="W227" i="54"/>
  <c r="AA227" i="54"/>
  <c r="AB227" i="54"/>
  <c r="AC227" i="54"/>
  <c r="D223" i="49"/>
  <c r="F223" i="49"/>
  <c r="E223" i="49"/>
  <c r="C223" i="49"/>
  <c r="K223" i="49"/>
  <c r="J223" i="49"/>
  <c r="L223" i="49"/>
  <c r="I223" i="49"/>
  <c r="Y227" i="54"/>
  <c r="S228" i="54"/>
  <c r="X227" i="54"/>
  <c r="H223" i="49"/>
  <c r="G223" i="49"/>
  <c r="B224" i="49"/>
  <c r="Z228" i="54" l="1"/>
  <c r="T228" i="54"/>
  <c r="U228" i="54"/>
  <c r="V228" i="54"/>
  <c r="W228" i="54"/>
  <c r="AA228" i="54"/>
  <c r="AB228" i="54"/>
  <c r="AC228" i="54"/>
  <c r="D224" i="49"/>
  <c r="C224" i="49"/>
  <c r="K224" i="49"/>
  <c r="J224" i="49"/>
  <c r="E224" i="49"/>
  <c r="I224" i="49"/>
  <c r="F224" i="49"/>
  <c r="L224" i="49"/>
  <c r="Y228" i="54"/>
  <c r="S229" i="54"/>
  <c r="X228" i="54"/>
  <c r="B225" i="49"/>
  <c r="H224" i="49"/>
  <c r="G224" i="49"/>
  <c r="Z229" i="54" l="1"/>
  <c r="T229" i="54"/>
  <c r="U229" i="54"/>
  <c r="V229" i="54"/>
  <c r="W229" i="54"/>
  <c r="AA229" i="54"/>
  <c r="AB229" i="54"/>
  <c r="AC229" i="54"/>
  <c r="D225" i="49"/>
  <c r="E225" i="49"/>
  <c r="C225" i="49"/>
  <c r="F225" i="49"/>
  <c r="K225" i="49"/>
  <c r="J225" i="49"/>
  <c r="L225" i="49"/>
  <c r="I225" i="49"/>
  <c r="S230" i="54"/>
  <c r="Y229" i="54"/>
  <c r="X229" i="54"/>
  <c r="B226" i="49"/>
  <c r="G225" i="49"/>
  <c r="H225" i="49"/>
  <c r="Z230" i="54" l="1"/>
  <c r="U230" i="54"/>
  <c r="T230" i="54"/>
  <c r="V230" i="54"/>
  <c r="W230" i="54"/>
  <c r="AC230" i="54"/>
  <c r="AA230" i="54"/>
  <c r="AB230" i="54"/>
  <c r="D226" i="49"/>
  <c r="F226" i="49"/>
  <c r="E226" i="49"/>
  <c r="C226" i="49"/>
  <c r="K226" i="49"/>
  <c r="J226" i="49"/>
  <c r="I226" i="49"/>
  <c r="L226" i="49"/>
  <c r="X230" i="54"/>
  <c r="Y230" i="54"/>
  <c r="S231" i="54"/>
  <c r="G226" i="49"/>
  <c r="H226" i="49"/>
  <c r="B227" i="49"/>
  <c r="Z231" i="54" l="1"/>
  <c r="T231" i="54"/>
  <c r="W231" i="54"/>
  <c r="U231" i="54"/>
  <c r="V231" i="54"/>
  <c r="AA231" i="54"/>
  <c r="AB231" i="54"/>
  <c r="AC231" i="54"/>
  <c r="D227" i="49"/>
  <c r="F227" i="49"/>
  <c r="E227" i="49"/>
  <c r="K227" i="49"/>
  <c r="C227" i="49"/>
  <c r="J227" i="49"/>
  <c r="L227" i="49"/>
  <c r="I227" i="49"/>
  <c r="Y231" i="54"/>
  <c r="X231" i="54"/>
  <c r="S232" i="54"/>
  <c r="H227" i="49"/>
  <c r="G227" i="49"/>
  <c r="B228" i="49"/>
  <c r="Z232" i="54" l="1"/>
  <c r="U232" i="54"/>
  <c r="T232" i="54"/>
  <c r="V232" i="54"/>
  <c r="W232" i="54"/>
  <c r="AA232" i="54"/>
  <c r="AB232" i="54"/>
  <c r="AC232" i="54"/>
  <c r="D228" i="49"/>
  <c r="C228" i="49"/>
  <c r="F228" i="49"/>
  <c r="E228" i="49"/>
  <c r="K228" i="49"/>
  <c r="J228" i="49"/>
  <c r="I228" i="49"/>
  <c r="L228" i="49"/>
  <c r="S233" i="54"/>
  <c r="Y232" i="54"/>
  <c r="X232" i="54"/>
  <c r="B229" i="49"/>
  <c r="H228" i="49"/>
  <c r="G228" i="49"/>
  <c r="Z233" i="54" l="1"/>
  <c r="T233" i="54"/>
  <c r="U233" i="54"/>
  <c r="W233" i="54"/>
  <c r="V233" i="54"/>
  <c r="AB233" i="54"/>
  <c r="AC233" i="54"/>
  <c r="AA233" i="54"/>
  <c r="D229" i="49"/>
  <c r="E229" i="49"/>
  <c r="C229" i="49"/>
  <c r="K229" i="49"/>
  <c r="J229" i="49"/>
  <c r="L229" i="49"/>
  <c r="F229" i="49"/>
  <c r="I229" i="49"/>
  <c r="Y233" i="54"/>
  <c r="X233" i="54"/>
  <c r="S234" i="54"/>
  <c r="B230" i="49"/>
  <c r="G229" i="49"/>
  <c r="H229" i="49"/>
  <c r="Z234" i="54" l="1"/>
  <c r="U234" i="54"/>
  <c r="V234" i="54"/>
  <c r="W234" i="54"/>
  <c r="T234" i="54"/>
  <c r="AA234" i="54"/>
  <c r="AB234" i="54"/>
  <c r="AC234" i="54"/>
  <c r="D230" i="49"/>
  <c r="F230" i="49"/>
  <c r="E230" i="49"/>
  <c r="K230" i="49"/>
  <c r="J230" i="49"/>
  <c r="C230" i="49"/>
  <c r="I230" i="49"/>
  <c r="L230" i="49"/>
  <c r="X234" i="54"/>
  <c r="S235" i="54"/>
  <c r="Y234" i="54"/>
  <c r="G230" i="49"/>
  <c r="H230" i="49"/>
  <c r="B231" i="49"/>
  <c r="Z235" i="54" l="1"/>
  <c r="T235" i="54"/>
  <c r="U235" i="54"/>
  <c r="V235" i="54"/>
  <c r="W235" i="54"/>
  <c r="AA235" i="54"/>
  <c r="AB235" i="54"/>
  <c r="AC235" i="54"/>
  <c r="D231" i="49"/>
  <c r="F231" i="49"/>
  <c r="E231" i="49"/>
  <c r="C231" i="49"/>
  <c r="K231" i="49"/>
  <c r="J231" i="49"/>
  <c r="L231" i="49"/>
  <c r="I231" i="49"/>
  <c r="Y235" i="54"/>
  <c r="S236" i="54"/>
  <c r="X235" i="54"/>
  <c r="H231" i="49"/>
  <c r="G231" i="49"/>
  <c r="B232" i="49"/>
  <c r="Z236" i="54" l="1"/>
  <c r="U236" i="54"/>
  <c r="V236" i="54"/>
  <c r="W236" i="54"/>
  <c r="T236" i="54"/>
  <c r="AA236" i="54"/>
  <c r="AB236" i="54"/>
  <c r="AC236" i="54"/>
  <c r="D232" i="49"/>
  <c r="C232" i="49"/>
  <c r="F232" i="49"/>
  <c r="K232" i="49"/>
  <c r="E232" i="49"/>
  <c r="J232" i="49"/>
  <c r="I232" i="49"/>
  <c r="L232" i="49"/>
  <c r="Y236" i="54"/>
  <c r="S237" i="54"/>
  <c r="X236" i="54"/>
  <c r="B233" i="49"/>
  <c r="H232" i="49"/>
  <c r="G232" i="49"/>
  <c r="Z237" i="54" l="1"/>
  <c r="T237" i="54"/>
  <c r="U237" i="54"/>
  <c r="V237" i="54"/>
  <c r="W237" i="54"/>
  <c r="AA237" i="54"/>
  <c r="AB237" i="54"/>
  <c r="AC237" i="54"/>
  <c r="D233" i="49"/>
  <c r="E233" i="49"/>
  <c r="C233" i="49"/>
  <c r="F233" i="49"/>
  <c r="K233" i="49"/>
  <c r="J233" i="49"/>
  <c r="L233" i="49"/>
  <c r="I233" i="49"/>
  <c r="S238" i="54"/>
  <c r="Y237" i="54"/>
  <c r="X237" i="54"/>
  <c r="B234" i="49"/>
  <c r="G233" i="49"/>
  <c r="H233" i="49"/>
  <c r="Z238" i="54" l="1"/>
  <c r="U238" i="54"/>
  <c r="T238" i="54"/>
  <c r="V238" i="54"/>
  <c r="W238" i="54"/>
  <c r="AC238" i="54"/>
  <c r="AA238" i="54"/>
  <c r="AB238" i="54"/>
  <c r="D234" i="49"/>
  <c r="F234" i="49"/>
  <c r="E234" i="49"/>
  <c r="C234" i="49"/>
  <c r="K234" i="49"/>
  <c r="J234" i="49"/>
  <c r="I234" i="49"/>
  <c r="L234" i="49"/>
  <c r="X238" i="54"/>
  <c r="S239" i="54"/>
  <c r="Y238" i="54"/>
  <c r="G234" i="49"/>
  <c r="H234" i="49"/>
  <c r="B235" i="49"/>
  <c r="Z239" i="54" l="1"/>
  <c r="T239" i="54"/>
  <c r="W239" i="54"/>
  <c r="U239" i="54"/>
  <c r="V239" i="54"/>
  <c r="AA239" i="54"/>
  <c r="AB239" i="54"/>
  <c r="AC239" i="54"/>
  <c r="D235" i="49"/>
  <c r="F235" i="49"/>
  <c r="K235" i="49"/>
  <c r="J235" i="49"/>
  <c r="L235" i="49"/>
  <c r="I235" i="49"/>
  <c r="C235" i="49"/>
  <c r="E235" i="49"/>
  <c r="Y239" i="54"/>
  <c r="X239" i="54"/>
  <c r="S240" i="54"/>
  <c r="H235" i="49"/>
  <c r="G235" i="49"/>
  <c r="B236" i="49"/>
  <c r="Z240" i="54" l="1"/>
  <c r="T240" i="54"/>
  <c r="U240" i="54"/>
  <c r="V240" i="54"/>
  <c r="W240" i="54"/>
  <c r="AA240" i="54"/>
  <c r="AB240" i="54"/>
  <c r="AC240" i="54"/>
  <c r="D236" i="49"/>
  <c r="C236" i="49"/>
  <c r="F236" i="49"/>
  <c r="E236" i="49"/>
  <c r="K236" i="49"/>
  <c r="J236" i="49"/>
  <c r="I236" i="49"/>
  <c r="L236" i="49"/>
  <c r="S241" i="54"/>
  <c r="Y240" i="54"/>
  <c r="X240" i="54"/>
  <c r="B237" i="49"/>
  <c r="H236" i="49"/>
  <c r="G236" i="49"/>
  <c r="Z241" i="54" l="1"/>
  <c r="W241" i="54"/>
  <c r="U241" i="54"/>
  <c r="V241" i="54"/>
  <c r="T241" i="54"/>
  <c r="AB241" i="54"/>
  <c r="AC241" i="54"/>
  <c r="AA241" i="54"/>
  <c r="D237" i="49"/>
  <c r="E237" i="49"/>
  <c r="C237" i="49"/>
  <c r="K237" i="49"/>
  <c r="F237" i="49"/>
  <c r="J237" i="49"/>
  <c r="L237" i="49"/>
  <c r="I237" i="49"/>
  <c r="Y241" i="54"/>
  <c r="S242" i="54"/>
  <c r="X241" i="54"/>
  <c r="B238" i="49"/>
  <c r="G237" i="49"/>
  <c r="H237" i="49"/>
  <c r="Z242" i="54" l="1"/>
  <c r="T242" i="54"/>
  <c r="U242" i="54"/>
  <c r="V242" i="54"/>
  <c r="W242" i="54"/>
  <c r="AA242" i="54"/>
  <c r="AB242" i="54"/>
  <c r="AC242" i="54"/>
  <c r="D238" i="49"/>
  <c r="F238" i="49"/>
  <c r="E238" i="49"/>
  <c r="C238" i="49"/>
  <c r="K238" i="49"/>
  <c r="J238" i="49"/>
  <c r="I238" i="49"/>
  <c r="L238" i="49"/>
  <c r="X242" i="54"/>
  <c r="S243" i="54"/>
  <c r="Y242" i="54"/>
  <c r="G238" i="49"/>
  <c r="H238" i="49"/>
  <c r="B239" i="49"/>
  <c r="Z243" i="54" l="1"/>
  <c r="W243" i="54"/>
  <c r="U243" i="54"/>
  <c r="V243" i="54"/>
  <c r="T243" i="54"/>
  <c r="AA243" i="54"/>
  <c r="AB243" i="54"/>
  <c r="AC243" i="54"/>
  <c r="D239" i="49"/>
  <c r="F239" i="49"/>
  <c r="E239" i="49"/>
  <c r="C239" i="49"/>
  <c r="K239" i="49"/>
  <c r="J239" i="49"/>
  <c r="L239" i="49"/>
  <c r="I239" i="49"/>
  <c r="Y243" i="54"/>
  <c r="X243" i="54"/>
  <c r="S244" i="54"/>
  <c r="H239" i="49"/>
  <c r="G239" i="49"/>
  <c r="B240" i="49"/>
  <c r="Z244" i="54" l="1"/>
  <c r="T244" i="54"/>
  <c r="U244" i="54"/>
  <c r="V244" i="54"/>
  <c r="W244" i="54"/>
  <c r="AA244" i="54"/>
  <c r="AB244" i="54"/>
  <c r="AC244" i="54"/>
  <c r="D240" i="49"/>
  <c r="C240" i="49"/>
  <c r="K240" i="49"/>
  <c r="J240" i="49"/>
  <c r="F240" i="49"/>
  <c r="E240" i="49"/>
  <c r="I240" i="49"/>
  <c r="L240" i="49"/>
  <c r="Y244" i="54"/>
  <c r="S245" i="54"/>
  <c r="X244" i="54"/>
  <c r="B241" i="49"/>
  <c r="H240" i="49"/>
  <c r="G240" i="49"/>
  <c r="Z245" i="54" l="1"/>
  <c r="W245" i="54"/>
  <c r="U245" i="54"/>
  <c r="V245" i="54"/>
  <c r="T245" i="54"/>
  <c r="AA245" i="54"/>
  <c r="AB245" i="54"/>
  <c r="AC245" i="54"/>
  <c r="D241" i="49"/>
  <c r="E241" i="49"/>
  <c r="C241" i="49"/>
  <c r="F241" i="49"/>
  <c r="K241" i="49"/>
  <c r="J241" i="49"/>
  <c r="L241" i="49"/>
  <c r="I241" i="49"/>
  <c r="S246" i="54"/>
  <c r="X245" i="54"/>
  <c r="Y245" i="54"/>
  <c r="B242" i="49"/>
  <c r="G241" i="49"/>
  <c r="H241" i="49"/>
  <c r="Z246" i="54" l="1"/>
  <c r="T246" i="54"/>
  <c r="U246" i="54"/>
  <c r="V246" i="54"/>
  <c r="W246" i="54"/>
  <c r="AC246" i="54"/>
  <c r="AA246" i="54"/>
  <c r="AB246" i="54"/>
  <c r="D242" i="49"/>
  <c r="F242" i="49"/>
  <c r="E242" i="49"/>
  <c r="C242" i="49"/>
  <c r="K242" i="49"/>
  <c r="J242" i="49"/>
  <c r="I242" i="49"/>
  <c r="L242" i="49"/>
  <c r="X246" i="54"/>
  <c r="Y246" i="54"/>
  <c r="S247" i="54"/>
  <c r="G242" i="49"/>
  <c r="H242" i="49"/>
  <c r="B243" i="49"/>
  <c r="Z247" i="54" l="1"/>
  <c r="W247" i="54"/>
  <c r="U247" i="54"/>
  <c r="V247" i="54"/>
  <c r="T247" i="54"/>
  <c r="AA247" i="54"/>
  <c r="AB247" i="54"/>
  <c r="AC247" i="54"/>
  <c r="D243" i="49"/>
  <c r="F243" i="49"/>
  <c r="E243" i="49"/>
  <c r="K243" i="49"/>
  <c r="C243" i="49"/>
  <c r="J243" i="49"/>
  <c r="L243" i="49"/>
  <c r="I243" i="49"/>
  <c r="Y247" i="54"/>
  <c r="X247" i="54"/>
  <c r="S248" i="54"/>
  <c r="B244" i="49"/>
  <c r="H243" i="49"/>
  <c r="G243" i="49"/>
  <c r="Z248" i="54" l="1"/>
  <c r="T248" i="54"/>
  <c r="U248" i="54"/>
  <c r="V248" i="54"/>
  <c r="W248" i="54"/>
  <c r="AA248" i="54"/>
  <c r="AB248" i="54"/>
  <c r="AC248" i="54"/>
  <c r="D244" i="49"/>
  <c r="C244" i="49"/>
  <c r="F244" i="49"/>
  <c r="E244" i="49"/>
  <c r="K244" i="49"/>
  <c r="J244" i="49"/>
  <c r="I244" i="49"/>
  <c r="L244" i="49"/>
  <c r="S249" i="54"/>
  <c r="X248" i="54"/>
  <c r="Y248" i="54"/>
  <c r="H244" i="49"/>
  <c r="B245" i="49"/>
  <c r="G244" i="49"/>
  <c r="Z249" i="54" l="1"/>
  <c r="W249" i="54"/>
  <c r="U249" i="54"/>
  <c r="V249" i="54"/>
  <c r="T249" i="54"/>
  <c r="AB249" i="54"/>
  <c r="AC249" i="54"/>
  <c r="AA249" i="54"/>
  <c r="D245" i="49"/>
  <c r="E245" i="49"/>
  <c r="C245" i="49"/>
  <c r="K245" i="49"/>
  <c r="J245" i="49"/>
  <c r="L245" i="49"/>
  <c r="I245" i="49"/>
  <c r="F245" i="49"/>
  <c r="S250" i="54"/>
  <c r="X249" i="54"/>
  <c r="Y249" i="54"/>
  <c r="B246" i="49"/>
  <c r="G245" i="49"/>
  <c r="H245" i="49"/>
  <c r="Z250" i="54" l="1"/>
  <c r="T250" i="54"/>
  <c r="U250" i="54"/>
  <c r="V250" i="54"/>
  <c r="W250" i="54"/>
  <c r="AA250" i="54"/>
  <c r="AB250" i="54"/>
  <c r="AC250" i="54"/>
  <c r="D246" i="49"/>
  <c r="F246" i="49"/>
  <c r="E246" i="49"/>
  <c r="K246" i="49"/>
  <c r="J246" i="49"/>
  <c r="I246" i="49"/>
  <c r="C246" i="49"/>
  <c r="L246" i="49"/>
  <c r="X250" i="54"/>
  <c r="S251" i="54"/>
  <c r="Y250" i="54"/>
  <c r="H246" i="49"/>
  <c r="G246" i="49"/>
  <c r="B247" i="49"/>
  <c r="Z251" i="54" l="1"/>
  <c r="W251" i="54"/>
  <c r="U251" i="54"/>
  <c r="V251" i="54"/>
  <c r="T251" i="54"/>
  <c r="AA251" i="54"/>
  <c r="AB251" i="54"/>
  <c r="AC251" i="54"/>
  <c r="D247" i="49"/>
  <c r="F247" i="49"/>
  <c r="E247" i="49"/>
  <c r="C247" i="49"/>
  <c r="K247" i="49"/>
  <c r="J247" i="49"/>
  <c r="L247" i="49"/>
  <c r="I247" i="49"/>
  <c r="Y251" i="54"/>
  <c r="S252" i="54"/>
  <c r="X251" i="54"/>
  <c r="H247" i="49"/>
  <c r="G247" i="49"/>
  <c r="B248" i="49"/>
  <c r="Z252" i="54" l="1"/>
  <c r="T252" i="54"/>
  <c r="U252" i="54"/>
  <c r="V252" i="54"/>
  <c r="W252" i="54"/>
  <c r="AA252" i="54"/>
  <c r="AB252" i="54"/>
  <c r="AC252" i="54"/>
  <c r="D248" i="49"/>
  <c r="C248" i="49"/>
  <c r="F248" i="49"/>
  <c r="K248" i="49"/>
  <c r="E248" i="49"/>
  <c r="J248" i="49"/>
  <c r="I248" i="49"/>
  <c r="L248" i="49"/>
  <c r="Y252" i="54"/>
  <c r="S253" i="54"/>
  <c r="X252" i="54"/>
  <c r="B249" i="49"/>
  <c r="H248" i="49"/>
  <c r="G248" i="49"/>
  <c r="Z253" i="54" l="1"/>
  <c r="W253" i="54"/>
  <c r="U253" i="54"/>
  <c r="V253" i="54"/>
  <c r="T253" i="54"/>
  <c r="AA253" i="54"/>
  <c r="AB253" i="54"/>
  <c r="AC253" i="54"/>
  <c r="D249" i="49"/>
  <c r="E249" i="49"/>
  <c r="C249" i="49"/>
  <c r="F249" i="49"/>
  <c r="K249" i="49"/>
  <c r="J249" i="49"/>
  <c r="L249" i="49"/>
  <c r="I249" i="49"/>
  <c r="S254" i="54"/>
  <c r="Y253" i="54"/>
  <c r="X253" i="54"/>
  <c r="B250" i="49"/>
  <c r="G249" i="49"/>
  <c r="H249" i="49"/>
  <c r="Z254" i="54" l="1"/>
  <c r="T254" i="54"/>
  <c r="U254" i="54"/>
  <c r="V254" i="54"/>
  <c r="W254" i="54"/>
  <c r="AC254" i="54"/>
  <c r="AA254" i="54"/>
  <c r="AB254" i="54"/>
  <c r="D250" i="49"/>
  <c r="F250" i="49"/>
  <c r="E250" i="49"/>
  <c r="C250" i="49"/>
  <c r="K250" i="49"/>
  <c r="J250" i="49"/>
  <c r="I250" i="49"/>
  <c r="L250" i="49"/>
  <c r="X254" i="54"/>
  <c r="Y254" i="54"/>
  <c r="S255" i="54"/>
  <c r="G250" i="49"/>
  <c r="H250" i="49"/>
  <c r="B251" i="49"/>
  <c r="Z255" i="54" l="1"/>
  <c r="W255" i="54"/>
  <c r="U255" i="54"/>
  <c r="V255" i="54"/>
  <c r="T255" i="54"/>
  <c r="AA255" i="54"/>
  <c r="AB255" i="54"/>
  <c r="AC255" i="54"/>
  <c r="D251" i="49"/>
  <c r="F251" i="49"/>
  <c r="K251" i="49"/>
  <c r="J251" i="49"/>
  <c r="E251" i="49"/>
  <c r="L251" i="49"/>
  <c r="C251" i="49"/>
  <c r="I251" i="49"/>
  <c r="Y255" i="54"/>
  <c r="X255" i="54"/>
  <c r="S256" i="54"/>
  <c r="H251" i="49"/>
  <c r="G251" i="49"/>
  <c r="B252" i="49"/>
  <c r="Z256" i="54" l="1"/>
  <c r="T256" i="54"/>
  <c r="U256" i="54"/>
  <c r="V256" i="54"/>
  <c r="W256" i="54"/>
  <c r="AA256" i="54"/>
  <c r="AB256" i="54"/>
  <c r="AC256" i="54"/>
  <c r="D252" i="49"/>
  <c r="C252" i="49"/>
  <c r="F252" i="49"/>
  <c r="E252" i="49"/>
  <c r="K252" i="49"/>
  <c r="J252" i="49"/>
  <c r="I252" i="49"/>
  <c r="L252" i="49"/>
  <c r="S257" i="54"/>
  <c r="X256" i="54"/>
  <c r="Y256" i="54"/>
  <c r="B253" i="49"/>
  <c r="H252" i="49"/>
  <c r="G252" i="49"/>
  <c r="Z257" i="54" l="1"/>
  <c r="W257" i="54"/>
  <c r="U257" i="54"/>
  <c r="V257" i="54"/>
  <c r="T257" i="54"/>
  <c r="AB257" i="54"/>
  <c r="AC257" i="54"/>
  <c r="AA257" i="54"/>
  <c r="D253" i="49"/>
  <c r="E253" i="49"/>
  <c r="C253" i="49"/>
  <c r="K253" i="49"/>
  <c r="F253" i="49"/>
  <c r="J253" i="49"/>
  <c r="L253" i="49"/>
  <c r="I253" i="49"/>
  <c r="S258" i="54"/>
  <c r="Y257" i="54"/>
  <c r="X257" i="54"/>
  <c r="B254" i="49"/>
  <c r="G253" i="49"/>
  <c r="H253" i="49"/>
  <c r="Z258" i="54" l="1"/>
  <c r="T258" i="54"/>
  <c r="U258" i="54"/>
  <c r="V258" i="54"/>
  <c r="W258" i="54"/>
  <c r="AA258" i="54"/>
  <c r="AB258" i="54"/>
  <c r="AC258" i="54"/>
  <c r="D254" i="49"/>
  <c r="F254" i="49"/>
  <c r="E254" i="49"/>
  <c r="C254" i="49"/>
  <c r="K254" i="49"/>
  <c r="J254" i="49"/>
  <c r="I254" i="49"/>
  <c r="L254" i="49"/>
  <c r="X258" i="54"/>
  <c r="S259" i="54"/>
  <c r="Y258" i="54"/>
  <c r="G254" i="49"/>
  <c r="H254" i="49"/>
  <c r="B255" i="49"/>
  <c r="Z259" i="54" l="1"/>
  <c r="W259" i="54"/>
  <c r="U259" i="54"/>
  <c r="V259" i="54"/>
  <c r="T259" i="54"/>
  <c r="AA259" i="54"/>
  <c r="AB259" i="54"/>
  <c r="AC259" i="54"/>
  <c r="D255" i="49"/>
  <c r="F255" i="49"/>
  <c r="E255" i="49"/>
  <c r="C255" i="49"/>
  <c r="K255" i="49"/>
  <c r="J255" i="49"/>
  <c r="L255" i="49"/>
  <c r="I255" i="49"/>
  <c r="Y259" i="54"/>
  <c r="S260" i="54"/>
  <c r="X259" i="54"/>
  <c r="H255" i="49"/>
  <c r="G255" i="49"/>
  <c r="B256" i="49"/>
  <c r="Z260" i="54" l="1"/>
  <c r="T260" i="54"/>
  <c r="U260" i="54"/>
  <c r="V260" i="54"/>
  <c r="W260" i="54"/>
  <c r="AA260" i="54"/>
  <c r="AB260" i="54"/>
  <c r="AC260" i="54"/>
  <c r="D256" i="49"/>
  <c r="C256" i="49"/>
  <c r="K256" i="49"/>
  <c r="J256" i="49"/>
  <c r="E256" i="49"/>
  <c r="I256" i="49"/>
  <c r="F256" i="49"/>
  <c r="L256" i="49"/>
  <c r="Y260" i="54"/>
  <c r="S261" i="54"/>
  <c r="X260" i="54"/>
  <c r="B257" i="49"/>
  <c r="H256" i="49"/>
  <c r="G256" i="49"/>
  <c r="Z261" i="54" l="1"/>
  <c r="W261" i="54"/>
  <c r="U261" i="54"/>
  <c r="V261" i="54"/>
  <c r="AA261" i="54"/>
  <c r="T261" i="54"/>
  <c r="AB261" i="54"/>
  <c r="AC261" i="54"/>
  <c r="D257" i="49"/>
  <c r="E257" i="49"/>
  <c r="C257" i="49"/>
  <c r="F257" i="49"/>
  <c r="K257" i="49"/>
  <c r="J257" i="49"/>
  <c r="L257" i="49"/>
  <c r="I257" i="49"/>
  <c r="S262" i="54"/>
  <c r="Y261" i="54"/>
  <c r="X261" i="54"/>
  <c r="B258" i="49"/>
  <c r="G257" i="49"/>
  <c r="H257" i="49"/>
  <c r="Z262" i="54" l="1"/>
  <c r="T262" i="54"/>
  <c r="U262" i="54"/>
  <c r="V262" i="54"/>
  <c r="W262" i="54"/>
  <c r="AC262" i="54"/>
  <c r="AA262" i="54"/>
  <c r="AB262" i="54"/>
  <c r="D258" i="49"/>
  <c r="F258" i="49"/>
  <c r="E258" i="49"/>
  <c r="C258" i="49"/>
  <c r="K258" i="49"/>
  <c r="J258" i="49"/>
  <c r="I258" i="49"/>
  <c r="L258" i="49"/>
  <c r="Y262" i="54"/>
  <c r="S263" i="54"/>
  <c r="X262" i="54"/>
  <c r="G258" i="49"/>
  <c r="H258" i="49"/>
  <c r="B259" i="49"/>
  <c r="Z263" i="54" l="1"/>
  <c r="W263" i="54"/>
  <c r="U263" i="54"/>
  <c r="V263" i="54"/>
  <c r="T263" i="54"/>
  <c r="AA263" i="54"/>
  <c r="AB263" i="54"/>
  <c r="AC263" i="54"/>
  <c r="D259" i="49"/>
  <c r="F259" i="49"/>
  <c r="E259" i="49"/>
  <c r="K259" i="49"/>
  <c r="C259" i="49"/>
  <c r="J259" i="49"/>
  <c r="L259" i="49"/>
  <c r="I259" i="49"/>
  <c r="X263" i="54"/>
  <c r="S264" i="54"/>
  <c r="Y263" i="54"/>
  <c r="H259" i="49"/>
  <c r="G259" i="49"/>
  <c r="B260" i="49"/>
  <c r="Z264" i="54" l="1"/>
  <c r="T264" i="54"/>
  <c r="U264" i="54"/>
  <c r="V264" i="54"/>
  <c r="W264" i="54"/>
  <c r="AA264" i="54"/>
  <c r="AB264" i="54"/>
  <c r="AC264" i="54"/>
  <c r="D260" i="49"/>
  <c r="C260" i="49"/>
  <c r="F260" i="49"/>
  <c r="E260" i="49"/>
  <c r="K260" i="49"/>
  <c r="J260" i="49"/>
  <c r="I260" i="49"/>
  <c r="L260" i="49"/>
  <c r="Y264" i="54"/>
  <c r="S265" i="54"/>
  <c r="X264" i="54"/>
  <c r="B261" i="49"/>
  <c r="H260" i="49"/>
  <c r="G260" i="49"/>
  <c r="Z265" i="54" l="1"/>
  <c r="W265" i="54"/>
  <c r="U265" i="54"/>
  <c r="V265" i="54"/>
  <c r="T265" i="54"/>
  <c r="AB265" i="54"/>
  <c r="AC265" i="54"/>
  <c r="AA265" i="54"/>
  <c r="D261" i="49"/>
  <c r="E261" i="49"/>
  <c r="C261" i="49"/>
  <c r="K261" i="49"/>
  <c r="J261" i="49"/>
  <c r="L261" i="49"/>
  <c r="F261" i="49"/>
  <c r="I261" i="49"/>
  <c r="Y265" i="54"/>
  <c r="S266" i="54"/>
  <c r="X265" i="54"/>
  <c r="B262" i="49"/>
  <c r="G261" i="49"/>
  <c r="H261" i="49"/>
  <c r="Z266" i="54" l="1"/>
  <c r="T266" i="54"/>
  <c r="U266" i="54"/>
  <c r="V266" i="54"/>
  <c r="W266" i="54"/>
  <c r="AA266" i="54"/>
  <c r="AB266" i="54"/>
  <c r="AC266" i="54"/>
  <c r="D262" i="49"/>
  <c r="F262" i="49"/>
  <c r="E262" i="49"/>
  <c r="K262" i="49"/>
  <c r="J262" i="49"/>
  <c r="C262" i="49"/>
  <c r="I262" i="49"/>
  <c r="L262" i="49"/>
  <c r="S267" i="54"/>
  <c r="Y266" i="54"/>
  <c r="X266" i="54"/>
  <c r="G262" i="49"/>
  <c r="H262" i="49"/>
  <c r="B263" i="49"/>
  <c r="Z267" i="54" l="1"/>
  <c r="W267" i="54"/>
  <c r="U267" i="54"/>
  <c r="V267" i="54"/>
  <c r="T267" i="54"/>
  <c r="AA267" i="54"/>
  <c r="AB267" i="54"/>
  <c r="AC267" i="54"/>
  <c r="D263" i="49"/>
  <c r="F263" i="49"/>
  <c r="E263" i="49"/>
  <c r="C263" i="49"/>
  <c r="K263" i="49"/>
  <c r="J263" i="49"/>
  <c r="L263" i="49"/>
  <c r="I263" i="49"/>
  <c r="X267" i="54"/>
  <c r="S268" i="54"/>
  <c r="Y267" i="54"/>
  <c r="H263" i="49"/>
  <c r="G263" i="49"/>
  <c r="B264" i="49"/>
  <c r="Z268" i="54" l="1"/>
  <c r="T268" i="54"/>
  <c r="U268" i="54"/>
  <c r="V268" i="54"/>
  <c r="W268" i="54"/>
  <c r="AA268" i="54"/>
  <c r="AB268" i="54"/>
  <c r="AC268" i="54"/>
  <c r="D264" i="49"/>
  <c r="C264" i="49"/>
  <c r="F264" i="49"/>
  <c r="K264" i="49"/>
  <c r="E264" i="49"/>
  <c r="J264" i="49"/>
  <c r="I264" i="49"/>
  <c r="L264" i="49"/>
  <c r="Y268" i="54"/>
  <c r="X268" i="54"/>
  <c r="S269" i="54"/>
  <c r="B265" i="49"/>
  <c r="H264" i="49"/>
  <c r="G264" i="49"/>
  <c r="Z269" i="54" l="1"/>
  <c r="W269" i="54"/>
  <c r="U269" i="54"/>
  <c r="V269" i="54"/>
  <c r="T269" i="54"/>
  <c r="AA269" i="54"/>
  <c r="AB269" i="54"/>
  <c r="AC269" i="54"/>
  <c r="D265" i="49"/>
  <c r="E265" i="49"/>
  <c r="C265" i="49"/>
  <c r="F265" i="49"/>
  <c r="K265" i="49"/>
  <c r="J265" i="49"/>
  <c r="L265" i="49"/>
  <c r="I265" i="49"/>
  <c r="S270" i="54"/>
  <c r="Y269" i="54"/>
  <c r="X269" i="54"/>
  <c r="B266" i="49"/>
  <c r="G265" i="49"/>
  <c r="H265" i="49"/>
  <c r="Z270" i="54" l="1"/>
  <c r="T270" i="54"/>
  <c r="U270" i="54"/>
  <c r="V270" i="54"/>
  <c r="W270" i="54"/>
  <c r="AC270" i="54"/>
  <c r="AA270" i="54"/>
  <c r="AB270" i="54"/>
  <c r="D266" i="49"/>
  <c r="F266" i="49"/>
  <c r="E266" i="49"/>
  <c r="C266" i="49"/>
  <c r="K266" i="49"/>
  <c r="J266" i="49"/>
  <c r="I266" i="49"/>
  <c r="L266" i="49"/>
  <c r="X270" i="54"/>
  <c r="Y270" i="54"/>
  <c r="S271" i="54"/>
  <c r="G266" i="49"/>
  <c r="H266" i="49"/>
  <c r="B267" i="49"/>
  <c r="Z271" i="54" l="1"/>
  <c r="W271" i="54"/>
  <c r="U271" i="54"/>
  <c r="V271" i="54"/>
  <c r="T271" i="54"/>
  <c r="AA271" i="54"/>
  <c r="AB271" i="54"/>
  <c r="AC271" i="54"/>
  <c r="D267" i="49"/>
  <c r="F267" i="49"/>
  <c r="K267" i="49"/>
  <c r="J267" i="49"/>
  <c r="L267" i="49"/>
  <c r="I267" i="49"/>
  <c r="C267" i="49"/>
  <c r="E267" i="49"/>
  <c r="X271" i="54"/>
  <c r="S272" i="54"/>
  <c r="Y271" i="54"/>
  <c r="H267" i="49"/>
  <c r="G267" i="49"/>
  <c r="B268" i="49"/>
  <c r="Z272" i="54" l="1"/>
  <c r="T272" i="54"/>
  <c r="U272" i="54"/>
  <c r="V272" i="54"/>
  <c r="W272" i="54"/>
  <c r="AA272" i="54"/>
  <c r="AB272" i="54"/>
  <c r="AC272" i="54"/>
  <c r="D268" i="49"/>
  <c r="C268" i="49"/>
  <c r="F268" i="49"/>
  <c r="E268" i="49"/>
  <c r="K268" i="49"/>
  <c r="J268" i="49"/>
  <c r="I268" i="49"/>
  <c r="L268" i="49"/>
  <c r="Y272" i="54"/>
  <c r="S273" i="54"/>
  <c r="X272" i="54"/>
  <c r="B269" i="49"/>
  <c r="H268" i="49"/>
  <c r="G268" i="49"/>
  <c r="Z273" i="54" l="1"/>
  <c r="W273" i="54"/>
  <c r="U273" i="54"/>
  <c r="V273" i="54"/>
  <c r="T273" i="54"/>
  <c r="AB273" i="54"/>
  <c r="AC273" i="54"/>
  <c r="AA273" i="54"/>
  <c r="D269" i="49"/>
  <c r="E269" i="49"/>
  <c r="C269" i="49"/>
  <c r="K269" i="49"/>
  <c r="F269" i="49"/>
  <c r="J269" i="49"/>
  <c r="L269" i="49"/>
  <c r="I269" i="49"/>
  <c r="Y273" i="54"/>
  <c r="S274" i="54"/>
  <c r="X273" i="54"/>
  <c r="B270" i="49"/>
  <c r="G269" i="49"/>
  <c r="H269" i="49"/>
  <c r="Z274" i="54" l="1"/>
  <c r="T274" i="54"/>
  <c r="U274" i="54"/>
  <c r="V274" i="54"/>
  <c r="W274" i="54"/>
  <c r="AA274" i="54"/>
  <c r="AB274" i="54"/>
  <c r="AC274" i="54"/>
  <c r="D270" i="49"/>
  <c r="F270" i="49"/>
  <c r="E270" i="49"/>
  <c r="C270" i="49"/>
  <c r="K270" i="49"/>
  <c r="J270" i="49"/>
  <c r="I270" i="49"/>
  <c r="L270" i="49"/>
  <c r="S275" i="54"/>
  <c r="X274" i="54"/>
  <c r="Y274" i="54"/>
  <c r="G270" i="49"/>
  <c r="H270" i="49"/>
  <c r="B271" i="49"/>
  <c r="Z275" i="54" l="1"/>
  <c r="W275" i="54"/>
  <c r="U275" i="54"/>
  <c r="V275" i="54"/>
  <c r="T275" i="54"/>
  <c r="AA275" i="54"/>
  <c r="AB275" i="54"/>
  <c r="AC275" i="54"/>
  <c r="D271" i="49"/>
  <c r="F271" i="49"/>
  <c r="E271" i="49"/>
  <c r="C271" i="49"/>
  <c r="K271" i="49"/>
  <c r="J271" i="49"/>
  <c r="L271" i="49"/>
  <c r="I271" i="49"/>
  <c r="X275" i="54"/>
  <c r="Y275" i="54"/>
  <c r="S276" i="54"/>
  <c r="H271" i="49"/>
  <c r="G271" i="49"/>
  <c r="B272" i="49"/>
  <c r="Z276" i="54" l="1"/>
  <c r="T276" i="54"/>
  <c r="U276" i="54"/>
  <c r="V276" i="54"/>
  <c r="W276" i="54"/>
  <c r="AA276" i="54"/>
  <c r="AB276" i="54"/>
  <c r="AC276" i="54"/>
  <c r="D272" i="49"/>
  <c r="C272" i="49"/>
  <c r="K272" i="49"/>
  <c r="J272" i="49"/>
  <c r="F272" i="49"/>
  <c r="E272" i="49"/>
  <c r="I272" i="49"/>
  <c r="L272" i="49"/>
  <c r="Y276" i="54"/>
  <c r="X276" i="54"/>
  <c r="S277" i="54"/>
  <c r="B273" i="49"/>
  <c r="H272" i="49"/>
  <c r="G272" i="49"/>
  <c r="Z277" i="54" l="1"/>
  <c r="W277" i="54"/>
  <c r="U277" i="54"/>
  <c r="V277" i="54"/>
  <c r="AA277" i="54"/>
  <c r="AB277" i="54"/>
  <c r="T277" i="54"/>
  <c r="AC277" i="54"/>
  <c r="D273" i="49"/>
  <c r="E273" i="49"/>
  <c r="C273" i="49"/>
  <c r="F273" i="49"/>
  <c r="K273" i="49"/>
  <c r="J273" i="49"/>
  <c r="L273" i="49"/>
  <c r="I273" i="49"/>
  <c r="S278" i="54"/>
  <c r="Y277" i="54"/>
  <c r="X277" i="54"/>
  <c r="B274" i="49"/>
  <c r="G273" i="49"/>
  <c r="H273" i="49"/>
  <c r="Z278" i="54" l="1"/>
  <c r="T278" i="54"/>
  <c r="U278" i="54"/>
  <c r="V278" i="54"/>
  <c r="W278" i="54"/>
  <c r="AC278" i="54"/>
  <c r="AA278" i="54"/>
  <c r="AB278" i="54"/>
  <c r="D274" i="49"/>
  <c r="F274" i="49"/>
  <c r="E274" i="49"/>
  <c r="C274" i="49"/>
  <c r="K274" i="49"/>
  <c r="J274" i="49"/>
  <c r="I274" i="49"/>
  <c r="L274" i="49"/>
  <c r="S279" i="54"/>
  <c r="X278" i="54"/>
  <c r="Y278" i="54"/>
  <c r="G274" i="49"/>
  <c r="H274" i="49"/>
  <c r="B275" i="49"/>
  <c r="Z279" i="54" l="1"/>
  <c r="W279" i="54"/>
  <c r="U279" i="54"/>
  <c r="V279" i="54"/>
  <c r="T279" i="54"/>
  <c r="AA279" i="54"/>
  <c r="AB279" i="54"/>
  <c r="AC279" i="54"/>
  <c r="D275" i="49"/>
  <c r="F275" i="49"/>
  <c r="E275" i="49"/>
  <c r="K275" i="49"/>
  <c r="C275" i="49"/>
  <c r="J275" i="49"/>
  <c r="L275" i="49"/>
  <c r="I275" i="49"/>
  <c r="X279" i="54"/>
  <c r="S280" i="54"/>
  <c r="Y279" i="54"/>
  <c r="H275" i="49"/>
  <c r="G275" i="49"/>
  <c r="B276" i="49"/>
  <c r="Z280" i="54" l="1"/>
  <c r="T280" i="54"/>
  <c r="U280" i="54"/>
  <c r="V280" i="54"/>
  <c r="W280" i="54"/>
  <c r="AA280" i="54"/>
  <c r="AB280" i="54"/>
  <c r="AC280" i="54"/>
  <c r="D276" i="49"/>
  <c r="C276" i="49"/>
  <c r="F276" i="49"/>
  <c r="E276" i="49"/>
  <c r="K276" i="49"/>
  <c r="J276" i="49"/>
  <c r="I276" i="49"/>
  <c r="L276" i="49"/>
  <c r="Y280" i="54"/>
  <c r="X280" i="54"/>
  <c r="S281" i="54"/>
  <c r="B277" i="49"/>
  <c r="H276" i="49"/>
  <c r="G276" i="49"/>
  <c r="Z281" i="54" l="1"/>
  <c r="W281" i="54"/>
  <c r="U281" i="54"/>
  <c r="V281" i="54"/>
  <c r="T281" i="54"/>
  <c r="AB281" i="54"/>
  <c r="AC281" i="54"/>
  <c r="AA281" i="54"/>
  <c r="D277" i="49"/>
  <c r="E277" i="49"/>
  <c r="C277" i="49"/>
  <c r="K277" i="49"/>
  <c r="J277" i="49"/>
  <c r="L277" i="49"/>
  <c r="F277" i="49"/>
  <c r="I277" i="49"/>
  <c r="Y281" i="54"/>
  <c r="S282" i="54"/>
  <c r="X281" i="54"/>
  <c r="B278" i="49"/>
  <c r="G277" i="49"/>
  <c r="H277" i="49"/>
  <c r="Z282" i="54" l="1"/>
  <c r="T282" i="54"/>
  <c r="U282" i="54"/>
  <c r="V282" i="54"/>
  <c r="W282" i="54"/>
  <c r="AA282" i="54"/>
  <c r="AB282" i="54"/>
  <c r="AC282" i="54"/>
  <c r="D278" i="49"/>
  <c r="F278" i="49"/>
  <c r="E278" i="49"/>
  <c r="K278" i="49"/>
  <c r="J278" i="49"/>
  <c r="I278" i="49"/>
  <c r="L278" i="49"/>
  <c r="C278" i="49"/>
  <c r="Y282" i="54"/>
  <c r="X282" i="54"/>
  <c r="S283" i="54"/>
  <c r="G278" i="49"/>
  <c r="H278" i="49"/>
  <c r="B279" i="49"/>
  <c r="Z283" i="54" l="1"/>
  <c r="W283" i="54"/>
  <c r="U283" i="54"/>
  <c r="V283" i="54"/>
  <c r="T283" i="54"/>
  <c r="AA283" i="54"/>
  <c r="AB283" i="54"/>
  <c r="AC283" i="54"/>
  <c r="D279" i="49"/>
  <c r="F279" i="49"/>
  <c r="E279" i="49"/>
  <c r="C279" i="49"/>
  <c r="K279" i="49"/>
  <c r="J279" i="49"/>
  <c r="L279" i="49"/>
  <c r="I279" i="49"/>
  <c r="X283" i="54"/>
  <c r="S284" i="54"/>
  <c r="Y283" i="54"/>
  <c r="H279" i="49"/>
  <c r="G279" i="49"/>
  <c r="B280" i="49"/>
  <c r="Z284" i="54" l="1"/>
  <c r="T284" i="54"/>
  <c r="U284" i="54"/>
  <c r="V284" i="54"/>
  <c r="W284" i="54"/>
  <c r="AA284" i="54"/>
  <c r="AB284" i="54"/>
  <c r="AC284" i="54"/>
  <c r="D280" i="49"/>
  <c r="C280" i="49"/>
  <c r="F280" i="49"/>
  <c r="K280" i="49"/>
  <c r="E280" i="49"/>
  <c r="J280" i="49"/>
  <c r="I280" i="49"/>
  <c r="L280" i="49"/>
  <c r="S285" i="54"/>
  <c r="X284" i="54"/>
  <c r="Y284" i="54"/>
  <c r="B281" i="49"/>
  <c r="H280" i="49"/>
  <c r="G280" i="49"/>
  <c r="Z285" i="54" l="1"/>
  <c r="W285" i="54"/>
  <c r="U285" i="54"/>
  <c r="V285" i="54"/>
  <c r="T285" i="54"/>
  <c r="AA285" i="54"/>
  <c r="AB285" i="54"/>
  <c r="AC285" i="54"/>
  <c r="D281" i="49"/>
  <c r="E281" i="49"/>
  <c r="C281" i="49"/>
  <c r="F281" i="49"/>
  <c r="K281" i="49"/>
  <c r="J281" i="49"/>
  <c r="L281" i="49"/>
  <c r="I281" i="49"/>
  <c r="X285" i="54"/>
  <c r="Y285" i="54"/>
  <c r="S286" i="54"/>
  <c r="B282" i="49"/>
  <c r="G281" i="49"/>
  <c r="H281" i="49"/>
  <c r="Z286" i="54" l="1"/>
  <c r="T286" i="54"/>
  <c r="U286" i="54"/>
  <c r="V286" i="54"/>
  <c r="W286" i="54"/>
  <c r="AC286" i="54"/>
  <c r="AA286" i="54"/>
  <c r="AB286" i="54"/>
  <c r="D282" i="49"/>
  <c r="F282" i="49"/>
  <c r="E282" i="49"/>
  <c r="C282" i="49"/>
  <c r="K282" i="49"/>
  <c r="J282" i="49"/>
  <c r="I282" i="49"/>
  <c r="L282" i="49"/>
  <c r="S287" i="54"/>
  <c r="Y286" i="54"/>
  <c r="X286" i="54"/>
  <c r="G282" i="49"/>
  <c r="H282" i="49"/>
  <c r="B283" i="49"/>
  <c r="Z287" i="54" l="1"/>
  <c r="W287" i="54"/>
  <c r="U287" i="54"/>
  <c r="V287" i="54"/>
  <c r="T287" i="54"/>
  <c r="AA287" i="54"/>
  <c r="AB287" i="54"/>
  <c r="AC287" i="54"/>
  <c r="D283" i="49"/>
  <c r="F283" i="49"/>
  <c r="K283" i="49"/>
  <c r="J283" i="49"/>
  <c r="E283" i="49"/>
  <c r="L283" i="49"/>
  <c r="C283" i="49"/>
  <c r="I283" i="49"/>
  <c r="S288" i="54"/>
  <c r="Y287" i="54"/>
  <c r="X287" i="54"/>
  <c r="H283" i="49"/>
  <c r="G283" i="49"/>
  <c r="B284" i="49"/>
  <c r="Z288" i="54" l="1"/>
  <c r="T288" i="54"/>
  <c r="U288" i="54"/>
  <c r="V288" i="54"/>
  <c r="W288" i="54"/>
  <c r="AA288" i="54"/>
  <c r="AB288" i="54"/>
  <c r="AC288" i="54"/>
  <c r="D284" i="49"/>
  <c r="C284" i="49"/>
  <c r="F284" i="49"/>
  <c r="E284" i="49"/>
  <c r="K284" i="49"/>
  <c r="J284" i="49"/>
  <c r="I284" i="49"/>
  <c r="L284" i="49"/>
  <c r="Y288" i="54"/>
  <c r="S289" i="54"/>
  <c r="X288" i="54"/>
  <c r="B285" i="49"/>
  <c r="H284" i="49"/>
  <c r="G284" i="49"/>
  <c r="Z289" i="54" l="1"/>
  <c r="W289" i="54"/>
  <c r="U289" i="54"/>
  <c r="V289" i="54"/>
  <c r="T289" i="54"/>
  <c r="AB289" i="54"/>
  <c r="AC289" i="54"/>
  <c r="AA289" i="54"/>
  <c r="D285" i="49"/>
  <c r="E285" i="49"/>
  <c r="C285" i="49"/>
  <c r="K285" i="49"/>
  <c r="F285" i="49"/>
  <c r="J285" i="49"/>
  <c r="L285" i="49"/>
  <c r="I285" i="49"/>
  <c r="S290" i="54"/>
  <c r="Y289" i="54"/>
  <c r="X289" i="54"/>
  <c r="B286" i="49"/>
  <c r="G285" i="49"/>
  <c r="H285" i="49"/>
  <c r="Z290" i="54" l="1"/>
  <c r="T290" i="54"/>
  <c r="U290" i="54"/>
  <c r="V290" i="54"/>
  <c r="W290" i="54"/>
  <c r="AA290" i="54"/>
  <c r="AB290" i="54"/>
  <c r="AC290" i="54"/>
  <c r="D286" i="49"/>
  <c r="F286" i="49"/>
  <c r="E286" i="49"/>
  <c r="C286" i="49"/>
  <c r="K286" i="49"/>
  <c r="J286" i="49"/>
  <c r="I286" i="49"/>
  <c r="L286" i="49"/>
  <c r="Y290" i="54"/>
  <c r="S291" i="54"/>
  <c r="X290" i="54"/>
  <c r="G286" i="49"/>
  <c r="H286" i="49"/>
  <c r="B287" i="49"/>
  <c r="Z291" i="54" l="1"/>
  <c r="W291" i="54"/>
  <c r="U291" i="54"/>
  <c r="V291" i="54"/>
  <c r="T291" i="54"/>
  <c r="AA291" i="54"/>
  <c r="AB291" i="54"/>
  <c r="AC291" i="54"/>
  <c r="D287" i="49"/>
  <c r="F287" i="49"/>
  <c r="E287" i="49"/>
  <c r="C287" i="49"/>
  <c r="K287" i="49"/>
  <c r="J287" i="49"/>
  <c r="L287" i="49"/>
  <c r="I287" i="49"/>
  <c r="X291" i="54"/>
  <c r="S292" i="54"/>
  <c r="Y291" i="54"/>
  <c r="H287" i="49"/>
  <c r="G287" i="49"/>
  <c r="B288" i="49"/>
  <c r="Z292" i="54" l="1"/>
  <c r="T292" i="54"/>
  <c r="U292" i="54"/>
  <c r="V292" i="54"/>
  <c r="W292" i="54"/>
  <c r="AA292" i="54"/>
  <c r="AB292" i="54"/>
  <c r="AC292" i="54"/>
  <c r="D288" i="49"/>
  <c r="C288" i="49"/>
  <c r="K288" i="49"/>
  <c r="J288" i="49"/>
  <c r="E288" i="49"/>
  <c r="I288" i="49"/>
  <c r="F288" i="49"/>
  <c r="L288" i="49"/>
  <c r="S293" i="54"/>
  <c r="Y292" i="54"/>
  <c r="X292" i="54"/>
  <c r="B289" i="49"/>
  <c r="H288" i="49"/>
  <c r="G288" i="49"/>
  <c r="Z293" i="54" l="1"/>
  <c r="W293" i="54"/>
  <c r="U293" i="54"/>
  <c r="V293" i="54"/>
  <c r="AA293" i="54"/>
  <c r="AB293" i="54"/>
  <c r="AC293" i="54"/>
  <c r="T293" i="54"/>
  <c r="D289" i="49"/>
  <c r="E289" i="49"/>
  <c r="C289" i="49"/>
  <c r="F289" i="49"/>
  <c r="J289" i="49"/>
  <c r="K289" i="49"/>
  <c r="L289" i="49"/>
  <c r="I289" i="49"/>
  <c r="X293" i="54"/>
  <c r="S294" i="54"/>
  <c r="Y293" i="54"/>
  <c r="B290" i="49"/>
  <c r="G289" i="49"/>
  <c r="H289" i="49"/>
  <c r="Z294" i="54" l="1"/>
  <c r="T294" i="54"/>
  <c r="U294" i="54"/>
  <c r="V294" i="54"/>
  <c r="W294" i="54"/>
  <c r="AC294" i="54"/>
  <c r="AA294" i="54"/>
  <c r="AB294" i="54"/>
  <c r="D290" i="49"/>
  <c r="F290" i="49"/>
  <c r="E290" i="49"/>
  <c r="C290" i="49"/>
  <c r="J290" i="49"/>
  <c r="L290" i="49"/>
  <c r="K290" i="49"/>
  <c r="I290" i="49"/>
  <c r="S295" i="54"/>
  <c r="Y294" i="54"/>
  <c r="X294" i="54"/>
  <c r="G290" i="49"/>
  <c r="H290" i="49"/>
  <c r="B291" i="49"/>
  <c r="Z295" i="54" l="1"/>
  <c r="W295" i="54"/>
  <c r="U295" i="54"/>
  <c r="V295" i="54"/>
  <c r="T295" i="54"/>
  <c r="AA295" i="54"/>
  <c r="AB295" i="54"/>
  <c r="AC295" i="54"/>
  <c r="D291" i="49"/>
  <c r="F291" i="49"/>
  <c r="E291" i="49"/>
  <c r="C291" i="49"/>
  <c r="J291" i="49"/>
  <c r="L291" i="49"/>
  <c r="I291" i="49"/>
  <c r="K291" i="49"/>
  <c r="S296" i="54"/>
  <c r="X295" i="54"/>
  <c r="Y295" i="54"/>
  <c r="H291" i="49"/>
  <c r="G291" i="49"/>
  <c r="B292" i="49"/>
  <c r="Z296" i="54" l="1"/>
  <c r="T296" i="54"/>
  <c r="U296" i="54"/>
  <c r="V296" i="54"/>
  <c r="W296" i="54"/>
  <c r="AA296" i="54"/>
  <c r="AB296" i="54"/>
  <c r="AC296" i="54"/>
  <c r="D292" i="49"/>
  <c r="C292" i="49"/>
  <c r="J292" i="49"/>
  <c r="F292" i="49"/>
  <c r="I292" i="49"/>
  <c r="K292" i="49"/>
  <c r="E292" i="49"/>
  <c r="L292" i="49"/>
  <c r="Y296" i="54"/>
  <c r="X296" i="54"/>
  <c r="S297" i="54"/>
  <c r="B293" i="49"/>
  <c r="H292" i="49"/>
  <c r="G292" i="49"/>
  <c r="Z297" i="54" l="1"/>
  <c r="W297" i="54"/>
  <c r="U297" i="54"/>
  <c r="V297" i="54"/>
  <c r="T297" i="54"/>
  <c r="AB297" i="54"/>
  <c r="AC297" i="54"/>
  <c r="AA297" i="54"/>
  <c r="D293" i="49"/>
  <c r="E293" i="49"/>
  <c r="C293" i="49"/>
  <c r="F293" i="49"/>
  <c r="J293" i="49"/>
  <c r="I293" i="49"/>
  <c r="K293" i="49"/>
  <c r="L293" i="49"/>
  <c r="S298" i="54"/>
  <c r="X297" i="54"/>
  <c r="Y297" i="54"/>
  <c r="B294" i="49"/>
  <c r="G293" i="49"/>
  <c r="H293" i="49"/>
  <c r="Z298" i="54" l="1"/>
  <c r="T298" i="54"/>
  <c r="U298" i="54"/>
  <c r="V298" i="54"/>
  <c r="W298" i="54"/>
  <c r="AA298" i="54"/>
  <c r="AB298" i="54"/>
  <c r="AC298" i="54"/>
  <c r="D294" i="49"/>
  <c r="F294" i="49"/>
  <c r="E294" i="49"/>
  <c r="C294" i="49"/>
  <c r="J294" i="49"/>
  <c r="K294" i="49"/>
  <c r="I294" i="49"/>
  <c r="L294" i="49"/>
  <c r="Y298" i="54"/>
  <c r="S299" i="54"/>
  <c r="X298" i="54"/>
  <c r="G294" i="49"/>
  <c r="H294" i="49"/>
  <c r="B295" i="49"/>
  <c r="Z299" i="54" l="1"/>
  <c r="W299" i="54"/>
  <c r="U299" i="54"/>
  <c r="V299" i="54"/>
  <c r="T299" i="54"/>
  <c r="AA299" i="54"/>
  <c r="AB299" i="54"/>
  <c r="AC299" i="54"/>
  <c r="D295" i="49"/>
  <c r="F295" i="49"/>
  <c r="J295" i="49"/>
  <c r="I295" i="49"/>
  <c r="C295" i="49"/>
  <c r="K295" i="49"/>
  <c r="E295" i="49"/>
  <c r="L295" i="49"/>
  <c r="X299" i="54"/>
  <c r="S300" i="54"/>
  <c r="Y299" i="54"/>
  <c r="H295" i="49"/>
  <c r="G295" i="49"/>
  <c r="B296" i="49"/>
  <c r="Z300" i="54" l="1"/>
  <c r="T300" i="54"/>
  <c r="U300" i="54"/>
  <c r="V300" i="54"/>
  <c r="W300" i="54"/>
  <c r="AA300" i="54"/>
  <c r="AB300" i="54"/>
  <c r="AC300" i="54"/>
  <c r="D296" i="49"/>
  <c r="C296" i="49"/>
  <c r="F296" i="49"/>
  <c r="E296" i="49"/>
  <c r="J296" i="49"/>
  <c r="K296" i="49"/>
  <c r="I296" i="49"/>
  <c r="L296" i="49"/>
  <c r="S301" i="54"/>
  <c r="X300" i="54"/>
  <c r="Y300" i="54"/>
  <c r="B297" i="49"/>
  <c r="H296" i="49"/>
  <c r="G296" i="49"/>
  <c r="Z301" i="54" l="1"/>
  <c r="W301" i="54"/>
  <c r="U301" i="54"/>
  <c r="V301" i="54"/>
  <c r="T301" i="54"/>
  <c r="AA301" i="54"/>
  <c r="AB301" i="54"/>
  <c r="AC301" i="54"/>
  <c r="D297" i="49"/>
  <c r="E297" i="49"/>
  <c r="C297" i="49"/>
  <c r="J297" i="49"/>
  <c r="F297" i="49"/>
  <c r="I297" i="49"/>
  <c r="K297" i="49"/>
  <c r="L297" i="49"/>
  <c r="X301" i="54"/>
  <c r="S302" i="54"/>
  <c r="Y301" i="54"/>
  <c r="H297" i="49"/>
  <c r="G297" i="49"/>
  <c r="B298" i="49"/>
  <c r="Z302" i="54" l="1"/>
  <c r="T302" i="54"/>
  <c r="U302" i="54"/>
  <c r="V302" i="54"/>
  <c r="W302" i="54"/>
  <c r="AC302" i="54"/>
  <c r="AA302" i="54"/>
  <c r="AB302" i="54"/>
  <c r="D298" i="49"/>
  <c r="F298" i="49"/>
  <c r="E298" i="49"/>
  <c r="C298" i="49"/>
  <c r="J298" i="49"/>
  <c r="K298" i="49"/>
  <c r="I298" i="49"/>
  <c r="L298" i="49"/>
  <c r="X302" i="54"/>
  <c r="S303" i="54"/>
  <c r="Y302" i="54"/>
  <c r="H298" i="49"/>
  <c r="G298" i="49"/>
  <c r="B299" i="49"/>
  <c r="Z303" i="54" l="1"/>
  <c r="W303" i="54"/>
  <c r="U303" i="54"/>
  <c r="V303" i="54"/>
  <c r="T303" i="54"/>
  <c r="AA303" i="54"/>
  <c r="AB303" i="54"/>
  <c r="AC303" i="54"/>
  <c r="D299" i="49"/>
  <c r="F299" i="49"/>
  <c r="E299" i="49"/>
  <c r="C299" i="49"/>
  <c r="J299" i="49"/>
  <c r="I299" i="49"/>
  <c r="K299" i="49"/>
  <c r="L299" i="49"/>
  <c r="S304" i="54"/>
  <c r="X303" i="54"/>
  <c r="Y303" i="54"/>
  <c r="B300" i="49"/>
  <c r="H299" i="49"/>
  <c r="G299" i="49"/>
  <c r="Z304" i="54" l="1"/>
  <c r="T304" i="54"/>
  <c r="U304" i="54"/>
  <c r="V304" i="54"/>
  <c r="W304" i="54"/>
  <c r="AA304" i="54"/>
  <c r="AB304" i="54"/>
  <c r="AC304" i="54"/>
  <c r="D300" i="49"/>
  <c r="C300" i="49"/>
  <c r="J300" i="49"/>
  <c r="K300" i="49"/>
  <c r="I300" i="49"/>
  <c r="E300" i="49"/>
  <c r="F300" i="49"/>
  <c r="L300" i="49"/>
  <c r="Y304" i="54"/>
  <c r="X304" i="54"/>
  <c r="S305" i="54"/>
  <c r="B301" i="49"/>
  <c r="G300" i="49"/>
  <c r="H300" i="49"/>
  <c r="Z305" i="54" l="1"/>
  <c r="W305" i="54"/>
  <c r="U305" i="54"/>
  <c r="V305" i="54"/>
  <c r="T305" i="54"/>
  <c r="AB305" i="54"/>
  <c r="AC305" i="54"/>
  <c r="AA305" i="54"/>
  <c r="D301" i="49"/>
  <c r="E301" i="49"/>
  <c r="C301" i="49"/>
  <c r="F301" i="49"/>
  <c r="J301" i="49"/>
  <c r="I301" i="49"/>
  <c r="K301" i="49"/>
  <c r="L301" i="49"/>
  <c r="S306" i="54"/>
  <c r="Y305" i="54"/>
  <c r="X305" i="54"/>
  <c r="G301" i="49"/>
  <c r="H301" i="49"/>
  <c r="B302" i="49"/>
  <c r="Z306" i="54" l="1"/>
  <c r="T306" i="54"/>
  <c r="U306" i="54"/>
  <c r="V306" i="54"/>
  <c r="W306" i="54"/>
  <c r="AA306" i="54"/>
  <c r="AB306" i="54"/>
  <c r="AC306" i="54"/>
  <c r="D302" i="49"/>
  <c r="F302" i="49"/>
  <c r="E302" i="49"/>
  <c r="C302" i="49"/>
  <c r="J302" i="49"/>
  <c r="K302" i="49"/>
  <c r="I302" i="49"/>
  <c r="L302" i="49"/>
  <c r="Y306" i="54"/>
  <c r="S307" i="54"/>
  <c r="X306" i="54"/>
  <c r="H302" i="49"/>
  <c r="G302" i="49"/>
  <c r="B303" i="49"/>
  <c r="Z307" i="54" l="1"/>
  <c r="W307" i="54"/>
  <c r="U307" i="54"/>
  <c r="V307" i="54"/>
  <c r="T307" i="54"/>
  <c r="AA307" i="54"/>
  <c r="AB307" i="54"/>
  <c r="AC307" i="54"/>
  <c r="D303" i="49"/>
  <c r="F303" i="49"/>
  <c r="E303" i="49"/>
  <c r="J303" i="49"/>
  <c r="C303" i="49"/>
  <c r="I303" i="49"/>
  <c r="K303" i="49"/>
  <c r="L303" i="49"/>
  <c r="X307" i="54"/>
  <c r="Y307" i="54"/>
  <c r="S308" i="54"/>
  <c r="B304" i="49"/>
  <c r="H303" i="49"/>
  <c r="G303" i="49"/>
  <c r="Z308" i="54" l="1"/>
  <c r="T308" i="54"/>
  <c r="U308" i="54"/>
  <c r="V308" i="54"/>
  <c r="W308" i="54"/>
  <c r="AA308" i="54"/>
  <c r="AB308" i="54"/>
  <c r="AC308" i="54"/>
  <c r="D304" i="49"/>
  <c r="C304" i="49"/>
  <c r="F304" i="49"/>
  <c r="E304" i="49"/>
  <c r="J304" i="49"/>
  <c r="I304" i="49"/>
  <c r="K304" i="49"/>
  <c r="L304" i="49"/>
  <c r="Y308" i="54"/>
  <c r="S309" i="54"/>
  <c r="X308" i="54"/>
  <c r="B305" i="49"/>
  <c r="G304" i="49"/>
  <c r="H304" i="49"/>
  <c r="Z309" i="54" l="1"/>
  <c r="W309" i="54"/>
  <c r="U309" i="54"/>
  <c r="V309" i="54"/>
  <c r="AA309" i="54"/>
  <c r="AB309" i="54"/>
  <c r="AC309" i="54"/>
  <c r="T309" i="54"/>
  <c r="D305" i="49"/>
  <c r="E305" i="49"/>
  <c r="C305" i="49"/>
  <c r="J305" i="49"/>
  <c r="F305" i="49"/>
  <c r="K305" i="49"/>
  <c r="I305" i="49"/>
  <c r="L305" i="49"/>
  <c r="Y309" i="54"/>
  <c r="S310" i="54"/>
  <c r="X309" i="54"/>
  <c r="G305" i="49"/>
  <c r="H305" i="49"/>
  <c r="B306" i="49"/>
  <c r="Z310" i="54" l="1"/>
  <c r="T310" i="54"/>
  <c r="U310" i="54"/>
  <c r="V310" i="54"/>
  <c r="W310" i="54"/>
  <c r="AC310" i="54"/>
  <c r="AA310" i="54"/>
  <c r="AB310" i="54"/>
  <c r="D306" i="49"/>
  <c r="F306" i="49"/>
  <c r="E306" i="49"/>
  <c r="J306" i="49"/>
  <c r="I306" i="49"/>
  <c r="K306" i="49"/>
  <c r="C306" i="49"/>
  <c r="L306" i="49"/>
  <c r="S311" i="54"/>
  <c r="Y310" i="54"/>
  <c r="X310" i="54"/>
  <c r="H306" i="49"/>
  <c r="G306" i="49"/>
  <c r="B307" i="49"/>
  <c r="Z311" i="54" l="1"/>
  <c r="W311" i="54"/>
  <c r="U311" i="54"/>
  <c r="V311" i="54"/>
  <c r="T311" i="54"/>
  <c r="AA311" i="54"/>
  <c r="AB311" i="54"/>
  <c r="AC311" i="54"/>
  <c r="D307" i="49"/>
  <c r="F307" i="49"/>
  <c r="E307" i="49"/>
  <c r="C307" i="49"/>
  <c r="J307" i="49"/>
  <c r="K307" i="49"/>
  <c r="I307" i="49"/>
  <c r="L307" i="49"/>
  <c r="X311" i="54"/>
  <c r="Y311" i="54"/>
  <c r="S312" i="54"/>
  <c r="B308" i="49"/>
  <c r="H307" i="49"/>
  <c r="G307" i="49"/>
  <c r="Z312" i="54" l="1"/>
  <c r="T312" i="54"/>
  <c r="U312" i="54"/>
  <c r="V312" i="54"/>
  <c r="W312" i="54"/>
  <c r="AA312" i="54"/>
  <c r="AB312" i="54"/>
  <c r="AC312" i="54"/>
  <c r="D308" i="49"/>
  <c r="C308" i="49"/>
  <c r="F308" i="49"/>
  <c r="J308" i="49"/>
  <c r="E308" i="49"/>
  <c r="I308" i="49"/>
  <c r="K308" i="49"/>
  <c r="L308" i="49"/>
  <c r="Y312" i="54"/>
  <c r="X312" i="54"/>
  <c r="S313" i="54"/>
  <c r="B309" i="49"/>
  <c r="G308" i="49"/>
  <c r="H308" i="49"/>
  <c r="Z313" i="54" l="1"/>
  <c r="W313" i="54"/>
  <c r="U313" i="54"/>
  <c r="V313" i="54"/>
  <c r="T313" i="54"/>
  <c r="AB313" i="54"/>
  <c r="AC313" i="54"/>
  <c r="AA313" i="54"/>
  <c r="D309" i="49"/>
  <c r="E309" i="49"/>
  <c r="C309" i="49"/>
  <c r="F309" i="49"/>
  <c r="J309" i="49"/>
  <c r="I309" i="49"/>
  <c r="K309" i="49"/>
  <c r="L309" i="49"/>
  <c r="S314" i="54"/>
  <c r="Y313" i="54"/>
  <c r="X313" i="54"/>
  <c r="G309" i="49"/>
  <c r="H309" i="49"/>
  <c r="B310" i="49"/>
  <c r="Z314" i="54" l="1"/>
  <c r="T314" i="54"/>
  <c r="U314" i="54"/>
  <c r="V314" i="54"/>
  <c r="W314" i="54"/>
  <c r="AA314" i="54"/>
  <c r="AB314" i="54"/>
  <c r="AC314" i="54"/>
  <c r="D310" i="49"/>
  <c r="F310" i="49"/>
  <c r="E310" i="49"/>
  <c r="C310" i="49"/>
  <c r="J310" i="49"/>
  <c r="K310" i="49"/>
  <c r="I310" i="49"/>
  <c r="L310" i="49"/>
  <c r="X314" i="54"/>
  <c r="S315" i="54"/>
  <c r="Y314" i="54"/>
  <c r="H310" i="49"/>
  <c r="G310" i="49"/>
  <c r="B311" i="49"/>
  <c r="Z315" i="54" l="1"/>
  <c r="W315" i="54"/>
  <c r="U315" i="54"/>
  <c r="V315" i="54"/>
  <c r="T315" i="54"/>
  <c r="AA315" i="54"/>
  <c r="AB315" i="54"/>
  <c r="AC315" i="54"/>
  <c r="D311" i="49"/>
  <c r="F311" i="49"/>
  <c r="J311" i="49"/>
  <c r="I311" i="49"/>
  <c r="C311" i="49"/>
  <c r="K311" i="49"/>
  <c r="L311" i="49"/>
  <c r="E311" i="49"/>
  <c r="X315" i="54"/>
  <c r="S316" i="54"/>
  <c r="Y315" i="54"/>
  <c r="B312" i="49"/>
  <c r="H311" i="49"/>
  <c r="G311" i="49"/>
  <c r="Z316" i="54" l="1"/>
  <c r="T316" i="54"/>
  <c r="U316" i="54"/>
  <c r="V316" i="54"/>
  <c r="W316" i="54"/>
  <c r="AA316" i="54"/>
  <c r="AB316" i="54"/>
  <c r="AC316" i="54"/>
  <c r="D312" i="49"/>
  <c r="C312" i="49"/>
  <c r="F312" i="49"/>
  <c r="E312" i="49"/>
  <c r="J312" i="49"/>
  <c r="K312" i="49"/>
  <c r="I312" i="49"/>
  <c r="L312" i="49"/>
  <c r="Y316" i="54"/>
  <c r="S317" i="54"/>
  <c r="X316" i="54"/>
  <c r="B313" i="49"/>
  <c r="G312" i="49"/>
  <c r="H312" i="49"/>
  <c r="Z317" i="54" l="1"/>
  <c r="W317" i="54"/>
  <c r="U317" i="54"/>
  <c r="V317" i="54"/>
  <c r="T317" i="54"/>
  <c r="AA317" i="54"/>
  <c r="AB317" i="54"/>
  <c r="AC317" i="54"/>
  <c r="D313" i="49"/>
  <c r="E313" i="49"/>
  <c r="C313" i="49"/>
  <c r="J313" i="49"/>
  <c r="F313" i="49"/>
  <c r="I313" i="49"/>
  <c r="K313" i="49"/>
  <c r="L313" i="49"/>
  <c r="Y317" i="54"/>
  <c r="S318" i="54"/>
  <c r="X317" i="54"/>
  <c r="B314" i="49"/>
  <c r="H313" i="49"/>
  <c r="G313" i="49"/>
  <c r="Z318" i="54" l="1"/>
  <c r="T318" i="54"/>
  <c r="U318" i="54"/>
  <c r="V318" i="54"/>
  <c r="W318" i="54"/>
  <c r="AC318" i="54"/>
  <c r="AA318" i="54"/>
  <c r="AB318" i="54"/>
  <c r="D314" i="49"/>
  <c r="F314" i="49"/>
  <c r="E314" i="49"/>
  <c r="C314" i="49"/>
  <c r="J314" i="49"/>
  <c r="K314" i="49"/>
  <c r="I314" i="49"/>
  <c r="L314" i="49"/>
  <c r="S319" i="54"/>
  <c r="X318" i="54"/>
  <c r="Y318" i="54"/>
  <c r="B315" i="49"/>
  <c r="H314" i="49"/>
  <c r="G314" i="49"/>
  <c r="Z319" i="54" l="1"/>
  <c r="W319" i="54"/>
  <c r="U319" i="54"/>
  <c r="V319" i="54"/>
  <c r="T319" i="54"/>
  <c r="AA319" i="54"/>
  <c r="AB319" i="54"/>
  <c r="AC319" i="54"/>
  <c r="D315" i="49"/>
  <c r="F315" i="49"/>
  <c r="E315" i="49"/>
  <c r="C315" i="49"/>
  <c r="J315" i="49"/>
  <c r="I315" i="49"/>
  <c r="K315" i="49"/>
  <c r="L315" i="49"/>
  <c r="X319" i="54"/>
  <c r="Y319" i="54"/>
  <c r="S320" i="54"/>
  <c r="G315" i="49"/>
  <c r="B316" i="49"/>
  <c r="H315" i="49"/>
  <c r="Z320" i="54" l="1"/>
  <c r="T320" i="54"/>
  <c r="U320" i="54"/>
  <c r="V320" i="54"/>
  <c r="W320" i="54"/>
  <c r="AA320" i="54"/>
  <c r="AB320" i="54"/>
  <c r="AC320" i="54"/>
  <c r="D316" i="49"/>
  <c r="C316" i="49"/>
  <c r="J316" i="49"/>
  <c r="E316" i="49"/>
  <c r="K316" i="49"/>
  <c r="I316" i="49"/>
  <c r="F316" i="49"/>
  <c r="L316" i="49"/>
  <c r="Y320" i="54"/>
  <c r="X320" i="54"/>
  <c r="S321" i="54"/>
  <c r="H316" i="49"/>
  <c r="B317" i="49"/>
  <c r="G316" i="49"/>
  <c r="Z321" i="54" l="1"/>
  <c r="W321" i="54"/>
  <c r="U321" i="54"/>
  <c r="V321" i="54"/>
  <c r="T321" i="54"/>
  <c r="AB321" i="54"/>
  <c r="AC321" i="54"/>
  <c r="AA321" i="54"/>
  <c r="D317" i="49"/>
  <c r="E317" i="49"/>
  <c r="C317" i="49"/>
  <c r="F317" i="49"/>
  <c r="J317" i="49"/>
  <c r="I317" i="49"/>
  <c r="K317" i="49"/>
  <c r="L317" i="49"/>
  <c r="S322" i="54"/>
  <c r="X321" i="54"/>
  <c r="Y321" i="54"/>
  <c r="B318" i="49"/>
  <c r="G317" i="49"/>
  <c r="H317" i="49"/>
  <c r="Z322" i="54" l="1"/>
  <c r="T322" i="54"/>
  <c r="U322" i="54"/>
  <c r="V322" i="54"/>
  <c r="W322" i="54"/>
  <c r="AA322" i="54"/>
  <c r="AB322" i="54"/>
  <c r="AC322" i="54"/>
  <c r="D318" i="49"/>
  <c r="F318" i="49"/>
  <c r="E318" i="49"/>
  <c r="C318" i="49"/>
  <c r="J318" i="49"/>
  <c r="I318" i="49"/>
  <c r="L318" i="49"/>
  <c r="K318" i="49"/>
  <c r="S323" i="54"/>
  <c r="Y322" i="54"/>
  <c r="X322" i="54"/>
  <c r="G318" i="49"/>
  <c r="B319" i="49"/>
  <c r="H318" i="49"/>
  <c r="Z323" i="54" l="1"/>
  <c r="W323" i="54"/>
  <c r="U323" i="54"/>
  <c r="V323" i="54"/>
  <c r="T323" i="54"/>
  <c r="AA323" i="54"/>
  <c r="AB323" i="54"/>
  <c r="AC323" i="54"/>
  <c r="D319" i="49"/>
  <c r="F319" i="49"/>
  <c r="E319" i="49"/>
  <c r="J319" i="49"/>
  <c r="C319" i="49"/>
  <c r="I319" i="49"/>
  <c r="K319" i="49"/>
  <c r="L319" i="49"/>
  <c r="X323" i="54"/>
  <c r="S324" i="54"/>
  <c r="Y323" i="54"/>
  <c r="G319" i="49"/>
  <c r="H319" i="49"/>
  <c r="B320" i="49"/>
  <c r="Z324" i="54" l="1"/>
  <c r="T324" i="54"/>
  <c r="U324" i="54"/>
  <c r="V324" i="54"/>
  <c r="W324" i="54"/>
  <c r="AA324" i="54"/>
  <c r="AB324" i="54"/>
  <c r="AC324" i="54"/>
  <c r="D320" i="49"/>
  <c r="C320" i="49"/>
  <c r="F320" i="49"/>
  <c r="E320" i="49"/>
  <c r="J320" i="49"/>
  <c r="I320" i="49"/>
  <c r="L320" i="49"/>
  <c r="K320" i="49"/>
  <c r="Y324" i="54"/>
  <c r="S325" i="54"/>
  <c r="X324" i="54"/>
  <c r="H320" i="49"/>
  <c r="B321" i="49"/>
  <c r="G320" i="49"/>
  <c r="Z325" i="54" l="1"/>
  <c r="W325" i="54"/>
  <c r="U325" i="54"/>
  <c r="V325" i="54"/>
  <c r="T325" i="54"/>
  <c r="AA325" i="54"/>
  <c r="AB325" i="54"/>
  <c r="AC325" i="54"/>
  <c r="D321" i="49"/>
  <c r="E321" i="49"/>
  <c r="C321" i="49"/>
  <c r="J321" i="49"/>
  <c r="I321" i="49"/>
  <c r="F321" i="49"/>
  <c r="L321" i="49"/>
  <c r="K321" i="49"/>
  <c r="Y325" i="54"/>
  <c r="S326" i="54"/>
  <c r="X325" i="54"/>
  <c r="B322" i="49"/>
  <c r="H321" i="49"/>
  <c r="G321" i="49"/>
  <c r="Z326" i="54" l="1"/>
  <c r="T326" i="54"/>
  <c r="U326" i="54"/>
  <c r="V326" i="54"/>
  <c r="W326" i="54"/>
  <c r="AC326" i="54"/>
  <c r="AA326" i="54"/>
  <c r="AB326" i="54"/>
  <c r="D322" i="49"/>
  <c r="F322" i="49"/>
  <c r="E322" i="49"/>
  <c r="J322" i="49"/>
  <c r="I322" i="49"/>
  <c r="L322" i="49"/>
  <c r="K322" i="49"/>
  <c r="C322" i="49"/>
  <c r="S327" i="54"/>
  <c r="Y326" i="54"/>
  <c r="X326" i="54"/>
  <c r="G322" i="49"/>
  <c r="H322" i="49"/>
  <c r="B323" i="49"/>
  <c r="Z327" i="54" l="1"/>
  <c r="W327" i="54"/>
  <c r="U327" i="54"/>
  <c r="V327" i="54"/>
  <c r="T327" i="54"/>
  <c r="AA327" i="54"/>
  <c r="AB327" i="54"/>
  <c r="AC327" i="54"/>
  <c r="D323" i="49"/>
  <c r="F323" i="49"/>
  <c r="E323" i="49"/>
  <c r="C323" i="49"/>
  <c r="J323" i="49"/>
  <c r="I323" i="49"/>
  <c r="K323" i="49"/>
  <c r="L323" i="49"/>
  <c r="X327" i="54"/>
  <c r="Y327" i="54"/>
  <c r="S328" i="54"/>
  <c r="G323" i="49"/>
  <c r="H323" i="49"/>
  <c r="B324" i="49"/>
  <c r="Z328" i="54" l="1"/>
  <c r="T328" i="54"/>
  <c r="U328" i="54"/>
  <c r="V328" i="54"/>
  <c r="W328" i="54"/>
  <c r="AA328" i="54"/>
  <c r="AB328" i="54"/>
  <c r="AC328" i="54"/>
  <c r="D324" i="49"/>
  <c r="C324" i="49"/>
  <c r="F324" i="49"/>
  <c r="J324" i="49"/>
  <c r="E324" i="49"/>
  <c r="I324" i="49"/>
  <c r="L324" i="49"/>
  <c r="K324" i="49"/>
  <c r="Y328" i="54"/>
  <c r="X328" i="54"/>
  <c r="S329" i="54"/>
  <c r="H324" i="49"/>
  <c r="B325" i="49"/>
  <c r="G324" i="49"/>
  <c r="Z329" i="54" l="1"/>
  <c r="W329" i="54"/>
  <c r="U329" i="54"/>
  <c r="V329" i="54"/>
  <c r="T329" i="54"/>
  <c r="AB329" i="54"/>
  <c r="AC329" i="54"/>
  <c r="AA329" i="54"/>
  <c r="D325" i="49"/>
  <c r="E325" i="49"/>
  <c r="C325" i="49"/>
  <c r="F325" i="49"/>
  <c r="J325" i="49"/>
  <c r="I325" i="49"/>
  <c r="L325" i="49"/>
  <c r="K325" i="49"/>
  <c r="S330" i="54"/>
  <c r="Y329" i="54"/>
  <c r="X329" i="54"/>
  <c r="B326" i="49"/>
  <c r="G325" i="49"/>
  <c r="H325" i="49"/>
  <c r="Z330" i="54" l="1"/>
  <c r="T330" i="54"/>
  <c r="U330" i="54"/>
  <c r="V330" i="54"/>
  <c r="W330" i="54"/>
  <c r="AA330" i="54"/>
  <c r="AB330" i="54"/>
  <c r="AC330" i="54"/>
  <c r="D326" i="49"/>
  <c r="F326" i="49"/>
  <c r="E326" i="49"/>
  <c r="C326" i="49"/>
  <c r="J326" i="49"/>
  <c r="I326" i="49"/>
  <c r="L326" i="49"/>
  <c r="K326" i="49"/>
  <c r="S331" i="54"/>
  <c r="Y330" i="54"/>
  <c r="X330" i="54"/>
  <c r="G326" i="49"/>
  <c r="B327" i="49"/>
  <c r="H326" i="49"/>
  <c r="Z331" i="54" l="1"/>
  <c r="W331" i="54"/>
  <c r="U331" i="54"/>
  <c r="V331" i="54"/>
  <c r="T331" i="54"/>
  <c r="AA331" i="54"/>
  <c r="AB331" i="54"/>
  <c r="AC331" i="54"/>
  <c r="D327" i="49"/>
  <c r="F327" i="49"/>
  <c r="J327" i="49"/>
  <c r="C327" i="49"/>
  <c r="I327" i="49"/>
  <c r="K327" i="49"/>
  <c r="E327" i="49"/>
  <c r="L327" i="49"/>
  <c r="X331" i="54"/>
  <c r="S332" i="54"/>
  <c r="Y331" i="54"/>
  <c r="G327" i="49"/>
  <c r="H327" i="49"/>
  <c r="B328" i="49"/>
  <c r="Z332" i="54" l="1"/>
  <c r="T332" i="54"/>
  <c r="U332" i="54"/>
  <c r="V332" i="54"/>
  <c r="W332" i="54"/>
  <c r="AA332" i="54"/>
  <c r="AB332" i="54"/>
  <c r="AC332" i="54"/>
  <c r="D328" i="49"/>
  <c r="C328" i="49"/>
  <c r="F328" i="49"/>
  <c r="E328" i="49"/>
  <c r="J328" i="49"/>
  <c r="I328" i="49"/>
  <c r="L328" i="49"/>
  <c r="K328" i="49"/>
  <c r="Y332" i="54"/>
  <c r="S333" i="54"/>
  <c r="X332" i="54"/>
  <c r="H328" i="49"/>
  <c r="B329" i="49"/>
  <c r="G328" i="49"/>
  <c r="Z333" i="54" l="1"/>
  <c r="W333" i="54"/>
  <c r="U333" i="54"/>
  <c r="V333" i="54"/>
  <c r="T333" i="54"/>
  <c r="AC333" i="54"/>
  <c r="AA333" i="54"/>
  <c r="AB333" i="54"/>
  <c r="D329" i="49"/>
  <c r="E329" i="49"/>
  <c r="C329" i="49"/>
  <c r="J329" i="49"/>
  <c r="F329" i="49"/>
  <c r="I329" i="49"/>
  <c r="L329" i="49"/>
  <c r="K329" i="49"/>
  <c r="Y333" i="54"/>
  <c r="S334" i="54"/>
  <c r="X333" i="54"/>
  <c r="B330" i="49"/>
  <c r="H329" i="49"/>
  <c r="G329" i="49"/>
  <c r="Z334" i="54" l="1"/>
  <c r="T334" i="54"/>
  <c r="U334" i="54"/>
  <c r="V334" i="54"/>
  <c r="W334" i="54"/>
  <c r="AC334" i="54"/>
  <c r="AA334" i="54"/>
  <c r="AB334" i="54"/>
  <c r="D330" i="49"/>
  <c r="F330" i="49"/>
  <c r="E330" i="49"/>
  <c r="C330" i="49"/>
  <c r="J330" i="49"/>
  <c r="I330" i="49"/>
  <c r="L330" i="49"/>
  <c r="K330" i="49"/>
  <c r="S335" i="54"/>
  <c r="Y334" i="54"/>
  <c r="X334" i="54"/>
  <c r="G330" i="49"/>
  <c r="H330" i="49"/>
  <c r="B331" i="49"/>
  <c r="Z335" i="54" l="1"/>
  <c r="W335" i="54"/>
  <c r="U335" i="54"/>
  <c r="V335" i="54"/>
  <c r="T335" i="54"/>
  <c r="AA335" i="54"/>
  <c r="AB335" i="54"/>
  <c r="AC335" i="54"/>
  <c r="D331" i="49"/>
  <c r="F331" i="49"/>
  <c r="E331" i="49"/>
  <c r="C331" i="49"/>
  <c r="J331" i="49"/>
  <c r="I331" i="49"/>
  <c r="K331" i="49"/>
  <c r="L331" i="49"/>
  <c r="X335" i="54"/>
  <c r="S336" i="54"/>
  <c r="Y335" i="54"/>
  <c r="G331" i="49"/>
  <c r="H331" i="49"/>
  <c r="B332" i="49"/>
  <c r="Z336" i="54" l="1"/>
  <c r="T336" i="54"/>
  <c r="U336" i="54"/>
  <c r="V336" i="54"/>
  <c r="W336" i="54"/>
  <c r="AA336" i="54"/>
  <c r="AB336" i="54"/>
  <c r="AC336" i="54"/>
  <c r="D332" i="49"/>
  <c r="C332" i="49"/>
  <c r="J332" i="49"/>
  <c r="I332" i="49"/>
  <c r="E332" i="49"/>
  <c r="L332" i="49"/>
  <c r="F332" i="49"/>
  <c r="K332" i="49"/>
  <c r="Y336" i="54"/>
  <c r="X336" i="54"/>
  <c r="S337" i="54"/>
  <c r="H332" i="49"/>
  <c r="B333" i="49"/>
  <c r="G332" i="49"/>
  <c r="Z337" i="54" l="1"/>
  <c r="W337" i="54"/>
  <c r="U337" i="54"/>
  <c r="V337" i="54"/>
  <c r="T337" i="54"/>
  <c r="AB337" i="54"/>
  <c r="AC337" i="54"/>
  <c r="AA337" i="54"/>
  <c r="D333" i="49"/>
  <c r="E333" i="49"/>
  <c r="C333" i="49"/>
  <c r="F333" i="49"/>
  <c r="J333" i="49"/>
  <c r="I333" i="49"/>
  <c r="L333" i="49"/>
  <c r="K333" i="49"/>
  <c r="S338" i="54"/>
  <c r="Y337" i="54"/>
  <c r="X337" i="54"/>
  <c r="B334" i="49"/>
  <c r="G333" i="49"/>
  <c r="H333" i="49"/>
  <c r="Z338" i="54" l="1"/>
  <c r="T338" i="54"/>
  <c r="U338" i="54"/>
  <c r="V338" i="54"/>
  <c r="W338" i="54"/>
  <c r="AA338" i="54"/>
  <c r="AB338" i="54"/>
  <c r="AC338" i="54"/>
  <c r="D334" i="49"/>
  <c r="F334" i="49"/>
  <c r="E334" i="49"/>
  <c r="C334" i="49"/>
  <c r="J334" i="49"/>
  <c r="I334" i="49"/>
  <c r="L334" i="49"/>
  <c r="K334" i="49"/>
  <c r="Y338" i="54"/>
  <c r="S339" i="54"/>
  <c r="X338" i="54"/>
  <c r="G334" i="49"/>
  <c r="B335" i="49"/>
  <c r="H334" i="49"/>
  <c r="Z339" i="54" l="1"/>
  <c r="W339" i="54"/>
  <c r="U339" i="54"/>
  <c r="V339" i="54"/>
  <c r="T339" i="54"/>
  <c r="AA339" i="54"/>
  <c r="AB339" i="54"/>
  <c r="AC339" i="54"/>
  <c r="D335" i="49"/>
  <c r="F335" i="49"/>
  <c r="E335" i="49"/>
  <c r="J335" i="49"/>
  <c r="C335" i="49"/>
  <c r="I335" i="49"/>
  <c r="K335" i="49"/>
  <c r="L335" i="49"/>
  <c r="X339" i="54"/>
  <c r="S340" i="54"/>
  <c r="Y339" i="54"/>
  <c r="G335" i="49"/>
  <c r="H335" i="49"/>
  <c r="B336" i="49"/>
  <c r="Z340" i="54" l="1"/>
  <c r="T340" i="54"/>
  <c r="U340" i="54"/>
  <c r="V340" i="54"/>
  <c r="W340" i="54"/>
  <c r="AA340" i="54"/>
  <c r="AB340" i="54"/>
  <c r="AC340" i="54"/>
  <c r="D336" i="49"/>
  <c r="C336" i="49"/>
  <c r="F336" i="49"/>
  <c r="E336" i="49"/>
  <c r="J336" i="49"/>
  <c r="I336" i="49"/>
  <c r="L336" i="49"/>
  <c r="K336" i="49"/>
  <c r="Y340" i="54"/>
  <c r="X340" i="54"/>
  <c r="S341" i="54"/>
  <c r="H336" i="49"/>
  <c r="B337" i="49"/>
  <c r="G336" i="49"/>
  <c r="Z341" i="54" l="1"/>
  <c r="W341" i="54"/>
  <c r="U341" i="54"/>
  <c r="V341" i="54"/>
  <c r="T341" i="54"/>
  <c r="AA341" i="54"/>
  <c r="AB341" i="54"/>
  <c r="AC341" i="54"/>
  <c r="D337" i="49"/>
  <c r="E337" i="49"/>
  <c r="C337" i="49"/>
  <c r="J337" i="49"/>
  <c r="F337" i="49"/>
  <c r="I337" i="49"/>
  <c r="L337" i="49"/>
  <c r="K337" i="49"/>
  <c r="Y341" i="54"/>
  <c r="S342" i="54"/>
  <c r="X341" i="54"/>
  <c r="B338" i="49"/>
  <c r="H337" i="49"/>
  <c r="G337" i="49"/>
  <c r="Z342" i="54" l="1"/>
  <c r="T342" i="54"/>
  <c r="U342" i="54"/>
  <c r="V342" i="54"/>
  <c r="W342" i="54"/>
  <c r="AC342" i="54"/>
  <c r="AA342" i="54"/>
  <c r="AB342" i="54"/>
  <c r="D338" i="49"/>
  <c r="F338" i="49"/>
  <c r="E338" i="49"/>
  <c r="J338" i="49"/>
  <c r="I338" i="49"/>
  <c r="C338" i="49"/>
  <c r="L338" i="49"/>
  <c r="K338" i="49"/>
  <c r="S343" i="54"/>
  <c r="X342" i="54"/>
  <c r="Y342" i="54"/>
  <c r="B339" i="49"/>
  <c r="G338" i="49"/>
  <c r="H338" i="49"/>
  <c r="Z343" i="54" l="1"/>
  <c r="W343" i="54"/>
  <c r="U343" i="54"/>
  <c r="V343" i="54"/>
  <c r="T343" i="54"/>
  <c r="AA343" i="54"/>
  <c r="AB343" i="54"/>
  <c r="AC343" i="54"/>
  <c r="D339" i="49"/>
  <c r="F339" i="49"/>
  <c r="E339" i="49"/>
  <c r="C339" i="49"/>
  <c r="J339" i="49"/>
  <c r="I339" i="49"/>
  <c r="K339" i="49"/>
  <c r="L339" i="49"/>
  <c r="X343" i="54"/>
  <c r="S344" i="54"/>
  <c r="Y343" i="54"/>
  <c r="G339" i="49"/>
  <c r="H339" i="49"/>
  <c r="B340" i="49"/>
  <c r="Z344" i="54" l="1"/>
  <c r="T344" i="54"/>
  <c r="U344" i="54"/>
  <c r="V344" i="54"/>
  <c r="W344" i="54"/>
  <c r="AB344" i="54"/>
  <c r="AA344" i="54"/>
  <c r="AC344" i="54"/>
  <c r="D340" i="49"/>
  <c r="C340" i="49"/>
  <c r="F340" i="49"/>
  <c r="J340" i="49"/>
  <c r="E340" i="49"/>
  <c r="I340" i="49"/>
  <c r="L340" i="49"/>
  <c r="K340" i="49"/>
  <c r="Y344" i="54"/>
  <c r="X344" i="54"/>
  <c r="S345" i="54"/>
  <c r="H340" i="49"/>
  <c r="G340" i="49"/>
  <c r="B341" i="49"/>
  <c r="Z345" i="54" l="1"/>
  <c r="W345" i="54"/>
  <c r="U345" i="54"/>
  <c r="V345" i="54"/>
  <c r="T345" i="54"/>
  <c r="AB345" i="54"/>
  <c r="AC345" i="54"/>
  <c r="AA345" i="54"/>
  <c r="D341" i="49"/>
  <c r="E341" i="49"/>
  <c r="C341" i="49"/>
  <c r="F341" i="49"/>
  <c r="J341" i="49"/>
  <c r="I341" i="49"/>
  <c r="L341" i="49"/>
  <c r="K341" i="49"/>
  <c r="S346" i="54"/>
  <c r="Y345" i="54"/>
  <c r="X345" i="54"/>
  <c r="B342" i="49"/>
  <c r="H341" i="49"/>
  <c r="G341" i="49"/>
  <c r="Z346" i="54" l="1"/>
  <c r="T346" i="54"/>
  <c r="U346" i="54"/>
  <c r="V346" i="54"/>
  <c r="W346" i="54"/>
  <c r="AA346" i="54"/>
  <c r="AB346" i="54"/>
  <c r="AC346" i="54"/>
  <c r="D342" i="49"/>
  <c r="F342" i="49"/>
  <c r="E342" i="49"/>
  <c r="C342" i="49"/>
  <c r="J342" i="49"/>
  <c r="I342" i="49"/>
  <c r="L342" i="49"/>
  <c r="K342" i="49"/>
  <c r="S347" i="54"/>
  <c r="Y346" i="54"/>
  <c r="X346" i="54"/>
  <c r="B343" i="49"/>
  <c r="G342" i="49"/>
  <c r="H342" i="49"/>
  <c r="Z347" i="54" l="1"/>
  <c r="W347" i="54"/>
  <c r="U347" i="54"/>
  <c r="V347" i="54"/>
  <c r="T347" i="54"/>
  <c r="AB347" i="54"/>
  <c r="AC347" i="54"/>
  <c r="AA347" i="54"/>
  <c r="D343" i="49"/>
  <c r="F343" i="49"/>
  <c r="J343" i="49"/>
  <c r="I343" i="49"/>
  <c r="C343" i="49"/>
  <c r="E343" i="49"/>
  <c r="K343" i="49"/>
  <c r="L343" i="49"/>
  <c r="X347" i="54"/>
  <c r="Y347" i="54"/>
  <c r="S348" i="54"/>
  <c r="G343" i="49"/>
  <c r="H343" i="49"/>
  <c r="B344" i="49"/>
  <c r="Z348" i="54" l="1"/>
  <c r="T348" i="54"/>
  <c r="U348" i="54"/>
  <c r="V348" i="54"/>
  <c r="W348" i="54"/>
  <c r="AA348" i="54"/>
  <c r="AB348" i="54"/>
  <c r="AC348" i="54"/>
  <c r="D344" i="49"/>
  <c r="C344" i="49"/>
  <c r="F344" i="49"/>
  <c r="E344" i="49"/>
  <c r="J344" i="49"/>
  <c r="I344" i="49"/>
  <c r="L344" i="49"/>
  <c r="K344" i="49"/>
  <c r="Y348" i="54"/>
  <c r="X348" i="54"/>
  <c r="S349" i="54"/>
  <c r="H344" i="49"/>
  <c r="G344" i="49"/>
  <c r="B345" i="49"/>
  <c r="Z349" i="54" l="1"/>
  <c r="W349" i="54"/>
  <c r="U349" i="54"/>
  <c r="V349" i="54"/>
  <c r="T349" i="54"/>
  <c r="AC349" i="54"/>
  <c r="AA349" i="54"/>
  <c r="AB349" i="54"/>
  <c r="D345" i="49"/>
  <c r="E345" i="49"/>
  <c r="C345" i="49"/>
  <c r="J345" i="49"/>
  <c r="F345" i="49"/>
  <c r="I345" i="49"/>
  <c r="L345" i="49"/>
  <c r="K345" i="49"/>
  <c r="Y349" i="54"/>
  <c r="S350" i="54"/>
  <c r="X349" i="54"/>
  <c r="B346" i="49"/>
  <c r="H345" i="49"/>
  <c r="G345" i="49"/>
  <c r="Z350" i="54" l="1"/>
  <c r="T350" i="54"/>
  <c r="U350" i="54"/>
  <c r="V350" i="54"/>
  <c r="W350" i="54"/>
  <c r="AC350" i="54"/>
  <c r="AA350" i="54"/>
  <c r="AB350" i="54"/>
  <c r="D346" i="49"/>
  <c r="F346" i="49"/>
  <c r="E346" i="49"/>
  <c r="C346" i="49"/>
  <c r="J346" i="49"/>
  <c r="I346" i="49"/>
  <c r="L346" i="49"/>
  <c r="K346" i="49"/>
  <c r="S351" i="54"/>
  <c r="Y350" i="54"/>
  <c r="X350" i="54"/>
  <c r="B347" i="49"/>
  <c r="G346" i="49"/>
  <c r="H346" i="49"/>
  <c r="Z351" i="54" l="1"/>
  <c r="W351" i="54"/>
  <c r="T351" i="54"/>
  <c r="U351" i="54"/>
  <c r="V351" i="54"/>
  <c r="AA351" i="54"/>
  <c r="AB351" i="54"/>
  <c r="AC351" i="54"/>
  <c r="D347" i="49"/>
  <c r="F347" i="49"/>
  <c r="E347" i="49"/>
  <c r="C347" i="49"/>
  <c r="J347" i="49"/>
  <c r="I347" i="49"/>
  <c r="K347" i="49"/>
  <c r="L347" i="49"/>
  <c r="X351" i="54"/>
  <c r="S352" i="54"/>
  <c r="Y351" i="54"/>
  <c r="G347" i="49"/>
  <c r="H347" i="49"/>
  <c r="B348" i="49"/>
  <c r="Z352" i="54" l="1"/>
  <c r="T352" i="54"/>
  <c r="U352" i="54"/>
  <c r="V352" i="54"/>
  <c r="W352" i="54"/>
  <c r="AA352" i="54"/>
  <c r="AB352" i="54"/>
  <c r="AC352" i="54"/>
  <c r="D348" i="49"/>
  <c r="C348" i="49"/>
  <c r="J348" i="49"/>
  <c r="E348" i="49"/>
  <c r="I348" i="49"/>
  <c r="L348" i="49"/>
  <c r="F348" i="49"/>
  <c r="K348" i="49"/>
  <c r="Y352" i="54"/>
  <c r="X352" i="54"/>
  <c r="S353" i="54"/>
  <c r="H348" i="49"/>
  <c r="G348" i="49"/>
  <c r="B349" i="49"/>
  <c r="Z353" i="54" l="1"/>
  <c r="W353" i="54"/>
  <c r="U353" i="54"/>
  <c r="V353" i="54"/>
  <c r="AB353" i="54"/>
  <c r="AC353" i="54"/>
  <c r="T353" i="54"/>
  <c r="AA353" i="54"/>
  <c r="D349" i="49"/>
  <c r="E349" i="49"/>
  <c r="C349" i="49"/>
  <c r="F349" i="49"/>
  <c r="J349" i="49"/>
  <c r="I349" i="49"/>
  <c r="L349" i="49"/>
  <c r="K349" i="49"/>
  <c r="S354" i="54"/>
  <c r="Y353" i="54"/>
  <c r="X353" i="54"/>
  <c r="B350" i="49"/>
  <c r="H349" i="49"/>
  <c r="G349" i="49"/>
  <c r="Z354" i="54" l="1"/>
  <c r="T354" i="54"/>
  <c r="U354" i="54"/>
  <c r="V354" i="54"/>
  <c r="W354" i="54"/>
  <c r="AA354" i="54"/>
  <c r="AB354" i="54"/>
  <c r="AC354" i="54"/>
  <c r="D350" i="49"/>
  <c r="F350" i="49"/>
  <c r="E350" i="49"/>
  <c r="C350" i="49"/>
  <c r="J350" i="49"/>
  <c r="I350" i="49"/>
  <c r="L350" i="49"/>
  <c r="K350" i="49"/>
  <c r="X354" i="54"/>
  <c r="Y354" i="54"/>
  <c r="S355" i="54"/>
  <c r="B351" i="49"/>
  <c r="G350" i="49"/>
  <c r="H350" i="49"/>
  <c r="Z355" i="54" l="1"/>
  <c r="W355" i="54"/>
  <c r="T355" i="54"/>
  <c r="U355" i="54"/>
  <c r="V355" i="54"/>
  <c r="AA355" i="54"/>
  <c r="AB355" i="54"/>
  <c r="AC355" i="54"/>
  <c r="D351" i="49"/>
  <c r="F351" i="49"/>
  <c r="E351" i="49"/>
  <c r="J351" i="49"/>
  <c r="C351" i="49"/>
  <c r="I351" i="49"/>
  <c r="K351" i="49"/>
  <c r="L351" i="49"/>
  <c r="X355" i="54"/>
  <c r="Y355" i="54"/>
  <c r="S356" i="54"/>
  <c r="G351" i="49"/>
  <c r="H351" i="49"/>
  <c r="B352" i="49"/>
  <c r="Z356" i="54" l="1"/>
  <c r="T356" i="54"/>
  <c r="V356" i="54"/>
  <c r="W356" i="54"/>
  <c r="U356" i="54"/>
  <c r="AA356" i="54"/>
  <c r="AB356" i="54"/>
  <c r="AC356" i="54"/>
  <c r="D352" i="49"/>
  <c r="C352" i="49"/>
  <c r="F352" i="49"/>
  <c r="E352" i="49"/>
  <c r="J352" i="49"/>
  <c r="I352" i="49"/>
  <c r="L352" i="49"/>
  <c r="K352" i="49"/>
  <c r="Y356" i="54"/>
  <c r="S357" i="54"/>
  <c r="X356" i="54"/>
  <c r="H352" i="49"/>
  <c r="G352" i="49"/>
  <c r="B353" i="49"/>
  <c r="Z357" i="54" l="1"/>
  <c r="W357" i="54"/>
  <c r="T357" i="54"/>
  <c r="V357" i="54"/>
  <c r="U357" i="54"/>
  <c r="AA357" i="54"/>
  <c r="AB357" i="54"/>
  <c r="AC357" i="54"/>
  <c r="D353" i="49"/>
  <c r="E353" i="49"/>
  <c r="C353" i="49"/>
  <c r="J353" i="49"/>
  <c r="I353" i="49"/>
  <c r="F353" i="49"/>
  <c r="L353" i="49"/>
  <c r="K353" i="49"/>
  <c r="Y357" i="54"/>
  <c r="S358" i="54"/>
  <c r="X357" i="54"/>
  <c r="B354" i="49"/>
  <c r="H353" i="49"/>
  <c r="G353" i="49"/>
  <c r="Z358" i="54" l="1"/>
  <c r="T358" i="54"/>
  <c r="V358" i="54"/>
  <c r="W358" i="54"/>
  <c r="U358" i="54"/>
  <c r="AC358" i="54"/>
  <c r="AA358" i="54"/>
  <c r="AB358" i="54"/>
  <c r="D354" i="49"/>
  <c r="F354" i="49"/>
  <c r="E354" i="49"/>
  <c r="J354" i="49"/>
  <c r="I354" i="49"/>
  <c r="L354" i="49"/>
  <c r="C354" i="49"/>
  <c r="K354" i="49"/>
  <c r="S359" i="54"/>
  <c r="Y358" i="54"/>
  <c r="X358" i="54"/>
  <c r="B355" i="49"/>
  <c r="G354" i="49"/>
  <c r="H354" i="49"/>
  <c r="Z359" i="54" l="1"/>
  <c r="W359" i="54"/>
  <c r="T359" i="54"/>
  <c r="U359" i="54"/>
  <c r="V359" i="54"/>
  <c r="AA359" i="54"/>
  <c r="AB359" i="54"/>
  <c r="AC359" i="54"/>
  <c r="D355" i="49"/>
  <c r="F355" i="49"/>
  <c r="E355" i="49"/>
  <c r="C355" i="49"/>
  <c r="J355" i="49"/>
  <c r="I355" i="49"/>
  <c r="K355" i="49"/>
  <c r="L355" i="49"/>
  <c r="X359" i="54"/>
  <c r="S360" i="54"/>
  <c r="Y359" i="54"/>
  <c r="G355" i="49"/>
  <c r="H355" i="49"/>
  <c r="B356" i="49"/>
  <c r="Z360" i="54" l="1"/>
  <c r="T360" i="54"/>
  <c r="V360" i="54"/>
  <c r="W360" i="54"/>
  <c r="U360" i="54"/>
  <c r="AB360" i="54"/>
  <c r="AA360" i="54"/>
  <c r="AC360" i="54"/>
  <c r="D356" i="49"/>
  <c r="C356" i="49"/>
  <c r="F356" i="49"/>
  <c r="J356" i="49"/>
  <c r="E356" i="49"/>
  <c r="I356" i="49"/>
  <c r="L356" i="49"/>
  <c r="K356" i="49"/>
  <c r="Y360" i="54"/>
  <c r="X360" i="54"/>
  <c r="S361" i="54"/>
  <c r="H356" i="49"/>
  <c r="G356" i="49"/>
  <c r="B357" i="49"/>
  <c r="Z361" i="54" l="1"/>
  <c r="W361" i="54"/>
  <c r="T361" i="54"/>
  <c r="V361" i="54"/>
  <c r="AB361" i="54"/>
  <c r="AC361" i="54"/>
  <c r="U361" i="54"/>
  <c r="AA361" i="54"/>
  <c r="D357" i="49"/>
  <c r="E357" i="49"/>
  <c r="C357" i="49"/>
  <c r="F357" i="49"/>
  <c r="J357" i="49"/>
  <c r="I357" i="49"/>
  <c r="L357" i="49"/>
  <c r="K357" i="49"/>
  <c r="S362" i="54"/>
  <c r="X361" i="54"/>
  <c r="Y361" i="54"/>
  <c r="B358" i="49"/>
  <c r="H357" i="49"/>
  <c r="G357" i="49"/>
  <c r="Z362" i="54" l="1"/>
  <c r="T362" i="54"/>
  <c r="V362" i="54"/>
  <c r="W362" i="54"/>
  <c r="U362" i="54"/>
  <c r="AA362" i="54"/>
  <c r="AB362" i="54"/>
  <c r="AC362" i="54"/>
  <c r="D358" i="49"/>
  <c r="F358" i="49"/>
  <c r="E358" i="49"/>
  <c r="C358" i="49"/>
  <c r="J358" i="49"/>
  <c r="I358" i="49"/>
  <c r="L358" i="49"/>
  <c r="K358" i="49"/>
  <c r="Y362" i="54"/>
  <c r="X362" i="54"/>
  <c r="S363" i="54"/>
  <c r="B359" i="49"/>
  <c r="G358" i="49"/>
  <c r="H358" i="49"/>
  <c r="Z363" i="54" l="1"/>
  <c r="W363" i="54"/>
  <c r="T363" i="54"/>
  <c r="U363" i="54"/>
  <c r="V363" i="54"/>
  <c r="AB363" i="54"/>
  <c r="AC363" i="54"/>
  <c r="AA363" i="54"/>
  <c r="D359" i="49"/>
  <c r="F359" i="49"/>
  <c r="J359" i="49"/>
  <c r="C359" i="49"/>
  <c r="I359" i="49"/>
  <c r="E359" i="49"/>
  <c r="K359" i="49"/>
  <c r="L359" i="49"/>
  <c r="X363" i="54"/>
  <c r="Y363" i="54"/>
  <c r="S364" i="54"/>
  <c r="G359" i="49"/>
  <c r="H359" i="49"/>
  <c r="B360" i="49"/>
  <c r="Z364" i="54" l="1"/>
  <c r="T364" i="54"/>
  <c r="V364" i="54"/>
  <c r="W364" i="54"/>
  <c r="U364" i="54"/>
  <c r="AA364" i="54"/>
  <c r="AB364" i="54"/>
  <c r="AC364" i="54"/>
  <c r="D360" i="49"/>
  <c r="C360" i="49"/>
  <c r="F360" i="49"/>
  <c r="E360" i="49"/>
  <c r="J360" i="49"/>
  <c r="I360" i="49"/>
  <c r="L360" i="49"/>
  <c r="K360" i="49"/>
  <c r="Y364" i="54"/>
  <c r="S365" i="54"/>
  <c r="X364" i="54"/>
  <c r="H360" i="49"/>
  <c r="G360" i="49"/>
  <c r="B361" i="49"/>
  <c r="Z365" i="54" l="1"/>
  <c r="W365" i="54"/>
  <c r="T365" i="54"/>
  <c r="V365" i="54"/>
  <c r="AA365" i="54"/>
  <c r="AC365" i="54"/>
  <c r="AB365" i="54"/>
  <c r="U365" i="54"/>
  <c r="D361" i="49"/>
  <c r="E361" i="49"/>
  <c r="C361" i="49"/>
  <c r="J361" i="49"/>
  <c r="F361" i="49"/>
  <c r="I361" i="49"/>
  <c r="K361" i="49"/>
  <c r="L361" i="49"/>
  <c r="Y365" i="54"/>
  <c r="S366" i="54"/>
  <c r="X365" i="54"/>
  <c r="B362" i="49"/>
  <c r="H361" i="49"/>
  <c r="G361" i="49"/>
  <c r="Z366" i="54" l="1"/>
  <c r="T366" i="54"/>
  <c r="V366" i="54"/>
  <c r="W366" i="54"/>
  <c r="U366" i="54"/>
  <c r="AC366" i="54"/>
  <c r="AA366" i="54"/>
  <c r="AB366" i="54"/>
  <c r="D362" i="49"/>
  <c r="F362" i="49"/>
  <c r="E362" i="49"/>
  <c r="C362" i="49"/>
  <c r="J362" i="49"/>
  <c r="I362" i="49"/>
  <c r="L362" i="49"/>
  <c r="K362" i="49"/>
  <c r="Y366" i="54"/>
  <c r="X366" i="54"/>
  <c r="B363" i="49"/>
  <c r="G362" i="49"/>
  <c r="H362" i="49"/>
  <c r="D363" i="49" l="1"/>
  <c r="F363" i="49"/>
  <c r="E363" i="49"/>
  <c r="C363" i="49"/>
  <c r="J363" i="49"/>
  <c r="I363" i="49"/>
  <c r="K363" i="49"/>
  <c r="L363" i="49"/>
  <c r="G363" i="49"/>
  <c r="H363" i="49"/>
  <c r="B364" i="49"/>
  <c r="D364" i="49" l="1"/>
  <c r="C364" i="49"/>
  <c r="J364" i="49"/>
  <c r="I364" i="49"/>
  <c r="E364" i="49"/>
  <c r="L364" i="49"/>
  <c r="K364" i="49"/>
  <c r="F364" i="49"/>
  <c r="H364" i="49"/>
  <c r="G364" i="49"/>
  <c r="B365" i="49"/>
  <c r="D365" i="49" l="1"/>
  <c r="E365" i="49"/>
  <c r="C365" i="49"/>
  <c r="F365" i="49"/>
  <c r="J365" i="49"/>
  <c r="I365" i="49"/>
  <c r="K365" i="49"/>
  <c r="L365" i="49"/>
  <c r="B366" i="49"/>
  <c r="H365" i="49"/>
  <c r="G365" i="49"/>
  <c r="D366" i="49" l="1"/>
  <c r="F366" i="49"/>
  <c r="E366" i="49"/>
  <c r="C366" i="49"/>
  <c r="J366" i="49"/>
  <c r="I366" i="49"/>
  <c r="L366" i="49"/>
  <c r="K366" i="49"/>
  <c r="G366" i="49"/>
  <c r="H366"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Aurelien David</author>
    <author>roye026</author>
  </authors>
  <commentList>
    <comment ref="C3" authorId="0" shapeId="0" xr:uid="{00000000-0006-0000-0200-000001000000}">
      <text>
        <r>
          <rPr>
            <b/>
            <sz val="9"/>
            <color indexed="81"/>
            <rFont val="Tahoma"/>
            <family val="2"/>
          </rPr>
          <t xml:space="preserve">Test SPD selection:
</t>
        </r>
        <r>
          <rPr>
            <sz val="9"/>
            <color indexed="81"/>
            <rFont val="Tahoma"/>
            <family val="2"/>
          </rPr>
          <t>Enter 0 to use the pasted SPD in column C.
Enter N≥1 to use the Nth SPD from the</t>
        </r>
        <r>
          <rPr>
            <i/>
            <sz val="9"/>
            <color indexed="81"/>
            <rFont val="Tahoma"/>
            <family val="2"/>
          </rPr>
          <t xml:space="preserve"> SPD Library</t>
        </r>
        <r>
          <rPr>
            <sz val="9"/>
            <color indexed="81"/>
            <rFont val="Tahoma"/>
            <family val="2"/>
          </rPr>
          <t xml:space="preserve"> sheet.</t>
        </r>
      </text>
    </comment>
    <comment ref="C5" authorId="1" shapeId="0" xr:uid="{00000000-0006-0000-0200-000002000000}">
      <text>
        <r>
          <rPr>
            <b/>
            <sz val="9"/>
            <color indexed="81"/>
            <rFont val="Tahoma"/>
            <family val="2"/>
          </rPr>
          <t>Paste an SPD below and enter "0" in cell C3 to calculate values. Alternatively, you can use cell C3 to choose an SPD from the library.</t>
        </r>
      </text>
    </comment>
  </commentList>
</comments>
</file>

<file path=xl/sharedStrings.xml><?xml version="1.0" encoding="utf-8"?>
<sst xmlns="http://schemas.openxmlformats.org/spreadsheetml/2006/main" count="1831" uniqueCount="805">
  <si>
    <t>x input</t>
  </si>
  <si>
    <t>y input</t>
  </si>
  <si>
    <t xml:space="preserve"> 1000-20000K</t>
  </si>
  <si>
    <t>value of Tm</t>
  </si>
  <si>
    <t>save to D5</t>
  </si>
  <si>
    <t xml:space="preserve"> u(i-1)</t>
  </si>
  <si>
    <t xml:space="preserve"> Sqrt of d(i+1)^2</t>
  </si>
  <si>
    <t xml:space="preserve">   d</t>
  </si>
  <si>
    <t>delta uv</t>
  </si>
  <si>
    <t xml:space="preserve">       (u,v)</t>
  </si>
  <si>
    <t>B</t>
  </si>
  <si>
    <t xml:space="preserve"> sqrt of D(i)^2</t>
  </si>
  <si>
    <t xml:space="preserve"> Sqrt of d(i-1)^2</t>
  </si>
  <si>
    <t>Tm-1</t>
  </si>
  <si>
    <t>CCTv</t>
  </si>
  <si>
    <t>(Tm+1 - Tm-1)</t>
  </si>
  <si>
    <t>duv</t>
  </si>
  <si>
    <t>to E4</t>
  </si>
  <si>
    <t>write to D7</t>
  </si>
  <si>
    <t>G</t>
  </si>
  <si>
    <t xml:space="preserve"> Value of Tm-1 </t>
  </si>
  <si>
    <t xml:space="preserve"> u(i+1)</t>
  </si>
  <si>
    <t>Calculate d2</t>
  </si>
  <si>
    <t xml:space="preserve">   d^2</t>
  </si>
  <si>
    <t xml:space="preserve"> </t>
  </si>
  <si>
    <t>X</t>
  </si>
  <si>
    <t>Y</t>
  </si>
  <si>
    <t>Source</t>
  </si>
  <si>
    <t xml:space="preserve"> v(i+1)</t>
  </si>
  <si>
    <t>R</t>
  </si>
  <si>
    <t>R'</t>
  </si>
  <si>
    <t xml:space="preserve"> --&gt;G6</t>
  </si>
  <si>
    <t>(Tm+1 - Tm-1)/20</t>
  </si>
  <si>
    <t>save to H4</t>
  </si>
  <si>
    <t>Automatic selection</t>
  </si>
  <si>
    <t xml:space="preserve"> Value of Tm+1 </t>
  </si>
  <si>
    <t>save to D6</t>
  </si>
  <si>
    <t>Wavelength (nm)</t>
  </si>
  <si>
    <t>v</t>
  </si>
  <si>
    <t>z</t>
  </si>
  <si>
    <t xml:space="preserve"> --&gt;G5</t>
  </si>
  <si>
    <t>save to D4</t>
  </si>
  <si>
    <t>to E5</t>
  </si>
  <si>
    <t xml:space="preserve"> Dist. Ti+1,Ti-1</t>
  </si>
  <si>
    <t xml:space="preserve"> d(i+1)^2</t>
  </si>
  <si>
    <t>B'</t>
  </si>
  <si>
    <t xml:space="preserve"> x in distance</t>
  </si>
  <si>
    <t>G'</t>
  </si>
  <si>
    <t>T solution</t>
  </si>
  <si>
    <t>duv (h)</t>
  </si>
  <si>
    <t>Linear shift</t>
  </si>
  <si>
    <t>LER</t>
  </si>
  <si>
    <t>Z</t>
  </si>
  <si>
    <t>x</t>
  </si>
  <si>
    <t>y</t>
  </si>
  <si>
    <t xml:space="preserve"> v(i-1)</t>
  </si>
  <si>
    <t xml:space="preserve"> d(i-1)^2</t>
  </si>
  <si>
    <t xml:space="preserve"> --G4</t>
  </si>
  <si>
    <t xml:space="preserve"> d(i)^2</t>
  </si>
  <si>
    <t>set u in D2</t>
  </si>
  <si>
    <t>Tm</t>
  </si>
  <si>
    <t>Tm+1</t>
  </si>
  <si>
    <t>set v in E2</t>
  </si>
  <si>
    <t>solution T</t>
  </si>
  <si>
    <t>to E6</t>
  </si>
  <si>
    <t>a</t>
  </si>
  <si>
    <t>u</t>
  </si>
  <si>
    <t>sign of duv</t>
  </si>
  <si>
    <t>write to E7</t>
  </si>
  <si>
    <t>value of v at Tm</t>
  </si>
  <si>
    <t>Distance ^2</t>
  </si>
  <si>
    <t>(c2:1986 CODATA, n=1)</t>
  </si>
  <si>
    <t>Color Temp</t>
  </si>
  <si>
    <t>b</t>
  </si>
  <si>
    <t>c</t>
  </si>
  <si>
    <t>A</t>
  </si>
  <si>
    <t>C</t>
  </si>
  <si>
    <t>Xc</t>
  </si>
  <si>
    <t>Yc</t>
  </si>
  <si>
    <t>Zc</t>
  </si>
  <si>
    <t>Yb</t>
  </si>
  <si>
    <t>MCAT02</t>
  </si>
  <si>
    <t>Rc</t>
  </si>
  <si>
    <t>Gc</t>
  </si>
  <si>
    <t>Bc</t>
  </si>
  <si>
    <t>M</t>
  </si>
  <si>
    <t>CIECAM02</t>
  </si>
  <si>
    <t>Xw</t>
  </si>
  <si>
    <t>Yw</t>
  </si>
  <si>
    <t>Zw</t>
  </si>
  <si>
    <t>LA (cd/m2)</t>
  </si>
  <si>
    <t>F</t>
  </si>
  <si>
    <t>D</t>
  </si>
  <si>
    <t>Nc</t>
  </si>
  <si>
    <t>k</t>
  </si>
  <si>
    <t>FL</t>
  </si>
  <si>
    <t>n</t>
  </si>
  <si>
    <t>Nbb</t>
  </si>
  <si>
    <t>Ncb</t>
  </si>
  <si>
    <t>Rw</t>
  </si>
  <si>
    <t>Gw</t>
  </si>
  <si>
    <t>Bw</t>
  </si>
  <si>
    <t>Rcw</t>
  </si>
  <si>
    <t>Gcw</t>
  </si>
  <si>
    <t>Bcw</t>
  </si>
  <si>
    <t>Xcw</t>
  </si>
  <si>
    <t>Ycw</t>
  </si>
  <si>
    <t>Zcw</t>
  </si>
  <si>
    <t>R'w</t>
  </si>
  <si>
    <t>G'w</t>
  </si>
  <si>
    <t>B'w</t>
  </si>
  <si>
    <t>R'a</t>
  </si>
  <si>
    <t>G'a</t>
  </si>
  <si>
    <t>B'a</t>
  </si>
  <si>
    <t>R'aw</t>
  </si>
  <si>
    <t>G'aw</t>
  </si>
  <si>
    <t>B'aw</t>
  </si>
  <si>
    <t>h</t>
  </si>
  <si>
    <t>H</t>
  </si>
  <si>
    <t>e</t>
  </si>
  <si>
    <t>Aw</t>
  </si>
  <si>
    <t>J</t>
  </si>
  <si>
    <t>Q</t>
  </si>
  <si>
    <t>t</t>
  </si>
  <si>
    <t>s</t>
  </si>
  <si>
    <t>ac</t>
  </si>
  <si>
    <t>bc</t>
  </si>
  <si>
    <t>aM</t>
  </si>
  <si>
    <t>bM</t>
  </si>
  <si>
    <t>as</t>
  </si>
  <si>
    <t>bs</t>
  </si>
  <si>
    <t>Did</t>
  </si>
  <si>
    <t>MHPE</t>
  </si>
  <si>
    <t>invCAT02</t>
  </si>
  <si>
    <t>invMPHE</t>
  </si>
  <si>
    <t>Mc</t>
  </si>
  <si>
    <t>J'</t>
  </si>
  <si>
    <t>da_relative</t>
  </si>
  <si>
    <t>db_relative</t>
  </si>
  <si>
    <t>path_x ref</t>
  </si>
  <si>
    <t>path_y ref</t>
  </si>
  <si>
    <t>path_y test</t>
  </si>
  <si>
    <t>path_x test</t>
  </si>
  <si>
    <t>Ideal Prime Color</t>
  </si>
  <si>
    <t>CIE F1</t>
  </si>
  <si>
    <t>CIE F3</t>
  </si>
  <si>
    <t>CIE F4</t>
  </si>
  <si>
    <t>CIE F5</t>
  </si>
  <si>
    <t>CIE F6</t>
  </si>
  <si>
    <t>CIE F8</t>
  </si>
  <si>
    <t>CIE F9</t>
  </si>
  <si>
    <t>CIE F10</t>
  </si>
  <si>
    <t>CIE F12</t>
  </si>
  <si>
    <t>F40T12/30U</t>
  </si>
  <si>
    <t>F40T12/35U</t>
  </si>
  <si>
    <t>F40T12/41U</t>
  </si>
  <si>
    <t>F40T12/50U</t>
  </si>
  <si>
    <t>Model</t>
  </si>
  <si>
    <t>SPD #</t>
  </si>
  <si>
    <t>Version Number</t>
  </si>
  <si>
    <t>Release Date</t>
  </si>
  <si>
    <t>Notes</t>
  </si>
  <si>
    <t>Instructions</t>
  </si>
  <si>
    <t>Contributions</t>
  </si>
  <si>
    <t>CCT, chromaticity, reference illuminant: Yoshi Ohno</t>
  </si>
  <si>
    <t>General engine: Aurelien David</t>
  </si>
  <si>
    <t>CES01</t>
  </si>
  <si>
    <t>CES02</t>
  </si>
  <si>
    <t>CES03</t>
  </si>
  <si>
    <t>CES04</t>
  </si>
  <si>
    <t>CES05</t>
  </si>
  <si>
    <t>CES06</t>
  </si>
  <si>
    <t>CES07</t>
  </si>
  <si>
    <t>CES08</t>
  </si>
  <si>
    <t>CES09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</si>
  <si>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</si>
  <si>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</si>
  <si>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</si>
  <si>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</si>
  <si>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</si>
  <si>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</si>
  <si>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</si>
  <si>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</si>
  <si>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</si>
  <si>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</si>
  <si>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</si>
  <si>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</si>
  <si>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</si>
  <si>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</si>
  <si>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</si>
  <si>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</si>
  <si>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</si>
  <si>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</si>
  <si>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</si>
  <si>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</si>
  <si>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</si>
  <si>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</si>
  <si>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</si>
  <si>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</si>
  <si>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</si>
  <si>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</si>
  <si>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</si>
  <si>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</si>
  <si>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</si>
  <si>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</si>
  <si>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</si>
  <si>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</si>
  <si>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</si>
  <si>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</si>
  <si>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</si>
  <si>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</si>
  <si>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</si>
  <si>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</si>
  <si>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</si>
  <si>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</si>
  <si>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</si>
  <si>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</si>
  <si>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</si>
  <si>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</si>
  <si>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</si>
  <si>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</si>
  <si>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</si>
  <si>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</si>
  <si>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</si>
  <si>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</si>
  <si>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</si>
  <si>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</si>
  <si>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</si>
  <si>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</si>
  <si>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</si>
  <si>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</si>
  <si>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</si>
  <si>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</si>
  <si>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</si>
  <si>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</si>
  <si>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</si>
  <si>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</si>
  <si>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</si>
  <si>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</si>
  <si>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</si>
  <si>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</si>
  <si>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</si>
  <si>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</si>
  <si>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</si>
  <si>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</si>
  <si>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</si>
  <si>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</si>
  <si>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</si>
  <si>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</si>
  <si>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</si>
  <si>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</si>
  <si>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</si>
  <si>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</si>
  <si>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</si>
  <si>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</si>
  <si>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</si>
  <si>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</si>
  <si>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</si>
  <si>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</si>
  <si>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</si>
  <si>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</si>
  <si>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</si>
  <si>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</si>
  <si>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</si>
  <si>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</si>
  <si>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</si>
  <si>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</si>
  <si>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</si>
  <si>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</si>
  <si>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</si>
  <si>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</si>
  <si>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</si>
  <si>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</si>
  <si>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</si>
  <si>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</si>
  <si>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</si>
  <si>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</si>
  <si>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</si>
  <si>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</si>
  <si>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</si>
  <si>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</si>
  <si>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</si>
  <si>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</si>
  <si>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</si>
  <si>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</si>
  <si>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</si>
  <si>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</si>
  <si>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</si>
  <si>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</si>
  <si>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</si>
  <si>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</si>
  <si>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</si>
  <si>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</si>
  <si>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</si>
  <si>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</si>
  <si>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</si>
  <si>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</si>
  <si>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</si>
  <si>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</si>
  <si>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</si>
  <si>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</si>
  <si>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</si>
  <si>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</si>
  <si>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</si>
  <si>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</si>
  <si>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</si>
  <si>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</si>
  <si>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</si>
  <si>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</si>
  <si>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</si>
  <si>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</si>
  <si>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</si>
  <si>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</si>
  <si>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</si>
  <si>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</si>
  <si>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</si>
  <si>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</si>
  <si>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</si>
  <si>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</si>
  <si>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</si>
  <si>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</si>
  <si>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</si>
  <si>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</si>
  <si>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</si>
  <si>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</si>
  <si>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</si>
  <si>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</si>
  <si>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</si>
  <si>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</si>
  <si>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</si>
  <si>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</si>
  <si>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</si>
  <si>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</si>
  <si>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</si>
  <si>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</si>
  <si>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</si>
  <si>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</si>
  <si>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</si>
  <si>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</si>
  <si>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</si>
  <si>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</si>
  <si>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</si>
  <si>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</si>
  <si>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</si>
  <si>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</si>
  <si>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</si>
  <si>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</si>
  <si>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</si>
  <si>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</si>
  <si>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</si>
  <si>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</si>
  <si>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</si>
  <si>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</si>
  <si>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</si>
  <si>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</si>
  <si>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</si>
  <si>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</si>
  <si>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</si>
  <si>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</si>
  <si>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</si>
  <si>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</si>
  <si>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</si>
  <si>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</si>
  <si>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</si>
  <si>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</si>
  <si>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</si>
  <si>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</si>
  <si>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</si>
  <si>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</si>
  <si>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</si>
  <si>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</si>
  <si>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</si>
  <si>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</si>
  <si>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</si>
  <si>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</si>
  <si>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</si>
  <si>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</si>
  <si>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</si>
  <si>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</si>
  <si>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</si>
  <si>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</si>
  <si>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</si>
  <si>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</si>
  <si>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</si>
  <si>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</si>
  <si>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</si>
  <si>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</si>
  <si>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</si>
  <si>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</si>
  <si>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</si>
  <si>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</si>
  <si>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</si>
  <si>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</si>
  <si>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</si>
  <si>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</si>
  <si>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</si>
  <si>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</si>
  <si>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</si>
  <si>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</si>
  <si>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</si>
  <si>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</si>
  <si>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</si>
  <si>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</si>
  <si>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</si>
  <si>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</si>
  <si>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</si>
  <si>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</si>
  <si>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</si>
  <si>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</si>
  <si>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</si>
  <si>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</si>
  <si>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</si>
  <si>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</si>
  <si>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</si>
  <si>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</si>
  <si>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</si>
  <si>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</si>
  <si>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</si>
  <si>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</si>
  <si>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</si>
  <si>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</si>
  <si>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</si>
  <si>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</si>
  <si>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</si>
  <si>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</si>
  <si>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</si>
  <si>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</si>
  <si>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</si>
  <si>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</si>
  <si>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</si>
  <si>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</si>
  <si>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</si>
  <si>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</si>
  <si>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</si>
  <si>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</si>
  <si>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</si>
  <si>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</si>
  <si>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</si>
  <si>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</si>
  <si>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</si>
  <si>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</si>
  <si>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</si>
  <si>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</si>
  <si>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</si>
  <si>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</si>
  <si>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</si>
  <si>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</si>
  <si>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</si>
  <si>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</si>
  <si>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</si>
  <si>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</si>
  <si>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</si>
  <si>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</si>
  <si>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</si>
  <si>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</si>
  <si>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</si>
  <si>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</si>
  <si>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</si>
  <si>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</si>
  <si>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</si>
  <si>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</si>
  <si>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</si>
  <si>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</si>
  <si>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</si>
  <si>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</si>
  <si>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</si>
  <si>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</si>
  <si>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</si>
  <si>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</si>
  <si>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</si>
  <si>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</si>
  <si>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</si>
  <si>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</si>
  <si>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</si>
  <si>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</si>
  <si>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</si>
  <si>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</si>
  <si>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</si>
  <si>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</si>
  <si>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</si>
  <si>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</si>
  <si>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</si>
  <si>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</si>
  <si>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</si>
  <si>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</si>
  <si>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</si>
  <si>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</si>
  <si>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</si>
  <si>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</si>
  <si>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</si>
  <si>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</si>
  <si>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</si>
  <si>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</si>
  <si>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</si>
  <si>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</si>
  <si>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</si>
  <si>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</si>
  <si>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</si>
  <si>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</si>
  <si>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</si>
  <si>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</si>
  <si>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</si>
  <si>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</si>
  <si>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</si>
  <si>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</si>
  <si>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</si>
  <si>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</si>
  <si>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</si>
  <si>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</si>
  <si>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</si>
  <si>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</si>
  <si>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</si>
  <si>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</si>
  <si>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</si>
  <si>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</si>
  <si>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</si>
  <si>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</si>
  <si>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</si>
  <si>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</si>
  <si>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</si>
  <si>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</si>
  <si>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</si>
  <si>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</si>
  <si>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</si>
  <si>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</si>
  <si>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</si>
  <si>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</si>
  <si>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</si>
  <si>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</si>
  <si>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</si>
  <si>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</si>
  <si>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</si>
  <si>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</si>
  <si>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</si>
  <si>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</si>
  <si>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</si>
  <si>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</si>
  <si>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</si>
  <si>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</si>
  <si>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</si>
  <si>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</si>
  <si>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</si>
  <si>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</si>
  <si>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Equal Energy</t>
  </si>
  <si>
    <t>Plasma</t>
  </si>
  <si>
    <t>Tri-band Gaussian</t>
  </si>
  <si>
    <t>Commercial</t>
  </si>
  <si>
    <t>Experimental</t>
  </si>
  <si>
    <t>Theoretical</t>
  </si>
  <si>
    <t>Neodymium Incandescent</t>
  </si>
  <si>
    <t>LED Hybrid Violet Pump (1)</t>
  </si>
  <si>
    <t>C100S54 (1) - HPS Standard</t>
  </si>
  <si>
    <t>C100S54 (2) - HPS Standard</t>
  </si>
  <si>
    <t>C100S54C (1) - HPS Deluxe</t>
  </si>
  <si>
    <t>C100S54C (2) - HPS Deluxe</t>
  </si>
  <si>
    <t>Filtered Halogen</t>
  </si>
  <si>
    <t>CAM02-UCS engine: Lorne Whitehead, Kevin Smet</t>
  </si>
  <si>
    <t>SPD Library</t>
  </si>
  <si>
    <t>Calculator</t>
  </si>
  <si>
    <t>Sheet Descriptions</t>
  </si>
  <si>
    <t>CES1</t>
  </si>
  <si>
    <t>CES2</t>
  </si>
  <si>
    <t>CES3</t>
  </si>
  <si>
    <t>CES4</t>
  </si>
  <si>
    <t>CES5</t>
  </si>
  <si>
    <t>CES6</t>
  </si>
  <si>
    <t>CES7</t>
  </si>
  <si>
    <t>CES8</t>
  </si>
  <si>
    <t>CES9</t>
  </si>
  <si>
    <t>This sheet calculates the CCT of the test source.</t>
  </si>
  <si>
    <t>This sheet serves as the main user interface. Use this page to paste or recall SPDs and view the calculation results.</t>
  </si>
  <si>
    <t>Test SPD</t>
  </si>
  <si>
    <t>CCT (K)</t>
  </si>
  <si>
    <t>This sheet calculates the SPD of the appropriate reference illuminant based on the CCT of the test source.</t>
  </si>
  <si>
    <t>- Additional SPDs can be added to the SPD library. They must have a resolution of 1 nm and a range of 380 to 780 nm.</t>
  </si>
  <si>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</si>
  <si>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</si>
  <si>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</si>
  <si>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</si>
  <si>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</si>
  <si>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</si>
  <si>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</si>
  <si>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</si>
  <si>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</si>
  <si>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</si>
  <si>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</si>
  <si>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</si>
  <si>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</si>
  <si>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</si>
  <si>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</si>
  <si>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</si>
  <si>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</si>
  <si>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</si>
  <si>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</si>
  <si>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</si>
  <si>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</si>
  <si>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</si>
  <si>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This sheet stores the CIE 1931 2° CMFs and CIE 1964 10° CMFs used in the calculations.</t>
  </si>
  <si>
    <t>User SPD (0)</t>
  </si>
  <si>
    <t>1.01</t>
  </si>
  <si>
    <t>Corrected to apply equation 3.12.4 as specified in IES TM-30-15.</t>
  </si>
  <si>
    <t>1.02</t>
  </si>
  <si>
    <t>Correctred formula for Color Distortion Icon.
Clarification of index abbreviations.
Correction of hue composition formula.</t>
  </si>
  <si>
    <t>Length:</t>
  </si>
  <si>
    <t>Theta</t>
  </si>
  <si>
    <r>
      <t xml:space="preserve">Select Library SPD:
</t>
    </r>
    <r>
      <rPr>
        <sz val="10"/>
        <rFont val="Calibri"/>
        <family val="2"/>
        <scheme val="minor"/>
      </rPr>
      <t>[Enter 0 for Use SPD]</t>
    </r>
  </si>
  <si>
    <t>Hue-Angle Bin Averages</t>
  </si>
  <si>
    <r>
      <rPr>
        <b/>
        <i/>
        <sz val="9"/>
        <rFont val="Calibri"/>
        <family val="2"/>
        <scheme val="minor"/>
      </rPr>
      <t>R</t>
    </r>
    <r>
      <rPr>
        <b/>
        <vertAlign val="subscript"/>
        <sz val="9"/>
        <rFont val="Calibri"/>
        <family val="2"/>
        <scheme val="minor"/>
      </rPr>
      <t>f,CES</t>
    </r>
    <r>
      <rPr>
        <b/>
        <i/>
        <vertAlign val="subscript"/>
        <sz val="9"/>
        <rFont val="Calibri"/>
        <family val="2"/>
        <scheme val="minor"/>
      </rPr>
      <t>i</t>
    </r>
  </si>
  <si>
    <t>a'</t>
  </si>
  <si>
    <t>b'</t>
  </si>
  <si>
    <t>CAM02-UCS Conversion</t>
  </si>
  <si>
    <t>CIECAM02 Calculations: Test SPD</t>
  </si>
  <si>
    <t>CIECAM02 Calculations: Reference Illuminant</t>
  </si>
  <si>
    <t>CES</t>
  </si>
  <si>
    <t>j</t>
  </si>
  <si>
    <t>ΔE</t>
  </si>
  <si>
    <t>IES TM-30-18 Scaling Factor</t>
  </si>
  <si>
    <r>
      <t>Local Chroma Shift (</t>
    </r>
    <r>
      <rPr>
        <b/>
        <i/>
        <sz val="9"/>
        <rFont val="Calibri"/>
        <family val="2"/>
        <scheme val="minor"/>
      </rPr>
      <t>R</t>
    </r>
    <r>
      <rPr>
        <b/>
        <vertAlign val="subscript"/>
        <sz val="9"/>
        <rFont val="Calibri"/>
        <family val="2"/>
        <scheme val="minor"/>
      </rPr>
      <t>cs,h</t>
    </r>
    <r>
      <rPr>
        <b/>
        <i/>
        <vertAlign val="subscript"/>
        <sz val="9"/>
        <rFont val="Calibri"/>
        <family val="2"/>
        <scheme val="minor"/>
      </rPr>
      <t>j</t>
    </r>
    <r>
      <rPr>
        <b/>
        <sz val="9"/>
        <rFont val="Calibri"/>
        <family val="2"/>
        <scheme val="minor"/>
      </rPr>
      <t>)</t>
    </r>
  </si>
  <si>
    <r>
      <t>Local Hue Shift (</t>
    </r>
    <r>
      <rPr>
        <b/>
        <i/>
        <sz val="9"/>
        <rFont val="Calibri"/>
        <family val="2"/>
        <scheme val="minor"/>
      </rPr>
      <t>R</t>
    </r>
    <r>
      <rPr>
        <b/>
        <vertAlign val="subscript"/>
        <sz val="9"/>
        <rFont val="Calibri"/>
        <family val="2"/>
        <scheme val="minor"/>
      </rPr>
      <t>hs,h</t>
    </r>
    <r>
      <rPr>
        <b/>
        <i/>
        <vertAlign val="subscript"/>
        <sz val="9"/>
        <rFont val="Calibri"/>
        <family val="2"/>
        <scheme val="minor"/>
      </rPr>
      <t>j</t>
    </r>
    <r>
      <rPr>
        <b/>
        <sz val="9"/>
        <rFont val="Calibri"/>
        <family val="2"/>
        <scheme val="minor"/>
      </rPr>
      <t>)</t>
    </r>
  </si>
  <si>
    <r>
      <t>Fidelity Index (</t>
    </r>
    <r>
      <rPr>
        <b/>
        <i/>
        <sz val="9"/>
        <rFont val="Calibri"/>
        <family val="2"/>
        <scheme val="minor"/>
      </rPr>
      <t>R</t>
    </r>
    <r>
      <rPr>
        <b/>
        <vertAlign val="subscript"/>
        <sz val="9"/>
        <rFont val="Calibri"/>
        <family val="2"/>
        <scheme val="minor"/>
      </rPr>
      <t>f</t>
    </r>
    <r>
      <rPr>
        <b/>
        <sz val="9"/>
        <rFont val="Calibri"/>
        <family val="2"/>
        <scheme val="minor"/>
      </rPr>
      <t>)</t>
    </r>
  </si>
  <si>
    <r>
      <t>Gamut Index (</t>
    </r>
    <r>
      <rPr>
        <b/>
        <i/>
        <sz val="9"/>
        <rFont val="Calibri"/>
        <family val="2"/>
        <scheme val="minor"/>
      </rPr>
      <t>R</t>
    </r>
    <r>
      <rPr>
        <b/>
        <vertAlign val="subscript"/>
        <sz val="9"/>
        <rFont val="Calibri"/>
        <family val="2"/>
        <scheme val="minor"/>
      </rPr>
      <t>g</t>
    </r>
    <r>
      <rPr>
        <b/>
        <sz val="9"/>
        <rFont val="Calibri"/>
        <family val="2"/>
        <scheme val="minor"/>
      </rPr>
      <t>)</t>
    </r>
  </si>
  <si>
    <r>
      <t>Local Color Fidelity (</t>
    </r>
    <r>
      <rPr>
        <b/>
        <i/>
        <sz val="9"/>
        <rFont val="Calibri"/>
        <family val="2"/>
        <scheme val="minor"/>
      </rPr>
      <t>R</t>
    </r>
    <r>
      <rPr>
        <b/>
        <vertAlign val="subscript"/>
        <sz val="9"/>
        <rFont val="Calibri"/>
        <family val="2"/>
        <scheme val="minor"/>
      </rPr>
      <t>f,h</t>
    </r>
    <r>
      <rPr>
        <b/>
        <i/>
        <vertAlign val="subscript"/>
        <sz val="9"/>
        <rFont val="Calibri"/>
        <family val="2"/>
        <scheme val="minor"/>
      </rPr>
      <t>j</t>
    </r>
    <r>
      <rPr>
        <b/>
        <sz val="9"/>
        <rFont val="Calibri"/>
        <family val="2"/>
        <scheme val="minor"/>
      </rPr>
      <t>)</t>
    </r>
  </si>
  <si>
    <r>
      <t>Hue-Angle Bin (</t>
    </r>
    <r>
      <rPr>
        <b/>
        <i/>
        <sz val="9"/>
        <rFont val="Calibri"/>
        <family val="2"/>
        <scheme val="minor"/>
      </rPr>
      <t>j</t>
    </r>
    <r>
      <rPr>
        <b/>
        <sz val="9"/>
        <rFont val="Calibri"/>
        <family val="2"/>
        <scheme val="minor"/>
      </rPr>
      <t>)</t>
    </r>
  </si>
  <si>
    <t>Polygon Area Calculation</t>
  </si>
  <si>
    <t>Global Averages</t>
  </si>
  <si>
    <t>Local Averages</t>
  </si>
  <si>
    <t>Color Evaluation Sample (CES) Calculations</t>
  </si>
  <si>
    <t>CCT</t>
  </si>
  <si>
    <t>Source:</t>
  </si>
  <si>
    <t>Example</t>
  </si>
  <si>
    <t>Manufacturer:</t>
  </si>
  <si>
    <t>Date:</t>
  </si>
  <si>
    <t>Model:</t>
  </si>
  <si>
    <t>Notes:</t>
  </si>
  <si>
    <r>
      <rPr>
        <i/>
        <sz val="11"/>
        <color theme="1"/>
        <rFont val="Calibri"/>
        <family val="2"/>
        <scheme val="minor"/>
      </rPr>
      <t>u</t>
    </r>
    <r>
      <rPr>
        <sz val="9"/>
        <rFont val="Geneva"/>
      </rPr>
      <t>'</t>
    </r>
  </si>
  <si>
    <r>
      <rPr>
        <i/>
        <sz val="11"/>
        <color theme="1"/>
        <rFont val="Calibri"/>
        <family val="2"/>
        <scheme val="minor"/>
      </rPr>
      <t>v</t>
    </r>
    <r>
      <rPr>
        <sz val="9"/>
        <rFont val="Geneva"/>
      </rPr>
      <t>'</t>
    </r>
  </si>
  <si>
    <r>
      <t xml:space="preserve">BASIC RESULTS
</t>
    </r>
    <r>
      <rPr>
        <sz val="8"/>
        <color theme="1"/>
        <rFont val="Calibri"/>
        <family val="2"/>
        <scheme val="minor"/>
      </rPr>
      <t>[Printable results in other sheets]</t>
    </r>
  </si>
  <si>
    <t>ΔC</t>
  </si>
  <si>
    <t>ΔH</t>
  </si>
  <si>
    <r>
      <t>u</t>
    </r>
    <r>
      <rPr>
        <b/>
        <sz val="9"/>
        <rFont val="Calibri"/>
        <family val="2"/>
        <scheme val="minor"/>
      </rPr>
      <t>'</t>
    </r>
  </si>
  <si>
    <r>
      <t>D</t>
    </r>
    <r>
      <rPr>
        <b/>
        <vertAlign val="subscript"/>
        <sz val="9"/>
        <rFont val="Calibri"/>
        <family val="2"/>
        <scheme val="minor"/>
      </rPr>
      <t>uv</t>
    </r>
  </si>
  <si>
    <r>
      <t>v</t>
    </r>
    <r>
      <rPr>
        <b/>
        <sz val="9"/>
        <rFont val="Calibri"/>
        <family val="2"/>
        <scheme val="minor"/>
      </rPr>
      <t>'</t>
    </r>
  </si>
  <si>
    <t>Color Evaluation Sample (CES) Summary</t>
  </si>
  <si>
    <t>Calculation Parameters</t>
  </si>
  <si>
    <r>
      <t>ΔE</t>
    </r>
    <r>
      <rPr>
        <b/>
        <vertAlign val="superscript"/>
        <sz val="10"/>
        <rFont val="Calibri"/>
        <family val="2"/>
        <scheme val="minor"/>
      </rPr>
      <t>2</t>
    </r>
  </si>
  <si>
    <r>
      <rPr>
        <b/>
        <i/>
        <sz val="10"/>
        <rFont val="Calibri"/>
        <family val="2"/>
        <scheme val="minor"/>
      </rPr>
      <t>h</t>
    </r>
    <r>
      <rPr>
        <b/>
        <vertAlign val="subscript"/>
        <sz val="10"/>
        <rFont val="Calibri"/>
        <family val="2"/>
        <scheme val="minor"/>
      </rPr>
      <t>i</t>
    </r>
  </si>
  <si>
    <r>
      <t>ΔH</t>
    </r>
    <r>
      <rPr>
        <b/>
        <vertAlign val="subscript"/>
        <sz val="10"/>
        <rFont val="Calibri"/>
        <family val="2"/>
        <scheme val="minor"/>
      </rPr>
      <t>unwrap</t>
    </r>
  </si>
  <si>
    <t>Make sure macros are enabled. This tool uses three sheet macros (but no VBA code).</t>
  </si>
  <si>
    <t>2a)</t>
  </si>
  <si>
    <t>1)</t>
  </si>
  <si>
    <t>2)</t>
  </si>
  <si>
    <t>2b)</t>
  </si>
  <si>
    <r>
      <t xml:space="preserve">To enter an SPD manually in the </t>
    </r>
    <r>
      <rPr>
        <i/>
        <sz val="10"/>
        <rFont val="Calibri"/>
        <family val="2"/>
        <scheme val="minor"/>
      </rPr>
      <t>Calculator</t>
    </r>
    <r>
      <rPr>
        <sz val="10"/>
        <rFont val="Calibri"/>
        <family val="2"/>
        <scheme val="minor"/>
      </rPr>
      <t xml:space="preserve"> sheet:</t>
    </r>
  </si>
  <si>
    <t>- Enter 0 as the selected SPD (cell C3).</t>
  </si>
  <si>
    <r>
      <t xml:space="preserve">The SPD can be input in two ways: (a) in the </t>
    </r>
    <r>
      <rPr>
        <i/>
        <sz val="10"/>
        <rFont val="Calibri"/>
        <family val="2"/>
        <scheme val="minor"/>
      </rPr>
      <t>Calculator</t>
    </r>
    <r>
      <rPr>
        <sz val="10"/>
        <rFont val="Calibri"/>
        <family val="2"/>
        <scheme val="minor"/>
      </rPr>
      <t xml:space="preserve"> sheet, or (b) in the </t>
    </r>
    <r>
      <rPr>
        <i/>
        <sz val="10"/>
        <rFont val="Calibri"/>
        <family val="2"/>
        <scheme val="minor"/>
      </rPr>
      <t>SPD Library</t>
    </r>
    <r>
      <rPr>
        <sz val="10"/>
        <rFont val="Calibri"/>
        <family val="2"/>
        <scheme val="minor"/>
      </rPr>
      <t xml:space="preserve"> sheet. The SPD must always have a resolution of 1 nm and a range of 380 to 780 nm. For other increments, it is suggested to use the TM-30 Advanced Calculation Tool instead.</t>
    </r>
  </si>
  <si>
    <t>- Paste the SPD in the shaded area of column C.</t>
  </si>
  <si>
    <r>
      <t xml:space="preserve">To select an SPD from the </t>
    </r>
    <r>
      <rPr>
        <i/>
        <sz val="10"/>
        <rFont val="Calibri"/>
        <family val="2"/>
        <scheme val="minor"/>
      </rPr>
      <t>SPD Library</t>
    </r>
    <r>
      <rPr>
        <sz val="10"/>
        <rFont val="Calibri"/>
        <family val="2"/>
        <scheme val="minor"/>
      </rPr>
      <t xml:space="preserve"> sheet, enter the corresponding SPD number in cell C1.</t>
    </r>
  </si>
  <si>
    <t>SimpleReport</t>
  </si>
  <si>
    <t>IntermediateReport</t>
  </si>
  <si>
    <t>FullReport</t>
  </si>
  <si>
    <t>CalcEngine</t>
  </si>
  <si>
    <t>Spectral Power Distributions</t>
  </si>
  <si>
    <t>Sourcey Type:</t>
  </si>
  <si>
    <t>Name:</t>
  </si>
  <si>
    <t>Category:</t>
  </si>
  <si>
    <t xml:space="preserve">CVG </t>
  </si>
  <si>
    <t>Color Vector Graphic Elements</t>
  </si>
  <si>
    <t>i</t>
  </si>
  <si>
    <t>CVG Elements</t>
  </si>
  <si>
    <t>Angle</t>
  </si>
  <si>
    <t>Start</t>
  </si>
  <si>
    <t>End</t>
  </si>
  <si>
    <t>Test Source</t>
  </si>
  <si>
    <t>(Y = 100)</t>
  </si>
  <si>
    <t>CIE 1931 2° Standard Colorimetric Observer</t>
  </si>
  <si>
    <t>CIE 1964 10° Standard Colorimetric Observer</t>
  </si>
  <si>
    <t>XD =</t>
  </si>
  <si>
    <t>YD =</t>
  </si>
  <si>
    <t>M1 =</t>
  </si>
  <si>
    <t>M2 =</t>
  </si>
  <si>
    <t>4000-7000 K</t>
  </si>
  <si>
    <t>7000-25000 K</t>
  </si>
  <si>
    <t>(Calc)</t>
  </si>
  <si>
    <r>
      <t xml:space="preserve"> CIE D</t>
    </r>
    <r>
      <rPr>
        <b/>
        <vertAlign val="subscript"/>
        <sz val="10"/>
        <color theme="1"/>
        <rFont val="Calibri"/>
        <family val="2"/>
        <scheme val="minor"/>
      </rPr>
      <t>xx</t>
    </r>
  </si>
  <si>
    <t>Planckian Radiation</t>
  </si>
  <si>
    <t>Summary</t>
  </si>
  <si>
    <r>
      <t>u</t>
    </r>
    <r>
      <rPr>
        <sz val="10"/>
        <color indexed="10"/>
        <rFont val="Calibri"/>
        <family val="2"/>
        <scheme val="minor"/>
      </rPr>
      <t>'</t>
    </r>
  </si>
  <si>
    <r>
      <t>v</t>
    </r>
    <r>
      <rPr>
        <sz val="10"/>
        <color indexed="10"/>
        <rFont val="Calibri"/>
        <family val="2"/>
        <scheme val="minor"/>
      </rPr>
      <t>'</t>
    </r>
  </si>
  <si>
    <r>
      <rPr>
        <i/>
        <sz val="10"/>
        <color indexed="10"/>
        <rFont val="Calibri"/>
        <family val="2"/>
        <scheme val="minor"/>
      </rPr>
      <t>D</t>
    </r>
    <r>
      <rPr>
        <vertAlign val="subscript"/>
        <sz val="10"/>
        <color indexed="10"/>
        <rFont val="Calibri"/>
        <family val="2"/>
        <scheme val="minor"/>
      </rPr>
      <t>uv</t>
    </r>
  </si>
  <si>
    <r>
      <t>u</t>
    </r>
    <r>
      <rPr>
        <sz val="10"/>
        <color theme="3"/>
        <rFont val="Calibri"/>
        <family val="2"/>
        <scheme val="minor"/>
      </rPr>
      <t>'</t>
    </r>
  </si>
  <si>
    <r>
      <t>v</t>
    </r>
    <r>
      <rPr>
        <sz val="10"/>
        <color theme="3"/>
        <rFont val="Calibri"/>
        <family val="2"/>
        <scheme val="minor"/>
      </rPr>
      <t>'</t>
    </r>
  </si>
  <si>
    <r>
      <rPr>
        <i/>
        <sz val="10"/>
        <color theme="3"/>
        <rFont val="Calibri"/>
        <family val="2"/>
        <scheme val="minor"/>
      </rPr>
      <t>D</t>
    </r>
    <r>
      <rPr>
        <vertAlign val="subscript"/>
        <sz val="10"/>
        <color theme="3"/>
        <rFont val="Calibri"/>
        <family val="2"/>
        <scheme val="minor"/>
      </rPr>
      <t>uv</t>
    </r>
  </si>
  <si>
    <t>IES TM-30-18 Reference Illuminant</t>
  </si>
  <si>
    <t>Test SPD Properties</t>
  </si>
  <si>
    <r>
      <t>θ</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</si>
  <si>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</si>
  <si>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</si>
  <si>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</si>
  <si>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</si>
  <si>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t>ΔE</t>
    </r>
    <r>
      <rPr>
        <i/>
        <vertAlign val="subscript"/>
        <sz val="9"/>
        <color theme="1" tint="0.499984740745262"/>
        <rFont val="Calibri"/>
        <family val="2"/>
        <scheme val="minor"/>
      </rPr>
      <t>j</t>
    </r>
  </si>
  <si>
    <r>
      <rPr>
        <i/>
        <sz val="9"/>
        <color theme="1" tint="0.499984740745262"/>
        <rFont val="Calibri"/>
        <family val="2"/>
        <scheme val="minor"/>
      </rPr>
      <t>h</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</si>
  <si>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</si>
  <si>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</si>
  <si>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</si>
  <si>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</si>
  <si>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t>CVG Versions</t>
  </si>
  <si>
    <t>Initial public release with IES TM-30-15.</t>
  </si>
  <si>
    <t>This sheet includes acceptable alternative version of the Color Vector Graphic. It also stores data used to generate the graphics.</t>
  </si>
  <si>
    <t>Test SPD
(Y = 100)</t>
  </si>
  <si>
    <t>Reference SPD
(Y = 100)</t>
  </si>
  <si>
    <r>
      <rPr>
        <b/>
        <i/>
        <sz val="10"/>
        <rFont val="Calibri"/>
        <family val="2"/>
        <scheme val="minor"/>
      </rPr>
      <t>J</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</si>
  <si>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</si>
  <si>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</si>
  <si>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J</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</si>
  <si>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</si>
  <si>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r,</t>
    </r>
    <r>
      <rPr>
        <b/>
        <i/>
        <vertAlign val="subscript"/>
        <sz val="10"/>
        <rFont val="Calibri"/>
        <family val="2"/>
        <scheme val="minor"/>
      </rPr>
      <t>i</t>
    </r>
  </si>
  <si>
    <t>CIE D Series (CIE14:2004)</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</si>
  <si>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</si>
  <si>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</si>
  <si>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</si>
  <si>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</si>
  <si>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</si>
  <si>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</si>
  <si>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</si>
  <si>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</si>
  <si>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</si>
  <si>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</si>
  <si>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t>
  </si>
  <si>
    <t>Summary Results</t>
  </si>
  <si>
    <t>Source Properties</t>
  </si>
  <si>
    <t xml:space="preserve">Test Source and Reference Illuminant </t>
  </si>
  <si>
    <t>Color Rendition by Hue-Angle Bin</t>
  </si>
  <si>
    <r>
      <t>Bin (</t>
    </r>
    <r>
      <rPr>
        <b/>
        <sz val="9"/>
        <color theme="0" tint="-0.499984740745262"/>
        <rFont val="Geneva"/>
      </rPr>
      <t>j</t>
    </r>
    <r>
      <rPr>
        <b/>
        <i/>
        <sz val="9"/>
        <color theme="0" tint="-0.499984740745262"/>
        <rFont val="Geneva"/>
      </rPr>
      <t>)</t>
    </r>
  </si>
  <si>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</si>
  <si>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</si>
  <si>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</si>
  <si>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</si>
  <si>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</si>
  <si>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</si>
  <si>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</si>
  <si>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</si>
  <si>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</si>
  <si>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</si>
  <si>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</si>
  <si>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</si>
  <si>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</si>
  <si>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</si>
  <si>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</si>
  <si>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</si>
  <si>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</si>
  <si>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t>Color Rendition by Color Evaluation Sample (CES)</t>
  </si>
  <si>
    <t>Measure Comparisons</t>
  </si>
  <si>
    <t>Bin labels</t>
  </si>
  <si>
    <t>+20%</t>
  </si>
  <si>
    <t>+10%</t>
  </si>
  <si>
    <t>Includes data for the CVG that reflects the selected viewing options.</t>
  </si>
  <si>
    <t>CVG (Dynamic) [Hidden]</t>
  </si>
  <si>
    <t>CMF [Hidden]</t>
  </si>
  <si>
    <t>RefCalc [Hidden]</t>
  </si>
  <si>
    <t>CCTCalc [Hidden]</t>
  </si>
  <si>
    <t>TM-30 Calculation Visualizations</t>
  </si>
  <si>
    <t>LDRD1</t>
  </si>
  <si>
    <t>LDRD2</t>
  </si>
  <si>
    <t>LDRD3</t>
  </si>
  <si>
    <t>LDRD4</t>
  </si>
  <si>
    <t>LDRD5</t>
  </si>
  <si>
    <t>LDRD6</t>
  </si>
  <si>
    <t>LDRD7</t>
  </si>
  <si>
    <t>LDRD8</t>
  </si>
  <si>
    <t>LDRD9</t>
  </si>
  <si>
    <t>LDRD10</t>
  </si>
  <si>
    <t>LDRD11</t>
  </si>
  <si>
    <t>LDRD12</t>
  </si>
  <si>
    <t>LDRD13</t>
  </si>
  <si>
    <t>LDRD14</t>
  </si>
  <si>
    <t>LDRD15</t>
  </si>
  <si>
    <t>LDRD16</t>
  </si>
  <si>
    <t>LDRD17</t>
  </si>
  <si>
    <t>LDRD18</t>
  </si>
  <si>
    <t>LDRD19</t>
  </si>
  <si>
    <t>LDRD20</t>
  </si>
  <si>
    <t>LDRD21</t>
  </si>
  <si>
    <t>LDRD22</t>
  </si>
  <si>
    <t>LDRD23</t>
  </si>
  <si>
    <t>LDRD24</t>
  </si>
  <si>
    <t>LDRD25</t>
  </si>
  <si>
    <t>LDRD26</t>
  </si>
  <si>
    <t>2.00</t>
  </si>
  <si>
    <t>Implements ANSI/IES TM-30-18 changes, with new formatting.</t>
  </si>
  <si>
    <t>ANSI/IES TM-30-18 Basic Calculation Tool</t>
  </si>
  <si>
    <t xml:space="preserve">This document has been approved and copyrighted by the Illuminating Engineering Society (IES) for use in conjunction with ANSI/IES TM-30-18. In the event of any discrepancy between the calculation tool and the procedure described in ANSI/IES TM-30-18, the standard takes precedence. This version of the calculation tool uses limited VBA sheet macros (to compute CCT, reference illuminant, and chromaticity). It is designed for SPDs having a 1 nm resolution, ranging from 380 to 780 nm. For other resolutions, please use the ANSI/IES TM-30-18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t>
  </si>
  <si>
    <t>This sheet includes the formulas and detailed numerical results for the ANSI/IES TM-30-18 calculations.</t>
  </si>
  <si>
    <t>This sheet provides a printable 1/4 page layout, as described in ANSI/IES TM-30-18 Annex D. Note: the aspect ratio on this sheet is formatted for printing; verify that that CVG prints square.</t>
  </si>
  <si>
    <t>This sheet provides a printable 1/2 page layout, as described in ANSI/IES TM-30-18 Annex D. Note: the aspect ratio on this sheet is formatted for printing; verify that that CVG prints square.</t>
  </si>
  <si>
    <t>This sheet provides a printable full page layout, as described in ANSI/IES TM-30-18 Annex D. Note: the aspect ratio on this sheet is formatted for printing; verify that that CVG prints square.</t>
  </si>
  <si>
    <t>This sheet allows SPDs to be stored for recall from the Calculator sheet. The default library includes a set of SPDs intended to help users understand ANSI/IES TM-30-18.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t>
  </si>
  <si>
    <t>This sheet provides the 99 color evaluation samples (CES) specified in ANSI/IES TM-30-18.</t>
  </si>
  <si>
    <t>PLEASE CHECK FOR UPDATES PRIOR TO USE AT: http://www.ies.org/redirect/tm-30/</t>
  </si>
  <si>
    <t>ANSI/IES TM-30-18 Color Rendition Report</t>
  </si>
  <si>
    <r>
      <t xml:space="preserve">This sheet displays several graphical results related to the ANSI/IES TM-30-18 calculations initiated on the </t>
    </r>
    <r>
      <rPr>
        <i/>
        <sz val="9"/>
        <color rgb="FFFF0000"/>
        <rFont val="Calibri"/>
        <family val="2"/>
        <scheme val="minor"/>
      </rPr>
      <t>Calculator</t>
    </r>
    <r>
      <rPr>
        <sz val="9"/>
        <color rgb="FFFF0000"/>
        <rFont val="Calibri"/>
        <family val="2"/>
        <scheme val="minor"/>
      </rPr>
      <t xml:space="preserve"> sheet. For detailed numerical results, see the </t>
    </r>
    <r>
      <rPr>
        <i/>
        <sz val="9"/>
        <color rgb="FFFF0000"/>
        <rFont val="Calibri"/>
        <family val="2"/>
        <scheme val="minor"/>
      </rPr>
      <t>Results Numerical</t>
    </r>
    <r>
      <rPr>
        <sz val="9"/>
        <color rgb="FFFF0000"/>
        <rFont val="Calibri"/>
        <family val="2"/>
        <scheme val="minor"/>
      </rPr>
      <t xml:space="preserve"> sheet. For printable reports, see the </t>
    </r>
    <r>
      <rPr>
        <i/>
        <sz val="9"/>
        <color rgb="FFFF0000"/>
        <rFont val="Calibri"/>
        <family val="2"/>
        <scheme val="minor"/>
      </rPr>
      <t>Simple Report</t>
    </r>
    <r>
      <rPr>
        <sz val="9"/>
        <color rgb="FFFF0000"/>
        <rFont val="Calibri"/>
        <family val="2"/>
        <scheme val="minor"/>
      </rPr>
      <t xml:space="preserve">, </t>
    </r>
    <r>
      <rPr>
        <i/>
        <sz val="9"/>
        <color rgb="FFFF0000"/>
        <rFont val="Calibri"/>
        <family val="2"/>
        <scheme val="minor"/>
      </rPr>
      <t>Intermediate Report,</t>
    </r>
    <r>
      <rPr>
        <sz val="9"/>
        <color rgb="FFFF0000"/>
        <rFont val="Calibri"/>
        <family val="2"/>
        <scheme val="minor"/>
      </rPr>
      <t xml:space="preserve">or </t>
    </r>
    <r>
      <rPr>
        <i/>
        <sz val="9"/>
        <color rgb="FFFF0000"/>
        <rFont val="Calibri"/>
        <family val="2"/>
        <scheme val="minor"/>
      </rPr>
      <t>Full Report</t>
    </r>
    <r>
      <rPr>
        <sz val="9"/>
        <color rgb="FFFF0000"/>
        <rFont val="Calibri"/>
        <family val="2"/>
        <scheme val="minor"/>
      </rPr>
      <t xml:space="preserve"> sheets.</t>
    </r>
  </si>
  <si>
    <r>
      <t xml:space="preserve">DATA 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
</t>
    </r>
    <r>
      <rPr>
        <sz val="8"/>
        <color rgb="FFFF0000"/>
        <rFont val="Calibri"/>
        <family val="2"/>
        <scheme val="minor"/>
      </rPr>
      <t>PLEASE CHECK FOR UPDATES PRIOR TO USE AT: http://www.ies.org/redirect/tm-30/</t>
    </r>
  </si>
  <si>
    <t>Colors are for visual orientation purposes only. Created with the IES TM-30-18 Calculator Version 2.00.</t>
  </si>
  <si>
    <t>This is a recommended method for displaying ANSI/IES TM-30-18 information.</t>
  </si>
  <si>
    <t>2.01</t>
  </si>
  <si>
    <r>
      <t xml:space="preserve">Fixed typos for two axis titles on </t>
    </r>
    <r>
      <rPr>
        <i/>
        <sz val="10"/>
        <color theme="1"/>
        <rFont val="Calibri"/>
        <family val="2"/>
        <scheme val="minor"/>
      </rPr>
      <t xml:space="preserve">Results Graphical </t>
    </r>
    <r>
      <rPr>
        <sz val="10"/>
        <color theme="1"/>
        <rFont val="Calibri"/>
        <family val="2"/>
        <scheme val="minor"/>
      </rPr>
      <t>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</si>
</sst>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
    <numFmt numFmtId="167" formatCode="0.00000"/>
    <numFmt numFmtId="168" formatCode="0.0000000"/>
    <numFmt numFmtId="169" formatCode="0.00000000000"/>
  </numFmts>
  <fonts count="122">
    <font>
      <sz val="9"/>
      <name val="Geneva"/>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name val="Geneva"/>
    </font>
    <font>
      <sz val="9"/>
      <name val="Geneva"/>
    </font>
    <font>
      <sz val="10"/>
      <color indexed="12"/>
      <name val="Geneva"/>
    </font>
    <font>
      <sz val="10"/>
      <color indexed="10"/>
      <name val="Geneva"/>
    </font>
    <font>
      <sz val="10"/>
      <color indexed="11"/>
      <name val="Geneva"/>
    </font>
    <font>
      <sz val="9"/>
      <color indexed="17"/>
      <name val="Geneva"/>
    </font>
    <font>
      <b/>
      <sz val="10"/>
      <color indexed="10"/>
      <name val="Geneva"/>
    </font>
    <font>
      <sz val="10"/>
      <color indexed="17"/>
      <name val="Geneva"/>
    </font>
    <font>
      <sz val="8"/>
      <name val="Geneva"/>
      <family val="2"/>
    </font>
    <font>
      <sz val="11"/>
      <color indexed="8"/>
      <name val="Calibri"/>
      <family val="2"/>
    </font>
    <font>
      <sz val="11"/>
      <color indexed="8"/>
      <name val="宋体"/>
      <charset val="134"/>
    </font>
    <font>
      <sz val="9"/>
      <name val="Geneva"/>
      <family val="2"/>
    </font>
    <font>
      <sz val="11"/>
      <color indexed="8"/>
      <name val="Calibri"/>
      <family val="2"/>
      <charset val="238"/>
    </font>
    <font>
      <sz val="10"/>
      <name val="Arial"/>
      <family val="2"/>
      <charset val="238"/>
    </font>
    <font>
      <sz val="10"/>
      <name val="Arial"/>
      <family val="2"/>
    </font>
    <font>
      <sz val="9"/>
      <color indexed="81"/>
      <name val="Tahoma"/>
      <family val="2"/>
    </font>
    <font>
      <b/>
      <sz val="9"/>
      <color indexed="81"/>
      <name val="Tahoma"/>
      <family val="2"/>
    </font>
    <font>
      <sz val="11"/>
      <color theme="1"/>
      <name val="Calibri"/>
      <family val="2"/>
      <scheme val="minor"/>
    </font>
    <font>
      <sz val="12"/>
      <color theme="1"/>
      <name val="Calibri"/>
      <family val="2"/>
      <charset val="136"/>
      <scheme val="minor"/>
    </font>
    <font>
      <sz val="11"/>
      <color theme="1"/>
      <name val="宋体"/>
    </font>
    <font>
      <b/>
      <sz val="11"/>
      <name val="Calibri"/>
      <family val="2"/>
      <scheme val="minor"/>
    </font>
    <font>
      <sz val="10"/>
      <color theme="1"/>
      <name val="Calibri"/>
      <family val="2"/>
      <scheme val="minor"/>
    </font>
    <font>
      <b/>
      <sz val="9"/>
      <name val="Calibri"/>
      <family val="2"/>
      <scheme val="minor"/>
    </font>
    <font>
      <sz val="9"/>
      <name val="Calibri"/>
      <family val="2"/>
      <scheme val="minor"/>
    </font>
    <font>
      <b/>
      <sz val="12"/>
      <color theme="1"/>
      <name val="Calibri"/>
      <family val="2"/>
      <scheme val="minor"/>
    </font>
    <font>
      <sz val="10"/>
      <name val="Calibri"/>
      <family val="2"/>
      <scheme val="minor"/>
    </font>
    <font>
      <b/>
      <sz val="10"/>
      <color theme="1"/>
      <name val="Calibri"/>
      <family val="2"/>
      <scheme val="minor"/>
    </font>
    <font>
      <sz val="11"/>
      <color theme="0" tint="-0.14999847407452621"/>
      <name val="Calibri"/>
      <family val="2"/>
      <scheme val="minor"/>
    </font>
    <font>
      <b/>
      <sz val="11"/>
      <color theme="1"/>
      <name val="Calibri"/>
      <family val="2"/>
      <scheme val="minor"/>
    </font>
    <font>
      <sz val="11"/>
      <name val="Calibri"/>
      <family val="2"/>
      <scheme val="minor"/>
    </font>
    <font>
      <b/>
      <sz val="10"/>
      <name val="Calibri"/>
      <family val="2"/>
      <scheme val="minor"/>
    </font>
    <font>
      <sz val="9"/>
      <color indexed="12"/>
      <name val="Calibri"/>
      <family val="2"/>
      <scheme val="minor"/>
    </font>
    <font>
      <sz val="9"/>
      <color indexed="10"/>
      <name val="Calibri"/>
      <family val="2"/>
      <scheme val="minor"/>
    </font>
    <font>
      <sz val="9"/>
      <color rgb="FFC00000"/>
      <name val="Calibri"/>
      <family val="2"/>
      <scheme val="minor"/>
    </font>
    <font>
      <sz val="9"/>
      <color theme="1"/>
      <name val="Calibri"/>
      <family val="2"/>
      <scheme val="minor"/>
    </font>
    <font>
      <sz val="9"/>
      <color rgb="FF0070C0"/>
      <name val="Calibri"/>
      <family val="2"/>
      <scheme val="minor"/>
    </font>
    <font>
      <i/>
      <sz val="9"/>
      <color rgb="FFC00000"/>
      <name val="Calibri"/>
      <family val="2"/>
      <scheme val="minor"/>
    </font>
    <font>
      <b/>
      <sz val="14"/>
      <name val="Calibri"/>
      <family val="2"/>
      <scheme val="minor"/>
    </font>
    <font>
      <sz val="9"/>
      <color theme="0" tint="-0.14999847407452621"/>
      <name val="Calibri"/>
      <family val="2"/>
      <scheme val="minor"/>
    </font>
    <font>
      <b/>
      <i/>
      <sz val="9"/>
      <name val="Calibri"/>
      <family val="2"/>
      <scheme val="minor"/>
    </font>
    <font>
      <b/>
      <vertAlign val="subscript"/>
      <sz val="9"/>
      <name val="Calibri"/>
      <family val="2"/>
      <scheme val="minor"/>
    </font>
    <font>
      <b/>
      <sz val="9"/>
      <color rgb="FFE62828"/>
      <name val="Calibri"/>
      <family val="2"/>
      <scheme val="minor"/>
    </font>
    <font>
      <b/>
      <sz val="9"/>
      <color rgb="FFE74B4B"/>
      <name val="Calibri"/>
      <family val="2"/>
      <scheme val="minor"/>
    </font>
    <font>
      <b/>
      <sz val="9"/>
      <color rgb="FFFB812E"/>
      <name val="Calibri"/>
      <family val="2"/>
      <scheme val="minor"/>
    </font>
    <font>
      <b/>
      <sz val="9"/>
      <color rgb="FFFFB529"/>
      <name val="Calibri"/>
      <family val="2"/>
      <scheme val="minor"/>
    </font>
    <font>
      <b/>
      <sz val="9"/>
      <color rgb="FFCBCA46"/>
      <name val="Calibri"/>
      <family val="2"/>
      <scheme val="minor"/>
    </font>
    <font>
      <b/>
      <sz val="9"/>
      <color rgb="FF7EB94C"/>
      <name val="Calibri"/>
      <family val="2"/>
      <scheme val="minor"/>
    </font>
    <font>
      <b/>
      <sz val="9"/>
      <color rgb="FF41C06D"/>
      <name val="Calibri"/>
      <family val="2"/>
      <scheme val="minor"/>
    </font>
    <font>
      <b/>
      <sz val="9"/>
      <color rgb="FF009C7C"/>
      <name val="Calibri"/>
      <family val="2"/>
      <scheme val="minor"/>
    </font>
    <font>
      <b/>
      <sz val="9"/>
      <color rgb="FF16BCB0"/>
      <name val="Calibri"/>
      <family val="2"/>
      <scheme val="minor"/>
    </font>
    <font>
      <b/>
      <sz val="9"/>
      <color rgb="FF00A4BF"/>
      <name val="Calibri"/>
      <family val="2"/>
      <scheme val="minor"/>
    </font>
    <font>
      <b/>
      <sz val="9"/>
      <color rgb="FF0085C3"/>
      <name val="Calibri"/>
      <family val="2"/>
      <scheme val="minor"/>
    </font>
    <font>
      <b/>
      <sz val="9"/>
      <color rgb="FF3B62AA"/>
      <name val="Calibri"/>
      <family val="2"/>
      <scheme val="minor"/>
    </font>
    <font>
      <b/>
      <sz val="9"/>
      <color rgb="FF6D68AE"/>
      <name val="Calibri"/>
      <family val="2"/>
      <scheme val="minor"/>
    </font>
    <font>
      <b/>
      <sz val="9"/>
      <color rgb="FF6A4E85"/>
      <name val="Calibri"/>
      <family val="2"/>
      <scheme val="minor"/>
    </font>
    <font>
      <b/>
      <sz val="9"/>
      <color rgb="FF9D69A1"/>
      <name val="Calibri"/>
      <family val="2"/>
      <scheme val="minor"/>
    </font>
    <font>
      <b/>
      <sz val="9"/>
      <color rgb="FFA74F81"/>
      <name val="Calibri"/>
      <family val="2"/>
      <scheme val="minor"/>
    </font>
    <font>
      <sz val="9"/>
      <color theme="0"/>
      <name val="Calibri"/>
      <family val="2"/>
      <scheme val="minor"/>
    </font>
    <font>
      <b/>
      <sz val="12"/>
      <name val="Calibri"/>
      <family val="2"/>
      <scheme val="minor"/>
    </font>
    <font>
      <i/>
      <sz val="9"/>
      <color indexed="81"/>
      <name val="Tahoma"/>
      <family val="2"/>
    </font>
    <font>
      <sz val="12"/>
      <name val="Calibri"/>
      <family val="2"/>
      <scheme val="minor"/>
    </font>
    <font>
      <b/>
      <i/>
      <sz val="12"/>
      <name val="Calibri"/>
      <family val="2"/>
      <scheme val="minor"/>
    </font>
    <font>
      <i/>
      <sz val="12"/>
      <name val="Calibri"/>
      <family val="2"/>
      <scheme val="minor"/>
    </font>
    <font>
      <i/>
      <sz val="10"/>
      <name val="Calibri"/>
      <family val="2"/>
      <scheme val="minor"/>
    </font>
    <font>
      <b/>
      <i/>
      <vertAlign val="subscript"/>
      <sz val="9"/>
      <name val="Calibri"/>
      <family val="2"/>
      <scheme val="minor"/>
    </font>
    <font>
      <b/>
      <sz val="9"/>
      <color theme="1" tint="0.34998626667073579"/>
      <name val="Calibri"/>
      <family val="2"/>
      <scheme val="minor"/>
    </font>
    <font>
      <sz val="9"/>
      <color theme="1" tint="0.34998626667073579"/>
      <name val="Calibri"/>
      <family val="2"/>
      <scheme val="minor"/>
    </font>
    <font>
      <sz val="8"/>
      <color theme="1"/>
      <name val="Calibri"/>
      <family val="2"/>
      <scheme val="minor"/>
    </font>
    <font>
      <i/>
      <sz val="8"/>
      <color theme="1"/>
      <name val="Calibri"/>
      <family val="2"/>
      <scheme val="minor"/>
    </font>
    <font>
      <b/>
      <i/>
      <sz val="10"/>
      <name val="Calibri"/>
      <family val="2"/>
      <scheme val="minor"/>
    </font>
    <font>
      <b/>
      <vertAlign val="subscript"/>
      <sz val="10"/>
      <name val="Calibri"/>
      <family val="2"/>
      <scheme val="minor"/>
    </font>
    <font>
      <b/>
      <i/>
      <vertAlign val="subscript"/>
      <sz val="10"/>
      <name val="Calibri"/>
      <family val="2"/>
      <scheme val="minor"/>
    </font>
    <font>
      <i/>
      <sz val="9"/>
      <color theme="3"/>
      <name val="Calibri"/>
      <family val="2"/>
      <scheme val="minor"/>
    </font>
    <font>
      <sz val="9"/>
      <color theme="3"/>
      <name val="Calibri"/>
      <family val="2"/>
      <scheme val="minor"/>
    </font>
    <font>
      <sz val="14"/>
      <name val="Calibri"/>
      <family val="2"/>
      <scheme val="minor"/>
    </font>
    <font>
      <b/>
      <sz val="9"/>
      <color theme="3"/>
      <name val="Calibri"/>
      <family val="2"/>
      <scheme val="minor"/>
    </font>
    <font>
      <b/>
      <sz val="9"/>
      <color rgb="FFC00000"/>
      <name val="Calibri"/>
      <family val="2"/>
      <scheme val="minor"/>
    </font>
    <font>
      <b/>
      <sz val="14"/>
      <color theme="1"/>
      <name val="Calibri"/>
      <family val="2"/>
      <scheme val="minor"/>
    </font>
    <font>
      <i/>
      <sz val="11"/>
      <color theme="1"/>
      <name val="Calibri"/>
      <family val="2"/>
      <scheme val="minor"/>
    </font>
    <font>
      <b/>
      <sz val="10.5"/>
      <color theme="1"/>
      <name val="Calibri"/>
      <family val="2"/>
      <scheme val="minor"/>
    </font>
    <font>
      <b/>
      <vertAlign val="superscript"/>
      <sz val="10"/>
      <name val="Calibri"/>
      <family val="2"/>
      <scheme val="minor"/>
    </font>
    <font>
      <sz val="10"/>
      <color indexed="12"/>
      <name val="Calibri"/>
      <family val="2"/>
      <scheme val="minor"/>
    </font>
    <font>
      <b/>
      <sz val="16"/>
      <color theme="1"/>
      <name val="Calibri"/>
      <family val="2"/>
      <scheme val="minor"/>
    </font>
    <font>
      <sz val="10"/>
      <color indexed="8"/>
      <name val="Calibri"/>
      <family val="2"/>
      <scheme val="minor"/>
    </font>
    <font>
      <b/>
      <sz val="10"/>
      <color indexed="12"/>
      <name val="Calibri"/>
      <family val="2"/>
      <scheme val="minor"/>
    </font>
    <font>
      <b/>
      <sz val="10"/>
      <color indexed="10"/>
      <name val="Calibri"/>
      <family val="2"/>
      <scheme val="minor"/>
    </font>
    <font>
      <b/>
      <sz val="10"/>
      <color theme="3"/>
      <name val="Calibri"/>
      <family val="2"/>
      <scheme val="minor"/>
    </font>
    <font>
      <sz val="10"/>
      <color indexed="10"/>
      <name val="Calibri"/>
      <family val="2"/>
      <scheme val="minor"/>
    </font>
    <font>
      <sz val="10"/>
      <color theme="3"/>
      <name val="Calibri"/>
      <family val="2"/>
      <scheme val="minor"/>
    </font>
    <font>
      <b/>
      <vertAlign val="subscript"/>
      <sz val="10"/>
      <color theme="1"/>
      <name val="Calibri"/>
      <family val="2"/>
      <scheme val="minor"/>
    </font>
    <font>
      <b/>
      <sz val="10"/>
      <color rgb="FFFF0000"/>
      <name val="Calibri"/>
      <family val="2"/>
      <scheme val="minor"/>
    </font>
    <font>
      <i/>
      <sz val="10"/>
      <color indexed="10"/>
      <name val="Calibri"/>
      <family val="2"/>
      <scheme val="minor"/>
    </font>
    <font>
      <vertAlign val="subscript"/>
      <sz val="10"/>
      <color indexed="10"/>
      <name val="Calibri"/>
      <family val="2"/>
      <scheme val="minor"/>
    </font>
    <font>
      <i/>
      <sz val="10"/>
      <color theme="3"/>
      <name val="Calibri"/>
      <family val="2"/>
      <scheme val="minor"/>
    </font>
    <font>
      <vertAlign val="subscript"/>
      <sz val="10"/>
      <color theme="3"/>
      <name val="Calibri"/>
      <family val="2"/>
      <scheme val="minor"/>
    </font>
    <font>
      <b/>
      <sz val="9"/>
      <color theme="1" tint="0.499984740745262"/>
      <name val="Calibri"/>
      <family val="2"/>
      <scheme val="minor"/>
    </font>
    <font>
      <sz val="9"/>
      <color theme="1" tint="0.499984740745262"/>
      <name val="Calibri"/>
      <family val="2"/>
      <scheme val="minor"/>
    </font>
    <font>
      <i/>
      <vertAlign val="subscript"/>
      <sz val="9"/>
      <color theme="1" tint="0.499984740745262"/>
      <name val="Calibri"/>
      <family val="2"/>
      <scheme val="minor"/>
    </font>
    <font>
      <i/>
      <sz val="9"/>
      <color theme="1" tint="0.499984740745262"/>
      <name val="Calibri"/>
      <family val="2"/>
      <scheme val="minor"/>
    </font>
    <font>
      <vertAlign val="subscript"/>
      <sz val="9"/>
      <color theme="1" tint="0.499984740745262"/>
      <name val="Calibri"/>
      <family val="2"/>
      <scheme val="minor"/>
    </font>
    <font>
      <sz val="11"/>
      <color theme="0"/>
      <name val="Calibri"/>
      <family val="2"/>
      <scheme val="minor"/>
    </font>
    <font>
      <sz val="9"/>
      <color rgb="FFFF0000"/>
      <name val="Calibri"/>
      <family val="2"/>
      <scheme val="minor"/>
    </font>
    <font>
      <i/>
      <sz val="9"/>
      <color rgb="FFFF0000"/>
      <name val="Calibri"/>
      <family val="2"/>
      <scheme val="minor"/>
    </font>
    <font>
      <sz val="11"/>
      <color rgb="FF000000"/>
      <name val="Calibri"/>
      <family val="2"/>
      <scheme val="minor"/>
    </font>
    <font>
      <b/>
      <i/>
      <sz val="9"/>
      <color theme="0" tint="-0.499984740745262"/>
      <name val="Geneva"/>
    </font>
    <font>
      <b/>
      <sz val="9"/>
      <color theme="0" tint="-0.499984740745262"/>
      <name val="Geneva"/>
    </font>
    <font>
      <b/>
      <sz val="9"/>
      <color theme="0" tint="-0.499984740745262"/>
      <name val="Calibri"/>
      <family val="2"/>
    </font>
    <font>
      <sz val="9"/>
      <color theme="0" tint="-0.499984740745262"/>
      <name val="Calibri"/>
      <family val="2"/>
    </font>
    <font>
      <b/>
      <sz val="9"/>
      <color theme="1"/>
      <name val="Calibri"/>
      <family val="2"/>
      <scheme val="minor"/>
    </font>
    <font>
      <sz val="8"/>
      <color rgb="FFFF0000"/>
      <name val="Calibri"/>
      <family val="2"/>
      <scheme val="minor"/>
    </font>
    <font>
      <u/>
      <sz val="9"/>
      <color theme="10"/>
      <name val="Geneva"/>
    </font>
    <font>
      <b/>
      <sz val="14"/>
      <color rgb="FFFF0000"/>
      <name val="Calibri"/>
      <family val="2"/>
      <scheme val="minor"/>
    </font>
    <font>
      <i/>
      <sz val="10"/>
      <color theme="1"/>
      <name val="Calibri"/>
      <family val="2"/>
      <scheme val="minor"/>
    </font>
  </fonts>
  <fills count="30">
    <fill>
      <patternFill patternType="none"/>
    </fill>
    <fill>
      <patternFill patternType="gray125"/>
    </fill>
    <fill>
      <patternFill patternType="solid">
        <fgColor indexed="4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FF99"/>
        <bgColor indexed="64"/>
      </patternFill>
    </fill>
    <fill>
      <patternFill patternType="solid">
        <fgColor rgb="FFFFC00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2D050"/>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5">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ck">
        <color theme="0"/>
      </right>
      <top style="thin">
        <color auto="1"/>
      </top>
      <bottom style="thin">
        <color theme="0" tint="-0.14996795556505021"/>
      </bottom>
      <diagonal/>
    </border>
    <border>
      <left style="thick">
        <color theme="0"/>
      </left>
      <right style="thick">
        <color theme="0"/>
      </right>
      <top/>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style="thick">
        <color theme="0"/>
      </top>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s>
  <cellStyleXfs count="50">
    <xf numFmtId="0" fontId="0" fillId="0" borderId="0"/>
    <xf numFmtId="0" fontId="23" fillId="0" borderId="0"/>
    <xf numFmtId="0" fontId="21" fillId="0" borderId="0"/>
    <xf numFmtId="0" fontId="26" fillId="0" borderId="0"/>
    <xf numFmtId="0" fontId="26" fillId="0" borderId="0"/>
    <xf numFmtId="0" fontId="26" fillId="0" borderId="0"/>
    <xf numFmtId="0" fontId="19" fillId="0" borderId="0">
      <alignment vertical="center"/>
    </xf>
    <xf numFmtId="0" fontId="26" fillId="0" borderId="0"/>
    <xf numFmtId="0" fontId="22" fillId="0" borderId="0"/>
    <xf numFmtId="9" fontId="20" fillId="0" borderId="0" applyFont="0" applyFill="0" applyBorder="0" applyAlignment="0" applyProtection="0"/>
    <xf numFmtId="0" fontId="26" fillId="0" borderId="0"/>
    <xf numFmtId="0" fontId="20" fillId="0" borderId="0"/>
    <xf numFmtId="0" fontId="26" fillId="0" borderId="0"/>
    <xf numFmtId="0" fontId="26" fillId="0" borderId="0"/>
    <xf numFmtId="0" fontId="20" fillId="0" borderId="0"/>
    <xf numFmtId="0" fontId="27" fillId="0" borderId="0">
      <alignment vertical="center"/>
    </xf>
    <xf numFmtId="0" fontId="18" fillId="0" borderId="0">
      <alignment vertical="center"/>
    </xf>
    <xf numFmtId="0" fontId="18" fillId="0" borderId="0">
      <alignment vertical="center"/>
    </xf>
    <xf numFmtId="0" fontId="28" fillId="0" borderId="0">
      <alignment vertical="center"/>
    </xf>
    <xf numFmtId="9" fontId="20" fillId="0" borderId="0" applyFont="0" applyFill="0" applyBorder="0" applyAlignment="0" applyProtection="0"/>
    <xf numFmtId="0" fontId="8" fillId="0" borderId="0"/>
    <xf numFmtId="0" fontId="23" fillId="0" borderId="0"/>
    <xf numFmtId="0" fontId="8" fillId="0" borderId="0"/>
    <xf numFmtId="0" fontId="8" fillId="0" borderId="0"/>
    <xf numFmtId="0" fontId="19" fillId="0" borderId="0">
      <alignment vertical="center"/>
    </xf>
    <xf numFmtId="0" fontId="10" fillId="0" borderId="0"/>
    <xf numFmtId="9" fontId="8" fillId="0" borderId="0" applyFont="0" applyFill="0" applyBorder="0" applyAlignment="0" applyProtection="0"/>
    <xf numFmtId="9" fontId="10" fillId="0" borderId="0" applyFont="0" applyFill="0" applyBorder="0" applyAlignment="0" applyProtection="0"/>
    <xf numFmtId="9" fontId="8" fillId="0" borderId="0" applyFont="0" applyFill="0" applyBorder="0" applyAlignment="0" applyProtection="0"/>
    <xf numFmtId="9" fontId="10"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9" fontId="10" fillId="0" borderId="0" applyFont="0" applyFill="0" applyBorder="0" applyAlignment="0" applyProtection="0"/>
    <xf numFmtId="0" fontId="6" fillId="0" borderId="0"/>
    <xf numFmtId="0" fontId="19" fillId="0" borderId="0">
      <alignment vertical="center"/>
    </xf>
    <xf numFmtId="0" fontId="5" fillId="0" borderId="0"/>
    <xf numFmtId="0" fontId="4" fillId="0" borderId="0"/>
    <xf numFmtId="0" fontId="3" fillId="0" borderId="0"/>
    <xf numFmtId="0" fontId="2" fillId="0" borderId="0"/>
    <xf numFmtId="0" fontId="119" fillId="0" borderId="0" applyNumberFormat="0" applyFill="0" applyBorder="0" applyAlignment="0" applyProtection="0"/>
  </cellStyleXfs>
  <cellXfs count="500">
    <xf numFmtId="0" fontId="0" fillId="0" borderId="0" xfId="0"/>
    <xf numFmtId="165" fontId="0" fillId="0" borderId="0" xfId="0" applyNumberFormat="1"/>
    <xf numFmtId="0" fontId="0" fillId="0" borderId="0" xfId="0" applyAlignment="1">
      <alignment horizontal="right"/>
    </xf>
    <xf numFmtId="0" fontId="13" fillId="0" borderId="0" xfId="0" applyFont="1"/>
    <xf numFmtId="166" fontId="0" fillId="0" borderId="0" xfId="0" applyNumberFormat="1"/>
    <xf numFmtId="0" fontId="0" fillId="0" borderId="0" xfId="0" applyNumberFormat="1"/>
    <xf numFmtId="166" fontId="11" fillId="0" borderId="0" xfId="0" applyNumberFormat="1" applyFont="1"/>
    <xf numFmtId="0" fontId="11" fillId="0" borderId="0" xfId="0" applyNumberFormat="1" applyFont="1"/>
    <xf numFmtId="166" fontId="12" fillId="0" borderId="0" xfId="0" applyNumberFormat="1" applyFont="1"/>
    <xf numFmtId="0" fontId="12" fillId="0" borderId="0" xfId="0" applyNumberFormat="1" applyFont="1"/>
    <xf numFmtId="11" fontId="0" fillId="0" borderId="0" xfId="0" applyNumberFormat="1"/>
    <xf numFmtId="0" fontId="0" fillId="0" borderId="1" xfId="0" applyBorder="1" applyAlignment="1">
      <alignment horizontal="center"/>
    </xf>
    <xf numFmtId="0" fontId="0" fillId="0" borderId="0" xfId="0" applyAlignment="1">
      <alignment horizontal="center"/>
    </xf>
    <xf numFmtId="0" fontId="11" fillId="0" borderId="0" xfId="0" applyFont="1"/>
    <xf numFmtId="0" fontId="15" fillId="0" borderId="0" xfId="0" applyFont="1"/>
    <xf numFmtId="1" fontId="16" fillId="0" borderId="0" xfId="0" applyNumberFormat="1" applyFont="1"/>
    <xf numFmtId="166" fontId="16" fillId="0" borderId="0" xfId="0" applyNumberFormat="1" applyFont="1"/>
    <xf numFmtId="0" fontId="0" fillId="2" borderId="0" xfId="0" applyFont="1" applyFill="1"/>
    <xf numFmtId="0" fontId="30" fillId="0" borderId="0" xfId="20" applyFont="1" applyFill="1"/>
    <xf numFmtId="0" fontId="0" fillId="0" borderId="0" xfId="0" applyFill="1"/>
    <xf numFmtId="0" fontId="33" fillId="0" borderId="0" xfId="20" applyFont="1" applyFill="1"/>
    <xf numFmtId="49" fontId="30" fillId="0" borderId="0" xfId="20" applyNumberFormat="1" applyFont="1" applyFill="1"/>
    <xf numFmtId="0" fontId="35" fillId="0" borderId="0" xfId="20" applyFont="1" applyFill="1"/>
    <xf numFmtId="0" fontId="30" fillId="0" borderId="0" xfId="20" applyFont="1" applyFill="1" applyAlignment="1">
      <alignment vertical="top"/>
    </xf>
    <xf numFmtId="14" fontId="30" fillId="0" borderId="0" xfId="20" applyNumberFormat="1" applyFont="1" applyFill="1" applyAlignment="1">
      <alignment horizontal="left" vertical="top"/>
    </xf>
    <xf numFmtId="49" fontId="30" fillId="0" borderId="0" xfId="20" applyNumberFormat="1" applyFont="1" applyFill="1" applyAlignment="1">
      <alignment vertical="top"/>
    </xf>
    <xf numFmtId="0" fontId="14" fillId="0" borderId="0" xfId="0" applyFont="1" applyFill="1"/>
    <xf numFmtId="0" fontId="0" fillId="0" borderId="0" xfId="0" applyFont="1" applyFill="1"/>
    <xf numFmtId="0" fontId="30" fillId="0" borderId="0" xfId="37" applyFont="1" applyFill="1" applyAlignment="1">
      <alignment vertical="top"/>
    </xf>
    <xf numFmtId="49" fontId="30" fillId="0" borderId="0" xfId="37" quotePrefix="1" applyNumberFormat="1" applyFont="1" applyFill="1" applyAlignment="1">
      <alignment vertical="top"/>
    </xf>
    <xf numFmtId="14" fontId="30" fillId="0" borderId="0" xfId="37" applyNumberFormat="1" applyFont="1" applyFill="1" applyAlignment="1">
      <alignment horizontal="left" vertical="top"/>
    </xf>
    <xf numFmtId="0" fontId="29" fillId="0" borderId="0" xfId="0" quotePrefix="1" applyFont="1" applyFill="1" applyBorder="1" applyAlignment="1" applyProtection="1">
      <alignment horizontal="center" vertical="center"/>
    </xf>
    <xf numFmtId="1" fontId="38" fillId="6" borderId="0" xfId="0" applyNumberFormat="1" applyFont="1" applyFill="1" applyBorder="1" applyAlignment="1" applyProtection="1">
      <alignment horizontal="center"/>
    </xf>
    <xf numFmtId="0" fontId="32" fillId="6" borderId="0" xfId="0" applyFont="1" applyFill="1" applyBorder="1" applyAlignment="1" applyProtection="1">
      <alignment horizontal="center"/>
    </xf>
    <xf numFmtId="166" fontId="29" fillId="6" borderId="0" xfId="0" applyNumberFormat="1" applyFont="1" applyFill="1" applyBorder="1" applyAlignment="1" applyProtection="1">
      <alignment horizontal="center"/>
    </xf>
    <xf numFmtId="0" fontId="38" fillId="6" borderId="0" xfId="0" applyFont="1" applyFill="1" applyBorder="1" applyAlignment="1" applyProtection="1">
      <alignment horizontal="center"/>
    </xf>
    <xf numFmtId="164" fontId="38" fillId="6" borderId="0" xfId="0" applyNumberFormat="1" applyFont="1" applyFill="1" applyBorder="1" applyAlignment="1" applyProtection="1">
      <alignment horizontal="center"/>
    </xf>
    <xf numFmtId="0" fontId="39" fillId="6" borderId="0" xfId="0" applyFont="1" applyFill="1" applyBorder="1" applyAlignment="1" applyProtection="1">
      <alignment horizontal="center"/>
    </xf>
    <xf numFmtId="164" fontId="34" fillId="6" borderId="0" xfId="0" applyNumberFormat="1" applyFont="1" applyFill="1" applyBorder="1" applyAlignment="1" applyProtection="1">
      <alignment horizontal="center"/>
    </xf>
    <xf numFmtId="166" fontId="38" fillId="6" borderId="0" xfId="0" applyNumberFormat="1" applyFont="1" applyFill="1" applyBorder="1" applyAlignment="1" applyProtection="1">
      <alignment horizontal="center"/>
    </xf>
    <xf numFmtId="0" fontId="32" fillId="0" borderId="0" xfId="0" applyFont="1" applyBorder="1" applyAlignment="1" applyProtection="1">
      <alignment horizontal="center"/>
    </xf>
    <xf numFmtId="0" fontId="32" fillId="0" borderId="0" xfId="0" applyFont="1" applyFill="1" applyBorder="1" applyAlignment="1" applyProtection="1"/>
    <xf numFmtId="0" fontId="32" fillId="0" borderId="0" xfId="0" applyFont="1" applyFill="1" applyBorder="1" applyAlignment="1" applyProtection="1">
      <alignment horizontal="center"/>
    </xf>
    <xf numFmtId="11" fontId="32" fillId="0" borderId="0" xfId="0" applyNumberFormat="1" applyFont="1" applyFill="1" applyBorder="1" applyAlignment="1" applyProtection="1">
      <alignment horizontal="center"/>
    </xf>
    <xf numFmtId="0" fontId="69" fillId="6" borderId="0" xfId="0" applyFont="1" applyFill="1" applyBorder="1" applyAlignment="1" applyProtection="1">
      <alignment horizontal="right"/>
    </xf>
    <xf numFmtId="0" fontId="71" fillId="6" borderId="0" xfId="0" applyFont="1" applyFill="1" applyBorder="1" applyAlignment="1" applyProtection="1">
      <alignment horizontal="right"/>
    </xf>
    <xf numFmtId="1" fontId="69" fillId="6" borderId="0" xfId="0" applyNumberFormat="1" applyFont="1" applyFill="1" applyBorder="1" applyAlignment="1" applyProtection="1">
      <alignment horizontal="right" indent="2"/>
    </xf>
    <xf numFmtId="1" fontId="67" fillId="6" borderId="0" xfId="0" applyNumberFormat="1" applyFont="1" applyFill="1" applyBorder="1" applyAlignment="1" applyProtection="1">
      <alignment horizontal="right" indent="4"/>
    </xf>
    <xf numFmtId="1" fontId="69" fillId="6" borderId="0" xfId="0" applyNumberFormat="1" applyFont="1" applyFill="1" applyBorder="1" applyAlignment="1" applyProtection="1">
      <alignment horizontal="right" vertical="center" indent="4"/>
    </xf>
    <xf numFmtId="1" fontId="69" fillId="6" borderId="0" xfId="0" applyNumberFormat="1" applyFont="1" applyFill="1" applyBorder="1" applyAlignment="1" applyProtection="1">
      <alignment horizontal="right" indent="4"/>
    </xf>
    <xf numFmtId="165" fontId="69" fillId="6" borderId="0" xfId="0" applyNumberFormat="1" applyFont="1" applyFill="1" applyBorder="1" applyAlignment="1" applyProtection="1">
      <alignment horizontal="right" indent="2"/>
    </xf>
    <xf numFmtId="0" fontId="32" fillId="0" borderId="0" xfId="0" applyFont="1" applyFill="1" applyBorder="1" applyAlignment="1" applyProtection="1">
      <alignment horizontal="center"/>
      <protection locked="0"/>
    </xf>
    <xf numFmtId="0" fontId="38" fillId="0" borderId="0" xfId="0" applyFont="1"/>
    <xf numFmtId="0" fontId="38" fillId="0" borderId="0" xfId="0" applyFont="1" applyFill="1"/>
    <xf numFmtId="0" fontId="67" fillId="0" borderId="0" xfId="0" applyFont="1"/>
    <xf numFmtId="0" fontId="34" fillId="0" borderId="0" xfId="0" applyFont="1"/>
    <xf numFmtId="0" fontId="30" fillId="0" borderId="0" xfId="37" applyFont="1" applyFill="1" applyAlignment="1">
      <alignment vertical="top" wrapText="1"/>
    </xf>
    <xf numFmtId="0" fontId="5" fillId="0" borderId="0" xfId="45" applyFont="1"/>
    <xf numFmtId="0" fontId="5" fillId="0" borderId="0" xfId="45" applyFont="1" applyBorder="1" applyAlignment="1">
      <alignment horizontal="center"/>
    </xf>
    <xf numFmtId="0" fontId="5" fillId="0" borderId="0" xfId="45" applyFont="1" applyAlignment="1">
      <alignment horizontal="center"/>
    </xf>
    <xf numFmtId="0" fontId="5" fillId="0" borderId="0" xfId="45" applyFont="1" applyBorder="1"/>
    <xf numFmtId="0" fontId="37" fillId="0" borderId="0" xfId="45" applyFont="1"/>
    <xf numFmtId="0" fontId="5" fillId="0" borderId="2" xfId="45" applyFont="1" applyBorder="1" applyAlignment="1">
      <alignment horizontal="center"/>
    </xf>
    <xf numFmtId="164" fontId="5" fillId="0" borderId="0" xfId="45" applyNumberFormat="1" applyFont="1" applyBorder="1" applyAlignment="1">
      <alignment horizontal="center"/>
    </xf>
    <xf numFmtId="0" fontId="5" fillId="0" borderId="0" xfId="45"/>
    <xf numFmtId="166" fontId="38" fillId="0" borderId="0" xfId="45" applyNumberFormat="1" applyFont="1" applyBorder="1"/>
    <xf numFmtId="2" fontId="38" fillId="0" borderId="2" xfId="45" applyNumberFormat="1" applyFont="1" applyBorder="1" applyAlignment="1">
      <alignment horizontal="center"/>
    </xf>
    <xf numFmtId="2" fontId="38" fillId="0" borderId="0" xfId="45" applyNumberFormat="1" applyFont="1" applyBorder="1" applyAlignment="1">
      <alignment horizontal="center"/>
    </xf>
    <xf numFmtId="0" fontId="38" fillId="0" borderId="2" xfId="45" applyFont="1" applyBorder="1"/>
    <xf numFmtId="0" fontId="5" fillId="0" borderId="2" xfId="45" applyFont="1" applyBorder="1"/>
    <xf numFmtId="0" fontId="31" fillId="0" borderId="0" xfId="0" applyFont="1" applyFill="1" applyBorder="1" applyAlignment="1" applyProtection="1"/>
    <xf numFmtId="0" fontId="31" fillId="0" borderId="0" xfId="0" applyFont="1" applyFill="1" applyBorder="1" applyAlignment="1" applyProtection="1">
      <alignment horizontal="center"/>
    </xf>
    <xf numFmtId="0" fontId="74" fillId="0" borderId="0" xfId="0" applyFont="1" applyFill="1" applyBorder="1" applyAlignment="1" applyProtection="1">
      <alignment horizontal="center"/>
    </xf>
    <xf numFmtId="0" fontId="50" fillId="0" borderId="0" xfId="0" applyFont="1" applyFill="1" applyBorder="1" applyAlignment="1" applyProtection="1">
      <alignment horizontal="center"/>
    </xf>
    <xf numFmtId="1" fontId="32" fillId="0" borderId="0" xfId="0" applyNumberFormat="1" applyFont="1" applyFill="1" applyBorder="1" applyAlignment="1" applyProtection="1">
      <alignment horizontal="center"/>
    </xf>
    <xf numFmtId="9" fontId="32" fillId="0" borderId="0" xfId="42" applyFont="1" applyFill="1" applyBorder="1" applyAlignment="1" applyProtection="1">
      <alignment horizontal="center"/>
    </xf>
    <xf numFmtId="9" fontId="75" fillId="0" borderId="0" xfId="42" applyFont="1" applyFill="1" applyBorder="1" applyAlignment="1" applyProtection="1">
      <alignment horizontal="center"/>
    </xf>
    <xf numFmtId="0" fontId="51" fillId="0" borderId="0" xfId="0" applyFont="1" applyFill="1" applyBorder="1" applyAlignment="1" applyProtection="1">
      <alignment horizontal="center"/>
    </xf>
    <xf numFmtId="0" fontId="52" fillId="0" borderId="0" xfId="0" applyFont="1" applyBorder="1" applyAlignment="1" applyProtection="1">
      <alignment horizontal="center"/>
    </xf>
    <xf numFmtId="1" fontId="32" fillId="0" borderId="0" xfId="0" applyNumberFormat="1" applyFont="1" applyBorder="1" applyAlignment="1" applyProtection="1">
      <alignment horizontal="center"/>
    </xf>
    <xf numFmtId="0" fontId="53" fillId="0" borderId="0" xfId="0" applyFont="1" applyFill="1" applyBorder="1" applyAlignment="1" applyProtection="1">
      <alignment horizontal="center"/>
    </xf>
    <xf numFmtId="0" fontId="54" fillId="0" borderId="0" xfId="0" applyFont="1" applyFill="1" applyBorder="1" applyAlignment="1" applyProtection="1">
      <alignment horizontal="center"/>
    </xf>
    <xf numFmtId="0" fontId="55" fillId="0" borderId="0" xfId="0" applyFont="1" applyBorder="1" applyAlignment="1" applyProtection="1">
      <alignment horizontal="center"/>
    </xf>
    <xf numFmtId="0" fontId="56" fillId="0" borderId="0" xfId="0" applyFont="1" applyFill="1" applyBorder="1" applyAlignment="1" applyProtection="1">
      <alignment horizontal="center"/>
    </xf>
    <xf numFmtId="0" fontId="57" fillId="0" borderId="0" xfId="0" applyFont="1" applyFill="1" applyBorder="1" applyAlignment="1" applyProtection="1">
      <alignment horizontal="center"/>
    </xf>
    <xf numFmtId="0" fontId="58" fillId="0" borderId="0" xfId="0" applyFont="1" applyBorder="1" applyAlignment="1" applyProtection="1">
      <alignment horizontal="center"/>
    </xf>
    <xf numFmtId="9" fontId="32" fillId="0" borderId="0" xfId="42" applyFont="1" applyBorder="1" applyAlignment="1" applyProtection="1">
      <alignment horizontal="center"/>
    </xf>
    <xf numFmtId="9" fontId="75" fillId="0" borderId="0" xfId="42" applyFont="1" applyBorder="1" applyAlignment="1" applyProtection="1">
      <alignment horizontal="center"/>
    </xf>
    <xf numFmtId="0" fontId="59" fillId="0" borderId="0" xfId="0" applyFont="1" applyFill="1" applyBorder="1" applyAlignment="1" applyProtection="1">
      <alignment horizontal="center"/>
    </xf>
    <xf numFmtId="0" fontId="60" fillId="0" borderId="0" xfId="0" applyFont="1" applyFill="1" applyBorder="1" applyAlignment="1" applyProtection="1">
      <alignment horizontal="center"/>
    </xf>
    <xf numFmtId="0" fontId="61" fillId="0" borderId="0" xfId="0" applyFont="1" applyBorder="1" applyAlignment="1" applyProtection="1">
      <alignment horizontal="center"/>
    </xf>
    <xf numFmtId="0" fontId="62" fillId="0" borderId="0" xfId="0" applyFont="1" applyFill="1" applyBorder="1" applyAlignment="1" applyProtection="1">
      <alignment horizontal="center"/>
    </xf>
    <xf numFmtId="0" fontId="63" fillId="0" borderId="0" xfId="0" applyFont="1" applyFill="1" applyBorder="1" applyAlignment="1" applyProtection="1">
      <alignment horizontal="center"/>
    </xf>
    <xf numFmtId="0" fontId="64" fillId="0" borderId="0" xfId="0" applyFont="1" applyBorder="1" applyAlignment="1" applyProtection="1">
      <alignment horizontal="center"/>
    </xf>
    <xf numFmtId="0" fontId="65" fillId="0" borderId="0" xfId="0" applyFont="1" applyFill="1" applyBorder="1" applyAlignment="1" applyProtection="1">
      <alignment horizontal="center"/>
    </xf>
    <xf numFmtId="0" fontId="35" fillId="6" borderId="1" xfId="0" applyFont="1" applyFill="1" applyBorder="1" applyAlignment="1" applyProtection="1">
      <alignment horizontal="right" indent="1"/>
      <protection locked="0"/>
    </xf>
    <xf numFmtId="0" fontId="32" fillId="0" borderId="0" xfId="0" applyFont="1" applyBorder="1" applyProtection="1"/>
    <xf numFmtId="0" fontId="46" fillId="0" borderId="0" xfId="0" applyFont="1" applyBorder="1" applyAlignment="1" applyProtection="1">
      <alignment horizontal="center"/>
    </xf>
    <xf numFmtId="0" fontId="46" fillId="0" borderId="0" xfId="0" applyFont="1" applyFill="1" applyBorder="1" applyAlignment="1" applyProtection="1">
      <alignment horizontal="center"/>
    </xf>
    <xf numFmtId="166" fontId="46" fillId="0" borderId="0" xfId="0" applyNumberFormat="1" applyFont="1" applyBorder="1" applyAlignment="1" applyProtection="1">
      <alignment horizontal="center"/>
    </xf>
    <xf numFmtId="0" fontId="29" fillId="0" borderId="0" xfId="0" applyFont="1" applyFill="1" applyBorder="1" applyAlignment="1" applyProtection="1">
      <alignment horizontal="center" vertical="center"/>
    </xf>
    <xf numFmtId="11" fontId="46" fillId="0" borderId="0" xfId="0" applyNumberFormat="1" applyFont="1" applyBorder="1" applyAlignment="1" applyProtection="1">
      <alignment horizontal="center"/>
    </xf>
    <xf numFmtId="0" fontId="29" fillId="0" borderId="0" xfId="0" applyFont="1" applyBorder="1" applyAlignment="1" applyProtection="1">
      <alignment horizontal="center"/>
    </xf>
    <xf numFmtId="0" fontId="36" fillId="0" borderId="0" xfId="0" applyFont="1" applyBorder="1" applyAlignment="1" applyProtection="1">
      <alignment horizontal="center"/>
    </xf>
    <xf numFmtId="0" fontId="29" fillId="6" borderId="0" xfId="0" applyFont="1" applyFill="1" applyBorder="1" applyAlignment="1" applyProtection="1">
      <alignment horizontal="center"/>
    </xf>
    <xf numFmtId="0" fontId="29" fillId="0" borderId="0" xfId="0" applyFont="1" applyFill="1" applyBorder="1" applyAlignment="1" applyProtection="1">
      <alignment horizontal="center"/>
    </xf>
    <xf numFmtId="0" fontId="47" fillId="0" borderId="0" xfId="0" applyFont="1" applyBorder="1" applyAlignment="1" applyProtection="1">
      <alignment horizontal="center"/>
    </xf>
    <xf numFmtId="0" fontId="70" fillId="6" borderId="0" xfId="0" applyFont="1" applyFill="1" applyBorder="1" applyAlignment="1" applyProtection="1">
      <alignment horizontal="right"/>
    </xf>
    <xf numFmtId="0" fontId="66" fillId="0" borderId="0" xfId="0" applyFont="1" applyFill="1" applyBorder="1" applyAlignment="1" applyProtection="1">
      <alignment horizontal="center"/>
    </xf>
    <xf numFmtId="165" fontId="35" fillId="6" borderId="1" xfId="0" applyNumberFormat="1" applyFont="1" applyFill="1" applyBorder="1" applyAlignment="1" applyProtection="1">
      <alignment horizontal="center"/>
      <protection locked="0"/>
    </xf>
    <xf numFmtId="0" fontId="35" fillId="0" borderId="8" xfId="0" applyFont="1" applyBorder="1" applyAlignment="1" applyProtection="1">
      <alignment horizontal="right" indent="1"/>
      <protection locked="0"/>
    </xf>
    <xf numFmtId="165" fontId="35" fillId="11" borderId="9" xfId="0" applyNumberFormat="1" applyFont="1" applyFill="1" applyBorder="1" applyAlignment="1" applyProtection="1">
      <alignment horizontal="center" vertical="center"/>
      <protection locked="0"/>
    </xf>
    <xf numFmtId="0" fontId="35" fillId="0" borderId="10" xfId="0" applyFont="1" applyBorder="1" applyAlignment="1" applyProtection="1">
      <alignment horizontal="right" indent="1"/>
      <protection locked="0"/>
    </xf>
    <xf numFmtId="165" fontId="35" fillId="11" borderId="11" xfId="0" applyNumberFormat="1" applyFont="1" applyFill="1" applyBorder="1" applyAlignment="1" applyProtection="1">
      <alignment horizontal="center" vertical="center"/>
      <protection locked="0"/>
    </xf>
    <xf numFmtId="11" fontId="29" fillId="0" borderId="0" xfId="0" applyNumberFormat="1" applyFont="1" applyFill="1" applyBorder="1" applyAlignment="1" applyProtection="1">
      <alignment horizontal="right" vertical="top" wrapText="1" indent="1"/>
    </xf>
    <xf numFmtId="0" fontId="67" fillId="10" borderId="0" xfId="0" applyFont="1" applyFill="1" applyBorder="1" applyAlignment="1" applyProtection="1">
      <alignment horizontal="center" vertical="center"/>
      <protection locked="0"/>
    </xf>
    <xf numFmtId="0" fontId="33" fillId="6" borderId="0" xfId="0" applyFont="1" applyFill="1" applyBorder="1" applyAlignment="1">
      <alignment vertical="center"/>
    </xf>
    <xf numFmtId="0" fontId="46" fillId="0" borderId="0" xfId="0" applyFont="1" applyFill="1" applyBorder="1" applyAlignment="1"/>
    <xf numFmtId="165" fontId="32" fillId="7" borderId="0" xfId="0" applyNumberFormat="1" applyFont="1" applyFill="1" applyAlignment="1">
      <alignment horizontal="left"/>
    </xf>
    <xf numFmtId="166" fontId="32" fillId="7" borderId="0" xfId="0" applyNumberFormat="1" applyFont="1" applyFill="1" applyAlignment="1">
      <alignment horizontal="left"/>
    </xf>
    <xf numFmtId="166" fontId="32" fillId="7" borderId="0" xfId="0" applyNumberFormat="1" applyFont="1" applyFill="1" applyBorder="1" applyAlignment="1">
      <alignment horizontal="left"/>
    </xf>
    <xf numFmtId="165" fontId="82" fillId="7" borderId="0" xfId="0" applyNumberFormat="1" applyFont="1" applyFill="1" applyBorder="1" applyAlignment="1">
      <alignment horizontal="left"/>
    </xf>
    <xf numFmtId="165" fontId="32" fillId="7" borderId="0" xfId="0" applyNumberFormat="1" applyFont="1" applyFill="1" applyBorder="1" applyAlignment="1">
      <alignment horizontal="left"/>
    </xf>
    <xf numFmtId="0" fontId="31" fillId="0" borderId="0" xfId="0" applyFont="1" applyFill="1" applyAlignment="1">
      <alignment horizontal="left"/>
    </xf>
    <xf numFmtId="165" fontId="32" fillId="0" borderId="0" xfId="0" applyNumberFormat="1" applyFont="1" applyFill="1" applyBorder="1" applyAlignment="1">
      <alignment horizontal="left"/>
    </xf>
    <xf numFmtId="0" fontId="32" fillId="0" borderId="0" xfId="0" applyFont="1" applyFill="1" applyAlignment="1">
      <alignment horizontal="left"/>
    </xf>
    <xf numFmtId="0" fontId="32" fillId="0" borderId="0" xfId="0" applyFont="1" applyAlignment="1">
      <alignment horizontal="left"/>
    </xf>
    <xf numFmtId="165" fontId="32" fillId="0" borderId="0" xfId="0" applyNumberFormat="1" applyFont="1" applyAlignment="1">
      <alignment horizontal="left"/>
    </xf>
    <xf numFmtId="0" fontId="31" fillId="0" borderId="0" xfId="0" applyFont="1" applyAlignment="1">
      <alignment horizontal="left"/>
    </xf>
    <xf numFmtId="0" fontId="40" fillId="0" borderId="0" xfId="0" applyFont="1" applyFill="1" applyAlignment="1">
      <alignment horizontal="left"/>
    </xf>
    <xf numFmtId="0" fontId="31" fillId="7" borderId="0" xfId="0" applyFont="1" applyFill="1" applyBorder="1" applyAlignment="1">
      <alignment horizontal="left"/>
    </xf>
    <xf numFmtId="0" fontId="32" fillId="0" borderId="0" xfId="0" applyFont="1" applyFill="1" applyBorder="1" applyAlignment="1">
      <alignment horizontal="left"/>
    </xf>
    <xf numFmtId="0" fontId="44" fillId="0" borderId="0" xfId="0" applyFont="1" applyFill="1" applyBorder="1" applyAlignment="1">
      <alignment horizontal="left"/>
    </xf>
    <xf numFmtId="165" fontId="81" fillId="7" borderId="0" xfId="0" applyNumberFormat="1" applyFont="1" applyFill="1" applyAlignment="1">
      <alignment horizontal="left"/>
    </xf>
    <xf numFmtId="165" fontId="82" fillId="7" borderId="0" xfId="0" applyNumberFormat="1" applyFont="1" applyFill="1" applyAlignment="1">
      <alignment horizontal="left"/>
    </xf>
    <xf numFmtId="2" fontId="32" fillId="0" borderId="0" xfId="0" applyNumberFormat="1" applyFont="1" applyAlignment="1">
      <alignment horizontal="left"/>
    </xf>
    <xf numFmtId="0" fontId="44" fillId="0" borderId="0" xfId="0" applyFont="1" applyAlignment="1">
      <alignment horizontal="left"/>
    </xf>
    <xf numFmtId="0" fontId="32" fillId="4" borderId="0" xfId="0" applyFont="1" applyFill="1" applyAlignment="1">
      <alignment horizontal="left"/>
    </xf>
    <xf numFmtId="165" fontId="45" fillId="7" borderId="0" xfId="0" applyNumberFormat="1" applyFont="1" applyFill="1" applyAlignment="1">
      <alignment horizontal="left"/>
    </xf>
    <xf numFmtId="165" fontId="42" fillId="7" borderId="0" xfId="0" applyNumberFormat="1" applyFont="1" applyFill="1" applyAlignment="1">
      <alignment horizontal="left"/>
    </xf>
    <xf numFmtId="165" fontId="42" fillId="7" borderId="0" xfId="0" applyNumberFormat="1" applyFont="1" applyFill="1" applyBorder="1" applyAlignment="1">
      <alignment horizontal="left"/>
    </xf>
    <xf numFmtId="164" fontId="32" fillId="0" borderId="0" xfId="0" applyNumberFormat="1" applyFont="1" applyBorder="1" applyAlignment="1">
      <alignment horizontal="left"/>
    </xf>
    <xf numFmtId="165" fontId="32" fillId="0" borderId="0" xfId="0" applyNumberFormat="1" applyFont="1" applyBorder="1" applyAlignment="1">
      <alignment horizontal="left"/>
    </xf>
    <xf numFmtId="165" fontId="83" fillId="7" borderId="0" xfId="0" applyNumberFormat="1" applyFont="1" applyFill="1" applyBorder="1" applyAlignment="1">
      <alignment horizontal="left"/>
    </xf>
    <xf numFmtId="166" fontId="31" fillId="7" borderId="0" xfId="0" applyNumberFormat="1" applyFont="1" applyFill="1" applyBorder="1" applyAlignment="1">
      <alignment horizontal="left"/>
    </xf>
    <xf numFmtId="0" fontId="46" fillId="0" borderId="0" xfId="0" applyFont="1" applyAlignment="1">
      <alignment horizontal="left"/>
    </xf>
    <xf numFmtId="164" fontId="32" fillId="7" borderId="0" xfId="0" applyNumberFormat="1" applyFont="1" applyFill="1" applyBorder="1" applyAlignment="1">
      <alignment horizontal="left"/>
    </xf>
    <xf numFmtId="0" fontId="32" fillId="7" borderId="0" xfId="0" applyFont="1" applyFill="1" applyAlignment="1">
      <alignment horizontal="left"/>
    </xf>
    <xf numFmtId="0" fontId="44" fillId="4" borderId="1" xfId="0" applyFont="1" applyFill="1" applyBorder="1" applyAlignment="1">
      <alignment horizontal="left"/>
    </xf>
    <xf numFmtId="0" fontId="31" fillId="4" borderId="1" xfId="0" applyFont="1" applyFill="1" applyBorder="1" applyAlignment="1">
      <alignment horizontal="left"/>
    </xf>
    <xf numFmtId="0" fontId="47" fillId="4" borderId="0" xfId="0" applyFont="1" applyFill="1" applyAlignment="1">
      <alignment horizontal="left"/>
    </xf>
    <xf numFmtId="0" fontId="31" fillId="7" borderId="0" xfId="0" applyFont="1" applyFill="1" applyAlignment="1">
      <alignment horizontal="left"/>
    </xf>
    <xf numFmtId="165" fontId="32" fillId="4" borderId="0" xfId="0" applyNumberFormat="1" applyFont="1" applyFill="1" applyBorder="1" applyAlignment="1">
      <alignment horizontal="left"/>
    </xf>
    <xf numFmtId="2" fontId="31" fillId="7" borderId="0" xfId="0" applyNumberFormat="1" applyFont="1" applyFill="1" applyAlignment="1">
      <alignment horizontal="left"/>
    </xf>
    <xf numFmtId="9" fontId="31" fillId="7" borderId="0" xfId="42" applyFont="1" applyFill="1" applyAlignment="1">
      <alignment horizontal="left"/>
    </xf>
    <xf numFmtId="0" fontId="5" fillId="0" borderId="0" xfId="45" applyFill="1" applyBorder="1"/>
    <xf numFmtId="0" fontId="5" fillId="0" borderId="0" xfId="45" applyBorder="1"/>
    <xf numFmtId="0" fontId="5" fillId="0" borderId="0" xfId="45" applyFill="1" applyBorder="1" applyAlignment="1">
      <alignment horizontal="right"/>
    </xf>
    <xf numFmtId="0" fontId="5" fillId="0" borderId="0" xfId="45" applyFill="1" applyBorder="1" applyAlignment="1">
      <alignment horizontal="left" indent="1"/>
    </xf>
    <xf numFmtId="0" fontId="37" fillId="0" borderId="0" xfId="45" applyFont="1" applyBorder="1" applyAlignment="1">
      <alignment vertical="top"/>
    </xf>
    <xf numFmtId="0" fontId="5" fillId="0" borderId="0" xfId="45" applyFill="1" applyBorder="1" applyAlignment="1">
      <alignment vertical="top"/>
    </xf>
    <xf numFmtId="0" fontId="37" fillId="0" borderId="0" xfId="45" applyFont="1" applyFill="1" applyBorder="1" applyAlignment="1">
      <alignment horizontal="left" vertical="center"/>
    </xf>
    <xf numFmtId="0" fontId="37" fillId="0" borderId="0" xfId="45" applyFont="1" applyFill="1" applyBorder="1" applyAlignment="1">
      <alignment vertical="center"/>
    </xf>
    <xf numFmtId="0" fontId="5" fillId="0" borderId="0" xfId="45" applyFont="1" applyFill="1" applyBorder="1" applyAlignment="1" applyProtection="1">
      <alignment vertical="center"/>
      <protection locked="0"/>
    </xf>
    <xf numFmtId="0" fontId="5" fillId="0" borderId="0" xfId="45" applyFill="1" applyBorder="1" applyAlignment="1">
      <alignment vertical="center"/>
    </xf>
    <xf numFmtId="0" fontId="37" fillId="0" borderId="0" xfId="45" applyFont="1" applyBorder="1" applyAlignment="1">
      <alignment horizontal="right" indent="1"/>
    </xf>
    <xf numFmtId="165" fontId="5" fillId="0" borderId="0" xfId="45" applyNumberFormat="1" applyBorder="1" applyAlignment="1">
      <alignment horizontal="left"/>
    </xf>
    <xf numFmtId="0" fontId="37" fillId="0" borderId="0" xfId="45" applyFont="1" applyFill="1" applyBorder="1" applyAlignment="1">
      <alignment horizontal="right" vertical="center" indent="1"/>
    </xf>
    <xf numFmtId="0" fontId="5" fillId="0" borderId="0" xfId="45" applyFont="1" applyFill="1" applyBorder="1" applyAlignment="1" applyProtection="1">
      <alignment horizontal="left" vertical="center"/>
      <protection locked="0"/>
    </xf>
    <xf numFmtId="0" fontId="37" fillId="0" borderId="0" xfId="45" applyFont="1" applyFill="1" applyBorder="1" applyAlignment="1">
      <alignment horizontal="right" indent="1"/>
    </xf>
    <xf numFmtId="165" fontId="5" fillId="0" borderId="0" xfId="45" applyNumberFormat="1" applyFill="1" applyBorder="1" applyAlignment="1">
      <alignment horizontal="left"/>
    </xf>
    <xf numFmtId="0" fontId="5" fillId="0" borderId="0" xfId="45" applyBorder="1" applyAlignment="1">
      <alignment vertical="top"/>
    </xf>
    <xf numFmtId="0" fontId="37" fillId="0" borderId="0" xfId="45" applyFont="1" applyBorder="1" applyAlignment="1">
      <alignment horizontal="left" vertical="center"/>
    </xf>
    <xf numFmtId="0" fontId="37" fillId="0" borderId="0" xfId="45" applyFont="1" applyBorder="1" applyAlignment="1">
      <alignment vertical="center"/>
    </xf>
    <xf numFmtId="0" fontId="5" fillId="0" borderId="0" xfId="45" applyBorder="1" applyAlignment="1">
      <alignment vertical="center"/>
    </xf>
    <xf numFmtId="0" fontId="5" fillId="0" borderId="0" xfId="45" applyNumberFormat="1" applyBorder="1" applyAlignment="1">
      <alignment vertical="top"/>
    </xf>
    <xf numFmtId="0" fontId="37" fillId="0" borderId="0" xfId="45" applyFont="1" applyBorder="1" applyAlignment="1">
      <alignment horizontal="right" vertical="top" indent="1"/>
    </xf>
    <xf numFmtId="0" fontId="5" fillId="0" borderId="0" xfId="45" applyBorder="1" applyAlignment="1">
      <alignment horizontal="right"/>
    </xf>
    <xf numFmtId="0" fontId="5" fillId="0" borderId="0" xfId="45" applyBorder="1" applyAlignment="1">
      <alignment horizontal="left" indent="1"/>
    </xf>
    <xf numFmtId="0" fontId="37" fillId="0" borderId="0" xfId="45" applyFont="1" applyFill="1" applyBorder="1" applyAlignment="1">
      <alignment vertical="top"/>
    </xf>
    <xf numFmtId="0" fontId="87" fillId="0" borderId="0" xfId="45" applyFont="1" applyBorder="1" applyAlignment="1">
      <alignment horizontal="right" vertical="center"/>
    </xf>
    <xf numFmtId="0" fontId="5" fillId="0" borderId="0" xfId="45" applyFont="1" applyBorder="1" applyAlignment="1">
      <alignment horizontal="right" vertical="center"/>
    </xf>
    <xf numFmtId="0" fontId="5" fillId="6" borderId="0" xfId="45" applyFont="1" applyFill="1" applyBorder="1" applyAlignment="1">
      <alignment horizontal="left" vertical="center"/>
    </xf>
    <xf numFmtId="1" fontId="5" fillId="6" borderId="0" xfId="45" applyNumberFormat="1" applyFont="1" applyFill="1" applyBorder="1" applyAlignment="1">
      <alignment horizontal="left" vertical="center"/>
    </xf>
    <xf numFmtId="0" fontId="37" fillId="7" borderId="0" xfId="45" applyFont="1" applyFill="1" applyBorder="1" applyAlignment="1">
      <alignment vertical="top"/>
    </xf>
    <xf numFmtId="0" fontId="30" fillId="0" borderId="0" xfId="45" applyFont="1" applyBorder="1" applyAlignment="1">
      <alignment horizontal="center"/>
    </xf>
    <xf numFmtId="0" fontId="5" fillId="0" borderId="0" xfId="45" applyFill="1" applyBorder="1" applyAlignment="1">
      <alignment horizontal="left" vertical="top" indent="1"/>
    </xf>
    <xf numFmtId="0" fontId="37" fillId="0" borderId="0" xfId="45" applyFont="1" applyBorder="1" applyAlignment="1">
      <alignment horizontal="center"/>
    </xf>
    <xf numFmtId="1" fontId="5" fillId="0" borderId="0" xfId="45" applyNumberFormat="1" applyBorder="1" applyAlignment="1">
      <alignment horizontal="right" indent="2"/>
    </xf>
    <xf numFmtId="0" fontId="37" fillId="6" borderId="0" xfId="45" applyFont="1" applyFill="1" applyBorder="1" applyAlignment="1">
      <alignment horizontal="right"/>
    </xf>
    <xf numFmtId="0" fontId="37" fillId="6" borderId="0" xfId="45" applyFont="1" applyFill="1" applyBorder="1" applyAlignment="1">
      <alignment horizontal="right" vertical="top"/>
    </xf>
    <xf numFmtId="9" fontId="5" fillId="0" borderId="0" xfId="45" applyNumberFormat="1" applyBorder="1" applyAlignment="1">
      <alignment horizontal="right" indent="2"/>
    </xf>
    <xf numFmtId="1" fontId="5" fillId="0" borderId="0" xfId="45" applyNumberFormat="1" applyBorder="1" applyAlignment="1">
      <alignment horizontal="right" vertical="top" indent="2"/>
    </xf>
    <xf numFmtId="9" fontId="5" fillId="0" borderId="0" xfId="45" applyNumberFormat="1" applyBorder="1" applyAlignment="1">
      <alignment horizontal="right" vertical="top" indent="2"/>
    </xf>
    <xf numFmtId="0" fontId="67" fillId="0" borderId="0" xfId="0" applyFont="1" applyFill="1" applyBorder="1" applyAlignment="1" applyProtection="1">
      <alignment vertical="center" wrapText="1"/>
    </xf>
    <xf numFmtId="0" fontId="39" fillId="4" borderId="0" xfId="0" applyFont="1" applyFill="1"/>
    <xf numFmtId="164" fontId="34" fillId="0" borderId="0" xfId="0" applyNumberFormat="1" applyFont="1" applyBorder="1" applyAlignment="1">
      <alignment horizontal="left"/>
    </xf>
    <xf numFmtId="165" fontId="34" fillId="0" borderId="0" xfId="0" applyNumberFormat="1" applyFont="1" applyBorder="1" applyAlignment="1">
      <alignment horizontal="left"/>
    </xf>
    <xf numFmtId="0" fontId="46" fillId="4" borderId="0" xfId="0" applyFont="1" applyFill="1" applyAlignment="1">
      <alignment horizontal="left"/>
    </xf>
    <xf numFmtId="1" fontId="32" fillId="7" borderId="0" xfId="0" applyNumberFormat="1" applyFont="1" applyFill="1" applyAlignment="1">
      <alignment horizontal="left"/>
    </xf>
    <xf numFmtId="0" fontId="39" fillId="4" borderId="1" xfId="0" applyFont="1" applyFill="1" applyBorder="1" applyAlignment="1">
      <alignment horizontal="left"/>
    </xf>
    <xf numFmtId="0" fontId="29" fillId="4" borderId="1" xfId="0" applyFont="1" applyFill="1" applyBorder="1" applyAlignment="1">
      <alignment horizontal="left"/>
    </xf>
    <xf numFmtId="165" fontId="39" fillId="4" borderId="1" xfId="0" applyNumberFormat="1" applyFont="1" applyFill="1" applyBorder="1" applyAlignment="1">
      <alignment horizontal="left"/>
    </xf>
    <xf numFmtId="165" fontId="78" fillId="4" borderId="1" xfId="0" applyNumberFormat="1" applyFont="1" applyFill="1" applyBorder="1" applyAlignment="1">
      <alignment horizontal="left"/>
    </xf>
    <xf numFmtId="0" fontId="90" fillId="0" borderId="0" xfId="0" applyFont="1" applyFill="1" applyAlignment="1">
      <alignment horizontal="left"/>
    </xf>
    <xf numFmtId="0" fontId="48" fillId="7" borderId="0" xfId="0" applyFont="1" applyFill="1" applyAlignment="1">
      <alignment horizontal="right" indent="1"/>
    </xf>
    <xf numFmtId="0" fontId="31" fillId="7" borderId="0" xfId="0" applyFont="1" applyFill="1" applyAlignment="1">
      <alignment horizontal="right" indent="1"/>
    </xf>
    <xf numFmtId="0" fontId="34" fillId="7" borderId="0" xfId="0" applyFont="1" applyFill="1"/>
    <xf numFmtId="0" fontId="39" fillId="7" borderId="0" xfId="0" applyFont="1" applyFill="1"/>
    <xf numFmtId="0" fontId="34" fillId="7" borderId="0" xfId="0" quotePrefix="1" applyFont="1" applyFill="1"/>
    <xf numFmtId="0" fontId="38" fillId="7" borderId="0" xfId="0" applyFont="1" applyFill="1"/>
    <xf numFmtId="0" fontId="38" fillId="7" borderId="0" xfId="0" quotePrefix="1" applyFont="1" applyFill="1"/>
    <xf numFmtId="0" fontId="34" fillId="0" borderId="0" xfId="0" applyFont="1" applyAlignment="1">
      <alignment vertical="top"/>
    </xf>
    <xf numFmtId="0" fontId="39" fillId="7" borderId="0" xfId="0" applyFont="1" applyFill="1" applyAlignment="1">
      <alignment horizontal="right" indent="1"/>
    </xf>
    <xf numFmtId="0" fontId="34" fillId="7" borderId="0" xfId="0" applyFont="1" applyFill="1" applyAlignment="1">
      <alignment horizontal="right" indent="1"/>
    </xf>
    <xf numFmtId="0" fontId="39" fillId="7" borderId="0" xfId="0" applyFont="1" applyFill="1" applyAlignment="1">
      <alignment horizontal="right" vertical="top" indent="1"/>
    </xf>
    <xf numFmtId="0" fontId="39" fillId="7" borderId="0" xfId="0" applyFont="1" applyFill="1" applyAlignment="1">
      <alignment horizontal="left"/>
    </xf>
    <xf numFmtId="0" fontId="34" fillId="7" borderId="0" xfId="0" applyFont="1" applyFill="1" applyAlignment="1">
      <alignment horizontal="left"/>
    </xf>
    <xf numFmtId="165" fontId="81" fillId="7" borderId="0" xfId="0" applyNumberFormat="1" applyFont="1" applyFill="1" applyBorder="1" applyAlignment="1">
      <alignment horizontal="left"/>
    </xf>
    <xf numFmtId="165" fontId="45" fillId="7" borderId="0" xfId="0" applyNumberFormat="1" applyFont="1" applyFill="1" applyBorder="1" applyAlignment="1">
      <alignment horizontal="left"/>
    </xf>
    <xf numFmtId="165" fontId="45" fillId="7" borderId="0" xfId="0" quotePrefix="1" applyNumberFormat="1" applyFont="1" applyFill="1" applyBorder="1" applyAlignment="1">
      <alignment horizontal="left"/>
    </xf>
    <xf numFmtId="165" fontId="38" fillId="4" borderId="1" xfId="0" applyNumberFormat="1" applyFont="1" applyFill="1" applyBorder="1" applyAlignment="1">
      <alignment horizontal="left"/>
    </xf>
    <xf numFmtId="1" fontId="31" fillId="7" borderId="0" xfId="42" applyNumberFormat="1" applyFont="1" applyFill="1" applyAlignment="1">
      <alignment horizontal="left"/>
    </xf>
    <xf numFmtId="1" fontId="31" fillId="7" borderId="0" xfId="0" applyNumberFormat="1" applyFont="1" applyFill="1" applyAlignment="1">
      <alignment horizontal="left"/>
    </xf>
    <xf numFmtId="0" fontId="5" fillId="6" borderId="0" xfId="45" applyFill="1" applyBorder="1" applyAlignment="1">
      <alignment vertical="center"/>
    </xf>
    <xf numFmtId="0" fontId="5" fillId="6" borderId="0" xfId="45" applyFill="1" applyBorder="1" applyAlignment="1">
      <alignment vertical="top"/>
    </xf>
    <xf numFmtId="0" fontId="5" fillId="6" borderId="0" xfId="45" applyFill="1" applyBorder="1" applyAlignment="1">
      <alignment horizontal="left" vertical="top" indent="1"/>
    </xf>
    <xf numFmtId="0" fontId="47" fillId="6" borderId="0" xfId="0" applyFont="1" applyFill="1" applyAlignment="1">
      <alignment horizontal="left"/>
    </xf>
    <xf numFmtId="2" fontId="47" fillId="6" borderId="0" xfId="0" applyNumberFormat="1" applyFont="1" applyFill="1" applyAlignment="1">
      <alignment horizontal="left"/>
    </xf>
    <xf numFmtId="1" fontId="32" fillId="7" borderId="0" xfId="0" applyNumberFormat="1" applyFont="1" applyFill="1" applyBorder="1" applyAlignment="1">
      <alignment horizontal="left"/>
    </xf>
    <xf numFmtId="0" fontId="78" fillId="4" borderId="1" xfId="0" applyFont="1" applyFill="1" applyBorder="1" applyAlignment="1">
      <alignment horizontal="left"/>
    </xf>
    <xf numFmtId="0" fontId="41" fillId="0" borderId="0" xfId="0" applyFont="1" applyAlignment="1">
      <alignment horizontal="left"/>
    </xf>
    <xf numFmtId="1" fontId="41" fillId="0" borderId="0" xfId="0" applyNumberFormat="1" applyFont="1" applyAlignment="1">
      <alignment horizontal="left"/>
    </xf>
    <xf numFmtId="0" fontId="83" fillId="4" borderId="0" xfId="0" applyFont="1" applyFill="1" applyAlignment="1">
      <alignment horizontal="left"/>
    </xf>
    <xf numFmtId="0" fontId="46" fillId="4" borderId="0" xfId="0" applyFont="1" applyFill="1" applyAlignment="1">
      <alignment horizontal="left" wrapText="1"/>
    </xf>
    <xf numFmtId="11" fontId="39" fillId="4" borderId="1" xfId="0" applyNumberFormat="1" applyFont="1" applyFill="1" applyBorder="1" applyAlignment="1" applyProtection="1">
      <alignment horizontal="left"/>
    </xf>
    <xf numFmtId="0" fontId="39" fillId="4" borderId="1" xfId="0" applyFont="1" applyFill="1" applyBorder="1" applyAlignment="1">
      <alignment horizontal="left" wrapText="1"/>
    </xf>
    <xf numFmtId="165" fontId="32" fillId="0" borderId="0" xfId="0" applyNumberFormat="1" applyFont="1" applyFill="1" applyBorder="1" applyAlignment="1" applyProtection="1">
      <alignment horizontal="left"/>
    </xf>
    <xf numFmtId="165" fontId="43" fillId="7" borderId="0" xfId="10" applyNumberFormat="1" applyFont="1" applyFill="1" applyBorder="1" applyAlignment="1">
      <alignment horizontal="left"/>
    </xf>
    <xf numFmtId="165" fontId="43" fillId="7" borderId="0" xfId="0" applyNumberFormat="1" applyFont="1" applyFill="1" applyBorder="1" applyAlignment="1">
      <alignment horizontal="left"/>
    </xf>
    <xf numFmtId="165" fontId="44" fillId="0" borderId="0" xfId="0" applyNumberFormat="1" applyFont="1" applyAlignment="1">
      <alignment horizontal="left"/>
    </xf>
    <xf numFmtId="165" fontId="43" fillId="7" borderId="0" xfId="0" applyNumberFormat="1" applyFont="1" applyFill="1" applyAlignment="1">
      <alignment horizontal="left"/>
    </xf>
    <xf numFmtId="0" fontId="46" fillId="0" borderId="0" xfId="0" applyFont="1" applyFill="1" applyBorder="1" applyAlignment="1">
      <alignment horizontal="left"/>
    </xf>
    <xf numFmtId="0" fontId="34" fillId="0" borderId="0" xfId="0" applyFont="1" applyAlignment="1">
      <alignment horizontal="left"/>
    </xf>
    <xf numFmtId="0" fontId="9" fillId="4" borderId="0" xfId="0" applyFont="1" applyFill="1" applyAlignment="1">
      <alignment horizontal="right" indent="1"/>
    </xf>
    <xf numFmtId="0" fontId="37" fillId="0" borderId="0" xfId="45" applyFont="1" applyBorder="1"/>
    <xf numFmtId="0" fontId="5" fillId="4" borderId="0" xfId="45" applyFont="1" applyFill="1" applyBorder="1"/>
    <xf numFmtId="0" fontId="5" fillId="4" borderId="0" xfId="45" applyFont="1" applyFill="1" applyBorder="1" applyAlignment="1">
      <alignment horizontal="center"/>
    </xf>
    <xf numFmtId="0" fontId="37" fillId="4" borderId="0" xfId="45" applyFont="1" applyFill="1" applyBorder="1"/>
    <xf numFmtId="0" fontId="5" fillId="4" borderId="0" xfId="45" quotePrefix="1" applyFont="1" applyFill="1" applyBorder="1"/>
    <xf numFmtId="0" fontId="5" fillId="0" borderId="0" xfId="45" applyFont="1" applyFill="1" applyBorder="1" applyAlignment="1">
      <alignment horizontal="center"/>
    </xf>
    <xf numFmtId="169" fontId="39" fillId="4" borderId="0" xfId="0" applyNumberFormat="1" applyFont="1" applyFill="1" applyAlignment="1">
      <alignment horizontal="center"/>
    </xf>
    <xf numFmtId="168" fontId="34" fillId="0" borderId="0" xfId="0" applyNumberFormat="1" applyFont="1" applyAlignment="1">
      <alignment horizontal="center"/>
    </xf>
    <xf numFmtId="168" fontId="92" fillId="0" borderId="0" xfId="16" applyNumberFormat="1" applyFont="1" applyFill="1" applyAlignment="1">
      <alignment horizontal="center" vertical="center"/>
    </xf>
    <xf numFmtId="168" fontId="34" fillId="0" borderId="0" xfId="0" applyNumberFormat="1" applyFont="1" applyAlignment="1">
      <alignment horizontal="center" vertical="center"/>
    </xf>
    <xf numFmtId="169" fontId="34" fillId="0" borderId="0" xfId="0" applyNumberFormat="1" applyFont="1" applyAlignment="1">
      <alignment horizontal="center"/>
    </xf>
    <xf numFmtId="0" fontId="39" fillId="4" borderId="0" xfId="0" applyFont="1" applyFill="1" applyAlignment="1">
      <alignment horizontal="right" indent="1"/>
    </xf>
    <xf numFmtId="0" fontId="39" fillId="0" borderId="0" xfId="0" applyFont="1" applyAlignment="1">
      <alignment horizontal="right" indent="1"/>
    </xf>
    <xf numFmtId="0" fontId="39" fillId="4" borderId="0" xfId="0" applyFont="1" applyFill="1" applyAlignment="1">
      <alignment horizontal="center"/>
    </xf>
    <xf numFmtId="0" fontId="34" fillId="0" borderId="0" xfId="0" applyFont="1" applyAlignment="1">
      <alignment horizontal="center"/>
    </xf>
    <xf numFmtId="168" fontId="34" fillId="0" borderId="0" xfId="0" applyNumberFormat="1" applyFont="1" applyAlignment="1"/>
    <xf numFmtId="0" fontId="39" fillId="4" borderId="2" xfId="0" applyFont="1" applyFill="1" applyBorder="1" applyAlignment="1">
      <alignment horizontal="right" indent="1"/>
    </xf>
    <xf numFmtId="0" fontId="39" fillId="4" borderId="0" xfId="0" applyFont="1" applyFill="1" applyBorder="1" applyAlignment="1">
      <alignment horizontal="center"/>
    </xf>
    <xf numFmtId="0" fontId="39" fillId="4" borderId="2" xfId="0" applyFont="1" applyFill="1" applyBorder="1" applyAlignment="1">
      <alignment horizontal="right" vertical="top" indent="1"/>
    </xf>
    <xf numFmtId="0" fontId="39" fillId="4" borderId="3" xfId="0" applyFont="1" applyFill="1" applyBorder="1" applyAlignment="1">
      <alignment horizontal="right" vertical="top" wrapText="1" indent="1"/>
    </xf>
    <xf numFmtId="165" fontId="34" fillId="0" borderId="0" xfId="0" applyNumberFormat="1" applyFont="1" applyFill="1" applyAlignment="1">
      <alignment horizontal="left"/>
    </xf>
    <xf numFmtId="165" fontId="34" fillId="0" borderId="0" xfId="0" applyNumberFormat="1" applyFont="1" applyFill="1" applyAlignment="1">
      <alignment horizontal="center"/>
    </xf>
    <xf numFmtId="0" fontId="34" fillId="0" borderId="0" xfId="0" applyFont="1" applyFill="1"/>
    <xf numFmtId="165" fontId="34" fillId="0" borderId="0" xfId="0" applyNumberFormat="1" applyFont="1" applyFill="1" applyBorder="1" applyAlignment="1">
      <alignment horizontal="left"/>
    </xf>
    <xf numFmtId="0" fontId="39" fillId="4" borderId="2" xfId="0" applyFont="1" applyFill="1" applyBorder="1" applyAlignment="1">
      <alignment horizontal="center"/>
    </xf>
    <xf numFmtId="0" fontId="39" fillId="4" borderId="0" xfId="0" applyFont="1" applyFill="1" applyAlignment="1">
      <alignment horizontal="left"/>
    </xf>
    <xf numFmtId="0" fontId="93" fillId="4" borderId="0" xfId="0" applyFont="1" applyFill="1"/>
    <xf numFmtId="0" fontId="39" fillId="4" borderId="0" xfId="0" applyFont="1" applyFill="1" applyBorder="1"/>
    <xf numFmtId="1" fontId="94" fillId="4" borderId="0" xfId="0" applyNumberFormat="1" applyFont="1" applyFill="1" applyAlignment="1">
      <alignment horizontal="center"/>
    </xf>
    <xf numFmtId="165" fontId="96" fillId="0" borderId="0" xfId="0" applyNumberFormat="1" applyFont="1" applyAlignment="1">
      <alignment horizontal="center"/>
    </xf>
    <xf numFmtId="165" fontId="96" fillId="0" borderId="0" xfId="0" applyNumberFormat="1" applyFont="1"/>
    <xf numFmtId="167" fontId="96" fillId="0" borderId="0" xfId="0" applyNumberFormat="1" applyFont="1"/>
    <xf numFmtId="165" fontId="90" fillId="0" borderId="0" xfId="0" applyNumberFormat="1" applyFont="1"/>
    <xf numFmtId="166" fontId="94" fillId="0" borderId="0" xfId="0" applyNumberFormat="1" applyFont="1"/>
    <xf numFmtId="0" fontId="90" fillId="0" borderId="0" xfId="0" applyFont="1"/>
    <xf numFmtId="0" fontId="96" fillId="0" borderId="0" xfId="0" applyFont="1" applyAlignment="1">
      <alignment horizontal="center"/>
    </xf>
    <xf numFmtId="0" fontId="34" fillId="0" borderId="0" xfId="0" applyFont="1" applyBorder="1"/>
    <xf numFmtId="0" fontId="39" fillId="4" borderId="1" xfId="0" applyFont="1" applyFill="1" applyBorder="1" applyAlignment="1">
      <alignment horizontal="right" indent="1"/>
    </xf>
    <xf numFmtId="0" fontId="94" fillId="4" borderId="1" xfId="0" applyFont="1" applyFill="1" applyBorder="1" applyAlignment="1">
      <alignment horizontal="center"/>
    </xf>
    <xf numFmtId="0" fontId="93" fillId="4" borderId="1" xfId="0" applyFont="1" applyFill="1" applyBorder="1"/>
    <xf numFmtId="0" fontId="39" fillId="4" borderId="1" xfId="0" applyFont="1" applyFill="1" applyBorder="1"/>
    <xf numFmtId="0" fontId="39" fillId="4" borderId="0" xfId="0" applyFont="1" applyFill="1" applyBorder="1" applyAlignment="1">
      <alignment horizontal="left"/>
    </xf>
    <xf numFmtId="0" fontId="95" fillId="4" borderId="0" xfId="0" applyFont="1" applyFill="1" applyAlignment="1">
      <alignment horizontal="center"/>
    </xf>
    <xf numFmtId="0" fontId="35" fillId="4" borderId="0" xfId="0" applyFont="1" applyFill="1" applyAlignment="1">
      <alignment horizontal="center"/>
    </xf>
    <xf numFmtId="0" fontId="35" fillId="4" borderId="1" xfId="0" applyFont="1" applyFill="1" applyBorder="1" applyAlignment="1">
      <alignment horizontal="center"/>
    </xf>
    <xf numFmtId="2" fontId="30" fillId="0" borderId="0" xfId="0" applyNumberFormat="1" applyFont="1" applyAlignment="1">
      <alignment horizontal="center"/>
    </xf>
    <xf numFmtId="0" fontId="30" fillId="0" borderId="0" xfId="0" applyFont="1" applyAlignment="1">
      <alignment horizontal="center"/>
    </xf>
    <xf numFmtId="165" fontId="94" fillId="0" borderId="0" xfId="0" applyNumberFormat="1" applyFont="1" applyBorder="1"/>
    <xf numFmtId="2" fontId="96" fillId="0" borderId="0" xfId="0" applyNumberFormat="1" applyFont="1" applyBorder="1"/>
    <xf numFmtId="165" fontId="96" fillId="0" borderId="0" xfId="0" applyNumberFormat="1" applyFont="1" applyBorder="1"/>
    <xf numFmtId="1" fontId="94" fillId="0" borderId="0" xfId="0" applyNumberFormat="1" applyFont="1" applyBorder="1"/>
    <xf numFmtId="0" fontId="95" fillId="4" borderId="0" xfId="0" applyFont="1" applyFill="1" applyBorder="1" applyAlignment="1">
      <alignment horizontal="center"/>
    </xf>
    <xf numFmtId="11" fontId="95" fillId="4" borderId="0" xfId="0" applyNumberFormat="1" applyFont="1" applyFill="1" applyBorder="1"/>
    <xf numFmtId="0" fontId="95" fillId="4" borderId="0" xfId="0" applyFont="1" applyFill="1" applyBorder="1"/>
    <xf numFmtId="165" fontId="95" fillId="0" borderId="0" xfId="0" applyNumberFormat="1" applyFont="1" applyAlignment="1">
      <alignment horizontal="center"/>
    </xf>
    <xf numFmtId="165" fontId="97" fillId="0" borderId="0" xfId="0" applyNumberFormat="1" applyFont="1" applyBorder="1" applyAlignment="1">
      <alignment horizontal="right"/>
    </xf>
    <xf numFmtId="165" fontId="97" fillId="0" borderId="0" xfId="0" applyNumberFormat="1" applyFont="1" applyBorder="1"/>
    <xf numFmtId="0" fontId="97" fillId="0" borderId="0" xfId="0" applyFont="1" applyBorder="1"/>
    <xf numFmtId="165" fontId="95" fillId="0" borderId="0" xfId="0" applyNumberFormat="1" applyFont="1" applyBorder="1"/>
    <xf numFmtId="0" fontId="95" fillId="0" borderId="0" xfId="0" applyFont="1" applyAlignment="1">
      <alignment horizontal="center"/>
    </xf>
    <xf numFmtId="165" fontId="95" fillId="0" borderId="0" xfId="0" applyNumberFormat="1" applyFont="1" applyBorder="1" applyAlignment="1">
      <alignment horizontal="center"/>
    </xf>
    <xf numFmtId="11" fontId="95" fillId="4" borderId="0" xfId="0" applyNumberFormat="1" applyFont="1" applyFill="1" applyAlignment="1">
      <alignment horizontal="left"/>
    </xf>
    <xf numFmtId="0" fontId="95" fillId="4" borderId="0" xfId="0" applyFont="1" applyFill="1" applyAlignment="1">
      <alignment horizontal="left"/>
    </xf>
    <xf numFmtId="0" fontId="34" fillId="0" borderId="0" xfId="0" applyFont="1" applyBorder="1" applyAlignment="1">
      <alignment horizontal="left"/>
    </xf>
    <xf numFmtId="165" fontId="97" fillId="0" borderId="0" xfId="0" applyNumberFormat="1" applyFont="1" applyAlignment="1">
      <alignment horizontal="left"/>
    </xf>
    <xf numFmtId="165" fontId="95" fillId="0" borderId="0" xfId="0" applyNumberFormat="1" applyFont="1" applyAlignment="1">
      <alignment horizontal="left"/>
    </xf>
    <xf numFmtId="0" fontId="97" fillId="0" borderId="0" xfId="0" applyFont="1" applyAlignment="1">
      <alignment horizontal="left"/>
    </xf>
    <xf numFmtId="11" fontId="35" fillId="4" borderId="0" xfId="0" applyNumberFormat="1" applyFont="1" applyFill="1" applyBorder="1" applyAlignment="1">
      <alignment horizontal="center"/>
    </xf>
    <xf numFmtId="11" fontId="35" fillId="4" borderId="0" xfId="0" applyNumberFormat="1" applyFont="1" applyFill="1" applyBorder="1"/>
    <xf numFmtId="0" fontId="35" fillId="4" borderId="0" xfId="0" applyFont="1" applyFill="1" applyBorder="1" applyAlignment="1"/>
    <xf numFmtId="0" fontId="35" fillId="4" borderId="0" xfId="0" applyFont="1" applyFill="1"/>
    <xf numFmtId="0" fontId="35" fillId="4" borderId="0" xfId="0" applyFont="1" applyFill="1" applyBorder="1"/>
    <xf numFmtId="1" fontId="35" fillId="4" borderId="0" xfId="0" applyNumberFormat="1" applyFont="1" applyFill="1" applyBorder="1"/>
    <xf numFmtId="0" fontId="35" fillId="4" borderId="0" xfId="0" applyFont="1" applyFill="1" applyBorder="1" applyAlignment="1">
      <alignment horizontal="center"/>
    </xf>
    <xf numFmtId="0" fontId="35" fillId="4" borderId="1" xfId="0" applyFont="1" applyFill="1" applyBorder="1"/>
    <xf numFmtId="11" fontId="30" fillId="0" borderId="0" xfId="0" applyNumberFormat="1" applyFont="1" applyBorder="1" applyAlignment="1">
      <alignment horizontal="center"/>
    </xf>
    <xf numFmtId="165" fontId="30" fillId="0" borderId="0" xfId="0" applyNumberFormat="1" applyFont="1" applyBorder="1" applyAlignment="1">
      <alignment horizontal="center"/>
    </xf>
    <xf numFmtId="165" fontId="30" fillId="0" borderId="0" xfId="0" applyNumberFormat="1" applyFont="1" applyBorder="1" applyAlignment="1">
      <alignment horizontal="right"/>
    </xf>
    <xf numFmtId="0" fontId="30" fillId="0" borderId="0" xfId="0" applyFont="1"/>
    <xf numFmtId="165" fontId="30" fillId="0" borderId="0" xfId="0" applyNumberFormat="1" applyFont="1" applyAlignment="1">
      <alignment horizontal="center"/>
    </xf>
    <xf numFmtId="0" fontId="30" fillId="0" borderId="0" xfId="0" applyFont="1" applyBorder="1"/>
    <xf numFmtId="0" fontId="30" fillId="0" borderId="0" xfId="0" applyFont="1" applyBorder="1" applyAlignment="1">
      <alignment horizontal="center"/>
    </xf>
    <xf numFmtId="165" fontId="96" fillId="0" borderId="5" xfId="0" applyNumberFormat="1" applyFont="1" applyBorder="1" applyAlignment="1">
      <alignment horizontal="right" indent="1"/>
    </xf>
    <xf numFmtId="2" fontId="96" fillId="0" borderId="2" xfId="0" applyNumberFormat="1" applyFont="1" applyBorder="1" applyAlignment="1">
      <alignment horizontal="left"/>
    </xf>
    <xf numFmtId="165" fontId="100" fillId="0" borderId="5" xfId="0" applyNumberFormat="1" applyFont="1" applyBorder="1" applyAlignment="1">
      <alignment horizontal="right" indent="1"/>
    </xf>
    <xf numFmtId="165" fontId="96" fillId="0" borderId="2" xfId="0" applyNumberFormat="1" applyFont="1" applyBorder="1" applyAlignment="1">
      <alignment horizontal="left"/>
    </xf>
    <xf numFmtId="0" fontId="100" fillId="0" borderId="5" xfId="0" applyFont="1" applyBorder="1" applyAlignment="1">
      <alignment horizontal="right" indent="1"/>
    </xf>
    <xf numFmtId="1" fontId="96" fillId="0" borderId="2" xfId="0" applyNumberFormat="1" applyFont="1" applyBorder="1" applyAlignment="1">
      <alignment horizontal="left"/>
    </xf>
    <xf numFmtId="165" fontId="96" fillId="0" borderId="6" xfId="0" applyNumberFormat="1" applyFont="1" applyBorder="1" applyAlignment="1">
      <alignment horizontal="right" indent="1"/>
    </xf>
    <xf numFmtId="165" fontId="96" fillId="0" borderId="3" xfId="0" applyNumberFormat="1" applyFont="1" applyBorder="1" applyAlignment="1">
      <alignment horizontal="left"/>
    </xf>
    <xf numFmtId="165" fontId="97" fillId="0" borderId="5" xfId="0" applyNumberFormat="1" applyFont="1" applyBorder="1" applyAlignment="1">
      <alignment horizontal="right" indent="1"/>
    </xf>
    <xf numFmtId="2" fontId="97" fillId="0" borderId="2" xfId="0" applyNumberFormat="1" applyFont="1" applyBorder="1" applyAlignment="1">
      <alignment horizontal="left"/>
    </xf>
    <xf numFmtId="165" fontId="102" fillId="0" borderId="5" xfId="0" applyNumberFormat="1" applyFont="1" applyBorder="1" applyAlignment="1">
      <alignment horizontal="right" indent="1"/>
    </xf>
    <xf numFmtId="165" fontId="97" fillId="0" borderId="2" xfId="0" applyNumberFormat="1" applyFont="1" applyBorder="1" applyAlignment="1">
      <alignment horizontal="left"/>
    </xf>
    <xf numFmtId="0" fontId="102" fillId="0" borderId="5" xfId="0" applyFont="1" applyBorder="1" applyAlignment="1">
      <alignment horizontal="right" indent="1"/>
    </xf>
    <xf numFmtId="1" fontId="97" fillId="0" borderId="2" xfId="0" applyNumberFormat="1" applyFont="1" applyBorder="1" applyAlignment="1">
      <alignment horizontal="left"/>
    </xf>
    <xf numFmtId="165" fontId="97" fillId="0" borderId="6" xfId="0" applyNumberFormat="1" applyFont="1" applyBorder="1" applyAlignment="1">
      <alignment horizontal="right" indent="1"/>
    </xf>
    <xf numFmtId="165" fontId="97" fillId="0" borderId="3" xfId="0" applyNumberFormat="1" applyFont="1" applyBorder="1" applyAlignment="1">
      <alignment horizontal="left"/>
    </xf>
    <xf numFmtId="0" fontId="30" fillId="0" borderId="5" xfId="0" applyFont="1" applyBorder="1" applyAlignment="1">
      <alignment horizontal="right"/>
    </xf>
    <xf numFmtId="167" fontId="30" fillId="0" borderId="2" xfId="0" applyNumberFormat="1" applyFont="1" applyBorder="1" applyAlignment="1">
      <alignment horizontal="left"/>
    </xf>
    <xf numFmtId="0" fontId="30" fillId="0" borderId="5" xfId="0" applyFont="1" applyBorder="1"/>
    <xf numFmtId="0" fontId="30" fillId="0" borderId="2" xfId="0" applyFont="1" applyBorder="1" applyAlignment="1">
      <alignment horizontal="left"/>
    </xf>
    <xf numFmtId="0" fontId="30" fillId="0" borderId="6" xfId="0" applyFont="1" applyBorder="1" applyAlignment="1">
      <alignment horizontal="right"/>
    </xf>
    <xf numFmtId="167" fontId="30" fillId="0" borderId="3" xfId="0" applyNumberFormat="1" applyFont="1" applyBorder="1" applyAlignment="1">
      <alignment horizontal="left"/>
    </xf>
    <xf numFmtId="2" fontId="31" fillId="0" borderId="0" xfId="0" applyNumberFormat="1" applyFont="1" applyFill="1" applyAlignment="1">
      <alignment horizontal="left"/>
    </xf>
    <xf numFmtId="0" fontId="105" fillId="7" borderId="0" xfId="0" applyFont="1" applyFill="1" applyAlignment="1">
      <alignment horizontal="left"/>
    </xf>
    <xf numFmtId="2" fontId="105" fillId="7" borderId="0" xfId="0" applyNumberFormat="1" applyFont="1" applyFill="1" applyAlignment="1">
      <alignment horizontal="left"/>
    </xf>
    <xf numFmtId="0" fontId="105" fillId="0" borderId="0" xfId="0" applyFont="1" applyAlignment="1">
      <alignment horizontal="left"/>
    </xf>
    <xf numFmtId="0" fontId="104" fillId="0" borderId="0" xfId="0" applyFont="1" applyAlignment="1">
      <alignment horizontal="left"/>
    </xf>
    <xf numFmtId="0" fontId="105" fillId="0" borderId="0" xfId="0" applyFont="1" applyFill="1" applyAlignment="1">
      <alignment horizontal="left"/>
    </xf>
    <xf numFmtId="0" fontId="104" fillId="0" borderId="0" xfId="0" applyFont="1" applyFill="1" applyBorder="1" applyAlignment="1">
      <alignment horizontal="left"/>
    </xf>
    <xf numFmtId="0" fontId="105" fillId="0" borderId="0" xfId="0" applyFont="1" applyFill="1" applyBorder="1" applyAlignment="1">
      <alignment horizontal="left"/>
    </xf>
    <xf numFmtId="0" fontId="31" fillId="13" borderId="1" xfId="0" applyFont="1" applyFill="1" applyBorder="1" applyAlignment="1">
      <alignment horizontal="left"/>
    </xf>
    <xf numFmtId="0" fontId="31" fillId="14" borderId="1" xfId="0" applyFont="1" applyFill="1" applyBorder="1" applyAlignment="1">
      <alignment horizontal="left"/>
    </xf>
    <xf numFmtId="0" fontId="31" fillId="15" borderId="1" xfId="0" applyFont="1" applyFill="1" applyBorder="1" applyAlignment="1">
      <alignment horizontal="left"/>
    </xf>
    <xf numFmtId="0" fontId="31" fillId="16" borderId="1" xfId="0" applyFont="1" applyFill="1" applyBorder="1" applyAlignment="1">
      <alignment horizontal="left"/>
    </xf>
    <xf numFmtId="0" fontId="31" fillId="17" borderId="1" xfId="0" applyFont="1" applyFill="1" applyBorder="1" applyAlignment="1">
      <alignment horizontal="left"/>
    </xf>
    <xf numFmtId="0" fontId="31" fillId="18" borderId="1" xfId="0" applyFont="1" applyFill="1" applyBorder="1" applyAlignment="1">
      <alignment horizontal="left"/>
    </xf>
    <xf numFmtId="0" fontId="31" fillId="19" borderId="1" xfId="0" applyFont="1" applyFill="1" applyBorder="1" applyAlignment="1">
      <alignment horizontal="left"/>
    </xf>
    <xf numFmtId="0" fontId="31" fillId="20" borderId="1" xfId="0" applyFont="1" applyFill="1" applyBorder="1" applyAlignment="1">
      <alignment horizontal="left"/>
    </xf>
    <xf numFmtId="0" fontId="31" fillId="21" borderId="1" xfId="0" applyFont="1" applyFill="1" applyBorder="1" applyAlignment="1">
      <alignment horizontal="left"/>
    </xf>
    <xf numFmtId="0" fontId="31" fillId="22" borderId="1" xfId="0" applyFont="1" applyFill="1" applyBorder="1" applyAlignment="1">
      <alignment horizontal="left"/>
    </xf>
    <xf numFmtId="0" fontId="31" fillId="23" borderId="1" xfId="0" applyFont="1" applyFill="1" applyBorder="1" applyAlignment="1">
      <alignment horizontal="left"/>
    </xf>
    <xf numFmtId="0" fontId="31" fillId="24" borderId="1" xfId="0" applyFont="1" applyFill="1" applyBorder="1" applyAlignment="1">
      <alignment horizontal="left"/>
    </xf>
    <xf numFmtId="0" fontId="31" fillId="26" borderId="1" xfId="0" applyFont="1" applyFill="1" applyBorder="1" applyAlignment="1">
      <alignment horizontal="left"/>
    </xf>
    <xf numFmtId="0" fontId="31" fillId="27" borderId="1" xfId="0" applyFont="1" applyFill="1" applyBorder="1" applyAlignment="1">
      <alignment horizontal="left"/>
    </xf>
    <xf numFmtId="0" fontId="31" fillId="28" borderId="1" xfId="0" applyFont="1" applyFill="1" applyBorder="1" applyAlignment="1">
      <alignment horizontal="left"/>
    </xf>
    <xf numFmtId="0" fontId="31" fillId="29" borderId="1" xfId="0" applyFont="1" applyFill="1" applyBorder="1" applyAlignment="1">
      <alignment horizontal="left"/>
    </xf>
    <xf numFmtId="0" fontId="35" fillId="4" borderId="0" xfId="0" applyFont="1" applyFill="1" applyAlignment="1">
      <alignment horizontal="left" vertical="top" wrapText="1"/>
    </xf>
    <xf numFmtId="0" fontId="39" fillId="4" borderId="0" xfId="0" applyFont="1" applyFill="1" applyBorder="1" applyAlignment="1">
      <alignment vertical="top"/>
    </xf>
    <xf numFmtId="0" fontId="34" fillId="4" borderId="0" xfId="0" applyFont="1" applyFill="1" applyBorder="1" applyAlignment="1">
      <alignment vertical="top"/>
    </xf>
    <xf numFmtId="0" fontId="34" fillId="4" borderId="0" xfId="0" applyFont="1" applyFill="1" applyBorder="1" applyAlignment="1">
      <alignment horizontal="left" vertical="top"/>
    </xf>
    <xf numFmtId="0" fontId="35" fillId="4" borderId="1" xfId="0" applyFont="1" applyFill="1" applyBorder="1" applyAlignment="1">
      <alignment horizontal="left" vertical="top" wrapText="1"/>
    </xf>
    <xf numFmtId="0" fontId="39" fillId="4" borderId="1" xfId="0" applyFont="1" applyFill="1" applyBorder="1" applyAlignment="1">
      <alignment vertical="top" wrapText="1"/>
    </xf>
    <xf numFmtId="2" fontId="78" fillId="4" borderId="0" xfId="1" applyNumberFormat="1" applyFont="1" applyFill="1" applyBorder="1" applyAlignment="1">
      <alignment horizontal="center" vertical="center"/>
    </xf>
    <xf numFmtId="165" fontId="30" fillId="0" borderId="0" xfId="0" applyNumberFormat="1" applyFont="1" applyAlignment="1">
      <alignment horizontal="left"/>
    </xf>
    <xf numFmtId="0" fontId="38" fillId="4" borderId="0" xfId="45" applyFont="1" applyFill="1" applyBorder="1" applyAlignment="1">
      <alignment horizontal="center"/>
    </xf>
    <xf numFmtId="2" fontId="38" fillId="4" borderId="0" xfId="45" quotePrefix="1" applyNumberFormat="1" applyFont="1" applyFill="1" applyBorder="1" applyAlignment="1"/>
    <xf numFmtId="0" fontId="37" fillId="0" borderId="0" xfId="45" applyFont="1" applyFill="1" applyBorder="1"/>
    <xf numFmtId="1" fontId="29" fillId="0" borderId="0" xfId="45" applyNumberFormat="1" applyFont="1" applyBorder="1" applyAlignment="1">
      <alignment horizontal="center"/>
    </xf>
    <xf numFmtId="166" fontId="29" fillId="0" borderId="0" xfId="45" applyNumberFormat="1" applyFont="1" applyBorder="1"/>
    <xf numFmtId="0" fontId="29" fillId="4" borderId="0" xfId="45" applyFont="1" applyFill="1" applyBorder="1" applyAlignment="1">
      <alignment horizontal="center"/>
    </xf>
    <xf numFmtId="0" fontId="37" fillId="0" borderId="0" xfId="45" applyFont="1" applyBorder="1" applyAlignment="1">
      <alignment horizontal="left"/>
    </xf>
    <xf numFmtId="2" fontId="5" fillId="0" borderId="0" xfId="45" applyNumberFormat="1" applyFont="1" applyBorder="1" applyAlignment="1">
      <alignment horizontal="center"/>
    </xf>
    <xf numFmtId="2" fontId="5" fillId="0" borderId="0" xfId="45" applyNumberFormat="1" applyBorder="1" applyAlignment="1">
      <alignment horizontal="center"/>
    </xf>
    <xf numFmtId="0" fontId="34" fillId="7" borderId="0" xfId="0" applyFont="1" applyFill="1" applyAlignment="1">
      <alignment wrapText="1"/>
    </xf>
    <xf numFmtId="0" fontId="34" fillId="0" borderId="0" xfId="0" applyFont="1" applyAlignment="1">
      <alignment wrapText="1"/>
    </xf>
    <xf numFmtId="0" fontId="4" fillId="6" borderId="0" xfId="46" applyFill="1"/>
    <xf numFmtId="0" fontId="109" fillId="6" borderId="0" xfId="46" applyFont="1" applyFill="1"/>
    <xf numFmtId="0" fontId="110" fillId="6" borderId="0" xfId="46" applyFont="1" applyFill="1"/>
    <xf numFmtId="0" fontId="4" fillId="6" borderId="0" xfId="46" applyFill="1" applyBorder="1"/>
    <xf numFmtId="0" fontId="4" fillId="6" borderId="0" xfId="46" applyFill="1" applyBorder="1" applyAlignment="1">
      <alignment horizontal="center"/>
    </xf>
    <xf numFmtId="0" fontId="112" fillId="0" borderId="0" xfId="46" applyFont="1"/>
    <xf numFmtId="0" fontId="37" fillId="6" borderId="0" xfId="46" applyFont="1" applyFill="1" applyBorder="1" applyAlignment="1">
      <alignment horizontal="center" vertical="center"/>
    </xf>
    <xf numFmtId="0" fontId="37" fillId="6" borderId="0" xfId="46" applyFont="1" applyFill="1" applyBorder="1" applyAlignment="1">
      <alignment horizontal="center"/>
    </xf>
    <xf numFmtId="166" fontId="37" fillId="6" borderId="0" xfId="46" applyNumberFormat="1" applyFont="1" applyFill="1" applyBorder="1" applyAlignment="1">
      <alignment horizontal="center"/>
    </xf>
    <xf numFmtId="0" fontId="113" fillId="6" borderId="0" xfId="46" applyFont="1" applyFill="1" applyAlignment="1">
      <alignment horizontal="left" readingOrder="1"/>
    </xf>
    <xf numFmtId="0" fontId="115" fillId="6" borderId="0" xfId="46" applyFont="1" applyFill="1" applyAlignment="1">
      <alignment horizontal="left" readingOrder="1"/>
    </xf>
    <xf numFmtId="0" fontId="31" fillId="13" borderId="0" xfId="46" applyFont="1" applyFill="1" applyBorder="1" applyAlignment="1">
      <alignment horizontal="left" indent="1"/>
    </xf>
    <xf numFmtId="0" fontId="116" fillId="6" borderId="0" xfId="46" applyFont="1" applyFill="1" applyAlignment="1">
      <alignment horizontal="left" readingOrder="1"/>
    </xf>
    <xf numFmtId="0" fontId="31" fillId="14" borderId="0" xfId="46" applyFont="1" applyFill="1" applyBorder="1" applyAlignment="1">
      <alignment horizontal="left" indent="1"/>
    </xf>
    <xf numFmtId="0" fontId="31" fillId="15" borderId="0" xfId="46" applyFont="1" applyFill="1" applyBorder="1" applyAlignment="1">
      <alignment horizontal="left" indent="1"/>
    </xf>
    <xf numFmtId="0" fontId="31" fillId="16" borderId="0" xfId="46" applyFont="1" applyFill="1" applyBorder="1" applyAlignment="1">
      <alignment horizontal="left" indent="1"/>
    </xf>
    <xf numFmtId="0" fontId="31" fillId="17" borderId="0" xfId="46" applyFont="1" applyFill="1" applyBorder="1" applyAlignment="1">
      <alignment horizontal="left" indent="1"/>
    </xf>
    <xf numFmtId="0" fontId="31" fillId="18" borderId="0" xfId="46" applyFont="1" applyFill="1" applyBorder="1" applyAlignment="1">
      <alignment horizontal="left" indent="1"/>
    </xf>
    <xf numFmtId="0" fontId="31" fillId="19" borderId="0" xfId="46" applyFont="1" applyFill="1" applyBorder="1" applyAlignment="1">
      <alignment horizontal="left" indent="1"/>
    </xf>
    <xf numFmtId="0" fontId="31" fillId="20" borderId="0" xfId="46" applyFont="1" applyFill="1" applyBorder="1" applyAlignment="1">
      <alignment horizontal="left" indent="1"/>
    </xf>
    <xf numFmtId="0" fontId="31" fillId="21" borderId="0" xfId="46" applyFont="1" applyFill="1" applyBorder="1" applyAlignment="1">
      <alignment horizontal="left" indent="1"/>
    </xf>
    <xf numFmtId="0" fontId="31" fillId="22" borderId="0" xfId="46" applyFont="1" applyFill="1" applyBorder="1" applyAlignment="1">
      <alignment horizontal="left" indent="1"/>
    </xf>
    <xf numFmtId="0" fontId="31" fillId="23" borderId="0" xfId="46" applyFont="1" applyFill="1" applyBorder="1" applyAlignment="1">
      <alignment horizontal="left" indent="1"/>
    </xf>
    <xf numFmtId="0" fontId="31" fillId="24" borderId="0" xfId="46" applyFont="1" applyFill="1" applyBorder="1" applyAlignment="1">
      <alignment horizontal="left" indent="1"/>
    </xf>
    <xf numFmtId="0" fontId="31" fillId="26" borderId="0" xfId="46" applyFont="1" applyFill="1" applyBorder="1" applyAlignment="1">
      <alignment horizontal="left" indent="1"/>
    </xf>
    <xf numFmtId="0" fontId="31" fillId="27" borderId="0" xfId="46" applyFont="1" applyFill="1" applyBorder="1" applyAlignment="1">
      <alignment horizontal="left" indent="1"/>
    </xf>
    <xf numFmtId="0" fontId="31" fillId="28" borderId="0" xfId="46" applyFont="1" applyFill="1" applyBorder="1" applyAlignment="1">
      <alignment horizontal="left" indent="1"/>
    </xf>
    <xf numFmtId="0" fontId="31" fillId="29" borderId="0" xfId="46" applyFont="1" applyFill="1" applyBorder="1" applyAlignment="1">
      <alignment horizontal="left" indent="1"/>
    </xf>
    <xf numFmtId="0" fontId="37" fillId="4" borderId="1" xfId="45" applyFont="1" applyFill="1" applyBorder="1" applyAlignment="1">
      <alignment horizontal="center"/>
    </xf>
    <xf numFmtId="0" fontId="37" fillId="0" borderId="0" xfId="45" applyFont="1" applyAlignment="1">
      <alignment horizontal="center"/>
    </xf>
    <xf numFmtId="0" fontId="5" fillId="4" borderId="0" xfId="45" applyFont="1" applyFill="1"/>
    <xf numFmtId="0" fontId="5" fillId="4" borderId="0" xfId="45" applyFont="1" applyFill="1" applyAlignment="1">
      <alignment horizontal="center"/>
    </xf>
    <xf numFmtId="0" fontId="37" fillId="4" borderId="0" xfId="45" applyFont="1" applyFill="1"/>
    <xf numFmtId="0" fontId="37" fillId="4" borderId="0" xfId="45" applyFont="1" applyFill="1" applyAlignment="1">
      <alignment horizontal="center"/>
    </xf>
    <xf numFmtId="0" fontId="66" fillId="0" borderId="0" xfId="0" applyFont="1" applyBorder="1" applyAlignment="1" applyProtection="1">
      <alignment horizontal="center"/>
    </xf>
    <xf numFmtId="0" fontId="37" fillId="4" borderId="1" xfId="45" applyFont="1" applyFill="1" applyBorder="1" applyAlignment="1">
      <alignment horizontal="center"/>
    </xf>
    <xf numFmtId="0" fontId="34" fillId="7" borderId="0" xfId="0" applyFont="1" applyFill="1"/>
    <xf numFmtId="0" fontId="38" fillId="7" borderId="0" xfId="0" applyFont="1" applyFill="1"/>
    <xf numFmtId="0" fontId="37" fillId="6" borderId="0" xfId="0" applyFont="1" applyFill="1"/>
    <xf numFmtId="165" fontId="0" fillId="0" borderId="0" xfId="0" applyNumberFormat="1" applyFill="1" applyAlignment="1">
      <alignment horizontal="left"/>
    </xf>
    <xf numFmtId="0" fontId="117" fillId="4" borderId="0" xfId="0" applyFont="1" applyFill="1" applyAlignment="1">
      <alignment horizontal="left" vertical="top" wrapText="1"/>
    </xf>
    <xf numFmtId="49" fontId="34" fillId="0" borderId="0" xfId="20" applyNumberFormat="1" applyFont="1" applyFill="1" applyAlignment="1">
      <alignment horizontal="left" vertical="top" wrapText="1"/>
    </xf>
    <xf numFmtId="49" fontId="120" fillId="0" borderId="0" xfId="49" applyNumberFormat="1" applyFont="1" applyAlignment="1">
      <alignment horizontal="center" vertical="top"/>
    </xf>
    <xf numFmtId="49" fontId="34" fillId="0" borderId="0" xfId="0" applyNumberFormat="1" applyFont="1" applyAlignment="1">
      <alignment vertical="top" wrapText="1"/>
    </xf>
    <xf numFmtId="0" fontId="34" fillId="7" borderId="0" xfId="0" applyFont="1" applyFill="1"/>
    <xf numFmtId="0" fontId="34" fillId="7" borderId="0" xfId="0" applyFont="1" applyFill="1" applyAlignment="1">
      <alignment vertical="top" wrapText="1"/>
    </xf>
    <xf numFmtId="0" fontId="29" fillId="8" borderId="0" xfId="0" applyFont="1" applyFill="1"/>
    <xf numFmtId="0" fontId="29" fillId="4" borderId="1" xfId="0" applyFont="1" applyFill="1" applyBorder="1"/>
    <xf numFmtId="0" fontId="38" fillId="7" borderId="0" xfId="0" applyFont="1" applyFill="1"/>
    <xf numFmtId="0" fontId="29" fillId="9" borderId="0" xfId="0" applyFont="1" applyFill="1"/>
    <xf numFmtId="0" fontId="29" fillId="25" borderId="0" xfId="0" applyFont="1" applyFill="1"/>
    <xf numFmtId="0" fontId="29" fillId="5" borderId="0" xfId="0" applyFont="1" applyFill="1"/>
    <xf numFmtId="0" fontId="29" fillId="12" borderId="0" xfId="0" applyFont="1" applyFill="1"/>
    <xf numFmtId="0" fontId="34" fillId="7" borderId="0" xfId="0" applyFont="1" applyFill="1" applyAlignment="1">
      <alignment horizontal="left" vertical="top" wrapText="1"/>
    </xf>
    <xf numFmtId="0" fontId="34" fillId="7" borderId="0" xfId="0" applyFont="1" applyFill="1" applyAlignment="1">
      <alignment wrapText="1"/>
    </xf>
    <xf numFmtId="0" fontId="33" fillId="6" borderId="1" xfId="0" applyFont="1" applyFill="1" applyBorder="1" applyAlignment="1">
      <alignment horizontal="center" vertical="center" wrapText="1"/>
    </xf>
    <xf numFmtId="0" fontId="31" fillId="0" borderId="0" xfId="0" applyFont="1" applyFill="1" applyBorder="1" applyAlignment="1" applyProtection="1">
      <alignment horizontal="center"/>
    </xf>
    <xf numFmtId="0" fontId="67" fillId="0" borderId="0" xfId="0" applyFont="1" applyFill="1" applyBorder="1" applyAlignment="1" applyProtection="1">
      <alignment horizontal="center" vertical="center" wrapText="1"/>
    </xf>
    <xf numFmtId="0" fontId="37" fillId="7" borderId="12" xfId="0" applyFont="1" applyFill="1" applyBorder="1" applyAlignment="1">
      <alignment horizontal="center" vertical="center"/>
    </xf>
    <xf numFmtId="0" fontId="37" fillId="7" borderId="13" xfId="0" applyFont="1" applyFill="1" applyBorder="1" applyAlignment="1">
      <alignment horizontal="center" vertical="center"/>
    </xf>
    <xf numFmtId="0" fontId="37" fillId="7" borderId="14" xfId="0" applyFont="1" applyFill="1" applyBorder="1" applyAlignment="1">
      <alignment horizontal="center" vertical="center"/>
    </xf>
    <xf numFmtId="0" fontId="110" fillId="6" borderId="0" xfId="46" applyFont="1" applyFill="1" applyAlignment="1">
      <alignment wrapText="1"/>
    </xf>
    <xf numFmtId="0" fontId="110" fillId="6" borderId="0" xfId="46" applyFont="1" applyFill="1" applyAlignment="1"/>
    <xf numFmtId="0" fontId="4" fillId="6" borderId="0" xfId="46" applyFill="1" applyBorder="1" applyAlignment="1">
      <alignment horizontal="center"/>
    </xf>
    <xf numFmtId="165" fontId="84" fillId="3" borderId="1" xfId="0" applyNumberFormat="1" applyFont="1" applyFill="1" applyBorder="1" applyAlignment="1">
      <alignment horizontal="left"/>
    </xf>
    <xf numFmtId="165" fontId="85" fillId="3" borderId="1" xfId="0" applyNumberFormat="1" applyFont="1" applyFill="1" applyBorder="1" applyAlignment="1">
      <alignment horizontal="left"/>
    </xf>
    <xf numFmtId="165" fontId="39" fillId="3" borderId="1" xfId="0" applyNumberFormat="1" applyFont="1" applyFill="1" applyBorder="1" applyAlignment="1">
      <alignment horizontal="left"/>
    </xf>
    <xf numFmtId="0" fontId="46" fillId="4" borderId="0" xfId="0" applyFont="1" applyFill="1" applyAlignment="1">
      <alignment horizontal="left"/>
    </xf>
    <xf numFmtId="165" fontId="35" fillId="3" borderId="1" xfId="0" applyNumberFormat="1" applyFont="1" applyFill="1" applyBorder="1" applyAlignment="1">
      <alignment horizontal="left"/>
    </xf>
    <xf numFmtId="0" fontId="104" fillId="4" borderId="1" xfId="0" applyFont="1" applyFill="1" applyBorder="1" applyAlignment="1">
      <alignment horizontal="left"/>
    </xf>
    <xf numFmtId="0" fontId="46" fillId="4" borderId="1" xfId="0" applyFont="1" applyFill="1" applyBorder="1" applyAlignment="1">
      <alignment horizontal="left"/>
    </xf>
    <xf numFmtId="0" fontId="46" fillId="4" borderId="1" xfId="0" applyFont="1" applyFill="1" applyBorder="1" applyAlignment="1"/>
    <xf numFmtId="0" fontId="37" fillId="4" borderId="0" xfId="45" applyFont="1" applyFill="1" applyBorder="1" applyAlignment="1">
      <alignment horizontal="center"/>
    </xf>
    <xf numFmtId="0" fontId="91" fillId="4" borderId="0" xfId="45" applyFont="1" applyFill="1" applyBorder="1" applyAlignment="1">
      <alignment horizontal="center"/>
    </xf>
    <xf numFmtId="0" fontId="91" fillId="4" borderId="1" xfId="45" applyFont="1" applyFill="1" applyBorder="1" applyAlignment="1">
      <alignment horizontal="center"/>
    </xf>
    <xf numFmtId="0" fontId="86" fillId="4" borderId="0" xfId="45" applyFont="1" applyFill="1" applyBorder="1" applyAlignment="1">
      <alignment horizontal="center"/>
    </xf>
    <xf numFmtId="0" fontId="37" fillId="4" borderId="1" xfId="45" applyFont="1" applyFill="1" applyBorder="1" applyAlignment="1">
      <alignment horizontal="center"/>
    </xf>
    <xf numFmtId="9" fontId="37" fillId="4" borderId="13" xfId="45" applyNumberFormat="1" applyFont="1" applyFill="1" applyBorder="1" applyAlignment="1">
      <alignment horizontal="center"/>
    </xf>
    <xf numFmtId="0" fontId="37" fillId="4" borderId="13" xfId="45" applyFont="1" applyFill="1" applyBorder="1" applyAlignment="1">
      <alignment horizontal="center"/>
    </xf>
    <xf numFmtId="9" fontId="37" fillId="4" borderId="13" xfId="45" quotePrefix="1" applyNumberFormat="1" applyFont="1" applyFill="1" applyBorder="1" applyAlignment="1">
      <alignment horizontal="center"/>
    </xf>
    <xf numFmtId="0" fontId="86" fillId="0" borderId="0" xfId="45" applyFont="1" applyFill="1" applyBorder="1" applyAlignment="1">
      <alignment horizontal="center" vertical="top"/>
    </xf>
    <xf numFmtId="0" fontId="37" fillId="0" borderId="0" xfId="45" applyFont="1" applyFill="1" applyBorder="1" applyAlignment="1">
      <alignment horizontal="right" vertical="center" indent="1"/>
    </xf>
    <xf numFmtId="0" fontId="5" fillId="7" borderId="0" xfId="45" applyFont="1" applyFill="1" applyBorder="1" applyAlignment="1" applyProtection="1">
      <alignment horizontal="left" vertical="center"/>
      <protection locked="0"/>
    </xf>
    <xf numFmtId="0" fontId="5" fillId="7" borderId="0" xfId="45" applyFont="1" applyFill="1" applyBorder="1" applyAlignment="1" applyProtection="1">
      <alignment vertical="center"/>
      <protection locked="0"/>
    </xf>
    <xf numFmtId="0" fontId="37" fillId="0" borderId="0" xfId="45" applyFont="1" applyBorder="1" applyAlignment="1">
      <alignment horizontal="right" vertical="center" indent="1"/>
    </xf>
    <xf numFmtId="14" fontId="5" fillId="7" borderId="0" xfId="45" applyNumberFormat="1" applyFont="1" applyFill="1" applyBorder="1" applyAlignment="1" applyProtection="1">
      <alignment horizontal="left" vertical="center"/>
      <protection locked="0"/>
    </xf>
    <xf numFmtId="1" fontId="5" fillId="7" borderId="0" xfId="45" applyNumberFormat="1" applyFont="1" applyFill="1" applyBorder="1" applyAlignment="1">
      <alignment horizontal="left" vertical="center"/>
    </xf>
    <xf numFmtId="0" fontId="30" fillId="0" borderId="0" xfId="45" applyFont="1" applyBorder="1" applyAlignment="1">
      <alignment horizontal="center"/>
    </xf>
    <xf numFmtId="0" fontId="37" fillId="0" borderId="0" xfId="45" applyFont="1" applyBorder="1" applyAlignment="1">
      <alignment horizontal="center" vertical="top"/>
    </xf>
    <xf numFmtId="0" fontId="1" fillId="7" borderId="0" xfId="45" applyFont="1" applyFill="1" applyBorder="1" applyAlignment="1">
      <alignment vertical="top" wrapText="1"/>
    </xf>
    <xf numFmtId="0" fontId="37" fillId="7" borderId="0" xfId="45" applyFont="1" applyFill="1" applyBorder="1" applyAlignment="1">
      <alignment vertical="top" wrapText="1"/>
    </xf>
    <xf numFmtId="165" fontId="88" fillId="0" borderId="0" xfId="45" applyNumberFormat="1" applyFont="1" applyBorder="1" applyAlignment="1">
      <alignment horizontal="left" vertical="center" indent="1"/>
    </xf>
    <xf numFmtId="0" fontId="5" fillId="6" borderId="0" xfId="45" applyFont="1" applyFill="1" applyBorder="1" applyAlignment="1">
      <alignment horizontal="center"/>
    </xf>
    <xf numFmtId="0" fontId="5" fillId="6" borderId="0" xfId="45" applyFont="1" applyFill="1" applyBorder="1" applyAlignment="1">
      <alignment horizontal="center" vertical="top"/>
    </xf>
    <xf numFmtId="169" fontId="39" fillId="4" borderId="0" xfId="0" applyNumberFormat="1" applyFont="1" applyFill="1" applyAlignment="1">
      <alignment horizontal="center"/>
    </xf>
    <xf numFmtId="0" fontId="30" fillId="0" borderId="5" xfId="0" applyFont="1" applyBorder="1" applyAlignment="1">
      <alignment horizontal="center"/>
    </xf>
    <xf numFmtId="0" fontId="30" fillId="0" borderId="2" xfId="0" applyFont="1" applyBorder="1" applyAlignment="1">
      <alignment horizontal="center"/>
    </xf>
    <xf numFmtId="0" fontId="94" fillId="4" borderId="1" xfId="0" applyFont="1" applyFill="1" applyBorder="1" applyAlignment="1">
      <alignment horizontal="center"/>
    </xf>
    <xf numFmtId="0" fontId="99" fillId="4" borderId="4" xfId="0" applyFont="1" applyFill="1" applyBorder="1" applyAlignment="1">
      <alignment horizontal="center"/>
    </xf>
    <xf numFmtId="0" fontId="99" fillId="4" borderId="7" xfId="0" applyFont="1" applyFill="1" applyBorder="1" applyAlignment="1">
      <alignment horizontal="center"/>
    </xf>
    <xf numFmtId="0" fontId="35" fillId="4" borderId="1" xfId="0" applyFont="1" applyFill="1" applyBorder="1" applyAlignment="1">
      <alignment horizontal="center"/>
    </xf>
    <xf numFmtId="0" fontId="95" fillId="4" borderId="1" xfId="0" applyFont="1" applyFill="1" applyBorder="1" applyAlignment="1">
      <alignment horizontal="center"/>
    </xf>
    <xf numFmtId="0" fontId="95" fillId="4" borderId="4" xfId="0" applyFont="1" applyFill="1" applyBorder="1" applyAlignment="1">
      <alignment horizontal="center"/>
    </xf>
    <xf numFmtId="0" fontId="95" fillId="4" borderId="7" xfId="0" applyFont="1" applyFill="1" applyBorder="1" applyAlignment="1">
      <alignment horizontal="center"/>
    </xf>
    <xf numFmtId="0" fontId="30" fillId="0" borderId="4" xfId="0" applyFont="1" applyBorder="1" applyAlignment="1">
      <alignment horizontal="center"/>
    </xf>
    <xf numFmtId="0" fontId="30" fillId="0" borderId="7" xfId="0" applyFont="1" applyBorder="1" applyAlignment="1">
      <alignment horizontal="center"/>
    </xf>
    <xf numFmtId="0" fontId="35" fillId="4" borderId="0" xfId="0" applyFont="1" applyFill="1" applyAlignment="1">
      <alignment horizontal="center"/>
    </xf>
    <xf numFmtId="11" fontId="35" fillId="4" borderId="1" xfId="0" applyNumberFormat="1" applyFont="1" applyFill="1" applyBorder="1" applyAlignment="1">
      <alignment horizontal="center"/>
    </xf>
  </cellXfs>
  <cellStyles count="50">
    <cellStyle name="Hyperlink" xfId="49" builtinId="8"/>
    <cellStyle name="Normal" xfId="0" builtinId="0"/>
    <cellStyle name="Normal 10" xfId="45" xr:uid="{00000000-0005-0000-0000-000002000000}"/>
    <cellStyle name="Normal 11" xfId="46" xr:uid="{00000000-0005-0000-0000-000003000000}"/>
    <cellStyle name="Normal 12" xfId="47" xr:uid="{00000000-0005-0000-0000-000004000000}"/>
    <cellStyle name="Normal 13" xfId="48" xr:uid="{00000000-0005-0000-0000-000005000000}"/>
    <cellStyle name="Normal 2" xfId="1" xr:uid="{00000000-0005-0000-0000-000006000000}"/>
    <cellStyle name="Normál 2" xfId="2" xr:uid="{00000000-0005-0000-0000-000007000000}"/>
    <cellStyle name="Normal 2 2" xfId="21" xr:uid="{00000000-0005-0000-0000-000008000000}"/>
    <cellStyle name="Normal 2 3" xfId="22" xr:uid="{00000000-0005-0000-0000-000009000000}"/>
    <cellStyle name="Normal 2 3 2" xfId="38" xr:uid="{00000000-0005-0000-0000-00000A000000}"/>
    <cellStyle name="Normal 2 4" xfId="23" xr:uid="{00000000-0005-0000-0000-00000B000000}"/>
    <cellStyle name="Normal 2 4 2" xfId="39" xr:uid="{00000000-0005-0000-0000-00000C000000}"/>
    <cellStyle name="Normal 3" xfId="3" xr:uid="{00000000-0005-0000-0000-00000D000000}"/>
    <cellStyle name="Normal 3 2" xfId="24" xr:uid="{00000000-0005-0000-0000-00000E000000}"/>
    <cellStyle name="Normal 3 3" xfId="25" xr:uid="{00000000-0005-0000-0000-00000F000000}"/>
    <cellStyle name="Normal 3 4" xfId="30" xr:uid="{00000000-0005-0000-0000-000010000000}"/>
    <cellStyle name="Normal 4" xfId="4" xr:uid="{00000000-0005-0000-0000-000011000000}"/>
    <cellStyle name="Normal 4 2" xfId="31" xr:uid="{00000000-0005-0000-0000-000012000000}"/>
    <cellStyle name="Normal 5" xfId="5" xr:uid="{00000000-0005-0000-0000-000013000000}"/>
    <cellStyle name="Normal 5 2" xfId="32" xr:uid="{00000000-0005-0000-0000-000014000000}"/>
    <cellStyle name="Normal 6" xfId="6" xr:uid="{00000000-0005-0000-0000-000015000000}"/>
    <cellStyle name="Normal 6 2" xfId="44" xr:uid="{00000000-0005-0000-0000-000016000000}"/>
    <cellStyle name="Normal 7" xfId="7" xr:uid="{00000000-0005-0000-0000-000017000000}"/>
    <cellStyle name="Normal 7 2" xfId="33" xr:uid="{00000000-0005-0000-0000-000018000000}"/>
    <cellStyle name="Normal 8" xfId="20" xr:uid="{00000000-0005-0000-0000-000019000000}"/>
    <cellStyle name="Normal 8 2" xfId="37" xr:uid="{00000000-0005-0000-0000-00001A000000}"/>
    <cellStyle name="Normal 9" xfId="43" xr:uid="{00000000-0005-0000-0000-00001B000000}"/>
    <cellStyle name="Normál_LEDs" xfId="8" xr:uid="{00000000-0005-0000-0000-00001C000000}"/>
    <cellStyle name="Percent" xfId="42" builtinId="5"/>
    <cellStyle name="Percent 2" xfId="26" xr:uid="{00000000-0005-0000-0000-00001E000000}"/>
    <cellStyle name="Percent 2 2" xfId="27" xr:uid="{00000000-0005-0000-0000-00001F000000}"/>
    <cellStyle name="Percent 2 3" xfId="40" xr:uid="{00000000-0005-0000-0000-000020000000}"/>
    <cellStyle name="Percent 3" xfId="28" xr:uid="{00000000-0005-0000-0000-000021000000}"/>
    <cellStyle name="Percent 3 2" xfId="41" xr:uid="{00000000-0005-0000-0000-000022000000}"/>
    <cellStyle name="Percent 4" xfId="29" xr:uid="{00000000-0005-0000-0000-000023000000}"/>
    <cellStyle name="Procent 2" xfId="9" xr:uid="{00000000-0005-0000-0000-000024000000}"/>
    <cellStyle name="Standaard 2" xfId="10" xr:uid="{00000000-0005-0000-0000-000025000000}"/>
    <cellStyle name="Standaard 2 2" xfId="11" xr:uid="{00000000-0005-0000-0000-000026000000}"/>
    <cellStyle name="Standaard 2 3" xfId="34" xr:uid="{00000000-0005-0000-0000-000027000000}"/>
    <cellStyle name="Standaard 3" xfId="12" xr:uid="{00000000-0005-0000-0000-000028000000}"/>
    <cellStyle name="Standaard 3 2" xfId="35" xr:uid="{00000000-0005-0000-0000-000029000000}"/>
    <cellStyle name="Standaard 4" xfId="13" xr:uid="{00000000-0005-0000-0000-00002A000000}"/>
    <cellStyle name="Standaard 4 2" xfId="36" xr:uid="{00000000-0005-0000-0000-00002B000000}"/>
    <cellStyle name="一般 2" xfId="14" xr:uid="{00000000-0005-0000-0000-00002C000000}"/>
    <cellStyle name="一般 3" xfId="15" xr:uid="{00000000-0005-0000-0000-00002D000000}"/>
    <cellStyle name="常规 2" xfId="16" xr:uid="{00000000-0005-0000-0000-00002E000000}"/>
    <cellStyle name="常规 2 2" xfId="17" xr:uid="{00000000-0005-0000-0000-00002F000000}"/>
    <cellStyle name="常规 2 3" xfId="18" xr:uid="{00000000-0005-0000-0000-000030000000}"/>
    <cellStyle name="百分比 2" xfId="19" xr:uid="{00000000-0005-0000-0000-000031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5C5C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EFFBE"/>
      <rgbColor rgb="0099CCFF"/>
      <rgbColor rgb="00FFD1F2"/>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A7A8E"/>
      <color rgb="FF8F6682"/>
      <color rgb="FF735877"/>
      <color rgb="FF988CAA"/>
      <color rgb="FF708AB2"/>
      <color rgb="FF53788D"/>
      <color rgb="FF297A7E"/>
      <color rgb="FF7BBAA6"/>
      <color rgb="FF61B290"/>
      <color rgb="FF668B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xlMacrosheet" Target="macrosheets/sheet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image" Target="../media/image1.jpg"/></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3.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6.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29.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9EBE-452D-9A58-F1F20891750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9EBE-452D-9A58-F1F20891750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9EBE-452D-9A58-F1F20891750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9EBE-452D-9A58-F1F20891750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9EBE-452D-9A58-F1F20891750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9EBE-452D-9A58-F1F20891750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9EBE-452D-9A58-F1F20891750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9EBE-452D-9A58-F1F20891750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9EBE-452D-9A58-F1F20891750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9EBE-452D-9A58-F1F20891750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9EBE-452D-9A58-F1F20891750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9EBE-452D-9A58-F1F20891750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9EBE-452D-9A58-F1F20891750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9EBE-452D-9A58-F1F20891750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9EBE-452D-9A58-F1F20891750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9EBE-452D-9A58-F1F20891750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9EBE-452D-9A58-F1F208917504}"/>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9EBE-452D-9A58-F1F208917504}"/>
            </c:ext>
          </c:extLst>
        </c:ser>
        <c:dLbls>
          <c:showLegendKey val="0"/>
          <c:showVal val="0"/>
          <c:showCatName val="0"/>
          <c:showSerName val="0"/>
          <c:showPercent val="0"/>
          <c:showBubbleSize val="0"/>
        </c:dLbls>
        <c:axId val="294983216"/>
        <c:axId val="294983776"/>
      </c:scatterChart>
      <c:valAx>
        <c:axId val="294983216"/>
        <c:scaling>
          <c:orientation val="minMax"/>
          <c:max val="1.5"/>
          <c:min val="-1.5"/>
        </c:scaling>
        <c:delete val="1"/>
        <c:axPos val="b"/>
        <c:numFmt formatCode="0.00" sourceLinked="1"/>
        <c:majorTickMark val="out"/>
        <c:minorTickMark val="none"/>
        <c:tickLblPos val="nextTo"/>
        <c:crossAx val="294983776"/>
        <c:crosses val="autoZero"/>
        <c:crossBetween val="midCat"/>
        <c:majorUnit val="0.5"/>
      </c:valAx>
      <c:valAx>
        <c:axId val="294983776"/>
        <c:scaling>
          <c:orientation val="minMax"/>
          <c:max val="1.5"/>
          <c:min val="-1.5"/>
        </c:scaling>
        <c:delete val="1"/>
        <c:axPos val="l"/>
        <c:numFmt formatCode="0.00" sourceLinked="1"/>
        <c:majorTickMark val="out"/>
        <c:minorTickMark val="none"/>
        <c:tickLblPos val="nextTo"/>
        <c:crossAx val="29498321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0.46041590988426995</c:v>
                </c:pt>
                <c:pt idx="1">
                  <c:v>0.46492945908595001</c:v>
                </c:pt>
                <c:pt idx="2">
                  <c:v>0.46944300828763008</c:v>
                </c:pt>
                <c:pt idx="3">
                  <c:v>0.47395655748931004</c:v>
                </c:pt>
                <c:pt idx="4">
                  <c:v>0.4784701066909901</c:v>
                </c:pt>
                <c:pt idx="5">
                  <c:v>0.48298365589267006</c:v>
                </c:pt>
                <c:pt idx="6">
                  <c:v>0.48749720509435018</c:v>
                </c:pt>
                <c:pt idx="7">
                  <c:v>0.49201075429603014</c:v>
                </c:pt>
                <c:pt idx="8">
                  <c:v>0.49652430349771004</c:v>
                </c:pt>
                <c:pt idx="9">
                  <c:v>0.50103785269939027</c:v>
                </c:pt>
                <c:pt idx="10">
                  <c:v>0.50555140190107029</c:v>
                </c:pt>
                <c:pt idx="11">
                  <c:v>0.53183332410917905</c:v>
                </c:pt>
                <c:pt idx="12">
                  <c:v>0.55811524631728771</c:v>
                </c:pt>
                <c:pt idx="13">
                  <c:v>0.58439716852539658</c:v>
                </c:pt>
                <c:pt idx="14">
                  <c:v>0.61067909073350557</c:v>
                </c:pt>
                <c:pt idx="15">
                  <c:v>0.63696101294161411</c:v>
                </c:pt>
                <c:pt idx="16">
                  <c:v>0.66324293514972299</c:v>
                </c:pt>
                <c:pt idx="17">
                  <c:v>0.68952485735783153</c:v>
                </c:pt>
                <c:pt idx="18">
                  <c:v>0.71580677956594041</c:v>
                </c:pt>
                <c:pt idx="19">
                  <c:v>0.74208870177404929</c:v>
                </c:pt>
                <c:pt idx="20">
                  <c:v>0.76837062398215805</c:v>
                </c:pt>
                <c:pt idx="21">
                  <c:v>0.77654794676486327</c:v>
                </c:pt>
                <c:pt idx="22">
                  <c:v>0.7847252695475686</c:v>
                </c:pt>
                <c:pt idx="23">
                  <c:v>0.79290259233027394</c:v>
                </c:pt>
                <c:pt idx="24">
                  <c:v>0.80107991511297916</c:v>
                </c:pt>
                <c:pt idx="25">
                  <c:v>0.8092572378956846</c:v>
                </c:pt>
                <c:pt idx="26">
                  <c:v>0.81743456067838971</c:v>
                </c:pt>
                <c:pt idx="27">
                  <c:v>0.82561188346109515</c:v>
                </c:pt>
                <c:pt idx="28">
                  <c:v>0.83378920624380037</c:v>
                </c:pt>
                <c:pt idx="29">
                  <c:v>0.84196652902650571</c:v>
                </c:pt>
                <c:pt idx="30">
                  <c:v>0.85014385180921093</c:v>
                </c:pt>
                <c:pt idx="31">
                  <c:v>0.8520656000096698</c:v>
                </c:pt>
                <c:pt idx="32">
                  <c:v>0.85398734821012823</c:v>
                </c:pt>
                <c:pt idx="33">
                  <c:v>0.85590909641058699</c:v>
                </c:pt>
                <c:pt idx="34">
                  <c:v>0.85783084461104575</c:v>
                </c:pt>
                <c:pt idx="35">
                  <c:v>0.85975259281150429</c:v>
                </c:pt>
                <c:pt idx="36">
                  <c:v>0.86167434101196305</c:v>
                </c:pt>
                <c:pt idx="37">
                  <c:v>0.86359608921242181</c:v>
                </c:pt>
                <c:pt idx="38">
                  <c:v>0.86551783741288035</c:v>
                </c:pt>
                <c:pt idx="39">
                  <c:v>0.86743958561333934</c:v>
                </c:pt>
                <c:pt idx="40">
                  <c:v>0.86936133381379788</c:v>
                </c:pt>
                <c:pt idx="41">
                  <c:v>0.86319674657755296</c:v>
                </c:pt>
                <c:pt idx="42">
                  <c:v>0.85703215934130816</c:v>
                </c:pt>
                <c:pt idx="43">
                  <c:v>0.85086757210506347</c:v>
                </c:pt>
                <c:pt idx="44">
                  <c:v>0.84470298486881856</c:v>
                </c:pt>
                <c:pt idx="45">
                  <c:v>0.83853839763257354</c:v>
                </c:pt>
                <c:pt idx="46">
                  <c:v>0.83237381039632863</c:v>
                </c:pt>
                <c:pt idx="47">
                  <c:v>0.82620922316008394</c:v>
                </c:pt>
                <c:pt idx="48">
                  <c:v>0.82004463592383914</c:v>
                </c:pt>
                <c:pt idx="49">
                  <c:v>0.81388004868759423</c:v>
                </c:pt>
                <c:pt idx="50">
                  <c:v>0.80771546145134931</c:v>
                </c:pt>
                <c:pt idx="51">
                  <c:v>0.82492066410711529</c:v>
                </c:pt>
                <c:pt idx="52">
                  <c:v>0.84212586676288104</c:v>
                </c:pt>
                <c:pt idx="53">
                  <c:v>0.8593310694186469</c:v>
                </c:pt>
                <c:pt idx="54">
                  <c:v>0.87653627207441265</c:v>
                </c:pt>
                <c:pt idx="55">
                  <c:v>0.8937414747301784</c:v>
                </c:pt>
                <c:pt idx="56">
                  <c:v>0.91094667738594415</c:v>
                </c:pt>
                <c:pt idx="57">
                  <c:v>0.92815188004171012</c:v>
                </c:pt>
                <c:pt idx="58">
                  <c:v>0.94535708269747609</c:v>
                </c:pt>
                <c:pt idx="59">
                  <c:v>0.96256228535324151</c:v>
                </c:pt>
                <c:pt idx="60">
                  <c:v>0.97976748800900748</c:v>
                </c:pt>
                <c:pt idx="61">
                  <c:v>0.9912870345848156</c:v>
                </c:pt>
                <c:pt idx="62">
                  <c:v>1.0028065811606237</c:v>
                </c:pt>
                <c:pt idx="63">
                  <c:v>1.0143261277364324</c:v>
                </c:pt>
                <c:pt idx="64">
                  <c:v>1.0258456743122404</c:v>
                </c:pt>
                <c:pt idx="65">
                  <c:v>1.0373652208880486</c:v>
                </c:pt>
                <c:pt idx="66">
                  <c:v>1.0488847674638571</c:v>
                </c:pt>
                <c:pt idx="67">
                  <c:v>1.0604043140396651</c:v>
                </c:pt>
                <c:pt idx="68">
                  <c:v>1.0719238606154733</c:v>
                </c:pt>
                <c:pt idx="69">
                  <c:v>1.0834434071912817</c:v>
                </c:pt>
                <c:pt idx="70">
                  <c:v>1.0949629537670897</c:v>
                </c:pt>
                <c:pt idx="71">
                  <c:v>1.0958405331558347</c:v>
                </c:pt>
                <c:pt idx="72">
                  <c:v>1.09671811254458</c:v>
                </c:pt>
                <c:pt idx="73">
                  <c:v>1.097595691933325</c:v>
                </c:pt>
                <c:pt idx="74">
                  <c:v>1.09847327132207</c:v>
                </c:pt>
                <c:pt idx="75">
                  <c:v>1.099350850710815</c:v>
                </c:pt>
                <c:pt idx="76">
                  <c:v>1.1002284300995602</c:v>
                </c:pt>
                <c:pt idx="77">
                  <c:v>1.1011060094883049</c:v>
                </c:pt>
                <c:pt idx="78">
                  <c:v>1.1019835888770499</c:v>
                </c:pt>
                <c:pt idx="79">
                  <c:v>1.1028611682657952</c:v>
                </c:pt>
                <c:pt idx="80">
                  <c:v>1.1037387476545402</c:v>
                </c:pt>
                <c:pt idx="81">
                  <c:v>1.1011102124415943</c:v>
                </c:pt>
                <c:pt idx="82">
                  <c:v>1.0984816772286483</c:v>
                </c:pt>
                <c:pt idx="83">
                  <c:v>1.0958531420157025</c:v>
                </c:pt>
                <c:pt idx="84">
                  <c:v>1.0932246068027565</c:v>
                </c:pt>
                <c:pt idx="85">
                  <c:v>1.0905960715898106</c:v>
                </c:pt>
                <c:pt idx="86">
                  <c:v>1.0879675363768648</c:v>
                </c:pt>
                <c:pt idx="87">
                  <c:v>1.0853390011639188</c:v>
                </c:pt>
                <c:pt idx="88">
                  <c:v>1.082710465950973</c:v>
                </c:pt>
                <c:pt idx="89">
                  <c:v>1.0800819307380269</c:v>
                </c:pt>
                <c:pt idx="90">
                  <c:v>1.0774533955250813</c:v>
                </c:pt>
                <c:pt idx="91">
                  <c:v>1.0785832961361472</c:v>
                </c:pt>
                <c:pt idx="92">
                  <c:v>1.0797131967472129</c:v>
                </c:pt>
                <c:pt idx="93">
                  <c:v>1.0808430973582788</c:v>
                </c:pt>
                <c:pt idx="94">
                  <c:v>1.0819729979693449</c:v>
                </c:pt>
                <c:pt idx="95">
                  <c:v>1.0831028985804105</c:v>
                </c:pt>
                <c:pt idx="96">
                  <c:v>1.0842327991914766</c:v>
                </c:pt>
                <c:pt idx="97">
                  <c:v>1.0853626998025425</c:v>
                </c:pt>
                <c:pt idx="98">
                  <c:v>1.0864926004136082</c:v>
                </c:pt>
                <c:pt idx="99">
                  <c:v>1.0876225010246743</c:v>
                </c:pt>
                <c:pt idx="100">
                  <c:v>1.0887524016357402</c:v>
                </c:pt>
                <c:pt idx="101">
                  <c:v>1.0821774405863629</c:v>
                </c:pt>
                <c:pt idx="102">
                  <c:v>1.0756024795369854</c:v>
                </c:pt>
                <c:pt idx="103">
                  <c:v>1.0690275184876081</c:v>
                </c:pt>
                <c:pt idx="104">
                  <c:v>1.0624525574382311</c:v>
                </c:pt>
                <c:pt idx="105">
                  <c:v>1.0558775963888536</c:v>
                </c:pt>
                <c:pt idx="106">
                  <c:v>1.0493026353394763</c:v>
                </c:pt>
                <c:pt idx="107">
                  <c:v>1.0427276742900993</c:v>
                </c:pt>
                <c:pt idx="108">
                  <c:v>1.0361527132407218</c:v>
                </c:pt>
                <c:pt idx="109">
                  <c:v>1.0295777521913445</c:v>
                </c:pt>
                <c:pt idx="110">
                  <c:v>1.0230027911419672</c:v>
                </c:pt>
                <c:pt idx="111">
                  <c:v>1.0236576776841719</c:v>
                </c:pt>
                <c:pt idx="112">
                  <c:v>1.0243125642263768</c:v>
                </c:pt>
                <c:pt idx="113">
                  <c:v>1.0249674507685818</c:v>
                </c:pt>
                <c:pt idx="114">
                  <c:v>1.0256223373107867</c:v>
                </c:pt>
                <c:pt idx="115">
                  <c:v>1.0262772238529914</c:v>
                </c:pt>
                <c:pt idx="116">
                  <c:v>1.0269321103951961</c:v>
                </c:pt>
                <c:pt idx="117">
                  <c:v>1.027586996937401</c:v>
                </c:pt>
                <c:pt idx="118">
                  <c:v>1.0282418834796061</c:v>
                </c:pt>
                <c:pt idx="119">
                  <c:v>1.0288967700218106</c:v>
                </c:pt>
                <c:pt idx="120">
                  <c:v>1.0295516565640155</c:v>
                </c:pt>
                <c:pt idx="121">
                  <c:v>1.0281885520131104</c:v>
                </c:pt>
                <c:pt idx="122">
                  <c:v>1.0268254474622049</c:v>
                </c:pt>
                <c:pt idx="123">
                  <c:v>1.0254623429112999</c:v>
                </c:pt>
                <c:pt idx="124">
                  <c:v>1.0240992383603948</c:v>
                </c:pt>
                <c:pt idx="125">
                  <c:v>1.0227361338094896</c:v>
                </c:pt>
                <c:pt idx="126">
                  <c:v>1.0213730292585843</c:v>
                </c:pt>
                <c:pt idx="127">
                  <c:v>1.020009924707679</c:v>
                </c:pt>
                <c:pt idx="128">
                  <c:v>1.018646820156774</c:v>
                </c:pt>
                <c:pt idx="129">
                  <c:v>1.0172837156058687</c:v>
                </c:pt>
                <c:pt idx="130">
                  <c:v>1.0159206110549637</c:v>
                </c:pt>
                <c:pt idx="131">
                  <c:v>1.0132294846741572</c:v>
                </c:pt>
                <c:pt idx="132">
                  <c:v>1.0105383582933505</c:v>
                </c:pt>
                <c:pt idx="133">
                  <c:v>1.007847231912544</c:v>
                </c:pt>
                <c:pt idx="134">
                  <c:v>1.0051561055317373</c:v>
                </c:pt>
                <c:pt idx="135">
                  <c:v>1.0024649791509308</c:v>
                </c:pt>
                <c:pt idx="136">
                  <c:v>0.99977385277012409</c:v>
                </c:pt>
                <c:pt idx="137">
                  <c:v>0.99708272638931761</c:v>
                </c:pt>
                <c:pt idx="138">
                  <c:v>0.9943916000085109</c:v>
                </c:pt>
                <c:pt idx="139">
                  <c:v>0.9917004736277043</c:v>
                </c:pt>
                <c:pt idx="140">
                  <c:v>0.98900934724689782</c:v>
                </c:pt>
                <c:pt idx="141">
                  <c:v>0.99184477324590747</c:v>
                </c:pt>
                <c:pt idx="142">
                  <c:v>0.9946801992449168</c:v>
                </c:pt>
                <c:pt idx="143">
                  <c:v>0.99751562524392634</c:v>
                </c:pt>
                <c:pt idx="144">
                  <c:v>1.0003510512429359</c:v>
                </c:pt>
                <c:pt idx="145">
                  <c:v>1.0031864772419454</c:v>
                </c:pt>
                <c:pt idx="146">
                  <c:v>1.0060219032409545</c:v>
                </c:pt>
                <c:pt idx="147">
                  <c:v>1.0088573292399645</c:v>
                </c:pt>
                <c:pt idx="148">
                  <c:v>1.0116927552389738</c:v>
                </c:pt>
                <c:pt idx="149">
                  <c:v>1.0145281812379832</c:v>
                </c:pt>
                <c:pt idx="150">
                  <c:v>1.0173636072369925</c:v>
                </c:pt>
                <c:pt idx="151">
                  <c:v>1.0143286113126708</c:v>
                </c:pt>
                <c:pt idx="152">
                  <c:v>1.0112936153883485</c:v>
                </c:pt>
                <c:pt idx="153">
                  <c:v>1.0082586194640264</c:v>
                </c:pt>
                <c:pt idx="154">
                  <c:v>1.0052236235397043</c:v>
                </c:pt>
                <c:pt idx="155">
                  <c:v>1.0021886276153822</c:v>
                </c:pt>
                <c:pt idx="156">
                  <c:v>0.99915363169106008</c:v>
                </c:pt>
                <c:pt idx="157">
                  <c:v>0.99611863576673787</c:v>
                </c:pt>
                <c:pt idx="158">
                  <c:v>0.99308363984241599</c:v>
                </c:pt>
                <c:pt idx="159">
                  <c:v>0.99004864391809377</c:v>
                </c:pt>
                <c:pt idx="160">
                  <c:v>0.98701364799377167</c:v>
                </c:pt>
                <c:pt idx="161">
                  <c:v>0.98675641569115657</c:v>
                </c:pt>
                <c:pt idx="162">
                  <c:v>0.98649918338854159</c:v>
                </c:pt>
                <c:pt idx="163">
                  <c:v>0.98624195108592638</c:v>
                </c:pt>
                <c:pt idx="164">
                  <c:v>0.98598471878331129</c:v>
                </c:pt>
                <c:pt idx="165">
                  <c:v>0.98572748648069619</c:v>
                </c:pt>
                <c:pt idx="166">
                  <c:v>0.9854702541780811</c:v>
                </c:pt>
                <c:pt idx="167">
                  <c:v>0.98521302187546589</c:v>
                </c:pt>
                <c:pt idx="168">
                  <c:v>0.9849557895728509</c:v>
                </c:pt>
                <c:pt idx="169">
                  <c:v>0.9846985572702357</c:v>
                </c:pt>
                <c:pt idx="170">
                  <c:v>0.98444132496762071</c:v>
                </c:pt>
                <c:pt idx="171">
                  <c:v>0.98068113139130453</c:v>
                </c:pt>
                <c:pt idx="172">
                  <c:v>0.97692093781498801</c:v>
                </c:pt>
                <c:pt idx="173">
                  <c:v>0.97316074423867194</c:v>
                </c:pt>
                <c:pt idx="174">
                  <c:v>0.96940055066235564</c:v>
                </c:pt>
                <c:pt idx="175">
                  <c:v>0.96564035708603924</c:v>
                </c:pt>
                <c:pt idx="176">
                  <c:v>0.96188016350972294</c:v>
                </c:pt>
                <c:pt idx="177">
                  <c:v>0.95811996993340687</c:v>
                </c:pt>
                <c:pt idx="178">
                  <c:v>0.95435977635709057</c:v>
                </c:pt>
                <c:pt idx="179">
                  <c:v>0.95059958278077428</c:v>
                </c:pt>
                <c:pt idx="180">
                  <c:v>0.94683938920445787</c:v>
                </c:pt>
                <c:pt idx="181">
                  <c:v>0.94342725189871268</c:v>
                </c:pt>
                <c:pt idx="182">
                  <c:v>0.94001511459296783</c:v>
                </c:pt>
                <c:pt idx="183">
                  <c:v>0.93660297728722264</c:v>
                </c:pt>
                <c:pt idx="184">
                  <c:v>0.93319083998147767</c:v>
                </c:pt>
                <c:pt idx="185">
                  <c:v>0.92977870267573259</c:v>
                </c:pt>
                <c:pt idx="186">
                  <c:v>0.9263665653699874</c:v>
                </c:pt>
                <c:pt idx="187">
                  <c:v>0.92295442806424255</c:v>
                </c:pt>
                <c:pt idx="188">
                  <c:v>0.91954229075849736</c:v>
                </c:pt>
                <c:pt idx="189">
                  <c:v>0.91613015345275228</c:v>
                </c:pt>
                <c:pt idx="190">
                  <c:v>0.91271801614700743</c:v>
                </c:pt>
                <c:pt idx="191">
                  <c:v>0.91227176043290648</c:v>
                </c:pt>
                <c:pt idx="192">
                  <c:v>0.91182550471880575</c:v>
                </c:pt>
                <c:pt idx="193">
                  <c:v>0.91137924900470524</c:v>
                </c:pt>
                <c:pt idx="194">
                  <c:v>0.91093299329060451</c:v>
                </c:pt>
                <c:pt idx="195">
                  <c:v>0.910486737576504</c:v>
                </c:pt>
                <c:pt idx="196">
                  <c:v>0.91004048186240327</c:v>
                </c:pt>
                <c:pt idx="197">
                  <c:v>0.90959422614830276</c:v>
                </c:pt>
                <c:pt idx="198">
                  <c:v>0.90914797043420204</c:v>
                </c:pt>
                <c:pt idx="199">
                  <c:v>0.90870171472010108</c:v>
                </c:pt>
                <c:pt idx="200">
                  <c:v>0.90825545900600035</c:v>
                </c:pt>
                <c:pt idx="201">
                  <c:v>0.90155876028445503</c:v>
                </c:pt>
                <c:pt idx="202">
                  <c:v>0.89486206156290959</c:v>
                </c:pt>
                <c:pt idx="203">
                  <c:v>0.88816536284136383</c:v>
                </c:pt>
                <c:pt idx="204">
                  <c:v>0.88146866411981839</c:v>
                </c:pt>
                <c:pt idx="205">
                  <c:v>0.87477196539827284</c:v>
                </c:pt>
                <c:pt idx="206">
                  <c:v>0.8680752666767273</c:v>
                </c:pt>
                <c:pt idx="207">
                  <c:v>0.86137856795518197</c:v>
                </c:pt>
                <c:pt idx="208">
                  <c:v>0.85468186923363643</c:v>
                </c:pt>
                <c:pt idx="209">
                  <c:v>0.84798517051209077</c:v>
                </c:pt>
                <c:pt idx="210">
                  <c:v>0.84128847179054533</c:v>
                </c:pt>
                <c:pt idx="211">
                  <c:v>0.8426376599907961</c:v>
                </c:pt>
                <c:pt idx="212">
                  <c:v>0.84398684819104697</c:v>
                </c:pt>
                <c:pt idx="213">
                  <c:v>0.84533603639129784</c:v>
                </c:pt>
                <c:pt idx="214">
                  <c:v>0.84668522459154882</c:v>
                </c:pt>
                <c:pt idx="215">
                  <c:v>0.84803441279179959</c:v>
                </c:pt>
                <c:pt idx="216">
                  <c:v>0.84938360099205046</c:v>
                </c:pt>
                <c:pt idx="217">
                  <c:v>0.85073278919230133</c:v>
                </c:pt>
                <c:pt idx="218">
                  <c:v>0.8520819773925522</c:v>
                </c:pt>
                <c:pt idx="219">
                  <c:v>0.85343116559280296</c:v>
                </c:pt>
                <c:pt idx="220">
                  <c:v>0.85478035379305384</c:v>
                </c:pt>
                <c:pt idx="221">
                  <c:v>0.85445908161610096</c:v>
                </c:pt>
                <c:pt idx="222">
                  <c:v>0.85413780943914797</c:v>
                </c:pt>
                <c:pt idx="223">
                  <c:v>0.85381653726219509</c:v>
                </c:pt>
                <c:pt idx="224">
                  <c:v>0.85349526508524221</c:v>
                </c:pt>
                <c:pt idx="225">
                  <c:v>0.85317399290828944</c:v>
                </c:pt>
                <c:pt idx="226">
                  <c:v>0.85285272073133633</c:v>
                </c:pt>
                <c:pt idx="227">
                  <c:v>0.85253144855438356</c:v>
                </c:pt>
                <c:pt idx="228">
                  <c:v>0.85221017637743068</c:v>
                </c:pt>
                <c:pt idx="229">
                  <c:v>0.85188890420047758</c:v>
                </c:pt>
                <c:pt idx="230">
                  <c:v>0.85156763202352481</c:v>
                </c:pt>
                <c:pt idx="231">
                  <c:v>0.84982716958235893</c:v>
                </c:pt>
                <c:pt idx="232">
                  <c:v>0.84808670714119327</c:v>
                </c:pt>
                <c:pt idx="233">
                  <c:v>0.84634624470002773</c:v>
                </c:pt>
                <c:pt idx="234">
                  <c:v>0.84460578225886185</c:v>
                </c:pt>
                <c:pt idx="235">
                  <c:v>0.84286531981769608</c:v>
                </c:pt>
                <c:pt idx="236">
                  <c:v>0.84112485737653042</c:v>
                </c:pt>
                <c:pt idx="237">
                  <c:v>0.83938439493536476</c:v>
                </c:pt>
                <c:pt idx="238">
                  <c:v>0.83764393249419888</c:v>
                </c:pt>
                <c:pt idx="239">
                  <c:v>0.83590347005303334</c:v>
                </c:pt>
                <c:pt idx="240">
                  <c:v>0.83416300761186768</c:v>
                </c:pt>
                <c:pt idx="241">
                  <c:v>0.8300254738555547</c:v>
                </c:pt>
                <c:pt idx="242">
                  <c:v>0.82588794009924182</c:v>
                </c:pt>
                <c:pt idx="243">
                  <c:v>0.82175040634292906</c:v>
                </c:pt>
                <c:pt idx="244">
                  <c:v>0.8176128725866163</c:v>
                </c:pt>
                <c:pt idx="245">
                  <c:v>0.81347533883030354</c:v>
                </c:pt>
                <c:pt idx="246">
                  <c:v>0.80933780507399056</c:v>
                </c:pt>
                <c:pt idx="247">
                  <c:v>0.80520027131767768</c:v>
                </c:pt>
                <c:pt idx="248">
                  <c:v>0.80106273756136492</c:v>
                </c:pt>
                <c:pt idx="249">
                  <c:v>0.79692520380505205</c:v>
                </c:pt>
                <c:pt idx="250">
                  <c:v>0.79278767004873929</c:v>
                </c:pt>
                <c:pt idx="251">
                  <c:v>0.79325293678373776</c:v>
                </c:pt>
                <c:pt idx="252">
                  <c:v>0.7937182035187359</c:v>
                </c:pt>
                <c:pt idx="253">
                  <c:v>0.79418347025373448</c:v>
                </c:pt>
                <c:pt idx="254">
                  <c:v>0.79464873698873295</c:v>
                </c:pt>
                <c:pt idx="255">
                  <c:v>0.79511400372373131</c:v>
                </c:pt>
                <c:pt idx="256">
                  <c:v>0.79557927045872978</c:v>
                </c:pt>
                <c:pt idx="257">
                  <c:v>0.79604453719372836</c:v>
                </c:pt>
                <c:pt idx="258">
                  <c:v>0.79650980392872661</c:v>
                </c:pt>
                <c:pt idx="259">
                  <c:v>0.79697507066372497</c:v>
                </c:pt>
                <c:pt idx="260">
                  <c:v>0.79744033739872355</c:v>
                </c:pt>
                <c:pt idx="261">
                  <c:v>0.79396680570222933</c:v>
                </c:pt>
                <c:pt idx="262">
                  <c:v>0.79049327400573521</c:v>
                </c:pt>
                <c:pt idx="263">
                  <c:v>0.7870197423092411</c:v>
                </c:pt>
                <c:pt idx="264">
                  <c:v>0.78354621061274687</c:v>
                </c:pt>
                <c:pt idx="265">
                  <c:v>0.78007267891625276</c:v>
                </c:pt>
                <c:pt idx="266">
                  <c:v>0.77659914721975887</c:v>
                </c:pt>
                <c:pt idx="267">
                  <c:v>0.77312561552326453</c:v>
                </c:pt>
                <c:pt idx="268">
                  <c:v>0.76965208382677042</c:v>
                </c:pt>
                <c:pt idx="269">
                  <c:v>0.76617855213027619</c:v>
                </c:pt>
                <c:pt idx="270">
                  <c:v>0.76270502043378219</c:v>
                </c:pt>
                <c:pt idx="271">
                  <c:v>0.76295060198244835</c:v>
                </c:pt>
                <c:pt idx="272">
                  <c:v>0.76319618353111462</c:v>
                </c:pt>
                <c:pt idx="273">
                  <c:v>0.76344176507978101</c:v>
                </c:pt>
                <c:pt idx="274">
                  <c:v>0.76368734662844728</c:v>
                </c:pt>
                <c:pt idx="275">
                  <c:v>0.76393292817711345</c:v>
                </c:pt>
                <c:pt idx="276">
                  <c:v>0.7641785097257795</c:v>
                </c:pt>
                <c:pt idx="277">
                  <c:v>0.76442409127444588</c:v>
                </c:pt>
                <c:pt idx="278">
                  <c:v>0.76466967282311205</c:v>
                </c:pt>
                <c:pt idx="279">
                  <c:v>0.76491525437177832</c:v>
                </c:pt>
                <c:pt idx="280">
                  <c:v>0.76516083592044459</c:v>
                </c:pt>
                <c:pt idx="281">
                  <c:v>0.76720454228757906</c:v>
                </c:pt>
                <c:pt idx="282">
                  <c:v>0.76924824865471353</c:v>
                </c:pt>
                <c:pt idx="283">
                  <c:v>0.771291955021848</c:v>
                </c:pt>
                <c:pt idx="284">
                  <c:v>0.77333566138898246</c:v>
                </c:pt>
                <c:pt idx="285">
                  <c:v>0.77537936775611693</c:v>
                </c:pt>
                <c:pt idx="286">
                  <c:v>0.7774230741232514</c:v>
                </c:pt>
                <c:pt idx="287">
                  <c:v>0.77946678049038565</c:v>
                </c:pt>
                <c:pt idx="288">
                  <c:v>0.78151048685752011</c:v>
                </c:pt>
                <c:pt idx="289">
                  <c:v>0.78355419322465469</c:v>
                </c:pt>
                <c:pt idx="290">
                  <c:v>0.78559789959178927</c:v>
                </c:pt>
                <c:pt idx="291">
                  <c:v>0.78180981768173274</c:v>
                </c:pt>
                <c:pt idx="292">
                  <c:v>0.77802173577167644</c:v>
                </c:pt>
                <c:pt idx="293">
                  <c:v>0.7742336538616198</c:v>
                </c:pt>
                <c:pt idx="294">
                  <c:v>0.77044557195156349</c:v>
                </c:pt>
                <c:pt idx="295">
                  <c:v>0.76665749004150707</c:v>
                </c:pt>
                <c:pt idx="296">
                  <c:v>0.76286940813145077</c:v>
                </c:pt>
                <c:pt idx="297">
                  <c:v>0.75908132622139435</c:v>
                </c:pt>
                <c:pt idx="298">
                  <c:v>0.75529324431133793</c:v>
                </c:pt>
                <c:pt idx="299">
                  <c:v>0.75150516240128162</c:v>
                </c:pt>
                <c:pt idx="300">
                  <c:v>0.74771708049122521</c:v>
                </c:pt>
                <c:pt idx="301">
                  <c:v>0.73952071126709418</c:v>
                </c:pt>
                <c:pt idx="302">
                  <c:v>0.73132434204296315</c:v>
                </c:pt>
                <c:pt idx="303">
                  <c:v>0.72312797281883234</c:v>
                </c:pt>
                <c:pt idx="304">
                  <c:v>0.71493160359470131</c:v>
                </c:pt>
                <c:pt idx="305">
                  <c:v>0.70673523437057029</c:v>
                </c:pt>
                <c:pt idx="306">
                  <c:v>0.69853886514643926</c:v>
                </c:pt>
                <c:pt idx="307">
                  <c:v>0.69034249592230834</c:v>
                </c:pt>
                <c:pt idx="308">
                  <c:v>0.68214612669817731</c:v>
                </c:pt>
                <c:pt idx="309">
                  <c:v>0.67394975747404628</c:v>
                </c:pt>
                <c:pt idx="310">
                  <c:v>0.66575338824991537</c:v>
                </c:pt>
                <c:pt idx="311">
                  <c:v>0.6676085967602291</c:v>
                </c:pt>
                <c:pt idx="312">
                  <c:v>0.66946380527054283</c:v>
                </c:pt>
                <c:pt idx="313">
                  <c:v>0.67131901378085679</c:v>
                </c:pt>
                <c:pt idx="314">
                  <c:v>0.67317422229117074</c:v>
                </c:pt>
                <c:pt idx="315">
                  <c:v>0.67502943080148436</c:v>
                </c:pt>
                <c:pt idx="316">
                  <c:v>0.67688463931179832</c:v>
                </c:pt>
                <c:pt idx="317">
                  <c:v>0.67873984782211205</c:v>
                </c:pt>
                <c:pt idx="318">
                  <c:v>0.6805950563324259</c:v>
                </c:pt>
                <c:pt idx="319">
                  <c:v>0.68245026484273974</c:v>
                </c:pt>
                <c:pt idx="320">
                  <c:v>0.68430547335305347</c:v>
                </c:pt>
                <c:pt idx="321">
                  <c:v>0.6868665594486365</c:v>
                </c:pt>
                <c:pt idx="322">
                  <c:v>0.68942764554421943</c:v>
                </c:pt>
                <c:pt idx="323">
                  <c:v>0.69198873163980223</c:v>
                </c:pt>
                <c:pt idx="324">
                  <c:v>0.69454981773538504</c:v>
                </c:pt>
                <c:pt idx="325">
                  <c:v>0.69711090383096774</c:v>
                </c:pt>
                <c:pt idx="326">
                  <c:v>0.69967198992655077</c:v>
                </c:pt>
                <c:pt idx="327">
                  <c:v>0.7022330760221337</c:v>
                </c:pt>
                <c:pt idx="328">
                  <c:v>0.70479416211771651</c:v>
                </c:pt>
                <c:pt idx="329">
                  <c:v>0.70735524821329931</c:v>
                </c:pt>
                <c:pt idx="330">
                  <c:v>0.70991633430888235</c:v>
                </c:pt>
                <c:pt idx="331">
                  <c:v>0.69774304085151895</c:v>
                </c:pt>
                <c:pt idx="332">
                  <c:v>0.68556974739415566</c:v>
                </c:pt>
                <c:pt idx="333">
                  <c:v>0.67339645393679226</c:v>
                </c:pt>
                <c:pt idx="334">
                  <c:v>0.66122316047942897</c:v>
                </c:pt>
                <c:pt idx="335">
                  <c:v>0.64904986702206557</c:v>
                </c:pt>
                <c:pt idx="336">
                  <c:v>0.6368765735647024</c:v>
                </c:pt>
                <c:pt idx="337">
                  <c:v>0.624703280107339</c:v>
                </c:pt>
                <c:pt idx="338">
                  <c:v>0.6125299866499756</c:v>
                </c:pt>
                <c:pt idx="339">
                  <c:v>0.60035669319261231</c:v>
                </c:pt>
                <c:pt idx="340">
                  <c:v>0.58818339973524902</c:v>
                </c:pt>
                <c:pt idx="341">
                  <c:v>0.59606983849054851</c:v>
                </c:pt>
                <c:pt idx="342">
                  <c:v>0.60395627724584822</c:v>
                </c:pt>
                <c:pt idx="343">
                  <c:v>0.61184271600114759</c:v>
                </c:pt>
                <c:pt idx="344">
                  <c:v>0.6197291547564473</c:v>
                </c:pt>
                <c:pt idx="345">
                  <c:v>0.62761559351174667</c:v>
                </c:pt>
                <c:pt idx="346">
                  <c:v>0.63550203226704649</c:v>
                </c:pt>
                <c:pt idx="347">
                  <c:v>0.64338847102234598</c:v>
                </c:pt>
                <c:pt idx="348">
                  <c:v>0.65127490977764546</c:v>
                </c:pt>
                <c:pt idx="349">
                  <c:v>0.65916134853294495</c:v>
                </c:pt>
                <c:pt idx="350">
                  <c:v>0.66704778728824432</c:v>
                </c:pt>
                <c:pt idx="351">
                  <c:v>0.67200043722295943</c:v>
                </c:pt>
                <c:pt idx="352">
                  <c:v>0.67695308715767433</c:v>
                </c:pt>
                <c:pt idx="353">
                  <c:v>0.68190573709238933</c:v>
                </c:pt>
                <c:pt idx="354">
                  <c:v>0.686858387027104</c:v>
                </c:pt>
                <c:pt idx="355">
                  <c:v>0.69181103696181889</c:v>
                </c:pt>
                <c:pt idx="356">
                  <c:v>0.6967636868965339</c:v>
                </c:pt>
                <c:pt idx="357">
                  <c:v>0.7017163368312489</c:v>
                </c:pt>
                <c:pt idx="358">
                  <c:v>0.70666898676596379</c:v>
                </c:pt>
                <c:pt idx="359">
                  <c:v>0.71162163670067879</c:v>
                </c:pt>
                <c:pt idx="360">
                  <c:v>0.71657428663539369</c:v>
                </c:pt>
                <c:pt idx="361">
                  <c:v>0.70559908496996171</c:v>
                </c:pt>
                <c:pt idx="362">
                  <c:v>0.69462388330452984</c:v>
                </c:pt>
                <c:pt idx="363">
                  <c:v>0.68364868163909798</c:v>
                </c:pt>
                <c:pt idx="364">
                  <c:v>0.67267347997366633</c:v>
                </c:pt>
                <c:pt idx="365">
                  <c:v>0.66169827830823413</c:v>
                </c:pt>
                <c:pt idx="366">
                  <c:v>0.65072307664280238</c:v>
                </c:pt>
                <c:pt idx="367">
                  <c:v>0.63974787497737051</c:v>
                </c:pt>
                <c:pt idx="368">
                  <c:v>0.62877267331193865</c:v>
                </c:pt>
                <c:pt idx="369">
                  <c:v>0.61779747164650667</c:v>
                </c:pt>
                <c:pt idx="370">
                  <c:v>0.60682226998107491</c:v>
                </c:pt>
                <c:pt idx="371">
                  <c:v>0.59045149708312694</c:v>
                </c:pt>
                <c:pt idx="372">
                  <c:v>0.57408072418517875</c:v>
                </c:pt>
                <c:pt idx="373">
                  <c:v>0.55770995128723067</c:v>
                </c:pt>
                <c:pt idx="374">
                  <c:v>0.54133917838928258</c:v>
                </c:pt>
                <c:pt idx="375">
                  <c:v>0.5249684054913345</c:v>
                </c:pt>
                <c:pt idx="376">
                  <c:v>0.50859763259338631</c:v>
                </c:pt>
                <c:pt idx="377">
                  <c:v>0.49222685969543833</c:v>
                </c:pt>
                <c:pt idx="378">
                  <c:v>0.47585608679749025</c:v>
                </c:pt>
                <c:pt idx="379">
                  <c:v>0.45948531389954211</c:v>
                </c:pt>
                <c:pt idx="380">
                  <c:v>0.44311454100159398</c:v>
                </c:pt>
                <c:pt idx="381">
                  <c:v>0.46257407680967449</c:v>
                </c:pt>
                <c:pt idx="382">
                  <c:v>0.48203361261775479</c:v>
                </c:pt>
                <c:pt idx="383">
                  <c:v>0.50149314842583526</c:v>
                </c:pt>
                <c:pt idx="384">
                  <c:v>0.52095268423391572</c:v>
                </c:pt>
                <c:pt idx="385">
                  <c:v>0.54041222004199607</c:v>
                </c:pt>
                <c:pt idx="386">
                  <c:v>0.55987175585007654</c:v>
                </c:pt>
                <c:pt idx="387">
                  <c:v>0.579331291658157</c:v>
                </c:pt>
                <c:pt idx="388">
                  <c:v>0.59879082746623735</c:v>
                </c:pt>
                <c:pt idx="389">
                  <c:v>0.61825036327431782</c:v>
                </c:pt>
                <c:pt idx="390">
                  <c:v>0.63770989908239817</c:v>
                </c:pt>
                <c:pt idx="391">
                  <c:v>0.63443106165145036</c:v>
                </c:pt>
                <c:pt idx="392">
                  <c:v>0.63115222422050254</c:v>
                </c:pt>
                <c:pt idx="393">
                  <c:v>0.62787338678955473</c:v>
                </c:pt>
                <c:pt idx="394">
                  <c:v>0.62459454935860692</c:v>
                </c:pt>
                <c:pt idx="395">
                  <c:v>0.621315711927659</c:v>
                </c:pt>
                <c:pt idx="396">
                  <c:v>0.61803687449671119</c:v>
                </c:pt>
                <c:pt idx="397">
                  <c:v>0.61475803706576349</c:v>
                </c:pt>
                <c:pt idx="398">
                  <c:v>0.61147919963481556</c:v>
                </c:pt>
                <c:pt idx="399">
                  <c:v>0.60820036220386786</c:v>
                </c:pt>
                <c:pt idx="400">
                  <c:v>0.60492152477292005</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0.44732203156646999</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94989376"/>
        <c:axId val="294989936"/>
      </c:scatterChart>
      <c:valAx>
        <c:axId val="294989376"/>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94989936"/>
        <c:crosses val="autoZero"/>
        <c:crossBetween val="midCat"/>
        <c:majorUnit val="50"/>
      </c:valAx>
      <c:valAx>
        <c:axId val="294989936"/>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294989376"/>
        <c:crosses val="autoZero"/>
        <c:crossBetween val="midCat"/>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0.15576551455105139</c:v>
                </c:pt>
                <c:pt idx="3">
                  <c:v>0.11213531389810025</c:v>
                </c:pt>
                <c:pt idx="4">
                  <c:v>5.7426432013663022E-2</c:v>
                </c:pt>
                <c:pt idx="5">
                  <c:v>-4.2522721225722225E-2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94992176"/>
        <c:axId val="294992736"/>
      </c:barChart>
      <c:catAx>
        <c:axId val="29499217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94992736"/>
        <c:crosses val="autoZero"/>
        <c:auto val="1"/>
        <c:lblAlgn val="ctr"/>
        <c:lblOffset val="0"/>
        <c:noMultiLvlLbl val="0"/>
      </c:catAx>
      <c:valAx>
        <c:axId val="2949927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949921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64.572923099704653</c:v>
                </c:pt>
                <c:pt idx="1">
                  <c:v>76.322954998538393</c:v>
                </c:pt>
                <c:pt idx="2">
                  <c:v>70.618276582992252</c:v>
                </c:pt>
                <c:pt idx="3">
                  <c:v>81.797653303690339</c:v>
                </c:pt>
                <c:pt idx="4">
                  <c:v>86.574355960949589</c:v>
                </c:pt>
                <c:pt idx="5">
                  <c:v>91.912298401058777</c:v>
                </c:pt>
                <c:pt idx="6">
                  <c:v>88.980217415758474</c:v>
                </c:pt>
                <c:pt idx="7">
                  <c:v>81.358330011155829</c:v>
                </c:pt>
                <c:pt idx="8">
                  <c:v>86.928842875928197</c:v>
                </c:pt>
                <c:pt idx="9">
                  <c:v>79.624660037529964</c:v>
                </c:pt>
                <c:pt idx="10">
                  <c:v>83.108962600123448</c:v>
                </c:pt>
                <c:pt idx="11">
                  <c:v>90.697969204953367</c:v>
                </c:pt>
                <c:pt idx="12">
                  <c:v>86.385043153221787</c:v>
                </c:pt>
                <c:pt idx="13">
                  <c:v>76.176778328383051</c:v>
                </c:pt>
                <c:pt idx="14">
                  <c:v>69.873806900100931</c:v>
                </c:pt>
                <c:pt idx="15">
                  <c:v>76.166013763086909</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94994976"/>
        <c:axId val="294995536"/>
      </c:barChart>
      <c:catAx>
        <c:axId val="294994976"/>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b="1">
                <a:solidFill>
                  <a:sysClr val="windowText" lastClr="000000"/>
                </a:solidFill>
              </a:defRPr>
            </a:pPr>
            <a:endParaRPr lang="en-US"/>
          </a:p>
        </c:txPr>
        <c:crossAx val="294995536"/>
        <c:crosses val="autoZero"/>
        <c:auto val="1"/>
        <c:lblAlgn val="ctr"/>
        <c:lblOffset val="100"/>
        <c:noMultiLvlLbl val="0"/>
      </c:catAx>
      <c:valAx>
        <c:axId val="294995536"/>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94994976"/>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-7.3873507671380054E-2</c:v>
                </c:pt>
                <c:pt idx="3">
                  <c:v>1.9548303254814541E-2</c:v>
                </c:pt>
                <c:pt idx="4">
                  <c:v>6.6585900819753838E-2</c:v>
                </c:pt>
                <c:pt idx="5">
                  <c:v>1.2653338602652293E-2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95569104"/>
        <c:axId val="295569664"/>
      </c:barChart>
      <c:catAx>
        <c:axId val="295569104"/>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95569664"/>
        <c:crosses val="autoZero"/>
        <c:auto val="1"/>
        <c:lblAlgn val="ctr"/>
        <c:lblOffset val="0"/>
        <c:noMultiLvlLbl val="0"/>
      </c:catAx>
      <c:valAx>
        <c:axId val="295569664"/>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95569104"/>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80.684753904635755</c:v>
                </c:pt>
              </c:numCache>
            </c:numRef>
          </c:xVal>
          <c:yVal>
            <c:numRef>
              <c:f>'Results Numerical'!$C$11</c:f>
              <c:numCache>
                <c:formatCode>0%</c:formatCode>
                <c:ptCount val="1"/>
                <c:pt idx="0">
                  <c:v>-0.19961870528668418</c:v>
                </c:pt>
              </c:numCache>
            </c:numRef>
          </c:yVal>
          <c:smooth val="0"/>
          <c:extLst>
            <c:ext xmlns:c16="http://schemas.microsoft.com/office/drawing/2014/chart" uri="{C3380CC4-5D6E-409C-BE32-E72D297353CC}">
              <c16:uniqueId val="{00000000-87E0-4CAB-AF3D-7600B0E22497}"/>
            </c:ext>
          </c:extLst>
        </c:ser>
        <c:dLbls>
          <c:showLegendKey val="0"/>
          <c:showVal val="0"/>
          <c:showCatName val="0"/>
          <c:showSerName val="0"/>
          <c:showPercent val="0"/>
          <c:showBubbleSize val="0"/>
        </c:dLbls>
        <c:axId val="290273856"/>
        <c:axId val="290274416"/>
      </c:scatterChart>
      <c:valAx>
        <c:axId val="29027385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4416"/>
        <c:crossesAt val="-0.75000000000000011"/>
        <c:crossBetween val="midCat"/>
      </c:valAx>
      <c:valAx>
        <c:axId val="290274416"/>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3856"/>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80.684753904635755</c:v>
                </c:pt>
              </c:numCache>
            </c:numRef>
          </c:xVal>
          <c:yVal>
            <c:numRef>
              <c:f>'Results Numerical'!$C$6</c:f>
              <c:numCache>
                <c:formatCode>0</c:formatCode>
                <c:ptCount val="1"/>
                <c:pt idx="0">
                  <c:v>89.829443010651403</c:v>
                </c:pt>
              </c:numCache>
            </c:numRef>
          </c:yVal>
          <c:smooth val="0"/>
          <c:extLst>
            <c:ext xmlns:c16="http://schemas.microsoft.com/office/drawing/2014/chart" uri="{C3380CC4-5D6E-409C-BE32-E72D297353CC}">
              <c16:uniqueId val="{00000000-89E4-44D1-8F3D-94C3DA8A8FA7}"/>
            </c:ext>
          </c:extLst>
        </c:ser>
        <c:dLbls>
          <c:showLegendKey val="0"/>
          <c:showVal val="0"/>
          <c:showCatName val="0"/>
          <c:showSerName val="0"/>
          <c:showPercent val="0"/>
          <c:showBubbleSize val="0"/>
        </c:dLbls>
        <c:axId val="290276656"/>
        <c:axId val="290277216"/>
      </c:scatterChart>
      <c:valAx>
        <c:axId val="29027665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7216"/>
        <c:crosses val="autoZero"/>
        <c:crossBetween val="midCat"/>
      </c:valAx>
      <c:valAx>
        <c:axId val="290277216"/>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6656"/>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0.46041590988426995</c:v>
                </c:pt>
                <c:pt idx="1">
                  <c:v>0.46492945908595001</c:v>
                </c:pt>
                <c:pt idx="2">
                  <c:v>0.46944300828763008</c:v>
                </c:pt>
                <c:pt idx="3">
                  <c:v>0.47395655748931004</c:v>
                </c:pt>
                <c:pt idx="4">
                  <c:v>0.4784701066909901</c:v>
                </c:pt>
                <c:pt idx="5">
                  <c:v>0.48298365589267006</c:v>
                </c:pt>
                <c:pt idx="6">
                  <c:v>0.48749720509435018</c:v>
                </c:pt>
                <c:pt idx="7">
                  <c:v>0.49201075429603014</c:v>
                </c:pt>
                <c:pt idx="8">
                  <c:v>0.49652430349771004</c:v>
                </c:pt>
                <c:pt idx="9">
                  <c:v>0.50103785269939027</c:v>
                </c:pt>
                <c:pt idx="10">
                  <c:v>0.50555140190107029</c:v>
                </c:pt>
                <c:pt idx="11">
                  <c:v>0.53183332410917905</c:v>
                </c:pt>
                <c:pt idx="12">
                  <c:v>0.55811524631728771</c:v>
                </c:pt>
                <c:pt idx="13">
                  <c:v>0.58439716852539658</c:v>
                </c:pt>
                <c:pt idx="14">
                  <c:v>0.61067909073350557</c:v>
                </c:pt>
                <c:pt idx="15">
                  <c:v>0.63696101294161411</c:v>
                </c:pt>
                <c:pt idx="16">
                  <c:v>0.66324293514972299</c:v>
                </c:pt>
                <c:pt idx="17">
                  <c:v>0.68952485735783153</c:v>
                </c:pt>
                <c:pt idx="18">
                  <c:v>0.71580677956594041</c:v>
                </c:pt>
                <c:pt idx="19">
                  <c:v>0.74208870177404929</c:v>
                </c:pt>
                <c:pt idx="20">
                  <c:v>0.76837062398215805</c:v>
                </c:pt>
                <c:pt idx="21">
                  <c:v>0.77654794676486327</c:v>
                </c:pt>
                <c:pt idx="22">
                  <c:v>0.7847252695475686</c:v>
                </c:pt>
                <c:pt idx="23">
                  <c:v>0.79290259233027394</c:v>
                </c:pt>
                <c:pt idx="24">
                  <c:v>0.80107991511297916</c:v>
                </c:pt>
                <c:pt idx="25">
                  <c:v>0.8092572378956846</c:v>
                </c:pt>
                <c:pt idx="26">
                  <c:v>0.81743456067838971</c:v>
                </c:pt>
                <c:pt idx="27">
                  <c:v>0.82561188346109515</c:v>
                </c:pt>
                <c:pt idx="28">
                  <c:v>0.83378920624380037</c:v>
                </c:pt>
                <c:pt idx="29">
                  <c:v>0.84196652902650571</c:v>
                </c:pt>
                <c:pt idx="30">
                  <c:v>0.85014385180921093</c:v>
                </c:pt>
                <c:pt idx="31">
                  <c:v>0.8520656000096698</c:v>
                </c:pt>
                <c:pt idx="32">
                  <c:v>0.85398734821012823</c:v>
                </c:pt>
                <c:pt idx="33">
                  <c:v>0.85590909641058699</c:v>
                </c:pt>
                <c:pt idx="34">
                  <c:v>0.85783084461104575</c:v>
                </c:pt>
                <c:pt idx="35">
                  <c:v>0.85975259281150429</c:v>
                </c:pt>
                <c:pt idx="36">
                  <c:v>0.86167434101196305</c:v>
                </c:pt>
                <c:pt idx="37">
                  <c:v>0.86359608921242181</c:v>
                </c:pt>
                <c:pt idx="38">
                  <c:v>0.86551783741288035</c:v>
                </c:pt>
                <c:pt idx="39">
                  <c:v>0.86743958561333934</c:v>
                </c:pt>
                <c:pt idx="40">
                  <c:v>0.86936133381379788</c:v>
                </c:pt>
                <c:pt idx="41">
                  <c:v>0.86319674657755296</c:v>
                </c:pt>
                <c:pt idx="42">
                  <c:v>0.85703215934130816</c:v>
                </c:pt>
                <c:pt idx="43">
                  <c:v>0.85086757210506347</c:v>
                </c:pt>
                <c:pt idx="44">
                  <c:v>0.84470298486881856</c:v>
                </c:pt>
                <c:pt idx="45">
                  <c:v>0.83853839763257354</c:v>
                </c:pt>
                <c:pt idx="46">
                  <c:v>0.83237381039632863</c:v>
                </c:pt>
                <c:pt idx="47">
                  <c:v>0.82620922316008394</c:v>
                </c:pt>
                <c:pt idx="48">
                  <c:v>0.82004463592383914</c:v>
                </c:pt>
                <c:pt idx="49">
                  <c:v>0.81388004868759423</c:v>
                </c:pt>
                <c:pt idx="50">
                  <c:v>0.80771546145134931</c:v>
                </c:pt>
                <c:pt idx="51">
                  <c:v>0.82492066410711529</c:v>
                </c:pt>
                <c:pt idx="52">
                  <c:v>0.84212586676288104</c:v>
                </c:pt>
                <c:pt idx="53">
                  <c:v>0.8593310694186469</c:v>
                </c:pt>
                <c:pt idx="54">
                  <c:v>0.87653627207441265</c:v>
                </c:pt>
                <c:pt idx="55">
                  <c:v>0.8937414747301784</c:v>
                </c:pt>
                <c:pt idx="56">
                  <c:v>0.91094667738594415</c:v>
                </c:pt>
                <c:pt idx="57">
                  <c:v>0.92815188004171012</c:v>
                </c:pt>
                <c:pt idx="58">
                  <c:v>0.94535708269747609</c:v>
                </c:pt>
                <c:pt idx="59">
                  <c:v>0.96256228535324151</c:v>
                </c:pt>
                <c:pt idx="60">
                  <c:v>0.97976748800900748</c:v>
                </c:pt>
                <c:pt idx="61">
                  <c:v>0.9912870345848156</c:v>
                </c:pt>
                <c:pt idx="62">
                  <c:v>1.0028065811606237</c:v>
                </c:pt>
                <c:pt idx="63">
                  <c:v>1.0143261277364324</c:v>
                </c:pt>
                <c:pt idx="64">
                  <c:v>1.0258456743122404</c:v>
                </c:pt>
                <c:pt idx="65">
                  <c:v>1.0373652208880486</c:v>
                </c:pt>
                <c:pt idx="66">
                  <c:v>1.0488847674638571</c:v>
                </c:pt>
                <c:pt idx="67">
                  <c:v>1.0604043140396651</c:v>
                </c:pt>
                <c:pt idx="68">
                  <c:v>1.0719238606154733</c:v>
                </c:pt>
                <c:pt idx="69">
                  <c:v>1.0834434071912817</c:v>
                </c:pt>
                <c:pt idx="70">
                  <c:v>1.0949629537670897</c:v>
                </c:pt>
                <c:pt idx="71">
                  <c:v>1.0958405331558347</c:v>
                </c:pt>
                <c:pt idx="72">
                  <c:v>1.09671811254458</c:v>
                </c:pt>
                <c:pt idx="73">
                  <c:v>1.097595691933325</c:v>
                </c:pt>
                <c:pt idx="74">
                  <c:v>1.09847327132207</c:v>
                </c:pt>
                <c:pt idx="75">
                  <c:v>1.099350850710815</c:v>
                </c:pt>
                <c:pt idx="76">
                  <c:v>1.1002284300995602</c:v>
                </c:pt>
                <c:pt idx="77">
                  <c:v>1.1011060094883049</c:v>
                </c:pt>
                <c:pt idx="78">
                  <c:v>1.1019835888770499</c:v>
                </c:pt>
                <c:pt idx="79">
                  <c:v>1.1028611682657952</c:v>
                </c:pt>
                <c:pt idx="80">
                  <c:v>1.1037387476545402</c:v>
                </c:pt>
                <c:pt idx="81">
                  <c:v>1.1011102124415943</c:v>
                </c:pt>
                <c:pt idx="82">
                  <c:v>1.0984816772286483</c:v>
                </c:pt>
                <c:pt idx="83">
                  <c:v>1.0958531420157025</c:v>
                </c:pt>
                <c:pt idx="84">
                  <c:v>1.0932246068027565</c:v>
                </c:pt>
                <c:pt idx="85">
                  <c:v>1.0905960715898106</c:v>
                </c:pt>
                <c:pt idx="86">
                  <c:v>1.0879675363768648</c:v>
                </c:pt>
                <c:pt idx="87">
                  <c:v>1.0853390011639188</c:v>
                </c:pt>
                <c:pt idx="88">
                  <c:v>1.082710465950973</c:v>
                </c:pt>
                <c:pt idx="89">
                  <c:v>1.0800819307380269</c:v>
                </c:pt>
                <c:pt idx="90">
                  <c:v>1.0774533955250813</c:v>
                </c:pt>
                <c:pt idx="91">
                  <c:v>1.0785832961361472</c:v>
                </c:pt>
                <c:pt idx="92">
                  <c:v>1.0797131967472129</c:v>
                </c:pt>
                <c:pt idx="93">
                  <c:v>1.0808430973582788</c:v>
                </c:pt>
                <c:pt idx="94">
                  <c:v>1.0819729979693449</c:v>
                </c:pt>
                <c:pt idx="95">
                  <c:v>1.0831028985804105</c:v>
                </c:pt>
                <c:pt idx="96">
                  <c:v>1.0842327991914766</c:v>
                </c:pt>
                <c:pt idx="97">
                  <c:v>1.0853626998025425</c:v>
                </c:pt>
                <c:pt idx="98">
                  <c:v>1.0864926004136082</c:v>
                </c:pt>
                <c:pt idx="99">
                  <c:v>1.0876225010246743</c:v>
                </c:pt>
                <c:pt idx="100">
                  <c:v>1.0887524016357402</c:v>
                </c:pt>
                <c:pt idx="101">
                  <c:v>1.0821774405863629</c:v>
                </c:pt>
                <c:pt idx="102">
                  <c:v>1.0756024795369854</c:v>
                </c:pt>
                <c:pt idx="103">
                  <c:v>1.0690275184876081</c:v>
                </c:pt>
                <c:pt idx="104">
                  <c:v>1.0624525574382311</c:v>
                </c:pt>
                <c:pt idx="105">
                  <c:v>1.0558775963888536</c:v>
                </c:pt>
                <c:pt idx="106">
                  <c:v>1.0493026353394763</c:v>
                </c:pt>
                <c:pt idx="107">
                  <c:v>1.0427276742900993</c:v>
                </c:pt>
                <c:pt idx="108">
                  <c:v>1.0361527132407218</c:v>
                </c:pt>
                <c:pt idx="109">
                  <c:v>1.0295777521913445</c:v>
                </c:pt>
                <c:pt idx="110">
                  <c:v>1.0230027911419672</c:v>
                </c:pt>
                <c:pt idx="111">
                  <c:v>1.0236576776841719</c:v>
                </c:pt>
                <c:pt idx="112">
                  <c:v>1.0243125642263768</c:v>
                </c:pt>
                <c:pt idx="113">
                  <c:v>1.0249674507685818</c:v>
                </c:pt>
                <c:pt idx="114">
                  <c:v>1.0256223373107867</c:v>
                </c:pt>
                <c:pt idx="115">
                  <c:v>1.0262772238529914</c:v>
                </c:pt>
                <c:pt idx="116">
                  <c:v>1.0269321103951961</c:v>
                </c:pt>
                <c:pt idx="117">
                  <c:v>1.027586996937401</c:v>
                </c:pt>
                <c:pt idx="118">
                  <c:v>1.0282418834796061</c:v>
                </c:pt>
                <c:pt idx="119">
                  <c:v>1.0288967700218106</c:v>
                </c:pt>
                <c:pt idx="120">
                  <c:v>1.0295516565640155</c:v>
                </c:pt>
                <c:pt idx="121">
                  <c:v>1.0281885520131104</c:v>
                </c:pt>
                <c:pt idx="122">
                  <c:v>1.0268254474622049</c:v>
                </c:pt>
                <c:pt idx="123">
                  <c:v>1.0254623429112999</c:v>
                </c:pt>
                <c:pt idx="124">
                  <c:v>1.0240992383603948</c:v>
                </c:pt>
                <c:pt idx="125">
                  <c:v>1.0227361338094896</c:v>
                </c:pt>
                <c:pt idx="126">
                  <c:v>1.0213730292585843</c:v>
                </c:pt>
                <c:pt idx="127">
                  <c:v>1.020009924707679</c:v>
                </c:pt>
                <c:pt idx="128">
                  <c:v>1.018646820156774</c:v>
                </c:pt>
                <c:pt idx="129">
                  <c:v>1.0172837156058687</c:v>
                </c:pt>
                <c:pt idx="130">
                  <c:v>1.0159206110549637</c:v>
                </c:pt>
                <c:pt idx="131">
                  <c:v>1.0132294846741572</c:v>
                </c:pt>
                <c:pt idx="132">
                  <c:v>1.0105383582933505</c:v>
                </c:pt>
                <c:pt idx="133">
                  <c:v>1.007847231912544</c:v>
                </c:pt>
                <c:pt idx="134">
                  <c:v>1.0051561055317373</c:v>
                </c:pt>
                <c:pt idx="135">
                  <c:v>1.0024649791509308</c:v>
                </c:pt>
                <c:pt idx="136">
                  <c:v>0.99977385277012409</c:v>
                </c:pt>
                <c:pt idx="137">
                  <c:v>0.99708272638931761</c:v>
                </c:pt>
                <c:pt idx="138">
                  <c:v>0.9943916000085109</c:v>
                </c:pt>
                <c:pt idx="139">
                  <c:v>0.9917004736277043</c:v>
                </c:pt>
                <c:pt idx="140">
                  <c:v>0.98900934724689782</c:v>
                </c:pt>
                <c:pt idx="141">
                  <c:v>0.99184477324590747</c:v>
                </c:pt>
                <c:pt idx="142">
                  <c:v>0.9946801992449168</c:v>
                </c:pt>
                <c:pt idx="143">
                  <c:v>0.99751562524392634</c:v>
                </c:pt>
                <c:pt idx="144">
                  <c:v>1.0003510512429359</c:v>
                </c:pt>
                <c:pt idx="145">
                  <c:v>1.0031864772419454</c:v>
                </c:pt>
                <c:pt idx="146">
                  <c:v>1.0060219032409545</c:v>
                </c:pt>
                <c:pt idx="147">
                  <c:v>1.0088573292399645</c:v>
                </c:pt>
                <c:pt idx="148">
                  <c:v>1.0116927552389738</c:v>
                </c:pt>
                <c:pt idx="149">
                  <c:v>1.0145281812379832</c:v>
                </c:pt>
                <c:pt idx="150">
                  <c:v>1.0173636072369925</c:v>
                </c:pt>
                <c:pt idx="151">
                  <c:v>1.0143286113126708</c:v>
                </c:pt>
                <c:pt idx="152">
                  <c:v>1.0112936153883485</c:v>
                </c:pt>
                <c:pt idx="153">
                  <c:v>1.0082586194640264</c:v>
                </c:pt>
                <c:pt idx="154">
                  <c:v>1.0052236235397043</c:v>
                </c:pt>
                <c:pt idx="155">
                  <c:v>1.0021886276153822</c:v>
                </c:pt>
                <c:pt idx="156">
                  <c:v>0.99915363169106008</c:v>
                </c:pt>
                <c:pt idx="157">
                  <c:v>0.99611863576673787</c:v>
                </c:pt>
                <c:pt idx="158">
                  <c:v>0.99308363984241599</c:v>
                </c:pt>
                <c:pt idx="159">
                  <c:v>0.99004864391809377</c:v>
                </c:pt>
                <c:pt idx="160">
                  <c:v>0.98701364799377167</c:v>
                </c:pt>
                <c:pt idx="161">
                  <c:v>0.98675641569115657</c:v>
                </c:pt>
                <c:pt idx="162">
                  <c:v>0.98649918338854159</c:v>
                </c:pt>
                <c:pt idx="163">
                  <c:v>0.98624195108592638</c:v>
                </c:pt>
                <c:pt idx="164">
                  <c:v>0.98598471878331129</c:v>
                </c:pt>
                <c:pt idx="165">
                  <c:v>0.98572748648069619</c:v>
                </c:pt>
                <c:pt idx="166">
                  <c:v>0.9854702541780811</c:v>
                </c:pt>
                <c:pt idx="167">
                  <c:v>0.98521302187546589</c:v>
                </c:pt>
                <c:pt idx="168">
                  <c:v>0.9849557895728509</c:v>
                </c:pt>
                <c:pt idx="169">
                  <c:v>0.9846985572702357</c:v>
                </c:pt>
                <c:pt idx="170">
                  <c:v>0.98444132496762071</c:v>
                </c:pt>
                <c:pt idx="171">
                  <c:v>0.98068113139130453</c:v>
                </c:pt>
                <c:pt idx="172">
                  <c:v>0.97692093781498801</c:v>
                </c:pt>
                <c:pt idx="173">
                  <c:v>0.97316074423867194</c:v>
                </c:pt>
                <c:pt idx="174">
                  <c:v>0.96940055066235564</c:v>
                </c:pt>
                <c:pt idx="175">
                  <c:v>0.96564035708603924</c:v>
                </c:pt>
                <c:pt idx="176">
                  <c:v>0.96188016350972294</c:v>
                </c:pt>
                <c:pt idx="177">
                  <c:v>0.95811996993340687</c:v>
                </c:pt>
                <c:pt idx="178">
                  <c:v>0.95435977635709057</c:v>
                </c:pt>
                <c:pt idx="179">
                  <c:v>0.95059958278077428</c:v>
                </c:pt>
                <c:pt idx="180">
                  <c:v>0.94683938920445787</c:v>
                </c:pt>
                <c:pt idx="181">
                  <c:v>0.94342725189871268</c:v>
                </c:pt>
                <c:pt idx="182">
                  <c:v>0.94001511459296783</c:v>
                </c:pt>
                <c:pt idx="183">
                  <c:v>0.93660297728722264</c:v>
                </c:pt>
                <c:pt idx="184">
                  <c:v>0.93319083998147767</c:v>
                </c:pt>
                <c:pt idx="185">
                  <c:v>0.92977870267573259</c:v>
                </c:pt>
                <c:pt idx="186">
                  <c:v>0.9263665653699874</c:v>
                </c:pt>
                <c:pt idx="187">
                  <c:v>0.92295442806424255</c:v>
                </c:pt>
                <c:pt idx="188">
                  <c:v>0.91954229075849736</c:v>
                </c:pt>
                <c:pt idx="189">
                  <c:v>0.91613015345275228</c:v>
                </c:pt>
                <c:pt idx="190">
                  <c:v>0.91271801614700743</c:v>
                </c:pt>
                <c:pt idx="191">
                  <c:v>0.91227176043290648</c:v>
                </c:pt>
                <c:pt idx="192">
                  <c:v>0.91182550471880575</c:v>
                </c:pt>
                <c:pt idx="193">
                  <c:v>0.91137924900470524</c:v>
                </c:pt>
                <c:pt idx="194">
                  <c:v>0.91093299329060451</c:v>
                </c:pt>
                <c:pt idx="195">
                  <c:v>0.910486737576504</c:v>
                </c:pt>
                <c:pt idx="196">
                  <c:v>0.91004048186240327</c:v>
                </c:pt>
                <c:pt idx="197">
                  <c:v>0.90959422614830276</c:v>
                </c:pt>
                <c:pt idx="198">
                  <c:v>0.90914797043420204</c:v>
                </c:pt>
                <c:pt idx="199">
                  <c:v>0.90870171472010108</c:v>
                </c:pt>
                <c:pt idx="200">
                  <c:v>0.90825545900600035</c:v>
                </c:pt>
                <c:pt idx="201">
                  <c:v>0.90155876028445503</c:v>
                </c:pt>
                <c:pt idx="202">
                  <c:v>0.89486206156290959</c:v>
                </c:pt>
                <c:pt idx="203">
                  <c:v>0.88816536284136383</c:v>
                </c:pt>
                <c:pt idx="204">
                  <c:v>0.88146866411981839</c:v>
                </c:pt>
                <c:pt idx="205">
                  <c:v>0.87477196539827284</c:v>
                </c:pt>
                <c:pt idx="206">
                  <c:v>0.8680752666767273</c:v>
                </c:pt>
                <c:pt idx="207">
                  <c:v>0.86137856795518197</c:v>
                </c:pt>
                <c:pt idx="208">
                  <c:v>0.85468186923363643</c:v>
                </c:pt>
                <c:pt idx="209">
                  <c:v>0.84798517051209077</c:v>
                </c:pt>
                <c:pt idx="210">
                  <c:v>0.84128847179054533</c:v>
                </c:pt>
                <c:pt idx="211">
                  <c:v>0.8426376599907961</c:v>
                </c:pt>
                <c:pt idx="212">
                  <c:v>0.84398684819104697</c:v>
                </c:pt>
                <c:pt idx="213">
                  <c:v>0.84533603639129784</c:v>
                </c:pt>
                <c:pt idx="214">
                  <c:v>0.84668522459154882</c:v>
                </c:pt>
                <c:pt idx="215">
                  <c:v>0.84803441279179959</c:v>
                </c:pt>
                <c:pt idx="216">
                  <c:v>0.84938360099205046</c:v>
                </c:pt>
                <c:pt idx="217">
                  <c:v>0.85073278919230133</c:v>
                </c:pt>
                <c:pt idx="218">
                  <c:v>0.8520819773925522</c:v>
                </c:pt>
                <c:pt idx="219">
                  <c:v>0.85343116559280296</c:v>
                </c:pt>
                <c:pt idx="220">
                  <c:v>0.85478035379305384</c:v>
                </c:pt>
                <c:pt idx="221">
                  <c:v>0.85445908161610096</c:v>
                </c:pt>
                <c:pt idx="222">
                  <c:v>0.85413780943914797</c:v>
                </c:pt>
                <c:pt idx="223">
                  <c:v>0.85381653726219509</c:v>
                </c:pt>
                <c:pt idx="224">
                  <c:v>0.85349526508524221</c:v>
                </c:pt>
                <c:pt idx="225">
                  <c:v>0.85317399290828944</c:v>
                </c:pt>
                <c:pt idx="226">
                  <c:v>0.85285272073133633</c:v>
                </c:pt>
                <c:pt idx="227">
                  <c:v>0.85253144855438356</c:v>
                </c:pt>
                <c:pt idx="228">
                  <c:v>0.85221017637743068</c:v>
                </c:pt>
                <c:pt idx="229">
                  <c:v>0.85188890420047758</c:v>
                </c:pt>
                <c:pt idx="230">
                  <c:v>0.85156763202352481</c:v>
                </c:pt>
                <c:pt idx="231">
                  <c:v>0.84982716958235893</c:v>
                </c:pt>
                <c:pt idx="232">
                  <c:v>0.84808670714119327</c:v>
                </c:pt>
                <c:pt idx="233">
                  <c:v>0.84634624470002773</c:v>
                </c:pt>
                <c:pt idx="234">
                  <c:v>0.84460578225886185</c:v>
                </c:pt>
                <c:pt idx="235">
                  <c:v>0.84286531981769608</c:v>
                </c:pt>
                <c:pt idx="236">
                  <c:v>0.84112485737653042</c:v>
                </c:pt>
                <c:pt idx="237">
                  <c:v>0.83938439493536476</c:v>
                </c:pt>
                <c:pt idx="238">
                  <c:v>0.83764393249419888</c:v>
                </c:pt>
                <c:pt idx="239">
                  <c:v>0.83590347005303334</c:v>
                </c:pt>
                <c:pt idx="240">
                  <c:v>0.83416300761186768</c:v>
                </c:pt>
                <c:pt idx="241">
                  <c:v>0.8300254738555547</c:v>
                </c:pt>
                <c:pt idx="242">
                  <c:v>0.82588794009924182</c:v>
                </c:pt>
                <c:pt idx="243">
                  <c:v>0.82175040634292906</c:v>
                </c:pt>
                <c:pt idx="244">
                  <c:v>0.8176128725866163</c:v>
                </c:pt>
                <c:pt idx="245">
                  <c:v>0.81347533883030354</c:v>
                </c:pt>
                <c:pt idx="246">
                  <c:v>0.80933780507399056</c:v>
                </c:pt>
                <c:pt idx="247">
                  <c:v>0.80520027131767768</c:v>
                </c:pt>
                <c:pt idx="248">
                  <c:v>0.80106273756136492</c:v>
                </c:pt>
                <c:pt idx="249">
                  <c:v>0.79692520380505205</c:v>
                </c:pt>
                <c:pt idx="250">
                  <c:v>0.79278767004873929</c:v>
                </c:pt>
                <c:pt idx="251">
                  <c:v>0.79325293678373776</c:v>
                </c:pt>
                <c:pt idx="252">
                  <c:v>0.7937182035187359</c:v>
                </c:pt>
                <c:pt idx="253">
                  <c:v>0.79418347025373448</c:v>
                </c:pt>
                <c:pt idx="254">
                  <c:v>0.79464873698873295</c:v>
                </c:pt>
                <c:pt idx="255">
                  <c:v>0.79511400372373131</c:v>
                </c:pt>
                <c:pt idx="256">
                  <c:v>0.79557927045872978</c:v>
                </c:pt>
                <c:pt idx="257">
                  <c:v>0.79604453719372836</c:v>
                </c:pt>
                <c:pt idx="258">
                  <c:v>0.79650980392872661</c:v>
                </c:pt>
                <c:pt idx="259">
                  <c:v>0.79697507066372497</c:v>
                </c:pt>
                <c:pt idx="260">
                  <c:v>0.79744033739872355</c:v>
                </c:pt>
                <c:pt idx="261">
                  <c:v>0.79396680570222933</c:v>
                </c:pt>
                <c:pt idx="262">
                  <c:v>0.79049327400573521</c:v>
                </c:pt>
                <c:pt idx="263">
                  <c:v>0.7870197423092411</c:v>
                </c:pt>
                <c:pt idx="264">
                  <c:v>0.78354621061274687</c:v>
                </c:pt>
                <c:pt idx="265">
                  <c:v>0.78007267891625276</c:v>
                </c:pt>
                <c:pt idx="266">
                  <c:v>0.77659914721975887</c:v>
                </c:pt>
                <c:pt idx="267">
                  <c:v>0.77312561552326453</c:v>
                </c:pt>
                <c:pt idx="268">
                  <c:v>0.76965208382677042</c:v>
                </c:pt>
                <c:pt idx="269">
                  <c:v>0.76617855213027619</c:v>
                </c:pt>
                <c:pt idx="270">
                  <c:v>0.76270502043378219</c:v>
                </c:pt>
                <c:pt idx="271">
                  <c:v>0.76295060198244835</c:v>
                </c:pt>
                <c:pt idx="272">
                  <c:v>0.76319618353111462</c:v>
                </c:pt>
                <c:pt idx="273">
                  <c:v>0.76344176507978101</c:v>
                </c:pt>
                <c:pt idx="274">
                  <c:v>0.76368734662844728</c:v>
                </c:pt>
                <c:pt idx="275">
                  <c:v>0.76393292817711345</c:v>
                </c:pt>
                <c:pt idx="276">
                  <c:v>0.7641785097257795</c:v>
                </c:pt>
                <c:pt idx="277">
                  <c:v>0.76442409127444588</c:v>
                </c:pt>
                <c:pt idx="278">
                  <c:v>0.76466967282311205</c:v>
                </c:pt>
                <c:pt idx="279">
                  <c:v>0.76491525437177832</c:v>
                </c:pt>
                <c:pt idx="280">
                  <c:v>0.76516083592044459</c:v>
                </c:pt>
                <c:pt idx="281">
                  <c:v>0.76720454228757906</c:v>
                </c:pt>
                <c:pt idx="282">
                  <c:v>0.76924824865471353</c:v>
                </c:pt>
                <c:pt idx="283">
                  <c:v>0.771291955021848</c:v>
                </c:pt>
                <c:pt idx="284">
                  <c:v>0.77333566138898246</c:v>
                </c:pt>
                <c:pt idx="285">
                  <c:v>0.77537936775611693</c:v>
                </c:pt>
                <c:pt idx="286">
                  <c:v>0.7774230741232514</c:v>
                </c:pt>
                <c:pt idx="287">
                  <c:v>0.77946678049038565</c:v>
                </c:pt>
                <c:pt idx="288">
                  <c:v>0.78151048685752011</c:v>
                </c:pt>
                <c:pt idx="289">
                  <c:v>0.78355419322465469</c:v>
                </c:pt>
                <c:pt idx="290">
                  <c:v>0.78559789959178927</c:v>
                </c:pt>
                <c:pt idx="291">
                  <c:v>0.78180981768173274</c:v>
                </c:pt>
                <c:pt idx="292">
                  <c:v>0.77802173577167644</c:v>
                </c:pt>
                <c:pt idx="293">
                  <c:v>0.7742336538616198</c:v>
                </c:pt>
                <c:pt idx="294">
                  <c:v>0.77044557195156349</c:v>
                </c:pt>
                <c:pt idx="295">
                  <c:v>0.76665749004150707</c:v>
                </c:pt>
                <c:pt idx="296">
                  <c:v>0.76286940813145077</c:v>
                </c:pt>
                <c:pt idx="297">
                  <c:v>0.75908132622139435</c:v>
                </c:pt>
                <c:pt idx="298">
                  <c:v>0.75529324431133793</c:v>
                </c:pt>
                <c:pt idx="299">
                  <c:v>0.75150516240128162</c:v>
                </c:pt>
                <c:pt idx="300">
                  <c:v>0.74771708049122521</c:v>
                </c:pt>
                <c:pt idx="301">
                  <c:v>0.73952071126709418</c:v>
                </c:pt>
                <c:pt idx="302">
                  <c:v>0.73132434204296315</c:v>
                </c:pt>
                <c:pt idx="303">
                  <c:v>0.72312797281883234</c:v>
                </c:pt>
                <c:pt idx="304">
                  <c:v>0.71493160359470131</c:v>
                </c:pt>
                <c:pt idx="305">
                  <c:v>0.70673523437057029</c:v>
                </c:pt>
                <c:pt idx="306">
                  <c:v>0.69853886514643926</c:v>
                </c:pt>
                <c:pt idx="307">
                  <c:v>0.69034249592230834</c:v>
                </c:pt>
                <c:pt idx="308">
                  <c:v>0.68214612669817731</c:v>
                </c:pt>
                <c:pt idx="309">
                  <c:v>0.67394975747404628</c:v>
                </c:pt>
                <c:pt idx="310">
                  <c:v>0.66575338824991537</c:v>
                </c:pt>
                <c:pt idx="311">
                  <c:v>0.6676085967602291</c:v>
                </c:pt>
                <c:pt idx="312">
                  <c:v>0.66946380527054283</c:v>
                </c:pt>
                <c:pt idx="313">
                  <c:v>0.67131901378085679</c:v>
                </c:pt>
                <c:pt idx="314">
                  <c:v>0.67317422229117074</c:v>
                </c:pt>
                <c:pt idx="315">
                  <c:v>0.67502943080148436</c:v>
                </c:pt>
                <c:pt idx="316">
                  <c:v>0.67688463931179832</c:v>
                </c:pt>
                <c:pt idx="317">
                  <c:v>0.67873984782211205</c:v>
                </c:pt>
                <c:pt idx="318">
                  <c:v>0.6805950563324259</c:v>
                </c:pt>
                <c:pt idx="319">
                  <c:v>0.68245026484273974</c:v>
                </c:pt>
                <c:pt idx="320">
                  <c:v>0.68430547335305347</c:v>
                </c:pt>
                <c:pt idx="321">
                  <c:v>0.6868665594486365</c:v>
                </c:pt>
                <c:pt idx="322">
                  <c:v>0.68942764554421943</c:v>
                </c:pt>
                <c:pt idx="323">
                  <c:v>0.69198873163980223</c:v>
                </c:pt>
                <c:pt idx="324">
                  <c:v>0.69454981773538504</c:v>
                </c:pt>
                <c:pt idx="325">
                  <c:v>0.69711090383096774</c:v>
                </c:pt>
                <c:pt idx="326">
                  <c:v>0.69967198992655077</c:v>
                </c:pt>
                <c:pt idx="327">
                  <c:v>0.7022330760221337</c:v>
                </c:pt>
                <c:pt idx="328">
                  <c:v>0.70479416211771651</c:v>
                </c:pt>
                <c:pt idx="329">
                  <c:v>0.70735524821329931</c:v>
                </c:pt>
                <c:pt idx="330">
                  <c:v>0.70991633430888235</c:v>
                </c:pt>
                <c:pt idx="331">
                  <c:v>0.69774304085151895</c:v>
                </c:pt>
                <c:pt idx="332">
                  <c:v>0.68556974739415566</c:v>
                </c:pt>
                <c:pt idx="333">
                  <c:v>0.67339645393679226</c:v>
                </c:pt>
                <c:pt idx="334">
                  <c:v>0.66122316047942897</c:v>
                </c:pt>
                <c:pt idx="335">
                  <c:v>0.64904986702206557</c:v>
                </c:pt>
                <c:pt idx="336">
                  <c:v>0.6368765735647024</c:v>
                </c:pt>
                <c:pt idx="337">
                  <c:v>0.624703280107339</c:v>
                </c:pt>
                <c:pt idx="338">
                  <c:v>0.6125299866499756</c:v>
                </c:pt>
                <c:pt idx="339">
                  <c:v>0.60035669319261231</c:v>
                </c:pt>
                <c:pt idx="340">
                  <c:v>0.58818339973524902</c:v>
                </c:pt>
                <c:pt idx="341">
                  <c:v>0.59606983849054851</c:v>
                </c:pt>
                <c:pt idx="342">
                  <c:v>0.60395627724584822</c:v>
                </c:pt>
                <c:pt idx="343">
                  <c:v>0.61184271600114759</c:v>
                </c:pt>
                <c:pt idx="344">
                  <c:v>0.6197291547564473</c:v>
                </c:pt>
                <c:pt idx="345">
                  <c:v>0.62761559351174667</c:v>
                </c:pt>
                <c:pt idx="346">
                  <c:v>0.63550203226704649</c:v>
                </c:pt>
                <c:pt idx="347">
                  <c:v>0.64338847102234598</c:v>
                </c:pt>
                <c:pt idx="348">
                  <c:v>0.65127490977764546</c:v>
                </c:pt>
                <c:pt idx="349">
                  <c:v>0.65916134853294495</c:v>
                </c:pt>
                <c:pt idx="350">
                  <c:v>0.66704778728824432</c:v>
                </c:pt>
                <c:pt idx="351">
                  <c:v>0.67200043722295943</c:v>
                </c:pt>
                <c:pt idx="352">
                  <c:v>0.67695308715767433</c:v>
                </c:pt>
                <c:pt idx="353">
                  <c:v>0.68190573709238933</c:v>
                </c:pt>
                <c:pt idx="354">
                  <c:v>0.686858387027104</c:v>
                </c:pt>
                <c:pt idx="355">
                  <c:v>0.69181103696181889</c:v>
                </c:pt>
                <c:pt idx="356">
                  <c:v>0.6967636868965339</c:v>
                </c:pt>
                <c:pt idx="357">
                  <c:v>0.7017163368312489</c:v>
                </c:pt>
                <c:pt idx="358">
                  <c:v>0.70666898676596379</c:v>
                </c:pt>
                <c:pt idx="359">
                  <c:v>0.71162163670067879</c:v>
                </c:pt>
                <c:pt idx="360">
                  <c:v>0.71657428663539369</c:v>
                </c:pt>
                <c:pt idx="361">
                  <c:v>0.70559908496996171</c:v>
                </c:pt>
                <c:pt idx="362">
                  <c:v>0.69462388330452984</c:v>
                </c:pt>
                <c:pt idx="363">
                  <c:v>0.68364868163909798</c:v>
                </c:pt>
                <c:pt idx="364">
                  <c:v>0.67267347997366633</c:v>
                </c:pt>
                <c:pt idx="365">
                  <c:v>0.66169827830823413</c:v>
                </c:pt>
                <c:pt idx="366">
                  <c:v>0.65072307664280238</c:v>
                </c:pt>
                <c:pt idx="367">
                  <c:v>0.63974787497737051</c:v>
                </c:pt>
                <c:pt idx="368">
                  <c:v>0.62877267331193865</c:v>
                </c:pt>
                <c:pt idx="369">
                  <c:v>0.61779747164650667</c:v>
                </c:pt>
                <c:pt idx="370">
                  <c:v>0.60682226998107491</c:v>
                </c:pt>
                <c:pt idx="371">
                  <c:v>0.59045149708312694</c:v>
                </c:pt>
                <c:pt idx="372">
                  <c:v>0.57408072418517875</c:v>
                </c:pt>
                <c:pt idx="373">
                  <c:v>0.55770995128723067</c:v>
                </c:pt>
                <c:pt idx="374">
                  <c:v>0.54133917838928258</c:v>
                </c:pt>
                <c:pt idx="375">
                  <c:v>0.5249684054913345</c:v>
                </c:pt>
                <c:pt idx="376">
                  <c:v>0.50859763259338631</c:v>
                </c:pt>
                <c:pt idx="377">
                  <c:v>0.49222685969543833</c:v>
                </c:pt>
                <c:pt idx="378">
                  <c:v>0.47585608679749025</c:v>
                </c:pt>
                <c:pt idx="379">
                  <c:v>0.45948531389954211</c:v>
                </c:pt>
                <c:pt idx="380">
                  <c:v>0.44311454100159398</c:v>
                </c:pt>
                <c:pt idx="381">
                  <c:v>0.46257407680967449</c:v>
                </c:pt>
                <c:pt idx="382">
                  <c:v>0.48203361261775479</c:v>
                </c:pt>
                <c:pt idx="383">
                  <c:v>0.50149314842583526</c:v>
                </c:pt>
                <c:pt idx="384">
                  <c:v>0.52095268423391572</c:v>
                </c:pt>
                <c:pt idx="385">
                  <c:v>0.54041222004199607</c:v>
                </c:pt>
                <c:pt idx="386">
                  <c:v>0.55987175585007654</c:v>
                </c:pt>
                <c:pt idx="387">
                  <c:v>0.579331291658157</c:v>
                </c:pt>
                <c:pt idx="388">
                  <c:v>0.59879082746623735</c:v>
                </c:pt>
                <c:pt idx="389">
                  <c:v>0.61825036327431782</c:v>
                </c:pt>
                <c:pt idx="390">
                  <c:v>0.63770989908239817</c:v>
                </c:pt>
                <c:pt idx="391">
                  <c:v>0.63443106165145036</c:v>
                </c:pt>
                <c:pt idx="392">
                  <c:v>0.63115222422050254</c:v>
                </c:pt>
                <c:pt idx="393">
                  <c:v>0.62787338678955473</c:v>
                </c:pt>
                <c:pt idx="394">
                  <c:v>0.62459454935860692</c:v>
                </c:pt>
                <c:pt idx="395">
                  <c:v>0.621315711927659</c:v>
                </c:pt>
                <c:pt idx="396">
                  <c:v>0.61803687449671119</c:v>
                </c:pt>
                <c:pt idx="397">
                  <c:v>0.61475803706576349</c:v>
                </c:pt>
                <c:pt idx="398">
                  <c:v>0.61147919963481556</c:v>
                </c:pt>
                <c:pt idx="399">
                  <c:v>0.60820036220386786</c:v>
                </c:pt>
                <c:pt idx="400">
                  <c:v>0.60492152477292005</c:v>
                </c:pt>
              </c:numCache>
            </c:numRef>
          </c:yVal>
          <c:smooth val="1"/>
          <c:extLst>
            <c:ext xmlns:c16="http://schemas.microsoft.com/office/drawing/2014/chart" uri="{C3380CC4-5D6E-409C-BE32-E72D297353CC}">
              <c16:uniqueId val="{00000000-8105-40A1-8443-8C51E5FFDE56}"/>
            </c:ext>
          </c:extLst>
        </c:ser>
        <c:ser>
          <c:idx val="1"/>
          <c:order val="1"/>
          <c:tx>
            <c:v>Test Source</c:v>
          </c:tx>
          <c:spPr>
            <a:ln w="34925"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0.44732203156646999</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c:ext xmlns:c16="http://schemas.microsoft.com/office/drawing/2014/chart" uri="{C3380CC4-5D6E-409C-BE32-E72D297353CC}">
              <c16:uniqueId val="{00000001-8105-40A1-8443-8C51E5FFDE56}"/>
            </c:ext>
          </c:extLst>
        </c:ser>
        <c:dLbls>
          <c:showLegendKey val="0"/>
          <c:showVal val="0"/>
          <c:showCatName val="0"/>
          <c:showSerName val="0"/>
          <c:showPercent val="0"/>
          <c:showBubbleSize val="0"/>
        </c:dLbls>
        <c:axId val="290280016"/>
        <c:axId val="290280576"/>
      </c:scatterChart>
      <c:valAx>
        <c:axId val="290280016"/>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290280576"/>
        <c:crosses val="autoZero"/>
        <c:crossBetween val="midCat"/>
        <c:majorUnit val="50"/>
      </c:valAx>
      <c:valAx>
        <c:axId val="290280576"/>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290280016"/>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Numerical'!$J$5</c:f>
              <c:numCache>
                <c:formatCode>0.0000</c:formatCode>
                <c:ptCount val="1"/>
                <c:pt idx="0">
                  <c:v>0.31309988692009427</c:v>
                </c:pt>
              </c:numCache>
            </c:numRef>
          </c:xVal>
          <c:yVal>
            <c:numRef>
              <c:f>'Results Numerical'!$J$6</c:f>
              <c:numCache>
                <c:formatCode>0.0000</c:formatCode>
                <c:ptCount val="1"/>
                <c:pt idx="0">
                  <c:v>0.33727913376102048</c:v>
                </c:pt>
              </c:numCache>
            </c:numRef>
          </c:yVal>
          <c:smooth val="1"/>
          <c:extLst>
            <c:ext xmlns:c16="http://schemas.microsoft.com/office/drawing/2014/chart" uri="{C3380CC4-5D6E-409C-BE32-E72D297353CC}">
              <c16:uniqueId val="{00000000-DB9F-4DEE-BA26-DB9AA0E50F11}"/>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RefCalc!$H$8</c:f>
              <c:numCache>
                <c:formatCode>0.0000</c:formatCode>
                <c:ptCount val="1"/>
                <c:pt idx="0">
                  <c:v>0.31401578907495836</c:v>
                </c:pt>
              </c:numCache>
            </c:numRef>
          </c:xVal>
          <c:yVal>
            <c:numRef>
              <c:f>RefCalc!$H$9</c:f>
              <c:numCache>
                <c:formatCode>0.0000</c:formatCode>
                <c:ptCount val="1"/>
                <c:pt idx="0">
                  <c:v>0.33031487459138509</c:v>
                </c:pt>
              </c:numCache>
            </c:numRef>
          </c:yVal>
          <c:smooth val="1"/>
          <c:extLst>
            <c:ext xmlns:c16="http://schemas.microsoft.com/office/drawing/2014/chart" uri="{C3380CC4-5D6E-409C-BE32-E72D297353CC}">
              <c16:uniqueId val="{00000001-DB9F-4DEE-BA26-DB9AA0E50F11}"/>
            </c:ext>
          </c:extLst>
        </c:ser>
        <c:ser>
          <c:idx val="1"/>
          <c:order val="2"/>
          <c:tx>
            <c:v>Blackbody Locus</c:v>
          </c:tx>
          <c:spPr>
            <a:ln w="12700" cap="rnd">
              <a:solidFill>
                <a:schemeClr val="tx1"/>
              </a:solidFill>
              <a:round/>
            </a:ln>
            <a:effectLst/>
          </c:spPr>
          <c:marker>
            <c:symbol val="none"/>
          </c:marker>
          <c:xVal>
            <c:numLit>
              <c:formatCode>General</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Lit>
          </c:xVal>
          <c:yVal>
            <c:numLit>
              <c:formatCode>General</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Lit>
          </c:yVal>
          <c:smooth val="1"/>
          <c:extLst>
            <c:ext xmlns:c16="http://schemas.microsoft.com/office/drawing/2014/chart" uri="{C3380CC4-5D6E-409C-BE32-E72D297353CC}">
              <c16:uniqueId val="{00000002-DB9F-4DEE-BA26-DB9AA0E50F11}"/>
            </c:ext>
          </c:extLst>
        </c:ser>
        <c:ser>
          <c:idx val="0"/>
          <c:order val="3"/>
          <c:tx>
            <c:v>Spectrum Locus</c:v>
          </c:tx>
          <c:spPr>
            <a:ln w="19050" cap="rnd">
              <a:solidFill>
                <a:schemeClr val="tx1"/>
              </a:solidFill>
              <a:round/>
            </a:ln>
            <a:effectLst/>
          </c:spPr>
          <c:marker>
            <c:symbol val="none"/>
          </c:marker>
          <c:xVal>
            <c:numLit>
              <c:formatCode>General</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Lit>
          </c:xVal>
          <c:yVal>
            <c:numLit>
              <c:formatCode>General</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Lit>
          </c:yVal>
          <c:smooth val="1"/>
          <c:extLst>
            <c:ext xmlns:c16="http://schemas.microsoft.com/office/drawing/2014/chart" uri="{C3380CC4-5D6E-409C-BE32-E72D297353CC}">
              <c16:uniqueId val="{00000003-DB9F-4DEE-BA26-DB9AA0E50F11}"/>
            </c:ext>
          </c:extLst>
        </c:ser>
        <c:dLbls>
          <c:showLegendKey val="0"/>
          <c:showVal val="0"/>
          <c:showCatName val="0"/>
          <c:showSerName val="0"/>
          <c:showPercent val="0"/>
          <c:showBubbleSize val="0"/>
        </c:dLbls>
        <c:axId val="290284496"/>
        <c:axId val="290285056"/>
      </c:scatterChart>
      <c:valAx>
        <c:axId val="290284496"/>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5056"/>
        <c:crosses val="autoZero"/>
        <c:crossBetween val="midCat"/>
        <c:majorUnit val="0.1"/>
      </c:valAx>
      <c:valAx>
        <c:axId val="290285056"/>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4496"/>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0A0F-42A1-B802-52FA81058B42}"/>
              </c:ext>
            </c:extLst>
          </c:dPt>
          <c:dPt>
            <c:idx val="1"/>
            <c:invertIfNegative val="0"/>
            <c:bubble3D val="0"/>
            <c:spPr>
              <a:solidFill>
                <a:srgbClr val="CC765E"/>
              </a:solidFill>
              <a:ln>
                <a:noFill/>
              </a:ln>
              <a:effectLst/>
            </c:spPr>
            <c:extLst>
              <c:ext xmlns:c16="http://schemas.microsoft.com/office/drawing/2014/chart" uri="{C3380CC4-5D6E-409C-BE32-E72D297353CC}">
                <c16:uniqueId val="{00000003-0A0F-42A1-B802-52FA81058B42}"/>
              </c:ext>
            </c:extLst>
          </c:dPt>
          <c:dPt>
            <c:idx val="2"/>
            <c:invertIfNegative val="0"/>
            <c:bubble3D val="0"/>
            <c:spPr>
              <a:solidFill>
                <a:srgbClr val="CC8145"/>
              </a:solidFill>
              <a:ln>
                <a:noFill/>
              </a:ln>
              <a:effectLst/>
            </c:spPr>
            <c:extLst>
              <c:ext xmlns:c16="http://schemas.microsoft.com/office/drawing/2014/chart" uri="{C3380CC4-5D6E-409C-BE32-E72D297353CC}">
                <c16:uniqueId val="{00000005-0A0F-42A1-B802-52FA81058B42}"/>
              </c:ext>
            </c:extLst>
          </c:dPt>
          <c:dPt>
            <c:idx val="3"/>
            <c:invertIfNegative val="0"/>
            <c:bubble3D val="0"/>
            <c:spPr>
              <a:solidFill>
                <a:srgbClr val="D8AC62"/>
              </a:solidFill>
              <a:ln>
                <a:noFill/>
              </a:ln>
              <a:effectLst/>
            </c:spPr>
            <c:extLst>
              <c:ext xmlns:c16="http://schemas.microsoft.com/office/drawing/2014/chart" uri="{C3380CC4-5D6E-409C-BE32-E72D297353CC}">
                <c16:uniqueId val="{00000007-0A0F-42A1-B802-52FA81058B42}"/>
              </c:ext>
            </c:extLst>
          </c:dPt>
          <c:dPt>
            <c:idx val="4"/>
            <c:invertIfNegative val="0"/>
            <c:bubble3D val="0"/>
            <c:spPr>
              <a:solidFill>
                <a:srgbClr val="AC9959"/>
              </a:solidFill>
              <a:ln>
                <a:noFill/>
              </a:ln>
              <a:effectLst/>
            </c:spPr>
            <c:extLst>
              <c:ext xmlns:c16="http://schemas.microsoft.com/office/drawing/2014/chart" uri="{C3380CC4-5D6E-409C-BE32-E72D297353CC}">
                <c16:uniqueId val="{00000009-0A0F-42A1-B802-52FA81058B42}"/>
              </c:ext>
            </c:extLst>
          </c:dPt>
          <c:dPt>
            <c:idx val="5"/>
            <c:invertIfNegative val="0"/>
            <c:bubble3D val="0"/>
            <c:spPr>
              <a:solidFill>
                <a:srgbClr val="919E5D"/>
              </a:solidFill>
              <a:ln>
                <a:noFill/>
              </a:ln>
              <a:effectLst/>
            </c:spPr>
            <c:extLst>
              <c:ext xmlns:c16="http://schemas.microsoft.com/office/drawing/2014/chart" uri="{C3380CC4-5D6E-409C-BE32-E72D297353CC}">
                <c16:uniqueId val="{0000000B-0A0F-42A1-B802-52FA81058B42}"/>
              </c:ext>
            </c:extLst>
          </c:dPt>
          <c:dPt>
            <c:idx val="6"/>
            <c:invertIfNegative val="0"/>
            <c:bubble3D val="0"/>
            <c:spPr>
              <a:solidFill>
                <a:srgbClr val="668B5E"/>
              </a:solidFill>
              <a:ln>
                <a:noFill/>
              </a:ln>
              <a:effectLst/>
            </c:spPr>
            <c:extLst>
              <c:ext xmlns:c16="http://schemas.microsoft.com/office/drawing/2014/chart" uri="{C3380CC4-5D6E-409C-BE32-E72D297353CC}">
                <c16:uniqueId val="{0000000D-0A0F-42A1-B802-52FA81058B42}"/>
              </c:ext>
            </c:extLst>
          </c:dPt>
          <c:dPt>
            <c:idx val="7"/>
            <c:invertIfNegative val="0"/>
            <c:bubble3D val="0"/>
            <c:spPr>
              <a:solidFill>
                <a:srgbClr val="61B290"/>
              </a:solidFill>
              <a:ln>
                <a:noFill/>
              </a:ln>
              <a:effectLst/>
            </c:spPr>
            <c:extLst>
              <c:ext xmlns:c16="http://schemas.microsoft.com/office/drawing/2014/chart" uri="{C3380CC4-5D6E-409C-BE32-E72D297353CC}">
                <c16:uniqueId val="{0000000F-0A0F-42A1-B802-52FA81058B42}"/>
              </c:ext>
            </c:extLst>
          </c:dPt>
          <c:dPt>
            <c:idx val="8"/>
            <c:invertIfNegative val="0"/>
            <c:bubble3D val="0"/>
            <c:spPr>
              <a:solidFill>
                <a:srgbClr val="7BBAA6"/>
              </a:solidFill>
              <a:ln>
                <a:noFill/>
              </a:ln>
              <a:effectLst/>
            </c:spPr>
            <c:extLst>
              <c:ext xmlns:c16="http://schemas.microsoft.com/office/drawing/2014/chart" uri="{C3380CC4-5D6E-409C-BE32-E72D297353CC}">
                <c16:uniqueId val="{00000011-0A0F-42A1-B802-52FA81058B42}"/>
              </c:ext>
            </c:extLst>
          </c:dPt>
          <c:dPt>
            <c:idx val="9"/>
            <c:invertIfNegative val="0"/>
            <c:bubble3D val="0"/>
            <c:spPr>
              <a:solidFill>
                <a:srgbClr val="297A7E"/>
              </a:solidFill>
              <a:ln>
                <a:noFill/>
              </a:ln>
              <a:effectLst/>
            </c:spPr>
            <c:extLst>
              <c:ext xmlns:c16="http://schemas.microsoft.com/office/drawing/2014/chart" uri="{C3380CC4-5D6E-409C-BE32-E72D297353CC}">
                <c16:uniqueId val="{00000013-0A0F-42A1-B802-52FA81058B42}"/>
              </c:ext>
            </c:extLst>
          </c:dPt>
          <c:dPt>
            <c:idx val="10"/>
            <c:invertIfNegative val="0"/>
            <c:bubble3D val="0"/>
            <c:spPr>
              <a:solidFill>
                <a:srgbClr val="53788D"/>
              </a:solidFill>
              <a:ln>
                <a:noFill/>
              </a:ln>
              <a:effectLst/>
            </c:spPr>
            <c:extLst>
              <c:ext xmlns:c16="http://schemas.microsoft.com/office/drawing/2014/chart" uri="{C3380CC4-5D6E-409C-BE32-E72D297353CC}">
                <c16:uniqueId val="{00000015-0A0F-42A1-B802-52FA81058B42}"/>
              </c:ext>
            </c:extLst>
          </c:dPt>
          <c:dPt>
            <c:idx val="11"/>
            <c:invertIfNegative val="0"/>
            <c:bubble3D val="0"/>
            <c:spPr>
              <a:solidFill>
                <a:srgbClr val="708AB2"/>
              </a:solidFill>
              <a:ln>
                <a:noFill/>
              </a:ln>
              <a:effectLst/>
            </c:spPr>
            <c:extLst>
              <c:ext xmlns:c16="http://schemas.microsoft.com/office/drawing/2014/chart" uri="{C3380CC4-5D6E-409C-BE32-E72D297353CC}">
                <c16:uniqueId val="{00000017-0A0F-42A1-B802-52FA81058B42}"/>
              </c:ext>
            </c:extLst>
          </c:dPt>
          <c:dPt>
            <c:idx val="12"/>
            <c:invertIfNegative val="0"/>
            <c:bubble3D val="0"/>
            <c:spPr>
              <a:solidFill>
                <a:srgbClr val="988CAA"/>
              </a:solidFill>
              <a:ln>
                <a:noFill/>
              </a:ln>
              <a:effectLst/>
            </c:spPr>
            <c:extLst>
              <c:ext xmlns:c16="http://schemas.microsoft.com/office/drawing/2014/chart" uri="{C3380CC4-5D6E-409C-BE32-E72D297353CC}">
                <c16:uniqueId val="{00000019-0A0F-42A1-B802-52FA81058B42}"/>
              </c:ext>
            </c:extLst>
          </c:dPt>
          <c:dPt>
            <c:idx val="13"/>
            <c:invertIfNegative val="0"/>
            <c:bubble3D val="0"/>
            <c:spPr>
              <a:solidFill>
                <a:srgbClr val="735877"/>
              </a:solidFill>
              <a:ln>
                <a:noFill/>
              </a:ln>
              <a:effectLst/>
            </c:spPr>
            <c:extLst>
              <c:ext xmlns:c16="http://schemas.microsoft.com/office/drawing/2014/chart" uri="{C3380CC4-5D6E-409C-BE32-E72D297353CC}">
                <c16:uniqueId val="{0000001B-0A0F-42A1-B802-52FA81058B42}"/>
              </c:ext>
            </c:extLst>
          </c:dPt>
          <c:dPt>
            <c:idx val="14"/>
            <c:invertIfNegative val="0"/>
            <c:bubble3D val="0"/>
            <c:spPr>
              <a:solidFill>
                <a:srgbClr val="8F6682"/>
              </a:solidFill>
              <a:ln>
                <a:noFill/>
              </a:ln>
              <a:effectLst/>
            </c:spPr>
            <c:extLst>
              <c:ext xmlns:c16="http://schemas.microsoft.com/office/drawing/2014/chart" uri="{C3380CC4-5D6E-409C-BE32-E72D297353CC}">
                <c16:uniqueId val="{0000001D-0A0F-42A1-B802-52FA81058B42}"/>
              </c:ext>
            </c:extLst>
          </c:dPt>
          <c:dPt>
            <c:idx val="15"/>
            <c:invertIfNegative val="0"/>
            <c:bubble3D val="0"/>
            <c:spPr>
              <a:solidFill>
                <a:srgbClr val="BA7A8E"/>
              </a:solidFill>
              <a:ln>
                <a:noFill/>
              </a:ln>
              <a:effectLst/>
            </c:spPr>
            <c:extLst>
              <c:ext xmlns:c16="http://schemas.microsoft.com/office/drawing/2014/chart" uri="{C3380CC4-5D6E-409C-BE32-E72D297353CC}">
                <c16:uniqueId val="{0000001F-0A0F-42A1-B802-52FA81058B42}"/>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64.572923099704653</c:v>
                </c:pt>
                <c:pt idx="1">
                  <c:v>76.322954998538393</c:v>
                </c:pt>
                <c:pt idx="2">
                  <c:v>70.618276582992252</c:v>
                </c:pt>
                <c:pt idx="3">
                  <c:v>81.797653303690339</c:v>
                </c:pt>
                <c:pt idx="4">
                  <c:v>86.574355960949589</c:v>
                </c:pt>
                <c:pt idx="5">
                  <c:v>91.912298401058777</c:v>
                </c:pt>
                <c:pt idx="6">
                  <c:v>88.980217415758474</c:v>
                </c:pt>
                <c:pt idx="7">
                  <c:v>81.358330011155829</c:v>
                </c:pt>
                <c:pt idx="8">
                  <c:v>86.928842875928197</c:v>
                </c:pt>
                <c:pt idx="9">
                  <c:v>79.624660037529964</c:v>
                </c:pt>
                <c:pt idx="10">
                  <c:v>83.108962600123448</c:v>
                </c:pt>
                <c:pt idx="11">
                  <c:v>90.697969204953367</c:v>
                </c:pt>
                <c:pt idx="12">
                  <c:v>86.385043153221787</c:v>
                </c:pt>
                <c:pt idx="13">
                  <c:v>76.176778328383051</c:v>
                </c:pt>
                <c:pt idx="14">
                  <c:v>69.873806900100931</c:v>
                </c:pt>
                <c:pt idx="15">
                  <c:v>76.166013763086909</c:v>
                </c:pt>
              </c:numCache>
            </c:numRef>
          </c:val>
          <c:extLst>
            <c:ext xmlns:c16="http://schemas.microsoft.com/office/drawing/2014/chart" uri="{C3380CC4-5D6E-409C-BE32-E72D297353CC}">
              <c16:uniqueId val="{00000020-0A0F-42A1-B802-52FA81058B42}"/>
            </c:ext>
          </c:extLst>
        </c:ser>
        <c:dLbls>
          <c:dLblPos val="outEnd"/>
          <c:showLegendKey val="0"/>
          <c:showVal val="1"/>
          <c:showCatName val="0"/>
          <c:showSerName val="0"/>
          <c:showPercent val="0"/>
          <c:showBubbleSize val="0"/>
        </c:dLbls>
        <c:gapWidth val="100"/>
        <c:axId val="290287296"/>
        <c:axId val="290287856"/>
      </c:barChart>
      <c:catAx>
        <c:axId val="290287296"/>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290287856"/>
        <c:crosses val="autoZero"/>
        <c:auto val="1"/>
        <c:lblAlgn val="ctr"/>
        <c:lblOffset val="100"/>
        <c:noMultiLvlLbl val="0"/>
      </c:catAx>
      <c:valAx>
        <c:axId val="290287856"/>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7296"/>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Numerical'!$DU$5:$DU$103</c:f>
              <c:numCache>
                <c:formatCode>0.00</c:formatCode>
                <c:ptCount val="99"/>
                <c:pt idx="0">
                  <c:v>16.128131915289419</c:v>
                </c:pt>
                <c:pt idx="1">
                  <c:v>29.919992567115163</c:v>
                </c:pt>
                <c:pt idx="2">
                  <c:v>11.271291998443855</c:v>
                </c:pt>
                <c:pt idx="3">
                  <c:v>22.409594190999353</c:v>
                </c:pt>
                <c:pt idx="4">
                  <c:v>31.866606637158085</c:v>
                </c:pt>
                <c:pt idx="5">
                  <c:v>17.468385887427406</c:v>
                </c:pt>
                <c:pt idx="6">
                  <c:v>28.457486937260445</c:v>
                </c:pt>
                <c:pt idx="7">
                  <c:v>25.526326439638993</c:v>
                </c:pt>
                <c:pt idx="8">
                  <c:v>0.99351316795509859</c:v>
                </c:pt>
                <c:pt idx="9">
                  <c:v>29.22204377315154</c:v>
                </c:pt>
                <c:pt idx="10">
                  <c:v>29.494231482996081</c:v>
                </c:pt>
                <c:pt idx="11">
                  <c:v>30.837550428057977</c:v>
                </c:pt>
                <c:pt idx="12">
                  <c:v>15.445513689995924</c:v>
                </c:pt>
                <c:pt idx="13">
                  <c:v>5.8350767528190852</c:v>
                </c:pt>
                <c:pt idx="14">
                  <c:v>9.7779386696635733</c:v>
                </c:pt>
                <c:pt idx="15">
                  <c:v>14.304391423280341</c:v>
                </c:pt>
                <c:pt idx="16">
                  <c:v>14.327783621806523</c:v>
                </c:pt>
                <c:pt idx="17">
                  <c:v>9.5561059436478732</c:v>
                </c:pt>
                <c:pt idx="18">
                  <c:v>15.154442542975266</c:v>
                </c:pt>
                <c:pt idx="19">
                  <c:v>14.471078079815038</c:v>
                </c:pt>
                <c:pt idx="20">
                  <c:v>15.081806083536657</c:v>
                </c:pt>
                <c:pt idx="21">
                  <c:v>14.829176485950642</c:v>
                </c:pt>
                <c:pt idx="22">
                  <c:v>3.8021883867192239</c:v>
                </c:pt>
                <c:pt idx="23">
                  <c:v>7.6618502136460505</c:v>
                </c:pt>
                <c:pt idx="24">
                  <c:v>10.106043692844962</c:v>
                </c:pt>
                <c:pt idx="25">
                  <c:v>6.8321975022638286</c:v>
                </c:pt>
                <c:pt idx="26">
                  <c:v>0.98015304742827458</c:v>
                </c:pt>
                <c:pt idx="27">
                  <c:v>1.1879332998573064</c:v>
                </c:pt>
                <c:pt idx="28">
                  <c:v>0.9329462068584975</c:v>
                </c:pt>
                <c:pt idx="29">
                  <c:v>-0.28739574778811205</c:v>
                </c:pt>
                <c:pt idx="30">
                  <c:v>-0.62808092061186538</c:v>
                </c:pt>
                <c:pt idx="31">
                  <c:v>-0.68573575721673852</c:v>
                </c:pt>
                <c:pt idx="32">
                  <c:v>-1.3888608656894932</c:v>
                </c:pt>
                <c:pt idx="33">
                  <c:v>-1.572889422939082</c:v>
                </c:pt>
                <c:pt idx="34">
                  <c:v>-1.0590908029039239</c:v>
                </c:pt>
                <c:pt idx="35">
                  <c:v>-1.5245470675300081</c:v>
                </c:pt>
                <c:pt idx="36">
                  <c:v>-2.3304146124111393</c:v>
                </c:pt>
                <c:pt idx="37">
                  <c:v>-4.4328772879735103</c:v>
                </c:pt>
                <c:pt idx="38">
                  <c:v>-3.3506095955658757</c:v>
                </c:pt>
                <c:pt idx="39">
                  <c:v>-6.2525043648636194</c:v>
                </c:pt>
                <c:pt idx="40">
                  <c:v>-4.6318742178217933</c:v>
                </c:pt>
                <c:pt idx="41">
                  <c:v>-13.959051840378363</c:v>
                </c:pt>
                <c:pt idx="42">
                  <c:v>-15.850469994869409</c:v>
                </c:pt>
                <c:pt idx="43">
                  <c:v>-0.93382551015455006</c:v>
                </c:pt>
                <c:pt idx="44">
                  <c:v>-15.93359145602183</c:v>
                </c:pt>
                <c:pt idx="45">
                  <c:v>-12.790009411540657</c:v>
                </c:pt>
                <c:pt idx="46">
                  <c:v>-11.421048599915551</c:v>
                </c:pt>
                <c:pt idx="47">
                  <c:v>-17.019967460231033</c:v>
                </c:pt>
                <c:pt idx="48">
                  <c:v>-16.467816763173332</c:v>
                </c:pt>
                <c:pt idx="49">
                  <c:v>-17.79878084203996</c:v>
                </c:pt>
                <c:pt idx="50">
                  <c:v>-16.611127172624894</c:v>
                </c:pt>
                <c:pt idx="51">
                  <c:v>-20.730543622140832</c:v>
                </c:pt>
                <c:pt idx="52">
                  <c:v>-28.983218475492819</c:v>
                </c:pt>
                <c:pt idx="53">
                  <c:v>-14.636252867080108</c:v>
                </c:pt>
                <c:pt idx="54">
                  <c:v>-17.311613352763686</c:v>
                </c:pt>
                <c:pt idx="55">
                  <c:v>-28.707165328393273</c:v>
                </c:pt>
                <c:pt idx="56">
                  <c:v>-30.448004443105155</c:v>
                </c:pt>
                <c:pt idx="57">
                  <c:v>-30.212500303073718</c:v>
                </c:pt>
                <c:pt idx="58">
                  <c:v>-15.232834700715326</c:v>
                </c:pt>
                <c:pt idx="59">
                  <c:v>-7.3968334211337394</c:v>
                </c:pt>
                <c:pt idx="60">
                  <c:v>-14.88080054856475</c:v>
                </c:pt>
                <c:pt idx="61">
                  <c:v>-8.5202427945742336</c:v>
                </c:pt>
                <c:pt idx="62">
                  <c:v>-4.4263774143330705</c:v>
                </c:pt>
                <c:pt idx="63">
                  <c:v>-29.06732515602225</c:v>
                </c:pt>
                <c:pt idx="64">
                  <c:v>-17.581861571353215</c:v>
                </c:pt>
                <c:pt idx="65">
                  <c:v>-26.879292875036441</c:v>
                </c:pt>
                <c:pt idx="66">
                  <c:v>-27.156723839819389</c:v>
                </c:pt>
                <c:pt idx="67">
                  <c:v>-18.573610993091954</c:v>
                </c:pt>
                <c:pt idx="68">
                  <c:v>-10.620335464028624</c:v>
                </c:pt>
                <c:pt idx="69">
                  <c:v>-18.621281325258526</c:v>
                </c:pt>
                <c:pt idx="70">
                  <c:v>-17.640718558979511</c:v>
                </c:pt>
                <c:pt idx="71">
                  <c:v>-6.9492745716382052</c:v>
                </c:pt>
                <c:pt idx="72">
                  <c:v>-21.066272874894604</c:v>
                </c:pt>
                <c:pt idx="73">
                  <c:v>-2.8289586720972264</c:v>
                </c:pt>
                <c:pt idx="74">
                  <c:v>-14.168403344953944</c:v>
                </c:pt>
                <c:pt idx="75">
                  <c:v>-15.403503897307036</c:v>
                </c:pt>
                <c:pt idx="76">
                  <c:v>-11.272490349413093</c:v>
                </c:pt>
                <c:pt idx="77">
                  <c:v>-12.469878773887</c:v>
                </c:pt>
                <c:pt idx="78">
                  <c:v>-5.7848275211174451</c:v>
                </c:pt>
                <c:pt idx="79">
                  <c:v>-1.6694496836705013</c:v>
                </c:pt>
                <c:pt idx="80">
                  <c:v>0.18366419954315411</c:v>
                </c:pt>
                <c:pt idx="81">
                  <c:v>0.25178446973999918</c:v>
                </c:pt>
                <c:pt idx="82">
                  <c:v>2.7910896383997268</c:v>
                </c:pt>
                <c:pt idx="83">
                  <c:v>0.49876582606582209</c:v>
                </c:pt>
                <c:pt idx="84">
                  <c:v>2.1814572376780128</c:v>
                </c:pt>
                <c:pt idx="85">
                  <c:v>5.6851450877217484</c:v>
                </c:pt>
                <c:pt idx="86">
                  <c:v>9.0659240338122302</c:v>
                </c:pt>
                <c:pt idx="87">
                  <c:v>14.29554760022479</c:v>
                </c:pt>
                <c:pt idx="88">
                  <c:v>14.569874356599163</c:v>
                </c:pt>
                <c:pt idx="89">
                  <c:v>17.728336525076109</c:v>
                </c:pt>
                <c:pt idx="90">
                  <c:v>0.7764247001929544</c:v>
                </c:pt>
                <c:pt idx="91">
                  <c:v>10.893442072276784</c:v>
                </c:pt>
                <c:pt idx="92">
                  <c:v>10.443943239791691</c:v>
                </c:pt>
                <c:pt idx="93">
                  <c:v>18.939367504675815</c:v>
                </c:pt>
                <c:pt idx="94">
                  <c:v>14.02724217913306</c:v>
                </c:pt>
                <c:pt idx="95">
                  <c:v>14.813095782342938</c:v>
                </c:pt>
                <c:pt idx="96">
                  <c:v>23.870470042743005</c:v>
                </c:pt>
                <c:pt idx="97">
                  <c:v>28.991440517600573</c:v>
                </c:pt>
                <c:pt idx="98">
                  <c:v>29.206695313426618</c:v>
                </c:pt>
              </c:numCache>
            </c:numRef>
          </c:xVal>
          <c:yVal>
            <c:numRef>
              <c:f>'Results Numerical'!$DV$5:$DV$103</c:f>
              <c:numCache>
                <c:formatCode>0.00</c:formatCode>
                <c:ptCount val="99"/>
                <c:pt idx="0">
                  <c:v>-0.5956767338306338</c:v>
                </c:pt>
                <c:pt idx="1">
                  <c:v>1.0109978693311703</c:v>
                </c:pt>
                <c:pt idx="2">
                  <c:v>1.9771519003597722</c:v>
                </c:pt>
                <c:pt idx="3">
                  <c:v>3.0904297027748626</c:v>
                </c:pt>
                <c:pt idx="4">
                  <c:v>6.1920757748713102</c:v>
                </c:pt>
                <c:pt idx="5">
                  <c:v>4.9582215911343255</c:v>
                </c:pt>
                <c:pt idx="6">
                  <c:v>8.8388416013914988</c:v>
                </c:pt>
                <c:pt idx="7">
                  <c:v>8.2768363464610264</c:v>
                </c:pt>
                <c:pt idx="8">
                  <c:v>0.93694128151715883</c:v>
                </c:pt>
                <c:pt idx="9">
                  <c:v>15.861696758774016</c:v>
                </c:pt>
                <c:pt idx="10">
                  <c:v>16.641605683475465</c:v>
                </c:pt>
                <c:pt idx="11">
                  <c:v>18.267780009896232</c:v>
                </c:pt>
                <c:pt idx="12">
                  <c:v>14.196482291239581</c:v>
                </c:pt>
                <c:pt idx="13">
                  <c:v>5.5395558205249653</c:v>
                </c:pt>
                <c:pt idx="14">
                  <c:v>10.657400394345537</c:v>
                </c:pt>
                <c:pt idx="15">
                  <c:v>16.297456240026285</c:v>
                </c:pt>
                <c:pt idx="16">
                  <c:v>16.487737745536986</c:v>
                </c:pt>
                <c:pt idx="17">
                  <c:v>13.440260365004825</c:v>
                </c:pt>
                <c:pt idx="18">
                  <c:v>22.350685794288914</c:v>
                </c:pt>
                <c:pt idx="19">
                  <c:v>30.069729164464153</c:v>
                </c:pt>
                <c:pt idx="20">
                  <c:v>27.361868492727751</c:v>
                </c:pt>
                <c:pt idx="21">
                  <c:v>28.983422819136589</c:v>
                </c:pt>
                <c:pt idx="22">
                  <c:v>12.282047186026457</c:v>
                </c:pt>
                <c:pt idx="23">
                  <c:v>23.991731090778863</c:v>
                </c:pt>
                <c:pt idx="24">
                  <c:v>32.718805291842088</c:v>
                </c:pt>
                <c:pt idx="25">
                  <c:v>29.212530491732863</c:v>
                </c:pt>
                <c:pt idx="26">
                  <c:v>15.715500085585045</c:v>
                </c:pt>
                <c:pt idx="27">
                  <c:v>15.565259320854977</c:v>
                </c:pt>
                <c:pt idx="28">
                  <c:v>30.467302621521572</c:v>
                </c:pt>
                <c:pt idx="29">
                  <c:v>18.557454833421158</c:v>
                </c:pt>
                <c:pt idx="30">
                  <c:v>30.508639273515175</c:v>
                </c:pt>
                <c:pt idx="31">
                  <c:v>33.066074268108942</c:v>
                </c:pt>
                <c:pt idx="32">
                  <c:v>20.893199830824535</c:v>
                </c:pt>
                <c:pt idx="33">
                  <c:v>29.289877922390815</c:v>
                </c:pt>
                <c:pt idx="34">
                  <c:v>15.425164948979448</c:v>
                </c:pt>
                <c:pt idx="35">
                  <c:v>8.3426764735245236</c:v>
                </c:pt>
                <c:pt idx="36">
                  <c:v>18.97363128042814</c:v>
                </c:pt>
                <c:pt idx="37">
                  <c:v>18.246003712616044</c:v>
                </c:pt>
                <c:pt idx="38">
                  <c:v>7.7679014004653384</c:v>
                </c:pt>
                <c:pt idx="39">
                  <c:v>14.456353095532048</c:v>
                </c:pt>
                <c:pt idx="40">
                  <c:v>9.6254872880050115</c:v>
                </c:pt>
                <c:pt idx="41">
                  <c:v>30.244076616275954</c:v>
                </c:pt>
                <c:pt idx="42">
                  <c:v>31.609643397612402</c:v>
                </c:pt>
                <c:pt idx="43">
                  <c:v>1.5041807791078625</c:v>
                </c:pt>
                <c:pt idx="44">
                  <c:v>22.629608587520423</c:v>
                </c:pt>
                <c:pt idx="45">
                  <c:v>18.126464696639651</c:v>
                </c:pt>
                <c:pt idx="46">
                  <c:v>13.755759373234971</c:v>
                </c:pt>
                <c:pt idx="47">
                  <c:v>17.637104082677002</c:v>
                </c:pt>
                <c:pt idx="48">
                  <c:v>16.279147995175538</c:v>
                </c:pt>
                <c:pt idx="49">
                  <c:v>10.235048282472119</c:v>
                </c:pt>
                <c:pt idx="50">
                  <c:v>8.8578897458836749</c:v>
                </c:pt>
                <c:pt idx="51">
                  <c:v>10.9831048119404</c:v>
                </c:pt>
                <c:pt idx="52">
                  <c:v>8.966906277413349</c:v>
                </c:pt>
                <c:pt idx="53">
                  <c:v>1.9757875542319017</c:v>
                </c:pt>
                <c:pt idx="54">
                  <c:v>0.98547229591074503</c:v>
                </c:pt>
                <c:pt idx="55">
                  <c:v>1.3205522026483438</c:v>
                </c:pt>
                <c:pt idx="56">
                  <c:v>1.4289433936401115</c:v>
                </c:pt>
                <c:pt idx="57">
                  <c:v>-0.91316765497142927</c:v>
                </c:pt>
                <c:pt idx="58">
                  <c:v>-0.83663620242771075</c:v>
                </c:pt>
                <c:pt idx="59">
                  <c:v>-1.1522605150531868</c:v>
                </c:pt>
                <c:pt idx="60">
                  <c:v>-3.0816895195430098</c:v>
                </c:pt>
                <c:pt idx="61">
                  <c:v>-1.5018616407060437</c:v>
                </c:pt>
                <c:pt idx="62">
                  <c:v>-0.63138657085279526</c:v>
                </c:pt>
                <c:pt idx="63">
                  <c:v>-10.292957081757535</c:v>
                </c:pt>
                <c:pt idx="64">
                  <c:v>-7.4710188050016022</c:v>
                </c:pt>
                <c:pt idx="65">
                  <c:v>-12.512431330633873</c:v>
                </c:pt>
                <c:pt idx="66">
                  <c:v>-14.050579787727598</c:v>
                </c:pt>
                <c:pt idx="67">
                  <c:v>-12.470553068650142</c:v>
                </c:pt>
                <c:pt idx="68">
                  <c:v>-8.2474346750219656</c:v>
                </c:pt>
                <c:pt idx="69">
                  <c:v>-18.788832033326486</c:v>
                </c:pt>
                <c:pt idx="70">
                  <c:v>-17.336251468604029</c:v>
                </c:pt>
                <c:pt idx="71">
                  <c:v>-7.1004914670834269</c:v>
                </c:pt>
                <c:pt idx="72">
                  <c:v>-23.626929988676725</c:v>
                </c:pt>
                <c:pt idx="73">
                  <c:v>-2.8624358661020359</c:v>
                </c:pt>
                <c:pt idx="74">
                  <c:v>-19.578767534061068</c:v>
                </c:pt>
                <c:pt idx="75">
                  <c:v>-28.929981534931631</c:v>
                </c:pt>
                <c:pt idx="76">
                  <c:v>-21.708506643592969</c:v>
                </c:pt>
                <c:pt idx="77">
                  <c:v>-29.053820734164766</c:v>
                </c:pt>
                <c:pt idx="78">
                  <c:v>-19.017415779267157</c:v>
                </c:pt>
                <c:pt idx="79">
                  <c:v>-22.494825821208657</c:v>
                </c:pt>
                <c:pt idx="80">
                  <c:v>-27.16969802482571</c:v>
                </c:pt>
                <c:pt idx="81">
                  <c:v>-9.6792235645157323</c:v>
                </c:pt>
                <c:pt idx="82">
                  <c:v>-16.630921295368964</c:v>
                </c:pt>
                <c:pt idx="83">
                  <c:v>-6.6304364163724889</c:v>
                </c:pt>
                <c:pt idx="84">
                  <c:v>-12.541699189297448</c:v>
                </c:pt>
                <c:pt idx="85">
                  <c:v>-22.224914145216445</c:v>
                </c:pt>
                <c:pt idx="86">
                  <c:v>-21.72496380666681</c:v>
                </c:pt>
                <c:pt idx="87">
                  <c:v>-18.274315113039265</c:v>
                </c:pt>
                <c:pt idx="88">
                  <c:v>-16.23511225999583</c:v>
                </c:pt>
                <c:pt idx="89">
                  <c:v>-16.959107430336967</c:v>
                </c:pt>
                <c:pt idx="90">
                  <c:v>-0.69498534809557766</c:v>
                </c:pt>
                <c:pt idx="91">
                  <c:v>-9.2940538372554062</c:v>
                </c:pt>
                <c:pt idx="92">
                  <c:v>-7.3008672791952112</c:v>
                </c:pt>
                <c:pt idx="93">
                  <c:v>-9.3447676425854649</c:v>
                </c:pt>
                <c:pt idx="94">
                  <c:v>-6.3987496912891135</c:v>
                </c:pt>
                <c:pt idx="95">
                  <c:v>-5.8057366726893198</c:v>
                </c:pt>
                <c:pt idx="96">
                  <c:v>-6.0610515488158248</c:v>
                </c:pt>
                <c:pt idx="97">
                  <c:v>-3.5936773022200086</c:v>
                </c:pt>
                <c:pt idx="98">
                  <c:v>-3.2142194819156997</c:v>
                </c:pt>
              </c:numCache>
            </c:numRef>
          </c:yVal>
          <c:smooth val="0"/>
          <c:extLst>
            <c:ext xmlns:c16="http://schemas.microsoft.com/office/drawing/2014/chart" uri="{C3380CC4-5D6E-409C-BE32-E72D297353CC}">
              <c16:uniqueId val="{00000000-5D7B-4F86-AAA4-E3AD50257749}"/>
            </c:ext>
          </c:extLst>
        </c:ser>
        <c:ser>
          <c:idx val="0"/>
          <c:order val="1"/>
          <c:tx>
            <c:v>Test Source</c:v>
          </c:tx>
          <c:spPr>
            <a:ln w="19050">
              <a:noFill/>
            </a:ln>
          </c:spPr>
          <c:marker>
            <c:symbol val="diamond"/>
            <c:size val="6"/>
            <c:spPr>
              <a:solidFill>
                <a:srgbClr val="FF0000"/>
              </a:solidFill>
              <a:ln>
                <a:noFill/>
              </a:ln>
            </c:spPr>
          </c:marker>
          <c:xVal>
            <c:numRef>
              <c:f>'Results Numerical'!$DX$5:$DX$103</c:f>
              <c:numCache>
                <c:formatCode>0.00</c:formatCode>
                <c:ptCount val="99"/>
                <c:pt idx="0">
                  <c:v>14.07393321925397</c:v>
                </c:pt>
                <c:pt idx="1">
                  <c:v>26.004050783262745</c:v>
                </c:pt>
                <c:pt idx="2">
                  <c:v>7.8947791626986605</c:v>
                </c:pt>
                <c:pt idx="3">
                  <c:v>19.423388751746231</c:v>
                </c:pt>
                <c:pt idx="4">
                  <c:v>25.681695567137243</c:v>
                </c:pt>
                <c:pt idx="5">
                  <c:v>14.212959261205288</c:v>
                </c:pt>
                <c:pt idx="6">
                  <c:v>22.417479313209849</c:v>
                </c:pt>
                <c:pt idx="7">
                  <c:v>18.737879682637601</c:v>
                </c:pt>
                <c:pt idx="8">
                  <c:v>0.57008875391972891</c:v>
                </c:pt>
                <c:pt idx="9">
                  <c:v>24.677918834757193</c:v>
                </c:pt>
                <c:pt idx="10">
                  <c:v>24.669991069614547</c:v>
                </c:pt>
                <c:pt idx="11">
                  <c:v>25.493209259053391</c:v>
                </c:pt>
                <c:pt idx="12">
                  <c:v>11.499630959175377</c:v>
                </c:pt>
                <c:pt idx="13">
                  <c:v>4.5245121992877246</c:v>
                </c:pt>
                <c:pt idx="14">
                  <c:v>6.7687368693768732</c:v>
                </c:pt>
                <c:pt idx="15">
                  <c:v>8.9913722101455829</c:v>
                </c:pt>
                <c:pt idx="16">
                  <c:v>10.366414765648702</c:v>
                </c:pt>
                <c:pt idx="17">
                  <c:v>6.4146791092771247</c:v>
                </c:pt>
                <c:pt idx="18">
                  <c:v>11.675628464833524</c:v>
                </c:pt>
                <c:pt idx="19">
                  <c:v>8.885971556352569</c:v>
                </c:pt>
                <c:pt idx="20">
                  <c:v>10.575116799336325</c:v>
                </c:pt>
                <c:pt idx="21">
                  <c:v>10.144255525193836</c:v>
                </c:pt>
                <c:pt idx="22">
                  <c:v>2.2642725284802054</c:v>
                </c:pt>
                <c:pt idx="23">
                  <c:v>4.7352497315919138</c:v>
                </c:pt>
                <c:pt idx="24">
                  <c:v>5.741884825498647</c:v>
                </c:pt>
                <c:pt idx="25">
                  <c:v>3.4805017540210232</c:v>
                </c:pt>
                <c:pt idx="26">
                  <c:v>-0.22888515339099993</c:v>
                </c:pt>
                <c:pt idx="27">
                  <c:v>4.7687114127382545E-2</c:v>
                </c:pt>
                <c:pt idx="28">
                  <c:v>-1.8453767952820903</c:v>
                </c:pt>
                <c:pt idx="29">
                  <c:v>-2.0989306017753115</c:v>
                </c:pt>
                <c:pt idx="30">
                  <c:v>-2.8944357989946905</c:v>
                </c:pt>
                <c:pt idx="31">
                  <c:v>-3.553977603407132</c:v>
                </c:pt>
                <c:pt idx="32">
                  <c:v>-2.9639824667783876</c:v>
                </c:pt>
                <c:pt idx="33">
                  <c:v>-3.3020172993505938</c:v>
                </c:pt>
                <c:pt idx="34">
                  <c:v>-1.8217194970255404</c:v>
                </c:pt>
                <c:pt idx="35">
                  <c:v>-1.9732349174336006</c:v>
                </c:pt>
                <c:pt idx="36">
                  <c:v>-3.4444854097838742</c:v>
                </c:pt>
                <c:pt idx="37">
                  <c:v>-5.2901960823438801</c:v>
                </c:pt>
                <c:pt idx="38">
                  <c:v>-3.5859885505869826</c:v>
                </c:pt>
                <c:pt idx="39">
                  <c:v>-6.7439072756810008</c:v>
                </c:pt>
                <c:pt idx="40">
                  <c:v>-4.9378468409431768</c:v>
                </c:pt>
                <c:pt idx="41">
                  <c:v>-13.645419209055737</c:v>
                </c:pt>
                <c:pt idx="42">
                  <c:v>-14.994327737030018</c:v>
                </c:pt>
                <c:pt idx="43">
                  <c:v>-0.99227964427601512</c:v>
                </c:pt>
                <c:pt idx="44">
                  <c:v>-14.558886576363777</c:v>
                </c:pt>
                <c:pt idx="45">
                  <c:v>-11.295490528226933</c:v>
                </c:pt>
                <c:pt idx="46">
                  <c:v>-11.383798203288732</c:v>
                </c:pt>
                <c:pt idx="47">
                  <c:v>-14.45117189058309</c:v>
                </c:pt>
                <c:pt idx="48">
                  <c:v>-14.868251911536445</c:v>
                </c:pt>
                <c:pt idx="49">
                  <c:v>-16.330561624965892</c:v>
                </c:pt>
                <c:pt idx="50">
                  <c:v>-15.433627528557121</c:v>
                </c:pt>
                <c:pt idx="51">
                  <c:v>-18.978623621604005</c:v>
                </c:pt>
                <c:pt idx="52">
                  <c:v>-26.306578853007519</c:v>
                </c:pt>
                <c:pt idx="53">
                  <c:v>-12.441704640634638</c:v>
                </c:pt>
                <c:pt idx="54">
                  <c:v>-15.213729467606528</c:v>
                </c:pt>
                <c:pt idx="55">
                  <c:v>-25.554050095767188</c:v>
                </c:pt>
                <c:pt idx="56">
                  <c:v>-27.340716216648698</c:v>
                </c:pt>
                <c:pt idx="57">
                  <c:v>-27.233129003298874</c:v>
                </c:pt>
                <c:pt idx="58">
                  <c:v>-13.288978923821851</c:v>
                </c:pt>
                <c:pt idx="59">
                  <c:v>-6.5787830487489227</c:v>
                </c:pt>
                <c:pt idx="60">
                  <c:v>-13.164743713715808</c:v>
                </c:pt>
                <c:pt idx="61">
                  <c:v>-7.8220496946548979</c:v>
                </c:pt>
                <c:pt idx="62">
                  <c:v>-2.7665916090204887</c:v>
                </c:pt>
                <c:pt idx="63">
                  <c:v>-26.008632103317595</c:v>
                </c:pt>
                <c:pt idx="64">
                  <c:v>-13.812276337484136</c:v>
                </c:pt>
                <c:pt idx="65">
                  <c:v>-24.053384966860701</c:v>
                </c:pt>
                <c:pt idx="66">
                  <c:v>-24.184963352565411</c:v>
                </c:pt>
                <c:pt idx="67">
                  <c:v>-16.055268699542964</c:v>
                </c:pt>
                <c:pt idx="68">
                  <c:v>-9.4850086406446223</c:v>
                </c:pt>
                <c:pt idx="69">
                  <c:v>-15.491658192166701</c:v>
                </c:pt>
                <c:pt idx="70">
                  <c:v>-15.176272112844758</c:v>
                </c:pt>
                <c:pt idx="71">
                  <c:v>-5.7440618835720594</c:v>
                </c:pt>
                <c:pt idx="72">
                  <c:v>-17.662809043406149</c:v>
                </c:pt>
                <c:pt idx="73">
                  <c:v>-2.7448607606002975</c:v>
                </c:pt>
                <c:pt idx="74">
                  <c:v>-11.624876297993481</c:v>
                </c:pt>
                <c:pt idx="75">
                  <c:v>-12.921631259482881</c:v>
                </c:pt>
                <c:pt idx="76">
                  <c:v>-10.499522643743752</c:v>
                </c:pt>
                <c:pt idx="77">
                  <c:v>-9.9097431507505771</c:v>
                </c:pt>
                <c:pt idx="78">
                  <c:v>-5.2553653413391572</c:v>
                </c:pt>
                <c:pt idx="79">
                  <c:v>-1.338698712666424</c:v>
                </c:pt>
                <c:pt idx="80">
                  <c:v>-1.5544893664505541</c:v>
                </c:pt>
                <c:pt idx="81">
                  <c:v>0.46304378008326447</c:v>
                </c:pt>
                <c:pt idx="82">
                  <c:v>2.9683534995425545</c:v>
                </c:pt>
                <c:pt idx="83">
                  <c:v>-1.8372933318195964E-2</c:v>
                </c:pt>
                <c:pt idx="84">
                  <c:v>0.49005228028773851</c:v>
                </c:pt>
                <c:pt idx="85">
                  <c:v>2.5766778383257045</c:v>
                </c:pt>
                <c:pt idx="86">
                  <c:v>7.1011971440946189</c:v>
                </c:pt>
                <c:pt idx="87">
                  <c:v>11.915715135002458</c:v>
                </c:pt>
                <c:pt idx="88">
                  <c:v>11.6641364389111</c:v>
                </c:pt>
                <c:pt idx="89">
                  <c:v>15.297547090585926</c:v>
                </c:pt>
                <c:pt idx="90">
                  <c:v>-0.24264164355041976</c:v>
                </c:pt>
                <c:pt idx="91">
                  <c:v>6.0965697520065989</c:v>
                </c:pt>
                <c:pt idx="92">
                  <c:v>7.4697464176052559</c:v>
                </c:pt>
                <c:pt idx="93">
                  <c:v>13.53123364376823</c:v>
                </c:pt>
                <c:pt idx="94">
                  <c:v>10.492658492974559</c:v>
                </c:pt>
                <c:pt idx="95">
                  <c:v>12.099557366570343</c:v>
                </c:pt>
                <c:pt idx="96">
                  <c:v>22.297668708197666</c:v>
                </c:pt>
                <c:pt idx="97">
                  <c:v>26.040803082982826</c:v>
                </c:pt>
                <c:pt idx="98">
                  <c:v>24.477947696093324</c:v>
                </c:pt>
              </c:numCache>
            </c:numRef>
          </c:xVal>
          <c:yVal>
            <c:numRef>
              <c:f>'Results Numerical'!$DY$5:$DY$103</c:f>
              <c:numCache>
                <c:formatCode>0.00</c:formatCode>
                <c:ptCount val="99"/>
                <c:pt idx="0">
                  <c:v>-1.3586652926734073</c:v>
                </c:pt>
                <c:pt idx="1">
                  <c:v>-0.91153310713455327</c:v>
                </c:pt>
                <c:pt idx="2">
                  <c:v>0.40279713130114647</c:v>
                </c:pt>
                <c:pt idx="3">
                  <c:v>3.1614843367824377</c:v>
                </c:pt>
                <c:pt idx="4">
                  <c:v>3.646576391300675</c:v>
                </c:pt>
                <c:pt idx="5">
                  <c:v>4.5591168530992157</c:v>
                </c:pt>
                <c:pt idx="6">
                  <c:v>6.6629734257664595</c:v>
                </c:pt>
                <c:pt idx="7">
                  <c:v>6.0782318144775846</c:v>
                </c:pt>
                <c:pt idx="8">
                  <c:v>0.52928220848236385</c:v>
                </c:pt>
                <c:pt idx="9">
                  <c:v>16.052557424440884</c:v>
                </c:pt>
                <c:pt idx="10">
                  <c:v>17.015183791298394</c:v>
                </c:pt>
                <c:pt idx="11">
                  <c:v>18.585571398721182</c:v>
                </c:pt>
                <c:pt idx="12">
                  <c:v>13.470099559277283</c:v>
                </c:pt>
                <c:pt idx="13">
                  <c:v>5.608160132232614</c:v>
                </c:pt>
                <c:pt idx="14">
                  <c:v>10.672095930744781</c:v>
                </c:pt>
                <c:pt idx="15">
                  <c:v>16.254768544112011</c:v>
                </c:pt>
                <c:pt idx="16">
                  <c:v>17.201749380458782</c:v>
                </c:pt>
                <c:pt idx="17">
                  <c:v>13.634545600888631</c:v>
                </c:pt>
                <c:pt idx="18">
                  <c:v>23.381071997314049</c:v>
                </c:pt>
                <c:pt idx="19">
                  <c:v>30.640900945036165</c:v>
                </c:pt>
                <c:pt idx="20">
                  <c:v>28.621601147565144</c:v>
                </c:pt>
                <c:pt idx="21">
                  <c:v>30.201427106804491</c:v>
                </c:pt>
                <c:pt idx="22">
                  <c:v>12.924143959872794</c:v>
                </c:pt>
                <c:pt idx="23">
                  <c:v>25.067456433435801</c:v>
                </c:pt>
                <c:pt idx="24">
                  <c:v>33.85999821539086</c:v>
                </c:pt>
                <c:pt idx="25">
                  <c:v>30.432323314388665</c:v>
                </c:pt>
                <c:pt idx="26">
                  <c:v>16.289238567485256</c:v>
                </c:pt>
                <c:pt idx="27">
                  <c:v>16.039775813644106</c:v>
                </c:pt>
                <c:pt idx="28">
                  <c:v>32.032327154778301</c:v>
                </c:pt>
                <c:pt idx="29">
                  <c:v>20.279901857818537</c:v>
                </c:pt>
                <c:pt idx="30">
                  <c:v>31.804408635360875</c:v>
                </c:pt>
                <c:pt idx="31">
                  <c:v>34.284114075172461</c:v>
                </c:pt>
                <c:pt idx="32">
                  <c:v>22.263174409786849</c:v>
                </c:pt>
                <c:pt idx="33">
                  <c:v>30.256934550765308</c:v>
                </c:pt>
                <c:pt idx="34">
                  <c:v>16.097019887041661</c:v>
                </c:pt>
                <c:pt idx="35">
                  <c:v>8.9925197680265399</c:v>
                </c:pt>
                <c:pt idx="36">
                  <c:v>19.989488960159861</c:v>
                </c:pt>
                <c:pt idx="37">
                  <c:v>19.820484910816145</c:v>
                </c:pt>
                <c:pt idx="38">
                  <c:v>7.713637302592427</c:v>
                </c:pt>
                <c:pt idx="39">
                  <c:v>14.265070194219627</c:v>
                </c:pt>
                <c:pt idx="40">
                  <c:v>10.211015203539811</c:v>
                </c:pt>
                <c:pt idx="41">
                  <c:v>30.993781927367333</c:v>
                </c:pt>
                <c:pt idx="42">
                  <c:v>32.660001040407529</c:v>
                </c:pt>
                <c:pt idx="43">
                  <c:v>1.5101285594984908</c:v>
                </c:pt>
                <c:pt idx="44">
                  <c:v>23.471453778593823</c:v>
                </c:pt>
                <c:pt idx="45">
                  <c:v>19.144459216990466</c:v>
                </c:pt>
                <c:pt idx="46">
                  <c:v>14.45856988615245</c:v>
                </c:pt>
                <c:pt idx="47">
                  <c:v>19.62313899332813</c:v>
                </c:pt>
                <c:pt idx="48">
                  <c:v>17.073111110180687</c:v>
                </c:pt>
                <c:pt idx="49">
                  <c:v>10.457263477416372</c:v>
                </c:pt>
                <c:pt idx="50">
                  <c:v>8.7845269679779108</c:v>
                </c:pt>
                <c:pt idx="51">
                  <c:v>10.872387394185447</c:v>
                </c:pt>
                <c:pt idx="52">
                  <c:v>9.4316256995735088</c:v>
                </c:pt>
                <c:pt idx="53">
                  <c:v>2.9409709216706617</c:v>
                </c:pt>
                <c:pt idx="54">
                  <c:v>1.6294732716993459</c:v>
                </c:pt>
                <c:pt idx="55">
                  <c:v>2.0668556143123133</c:v>
                </c:pt>
                <c:pt idx="56">
                  <c:v>2.2354475766467177</c:v>
                </c:pt>
                <c:pt idx="57">
                  <c:v>-0.36884552991205583</c:v>
                </c:pt>
                <c:pt idx="58">
                  <c:v>-0.95593746571146998</c:v>
                </c:pt>
                <c:pt idx="59">
                  <c:v>-1.2196896653358631</c:v>
                </c:pt>
                <c:pt idx="60">
                  <c:v>-3.6999718944614632</c:v>
                </c:pt>
                <c:pt idx="61">
                  <c:v>-0.98731967210401583</c:v>
                </c:pt>
                <c:pt idx="62">
                  <c:v>-0.35551564958409482</c:v>
                </c:pt>
                <c:pt idx="63">
                  <c:v>-11.149395782177061</c:v>
                </c:pt>
                <c:pt idx="64">
                  <c:v>-7.3948851600820182</c:v>
                </c:pt>
                <c:pt idx="65">
                  <c:v>-13.586272364893858</c:v>
                </c:pt>
                <c:pt idx="66">
                  <c:v>-15.209721390173044</c:v>
                </c:pt>
                <c:pt idx="67">
                  <c:v>-13.886658464082672</c:v>
                </c:pt>
                <c:pt idx="68">
                  <c:v>-9.6554404994972511</c:v>
                </c:pt>
                <c:pt idx="69">
                  <c:v>-20.188603990145236</c:v>
                </c:pt>
                <c:pt idx="70">
                  <c:v>-18.096316085150434</c:v>
                </c:pt>
                <c:pt idx="71">
                  <c:v>-7.6251325324073811</c:v>
                </c:pt>
                <c:pt idx="72">
                  <c:v>-25.341323394143135</c:v>
                </c:pt>
                <c:pt idx="73">
                  <c:v>-2.6585925131736499</c:v>
                </c:pt>
                <c:pt idx="74">
                  <c:v>-20.127161841905007</c:v>
                </c:pt>
                <c:pt idx="75">
                  <c:v>-30.496799059185307</c:v>
                </c:pt>
                <c:pt idx="76">
                  <c:v>-23.003691520954686</c:v>
                </c:pt>
                <c:pt idx="77">
                  <c:v>-30.254247986127606</c:v>
                </c:pt>
                <c:pt idx="78">
                  <c:v>-20.107549336330628</c:v>
                </c:pt>
                <c:pt idx="79">
                  <c:v>-23.442140083660551</c:v>
                </c:pt>
                <c:pt idx="80">
                  <c:v>-28.770592667181603</c:v>
                </c:pt>
                <c:pt idx="81">
                  <c:v>-10.091751103034399</c:v>
                </c:pt>
                <c:pt idx="82">
                  <c:v>-17.287374535674122</c:v>
                </c:pt>
                <c:pt idx="83">
                  <c:v>-7.9674564537023311</c:v>
                </c:pt>
                <c:pt idx="84">
                  <c:v>-13.925170088743103</c:v>
                </c:pt>
                <c:pt idx="85">
                  <c:v>-24.420320306255775</c:v>
                </c:pt>
                <c:pt idx="86">
                  <c:v>-23.68754469575055</c:v>
                </c:pt>
                <c:pt idx="87">
                  <c:v>-20.691610839362195</c:v>
                </c:pt>
                <c:pt idx="88">
                  <c:v>-18.457572353916699</c:v>
                </c:pt>
                <c:pt idx="89">
                  <c:v>-19.45113704541658</c:v>
                </c:pt>
                <c:pt idx="90">
                  <c:v>-1.3876342456832818</c:v>
                </c:pt>
                <c:pt idx="91">
                  <c:v>-12.827653316139312</c:v>
                </c:pt>
                <c:pt idx="92">
                  <c:v>-9.3893750611951337</c:v>
                </c:pt>
                <c:pt idx="93">
                  <c:v>-13.376926868088184</c:v>
                </c:pt>
                <c:pt idx="94">
                  <c:v>-9.4517965887036208</c:v>
                </c:pt>
                <c:pt idx="95">
                  <c:v>-7.8894528951883709</c:v>
                </c:pt>
                <c:pt idx="96">
                  <c:v>-6.547898716570792</c:v>
                </c:pt>
                <c:pt idx="97">
                  <c:v>-5.562519929887439</c:v>
                </c:pt>
                <c:pt idx="98">
                  <c:v>-6.9373172082938872</c:v>
                </c:pt>
              </c:numCache>
            </c:numRef>
          </c:yVal>
          <c:smooth val="0"/>
          <c:extLst>
            <c:ext xmlns:c16="http://schemas.microsoft.com/office/drawing/2014/chart" uri="{C3380CC4-5D6E-409C-BE32-E72D297353CC}">
              <c16:uniqueId val="{00000001-5D7B-4F86-AAA4-E3AD50257749}"/>
            </c:ext>
          </c:extLst>
        </c:ser>
        <c:dLbls>
          <c:showLegendKey val="0"/>
          <c:showVal val="0"/>
          <c:showCatName val="0"/>
          <c:showSerName val="0"/>
          <c:showPercent val="0"/>
          <c:showBubbleSize val="0"/>
        </c:dLbls>
        <c:axId val="297201872"/>
        <c:axId val="297202432"/>
      </c:scatterChart>
      <c:valAx>
        <c:axId val="29720187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297202432"/>
        <c:crosses val="autoZero"/>
        <c:crossBetween val="midCat"/>
        <c:majorUnit val="10"/>
        <c:minorUnit val="10"/>
      </c:valAx>
      <c:valAx>
        <c:axId val="29720243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29720187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842D-4567-A42B-E59280B474B9}"/>
              </c:ext>
            </c:extLst>
          </c:dPt>
          <c:dPt>
            <c:idx val="1"/>
            <c:invertIfNegative val="0"/>
            <c:bubble3D val="0"/>
            <c:spPr>
              <a:solidFill>
                <a:srgbClr val="D26579"/>
              </a:solidFill>
              <a:ln>
                <a:noFill/>
              </a:ln>
              <a:effectLst/>
            </c:spPr>
            <c:extLst>
              <c:ext xmlns:c16="http://schemas.microsoft.com/office/drawing/2014/chart" uri="{C3380CC4-5D6E-409C-BE32-E72D297353CC}">
                <c16:uniqueId val="{00000003-842D-4567-A42B-E59280B474B9}"/>
              </c:ext>
            </c:extLst>
          </c:dPt>
          <c:dPt>
            <c:idx val="2"/>
            <c:invertIfNegative val="0"/>
            <c:bubble3D val="0"/>
            <c:spPr>
              <a:solidFill>
                <a:srgbClr val="5C3C3D"/>
              </a:solidFill>
              <a:ln>
                <a:noFill/>
              </a:ln>
              <a:effectLst/>
            </c:spPr>
            <c:extLst>
              <c:ext xmlns:c16="http://schemas.microsoft.com/office/drawing/2014/chart" uri="{C3380CC4-5D6E-409C-BE32-E72D297353CC}">
                <c16:uniqueId val="{00000005-842D-4567-A42B-E59280B474B9}"/>
              </c:ext>
            </c:extLst>
          </c:dPt>
          <c:dPt>
            <c:idx val="3"/>
            <c:invertIfNegative val="0"/>
            <c:bubble3D val="0"/>
            <c:spPr>
              <a:solidFill>
                <a:srgbClr val="D58687"/>
              </a:solidFill>
              <a:ln>
                <a:noFill/>
              </a:ln>
              <a:effectLst/>
            </c:spPr>
            <c:extLst>
              <c:ext xmlns:c16="http://schemas.microsoft.com/office/drawing/2014/chart" uri="{C3380CC4-5D6E-409C-BE32-E72D297353CC}">
                <c16:uniqueId val="{00000007-842D-4567-A42B-E59280B474B9}"/>
              </c:ext>
            </c:extLst>
          </c:dPt>
          <c:dPt>
            <c:idx val="4"/>
            <c:invertIfNegative val="0"/>
            <c:bubble3D val="0"/>
            <c:spPr>
              <a:solidFill>
                <a:srgbClr val="B44450"/>
              </a:solidFill>
              <a:ln>
                <a:noFill/>
              </a:ln>
              <a:effectLst/>
            </c:spPr>
            <c:extLst>
              <c:ext xmlns:c16="http://schemas.microsoft.com/office/drawing/2014/chart" uri="{C3380CC4-5D6E-409C-BE32-E72D297353CC}">
                <c16:uniqueId val="{00000009-842D-4567-A42B-E59280B474B9}"/>
              </c:ext>
            </c:extLst>
          </c:dPt>
          <c:dPt>
            <c:idx val="5"/>
            <c:invertIfNegative val="0"/>
            <c:bubble3D val="0"/>
            <c:spPr>
              <a:solidFill>
                <a:srgbClr val="98605B"/>
              </a:solidFill>
              <a:ln>
                <a:noFill/>
              </a:ln>
              <a:effectLst/>
            </c:spPr>
            <c:extLst>
              <c:ext xmlns:c16="http://schemas.microsoft.com/office/drawing/2014/chart" uri="{C3380CC4-5D6E-409C-BE32-E72D297353CC}">
                <c16:uniqueId val="{0000000B-842D-4567-A42B-E59280B474B9}"/>
              </c:ext>
            </c:extLst>
          </c:dPt>
          <c:dPt>
            <c:idx val="6"/>
            <c:invertIfNegative val="0"/>
            <c:bubble3D val="0"/>
            <c:spPr>
              <a:solidFill>
                <a:srgbClr val="99393E"/>
              </a:solidFill>
              <a:ln>
                <a:noFill/>
              </a:ln>
              <a:effectLst/>
            </c:spPr>
            <c:extLst>
              <c:ext xmlns:c16="http://schemas.microsoft.com/office/drawing/2014/chart" uri="{C3380CC4-5D6E-409C-BE32-E72D297353CC}">
                <c16:uniqueId val="{0000000D-842D-4567-A42B-E59280B474B9}"/>
              </c:ext>
            </c:extLst>
          </c:dPt>
          <c:dPt>
            <c:idx val="7"/>
            <c:invertIfNegative val="0"/>
            <c:bubble3D val="0"/>
            <c:spPr>
              <a:solidFill>
                <a:srgbClr val="923D3F"/>
              </a:solidFill>
              <a:ln>
                <a:noFill/>
              </a:ln>
              <a:effectLst/>
            </c:spPr>
            <c:extLst>
              <c:ext xmlns:c16="http://schemas.microsoft.com/office/drawing/2014/chart" uri="{C3380CC4-5D6E-409C-BE32-E72D297353CC}">
                <c16:uniqueId val="{0000000F-842D-4567-A42B-E59280B474B9}"/>
              </c:ext>
            </c:extLst>
          </c:dPt>
          <c:dPt>
            <c:idx val="8"/>
            <c:invertIfNegative val="0"/>
            <c:bubble3D val="0"/>
            <c:spPr>
              <a:solidFill>
                <a:srgbClr val="473F3C"/>
              </a:solidFill>
              <a:ln>
                <a:noFill/>
              </a:ln>
              <a:effectLst/>
            </c:spPr>
            <c:extLst>
              <c:ext xmlns:c16="http://schemas.microsoft.com/office/drawing/2014/chart" uri="{C3380CC4-5D6E-409C-BE32-E72D297353CC}">
                <c16:uniqueId val="{00000011-842D-4567-A42B-E59280B474B9}"/>
              </c:ext>
            </c:extLst>
          </c:dPt>
          <c:dPt>
            <c:idx val="9"/>
            <c:invertIfNegative val="0"/>
            <c:bubble3D val="0"/>
            <c:spPr>
              <a:solidFill>
                <a:srgbClr val="FF8167"/>
              </a:solidFill>
              <a:ln>
                <a:noFill/>
              </a:ln>
              <a:effectLst/>
            </c:spPr>
            <c:extLst>
              <c:ext xmlns:c16="http://schemas.microsoft.com/office/drawing/2014/chart" uri="{C3380CC4-5D6E-409C-BE32-E72D297353CC}">
                <c16:uniqueId val="{00000013-842D-4567-A42B-E59280B474B9}"/>
              </c:ext>
            </c:extLst>
          </c:dPt>
          <c:dPt>
            <c:idx val="10"/>
            <c:invertIfNegative val="0"/>
            <c:bubble3D val="0"/>
            <c:spPr>
              <a:solidFill>
                <a:srgbClr val="CA5941"/>
              </a:solidFill>
              <a:ln>
                <a:noFill/>
              </a:ln>
              <a:effectLst/>
            </c:spPr>
            <c:extLst>
              <c:ext xmlns:c16="http://schemas.microsoft.com/office/drawing/2014/chart" uri="{C3380CC4-5D6E-409C-BE32-E72D297353CC}">
                <c16:uniqueId val="{00000015-842D-4567-A42B-E59280B474B9}"/>
              </c:ext>
            </c:extLst>
          </c:dPt>
          <c:dPt>
            <c:idx val="11"/>
            <c:invertIfNegative val="0"/>
            <c:bubble3D val="0"/>
            <c:spPr>
              <a:solidFill>
                <a:srgbClr val="E36245"/>
              </a:solidFill>
              <a:ln>
                <a:noFill/>
              </a:ln>
              <a:effectLst/>
            </c:spPr>
            <c:extLst>
              <c:ext xmlns:c16="http://schemas.microsoft.com/office/drawing/2014/chart" uri="{C3380CC4-5D6E-409C-BE32-E72D297353CC}">
                <c16:uniqueId val="{00000017-842D-4567-A42B-E59280B474B9}"/>
              </c:ext>
            </c:extLst>
          </c:dPt>
          <c:dPt>
            <c:idx val="12"/>
            <c:invertIfNegative val="0"/>
            <c:bubble3D val="0"/>
            <c:spPr>
              <a:solidFill>
                <a:srgbClr val="884E37"/>
              </a:solidFill>
              <a:ln>
                <a:noFill/>
              </a:ln>
              <a:effectLst/>
            </c:spPr>
            <c:extLst>
              <c:ext xmlns:c16="http://schemas.microsoft.com/office/drawing/2014/chart" uri="{C3380CC4-5D6E-409C-BE32-E72D297353CC}">
                <c16:uniqueId val="{00000019-842D-4567-A42B-E59280B474B9}"/>
              </c:ext>
            </c:extLst>
          </c:dPt>
          <c:dPt>
            <c:idx val="13"/>
            <c:invertIfNegative val="0"/>
            <c:bubble3D val="0"/>
            <c:spPr>
              <a:solidFill>
                <a:srgbClr val="C5A593"/>
              </a:solidFill>
              <a:ln>
                <a:noFill/>
              </a:ln>
              <a:effectLst/>
            </c:spPr>
            <c:extLst>
              <c:ext xmlns:c16="http://schemas.microsoft.com/office/drawing/2014/chart" uri="{C3380CC4-5D6E-409C-BE32-E72D297353CC}">
                <c16:uniqueId val="{0000001B-842D-4567-A42B-E59280B474B9}"/>
              </c:ext>
            </c:extLst>
          </c:dPt>
          <c:dPt>
            <c:idx val="14"/>
            <c:invertIfNegative val="0"/>
            <c:bubble3D val="0"/>
            <c:spPr>
              <a:solidFill>
                <a:srgbClr val="CC977E"/>
              </a:solidFill>
              <a:ln>
                <a:noFill/>
              </a:ln>
              <a:effectLst/>
            </c:spPr>
            <c:extLst>
              <c:ext xmlns:c16="http://schemas.microsoft.com/office/drawing/2014/chart" uri="{C3380CC4-5D6E-409C-BE32-E72D297353CC}">
                <c16:uniqueId val="{0000001D-842D-4567-A42B-E59280B474B9}"/>
              </c:ext>
            </c:extLst>
          </c:dPt>
          <c:dPt>
            <c:idx val="15"/>
            <c:invertIfNegative val="0"/>
            <c:bubble3D val="0"/>
            <c:spPr>
              <a:solidFill>
                <a:srgbClr val="94583A"/>
              </a:solidFill>
              <a:ln>
                <a:noFill/>
              </a:ln>
              <a:effectLst/>
            </c:spPr>
            <c:extLst>
              <c:ext xmlns:c16="http://schemas.microsoft.com/office/drawing/2014/chart" uri="{C3380CC4-5D6E-409C-BE32-E72D297353CC}">
                <c16:uniqueId val="{0000001F-842D-4567-A42B-E59280B474B9}"/>
              </c:ext>
            </c:extLst>
          </c:dPt>
          <c:dPt>
            <c:idx val="16"/>
            <c:invertIfNegative val="0"/>
            <c:bubble3D val="0"/>
            <c:spPr>
              <a:solidFill>
                <a:srgbClr val="975D3C"/>
              </a:solidFill>
              <a:ln>
                <a:noFill/>
              </a:ln>
              <a:effectLst/>
            </c:spPr>
            <c:extLst>
              <c:ext xmlns:c16="http://schemas.microsoft.com/office/drawing/2014/chart" uri="{C3380CC4-5D6E-409C-BE32-E72D297353CC}">
                <c16:uniqueId val="{00000021-842D-4567-A42B-E59280B474B9}"/>
              </c:ext>
            </c:extLst>
          </c:dPt>
          <c:dPt>
            <c:idx val="17"/>
            <c:invertIfNegative val="0"/>
            <c:bubble3D val="0"/>
            <c:spPr>
              <a:solidFill>
                <a:srgbClr val="A17254"/>
              </a:solidFill>
              <a:ln>
                <a:noFill/>
              </a:ln>
              <a:effectLst/>
            </c:spPr>
            <c:extLst>
              <c:ext xmlns:c16="http://schemas.microsoft.com/office/drawing/2014/chart" uri="{C3380CC4-5D6E-409C-BE32-E72D297353CC}">
                <c16:uniqueId val="{00000023-842D-4567-A42B-E59280B474B9}"/>
              </c:ext>
            </c:extLst>
          </c:dPt>
          <c:dPt>
            <c:idx val="18"/>
            <c:invertIfNegative val="0"/>
            <c:bubble3D val="0"/>
            <c:spPr>
              <a:solidFill>
                <a:srgbClr val="DC8F51"/>
              </a:solidFill>
              <a:ln>
                <a:noFill/>
              </a:ln>
              <a:effectLst/>
            </c:spPr>
            <c:extLst>
              <c:ext xmlns:c16="http://schemas.microsoft.com/office/drawing/2014/chart" uri="{C3380CC4-5D6E-409C-BE32-E72D297353CC}">
                <c16:uniqueId val="{00000025-842D-4567-A42B-E59280B474B9}"/>
              </c:ext>
            </c:extLst>
          </c:dPt>
          <c:dPt>
            <c:idx val="19"/>
            <c:invertIfNegative val="0"/>
            <c:bubble3D val="0"/>
            <c:spPr>
              <a:solidFill>
                <a:srgbClr val="DB7C2A"/>
              </a:solidFill>
              <a:ln>
                <a:noFill/>
              </a:ln>
              <a:effectLst/>
            </c:spPr>
            <c:extLst>
              <c:ext xmlns:c16="http://schemas.microsoft.com/office/drawing/2014/chart" uri="{C3380CC4-5D6E-409C-BE32-E72D297353CC}">
                <c16:uniqueId val="{00000027-842D-4567-A42B-E59280B474B9}"/>
              </c:ext>
            </c:extLst>
          </c:dPt>
          <c:dPt>
            <c:idx val="20"/>
            <c:invertIfNegative val="0"/>
            <c:bubble3D val="0"/>
            <c:spPr>
              <a:solidFill>
                <a:srgbClr val="FFB55A"/>
              </a:solidFill>
              <a:ln>
                <a:noFill/>
              </a:ln>
              <a:effectLst/>
            </c:spPr>
            <c:extLst>
              <c:ext xmlns:c16="http://schemas.microsoft.com/office/drawing/2014/chart" uri="{C3380CC4-5D6E-409C-BE32-E72D297353CC}">
                <c16:uniqueId val="{00000029-842D-4567-A42B-E59280B474B9}"/>
              </c:ext>
            </c:extLst>
          </c:dPt>
          <c:dPt>
            <c:idx val="21"/>
            <c:invertIfNegative val="0"/>
            <c:bubble3D val="0"/>
            <c:spPr>
              <a:solidFill>
                <a:srgbClr val="FC9E43"/>
              </a:solidFill>
              <a:ln>
                <a:noFill/>
              </a:ln>
              <a:effectLst/>
            </c:spPr>
            <c:extLst>
              <c:ext xmlns:c16="http://schemas.microsoft.com/office/drawing/2014/chart" uri="{C3380CC4-5D6E-409C-BE32-E72D297353CC}">
                <c16:uniqueId val="{0000002B-842D-4567-A42B-E59280B474B9}"/>
              </c:ext>
            </c:extLst>
          </c:dPt>
          <c:dPt>
            <c:idx val="22"/>
            <c:invertIfNegative val="0"/>
            <c:bubble3D val="0"/>
            <c:spPr>
              <a:solidFill>
                <a:srgbClr val="FEDAAF"/>
              </a:solidFill>
              <a:ln>
                <a:noFill/>
              </a:ln>
              <a:effectLst/>
            </c:spPr>
            <c:extLst>
              <c:ext xmlns:c16="http://schemas.microsoft.com/office/drawing/2014/chart" uri="{C3380CC4-5D6E-409C-BE32-E72D297353CC}">
                <c16:uniqueId val="{0000002D-842D-4567-A42B-E59280B474B9}"/>
              </c:ext>
            </c:extLst>
          </c:dPt>
          <c:dPt>
            <c:idx val="23"/>
            <c:invertIfNegative val="0"/>
            <c:bubble3D val="0"/>
            <c:spPr>
              <a:solidFill>
                <a:srgbClr val="FFCF7B"/>
              </a:solidFill>
              <a:ln>
                <a:noFill/>
              </a:ln>
              <a:effectLst/>
            </c:spPr>
            <c:extLst>
              <c:ext xmlns:c16="http://schemas.microsoft.com/office/drawing/2014/chart" uri="{C3380CC4-5D6E-409C-BE32-E72D297353CC}">
                <c16:uniqueId val="{0000002F-842D-4567-A42B-E59280B474B9}"/>
              </c:ext>
            </c:extLst>
          </c:dPt>
          <c:dPt>
            <c:idx val="24"/>
            <c:invertIfNegative val="0"/>
            <c:bubble3D val="0"/>
            <c:spPr>
              <a:solidFill>
                <a:srgbClr val="DB921F"/>
              </a:solidFill>
              <a:ln>
                <a:noFill/>
              </a:ln>
              <a:effectLst/>
            </c:spPr>
            <c:extLst>
              <c:ext xmlns:c16="http://schemas.microsoft.com/office/drawing/2014/chart" uri="{C3380CC4-5D6E-409C-BE32-E72D297353CC}">
                <c16:uniqueId val="{00000031-842D-4567-A42B-E59280B474B9}"/>
              </c:ext>
            </c:extLst>
          </c:dPt>
          <c:dPt>
            <c:idx val="25"/>
            <c:invertIfNegative val="0"/>
            <c:bubble3D val="0"/>
            <c:spPr>
              <a:solidFill>
                <a:srgbClr val="FFCB62"/>
              </a:solidFill>
              <a:ln>
                <a:noFill/>
              </a:ln>
              <a:effectLst/>
            </c:spPr>
            <c:extLst>
              <c:ext xmlns:c16="http://schemas.microsoft.com/office/drawing/2014/chart" uri="{C3380CC4-5D6E-409C-BE32-E72D297353CC}">
                <c16:uniqueId val="{00000033-842D-4567-A42B-E59280B474B9}"/>
              </c:ext>
            </c:extLst>
          </c:dPt>
          <c:dPt>
            <c:idx val="26"/>
            <c:invertIfNegative val="0"/>
            <c:bubble3D val="0"/>
            <c:spPr>
              <a:solidFill>
                <a:srgbClr val="C0A677"/>
              </a:solidFill>
              <a:ln>
                <a:noFill/>
              </a:ln>
              <a:effectLst/>
            </c:spPr>
            <c:extLst>
              <c:ext xmlns:c16="http://schemas.microsoft.com/office/drawing/2014/chart" uri="{C3380CC4-5D6E-409C-BE32-E72D297353CC}">
                <c16:uniqueId val="{00000035-842D-4567-A42B-E59280B474B9}"/>
              </c:ext>
            </c:extLst>
          </c:dPt>
          <c:dPt>
            <c:idx val="27"/>
            <c:invertIfNegative val="0"/>
            <c:bubble3D val="0"/>
            <c:spPr>
              <a:solidFill>
                <a:srgbClr val="6B5B36"/>
              </a:solidFill>
              <a:ln>
                <a:noFill/>
              </a:ln>
              <a:effectLst/>
            </c:spPr>
            <c:extLst>
              <c:ext xmlns:c16="http://schemas.microsoft.com/office/drawing/2014/chart" uri="{C3380CC4-5D6E-409C-BE32-E72D297353CC}">
                <c16:uniqueId val="{00000037-842D-4567-A42B-E59280B474B9}"/>
              </c:ext>
            </c:extLst>
          </c:dPt>
          <c:dPt>
            <c:idx val="28"/>
            <c:invertIfNegative val="0"/>
            <c:bubble3D val="0"/>
            <c:spPr>
              <a:solidFill>
                <a:srgbClr val="F9CA5A"/>
              </a:solidFill>
              <a:ln>
                <a:noFill/>
              </a:ln>
              <a:effectLst/>
            </c:spPr>
            <c:extLst>
              <c:ext xmlns:c16="http://schemas.microsoft.com/office/drawing/2014/chart" uri="{C3380CC4-5D6E-409C-BE32-E72D297353CC}">
                <c16:uniqueId val="{00000039-842D-4567-A42B-E59280B474B9}"/>
              </c:ext>
            </c:extLst>
          </c:dPt>
          <c:dPt>
            <c:idx val="29"/>
            <c:invertIfNegative val="0"/>
            <c:bubble3D val="0"/>
            <c:spPr>
              <a:solidFill>
                <a:srgbClr val="A78F5B"/>
              </a:solidFill>
              <a:ln>
                <a:noFill/>
              </a:ln>
              <a:effectLst/>
            </c:spPr>
            <c:extLst>
              <c:ext xmlns:c16="http://schemas.microsoft.com/office/drawing/2014/chart" uri="{C3380CC4-5D6E-409C-BE32-E72D297353CC}">
                <c16:uniqueId val="{0000003B-842D-4567-A42B-E59280B474B9}"/>
              </c:ext>
            </c:extLst>
          </c:dPt>
          <c:dPt>
            <c:idx val="30"/>
            <c:invertIfNegative val="0"/>
            <c:bubble3D val="0"/>
            <c:spPr>
              <a:solidFill>
                <a:srgbClr val="FBD15F"/>
              </a:solidFill>
              <a:ln>
                <a:noFill/>
              </a:ln>
              <a:effectLst/>
            </c:spPr>
            <c:extLst>
              <c:ext xmlns:c16="http://schemas.microsoft.com/office/drawing/2014/chart" uri="{C3380CC4-5D6E-409C-BE32-E72D297353CC}">
                <c16:uniqueId val="{0000003D-842D-4567-A42B-E59280B474B9}"/>
              </c:ext>
            </c:extLst>
          </c:dPt>
          <c:dPt>
            <c:idx val="31"/>
            <c:invertIfNegative val="0"/>
            <c:bubble3D val="0"/>
            <c:spPr>
              <a:solidFill>
                <a:srgbClr val="D1AA32"/>
              </a:solidFill>
              <a:ln>
                <a:noFill/>
              </a:ln>
              <a:effectLst/>
            </c:spPr>
            <c:extLst>
              <c:ext xmlns:c16="http://schemas.microsoft.com/office/drawing/2014/chart" uri="{C3380CC4-5D6E-409C-BE32-E72D297353CC}">
                <c16:uniqueId val="{0000003F-842D-4567-A42B-E59280B474B9}"/>
              </c:ext>
            </c:extLst>
          </c:dPt>
          <c:dPt>
            <c:idx val="32"/>
            <c:invertIfNegative val="0"/>
            <c:bubble3D val="0"/>
            <c:spPr>
              <a:solidFill>
                <a:srgbClr val="F5D88F"/>
              </a:solidFill>
              <a:ln>
                <a:noFill/>
              </a:ln>
              <a:effectLst/>
            </c:spPr>
            <c:extLst>
              <c:ext xmlns:c16="http://schemas.microsoft.com/office/drawing/2014/chart" uri="{C3380CC4-5D6E-409C-BE32-E72D297353CC}">
                <c16:uniqueId val="{00000041-842D-4567-A42B-E59280B474B9}"/>
              </c:ext>
            </c:extLst>
          </c:dPt>
          <c:dPt>
            <c:idx val="33"/>
            <c:invertIfNegative val="0"/>
            <c:bubble3D val="0"/>
            <c:spPr>
              <a:solidFill>
                <a:srgbClr val="A38A2C"/>
              </a:solidFill>
              <a:ln>
                <a:noFill/>
              </a:ln>
              <a:effectLst/>
            </c:spPr>
            <c:extLst>
              <c:ext xmlns:c16="http://schemas.microsoft.com/office/drawing/2014/chart" uri="{C3380CC4-5D6E-409C-BE32-E72D297353CC}">
                <c16:uniqueId val="{00000043-842D-4567-A42B-E59280B474B9}"/>
              </c:ext>
            </c:extLst>
          </c:dPt>
          <c:dPt>
            <c:idx val="34"/>
            <c:invertIfNegative val="0"/>
            <c:bubble3D val="0"/>
            <c:spPr>
              <a:solidFill>
                <a:srgbClr val="685E38"/>
              </a:solidFill>
              <a:ln>
                <a:noFill/>
              </a:ln>
              <a:effectLst/>
            </c:spPr>
            <c:extLst>
              <c:ext xmlns:c16="http://schemas.microsoft.com/office/drawing/2014/chart" uri="{C3380CC4-5D6E-409C-BE32-E72D297353CC}">
                <c16:uniqueId val="{00000045-842D-4567-A42B-E59280B474B9}"/>
              </c:ext>
            </c:extLst>
          </c:dPt>
          <c:dPt>
            <c:idx val="35"/>
            <c:invertIfNegative val="0"/>
            <c:bubble3D val="0"/>
            <c:spPr>
              <a:solidFill>
                <a:srgbClr val="CDBEA1"/>
              </a:solidFill>
              <a:ln>
                <a:noFill/>
              </a:ln>
              <a:effectLst/>
            </c:spPr>
            <c:extLst>
              <c:ext xmlns:c16="http://schemas.microsoft.com/office/drawing/2014/chart" uri="{C3380CC4-5D6E-409C-BE32-E72D297353CC}">
                <c16:uniqueId val="{00000047-842D-4567-A42B-E59280B474B9}"/>
              </c:ext>
            </c:extLst>
          </c:dPt>
          <c:dPt>
            <c:idx val="36"/>
            <c:invertIfNegative val="0"/>
            <c:bubble3D val="0"/>
            <c:spPr>
              <a:solidFill>
                <a:srgbClr val="746C39"/>
              </a:solidFill>
              <a:ln>
                <a:noFill/>
              </a:ln>
              <a:effectLst/>
            </c:spPr>
            <c:extLst>
              <c:ext xmlns:c16="http://schemas.microsoft.com/office/drawing/2014/chart" uri="{C3380CC4-5D6E-409C-BE32-E72D297353CC}">
                <c16:uniqueId val="{00000049-842D-4567-A42B-E59280B474B9}"/>
              </c:ext>
            </c:extLst>
          </c:dPt>
          <c:dPt>
            <c:idx val="37"/>
            <c:invertIfNegative val="0"/>
            <c:bubble3D val="0"/>
            <c:spPr>
              <a:solidFill>
                <a:srgbClr val="E0D192"/>
              </a:solidFill>
              <a:ln>
                <a:noFill/>
              </a:ln>
              <a:effectLst/>
            </c:spPr>
            <c:extLst>
              <c:ext xmlns:c16="http://schemas.microsoft.com/office/drawing/2014/chart" uri="{C3380CC4-5D6E-409C-BE32-E72D297353CC}">
                <c16:uniqueId val="{0000004B-842D-4567-A42B-E59280B474B9}"/>
              </c:ext>
            </c:extLst>
          </c:dPt>
          <c:dPt>
            <c:idx val="38"/>
            <c:invertIfNegative val="0"/>
            <c:bubble3D val="0"/>
            <c:spPr>
              <a:solidFill>
                <a:srgbClr val="524F3E"/>
              </a:solidFill>
              <a:ln>
                <a:noFill/>
              </a:ln>
              <a:effectLst/>
            </c:spPr>
            <c:extLst>
              <c:ext xmlns:c16="http://schemas.microsoft.com/office/drawing/2014/chart" uri="{C3380CC4-5D6E-409C-BE32-E72D297353CC}">
                <c16:uniqueId val="{0000004D-842D-4567-A42B-E59280B474B9}"/>
              </c:ext>
            </c:extLst>
          </c:dPt>
          <c:dPt>
            <c:idx val="39"/>
            <c:invertIfNegative val="0"/>
            <c:bubble3D val="0"/>
            <c:spPr>
              <a:solidFill>
                <a:srgbClr val="74724D"/>
              </a:solidFill>
              <a:ln>
                <a:noFill/>
              </a:ln>
              <a:effectLst/>
            </c:spPr>
            <c:extLst>
              <c:ext xmlns:c16="http://schemas.microsoft.com/office/drawing/2014/chart" uri="{C3380CC4-5D6E-409C-BE32-E72D297353CC}">
                <c16:uniqueId val="{0000004F-842D-4567-A42B-E59280B474B9}"/>
              </c:ext>
            </c:extLst>
          </c:dPt>
          <c:dPt>
            <c:idx val="40"/>
            <c:invertIfNegative val="0"/>
            <c:bubble3D val="0"/>
            <c:spPr>
              <a:solidFill>
                <a:srgbClr val="E0D8B4"/>
              </a:solidFill>
              <a:ln>
                <a:noFill/>
              </a:ln>
              <a:effectLst/>
            </c:spPr>
            <c:extLst>
              <c:ext xmlns:c16="http://schemas.microsoft.com/office/drawing/2014/chart" uri="{C3380CC4-5D6E-409C-BE32-E72D297353CC}">
                <c16:uniqueId val="{00000051-842D-4567-A42B-E59280B474B9}"/>
              </c:ext>
            </c:extLst>
          </c:dPt>
          <c:dPt>
            <c:idx val="41"/>
            <c:invertIfNegative val="0"/>
            <c:bubble3D val="0"/>
            <c:spPr>
              <a:solidFill>
                <a:srgbClr val="96AA38"/>
              </a:solidFill>
              <a:ln>
                <a:noFill/>
              </a:ln>
              <a:effectLst/>
            </c:spPr>
            <c:extLst>
              <c:ext xmlns:c16="http://schemas.microsoft.com/office/drawing/2014/chart" uri="{C3380CC4-5D6E-409C-BE32-E72D297353CC}">
                <c16:uniqueId val="{00000053-842D-4567-A42B-E59280B474B9}"/>
              </c:ext>
            </c:extLst>
          </c:dPt>
          <c:dPt>
            <c:idx val="42"/>
            <c:invertIfNegative val="0"/>
            <c:bubble3D val="0"/>
            <c:spPr>
              <a:solidFill>
                <a:srgbClr val="9DB63B"/>
              </a:solidFill>
              <a:ln>
                <a:noFill/>
              </a:ln>
              <a:effectLst/>
            </c:spPr>
            <c:extLst>
              <c:ext xmlns:c16="http://schemas.microsoft.com/office/drawing/2014/chart" uri="{C3380CC4-5D6E-409C-BE32-E72D297353CC}">
                <c16:uniqueId val="{00000055-842D-4567-A42B-E59280B474B9}"/>
              </c:ext>
            </c:extLst>
          </c:dPt>
          <c:dPt>
            <c:idx val="43"/>
            <c:invertIfNegative val="0"/>
            <c:bubble3D val="0"/>
            <c:spPr>
              <a:solidFill>
                <a:srgbClr val="44403B"/>
              </a:solidFill>
              <a:ln>
                <a:noFill/>
              </a:ln>
              <a:effectLst/>
            </c:spPr>
            <c:extLst>
              <c:ext xmlns:c16="http://schemas.microsoft.com/office/drawing/2014/chart" uri="{C3380CC4-5D6E-409C-BE32-E72D297353CC}">
                <c16:uniqueId val="{00000057-842D-4567-A42B-E59280B474B9}"/>
              </c:ext>
            </c:extLst>
          </c:dPt>
          <c:dPt>
            <c:idx val="44"/>
            <c:invertIfNegative val="0"/>
            <c:bubble3D val="0"/>
            <c:spPr>
              <a:solidFill>
                <a:srgbClr val="729146"/>
              </a:solidFill>
              <a:ln>
                <a:noFill/>
              </a:ln>
              <a:effectLst/>
            </c:spPr>
            <c:extLst>
              <c:ext xmlns:c16="http://schemas.microsoft.com/office/drawing/2014/chart" uri="{C3380CC4-5D6E-409C-BE32-E72D297353CC}">
                <c16:uniqueId val="{00000059-842D-4567-A42B-E59280B474B9}"/>
              </c:ext>
            </c:extLst>
          </c:dPt>
          <c:dPt>
            <c:idx val="45"/>
            <c:invertIfNegative val="0"/>
            <c:bubble3D val="0"/>
            <c:spPr>
              <a:solidFill>
                <a:srgbClr val="8EA266"/>
              </a:solidFill>
              <a:ln>
                <a:noFill/>
              </a:ln>
              <a:effectLst/>
            </c:spPr>
            <c:extLst>
              <c:ext xmlns:c16="http://schemas.microsoft.com/office/drawing/2014/chart" uri="{C3380CC4-5D6E-409C-BE32-E72D297353CC}">
                <c16:uniqueId val="{0000005B-842D-4567-A42B-E59280B474B9}"/>
              </c:ext>
            </c:extLst>
          </c:dPt>
          <c:dPt>
            <c:idx val="46"/>
            <c:invertIfNegative val="0"/>
            <c:bubble3D val="0"/>
            <c:spPr>
              <a:solidFill>
                <a:srgbClr val="9EA97B"/>
              </a:solidFill>
              <a:ln>
                <a:noFill/>
              </a:ln>
              <a:effectLst/>
            </c:spPr>
            <c:extLst>
              <c:ext xmlns:c16="http://schemas.microsoft.com/office/drawing/2014/chart" uri="{C3380CC4-5D6E-409C-BE32-E72D297353CC}">
                <c16:uniqueId val="{0000005D-842D-4567-A42B-E59280B474B9}"/>
              </c:ext>
            </c:extLst>
          </c:dPt>
          <c:dPt>
            <c:idx val="47"/>
            <c:invertIfNegative val="0"/>
            <c:bubble3D val="0"/>
            <c:spPr>
              <a:solidFill>
                <a:srgbClr val="9EC681"/>
              </a:solidFill>
              <a:ln>
                <a:noFill/>
              </a:ln>
              <a:effectLst/>
            </c:spPr>
            <c:extLst>
              <c:ext xmlns:c16="http://schemas.microsoft.com/office/drawing/2014/chart" uri="{C3380CC4-5D6E-409C-BE32-E72D297353CC}">
                <c16:uniqueId val="{0000005F-842D-4567-A42B-E59280B474B9}"/>
              </c:ext>
            </c:extLst>
          </c:dPt>
          <c:dPt>
            <c:idx val="48"/>
            <c:invertIfNegative val="0"/>
            <c:bubble3D val="0"/>
            <c:spPr>
              <a:solidFill>
                <a:srgbClr val="537242"/>
              </a:solidFill>
              <a:ln>
                <a:noFill/>
              </a:ln>
              <a:effectLst/>
            </c:spPr>
            <c:extLst>
              <c:ext xmlns:c16="http://schemas.microsoft.com/office/drawing/2014/chart" uri="{C3380CC4-5D6E-409C-BE32-E72D297353CC}">
                <c16:uniqueId val="{00000061-842D-4567-A42B-E59280B474B9}"/>
              </c:ext>
            </c:extLst>
          </c:dPt>
          <c:dPt>
            <c:idx val="49"/>
            <c:invertIfNegative val="0"/>
            <c:bubble3D val="0"/>
            <c:spPr>
              <a:solidFill>
                <a:srgbClr val="628762"/>
              </a:solidFill>
              <a:ln>
                <a:noFill/>
              </a:ln>
              <a:effectLst/>
            </c:spPr>
            <c:extLst>
              <c:ext xmlns:c16="http://schemas.microsoft.com/office/drawing/2014/chart" uri="{C3380CC4-5D6E-409C-BE32-E72D297353CC}">
                <c16:uniqueId val="{00000063-842D-4567-A42B-E59280B474B9}"/>
              </c:ext>
            </c:extLst>
          </c:dPt>
          <c:dPt>
            <c:idx val="50"/>
            <c:invertIfNegative val="0"/>
            <c:bubble3D val="0"/>
            <c:spPr>
              <a:solidFill>
                <a:srgbClr val="718F6E"/>
              </a:solidFill>
              <a:ln>
                <a:noFill/>
              </a:ln>
              <a:effectLst/>
            </c:spPr>
            <c:extLst>
              <c:ext xmlns:c16="http://schemas.microsoft.com/office/drawing/2014/chart" uri="{C3380CC4-5D6E-409C-BE32-E72D297353CC}">
                <c16:uniqueId val="{00000065-842D-4567-A42B-E59280B474B9}"/>
              </c:ext>
            </c:extLst>
          </c:dPt>
          <c:dPt>
            <c:idx val="51"/>
            <c:invertIfNegative val="0"/>
            <c:bubble3D val="0"/>
            <c:spPr>
              <a:solidFill>
                <a:srgbClr val="396A45"/>
              </a:solidFill>
              <a:ln>
                <a:noFill/>
              </a:ln>
              <a:effectLst/>
            </c:spPr>
            <c:extLst>
              <c:ext xmlns:c16="http://schemas.microsoft.com/office/drawing/2014/chart" uri="{C3380CC4-5D6E-409C-BE32-E72D297353CC}">
                <c16:uniqueId val="{00000067-842D-4567-A42B-E59280B474B9}"/>
              </c:ext>
            </c:extLst>
          </c:dPt>
          <c:dPt>
            <c:idx val="52"/>
            <c:invertIfNegative val="0"/>
            <c:bubble3D val="0"/>
            <c:spPr>
              <a:solidFill>
                <a:srgbClr val="00865B"/>
              </a:solidFill>
              <a:ln>
                <a:noFill/>
              </a:ln>
              <a:effectLst/>
            </c:spPr>
            <c:extLst>
              <c:ext xmlns:c16="http://schemas.microsoft.com/office/drawing/2014/chart" uri="{C3380CC4-5D6E-409C-BE32-E72D297353CC}">
                <c16:uniqueId val="{00000069-842D-4567-A42B-E59280B474B9}"/>
              </c:ext>
            </c:extLst>
          </c:dPt>
          <c:dPt>
            <c:idx val="53"/>
            <c:invertIfNegative val="0"/>
            <c:bubble3D val="0"/>
            <c:spPr>
              <a:solidFill>
                <a:srgbClr val="C2DDC5"/>
              </a:solidFill>
              <a:ln>
                <a:noFill/>
              </a:ln>
              <a:effectLst/>
            </c:spPr>
            <c:extLst>
              <c:ext xmlns:c16="http://schemas.microsoft.com/office/drawing/2014/chart" uri="{C3380CC4-5D6E-409C-BE32-E72D297353CC}">
                <c16:uniqueId val="{0000006B-842D-4567-A42B-E59280B474B9}"/>
              </c:ext>
            </c:extLst>
          </c:dPt>
          <c:dPt>
            <c:idx val="54"/>
            <c:invertIfNegative val="0"/>
            <c:bubble3D val="0"/>
            <c:spPr>
              <a:solidFill>
                <a:srgbClr val="B0D4BE"/>
              </a:solidFill>
              <a:ln>
                <a:noFill/>
              </a:ln>
              <a:effectLst/>
            </c:spPr>
            <c:extLst>
              <c:ext xmlns:c16="http://schemas.microsoft.com/office/drawing/2014/chart" uri="{C3380CC4-5D6E-409C-BE32-E72D297353CC}">
                <c16:uniqueId val="{0000006D-842D-4567-A42B-E59280B474B9}"/>
              </c:ext>
            </c:extLst>
          </c:dPt>
          <c:dPt>
            <c:idx val="55"/>
            <c:invertIfNegative val="0"/>
            <c:bubble3D val="0"/>
            <c:spPr>
              <a:solidFill>
                <a:srgbClr val="51BE9F"/>
              </a:solidFill>
              <a:ln>
                <a:noFill/>
              </a:ln>
              <a:effectLst/>
            </c:spPr>
            <c:extLst>
              <c:ext xmlns:c16="http://schemas.microsoft.com/office/drawing/2014/chart" uri="{C3380CC4-5D6E-409C-BE32-E72D297353CC}">
                <c16:uniqueId val="{0000006F-842D-4567-A42B-E59280B474B9}"/>
              </c:ext>
            </c:extLst>
          </c:dPt>
          <c:dPt>
            <c:idx val="56"/>
            <c:invertIfNegative val="0"/>
            <c:bubble3D val="0"/>
            <c:spPr>
              <a:solidFill>
                <a:srgbClr val="009C7F"/>
              </a:solidFill>
              <a:ln>
                <a:noFill/>
              </a:ln>
              <a:effectLst/>
            </c:spPr>
            <c:extLst>
              <c:ext xmlns:c16="http://schemas.microsoft.com/office/drawing/2014/chart" uri="{C3380CC4-5D6E-409C-BE32-E72D297353CC}">
                <c16:uniqueId val="{00000071-842D-4567-A42B-E59280B474B9}"/>
              </c:ext>
            </c:extLst>
          </c:dPt>
          <c:dPt>
            <c:idx val="57"/>
            <c:invertIfNegative val="0"/>
            <c:bubble3D val="0"/>
            <c:spPr>
              <a:solidFill>
                <a:srgbClr val="00917C"/>
              </a:solidFill>
              <a:ln>
                <a:noFill/>
              </a:ln>
              <a:effectLst/>
            </c:spPr>
            <c:extLst>
              <c:ext xmlns:c16="http://schemas.microsoft.com/office/drawing/2014/chart" uri="{C3380CC4-5D6E-409C-BE32-E72D297353CC}">
                <c16:uniqueId val="{00000073-842D-4567-A42B-E59280B474B9}"/>
              </c:ext>
            </c:extLst>
          </c:dPt>
          <c:dPt>
            <c:idx val="58"/>
            <c:invertIfNegative val="0"/>
            <c:bubble3D val="0"/>
            <c:spPr>
              <a:solidFill>
                <a:srgbClr val="C0DCCA"/>
              </a:solidFill>
              <a:ln>
                <a:noFill/>
              </a:ln>
              <a:effectLst/>
            </c:spPr>
            <c:extLst>
              <c:ext xmlns:c16="http://schemas.microsoft.com/office/drawing/2014/chart" uri="{C3380CC4-5D6E-409C-BE32-E72D297353CC}">
                <c16:uniqueId val="{00000075-842D-4567-A42B-E59280B474B9}"/>
              </c:ext>
            </c:extLst>
          </c:dPt>
          <c:dPt>
            <c:idx val="59"/>
            <c:invertIfNegative val="0"/>
            <c:bubble3D val="0"/>
            <c:spPr>
              <a:solidFill>
                <a:srgbClr val="D9D9CC"/>
              </a:solidFill>
              <a:ln>
                <a:noFill/>
              </a:ln>
              <a:effectLst/>
            </c:spPr>
            <c:extLst>
              <c:ext xmlns:c16="http://schemas.microsoft.com/office/drawing/2014/chart" uri="{C3380CC4-5D6E-409C-BE32-E72D297353CC}">
                <c16:uniqueId val="{00000077-842D-4567-A42B-E59280B474B9}"/>
              </c:ext>
            </c:extLst>
          </c:dPt>
          <c:dPt>
            <c:idx val="60"/>
            <c:invertIfNegative val="0"/>
            <c:bubble3D val="0"/>
            <c:spPr>
              <a:solidFill>
                <a:srgbClr val="A3BDB2"/>
              </a:solidFill>
              <a:ln>
                <a:noFill/>
              </a:ln>
              <a:effectLst/>
            </c:spPr>
            <c:extLst>
              <c:ext xmlns:c16="http://schemas.microsoft.com/office/drawing/2014/chart" uri="{C3380CC4-5D6E-409C-BE32-E72D297353CC}">
                <c16:uniqueId val="{00000079-842D-4567-A42B-E59280B474B9}"/>
              </c:ext>
            </c:extLst>
          </c:dPt>
          <c:dPt>
            <c:idx val="61"/>
            <c:invertIfNegative val="0"/>
            <c:bubble3D val="0"/>
            <c:spPr>
              <a:solidFill>
                <a:srgbClr val="989C94"/>
              </a:solidFill>
              <a:ln>
                <a:noFill/>
              </a:ln>
              <a:effectLst/>
            </c:spPr>
            <c:extLst>
              <c:ext xmlns:c16="http://schemas.microsoft.com/office/drawing/2014/chart" uri="{C3380CC4-5D6E-409C-BE32-E72D297353CC}">
                <c16:uniqueId val="{0000007B-842D-4567-A42B-E59280B474B9}"/>
              </c:ext>
            </c:extLst>
          </c:dPt>
          <c:dPt>
            <c:idx val="62"/>
            <c:invertIfNegative val="0"/>
            <c:bubble3D val="0"/>
            <c:spPr>
              <a:solidFill>
                <a:srgbClr val="4F4E4A"/>
              </a:solidFill>
              <a:ln>
                <a:noFill/>
              </a:ln>
              <a:effectLst/>
            </c:spPr>
            <c:extLst>
              <c:ext xmlns:c16="http://schemas.microsoft.com/office/drawing/2014/chart" uri="{C3380CC4-5D6E-409C-BE32-E72D297353CC}">
                <c16:uniqueId val="{0000007D-842D-4567-A42B-E59280B474B9}"/>
              </c:ext>
            </c:extLst>
          </c:dPt>
          <c:dPt>
            <c:idx val="63"/>
            <c:invertIfNegative val="0"/>
            <c:bubble3D val="0"/>
            <c:spPr>
              <a:solidFill>
                <a:srgbClr val="009B9B"/>
              </a:solidFill>
              <a:ln>
                <a:noFill/>
              </a:ln>
              <a:effectLst/>
            </c:spPr>
            <c:extLst>
              <c:ext xmlns:c16="http://schemas.microsoft.com/office/drawing/2014/chart" uri="{C3380CC4-5D6E-409C-BE32-E72D297353CC}">
                <c16:uniqueId val="{0000007F-842D-4567-A42B-E59280B474B9}"/>
              </c:ext>
            </c:extLst>
          </c:dPt>
          <c:dPt>
            <c:idx val="64"/>
            <c:invertIfNegative val="0"/>
            <c:bubble3D val="0"/>
            <c:spPr>
              <a:solidFill>
                <a:srgbClr val="3A6363"/>
              </a:solidFill>
              <a:ln>
                <a:noFill/>
              </a:ln>
              <a:effectLst/>
            </c:spPr>
            <c:extLst>
              <c:ext xmlns:c16="http://schemas.microsoft.com/office/drawing/2014/chart" uri="{C3380CC4-5D6E-409C-BE32-E72D297353CC}">
                <c16:uniqueId val="{00000081-842D-4567-A42B-E59280B474B9}"/>
              </c:ext>
            </c:extLst>
          </c:dPt>
          <c:dPt>
            <c:idx val="65"/>
            <c:invertIfNegative val="0"/>
            <c:bubble3D val="0"/>
            <c:spPr>
              <a:solidFill>
                <a:srgbClr val="00757E"/>
              </a:solidFill>
              <a:ln>
                <a:noFill/>
              </a:ln>
              <a:effectLst/>
            </c:spPr>
            <c:extLst>
              <c:ext xmlns:c16="http://schemas.microsoft.com/office/drawing/2014/chart" uri="{C3380CC4-5D6E-409C-BE32-E72D297353CC}">
                <c16:uniqueId val="{00000083-842D-4567-A42B-E59280B474B9}"/>
              </c:ext>
            </c:extLst>
          </c:dPt>
          <c:dPt>
            <c:idx val="66"/>
            <c:invertIfNegative val="0"/>
            <c:bubble3D val="0"/>
            <c:spPr>
              <a:solidFill>
                <a:srgbClr val="007E89"/>
              </a:solidFill>
              <a:ln>
                <a:noFill/>
              </a:ln>
              <a:effectLst/>
            </c:spPr>
            <c:extLst>
              <c:ext xmlns:c16="http://schemas.microsoft.com/office/drawing/2014/chart" uri="{C3380CC4-5D6E-409C-BE32-E72D297353CC}">
                <c16:uniqueId val="{00000085-842D-4567-A42B-E59280B474B9}"/>
              </c:ext>
            </c:extLst>
          </c:dPt>
          <c:dPt>
            <c:idx val="67"/>
            <c:invertIfNegative val="0"/>
            <c:bubble3D val="0"/>
            <c:spPr>
              <a:solidFill>
                <a:srgbClr val="6F9DA4"/>
              </a:solidFill>
              <a:ln>
                <a:noFill/>
              </a:ln>
              <a:effectLst/>
            </c:spPr>
            <c:extLst>
              <c:ext xmlns:c16="http://schemas.microsoft.com/office/drawing/2014/chart" uri="{C3380CC4-5D6E-409C-BE32-E72D297353CC}">
                <c16:uniqueId val="{00000087-842D-4567-A42B-E59280B474B9}"/>
              </c:ext>
            </c:extLst>
          </c:dPt>
          <c:dPt>
            <c:idx val="68"/>
            <c:invertIfNegative val="0"/>
            <c:bubble3D val="0"/>
            <c:spPr>
              <a:solidFill>
                <a:srgbClr val="6F7B7E"/>
              </a:solidFill>
              <a:ln>
                <a:noFill/>
              </a:ln>
              <a:effectLst/>
            </c:spPr>
            <c:extLst>
              <c:ext xmlns:c16="http://schemas.microsoft.com/office/drawing/2014/chart" uri="{C3380CC4-5D6E-409C-BE32-E72D297353CC}">
                <c16:uniqueId val="{00000089-842D-4567-A42B-E59280B474B9}"/>
              </c:ext>
            </c:extLst>
          </c:dPt>
          <c:dPt>
            <c:idx val="69"/>
            <c:invertIfNegative val="0"/>
            <c:bubble3D val="0"/>
            <c:spPr>
              <a:solidFill>
                <a:srgbClr val="7CB4CB"/>
              </a:solidFill>
              <a:ln>
                <a:noFill/>
              </a:ln>
              <a:effectLst/>
            </c:spPr>
            <c:extLst>
              <c:ext xmlns:c16="http://schemas.microsoft.com/office/drawing/2014/chart" uri="{C3380CC4-5D6E-409C-BE32-E72D297353CC}">
                <c16:uniqueId val="{0000008B-842D-4567-A42B-E59280B474B9}"/>
              </c:ext>
            </c:extLst>
          </c:dPt>
          <c:dPt>
            <c:idx val="70"/>
            <c:invertIfNegative val="0"/>
            <c:bubble3D val="0"/>
            <c:spPr>
              <a:solidFill>
                <a:srgbClr val="27576B"/>
              </a:solidFill>
              <a:ln>
                <a:noFill/>
              </a:ln>
              <a:effectLst/>
            </c:spPr>
            <c:extLst>
              <c:ext xmlns:c16="http://schemas.microsoft.com/office/drawing/2014/chart" uri="{C3380CC4-5D6E-409C-BE32-E72D297353CC}">
                <c16:uniqueId val="{0000008D-842D-4567-A42B-E59280B474B9}"/>
              </c:ext>
            </c:extLst>
          </c:dPt>
          <c:dPt>
            <c:idx val="71"/>
            <c:invertIfNegative val="0"/>
            <c:bubble3D val="0"/>
            <c:spPr>
              <a:solidFill>
                <a:srgbClr val="B3B6B4"/>
              </a:solidFill>
              <a:ln>
                <a:noFill/>
              </a:ln>
              <a:effectLst/>
            </c:spPr>
            <c:extLst>
              <c:ext xmlns:c16="http://schemas.microsoft.com/office/drawing/2014/chart" uri="{C3380CC4-5D6E-409C-BE32-E72D297353CC}">
                <c16:uniqueId val="{0000008F-842D-4567-A42B-E59280B474B9}"/>
              </c:ext>
            </c:extLst>
          </c:dPt>
          <c:dPt>
            <c:idx val="72"/>
            <c:invertIfNegative val="0"/>
            <c:bubble3D val="0"/>
            <c:spPr>
              <a:solidFill>
                <a:srgbClr val="3690B5"/>
              </a:solidFill>
              <a:ln>
                <a:noFill/>
              </a:ln>
              <a:effectLst/>
            </c:spPr>
            <c:extLst>
              <c:ext xmlns:c16="http://schemas.microsoft.com/office/drawing/2014/chart" uri="{C3380CC4-5D6E-409C-BE32-E72D297353CC}">
                <c16:uniqueId val="{00000091-842D-4567-A42B-E59280B474B9}"/>
              </c:ext>
            </c:extLst>
          </c:dPt>
          <c:dPt>
            <c:idx val="73"/>
            <c:invertIfNegative val="0"/>
            <c:bubble3D val="0"/>
            <c:spPr>
              <a:solidFill>
                <a:srgbClr val="41403E"/>
              </a:solidFill>
              <a:ln>
                <a:noFill/>
              </a:ln>
              <a:effectLst/>
            </c:spPr>
            <c:extLst>
              <c:ext xmlns:c16="http://schemas.microsoft.com/office/drawing/2014/chart" uri="{C3380CC4-5D6E-409C-BE32-E72D297353CC}">
                <c16:uniqueId val="{00000093-842D-4567-A42B-E59280B474B9}"/>
              </c:ext>
            </c:extLst>
          </c:dPt>
          <c:dPt>
            <c:idx val="74"/>
            <c:invertIfNegative val="0"/>
            <c:bubble3D val="0"/>
            <c:spPr>
              <a:solidFill>
                <a:srgbClr val="2C5069"/>
              </a:solidFill>
              <a:ln>
                <a:noFill/>
              </a:ln>
              <a:effectLst/>
            </c:spPr>
            <c:extLst>
              <c:ext xmlns:c16="http://schemas.microsoft.com/office/drawing/2014/chart" uri="{C3380CC4-5D6E-409C-BE32-E72D297353CC}">
                <c16:uniqueId val="{00000095-842D-4567-A42B-E59280B474B9}"/>
              </c:ext>
            </c:extLst>
          </c:dPt>
          <c:dPt>
            <c:idx val="75"/>
            <c:invertIfNegative val="0"/>
            <c:bubble3D val="0"/>
            <c:spPr>
              <a:solidFill>
                <a:srgbClr val="3772AA"/>
              </a:solidFill>
              <a:ln>
                <a:noFill/>
              </a:ln>
              <a:effectLst/>
            </c:spPr>
            <c:extLst>
              <c:ext xmlns:c16="http://schemas.microsoft.com/office/drawing/2014/chart" uri="{C3380CC4-5D6E-409C-BE32-E72D297353CC}">
                <c16:uniqueId val="{00000097-842D-4567-A42B-E59280B474B9}"/>
              </c:ext>
            </c:extLst>
          </c:dPt>
          <c:dPt>
            <c:idx val="76"/>
            <c:invertIfNegative val="0"/>
            <c:bubble3D val="0"/>
            <c:spPr>
              <a:solidFill>
                <a:srgbClr val="4E6787"/>
              </a:solidFill>
              <a:ln>
                <a:noFill/>
              </a:ln>
              <a:effectLst/>
            </c:spPr>
            <c:extLst>
              <c:ext xmlns:c16="http://schemas.microsoft.com/office/drawing/2014/chart" uri="{C3380CC4-5D6E-409C-BE32-E72D297353CC}">
                <c16:uniqueId val="{00000099-842D-4567-A42B-E59280B474B9}"/>
              </c:ext>
            </c:extLst>
          </c:dPt>
          <c:dPt>
            <c:idx val="77"/>
            <c:invertIfNegative val="0"/>
            <c:bubble3D val="0"/>
            <c:spPr>
              <a:solidFill>
                <a:srgbClr val="3A679E"/>
              </a:solidFill>
              <a:ln>
                <a:noFill/>
              </a:ln>
              <a:effectLst/>
            </c:spPr>
            <c:extLst>
              <c:ext xmlns:c16="http://schemas.microsoft.com/office/drawing/2014/chart" uri="{C3380CC4-5D6E-409C-BE32-E72D297353CC}">
                <c16:uniqueId val="{0000009B-842D-4567-A42B-E59280B474B9}"/>
              </c:ext>
            </c:extLst>
          </c:dPt>
          <c:dPt>
            <c:idx val="78"/>
            <c:invertIfNegative val="0"/>
            <c:bubble3D val="0"/>
            <c:spPr>
              <a:solidFill>
                <a:srgbClr val="A6ADC6"/>
              </a:solidFill>
              <a:ln>
                <a:noFill/>
              </a:ln>
              <a:effectLst/>
            </c:spPr>
            <c:extLst>
              <c:ext xmlns:c16="http://schemas.microsoft.com/office/drawing/2014/chart" uri="{C3380CC4-5D6E-409C-BE32-E72D297353CC}">
                <c16:uniqueId val="{0000009D-842D-4567-A42B-E59280B474B9}"/>
              </c:ext>
            </c:extLst>
          </c:dPt>
          <c:dPt>
            <c:idx val="79"/>
            <c:invertIfNegative val="0"/>
            <c:bubble3D val="0"/>
            <c:spPr>
              <a:solidFill>
                <a:srgbClr val="9694BA"/>
              </a:solidFill>
              <a:ln>
                <a:noFill/>
              </a:ln>
              <a:effectLst/>
            </c:spPr>
            <c:extLst>
              <c:ext xmlns:c16="http://schemas.microsoft.com/office/drawing/2014/chart" uri="{C3380CC4-5D6E-409C-BE32-E72D297353CC}">
                <c16:uniqueId val="{0000009F-842D-4567-A42B-E59280B474B9}"/>
              </c:ext>
            </c:extLst>
          </c:dPt>
          <c:dPt>
            <c:idx val="80"/>
            <c:invertIfNegative val="0"/>
            <c:bubble3D val="0"/>
            <c:spPr>
              <a:solidFill>
                <a:srgbClr val="635C92"/>
              </a:solidFill>
              <a:ln>
                <a:noFill/>
              </a:ln>
              <a:effectLst/>
            </c:spPr>
            <c:extLst>
              <c:ext xmlns:c16="http://schemas.microsoft.com/office/drawing/2014/chart" uri="{C3380CC4-5D6E-409C-BE32-E72D297353CC}">
                <c16:uniqueId val="{000000A1-842D-4567-A42B-E59280B474B9}"/>
              </c:ext>
            </c:extLst>
          </c:dPt>
          <c:dPt>
            <c:idx val="81"/>
            <c:invertIfNegative val="0"/>
            <c:bubble3D val="0"/>
            <c:spPr>
              <a:solidFill>
                <a:srgbClr val="DED1D6"/>
              </a:solidFill>
              <a:ln>
                <a:noFill/>
              </a:ln>
              <a:effectLst/>
            </c:spPr>
            <c:extLst>
              <c:ext xmlns:c16="http://schemas.microsoft.com/office/drawing/2014/chart" uri="{C3380CC4-5D6E-409C-BE32-E72D297353CC}">
                <c16:uniqueId val="{000000A3-842D-4567-A42B-E59280B474B9}"/>
              </c:ext>
            </c:extLst>
          </c:dPt>
          <c:dPt>
            <c:idx val="82"/>
            <c:invertIfNegative val="0"/>
            <c:bubble3D val="0"/>
            <c:spPr>
              <a:solidFill>
                <a:srgbClr val="B2A5BC"/>
              </a:solidFill>
              <a:ln>
                <a:noFill/>
              </a:ln>
              <a:effectLst/>
            </c:spPr>
            <c:extLst>
              <c:ext xmlns:c16="http://schemas.microsoft.com/office/drawing/2014/chart" uri="{C3380CC4-5D6E-409C-BE32-E72D297353CC}">
                <c16:uniqueId val="{000000A5-842D-4567-A42B-E59280B474B9}"/>
              </c:ext>
            </c:extLst>
          </c:dPt>
          <c:dPt>
            <c:idx val="83"/>
            <c:invertIfNegative val="0"/>
            <c:bubble3D val="0"/>
            <c:spPr>
              <a:solidFill>
                <a:srgbClr val="443E42"/>
              </a:solidFill>
              <a:ln>
                <a:noFill/>
              </a:ln>
              <a:effectLst/>
            </c:spPr>
            <c:extLst>
              <c:ext xmlns:c16="http://schemas.microsoft.com/office/drawing/2014/chart" uri="{C3380CC4-5D6E-409C-BE32-E72D297353CC}">
                <c16:uniqueId val="{000000A7-842D-4567-A42B-E59280B474B9}"/>
              </c:ext>
            </c:extLst>
          </c:dPt>
          <c:dPt>
            <c:idx val="84"/>
            <c:invertIfNegative val="0"/>
            <c:bubble3D val="0"/>
            <c:spPr>
              <a:solidFill>
                <a:srgbClr val="645867"/>
              </a:solidFill>
              <a:ln>
                <a:noFill/>
              </a:ln>
              <a:effectLst/>
            </c:spPr>
            <c:extLst>
              <c:ext xmlns:c16="http://schemas.microsoft.com/office/drawing/2014/chart" uri="{C3380CC4-5D6E-409C-BE32-E72D297353CC}">
                <c16:uniqueId val="{000000A9-842D-4567-A42B-E59280B474B9}"/>
              </c:ext>
            </c:extLst>
          </c:dPt>
          <c:dPt>
            <c:idx val="85"/>
            <c:invertIfNegative val="0"/>
            <c:bubble3D val="0"/>
            <c:spPr>
              <a:solidFill>
                <a:srgbClr val="A58DB9"/>
              </a:solidFill>
              <a:ln>
                <a:noFill/>
              </a:ln>
              <a:effectLst/>
            </c:spPr>
            <c:extLst>
              <c:ext xmlns:c16="http://schemas.microsoft.com/office/drawing/2014/chart" uri="{C3380CC4-5D6E-409C-BE32-E72D297353CC}">
                <c16:uniqueId val="{000000AB-842D-4567-A42B-E59280B474B9}"/>
              </c:ext>
            </c:extLst>
          </c:dPt>
          <c:dPt>
            <c:idx val="86"/>
            <c:invertIfNegative val="0"/>
            <c:bubble3D val="0"/>
            <c:spPr>
              <a:solidFill>
                <a:srgbClr val="694D79"/>
              </a:solidFill>
              <a:ln>
                <a:noFill/>
              </a:ln>
              <a:effectLst/>
            </c:spPr>
            <c:extLst>
              <c:ext xmlns:c16="http://schemas.microsoft.com/office/drawing/2014/chart" uri="{C3380CC4-5D6E-409C-BE32-E72D297353CC}">
                <c16:uniqueId val="{000000AD-842D-4567-A42B-E59280B474B9}"/>
              </c:ext>
            </c:extLst>
          </c:dPt>
          <c:dPt>
            <c:idx val="87"/>
            <c:invertIfNegative val="0"/>
            <c:bubble3D val="0"/>
            <c:spPr>
              <a:solidFill>
                <a:srgbClr val="AC7DA9"/>
              </a:solidFill>
              <a:ln>
                <a:noFill/>
              </a:ln>
              <a:effectLst/>
            </c:spPr>
            <c:extLst>
              <c:ext xmlns:c16="http://schemas.microsoft.com/office/drawing/2014/chart" uri="{C3380CC4-5D6E-409C-BE32-E72D297353CC}">
                <c16:uniqueId val="{000000AF-842D-4567-A42B-E59280B474B9}"/>
              </c:ext>
            </c:extLst>
          </c:dPt>
          <c:dPt>
            <c:idx val="88"/>
            <c:invertIfNegative val="0"/>
            <c:bubble3D val="0"/>
            <c:spPr>
              <a:solidFill>
                <a:srgbClr val="6D476A"/>
              </a:solidFill>
              <a:ln>
                <a:noFill/>
              </a:ln>
              <a:effectLst/>
            </c:spPr>
            <c:extLst>
              <c:ext xmlns:c16="http://schemas.microsoft.com/office/drawing/2014/chart" uri="{C3380CC4-5D6E-409C-BE32-E72D297353CC}">
                <c16:uniqueId val="{000000B1-842D-4567-A42B-E59280B474B9}"/>
              </c:ext>
            </c:extLst>
          </c:dPt>
          <c:dPt>
            <c:idx val="89"/>
            <c:invertIfNegative val="0"/>
            <c:bubble3D val="0"/>
            <c:spPr>
              <a:solidFill>
                <a:srgbClr val="804F7A"/>
              </a:solidFill>
              <a:ln>
                <a:noFill/>
              </a:ln>
              <a:effectLst/>
            </c:spPr>
            <c:extLst>
              <c:ext xmlns:c16="http://schemas.microsoft.com/office/drawing/2014/chart" uri="{C3380CC4-5D6E-409C-BE32-E72D297353CC}">
                <c16:uniqueId val="{000000B3-842D-4567-A42B-E59280B474B9}"/>
              </c:ext>
            </c:extLst>
          </c:dPt>
          <c:dPt>
            <c:idx val="90"/>
            <c:invertIfNegative val="0"/>
            <c:bubble3D val="0"/>
            <c:spPr>
              <a:solidFill>
                <a:srgbClr val="CEBCB4"/>
              </a:solidFill>
              <a:ln>
                <a:noFill/>
              </a:ln>
              <a:effectLst/>
            </c:spPr>
            <c:extLst>
              <c:ext xmlns:c16="http://schemas.microsoft.com/office/drawing/2014/chart" uri="{C3380CC4-5D6E-409C-BE32-E72D297353CC}">
                <c16:uniqueId val="{000000B5-842D-4567-A42B-E59280B474B9}"/>
              </c:ext>
            </c:extLst>
          </c:dPt>
          <c:dPt>
            <c:idx val="91"/>
            <c:invertIfNegative val="0"/>
            <c:bubble3D val="0"/>
            <c:spPr>
              <a:solidFill>
                <a:srgbClr val="997386"/>
              </a:solidFill>
              <a:ln>
                <a:noFill/>
              </a:ln>
              <a:effectLst/>
            </c:spPr>
            <c:extLst>
              <c:ext xmlns:c16="http://schemas.microsoft.com/office/drawing/2014/chart" uri="{C3380CC4-5D6E-409C-BE32-E72D297353CC}">
                <c16:uniqueId val="{000000B7-842D-4567-A42B-E59280B474B9}"/>
              </c:ext>
            </c:extLst>
          </c:dPt>
          <c:dPt>
            <c:idx val="92"/>
            <c:invertIfNegative val="0"/>
            <c:bubble3D val="0"/>
            <c:spPr>
              <a:solidFill>
                <a:srgbClr val="B5909D"/>
              </a:solidFill>
              <a:ln>
                <a:noFill/>
              </a:ln>
              <a:effectLst/>
            </c:spPr>
            <c:extLst>
              <c:ext xmlns:c16="http://schemas.microsoft.com/office/drawing/2014/chart" uri="{C3380CC4-5D6E-409C-BE32-E72D297353CC}">
                <c16:uniqueId val="{000000B9-842D-4567-A42B-E59280B474B9}"/>
              </c:ext>
            </c:extLst>
          </c:dPt>
          <c:dPt>
            <c:idx val="93"/>
            <c:invertIfNegative val="0"/>
            <c:bubble3D val="0"/>
            <c:spPr>
              <a:solidFill>
                <a:srgbClr val="7A4561"/>
              </a:solidFill>
              <a:ln>
                <a:noFill/>
              </a:ln>
              <a:effectLst/>
            </c:spPr>
            <c:extLst>
              <c:ext xmlns:c16="http://schemas.microsoft.com/office/drawing/2014/chart" uri="{C3380CC4-5D6E-409C-BE32-E72D297353CC}">
                <c16:uniqueId val="{000000BB-842D-4567-A42B-E59280B474B9}"/>
              </c:ext>
            </c:extLst>
          </c:dPt>
          <c:dPt>
            <c:idx val="94"/>
            <c:invertIfNegative val="0"/>
            <c:bubble3D val="0"/>
            <c:spPr>
              <a:solidFill>
                <a:srgbClr val="C793A3"/>
              </a:solidFill>
              <a:ln>
                <a:noFill/>
              </a:ln>
              <a:effectLst/>
            </c:spPr>
            <c:extLst>
              <c:ext xmlns:c16="http://schemas.microsoft.com/office/drawing/2014/chart" uri="{C3380CC4-5D6E-409C-BE32-E72D297353CC}">
                <c16:uniqueId val="{000000BD-842D-4567-A42B-E59280B474B9}"/>
              </c:ext>
            </c:extLst>
          </c:dPt>
          <c:dPt>
            <c:idx val="95"/>
            <c:invertIfNegative val="0"/>
            <c:bubble3D val="0"/>
            <c:spPr>
              <a:solidFill>
                <a:srgbClr val="E0A8B7"/>
              </a:solidFill>
              <a:ln>
                <a:noFill/>
              </a:ln>
              <a:effectLst/>
            </c:spPr>
            <c:extLst>
              <c:ext xmlns:c16="http://schemas.microsoft.com/office/drawing/2014/chart" uri="{C3380CC4-5D6E-409C-BE32-E72D297353CC}">
                <c16:uniqueId val="{000000BF-842D-4567-A42B-E59280B474B9}"/>
              </c:ext>
            </c:extLst>
          </c:dPt>
          <c:dPt>
            <c:idx val="96"/>
            <c:invertIfNegative val="0"/>
            <c:bubble3D val="0"/>
            <c:spPr>
              <a:solidFill>
                <a:srgbClr val="A15C76"/>
              </a:solidFill>
              <a:ln>
                <a:noFill/>
              </a:ln>
              <a:effectLst/>
            </c:spPr>
            <c:extLst>
              <c:ext xmlns:c16="http://schemas.microsoft.com/office/drawing/2014/chart" uri="{C3380CC4-5D6E-409C-BE32-E72D297353CC}">
                <c16:uniqueId val="{000000C1-842D-4567-A42B-E59280B474B9}"/>
              </c:ext>
            </c:extLst>
          </c:dPt>
          <c:dPt>
            <c:idx val="97"/>
            <c:invertIfNegative val="0"/>
            <c:bubble3D val="0"/>
            <c:spPr>
              <a:solidFill>
                <a:srgbClr val="D56E8C"/>
              </a:solidFill>
              <a:ln>
                <a:noFill/>
              </a:ln>
              <a:effectLst/>
            </c:spPr>
            <c:extLst>
              <c:ext xmlns:c16="http://schemas.microsoft.com/office/drawing/2014/chart" uri="{C3380CC4-5D6E-409C-BE32-E72D297353CC}">
                <c16:uniqueId val="{000000C3-842D-4567-A42B-E59280B474B9}"/>
              </c:ext>
            </c:extLst>
          </c:dPt>
          <c:dPt>
            <c:idx val="98"/>
            <c:invertIfNegative val="0"/>
            <c:bubble3D val="0"/>
            <c:spPr>
              <a:solidFill>
                <a:srgbClr val="B45070"/>
              </a:solidFill>
              <a:ln>
                <a:noFill/>
              </a:ln>
              <a:effectLst/>
            </c:spPr>
            <c:extLst>
              <c:ext xmlns:c16="http://schemas.microsoft.com/office/drawing/2014/chart" uri="{C3380CC4-5D6E-409C-BE32-E72D297353CC}">
                <c16:uniqueId val="{000000C5-842D-4567-A42B-E59280B474B9}"/>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85.113635504883817</c:v>
                </c:pt>
                <c:pt idx="1">
                  <c:v>68.958850063415554</c:v>
                </c:pt>
                <c:pt idx="2">
                  <c:v>73.904739099209962</c:v>
                </c:pt>
                <c:pt idx="3">
                  <c:v>79.717668000757655</c:v>
                </c:pt>
                <c:pt idx="4">
                  <c:v>51.685613409028846</c:v>
                </c:pt>
                <c:pt idx="5">
                  <c:v>77.823019781889798</c:v>
                </c:pt>
                <c:pt idx="6">
                  <c:v>52.161682305407233</c:v>
                </c:pt>
                <c:pt idx="7">
                  <c:v>47.86814855002784</c:v>
                </c:pt>
                <c:pt idx="8">
                  <c:v>95.33619409321588</c:v>
                </c:pt>
                <c:pt idx="9">
                  <c:v>69.023887362085688</c:v>
                </c:pt>
                <c:pt idx="10">
                  <c:v>67.406694233631995</c:v>
                </c:pt>
                <c:pt idx="11">
                  <c:v>63.669651401025583</c:v>
                </c:pt>
                <c:pt idx="12">
                  <c:v>71.360403346369068</c:v>
                </c:pt>
                <c:pt idx="13">
                  <c:v>91.160677341254967</c:v>
                </c:pt>
                <c:pt idx="14">
                  <c:v>79.022656404340196</c:v>
                </c:pt>
                <c:pt idx="15">
                  <c:v>63.305530536804035</c:v>
                </c:pt>
                <c:pt idx="16">
                  <c:v>72.916460397911607</c:v>
                </c:pt>
                <c:pt idx="17">
                  <c:v>78.440340946053382</c:v>
                </c:pt>
                <c:pt idx="18">
                  <c:v>75.220878701159847</c:v>
                </c:pt>
                <c:pt idx="19">
                  <c:v>60.488727288073186</c:v>
                </c:pt>
                <c:pt idx="20">
                  <c:v>68.160828492023683</c:v>
                </c:pt>
                <c:pt idx="21">
                  <c:v>67.406282477288727</c:v>
                </c:pt>
                <c:pt idx="22">
                  <c:v>88.689982959701169</c:v>
                </c:pt>
                <c:pt idx="23">
                  <c:v>78.482579327890434</c:v>
                </c:pt>
                <c:pt idx="24">
                  <c:v>68.805204841687356</c:v>
                </c:pt>
                <c:pt idx="25">
                  <c:v>75.771319259459318</c:v>
                </c:pt>
                <c:pt idx="26">
                  <c:v>90.930048252028797</c:v>
                </c:pt>
                <c:pt idx="27">
                  <c:v>91.447573856267184</c:v>
                </c:pt>
                <c:pt idx="28">
                  <c:v>78.464062827759221</c:v>
                </c:pt>
                <c:pt idx="29">
                  <c:v>83.158348407446141</c:v>
                </c:pt>
                <c:pt idx="30">
                  <c:v>82.361116189638125</c:v>
                </c:pt>
                <c:pt idx="31">
                  <c:v>78.762675200050438</c:v>
                </c:pt>
                <c:pt idx="32">
                  <c:v>85.949527953253536</c:v>
                </c:pt>
                <c:pt idx="33">
                  <c:v>85.607990773121529</c:v>
                </c:pt>
                <c:pt idx="34">
                  <c:v>92.317412962229426</c:v>
                </c:pt>
                <c:pt idx="35">
                  <c:v>94.664463638279287</c:v>
                </c:pt>
                <c:pt idx="36">
                  <c:v>88.414276850485166</c:v>
                </c:pt>
                <c:pt idx="37">
                  <c:v>87.93512063116512</c:v>
                </c:pt>
                <c:pt idx="38">
                  <c:v>97.407379948656171</c:v>
                </c:pt>
                <c:pt idx="39">
                  <c:v>94.422725380059347</c:v>
                </c:pt>
                <c:pt idx="40">
                  <c:v>95.426119092640761</c:v>
                </c:pt>
                <c:pt idx="41">
                  <c:v>93.316700655117458</c:v>
                </c:pt>
                <c:pt idx="42">
                  <c:v>90.479657658397826</c:v>
                </c:pt>
                <c:pt idx="43">
                  <c:v>99.551071185816923</c:v>
                </c:pt>
                <c:pt idx="44">
                  <c:v>88.902312861539187</c:v>
                </c:pt>
                <c:pt idx="45">
                  <c:v>87.562017215194189</c:v>
                </c:pt>
                <c:pt idx="46">
                  <c:v>94.351002551379281</c:v>
                </c:pt>
                <c:pt idx="47">
                  <c:v>77.706411114711727</c:v>
                </c:pt>
                <c:pt idx="48">
                  <c:v>87.983220276655601</c:v>
                </c:pt>
                <c:pt idx="49">
                  <c:v>89.622833442158026</c:v>
                </c:pt>
                <c:pt idx="50">
                  <c:v>90.988830777308678</c:v>
                </c:pt>
                <c:pt idx="51">
                  <c:v>87.326040543148068</c:v>
                </c:pt>
                <c:pt idx="52">
                  <c:v>81.311008679014961</c:v>
                </c:pt>
                <c:pt idx="53">
                  <c:v>83.809264872112692</c:v>
                </c:pt>
                <c:pt idx="54">
                  <c:v>85.226980275020708</c:v>
                </c:pt>
                <c:pt idx="55">
                  <c:v>78.169362374369911</c:v>
                </c:pt>
                <c:pt idx="56">
                  <c:v>78.27562939522744</c:v>
                </c:pt>
                <c:pt idx="57">
                  <c:v>79.480527045202876</c:v>
                </c:pt>
                <c:pt idx="58">
                  <c:v>86.878328882176618</c:v>
                </c:pt>
                <c:pt idx="59">
                  <c:v>94.3741637775085</c:v>
                </c:pt>
                <c:pt idx="60">
                  <c:v>87.488658405804728</c:v>
                </c:pt>
                <c:pt idx="61">
                  <c:v>93.746926231359978</c:v>
                </c:pt>
                <c:pt idx="62">
                  <c:v>88.616035779525532</c:v>
                </c:pt>
                <c:pt idx="63">
                  <c:v>77.919515856702489</c:v>
                </c:pt>
                <c:pt idx="64">
                  <c:v>74.588085371516812</c:v>
                </c:pt>
                <c:pt idx="65">
                  <c:v>78.251743364481413</c:v>
                </c:pt>
                <c:pt idx="66">
                  <c:v>77.182483231697304</c:v>
                </c:pt>
                <c:pt idx="67">
                  <c:v>79.816098867105623</c:v>
                </c:pt>
                <c:pt idx="68">
                  <c:v>86.374442653367851</c:v>
                </c:pt>
                <c:pt idx="69">
                  <c:v>76.398731601555752</c:v>
                </c:pt>
                <c:pt idx="70">
                  <c:v>81.536482535934454</c:v>
                </c:pt>
                <c:pt idx="71">
                  <c:v>91.022013412523563</c:v>
                </c:pt>
                <c:pt idx="72">
                  <c:v>73.417496029633739</c:v>
                </c:pt>
                <c:pt idx="73">
                  <c:v>98.193172013591379</c:v>
                </c:pt>
                <c:pt idx="74">
                  <c:v>81.872150163356508</c:v>
                </c:pt>
                <c:pt idx="75">
                  <c:v>77.492274029321493</c:v>
                </c:pt>
                <c:pt idx="76">
                  <c:v>86.944229318868906</c:v>
                </c:pt>
                <c:pt idx="77">
                  <c:v>79.537198827986742</c:v>
                </c:pt>
                <c:pt idx="78">
                  <c:v>90.226211422434972</c:v>
                </c:pt>
                <c:pt idx="79">
                  <c:v>91.169729549643748</c:v>
                </c:pt>
                <c:pt idx="80">
                  <c:v>80.634286995406526</c:v>
                </c:pt>
                <c:pt idx="81">
                  <c:v>96.608261291588647</c:v>
                </c:pt>
                <c:pt idx="82">
                  <c:v>95.095999787240885</c:v>
                </c:pt>
                <c:pt idx="83">
                  <c:v>89.297212497913449</c:v>
                </c:pt>
                <c:pt idx="84">
                  <c:v>84.225438519164413</c:v>
                </c:pt>
                <c:pt idx="85">
                  <c:v>72.453617601443682</c:v>
                </c:pt>
                <c:pt idx="86">
                  <c:v>78.579021364174125</c:v>
                </c:pt>
                <c:pt idx="87">
                  <c:v>75.593644583285183</c:v>
                </c:pt>
                <c:pt idx="88">
                  <c:v>74.357895326084176</c:v>
                </c:pt>
                <c:pt idx="89">
                  <c:v>75.400181993978549</c:v>
                </c:pt>
                <c:pt idx="90">
                  <c:v>91.360969342401319</c:v>
                </c:pt>
                <c:pt idx="91">
                  <c:v>58.18543812354644</c:v>
                </c:pt>
                <c:pt idx="92">
                  <c:v>74.660405850045947</c:v>
                </c:pt>
                <c:pt idx="93">
                  <c:v>52.634242200713082</c:v>
                </c:pt>
                <c:pt idx="94">
                  <c:v>67.052212527750157</c:v>
                </c:pt>
                <c:pt idx="95">
                  <c:v>76.186389463087053</c:v>
                </c:pt>
                <c:pt idx="96">
                  <c:v>88.828108554437094</c:v>
                </c:pt>
                <c:pt idx="97">
                  <c:v>75.189426252474249</c:v>
                </c:pt>
                <c:pt idx="98">
                  <c:v>55.540426638501287</c:v>
                </c:pt>
              </c:numCache>
            </c:numRef>
          </c:val>
          <c:extLst>
            <c:ext xmlns:c16="http://schemas.microsoft.com/office/drawing/2014/chart" uri="{C3380CC4-5D6E-409C-BE32-E72D297353CC}">
              <c16:uniqueId val="{000000C6-842D-4567-A42B-E59280B474B9}"/>
            </c:ext>
          </c:extLst>
        </c:ser>
        <c:dLbls>
          <c:dLblPos val="outEnd"/>
          <c:showLegendKey val="0"/>
          <c:showVal val="1"/>
          <c:showCatName val="0"/>
          <c:showSerName val="0"/>
          <c:showPercent val="0"/>
          <c:showBubbleSize val="0"/>
        </c:dLbls>
        <c:gapWidth val="27"/>
        <c:axId val="297204672"/>
        <c:axId val="297205232"/>
      </c:barChart>
      <c:catAx>
        <c:axId val="29720467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297205232"/>
        <c:crosses val="autoZero"/>
        <c:auto val="1"/>
        <c:lblAlgn val="ctr"/>
        <c:lblOffset val="100"/>
        <c:noMultiLvlLbl val="0"/>
      </c:catAx>
      <c:valAx>
        <c:axId val="29720523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29720467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F7DB-41B7-8DFC-DC77DF6E3D6E}"/>
              </c:ext>
            </c:extLst>
          </c:dPt>
          <c:dPt>
            <c:idx val="1"/>
            <c:invertIfNegative val="0"/>
            <c:bubble3D val="0"/>
            <c:spPr>
              <a:solidFill>
                <a:srgbClr val="CC765E"/>
              </a:solidFill>
            </c:spPr>
            <c:extLst>
              <c:ext xmlns:c16="http://schemas.microsoft.com/office/drawing/2014/chart" uri="{C3380CC4-5D6E-409C-BE32-E72D297353CC}">
                <c16:uniqueId val="{00000003-F7DB-41B7-8DFC-DC77DF6E3D6E}"/>
              </c:ext>
            </c:extLst>
          </c:dPt>
          <c:dPt>
            <c:idx val="2"/>
            <c:invertIfNegative val="0"/>
            <c:bubble3D val="0"/>
            <c:spPr>
              <a:solidFill>
                <a:srgbClr val="CC8145"/>
              </a:solidFill>
            </c:spPr>
            <c:extLst>
              <c:ext xmlns:c16="http://schemas.microsoft.com/office/drawing/2014/chart" uri="{C3380CC4-5D6E-409C-BE32-E72D297353CC}">
                <c16:uniqueId val="{00000005-F7DB-41B7-8DFC-DC77DF6E3D6E}"/>
              </c:ext>
            </c:extLst>
          </c:dPt>
          <c:dPt>
            <c:idx val="3"/>
            <c:invertIfNegative val="0"/>
            <c:bubble3D val="0"/>
            <c:spPr>
              <a:solidFill>
                <a:srgbClr val="D8AC62"/>
              </a:solidFill>
            </c:spPr>
            <c:extLst>
              <c:ext xmlns:c16="http://schemas.microsoft.com/office/drawing/2014/chart" uri="{C3380CC4-5D6E-409C-BE32-E72D297353CC}">
                <c16:uniqueId val="{00000007-F7DB-41B7-8DFC-DC77DF6E3D6E}"/>
              </c:ext>
            </c:extLst>
          </c:dPt>
          <c:dPt>
            <c:idx val="4"/>
            <c:invertIfNegative val="0"/>
            <c:bubble3D val="0"/>
            <c:spPr>
              <a:solidFill>
                <a:srgbClr val="AC9959"/>
              </a:solidFill>
            </c:spPr>
            <c:extLst>
              <c:ext xmlns:c16="http://schemas.microsoft.com/office/drawing/2014/chart" uri="{C3380CC4-5D6E-409C-BE32-E72D297353CC}">
                <c16:uniqueId val="{00000009-F7DB-41B7-8DFC-DC77DF6E3D6E}"/>
              </c:ext>
            </c:extLst>
          </c:dPt>
          <c:dPt>
            <c:idx val="5"/>
            <c:invertIfNegative val="0"/>
            <c:bubble3D val="0"/>
            <c:spPr>
              <a:solidFill>
                <a:srgbClr val="919E5D"/>
              </a:solidFill>
            </c:spPr>
            <c:extLst>
              <c:ext xmlns:c16="http://schemas.microsoft.com/office/drawing/2014/chart" uri="{C3380CC4-5D6E-409C-BE32-E72D297353CC}">
                <c16:uniqueId val="{0000000B-F7DB-41B7-8DFC-DC77DF6E3D6E}"/>
              </c:ext>
            </c:extLst>
          </c:dPt>
          <c:dPt>
            <c:idx val="6"/>
            <c:invertIfNegative val="0"/>
            <c:bubble3D val="0"/>
            <c:spPr>
              <a:solidFill>
                <a:srgbClr val="668B5E"/>
              </a:solidFill>
            </c:spPr>
            <c:extLst>
              <c:ext xmlns:c16="http://schemas.microsoft.com/office/drawing/2014/chart" uri="{C3380CC4-5D6E-409C-BE32-E72D297353CC}">
                <c16:uniqueId val="{0000000D-F7DB-41B7-8DFC-DC77DF6E3D6E}"/>
              </c:ext>
            </c:extLst>
          </c:dPt>
          <c:dPt>
            <c:idx val="7"/>
            <c:invertIfNegative val="0"/>
            <c:bubble3D val="0"/>
            <c:spPr>
              <a:solidFill>
                <a:srgbClr val="61B290"/>
              </a:solidFill>
            </c:spPr>
            <c:extLst>
              <c:ext xmlns:c16="http://schemas.microsoft.com/office/drawing/2014/chart" uri="{C3380CC4-5D6E-409C-BE32-E72D297353CC}">
                <c16:uniqueId val="{0000000F-F7DB-41B7-8DFC-DC77DF6E3D6E}"/>
              </c:ext>
            </c:extLst>
          </c:dPt>
          <c:dPt>
            <c:idx val="8"/>
            <c:invertIfNegative val="0"/>
            <c:bubble3D val="0"/>
            <c:spPr>
              <a:solidFill>
                <a:srgbClr val="7BBAA6"/>
              </a:solidFill>
            </c:spPr>
            <c:extLst>
              <c:ext xmlns:c16="http://schemas.microsoft.com/office/drawing/2014/chart" uri="{C3380CC4-5D6E-409C-BE32-E72D297353CC}">
                <c16:uniqueId val="{00000011-F7DB-41B7-8DFC-DC77DF6E3D6E}"/>
              </c:ext>
            </c:extLst>
          </c:dPt>
          <c:dPt>
            <c:idx val="9"/>
            <c:invertIfNegative val="0"/>
            <c:bubble3D val="0"/>
            <c:spPr>
              <a:solidFill>
                <a:srgbClr val="297A7E"/>
              </a:solidFill>
            </c:spPr>
            <c:extLst>
              <c:ext xmlns:c16="http://schemas.microsoft.com/office/drawing/2014/chart" uri="{C3380CC4-5D6E-409C-BE32-E72D297353CC}">
                <c16:uniqueId val="{00000013-F7DB-41B7-8DFC-DC77DF6E3D6E}"/>
              </c:ext>
            </c:extLst>
          </c:dPt>
          <c:dPt>
            <c:idx val="10"/>
            <c:invertIfNegative val="0"/>
            <c:bubble3D val="0"/>
            <c:spPr>
              <a:solidFill>
                <a:srgbClr val="53788D"/>
              </a:solidFill>
            </c:spPr>
            <c:extLst>
              <c:ext xmlns:c16="http://schemas.microsoft.com/office/drawing/2014/chart" uri="{C3380CC4-5D6E-409C-BE32-E72D297353CC}">
                <c16:uniqueId val="{00000015-F7DB-41B7-8DFC-DC77DF6E3D6E}"/>
              </c:ext>
            </c:extLst>
          </c:dPt>
          <c:dPt>
            <c:idx val="11"/>
            <c:invertIfNegative val="0"/>
            <c:bubble3D val="0"/>
            <c:spPr>
              <a:solidFill>
                <a:srgbClr val="708AB2"/>
              </a:solidFill>
            </c:spPr>
            <c:extLst>
              <c:ext xmlns:c16="http://schemas.microsoft.com/office/drawing/2014/chart" uri="{C3380CC4-5D6E-409C-BE32-E72D297353CC}">
                <c16:uniqueId val="{00000017-F7DB-41B7-8DFC-DC77DF6E3D6E}"/>
              </c:ext>
            </c:extLst>
          </c:dPt>
          <c:dPt>
            <c:idx val="12"/>
            <c:invertIfNegative val="0"/>
            <c:bubble3D val="0"/>
            <c:spPr>
              <a:solidFill>
                <a:srgbClr val="988CAA"/>
              </a:solidFill>
            </c:spPr>
            <c:extLst>
              <c:ext xmlns:c16="http://schemas.microsoft.com/office/drawing/2014/chart" uri="{C3380CC4-5D6E-409C-BE32-E72D297353CC}">
                <c16:uniqueId val="{00000019-F7DB-41B7-8DFC-DC77DF6E3D6E}"/>
              </c:ext>
            </c:extLst>
          </c:dPt>
          <c:dPt>
            <c:idx val="13"/>
            <c:invertIfNegative val="0"/>
            <c:bubble3D val="0"/>
            <c:spPr>
              <a:solidFill>
                <a:srgbClr val="735877"/>
              </a:solidFill>
            </c:spPr>
            <c:extLst>
              <c:ext xmlns:c16="http://schemas.microsoft.com/office/drawing/2014/chart" uri="{C3380CC4-5D6E-409C-BE32-E72D297353CC}">
                <c16:uniqueId val="{0000001B-F7DB-41B7-8DFC-DC77DF6E3D6E}"/>
              </c:ext>
            </c:extLst>
          </c:dPt>
          <c:dPt>
            <c:idx val="14"/>
            <c:invertIfNegative val="0"/>
            <c:bubble3D val="0"/>
            <c:spPr>
              <a:solidFill>
                <a:srgbClr val="8F6682"/>
              </a:solidFill>
            </c:spPr>
            <c:extLst>
              <c:ext xmlns:c16="http://schemas.microsoft.com/office/drawing/2014/chart" uri="{C3380CC4-5D6E-409C-BE32-E72D297353CC}">
                <c16:uniqueId val="{0000001D-F7DB-41B7-8DFC-DC77DF6E3D6E}"/>
              </c:ext>
            </c:extLst>
          </c:dPt>
          <c:dPt>
            <c:idx val="15"/>
            <c:invertIfNegative val="0"/>
            <c:bubble3D val="0"/>
            <c:spPr>
              <a:solidFill>
                <a:srgbClr val="BA7A8E"/>
              </a:solidFill>
            </c:spPr>
            <c:extLst>
              <c:ext xmlns:c16="http://schemas.microsoft.com/office/drawing/2014/chart" uri="{C3380CC4-5D6E-409C-BE32-E72D297353CC}">
                <c16:uniqueId val="{0000001F-F7DB-41B7-8DFC-DC77DF6E3D6E}"/>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-7.3873507671380054E-2</c:v>
                </c:pt>
                <c:pt idx="3">
                  <c:v>1.9548303254814541E-2</c:v>
                </c:pt>
                <c:pt idx="4">
                  <c:v>6.6585900819753838E-2</c:v>
                </c:pt>
                <c:pt idx="5">
                  <c:v>1.2653338602652293E-2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F7DB-41B7-8DFC-DC77DF6E3D6E}"/>
            </c:ext>
          </c:extLst>
        </c:ser>
        <c:dLbls>
          <c:dLblPos val="outEnd"/>
          <c:showLegendKey val="0"/>
          <c:showVal val="1"/>
          <c:showCatName val="0"/>
          <c:showSerName val="0"/>
          <c:showPercent val="0"/>
          <c:showBubbleSize val="0"/>
        </c:dLbls>
        <c:gapWidth val="100"/>
        <c:axId val="297207472"/>
        <c:axId val="297208032"/>
      </c:barChart>
      <c:catAx>
        <c:axId val="29720747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297208032"/>
        <c:crosses val="autoZero"/>
        <c:auto val="1"/>
        <c:lblAlgn val="ctr"/>
        <c:lblOffset val="100"/>
        <c:noMultiLvlLbl val="0"/>
      </c:catAx>
      <c:valAx>
        <c:axId val="29720803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20747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Lit>
              <c:formatCode>General</c:formatCode>
              <c:ptCount val="2"/>
              <c:pt idx="0">
                <c:v>-60</c:v>
              </c:pt>
              <c:pt idx="1">
                <c:v>60</c:v>
              </c:pt>
            </c:numLit>
          </c:xVal>
          <c:yVal>
            <c:numLit>
              <c:formatCode>General</c:formatCode>
              <c:ptCount val="2"/>
              <c:pt idx="0">
                <c:v>0</c:v>
              </c:pt>
              <c:pt idx="1">
                <c:v>0</c:v>
              </c:pt>
            </c:numLit>
          </c:yVal>
          <c:smooth val="0"/>
          <c:extLst>
            <c:ext xmlns:c16="http://schemas.microsoft.com/office/drawing/2014/chart" uri="{C3380CC4-5D6E-409C-BE32-E72D297353CC}">
              <c16:uniqueId val="{00000000-A1E8-4222-909C-1808C50F0E34}"/>
            </c:ext>
          </c:extLst>
        </c:ser>
        <c:ser>
          <c:idx val="24"/>
          <c:order val="1"/>
          <c:tx>
            <c:v>Grid 2</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-22.961005941905388</c:v>
              </c:pt>
              <c:pt idx="1">
                <c:v>22.961005941905388</c:v>
              </c:pt>
            </c:numLit>
          </c:yVal>
          <c:smooth val="0"/>
          <c:extLst>
            <c:ext xmlns:c16="http://schemas.microsoft.com/office/drawing/2014/chart" uri="{C3380CC4-5D6E-409C-BE32-E72D297353CC}">
              <c16:uniqueId val="{00000001-A1E8-4222-909C-1808C50F0E34}"/>
            </c:ext>
          </c:extLst>
        </c:ser>
        <c:ser>
          <c:idx val="25"/>
          <c:order val="2"/>
          <c:tx>
            <c:v>Grid 3</c:v>
          </c:tx>
          <c:spPr>
            <a:ln w="3175">
              <a:solidFill>
                <a:schemeClr val="bg1">
                  <a:lumMod val="65000"/>
                </a:schemeClr>
              </a:solidFill>
              <a:prstDash val="dash"/>
            </a:ln>
          </c:spPr>
          <c:marker>
            <c:symbol val="none"/>
          </c:marker>
          <c:xVal>
            <c:numLit>
              <c:formatCode>General</c:formatCode>
              <c:ptCount val="2"/>
              <c:pt idx="0">
                <c:v>-42.426406871192853</c:v>
              </c:pt>
              <c:pt idx="1">
                <c:v>42.426406871192853</c:v>
              </c:pt>
            </c:numLit>
          </c:xVal>
          <c:yVal>
            <c:numLit>
              <c:formatCode>General</c:formatCode>
              <c:ptCount val="2"/>
              <c:pt idx="0">
                <c:v>-42.426406871192846</c:v>
              </c:pt>
              <c:pt idx="1">
                <c:v>42.426406871192846</c:v>
              </c:pt>
            </c:numLit>
          </c:yVal>
          <c:smooth val="0"/>
          <c:extLst>
            <c:ext xmlns:c16="http://schemas.microsoft.com/office/drawing/2014/chart" uri="{C3380CC4-5D6E-409C-BE32-E72D297353CC}">
              <c16:uniqueId val="{00000002-A1E8-4222-909C-1808C50F0E34}"/>
            </c:ext>
          </c:extLst>
        </c:ser>
        <c:ser>
          <c:idx val="26"/>
          <c:order val="3"/>
          <c:tx>
            <c:v>Grid 4</c:v>
          </c:tx>
          <c:spPr>
            <a:ln w="3175">
              <a:solidFill>
                <a:schemeClr val="bg1">
                  <a:lumMod val="65000"/>
                </a:schemeClr>
              </a:solidFill>
              <a:prstDash val="dash"/>
            </a:ln>
          </c:spPr>
          <c:marker>
            <c:symbol val="none"/>
          </c:marker>
          <c:xVal>
            <c:numLit>
              <c:formatCode>General</c:formatCode>
              <c:ptCount val="2"/>
              <c:pt idx="0">
                <c:v>-22.961005941905391</c:v>
              </c:pt>
              <c:pt idx="1">
                <c:v>22.961005941905391</c:v>
              </c:pt>
            </c:numLit>
          </c:xVal>
          <c:yVal>
            <c:numLit>
              <c:formatCode>General</c:formatCode>
              <c:ptCount val="2"/>
              <c:pt idx="0">
                <c:v>-55.432771950677207</c:v>
              </c:pt>
              <c:pt idx="1">
                <c:v>55.432771950677207</c:v>
              </c:pt>
            </c:numLit>
          </c:yVal>
          <c:smooth val="0"/>
          <c:extLst>
            <c:ext xmlns:c16="http://schemas.microsoft.com/office/drawing/2014/chart" uri="{C3380CC4-5D6E-409C-BE32-E72D297353CC}">
              <c16:uniqueId val="{00000003-A1E8-4222-909C-1808C50F0E34}"/>
            </c:ext>
          </c:extLst>
        </c:ser>
        <c:ser>
          <c:idx val="27"/>
          <c:order val="4"/>
          <c:tx>
            <c:v>Grid 5</c:v>
          </c:tx>
          <c:spPr>
            <a:ln w="3175">
              <a:solidFill>
                <a:schemeClr val="bg1">
                  <a:lumMod val="65000"/>
                </a:schemeClr>
              </a:solidFill>
              <a:prstDash val="dash"/>
            </a:ln>
          </c:spPr>
          <c:marker>
            <c:symbol val="none"/>
          </c:marker>
          <c:xVal>
            <c:numLit>
              <c:formatCode>General</c:formatCode>
              <c:ptCount val="2"/>
              <c:pt idx="0">
                <c:v>-3.67544536472586E-15</c:v>
              </c:pt>
              <c:pt idx="1">
                <c:v>3.67544536472586E-15</c:v>
              </c:pt>
            </c:numLit>
          </c:xVal>
          <c:yVal>
            <c:numLit>
              <c:formatCode>General</c:formatCode>
              <c:ptCount val="2"/>
              <c:pt idx="0">
                <c:v>-60</c:v>
              </c:pt>
              <c:pt idx="1">
                <c:v>60</c:v>
              </c:pt>
            </c:numLit>
          </c:yVal>
          <c:smooth val="0"/>
          <c:extLst>
            <c:ext xmlns:c16="http://schemas.microsoft.com/office/drawing/2014/chart" uri="{C3380CC4-5D6E-409C-BE32-E72D297353CC}">
              <c16:uniqueId val="{00000004-A1E8-4222-909C-1808C50F0E34}"/>
            </c:ext>
          </c:extLst>
        </c:ser>
        <c:ser>
          <c:idx val="28"/>
          <c:order val="5"/>
          <c:tx>
            <c:v>Grid 6</c:v>
          </c:tx>
          <c:spPr>
            <a:ln w="3175">
              <a:solidFill>
                <a:schemeClr val="bg1">
                  <a:lumMod val="65000"/>
                </a:schemeClr>
              </a:solidFill>
              <a:prstDash val="dash"/>
            </a:ln>
          </c:spPr>
          <c:marker>
            <c:symbol val="none"/>
          </c:marker>
          <c:xVal>
            <c:numLit>
              <c:formatCode>General</c:formatCode>
              <c:ptCount val="2"/>
              <c:pt idx="0">
                <c:v>22.961005941905384</c:v>
              </c:pt>
              <c:pt idx="1">
                <c:v>-22.961005941905384</c:v>
              </c:pt>
            </c:numLit>
          </c:xVal>
          <c:yVal>
            <c:numLit>
              <c:formatCode>General</c:formatCode>
              <c:ptCount val="2"/>
              <c:pt idx="0">
                <c:v>-55.432771950677207</c:v>
              </c:pt>
              <c:pt idx="1">
                <c:v>55.432771950677207</c:v>
              </c:pt>
            </c:numLit>
          </c:yVal>
          <c:smooth val="0"/>
          <c:extLst>
            <c:ext xmlns:c16="http://schemas.microsoft.com/office/drawing/2014/chart" uri="{C3380CC4-5D6E-409C-BE32-E72D297353CC}">
              <c16:uniqueId val="{00000005-A1E8-4222-909C-1808C50F0E34}"/>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A1E8-4222-909C-1808C50F0E34}"/>
              </c:ext>
            </c:extLst>
          </c:dPt>
          <c:xVal>
            <c:numLit>
              <c:formatCode>General</c:formatCode>
              <c:ptCount val="2"/>
              <c:pt idx="0">
                <c:v>42.426406871192846</c:v>
              </c:pt>
              <c:pt idx="1">
                <c:v>-42.426406871192846</c:v>
              </c:pt>
            </c:numLit>
          </c:xVal>
          <c:yVal>
            <c:numLit>
              <c:formatCode>General</c:formatCode>
              <c:ptCount val="2"/>
              <c:pt idx="0">
                <c:v>-42.426406871192853</c:v>
              </c:pt>
              <c:pt idx="1">
                <c:v>42.426406871192853</c:v>
              </c:pt>
            </c:numLit>
          </c:yVal>
          <c:smooth val="0"/>
          <c:extLst>
            <c:ext xmlns:c16="http://schemas.microsoft.com/office/drawing/2014/chart" uri="{C3380CC4-5D6E-409C-BE32-E72D297353CC}">
              <c16:uniqueId val="{00000008-A1E8-4222-909C-1808C50F0E34}"/>
            </c:ext>
          </c:extLst>
        </c:ser>
        <c:ser>
          <c:idx val="30"/>
          <c:order val="7"/>
          <c:tx>
            <c:v>Grid 8</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-22.961005941905395</c:v>
              </c:pt>
              <c:pt idx="1">
                <c:v>22.961005941905395</c:v>
              </c:pt>
            </c:numLit>
          </c:yVal>
          <c:smooth val="0"/>
          <c:extLst>
            <c:ext xmlns:c16="http://schemas.microsoft.com/office/drawing/2014/chart" uri="{C3380CC4-5D6E-409C-BE32-E72D297353CC}">
              <c16:uniqueId val="{00000009-A1E8-4222-909C-1808C50F0E34}"/>
            </c:ext>
          </c:extLst>
        </c:ser>
        <c:ser>
          <c:idx val="16"/>
          <c:order val="8"/>
          <c:tx>
            <c:v>Reference Illuminant</c:v>
          </c:tx>
          <c:spPr>
            <a:ln>
              <a:solidFill>
                <a:schemeClr val="tx1">
                  <a:lumMod val="95000"/>
                  <a:lumOff val="5000"/>
                </a:schemeClr>
              </a:solidFill>
            </a:ln>
          </c:spPr>
          <c:marker>
            <c:symbol val="square"/>
            <c:size val="5"/>
            <c:spPr>
              <a:solidFill>
                <a:schemeClr val="tx1"/>
              </a:solidFill>
              <a:ln>
                <a:noFill/>
              </a:ln>
            </c:spPr>
          </c:marker>
          <c:xVal>
            <c:numRef>
              <c:f>'Results Numerical'!$C$17:$S$17</c:f>
              <c:numCache>
                <c:formatCode>0.00</c:formatCode>
                <c:ptCount val="17"/>
                <c:pt idx="0">
                  <c:v>23.84566923686333</c:v>
                </c:pt>
                <c:pt idx="1">
                  <c:v>18.637988215829285</c:v>
                </c:pt>
                <c:pt idx="2">
                  <c:v>13.43784035633449</c:v>
                </c:pt>
                <c:pt idx="3">
                  <c:v>4.5004731928025912</c:v>
                </c:pt>
                <c:pt idx="4">
                  <c:v>-1.5455436094515416</c:v>
                </c:pt>
                <c:pt idx="5">
                  <c:v>-10.214295245136267</c:v>
                </c:pt>
                <c:pt idx="6">
                  <c:v>-17.902067099994753</c:v>
                </c:pt>
                <c:pt idx="7">
                  <c:v>-24.017250893367009</c:v>
                </c:pt>
                <c:pt idx="8">
                  <c:v>-15.676702048345296</c:v>
                </c:pt>
                <c:pt idx="9">
                  <c:v>-19.742090550384859</c:v>
                </c:pt>
                <c:pt idx="10">
                  <c:v>-12.847507976181205</c:v>
                </c:pt>
                <c:pt idx="11">
                  <c:v>-3.727138602393973</c:v>
                </c:pt>
                <c:pt idx="12">
                  <c:v>1.9319844098580772</c:v>
                </c:pt>
                <c:pt idx="13">
                  <c:v>12.643781996878728</c:v>
                </c:pt>
                <c:pt idx="14">
                  <c:v>12.134792703524402</c:v>
                </c:pt>
                <c:pt idx="15">
                  <c:v>22.601966714280515</c:v>
                </c:pt>
                <c:pt idx="16">
                  <c:v>23.84566923686333</c:v>
                </c:pt>
              </c:numCache>
            </c:numRef>
          </c:xVal>
          <c:yVal>
            <c:numRef>
              <c:f>'Results Numerical'!$C$18:$S$18</c:f>
              <c:numCache>
                <c:formatCode>0.00</c:formatCode>
                <c:ptCount val="17"/>
                <c:pt idx="0">
                  <c:v>4.9063649694748515</c:v>
                </c:pt>
                <c:pt idx="1">
                  <c:v>11.907343640904569</c:v>
                </c:pt>
                <c:pt idx="2">
                  <c:v>20.70607012694138</c:v>
                </c:pt>
                <c:pt idx="3">
                  <c:v>22.850453726905982</c:v>
                </c:pt>
                <c:pt idx="4">
                  <c:v>21.478080282645422</c:v>
                </c:pt>
                <c:pt idx="5">
                  <c:v>16.735657931707067</c:v>
                </c:pt>
                <c:pt idx="6">
                  <c:v>11.588797708867933</c:v>
                </c:pt>
                <c:pt idx="7">
                  <c:v>2.9355323447688901</c:v>
                </c:pt>
                <c:pt idx="8">
                  <c:v>-2.6299941693302444</c:v>
                </c:pt>
                <c:pt idx="9">
                  <c:v>-12.014711522606534</c:v>
                </c:pt>
                <c:pt idx="10">
                  <c:v>-18.956220725242389</c:v>
                </c:pt>
                <c:pt idx="11">
                  <c:v>-20.756120800237909</c:v>
                </c:pt>
                <c:pt idx="12">
                  <c:v>-15.812815439266132</c:v>
                </c:pt>
                <c:pt idx="13">
                  <c:v>-18.744797059900634</c:v>
                </c:pt>
                <c:pt idx="14">
                  <c:v>-8.3320885381262908</c:v>
                </c:pt>
                <c:pt idx="15">
                  <c:v>-3.8540723478942973</c:v>
                </c:pt>
                <c:pt idx="16">
                  <c:v>4.9063649694748515</c:v>
                </c:pt>
              </c:numCache>
            </c:numRef>
          </c:yVal>
          <c:smooth val="0"/>
          <c:extLst>
            <c:ext xmlns:c16="http://schemas.microsoft.com/office/drawing/2014/chart" uri="{C3380CC4-5D6E-409C-BE32-E72D297353CC}">
              <c16:uniqueId val="{0000000A-A1E8-4222-909C-1808C50F0E34}"/>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A1E8-4222-909C-1808C50F0E34}"/>
              </c:ext>
            </c:extLst>
          </c:dPt>
          <c:dPt>
            <c:idx val="5"/>
            <c:marker>
              <c:symbol val="diamond"/>
              <c:size val="6"/>
            </c:marker>
            <c:bubble3D val="0"/>
            <c:extLst>
              <c:ext xmlns:c16="http://schemas.microsoft.com/office/drawing/2014/chart" uri="{C3380CC4-5D6E-409C-BE32-E72D297353CC}">
                <c16:uniqueId val="{0000000C-A1E8-4222-909C-1808C50F0E34}"/>
              </c:ext>
            </c:extLst>
          </c:dPt>
          <c:xVal>
            <c:numRef>
              <c:f>'Results Numerical'!$C$19:$S$19</c:f>
              <c:numCache>
                <c:formatCode>0.00</c:formatCode>
                <c:ptCount val="17"/>
                <c:pt idx="0">
                  <c:v>19.196033217413945</c:v>
                </c:pt>
                <c:pt idx="1">
                  <c:v>15.239225179301327</c:v>
                </c:pt>
                <c:pt idx="2">
                  <c:v>9.2277719125205682</c:v>
                </c:pt>
                <c:pt idx="3">
                  <c:v>2.0279048578637262</c:v>
                </c:pt>
                <c:pt idx="4">
                  <c:v>-3.038108852988112</c:v>
                </c:pt>
                <c:pt idx="5">
                  <c:v>-9.6589116456035473</c:v>
                </c:pt>
                <c:pt idx="6">
                  <c:v>-16.402766171665863</c:v>
                </c:pt>
                <c:pt idx="7">
                  <c:v>-21.371355854732915</c:v>
                </c:pt>
                <c:pt idx="8">
                  <c:v>-13.837558299511207</c:v>
                </c:pt>
                <c:pt idx="9">
                  <c:v>-17.127862351657097</c:v>
                </c:pt>
                <c:pt idx="10">
                  <c:v>-10.824895403964488</c:v>
                </c:pt>
                <c:pt idx="11">
                  <c:v>-3.2970320270027909</c:v>
                </c:pt>
                <c:pt idx="12">
                  <c:v>0.82087751641175188</c:v>
                </c:pt>
                <c:pt idx="13">
                  <c:v>10.227016239336059</c:v>
                </c:pt>
                <c:pt idx="14">
                  <c:v>8.7741856255650248</c:v>
                </c:pt>
                <c:pt idx="15">
                  <c:v>19.797982014619627</c:v>
                </c:pt>
                <c:pt idx="16">
                  <c:v>19.196033217413945</c:v>
                </c:pt>
              </c:numCache>
            </c:numRef>
          </c:xVal>
          <c:yVal>
            <c:numRef>
              <c:f>'Results Numerical'!$C$20:$S$20</c:f>
              <c:numCache>
                <c:formatCode>0.00</c:formatCode>
                <c:ptCount val="17"/>
                <c:pt idx="0">
                  <c:v>3.3713781207989948</c:v>
                </c:pt>
                <c:pt idx="1">
                  <c:v>11.876809085742122</c:v>
                </c:pt>
                <c:pt idx="2">
                  <c:v>21.326020081615507</c:v>
                </c:pt>
                <c:pt idx="3">
                  <c:v>23.806466208427967</c:v>
                </c:pt>
                <c:pt idx="4">
                  <c:v>22.643116339438691</c:v>
                </c:pt>
                <c:pt idx="5">
                  <c:v>17.40512561026901</c:v>
                </c:pt>
                <c:pt idx="6">
                  <c:v>11.796822237440104</c:v>
                </c:pt>
                <c:pt idx="7">
                  <c:v>3.6608746167805095</c:v>
                </c:pt>
                <c:pt idx="8">
                  <c:v>-2.676667951326575</c:v>
                </c:pt>
                <c:pt idx="9">
                  <c:v>-12.97154899397988</c:v>
                </c:pt>
                <c:pt idx="10">
                  <c:v>-19.961944104755251</c:v>
                </c:pt>
                <c:pt idx="11">
                  <c:v>-21.774844709995591</c:v>
                </c:pt>
                <c:pt idx="12">
                  <c:v>-17.077110859098553</c:v>
                </c:pt>
                <c:pt idx="13">
                  <c:v>-20.945575963009816</c:v>
                </c:pt>
                <c:pt idx="14">
                  <c:v>-10.980753854204352</c:v>
                </c:pt>
                <c:pt idx="15">
                  <c:v>-5.659170808522779</c:v>
                </c:pt>
                <c:pt idx="16">
                  <c:v>3.3713781207989948</c:v>
                </c:pt>
              </c:numCache>
            </c:numRef>
          </c:yVal>
          <c:smooth val="0"/>
          <c:extLst>
            <c:ext xmlns:c16="http://schemas.microsoft.com/office/drawing/2014/chart" uri="{C3380CC4-5D6E-409C-BE32-E72D297353CC}">
              <c16:uniqueId val="{0000000D-A1E8-4222-909C-1808C50F0E34}"/>
            </c:ext>
          </c:extLst>
        </c:ser>
        <c:dLbls>
          <c:showLegendKey val="0"/>
          <c:showVal val="0"/>
          <c:showCatName val="0"/>
          <c:showSerName val="0"/>
          <c:showPercent val="0"/>
          <c:showBubbleSize val="0"/>
        </c:dLbls>
        <c:axId val="297660096"/>
        <c:axId val="297660656"/>
      </c:scatterChart>
      <c:valAx>
        <c:axId val="297660096"/>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297660656"/>
        <c:crossesAt val="-40"/>
        <c:crossBetween val="midCat"/>
        <c:majorUnit val="10"/>
      </c:valAx>
      <c:valAx>
        <c:axId val="297660656"/>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297660096"/>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Shift+'[IES TM-30-18 Advanced CalculationTool(12).xlsm]Results Graphical'!$B$94</c:v>
          </c:tx>
          <c:invertIfNegative val="0"/>
          <c:dPt>
            <c:idx val="0"/>
            <c:invertIfNegative val="0"/>
            <c:bubble3D val="0"/>
            <c:spPr>
              <a:solidFill>
                <a:srgbClr val="A35C60"/>
              </a:solidFill>
            </c:spPr>
            <c:extLst>
              <c:ext xmlns:c16="http://schemas.microsoft.com/office/drawing/2014/chart" uri="{C3380CC4-5D6E-409C-BE32-E72D297353CC}">
                <c16:uniqueId val="{00000001-E536-4157-B008-3FFAE84EB1D1}"/>
              </c:ext>
            </c:extLst>
          </c:dPt>
          <c:dPt>
            <c:idx val="1"/>
            <c:invertIfNegative val="0"/>
            <c:bubble3D val="0"/>
            <c:spPr>
              <a:solidFill>
                <a:srgbClr val="CC765E"/>
              </a:solidFill>
            </c:spPr>
            <c:extLst>
              <c:ext xmlns:c16="http://schemas.microsoft.com/office/drawing/2014/chart" uri="{C3380CC4-5D6E-409C-BE32-E72D297353CC}">
                <c16:uniqueId val="{00000003-E536-4157-B008-3FFAE84EB1D1}"/>
              </c:ext>
            </c:extLst>
          </c:dPt>
          <c:dPt>
            <c:idx val="2"/>
            <c:invertIfNegative val="0"/>
            <c:bubble3D val="0"/>
            <c:spPr>
              <a:solidFill>
                <a:srgbClr val="CC8145"/>
              </a:solidFill>
            </c:spPr>
            <c:extLst>
              <c:ext xmlns:c16="http://schemas.microsoft.com/office/drawing/2014/chart" uri="{C3380CC4-5D6E-409C-BE32-E72D297353CC}">
                <c16:uniqueId val="{00000005-E536-4157-B008-3FFAE84EB1D1}"/>
              </c:ext>
            </c:extLst>
          </c:dPt>
          <c:dPt>
            <c:idx val="3"/>
            <c:invertIfNegative val="0"/>
            <c:bubble3D val="0"/>
            <c:spPr>
              <a:solidFill>
                <a:srgbClr val="D8AC62"/>
              </a:solidFill>
            </c:spPr>
            <c:extLst>
              <c:ext xmlns:c16="http://schemas.microsoft.com/office/drawing/2014/chart" uri="{C3380CC4-5D6E-409C-BE32-E72D297353CC}">
                <c16:uniqueId val="{00000007-E536-4157-B008-3FFAE84EB1D1}"/>
              </c:ext>
            </c:extLst>
          </c:dPt>
          <c:dPt>
            <c:idx val="4"/>
            <c:invertIfNegative val="0"/>
            <c:bubble3D val="0"/>
            <c:spPr>
              <a:solidFill>
                <a:srgbClr val="AC9959"/>
              </a:solidFill>
            </c:spPr>
            <c:extLst>
              <c:ext xmlns:c16="http://schemas.microsoft.com/office/drawing/2014/chart" uri="{C3380CC4-5D6E-409C-BE32-E72D297353CC}">
                <c16:uniqueId val="{00000009-E536-4157-B008-3FFAE84EB1D1}"/>
              </c:ext>
            </c:extLst>
          </c:dPt>
          <c:dPt>
            <c:idx val="5"/>
            <c:invertIfNegative val="0"/>
            <c:bubble3D val="0"/>
            <c:spPr>
              <a:solidFill>
                <a:srgbClr val="919E5D"/>
              </a:solidFill>
            </c:spPr>
            <c:extLst>
              <c:ext xmlns:c16="http://schemas.microsoft.com/office/drawing/2014/chart" uri="{C3380CC4-5D6E-409C-BE32-E72D297353CC}">
                <c16:uniqueId val="{0000000B-E536-4157-B008-3FFAE84EB1D1}"/>
              </c:ext>
            </c:extLst>
          </c:dPt>
          <c:dPt>
            <c:idx val="6"/>
            <c:invertIfNegative val="0"/>
            <c:bubble3D val="0"/>
            <c:spPr>
              <a:solidFill>
                <a:srgbClr val="668B5E"/>
              </a:solidFill>
            </c:spPr>
            <c:extLst>
              <c:ext xmlns:c16="http://schemas.microsoft.com/office/drawing/2014/chart" uri="{C3380CC4-5D6E-409C-BE32-E72D297353CC}">
                <c16:uniqueId val="{0000000D-E536-4157-B008-3FFAE84EB1D1}"/>
              </c:ext>
            </c:extLst>
          </c:dPt>
          <c:dPt>
            <c:idx val="7"/>
            <c:invertIfNegative val="0"/>
            <c:bubble3D val="0"/>
            <c:spPr>
              <a:solidFill>
                <a:srgbClr val="61B290"/>
              </a:solidFill>
            </c:spPr>
            <c:extLst>
              <c:ext xmlns:c16="http://schemas.microsoft.com/office/drawing/2014/chart" uri="{C3380CC4-5D6E-409C-BE32-E72D297353CC}">
                <c16:uniqueId val="{0000000F-E536-4157-B008-3FFAE84EB1D1}"/>
              </c:ext>
            </c:extLst>
          </c:dPt>
          <c:dPt>
            <c:idx val="8"/>
            <c:invertIfNegative val="0"/>
            <c:bubble3D val="0"/>
            <c:spPr>
              <a:solidFill>
                <a:srgbClr val="7BBAA6"/>
              </a:solidFill>
            </c:spPr>
            <c:extLst>
              <c:ext xmlns:c16="http://schemas.microsoft.com/office/drawing/2014/chart" uri="{C3380CC4-5D6E-409C-BE32-E72D297353CC}">
                <c16:uniqueId val="{00000011-E536-4157-B008-3FFAE84EB1D1}"/>
              </c:ext>
            </c:extLst>
          </c:dPt>
          <c:dPt>
            <c:idx val="9"/>
            <c:invertIfNegative val="0"/>
            <c:bubble3D val="0"/>
            <c:spPr>
              <a:solidFill>
                <a:srgbClr val="297A7E"/>
              </a:solidFill>
            </c:spPr>
            <c:extLst>
              <c:ext xmlns:c16="http://schemas.microsoft.com/office/drawing/2014/chart" uri="{C3380CC4-5D6E-409C-BE32-E72D297353CC}">
                <c16:uniqueId val="{00000013-E536-4157-B008-3FFAE84EB1D1}"/>
              </c:ext>
            </c:extLst>
          </c:dPt>
          <c:dPt>
            <c:idx val="10"/>
            <c:invertIfNegative val="0"/>
            <c:bubble3D val="0"/>
            <c:spPr>
              <a:solidFill>
                <a:srgbClr val="53788D"/>
              </a:solidFill>
            </c:spPr>
            <c:extLst>
              <c:ext xmlns:c16="http://schemas.microsoft.com/office/drawing/2014/chart" uri="{C3380CC4-5D6E-409C-BE32-E72D297353CC}">
                <c16:uniqueId val="{00000015-E536-4157-B008-3FFAE84EB1D1}"/>
              </c:ext>
            </c:extLst>
          </c:dPt>
          <c:dPt>
            <c:idx val="11"/>
            <c:invertIfNegative val="0"/>
            <c:bubble3D val="0"/>
            <c:spPr>
              <a:solidFill>
                <a:srgbClr val="708AB2"/>
              </a:solidFill>
            </c:spPr>
            <c:extLst>
              <c:ext xmlns:c16="http://schemas.microsoft.com/office/drawing/2014/chart" uri="{C3380CC4-5D6E-409C-BE32-E72D297353CC}">
                <c16:uniqueId val="{00000017-E536-4157-B008-3FFAE84EB1D1}"/>
              </c:ext>
            </c:extLst>
          </c:dPt>
          <c:dPt>
            <c:idx val="12"/>
            <c:invertIfNegative val="0"/>
            <c:bubble3D val="0"/>
            <c:spPr>
              <a:solidFill>
                <a:srgbClr val="988CAA"/>
              </a:solidFill>
            </c:spPr>
            <c:extLst>
              <c:ext xmlns:c16="http://schemas.microsoft.com/office/drawing/2014/chart" uri="{C3380CC4-5D6E-409C-BE32-E72D297353CC}">
                <c16:uniqueId val="{00000019-E536-4157-B008-3FFAE84EB1D1}"/>
              </c:ext>
            </c:extLst>
          </c:dPt>
          <c:dPt>
            <c:idx val="13"/>
            <c:invertIfNegative val="0"/>
            <c:bubble3D val="0"/>
            <c:spPr>
              <a:solidFill>
                <a:srgbClr val="735877"/>
              </a:solidFill>
            </c:spPr>
            <c:extLst>
              <c:ext xmlns:c16="http://schemas.microsoft.com/office/drawing/2014/chart" uri="{C3380CC4-5D6E-409C-BE32-E72D297353CC}">
                <c16:uniqueId val="{0000001B-E536-4157-B008-3FFAE84EB1D1}"/>
              </c:ext>
            </c:extLst>
          </c:dPt>
          <c:dPt>
            <c:idx val="14"/>
            <c:invertIfNegative val="0"/>
            <c:bubble3D val="0"/>
            <c:spPr>
              <a:solidFill>
                <a:srgbClr val="8F6682"/>
              </a:solidFill>
            </c:spPr>
            <c:extLst>
              <c:ext xmlns:c16="http://schemas.microsoft.com/office/drawing/2014/chart" uri="{C3380CC4-5D6E-409C-BE32-E72D297353CC}">
                <c16:uniqueId val="{0000001D-E536-4157-B008-3FFAE84EB1D1}"/>
              </c:ext>
            </c:extLst>
          </c:dPt>
          <c:dPt>
            <c:idx val="15"/>
            <c:invertIfNegative val="0"/>
            <c:bubble3D val="0"/>
            <c:spPr>
              <a:solidFill>
                <a:srgbClr val="BA7A8E"/>
              </a:solidFill>
            </c:spPr>
            <c:extLst>
              <c:ext xmlns:c16="http://schemas.microsoft.com/office/drawing/2014/chart" uri="{C3380CC4-5D6E-409C-BE32-E72D297353CC}">
                <c16:uniqueId val="{0000001F-E536-4157-B008-3FFAE84EB1D1}"/>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0.15576551455105139</c:v>
                </c:pt>
                <c:pt idx="3">
                  <c:v>0.11213531389810025</c:v>
                </c:pt>
                <c:pt idx="4">
                  <c:v>5.7426432013663022E-2</c:v>
                </c:pt>
                <c:pt idx="5">
                  <c:v>-4.2522721225722225E-2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E536-4157-B008-3FFAE84EB1D1}"/>
            </c:ext>
          </c:extLst>
        </c:ser>
        <c:dLbls>
          <c:dLblPos val="outEnd"/>
          <c:showLegendKey val="0"/>
          <c:showVal val="1"/>
          <c:showCatName val="0"/>
          <c:showSerName val="0"/>
          <c:showPercent val="0"/>
          <c:showBubbleSize val="0"/>
        </c:dLbls>
        <c:gapWidth val="100"/>
        <c:axId val="297662896"/>
        <c:axId val="297663456"/>
      </c:barChart>
      <c:catAx>
        <c:axId val="297662896"/>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297663456"/>
        <c:crosses val="autoZero"/>
        <c:auto val="1"/>
        <c:lblAlgn val="ctr"/>
        <c:lblOffset val="100"/>
        <c:noMultiLvlLbl val="0"/>
      </c:catAx>
      <c:valAx>
        <c:axId val="297663456"/>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78737410804E-2"/>
              <c:y val="0.26108841863517063"/>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62896"/>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Numerical'!$H$5</c:f>
              <c:numCache>
                <c:formatCode>0.0000</c:formatCode>
                <c:ptCount val="1"/>
                <c:pt idx="0">
                  <c:v>0.19504287870329456</c:v>
                </c:pt>
              </c:numCache>
            </c:numRef>
          </c:xVal>
          <c:yVal>
            <c:numRef>
              <c:f>'Results Numerical'!$H$6</c:f>
              <c:numCache>
                <c:formatCode>0.0000</c:formatCode>
                <c:ptCount val="1"/>
                <c:pt idx="0">
                  <c:v>0.47273654775290946</c:v>
                </c:pt>
              </c:numCache>
            </c:numRef>
          </c:yVal>
          <c:smooth val="1"/>
          <c:extLst>
            <c:ext xmlns:c16="http://schemas.microsoft.com/office/drawing/2014/chart" uri="{C3380CC4-5D6E-409C-BE32-E72D297353CC}">
              <c16:uniqueId val="{00000000-7C9B-4733-B3CC-E8F49024A12C}"/>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RefCalc!$H$10</c:f>
              <c:numCache>
                <c:formatCode>0.0000</c:formatCode>
                <c:ptCount val="1"/>
                <c:pt idx="0">
                  <c:v>0.19825020992239223</c:v>
                </c:pt>
              </c:numCache>
            </c:numRef>
          </c:xVal>
          <c:yVal>
            <c:numRef>
              <c:f>RefCalc!$H$11</c:f>
              <c:numCache>
                <c:formatCode>0.0000</c:formatCode>
                <c:ptCount val="1"/>
                <c:pt idx="0">
                  <c:v>0.46921600725098417</c:v>
                </c:pt>
              </c:numCache>
            </c:numRef>
          </c:yVal>
          <c:smooth val="1"/>
          <c:extLst>
            <c:ext xmlns:c16="http://schemas.microsoft.com/office/drawing/2014/chart" uri="{C3380CC4-5D6E-409C-BE32-E72D297353CC}">
              <c16:uniqueId val="{00000001-7C9B-4733-B3CC-E8F49024A12C}"/>
            </c:ext>
          </c:extLst>
        </c:ser>
        <c:ser>
          <c:idx val="1"/>
          <c:order val="2"/>
          <c:tx>
            <c:v>Blackbody Locus</c:v>
          </c:tx>
          <c:spPr>
            <a:ln w="12700" cap="rnd">
              <a:solidFill>
                <a:schemeClr val="tx1"/>
              </a:solidFill>
              <a:round/>
            </a:ln>
            <a:effectLst/>
          </c:spPr>
          <c:marker>
            <c:symbol val="none"/>
          </c:marker>
          <c:xVal>
            <c:numLit>
              <c:formatCode>General</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Lit>
          </c:xVal>
          <c:yVal>
            <c:numLit>
              <c:formatCode>General</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Lit>
          </c:yVal>
          <c:smooth val="1"/>
          <c:extLst>
            <c:ext xmlns:c16="http://schemas.microsoft.com/office/drawing/2014/chart" uri="{C3380CC4-5D6E-409C-BE32-E72D297353CC}">
              <c16:uniqueId val="{00000002-7C9B-4733-B3CC-E8F49024A12C}"/>
            </c:ext>
          </c:extLst>
        </c:ser>
        <c:ser>
          <c:idx val="0"/>
          <c:order val="3"/>
          <c:tx>
            <c:v>Spectrum Locus</c:v>
          </c:tx>
          <c:spPr>
            <a:ln w="19050" cap="rnd">
              <a:solidFill>
                <a:schemeClr val="tx1"/>
              </a:solidFill>
              <a:round/>
            </a:ln>
            <a:effectLst/>
          </c:spPr>
          <c:marker>
            <c:symbol val="none"/>
          </c:marker>
          <c:xVal>
            <c:numLit>
              <c:formatCode>General</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Lit>
          </c:xVal>
          <c:yVal>
            <c:numLit>
              <c:formatCode>General</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Lit>
          </c:yVal>
          <c:smooth val="1"/>
          <c:extLst>
            <c:ext xmlns:c16="http://schemas.microsoft.com/office/drawing/2014/chart" uri="{C3380CC4-5D6E-409C-BE32-E72D297353CC}">
              <c16:uniqueId val="{00000003-7C9B-4733-B3CC-E8F49024A12C}"/>
            </c:ext>
          </c:extLst>
        </c:ser>
        <c:dLbls>
          <c:showLegendKey val="0"/>
          <c:showVal val="0"/>
          <c:showCatName val="0"/>
          <c:showSerName val="0"/>
          <c:showPercent val="0"/>
          <c:showBubbleSize val="0"/>
        </c:dLbls>
        <c:axId val="297669616"/>
        <c:axId val="297670176"/>
      </c:scatterChart>
      <c:valAx>
        <c:axId val="297669616"/>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70176"/>
        <c:crosses val="autoZero"/>
        <c:crossBetween val="midCat"/>
        <c:majorUnit val="0.1"/>
      </c:valAx>
      <c:valAx>
        <c:axId val="297670176"/>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69616"/>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9EBE-452D-9A58-F1F20891750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9EBE-452D-9A58-F1F20891750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9EBE-452D-9A58-F1F20891750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9EBE-452D-9A58-F1F20891750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9EBE-452D-9A58-F1F20891750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9EBE-452D-9A58-F1F20891750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9EBE-452D-9A58-F1F20891750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9EBE-452D-9A58-F1F20891750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9EBE-452D-9A58-F1F20891750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9EBE-452D-9A58-F1F20891750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9EBE-452D-9A58-F1F20891750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9EBE-452D-9A58-F1F20891750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9EBE-452D-9A58-F1F20891750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9EBE-452D-9A58-F1F20891750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9EBE-452D-9A58-F1F20891750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9EBE-452D-9A58-F1F20891750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9EBE-452D-9A58-F1F208917504}"/>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9EBE-452D-9A58-F1F208917504}"/>
            </c:ext>
          </c:extLst>
        </c:ser>
        <c:dLbls>
          <c:showLegendKey val="0"/>
          <c:showVal val="0"/>
          <c:showCatName val="0"/>
          <c:showSerName val="0"/>
          <c:showPercent val="0"/>
          <c:showBubbleSize val="0"/>
        </c:dLbls>
        <c:axId val="298967616"/>
        <c:axId val="298968176"/>
      </c:scatterChart>
      <c:valAx>
        <c:axId val="298967616"/>
        <c:scaling>
          <c:orientation val="minMax"/>
          <c:max val="1.5"/>
          <c:min val="-1.5"/>
        </c:scaling>
        <c:delete val="1"/>
        <c:axPos val="b"/>
        <c:numFmt formatCode="0.00" sourceLinked="1"/>
        <c:majorTickMark val="out"/>
        <c:minorTickMark val="none"/>
        <c:tickLblPos val="nextTo"/>
        <c:crossAx val="298968176"/>
        <c:crosses val="autoZero"/>
        <c:crossBetween val="midCat"/>
        <c:majorUnit val="0.5"/>
      </c:valAx>
      <c:valAx>
        <c:axId val="298968176"/>
        <c:scaling>
          <c:orientation val="minMax"/>
          <c:max val="1.5"/>
          <c:min val="-1.5"/>
        </c:scaling>
        <c:delete val="1"/>
        <c:axPos val="l"/>
        <c:numFmt formatCode="0.00" sourceLinked="1"/>
        <c:majorTickMark val="out"/>
        <c:minorTickMark val="none"/>
        <c:tickLblPos val="nextTo"/>
        <c:crossAx val="29896761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28575">
              <a:solidFill>
                <a:srgbClr val="FFB9B2"/>
              </a:solidFill>
              <a:tailEnd type="triangle" w="med" len="med"/>
            </a:ln>
          </c:spPr>
          <c:marker>
            <c:symbol val="none"/>
          </c:marker>
          <c:xVal>
            <c:numRef>
              <c:f>('Results Numerical'!$DU$5,'Results Numerical'!$DX$5)</c:f>
              <c:numCache>
                <c:formatCode>0.00</c:formatCode>
                <c:ptCount val="2"/>
                <c:pt idx="0">
                  <c:v>16.128131915289419</c:v>
                </c:pt>
                <c:pt idx="1">
                  <c:v>14.07393321925397</c:v>
                </c:pt>
              </c:numCache>
            </c:numRef>
          </c:xVal>
          <c:yVal>
            <c:numRef>
              <c:f>('Results Numerical'!$DV$5,'Results Numerical'!$DY$5)</c:f>
              <c:numCache>
                <c:formatCode>0.00</c:formatCode>
                <c:ptCount val="2"/>
                <c:pt idx="0">
                  <c:v>-0.5956767338306338</c:v>
                </c:pt>
                <c:pt idx="1">
                  <c:v>-1.3586652926734073</c:v>
                </c:pt>
              </c:numCache>
            </c:numRef>
          </c:yVal>
          <c:smooth val="0"/>
          <c:extLst>
            <c:ext xmlns:c16="http://schemas.microsoft.com/office/drawing/2014/chart" uri="{C3380CC4-5D6E-409C-BE32-E72D297353CC}">
              <c16:uniqueId val="{00000000-9357-4A8A-93B8-95A587D92273}"/>
            </c:ext>
          </c:extLst>
        </c:ser>
        <c:ser>
          <c:idx val="1"/>
          <c:order val="1"/>
          <c:spPr>
            <a:ln>
              <a:solidFill>
                <a:srgbClr val="D66070"/>
              </a:solidFill>
              <a:tailEnd type="triangle" w="med" len="med"/>
            </a:ln>
          </c:spPr>
          <c:marker>
            <c:symbol val="none"/>
          </c:marker>
          <c:xVal>
            <c:numRef>
              <c:f>('Results Numerical'!$DU$6,'Results Numerical'!$DX$6)</c:f>
              <c:numCache>
                <c:formatCode>0.00</c:formatCode>
                <c:ptCount val="2"/>
                <c:pt idx="0">
                  <c:v>29.919992567115163</c:v>
                </c:pt>
                <c:pt idx="1">
                  <c:v>26.004050783262745</c:v>
                </c:pt>
              </c:numCache>
            </c:numRef>
          </c:xVal>
          <c:yVal>
            <c:numRef>
              <c:f>('Results Numerical'!$DV$6,'Results Numerical'!$DY$6)</c:f>
              <c:numCache>
                <c:formatCode>0.00</c:formatCode>
                <c:ptCount val="2"/>
                <c:pt idx="0">
                  <c:v>1.0109978693311703</c:v>
                </c:pt>
                <c:pt idx="1">
                  <c:v>-0.91153310713455327</c:v>
                </c:pt>
              </c:numCache>
            </c:numRef>
          </c:yVal>
          <c:smooth val="0"/>
          <c:extLst>
            <c:ext xmlns:c16="http://schemas.microsoft.com/office/drawing/2014/chart" uri="{C3380CC4-5D6E-409C-BE32-E72D297353CC}">
              <c16:uniqueId val="{00000001-9357-4A8A-93B8-95A587D92273}"/>
            </c:ext>
          </c:extLst>
        </c:ser>
        <c:ser>
          <c:idx val="2"/>
          <c:order val="2"/>
          <c:spPr>
            <a:ln>
              <a:solidFill>
                <a:srgbClr val="5F3B3A"/>
              </a:solidFill>
              <a:tailEnd type="triangle" w="med" len="med"/>
            </a:ln>
          </c:spPr>
          <c:marker>
            <c:symbol val="none"/>
          </c:marker>
          <c:xVal>
            <c:numRef>
              <c:f>('Results Numerical'!$DU$7,'Results Numerical'!$DX$7)</c:f>
              <c:numCache>
                <c:formatCode>0.00</c:formatCode>
                <c:ptCount val="2"/>
                <c:pt idx="0">
                  <c:v>11.271291998443855</c:v>
                </c:pt>
                <c:pt idx="1">
                  <c:v>7.8947791626986605</c:v>
                </c:pt>
              </c:numCache>
            </c:numRef>
          </c:xVal>
          <c:yVal>
            <c:numRef>
              <c:f>('Results Numerical'!$DV$7,'Results Numerical'!$DY$7)</c:f>
              <c:numCache>
                <c:formatCode>0.00</c:formatCode>
                <c:ptCount val="2"/>
                <c:pt idx="0">
                  <c:v>1.9771519003597722</c:v>
                </c:pt>
                <c:pt idx="1">
                  <c:v>0.40279713130114647</c:v>
                </c:pt>
              </c:numCache>
            </c:numRef>
          </c:yVal>
          <c:smooth val="0"/>
          <c:extLst>
            <c:ext xmlns:c16="http://schemas.microsoft.com/office/drawing/2014/chart" uri="{C3380CC4-5D6E-409C-BE32-E72D297353CC}">
              <c16:uniqueId val="{00000002-9357-4A8A-93B8-95A587D92273}"/>
            </c:ext>
          </c:extLst>
        </c:ser>
        <c:ser>
          <c:idx val="3"/>
          <c:order val="3"/>
          <c:spPr>
            <a:ln>
              <a:solidFill>
                <a:srgbClr val="D8857C"/>
              </a:solidFill>
              <a:tailEnd type="triangle" w="med" len="med"/>
            </a:ln>
          </c:spPr>
          <c:marker>
            <c:symbol val="none"/>
          </c:marker>
          <c:xVal>
            <c:numRef>
              <c:f>('Results Numerical'!$DU$8,'Results Numerical'!$DX$8)</c:f>
              <c:numCache>
                <c:formatCode>0.00</c:formatCode>
                <c:ptCount val="2"/>
                <c:pt idx="0">
                  <c:v>22.409594190999353</c:v>
                </c:pt>
                <c:pt idx="1">
                  <c:v>19.423388751746231</c:v>
                </c:pt>
              </c:numCache>
            </c:numRef>
          </c:xVal>
          <c:yVal>
            <c:numRef>
              <c:f>('Results Numerical'!$DV$8,'Results Numerical'!$DY$8)</c:f>
              <c:numCache>
                <c:formatCode>0.00</c:formatCode>
                <c:ptCount val="2"/>
                <c:pt idx="0">
                  <c:v>3.0904297027748626</c:v>
                </c:pt>
                <c:pt idx="1">
                  <c:v>3.1614843367824377</c:v>
                </c:pt>
              </c:numCache>
            </c:numRef>
          </c:yVal>
          <c:smooth val="0"/>
          <c:extLst>
            <c:ext xmlns:c16="http://schemas.microsoft.com/office/drawing/2014/chart" uri="{C3380CC4-5D6E-409C-BE32-E72D297353CC}">
              <c16:uniqueId val="{00000003-9357-4A8A-93B8-95A587D92273}"/>
            </c:ext>
          </c:extLst>
        </c:ser>
        <c:ser>
          <c:idx val="4"/>
          <c:order val="4"/>
          <c:spPr>
            <a:ln>
              <a:solidFill>
                <a:srgbClr val="B73F49"/>
              </a:solidFill>
              <a:tailEnd type="triangle" w="med" len="med"/>
            </a:ln>
          </c:spPr>
          <c:marker>
            <c:symbol val="none"/>
          </c:marker>
          <c:xVal>
            <c:numRef>
              <c:f>('Results Numerical'!$DU$9,'Results Numerical'!$DX$9)</c:f>
              <c:numCache>
                <c:formatCode>0.00</c:formatCode>
                <c:ptCount val="2"/>
                <c:pt idx="0">
                  <c:v>31.866606637158085</c:v>
                </c:pt>
                <c:pt idx="1">
                  <c:v>25.681695567137243</c:v>
                </c:pt>
              </c:numCache>
            </c:numRef>
          </c:xVal>
          <c:yVal>
            <c:numRef>
              <c:f>('Results Numerical'!$DV$9,'Results Numerical'!$DY$9)</c:f>
              <c:numCache>
                <c:formatCode>0.00</c:formatCode>
                <c:ptCount val="2"/>
                <c:pt idx="0">
                  <c:v>6.1920757748713102</c:v>
                </c:pt>
                <c:pt idx="1">
                  <c:v>3.646576391300675</c:v>
                </c:pt>
              </c:numCache>
            </c:numRef>
          </c:yVal>
          <c:smooth val="0"/>
          <c:extLst>
            <c:ext xmlns:c16="http://schemas.microsoft.com/office/drawing/2014/chart" uri="{C3380CC4-5D6E-409C-BE32-E72D297353CC}">
              <c16:uniqueId val="{00000004-9357-4A8A-93B8-95A587D92273}"/>
            </c:ext>
          </c:extLst>
        </c:ser>
        <c:ser>
          <c:idx val="5"/>
          <c:order val="5"/>
          <c:spPr>
            <a:ln>
              <a:solidFill>
                <a:srgbClr val="9B5E55"/>
              </a:solidFill>
              <a:tailEnd type="triangle" w="med" len="med"/>
            </a:ln>
          </c:spPr>
          <c:marker>
            <c:symbol val="none"/>
          </c:marker>
          <c:xVal>
            <c:numRef>
              <c:f>('Results Numerical'!$DU$10,'Results Numerical'!$DX$10)</c:f>
              <c:numCache>
                <c:formatCode>0.00</c:formatCode>
                <c:ptCount val="2"/>
                <c:pt idx="0">
                  <c:v>17.468385887427406</c:v>
                </c:pt>
                <c:pt idx="1">
                  <c:v>14.212959261205288</c:v>
                </c:pt>
              </c:numCache>
            </c:numRef>
          </c:xVal>
          <c:yVal>
            <c:numRef>
              <c:f>('Results Numerical'!$DV$10,'Results Numerical'!$DY$10)</c:f>
              <c:numCache>
                <c:formatCode>0.00</c:formatCode>
                <c:ptCount val="2"/>
                <c:pt idx="0">
                  <c:v>4.9582215911343255</c:v>
                </c:pt>
                <c:pt idx="1">
                  <c:v>4.5591168530992157</c:v>
                </c:pt>
              </c:numCache>
            </c:numRef>
          </c:yVal>
          <c:smooth val="0"/>
          <c:extLst>
            <c:ext xmlns:c16="http://schemas.microsoft.com/office/drawing/2014/chart" uri="{C3380CC4-5D6E-409C-BE32-E72D297353CC}">
              <c16:uniqueId val="{00000005-9357-4A8A-93B8-95A587D92273}"/>
            </c:ext>
          </c:extLst>
        </c:ser>
        <c:ser>
          <c:idx val="6"/>
          <c:order val="6"/>
          <c:spPr>
            <a:ln>
              <a:solidFill>
                <a:srgbClr val="9C3539"/>
              </a:solidFill>
              <a:tailEnd type="triangle" w="med" len="med"/>
            </a:ln>
          </c:spPr>
          <c:marker>
            <c:symbol val="none"/>
          </c:marker>
          <c:xVal>
            <c:numRef>
              <c:f>('Results Numerical'!$DU$11,'Results Numerical'!$DX$11)</c:f>
              <c:numCache>
                <c:formatCode>0.00</c:formatCode>
                <c:ptCount val="2"/>
                <c:pt idx="0">
                  <c:v>28.457486937260445</c:v>
                </c:pt>
                <c:pt idx="1">
                  <c:v>22.417479313209849</c:v>
                </c:pt>
              </c:numCache>
            </c:numRef>
          </c:xVal>
          <c:yVal>
            <c:numRef>
              <c:f>('Results Numerical'!$DV$11,'Results Numerical'!$DY$11)</c:f>
              <c:numCache>
                <c:formatCode>0.00</c:formatCode>
                <c:ptCount val="2"/>
                <c:pt idx="0">
                  <c:v>8.8388416013914988</c:v>
                </c:pt>
                <c:pt idx="1">
                  <c:v>6.6629734257664595</c:v>
                </c:pt>
              </c:numCache>
            </c:numRef>
          </c:yVal>
          <c:smooth val="0"/>
          <c:extLst>
            <c:ext xmlns:c16="http://schemas.microsoft.com/office/drawing/2014/chart" uri="{C3380CC4-5D6E-409C-BE32-E72D297353CC}">
              <c16:uniqueId val="{00000006-9357-4A8A-93B8-95A587D92273}"/>
            </c:ext>
          </c:extLst>
        </c:ser>
        <c:ser>
          <c:idx val="7"/>
          <c:order val="7"/>
          <c:spPr>
            <a:ln>
              <a:solidFill>
                <a:srgbClr val="95393A"/>
              </a:solidFill>
              <a:tailEnd type="triangle" w="med" len="med"/>
            </a:ln>
          </c:spPr>
          <c:marker>
            <c:symbol val="none"/>
          </c:marker>
          <c:xVal>
            <c:numRef>
              <c:f>('Results Numerical'!$DU$12,'Results Numerical'!$DX$12)</c:f>
              <c:numCache>
                <c:formatCode>0.00</c:formatCode>
                <c:ptCount val="2"/>
                <c:pt idx="0">
                  <c:v>25.526326439638993</c:v>
                </c:pt>
                <c:pt idx="1">
                  <c:v>18.737879682637601</c:v>
                </c:pt>
              </c:numCache>
            </c:numRef>
          </c:xVal>
          <c:yVal>
            <c:numRef>
              <c:f>('Results Numerical'!$DV$12,'Results Numerical'!$DY$12)</c:f>
              <c:numCache>
                <c:formatCode>0.00</c:formatCode>
                <c:ptCount val="2"/>
                <c:pt idx="0">
                  <c:v>8.2768363464610264</c:v>
                </c:pt>
                <c:pt idx="1">
                  <c:v>6.0782318144775846</c:v>
                </c:pt>
              </c:numCache>
            </c:numRef>
          </c:yVal>
          <c:smooth val="0"/>
          <c:extLst>
            <c:ext xmlns:c16="http://schemas.microsoft.com/office/drawing/2014/chart" uri="{C3380CC4-5D6E-409C-BE32-E72D297353CC}">
              <c16:uniqueId val="{00000007-9357-4A8A-93B8-95A587D92273}"/>
            </c:ext>
          </c:extLst>
        </c:ser>
        <c:ser>
          <c:idx val="8"/>
          <c:order val="8"/>
          <c:spPr>
            <a:ln>
              <a:solidFill>
                <a:srgbClr val="493E38"/>
              </a:solidFill>
              <a:tailEnd type="triangle" w="med" len="med"/>
            </a:ln>
          </c:spPr>
          <c:marker>
            <c:symbol val="none"/>
          </c:marker>
          <c:xVal>
            <c:numRef>
              <c:f>('Results Numerical'!$DU$13,'Results Numerical'!$DX$13)</c:f>
              <c:numCache>
                <c:formatCode>0.00</c:formatCode>
                <c:ptCount val="2"/>
                <c:pt idx="0">
                  <c:v>0.99351316795509859</c:v>
                </c:pt>
                <c:pt idx="1">
                  <c:v>0.57008875391972891</c:v>
                </c:pt>
              </c:numCache>
            </c:numRef>
          </c:xVal>
          <c:yVal>
            <c:numRef>
              <c:f>('Results Numerical'!$DV$13,'Results Numerical'!$DY$13)</c:f>
              <c:numCache>
                <c:formatCode>0.00</c:formatCode>
                <c:ptCount val="2"/>
                <c:pt idx="0">
                  <c:v>0.93694128151715883</c:v>
                </c:pt>
                <c:pt idx="1">
                  <c:v>0.52928220848236385</c:v>
                </c:pt>
              </c:numCache>
            </c:numRef>
          </c:yVal>
          <c:smooth val="0"/>
          <c:extLst>
            <c:ext xmlns:c16="http://schemas.microsoft.com/office/drawing/2014/chart" uri="{C3380CC4-5D6E-409C-BE32-E72D297353CC}">
              <c16:uniqueId val="{00000008-9357-4A8A-93B8-95A587D92273}"/>
            </c:ext>
          </c:extLst>
        </c:ser>
        <c:ser>
          <c:idx val="9"/>
          <c:order val="9"/>
          <c:spPr>
            <a:ln>
              <a:solidFill>
                <a:srgbClr val="FF7D5E"/>
              </a:solidFill>
              <a:tailEnd type="triangle" w="med" len="med"/>
            </a:ln>
          </c:spPr>
          <c:marker>
            <c:symbol val="none"/>
          </c:marker>
          <c:xVal>
            <c:numRef>
              <c:f>('Results Numerical'!$DU$14,'Results Numerical'!$DX$14)</c:f>
              <c:numCache>
                <c:formatCode>0.00</c:formatCode>
                <c:ptCount val="2"/>
                <c:pt idx="0">
                  <c:v>29.22204377315154</c:v>
                </c:pt>
                <c:pt idx="1">
                  <c:v>24.677918834757193</c:v>
                </c:pt>
              </c:numCache>
            </c:numRef>
          </c:xVal>
          <c:yVal>
            <c:numRef>
              <c:f>('Results Numerical'!$DV$14,'Results Numerical'!$DY$14)</c:f>
              <c:numCache>
                <c:formatCode>0.00</c:formatCode>
                <c:ptCount val="2"/>
                <c:pt idx="0">
                  <c:v>15.861696758774016</c:v>
                </c:pt>
                <c:pt idx="1">
                  <c:v>16.052557424440884</c:v>
                </c:pt>
              </c:numCache>
            </c:numRef>
          </c:yVal>
          <c:smooth val="0"/>
          <c:extLst>
            <c:ext xmlns:c16="http://schemas.microsoft.com/office/drawing/2014/chart" uri="{C3380CC4-5D6E-409C-BE32-E72D297353CC}">
              <c16:uniqueId val="{00000009-9357-4A8A-93B8-95A587D92273}"/>
            </c:ext>
          </c:extLst>
        </c:ser>
        <c:ser>
          <c:idx val="10"/>
          <c:order val="10"/>
          <c:spPr>
            <a:ln>
              <a:solidFill>
                <a:srgbClr val="CD563A"/>
              </a:solidFill>
              <a:tailEnd type="triangle" w="med" len="med"/>
            </a:ln>
          </c:spPr>
          <c:marker>
            <c:symbol val="none"/>
          </c:marker>
          <c:xVal>
            <c:numRef>
              <c:f>('Results Numerical'!$DU$15,'Results Numerical'!$DX$15)</c:f>
              <c:numCache>
                <c:formatCode>0.00</c:formatCode>
                <c:ptCount val="2"/>
                <c:pt idx="0">
                  <c:v>29.494231482996081</c:v>
                </c:pt>
                <c:pt idx="1">
                  <c:v>24.669991069614547</c:v>
                </c:pt>
              </c:numCache>
            </c:numRef>
          </c:xVal>
          <c:yVal>
            <c:numRef>
              <c:f>('Results Numerical'!$DV$15,'Results Numerical'!$DY$15)</c:f>
              <c:numCache>
                <c:formatCode>0.00</c:formatCode>
                <c:ptCount val="2"/>
                <c:pt idx="0">
                  <c:v>16.641605683475465</c:v>
                </c:pt>
                <c:pt idx="1">
                  <c:v>17.015183791298394</c:v>
                </c:pt>
              </c:numCache>
            </c:numRef>
          </c:yVal>
          <c:smooth val="0"/>
          <c:extLst>
            <c:ext xmlns:c16="http://schemas.microsoft.com/office/drawing/2014/chart" uri="{C3380CC4-5D6E-409C-BE32-E72D297353CC}">
              <c16:uniqueId val="{0000000A-9357-4A8A-93B8-95A587D92273}"/>
            </c:ext>
          </c:extLst>
        </c:ser>
        <c:ser>
          <c:idx val="11"/>
          <c:order val="11"/>
          <c:spPr>
            <a:ln>
              <a:solidFill>
                <a:srgbClr val="E75F3E"/>
              </a:solidFill>
              <a:tailEnd type="triangle" w="med" len="med"/>
            </a:ln>
          </c:spPr>
          <c:marker>
            <c:symbol val="none"/>
          </c:marker>
          <c:xVal>
            <c:numRef>
              <c:f>('Results Numerical'!$DU$16,'Results Numerical'!$DX$16)</c:f>
              <c:numCache>
                <c:formatCode>0.00</c:formatCode>
                <c:ptCount val="2"/>
                <c:pt idx="0">
                  <c:v>30.837550428057977</c:v>
                </c:pt>
                <c:pt idx="1">
                  <c:v>25.493209259053391</c:v>
                </c:pt>
              </c:numCache>
            </c:numRef>
          </c:xVal>
          <c:yVal>
            <c:numRef>
              <c:f>('Results Numerical'!$DV$16,'Results Numerical'!$DY$16)</c:f>
              <c:numCache>
                <c:formatCode>0.00</c:formatCode>
                <c:ptCount val="2"/>
                <c:pt idx="0">
                  <c:v>18.267780009896232</c:v>
                </c:pt>
                <c:pt idx="1">
                  <c:v>18.585571398721182</c:v>
                </c:pt>
              </c:numCache>
            </c:numRef>
          </c:yVal>
          <c:smooth val="0"/>
          <c:extLst>
            <c:ext xmlns:c16="http://schemas.microsoft.com/office/drawing/2014/chart" uri="{C3380CC4-5D6E-409C-BE32-E72D297353CC}">
              <c16:uniqueId val="{0000000B-9357-4A8A-93B8-95A587D92273}"/>
            </c:ext>
          </c:extLst>
        </c:ser>
        <c:ser>
          <c:idx val="12"/>
          <c:order val="12"/>
          <c:spPr>
            <a:ln>
              <a:solidFill>
                <a:srgbClr val="8B4D33"/>
              </a:solidFill>
              <a:tailEnd type="triangle" w="med" len="med"/>
            </a:ln>
          </c:spPr>
          <c:marker>
            <c:symbol val="none"/>
          </c:marker>
          <c:xVal>
            <c:numRef>
              <c:f>('Results Numerical'!$DU$17,'Results Numerical'!$DX$17)</c:f>
              <c:numCache>
                <c:formatCode>0.00</c:formatCode>
                <c:ptCount val="2"/>
                <c:pt idx="0">
                  <c:v>15.445513689995924</c:v>
                </c:pt>
                <c:pt idx="1">
                  <c:v>11.499630959175377</c:v>
                </c:pt>
              </c:numCache>
            </c:numRef>
          </c:xVal>
          <c:yVal>
            <c:numRef>
              <c:f>('Results Numerical'!$DV$17,'Results Numerical'!$DY$17)</c:f>
              <c:numCache>
                <c:formatCode>0.00</c:formatCode>
                <c:ptCount val="2"/>
                <c:pt idx="0">
                  <c:v>14.196482291239581</c:v>
                </c:pt>
                <c:pt idx="1">
                  <c:v>13.470099559277283</c:v>
                </c:pt>
              </c:numCache>
            </c:numRef>
          </c:yVal>
          <c:smooth val="0"/>
          <c:extLst>
            <c:ext xmlns:c16="http://schemas.microsoft.com/office/drawing/2014/chart" uri="{C3380CC4-5D6E-409C-BE32-E72D297353CC}">
              <c16:uniqueId val="{0000000C-9357-4A8A-93B8-95A587D92273}"/>
            </c:ext>
          </c:extLst>
        </c:ser>
        <c:ser>
          <c:idx val="13"/>
          <c:order val="13"/>
          <c:spPr>
            <a:ln>
              <a:solidFill>
                <a:srgbClr val="C9A489"/>
              </a:solidFill>
              <a:tailEnd type="triangle" w="med" len="med"/>
            </a:ln>
          </c:spPr>
          <c:marker>
            <c:symbol val="none"/>
          </c:marker>
          <c:xVal>
            <c:numRef>
              <c:f>('Results Numerical'!$DU$18,'Results Numerical'!$DX$18)</c:f>
              <c:numCache>
                <c:formatCode>0.00</c:formatCode>
                <c:ptCount val="2"/>
                <c:pt idx="0">
                  <c:v>5.8350767528190852</c:v>
                </c:pt>
                <c:pt idx="1">
                  <c:v>4.5245121992877246</c:v>
                </c:pt>
              </c:numCache>
            </c:numRef>
          </c:xVal>
          <c:yVal>
            <c:numRef>
              <c:f>('Results Numerical'!$DV$18,'Results Numerical'!$DY$18)</c:f>
              <c:numCache>
                <c:formatCode>0.00</c:formatCode>
                <c:ptCount val="2"/>
                <c:pt idx="0">
                  <c:v>5.5395558205249653</c:v>
                </c:pt>
                <c:pt idx="1">
                  <c:v>5.608160132232614</c:v>
                </c:pt>
              </c:numCache>
            </c:numRef>
          </c:yVal>
          <c:smooth val="0"/>
          <c:extLst>
            <c:ext xmlns:c16="http://schemas.microsoft.com/office/drawing/2014/chart" uri="{C3380CC4-5D6E-409C-BE32-E72D297353CC}">
              <c16:uniqueId val="{0000000D-9357-4A8A-93B8-95A587D92273}"/>
            </c:ext>
          </c:extLst>
        </c:ser>
        <c:ser>
          <c:idx val="14"/>
          <c:order val="14"/>
          <c:spPr>
            <a:ln>
              <a:solidFill>
                <a:srgbClr val="D09675"/>
              </a:solidFill>
              <a:tailEnd type="triangle" w="med" len="med"/>
            </a:ln>
          </c:spPr>
          <c:marker>
            <c:symbol val="none"/>
          </c:marker>
          <c:xVal>
            <c:numRef>
              <c:f>('Results Numerical'!$DU$19,'Results Numerical'!$DX$19)</c:f>
              <c:numCache>
                <c:formatCode>0.00</c:formatCode>
                <c:ptCount val="2"/>
                <c:pt idx="0">
                  <c:v>9.7779386696635733</c:v>
                </c:pt>
                <c:pt idx="1">
                  <c:v>6.7687368693768732</c:v>
                </c:pt>
              </c:numCache>
            </c:numRef>
          </c:xVal>
          <c:yVal>
            <c:numRef>
              <c:f>('Results Numerical'!$DV$19,'Results Numerical'!$DY$19)</c:f>
              <c:numCache>
                <c:formatCode>0.00</c:formatCode>
                <c:ptCount val="2"/>
                <c:pt idx="0">
                  <c:v>10.657400394345537</c:v>
                </c:pt>
                <c:pt idx="1">
                  <c:v>10.672095930744781</c:v>
                </c:pt>
              </c:numCache>
            </c:numRef>
          </c:yVal>
          <c:smooth val="0"/>
          <c:extLst>
            <c:ext xmlns:c16="http://schemas.microsoft.com/office/drawing/2014/chart" uri="{C3380CC4-5D6E-409C-BE32-E72D297353CC}">
              <c16:uniqueId val="{0000000E-9357-4A8A-93B8-95A587D92273}"/>
            </c:ext>
          </c:extLst>
        </c:ser>
        <c:ser>
          <c:idx val="15"/>
          <c:order val="15"/>
          <c:spPr>
            <a:ln>
              <a:solidFill>
                <a:srgbClr val="965735"/>
              </a:solidFill>
              <a:tailEnd type="triangle" w="med" len="med"/>
            </a:ln>
          </c:spPr>
          <c:marker>
            <c:symbol val="none"/>
          </c:marker>
          <c:xVal>
            <c:numRef>
              <c:f>('Results Numerical'!$DU$20,'Results Numerical'!$DX$20)</c:f>
              <c:numCache>
                <c:formatCode>0.00</c:formatCode>
                <c:ptCount val="2"/>
                <c:pt idx="0">
                  <c:v>14.304391423280341</c:v>
                </c:pt>
                <c:pt idx="1">
                  <c:v>8.9913722101455829</c:v>
                </c:pt>
              </c:numCache>
            </c:numRef>
          </c:xVal>
          <c:yVal>
            <c:numRef>
              <c:f>('Results Numerical'!$DV$20,'Results Numerical'!$DY$20)</c:f>
              <c:numCache>
                <c:formatCode>0.00</c:formatCode>
                <c:ptCount val="2"/>
                <c:pt idx="0">
                  <c:v>16.297456240026285</c:v>
                </c:pt>
                <c:pt idx="1">
                  <c:v>16.254768544112011</c:v>
                </c:pt>
              </c:numCache>
            </c:numRef>
          </c:yVal>
          <c:smooth val="0"/>
          <c:extLst>
            <c:ext xmlns:c16="http://schemas.microsoft.com/office/drawing/2014/chart" uri="{C3380CC4-5D6E-409C-BE32-E72D297353CC}">
              <c16:uniqueId val="{0000000F-9357-4A8A-93B8-95A587D92273}"/>
            </c:ext>
          </c:extLst>
        </c:ser>
        <c:ser>
          <c:idx val="16"/>
          <c:order val="16"/>
          <c:spPr>
            <a:ln>
              <a:solidFill>
                <a:srgbClr val="995D37"/>
              </a:solidFill>
              <a:tailEnd type="triangle" w="med" len="med"/>
            </a:ln>
          </c:spPr>
          <c:marker>
            <c:symbol val="none"/>
          </c:marker>
          <c:xVal>
            <c:numRef>
              <c:f>('Results Numerical'!$DU$21,'Results Numerical'!$DX$21)</c:f>
              <c:numCache>
                <c:formatCode>0.00</c:formatCode>
                <c:ptCount val="2"/>
                <c:pt idx="0">
                  <c:v>14.327783621806523</c:v>
                </c:pt>
                <c:pt idx="1">
                  <c:v>10.366414765648702</c:v>
                </c:pt>
              </c:numCache>
            </c:numRef>
          </c:xVal>
          <c:yVal>
            <c:numRef>
              <c:f>('Results Numerical'!$DV$21,'Results Numerical'!$DY$21)</c:f>
              <c:numCache>
                <c:formatCode>0.00</c:formatCode>
                <c:ptCount val="2"/>
                <c:pt idx="0">
                  <c:v>16.487737745536986</c:v>
                </c:pt>
                <c:pt idx="1">
                  <c:v>17.201749380458782</c:v>
                </c:pt>
              </c:numCache>
            </c:numRef>
          </c:yVal>
          <c:smooth val="0"/>
          <c:extLst>
            <c:ext xmlns:c16="http://schemas.microsoft.com/office/drawing/2014/chart" uri="{C3380CC4-5D6E-409C-BE32-E72D297353CC}">
              <c16:uniqueId val="{00000010-9357-4A8A-93B8-95A587D92273}"/>
            </c:ext>
          </c:extLst>
        </c:ser>
        <c:ser>
          <c:idx val="17"/>
          <c:order val="17"/>
          <c:spPr>
            <a:ln>
              <a:solidFill>
                <a:srgbClr val="A3714E"/>
              </a:solidFill>
              <a:tailEnd type="triangle" w="med" len="med"/>
            </a:ln>
          </c:spPr>
          <c:marker>
            <c:symbol val="none"/>
          </c:marker>
          <c:xVal>
            <c:numRef>
              <c:f>('Results Numerical'!$DU$22,'Results Numerical'!$DX$22)</c:f>
              <c:numCache>
                <c:formatCode>0.00</c:formatCode>
                <c:ptCount val="2"/>
                <c:pt idx="0">
                  <c:v>9.5561059436478732</c:v>
                </c:pt>
                <c:pt idx="1">
                  <c:v>6.4146791092771247</c:v>
                </c:pt>
              </c:numCache>
            </c:numRef>
          </c:xVal>
          <c:yVal>
            <c:numRef>
              <c:f>('Results Numerical'!$DV$22,'Results Numerical'!$DY$22)</c:f>
              <c:numCache>
                <c:formatCode>0.00</c:formatCode>
                <c:ptCount val="2"/>
                <c:pt idx="0">
                  <c:v>13.440260365004825</c:v>
                </c:pt>
                <c:pt idx="1">
                  <c:v>13.634545600888631</c:v>
                </c:pt>
              </c:numCache>
            </c:numRef>
          </c:yVal>
          <c:smooth val="0"/>
          <c:extLst>
            <c:ext xmlns:c16="http://schemas.microsoft.com/office/drawing/2014/chart" uri="{C3380CC4-5D6E-409C-BE32-E72D297353CC}">
              <c16:uniqueId val="{00000011-9357-4A8A-93B8-95A587D92273}"/>
            </c:ext>
          </c:extLst>
        </c:ser>
        <c:ser>
          <c:idx val="18"/>
          <c:order val="18"/>
          <c:spPr>
            <a:ln>
              <a:solidFill>
                <a:srgbClr val="DF8F48"/>
              </a:solidFill>
              <a:tailEnd type="triangle" w="med" len="med"/>
            </a:ln>
          </c:spPr>
          <c:marker>
            <c:symbol val="none"/>
          </c:marker>
          <c:xVal>
            <c:numRef>
              <c:f>('Results Numerical'!$DU$23,'Results Numerical'!$DX$23)</c:f>
              <c:numCache>
                <c:formatCode>0.00</c:formatCode>
                <c:ptCount val="2"/>
                <c:pt idx="0">
                  <c:v>15.154442542975266</c:v>
                </c:pt>
                <c:pt idx="1">
                  <c:v>11.675628464833524</c:v>
                </c:pt>
              </c:numCache>
            </c:numRef>
          </c:xVal>
          <c:yVal>
            <c:numRef>
              <c:f>('Results Numerical'!$DV$23,'Results Numerical'!$DY$23)</c:f>
              <c:numCache>
                <c:formatCode>0.00</c:formatCode>
                <c:ptCount val="2"/>
                <c:pt idx="0">
                  <c:v>22.350685794288914</c:v>
                </c:pt>
                <c:pt idx="1">
                  <c:v>23.381071997314049</c:v>
                </c:pt>
              </c:numCache>
            </c:numRef>
          </c:yVal>
          <c:smooth val="0"/>
          <c:extLst>
            <c:ext xmlns:c16="http://schemas.microsoft.com/office/drawing/2014/chart" uri="{C3380CC4-5D6E-409C-BE32-E72D297353CC}">
              <c16:uniqueId val="{00000012-9357-4A8A-93B8-95A587D92273}"/>
            </c:ext>
          </c:extLst>
        </c:ser>
        <c:ser>
          <c:idx val="19"/>
          <c:order val="19"/>
          <c:spPr>
            <a:ln>
              <a:solidFill>
                <a:srgbClr val="DE7B23"/>
              </a:solidFill>
              <a:tailEnd type="triangle" w="med" len="med"/>
            </a:ln>
          </c:spPr>
          <c:marker>
            <c:symbol val="none"/>
          </c:marker>
          <c:xVal>
            <c:numRef>
              <c:f>('Results Numerical'!$DU$24,'Results Numerical'!$DX$24)</c:f>
              <c:numCache>
                <c:formatCode>0.00</c:formatCode>
                <c:ptCount val="2"/>
                <c:pt idx="0">
                  <c:v>14.471078079815038</c:v>
                </c:pt>
                <c:pt idx="1">
                  <c:v>8.885971556352569</c:v>
                </c:pt>
              </c:numCache>
            </c:numRef>
          </c:xVal>
          <c:yVal>
            <c:numRef>
              <c:f>('Results Numerical'!$DV$24,'Results Numerical'!$DY$24)</c:f>
              <c:numCache>
                <c:formatCode>0.00</c:formatCode>
                <c:ptCount val="2"/>
                <c:pt idx="0">
                  <c:v>30.069729164464153</c:v>
                </c:pt>
                <c:pt idx="1">
                  <c:v>30.640900945036165</c:v>
                </c:pt>
              </c:numCache>
            </c:numRef>
          </c:yVal>
          <c:smooth val="0"/>
          <c:extLst>
            <c:ext xmlns:c16="http://schemas.microsoft.com/office/drawing/2014/chart" uri="{C3380CC4-5D6E-409C-BE32-E72D297353CC}">
              <c16:uniqueId val="{00000013-9357-4A8A-93B8-95A587D92273}"/>
            </c:ext>
          </c:extLst>
        </c:ser>
        <c:ser>
          <c:idx val="20"/>
          <c:order val="20"/>
          <c:spPr>
            <a:ln>
              <a:solidFill>
                <a:srgbClr val="FFB64F"/>
              </a:solidFill>
              <a:tailEnd type="triangle" w="med" len="med"/>
            </a:ln>
          </c:spPr>
          <c:marker>
            <c:symbol val="none"/>
          </c:marker>
          <c:xVal>
            <c:numRef>
              <c:f>('Results Numerical'!$DU$25,'Results Numerical'!$DX$25)</c:f>
              <c:numCache>
                <c:formatCode>0.00</c:formatCode>
                <c:ptCount val="2"/>
                <c:pt idx="0">
                  <c:v>15.081806083536657</c:v>
                </c:pt>
                <c:pt idx="1">
                  <c:v>10.575116799336325</c:v>
                </c:pt>
              </c:numCache>
            </c:numRef>
          </c:xVal>
          <c:yVal>
            <c:numRef>
              <c:f>('Results Numerical'!$DV$25,'Results Numerical'!$DY$25)</c:f>
              <c:numCache>
                <c:formatCode>0.00</c:formatCode>
                <c:ptCount val="2"/>
                <c:pt idx="0">
                  <c:v>27.361868492727751</c:v>
                </c:pt>
                <c:pt idx="1">
                  <c:v>28.621601147565144</c:v>
                </c:pt>
              </c:numCache>
            </c:numRef>
          </c:yVal>
          <c:smooth val="0"/>
          <c:extLst>
            <c:ext xmlns:c16="http://schemas.microsoft.com/office/drawing/2014/chart" uri="{C3380CC4-5D6E-409C-BE32-E72D297353CC}">
              <c16:uniqueId val="{00000014-9357-4A8A-93B8-95A587D92273}"/>
            </c:ext>
          </c:extLst>
        </c:ser>
        <c:ser>
          <c:idx val="21"/>
          <c:order val="21"/>
          <c:spPr>
            <a:ln>
              <a:solidFill>
                <a:srgbClr val="FE9E39"/>
              </a:solidFill>
              <a:tailEnd type="triangle" w="med" len="med"/>
            </a:ln>
          </c:spPr>
          <c:marker>
            <c:symbol val="none"/>
          </c:marker>
          <c:xVal>
            <c:numRef>
              <c:f>('Results Numerical'!$DU$26,'Results Numerical'!$DX$26)</c:f>
              <c:numCache>
                <c:formatCode>0.00</c:formatCode>
                <c:ptCount val="2"/>
                <c:pt idx="0">
                  <c:v>14.829176485950642</c:v>
                </c:pt>
                <c:pt idx="1">
                  <c:v>10.144255525193836</c:v>
                </c:pt>
              </c:numCache>
            </c:numRef>
          </c:xVal>
          <c:yVal>
            <c:numRef>
              <c:f>('Results Numerical'!$DV$26,'Results Numerical'!$DY$26)</c:f>
              <c:numCache>
                <c:formatCode>0.00</c:formatCode>
                <c:ptCount val="2"/>
                <c:pt idx="0">
                  <c:v>28.983422819136589</c:v>
                </c:pt>
                <c:pt idx="1">
                  <c:v>30.201427106804491</c:v>
                </c:pt>
              </c:numCache>
            </c:numRef>
          </c:yVal>
          <c:smooth val="0"/>
          <c:extLst>
            <c:ext xmlns:c16="http://schemas.microsoft.com/office/drawing/2014/chart" uri="{C3380CC4-5D6E-409C-BE32-E72D297353CC}">
              <c16:uniqueId val="{00000015-9357-4A8A-93B8-95A587D92273}"/>
            </c:ext>
          </c:extLst>
        </c:ser>
        <c:ser>
          <c:idx val="22"/>
          <c:order val="22"/>
          <c:spPr>
            <a:ln>
              <a:solidFill>
                <a:srgbClr val="FFDAA3"/>
              </a:solidFill>
              <a:tailEnd type="triangle" w="med" len="med"/>
            </a:ln>
          </c:spPr>
          <c:marker>
            <c:symbol val="none"/>
          </c:marker>
          <c:xVal>
            <c:numRef>
              <c:f>('Results Numerical'!$DU$27,'Results Numerical'!$DX$27)</c:f>
              <c:numCache>
                <c:formatCode>0.00</c:formatCode>
                <c:ptCount val="2"/>
                <c:pt idx="0">
                  <c:v>3.8021883867192239</c:v>
                </c:pt>
                <c:pt idx="1">
                  <c:v>2.2642725284802054</c:v>
                </c:pt>
              </c:numCache>
            </c:numRef>
          </c:xVal>
          <c:yVal>
            <c:numRef>
              <c:f>('Results Numerical'!$DV$27,'Results Numerical'!$DY$27)</c:f>
              <c:numCache>
                <c:formatCode>0.00</c:formatCode>
                <c:ptCount val="2"/>
                <c:pt idx="0">
                  <c:v>12.282047186026457</c:v>
                </c:pt>
                <c:pt idx="1">
                  <c:v>12.924143959872794</c:v>
                </c:pt>
              </c:numCache>
            </c:numRef>
          </c:yVal>
          <c:smooth val="0"/>
          <c:extLst>
            <c:ext xmlns:c16="http://schemas.microsoft.com/office/drawing/2014/chart" uri="{C3380CC4-5D6E-409C-BE32-E72D297353CC}">
              <c16:uniqueId val="{00000016-9357-4A8A-93B8-95A587D92273}"/>
            </c:ext>
          </c:extLst>
        </c:ser>
        <c:ser>
          <c:idx val="23"/>
          <c:order val="23"/>
          <c:spPr>
            <a:ln>
              <a:solidFill>
                <a:srgbClr val="FFD26F"/>
              </a:solidFill>
              <a:tailEnd type="triangle" w="med" len="med"/>
            </a:ln>
          </c:spPr>
          <c:marker>
            <c:symbol val="none"/>
          </c:marker>
          <c:xVal>
            <c:numRef>
              <c:f>('Results Numerical'!$DU$28,'Results Numerical'!$DX$28)</c:f>
              <c:numCache>
                <c:formatCode>0.00</c:formatCode>
                <c:ptCount val="2"/>
                <c:pt idx="0">
                  <c:v>7.6618502136460505</c:v>
                </c:pt>
                <c:pt idx="1">
                  <c:v>4.7352497315919138</c:v>
                </c:pt>
              </c:numCache>
            </c:numRef>
          </c:xVal>
          <c:yVal>
            <c:numRef>
              <c:f>('Results Numerical'!$DV$28,'Results Numerical'!$DY$28)</c:f>
              <c:numCache>
                <c:formatCode>0.00</c:formatCode>
                <c:ptCount val="2"/>
                <c:pt idx="0">
                  <c:v>23.991731090778863</c:v>
                </c:pt>
                <c:pt idx="1">
                  <c:v>25.067456433435801</c:v>
                </c:pt>
              </c:numCache>
            </c:numRef>
          </c:yVal>
          <c:smooth val="0"/>
          <c:extLst>
            <c:ext xmlns:c16="http://schemas.microsoft.com/office/drawing/2014/chart" uri="{C3380CC4-5D6E-409C-BE32-E72D297353CC}">
              <c16:uniqueId val="{00000017-9357-4A8A-93B8-95A587D92273}"/>
            </c:ext>
          </c:extLst>
        </c:ser>
        <c:ser>
          <c:idx val="24"/>
          <c:order val="24"/>
          <c:spPr>
            <a:ln>
              <a:solidFill>
                <a:srgbClr val="DC9500"/>
              </a:solidFill>
              <a:tailEnd type="triangle" w="med" len="med"/>
            </a:ln>
          </c:spPr>
          <c:marker>
            <c:symbol val="none"/>
          </c:marker>
          <c:xVal>
            <c:numRef>
              <c:f>('Results Numerical'!$DU$29,'Results Numerical'!$DX$29)</c:f>
              <c:numCache>
                <c:formatCode>0.00</c:formatCode>
                <c:ptCount val="2"/>
                <c:pt idx="0">
                  <c:v>10.106043692844962</c:v>
                </c:pt>
                <c:pt idx="1">
                  <c:v>5.741884825498647</c:v>
                </c:pt>
              </c:numCache>
            </c:numRef>
          </c:xVal>
          <c:yVal>
            <c:numRef>
              <c:f>('Results Numerical'!$DV$29,'Results Numerical'!$DY$29)</c:f>
              <c:numCache>
                <c:formatCode>0.00</c:formatCode>
                <c:ptCount val="2"/>
                <c:pt idx="0">
                  <c:v>32.718805291842088</c:v>
                </c:pt>
                <c:pt idx="1">
                  <c:v>33.85999821539086</c:v>
                </c:pt>
              </c:numCache>
            </c:numRef>
          </c:yVal>
          <c:smooth val="0"/>
          <c:extLst>
            <c:ext xmlns:c16="http://schemas.microsoft.com/office/drawing/2014/chart" uri="{C3380CC4-5D6E-409C-BE32-E72D297353CC}">
              <c16:uniqueId val="{00000018-9357-4A8A-93B8-95A587D92273}"/>
            </c:ext>
          </c:extLst>
        </c:ser>
        <c:ser>
          <c:idx val="25"/>
          <c:order val="25"/>
          <c:spPr>
            <a:ln>
              <a:solidFill>
                <a:srgbClr val="FFCD56"/>
              </a:solidFill>
              <a:tailEnd type="triangle" w="med" len="med"/>
            </a:ln>
          </c:spPr>
          <c:marker>
            <c:symbol val="none"/>
          </c:marker>
          <c:xVal>
            <c:numRef>
              <c:f>('Results Numerical'!$DU$30,'Results Numerical'!$DX$30)</c:f>
              <c:numCache>
                <c:formatCode>0.00</c:formatCode>
                <c:ptCount val="2"/>
                <c:pt idx="0">
                  <c:v>6.8321975022638286</c:v>
                </c:pt>
                <c:pt idx="1">
                  <c:v>3.4805017540210232</c:v>
                </c:pt>
              </c:numCache>
            </c:numRef>
          </c:xVal>
          <c:yVal>
            <c:numRef>
              <c:f>('Results Numerical'!$DV$30,'Results Numerical'!$DY$30)</c:f>
              <c:numCache>
                <c:formatCode>0.00</c:formatCode>
                <c:ptCount val="2"/>
                <c:pt idx="0">
                  <c:v>29.212530491732863</c:v>
                </c:pt>
                <c:pt idx="1">
                  <c:v>30.432323314388665</c:v>
                </c:pt>
              </c:numCache>
            </c:numRef>
          </c:yVal>
          <c:smooth val="0"/>
          <c:extLst>
            <c:ext xmlns:c16="http://schemas.microsoft.com/office/drawing/2014/chart" uri="{C3380CC4-5D6E-409C-BE32-E72D297353CC}">
              <c16:uniqueId val="{00000019-9357-4A8A-93B8-95A587D92273}"/>
            </c:ext>
          </c:extLst>
        </c:ser>
        <c:ser>
          <c:idx val="26"/>
          <c:order val="26"/>
          <c:spPr>
            <a:ln>
              <a:solidFill>
                <a:srgbClr val="C3A76F"/>
              </a:solidFill>
              <a:tailEnd type="triangle" w="med" len="med"/>
            </a:ln>
          </c:spPr>
          <c:marker>
            <c:symbol val="none"/>
          </c:marker>
          <c:xVal>
            <c:numRef>
              <c:f>('Results Numerical'!$DU$31,'Results Numerical'!$DX$31)</c:f>
              <c:numCache>
                <c:formatCode>0.00</c:formatCode>
                <c:ptCount val="2"/>
                <c:pt idx="0">
                  <c:v>0.98015304742827458</c:v>
                </c:pt>
                <c:pt idx="1">
                  <c:v>-0.22888515339099993</c:v>
                </c:pt>
              </c:numCache>
            </c:numRef>
          </c:xVal>
          <c:yVal>
            <c:numRef>
              <c:f>('Results Numerical'!$DV$31,'Results Numerical'!$DY$31)</c:f>
              <c:numCache>
                <c:formatCode>0.00</c:formatCode>
                <c:ptCount val="2"/>
                <c:pt idx="0">
                  <c:v>15.715500085585045</c:v>
                </c:pt>
                <c:pt idx="1">
                  <c:v>16.289238567485256</c:v>
                </c:pt>
              </c:numCache>
            </c:numRef>
          </c:yVal>
          <c:smooth val="0"/>
          <c:extLst>
            <c:ext xmlns:c16="http://schemas.microsoft.com/office/drawing/2014/chart" uri="{C3380CC4-5D6E-409C-BE32-E72D297353CC}">
              <c16:uniqueId val="{0000001A-9357-4A8A-93B8-95A587D92273}"/>
            </c:ext>
          </c:extLst>
        </c:ser>
        <c:ser>
          <c:idx val="27"/>
          <c:order val="27"/>
          <c:spPr>
            <a:ln>
              <a:solidFill>
                <a:srgbClr val="6C5C31"/>
              </a:solidFill>
              <a:tailEnd type="triangle" w="med" len="med"/>
            </a:ln>
          </c:spPr>
          <c:marker>
            <c:symbol val="none"/>
          </c:marker>
          <c:xVal>
            <c:numRef>
              <c:f>('Results Numerical'!$DU$32,'Results Numerical'!$DX$32)</c:f>
              <c:numCache>
                <c:formatCode>0.00</c:formatCode>
                <c:ptCount val="2"/>
                <c:pt idx="0">
                  <c:v>1.1879332998573064</c:v>
                </c:pt>
                <c:pt idx="1">
                  <c:v>4.7687114127382545E-2</c:v>
                </c:pt>
              </c:numCache>
            </c:numRef>
          </c:xVal>
          <c:yVal>
            <c:numRef>
              <c:f>('Results Numerical'!$DV$32,'Results Numerical'!$DY$32)</c:f>
              <c:numCache>
                <c:formatCode>0.00</c:formatCode>
                <c:ptCount val="2"/>
                <c:pt idx="0">
                  <c:v>15.565259320854977</c:v>
                </c:pt>
                <c:pt idx="1">
                  <c:v>16.039775813644106</c:v>
                </c:pt>
              </c:numCache>
            </c:numRef>
          </c:yVal>
          <c:smooth val="0"/>
          <c:extLst>
            <c:ext xmlns:c16="http://schemas.microsoft.com/office/drawing/2014/chart" uri="{C3380CC4-5D6E-409C-BE32-E72D297353CC}">
              <c16:uniqueId val="{0000001B-9357-4A8A-93B8-95A587D92273}"/>
            </c:ext>
          </c:extLst>
        </c:ser>
        <c:ser>
          <c:idx val="28"/>
          <c:order val="28"/>
          <c:spPr>
            <a:ln>
              <a:solidFill>
                <a:srgbClr val="FBCC51"/>
              </a:solidFill>
              <a:tailEnd type="triangle" w="med" len="med"/>
            </a:ln>
          </c:spPr>
          <c:marker>
            <c:symbol val="none"/>
          </c:marker>
          <c:xVal>
            <c:numRef>
              <c:f>('Results Numerical'!$DU$33,'Results Numerical'!$DX$33)</c:f>
              <c:numCache>
                <c:formatCode>0.00</c:formatCode>
                <c:ptCount val="2"/>
                <c:pt idx="0">
                  <c:v>0.9329462068584975</c:v>
                </c:pt>
                <c:pt idx="1">
                  <c:v>-1.8453767952820903</c:v>
                </c:pt>
              </c:numCache>
            </c:numRef>
          </c:xVal>
          <c:yVal>
            <c:numRef>
              <c:f>('Results Numerical'!$DV$33,'Results Numerical'!$DY$33)</c:f>
              <c:numCache>
                <c:formatCode>0.00</c:formatCode>
                <c:ptCount val="2"/>
                <c:pt idx="0">
                  <c:v>30.467302621521572</c:v>
                </c:pt>
                <c:pt idx="1">
                  <c:v>32.032327154778301</c:v>
                </c:pt>
              </c:numCache>
            </c:numRef>
          </c:yVal>
          <c:smooth val="0"/>
          <c:extLst>
            <c:ext xmlns:c16="http://schemas.microsoft.com/office/drawing/2014/chart" uri="{C3380CC4-5D6E-409C-BE32-E72D297353CC}">
              <c16:uniqueId val="{0000001C-9357-4A8A-93B8-95A587D92273}"/>
            </c:ext>
          </c:extLst>
        </c:ser>
        <c:ser>
          <c:idx val="29"/>
          <c:order val="29"/>
          <c:spPr>
            <a:ln>
              <a:solidFill>
                <a:srgbClr val="AA8F56"/>
              </a:solidFill>
              <a:tailEnd type="triangle" w="med" len="med"/>
            </a:ln>
          </c:spPr>
          <c:marker>
            <c:symbol val="none"/>
          </c:marker>
          <c:xVal>
            <c:numRef>
              <c:f>('Results Numerical'!$DU$34,'Results Numerical'!$DX$34)</c:f>
              <c:numCache>
                <c:formatCode>0.00</c:formatCode>
                <c:ptCount val="2"/>
                <c:pt idx="0">
                  <c:v>-0.28739574778811205</c:v>
                </c:pt>
                <c:pt idx="1">
                  <c:v>-2.0989306017753115</c:v>
                </c:pt>
              </c:numCache>
            </c:numRef>
          </c:xVal>
          <c:yVal>
            <c:numRef>
              <c:f>('Results Numerical'!$DV$34,'Results Numerical'!$DY$34)</c:f>
              <c:numCache>
                <c:formatCode>0.00</c:formatCode>
                <c:ptCount val="2"/>
                <c:pt idx="0">
                  <c:v>18.557454833421158</c:v>
                </c:pt>
                <c:pt idx="1">
                  <c:v>20.279901857818537</c:v>
                </c:pt>
              </c:numCache>
            </c:numRef>
          </c:yVal>
          <c:smooth val="0"/>
          <c:extLst>
            <c:ext xmlns:c16="http://schemas.microsoft.com/office/drawing/2014/chart" uri="{C3380CC4-5D6E-409C-BE32-E72D297353CC}">
              <c16:uniqueId val="{0000001D-9357-4A8A-93B8-95A587D92273}"/>
            </c:ext>
          </c:extLst>
        </c:ser>
        <c:ser>
          <c:idx val="30"/>
          <c:order val="30"/>
          <c:spPr>
            <a:ln>
              <a:solidFill>
                <a:srgbClr val="FDD456"/>
              </a:solidFill>
              <a:tailEnd type="triangle" w="med" len="med"/>
            </a:ln>
          </c:spPr>
          <c:marker>
            <c:symbol val="none"/>
          </c:marker>
          <c:xVal>
            <c:numRef>
              <c:f>('Results Numerical'!$DU$35,'Results Numerical'!$DX$35)</c:f>
              <c:numCache>
                <c:formatCode>0.00</c:formatCode>
                <c:ptCount val="2"/>
                <c:pt idx="0">
                  <c:v>-0.62808092061186538</c:v>
                </c:pt>
                <c:pt idx="1">
                  <c:v>-2.8944357989946905</c:v>
                </c:pt>
              </c:numCache>
            </c:numRef>
          </c:xVal>
          <c:yVal>
            <c:numRef>
              <c:f>('Results Numerical'!$DV$35,'Results Numerical'!$DY$35)</c:f>
              <c:numCache>
                <c:formatCode>0.00</c:formatCode>
                <c:ptCount val="2"/>
                <c:pt idx="0">
                  <c:v>30.508639273515175</c:v>
                </c:pt>
                <c:pt idx="1">
                  <c:v>31.804408635360875</c:v>
                </c:pt>
              </c:numCache>
            </c:numRef>
          </c:yVal>
          <c:smooth val="0"/>
          <c:extLst>
            <c:ext xmlns:c16="http://schemas.microsoft.com/office/drawing/2014/chart" uri="{C3380CC4-5D6E-409C-BE32-E72D297353CC}">
              <c16:uniqueId val="{0000001E-9357-4A8A-93B8-95A587D92273}"/>
            </c:ext>
          </c:extLst>
        </c:ser>
        <c:ser>
          <c:idx val="31"/>
          <c:order val="31"/>
          <c:spPr>
            <a:ln>
              <a:solidFill>
                <a:srgbClr val="D2AD26"/>
              </a:solidFill>
              <a:tailEnd type="triangle" w="med" len="med"/>
            </a:ln>
          </c:spPr>
          <c:marker>
            <c:symbol val="none"/>
          </c:marker>
          <c:xVal>
            <c:numRef>
              <c:f>('Results Numerical'!$DU$36,'Results Numerical'!$DX$36)</c:f>
              <c:numCache>
                <c:formatCode>0.00</c:formatCode>
                <c:ptCount val="2"/>
                <c:pt idx="0">
                  <c:v>-0.68573575721673852</c:v>
                </c:pt>
                <c:pt idx="1">
                  <c:v>-3.553977603407132</c:v>
                </c:pt>
              </c:numCache>
            </c:numRef>
          </c:xVal>
          <c:yVal>
            <c:numRef>
              <c:f>('Results Numerical'!$DV$36,'Results Numerical'!$DY$36)</c:f>
              <c:numCache>
                <c:formatCode>0.00</c:formatCode>
                <c:ptCount val="2"/>
                <c:pt idx="0">
                  <c:v>33.066074268108942</c:v>
                </c:pt>
                <c:pt idx="1">
                  <c:v>34.284114075172461</c:v>
                </c:pt>
              </c:numCache>
            </c:numRef>
          </c:yVal>
          <c:smooth val="0"/>
          <c:extLst>
            <c:ext xmlns:c16="http://schemas.microsoft.com/office/drawing/2014/chart" uri="{C3380CC4-5D6E-409C-BE32-E72D297353CC}">
              <c16:uniqueId val="{0000001F-9357-4A8A-93B8-95A587D92273}"/>
            </c:ext>
          </c:extLst>
        </c:ser>
        <c:ser>
          <c:idx val="32"/>
          <c:order val="32"/>
          <c:spPr>
            <a:ln>
              <a:solidFill>
                <a:srgbClr val="F8D985"/>
              </a:solidFill>
              <a:tailEnd type="triangle" w="med" len="med"/>
            </a:ln>
          </c:spPr>
          <c:marker>
            <c:symbol val="none"/>
          </c:marker>
          <c:xVal>
            <c:numRef>
              <c:f>('Results Numerical'!$DU$37,'Results Numerical'!$DX$37)</c:f>
              <c:numCache>
                <c:formatCode>0.00</c:formatCode>
                <c:ptCount val="2"/>
                <c:pt idx="0">
                  <c:v>-1.3888608656894932</c:v>
                </c:pt>
                <c:pt idx="1">
                  <c:v>-2.9639824667783876</c:v>
                </c:pt>
              </c:numCache>
            </c:numRef>
          </c:xVal>
          <c:yVal>
            <c:numRef>
              <c:f>('Results Numerical'!$DV$37,'Results Numerical'!$DY$37)</c:f>
              <c:numCache>
                <c:formatCode>0.00</c:formatCode>
                <c:ptCount val="2"/>
                <c:pt idx="0">
                  <c:v>20.893199830824535</c:v>
                </c:pt>
                <c:pt idx="1">
                  <c:v>22.263174409786849</c:v>
                </c:pt>
              </c:numCache>
            </c:numRef>
          </c:yVal>
          <c:smooth val="0"/>
          <c:extLst>
            <c:ext xmlns:c16="http://schemas.microsoft.com/office/drawing/2014/chart" uri="{C3380CC4-5D6E-409C-BE32-E72D297353CC}">
              <c16:uniqueId val="{00000020-9357-4A8A-93B8-95A587D92273}"/>
            </c:ext>
          </c:extLst>
        </c:ser>
        <c:ser>
          <c:idx val="33"/>
          <c:order val="33"/>
          <c:spPr>
            <a:ln>
              <a:solidFill>
                <a:srgbClr val="A38D21"/>
              </a:solidFill>
              <a:tailEnd type="triangle" w="med" len="med"/>
            </a:ln>
          </c:spPr>
          <c:marker>
            <c:symbol val="none"/>
          </c:marker>
          <c:xVal>
            <c:numRef>
              <c:f>('Results Numerical'!$DU$38,'Results Numerical'!$DX$38)</c:f>
              <c:numCache>
                <c:formatCode>0.00</c:formatCode>
                <c:ptCount val="2"/>
                <c:pt idx="0">
                  <c:v>-1.572889422939082</c:v>
                </c:pt>
                <c:pt idx="1">
                  <c:v>-3.3020172993505938</c:v>
                </c:pt>
              </c:numCache>
            </c:numRef>
          </c:xVal>
          <c:yVal>
            <c:numRef>
              <c:f>('Results Numerical'!$DV$38,'Results Numerical'!$DY$38)</c:f>
              <c:numCache>
                <c:formatCode>0.00</c:formatCode>
                <c:ptCount val="2"/>
                <c:pt idx="0">
                  <c:v>29.289877922390815</c:v>
                </c:pt>
                <c:pt idx="1">
                  <c:v>30.256934550765308</c:v>
                </c:pt>
              </c:numCache>
            </c:numRef>
          </c:yVal>
          <c:smooth val="0"/>
          <c:extLst>
            <c:ext xmlns:c16="http://schemas.microsoft.com/office/drawing/2014/chart" uri="{C3380CC4-5D6E-409C-BE32-E72D297353CC}">
              <c16:uniqueId val="{00000021-9357-4A8A-93B8-95A587D92273}"/>
            </c:ext>
          </c:extLst>
        </c:ser>
        <c:ser>
          <c:idx val="34"/>
          <c:order val="34"/>
          <c:spPr>
            <a:ln>
              <a:solidFill>
                <a:srgbClr val="695F33"/>
              </a:solidFill>
              <a:tailEnd type="triangle" w="med" len="med"/>
            </a:ln>
          </c:spPr>
          <c:marker>
            <c:symbol val="none"/>
          </c:marker>
          <c:xVal>
            <c:numRef>
              <c:f>('Results Numerical'!$DU$39,'Results Numerical'!$DX$39)</c:f>
              <c:numCache>
                <c:formatCode>0.00</c:formatCode>
                <c:ptCount val="2"/>
                <c:pt idx="0">
                  <c:v>-1.0590908029039239</c:v>
                </c:pt>
                <c:pt idx="1">
                  <c:v>-1.8217194970255404</c:v>
                </c:pt>
              </c:numCache>
            </c:numRef>
          </c:xVal>
          <c:yVal>
            <c:numRef>
              <c:f>('Results Numerical'!$DV$39,'Results Numerical'!$DY$39)</c:f>
              <c:numCache>
                <c:formatCode>0.00</c:formatCode>
                <c:ptCount val="2"/>
                <c:pt idx="0">
                  <c:v>15.425164948979448</c:v>
                </c:pt>
                <c:pt idx="1">
                  <c:v>16.097019887041661</c:v>
                </c:pt>
              </c:numCache>
            </c:numRef>
          </c:yVal>
          <c:smooth val="0"/>
          <c:extLst>
            <c:ext xmlns:c16="http://schemas.microsoft.com/office/drawing/2014/chart" uri="{C3380CC4-5D6E-409C-BE32-E72D297353CC}">
              <c16:uniqueId val="{00000022-9357-4A8A-93B8-95A587D92273}"/>
            </c:ext>
          </c:extLst>
        </c:ser>
        <c:ser>
          <c:idx val="35"/>
          <c:order val="35"/>
          <c:spPr>
            <a:ln>
              <a:solidFill>
                <a:srgbClr val="D2BD98"/>
              </a:solidFill>
              <a:tailEnd type="triangle" w="med" len="med"/>
            </a:ln>
          </c:spPr>
          <c:marker>
            <c:symbol val="none"/>
          </c:marker>
          <c:xVal>
            <c:numRef>
              <c:f>('Results Numerical'!$DU$40,'Results Numerical'!$DX$40)</c:f>
              <c:numCache>
                <c:formatCode>0.00</c:formatCode>
                <c:ptCount val="2"/>
                <c:pt idx="0">
                  <c:v>-1.5245470675300081</c:v>
                </c:pt>
                <c:pt idx="1">
                  <c:v>-1.9732349174336006</c:v>
                </c:pt>
              </c:numCache>
            </c:numRef>
          </c:xVal>
          <c:yVal>
            <c:numRef>
              <c:f>('Results Numerical'!$DV$40,'Results Numerical'!$DY$40)</c:f>
              <c:numCache>
                <c:formatCode>0.00</c:formatCode>
                <c:ptCount val="2"/>
                <c:pt idx="0">
                  <c:v>8.3426764735245236</c:v>
                </c:pt>
                <c:pt idx="1">
                  <c:v>8.9925197680265399</c:v>
                </c:pt>
              </c:numCache>
            </c:numRef>
          </c:yVal>
          <c:smooth val="0"/>
          <c:extLst>
            <c:ext xmlns:c16="http://schemas.microsoft.com/office/drawing/2014/chart" uri="{C3380CC4-5D6E-409C-BE32-E72D297353CC}">
              <c16:uniqueId val="{00000023-9357-4A8A-93B8-95A587D92273}"/>
            </c:ext>
          </c:extLst>
        </c:ser>
        <c:ser>
          <c:idx val="36"/>
          <c:order val="36"/>
          <c:spPr>
            <a:ln>
              <a:solidFill>
                <a:srgbClr val="746E33"/>
              </a:solidFill>
              <a:tailEnd type="triangle" w="med" len="med"/>
            </a:ln>
          </c:spPr>
          <c:marker>
            <c:symbol val="none"/>
          </c:marker>
          <c:xVal>
            <c:numRef>
              <c:f>('Results Numerical'!$DU$41,'Results Numerical'!$DX$41)</c:f>
              <c:numCache>
                <c:formatCode>0.00</c:formatCode>
                <c:ptCount val="2"/>
                <c:pt idx="0">
                  <c:v>-2.3304146124111393</c:v>
                </c:pt>
                <c:pt idx="1">
                  <c:v>-3.4444854097838742</c:v>
                </c:pt>
              </c:numCache>
            </c:numRef>
          </c:xVal>
          <c:yVal>
            <c:numRef>
              <c:f>('Results Numerical'!$DV$41,'Results Numerical'!$DY$41)</c:f>
              <c:numCache>
                <c:formatCode>0.00</c:formatCode>
                <c:ptCount val="2"/>
                <c:pt idx="0">
                  <c:v>18.97363128042814</c:v>
                </c:pt>
                <c:pt idx="1">
                  <c:v>19.989488960159861</c:v>
                </c:pt>
              </c:numCache>
            </c:numRef>
          </c:yVal>
          <c:smooth val="0"/>
          <c:extLst>
            <c:ext xmlns:c16="http://schemas.microsoft.com/office/drawing/2014/chart" uri="{C3380CC4-5D6E-409C-BE32-E72D297353CC}">
              <c16:uniqueId val="{00000024-9357-4A8A-93B8-95A587D92273}"/>
            </c:ext>
          </c:extLst>
        </c:ser>
        <c:ser>
          <c:idx val="37"/>
          <c:order val="37"/>
          <c:spPr>
            <a:ln>
              <a:solidFill>
                <a:srgbClr val="E4D28A"/>
              </a:solidFill>
              <a:tailEnd type="triangle" w="med" len="med"/>
            </a:ln>
          </c:spPr>
          <c:marker>
            <c:symbol val="none"/>
          </c:marker>
          <c:xVal>
            <c:numRef>
              <c:f>('Results Numerical'!$DU$42,'Results Numerical'!$DX$42)</c:f>
              <c:numCache>
                <c:formatCode>0.00</c:formatCode>
                <c:ptCount val="2"/>
                <c:pt idx="0">
                  <c:v>-4.4328772879735103</c:v>
                </c:pt>
                <c:pt idx="1">
                  <c:v>-5.2901960823438801</c:v>
                </c:pt>
              </c:numCache>
            </c:numRef>
          </c:xVal>
          <c:yVal>
            <c:numRef>
              <c:f>('Results Numerical'!$DV$42,'Results Numerical'!$DY$42)</c:f>
              <c:numCache>
                <c:formatCode>0.00</c:formatCode>
                <c:ptCount val="2"/>
                <c:pt idx="0">
                  <c:v>18.246003712616044</c:v>
                </c:pt>
                <c:pt idx="1">
                  <c:v>19.820484910816145</c:v>
                </c:pt>
              </c:numCache>
            </c:numRef>
          </c:yVal>
          <c:smooth val="0"/>
          <c:extLst>
            <c:ext xmlns:c16="http://schemas.microsoft.com/office/drawing/2014/chart" uri="{C3380CC4-5D6E-409C-BE32-E72D297353CC}">
              <c16:uniqueId val="{00000025-9357-4A8A-93B8-95A587D92273}"/>
            </c:ext>
          </c:extLst>
        </c:ser>
        <c:ser>
          <c:idx val="38"/>
          <c:order val="38"/>
          <c:spPr>
            <a:ln>
              <a:solidFill>
                <a:srgbClr val="54503A"/>
              </a:solidFill>
              <a:tailEnd type="triangle" w="med" len="med"/>
            </a:ln>
          </c:spPr>
          <c:marker>
            <c:symbol val="none"/>
          </c:marker>
          <c:xVal>
            <c:numRef>
              <c:f>('Results Numerical'!$DU$43,'Results Numerical'!$DX$43)</c:f>
              <c:numCache>
                <c:formatCode>0.00</c:formatCode>
                <c:ptCount val="2"/>
                <c:pt idx="0">
                  <c:v>-3.3506095955658757</c:v>
                </c:pt>
                <c:pt idx="1">
                  <c:v>-3.5859885505869826</c:v>
                </c:pt>
              </c:numCache>
            </c:numRef>
          </c:xVal>
          <c:yVal>
            <c:numRef>
              <c:f>('Results Numerical'!$DV$43,'Results Numerical'!$DY$43)</c:f>
              <c:numCache>
                <c:formatCode>0.00</c:formatCode>
                <c:ptCount val="2"/>
                <c:pt idx="0">
                  <c:v>7.7679014004653384</c:v>
                </c:pt>
                <c:pt idx="1">
                  <c:v>7.713637302592427</c:v>
                </c:pt>
              </c:numCache>
            </c:numRef>
          </c:yVal>
          <c:smooth val="0"/>
          <c:extLst>
            <c:ext xmlns:c16="http://schemas.microsoft.com/office/drawing/2014/chart" uri="{C3380CC4-5D6E-409C-BE32-E72D297353CC}">
              <c16:uniqueId val="{00000026-9357-4A8A-93B8-95A587D92273}"/>
            </c:ext>
          </c:extLst>
        </c:ser>
        <c:ser>
          <c:idx val="39"/>
          <c:order val="39"/>
          <c:spPr>
            <a:ln>
              <a:solidFill>
                <a:srgbClr val="767347"/>
              </a:solidFill>
              <a:tailEnd type="triangle" w="med" len="med"/>
            </a:ln>
          </c:spPr>
          <c:marker>
            <c:symbol val="none"/>
          </c:marker>
          <c:xVal>
            <c:numRef>
              <c:f>('Results Numerical'!$DU$44,'Results Numerical'!$DX$44)</c:f>
              <c:numCache>
                <c:formatCode>0.00</c:formatCode>
                <c:ptCount val="2"/>
                <c:pt idx="0">
                  <c:v>-6.2525043648636194</c:v>
                </c:pt>
                <c:pt idx="1">
                  <c:v>-6.7439072756810008</c:v>
                </c:pt>
              </c:numCache>
            </c:numRef>
          </c:xVal>
          <c:yVal>
            <c:numRef>
              <c:f>('Results Numerical'!$DV$44,'Results Numerical'!$DY$44)</c:f>
              <c:numCache>
                <c:formatCode>0.00</c:formatCode>
                <c:ptCount val="2"/>
                <c:pt idx="0">
                  <c:v>14.456353095532048</c:v>
                </c:pt>
                <c:pt idx="1">
                  <c:v>14.265070194219627</c:v>
                </c:pt>
              </c:numCache>
            </c:numRef>
          </c:yVal>
          <c:smooth val="0"/>
          <c:extLst>
            <c:ext xmlns:c16="http://schemas.microsoft.com/office/drawing/2014/chart" uri="{C3380CC4-5D6E-409C-BE32-E72D297353CC}">
              <c16:uniqueId val="{00000027-9357-4A8A-93B8-95A587D92273}"/>
            </c:ext>
          </c:extLst>
        </c:ser>
        <c:ser>
          <c:idx val="40"/>
          <c:order val="40"/>
          <c:spPr>
            <a:ln>
              <a:solidFill>
                <a:srgbClr val="E5D8A8"/>
              </a:solidFill>
              <a:tailEnd type="triangle" w="med" len="med"/>
            </a:ln>
          </c:spPr>
          <c:marker>
            <c:symbol val="none"/>
          </c:marker>
          <c:xVal>
            <c:numRef>
              <c:f>('Results Numerical'!$DU$45,'Results Numerical'!$DX$45)</c:f>
              <c:numCache>
                <c:formatCode>0.00</c:formatCode>
                <c:ptCount val="2"/>
                <c:pt idx="0">
                  <c:v>-4.6318742178217933</c:v>
                </c:pt>
                <c:pt idx="1">
                  <c:v>-4.9378468409431768</c:v>
                </c:pt>
              </c:numCache>
            </c:numRef>
          </c:xVal>
          <c:yVal>
            <c:numRef>
              <c:f>('Results Numerical'!$DV$45,'Results Numerical'!$DY$45)</c:f>
              <c:numCache>
                <c:formatCode>0.00</c:formatCode>
                <c:ptCount val="2"/>
                <c:pt idx="0">
                  <c:v>9.6254872880050115</c:v>
                </c:pt>
                <c:pt idx="1">
                  <c:v>10.211015203539811</c:v>
                </c:pt>
              </c:numCache>
            </c:numRef>
          </c:yVal>
          <c:smooth val="0"/>
          <c:extLst>
            <c:ext xmlns:c16="http://schemas.microsoft.com/office/drawing/2014/chart" uri="{C3380CC4-5D6E-409C-BE32-E72D297353CC}">
              <c16:uniqueId val="{00000028-9357-4A8A-93B8-95A587D92273}"/>
            </c:ext>
          </c:extLst>
        </c:ser>
        <c:ser>
          <c:idx val="41"/>
          <c:order val="41"/>
          <c:spPr>
            <a:ln>
              <a:solidFill>
                <a:srgbClr val="94AE2E"/>
              </a:solidFill>
              <a:tailEnd type="triangle" w="med" len="med"/>
            </a:ln>
          </c:spPr>
          <c:marker>
            <c:symbol val="none"/>
          </c:marker>
          <c:xVal>
            <c:numRef>
              <c:f>('Results Numerical'!$DU$46,'Results Numerical'!$DX$46)</c:f>
              <c:numCache>
                <c:formatCode>0.00</c:formatCode>
                <c:ptCount val="2"/>
                <c:pt idx="0">
                  <c:v>-13.959051840378363</c:v>
                </c:pt>
                <c:pt idx="1">
                  <c:v>-13.645419209055737</c:v>
                </c:pt>
              </c:numCache>
            </c:numRef>
          </c:xVal>
          <c:yVal>
            <c:numRef>
              <c:f>('Results Numerical'!$DV$46,'Results Numerical'!$DY$46)</c:f>
              <c:numCache>
                <c:formatCode>0.00</c:formatCode>
                <c:ptCount val="2"/>
                <c:pt idx="0">
                  <c:v>30.244076616275954</c:v>
                </c:pt>
                <c:pt idx="1">
                  <c:v>30.993781927367333</c:v>
                </c:pt>
              </c:numCache>
            </c:numRef>
          </c:yVal>
          <c:smooth val="0"/>
          <c:extLst>
            <c:ext xmlns:c16="http://schemas.microsoft.com/office/drawing/2014/chart" uri="{C3380CC4-5D6E-409C-BE32-E72D297353CC}">
              <c16:uniqueId val="{00000029-9357-4A8A-93B8-95A587D92273}"/>
            </c:ext>
          </c:extLst>
        </c:ser>
        <c:ser>
          <c:idx val="42"/>
          <c:order val="42"/>
          <c:spPr>
            <a:ln>
              <a:solidFill>
                <a:srgbClr val="9DBA32"/>
              </a:solidFill>
              <a:tailEnd type="triangle" w="med" len="med"/>
            </a:ln>
          </c:spPr>
          <c:marker>
            <c:symbol val="none"/>
          </c:marker>
          <c:xVal>
            <c:numRef>
              <c:f>('Results Numerical'!$DU$47,'Results Numerical'!$DX$47)</c:f>
              <c:numCache>
                <c:formatCode>0.00</c:formatCode>
                <c:ptCount val="2"/>
                <c:pt idx="0">
                  <c:v>-15.850469994869409</c:v>
                </c:pt>
                <c:pt idx="1">
                  <c:v>-14.994327737030018</c:v>
                </c:pt>
              </c:numCache>
            </c:numRef>
          </c:xVal>
          <c:yVal>
            <c:numRef>
              <c:f>('Results Numerical'!$DV$47,'Results Numerical'!$DY$47)</c:f>
              <c:numCache>
                <c:formatCode>0.00</c:formatCode>
                <c:ptCount val="2"/>
                <c:pt idx="0">
                  <c:v>31.609643397612402</c:v>
                </c:pt>
                <c:pt idx="1">
                  <c:v>32.660001040407529</c:v>
                </c:pt>
              </c:numCache>
            </c:numRef>
          </c:yVal>
          <c:smooth val="0"/>
          <c:extLst>
            <c:ext xmlns:c16="http://schemas.microsoft.com/office/drawing/2014/chart" uri="{C3380CC4-5D6E-409C-BE32-E72D297353CC}">
              <c16:uniqueId val="{0000002A-9357-4A8A-93B8-95A587D92273}"/>
            </c:ext>
          </c:extLst>
        </c:ser>
        <c:ser>
          <c:idx val="43"/>
          <c:order val="43"/>
          <c:spPr>
            <a:ln>
              <a:solidFill>
                <a:srgbClr val="454037"/>
              </a:solidFill>
              <a:tailEnd type="triangle" w="med" len="med"/>
            </a:ln>
          </c:spPr>
          <c:marker>
            <c:symbol val="none"/>
          </c:marker>
          <c:xVal>
            <c:numRef>
              <c:f>('Results Numerical'!$DU$48,'Results Numerical'!$DX$48)</c:f>
              <c:numCache>
                <c:formatCode>0.00</c:formatCode>
                <c:ptCount val="2"/>
                <c:pt idx="0">
                  <c:v>-0.93382551015455006</c:v>
                </c:pt>
                <c:pt idx="1">
                  <c:v>-0.99227964427601512</c:v>
                </c:pt>
              </c:numCache>
            </c:numRef>
          </c:xVal>
          <c:yVal>
            <c:numRef>
              <c:f>('Results Numerical'!$DV$48,'Results Numerical'!$DY$48)</c:f>
              <c:numCache>
                <c:formatCode>0.00</c:formatCode>
                <c:ptCount val="2"/>
                <c:pt idx="0">
                  <c:v>1.5041807791078625</c:v>
                </c:pt>
                <c:pt idx="1">
                  <c:v>1.5101285594984908</c:v>
                </c:pt>
              </c:numCache>
            </c:numRef>
          </c:yVal>
          <c:smooth val="0"/>
          <c:extLst>
            <c:ext xmlns:c16="http://schemas.microsoft.com/office/drawing/2014/chart" uri="{C3380CC4-5D6E-409C-BE32-E72D297353CC}">
              <c16:uniqueId val="{0000002B-9357-4A8A-93B8-95A587D92273}"/>
            </c:ext>
          </c:extLst>
        </c:ser>
        <c:ser>
          <c:idx val="44"/>
          <c:order val="44"/>
          <c:spPr>
            <a:ln>
              <a:solidFill>
                <a:srgbClr val="71933F"/>
              </a:solidFill>
              <a:tailEnd type="triangle" w="med" len="med"/>
            </a:ln>
          </c:spPr>
          <c:marker>
            <c:symbol val="none"/>
          </c:marker>
          <c:xVal>
            <c:numRef>
              <c:f>('Results Numerical'!$DU$49,'Results Numerical'!$DX$49)</c:f>
              <c:numCache>
                <c:formatCode>0.00</c:formatCode>
                <c:ptCount val="2"/>
                <c:pt idx="0">
                  <c:v>-15.93359145602183</c:v>
                </c:pt>
                <c:pt idx="1">
                  <c:v>-14.558886576363777</c:v>
                </c:pt>
              </c:numCache>
            </c:numRef>
          </c:xVal>
          <c:yVal>
            <c:numRef>
              <c:f>('Results Numerical'!$DV$49,'Results Numerical'!$DY$49)</c:f>
              <c:numCache>
                <c:formatCode>0.00</c:formatCode>
                <c:ptCount val="2"/>
                <c:pt idx="0">
                  <c:v>22.629608587520423</c:v>
                </c:pt>
                <c:pt idx="1">
                  <c:v>23.471453778593823</c:v>
                </c:pt>
              </c:numCache>
            </c:numRef>
          </c:yVal>
          <c:smooth val="0"/>
          <c:extLst>
            <c:ext xmlns:c16="http://schemas.microsoft.com/office/drawing/2014/chart" uri="{C3380CC4-5D6E-409C-BE32-E72D297353CC}">
              <c16:uniqueId val="{0000002C-9357-4A8A-93B8-95A587D92273}"/>
            </c:ext>
          </c:extLst>
        </c:ser>
        <c:ser>
          <c:idx val="45"/>
          <c:order val="45"/>
          <c:spPr>
            <a:ln>
              <a:solidFill>
                <a:srgbClr val="8FA45E"/>
              </a:solidFill>
              <a:tailEnd type="triangle" w="med" len="med"/>
            </a:ln>
          </c:spPr>
          <c:marker>
            <c:symbol val="none"/>
          </c:marker>
          <c:xVal>
            <c:numRef>
              <c:f>('Results Numerical'!$DU$50,'Results Numerical'!$DX$50)</c:f>
              <c:numCache>
                <c:formatCode>0.00</c:formatCode>
                <c:ptCount val="2"/>
                <c:pt idx="0">
                  <c:v>-12.790009411540657</c:v>
                </c:pt>
                <c:pt idx="1">
                  <c:v>-11.295490528226933</c:v>
                </c:pt>
              </c:numCache>
            </c:numRef>
          </c:xVal>
          <c:yVal>
            <c:numRef>
              <c:f>('Results Numerical'!$DV$50,'Results Numerical'!$DY$50)</c:f>
              <c:numCache>
                <c:formatCode>0.00</c:formatCode>
                <c:ptCount val="2"/>
                <c:pt idx="0">
                  <c:v>18.126464696639651</c:v>
                </c:pt>
                <c:pt idx="1">
                  <c:v>19.144459216990466</c:v>
                </c:pt>
              </c:numCache>
            </c:numRef>
          </c:yVal>
          <c:smooth val="0"/>
          <c:extLst>
            <c:ext xmlns:c16="http://schemas.microsoft.com/office/drawing/2014/chart" uri="{C3380CC4-5D6E-409C-BE32-E72D297353CC}">
              <c16:uniqueId val="{0000002D-9357-4A8A-93B8-95A587D92273}"/>
            </c:ext>
          </c:extLst>
        </c:ser>
        <c:ser>
          <c:idx val="46"/>
          <c:order val="46"/>
          <c:spPr>
            <a:ln>
              <a:solidFill>
                <a:srgbClr val="A1A974"/>
              </a:solidFill>
              <a:tailEnd type="triangle" w="med" len="med"/>
            </a:ln>
          </c:spPr>
          <c:marker>
            <c:symbol val="none"/>
          </c:marker>
          <c:xVal>
            <c:numRef>
              <c:f>('Results Numerical'!$DU$51,'Results Numerical'!$DX$51)</c:f>
              <c:numCache>
                <c:formatCode>0.00</c:formatCode>
                <c:ptCount val="2"/>
                <c:pt idx="0">
                  <c:v>-11.421048599915551</c:v>
                </c:pt>
                <c:pt idx="1">
                  <c:v>-11.383798203288732</c:v>
                </c:pt>
              </c:numCache>
            </c:numRef>
          </c:xVal>
          <c:yVal>
            <c:numRef>
              <c:f>('Results Numerical'!$DV$51,'Results Numerical'!$DY$51)</c:f>
              <c:numCache>
                <c:formatCode>0.00</c:formatCode>
                <c:ptCount val="2"/>
                <c:pt idx="0">
                  <c:v>13.755759373234971</c:v>
                </c:pt>
                <c:pt idx="1">
                  <c:v>14.45856988615245</c:v>
                </c:pt>
              </c:numCache>
            </c:numRef>
          </c:yVal>
          <c:smooth val="0"/>
          <c:extLst>
            <c:ext xmlns:c16="http://schemas.microsoft.com/office/drawing/2014/chart" uri="{C3380CC4-5D6E-409C-BE32-E72D297353CC}">
              <c16:uniqueId val="{0000002E-9357-4A8A-93B8-95A587D92273}"/>
            </c:ext>
          </c:extLst>
        </c:ser>
        <c:ser>
          <c:idx val="47"/>
          <c:order val="47"/>
          <c:spPr>
            <a:ln>
              <a:solidFill>
                <a:srgbClr val="A0C87A"/>
              </a:solidFill>
              <a:tailEnd type="triangle" w="med" len="med"/>
            </a:ln>
          </c:spPr>
          <c:marker>
            <c:symbol val="none"/>
          </c:marker>
          <c:xVal>
            <c:numRef>
              <c:f>('Results Numerical'!$DU$52,'Results Numerical'!$DX$52)</c:f>
              <c:numCache>
                <c:formatCode>0.00</c:formatCode>
                <c:ptCount val="2"/>
                <c:pt idx="0">
                  <c:v>-17.019967460231033</c:v>
                </c:pt>
                <c:pt idx="1">
                  <c:v>-14.45117189058309</c:v>
                </c:pt>
              </c:numCache>
            </c:numRef>
          </c:xVal>
          <c:yVal>
            <c:numRef>
              <c:f>('Results Numerical'!$DV$52,'Results Numerical'!$DY$52)</c:f>
              <c:numCache>
                <c:formatCode>0.00</c:formatCode>
                <c:ptCount val="2"/>
                <c:pt idx="0">
                  <c:v>17.637104082677002</c:v>
                </c:pt>
                <c:pt idx="1">
                  <c:v>19.62313899332813</c:v>
                </c:pt>
              </c:numCache>
            </c:numRef>
          </c:yVal>
          <c:smooth val="0"/>
          <c:extLst>
            <c:ext xmlns:c16="http://schemas.microsoft.com/office/drawing/2014/chart" uri="{C3380CC4-5D6E-409C-BE32-E72D297353CC}">
              <c16:uniqueId val="{0000002F-9357-4A8A-93B8-95A587D92273}"/>
            </c:ext>
          </c:extLst>
        </c:ser>
        <c:ser>
          <c:idx val="48"/>
          <c:order val="48"/>
          <c:spPr>
            <a:ln>
              <a:solidFill>
                <a:srgbClr val="54743E"/>
              </a:solidFill>
              <a:tailEnd type="triangle" w="med" len="med"/>
            </a:ln>
          </c:spPr>
          <c:marker>
            <c:symbol val="none"/>
          </c:marker>
          <c:xVal>
            <c:numRef>
              <c:f>('Results Numerical'!$DU$53,'Results Numerical'!$DX$53)</c:f>
              <c:numCache>
                <c:formatCode>0.00</c:formatCode>
                <c:ptCount val="2"/>
                <c:pt idx="0">
                  <c:v>-16.467816763173332</c:v>
                </c:pt>
                <c:pt idx="1">
                  <c:v>-14.868251911536445</c:v>
                </c:pt>
              </c:numCache>
            </c:numRef>
          </c:xVal>
          <c:yVal>
            <c:numRef>
              <c:f>('Results Numerical'!$DV$53,'Results Numerical'!$DY$53)</c:f>
              <c:numCache>
                <c:formatCode>0.00</c:formatCode>
                <c:ptCount val="2"/>
                <c:pt idx="0">
                  <c:v>16.279147995175538</c:v>
                </c:pt>
                <c:pt idx="1">
                  <c:v>17.073111110180687</c:v>
                </c:pt>
              </c:numCache>
            </c:numRef>
          </c:yVal>
          <c:smooth val="0"/>
          <c:extLst>
            <c:ext xmlns:c16="http://schemas.microsoft.com/office/drawing/2014/chart" uri="{C3380CC4-5D6E-409C-BE32-E72D297353CC}">
              <c16:uniqueId val="{00000030-9357-4A8A-93B8-95A587D92273}"/>
            </c:ext>
          </c:extLst>
        </c:ser>
        <c:ser>
          <c:idx val="49"/>
          <c:order val="49"/>
          <c:spPr>
            <a:ln>
              <a:solidFill>
                <a:srgbClr val="65885C"/>
              </a:solidFill>
              <a:tailEnd type="triangle" w="med" len="med"/>
            </a:ln>
          </c:spPr>
          <c:marker>
            <c:symbol val="none"/>
          </c:marker>
          <c:xVal>
            <c:numRef>
              <c:f>('Results Numerical'!$DU$54,'Results Numerical'!$DX$54)</c:f>
              <c:numCache>
                <c:formatCode>0.00</c:formatCode>
                <c:ptCount val="2"/>
                <c:pt idx="0">
                  <c:v>-17.79878084203996</c:v>
                </c:pt>
                <c:pt idx="1">
                  <c:v>-16.330561624965892</c:v>
                </c:pt>
              </c:numCache>
            </c:numRef>
          </c:xVal>
          <c:yVal>
            <c:numRef>
              <c:f>('Results Numerical'!$DV$54,'Results Numerical'!$DY$54)</c:f>
              <c:numCache>
                <c:formatCode>0.00</c:formatCode>
                <c:ptCount val="2"/>
                <c:pt idx="0">
                  <c:v>10.235048282472119</c:v>
                </c:pt>
                <c:pt idx="1">
                  <c:v>10.457263477416372</c:v>
                </c:pt>
              </c:numCache>
            </c:numRef>
          </c:yVal>
          <c:smooth val="0"/>
          <c:extLst>
            <c:ext xmlns:c16="http://schemas.microsoft.com/office/drawing/2014/chart" uri="{C3380CC4-5D6E-409C-BE32-E72D297353CC}">
              <c16:uniqueId val="{00000031-9357-4A8A-93B8-95A587D92273}"/>
            </c:ext>
          </c:extLst>
        </c:ser>
        <c:ser>
          <c:idx val="50"/>
          <c:order val="50"/>
          <c:spPr>
            <a:ln>
              <a:solidFill>
                <a:srgbClr val="749067"/>
              </a:solidFill>
              <a:tailEnd type="triangle" w="med" len="med"/>
            </a:ln>
          </c:spPr>
          <c:marker>
            <c:symbol val="none"/>
          </c:marker>
          <c:xVal>
            <c:numRef>
              <c:f>('Results Numerical'!$DU$55,'Results Numerical'!$DX$55)</c:f>
              <c:numCache>
                <c:formatCode>0.00</c:formatCode>
                <c:ptCount val="2"/>
                <c:pt idx="0">
                  <c:v>-16.611127172624894</c:v>
                </c:pt>
                <c:pt idx="1">
                  <c:v>-15.433627528557121</c:v>
                </c:pt>
              </c:numCache>
            </c:numRef>
          </c:xVal>
          <c:yVal>
            <c:numRef>
              <c:f>('Results Numerical'!$DV$55,'Results Numerical'!$DY$55)</c:f>
              <c:numCache>
                <c:formatCode>0.00</c:formatCode>
                <c:ptCount val="2"/>
                <c:pt idx="0">
                  <c:v>8.8578897458836749</c:v>
                </c:pt>
                <c:pt idx="1">
                  <c:v>8.7845269679779108</c:v>
                </c:pt>
              </c:numCache>
            </c:numRef>
          </c:yVal>
          <c:smooth val="0"/>
          <c:extLst>
            <c:ext xmlns:c16="http://schemas.microsoft.com/office/drawing/2014/chart" uri="{C3380CC4-5D6E-409C-BE32-E72D297353CC}">
              <c16:uniqueId val="{00000032-9357-4A8A-93B8-95A587D92273}"/>
            </c:ext>
          </c:extLst>
        </c:ser>
        <c:ser>
          <c:idx val="51"/>
          <c:order val="51"/>
          <c:spPr>
            <a:ln>
              <a:solidFill>
                <a:srgbClr val="3A6B41"/>
              </a:solidFill>
              <a:tailEnd type="triangle" w="med" len="med"/>
            </a:ln>
          </c:spPr>
          <c:marker>
            <c:symbol val="none"/>
          </c:marker>
          <c:xVal>
            <c:numRef>
              <c:f>('Results Numerical'!$DU$56,'Results Numerical'!$DX$56)</c:f>
              <c:numCache>
                <c:formatCode>0.00</c:formatCode>
                <c:ptCount val="2"/>
                <c:pt idx="0">
                  <c:v>-20.730543622140832</c:v>
                </c:pt>
                <c:pt idx="1">
                  <c:v>-18.978623621604005</c:v>
                </c:pt>
              </c:numCache>
            </c:numRef>
          </c:xVal>
          <c:yVal>
            <c:numRef>
              <c:f>('Results Numerical'!$DV$56,'Results Numerical'!$DY$56)</c:f>
              <c:numCache>
                <c:formatCode>0.00</c:formatCode>
                <c:ptCount val="2"/>
                <c:pt idx="0">
                  <c:v>10.9831048119404</c:v>
                </c:pt>
                <c:pt idx="1">
                  <c:v>10.872387394185447</c:v>
                </c:pt>
              </c:numCache>
            </c:numRef>
          </c:yVal>
          <c:smooth val="0"/>
          <c:extLst>
            <c:ext xmlns:c16="http://schemas.microsoft.com/office/drawing/2014/chart" uri="{C3380CC4-5D6E-409C-BE32-E72D297353CC}">
              <c16:uniqueId val="{00000033-9357-4A8A-93B8-95A587D92273}"/>
            </c:ext>
          </c:extLst>
        </c:ser>
        <c:ser>
          <c:idx val="52"/>
          <c:order val="52"/>
          <c:spPr>
            <a:ln>
              <a:solidFill>
                <a:srgbClr val="008856"/>
              </a:solidFill>
              <a:tailEnd type="triangle" w="med" len="med"/>
            </a:ln>
          </c:spPr>
          <c:marker>
            <c:symbol val="none"/>
          </c:marker>
          <c:xVal>
            <c:numRef>
              <c:f>('Results Numerical'!$DU$57,'Results Numerical'!$DX$57)</c:f>
              <c:numCache>
                <c:formatCode>0.00</c:formatCode>
                <c:ptCount val="2"/>
                <c:pt idx="0">
                  <c:v>-28.983218475492819</c:v>
                </c:pt>
                <c:pt idx="1">
                  <c:v>-26.306578853007519</c:v>
                </c:pt>
              </c:numCache>
            </c:numRef>
          </c:xVal>
          <c:yVal>
            <c:numRef>
              <c:f>('Results Numerical'!$DV$57,'Results Numerical'!$DY$57)</c:f>
              <c:numCache>
                <c:formatCode>0.00</c:formatCode>
                <c:ptCount val="2"/>
                <c:pt idx="0">
                  <c:v>8.966906277413349</c:v>
                </c:pt>
                <c:pt idx="1">
                  <c:v>9.4316256995735088</c:v>
                </c:pt>
              </c:numCache>
            </c:numRef>
          </c:yVal>
          <c:smooth val="0"/>
          <c:extLst>
            <c:ext xmlns:c16="http://schemas.microsoft.com/office/drawing/2014/chart" uri="{C3380CC4-5D6E-409C-BE32-E72D297353CC}">
              <c16:uniqueId val="{00000034-9357-4A8A-93B8-95A587D92273}"/>
            </c:ext>
          </c:extLst>
        </c:ser>
        <c:ser>
          <c:idx val="53"/>
          <c:order val="53"/>
          <c:spPr>
            <a:ln>
              <a:solidFill>
                <a:srgbClr val="C7DDB8"/>
              </a:solidFill>
              <a:tailEnd type="triangle" w="med" len="med"/>
            </a:ln>
          </c:spPr>
          <c:marker>
            <c:symbol val="none"/>
          </c:marker>
          <c:xVal>
            <c:numRef>
              <c:f>('Results Numerical'!$DU$58,'Results Numerical'!$DX$58)</c:f>
              <c:numCache>
                <c:formatCode>0.00</c:formatCode>
                <c:ptCount val="2"/>
                <c:pt idx="0">
                  <c:v>-14.636252867080108</c:v>
                </c:pt>
                <c:pt idx="1">
                  <c:v>-12.441704640634638</c:v>
                </c:pt>
              </c:numCache>
            </c:numRef>
          </c:xVal>
          <c:yVal>
            <c:numRef>
              <c:f>('Results Numerical'!$DV$58,'Results Numerical'!$DY$58)</c:f>
              <c:numCache>
                <c:formatCode>0.00</c:formatCode>
                <c:ptCount val="2"/>
                <c:pt idx="0">
                  <c:v>1.9757875542319017</c:v>
                </c:pt>
                <c:pt idx="1">
                  <c:v>2.9409709216706617</c:v>
                </c:pt>
              </c:numCache>
            </c:numRef>
          </c:yVal>
          <c:smooth val="0"/>
          <c:extLst>
            <c:ext xmlns:c16="http://schemas.microsoft.com/office/drawing/2014/chart" uri="{C3380CC4-5D6E-409C-BE32-E72D297353CC}">
              <c16:uniqueId val="{00000035-9357-4A8A-93B8-95A587D92273}"/>
            </c:ext>
          </c:extLst>
        </c:ser>
        <c:ser>
          <c:idx val="54"/>
          <c:order val="54"/>
          <c:spPr>
            <a:ln>
              <a:solidFill>
                <a:srgbClr val="B6D4B2"/>
              </a:solidFill>
              <a:tailEnd type="triangle" w="med" len="med"/>
            </a:ln>
          </c:spPr>
          <c:marker>
            <c:symbol val="none"/>
          </c:marker>
          <c:xVal>
            <c:numRef>
              <c:f>('Results Numerical'!$DU$59,'Results Numerical'!$DX$59)</c:f>
              <c:numCache>
                <c:formatCode>0.00</c:formatCode>
                <c:ptCount val="2"/>
                <c:pt idx="0">
                  <c:v>-17.311613352763686</c:v>
                </c:pt>
                <c:pt idx="1">
                  <c:v>-15.213729467606528</c:v>
                </c:pt>
              </c:numCache>
            </c:numRef>
          </c:xVal>
          <c:yVal>
            <c:numRef>
              <c:f>('Results Numerical'!$DV$59,'Results Numerical'!$DY$59)</c:f>
              <c:numCache>
                <c:formatCode>0.00</c:formatCode>
                <c:ptCount val="2"/>
                <c:pt idx="0">
                  <c:v>0.98547229591074503</c:v>
                </c:pt>
                <c:pt idx="1">
                  <c:v>1.6294732716993459</c:v>
                </c:pt>
              </c:numCache>
            </c:numRef>
          </c:yVal>
          <c:smooth val="0"/>
          <c:extLst>
            <c:ext xmlns:c16="http://schemas.microsoft.com/office/drawing/2014/chart" uri="{C3380CC4-5D6E-409C-BE32-E72D297353CC}">
              <c16:uniqueId val="{00000036-9357-4A8A-93B8-95A587D92273}"/>
            </c:ext>
          </c:extLst>
        </c:ser>
        <c:ser>
          <c:idx val="55"/>
          <c:order val="55"/>
          <c:spPr>
            <a:ln>
              <a:solidFill>
                <a:srgbClr val="58BE96"/>
              </a:solidFill>
              <a:tailEnd type="triangle" w="med" len="med"/>
            </a:ln>
          </c:spPr>
          <c:marker>
            <c:symbol val="none"/>
          </c:marker>
          <c:xVal>
            <c:numRef>
              <c:f>('Results Numerical'!$DU$60,'Results Numerical'!$DX$60)</c:f>
              <c:numCache>
                <c:formatCode>0.00</c:formatCode>
                <c:ptCount val="2"/>
                <c:pt idx="0">
                  <c:v>-28.707165328393273</c:v>
                </c:pt>
                <c:pt idx="1">
                  <c:v>-25.554050095767188</c:v>
                </c:pt>
              </c:numCache>
            </c:numRef>
          </c:xVal>
          <c:yVal>
            <c:numRef>
              <c:f>('Results Numerical'!$DV$60,'Results Numerical'!$DY$60)</c:f>
              <c:numCache>
                <c:formatCode>0.00</c:formatCode>
                <c:ptCount val="2"/>
                <c:pt idx="0">
                  <c:v>1.3205522026483438</c:v>
                </c:pt>
                <c:pt idx="1">
                  <c:v>2.0668556143123133</c:v>
                </c:pt>
              </c:numCache>
            </c:numRef>
          </c:yVal>
          <c:smooth val="0"/>
          <c:extLst>
            <c:ext xmlns:c16="http://schemas.microsoft.com/office/drawing/2014/chart" uri="{C3380CC4-5D6E-409C-BE32-E72D297353CC}">
              <c16:uniqueId val="{00000037-9357-4A8A-93B8-95A587D92273}"/>
            </c:ext>
          </c:extLst>
        </c:ser>
        <c:ser>
          <c:idx val="56"/>
          <c:order val="56"/>
          <c:spPr>
            <a:ln>
              <a:solidFill>
                <a:srgbClr val="009C78"/>
              </a:solidFill>
              <a:tailEnd type="triangle" w="med" len="med"/>
            </a:ln>
          </c:spPr>
          <c:marker>
            <c:symbol val="none"/>
          </c:marker>
          <c:xVal>
            <c:numRef>
              <c:f>('Results Numerical'!$DU$61,'Results Numerical'!$DX$61)</c:f>
              <c:numCache>
                <c:formatCode>0.00</c:formatCode>
                <c:ptCount val="2"/>
                <c:pt idx="0">
                  <c:v>-30.448004443105155</c:v>
                </c:pt>
                <c:pt idx="1">
                  <c:v>-27.340716216648698</c:v>
                </c:pt>
              </c:numCache>
            </c:numRef>
          </c:xVal>
          <c:yVal>
            <c:numRef>
              <c:f>('Results Numerical'!$DV$61,'Results Numerical'!$DY$61)</c:f>
              <c:numCache>
                <c:formatCode>0.00</c:formatCode>
                <c:ptCount val="2"/>
                <c:pt idx="0">
                  <c:v>1.4289433936401115</c:v>
                </c:pt>
                <c:pt idx="1">
                  <c:v>2.2354475766467177</c:v>
                </c:pt>
              </c:numCache>
            </c:numRef>
          </c:yVal>
          <c:smooth val="0"/>
          <c:extLst>
            <c:ext xmlns:c16="http://schemas.microsoft.com/office/drawing/2014/chart" uri="{C3380CC4-5D6E-409C-BE32-E72D297353CC}">
              <c16:uniqueId val="{00000038-9357-4A8A-93B8-95A587D92273}"/>
            </c:ext>
          </c:extLst>
        </c:ser>
        <c:ser>
          <c:idx val="57"/>
          <c:order val="57"/>
          <c:spPr>
            <a:ln>
              <a:solidFill>
                <a:srgbClr val="009275"/>
              </a:solidFill>
              <a:tailEnd type="triangle" w="med" len="med"/>
            </a:ln>
          </c:spPr>
          <c:marker>
            <c:symbol val="none"/>
          </c:marker>
          <c:xVal>
            <c:numRef>
              <c:f>('Results Numerical'!$DU$62,'Results Numerical'!$DX$62)</c:f>
              <c:numCache>
                <c:formatCode>0.00</c:formatCode>
                <c:ptCount val="2"/>
                <c:pt idx="0">
                  <c:v>-30.212500303073718</c:v>
                </c:pt>
                <c:pt idx="1">
                  <c:v>-27.233129003298874</c:v>
                </c:pt>
              </c:numCache>
            </c:numRef>
          </c:xVal>
          <c:yVal>
            <c:numRef>
              <c:f>('Results Numerical'!$DV$62,'Results Numerical'!$DY$62)</c:f>
              <c:numCache>
                <c:formatCode>0.00</c:formatCode>
                <c:ptCount val="2"/>
                <c:pt idx="0">
                  <c:v>-0.91316765497142927</c:v>
                </c:pt>
                <c:pt idx="1">
                  <c:v>-0.36884552991205583</c:v>
                </c:pt>
              </c:numCache>
            </c:numRef>
          </c:yVal>
          <c:smooth val="0"/>
          <c:extLst>
            <c:ext xmlns:c16="http://schemas.microsoft.com/office/drawing/2014/chart" uri="{C3380CC4-5D6E-409C-BE32-E72D297353CC}">
              <c16:uniqueId val="{00000039-9357-4A8A-93B8-95A587D92273}"/>
            </c:ext>
          </c:extLst>
        </c:ser>
        <c:ser>
          <c:idx val="58"/>
          <c:order val="58"/>
          <c:spPr>
            <a:ln>
              <a:solidFill>
                <a:srgbClr val="C6DCBD"/>
              </a:solidFill>
              <a:tailEnd type="triangle" w="med" len="med"/>
            </a:ln>
          </c:spPr>
          <c:marker>
            <c:symbol val="none"/>
          </c:marker>
          <c:xVal>
            <c:numRef>
              <c:f>('Results Numerical'!$DU$63,'Results Numerical'!$DX$63)</c:f>
              <c:numCache>
                <c:formatCode>0.00</c:formatCode>
                <c:ptCount val="2"/>
                <c:pt idx="0">
                  <c:v>-15.232834700715326</c:v>
                </c:pt>
                <c:pt idx="1">
                  <c:v>-13.288978923821851</c:v>
                </c:pt>
              </c:numCache>
            </c:numRef>
          </c:xVal>
          <c:yVal>
            <c:numRef>
              <c:f>('Results Numerical'!$DV$63,'Results Numerical'!$DY$63)</c:f>
              <c:numCache>
                <c:formatCode>0.00</c:formatCode>
                <c:ptCount val="2"/>
                <c:pt idx="0">
                  <c:v>-0.83663620242771075</c:v>
                </c:pt>
                <c:pt idx="1">
                  <c:v>-0.95593746571146998</c:v>
                </c:pt>
              </c:numCache>
            </c:numRef>
          </c:yVal>
          <c:smooth val="0"/>
          <c:extLst>
            <c:ext xmlns:c16="http://schemas.microsoft.com/office/drawing/2014/chart" uri="{C3380CC4-5D6E-409C-BE32-E72D297353CC}">
              <c16:uniqueId val="{0000003A-9357-4A8A-93B8-95A587D92273}"/>
            </c:ext>
          </c:extLst>
        </c:ser>
        <c:ser>
          <c:idx val="59"/>
          <c:order val="59"/>
          <c:spPr>
            <a:ln>
              <a:solidFill>
                <a:srgbClr val="DFD8C0"/>
              </a:solidFill>
              <a:tailEnd type="triangle" w="med" len="med"/>
            </a:ln>
          </c:spPr>
          <c:marker>
            <c:symbol val="none"/>
          </c:marker>
          <c:xVal>
            <c:numRef>
              <c:f>('Results Numerical'!$DU$64,'Results Numerical'!$DX$64)</c:f>
              <c:numCache>
                <c:formatCode>0.00</c:formatCode>
                <c:ptCount val="2"/>
                <c:pt idx="0">
                  <c:v>-7.3968334211337394</c:v>
                </c:pt>
                <c:pt idx="1">
                  <c:v>-6.5787830487489227</c:v>
                </c:pt>
              </c:numCache>
            </c:numRef>
          </c:xVal>
          <c:yVal>
            <c:numRef>
              <c:f>('Results Numerical'!$DV$64,'Results Numerical'!$DY$64)</c:f>
              <c:numCache>
                <c:formatCode>0.00</c:formatCode>
                <c:ptCount val="2"/>
                <c:pt idx="0">
                  <c:v>-1.1522605150531868</c:v>
                </c:pt>
                <c:pt idx="1">
                  <c:v>-1.2196896653358631</c:v>
                </c:pt>
              </c:numCache>
            </c:numRef>
          </c:yVal>
          <c:smooth val="0"/>
          <c:extLst>
            <c:ext xmlns:c16="http://schemas.microsoft.com/office/drawing/2014/chart" uri="{C3380CC4-5D6E-409C-BE32-E72D297353CC}">
              <c16:uniqueId val="{0000003B-9357-4A8A-93B8-95A587D92273}"/>
            </c:ext>
          </c:extLst>
        </c:ser>
        <c:ser>
          <c:idx val="60"/>
          <c:order val="60"/>
          <c:spPr>
            <a:ln>
              <a:solidFill>
                <a:srgbClr val="A9BDA7"/>
              </a:solidFill>
              <a:tailEnd type="triangle" w="med" len="med"/>
            </a:ln>
          </c:spPr>
          <c:marker>
            <c:symbol val="none"/>
          </c:marker>
          <c:xVal>
            <c:numRef>
              <c:f>('Results Numerical'!$DU$65,'Results Numerical'!$DX$65)</c:f>
              <c:numCache>
                <c:formatCode>0.00</c:formatCode>
                <c:ptCount val="2"/>
                <c:pt idx="0">
                  <c:v>-14.88080054856475</c:v>
                </c:pt>
                <c:pt idx="1">
                  <c:v>-13.164743713715808</c:v>
                </c:pt>
              </c:numCache>
            </c:numRef>
          </c:xVal>
          <c:yVal>
            <c:numRef>
              <c:f>('Results Numerical'!$DV$65,'Results Numerical'!$DY$65)</c:f>
              <c:numCache>
                <c:formatCode>0.00</c:formatCode>
                <c:ptCount val="2"/>
                <c:pt idx="0">
                  <c:v>-3.0816895195430098</c:v>
                </c:pt>
                <c:pt idx="1">
                  <c:v>-3.6999718944614632</c:v>
                </c:pt>
              </c:numCache>
            </c:numRef>
          </c:yVal>
          <c:smooth val="0"/>
          <c:extLst>
            <c:ext xmlns:c16="http://schemas.microsoft.com/office/drawing/2014/chart" uri="{C3380CC4-5D6E-409C-BE32-E72D297353CC}">
              <c16:uniqueId val="{0000003C-9357-4A8A-93B8-95A587D92273}"/>
            </c:ext>
          </c:extLst>
        </c:ser>
        <c:ser>
          <c:idx val="61"/>
          <c:order val="61"/>
          <c:spPr>
            <a:ln>
              <a:solidFill>
                <a:srgbClr val="9D9B8B"/>
              </a:solidFill>
              <a:tailEnd type="triangle" w="med" len="med"/>
            </a:ln>
          </c:spPr>
          <c:marker>
            <c:symbol val="none"/>
          </c:marker>
          <c:xVal>
            <c:numRef>
              <c:f>('Results Numerical'!$DU$66,'Results Numerical'!$DX$66)</c:f>
              <c:numCache>
                <c:formatCode>0.00</c:formatCode>
                <c:ptCount val="2"/>
                <c:pt idx="0">
                  <c:v>-8.5202427945742336</c:v>
                </c:pt>
                <c:pt idx="1">
                  <c:v>-7.8220496946548979</c:v>
                </c:pt>
              </c:numCache>
            </c:numRef>
          </c:xVal>
          <c:yVal>
            <c:numRef>
              <c:f>('Results Numerical'!$DV$66,'Results Numerical'!$DY$66)</c:f>
              <c:numCache>
                <c:formatCode>0.00</c:formatCode>
                <c:ptCount val="2"/>
                <c:pt idx="0">
                  <c:v>-1.5018616407060437</c:v>
                </c:pt>
                <c:pt idx="1">
                  <c:v>-0.98731967210401583</c:v>
                </c:pt>
              </c:numCache>
            </c:numRef>
          </c:yVal>
          <c:smooth val="0"/>
          <c:extLst>
            <c:ext xmlns:c16="http://schemas.microsoft.com/office/drawing/2014/chart" uri="{C3380CC4-5D6E-409C-BE32-E72D297353CC}">
              <c16:uniqueId val="{0000003D-9357-4A8A-93B8-95A587D92273}"/>
            </c:ext>
          </c:extLst>
        </c:ser>
        <c:ser>
          <c:idx val="62"/>
          <c:order val="62"/>
          <c:spPr>
            <a:ln>
              <a:solidFill>
                <a:srgbClr val="514D46"/>
              </a:solidFill>
              <a:tailEnd type="triangle" w="med" len="med"/>
            </a:ln>
          </c:spPr>
          <c:marker>
            <c:symbol val="none"/>
          </c:marker>
          <c:xVal>
            <c:numRef>
              <c:f>('Results Numerical'!$DU$67,'Results Numerical'!$DX$67)</c:f>
              <c:numCache>
                <c:formatCode>0.00</c:formatCode>
                <c:ptCount val="2"/>
                <c:pt idx="0">
                  <c:v>-4.4263774143330705</c:v>
                </c:pt>
                <c:pt idx="1">
                  <c:v>-2.7665916090204887</c:v>
                </c:pt>
              </c:numCache>
            </c:numRef>
          </c:xVal>
          <c:yVal>
            <c:numRef>
              <c:f>('Results Numerical'!$DV$67,'Results Numerical'!$DY$67)</c:f>
              <c:numCache>
                <c:formatCode>0.00</c:formatCode>
                <c:ptCount val="2"/>
                <c:pt idx="0">
                  <c:v>-0.63138657085279526</c:v>
                </c:pt>
                <c:pt idx="1">
                  <c:v>-0.35551564958409482</c:v>
                </c:pt>
              </c:numCache>
            </c:numRef>
          </c:yVal>
          <c:smooth val="0"/>
          <c:extLst>
            <c:ext xmlns:c16="http://schemas.microsoft.com/office/drawing/2014/chart" uri="{C3380CC4-5D6E-409C-BE32-E72D297353CC}">
              <c16:uniqueId val="{0000003E-9357-4A8A-93B8-95A587D92273}"/>
            </c:ext>
          </c:extLst>
        </c:ser>
        <c:ser>
          <c:idx val="63"/>
          <c:order val="63"/>
          <c:spPr>
            <a:ln>
              <a:solidFill>
                <a:srgbClr val="1A9A93"/>
              </a:solidFill>
              <a:tailEnd type="triangle" w="med" len="med"/>
            </a:ln>
          </c:spPr>
          <c:marker>
            <c:symbol val="none"/>
          </c:marker>
          <c:xVal>
            <c:numRef>
              <c:f>('Results Numerical'!$DU$68,'Results Numerical'!$DX$68)</c:f>
              <c:numCache>
                <c:formatCode>0.00</c:formatCode>
                <c:ptCount val="2"/>
                <c:pt idx="0">
                  <c:v>-29.06732515602225</c:v>
                </c:pt>
                <c:pt idx="1">
                  <c:v>-26.008632103317595</c:v>
                </c:pt>
              </c:numCache>
            </c:numRef>
          </c:xVal>
          <c:yVal>
            <c:numRef>
              <c:f>('Results Numerical'!$DV$68,'Results Numerical'!$DY$68)</c:f>
              <c:numCache>
                <c:formatCode>0.00</c:formatCode>
                <c:ptCount val="2"/>
                <c:pt idx="0">
                  <c:v>-10.292957081757535</c:v>
                </c:pt>
                <c:pt idx="1">
                  <c:v>-11.149395782177061</c:v>
                </c:pt>
              </c:numCache>
            </c:numRef>
          </c:yVal>
          <c:smooth val="0"/>
          <c:extLst>
            <c:ext xmlns:c16="http://schemas.microsoft.com/office/drawing/2014/chart" uri="{C3380CC4-5D6E-409C-BE32-E72D297353CC}">
              <c16:uniqueId val="{0000003F-9357-4A8A-93B8-95A587D92273}"/>
            </c:ext>
          </c:extLst>
        </c:ser>
        <c:ser>
          <c:idx val="64"/>
          <c:order val="64"/>
          <c:spPr>
            <a:ln>
              <a:solidFill>
                <a:srgbClr val="3F625D"/>
              </a:solidFill>
              <a:tailEnd type="triangle" w="med" len="med"/>
            </a:ln>
          </c:spPr>
          <c:marker>
            <c:symbol val="none"/>
          </c:marker>
          <c:xVal>
            <c:numRef>
              <c:f>('Results Numerical'!$DU$69,'Results Numerical'!$DX$69)</c:f>
              <c:numCache>
                <c:formatCode>0.00</c:formatCode>
                <c:ptCount val="2"/>
                <c:pt idx="0">
                  <c:v>-17.581861571353215</c:v>
                </c:pt>
                <c:pt idx="1">
                  <c:v>-13.812276337484136</c:v>
                </c:pt>
              </c:numCache>
            </c:numRef>
          </c:xVal>
          <c:yVal>
            <c:numRef>
              <c:f>('Results Numerical'!$DV$69,'Results Numerical'!$DY$69)</c:f>
              <c:numCache>
                <c:formatCode>0.00</c:formatCode>
                <c:ptCount val="2"/>
                <c:pt idx="0">
                  <c:v>-7.4710188050016022</c:v>
                </c:pt>
                <c:pt idx="1">
                  <c:v>-7.3948851600820182</c:v>
                </c:pt>
              </c:numCache>
            </c:numRef>
          </c:yVal>
          <c:smooth val="0"/>
          <c:extLst>
            <c:ext xmlns:c16="http://schemas.microsoft.com/office/drawing/2014/chart" uri="{C3380CC4-5D6E-409C-BE32-E72D297353CC}">
              <c16:uniqueId val="{00000040-9357-4A8A-93B8-95A587D92273}"/>
            </c:ext>
          </c:extLst>
        </c:ser>
        <c:ser>
          <c:idx val="65"/>
          <c:order val="65"/>
          <c:spPr>
            <a:ln>
              <a:solidFill>
                <a:srgbClr val="007378"/>
              </a:solidFill>
              <a:tailEnd type="triangle" w="med" len="med"/>
            </a:ln>
          </c:spPr>
          <c:marker>
            <c:symbol val="none"/>
          </c:marker>
          <c:xVal>
            <c:numRef>
              <c:f>('Results Numerical'!$DU$70,'Results Numerical'!$DX$70)</c:f>
              <c:numCache>
                <c:formatCode>0.00</c:formatCode>
                <c:ptCount val="2"/>
                <c:pt idx="0">
                  <c:v>-26.879292875036441</c:v>
                </c:pt>
                <c:pt idx="1">
                  <c:v>-24.053384966860701</c:v>
                </c:pt>
              </c:numCache>
            </c:numRef>
          </c:xVal>
          <c:yVal>
            <c:numRef>
              <c:f>('Results Numerical'!$DV$70,'Results Numerical'!$DY$70)</c:f>
              <c:numCache>
                <c:formatCode>0.00</c:formatCode>
                <c:ptCount val="2"/>
                <c:pt idx="0">
                  <c:v>-12.512431330633873</c:v>
                </c:pt>
                <c:pt idx="1">
                  <c:v>-13.586272364893858</c:v>
                </c:pt>
              </c:numCache>
            </c:numRef>
          </c:yVal>
          <c:smooth val="0"/>
          <c:extLst>
            <c:ext xmlns:c16="http://schemas.microsoft.com/office/drawing/2014/chart" uri="{C3380CC4-5D6E-409C-BE32-E72D297353CC}">
              <c16:uniqueId val="{00000041-9357-4A8A-93B8-95A587D92273}"/>
            </c:ext>
          </c:extLst>
        </c:ser>
        <c:ser>
          <c:idx val="66"/>
          <c:order val="66"/>
          <c:spPr>
            <a:ln>
              <a:solidFill>
                <a:srgbClr val="007B83"/>
              </a:solidFill>
              <a:tailEnd type="triangle" w="med" len="med"/>
            </a:ln>
          </c:spPr>
          <c:marker>
            <c:symbol val="none"/>
          </c:marker>
          <c:xVal>
            <c:numRef>
              <c:f>('Results Numerical'!$DU$71,'Results Numerical'!$DX$71)</c:f>
              <c:numCache>
                <c:formatCode>0.00</c:formatCode>
                <c:ptCount val="2"/>
                <c:pt idx="0">
                  <c:v>-27.156723839819389</c:v>
                </c:pt>
                <c:pt idx="1">
                  <c:v>-24.184963352565411</c:v>
                </c:pt>
              </c:numCache>
            </c:numRef>
          </c:xVal>
          <c:yVal>
            <c:numRef>
              <c:f>('Results Numerical'!$DV$71,'Results Numerical'!$DY$71)</c:f>
              <c:numCache>
                <c:formatCode>0.00</c:formatCode>
                <c:ptCount val="2"/>
                <c:pt idx="0">
                  <c:v>-14.050579787727598</c:v>
                </c:pt>
                <c:pt idx="1">
                  <c:v>-15.209721390173044</c:v>
                </c:pt>
              </c:numCache>
            </c:numRef>
          </c:yVal>
          <c:smooth val="0"/>
          <c:extLst>
            <c:ext xmlns:c16="http://schemas.microsoft.com/office/drawing/2014/chart" uri="{C3380CC4-5D6E-409C-BE32-E72D297353CC}">
              <c16:uniqueId val="{00000042-9357-4A8A-93B8-95A587D92273}"/>
            </c:ext>
          </c:extLst>
        </c:ser>
        <c:ser>
          <c:idx val="67"/>
          <c:order val="67"/>
          <c:spPr>
            <a:ln>
              <a:solidFill>
                <a:srgbClr val="769B9B"/>
              </a:solidFill>
              <a:tailEnd type="triangle" w="med" len="med"/>
            </a:ln>
          </c:spPr>
          <c:marker>
            <c:symbol val="none"/>
          </c:marker>
          <c:xVal>
            <c:numRef>
              <c:f>('Results Numerical'!$DU$72,'Results Numerical'!$DX$72)</c:f>
              <c:numCache>
                <c:formatCode>0.00</c:formatCode>
                <c:ptCount val="2"/>
                <c:pt idx="0">
                  <c:v>-18.573610993091954</c:v>
                </c:pt>
                <c:pt idx="1">
                  <c:v>-16.055268699542964</c:v>
                </c:pt>
              </c:numCache>
            </c:numRef>
          </c:xVal>
          <c:yVal>
            <c:numRef>
              <c:f>('Results Numerical'!$DV$72,'Results Numerical'!$DY$72)</c:f>
              <c:numCache>
                <c:formatCode>0.00</c:formatCode>
                <c:ptCount val="2"/>
                <c:pt idx="0">
                  <c:v>-12.470553068650142</c:v>
                </c:pt>
                <c:pt idx="1">
                  <c:v>-13.886658464082672</c:v>
                </c:pt>
              </c:numCache>
            </c:numRef>
          </c:yVal>
          <c:smooth val="0"/>
          <c:extLst>
            <c:ext xmlns:c16="http://schemas.microsoft.com/office/drawing/2014/chart" uri="{C3380CC4-5D6E-409C-BE32-E72D297353CC}">
              <c16:uniqueId val="{00000043-9357-4A8A-93B8-95A587D92273}"/>
            </c:ext>
          </c:extLst>
        </c:ser>
        <c:ser>
          <c:idx val="68"/>
          <c:order val="68"/>
          <c:spPr>
            <a:ln>
              <a:solidFill>
                <a:srgbClr val="747A77"/>
              </a:solidFill>
              <a:tailEnd type="triangle" w="med" len="med"/>
            </a:ln>
          </c:spPr>
          <c:marker>
            <c:symbol val="none"/>
          </c:marker>
          <c:xVal>
            <c:numRef>
              <c:f>('Results Numerical'!$DU$73,'Results Numerical'!$DX$73)</c:f>
              <c:numCache>
                <c:formatCode>0.00</c:formatCode>
                <c:ptCount val="2"/>
                <c:pt idx="0">
                  <c:v>-10.620335464028624</c:v>
                </c:pt>
                <c:pt idx="1">
                  <c:v>-9.4850086406446223</c:v>
                </c:pt>
              </c:numCache>
            </c:numRef>
          </c:xVal>
          <c:yVal>
            <c:numRef>
              <c:f>('Results Numerical'!$DV$73,'Results Numerical'!$DY$73)</c:f>
              <c:numCache>
                <c:formatCode>0.00</c:formatCode>
                <c:ptCount val="2"/>
                <c:pt idx="0">
                  <c:v>-8.2474346750219656</c:v>
                </c:pt>
                <c:pt idx="1">
                  <c:v>-9.6554404994972511</c:v>
                </c:pt>
              </c:numCache>
            </c:numRef>
          </c:yVal>
          <c:smooth val="0"/>
          <c:extLst>
            <c:ext xmlns:c16="http://schemas.microsoft.com/office/drawing/2014/chart" uri="{C3380CC4-5D6E-409C-BE32-E72D297353CC}">
              <c16:uniqueId val="{00000044-9357-4A8A-93B8-95A587D92273}"/>
            </c:ext>
          </c:extLst>
        </c:ser>
        <c:ser>
          <c:idx val="69"/>
          <c:order val="69"/>
          <c:spPr>
            <a:ln>
              <a:solidFill>
                <a:srgbClr val="86B2C0"/>
              </a:solidFill>
              <a:tailEnd type="triangle" w="med" len="med"/>
            </a:ln>
          </c:spPr>
          <c:marker>
            <c:symbol val="none"/>
          </c:marker>
          <c:xVal>
            <c:numRef>
              <c:f>('Results Numerical'!$DU$74,'Results Numerical'!$DX$74)</c:f>
              <c:numCache>
                <c:formatCode>0.00</c:formatCode>
                <c:ptCount val="2"/>
                <c:pt idx="0">
                  <c:v>-18.621281325258526</c:v>
                </c:pt>
                <c:pt idx="1">
                  <c:v>-15.491658192166701</c:v>
                </c:pt>
              </c:numCache>
            </c:numRef>
          </c:xVal>
          <c:yVal>
            <c:numRef>
              <c:f>('Results Numerical'!$DV$74,'Results Numerical'!$DY$74)</c:f>
              <c:numCache>
                <c:formatCode>0.00</c:formatCode>
                <c:ptCount val="2"/>
                <c:pt idx="0">
                  <c:v>-18.788832033326486</c:v>
                </c:pt>
                <c:pt idx="1">
                  <c:v>-20.188603990145236</c:v>
                </c:pt>
              </c:numCache>
            </c:numRef>
          </c:yVal>
          <c:smooth val="0"/>
          <c:extLst>
            <c:ext xmlns:c16="http://schemas.microsoft.com/office/drawing/2014/chart" uri="{C3380CC4-5D6E-409C-BE32-E72D297353CC}">
              <c16:uniqueId val="{00000045-9357-4A8A-93B8-95A587D92273}"/>
            </c:ext>
          </c:extLst>
        </c:ser>
        <c:ser>
          <c:idx val="70"/>
          <c:order val="70"/>
          <c:spPr>
            <a:ln>
              <a:solidFill>
                <a:srgbClr val="315466"/>
              </a:solidFill>
              <a:tailEnd type="triangle" w="med" len="med"/>
            </a:ln>
          </c:spPr>
          <c:marker>
            <c:symbol val="none"/>
          </c:marker>
          <c:xVal>
            <c:numRef>
              <c:f>('Results Numerical'!$DU$75,'Results Numerical'!$DX$75)</c:f>
              <c:numCache>
                <c:formatCode>0.00</c:formatCode>
                <c:ptCount val="2"/>
                <c:pt idx="0">
                  <c:v>-17.640718558979511</c:v>
                </c:pt>
                <c:pt idx="1">
                  <c:v>-15.176272112844758</c:v>
                </c:pt>
              </c:numCache>
            </c:numRef>
          </c:xVal>
          <c:yVal>
            <c:numRef>
              <c:f>('Results Numerical'!$DV$75,'Results Numerical'!$DY$75)</c:f>
              <c:numCache>
                <c:formatCode>0.00</c:formatCode>
                <c:ptCount val="2"/>
                <c:pt idx="0">
                  <c:v>-17.336251468604029</c:v>
                </c:pt>
                <c:pt idx="1">
                  <c:v>-18.096316085150434</c:v>
                </c:pt>
              </c:numCache>
            </c:numRef>
          </c:yVal>
          <c:smooth val="0"/>
          <c:extLst>
            <c:ext xmlns:c16="http://schemas.microsoft.com/office/drawing/2014/chart" uri="{C3380CC4-5D6E-409C-BE32-E72D297353CC}">
              <c16:uniqueId val="{00000046-9357-4A8A-93B8-95A587D92273}"/>
            </c:ext>
          </c:extLst>
        </c:ser>
        <c:ser>
          <c:idx val="71"/>
          <c:order val="71"/>
          <c:spPr>
            <a:ln>
              <a:solidFill>
                <a:srgbClr val="B9B5A9"/>
              </a:solidFill>
              <a:tailEnd type="triangle" w="med" len="med"/>
            </a:ln>
          </c:spPr>
          <c:marker>
            <c:symbol val="none"/>
          </c:marker>
          <c:xVal>
            <c:numRef>
              <c:f>('Results Numerical'!$DU$76,'Results Numerical'!$DX$76)</c:f>
              <c:numCache>
                <c:formatCode>0.00</c:formatCode>
                <c:ptCount val="2"/>
                <c:pt idx="0">
                  <c:v>-6.9492745716382052</c:v>
                </c:pt>
                <c:pt idx="1">
                  <c:v>-5.7440618835720594</c:v>
                </c:pt>
              </c:numCache>
            </c:numRef>
          </c:xVal>
          <c:yVal>
            <c:numRef>
              <c:f>('Results Numerical'!$DV$76,'Results Numerical'!$DY$76)</c:f>
              <c:numCache>
                <c:formatCode>0.00</c:formatCode>
                <c:ptCount val="2"/>
                <c:pt idx="0">
                  <c:v>-7.1004914670834269</c:v>
                </c:pt>
                <c:pt idx="1">
                  <c:v>-7.6251325324073811</c:v>
                </c:pt>
              </c:numCache>
            </c:numRef>
          </c:yVal>
          <c:smooth val="0"/>
          <c:extLst>
            <c:ext xmlns:c16="http://schemas.microsoft.com/office/drawing/2014/chart" uri="{C3380CC4-5D6E-409C-BE32-E72D297353CC}">
              <c16:uniqueId val="{00000047-9357-4A8A-93B8-95A587D92273}"/>
            </c:ext>
          </c:extLst>
        </c:ser>
        <c:ser>
          <c:idx val="72"/>
          <c:order val="72"/>
          <c:spPr>
            <a:ln>
              <a:solidFill>
                <a:srgbClr val="498DAC"/>
              </a:solidFill>
              <a:tailEnd type="triangle" w="med" len="med"/>
            </a:ln>
          </c:spPr>
          <c:marker>
            <c:symbol val="none"/>
          </c:marker>
          <c:xVal>
            <c:numRef>
              <c:f>('Results Numerical'!$DU$77,'Results Numerical'!$DX$77)</c:f>
              <c:numCache>
                <c:formatCode>0.00</c:formatCode>
                <c:ptCount val="2"/>
                <c:pt idx="0">
                  <c:v>-21.066272874894604</c:v>
                </c:pt>
                <c:pt idx="1">
                  <c:v>-17.662809043406149</c:v>
                </c:pt>
              </c:numCache>
            </c:numRef>
          </c:xVal>
          <c:yVal>
            <c:numRef>
              <c:f>('Results Numerical'!$DV$77,'Results Numerical'!$DY$77)</c:f>
              <c:numCache>
                <c:formatCode>0.00</c:formatCode>
                <c:ptCount val="2"/>
                <c:pt idx="0">
                  <c:v>-23.626929988676725</c:v>
                </c:pt>
                <c:pt idx="1">
                  <c:v>-25.341323394143135</c:v>
                </c:pt>
              </c:numCache>
            </c:numRef>
          </c:yVal>
          <c:smooth val="0"/>
          <c:extLst>
            <c:ext xmlns:c16="http://schemas.microsoft.com/office/drawing/2014/chart" uri="{C3380CC4-5D6E-409C-BE32-E72D297353CC}">
              <c16:uniqueId val="{00000048-9357-4A8A-93B8-95A587D92273}"/>
            </c:ext>
          </c:extLst>
        </c:ser>
        <c:ser>
          <c:idx val="73"/>
          <c:order val="73"/>
          <c:spPr>
            <a:ln>
              <a:solidFill>
                <a:srgbClr val="433F3B"/>
              </a:solidFill>
              <a:tailEnd type="triangle" w="med" len="med"/>
            </a:ln>
          </c:spPr>
          <c:marker>
            <c:symbol val="none"/>
          </c:marker>
          <c:xVal>
            <c:numRef>
              <c:f>('Results Numerical'!$DU$78,'Results Numerical'!$DX$78)</c:f>
              <c:numCache>
                <c:formatCode>0.00</c:formatCode>
                <c:ptCount val="2"/>
                <c:pt idx="0">
                  <c:v>-2.8289586720972264</c:v>
                </c:pt>
                <c:pt idx="1">
                  <c:v>-2.7448607606002975</c:v>
                </c:pt>
              </c:numCache>
            </c:numRef>
          </c:xVal>
          <c:yVal>
            <c:numRef>
              <c:f>('Results Numerical'!$DV$78,'Results Numerical'!$DY$78)</c:f>
              <c:numCache>
                <c:formatCode>0.00</c:formatCode>
                <c:ptCount val="2"/>
                <c:pt idx="0">
                  <c:v>-2.8624358661020359</c:v>
                </c:pt>
                <c:pt idx="1">
                  <c:v>-2.6585925131736499</c:v>
                </c:pt>
              </c:numCache>
            </c:numRef>
          </c:yVal>
          <c:smooth val="0"/>
          <c:extLst>
            <c:ext xmlns:c16="http://schemas.microsoft.com/office/drawing/2014/chart" uri="{C3380CC4-5D6E-409C-BE32-E72D297353CC}">
              <c16:uniqueId val="{00000049-9357-4A8A-93B8-95A587D92273}"/>
            </c:ext>
          </c:extLst>
        </c:ser>
        <c:ser>
          <c:idx val="74"/>
          <c:order val="74"/>
          <c:spPr>
            <a:ln>
              <a:solidFill>
                <a:srgbClr val="364C64"/>
              </a:solidFill>
              <a:tailEnd type="triangle" w="med" len="med"/>
            </a:ln>
          </c:spPr>
          <c:marker>
            <c:symbol val="none"/>
          </c:marker>
          <c:xVal>
            <c:numRef>
              <c:f>('Results Numerical'!$DU$79,'Results Numerical'!$DX$79)</c:f>
              <c:numCache>
                <c:formatCode>0.00</c:formatCode>
                <c:ptCount val="2"/>
                <c:pt idx="0">
                  <c:v>-14.168403344953944</c:v>
                </c:pt>
                <c:pt idx="1">
                  <c:v>-11.624876297993481</c:v>
                </c:pt>
              </c:numCache>
            </c:numRef>
          </c:xVal>
          <c:yVal>
            <c:numRef>
              <c:f>('Results Numerical'!$DV$79,'Results Numerical'!$DY$79)</c:f>
              <c:numCache>
                <c:formatCode>0.00</c:formatCode>
                <c:ptCount val="2"/>
                <c:pt idx="0">
                  <c:v>-19.578767534061068</c:v>
                </c:pt>
                <c:pt idx="1">
                  <c:v>-20.127161841905007</c:v>
                </c:pt>
              </c:numCache>
            </c:numRef>
          </c:yVal>
          <c:smooth val="0"/>
          <c:extLst>
            <c:ext xmlns:c16="http://schemas.microsoft.com/office/drawing/2014/chart" uri="{C3380CC4-5D6E-409C-BE32-E72D297353CC}">
              <c16:uniqueId val="{0000004A-9357-4A8A-93B8-95A587D92273}"/>
            </c:ext>
          </c:extLst>
        </c:ser>
        <c:ser>
          <c:idx val="75"/>
          <c:order val="75"/>
          <c:spPr>
            <a:ln>
              <a:solidFill>
                <a:srgbClr val="496DA1"/>
              </a:solidFill>
              <a:tailEnd type="triangle" w="med" len="med"/>
            </a:ln>
          </c:spPr>
          <c:marker>
            <c:symbol val="none"/>
          </c:marker>
          <c:xVal>
            <c:numRef>
              <c:f>('Results Numerical'!$DU$80,'Results Numerical'!$DX$80)</c:f>
              <c:numCache>
                <c:formatCode>0.00</c:formatCode>
                <c:ptCount val="2"/>
                <c:pt idx="0">
                  <c:v>-15.403503897307036</c:v>
                </c:pt>
                <c:pt idx="1">
                  <c:v>-12.921631259482881</c:v>
                </c:pt>
              </c:numCache>
            </c:numRef>
          </c:xVal>
          <c:yVal>
            <c:numRef>
              <c:f>('Results Numerical'!$DV$80,'Results Numerical'!$DY$80)</c:f>
              <c:numCache>
                <c:formatCode>0.00</c:formatCode>
                <c:ptCount val="2"/>
                <c:pt idx="0">
                  <c:v>-28.929981534931631</c:v>
                </c:pt>
                <c:pt idx="1">
                  <c:v>-30.496799059185307</c:v>
                </c:pt>
              </c:numCache>
            </c:numRef>
          </c:yVal>
          <c:smooth val="0"/>
          <c:extLst>
            <c:ext xmlns:c16="http://schemas.microsoft.com/office/drawing/2014/chart" uri="{C3380CC4-5D6E-409C-BE32-E72D297353CC}">
              <c16:uniqueId val="{0000004B-9357-4A8A-93B8-95A587D92273}"/>
            </c:ext>
          </c:extLst>
        </c:ser>
        <c:ser>
          <c:idx val="76"/>
          <c:order val="76"/>
          <c:spPr>
            <a:ln>
              <a:solidFill>
                <a:srgbClr val="56647F"/>
              </a:solidFill>
              <a:tailEnd type="triangle" w="med" len="med"/>
            </a:ln>
          </c:spPr>
          <c:marker>
            <c:symbol val="none"/>
          </c:marker>
          <c:xVal>
            <c:numRef>
              <c:f>('Results Numerical'!$DU$81,'Results Numerical'!$DX$81)</c:f>
              <c:numCache>
                <c:formatCode>0.00</c:formatCode>
                <c:ptCount val="2"/>
                <c:pt idx="0">
                  <c:v>-11.272490349413093</c:v>
                </c:pt>
                <c:pt idx="1">
                  <c:v>-10.499522643743752</c:v>
                </c:pt>
              </c:numCache>
            </c:numRef>
          </c:xVal>
          <c:yVal>
            <c:numRef>
              <c:f>('Results Numerical'!$DV$81,'Results Numerical'!$DY$81)</c:f>
              <c:numCache>
                <c:formatCode>0.00</c:formatCode>
                <c:ptCount val="2"/>
                <c:pt idx="0">
                  <c:v>-21.708506643592969</c:v>
                </c:pt>
                <c:pt idx="1">
                  <c:v>-23.003691520954686</c:v>
                </c:pt>
              </c:numCache>
            </c:numRef>
          </c:yVal>
          <c:smooth val="0"/>
          <c:extLst>
            <c:ext xmlns:c16="http://schemas.microsoft.com/office/drawing/2014/chart" uri="{C3380CC4-5D6E-409C-BE32-E72D297353CC}">
              <c16:uniqueId val="{0000004C-9357-4A8A-93B8-95A587D92273}"/>
            </c:ext>
          </c:extLst>
        </c:ser>
        <c:ser>
          <c:idx val="77"/>
          <c:order val="77"/>
          <c:spPr>
            <a:ln>
              <a:solidFill>
                <a:srgbClr val="496296"/>
              </a:solidFill>
              <a:tailEnd type="triangle" w="med" len="med"/>
            </a:ln>
          </c:spPr>
          <c:marker>
            <c:symbol val="none"/>
          </c:marker>
          <c:xVal>
            <c:numRef>
              <c:f>('Results Numerical'!$DU$82,'Results Numerical'!$DX$82)</c:f>
              <c:numCache>
                <c:formatCode>0.00</c:formatCode>
                <c:ptCount val="2"/>
                <c:pt idx="0">
                  <c:v>-12.469878773887</c:v>
                </c:pt>
                <c:pt idx="1">
                  <c:v>-9.9097431507505771</c:v>
                </c:pt>
              </c:numCache>
            </c:numRef>
          </c:xVal>
          <c:yVal>
            <c:numRef>
              <c:f>('Results Numerical'!$DV$82,'Results Numerical'!$DY$82)</c:f>
              <c:numCache>
                <c:formatCode>0.00</c:formatCode>
                <c:ptCount val="2"/>
                <c:pt idx="0">
                  <c:v>-29.053820734164766</c:v>
                </c:pt>
                <c:pt idx="1">
                  <c:v>-30.254247986127606</c:v>
                </c:pt>
              </c:numCache>
            </c:numRef>
          </c:yVal>
          <c:smooth val="0"/>
          <c:extLst>
            <c:ext xmlns:c16="http://schemas.microsoft.com/office/drawing/2014/chart" uri="{C3380CC4-5D6E-409C-BE32-E72D297353CC}">
              <c16:uniqueId val="{0000004D-9357-4A8A-93B8-95A587D92273}"/>
            </c:ext>
          </c:extLst>
        </c:ser>
        <c:ser>
          <c:idx val="78"/>
          <c:order val="78"/>
          <c:spPr>
            <a:ln>
              <a:solidFill>
                <a:srgbClr val="AEAABA"/>
              </a:solidFill>
              <a:tailEnd type="triangle" w="med" len="med"/>
            </a:ln>
          </c:spPr>
          <c:marker>
            <c:symbol val="none"/>
          </c:marker>
          <c:xVal>
            <c:numRef>
              <c:f>('Results Numerical'!$DU$83,'Results Numerical'!$DX$83)</c:f>
              <c:numCache>
                <c:formatCode>0.00</c:formatCode>
                <c:ptCount val="2"/>
                <c:pt idx="0">
                  <c:v>-5.7848275211174451</c:v>
                </c:pt>
                <c:pt idx="1">
                  <c:v>-5.2553653413391572</c:v>
                </c:pt>
              </c:numCache>
            </c:numRef>
          </c:xVal>
          <c:yVal>
            <c:numRef>
              <c:f>('Results Numerical'!$DV$83,'Results Numerical'!$DY$83)</c:f>
              <c:numCache>
                <c:formatCode>0.00</c:formatCode>
                <c:ptCount val="2"/>
                <c:pt idx="0">
                  <c:v>-19.017415779267157</c:v>
                </c:pt>
                <c:pt idx="1">
                  <c:v>-20.107549336330628</c:v>
                </c:pt>
              </c:numCache>
            </c:numRef>
          </c:yVal>
          <c:smooth val="0"/>
          <c:extLst>
            <c:ext xmlns:c16="http://schemas.microsoft.com/office/drawing/2014/chart" uri="{C3380CC4-5D6E-409C-BE32-E72D297353CC}">
              <c16:uniqueId val="{0000004E-9357-4A8A-93B8-95A587D92273}"/>
            </c:ext>
          </c:extLst>
        </c:ser>
        <c:ser>
          <c:idx val="79"/>
          <c:order val="79"/>
          <c:spPr>
            <a:ln>
              <a:solidFill>
                <a:srgbClr val="9F90AF"/>
              </a:solidFill>
              <a:tailEnd type="triangle" w="med" len="med"/>
            </a:ln>
          </c:spPr>
          <c:marker>
            <c:symbol val="none"/>
          </c:marker>
          <c:xVal>
            <c:numRef>
              <c:f>('Results Numerical'!$DU$84,'Results Numerical'!$DX$84)</c:f>
              <c:numCache>
                <c:formatCode>0.00</c:formatCode>
                <c:ptCount val="2"/>
                <c:pt idx="0">
                  <c:v>-1.6694496836705013</c:v>
                </c:pt>
                <c:pt idx="1">
                  <c:v>-1.338698712666424</c:v>
                </c:pt>
              </c:numCache>
            </c:numRef>
          </c:xVal>
          <c:yVal>
            <c:numRef>
              <c:f>('Results Numerical'!$DV$84,'Results Numerical'!$DY$84)</c:f>
              <c:numCache>
                <c:formatCode>0.00</c:formatCode>
                <c:ptCount val="2"/>
                <c:pt idx="0">
                  <c:v>-22.494825821208657</c:v>
                </c:pt>
                <c:pt idx="1">
                  <c:v>-23.442140083660551</c:v>
                </c:pt>
              </c:numCache>
            </c:numRef>
          </c:yVal>
          <c:smooth val="0"/>
          <c:extLst>
            <c:ext xmlns:c16="http://schemas.microsoft.com/office/drawing/2014/chart" uri="{C3380CC4-5D6E-409C-BE32-E72D297353CC}">
              <c16:uniqueId val="{0000004F-9357-4A8A-93B8-95A587D92273}"/>
            </c:ext>
          </c:extLst>
        </c:ser>
        <c:ser>
          <c:idx val="80"/>
          <c:order val="80"/>
          <c:spPr>
            <a:ln>
              <a:solidFill>
                <a:srgbClr val="6B5789"/>
              </a:solidFill>
              <a:tailEnd type="triangle" w="med" len="med"/>
            </a:ln>
          </c:spPr>
          <c:marker>
            <c:symbol val="none"/>
          </c:marker>
          <c:xVal>
            <c:numRef>
              <c:f>('Results Numerical'!$DU$85,'Results Numerical'!$DX$85)</c:f>
              <c:numCache>
                <c:formatCode>0.00</c:formatCode>
                <c:ptCount val="2"/>
                <c:pt idx="0">
                  <c:v>0.18366419954315411</c:v>
                </c:pt>
                <c:pt idx="1">
                  <c:v>-1.5544893664505541</c:v>
                </c:pt>
              </c:numCache>
            </c:numRef>
          </c:xVal>
          <c:yVal>
            <c:numRef>
              <c:f>('Results Numerical'!$DV$85,'Results Numerical'!$DY$85)</c:f>
              <c:numCache>
                <c:formatCode>0.00</c:formatCode>
                <c:ptCount val="2"/>
                <c:pt idx="0">
                  <c:v>-27.16969802482571</c:v>
                </c:pt>
                <c:pt idx="1">
                  <c:v>-28.770592667181603</c:v>
                </c:pt>
              </c:numCache>
            </c:numRef>
          </c:yVal>
          <c:smooth val="0"/>
          <c:extLst>
            <c:ext xmlns:c16="http://schemas.microsoft.com/office/drawing/2014/chart" uri="{C3380CC4-5D6E-409C-BE32-E72D297353CC}">
              <c16:uniqueId val="{00000050-9357-4A8A-93B8-95A587D92273}"/>
            </c:ext>
          </c:extLst>
        </c:ser>
        <c:ser>
          <c:idx val="81"/>
          <c:order val="81"/>
          <c:spPr>
            <a:ln>
              <a:solidFill>
                <a:srgbClr val="E5CFC8"/>
              </a:solidFill>
              <a:tailEnd type="triangle" w="med" len="med"/>
            </a:ln>
          </c:spPr>
          <c:marker>
            <c:symbol val="none"/>
          </c:marker>
          <c:xVal>
            <c:numRef>
              <c:f>('Results Numerical'!$DU$86,'Results Numerical'!$DX$86)</c:f>
              <c:numCache>
                <c:formatCode>0.00</c:formatCode>
                <c:ptCount val="2"/>
                <c:pt idx="0">
                  <c:v>0.25178446973999918</c:v>
                </c:pt>
                <c:pt idx="1">
                  <c:v>0.46304378008326447</c:v>
                </c:pt>
              </c:numCache>
            </c:numRef>
          </c:xVal>
          <c:yVal>
            <c:numRef>
              <c:f>('Results Numerical'!$DV$86,'Results Numerical'!$DY$86)</c:f>
              <c:numCache>
                <c:formatCode>0.00</c:formatCode>
                <c:ptCount val="2"/>
                <c:pt idx="0">
                  <c:v>-9.6792235645157323</c:v>
                </c:pt>
                <c:pt idx="1">
                  <c:v>-10.091751103034399</c:v>
                </c:pt>
              </c:numCache>
            </c:numRef>
          </c:yVal>
          <c:smooth val="0"/>
          <c:extLst>
            <c:ext xmlns:c16="http://schemas.microsoft.com/office/drawing/2014/chart" uri="{C3380CC4-5D6E-409C-BE32-E72D297353CC}">
              <c16:uniqueId val="{00000051-9357-4A8A-93B8-95A587D92273}"/>
            </c:ext>
          </c:extLst>
        </c:ser>
        <c:ser>
          <c:idx val="82"/>
          <c:order val="82"/>
          <c:spPr>
            <a:ln>
              <a:solidFill>
                <a:srgbClr val="B9A3B0"/>
              </a:solidFill>
              <a:tailEnd type="triangle" w="med" len="med"/>
            </a:ln>
          </c:spPr>
          <c:marker>
            <c:symbol val="none"/>
          </c:marker>
          <c:xVal>
            <c:numRef>
              <c:f>('Results Numerical'!$DU$87,'Results Numerical'!$DX$87)</c:f>
              <c:numCache>
                <c:formatCode>0.00</c:formatCode>
                <c:ptCount val="2"/>
                <c:pt idx="0">
                  <c:v>2.7910896383997268</c:v>
                </c:pt>
                <c:pt idx="1">
                  <c:v>2.9683534995425545</c:v>
                </c:pt>
              </c:numCache>
            </c:numRef>
          </c:xVal>
          <c:yVal>
            <c:numRef>
              <c:f>('Results Numerical'!$DV$87,'Results Numerical'!$DY$87)</c:f>
              <c:numCache>
                <c:formatCode>0.00</c:formatCode>
                <c:ptCount val="2"/>
                <c:pt idx="0">
                  <c:v>-16.630921295368964</c:v>
                </c:pt>
                <c:pt idx="1">
                  <c:v>-17.287374535674122</c:v>
                </c:pt>
              </c:numCache>
            </c:numRef>
          </c:yVal>
          <c:smooth val="0"/>
          <c:extLst>
            <c:ext xmlns:c16="http://schemas.microsoft.com/office/drawing/2014/chart" uri="{C3380CC4-5D6E-409C-BE32-E72D297353CC}">
              <c16:uniqueId val="{00000052-9357-4A8A-93B8-95A587D92273}"/>
            </c:ext>
          </c:extLst>
        </c:ser>
        <c:ser>
          <c:idx val="83"/>
          <c:order val="83"/>
          <c:spPr>
            <a:ln>
              <a:solidFill>
                <a:srgbClr val="473D3E"/>
              </a:solidFill>
              <a:tailEnd type="triangle" w="med" len="med"/>
            </a:ln>
          </c:spPr>
          <c:marker>
            <c:symbol val="none"/>
          </c:marker>
          <c:xVal>
            <c:numRef>
              <c:f>('Results Numerical'!$DU$88,'Results Numerical'!$DX$88)</c:f>
              <c:numCache>
                <c:formatCode>0.00</c:formatCode>
                <c:ptCount val="2"/>
                <c:pt idx="0">
                  <c:v>0.49876582606582209</c:v>
                </c:pt>
                <c:pt idx="1">
                  <c:v>-1.8372933318195964E-2</c:v>
                </c:pt>
              </c:numCache>
            </c:numRef>
          </c:xVal>
          <c:yVal>
            <c:numRef>
              <c:f>('Results Numerical'!$DV$88,'Results Numerical'!$DY$88)</c:f>
              <c:numCache>
                <c:formatCode>0.00</c:formatCode>
                <c:ptCount val="2"/>
                <c:pt idx="0">
                  <c:v>-6.6304364163724889</c:v>
                </c:pt>
                <c:pt idx="1">
                  <c:v>-7.9674564537023311</c:v>
                </c:pt>
              </c:numCache>
            </c:numRef>
          </c:yVal>
          <c:smooth val="0"/>
          <c:extLst>
            <c:ext xmlns:c16="http://schemas.microsoft.com/office/drawing/2014/chart" uri="{C3380CC4-5D6E-409C-BE32-E72D297353CC}">
              <c16:uniqueId val="{00000053-9357-4A8A-93B8-95A587D92273}"/>
            </c:ext>
          </c:extLst>
        </c:ser>
        <c:ser>
          <c:idx val="84"/>
          <c:order val="84"/>
          <c:spPr>
            <a:ln>
              <a:solidFill>
                <a:srgbClr val="685662"/>
              </a:solidFill>
              <a:tailEnd type="triangle" w="med" len="med"/>
            </a:ln>
          </c:spPr>
          <c:marker>
            <c:symbol val="none"/>
          </c:marker>
          <c:xVal>
            <c:numRef>
              <c:f>('Results Numerical'!$DU$89,'Results Numerical'!$DX$89)</c:f>
              <c:numCache>
                <c:formatCode>0.00</c:formatCode>
                <c:ptCount val="2"/>
                <c:pt idx="0">
                  <c:v>2.1814572376780128</c:v>
                </c:pt>
                <c:pt idx="1">
                  <c:v>0.49005228028773851</c:v>
                </c:pt>
              </c:numCache>
            </c:numRef>
          </c:xVal>
          <c:yVal>
            <c:numRef>
              <c:f>('Results Numerical'!$DV$89,'Results Numerical'!$DY$89)</c:f>
              <c:numCache>
                <c:formatCode>0.00</c:formatCode>
                <c:ptCount val="2"/>
                <c:pt idx="0">
                  <c:v>-12.541699189297448</c:v>
                </c:pt>
                <c:pt idx="1">
                  <c:v>-13.925170088743103</c:v>
                </c:pt>
              </c:numCache>
            </c:numRef>
          </c:yVal>
          <c:smooth val="0"/>
          <c:extLst>
            <c:ext xmlns:c16="http://schemas.microsoft.com/office/drawing/2014/chart" uri="{C3380CC4-5D6E-409C-BE32-E72D297353CC}">
              <c16:uniqueId val="{00000054-9357-4A8A-93B8-95A587D92273}"/>
            </c:ext>
          </c:extLst>
        </c:ser>
        <c:ser>
          <c:idx val="85"/>
          <c:order val="85"/>
          <c:spPr>
            <a:ln>
              <a:solidFill>
                <a:srgbClr val="AD88AD"/>
              </a:solidFill>
              <a:tailEnd type="triangle" w="med" len="med"/>
            </a:ln>
          </c:spPr>
          <c:marker>
            <c:symbol val="none"/>
          </c:marker>
          <c:xVal>
            <c:numRef>
              <c:f>('Results Numerical'!$DU$90,'Results Numerical'!$DX$90)</c:f>
              <c:numCache>
                <c:formatCode>0.00</c:formatCode>
                <c:ptCount val="2"/>
                <c:pt idx="0">
                  <c:v>5.6851450877217484</c:v>
                </c:pt>
                <c:pt idx="1">
                  <c:v>2.5766778383257045</c:v>
                </c:pt>
              </c:numCache>
            </c:numRef>
          </c:xVal>
          <c:yVal>
            <c:numRef>
              <c:f>('Results Numerical'!$DV$90,'Results Numerical'!$DY$90)</c:f>
              <c:numCache>
                <c:formatCode>0.00</c:formatCode>
                <c:ptCount val="2"/>
                <c:pt idx="0">
                  <c:v>-22.224914145216445</c:v>
                </c:pt>
                <c:pt idx="1">
                  <c:v>-24.420320306255775</c:v>
                </c:pt>
              </c:numCache>
            </c:numRef>
          </c:yVal>
          <c:smooth val="0"/>
          <c:extLst>
            <c:ext xmlns:c16="http://schemas.microsoft.com/office/drawing/2014/chart" uri="{C3380CC4-5D6E-409C-BE32-E72D297353CC}">
              <c16:uniqueId val="{00000055-9357-4A8A-93B8-95A587D92273}"/>
            </c:ext>
          </c:extLst>
        </c:ser>
        <c:ser>
          <c:idx val="86"/>
          <c:order val="86"/>
          <c:spPr>
            <a:ln>
              <a:solidFill>
                <a:srgbClr val="6F4772"/>
              </a:solidFill>
              <a:tailEnd type="triangle" w="med" len="med"/>
            </a:ln>
          </c:spPr>
          <c:marker>
            <c:symbol val="none"/>
          </c:marker>
          <c:xVal>
            <c:numRef>
              <c:f>('Results Numerical'!$DU$91,'Results Numerical'!$DX$91)</c:f>
              <c:numCache>
                <c:formatCode>0.00</c:formatCode>
                <c:ptCount val="2"/>
                <c:pt idx="0">
                  <c:v>9.0659240338122302</c:v>
                </c:pt>
                <c:pt idx="1">
                  <c:v>7.1011971440946189</c:v>
                </c:pt>
              </c:numCache>
            </c:numRef>
          </c:xVal>
          <c:yVal>
            <c:numRef>
              <c:f>('Results Numerical'!$DV$91,'Results Numerical'!$DY$91)</c:f>
              <c:numCache>
                <c:formatCode>0.00</c:formatCode>
                <c:ptCount val="2"/>
                <c:pt idx="0">
                  <c:v>-21.72496380666681</c:v>
                </c:pt>
                <c:pt idx="1">
                  <c:v>-23.68754469575055</c:v>
                </c:pt>
              </c:numCache>
            </c:numRef>
          </c:yVal>
          <c:smooth val="0"/>
          <c:extLst>
            <c:ext xmlns:c16="http://schemas.microsoft.com/office/drawing/2014/chart" uri="{C3380CC4-5D6E-409C-BE32-E72D297353CC}">
              <c16:uniqueId val="{00000056-9357-4A8A-93B8-95A587D92273}"/>
            </c:ext>
          </c:extLst>
        </c:ser>
        <c:ser>
          <c:idx val="87"/>
          <c:order val="87"/>
          <c:spPr>
            <a:ln>
              <a:solidFill>
                <a:srgbClr val="B3779E"/>
              </a:solidFill>
              <a:tailEnd type="triangle" w="med" len="med"/>
            </a:ln>
          </c:spPr>
          <c:marker>
            <c:symbol val="none"/>
          </c:marker>
          <c:xVal>
            <c:numRef>
              <c:f>('Results Numerical'!$DU$92,'Results Numerical'!$DX$92)</c:f>
              <c:numCache>
                <c:formatCode>0.00</c:formatCode>
                <c:ptCount val="2"/>
                <c:pt idx="0">
                  <c:v>14.29554760022479</c:v>
                </c:pt>
                <c:pt idx="1">
                  <c:v>11.915715135002458</c:v>
                </c:pt>
              </c:numCache>
            </c:numRef>
          </c:xVal>
          <c:yVal>
            <c:numRef>
              <c:f>('Results Numerical'!$DV$92,'Results Numerical'!$DY$92)</c:f>
              <c:numCache>
                <c:formatCode>0.00</c:formatCode>
                <c:ptCount val="2"/>
                <c:pt idx="0">
                  <c:v>-18.274315113039265</c:v>
                </c:pt>
                <c:pt idx="1">
                  <c:v>-20.691610839362195</c:v>
                </c:pt>
              </c:numCache>
            </c:numRef>
          </c:yVal>
          <c:smooth val="0"/>
          <c:extLst>
            <c:ext xmlns:c16="http://schemas.microsoft.com/office/drawing/2014/chart" uri="{C3380CC4-5D6E-409C-BE32-E72D297353CC}">
              <c16:uniqueId val="{00000057-9357-4A8A-93B8-95A587D92273}"/>
            </c:ext>
          </c:extLst>
        </c:ser>
        <c:ser>
          <c:idx val="88"/>
          <c:order val="88"/>
          <c:spPr>
            <a:ln>
              <a:solidFill>
                <a:srgbClr val="714364"/>
              </a:solidFill>
              <a:tailEnd type="triangle" w="med" len="med"/>
            </a:ln>
          </c:spPr>
          <c:marker>
            <c:symbol val="none"/>
          </c:marker>
          <c:xVal>
            <c:numRef>
              <c:f>('Results Numerical'!$DU$93,'Results Numerical'!$DX$93)</c:f>
              <c:numCache>
                <c:formatCode>0.00</c:formatCode>
                <c:ptCount val="2"/>
                <c:pt idx="0">
                  <c:v>14.569874356599163</c:v>
                </c:pt>
                <c:pt idx="1">
                  <c:v>11.6641364389111</c:v>
                </c:pt>
              </c:numCache>
            </c:numRef>
          </c:xVal>
          <c:yVal>
            <c:numRef>
              <c:f>('Results Numerical'!$DV$93,'Results Numerical'!$DY$93)</c:f>
              <c:numCache>
                <c:formatCode>0.00</c:formatCode>
                <c:ptCount val="2"/>
                <c:pt idx="0">
                  <c:v>-16.23511225999583</c:v>
                </c:pt>
                <c:pt idx="1">
                  <c:v>-18.457572353916699</c:v>
                </c:pt>
              </c:numCache>
            </c:numRef>
          </c:yVal>
          <c:smooth val="0"/>
          <c:extLst>
            <c:ext xmlns:c16="http://schemas.microsoft.com/office/drawing/2014/chart" uri="{C3380CC4-5D6E-409C-BE32-E72D297353CC}">
              <c16:uniqueId val="{00000058-9357-4A8A-93B8-95A587D92273}"/>
            </c:ext>
          </c:extLst>
        </c:ser>
        <c:ser>
          <c:idx val="89"/>
          <c:order val="89"/>
          <c:spPr>
            <a:ln>
              <a:solidFill>
                <a:srgbClr val="854A72"/>
              </a:solidFill>
              <a:tailEnd type="triangle" w="med" len="med"/>
            </a:ln>
          </c:spPr>
          <c:marker>
            <c:symbol val="none"/>
          </c:marker>
          <c:xVal>
            <c:numRef>
              <c:f>('Results Numerical'!$DU$94,'Results Numerical'!$DX$94)</c:f>
              <c:numCache>
                <c:formatCode>0.00</c:formatCode>
                <c:ptCount val="2"/>
                <c:pt idx="0">
                  <c:v>17.728336525076109</c:v>
                </c:pt>
                <c:pt idx="1">
                  <c:v>15.297547090585926</c:v>
                </c:pt>
              </c:numCache>
            </c:numRef>
          </c:xVal>
          <c:yVal>
            <c:numRef>
              <c:f>('Results Numerical'!$DV$94,'Results Numerical'!$DY$94)</c:f>
              <c:numCache>
                <c:formatCode>0.00</c:formatCode>
                <c:ptCount val="2"/>
                <c:pt idx="0">
                  <c:v>-16.959107430336967</c:v>
                </c:pt>
                <c:pt idx="1">
                  <c:v>-19.45113704541658</c:v>
                </c:pt>
              </c:numCache>
            </c:numRef>
          </c:yVal>
          <c:smooth val="0"/>
          <c:extLst>
            <c:ext xmlns:c16="http://schemas.microsoft.com/office/drawing/2014/chart" uri="{C3380CC4-5D6E-409C-BE32-E72D297353CC}">
              <c16:uniqueId val="{00000059-9357-4A8A-93B8-95A587D92273}"/>
            </c:ext>
          </c:extLst>
        </c:ser>
        <c:ser>
          <c:idx val="90"/>
          <c:order val="90"/>
          <c:spPr>
            <a:ln>
              <a:solidFill>
                <a:srgbClr val="D3BAAA"/>
              </a:solidFill>
              <a:tailEnd type="triangle" w="med" len="med"/>
            </a:ln>
          </c:spPr>
          <c:marker>
            <c:symbol val="none"/>
          </c:marker>
          <c:xVal>
            <c:numRef>
              <c:f>('Results Numerical'!$DU$95,'Results Numerical'!$DX$95)</c:f>
              <c:numCache>
                <c:formatCode>0.00</c:formatCode>
                <c:ptCount val="2"/>
                <c:pt idx="0">
                  <c:v>0.7764247001929544</c:v>
                </c:pt>
                <c:pt idx="1">
                  <c:v>-0.24264164355041976</c:v>
                </c:pt>
              </c:numCache>
            </c:numRef>
          </c:xVal>
          <c:yVal>
            <c:numRef>
              <c:f>('Results Numerical'!$DV$95,'Results Numerical'!$DY$95)</c:f>
              <c:numCache>
                <c:formatCode>0.00</c:formatCode>
                <c:ptCount val="2"/>
                <c:pt idx="0">
                  <c:v>-0.69498534809557766</c:v>
                </c:pt>
                <c:pt idx="1">
                  <c:v>-1.3876342456832818</c:v>
                </c:pt>
              </c:numCache>
            </c:numRef>
          </c:yVal>
          <c:smooth val="0"/>
          <c:extLst>
            <c:ext xmlns:c16="http://schemas.microsoft.com/office/drawing/2014/chart" uri="{C3380CC4-5D6E-409C-BE32-E72D297353CC}">
              <c16:uniqueId val="{0000005A-9357-4A8A-93B8-95A587D92273}"/>
            </c:ext>
          </c:extLst>
        </c:ser>
        <c:ser>
          <c:idx val="91"/>
          <c:order val="91"/>
          <c:spPr>
            <a:ln>
              <a:solidFill>
                <a:srgbClr val="9F707E"/>
              </a:solidFill>
              <a:tailEnd type="triangle" w="med" len="med"/>
            </a:ln>
          </c:spPr>
          <c:marker>
            <c:symbol val="none"/>
          </c:marker>
          <c:xVal>
            <c:numRef>
              <c:f>('Results Numerical'!$DU$96,'Results Numerical'!$DX$96)</c:f>
              <c:numCache>
                <c:formatCode>0.00</c:formatCode>
                <c:ptCount val="2"/>
                <c:pt idx="0">
                  <c:v>10.893442072276784</c:v>
                </c:pt>
                <c:pt idx="1">
                  <c:v>6.0965697520065989</c:v>
                </c:pt>
              </c:numCache>
            </c:numRef>
          </c:xVal>
          <c:yVal>
            <c:numRef>
              <c:f>('Results Numerical'!$DV$96,'Results Numerical'!$DY$96)</c:f>
              <c:numCache>
                <c:formatCode>0.00</c:formatCode>
                <c:ptCount val="2"/>
                <c:pt idx="0">
                  <c:v>-9.2940538372554062</c:v>
                </c:pt>
                <c:pt idx="1">
                  <c:v>-12.827653316139312</c:v>
                </c:pt>
              </c:numCache>
            </c:numRef>
          </c:yVal>
          <c:smooth val="0"/>
          <c:extLst>
            <c:ext xmlns:c16="http://schemas.microsoft.com/office/drawing/2014/chart" uri="{C3380CC4-5D6E-409C-BE32-E72D297353CC}">
              <c16:uniqueId val="{0000005B-9357-4A8A-93B8-95A587D92273}"/>
            </c:ext>
          </c:extLst>
        </c:ser>
        <c:ser>
          <c:idx val="92"/>
          <c:order val="92"/>
          <c:spPr>
            <a:ln>
              <a:solidFill>
                <a:srgbClr val="BB8D93"/>
              </a:solidFill>
              <a:tailEnd type="triangle" w="med" len="med"/>
            </a:ln>
          </c:spPr>
          <c:marker>
            <c:symbol val="none"/>
          </c:marker>
          <c:xVal>
            <c:numRef>
              <c:f>('Results Numerical'!$DU$97,'Results Numerical'!$DX$97)</c:f>
              <c:numCache>
                <c:formatCode>0.00</c:formatCode>
                <c:ptCount val="2"/>
                <c:pt idx="0">
                  <c:v>10.443943239791691</c:v>
                </c:pt>
                <c:pt idx="1">
                  <c:v>7.4697464176052559</c:v>
                </c:pt>
              </c:numCache>
            </c:numRef>
          </c:xVal>
          <c:yVal>
            <c:numRef>
              <c:f>('Results Numerical'!$DV$97,'Results Numerical'!$DY$97)</c:f>
              <c:numCache>
                <c:formatCode>0.00</c:formatCode>
                <c:ptCount val="2"/>
                <c:pt idx="0">
                  <c:v>-7.3008672791952112</c:v>
                </c:pt>
                <c:pt idx="1">
                  <c:v>-9.3893750611951337</c:v>
                </c:pt>
              </c:numCache>
            </c:numRef>
          </c:yVal>
          <c:smooth val="0"/>
          <c:extLst>
            <c:ext xmlns:c16="http://schemas.microsoft.com/office/drawing/2014/chart" uri="{C3380CC4-5D6E-409C-BE32-E72D297353CC}">
              <c16:uniqueId val="{0000005C-9357-4A8A-93B8-95A587D92273}"/>
            </c:ext>
          </c:extLst>
        </c:ser>
        <c:ser>
          <c:idx val="93"/>
          <c:order val="93"/>
          <c:spPr>
            <a:ln>
              <a:solidFill>
                <a:srgbClr val="7E415B"/>
              </a:solidFill>
              <a:tailEnd type="triangle" w="med" len="med"/>
            </a:ln>
          </c:spPr>
          <c:marker>
            <c:symbol val="none"/>
          </c:marker>
          <c:xVal>
            <c:numRef>
              <c:f>('Results Numerical'!$DU$98,'Results Numerical'!$DX$98)</c:f>
              <c:numCache>
                <c:formatCode>0.00</c:formatCode>
                <c:ptCount val="2"/>
                <c:pt idx="0">
                  <c:v>18.939367504675815</c:v>
                </c:pt>
                <c:pt idx="1">
                  <c:v>13.53123364376823</c:v>
                </c:pt>
              </c:numCache>
            </c:numRef>
          </c:xVal>
          <c:yVal>
            <c:numRef>
              <c:f>('Results Numerical'!$DV$98,'Results Numerical'!$DY$98)</c:f>
              <c:numCache>
                <c:formatCode>0.00</c:formatCode>
                <c:ptCount val="2"/>
                <c:pt idx="0">
                  <c:v>-9.3447676425854649</c:v>
                </c:pt>
                <c:pt idx="1">
                  <c:v>-13.376926868088184</c:v>
                </c:pt>
              </c:numCache>
            </c:numRef>
          </c:yVal>
          <c:smooth val="0"/>
          <c:extLst>
            <c:ext xmlns:c16="http://schemas.microsoft.com/office/drawing/2014/chart" uri="{C3380CC4-5D6E-409C-BE32-E72D297353CC}">
              <c16:uniqueId val="{0000005D-9357-4A8A-93B8-95A587D92273}"/>
            </c:ext>
          </c:extLst>
        </c:ser>
        <c:ser>
          <c:idx val="94"/>
          <c:order val="94"/>
          <c:spPr>
            <a:ln>
              <a:solidFill>
                <a:srgbClr val="CD8F9A"/>
              </a:solidFill>
              <a:tailEnd type="triangle" w="med" len="med"/>
            </a:ln>
          </c:spPr>
          <c:marker>
            <c:symbol val="none"/>
          </c:marker>
          <c:xVal>
            <c:numRef>
              <c:f>('Results Numerical'!$DU$99,'Results Numerical'!$DX$99)</c:f>
              <c:numCache>
                <c:formatCode>0.00</c:formatCode>
                <c:ptCount val="2"/>
                <c:pt idx="0">
                  <c:v>14.02724217913306</c:v>
                </c:pt>
                <c:pt idx="1">
                  <c:v>10.492658492974559</c:v>
                </c:pt>
              </c:numCache>
            </c:numRef>
          </c:xVal>
          <c:yVal>
            <c:numRef>
              <c:f>('Results Numerical'!$DV$99,'Results Numerical'!$DY$99)</c:f>
              <c:numCache>
                <c:formatCode>0.00</c:formatCode>
                <c:ptCount val="2"/>
                <c:pt idx="0">
                  <c:v>-6.3987496912891135</c:v>
                </c:pt>
                <c:pt idx="1">
                  <c:v>-9.4517965887036208</c:v>
                </c:pt>
              </c:numCache>
            </c:numRef>
          </c:yVal>
          <c:smooth val="0"/>
          <c:extLst>
            <c:ext xmlns:c16="http://schemas.microsoft.com/office/drawing/2014/chart" uri="{C3380CC4-5D6E-409C-BE32-E72D297353CC}">
              <c16:uniqueId val="{0000005E-9357-4A8A-93B8-95A587D92273}"/>
            </c:ext>
          </c:extLst>
        </c:ser>
        <c:ser>
          <c:idx val="95"/>
          <c:order val="95"/>
          <c:spPr>
            <a:ln>
              <a:solidFill>
                <a:srgbClr val="E6A5AB"/>
              </a:solidFill>
              <a:tailEnd type="triangle" w="med" len="med"/>
            </a:ln>
          </c:spPr>
          <c:marker>
            <c:symbol val="none"/>
          </c:marker>
          <c:xVal>
            <c:numRef>
              <c:f>('Results Numerical'!$DU$100,'Results Numerical'!$DX$100)</c:f>
              <c:numCache>
                <c:formatCode>0.00</c:formatCode>
                <c:ptCount val="2"/>
                <c:pt idx="0">
                  <c:v>14.813095782342938</c:v>
                </c:pt>
                <c:pt idx="1">
                  <c:v>12.099557366570343</c:v>
                </c:pt>
              </c:numCache>
            </c:numRef>
          </c:xVal>
          <c:yVal>
            <c:numRef>
              <c:f>('Results Numerical'!$DV$100,'Results Numerical'!$DY$100)</c:f>
              <c:numCache>
                <c:formatCode>0.00</c:formatCode>
                <c:ptCount val="2"/>
                <c:pt idx="0">
                  <c:v>-5.8057366726893198</c:v>
                </c:pt>
                <c:pt idx="1">
                  <c:v>-7.8894528951883709</c:v>
                </c:pt>
              </c:numCache>
            </c:numRef>
          </c:yVal>
          <c:smooth val="0"/>
          <c:extLst>
            <c:ext xmlns:c16="http://schemas.microsoft.com/office/drawing/2014/chart" uri="{C3380CC4-5D6E-409C-BE32-E72D297353CC}">
              <c16:uniqueId val="{0000005F-9357-4A8A-93B8-95A587D92273}"/>
            </c:ext>
          </c:extLst>
        </c:ser>
        <c:ser>
          <c:idx val="96"/>
          <c:order val="96"/>
          <c:spPr>
            <a:ln>
              <a:solidFill>
                <a:srgbClr val="A5596E"/>
              </a:solidFill>
              <a:tailEnd type="triangle" w="med" len="med"/>
            </a:ln>
          </c:spPr>
          <c:marker>
            <c:symbol val="none"/>
          </c:marker>
          <c:xVal>
            <c:numRef>
              <c:f>('Results Numerical'!$DU$101,'Results Numerical'!$DX$101)</c:f>
              <c:numCache>
                <c:formatCode>0.00</c:formatCode>
                <c:ptCount val="2"/>
                <c:pt idx="0">
                  <c:v>23.870470042743005</c:v>
                </c:pt>
                <c:pt idx="1">
                  <c:v>22.297668708197666</c:v>
                </c:pt>
              </c:numCache>
            </c:numRef>
          </c:xVal>
          <c:yVal>
            <c:numRef>
              <c:f>('Results Numerical'!$DV$101,'Results Numerical'!$DY$101)</c:f>
              <c:numCache>
                <c:formatCode>0.00</c:formatCode>
                <c:ptCount val="2"/>
                <c:pt idx="0">
                  <c:v>-6.0610515488158248</c:v>
                </c:pt>
                <c:pt idx="1">
                  <c:v>-6.547898716570792</c:v>
                </c:pt>
              </c:numCache>
            </c:numRef>
          </c:yVal>
          <c:smooth val="0"/>
          <c:extLst>
            <c:ext xmlns:c16="http://schemas.microsoft.com/office/drawing/2014/chart" uri="{C3380CC4-5D6E-409C-BE32-E72D297353CC}">
              <c16:uniqueId val="{00000060-9357-4A8A-93B8-95A587D92273}"/>
            </c:ext>
          </c:extLst>
        </c:ser>
        <c:ser>
          <c:idx val="97"/>
          <c:order val="97"/>
          <c:spPr>
            <a:ln>
              <a:solidFill>
                <a:srgbClr val="DA6882"/>
              </a:solidFill>
              <a:tailEnd type="triangle" w="med" len="med"/>
            </a:ln>
          </c:spPr>
          <c:marker>
            <c:symbol val="none"/>
          </c:marker>
          <c:xVal>
            <c:numRef>
              <c:f>('Results Numerical'!$DU$102,'Results Numerical'!$DX$102)</c:f>
              <c:numCache>
                <c:formatCode>0.00</c:formatCode>
                <c:ptCount val="2"/>
                <c:pt idx="0">
                  <c:v>28.991440517600573</c:v>
                </c:pt>
                <c:pt idx="1">
                  <c:v>26.040803082982826</c:v>
                </c:pt>
              </c:numCache>
            </c:numRef>
          </c:xVal>
          <c:yVal>
            <c:numRef>
              <c:f>('Results Numerical'!$DV$102,'Results Numerical'!$DY$102)</c:f>
              <c:numCache>
                <c:formatCode>0.00</c:formatCode>
                <c:ptCount val="2"/>
                <c:pt idx="0">
                  <c:v>-3.5936773022200086</c:v>
                </c:pt>
                <c:pt idx="1">
                  <c:v>-5.562519929887439</c:v>
                </c:pt>
              </c:numCache>
            </c:numRef>
          </c:yVal>
          <c:smooth val="0"/>
          <c:extLst>
            <c:ext xmlns:c16="http://schemas.microsoft.com/office/drawing/2014/chart" uri="{C3380CC4-5D6E-409C-BE32-E72D297353CC}">
              <c16:uniqueId val="{00000061-9357-4A8A-93B8-95A587D92273}"/>
            </c:ext>
          </c:extLst>
        </c:ser>
        <c:ser>
          <c:idx val="98"/>
          <c:order val="98"/>
          <c:spPr>
            <a:ln>
              <a:solidFill>
                <a:srgbClr val="B94969"/>
              </a:solidFill>
              <a:tailEnd type="triangle" w="med" len="med"/>
            </a:ln>
          </c:spPr>
          <c:marker>
            <c:symbol val="none"/>
          </c:marker>
          <c:xVal>
            <c:numRef>
              <c:f>('Results Numerical'!$DU$103,'Results Numerical'!$DX$103)</c:f>
              <c:numCache>
                <c:formatCode>0.00</c:formatCode>
                <c:ptCount val="2"/>
                <c:pt idx="0">
                  <c:v>29.206695313426618</c:v>
                </c:pt>
                <c:pt idx="1">
                  <c:v>24.477947696093324</c:v>
                </c:pt>
              </c:numCache>
            </c:numRef>
          </c:xVal>
          <c:yVal>
            <c:numRef>
              <c:f>('Results Numerical'!$DV$103,'Results Numerical'!$DY$103)</c:f>
              <c:numCache>
                <c:formatCode>0.00</c:formatCode>
                <c:ptCount val="2"/>
                <c:pt idx="0">
                  <c:v>-3.2142194819156997</c:v>
                </c:pt>
                <c:pt idx="1">
                  <c:v>-6.9373172082938872</c:v>
                </c:pt>
              </c:numCache>
            </c:numRef>
          </c:yVal>
          <c:smooth val="0"/>
          <c:extLst>
            <c:ext xmlns:c16="http://schemas.microsoft.com/office/drawing/2014/chart" uri="{C3380CC4-5D6E-409C-BE32-E72D297353CC}">
              <c16:uniqueId val="{00000062-9357-4A8A-93B8-95A587D92273}"/>
            </c:ext>
          </c:extLst>
        </c:ser>
        <c:dLbls>
          <c:showLegendKey val="0"/>
          <c:showVal val="0"/>
          <c:showCatName val="0"/>
          <c:showSerName val="0"/>
          <c:showPercent val="0"/>
          <c:showBubbleSize val="0"/>
        </c:dLbls>
        <c:axId val="299961744"/>
        <c:axId val="299962304"/>
      </c:scatterChart>
      <c:valAx>
        <c:axId val="29996174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299962304"/>
        <c:crosses val="autoZero"/>
        <c:crossBetween val="midCat"/>
        <c:majorUnit val="10"/>
        <c:minorUnit val="10"/>
      </c:valAx>
      <c:valAx>
        <c:axId val="29996230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29996174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043-4512-A23A-1ADA91E02522}"/>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2043-4512-A23A-1ADA91E02522}"/>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043-4512-A23A-1ADA91E02522}"/>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043-4512-A23A-1ADA91E02522}"/>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043-4512-A23A-1ADA91E02522}"/>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043-4512-A23A-1ADA91E02522}"/>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043-4512-A23A-1ADA91E02522}"/>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043-4512-A23A-1ADA91E02522}"/>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2043-4512-A23A-1ADA91E02522}"/>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043-4512-A23A-1ADA91E02522}"/>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043-4512-A23A-1ADA91E02522}"/>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043-4512-A23A-1ADA91E02522}"/>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043-4512-A23A-1ADA91E02522}"/>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043-4512-A23A-1ADA91E02522}"/>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043-4512-A23A-1ADA91E02522}"/>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043-4512-A23A-1ADA91E02522}"/>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043-4512-A23A-1ADA91E02522}"/>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043-4512-A23A-1ADA91E02522}"/>
            </c:ext>
          </c:extLst>
        </c:ser>
        <c:dLbls>
          <c:showLegendKey val="0"/>
          <c:showVal val="0"/>
          <c:showCatName val="0"/>
          <c:showSerName val="0"/>
          <c:showPercent val="0"/>
          <c:showBubbleSize val="0"/>
        </c:dLbls>
        <c:axId val="790163840"/>
        <c:axId val="790164400"/>
      </c:scatterChart>
      <c:valAx>
        <c:axId val="790163840"/>
        <c:scaling>
          <c:orientation val="minMax"/>
          <c:max val="1.5"/>
          <c:min val="-1.5"/>
        </c:scaling>
        <c:delete val="1"/>
        <c:axPos val="b"/>
        <c:numFmt formatCode="0.00" sourceLinked="1"/>
        <c:majorTickMark val="out"/>
        <c:minorTickMark val="none"/>
        <c:tickLblPos val="nextTo"/>
        <c:crossAx val="790164400"/>
        <c:crosses val="autoZero"/>
        <c:crossBetween val="midCat"/>
        <c:majorUnit val="0.5"/>
      </c:valAx>
      <c:valAx>
        <c:axId val="790164400"/>
        <c:scaling>
          <c:orientation val="minMax"/>
          <c:max val="1.5"/>
          <c:min val="-1.5"/>
        </c:scaling>
        <c:delete val="1"/>
        <c:axPos val="l"/>
        <c:numFmt formatCode="0.00" sourceLinked="1"/>
        <c:majorTickMark val="out"/>
        <c:minorTickMark val="none"/>
        <c:tickLblPos val="nextTo"/>
        <c:crossAx val="79016384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972-43B7-AC09-427439ADE4A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972-43B7-AC09-427439ADE4A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972-43B7-AC09-427439ADE4A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972-43B7-AC09-427439ADE4A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972-43B7-AC09-427439ADE4A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972-43B7-AC09-427439ADE4A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972-43B7-AC09-427439ADE4A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972-43B7-AC09-427439ADE4A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972-43B7-AC09-427439ADE4A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972-43B7-AC09-427439ADE4A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972-43B7-AC09-427439ADE4A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972-43B7-AC09-427439ADE4A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972-43B7-AC09-427439ADE4A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972-43B7-AC09-427439ADE4A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972-43B7-AC09-427439ADE4A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972-43B7-AC09-427439ADE4A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972-43B7-AC09-427439ADE4A6}"/>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972-43B7-AC09-427439ADE4A6}"/>
            </c:ext>
          </c:extLst>
        </c:ser>
        <c:dLbls>
          <c:showLegendKey val="0"/>
          <c:showVal val="0"/>
          <c:showCatName val="0"/>
          <c:showSerName val="0"/>
          <c:showPercent val="0"/>
          <c:showBubbleSize val="0"/>
        </c:dLbls>
        <c:axId val="791218080"/>
        <c:axId val="791218640"/>
      </c:scatterChart>
      <c:valAx>
        <c:axId val="791218080"/>
        <c:scaling>
          <c:orientation val="minMax"/>
          <c:max val="1.5"/>
          <c:min val="-1.5"/>
        </c:scaling>
        <c:delete val="1"/>
        <c:axPos val="b"/>
        <c:numFmt formatCode="0.00" sourceLinked="1"/>
        <c:majorTickMark val="out"/>
        <c:minorTickMark val="none"/>
        <c:tickLblPos val="nextTo"/>
        <c:crossAx val="791218640"/>
        <c:crosses val="autoZero"/>
        <c:crossBetween val="midCat"/>
        <c:majorUnit val="0.5"/>
      </c:valAx>
      <c:valAx>
        <c:axId val="791218640"/>
        <c:scaling>
          <c:orientation val="minMax"/>
          <c:max val="1.5"/>
          <c:min val="-1.5"/>
        </c:scaling>
        <c:delete val="1"/>
        <c:axPos val="l"/>
        <c:numFmt formatCode="0.00" sourceLinked="1"/>
        <c:majorTickMark val="out"/>
        <c:minorTickMark val="none"/>
        <c:tickLblPos val="nextTo"/>
        <c:crossAx val="7912180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4EAE-4A31-9104-75B49F6216E8}"/>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4EAE-4A31-9104-75B49F6216E8}"/>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4EAE-4A31-9104-75B49F6216E8}"/>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4EAE-4A31-9104-75B49F6216E8}"/>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4EAE-4A31-9104-75B49F6216E8}"/>
            </c:ext>
          </c:extLst>
        </c:ser>
        <c:ser>
          <c:idx val="17"/>
          <c:order val="5"/>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6"/>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7"/>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8"/>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9"/>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0"/>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1"/>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12"/>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13"/>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4"/>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5"/>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16"/>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17"/>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18"/>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19"/>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0"/>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1"/>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1233760"/>
        <c:axId val="791234320"/>
      </c:scatterChart>
      <c:valAx>
        <c:axId val="791233760"/>
        <c:scaling>
          <c:orientation val="minMax"/>
          <c:max val="1.5"/>
          <c:min val="-1.5"/>
        </c:scaling>
        <c:delete val="1"/>
        <c:axPos val="b"/>
        <c:numFmt formatCode="0.000" sourceLinked="1"/>
        <c:majorTickMark val="out"/>
        <c:minorTickMark val="none"/>
        <c:tickLblPos val="nextTo"/>
        <c:crossAx val="791234320"/>
        <c:crosses val="autoZero"/>
        <c:crossBetween val="midCat"/>
        <c:majorUnit val="0.5"/>
      </c:valAx>
      <c:valAx>
        <c:axId val="791234320"/>
        <c:scaling>
          <c:orientation val="minMax"/>
          <c:max val="1.5"/>
          <c:min val="-1.5"/>
        </c:scaling>
        <c:delete val="1"/>
        <c:axPos val="l"/>
        <c:numFmt formatCode="0.000" sourceLinked="1"/>
        <c:majorTickMark val="out"/>
        <c:minorTickMark val="none"/>
        <c:tickLblPos val="nextTo"/>
        <c:crossAx val="79123376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334-4880-8180-4CFBF9A00A4A}"/>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334-4880-8180-4CFBF9A00A4A}"/>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334-4880-8180-4CFBF9A00A4A}"/>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334-4880-8180-4CFBF9A00A4A}"/>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334-4880-8180-4CFBF9A00A4A}"/>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334-4880-8180-4CFBF9A00A4A}"/>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334-4880-8180-4CFBF9A00A4A}"/>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334-4880-8180-4CFBF9A00A4A}"/>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334-4880-8180-4CFBF9A00A4A}"/>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334-4880-8180-4CFBF9A00A4A}"/>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334-4880-8180-4CFBF9A00A4A}"/>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334-4880-8180-4CFBF9A00A4A}"/>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E334-4880-8180-4CFBF9A00A4A}"/>
            </c:ext>
          </c:extLst>
        </c:ser>
        <c:ser>
          <c:idx val="17"/>
          <c:order val="9"/>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0"/>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1"/>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2"/>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3"/>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4"/>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5"/>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16"/>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17"/>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8"/>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9"/>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0"/>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1"/>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2"/>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3"/>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4"/>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5"/>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E334-4880-8180-4CFBF9A00A4A}"/>
            </c:ext>
          </c:extLst>
        </c:ser>
        <c:dLbls>
          <c:showLegendKey val="0"/>
          <c:showVal val="0"/>
          <c:showCatName val="0"/>
          <c:showSerName val="0"/>
          <c:showPercent val="0"/>
          <c:showBubbleSize val="0"/>
        </c:dLbls>
        <c:axId val="792121888"/>
        <c:axId val="792122448"/>
      </c:scatterChart>
      <c:valAx>
        <c:axId val="792121888"/>
        <c:scaling>
          <c:orientation val="minMax"/>
          <c:max val="1.5"/>
          <c:min val="-1.5"/>
        </c:scaling>
        <c:delete val="1"/>
        <c:axPos val="b"/>
        <c:numFmt formatCode="0.00" sourceLinked="1"/>
        <c:majorTickMark val="out"/>
        <c:minorTickMark val="none"/>
        <c:tickLblPos val="nextTo"/>
        <c:crossAx val="792122448"/>
        <c:crosses val="autoZero"/>
        <c:crossBetween val="midCat"/>
        <c:majorUnit val="0.5"/>
      </c:valAx>
      <c:valAx>
        <c:axId val="792122448"/>
        <c:scaling>
          <c:orientation val="minMax"/>
          <c:max val="1.5"/>
          <c:min val="-1.5"/>
        </c:scaling>
        <c:delete val="1"/>
        <c:axPos val="l"/>
        <c:numFmt formatCode="0.00" sourceLinked="1"/>
        <c:majorTickMark val="out"/>
        <c:minorTickMark val="none"/>
        <c:tickLblPos val="nextTo"/>
        <c:crossAx val="79212188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6529-48AA-AE38-E4811139519A}"/>
            </c:ext>
          </c:extLst>
        </c:ser>
        <c:ser>
          <c:idx val="17"/>
          <c:order val="1"/>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2"/>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3"/>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4"/>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5"/>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6"/>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7"/>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8"/>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9"/>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0"/>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1"/>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12"/>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13"/>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14"/>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15"/>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16"/>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17"/>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2135328"/>
        <c:axId val="792135888"/>
      </c:scatterChart>
      <c:valAx>
        <c:axId val="792135328"/>
        <c:scaling>
          <c:orientation val="minMax"/>
          <c:max val="1.5"/>
          <c:min val="-1.5"/>
        </c:scaling>
        <c:delete val="1"/>
        <c:axPos val="b"/>
        <c:numFmt formatCode="0.000" sourceLinked="1"/>
        <c:majorTickMark val="out"/>
        <c:minorTickMark val="none"/>
        <c:tickLblPos val="nextTo"/>
        <c:crossAx val="792135888"/>
        <c:crosses val="autoZero"/>
        <c:crossBetween val="midCat"/>
        <c:majorUnit val="0.5"/>
      </c:valAx>
      <c:valAx>
        <c:axId val="792135888"/>
        <c:scaling>
          <c:orientation val="minMax"/>
          <c:max val="1.5"/>
          <c:min val="-1.5"/>
        </c:scaling>
        <c:delete val="1"/>
        <c:axPos val="l"/>
        <c:numFmt formatCode="0.000" sourceLinked="1"/>
        <c:majorTickMark val="out"/>
        <c:minorTickMark val="none"/>
        <c:tickLblPos val="nextTo"/>
        <c:crossAx val="79213532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300D-4624-BF4F-50648B391760}"/>
            </c:ext>
          </c:extLst>
        </c:ser>
        <c:ser>
          <c:idx val="17"/>
          <c:order val="1"/>
          <c:tx>
            <c:v>Test Source</c:v>
          </c:tx>
          <c:spPr>
            <a:ln w="31750">
              <a:solidFill>
                <a:schemeClr val="tx1"/>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0"/>
          <c:extLst>
            <c:ext xmlns:c16="http://schemas.microsoft.com/office/drawing/2014/chart" uri="{C3380CC4-5D6E-409C-BE32-E72D297353CC}">
              <c16:uniqueId val="{00000001-7CE4-41D0-A816-A06402386CAB}"/>
            </c:ext>
          </c:extLst>
        </c:ser>
        <c:ser>
          <c:idx val="0"/>
          <c:order val="2"/>
          <c:tx>
            <c:v>Bin 1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3"/>
          <c:tx>
            <c:v>Bin 2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4"/>
          <c:tx>
            <c:v>Bin 3 Arrow</c:v>
          </c:tx>
          <c:spPr>
            <a:ln w="19050" cap="rnd" cmpd="sng" algn="ctr">
              <a:solidFill>
                <a:sysClr val="windowText" lastClr="000000"/>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5"/>
          <c:tx>
            <c:v>Bin 4 Arrow</c:v>
          </c:tx>
          <c:spPr>
            <a:ln w="19050" cap="rnd" cmpd="sng" algn="ctr">
              <a:solidFill>
                <a:sysClr val="windowText" lastClr="000000"/>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6"/>
          <c:tx>
            <c:v>Bin 5 Arrow</c:v>
          </c:tx>
          <c:spPr>
            <a:ln w="19050" cap="rnd" cmpd="sng" algn="ctr">
              <a:solidFill>
                <a:sysClr val="windowText" lastClr="000000"/>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7"/>
          <c:tx>
            <c:v>Bin 6 Arrow</c:v>
          </c:tx>
          <c:spPr>
            <a:ln w="19050" cap="rnd" cmpd="sng" algn="ctr">
              <a:solidFill>
                <a:sysClr val="windowText" lastClr="000000"/>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8"/>
          <c:tx>
            <c:v>Bin 7 Arrow</c:v>
          </c:tx>
          <c:spPr>
            <a:ln w="19050" cap="rnd" cmpd="sng" algn="ctr">
              <a:solidFill>
                <a:sysClr val="windowText" lastClr="000000"/>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9"/>
          <c:tx>
            <c:v>Bin 8 Arrow</c:v>
          </c:tx>
          <c:spPr>
            <a:ln w="19050" cap="rnd" cmpd="sng" algn="ctr">
              <a:solidFill>
                <a:sysClr val="windowText" lastClr="000000"/>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0"/>
          <c:tx>
            <c:v>Bin 9 Arrow</c:v>
          </c:tx>
          <c:spPr>
            <a:ln w="19050" cap="rnd" cmpd="sng" algn="ctr">
              <a:solidFill>
                <a:sysClr val="windowText" lastClr="00000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1"/>
          <c:tx>
            <c:v>Bin 10 Arrow</c:v>
          </c:tx>
          <c:spPr>
            <a:ln w="19050" cap="rnd" cmpd="sng" algn="ctr">
              <a:solidFill>
                <a:sysClr val="windowText" lastClr="000000"/>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12"/>
          <c:tx>
            <c:v>Bin 11 Arrow</c:v>
          </c:tx>
          <c:spPr>
            <a:ln w="19050" cap="rnd" cmpd="sng" algn="ctr">
              <a:solidFill>
                <a:sysClr val="windowText" lastClr="000000"/>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13"/>
          <c:tx>
            <c:v>Bin 12 Arrow</c:v>
          </c:tx>
          <c:spPr>
            <a:ln w="19050" cap="rnd" cmpd="sng" algn="ctr">
              <a:solidFill>
                <a:sysClr val="windowText" lastClr="000000"/>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14"/>
          <c:tx>
            <c:v>Bin 13 Arrow</c:v>
          </c:tx>
          <c:spPr>
            <a:ln w="19050" cap="rnd" cmpd="sng" algn="ctr">
              <a:solidFill>
                <a:sysClr val="windowText" lastClr="000000"/>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15"/>
          <c:tx>
            <c:v>Bin 14 Arrow</c:v>
          </c:tx>
          <c:spPr>
            <a:ln w="19050" cap="rnd" cmpd="sng" algn="ctr">
              <a:solidFill>
                <a:sysClr val="windowText" lastClr="000000"/>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16"/>
          <c:tx>
            <c:v>Bin 15 Arrow</c:v>
          </c:tx>
          <c:spPr>
            <a:ln w="19050" cap="rnd" cmpd="sng" algn="ctr">
              <a:solidFill>
                <a:sysClr val="windowText" lastClr="000000"/>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17"/>
          <c:tx>
            <c:v>Bin 16 Arrow</c:v>
          </c:tx>
          <c:spPr>
            <a:ln w="19050" cap="rnd" cmpd="sng" algn="ctr">
              <a:solidFill>
                <a:sysClr val="windowText" lastClr="000000"/>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3074720"/>
        <c:axId val="793075280"/>
      </c:scatterChart>
      <c:valAx>
        <c:axId val="793074720"/>
        <c:scaling>
          <c:orientation val="minMax"/>
          <c:max val="1.5"/>
          <c:min val="-1.5"/>
        </c:scaling>
        <c:delete val="1"/>
        <c:axPos val="b"/>
        <c:numFmt formatCode="0.000" sourceLinked="1"/>
        <c:majorTickMark val="out"/>
        <c:minorTickMark val="none"/>
        <c:tickLblPos val="nextTo"/>
        <c:crossAx val="793075280"/>
        <c:crosses val="autoZero"/>
        <c:crossBetween val="midCat"/>
        <c:majorUnit val="0.5"/>
      </c:valAx>
      <c:valAx>
        <c:axId val="793075280"/>
        <c:scaling>
          <c:orientation val="minMax"/>
          <c:max val="1.5"/>
          <c:min val="-1.5"/>
        </c:scaling>
        <c:delete val="1"/>
        <c:axPos val="l"/>
        <c:numFmt formatCode="0.000" sourceLinked="1"/>
        <c:majorTickMark val="out"/>
        <c:minorTickMark val="none"/>
        <c:tickLblPos val="nextTo"/>
        <c:crossAx val="793074720"/>
        <c:crosses val="autoZero"/>
        <c:crossBetween val="midCat"/>
        <c:majorUnit val="0.5"/>
      </c:valAx>
      <c:spPr>
        <a:no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795207776"/>
        <c:axId val="795208336"/>
      </c:scatterChart>
      <c:valAx>
        <c:axId val="795207776"/>
        <c:scaling>
          <c:orientation val="minMax"/>
          <c:max val="1.5"/>
          <c:min val="-1.5"/>
        </c:scaling>
        <c:delete val="1"/>
        <c:axPos val="b"/>
        <c:numFmt formatCode="0.00" sourceLinked="1"/>
        <c:majorTickMark val="out"/>
        <c:minorTickMark val="none"/>
        <c:tickLblPos val="nextTo"/>
        <c:crossAx val="795208336"/>
        <c:crosses val="autoZero"/>
        <c:crossBetween val="midCat"/>
        <c:majorUnit val="0.5"/>
      </c:valAx>
      <c:valAx>
        <c:axId val="795208336"/>
        <c:scaling>
          <c:orientation val="minMax"/>
          <c:max val="1.5"/>
          <c:min val="-1.5"/>
        </c:scaling>
        <c:delete val="1"/>
        <c:axPos val="l"/>
        <c:numFmt formatCode="0.00" sourceLinked="1"/>
        <c:majorTickMark val="out"/>
        <c:minorTickMark val="none"/>
        <c:tickLblPos val="nextTo"/>
        <c:crossAx val="79520777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-7.3873507671380054E-2</c:v>
                </c:pt>
                <c:pt idx="3">
                  <c:v>1.9548303254814541E-2</c:v>
                </c:pt>
                <c:pt idx="4">
                  <c:v>6.6585900819753838E-2</c:v>
                </c:pt>
                <c:pt idx="5">
                  <c:v>1.2653338602652293E-2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5212816"/>
        <c:axId val="795213376"/>
      </c:barChart>
      <c:catAx>
        <c:axId val="79521281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5213376"/>
        <c:crosses val="autoZero"/>
        <c:auto val="1"/>
        <c:lblAlgn val="ctr"/>
        <c:lblOffset val="0"/>
        <c:noMultiLvlLbl val="0"/>
      </c:catAx>
      <c:valAx>
        <c:axId val="795213376"/>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5965377258252E-3"/>
              <c:y val="0.15351586355840427"/>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21281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7719267987992468"/>
          <c:w val="0.82997544485883235"/>
          <c:h val="0.63885993697909871"/>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0.15576551455105139</c:v>
                </c:pt>
                <c:pt idx="3">
                  <c:v>0.11213531389810025</c:v>
                </c:pt>
                <c:pt idx="4">
                  <c:v>5.7426432013663022E-2</c:v>
                </c:pt>
                <c:pt idx="5">
                  <c:v>-4.2522721225722225E-2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5772976"/>
        <c:axId val="795773536"/>
      </c:barChart>
      <c:catAx>
        <c:axId val="795772976"/>
        <c:scaling>
          <c:orientation val="minMax"/>
        </c:scaling>
        <c:delete val="0"/>
        <c:axPos val="b"/>
        <c:title>
          <c:tx>
            <c:rich>
              <a:bodyPr/>
              <a:lstStyle/>
              <a:p>
                <a:pPr>
                  <a:defRPr sz="900"/>
                </a:pPr>
                <a:r>
                  <a:rPr lang="en-US" sz="900"/>
                  <a:t>Hue-Angle</a:t>
                </a:r>
                <a:r>
                  <a:rPr lang="en-US" sz="900" baseline="0"/>
                  <a:t> Bin (</a:t>
                </a:r>
                <a:r>
                  <a:rPr lang="en-US" sz="900" i="1" baseline="0"/>
                  <a:t>j</a:t>
                </a:r>
                <a:r>
                  <a:rPr lang="en-US" sz="900" i="0" baseline="0"/>
                  <a:t>)</a:t>
                </a:r>
                <a:endParaRPr lang="en-US" sz="900"/>
              </a:p>
            </c:rich>
          </c:tx>
          <c:layout>
            <c:manualLayout>
              <c:xMode val="edge"/>
              <c:yMode val="edge"/>
              <c:x val="0.43630300031236752"/>
              <c:y val="0.87727425279212423"/>
            </c:manualLayout>
          </c:layout>
          <c:overlay val="0"/>
        </c:title>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800"/>
            </a:pPr>
            <a:endParaRPr lang="en-US"/>
          </a:p>
        </c:txPr>
        <c:crossAx val="795773536"/>
        <c:crosses val="autoZero"/>
        <c:auto val="1"/>
        <c:lblAlgn val="ctr"/>
        <c:lblOffset val="0"/>
        <c:noMultiLvlLbl val="0"/>
      </c:catAx>
      <c:valAx>
        <c:axId val="7957735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3.9875965377258252E-3"/>
              <c:y val="0.23967706449387507"/>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7729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0.39586862860614863</c:v>
                </c:pt>
                <c:pt idx="3">
                  <c:v>7.9567202868720266E-2</c:v>
                </c:pt>
                <c:pt idx="4">
                  <c:v>-0.15661027494501961</c:v>
                </c:pt>
                <c:pt idx="5">
                  <c:v>-0.48625719225417546</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0.84922850750778833</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0.39586862860614863</c:v>
                </c:pt>
              </c:numCache>
            </c:numRef>
          </c:xVal>
          <c:yVal>
            <c:numRef>
              <c:f>('Results Numerical'!$E$28,'Results Numerical'!$E$30)</c:f>
              <c:numCache>
                <c:formatCode>0.00</c:formatCode>
                <c:ptCount val="2"/>
                <c:pt idx="0">
                  <c:v>0.82411340107519393</c:v>
                </c:pt>
                <c:pt idx="1">
                  <c:v>0.84922850750778833</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-0.48625719225417546</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797083168"/>
        <c:axId val="797083728"/>
      </c:scatterChart>
      <c:valAx>
        <c:axId val="797083168"/>
        <c:scaling>
          <c:orientation val="minMax"/>
          <c:max val="1.5"/>
          <c:min val="-1.5"/>
        </c:scaling>
        <c:delete val="1"/>
        <c:axPos val="b"/>
        <c:numFmt formatCode="0.00" sourceLinked="1"/>
        <c:majorTickMark val="out"/>
        <c:minorTickMark val="none"/>
        <c:tickLblPos val="nextTo"/>
        <c:crossAx val="797083728"/>
        <c:crosses val="autoZero"/>
        <c:crossBetween val="midCat"/>
        <c:majorUnit val="0.5"/>
      </c:valAx>
      <c:valAx>
        <c:axId val="797083728"/>
        <c:scaling>
          <c:orientation val="minMax"/>
          <c:max val="1.5"/>
          <c:min val="-1.5"/>
        </c:scaling>
        <c:delete val="1"/>
        <c:axPos val="l"/>
        <c:numFmt formatCode="0.00" sourceLinked="1"/>
        <c:majorTickMark val="out"/>
        <c:minorTickMark val="none"/>
        <c:tickLblPos val="nextTo"/>
        <c:crossAx val="79708316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85.113635504883817</c:v>
                </c:pt>
                <c:pt idx="1">
                  <c:v>68.958850063415554</c:v>
                </c:pt>
                <c:pt idx="2">
                  <c:v>73.904739099209962</c:v>
                </c:pt>
                <c:pt idx="3">
                  <c:v>79.717668000757655</c:v>
                </c:pt>
                <c:pt idx="4">
                  <c:v>51.685613409028846</c:v>
                </c:pt>
                <c:pt idx="5">
                  <c:v>77.823019781889798</c:v>
                </c:pt>
                <c:pt idx="6">
                  <c:v>52.161682305407233</c:v>
                </c:pt>
                <c:pt idx="7">
                  <c:v>47.86814855002784</c:v>
                </c:pt>
                <c:pt idx="8">
                  <c:v>95.33619409321588</c:v>
                </c:pt>
                <c:pt idx="9">
                  <c:v>69.023887362085688</c:v>
                </c:pt>
                <c:pt idx="10">
                  <c:v>67.406694233631995</c:v>
                </c:pt>
                <c:pt idx="11">
                  <c:v>63.669651401025583</c:v>
                </c:pt>
                <c:pt idx="12">
                  <c:v>71.360403346369068</c:v>
                </c:pt>
                <c:pt idx="13">
                  <c:v>91.160677341254967</c:v>
                </c:pt>
                <c:pt idx="14">
                  <c:v>79.022656404340196</c:v>
                </c:pt>
                <c:pt idx="15">
                  <c:v>63.305530536804035</c:v>
                </c:pt>
                <c:pt idx="16">
                  <c:v>72.916460397911607</c:v>
                </c:pt>
                <c:pt idx="17">
                  <c:v>78.440340946053382</c:v>
                </c:pt>
                <c:pt idx="18">
                  <c:v>75.220878701159847</c:v>
                </c:pt>
                <c:pt idx="19">
                  <c:v>60.488727288073186</c:v>
                </c:pt>
                <c:pt idx="20">
                  <c:v>68.160828492023683</c:v>
                </c:pt>
                <c:pt idx="21">
                  <c:v>67.406282477288727</c:v>
                </c:pt>
                <c:pt idx="22">
                  <c:v>88.689982959701169</c:v>
                </c:pt>
                <c:pt idx="23">
                  <c:v>78.482579327890434</c:v>
                </c:pt>
                <c:pt idx="24">
                  <c:v>68.805204841687356</c:v>
                </c:pt>
                <c:pt idx="25">
                  <c:v>75.771319259459318</c:v>
                </c:pt>
                <c:pt idx="26">
                  <c:v>90.930048252028797</c:v>
                </c:pt>
                <c:pt idx="27">
                  <c:v>91.447573856267184</c:v>
                </c:pt>
                <c:pt idx="28">
                  <c:v>78.464062827759221</c:v>
                </c:pt>
                <c:pt idx="29">
                  <c:v>83.158348407446141</c:v>
                </c:pt>
                <c:pt idx="30">
                  <c:v>82.361116189638125</c:v>
                </c:pt>
                <c:pt idx="31">
                  <c:v>78.762675200050438</c:v>
                </c:pt>
                <c:pt idx="32">
                  <c:v>85.949527953253536</c:v>
                </c:pt>
                <c:pt idx="33">
                  <c:v>85.607990773121529</c:v>
                </c:pt>
                <c:pt idx="34">
                  <c:v>92.317412962229426</c:v>
                </c:pt>
                <c:pt idx="35">
                  <c:v>94.664463638279287</c:v>
                </c:pt>
                <c:pt idx="36">
                  <c:v>88.414276850485166</c:v>
                </c:pt>
                <c:pt idx="37">
                  <c:v>87.93512063116512</c:v>
                </c:pt>
                <c:pt idx="38">
                  <c:v>97.407379948656171</c:v>
                </c:pt>
                <c:pt idx="39">
                  <c:v>94.422725380059347</c:v>
                </c:pt>
                <c:pt idx="40">
                  <c:v>95.426119092640761</c:v>
                </c:pt>
                <c:pt idx="41">
                  <c:v>93.316700655117458</c:v>
                </c:pt>
                <c:pt idx="42">
                  <c:v>90.479657658397826</c:v>
                </c:pt>
                <c:pt idx="43">
                  <c:v>99.551071185816923</c:v>
                </c:pt>
                <c:pt idx="44">
                  <c:v>88.902312861539187</c:v>
                </c:pt>
                <c:pt idx="45">
                  <c:v>87.562017215194189</c:v>
                </c:pt>
                <c:pt idx="46">
                  <c:v>94.351002551379281</c:v>
                </c:pt>
                <c:pt idx="47">
                  <c:v>77.706411114711727</c:v>
                </c:pt>
                <c:pt idx="48">
                  <c:v>87.983220276655601</c:v>
                </c:pt>
                <c:pt idx="49">
                  <c:v>89.622833442158026</c:v>
                </c:pt>
                <c:pt idx="50">
                  <c:v>90.988830777308678</c:v>
                </c:pt>
                <c:pt idx="51">
                  <c:v>87.326040543148068</c:v>
                </c:pt>
                <c:pt idx="52">
                  <c:v>81.311008679014961</c:v>
                </c:pt>
                <c:pt idx="53">
                  <c:v>83.809264872112692</c:v>
                </c:pt>
                <c:pt idx="54">
                  <c:v>85.226980275020708</c:v>
                </c:pt>
                <c:pt idx="55">
                  <c:v>78.169362374369911</c:v>
                </c:pt>
                <c:pt idx="56">
                  <c:v>78.27562939522744</c:v>
                </c:pt>
                <c:pt idx="57">
                  <c:v>79.480527045202876</c:v>
                </c:pt>
                <c:pt idx="58">
                  <c:v>86.878328882176618</c:v>
                </c:pt>
                <c:pt idx="59">
                  <c:v>94.3741637775085</c:v>
                </c:pt>
                <c:pt idx="60">
                  <c:v>87.488658405804728</c:v>
                </c:pt>
                <c:pt idx="61">
                  <c:v>93.746926231359978</c:v>
                </c:pt>
                <c:pt idx="62">
                  <c:v>88.616035779525532</c:v>
                </c:pt>
                <c:pt idx="63">
                  <c:v>77.919515856702489</c:v>
                </c:pt>
                <c:pt idx="64">
                  <c:v>74.588085371516812</c:v>
                </c:pt>
                <c:pt idx="65">
                  <c:v>78.251743364481413</c:v>
                </c:pt>
                <c:pt idx="66">
                  <c:v>77.182483231697304</c:v>
                </c:pt>
                <c:pt idx="67">
                  <c:v>79.816098867105623</c:v>
                </c:pt>
                <c:pt idx="68">
                  <c:v>86.374442653367851</c:v>
                </c:pt>
                <c:pt idx="69">
                  <c:v>76.398731601555752</c:v>
                </c:pt>
                <c:pt idx="70">
                  <c:v>81.536482535934454</c:v>
                </c:pt>
                <c:pt idx="71">
                  <c:v>91.022013412523563</c:v>
                </c:pt>
                <c:pt idx="72">
                  <c:v>73.417496029633739</c:v>
                </c:pt>
                <c:pt idx="73">
                  <c:v>98.193172013591379</c:v>
                </c:pt>
                <c:pt idx="74">
                  <c:v>81.872150163356508</c:v>
                </c:pt>
                <c:pt idx="75">
                  <c:v>77.492274029321493</c:v>
                </c:pt>
                <c:pt idx="76">
                  <c:v>86.944229318868906</c:v>
                </c:pt>
                <c:pt idx="77">
                  <c:v>79.537198827986742</c:v>
                </c:pt>
                <c:pt idx="78">
                  <c:v>90.226211422434972</c:v>
                </c:pt>
                <c:pt idx="79">
                  <c:v>91.169729549643748</c:v>
                </c:pt>
                <c:pt idx="80">
                  <c:v>80.634286995406526</c:v>
                </c:pt>
                <c:pt idx="81">
                  <c:v>96.608261291588647</c:v>
                </c:pt>
                <c:pt idx="82">
                  <c:v>95.095999787240885</c:v>
                </c:pt>
                <c:pt idx="83">
                  <c:v>89.297212497913449</c:v>
                </c:pt>
                <c:pt idx="84">
                  <c:v>84.225438519164413</c:v>
                </c:pt>
                <c:pt idx="85">
                  <c:v>72.453617601443682</c:v>
                </c:pt>
                <c:pt idx="86">
                  <c:v>78.579021364174125</c:v>
                </c:pt>
                <c:pt idx="87">
                  <c:v>75.593644583285183</c:v>
                </c:pt>
                <c:pt idx="88">
                  <c:v>74.357895326084176</c:v>
                </c:pt>
                <c:pt idx="89">
                  <c:v>75.400181993978549</c:v>
                </c:pt>
                <c:pt idx="90">
                  <c:v>91.360969342401319</c:v>
                </c:pt>
                <c:pt idx="91">
                  <c:v>58.18543812354644</c:v>
                </c:pt>
                <c:pt idx="92">
                  <c:v>74.660405850045947</c:v>
                </c:pt>
                <c:pt idx="93">
                  <c:v>52.634242200713082</c:v>
                </c:pt>
                <c:pt idx="94">
                  <c:v>67.052212527750157</c:v>
                </c:pt>
                <c:pt idx="95">
                  <c:v>76.186389463087053</c:v>
                </c:pt>
                <c:pt idx="96">
                  <c:v>88.828108554437094</c:v>
                </c:pt>
                <c:pt idx="97">
                  <c:v>75.189426252474249</c:v>
                </c:pt>
                <c:pt idx="98">
                  <c:v>55.540426638501287</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797088208"/>
        <c:axId val="797088768"/>
      </c:barChart>
      <c:catAx>
        <c:axId val="797088208"/>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797088768"/>
        <c:crosses val="autoZero"/>
        <c:auto val="1"/>
        <c:lblAlgn val="ctr"/>
        <c:lblOffset val="100"/>
        <c:noMultiLvlLbl val="0"/>
      </c:catAx>
      <c:valAx>
        <c:axId val="797088768"/>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797088208"/>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0.15576551455105139</c:v>
                </c:pt>
                <c:pt idx="3">
                  <c:v>0.11213531389810025</c:v>
                </c:pt>
                <c:pt idx="4">
                  <c:v>5.7426432013663022E-2</c:v>
                </c:pt>
                <c:pt idx="5">
                  <c:v>-4.2522721225722225E-2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7091008"/>
        <c:axId val="797091568"/>
      </c:barChart>
      <c:catAx>
        <c:axId val="797091008"/>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7091568"/>
        <c:crosses val="autoZero"/>
        <c:auto val="1"/>
        <c:lblAlgn val="ctr"/>
        <c:lblOffset val="0"/>
        <c:noMultiLvlLbl val="0"/>
      </c:catAx>
      <c:valAx>
        <c:axId val="797091568"/>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7091008"/>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64.572923099704653</c:v>
                </c:pt>
                <c:pt idx="1">
                  <c:v>76.322954998538393</c:v>
                </c:pt>
                <c:pt idx="2">
                  <c:v>70.618276582992252</c:v>
                </c:pt>
                <c:pt idx="3">
                  <c:v>81.797653303690339</c:v>
                </c:pt>
                <c:pt idx="4">
                  <c:v>86.574355960949589</c:v>
                </c:pt>
                <c:pt idx="5">
                  <c:v>91.912298401058777</c:v>
                </c:pt>
                <c:pt idx="6">
                  <c:v>88.980217415758474</c:v>
                </c:pt>
                <c:pt idx="7">
                  <c:v>81.358330011155829</c:v>
                </c:pt>
                <c:pt idx="8">
                  <c:v>86.928842875928197</c:v>
                </c:pt>
                <c:pt idx="9">
                  <c:v>79.624660037529964</c:v>
                </c:pt>
                <c:pt idx="10">
                  <c:v>83.108962600123448</c:v>
                </c:pt>
                <c:pt idx="11">
                  <c:v>90.697969204953367</c:v>
                </c:pt>
                <c:pt idx="12">
                  <c:v>86.385043153221787</c:v>
                </c:pt>
                <c:pt idx="13">
                  <c:v>76.176778328383051</c:v>
                </c:pt>
                <c:pt idx="14">
                  <c:v>69.873806900100931</c:v>
                </c:pt>
                <c:pt idx="15">
                  <c:v>76.166013763086909</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797093808"/>
        <c:axId val="797094368"/>
      </c:barChart>
      <c:catAx>
        <c:axId val="797093808"/>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797094368"/>
        <c:crosses val="autoZero"/>
        <c:auto val="1"/>
        <c:lblAlgn val="ctr"/>
        <c:lblOffset val="100"/>
        <c:noMultiLvlLbl val="0"/>
      </c:catAx>
      <c:valAx>
        <c:axId val="797094368"/>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797093808"/>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-7.3873507671380054E-2</c:v>
                </c:pt>
                <c:pt idx="3">
                  <c:v>1.9548303254814541E-2</c:v>
                </c:pt>
                <c:pt idx="4">
                  <c:v>6.6585900819753838E-2</c:v>
                </c:pt>
                <c:pt idx="5">
                  <c:v>1.2653338602652293E-2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7096608"/>
        <c:axId val="797097168"/>
      </c:barChart>
      <c:catAx>
        <c:axId val="797096608"/>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7097168"/>
        <c:crosses val="autoZero"/>
        <c:auto val="1"/>
        <c:lblAlgn val="ctr"/>
        <c:lblOffset val="0"/>
        <c:noMultiLvlLbl val="0"/>
      </c:catAx>
      <c:valAx>
        <c:axId val="797097168"/>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7096608"/>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0.46041590988426995</c:v>
                </c:pt>
                <c:pt idx="1">
                  <c:v>0.46492945908595001</c:v>
                </c:pt>
                <c:pt idx="2">
                  <c:v>0.46944300828763008</c:v>
                </c:pt>
                <c:pt idx="3">
                  <c:v>0.47395655748931004</c:v>
                </c:pt>
                <c:pt idx="4">
                  <c:v>0.4784701066909901</c:v>
                </c:pt>
                <c:pt idx="5">
                  <c:v>0.48298365589267006</c:v>
                </c:pt>
                <c:pt idx="6">
                  <c:v>0.48749720509435018</c:v>
                </c:pt>
                <c:pt idx="7">
                  <c:v>0.49201075429603014</c:v>
                </c:pt>
                <c:pt idx="8">
                  <c:v>0.49652430349771004</c:v>
                </c:pt>
                <c:pt idx="9">
                  <c:v>0.50103785269939027</c:v>
                </c:pt>
                <c:pt idx="10">
                  <c:v>0.50555140190107029</c:v>
                </c:pt>
                <c:pt idx="11">
                  <c:v>0.53183332410917905</c:v>
                </c:pt>
                <c:pt idx="12">
                  <c:v>0.55811524631728771</c:v>
                </c:pt>
                <c:pt idx="13">
                  <c:v>0.58439716852539658</c:v>
                </c:pt>
                <c:pt idx="14">
                  <c:v>0.61067909073350557</c:v>
                </c:pt>
                <c:pt idx="15">
                  <c:v>0.63696101294161411</c:v>
                </c:pt>
                <c:pt idx="16">
                  <c:v>0.66324293514972299</c:v>
                </c:pt>
                <c:pt idx="17">
                  <c:v>0.68952485735783153</c:v>
                </c:pt>
                <c:pt idx="18">
                  <c:v>0.71580677956594041</c:v>
                </c:pt>
                <c:pt idx="19">
                  <c:v>0.74208870177404929</c:v>
                </c:pt>
                <c:pt idx="20">
                  <c:v>0.76837062398215805</c:v>
                </c:pt>
                <c:pt idx="21">
                  <c:v>0.77654794676486327</c:v>
                </c:pt>
                <c:pt idx="22">
                  <c:v>0.7847252695475686</c:v>
                </c:pt>
                <c:pt idx="23">
                  <c:v>0.79290259233027394</c:v>
                </c:pt>
                <c:pt idx="24">
                  <c:v>0.80107991511297916</c:v>
                </c:pt>
                <c:pt idx="25">
                  <c:v>0.8092572378956846</c:v>
                </c:pt>
                <c:pt idx="26">
                  <c:v>0.81743456067838971</c:v>
                </c:pt>
                <c:pt idx="27">
                  <c:v>0.82561188346109515</c:v>
                </c:pt>
                <c:pt idx="28">
                  <c:v>0.83378920624380037</c:v>
                </c:pt>
                <c:pt idx="29">
                  <c:v>0.84196652902650571</c:v>
                </c:pt>
                <c:pt idx="30">
                  <c:v>0.85014385180921093</c:v>
                </c:pt>
                <c:pt idx="31">
                  <c:v>0.8520656000096698</c:v>
                </c:pt>
                <c:pt idx="32">
                  <c:v>0.85398734821012823</c:v>
                </c:pt>
                <c:pt idx="33">
                  <c:v>0.85590909641058699</c:v>
                </c:pt>
                <c:pt idx="34">
                  <c:v>0.85783084461104575</c:v>
                </c:pt>
                <c:pt idx="35">
                  <c:v>0.85975259281150429</c:v>
                </c:pt>
                <c:pt idx="36">
                  <c:v>0.86167434101196305</c:v>
                </c:pt>
                <c:pt idx="37">
                  <c:v>0.86359608921242181</c:v>
                </c:pt>
                <c:pt idx="38">
                  <c:v>0.86551783741288035</c:v>
                </c:pt>
                <c:pt idx="39">
                  <c:v>0.86743958561333934</c:v>
                </c:pt>
                <c:pt idx="40">
                  <c:v>0.86936133381379788</c:v>
                </c:pt>
                <c:pt idx="41">
                  <c:v>0.86319674657755296</c:v>
                </c:pt>
                <c:pt idx="42">
                  <c:v>0.85703215934130816</c:v>
                </c:pt>
                <c:pt idx="43">
                  <c:v>0.85086757210506347</c:v>
                </c:pt>
                <c:pt idx="44">
                  <c:v>0.84470298486881856</c:v>
                </c:pt>
                <c:pt idx="45">
                  <c:v>0.83853839763257354</c:v>
                </c:pt>
                <c:pt idx="46">
                  <c:v>0.83237381039632863</c:v>
                </c:pt>
                <c:pt idx="47">
                  <c:v>0.82620922316008394</c:v>
                </c:pt>
                <c:pt idx="48">
                  <c:v>0.82004463592383914</c:v>
                </c:pt>
                <c:pt idx="49">
                  <c:v>0.81388004868759423</c:v>
                </c:pt>
                <c:pt idx="50">
                  <c:v>0.80771546145134931</c:v>
                </c:pt>
                <c:pt idx="51">
                  <c:v>0.82492066410711529</c:v>
                </c:pt>
                <c:pt idx="52">
                  <c:v>0.84212586676288104</c:v>
                </c:pt>
                <c:pt idx="53">
                  <c:v>0.8593310694186469</c:v>
                </c:pt>
                <c:pt idx="54">
                  <c:v>0.87653627207441265</c:v>
                </c:pt>
                <c:pt idx="55">
                  <c:v>0.8937414747301784</c:v>
                </c:pt>
                <c:pt idx="56">
                  <c:v>0.91094667738594415</c:v>
                </c:pt>
                <c:pt idx="57">
                  <c:v>0.92815188004171012</c:v>
                </c:pt>
                <c:pt idx="58">
                  <c:v>0.94535708269747609</c:v>
                </c:pt>
                <c:pt idx="59">
                  <c:v>0.96256228535324151</c:v>
                </c:pt>
                <c:pt idx="60">
                  <c:v>0.97976748800900748</c:v>
                </c:pt>
                <c:pt idx="61">
                  <c:v>0.9912870345848156</c:v>
                </c:pt>
                <c:pt idx="62">
                  <c:v>1.0028065811606237</c:v>
                </c:pt>
                <c:pt idx="63">
                  <c:v>1.0143261277364324</c:v>
                </c:pt>
                <c:pt idx="64">
                  <c:v>1.0258456743122404</c:v>
                </c:pt>
                <c:pt idx="65">
                  <c:v>1.0373652208880486</c:v>
                </c:pt>
                <c:pt idx="66">
                  <c:v>1.0488847674638571</c:v>
                </c:pt>
                <c:pt idx="67">
                  <c:v>1.0604043140396651</c:v>
                </c:pt>
                <c:pt idx="68">
                  <c:v>1.0719238606154733</c:v>
                </c:pt>
                <c:pt idx="69">
                  <c:v>1.0834434071912817</c:v>
                </c:pt>
                <c:pt idx="70">
                  <c:v>1.0949629537670897</c:v>
                </c:pt>
                <c:pt idx="71">
                  <c:v>1.0958405331558347</c:v>
                </c:pt>
                <c:pt idx="72">
                  <c:v>1.09671811254458</c:v>
                </c:pt>
                <c:pt idx="73">
                  <c:v>1.097595691933325</c:v>
                </c:pt>
                <c:pt idx="74">
                  <c:v>1.09847327132207</c:v>
                </c:pt>
                <c:pt idx="75">
                  <c:v>1.099350850710815</c:v>
                </c:pt>
                <c:pt idx="76">
                  <c:v>1.1002284300995602</c:v>
                </c:pt>
                <c:pt idx="77">
                  <c:v>1.1011060094883049</c:v>
                </c:pt>
                <c:pt idx="78">
                  <c:v>1.1019835888770499</c:v>
                </c:pt>
                <c:pt idx="79">
                  <c:v>1.1028611682657952</c:v>
                </c:pt>
                <c:pt idx="80">
                  <c:v>1.1037387476545402</c:v>
                </c:pt>
                <c:pt idx="81">
                  <c:v>1.1011102124415943</c:v>
                </c:pt>
                <c:pt idx="82">
                  <c:v>1.0984816772286483</c:v>
                </c:pt>
                <c:pt idx="83">
                  <c:v>1.0958531420157025</c:v>
                </c:pt>
                <c:pt idx="84">
                  <c:v>1.0932246068027565</c:v>
                </c:pt>
                <c:pt idx="85">
                  <c:v>1.0905960715898106</c:v>
                </c:pt>
                <c:pt idx="86">
                  <c:v>1.0879675363768648</c:v>
                </c:pt>
                <c:pt idx="87">
                  <c:v>1.0853390011639188</c:v>
                </c:pt>
                <c:pt idx="88">
                  <c:v>1.082710465950973</c:v>
                </c:pt>
                <c:pt idx="89">
                  <c:v>1.0800819307380269</c:v>
                </c:pt>
                <c:pt idx="90">
                  <c:v>1.0774533955250813</c:v>
                </c:pt>
                <c:pt idx="91">
                  <c:v>1.0785832961361472</c:v>
                </c:pt>
                <c:pt idx="92">
                  <c:v>1.0797131967472129</c:v>
                </c:pt>
                <c:pt idx="93">
                  <c:v>1.0808430973582788</c:v>
                </c:pt>
                <c:pt idx="94">
                  <c:v>1.0819729979693449</c:v>
                </c:pt>
                <c:pt idx="95">
                  <c:v>1.0831028985804105</c:v>
                </c:pt>
                <c:pt idx="96">
                  <c:v>1.0842327991914766</c:v>
                </c:pt>
                <c:pt idx="97">
                  <c:v>1.0853626998025425</c:v>
                </c:pt>
                <c:pt idx="98">
                  <c:v>1.0864926004136082</c:v>
                </c:pt>
                <c:pt idx="99">
                  <c:v>1.0876225010246743</c:v>
                </c:pt>
                <c:pt idx="100">
                  <c:v>1.0887524016357402</c:v>
                </c:pt>
                <c:pt idx="101">
                  <c:v>1.0821774405863629</c:v>
                </c:pt>
                <c:pt idx="102">
                  <c:v>1.0756024795369854</c:v>
                </c:pt>
                <c:pt idx="103">
                  <c:v>1.0690275184876081</c:v>
                </c:pt>
                <c:pt idx="104">
                  <c:v>1.0624525574382311</c:v>
                </c:pt>
                <c:pt idx="105">
                  <c:v>1.0558775963888536</c:v>
                </c:pt>
                <c:pt idx="106">
                  <c:v>1.0493026353394763</c:v>
                </c:pt>
                <c:pt idx="107">
                  <c:v>1.0427276742900993</c:v>
                </c:pt>
                <c:pt idx="108">
                  <c:v>1.0361527132407218</c:v>
                </c:pt>
                <c:pt idx="109">
                  <c:v>1.0295777521913445</c:v>
                </c:pt>
                <c:pt idx="110">
                  <c:v>1.0230027911419672</c:v>
                </c:pt>
                <c:pt idx="111">
                  <c:v>1.0236576776841719</c:v>
                </c:pt>
                <c:pt idx="112">
                  <c:v>1.0243125642263768</c:v>
                </c:pt>
                <c:pt idx="113">
                  <c:v>1.0249674507685818</c:v>
                </c:pt>
                <c:pt idx="114">
                  <c:v>1.0256223373107867</c:v>
                </c:pt>
                <c:pt idx="115">
                  <c:v>1.0262772238529914</c:v>
                </c:pt>
                <c:pt idx="116">
                  <c:v>1.0269321103951961</c:v>
                </c:pt>
                <c:pt idx="117">
                  <c:v>1.027586996937401</c:v>
                </c:pt>
                <c:pt idx="118">
                  <c:v>1.0282418834796061</c:v>
                </c:pt>
                <c:pt idx="119">
                  <c:v>1.0288967700218106</c:v>
                </c:pt>
                <c:pt idx="120">
                  <c:v>1.0295516565640155</c:v>
                </c:pt>
                <c:pt idx="121">
                  <c:v>1.0281885520131104</c:v>
                </c:pt>
                <c:pt idx="122">
                  <c:v>1.0268254474622049</c:v>
                </c:pt>
                <c:pt idx="123">
                  <c:v>1.0254623429112999</c:v>
                </c:pt>
                <c:pt idx="124">
                  <c:v>1.0240992383603948</c:v>
                </c:pt>
                <c:pt idx="125">
                  <c:v>1.0227361338094896</c:v>
                </c:pt>
                <c:pt idx="126">
                  <c:v>1.0213730292585843</c:v>
                </c:pt>
                <c:pt idx="127">
                  <c:v>1.020009924707679</c:v>
                </c:pt>
                <c:pt idx="128">
                  <c:v>1.018646820156774</c:v>
                </c:pt>
                <c:pt idx="129">
                  <c:v>1.0172837156058687</c:v>
                </c:pt>
                <c:pt idx="130">
                  <c:v>1.0159206110549637</c:v>
                </c:pt>
                <c:pt idx="131">
                  <c:v>1.0132294846741572</c:v>
                </c:pt>
                <c:pt idx="132">
                  <c:v>1.0105383582933505</c:v>
                </c:pt>
                <c:pt idx="133">
                  <c:v>1.007847231912544</c:v>
                </c:pt>
                <c:pt idx="134">
                  <c:v>1.0051561055317373</c:v>
                </c:pt>
                <c:pt idx="135">
                  <c:v>1.0024649791509308</c:v>
                </c:pt>
                <c:pt idx="136">
                  <c:v>0.99977385277012409</c:v>
                </c:pt>
                <c:pt idx="137">
                  <c:v>0.99708272638931761</c:v>
                </c:pt>
                <c:pt idx="138">
                  <c:v>0.9943916000085109</c:v>
                </c:pt>
                <c:pt idx="139">
                  <c:v>0.9917004736277043</c:v>
                </c:pt>
                <c:pt idx="140">
                  <c:v>0.98900934724689782</c:v>
                </c:pt>
                <c:pt idx="141">
                  <c:v>0.99184477324590747</c:v>
                </c:pt>
                <c:pt idx="142">
                  <c:v>0.9946801992449168</c:v>
                </c:pt>
                <c:pt idx="143">
                  <c:v>0.99751562524392634</c:v>
                </c:pt>
                <c:pt idx="144">
                  <c:v>1.0003510512429359</c:v>
                </c:pt>
                <c:pt idx="145">
                  <c:v>1.0031864772419454</c:v>
                </c:pt>
                <c:pt idx="146">
                  <c:v>1.0060219032409545</c:v>
                </c:pt>
                <c:pt idx="147">
                  <c:v>1.0088573292399645</c:v>
                </c:pt>
                <c:pt idx="148">
                  <c:v>1.0116927552389738</c:v>
                </c:pt>
                <c:pt idx="149">
                  <c:v>1.0145281812379832</c:v>
                </c:pt>
                <c:pt idx="150">
                  <c:v>1.0173636072369925</c:v>
                </c:pt>
                <c:pt idx="151">
                  <c:v>1.0143286113126708</c:v>
                </c:pt>
                <c:pt idx="152">
                  <c:v>1.0112936153883485</c:v>
                </c:pt>
                <c:pt idx="153">
                  <c:v>1.0082586194640264</c:v>
                </c:pt>
                <c:pt idx="154">
                  <c:v>1.0052236235397043</c:v>
                </c:pt>
                <c:pt idx="155">
                  <c:v>1.0021886276153822</c:v>
                </c:pt>
                <c:pt idx="156">
                  <c:v>0.99915363169106008</c:v>
                </c:pt>
                <c:pt idx="157">
                  <c:v>0.99611863576673787</c:v>
                </c:pt>
                <c:pt idx="158">
                  <c:v>0.99308363984241599</c:v>
                </c:pt>
                <c:pt idx="159">
                  <c:v>0.99004864391809377</c:v>
                </c:pt>
                <c:pt idx="160">
                  <c:v>0.98701364799377167</c:v>
                </c:pt>
                <c:pt idx="161">
                  <c:v>0.98675641569115657</c:v>
                </c:pt>
                <c:pt idx="162">
                  <c:v>0.98649918338854159</c:v>
                </c:pt>
                <c:pt idx="163">
                  <c:v>0.98624195108592638</c:v>
                </c:pt>
                <c:pt idx="164">
                  <c:v>0.98598471878331129</c:v>
                </c:pt>
                <c:pt idx="165">
                  <c:v>0.98572748648069619</c:v>
                </c:pt>
                <c:pt idx="166">
                  <c:v>0.9854702541780811</c:v>
                </c:pt>
                <c:pt idx="167">
                  <c:v>0.98521302187546589</c:v>
                </c:pt>
                <c:pt idx="168">
                  <c:v>0.9849557895728509</c:v>
                </c:pt>
                <c:pt idx="169">
                  <c:v>0.9846985572702357</c:v>
                </c:pt>
                <c:pt idx="170">
                  <c:v>0.98444132496762071</c:v>
                </c:pt>
                <c:pt idx="171">
                  <c:v>0.98068113139130453</c:v>
                </c:pt>
                <c:pt idx="172">
                  <c:v>0.97692093781498801</c:v>
                </c:pt>
                <c:pt idx="173">
                  <c:v>0.97316074423867194</c:v>
                </c:pt>
                <c:pt idx="174">
                  <c:v>0.96940055066235564</c:v>
                </c:pt>
                <c:pt idx="175">
                  <c:v>0.96564035708603924</c:v>
                </c:pt>
                <c:pt idx="176">
                  <c:v>0.96188016350972294</c:v>
                </c:pt>
                <c:pt idx="177">
                  <c:v>0.95811996993340687</c:v>
                </c:pt>
                <c:pt idx="178">
                  <c:v>0.95435977635709057</c:v>
                </c:pt>
                <c:pt idx="179">
                  <c:v>0.95059958278077428</c:v>
                </c:pt>
                <c:pt idx="180">
                  <c:v>0.94683938920445787</c:v>
                </c:pt>
                <c:pt idx="181">
                  <c:v>0.94342725189871268</c:v>
                </c:pt>
                <c:pt idx="182">
                  <c:v>0.94001511459296783</c:v>
                </c:pt>
                <c:pt idx="183">
                  <c:v>0.93660297728722264</c:v>
                </c:pt>
                <c:pt idx="184">
                  <c:v>0.93319083998147767</c:v>
                </c:pt>
                <c:pt idx="185">
                  <c:v>0.92977870267573259</c:v>
                </c:pt>
                <c:pt idx="186">
                  <c:v>0.9263665653699874</c:v>
                </c:pt>
                <c:pt idx="187">
                  <c:v>0.92295442806424255</c:v>
                </c:pt>
                <c:pt idx="188">
                  <c:v>0.91954229075849736</c:v>
                </c:pt>
                <c:pt idx="189">
                  <c:v>0.91613015345275228</c:v>
                </c:pt>
                <c:pt idx="190">
                  <c:v>0.91271801614700743</c:v>
                </c:pt>
                <c:pt idx="191">
                  <c:v>0.91227176043290648</c:v>
                </c:pt>
                <c:pt idx="192">
                  <c:v>0.91182550471880575</c:v>
                </c:pt>
                <c:pt idx="193">
                  <c:v>0.91137924900470524</c:v>
                </c:pt>
                <c:pt idx="194">
                  <c:v>0.91093299329060451</c:v>
                </c:pt>
                <c:pt idx="195">
                  <c:v>0.910486737576504</c:v>
                </c:pt>
                <c:pt idx="196">
                  <c:v>0.91004048186240327</c:v>
                </c:pt>
                <c:pt idx="197">
                  <c:v>0.90959422614830276</c:v>
                </c:pt>
                <c:pt idx="198">
                  <c:v>0.90914797043420204</c:v>
                </c:pt>
                <c:pt idx="199">
                  <c:v>0.90870171472010108</c:v>
                </c:pt>
                <c:pt idx="200">
                  <c:v>0.90825545900600035</c:v>
                </c:pt>
                <c:pt idx="201">
                  <c:v>0.90155876028445503</c:v>
                </c:pt>
                <c:pt idx="202">
                  <c:v>0.89486206156290959</c:v>
                </c:pt>
                <c:pt idx="203">
                  <c:v>0.88816536284136383</c:v>
                </c:pt>
                <c:pt idx="204">
                  <c:v>0.88146866411981839</c:v>
                </c:pt>
                <c:pt idx="205">
                  <c:v>0.87477196539827284</c:v>
                </c:pt>
                <c:pt idx="206">
                  <c:v>0.8680752666767273</c:v>
                </c:pt>
                <c:pt idx="207">
                  <c:v>0.86137856795518197</c:v>
                </c:pt>
                <c:pt idx="208">
                  <c:v>0.85468186923363643</c:v>
                </c:pt>
                <c:pt idx="209">
                  <c:v>0.84798517051209077</c:v>
                </c:pt>
                <c:pt idx="210">
                  <c:v>0.84128847179054533</c:v>
                </c:pt>
                <c:pt idx="211">
                  <c:v>0.8426376599907961</c:v>
                </c:pt>
                <c:pt idx="212">
                  <c:v>0.84398684819104697</c:v>
                </c:pt>
                <c:pt idx="213">
                  <c:v>0.84533603639129784</c:v>
                </c:pt>
                <c:pt idx="214">
                  <c:v>0.84668522459154882</c:v>
                </c:pt>
                <c:pt idx="215">
                  <c:v>0.84803441279179959</c:v>
                </c:pt>
                <c:pt idx="216">
                  <c:v>0.84938360099205046</c:v>
                </c:pt>
                <c:pt idx="217">
                  <c:v>0.85073278919230133</c:v>
                </c:pt>
                <c:pt idx="218">
                  <c:v>0.8520819773925522</c:v>
                </c:pt>
                <c:pt idx="219">
                  <c:v>0.85343116559280296</c:v>
                </c:pt>
                <c:pt idx="220">
                  <c:v>0.85478035379305384</c:v>
                </c:pt>
                <c:pt idx="221">
                  <c:v>0.85445908161610096</c:v>
                </c:pt>
                <c:pt idx="222">
                  <c:v>0.85413780943914797</c:v>
                </c:pt>
                <c:pt idx="223">
                  <c:v>0.85381653726219509</c:v>
                </c:pt>
                <c:pt idx="224">
                  <c:v>0.85349526508524221</c:v>
                </c:pt>
                <c:pt idx="225">
                  <c:v>0.85317399290828944</c:v>
                </c:pt>
                <c:pt idx="226">
                  <c:v>0.85285272073133633</c:v>
                </c:pt>
                <c:pt idx="227">
                  <c:v>0.85253144855438356</c:v>
                </c:pt>
                <c:pt idx="228">
                  <c:v>0.85221017637743068</c:v>
                </c:pt>
                <c:pt idx="229">
                  <c:v>0.85188890420047758</c:v>
                </c:pt>
                <c:pt idx="230">
                  <c:v>0.85156763202352481</c:v>
                </c:pt>
                <c:pt idx="231">
                  <c:v>0.84982716958235893</c:v>
                </c:pt>
                <c:pt idx="232">
                  <c:v>0.84808670714119327</c:v>
                </c:pt>
                <c:pt idx="233">
                  <c:v>0.84634624470002773</c:v>
                </c:pt>
                <c:pt idx="234">
                  <c:v>0.84460578225886185</c:v>
                </c:pt>
                <c:pt idx="235">
                  <c:v>0.84286531981769608</c:v>
                </c:pt>
                <c:pt idx="236">
                  <c:v>0.84112485737653042</c:v>
                </c:pt>
                <c:pt idx="237">
                  <c:v>0.83938439493536476</c:v>
                </c:pt>
                <c:pt idx="238">
                  <c:v>0.83764393249419888</c:v>
                </c:pt>
                <c:pt idx="239">
                  <c:v>0.83590347005303334</c:v>
                </c:pt>
                <c:pt idx="240">
                  <c:v>0.83416300761186768</c:v>
                </c:pt>
                <c:pt idx="241">
                  <c:v>0.8300254738555547</c:v>
                </c:pt>
                <c:pt idx="242">
                  <c:v>0.82588794009924182</c:v>
                </c:pt>
                <c:pt idx="243">
                  <c:v>0.82175040634292906</c:v>
                </c:pt>
                <c:pt idx="244">
                  <c:v>0.8176128725866163</c:v>
                </c:pt>
                <c:pt idx="245">
                  <c:v>0.81347533883030354</c:v>
                </c:pt>
                <c:pt idx="246">
                  <c:v>0.80933780507399056</c:v>
                </c:pt>
                <c:pt idx="247">
                  <c:v>0.80520027131767768</c:v>
                </c:pt>
                <c:pt idx="248">
                  <c:v>0.80106273756136492</c:v>
                </c:pt>
                <c:pt idx="249">
                  <c:v>0.79692520380505205</c:v>
                </c:pt>
                <c:pt idx="250">
                  <c:v>0.79278767004873929</c:v>
                </c:pt>
                <c:pt idx="251">
                  <c:v>0.79325293678373776</c:v>
                </c:pt>
                <c:pt idx="252">
                  <c:v>0.7937182035187359</c:v>
                </c:pt>
                <c:pt idx="253">
                  <c:v>0.79418347025373448</c:v>
                </c:pt>
                <c:pt idx="254">
                  <c:v>0.79464873698873295</c:v>
                </c:pt>
                <c:pt idx="255">
                  <c:v>0.79511400372373131</c:v>
                </c:pt>
                <c:pt idx="256">
                  <c:v>0.79557927045872978</c:v>
                </c:pt>
                <c:pt idx="257">
                  <c:v>0.79604453719372836</c:v>
                </c:pt>
                <c:pt idx="258">
                  <c:v>0.79650980392872661</c:v>
                </c:pt>
                <c:pt idx="259">
                  <c:v>0.79697507066372497</c:v>
                </c:pt>
                <c:pt idx="260">
                  <c:v>0.79744033739872355</c:v>
                </c:pt>
                <c:pt idx="261">
                  <c:v>0.79396680570222933</c:v>
                </c:pt>
                <c:pt idx="262">
                  <c:v>0.79049327400573521</c:v>
                </c:pt>
                <c:pt idx="263">
                  <c:v>0.7870197423092411</c:v>
                </c:pt>
                <c:pt idx="264">
                  <c:v>0.78354621061274687</c:v>
                </c:pt>
                <c:pt idx="265">
                  <c:v>0.78007267891625276</c:v>
                </c:pt>
                <c:pt idx="266">
                  <c:v>0.77659914721975887</c:v>
                </c:pt>
                <c:pt idx="267">
                  <c:v>0.77312561552326453</c:v>
                </c:pt>
                <c:pt idx="268">
                  <c:v>0.76965208382677042</c:v>
                </c:pt>
                <c:pt idx="269">
                  <c:v>0.76617855213027619</c:v>
                </c:pt>
                <c:pt idx="270">
                  <c:v>0.76270502043378219</c:v>
                </c:pt>
                <c:pt idx="271">
                  <c:v>0.76295060198244835</c:v>
                </c:pt>
                <c:pt idx="272">
                  <c:v>0.76319618353111462</c:v>
                </c:pt>
                <c:pt idx="273">
                  <c:v>0.76344176507978101</c:v>
                </c:pt>
                <c:pt idx="274">
                  <c:v>0.76368734662844728</c:v>
                </c:pt>
                <c:pt idx="275">
                  <c:v>0.76393292817711345</c:v>
                </c:pt>
                <c:pt idx="276">
                  <c:v>0.7641785097257795</c:v>
                </c:pt>
                <c:pt idx="277">
                  <c:v>0.76442409127444588</c:v>
                </c:pt>
                <c:pt idx="278">
                  <c:v>0.76466967282311205</c:v>
                </c:pt>
                <c:pt idx="279">
                  <c:v>0.76491525437177832</c:v>
                </c:pt>
                <c:pt idx="280">
                  <c:v>0.76516083592044459</c:v>
                </c:pt>
                <c:pt idx="281">
                  <c:v>0.76720454228757906</c:v>
                </c:pt>
                <c:pt idx="282">
                  <c:v>0.76924824865471353</c:v>
                </c:pt>
                <c:pt idx="283">
                  <c:v>0.771291955021848</c:v>
                </c:pt>
                <c:pt idx="284">
                  <c:v>0.77333566138898246</c:v>
                </c:pt>
                <c:pt idx="285">
                  <c:v>0.77537936775611693</c:v>
                </c:pt>
                <c:pt idx="286">
                  <c:v>0.7774230741232514</c:v>
                </c:pt>
                <c:pt idx="287">
                  <c:v>0.77946678049038565</c:v>
                </c:pt>
                <c:pt idx="288">
                  <c:v>0.78151048685752011</c:v>
                </c:pt>
                <c:pt idx="289">
                  <c:v>0.78355419322465469</c:v>
                </c:pt>
                <c:pt idx="290">
                  <c:v>0.78559789959178927</c:v>
                </c:pt>
                <c:pt idx="291">
                  <c:v>0.78180981768173274</c:v>
                </c:pt>
                <c:pt idx="292">
                  <c:v>0.77802173577167644</c:v>
                </c:pt>
                <c:pt idx="293">
                  <c:v>0.7742336538616198</c:v>
                </c:pt>
                <c:pt idx="294">
                  <c:v>0.77044557195156349</c:v>
                </c:pt>
                <c:pt idx="295">
                  <c:v>0.76665749004150707</c:v>
                </c:pt>
                <c:pt idx="296">
                  <c:v>0.76286940813145077</c:v>
                </c:pt>
                <c:pt idx="297">
                  <c:v>0.75908132622139435</c:v>
                </c:pt>
                <c:pt idx="298">
                  <c:v>0.75529324431133793</c:v>
                </c:pt>
                <c:pt idx="299">
                  <c:v>0.75150516240128162</c:v>
                </c:pt>
                <c:pt idx="300">
                  <c:v>0.74771708049122521</c:v>
                </c:pt>
                <c:pt idx="301">
                  <c:v>0.73952071126709418</c:v>
                </c:pt>
                <c:pt idx="302">
                  <c:v>0.73132434204296315</c:v>
                </c:pt>
                <c:pt idx="303">
                  <c:v>0.72312797281883234</c:v>
                </c:pt>
                <c:pt idx="304">
                  <c:v>0.71493160359470131</c:v>
                </c:pt>
                <c:pt idx="305">
                  <c:v>0.70673523437057029</c:v>
                </c:pt>
                <c:pt idx="306">
                  <c:v>0.69853886514643926</c:v>
                </c:pt>
                <c:pt idx="307">
                  <c:v>0.69034249592230834</c:v>
                </c:pt>
                <c:pt idx="308">
                  <c:v>0.68214612669817731</c:v>
                </c:pt>
                <c:pt idx="309">
                  <c:v>0.67394975747404628</c:v>
                </c:pt>
                <c:pt idx="310">
                  <c:v>0.66575338824991537</c:v>
                </c:pt>
                <c:pt idx="311">
                  <c:v>0.6676085967602291</c:v>
                </c:pt>
                <c:pt idx="312">
                  <c:v>0.66946380527054283</c:v>
                </c:pt>
                <c:pt idx="313">
                  <c:v>0.67131901378085679</c:v>
                </c:pt>
                <c:pt idx="314">
                  <c:v>0.67317422229117074</c:v>
                </c:pt>
                <c:pt idx="315">
                  <c:v>0.67502943080148436</c:v>
                </c:pt>
                <c:pt idx="316">
                  <c:v>0.67688463931179832</c:v>
                </c:pt>
                <c:pt idx="317">
                  <c:v>0.67873984782211205</c:v>
                </c:pt>
                <c:pt idx="318">
                  <c:v>0.6805950563324259</c:v>
                </c:pt>
                <c:pt idx="319">
                  <c:v>0.68245026484273974</c:v>
                </c:pt>
                <c:pt idx="320">
                  <c:v>0.68430547335305347</c:v>
                </c:pt>
                <c:pt idx="321">
                  <c:v>0.6868665594486365</c:v>
                </c:pt>
                <c:pt idx="322">
                  <c:v>0.68942764554421943</c:v>
                </c:pt>
                <c:pt idx="323">
                  <c:v>0.69198873163980223</c:v>
                </c:pt>
                <c:pt idx="324">
                  <c:v>0.69454981773538504</c:v>
                </c:pt>
                <c:pt idx="325">
                  <c:v>0.69711090383096774</c:v>
                </c:pt>
                <c:pt idx="326">
                  <c:v>0.69967198992655077</c:v>
                </c:pt>
                <c:pt idx="327">
                  <c:v>0.7022330760221337</c:v>
                </c:pt>
                <c:pt idx="328">
                  <c:v>0.70479416211771651</c:v>
                </c:pt>
                <c:pt idx="329">
                  <c:v>0.70735524821329931</c:v>
                </c:pt>
                <c:pt idx="330">
                  <c:v>0.70991633430888235</c:v>
                </c:pt>
                <c:pt idx="331">
                  <c:v>0.69774304085151895</c:v>
                </c:pt>
                <c:pt idx="332">
                  <c:v>0.68556974739415566</c:v>
                </c:pt>
                <c:pt idx="333">
                  <c:v>0.67339645393679226</c:v>
                </c:pt>
                <c:pt idx="334">
                  <c:v>0.66122316047942897</c:v>
                </c:pt>
                <c:pt idx="335">
                  <c:v>0.64904986702206557</c:v>
                </c:pt>
                <c:pt idx="336">
                  <c:v>0.6368765735647024</c:v>
                </c:pt>
                <c:pt idx="337">
                  <c:v>0.624703280107339</c:v>
                </c:pt>
                <c:pt idx="338">
                  <c:v>0.6125299866499756</c:v>
                </c:pt>
                <c:pt idx="339">
                  <c:v>0.60035669319261231</c:v>
                </c:pt>
                <c:pt idx="340">
                  <c:v>0.58818339973524902</c:v>
                </c:pt>
                <c:pt idx="341">
                  <c:v>0.59606983849054851</c:v>
                </c:pt>
                <c:pt idx="342">
                  <c:v>0.60395627724584822</c:v>
                </c:pt>
                <c:pt idx="343">
                  <c:v>0.61184271600114759</c:v>
                </c:pt>
                <c:pt idx="344">
                  <c:v>0.6197291547564473</c:v>
                </c:pt>
                <c:pt idx="345">
                  <c:v>0.62761559351174667</c:v>
                </c:pt>
                <c:pt idx="346">
                  <c:v>0.63550203226704649</c:v>
                </c:pt>
                <c:pt idx="347">
                  <c:v>0.64338847102234598</c:v>
                </c:pt>
                <c:pt idx="348">
                  <c:v>0.65127490977764546</c:v>
                </c:pt>
                <c:pt idx="349">
                  <c:v>0.65916134853294495</c:v>
                </c:pt>
                <c:pt idx="350">
                  <c:v>0.66704778728824432</c:v>
                </c:pt>
                <c:pt idx="351">
                  <c:v>0.67200043722295943</c:v>
                </c:pt>
                <c:pt idx="352">
                  <c:v>0.67695308715767433</c:v>
                </c:pt>
                <c:pt idx="353">
                  <c:v>0.68190573709238933</c:v>
                </c:pt>
                <c:pt idx="354">
                  <c:v>0.686858387027104</c:v>
                </c:pt>
                <c:pt idx="355">
                  <c:v>0.69181103696181889</c:v>
                </c:pt>
                <c:pt idx="356">
                  <c:v>0.6967636868965339</c:v>
                </c:pt>
                <c:pt idx="357">
                  <c:v>0.7017163368312489</c:v>
                </c:pt>
                <c:pt idx="358">
                  <c:v>0.70666898676596379</c:v>
                </c:pt>
                <c:pt idx="359">
                  <c:v>0.71162163670067879</c:v>
                </c:pt>
                <c:pt idx="360">
                  <c:v>0.71657428663539369</c:v>
                </c:pt>
                <c:pt idx="361">
                  <c:v>0.70559908496996171</c:v>
                </c:pt>
                <c:pt idx="362">
                  <c:v>0.69462388330452984</c:v>
                </c:pt>
                <c:pt idx="363">
                  <c:v>0.68364868163909798</c:v>
                </c:pt>
                <c:pt idx="364">
                  <c:v>0.67267347997366633</c:v>
                </c:pt>
                <c:pt idx="365">
                  <c:v>0.66169827830823413</c:v>
                </c:pt>
                <c:pt idx="366">
                  <c:v>0.65072307664280238</c:v>
                </c:pt>
                <c:pt idx="367">
                  <c:v>0.63974787497737051</c:v>
                </c:pt>
                <c:pt idx="368">
                  <c:v>0.62877267331193865</c:v>
                </c:pt>
                <c:pt idx="369">
                  <c:v>0.61779747164650667</c:v>
                </c:pt>
                <c:pt idx="370">
                  <c:v>0.60682226998107491</c:v>
                </c:pt>
                <c:pt idx="371">
                  <c:v>0.59045149708312694</c:v>
                </c:pt>
                <c:pt idx="372">
                  <c:v>0.57408072418517875</c:v>
                </c:pt>
                <c:pt idx="373">
                  <c:v>0.55770995128723067</c:v>
                </c:pt>
                <c:pt idx="374">
                  <c:v>0.54133917838928258</c:v>
                </c:pt>
                <c:pt idx="375">
                  <c:v>0.5249684054913345</c:v>
                </c:pt>
                <c:pt idx="376">
                  <c:v>0.50859763259338631</c:v>
                </c:pt>
                <c:pt idx="377">
                  <c:v>0.49222685969543833</c:v>
                </c:pt>
                <c:pt idx="378">
                  <c:v>0.47585608679749025</c:v>
                </c:pt>
                <c:pt idx="379">
                  <c:v>0.45948531389954211</c:v>
                </c:pt>
                <c:pt idx="380">
                  <c:v>0.44311454100159398</c:v>
                </c:pt>
                <c:pt idx="381">
                  <c:v>0.46257407680967449</c:v>
                </c:pt>
                <c:pt idx="382">
                  <c:v>0.48203361261775479</c:v>
                </c:pt>
                <c:pt idx="383">
                  <c:v>0.50149314842583526</c:v>
                </c:pt>
                <c:pt idx="384">
                  <c:v>0.52095268423391572</c:v>
                </c:pt>
                <c:pt idx="385">
                  <c:v>0.54041222004199607</c:v>
                </c:pt>
                <c:pt idx="386">
                  <c:v>0.55987175585007654</c:v>
                </c:pt>
                <c:pt idx="387">
                  <c:v>0.579331291658157</c:v>
                </c:pt>
                <c:pt idx="388">
                  <c:v>0.59879082746623735</c:v>
                </c:pt>
                <c:pt idx="389">
                  <c:v>0.61825036327431782</c:v>
                </c:pt>
                <c:pt idx="390">
                  <c:v>0.63770989908239817</c:v>
                </c:pt>
                <c:pt idx="391">
                  <c:v>0.63443106165145036</c:v>
                </c:pt>
                <c:pt idx="392">
                  <c:v>0.63115222422050254</c:v>
                </c:pt>
                <c:pt idx="393">
                  <c:v>0.62787338678955473</c:v>
                </c:pt>
                <c:pt idx="394">
                  <c:v>0.62459454935860692</c:v>
                </c:pt>
                <c:pt idx="395">
                  <c:v>0.621315711927659</c:v>
                </c:pt>
                <c:pt idx="396">
                  <c:v>0.61803687449671119</c:v>
                </c:pt>
                <c:pt idx="397">
                  <c:v>0.61475803706576349</c:v>
                </c:pt>
                <c:pt idx="398">
                  <c:v>0.61147919963481556</c:v>
                </c:pt>
                <c:pt idx="399">
                  <c:v>0.60820036220386786</c:v>
                </c:pt>
                <c:pt idx="400">
                  <c:v>0.60492152477292005</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0.44732203156646999</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797099968"/>
        <c:axId val="797100528"/>
      </c:scatterChart>
      <c:valAx>
        <c:axId val="797099968"/>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797100528"/>
        <c:crosses val="autoZero"/>
        <c:crossBetween val="midCat"/>
        <c:majorUnit val="50"/>
      </c:valAx>
      <c:valAx>
        <c:axId val="797100528"/>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797099968"/>
        <c:crosses val="autoZero"/>
        <c:crossBetween val="midCat"/>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F$31" lockText="1" noThreeD="1"/>
</file>

<file path=xl/ctrlProps/ctrlProp2.xml><?xml version="1.0" encoding="utf-8"?>
<formControlPr xmlns="http://schemas.microsoft.com/office/spreadsheetml/2009/9/main" objectType="CheckBox" checked="Checked" fmlaLink="$F$32" lockText="1" noThreeD="1"/>
</file>

<file path=xl/ctrlProps/ctrlProp3.xml><?xml version="1.0" encoding="utf-8"?>
<formControlPr xmlns="http://schemas.microsoft.com/office/spreadsheetml/2009/9/main" objectType="CheckBox" checked="Checked" fmlaLink="$F$3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2.emf"/><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editAs="oneCell">
    <xdr:from>
      <xdr:col>4</xdr:col>
      <xdr:colOff>57150</xdr:colOff>
      <xdr:row>10</xdr:row>
      <xdr:rowOff>135422</xdr:rowOff>
    </xdr:from>
    <xdr:to>
      <xdr:col>9</xdr:col>
      <xdr:colOff>352425</xdr:colOff>
      <xdr:row>28</xdr:row>
      <xdr:rowOff>171998</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3057525" y="2602397"/>
          <a:ext cx="3200400" cy="3465576"/>
          <a:chOff x="241789" y="95250"/>
          <a:chExt cx="3185824" cy="3566197"/>
        </a:xfrm>
      </xdr:grpSpPr>
      <xdr:graphicFrame macro="">
        <xdr:nvGraphicFramePr>
          <xdr:cNvPr id="81" name="Chart 80">
            <a:extLst>
              <a:ext uri="{FF2B5EF4-FFF2-40B4-BE49-F238E27FC236}">
                <a16:creationId xmlns:a16="http://schemas.microsoft.com/office/drawing/2014/main" id="{00000000-0008-0000-0200-000051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82" name="Group 81">
            <a:extLst>
              <a:ext uri="{FF2B5EF4-FFF2-40B4-BE49-F238E27FC236}">
                <a16:creationId xmlns:a16="http://schemas.microsoft.com/office/drawing/2014/main" id="{00000000-0008-0000-0200-000052000000}"/>
              </a:ext>
            </a:extLst>
          </xdr:cNvPr>
          <xdr:cNvGrpSpPr/>
        </xdr:nvGrpSpPr>
        <xdr:grpSpPr>
          <a:xfrm>
            <a:off x="398137" y="452360"/>
            <a:ext cx="2881421" cy="2909953"/>
            <a:chOff x="5737738" y="3001129"/>
            <a:chExt cx="683791" cy="729628"/>
          </a:xfrm>
        </xdr:grpSpPr>
        <xdr:sp macro="" textlink="'CVG (Dynamic)'!T7">
          <xdr:nvSpPr>
            <xdr:cNvPr id="91" name="TextBox 11">
              <a:extLst>
                <a:ext uri="{FF2B5EF4-FFF2-40B4-BE49-F238E27FC236}">
                  <a16:creationId xmlns:a16="http://schemas.microsoft.com/office/drawing/2014/main" id="{00000000-0008-0000-0200-00005B00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A5AA384-55C9-497F-A02C-94DDD3572103}" type="TxLink">
                <a:rPr lang="en-US" sz="900" b="1"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92" name="TextBox 12">
              <a:extLst>
                <a:ext uri="{FF2B5EF4-FFF2-40B4-BE49-F238E27FC236}">
                  <a16:creationId xmlns:a16="http://schemas.microsoft.com/office/drawing/2014/main" id="{00000000-0008-0000-0200-00005C00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D6722F9-3EBF-4736-907D-036EDC8F64FD}" type="TxLink">
                <a:rPr lang="en-US" sz="900" b="1"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93" name="TextBox 13">
              <a:extLst>
                <a:ext uri="{FF2B5EF4-FFF2-40B4-BE49-F238E27FC236}">
                  <a16:creationId xmlns:a16="http://schemas.microsoft.com/office/drawing/2014/main" id="{00000000-0008-0000-0200-00005D00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ABEB989-1845-4894-8326-65B824DF1DD0}" type="TxLink">
                <a:rPr lang="en-US" sz="900" b="1"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94" name="TextBox 14">
              <a:extLst>
                <a:ext uri="{FF2B5EF4-FFF2-40B4-BE49-F238E27FC236}">
                  <a16:creationId xmlns:a16="http://schemas.microsoft.com/office/drawing/2014/main" id="{00000000-0008-0000-0200-00005E00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81198E3-D22A-4F51-A3DE-0D6870C3319A}" type="TxLink">
                <a:rPr lang="en-US" sz="900" b="1"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95" name="TextBox 15">
              <a:extLst>
                <a:ext uri="{FF2B5EF4-FFF2-40B4-BE49-F238E27FC236}">
                  <a16:creationId xmlns:a16="http://schemas.microsoft.com/office/drawing/2014/main" id="{00000000-0008-0000-0200-00005F00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800795-C731-4DF4-BC1B-6F5E7CBEC3B5}" type="TxLink">
                <a:rPr lang="en-US" sz="900" b="1"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96" name="TextBox 16">
              <a:extLst>
                <a:ext uri="{FF2B5EF4-FFF2-40B4-BE49-F238E27FC236}">
                  <a16:creationId xmlns:a16="http://schemas.microsoft.com/office/drawing/2014/main" id="{00000000-0008-0000-0200-00006000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1AEA936-2FC9-475F-83F8-5FE900DFDE2B}" type="TxLink">
                <a:rPr lang="en-US" sz="900" b="1"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T12">
          <xdr:nvSpPr>
            <xdr:cNvPr id="97" name="TextBox 17">
              <a:extLst>
                <a:ext uri="{FF2B5EF4-FFF2-40B4-BE49-F238E27FC236}">
                  <a16:creationId xmlns:a16="http://schemas.microsoft.com/office/drawing/2014/main" id="{00000000-0008-0000-0200-00006100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8A35E93-A0B1-4A9C-8D00-EFED8C7CE921}" type="TxLink">
                <a:rPr lang="en-US" sz="900" b="1"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98" name="TextBox 18">
              <a:extLst>
                <a:ext uri="{FF2B5EF4-FFF2-40B4-BE49-F238E27FC236}">
                  <a16:creationId xmlns:a16="http://schemas.microsoft.com/office/drawing/2014/main" id="{00000000-0008-0000-0200-00006200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69433D9-900D-44E0-86C5-6D011D5DFE87}" type="TxLink">
                <a:rPr lang="en-US" sz="900" b="1"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99" name="TextBox 19">
              <a:extLst>
                <a:ext uri="{FF2B5EF4-FFF2-40B4-BE49-F238E27FC236}">
                  <a16:creationId xmlns:a16="http://schemas.microsoft.com/office/drawing/2014/main" id="{00000000-0008-0000-0200-00006300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E1BC8125-EA43-4B48-A848-7D2F12013B57}" type="TxLink">
                <a:rPr lang="en-US" sz="900" b="1"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00" name="TextBox 20">
              <a:extLst>
                <a:ext uri="{FF2B5EF4-FFF2-40B4-BE49-F238E27FC236}">
                  <a16:creationId xmlns:a16="http://schemas.microsoft.com/office/drawing/2014/main" id="{00000000-0008-0000-0200-00006400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185A217F-5749-4020-A294-36390BFAC3E0}" type="TxLink">
                <a:rPr lang="en-US" sz="900" b="1"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01" name="TextBox 21">
              <a:extLst>
                <a:ext uri="{FF2B5EF4-FFF2-40B4-BE49-F238E27FC236}">
                  <a16:creationId xmlns:a16="http://schemas.microsoft.com/office/drawing/2014/main" id="{00000000-0008-0000-0200-00006500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9F88F8E1-5232-4D99-A3E4-318CC3331A45}" type="TxLink">
                <a:rPr lang="en-US" sz="900" b="1"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02" name="TextBox 22">
              <a:extLst>
                <a:ext uri="{FF2B5EF4-FFF2-40B4-BE49-F238E27FC236}">
                  <a16:creationId xmlns:a16="http://schemas.microsoft.com/office/drawing/2014/main" id="{00000000-0008-0000-0200-00006600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3516C9E-1797-4545-9ADD-6629CFA13935}" type="TxLink">
                <a:rPr lang="en-US" sz="900" b="1"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03" name="TextBox 23">
              <a:extLst>
                <a:ext uri="{FF2B5EF4-FFF2-40B4-BE49-F238E27FC236}">
                  <a16:creationId xmlns:a16="http://schemas.microsoft.com/office/drawing/2014/main" id="{00000000-0008-0000-0200-00006700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BEC892A-D470-4D3D-B288-B636DB8EFF83}" type="TxLink">
                <a:rPr lang="en-US" sz="900" b="1"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04" name="TextBox 24">
              <a:extLst>
                <a:ext uri="{FF2B5EF4-FFF2-40B4-BE49-F238E27FC236}">
                  <a16:creationId xmlns:a16="http://schemas.microsoft.com/office/drawing/2014/main" id="{00000000-0008-0000-0200-00006800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BB31F7-1FE8-438C-9120-3110D782566E}" type="TxLink">
                <a:rPr lang="en-US" sz="900" b="1"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05" name="TextBox 25">
              <a:extLst>
                <a:ext uri="{FF2B5EF4-FFF2-40B4-BE49-F238E27FC236}">
                  <a16:creationId xmlns:a16="http://schemas.microsoft.com/office/drawing/2014/main" id="{00000000-0008-0000-0200-000069000000}"/>
                </a:ext>
              </a:extLst>
            </xdr:cNvPr>
            <xdr:cNvSpPr txBox="1"/>
          </xdr:nvSpPr>
          <xdr:spPr>
            <a:xfrm>
              <a:off x="6109269" y="367058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DB5C5B0-58EF-4143-A57F-6455B262BD0D}" type="TxLink">
                <a:rPr lang="en-US" sz="900" b="1"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06" name="TextBox 26">
              <a:extLst>
                <a:ext uri="{FF2B5EF4-FFF2-40B4-BE49-F238E27FC236}">
                  <a16:creationId xmlns:a16="http://schemas.microsoft.com/office/drawing/2014/main" id="{00000000-0008-0000-0200-00006A00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46D59EA-DA72-4A3A-BB40-0F66D241FC4D}" type="TxLink">
                <a:rPr lang="en-US" sz="900" b="1"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83" name="TextBox 82">
            <a:extLst>
              <a:ext uri="{FF2B5EF4-FFF2-40B4-BE49-F238E27FC236}">
                <a16:creationId xmlns:a16="http://schemas.microsoft.com/office/drawing/2014/main" id="{00000000-0008-0000-0200-000053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4" name="TextBox 83">
            <a:extLst>
              <a:ext uri="{FF2B5EF4-FFF2-40B4-BE49-F238E27FC236}">
                <a16:creationId xmlns:a16="http://schemas.microsoft.com/office/drawing/2014/main" id="{00000000-0008-0000-0200-000054000000}"/>
              </a:ext>
            </a:extLst>
          </xdr:cNvPr>
          <xdr:cNvSpPr txBox="1"/>
        </xdr:nvSpPr>
        <xdr:spPr>
          <a:xfrm>
            <a:off x="423619" y="421821"/>
            <a:ext cx="83182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F474B1-8713-4FD7-A152-EEF40B2B6941}" type="TxLink">
              <a:rPr lang="en-US" sz="1400" b="1" i="0" u="none" strike="noStrike">
                <a:solidFill>
                  <a:srgbClr val="000000"/>
                </a:solidFill>
                <a:latin typeface="Calibri"/>
              </a:rPr>
              <a:pPr/>
              <a:t>81</a:t>
            </a:fld>
            <a:endParaRPr lang="en-US" sz="1400" b="1"/>
          </a:p>
        </xdr:txBody>
      </xdr:sp>
      <xdr:sp macro="" textlink="">
        <xdr:nvSpPr>
          <xdr:cNvPr id="85" name="TextBox 84">
            <a:extLst>
              <a:ext uri="{FF2B5EF4-FFF2-40B4-BE49-F238E27FC236}">
                <a16:creationId xmlns:a16="http://schemas.microsoft.com/office/drawing/2014/main" id="{00000000-0008-0000-0200-000055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86" name="TextBox 85">
            <a:extLst>
              <a:ext uri="{FF2B5EF4-FFF2-40B4-BE49-F238E27FC236}">
                <a16:creationId xmlns:a16="http://schemas.microsoft.com/office/drawing/2014/main" id="{00000000-0008-0000-0200-000056000000}"/>
              </a:ext>
            </a:extLst>
          </xdr:cNvPr>
          <xdr:cNvSpPr txBox="1"/>
        </xdr:nvSpPr>
        <xdr:spPr>
          <a:xfrm>
            <a:off x="2510198" y="421821"/>
            <a:ext cx="785261"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36A69C0-77D9-4A14-8680-85D0C6F83CA2}" type="TxLink">
              <a:rPr lang="en-US" sz="1400" b="1" i="0" u="none" strike="noStrike">
                <a:solidFill>
                  <a:srgbClr val="000000"/>
                </a:solidFill>
                <a:latin typeface="Calibri"/>
              </a:rPr>
              <a:pPr algn="r"/>
              <a:t>90</a:t>
            </a:fld>
            <a:endParaRPr lang="en-US" sz="1400" b="1"/>
          </a:p>
        </xdr:txBody>
      </xdr:sp>
      <xdr:sp macro="" textlink="'Results Numerical'!F6">
        <xdr:nvSpPr>
          <xdr:cNvPr id="87" name="TextBox 86">
            <a:extLst>
              <a:ext uri="{FF2B5EF4-FFF2-40B4-BE49-F238E27FC236}">
                <a16:creationId xmlns:a16="http://schemas.microsoft.com/office/drawing/2014/main" id="{00000000-0008-0000-0200-000057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90" name="TextBox 89">
            <a:extLst>
              <a:ext uri="{FF2B5EF4-FFF2-40B4-BE49-F238E27FC236}">
                <a16:creationId xmlns:a16="http://schemas.microsoft.com/office/drawing/2014/main" id="{00000000-0008-0000-0200-00005A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4</xdr:col>
      <xdr:colOff>189672</xdr:colOff>
      <xdr:row>3</xdr:row>
      <xdr:rowOff>142407</xdr:rowOff>
    </xdr:from>
    <xdr:to>
      <xdr:col>9</xdr:col>
      <xdr:colOff>268703</xdr:colOff>
      <xdr:row>12</xdr:row>
      <xdr:rowOff>40314</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3190047" y="1275882"/>
          <a:ext cx="2984156" cy="1612407"/>
          <a:chOff x="734304" y="2329318"/>
          <a:chExt cx="2947894" cy="1651749"/>
        </a:xfrm>
      </xdr:grpSpPr>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oneCell">
    <xdr:from>
      <xdr:col>9</xdr:col>
      <xdr:colOff>235693</xdr:colOff>
      <xdr:row>10</xdr:row>
      <xdr:rowOff>186504</xdr:rowOff>
    </xdr:from>
    <xdr:to>
      <xdr:col>14</xdr:col>
      <xdr:colOff>486814</xdr:colOff>
      <xdr:row>21</xdr:row>
      <xdr:rowOff>102763</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187149</xdr:colOff>
      <xdr:row>19</xdr:row>
      <xdr:rowOff>40790</xdr:rowOff>
    </xdr:from>
    <xdr:to>
      <xdr:col>14</xdr:col>
      <xdr:colOff>471565</xdr:colOff>
      <xdr:row>29</xdr:row>
      <xdr:rowOff>71918</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2649" y="4222265"/>
          <a:ext cx="3189541" cy="1936128"/>
          <a:chOff x="3188915" y="4578078"/>
          <a:chExt cx="3204883" cy="1925548"/>
        </a:xfrm>
      </xdr:grpSpPr>
      <xdr:graphicFrame macro="">
        <xdr:nvGraphicFramePr>
          <xdr:cNvPr id="23" name="Chart 22">
            <a:extLst>
              <a:ext uri="{FF2B5EF4-FFF2-40B4-BE49-F238E27FC236}">
                <a16:creationId xmlns:a16="http://schemas.microsoft.com/office/drawing/2014/main" id="{00000000-0008-0000-0200-00001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9</xdr:col>
      <xdr:colOff>235693</xdr:colOff>
      <xdr:row>3</xdr:row>
      <xdr:rowOff>85725</xdr:rowOff>
    </xdr:from>
    <xdr:to>
      <xdr:col>14</xdr:col>
      <xdr:colOff>486814</xdr:colOff>
      <xdr:row>12</xdr:row>
      <xdr:rowOff>169842</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256441</xdr:colOff>
      <xdr:row>29</xdr:row>
      <xdr:rowOff>131378</xdr:rowOff>
    </xdr:from>
    <xdr:to>
      <xdr:col>9</xdr:col>
      <xdr:colOff>190500</xdr:colOff>
      <xdr:row>30</xdr:row>
      <xdr:rowOff>138453</xdr:rowOff>
    </xdr:to>
    <xdr:sp macro="" textlink="">
      <xdr:nvSpPr>
        <xdr:cNvPr id="2" name="Rectangle 1">
          <a:extLst>
            <a:ext uri="{FF2B5EF4-FFF2-40B4-BE49-F238E27FC236}">
              <a16:creationId xmlns:a16="http://schemas.microsoft.com/office/drawing/2014/main" id="{00000000-0008-0000-0200-000002000000}"/>
            </a:ext>
          </a:extLst>
        </xdr:cNvPr>
        <xdr:cNvSpPr/>
      </xdr:nvSpPr>
      <xdr:spPr bwMode="auto">
        <a:xfrm>
          <a:off x="3258458" y="6036878"/>
          <a:ext cx="2824404" cy="197575"/>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b" upright="1"/>
        <a:lstStyle/>
        <a:p>
          <a:pPr algn="ctr"/>
          <a:r>
            <a:rPr lang="en-US" sz="1000" b="1"/>
            <a:t>Color Vector Graphic Options</a:t>
          </a:r>
        </a:p>
      </xdr:txBody>
    </xdr:sp>
    <xdr:clientData/>
  </xdr:twoCellAnchor>
  <xdr:twoCellAnchor>
    <xdr:from>
      <xdr:col>4</xdr:col>
      <xdr:colOff>257175</xdr:colOff>
      <xdr:row>30</xdr:row>
      <xdr:rowOff>158969</xdr:rowOff>
    </xdr:from>
    <xdr:to>
      <xdr:col>9</xdr:col>
      <xdr:colOff>193112</xdr:colOff>
      <xdr:row>34</xdr:row>
      <xdr:rowOff>82769</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3257550" y="6435944"/>
          <a:ext cx="2841062" cy="685800"/>
          <a:chOff x="3257550" y="6057900"/>
          <a:chExt cx="2836732" cy="685800"/>
        </a:xfrm>
      </xdr:grpSpPr>
      <mc:AlternateContent xmlns:mc="http://schemas.openxmlformats.org/markup-compatibility/2006">
        <mc:Choice xmlns:a14="http://schemas.microsoft.com/office/drawing/2010/main" Requires="a14">
          <xdr:sp macro="" textlink="">
            <xdr:nvSpPr>
              <xdr:cNvPr id="10396500" name="Check Box 852" hidden="1">
                <a:extLst>
                  <a:ext uri="{63B3BB69-23CF-44E3-9099-C40C66FF867C}">
                    <a14:compatExt spid="_x0000_s10396500"/>
                  </a:ext>
                  <a:ext uri="{FF2B5EF4-FFF2-40B4-BE49-F238E27FC236}">
                    <a16:creationId xmlns:a16="http://schemas.microsoft.com/office/drawing/2014/main" id="{00000000-0008-0000-0200-000054A39E00}"/>
                  </a:ext>
                </a:extLst>
              </xdr:cNvPr>
              <xdr:cNvSpPr/>
            </xdr:nvSpPr>
            <xdr:spPr bwMode="auto">
              <a:xfrm>
                <a:off x="3257550" y="6286500"/>
                <a:ext cx="228600"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501" name="Check Box 853" hidden="1">
                <a:extLst>
                  <a:ext uri="{63B3BB69-23CF-44E3-9099-C40C66FF867C}">
                    <a14:compatExt spid="_x0000_s10396501"/>
                  </a:ext>
                  <a:ext uri="{FF2B5EF4-FFF2-40B4-BE49-F238E27FC236}">
                    <a16:creationId xmlns:a16="http://schemas.microsoft.com/office/drawing/2014/main" id="{00000000-0008-0000-0200-000055A39E00}"/>
                  </a:ext>
                </a:extLst>
              </xdr:cNvPr>
              <xdr:cNvSpPr/>
            </xdr:nvSpPr>
            <xdr:spPr bwMode="auto">
              <a:xfrm>
                <a:off x="3257550" y="6515100"/>
                <a:ext cx="228600"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498" name="Check Box 850" descr="Bin Labels" hidden="1">
                <a:extLst>
                  <a:ext uri="{63B3BB69-23CF-44E3-9099-C40C66FF867C}">
                    <a14:compatExt spid="_x0000_s10396498"/>
                  </a:ext>
                  <a:ext uri="{FF2B5EF4-FFF2-40B4-BE49-F238E27FC236}">
                    <a16:creationId xmlns:a16="http://schemas.microsoft.com/office/drawing/2014/main" id="{00000000-0008-0000-0200-000052A39E00}"/>
                  </a:ext>
                </a:extLst>
              </xdr:cNvPr>
              <xdr:cNvSpPr/>
            </xdr:nvSpPr>
            <xdr:spPr bwMode="auto">
              <a:xfrm>
                <a:off x="3257550" y="6057900"/>
                <a:ext cx="228600"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490232" y="60579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Labels</a:t>
            </a:r>
          </a:p>
        </xdr:txBody>
      </xdr:sp>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3490232" y="62865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Dividers</a:t>
            </a:r>
          </a:p>
        </xdr:txBody>
      </xdr:sp>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3490232" y="65151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Chroma Isolines</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0.73432</cdr:y>
    </cdr:to>
    <cdr:sp macro="" textlink="'CVG (Dynamic)'!$C$4">
      <cdr:nvSpPr>
        <cdr:cNvPr id="19" name="TextBox 7"/>
        <cdr:cNvSpPr txBox="1"/>
      </cdr:nvSpPr>
      <cdr:spPr>
        <a:xfrm xmlns:a="http://schemas.openxmlformats.org/drawingml/2006/main">
          <a:off x="1343469" y="235856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F806E253-C4BF-4516-BE50-B3458CD6CC3B}"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0.52675</cdr:x>
      <cdr:y>0.87601</cdr:y>
    </cdr:to>
    <cdr:sp macro="" textlink="'CVG (Dynamic)'!$K$4">
      <cdr:nvSpPr>
        <cdr:cNvPr id="20" name="TextBox 10"/>
        <cdr:cNvSpPr txBox="1"/>
      </cdr:nvSpPr>
      <cdr:spPr>
        <a:xfrm xmlns:a="http://schemas.openxmlformats.org/drawingml/2006/main">
          <a:off x="1328734" y="284960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69B74B4-E8B2-4913-80BA-4C9E24C15133}"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7</xdr:col>
      <xdr:colOff>126466</xdr:colOff>
      <xdr:row>152</xdr:row>
      <xdr:rowOff>62592</xdr:rowOff>
    </xdr:from>
    <xdr:to>
      <xdr:col>12</xdr:col>
      <xdr:colOff>2263587</xdr:colOff>
      <xdr:row>188</xdr:row>
      <xdr:rowOff>5683</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6289141" y="29694867"/>
          <a:ext cx="5213696" cy="6801091"/>
          <a:chOff x="6152030" y="37163667"/>
          <a:chExt cx="5140297" cy="6628201"/>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6822966" y="37316081"/>
            <a:ext cx="4105147" cy="5639900"/>
            <a:chOff x="6477000" y="38224558"/>
            <a:chExt cx="3965565" cy="5783975"/>
          </a:xfrm>
        </xdr:grpSpPr>
        <xdr:sp macro="" textlink="">
          <xdr:nvSpPr>
            <xdr:cNvPr id="5" name="Right Triangle 4">
              <a:extLst>
                <a:ext uri="{FF2B5EF4-FFF2-40B4-BE49-F238E27FC236}">
                  <a16:creationId xmlns:a16="http://schemas.microsoft.com/office/drawing/2014/main" id="{00000000-0008-0000-0300-00000500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6" name="Right Triangle 5">
              <a:extLst>
                <a:ext uri="{FF2B5EF4-FFF2-40B4-BE49-F238E27FC236}">
                  <a16:creationId xmlns:a16="http://schemas.microsoft.com/office/drawing/2014/main" id="{00000000-0008-0000-0300-00000600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6152030" y="37163667"/>
          <a:ext cx="5140297" cy="6628201"/>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xdr:col>
      <xdr:colOff>316965</xdr:colOff>
      <xdr:row>152</xdr:row>
      <xdr:rowOff>62592</xdr:rowOff>
    </xdr:from>
    <xdr:to>
      <xdr:col>7</xdr:col>
      <xdr:colOff>190498</xdr:colOff>
      <xdr:row>188</xdr:row>
      <xdr:rowOff>5683</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945615" y="29694867"/>
          <a:ext cx="5407558" cy="6801091"/>
          <a:chOff x="931687" y="37163667"/>
          <a:chExt cx="5284375" cy="6628201"/>
        </a:xfrm>
      </xdr:grpSpPr>
      <xdr:grpSp>
        <xdr:nvGrpSpPr>
          <xdr:cNvPr id="9" name="Group 8">
            <a:extLst>
              <a:ext uri="{FF2B5EF4-FFF2-40B4-BE49-F238E27FC236}">
                <a16:creationId xmlns:a16="http://schemas.microsoft.com/office/drawing/2014/main" id="{00000000-0008-0000-0300-000009000000}"/>
              </a:ext>
            </a:extLst>
          </xdr:cNvPr>
          <xdr:cNvGrpSpPr/>
        </xdr:nvGrpSpPr>
        <xdr:grpSpPr>
          <a:xfrm>
            <a:off x="2437870" y="37367599"/>
            <a:ext cx="3395592" cy="5581055"/>
            <a:chOff x="2335695" y="38296783"/>
            <a:chExt cx="3170508" cy="5725130"/>
          </a:xfrm>
        </xdr:grpSpPr>
        <xdr:sp macro="" textlink="">
          <xdr:nvSpPr>
            <xdr:cNvPr id="11" name="Right Triangle 10">
              <a:extLst>
                <a:ext uri="{FF2B5EF4-FFF2-40B4-BE49-F238E27FC236}">
                  <a16:creationId xmlns:a16="http://schemas.microsoft.com/office/drawing/2014/main" id="{00000000-0008-0000-0300-00000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12" name="Right Triangle 11">
              <a:extLst>
                <a:ext uri="{FF2B5EF4-FFF2-40B4-BE49-F238E27FC236}">
                  <a16:creationId xmlns:a16="http://schemas.microsoft.com/office/drawing/2014/main" id="{00000000-0008-0000-0300-00000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931687" y="37163667"/>
          <a:ext cx="5284375" cy="6628201"/>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4"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E000000}"/>
            </a:ext>
          </a:extLst>
        </xdr:cNvPr>
        <xdr:cNvSpPr/>
      </xdr:nvSpPr>
      <xdr:spPr>
        <a:xfrm>
          <a:off x="615043" y="713014"/>
          <a:ext cx="12700" cy="1270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116621</xdr:colOff>
      <xdr:row>33</xdr:row>
      <xdr:rowOff>64944</xdr:rowOff>
    </xdr:from>
    <xdr:to>
      <xdr:col>6</xdr:col>
      <xdr:colOff>530700</xdr:colOff>
      <xdr:row>54</xdr:row>
      <xdr:rowOff>42084</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7269096" y="4887315"/>
          <a:ext cx="2827404" cy="7746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307647" y="4374326"/>
          <a:ext cx="4886324" cy="7324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187</xdr:row>
      <xdr:rowOff>98019</xdr:rowOff>
    </xdr:from>
    <xdr:to>
      <xdr:col>6</xdr:col>
      <xdr:colOff>1916204</xdr:colOff>
      <xdr:row>191</xdr:row>
      <xdr:rowOff>123826</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915389" y="43548348"/>
          <a:ext cx="3740058" cy="766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9</xdr:col>
      <xdr:colOff>773206</xdr:colOff>
      <xdr:row>61</xdr:row>
      <xdr:rowOff>173935</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5008047" y="10769412"/>
          <a:ext cx="3060188"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092654" y="10492468"/>
          <a:ext cx="2901043" cy="10859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235" name="TextBox 234">
          <a:extLst>
            <a:ext uri="{FF2B5EF4-FFF2-40B4-BE49-F238E27FC236}">
              <a16:creationId xmlns:a16="http://schemas.microsoft.com/office/drawing/2014/main" id="{00000000-0008-0000-0300-0000EB000000}"/>
            </a:ext>
          </a:extLst>
        </xdr:cNvPr>
        <xdr:cNvSpPr txBox="1"/>
      </xdr:nvSpPr>
      <xdr:spPr>
        <a:xfrm>
          <a:off x="7385397" y="20388060"/>
          <a:ext cx="3638792" cy="2626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241" name="TextBox 240">
          <a:extLst>
            <a:ext uri="{FF2B5EF4-FFF2-40B4-BE49-F238E27FC236}">
              <a16:creationId xmlns:a16="http://schemas.microsoft.com/office/drawing/2014/main" id="{00000000-0008-0000-0300-0000F1000000}"/>
            </a:ext>
          </a:extLst>
        </xdr:cNvPr>
        <xdr:cNvSpPr txBox="1"/>
      </xdr:nvSpPr>
      <xdr:spPr>
        <a:xfrm>
          <a:off x="11265352" y="24705128"/>
          <a:ext cx="3169105" cy="22274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242" name="Chart 241">
          <a:extLst>
            <a:ext uri="{FF2B5EF4-FFF2-40B4-BE49-F238E27FC236}">
              <a16:creationId xmlns:a16="http://schemas.microsoft.com/office/drawing/2014/main" id="{00000000-0008-0000-0300-0000F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243" name="Chart 242">
          <a:extLst>
            <a:ext uri="{FF2B5EF4-FFF2-40B4-BE49-F238E27FC236}">
              <a16:creationId xmlns:a16="http://schemas.microsoft.com/office/drawing/2014/main" id="{00000000-0008-0000-0300-0000F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244" name="TextBox 243">
          <a:extLst>
            <a:ext uri="{FF2B5EF4-FFF2-40B4-BE49-F238E27FC236}">
              <a16:creationId xmlns:a16="http://schemas.microsoft.com/office/drawing/2014/main" id="{00000000-0008-0000-0300-0000F4000000}"/>
            </a:ext>
          </a:extLst>
        </xdr:cNvPr>
        <xdr:cNvSpPr txBox="1"/>
      </xdr:nvSpPr>
      <xdr:spPr>
        <a:xfrm>
          <a:off x="7359621" y="12977930"/>
          <a:ext cx="4026517" cy="23110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6</xdr:col>
      <xdr:colOff>759279</xdr:colOff>
      <xdr:row>32</xdr:row>
      <xdr:rowOff>282555</xdr:rowOff>
    </xdr:from>
    <xdr:to>
      <xdr:col>9</xdr:col>
      <xdr:colOff>800876</xdr:colOff>
      <xdr:row>53</xdr:row>
      <xdr:rowOff>9063</xdr:rowOff>
    </xdr:to>
    <xdr:graphicFrame macro="">
      <xdr:nvGraphicFramePr>
        <xdr:cNvPr id="246" name="Chart 245">
          <a:extLst>
            <a:ext uri="{FF2B5EF4-FFF2-40B4-BE49-F238E27FC236}">
              <a16:creationId xmlns:a16="http://schemas.microsoft.com/office/drawing/2014/main" id="{00000000-0008-0000-0300-0000F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849155</xdr:colOff>
      <xdr:row>54</xdr:row>
      <xdr:rowOff>123824</xdr:rowOff>
    </xdr:from>
    <xdr:to>
      <xdr:col>12</xdr:col>
      <xdr:colOff>2855819</xdr:colOff>
      <xdr:row>63</xdr:row>
      <xdr:rowOff>28575</xdr:rowOff>
    </xdr:to>
    <xdr:sp macro="" textlink="">
      <xdr:nvSpPr>
        <xdr:cNvPr id="248" name="TextBox 247">
          <a:extLst>
            <a:ext uri="{FF2B5EF4-FFF2-40B4-BE49-F238E27FC236}">
              <a16:creationId xmlns:a16="http://schemas.microsoft.com/office/drawing/2014/main" id="{00000000-0008-0000-0300-0000F8000000}"/>
            </a:ext>
          </a:extLst>
        </xdr:cNvPr>
        <xdr:cNvSpPr txBox="1"/>
      </xdr:nvSpPr>
      <xdr:spPr>
        <a:xfrm>
          <a:off x="8995831" y="10769412"/>
          <a:ext cx="3127253"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249" name="Straight Connector 248">
          <a:extLst>
            <a:ext uri="{FF2B5EF4-FFF2-40B4-BE49-F238E27FC236}">
              <a16:creationId xmlns:a16="http://schemas.microsoft.com/office/drawing/2014/main" id="{00000000-0008-0000-0300-0000F9000000}"/>
            </a:ext>
          </a:extLst>
        </xdr:cNvPr>
        <xdr:cNvCxnSpPr/>
      </xdr:nvCxnSpPr>
      <xdr:spPr>
        <a:xfrm>
          <a:off x="1466678" y="1406782"/>
          <a:ext cx="470489"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250" name="TextBox 249">
          <a:extLst>
            <a:ext uri="{FF2B5EF4-FFF2-40B4-BE49-F238E27FC236}">
              <a16:creationId xmlns:a16="http://schemas.microsoft.com/office/drawing/2014/main" id="{00000000-0008-0000-0300-0000FA000000}"/>
            </a:ext>
          </a:extLst>
        </xdr:cNvPr>
        <xdr:cNvSpPr txBox="1"/>
      </xdr:nvSpPr>
      <xdr:spPr>
        <a:xfrm>
          <a:off x="1924665" y="1297267"/>
          <a:ext cx="1211070"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251" name="Straight Connector 250">
          <a:extLst>
            <a:ext uri="{FF2B5EF4-FFF2-40B4-BE49-F238E27FC236}">
              <a16:creationId xmlns:a16="http://schemas.microsoft.com/office/drawing/2014/main" id="{00000000-0008-0000-0300-0000FB000000}"/>
            </a:ext>
          </a:extLst>
        </xdr:cNvPr>
        <xdr:cNvCxnSpPr/>
      </xdr:nvCxnSpPr>
      <xdr:spPr>
        <a:xfrm>
          <a:off x="3310812" y="1397257"/>
          <a:ext cx="472215"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252" name="TextBox 251">
          <a:extLst>
            <a:ext uri="{FF2B5EF4-FFF2-40B4-BE49-F238E27FC236}">
              <a16:creationId xmlns:a16="http://schemas.microsoft.com/office/drawing/2014/main" id="{00000000-0008-0000-0300-0000FC000000}"/>
            </a:ext>
          </a:extLst>
        </xdr:cNvPr>
        <xdr:cNvSpPr txBox="1"/>
      </xdr:nvSpPr>
      <xdr:spPr>
        <a:xfrm>
          <a:off x="3780048" y="1297267"/>
          <a:ext cx="729302"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53" name="Chart 252">
          <a:extLst>
            <a:ext uri="{FF2B5EF4-FFF2-40B4-BE49-F238E27FC236}">
              <a16:creationId xmlns:a16="http://schemas.microsoft.com/office/drawing/2014/main" id="{00000000-0008-0000-0300-0000F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54" name="TextBox 253">
          <a:extLst>
            <a:ext uri="{FF2B5EF4-FFF2-40B4-BE49-F238E27FC236}">
              <a16:creationId xmlns:a16="http://schemas.microsoft.com/office/drawing/2014/main" id="{00000000-0008-0000-0300-0000FE000000}"/>
            </a:ext>
          </a:extLst>
        </xdr:cNvPr>
        <xdr:cNvSpPr txBox="1"/>
      </xdr:nvSpPr>
      <xdr:spPr>
        <a:xfrm>
          <a:off x="7359621" y="16527634"/>
          <a:ext cx="4026517" cy="2311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55" name="Chart 254">
          <a:extLst>
            <a:ext uri="{FF2B5EF4-FFF2-40B4-BE49-F238E27FC236}">
              <a16:creationId xmlns:a16="http://schemas.microsoft.com/office/drawing/2014/main" id="{00000000-0008-0000-0300-0000F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56" name="TextBox 255">
          <a:extLst>
            <a:ext uri="{FF2B5EF4-FFF2-40B4-BE49-F238E27FC236}">
              <a16:creationId xmlns:a16="http://schemas.microsoft.com/office/drawing/2014/main" id="{00000000-0008-0000-0300-000000010000}"/>
            </a:ext>
          </a:extLst>
        </xdr:cNvPr>
        <xdr:cNvSpPr txBox="1"/>
      </xdr:nvSpPr>
      <xdr:spPr>
        <a:xfrm>
          <a:off x="10899481" y="4479101"/>
          <a:ext cx="3473743" cy="7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endParaRPr lang="en-US" sz="800">
            <a:solidFill>
              <a:schemeClr val="tx1">
                <a:lumMod val="50000"/>
                <a:lumOff val="50000"/>
              </a:schemeClr>
            </a:solidFill>
            <a:effectLst/>
          </a:endParaRPr>
        </a:p>
      </xdr:txBody>
    </xdr:sp>
    <xdr:clientData/>
  </xdr:twoCellAnchor>
  <xdr:twoCellAnchor editAs="oneCell">
    <xdr:from>
      <xdr:col>9</xdr:col>
      <xdr:colOff>704</xdr:colOff>
      <xdr:row>187</xdr:row>
      <xdr:rowOff>98019</xdr:rowOff>
    </xdr:from>
    <xdr:to>
      <xdr:col>12</xdr:col>
      <xdr:colOff>1821515</xdr:colOff>
      <xdr:row>192</xdr:row>
      <xdr:rowOff>145677</xdr:rowOff>
    </xdr:to>
    <xdr:sp macro="" textlink="">
      <xdr:nvSpPr>
        <xdr:cNvPr id="257" name="TextBox 256">
          <a:extLst>
            <a:ext uri="{FF2B5EF4-FFF2-40B4-BE49-F238E27FC236}">
              <a16:creationId xmlns:a16="http://schemas.microsoft.com/office/drawing/2014/main" id="{00000000-0008-0000-0300-000001010000}"/>
            </a:ext>
          </a:extLst>
        </xdr:cNvPr>
        <xdr:cNvSpPr txBox="1"/>
      </xdr:nvSpPr>
      <xdr:spPr>
        <a:xfrm>
          <a:off x="7114518" y="43548348"/>
          <a:ext cx="3736697" cy="972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10</xdr:col>
      <xdr:colOff>728384</xdr:colOff>
      <xdr:row>33</xdr:row>
      <xdr:rowOff>44824</xdr:rowOff>
    </xdr:from>
    <xdr:to>
      <xdr:col>12</xdr:col>
      <xdr:colOff>2808195</xdr:colOff>
      <xdr:row>51</xdr:row>
      <xdr:rowOff>81400</xdr:rowOff>
    </xdr:to>
    <xdr:grpSp>
      <xdr:nvGrpSpPr>
        <xdr:cNvPr id="66" name="Group 65">
          <a:extLst>
            <a:ext uri="{FF2B5EF4-FFF2-40B4-BE49-F238E27FC236}">
              <a16:creationId xmlns:a16="http://schemas.microsoft.com/office/drawing/2014/main" id="{00000000-0008-0000-0300-000042000000}"/>
            </a:ext>
          </a:extLst>
        </xdr:cNvPr>
        <xdr:cNvGrpSpPr/>
      </xdr:nvGrpSpPr>
      <xdr:grpSpPr>
        <a:xfrm>
          <a:off x="8853209" y="6693274"/>
          <a:ext cx="3194236" cy="3465576"/>
          <a:chOff x="241789" y="95250"/>
          <a:chExt cx="3185824" cy="3566197"/>
        </a:xfrm>
      </xdr:grpSpPr>
      <xdr:graphicFrame macro="">
        <xdr:nvGraphicFramePr>
          <xdr:cNvPr id="67" name="Chart 66">
            <a:extLst>
              <a:ext uri="{FF2B5EF4-FFF2-40B4-BE49-F238E27FC236}">
                <a16:creationId xmlns:a16="http://schemas.microsoft.com/office/drawing/2014/main" id="{00000000-0008-0000-0300-000043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2"/>
          </a:graphicData>
        </a:graphic>
      </xdr:graphicFrame>
      <xdr:grpSp>
        <xdr:nvGrpSpPr>
          <xdr:cNvPr id="68" name="Group 67">
            <a:extLst>
              <a:ext uri="{FF2B5EF4-FFF2-40B4-BE49-F238E27FC236}">
                <a16:creationId xmlns:a16="http://schemas.microsoft.com/office/drawing/2014/main" id="{00000000-0008-0000-0300-000044000000}"/>
              </a:ext>
            </a:extLst>
          </xdr:cNvPr>
          <xdr:cNvGrpSpPr/>
        </xdr:nvGrpSpPr>
        <xdr:grpSpPr>
          <a:xfrm>
            <a:off x="398137" y="452361"/>
            <a:ext cx="2881421" cy="2887264"/>
            <a:chOff x="5737738" y="3001129"/>
            <a:chExt cx="683791" cy="723939"/>
          </a:xfrm>
        </xdr:grpSpPr>
        <xdr:sp macro="" textlink="">
          <xdr:nvSpPr>
            <xdr:cNvPr id="77" name="TextBox 11">
              <a:extLst>
                <a:ext uri="{FF2B5EF4-FFF2-40B4-BE49-F238E27FC236}">
                  <a16:creationId xmlns:a16="http://schemas.microsoft.com/office/drawing/2014/main" id="{00000000-0008-0000-0300-00004D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78" name="TextBox 12">
              <a:extLst>
                <a:ext uri="{FF2B5EF4-FFF2-40B4-BE49-F238E27FC236}">
                  <a16:creationId xmlns:a16="http://schemas.microsoft.com/office/drawing/2014/main" id="{00000000-0008-0000-0300-00004E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79" name="TextBox 13">
              <a:extLst>
                <a:ext uri="{FF2B5EF4-FFF2-40B4-BE49-F238E27FC236}">
                  <a16:creationId xmlns:a16="http://schemas.microsoft.com/office/drawing/2014/main" id="{00000000-0008-0000-0300-00004F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80" name="TextBox 14">
              <a:extLst>
                <a:ext uri="{FF2B5EF4-FFF2-40B4-BE49-F238E27FC236}">
                  <a16:creationId xmlns:a16="http://schemas.microsoft.com/office/drawing/2014/main" id="{00000000-0008-0000-0300-000050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81" name="TextBox 15">
              <a:extLst>
                <a:ext uri="{FF2B5EF4-FFF2-40B4-BE49-F238E27FC236}">
                  <a16:creationId xmlns:a16="http://schemas.microsoft.com/office/drawing/2014/main" id="{00000000-0008-0000-0300-000051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82" name="TextBox 16">
              <a:extLst>
                <a:ext uri="{FF2B5EF4-FFF2-40B4-BE49-F238E27FC236}">
                  <a16:creationId xmlns:a16="http://schemas.microsoft.com/office/drawing/2014/main" id="{00000000-0008-0000-0300-000052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83" name="TextBox 17">
              <a:extLst>
                <a:ext uri="{FF2B5EF4-FFF2-40B4-BE49-F238E27FC236}">
                  <a16:creationId xmlns:a16="http://schemas.microsoft.com/office/drawing/2014/main" id="{00000000-0008-0000-0300-000053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84" name="TextBox 18">
              <a:extLst>
                <a:ext uri="{FF2B5EF4-FFF2-40B4-BE49-F238E27FC236}">
                  <a16:creationId xmlns:a16="http://schemas.microsoft.com/office/drawing/2014/main" id="{00000000-0008-0000-0300-000054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85" name="TextBox 19">
              <a:extLst>
                <a:ext uri="{FF2B5EF4-FFF2-40B4-BE49-F238E27FC236}">
                  <a16:creationId xmlns:a16="http://schemas.microsoft.com/office/drawing/2014/main" id="{00000000-0008-0000-0300-000055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86" name="TextBox 20">
              <a:extLst>
                <a:ext uri="{FF2B5EF4-FFF2-40B4-BE49-F238E27FC236}">
                  <a16:creationId xmlns:a16="http://schemas.microsoft.com/office/drawing/2014/main" id="{00000000-0008-0000-0300-000056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87" name="TextBox 21">
              <a:extLst>
                <a:ext uri="{FF2B5EF4-FFF2-40B4-BE49-F238E27FC236}">
                  <a16:creationId xmlns:a16="http://schemas.microsoft.com/office/drawing/2014/main" id="{00000000-0008-0000-0300-000057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88" name="TextBox 22">
              <a:extLst>
                <a:ext uri="{FF2B5EF4-FFF2-40B4-BE49-F238E27FC236}">
                  <a16:creationId xmlns:a16="http://schemas.microsoft.com/office/drawing/2014/main" id="{00000000-0008-0000-0300-000058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89" name="TextBox 23">
              <a:extLst>
                <a:ext uri="{FF2B5EF4-FFF2-40B4-BE49-F238E27FC236}">
                  <a16:creationId xmlns:a16="http://schemas.microsoft.com/office/drawing/2014/main" id="{00000000-0008-0000-0300-000059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90" name="TextBox 24">
              <a:extLst>
                <a:ext uri="{FF2B5EF4-FFF2-40B4-BE49-F238E27FC236}">
                  <a16:creationId xmlns:a16="http://schemas.microsoft.com/office/drawing/2014/main" id="{00000000-0008-0000-0300-00005A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91" name="TextBox 25">
              <a:extLst>
                <a:ext uri="{FF2B5EF4-FFF2-40B4-BE49-F238E27FC236}">
                  <a16:creationId xmlns:a16="http://schemas.microsoft.com/office/drawing/2014/main" id="{00000000-0008-0000-0300-00005B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92" name="TextBox 26">
              <a:extLst>
                <a:ext uri="{FF2B5EF4-FFF2-40B4-BE49-F238E27FC236}">
                  <a16:creationId xmlns:a16="http://schemas.microsoft.com/office/drawing/2014/main" id="{00000000-0008-0000-0300-00005C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70" name="TextBox 69">
            <a:extLst>
              <a:ext uri="{FF2B5EF4-FFF2-40B4-BE49-F238E27FC236}">
                <a16:creationId xmlns:a16="http://schemas.microsoft.com/office/drawing/2014/main" id="{00000000-0008-0000-0300-000046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F474B1-8713-4FD7-A152-EEF40B2B6941}" type="TxLink">
              <a:rPr lang="en-US" sz="1400" b="1" i="0" u="none" strike="noStrike">
                <a:solidFill>
                  <a:srgbClr val="000000"/>
                </a:solidFill>
                <a:latin typeface="Calibri"/>
              </a:rPr>
              <a:pPr/>
              <a:t>81</a:t>
            </a:fld>
            <a:endParaRPr lang="en-US" sz="1400" b="1"/>
          </a:p>
        </xdr:txBody>
      </xdr:sp>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72" name="TextBox 71">
            <a:extLst>
              <a:ext uri="{FF2B5EF4-FFF2-40B4-BE49-F238E27FC236}">
                <a16:creationId xmlns:a16="http://schemas.microsoft.com/office/drawing/2014/main" id="{00000000-0008-0000-0300-000048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36A69C0-77D9-4A14-8680-85D0C6F83CA2}" type="TxLink">
              <a:rPr lang="en-US" sz="1400" b="1" i="0" u="none" strike="noStrike">
                <a:solidFill>
                  <a:srgbClr val="000000"/>
                </a:solidFill>
                <a:latin typeface="Calibri"/>
              </a:rPr>
              <a:pPr algn="r"/>
              <a:t>90</a:t>
            </a:fld>
            <a:endParaRPr lang="en-US" sz="1400" b="1"/>
          </a:p>
        </xdr:txBody>
      </xdr:sp>
      <xdr:sp macro="" textlink="'Results Numerical'!F6">
        <xdr:nvSpPr>
          <xdr:cNvPr id="73" name="TextBox 72">
            <a:extLst>
              <a:ext uri="{FF2B5EF4-FFF2-40B4-BE49-F238E27FC236}">
                <a16:creationId xmlns:a16="http://schemas.microsoft.com/office/drawing/2014/main" id="{00000000-0008-0000-0300-000049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74" name="TextBox 73">
            <a:extLst>
              <a:ext uri="{FF2B5EF4-FFF2-40B4-BE49-F238E27FC236}">
                <a16:creationId xmlns:a16="http://schemas.microsoft.com/office/drawing/2014/main" id="{00000000-0008-0000-0300-00004A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76" name="TextBox 75">
            <a:extLst>
              <a:ext uri="{FF2B5EF4-FFF2-40B4-BE49-F238E27FC236}">
                <a16:creationId xmlns:a16="http://schemas.microsoft.com/office/drawing/2014/main" id="{00000000-0008-0000-0300-00004C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1</xdr:col>
      <xdr:colOff>0</xdr:colOff>
      <xdr:row>3</xdr:row>
      <xdr:rowOff>0</xdr:rowOff>
    </xdr:from>
    <xdr:to>
      <xdr:col>1</xdr:col>
      <xdr:colOff>12700</xdr:colOff>
      <xdr:row>3</xdr:row>
      <xdr:rowOff>12700</xdr:rowOff>
    </xdr:to>
    <xdr:sp macro="" textlink="">
      <xdr:nvSpPr>
        <xdr:cNvPr id="93"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5D000000}"/>
            </a:ext>
          </a:extLst>
        </xdr:cNvPr>
        <xdr:cNvSpPr/>
      </xdr:nvSpPr>
      <xdr:spPr>
        <a:xfrm>
          <a:off x="581025" y="723900"/>
          <a:ext cx="12700" cy="12700"/>
        </a:xfrm>
        <a:prstGeom prst="rect">
          <a:avLst/>
        </a:prstGeom>
      </xdr:spPr>
    </xdr:sp>
    <xdr:clientData/>
  </xdr:twoCellAnchor>
  <xdr:twoCellAnchor editAs="oneCell">
    <xdr:from>
      <xdr:col>0</xdr:col>
      <xdr:colOff>0</xdr:colOff>
      <xdr:row>3</xdr:row>
      <xdr:rowOff>0</xdr:rowOff>
    </xdr:from>
    <xdr:to>
      <xdr:col>0</xdr:col>
      <xdr:colOff>9525</xdr:colOff>
      <xdr:row>3</xdr:row>
      <xdr:rowOff>9525</xdr:rowOff>
    </xdr:to>
    <xdr:pic>
      <xdr:nvPicPr>
        <xdr:cNvPr id="94" name="CommandButton1">
          <a:extLst>
            <a:ext uri="{FF2B5EF4-FFF2-40B4-BE49-F238E27FC236}">
              <a16:creationId xmlns:a16="http://schemas.microsoft.com/office/drawing/2014/main" id="{00000000-0008-0000-0300-00005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7239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291354</xdr:colOff>
      <xdr:row>54</xdr:row>
      <xdr:rowOff>123824</xdr:rowOff>
    </xdr:from>
    <xdr:to>
      <xdr:col>19</xdr:col>
      <xdr:colOff>254466</xdr:colOff>
      <xdr:row>63</xdr:row>
      <xdr:rowOff>28575</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3073904" y="10772774"/>
          <a:ext cx="3134937"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12</xdr:col>
      <xdr:colOff>3440846</xdr:colOff>
      <xdr:row>33</xdr:row>
      <xdr:rowOff>64944</xdr:rowOff>
    </xdr:from>
    <xdr:to>
      <xdr:col>19</xdr:col>
      <xdr:colOff>340200</xdr:colOff>
      <xdr:row>54</xdr:row>
      <xdr:rowOff>42084</xdr:rowOff>
    </xdr:to>
    <xdr:graphicFrame macro="">
      <xdr:nvGraphicFramePr>
        <xdr:cNvPr id="96" name="Chart 95">
          <a:extLst>
            <a:ext uri="{FF2B5EF4-FFF2-40B4-BE49-F238E27FC236}">
              <a16:creationId xmlns:a16="http://schemas.microsoft.com/office/drawing/2014/main" id="{00000000-0008-0000-0300-00006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7611992C-FCEF-48CC-8231-55D07C5515D7}"/>
            </a:ext>
          </a:extLst>
        </cdr:cNvPr>
        <cdr:cNvGrpSpPr/>
      </cdr:nvGrpSpPr>
      <cdr:grpSpPr>
        <a:xfrm xmlns:a="http://schemas.openxmlformats.org/drawingml/2006/main">
          <a:off x="551748" y="361797"/>
          <a:ext cx="2874178"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0.41968</cdr:x>
      <cdr:y>0.68057</cdr:y>
    </cdr:from>
    <cdr:to>
      <cdr:x>0.52683</cdr:x>
      <cdr:y>0.73432</cdr:y>
    </cdr:to>
    <cdr:sp macro="" textlink="'CVG (Dynamic)'!$C$4">
      <cdr:nvSpPr>
        <cdr:cNvPr id="19" name="TextBox 7"/>
        <cdr:cNvSpPr txBox="1"/>
      </cdr:nvSpPr>
      <cdr:spPr>
        <a:xfrm xmlns:a="http://schemas.openxmlformats.org/drawingml/2006/main">
          <a:off x="1340551" y="235856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103B6D0-8BB9-4DA0-8C10-78E1700B0756}" type="TxLink">
            <a:rPr lang="en-US" sz="600" b="1" i="0" u="none" strike="noStrike">
              <a:solidFill>
                <a:schemeClr val="bg1"/>
              </a:solidFill>
              <a:latin typeface="Calibri"/>
            </a:rPr>
            <a:pPr algn="ctr"/>
            <a:t>-20%</a:t>
          </a:fld>
          <a:endParaRPr lang="en-US" sz="100">
            <a:solidFill>
              <a:schemeClr val="bg1"/>
            </a:solidFill>
          </a:endParaRPr>
        </a:p>
      </cdr:txBody>
    </cdr:sp>
  </cdr:relSizeAnchor>
  <cdr:relSizeAnchor xmlns:cdr="http://schemas.openxmlformats.org/drawingml/2006/chartDrawing">
    <cdr:from>
      <cdr:x>0.41507</cdr:x>
      <cdr:y>0.82226</cdr:y>
    </cdr:from>
    <cdr:to>
      <cdr:x>0.52687</cdr:x>
      <cdr:y>0.87601</cdr:y>
    </cdr:to>
    <cdr:sp macro="" textlink="'CVG (Dynamic)'!$K$4">
      <cdr:nvSpPr>
        <cdr:cNvPr id="20" name="TextBox 10"/>
        <cdr:cNvSpPr txBox="1"/>
      </cdr:nvSpPr>
      <cdr:spPr>
        <a:xfrm xmlns:a="http://schemas.openxmlformats.org/drawingml/2006/main">
          <a:off x="1325847" y="284960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9099A68E-25F5-4A04-A6FE-EA2C7BFCF711}"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42</xdr:col>
      <xdr:colOff>423443</xdr:colOff>
      <xdr:row>44</xdr:row>
      <xdr:rowOff>101817</xdr:rowOff>
    </xdr:from>
    <xdr:to>
      <xdr:col>42</xdr:col>
      <xdr:colOff>588035</xdr:colOff>
      <xdr:row>45</xdr:row>
      <xdr:rowOff>75909</xdr:rowOff>
    </xdr:to>
    <xdr:sp macro="" textlink="">
      <xdr:nvSpPr>
        <xdr:cNvPr id="2" name="Oval 1">
          <a:extLst>
            <a:ext uri="{FF2B5EF4-FFF2-40B4-BE49-F238E27FC236}">
              <a16:creationId xmlns:a16="http://schemas.microsoft.com/office/drawing/2014/main" id="{00000000-0008-0000-0500-000002000000}"/>
            </a:ext>
          </a:extLst>
        </xdr:cNvPr>
        <xdr:cNvSpPr/>
      </xdr:nvSpPr>
      <xdr:spPr>
        <a:xfrm>
          <a:off x="28836518" y="8560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433020</xdr:colOff>
      <xdr:row>44</xdr:row>
      <xdr:rowOff>51288</xdr:rowOff>
    </xdr:from>
    <xdr:to>
      <xdr:col>48</xdr:col>
      <xdr:colOff>110636</xdr:colOff>
      <xdr:row>45</xdr:row>
      <xdr:rowOff>146538</xdr:rowOff>
    </xdr:to>
    <xdr:sp macro="" textlink="">
      <xdr:nvSpPr>
        <xdr:cNvPr id="3" name="Oval 2">
          <a:extLst>
            <a:ext uri="{FF2B5EF4-FFF2-40B4-BE49-F238E27FC236}">
              <a16:creationId xmlns:a16="http://schemas.microsoft.com/office/drawing/2014/main" id="{00000000-0008-0000-0500-000003000000}"/>
            </a:ext>
          </a:extLst>
        </xdr:cNvPr>
        <xdr:cNvSpPr/>
      </xdr:nvSpPr>
      <xdr:spPr>
        <a:xfrm>
          <a:off x="31894095" y="8509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299416</xdr:colOff>
      <xdr:row>22</xdr:row>
      <xdr:rowOff>118442</xdr:rowOff>
    </xdr:from>
    <xdr:to>
      <xdr:col>16</xdr:col>
      <xdr:colOff>451816</xdr:colOff>
      <xdr:row>40</xdr:row>
      <xdr:rowOff>155018</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614491" y="4385642"/>
          <a:ext cx="3200400" cy="3465576"/>
          <a:chOff x="241789" y="95250"/>
          <a:chExt cx="3185824" cy="3566197"/>
        </a:xfrm>
      </xdr:grpSpPr>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Group 5">
            <a:extLst>
              <a:ext uri="{FF2B5EF4-FFF2-40B4-BE49-F238E27FC236}">
                <a16:creationId xmlns:a16="http://schemas.microsoft.com/office/drawing/2014/main" id="{00000000-0008-0000-0500-000006000000}"/>
              </a:ext>
            </a:extLst>
          </xdr:cNvPr>
          <xdr:cNvGrpSpPr/>
        </xdr:nvGrpSpPr>
        <xdr:grpSpPr>
          <a:xfrm>
            <a:off x="398137" y="452361"/>
            <a:ext cx="2881421" cy="2887264"/>
            <a:chOff x="5737738" y="3001129"/>
            <a:chExt cx="683791" cy="723939"/>
          </a:xfrm>
        </xdr:grpSpPr>
        <xdr:sp macro="" textlink="">
          <xdr:nvSpPr>
            <xdr:cNvPr id="15" name="TextBox 11">
              <a:extLst>
                <a:ext uri="{FF2B5EF4-FFF2-40B4-BE49-F238E27FC236}">
                  <a16:creationId xmlns:a16="http://schemas.microsoft.com/office/drawing/2014/main" id="{00000000-0008-0000-0500-00000F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6" name="TextBox 12">
              <a:extLst>
                <a:ext uri="{FF2B5EF4-FFF2-40B4-BE49-F238E27FC236}">
                  <a16:creationId xmlns:a16="http://schemas.microsoft.com/office/drawing/2014/main" id="{00000000-0008-0000-0500-000010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7" name="TextBox 13">
              <a:extLst>
                <a:ext uri="{FF2B5EF4-FFF2-40B4-BE49-F238E27FC236}">
                  <a16:creationId xmlns:a16="http://schemas.microsoft.com/office/drawing/2014/main" id="{00000000-0008-0000-0500-000011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8" name="TextBox 14">
              <a:extLst>
                <a:ext uri="{FF2B5EF4-FFF2-40B4-BE49-F238E27FC236}">
                  <a16:creationId xmlns:a16="http://schemas.microsoft.com/office/drawing/2014/main" id="{00000000-0008-0000-0500-000012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19" name="TextBox 15">
              <a:extLst>
                <a:ext uri="{FF2B5EF4-FFF2-40B4-BE49-F238E27FC236}">
                  <a16:creationId xmlns:a16="http://schemas.microsoft.com/office/drawing/2014/main" id="{00000000-0008-0000-0500-000013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0" name="TextBox 16">
              <a:extLst>
                <a:ext uri="{FF2B5EF4-FFF2-40B4-BE49-F238E27FC236}">
                  <a16:creationId xmlns:a16="http://schemas.microsoft.com/office/drawing/2014/main" id="{00000000-0008-0000-0500-000014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1" name="TextBox 17">
              <a:extLst>
                <a:ext uri="{FF2B5EF4-FFF2-40B4-BE49-F238E27FC236}">
                  <a16:creationId xmlns:a16="http://schemas.microsoft.com/office/drawing/2014/main" id="{00000000-0008-0000-0500-000015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2" name="TextBox 18">
              <a:extLst>
                <a:ext uri="{FF2B5EF4-FFF2-40B4-BE49-F238E27FC236}">
                  <a16:creationId xmlns:a16="http://schemas.microsoft.com/office/drawing/2014/main" id="{00000000-0008-0000-0500-000016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3" name="TextBox 19">
              <a:extLst>
                <a:ext uri="{FF2B5EF4-FFF2-40B4-BE49-F238E27FC236}">
                  <a16:creationId xmlns:a16="http://schemas.microsoft.com/office/drawing/2014/main" id="{00000000-0008-0000-0500-000017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4" name="TextBox 20">
              <a:extLst>
                <a:ext uri="{FF2B5EF4-FFF2-40B4-BE49-F238E27FC236}">
                  <a16:creationId xmlns:a16="http://schemas.microsoft.com/office/drawing/2014/main" id="{00000000-0008-0000-0500-000018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5" name="TextBox 21">
              <a:extLst>
                <a:ext uri="{FF2B5EF4-FFF2-40B4-BE49-F238E27FC236}">
                  <a16:creationId xmlns:a16="http://schemas.microsoft.com/office/drawing/2014/main" id="{00000000-0008-0000-0500-000019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6" name="TextBox 22">
              <a:extLst>
                <a:ext uri="{FF2B5EF4-FFF2-40B4-BE49-F238E27FC236}">
                  <a16:creationId xmlns:a16="http://schemas.microsoft.com/office/drawing/2014/main" id="{00000000-0008-0000-0500-00001A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7" name="TextBox 23">
              <a:extLst>
                <a:ext uri="{FF2B5EF4-FFF2-40B4-BE49-F238E27FC236}">
                  <a16:creationId xmlns:a16="http://schemas.microsoft.com/office/drawing/2014/main" id="{00000000-0008-0000-0500-00001B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8" name="TextBox 24">
              <a:extLst>
                <a:ext uri="{FF2B5EF4-FFF2-40B4-BE49-F238E27FC236}">
                  <a16:creationId xmlns:a16="http://schemas.microsoft.com/office/drawing/2014/main" id="{00000000-0008-0000-0500-00001C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29" name="TextBox 25">
              <a:extLst>
                <a:ext uri="{FF2B5EF4-FFF2-40B4-BE49-F238E27FC236}">
                  <a16:creationId xmlns:a16="http://schemas.microsoft.com/office/drawing/2014/main" id="{00000000-0008-0000-0500-00001D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0" name="TextBox 26">
              <a:extLst>
                <a:ext uri="{FF2B5EF4-FFF2-40B4-BE49-F238E27FC236}">
                  <a16:creationId xmlns:a16="http://schemas.microsoft.com/office/drawing/2014/main" id="{00000000-0008-0000-0500-00001E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 name="TextBox 7">
            <a:extLst>
              <a:ext uri="{FF2B5EF4-FFF2-40B4-BE49-F238E27FC236}">
                <a16:creationId xmlns:a16="http://schemas.microsoft.com/office/drawing/2014/main" id="{00000000-0008-0000-0500-000008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19866-5C45-43A3-A11E-4DE497399BB3}" type="TxLink">
              <a:rPr lang="en-US" sz="1400" b="1" i="0" u="none" strike="noStrike">
                <a:solidFill>
                  <a:srgbClr val="000000"/>
                </a:solidFill>
                <a:latin typeface="Calibri"/>
              </a:rPr>
              <a:pPr/>
              <a:t>81</a:t>
            </a:fld>
            <a:endParaRPr lang="en-US" sz="2800" b="1"/>
          </a:p>
        </xdr:txBody>
      </xdr:sp>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0" name="TextBox 9">
            <a:extLst>
              <a:ext uri="{FF2B5EF4-FFF2-40B4-BE49-F238E27FC236}">
                <a16:creationId xmlns:a16="http://schemas.microsoft.com/office/drawing/2014/main" id="{00000000-0008-0000-0500-00000A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6FD04-0917-44FA-B042-FF5235A57A5F}" type="TxLink">
              <a:rPr lang="en-US" sz="1400" b="1" i="0" u="none" strike="noStrike">
                <a:solidFill>
                  <a:srgbClr val="000000"/>
                </a:solidFill>
                <a:latin typeface="Calibri"/>
              </a:rPr>
              <a:pPr algn="r"/>
              <a:t>90</a:t>
            </a:fld>
            <a:endParaRPr lang="en-US" sz="2800" b="1"/>
          </a:p>
        </xdr:txBody>
      </xdr:sp>
      <xdr:sp macro="" textlink="'Results Numerical'!F6">
        <xdr:nvSpPr>
          <xdr:cNvPr id="11" name="TextBox 10">
            <a:extLst>
              <a:ext uri="{FF2B5EF4-FFF2-40B4-BE49-F238E27FC236}">
                <a16:creationId xmlns:a16="http://schemas.microsoft.com/office/drawing/2014/main" id="{00000000-0008-0000-0500-00000B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4" name="TextBox 13">
            <a:extLst>
              <a:ext uri="{FF2B5EF4-FFF2-40B4-BE49-F238E27FC236}">
                <a16:creationId xmlns:a16="http://schemas.microsoft.com/office/drawing/2014/main" id="{00000000-0008-0000-0500-00000E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6</xdr:col>
      <xdr:colOff>191328</xdr:colOff>
      <xdr:row>22</xdr:row>
      <xdr:rowOff>118442</xdr:rowOff>
    </xdr:from>
    <xdr:to>
      <xdr:col>11</xdr:col>
      <xdr:colOff>343728</xdr:colOff>
      <xdr:row>40</xdr:row>
      <xdr:rowOff>155018</xdr:rowOff>
    </xdr:to>
    <xdr:grpSp>
      <xdr:nvGrpSpPr>
        <xdr:cNvPr id="31" name="Group 30">
          <a:extLst>
            <a:ext uri="{FF2B5EF4-FFF2-40B4-BE49-F238E27FC236}">
              <a16:creationId xmlns:a16="http://schemas.microsoft.com/office/drawing/2014/main" id="{00000000-0008-0000-0500-00001F000000}"/>
            </a:ext>
          </a:extLst>
        </xdr:cNvPr>
        <xdr:cNvGrpSpPr/>
      </xdr:nvGrpSpPr>
      <xdr:grpSpPr>
        <a:xfrm>
          <a:off x="3458403" y="4385642"/>
          <a:ext cx="3200400" cy="3465576"/>
          <a:chOff x="241789" y="95250"/>
          <a:chExt cx="3185824" cy="3566197"/>
        </a:xfrm>
      </xdr:grpSpPr>
      <xdr:graphicFrame macro="">
        <xdr:nvGraphicFramePr>
          <xdr:cNvPr id="32" name="Chart 31">
            <a:extLst>
              <a:ext uri="{FF2B5EF4-FFF2-40B4-BE49-F238E27FC236}">
                <a16:creationId xmlns:a16="http://schemas.microsoft.com/office/drawing/2014/main" id="{00000000-0008-0000-0500-000020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3" name="Group 32">
            <a:extLst>
              <a:ext uri="{FF2B5EF4-FFF2-40B4-BE49-F238E27FC236}">
                <a16:creationId xmlns:a16="http://schemas.microsoft.com/office/drawing/2014/main" id="{00000000-0008-0000-0500-000021000000}"/>
              </a:ext>
            </a:extLst>
          </xdr:cNvPr>
          <xdr:cNvGrpSpPr/>
        </xdr:nvGrpSpPr>
        <xdr:grpSpPr>
          <a:xfrm>
            <a:off x="398137" y="452361"/>
            <a:ext cx="2881421" cy="2887264"/>
            <a:chOff x="5737738" y="3001129"/>
            <a:chExt cx="683791" cy="723939"/>
          </a:xfrm>
        </xdr:grpSpPr>
        <xdr:sp macro="" textlink="">
          <xdr:nvSpPr>
            <xdr:cNvPr id="34" name="TextBox 11">
              <a:extLst>
                <a:ext uri="{FF2B5EF4-FFF2-40B4-BE49-F238E27FC236}">
                  <a16:creationId xmlns:a16="http://schemas.microsoft.com/office/drawing/2014/main" id="{00000000-0008-0000-0500-000022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5" name="TextBox 12">
              <a:extLst>
                <a:ext uri="{FF2B5EF4-FFF2-40B4-BE49-F238E27FC236}">
                  <a16:creationId xmlns:a16="http://schemas.microsoft.com/office/drawing/2014/main" id="{00000000-0008-0000-0500-000023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6" name="TextBox 13">
              <a:extLst>
                <a:ext uri="{FF2B5EF4-FFF2-40B4-BE49-F238E27FC236}">
                  <a16:creationId xmlns:a16="http://schemas.microsoft.com/office/drawing/2014/main" id="{00000000-0008-0000-0500-000024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7" name="TextBox 14">
              <a:extLst>
                <a:ext uri="{FF2B5EF4-FFF2-40B4-BE49-F238E27FC236}">
                  <a16:creationId xmlns:a16="http://schemas.microsoft.com/office/drawing/2014/main" id="{00000000-0008-0000-0500-000025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38" name="TextBox 15">
              <a:extLst>
                <a:ext uri="{FF2B5EF4-FFF2-40B4-BE49-F238E27FC236}">
                  <a16:creationId xmlns:a16="http://schemas.microsoft.com/office/drawing/2014/main" id="{00000000-0008-0000-0500-000026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39" name="TextBox 16">
              <a:extLst>
                <a:ext uri="{FF2B5EF4-FFF2-40B4-BE49-F238E27FC236}">
                  <a16:creationId xmlns:a16="http://schemas.microsoft.com/office/drawing/2014/main" id="{00000000-0008-0000-0500-000027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0" name="TextBox 17">
              <a:extLst>
                <a:ext uri="{FF2B5EF4-FFF2-40B4-BE49-F238E27FC236}">
                  <a16:creationId xmlns:a16="http://schemas.microsoft.com/office/drawing/2014/main" id="{00000000-0008-0000-0500-000028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1" name="TextBox 18">
              <a:extLst>
                <a:ext uri="{FF2B5EF4-FFF2-40B4-BE49-F238E27FC236}">
                  <a16:creationId xmlns:a16="http://schemas.microsoft.com/office/drawing/2014/main" id="{00000000-0008-0000-0500-000029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2" name="TextBox 19">
              <a:extLst>
                <a:ext uri="{FF2B5EF4-FFF2-40B4-BE49-F238E27FC236}">
                  <a16:creationId xmlns:a16="http://schemas.microsoft.com/office/drawing/2014/main" id="{00000000-0008-0000-0500-00002A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3" name="TextBox 20">
              <a:extLst>
                <a:ext uri="{FF2B5EF4-FFF2-40B4-BE49-F238E27FC236}">
                  <a16:creationId xmlns:a16="http://schemas.microsoft.com/office/drawing/2014/main" id="{00000000-0008-0000-0500-00002B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4" name="TextBox 21">
              <a:extLst>
                <a:ext uri="{FF2B5EF4-FFF2-40B4-BE49-F238E27FC236}">
                  <a16:creationId xmlns:a16="http://schemas.microsoft.com/office/drawing/2014/main" id="{00000000-0008-0000-0500-00002C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5" name="TextBox 22">
              <a:extLst>
                <a:ext uri="{FF2B5EF4-FFF2-40B4-BE49-F238E27FC236}">
                  <a16:creationId xmlns:a16="http://schemas.microsoft.com/office/drawing/2014/main" id="{00000000-0008-0000-0500-00002D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6" name="TextBox 23">
              <a:extLst>
                <a:ext uri="{FF2B5EF4-FFF2-40B4-BE49-F238E27FC236}">
                  <a16:creationId xmlns:a16="http://schemas.microsoft.com/office/drawing/2014/main" id="{00000000-0008-0000-0500-00002E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7" name="TextBox 24">
              <a:extLst>
                <a:ext uri="{FF2B5EF4-FFF2-40B4-BE49-F238E27FC236}">
                  <a16:creationId xmlns:a16="http://schemas.microsoft.com/office/drawing/2014/main" id="{00000000-0008-0000-0500-00002F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48" name="TextBox 25">
              <a:extLst>
                <a:ext uri="{FF2B5EF4-FFF2-40B4-BE49-F238E27FC236}">
                  <a16:creationId xmlns:a16="http://schemas.microsoft.com/office/drawing/2014/main" id="{00000000-0008-0000-0500-000030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49" name="TextBox 26">
              <a:extLst>
                <a:ext uri="{FF2B5EF4-FFF2-40B4-BE49-F238E27FC236}">
                  <a16:creationId xmlns:a16="http://schemas.microsoft.com/office/drawing/2014/main" id="{00000000-0008-0000-0500-000031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xdr:col>
      <xdr:colOff>83240</xdr:colOff>
      <xdr:row>22</xdr:row>
      <xdr:rowOff>118442</xdr:rowOff>
    </xdr:from>
    <xdr:to>
      <xdr:col>6</xdr:col>
      <xdr:colOff>235640</xdr:colOff>
      <xdr:row>40</xdr:row>
      <xdr:rowOff>155018</xdr:rowOff>
    </xdr:to>
    <xdr:graphicFrame macro="">
      <xdr:nvGraphicFramePr>
        <xdr:cNvPr id="50" name="Chart 49">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299416</xdr:colOff>
      <xdr:row>6</xdr:row>
      <xdr:rowOff>17808</xdr:rowOff>
    </xdr:from>
    <xdr:to>
      <xdr:col>16</xdr:col>
      <xdr:colOff>451816</xdr:colOff>
      <xdr:row>24</xdr:row>
      <xdr:rowOff>54384</xdr:rowOff>
    </xdr:to>
    <xdr:grpSp>
      <xdr:nvGrpSpPr>
        <xdr:cNvPr id="51" name="Group 50">
          <a:extLst>
            <a:ext uri="{FF2B5EF4-FFF2-40B4-BE49-F238E27FC236}">
              <a16:creationId xmlns:a16="http://schemas.microsoft.com/office/drawing/2014/main" id="{00000000-0008-0000-0500-000033000000}"/>
            </a:ext>
          </a:extLst>
        </xdr:cNvPr>
        <xdr:cNvGrpSpPr/>
      </xdr:nvGrpSpPr>
      <xdr:grpSpPr>
        <a:xfrm>
          <a:off x="6614491" y="1237008"/>
          <a:ext cx="3200400" cy="3465576"/>
          <a:chOff x="241789" y="95250"/>
          <a:chExt cx="3185824" cy="3566197"/>
        </a:xfrm>
      </xdr:grpSpPr>
      <xdr:graphicFrame macro="">
        <xdr:nvGraphicFramePr>
          <xdr:cNvPr id="52" name="Chart 51">
            <a:extLst>
              <a:ext uri="{FF2B5EF4-FFF2-40B4-BE49-F238E27FC236}">
                <a16:creationId xmlns:a16="http://schemas.microsoft.com/office/drawing/2014/main" id="{00000000-0008-0000-0500-000034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53" name="Group 52">
            <a:extLst>
              <a:ext uri="{FF2B5EF4-FFF2-40B4-BE49-F238E27FC236}">
                <a16:creationId xmlns:a16="http://schemas.microsoft.com/office/drawing/2014/main" id="{00000000-0008-0000-0500-000035000000}"/>
              </a:ext>
            </a:extLst>
          </xdr:cNvPr>
          <xdr:cNvGrpSpPr/>
        </xdr:nvGrpSpPr>
        <xdr:grpSpPr>
          <a:xfrm>
            <a:off x="398137" y="452361"/>
            <a:ext cx="2881421" cy="2887264"/>
            <a:chOff x="5737738" y="3001129"/>
            <a:chExt cx="683791" cy="723939"/>
          </a:xfrm>
        </xdr:grpSpPr>
        <xdr:sp macro="" textlink="">
          <xdr:nvSpPr>
            <xdr:cNvPr id="54" name="TextBox 11">
              <a:extLst>
                <a:ext uri="{FF2B5EF4-FFF2-40B4-BE49-F238E27FC236}">
                  <a16:creationId xmlns:a16="http://schemas.microsoft.com/office/drawing/2014/main" id="{00000000-0008-0000-0500-000036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5" name="TextBox 12">
              <a:extLst>
                <a:ext uri="{FF2B5EF4-FFF2-40B4-BE49-F238E27FC236}">
                  <a16:creationId xmlns:a16="http://schemas.microsoft.com/office/drawing/2014/main" id="{00000000-0008-0000-0500-000037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6" name="TextBox 13">
              <a:extLst>
                <a:ext uri="{FF2B5EF4-FFF2-40B4-BE49-F238E27FC236}">
                  <a16:creationId xmlns:a16="http://schemas.microsoft.com/office/drawing/2014/main" id="{00000000-0008-0000-0500-000038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7" name="TextBox 14">
              <a:extLst>
                <a:ext uri="{FF2B5EF4-FFF2-40B4-BE49-F238E27FC236}">
                  <a16:creationId xmlns:a16="http://schemas.microsoft.com/office/drawing/2014/main" id="{00000000-0008-0000-0500-000039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8" name="TextBox 15">
              <a:extLst>
                <a:ext uri="{FF2B5EF4-FFF2-40B4-BE49-F238E27FC236}">
                  <a16:creationId xmlns:a16="http://schemas.microsoft.com/office/drawing/2014/main" id="{00000000-0008-0000-0500-00003A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59" name="TextBox 16">
              <a:extLst>
                <a:ext uri="{FF2B5EF4-FFF2-40B4-BE49-F238E27FC236}">
                  <a16:creationId xmlns:a16="http://schemas.microsoft.com/office/drawing/2014/main" id="{00000000-0008-0000-0500-00003B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0" name="TextBox 17">
              <a:extLst>
                <a:ext uri="{FF2B5EF4-FFF2-40B4-BE49-F238E27FC236}">
                  <a16:creationId xmlns:a16="http://schemas.microsoft.com/office/drawing/2014/main" id="{00000000-0008-0000-0500-00003C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1" name="TextBox 18">
              <a:extLst>
                <a:ext uri="{FF2B5EF4-FFF2-40B4-BE49-F238E27FC236}">
                  <a16:creationId xmlns:a16="http://schemas.microsoft.com/office/drawing/2014/main" id="{00000000-0008-0000-0500-00003D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2" name="TextBox 19">
              <a:extLst>
                <a:ext uri="{FF2B5EF4-FFF2-40B4-BE49-F238E27FC236}">
                  <a16:creationId xmlns:a16="http://schemas.microsoft.com/office/drawing/2014/main" id="{00000000-0008-0000-0500-00003E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3" name="TextBox 20">
              <a:extLst>
                <a:ext uri="{FF2B5EF4-FFF2-40B4-BE49-F238E27FC236}">
                  <a16:creationId xmlns:a16="http://schemas.microsoft.com/office/drawing/2014/main" id="{00000000-0008-0000-0500-00003F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4" name="TextBox 21">
              <a:extLst>
                <a:ext uri="{FF2B5EF4-FFF2-40B4-BE49-F238E27FC236}">
                  <a16:creationId xmlns:a16="http://schemas.microsoft.com/office/drawing/2014/main" id="{00000000-0008-0000-0500-000040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5" name="TextBox 22">
              <a:extLst>
                <a:ext uri="{FF2B5EF4-FFF2-40B4-BE49-F238E27FC236}">
                  <a16:creationId xmlns:a16="http://schemas.microsoft.com/office/drawing/2014/main" id="{00000000-0008-0000-0500-000041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6" name="TextBox 23">
              <a:extLst>
                <a:ext uri="{FF2B5EF4-FFF2-40B4-BE49-F238E27FC236}">
                  <a16:creationId xmlns:a16="http://schemas.microsoft.com/office/drawing/2014/main" id="{00000000-0008-0000-0500-000042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7" name="TextBox 24">
              <a:extLst>
                <a:ext uri="{FF2B5EF4-FFF2-40B4-BE49-F238E27FC236}">
                  <a16:creationId xmlns:a16="http://schemas.microsoft.com/office/drawing/2014/main" id="{00000000-0008-0000-0500-000043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8" name="TextBox 25">
              <a:extLst>
                <a:ext uri="{FF2B5EF4-FFF2-40B4-BE49-F238E27FC236}">
                  <a16:creationId xmlns:a16="http://schemas.microsoft.com/office/drawing/2014/main" id="{00000000-0008-0000-0500-000044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69" name="TextBox 26">
              <a:extLst>
                <a:ext uri="{FF2B5EF4-FFF2-40B4-BE49-F238E27FC236}">
                  <a16:creationId xmlns:a16="http://schemas.microsoft.com/office/drawing/2014/main" id="{00000000-0008-0000-0500-000045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6</xdr:col>
      <xdr:colOff>191328</xdr:colOff>
      <xdr:row>6</xdr:row>
      <xdr:rowOff>17808</xdr:rowOff>
    </xdr:from>
    <xdr:to>
      <xdr:col>11</xdr:col>
      <xdr:colOff>343728</xdr:colOff>
      <xdr:row>24</xdr:row>
      <xdr:rowOff>54384</xdr:rowOff>
    </xdr:to>
    <xdr:graphicFrame macro="">
      <xdr:nvGraphicFramePr>
        <xdr:cNvPr id="70" name="Chart 69">
          <a:extLst>
            <a:ext uri="{FF2B5EF4-FFF2-40B4-BE49-F238E27FC236}">
              <a16:creationId xmlns:a16="http://schemas.microsoft.com/office/drawing/2014/main" id="{00000000-0008-0000-05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83240</xdr:colOff>
      <xdr:row>6</xdr:row>
      <xdr:rowOff>17808</xdr:rowOff>
    </xdr:from>
    <xdr:to>
      <xdr:col>6</xdr:col>
      <xdr:colOff>235640</xdr:colOff>
      <xdr:row>24</xdr:row>
      <xdr:rowOff>54384</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3.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xdr:wsDr xmlns:xdr="http://schemas.openxmlformats.org/drawingml/2006/spreadsheetDrawing" xmlns:a="http://schemas.openxmlformats.org/drawingml/2006/main">
  <xdr:twoCellAnchor>
    <xdr:from>
      <xdr:col>25</xdr:col>
      <xdr:colOff>423443</xdr:colOff>
      <xdr:row>44</xdr:row>
      <xdr:rowOff>101817</xdr:rowOff>
    </xdr:from>
    <xdr:to>
      <xdr:col>25</xdr:col>
      <xdr:colOff>588035</xdr:colOff>
      <xdr:row>45</xdr:row>
      <xdr:rowOff>75909</xdr:rowOff>
    </xdr:to>
    <xdr:sp macro="" textlink="">
      <xdr:nvSpPr>
        <xdr:cNvPr id="3" name="Oval 2">
          <a:extLst>
            <a:ext uri="{FF2B5EF4-FFF2-40B4-BE49-F238E27FC236}">
              <a16:creationId xmlns:a16="http://schemas.microsoft.com/office/drawing/2014/main" id="{00000000-0008-0000-0600-000003000000}"/>
            </a:ext>
          </a:extLst>
        </xdr:cNvPr>
        <xdr:cNvSpPr/>
      </xdr:nvSpPr>
      <xdr:spPr>
        <a:xfrm>
          <a:off x="27283943" y="84838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433020</xdr:colOff>
      <xdr:row>44</xdr:row>
      <xdr:rowOff>51288</xdr:rowOff>
    </xdr:from>
    <xdr:to>
      <xdr:col>31</xdr:col>
      <xdr:colOff>110636</xdr:colOff>
      <xdr:row>45</xdr:row>
      <xdr:rowOff>146538</xdr:rowOff>
    </xdr:to>
    <xdr:sp macro="" textlink="">
      <xdr:nvSpPr>
        <xdr:cNvPr id="4" name="Oval 3">
          <a:extLst>
            <a:ext uri="{FF2B5EF4-FFF2-40B4-BE49-F238E27FC236}">
              <a16:creationId xmlns:a16="http://schemas.microsoft.com/office/drawing/2014/main" id="{00000000-0008-0000-0600-000004000000}"/>
            </a:ext>
          </a:extLst>
        </xdr:cNvPr>
        <xdr:cNvSpPr/>
      </xdr:nvSpPr>
      <xdr:spPr>
        <a:xfrm>
          <a:off x="30341520" y="84332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139848</xdr:colOff>
      <xdr:row>0</xdr:row>
      <xdr:rowOff>105342</xdr:rowOff>
    </xdr:from>
    <xdr:to>
      <xdr:col>0</xdr:col>
      <xdr:colOff>3105346</xdr:colOff>
      <xdr:row>0</xdr:row>
      <xdr:rowOff>3931173</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39848" y="105342"/>
          <a:ext cx="2965498" cy="3825831"/>
          <a:chOff x="381000" y="131885"/>
          <a:chExt cx="2951992" cy="3564635"/>
        </a:xfrm>
      </xdr:grpSpPr>
      <xdr:sp macro="" textlink="">
        <xdr:nvSpPr>
          <xdr:cNvPr id="31" name="TextBox 30">
            <a:extLst>
              <a:ext uri="{FF2B5EF4-FFF2-40B4-BE49-F238E27FC236}">
                <a16:creationId xmlns:a16="http://schemas.microsoft.com/office/drawing/2014/main" id="{00000000-0008-0000-0700-00001F000000}"/>
              </a:ext>
            </a:extLst>
          </xdr:cNvPr>
          <xdr:cNvSpPr txBox="1"/>
        </xdr:nvSpPr>
        <xdr:spPr>
          <a:xfrm>
            <a:off x="439615" y="212480"/>
            <a:ext cx="2820108" cy="1750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200" b="1" i="0" u="none" strike="noStrike">
                <a:solidFill>
                  <a:schemeClr val="tx1"/>
                </a:solidFill>
                <a:effectLst/>
                <a:latin typeface="+mn-lt"/>
                <a:ea typeface="+mn-ea"/>
                <a:cs typeface="+mn-cs"/>
              </a:rPr>
              <a:t>ANSI/IES TM-30-18 Color Rendition Report </a:t>
            </a:r>
            <a:endParaRPr lang="en-US" sz="1200" b="1"/>
          </a:p>
        </xdr:txBody>
      </xdr:sp>
      <xdr:sp macro="" textlink="">
        <xdr:nvSpPr>
          <xdr:cNvPr id="32" name="TextBox 31">
            <a:extLst>
              <a:ext uri="{FF2B5EF4-FFF2-40B4-BE49-F238E27FC236}">
                <a16:creationId xmlns:a16="http://schemas.microsoft.com/office/drawing/2014/main" id="{00000000-0008-0000-0700-000020000000}"/>
              </a:ext>
            </a:extLst>
          </xdr:cNvPr>
          <xdr:cNvSpPr txBox="1"/>
        </xdr:nvSpPr>
        <xdr:spPr>
          <a:xfrm>
            <a:off x="388325" y="3355731"/>
            <a:ext cx="2871397" cy="340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700">
                <a:solidFill>
                  <a:schemeClr val="tx1"/>
                </a:solidFill>
                <a:effectLst/>
                <a:latin typeface="+mn-lt"/>
                <a:ea typeface="+mn-ea"/>
                <a:cs typeface="+mn-cs"/>
              </a:rPr>
              <a:t>Colors are for visual orientation purposes only. </a:t>
            </a:r>
          </a:p>
          <a:p>
            <a:pPr algn="ctr"/>
            <a:r>
              <a:rPr lang="en-US" sz="700">
                <a:solidFill>
                  <a:schemeClr val="tx1"/>
                </a:solidFill>
                <a:effectLst/>
                <a:latin typeface="+mn-lt"/>
                <a:ea typeface="+mn-ea"/>
                <a:cs typeface="+mn-cs"/>
              </a:rPr>
              <a:t>Created with the ANSI/IES TM-30-18 Calculator Version 2.00.</a:t>
            </a:r>
            <a:endParaRPr lang="en-US" sz="700">
              <a:effectLst/>
            </a:endParaRPr>
          </a:p>
        </xdr:txBody>
      </xdr:sp>
      <xdr:sp macro="" textlink="">
        <xdr:nvSpPr>
          <xdr:cNvPr id="33" name="Rectangle 32">
            <a:extLst>
              <a:ext uri="{FF2B5EF4-FFF2-40B4-BE49-F238E27FC236}">
                <a16:creationId xmlns:a16="http://schemas.microsoft.com/office/drawing/2014/main" id="{00000000-0008-0000-0700-000021000000}"/>
              </a:ext>
            </a:extLst>
          </xdr:cNvPr>
          <xdr:cNvSpPr/>
        </xdr:nvSpPr>
        <xdr:spPr>
          <a:xfrm>
            <a:off x="381000" y="131885"/>
            <a:ext cx="2951992" cy="3531577"/>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0</xdr:colOff>
      <xdr:row>0</xdr:row>
      <xdr:rowOff>38100</xdr:rowOff>
    </xdr:from>
    <xdr:to>
      <xdr:col>0</xdr:col>
      <xdr:colOff>3200400</xdr:colOff>
      <xdr:row>0</xdr:row>
      <xdr:rowOff>3865608</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0" y="38100"/>
          <a:ext cx="3200400" cy="3827508"/>
          <a:chOff x="232308" y="95250"/>
          <a:chExt cx="3185824" cy="3566197"/>
        </a:xfrm>
      </xdr:grpSpPr>
      <xdr:graphicFrame macro="">
        <xdr:nvGraphicFramePr>
          <xdr:cNvPr id="64" name="Chart 63">
            <a:extLst>
              <a:ext uri="{FF2B5EF4-FFF2-40B4-BE49-F238E27FC236}">
                <a16:creationId xmlns:a16="http://schemas.microsoft.com/office/drawing/2014/main" id="{00000000-0008-0000-0700-000040000000}"/>
              </a:ext>
            </a:extLst>
          </xdr:cNvPr>
          <xdr:cNvGraphicFramePr>
            <a:graphicFrameLocks/>
          </xdr:cNvGraphicFramePr>
        </xdr:nvGraphicFramePr>
        <xdr:xfrm>
          <a:off x="232308"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5" name="Group 64">
            <a:extLst>
              <a:ext uri="{FF2B5EF4-FFF2-40B4-BE49-F238E27FC236}">
                <a16:creationId xmlns:a16="http://schemas.microsoft.com/office/drawing/2014/main" id="{00000000-0008-0000-0700-000041000000}"/>
              </a:ext>
            </a:extLst>
          </xdr:cNvPr>
          <xdr:cNvGrpSpPr/>
        </xdr:nvGrpSpPr>
        <xdr:grpSpPr>
          <a:xfrm>
            <a:off x="398137" y="452361"/>
            <a:ext cx="2881421" cy="2887264"/>
            <a:chOff x="5737738" y="3001129"/>
            <a:chExt cx="683791" cy="723939"/>
          </a:xfrm>
        </xdr:grpSpPr>
        <xdr:sp macro="" textlink="'CVG (Dynamic)'!T7">
          <xdr:nvSpPr>
            <xdr:cNvPr id="74" name="TextBox 11">
              <a:extLst>
                <a:ext uri="{FF2B5EF4-FFF2-40B4-BE49-F238E27FC236}">
                  <a16:creationId xmlns:a16="http://schemas.microsoft.com/office/drawing/2014/main" id="{00000000-0008-0000-0700-00004A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75" name="TextBox 12">
              <a:extLst>
                <a:ext uri="{FF2B5EF4-FFF2-40B4-BE49-F238E27FC236}">
                  <a16:creationId xmlns:a16="http://schemas.microsoft.com/office/drawing/2014/main" id="{00000000-0008-0000-0700-00004B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76" name="TextBox 13">
              <a:extLst>
                <a:ext uri="{FF2B5EF4-FFF2-40B4-BE49-F238E27FC236}">
                  <a16:creationId xmlns:a16="http://schemas.microsoft.com/office/drawing/2014/main" id="{00000000-0008-0000-0700-00004C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77" name="TextBox 14">
              <a:extLst>
                <a:ext uri="{FF2B5EF4-FFF2-40B4-BE49-F238E27FC236}">
                  <a16:creationId xmlns:a16="http://schemas.microsoft.com/office/drawing/2014/main" id="{00000000-0008-0000-0700-00004D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78" name="TextBox 15">
              <a:extLst>
                <a:ext uri="{FF2B5EF4-FFF2-40B4-BE49-F238E27FC236}">
                  <a16:creationId xmlns:a16="http://schemas.microsoft.com/office/drawing/2014/main" id="{00000000-0008-0000-0700-00004E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79" name="TextBox 16">
              <a:extLst>
                <a:ext uri="{FF2B5EF4-FFF2-40B4-BE49-F238E27FC236}">
                  <a16:creationId xmlns:a16="http://schemas.microsoft.com/office/drawing/2014/main" id="{00000000-0008-0000-0700-00004F000000}"/>
                </a:ext>
              </a:extLst>
            </xdr:cNvPr>
            <xdr:cNvSpPr txBox="1"/>
          </xdr:nvSpPr>
          <xdr:spPr>
            <a:xfrm>
              <a:off x="6350187" y="3398458"/>
              <a:ext cx="71342" cy="5813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80" name="TextBox 17">
              <a:extLst>
                <a:ext uri="{FF2B5EF4-FFF2-40B4-BE49-F238E27FC236}">
                  <a16:creationId xmlns:a16="http://schemas.microsoft.com/office/drawing/2014/main" id="{00000000-0008-0000-0700-000050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81" name="TextBox 18">
              <a:extLst>
                <a:ext uri="{FF2B5EF4-FFF2-40B4-BE49-F238E27FC236}">
                  <a16:creationId xmlns:a16="http://schemas.microsoft.com/office/drawing/2014/main" id="{00000000-0008-0000-0700-000051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82" name="TextBox 19">
              <a:extLst>
                <a:ext uri="{FF2B5EF4-FFF2-40B4-BE49-F238E27FC236}">
                  <a16:creationId xmlns:a16="http://schemas.microsoft.com/office/drawing/2014/main" id="{00000000-0008-0000-0700-000052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83" name="TextBox 20">
              <a:extLst>
                <a:ext uri="{FF2B5EF4-FFF2-40B4-BE49-F238E27FC236}">
                  <a16:creationId xmlns:a16="http://schemas.microsoft.com/office/drawing/2014/main" id="{00000000-0008-0000-0700-000053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84" name="TextBox 21">
              <a:extLst>
                <a:ext uri="{FF2B5EF4-FFF2-40B4-BE49-F238E27FC236}">
                  <a16:creationId xmlns:a16="http://schemas.microsoft.com/office/drawing/2014/main" id="{00000000-0008-0000-0700-000054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85" name="TextBox 22">
              <a:extLst>
                <a:ext uri="{FF2B5EF4-FFF2-40B4-BE49-F238E27FC236}">
                  <a16:creationId xmlns:a16="http://schemas.microsoft.com/office/drawing/2014/main" id="{00000000-0008-0000-0700-000055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86" name="TextBox 23">
              <a:extLst>
                <a:ext uri="{FF2B5EF4-FFF2-40B4-BE49-F238E27FC236}">
                  <a16:creationId xmlns:a16="http://schemas.microsoft.com/office/drawing/2014/main" id="{00000000-0008-0000-0700-000056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87" name="TextBox 24">
              <a:extLst>
                <a:ext uri="{FF2B5EF4-FFF2-40B4-BE49-F238E27FC236}">
                  <a16:creationId xmlns:a16="http://schemas.microsoft.com/office/drawing/2014/main" id="{00000000-0008-0000-0700-000057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88" name="TextBox 25">
              <a:extLst>
                <a:ext uri="{FF2B5EF4-FFF2-40B4-BE49-F238E27FC236}">
                  <a16:creationId xmlns:a16="http://schemas.microsoft.com/office/drawing/2014/main" id="{00000000-0008-0000-0700-000058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89" name="TextBox 26">
              <a:extLst>
                <a:ext uri="{FF2B5EF4-FFF2-40B4-BE49-F238E27FC236}">
                  <a16:creationId xmlns:a16="http://schemas.microsoft.com/office/drawing/2014/main" id="{00000000-0008-0000-0700-000059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67" name="TextBox 66">
            <a:extLst>
              <a:ext uri="{FF2B5EF4-FFF2-40B4-BE49-F238E27FC236}">
                <a16:creationId xmlns:a16="http://schemas.microsoft.com/office/drawing/2014/main" id="{00000000-0008-0000-0700-000043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68" name="TextBox 67">
            <a:extLst>
              <a:ext uri="{FF2B5EF4-FFF2-40B4-BE49-F238E27FC236}">
                <a16:creationId xmlns:a16="http://schemas.microsoft.com/office/drawing/2014/main" id="{00000000-0008-0000-0700-000044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69" name="TextBox 68">
            <a:extLst>
              <a:ext uri="{FF2B5EF4-FFF2-40B4-BE49-F238E27FC236}">
                <a16:creationId xmlns:a16="http://schemas.microsoft.com/office/drawing/2014/main" id="{00000000-0008-0000-0700-000045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F6">
        <xdr:nvSpPr>
          <xdr:cNvPr id="70" name="TextBox 69">
            <a:extLst>
              <a:ext uri="{FF2B5EF4-FFF2-40B4-BE49-F238E27FC236}">
                <a16:creationId xmlns:a16="http://schemas.microsoft.com/office/drawing/2014/main" id="{00000000-0008-0000-0700-000046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0.0072</a:t>
            </a:fld>
            <a:endParaRPr lang="en-US" sz="1400" b="1"/>
          </a:p>
        </xdr:txBody>
      </xdr:sp>
      <xdr:sp macro="" textlink="">
        <xdr:nvSpPr>
          <xdr:cNvPr id="71" name="TextBox 70">
            <a:extLst>
              <a:ext uri="{FF2B5EF4-FFF2-40B4-BE49-F238E27FC236}">
                <a16:creationId xmlns:a16="http://schemas.microsoft.com/office/drawing/2014/main" id="{00000000-0008-0000-0700-000047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73" name="TextBox 72">
            <a:extLst>
              <a:ext uri="{FF2B5EF4-FFF2-40B4-BE49-F238E27FC236}">
                <a16:creationId xmlns:a16="http://schemas.microsoft.com/office/drawing/2014/main" id="{00000000-0008-0000-0700-000049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chemeClr val="tx1"/>
                </a:solidFill>
                <a:latin typeface="Calibri"/>
              </a:rPr>
              <a:pPr algn="l"/>
              <a:t>6425 K</a:t>
            </a:fld>
            <a:endParaRPr lang="en-US" sz="1400" b="1">
              <a:solidFill>
                <a:schemeClr val="tx1"/>
              </a:solidFill>
            </a:endParaRPr>
          </a:p>
        </xdr:txBody>
      </xdr:sp>
    </xdr:grpSp>
    <xdr:clientData/>
  </xdr:twoCellAnchor>
  <xdr:twoCellAnchor>
    <xdr:from>
      <xdr:col>1</xdr:col>
      <xdr:colOff>125467</xdr:colOff>
      <xdr:row>0</xdr:row>
      <xdr:rowOff>190500</xdr:rowOff>
    </xdr:from>
    <xdr:to>
      <xdr:col>6</xdr:col>
      <xdr:colOff>64130</xdr:colOff>
      <xdr:row>0</xdr:row>
      <xdr:rowOff>1066799</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3344917" y="190500"/>
          <a:ext cx="2986663"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0.72924</cdr:y>
    </cdr:to>
    <cdr:sp macro="" textlink="'CVG (Dynamic)'!C4">
      <cdr:nvSpPr>
        <cdr:cNvPr id="19" name="TextBox 7"/>
        <cdr:cNvSpPr txBox="1"/>
      </cdr:nvSpPr>
      <cdr:spPr>
        <a:xfrm xmlns:a="http://schemas.openxmlformats.org/drawingml/2006/main">
          <a:off x="1343469"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0.4394</cdr:x>
      <cdr:y>0.82226</cdr:y>
    </cdr:from>
    <cdr:to>
      <cdr:x>0.50253</cdr:x>
      <cdr:y>0.87093</cdr:y>
    </cdr:to>
    <cdr:sp macro="" textlink="'CVG (Dynamic)'!K4">
      <cdr:nvSpPr>
        <cdr:cNvPr id="20" name="TextBox 10"/>
        <cdr:cNvSpPr txBox="1"/>
      </cdr:nvSpPr>
      <cdr:spPr>
        <a:xfrm xmlns:a="http://schemas.openxmlformats.org/drawingml/2006/main">
          <a:off x="1406271" y="314720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0</xdr:col>
      <xdr:colOff>64536</xdr:colOff>
      <xdr:row>0</xdr:row>
      <xdr:rowOff>109665</xdr:rowOff>
    </xdr:from>
    <xdr:to>
      <xdr:col>0</xdr:col>
      <xdr:colOff>3264936</xdr:colOff>
      <xdr:row>0</xdr:row>
      <xdr:rowOff>3935293</xdr:rowOff>
    </xdr:to>
    <xdr:grpSp>
      <xdr:nvGrpSpPr>
        <xdr:cNvPr id="90" name="Group 89">
          <a:extLst>
            <a:ext uri="{FF2B5EF4-FFF2-40B4-BE49-F238E27FC236}">
              <a16:creationId xmlns:a16="http://schemas.microsoft.com/office/drawing/2014/main" id="{00000000-0008-0000-0800-00005A000000}"/>
            </a:ext>
          </a:extLst>
        </xdr:cNvPr>
        <xdr:cNvGrpSpPr/>
      </xdr:nvGrpSpPr>
      <xdr:grpSpPr>
        <a:xfrm>
          <a:off x="64536" y="109665"/>
          <a:ext cx="3200400" cy="3825628"/>
          <a:chOff x="241789" y="95250"/>
          <a:chExt cx="3185824" cy="3566197"/>
        </a:xfrm>
      </xdr:grpSpPr>
      <xdr:graphicFrame macro="">
        <xdr:nvGraphicFramePr>
          <xdr:cNvPr id="91" name="Chart 90">
            <a:extLst>
              <a:ext uri="{FF2B5EF4-FFF2-40B4-BE49-F238E27FC236}">
                <a16:creationId xmlns:a16="http://schemas.microsoft.com/office/drawing/2014/main" id="{00000000-0008-0000-0800-00005B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92" name="Group 91">
            <a:extLst>
              <a:ext uri="{FF2B5EF4-FFF2-40B4-BE49-F238E27FC236}">
                <a16:creationId xmlns:a16="http://schemas.microsoft.com/office/drawing/2014/main" id="{00000000-0008-0000-0800-00005C000000}"/>
              </a:ext>
            </a:extLst>
          </xdr:cNvPr>
          <xdr:cNvGrpSpPr/>
        </xdr:nvGrpSpPr>
        <xdr:grpSpPr>
          <a:xfrm>
            <a:off x="398137" y="452361"/>
            <a:ext cx="2881421" cy="2887264"/>
            <a:chOff x="5737738" y="3001129"/>
            <a:chExt cx="683791" cy="723939"/>
          </a:xfrm>
        </xdr:grpSpPr>
        <xdr:sp macro="" textlink="'CVG (Dynamic)'!T7">
          <xdr:nvSpPr>
            <xdr:cNvPr id="101" name="TextBox 11">
              <a:extLst>
                <a:ext uri="{FF2B5EF4-FFF2-40B4-BE49-F238E27FC236}">
                  <a16:creationId xmlns:a16="http://schemas.microsoft.com/office/drawing/2014/main" id="{00000000-0008-0000-0800-000065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02" name="TextBox 12">
              <a:extLst>
                <a:ext uri="{FF2B5EF4-FFF2-40B4-BE49-F238E27FC236}">
                  <a16:creationId xmlns:a16="http://schemas.microsoft.com/office/drawing/2014/main" id="{00000000-0008-0000-0800-000066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03" name="TextBox 13">
              <a:extLst>
                <a:ext uri="{FF2B5EF4-FFF2-40B4-BE49-F238E27FC236}">
                  <a16:creationId xmlns:a16="http://schemas.microsoft.com/office/drawing/2014/main" id="{00000000-0008-0000-0800-000067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04" name="TextBox 14">
              <a:extLst>
                <a:ext uri="{FF2B5EF4-FFF2-40B4-BE49-F238E27FC236}">
                  <a16:creationId xmlns:a16="http://schemas.microsoft.com/office/drawing/2014/main" id="{00000000-0008-0000-0800-000068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05" name="TextBox 15">
              <a:extLst>
                <a:ext uri="{FF2B5EF4-FFF2-40B4-BE49-F238E27FC236}">
                  <a16:creationId xmlns:a16="http://schemas.microsoft.com/office/drawing/2014/main" id="{00000000-0008-0000-0800-000069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06" name="TextBox 16">
              <a:extLst>
                <a:ext uri="{FF2B5EF4-FFF2-40B4-BE49-F238E27FC236}">
                  <a16:creationId xmlns:a16="http://schemas.microsoft.com/office/drawing/2014/main" id="{00000000-0008-0000-0800-00006A000000}"/>
                </a:ext>
              </a:extLst>
            </xdr:cNvPr>
            <xdr:cNvSpPr txBox="1"/>
          </xdr:nvSpPr>
          <xdr:spPr>
            <a:xfrm>
              <a:off x="6350187" y="3398458"/>
              <a:ext cx="71342" cy="5816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77631B6-E000-4171-A694-FFC8E9D0254A}"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107" name="TextBox 17">
              <a:extLst>
                <a:ext uri="{FF2B5EF4-FFF2-40B4-BE49-F238E27FC236}">
                  <a16:creationId xmlns:a16="http://schemas.microsoft.com/office/drawing/2014/main" id="{00000000-0008-0000-0800-00006B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08" name="TextBox 18">
              <a:extLst>
                <a:ext uri="{FF2B5EF4-FFF2-40B4-BE49-F238E27FC236}">
                  <a16:creationId xmlns:a16="http://schemas.microsoft.com/office/drawing/2014/main" id="{00000000-0008-0000-0800-00006C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09" name="TextBox 19">
              <a:extLst>
                <a:ext uri="{FF2B5EF4-FFF2-40B4-BE49-F238E27FC236}">
                  <a16:creationId xmlns:a16="http://schemas.microsoft.com/office/drawing/2014/main" id="{00000000-0008-0000-0800-00006D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10" name="TextBox 20">
              <a:extLst>
                <a:ext uri="{FF2B5EF4-FFF2-40B4-BE49-F238E27FC236}">
                  <a16:creationId xmlns:a16="http://schemas.microsoft.com/office/drawing/2014/main" id="{00000000-0008-0000-0800-00006E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11" name="TextBox 21">
              <a:extLst>
                <a:ext uri="{FF2B5EF4-FFF2-40B4-BE49-F238E27FC236}">
                  <a16:creationId xmlns:a16="http://schemas.microsoft.com/office/drawing/2014/main" id="{00000000-0008-0000-0800-00006F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12" name="TextBox 22">
              <a:extLst>
                <a:ext uri="{FF2B5EF4-FFF2-40B4-BE49-F238E27FC236}">
                  <a16:creationId xmlns:a16="http://schemas.microsoft.com/office/drawing/2014/main" id="{00000000-0008-0000-0800-000070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13" name="TextBox 23">
              <a:extLst>
                <a:ext uri="{FF2B5EF4-FFF2-40B4-BE49-F238E27FC236}">
                  <a16:creationId xmlns:a16="http://schemas.microsoft.com/office/drawing/2014/main" id="{00000000-0008-0000-0800-000071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14" name="TextBox 24">
              <a:extLst>
                <a:ext uri="{FF2B5EF4-FFF2-40B4-BE49-F238E27FC236}">
                  <a16:creationId xmlns:a16="http://schemas.microsoft.com/office/drawing/2014/main" id="{00000000-0008-0000-0800-000072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15" name="TextBox 25">
              <a:extLst>
                <a:ext uri="{FF2B5EF4-FFF2-40B4-BE49-F238E27FC236}">
                  <a16:creationId xmlns:a16="http://schemas.microsoft.com/office/drawing/2014/main" id="{00000000-0008-0000-0800-000073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16" name="TextBox 26">
              <a:extLst>
                <a:ext uri="{FF2B5EF4-FFF2-40B4-BE49-F238E27FC236}">
                  <a16:creationId xmlns:a16="http://schemas.microsoft.com/office/drawing/2014/main" id="{00000000-0008-0000-0800-000074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93" name="TextBox 92">
            <a:extLst>
              <a:ext uri="{FF2B5EF4-FFF2-40B4-BE49-F238E27FC236}">
                <a16:creationId xmlns:a16="http://schemas.microsoft.com/office/drawing/2014/main" id="{00000000-0008-0000-0800-00005D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94" name="TextBox 93">
            <a:extLst>
              <a:ext uri="{FF2B5EF4-FFF2-40B4-BE49-F238E27FC236}">
                <a16:creationId xmlns:a16="http://schemas.microsoft.com/office/drawing/2014/main" id="{00000000-0008-0000-0800-00005E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95" name="TextBox 94">
            <a:extLst>
              <a:ext uri="{FF2B5EF4-FFF2-40B4-BE49-F238E27FC236}">
                <a16:creationId xmlns:a16="http://schemas.microsoft.com/office/drawing/2014/main" id="{00000000-0008-0000-0800-00005F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96" name="TextBox 95">
            <a:extLst>
              <a:ext uri="{FF2B5EF4-FFF2-40B4-BE49-F238E27FC236}">
                <a16:creationId xmlns:a16="http://schemas.microsoft.com/office/drawing/2014/main" id="{00000000-0008-0000-0800-000060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F6">
        <xdr:nvSpPr>
          <xdr:cNvPr id="97" name="TextBox 96">
            <a:extLst>
              <a:ext uri="{FF2B5EF4-FFF2-40B4-BE49-F238E27FC236}">
                <a16:creationId xmlns:a16="http://schemas.microsoft.com/office/drawing/2014/main" id="{00000000-0008-0000-0800-000061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0.0072</a:t>
            </a:fld>
            <a:endParaRPr lang="en-US" sz="1400" b="1"/>
          </a:p>
        </xdr:txBody>
      </xdr:sp>
      <xdr:sp macro="" textlink="">
        <xdr:nvSpPr>
          <xdr:cNvPr id="98" name="TextBox 97">
            <a:extLst>
              <a:ext uri="{FF2B5EF4-FFF2-40B4-BE49-F238E27FC236}">
                <a16:creationId xmlns:a16="http://schemas.microsoft.com/office/drawing/2014/main" id="{00000000-0008-0000-0800-000062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99" name="TextBox 98">
            <a:extLst>
              <a:ext uri="{FF2B5EF4-FFF2-40B4-BE49-F238E27FC236}">
                <a16:creationId xmlns:a16="http://schemas.microsoft.com/office/drawing/2014/main" id="{00000000-0008-0000-0800-000063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00" name="TextBox 99">
            <a:extLst>
              <a:ext uri="{FF2B5EF4-FFF2-40B4-BE49-F238E27FC236}">
                <a16:creationId xmlns:a16="http://schemas.microsoft.com/office/drawing/2014/main" id="{00000000-0008-0000-0800-000064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0</xdr:col>
      <xdr:colOff>100851</xdr:colOff>
      <xdr:row>0</xdr:row>
      <xdr:rowOff>134471</xdr:rowOff>
    </xdr:from>
    <xdr:to>
      <xdr:col>0</xdr:col>
      <xdr:colOff>6501651</xdr:colOff>
      <xdr:row>0</xdr:row>
      <xdr:rowOff>3936450</xdr:rowOff>
    </xdr:to>
    <xdr:grpSp>
      <xdr:nvGrpSpPr>
        <xdr:cNvPr id="29" name="Group 28">
          <a:extLst>
            <a:ext uri="{FF2B5EF4-FFF2-40B4-BE49-F238E27FC236}">
              <a16:creationId xmlns:a16="http://schemas.microsoft.com/office/drawing/2014/main" id="{00000000-0008-0000-0800-00001D000000}"/>
            </a:ext>
          </a:extLst>
        </xdr:cNvPr>
        <xdr:cNvGrpSpPr/>
      </xdr:nvGrpSpPr>
      <xdr:grpSpPr>
        <a:xfrm>
          <a:off x="100851" y="134471"/>
          <a:ext cx="6400800" cy="3801979"/>
          <a:chOff x="-11208" y="89647"/>
          <a:chExt cx="6400800" cy="3547782"/>
        </a:xfrm>
      </xdr:grpSpPr>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3091668" y="226125"/>
          <a:ext cx="3156538" cy="178618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3091668" y="1465722"/>
          <a:ext cx="3156538" cy="2001886"/>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0" y="3384176"/>
            <a:ext cx="6387352" cy="253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a:t>Colors are for visual orientation purposes only. Created with the ANSI/IES TM-30-18 Calculator Version</a:t>
            </a:r>
            <a:r>
              <a:rPr lang="en-US" sz="700" baseline="0"/>
              <a:t> 2</a:t>
            </a:r>
            <a:r>
              <a:rPr lang="en-US" sz="700"/>
              <a:t>.00.</a:t>
            </a:r>
          </a:p>
        </xdr:txBody>
      </xdr:sp>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1364521" y="147830"/>
            <a:ext cx="3876469"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1400" b="1" i="0" u="none" strike="noStrike">
                <a:solidFill>
                  <a:schemeClr val="tx1"/>
                </a:solidFill>
                <a:effectLst/>
                <a:latin typeface="+mn-lt"/>
                <a:ea typeface="+mn-ea"/>
                <a:cs typeface="+mn-cs"/>
              </a:rPr>
              <a:t>ANSI/IES TM-30-18 Color Rendition Report </a:t>
            </a:r>
            <a:endParaRPr lang="en-US" sz="1400" b="1"/>
          </a:p>
        </xdr:txBody>
      </xdr:sp>
      <xdr:sp macro="" textlink="">
        <xdr:nvSpPr>
          <xdr:cNvPr id="34" name="Rectangle 33">
            <a:extLst>
              <a:ext uri="{FF2B5EF4-FFF2-40B4-BE49-F238E27FC236}">
                <a16:creationId xmlns:a16="http://schemas.microsoft.com/office/drawing/2014/main" id="{00000000-0008-0000-0800-000022000000}"/>
              </a:ext>
            </a:extLst>
          </xdr:cNvPr>
          <xdr:cNvSpPr/>
        </xdr:nvSpPr>
        <xdr:spPr>
          <a:xfrm>
            <a:off x="-11208" y="89647"/>
            <a:ext cx="6400800" cy="3529853"/>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6694715</xdr:colOff>
      <xdr:row>0</xdr:row>
      <xdr:rowOff>217715</xdr:rowOff>
    </xdr:from>
    <xdr:to>
      <xdr:col>5</xdr:col>
      <xdr:colOff>533061</xdr:colOff>
      <xdr:row>0</xdr:row>
      <xdr:rowOff>1094014</xdr:rowOff>
    </xdr:to>
    <xdr:sp macro="" textlink="">
      <xdr:nvSpPr>
        <xdr:cNvPr id="36" name="TextBox 35">
          <a:extLst>
            <a:ext uri="{FF2B5EF4-FFF2-40B4-BE49-F238E27FC236}">
              <a16:creationId xmlns:a16="http://schemas.microsoft.com/office/drawing/2014/main" id="{00000000-0008-0000-0800-000024000000}"/>
            </a:ext>
          </a:extLst>
        </xdr:cNvPr>
        <xdr:cNvSpPr txBox="1"/>
      </xdr:nvSpPr>
      <xdr:spPr>
        <a:xfrm>
          <a:off x="6694715" y="21771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0.72926</cdr:y>
    </cdr:to>
    <cdr:sp macro="" textlink="'CVG (Dynamic)'!C4">
      <cdr:nvSpPr>
        <cdr:cNvPr id="19" name="TextBox 7"/>
        <cdr:cNvSpPr txBox="1"/>
      </cdr:nvSpPr>
      <cdr:spPr>
        <a:xfrm xmlns:a="http://schemas.openxmlformats.org/drawingml/2006/main">
          <a:off x="1343469" y="2603608"/>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489A3E-A7ED-4469-9275-E6D3466E7024}"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0.52676</cdr:x>
      <cdr:y>0.87095</cdr:y>
    </cdr:to>
    <cdr:sp macro="" textlink="'CVG (Dynamic)'!K4">
      <cdr:nvSpPr>
        <cdr:cNvPr id="20" name="TextBox 10"/>
        <cdr:cNvSpPr txBox="1"/>
      </cdr:nvSpPr>
      <cdr:spPr>
        <a:xfrm xmlns:a="http://schemas.openxmlformats.org/drawingml/2006/main">
          <a:off x="1328750" y="3145661"/>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B709A530-0224-4CF5-B5DD-24E3D3263913}"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20628</xdr:colOff>
      <xdr:row>6</xdr:row>
      <xdr:rowOff>1290388</xdr:rowOff>
    </xdr:from>
    <xdr:to>
      <xdr:col>10</xdr:col>
      <xdr:colOff>153835</xdr:colOff>
      <xdr:row>8</xdr:row>
      <xdr:rowOff>159453</xdr:rowOff>
    </xdr:to>
    <xdr:grpSp>
      <xdr:nvGrpSpPr>
        <xdr:cNvPr id="129" name="Group 128">
          <a:extLst>
            <a:ext uri="{FF2B5EF4-FFF2-40B4-BE49-F238E27FC236}">
              <a16:creationId xmlns:a16="http://schemas.microsoft.com/office/drawing/2014/main" id="{00000000-0008-0000-0900-000081000000}"/>
            </a:ext>
          </a:extLst>
        </xdr:cNvPr>
        <xdr:cNvGrpSpPr/>
      </xdr:nvGrpSpPr>
      <xdr:grpSpPr>
        <a:xfrm>
          <a:off x="249228" y="2452438"/>
          <a:ext cx="3200257" cy="3822065"/>
          <a:chOff x="241789" y="95250"/>
          <a:chExt cx="3185824" cy="3566197"/>
        </a:xfrm>
      </xdr:grpSpPr>
      <xdr:graphicFrame macro="">
        <xdr:nvGraphicFramePr>
          <xdr:cNvPr id="130" name="Chart 129">
            <a:extLst>
              <a:ext uri="{FF2B5EF4-FFF2-40B4-BE49-F238E27FC236}">
                <a16:creationId xmlns:a16="http://schemas.microsoft.com/office/drawing/2014/main" id="{00000000-0008-0000-0900-000082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31" name="Group 130">
            <a:extLst>
              <a:ext uri="{FF2B5EF4-FFF2-40B4-BE49-F238E27FC236}">
                <a16:creationId xmlns:a16="http://schemas.microsoft.com/office/drawing/2014/main" id="{00000000-0008-0000-0900-000083000000}"/>
              </a:ext>
            </a:extLst>
          </xdr:cNvPr>
          <xdr:cNvGrpSpPr/>
        </xdr:nvGrpSpPr>
        <xdr:grpSpPr>
          <a:xfrm>
            <a:off x="398137" y="452361"/>
            <a:ext cx="2881421" cy="2887264"/>
            <a:chOff x="5737738" y="3001129"/>
            <a:chExt cx="683791" cy="723939"/>
          </a:xfrm>
        </xdr:grpSpPr>
        <xdr:sp macro="" textlink="'CVG (Dynamic)'!T7">
          <xdr:nvSpPr>
            <xdr:cNvPr id="140" name="TextBox 11">
              <a:extLst>
                <a:ext uri="{FF2B5EF4-FFF2-40B4-BE49-F238E27FC236}">
                  <a16:creationId xmlns:a16="http://schemas.microsoft.com/office/drawing/2014/main" id="{00000000-0008-0000-0900-00008C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41" name="TextBox 12">
              <a:extLst>
                <a:ext uri="{FF2B5EF4-FFF2-40B4-BE49-F238E27FC236}">
                  <a16:creationId xmlns:a16="http://schemas.microsoft.com/office/drawing/2014/main" id="{00000000-0008-0000-0900-00008D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42" name="TextBox 13">
              <a:extLst>
                <a:ext uri="{FF2B5EF4-FFF2-40B4-BE49-F238E27FC236}">
                  <a16:creationId xmlns:a16="http://schemas.microsoft.com/office/drawing/2014/main" id="{00000000-0008-0000-0900-00008E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43" name="TextBox 14">
              <a:extLst>
                <a:ext uri="{FF2B5EF4-FFF2-40B4-BE49-F238E27FC236}">
                  <a16:creationId xmlns:a16="http://schemas.microsoft.com/office/drawing/2014/main" id="{00000000-0008-0000-0900-00008F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44" name="TextBox 15">
              <a:extLst>
                <a:ext uri="{FF2B5EF4-FFF2-40B4-BE49-F238E27FC236}">
                  <a16:creationId xmlns:a16="http://schemas.microsoft.com/office/drawing/2014/main" id="{00000000-0008-0000-0900-000090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45" name="TextBox 16">
              <a:extLst>
                <a:ext uri="{FF2B5EF4-FFF2-40B4-BE49-F238E27FC236}">
                  <a16:creationId xmlns:a16="http://schemas.microsoft.com/office/drawing/2014/main" id="{00000000-0008-0000-0900-000091000000}"/>
                </a:ext>
              </a:extLst>
            </xdr:cNvPr>
            <xdr:cNvSpPr txBox="1"/>
          </xdr:nvSpPr>
          <xdr:spPr>
            <a:xfrm>
              <a:off x="6350187" y="3398458"/>
              <a:ext cx="71342" cy="6189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E9A478D-95EF-46A5-93AC-F0337BDCA159}" type="TxLink">
                <a:rPr lang="en-US" sz="1050" b="0" i="0" u="none" strike="noStrike">
                  <a:solidFill>
                    <a:schemeClr val="tx1">
                      <a:lumMod val="50000"/>
                      <a:lumOff val="50000"/>
                    </a:schemeClr>
                  </a:solidFill>
                  <a:latin typeface="Calibri"/>
                </a:rPr>
                <a:pPr algn="ctr"/>
                <a:t>16</a:t>
              </a:fld>
              <a:endParaRPr lang="en-US" sz="800" b="1">
                <a:solidFill>
                  <a:schemeClr val="tx1">
                    <a:lumMod val="50000"/>
                    <a:lumOff val="50000"/>
                  </a:schemeClr>
                </a:solidFill>
              </a:endParaRPr>
            </a:p>
          </xdr:txBody>
        </xdr:sp>
        <xdr:sp macro="" textlink="'CVG (Dynamic)'!T12">
          <xdr:nvSpPr>
            <xdr:cNvPr id="146" name="TextBox 17">
              <a:extLst>
                <a:ext uri="{FF2B5EF4-FFF2-40B4-BE49-F238E27FC236}">
                  <a16:creationId xmlns:a16="http://schemas.microsoft.com/office/drawing/2014/main" id="{00000000-0008-0000-0900-000092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47" name="TextBox 18">
              <a:extLst>
                <a:ext uri="{FF2B5EF4-FFF2-40B4-BE49-F238E27FC236}">
                  <a16:creationId xmlns:a16="http://schemas.microsoft.com/office/drawing/2014/main" id="{00000000-0008-0000-0900-000093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48" name="TextBox 19">
              <a:extLst>
                <a:ext uri="{FF2B5EF4-FFF2-40B4-BE49-F238E27FC236}">
                  <a16:creationId xmlns:a16="http://schemas.microsoft.com/office/drawing/2014/main" id="{00000000-0008-0000-0900-000094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49" name="TextBox 20">
              <a:extLst>
                <a:ext uri="{FF2B5EF4-FFF2-40B4-BE49-F238E27FC236}">
                  <a16:creationId xmlns:a16="http://schemas.microsoft.com/office/drawing/2014/main" id="{00000000-0008-0000-0900-000095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50" name="TextBox 21">
              <a:extLst>
                <a:ext uri="{FF2B5EF4-FFF2-40B4-BE49-F238E27FC236}">
                  <a16:creationId xmlns:a16="http://schemas.microsoft.com/office/drawing/2014/main" id="{00000000-0008-0000-0900-000096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51" name="TextBox 22">
              <a:extLst>
                <a:ext uri="{FF2B5EF4-FFF2-40B4-BE49-F238E27FC236}">
                  <a16:creationId xmlns:a16="http://schemas.microsoft.com/office/drawing/2014/main" id="{00000000-0008-0000-0900-000097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52" name="TextBox 23">
              <a:extLst>
                <a:ext uri="{FF2B5EF4-FFF2-40B4-BE49-F238E27FC236}">
                  <a16:creationId xmlns:a16="http://schemas.microsoft.com/office/drawing/2014/main" id="{00000000-0008-0000-0900-000098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53" name="TextBox 24">
              <a:extLst>
                <a:ext uri="{FF2B5EF4-FFF2-40B4-BE49-F238E27FC236}">
                  <a16:creationId xmlns:a16="http://schemas.microsoft.com/office/drawing/2014/main" id="{00000000-0008-0000-0900-000099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54" name="TextBox 25">
              <a:extLst>
                <a:ext uri="{FF2B5EF4-FFF2-40B4-BE49-F238E27FC236}">
                  <a16:creationId xmlns:a16="http://schemas.microsoft.com/office/drawing/2014/main" id="{00000000-0008-0000-0900-00009A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55" name="TextBox 26">
              <a:extLst>
                <a:ext uri="{FF2B5EF4-FFF2-40B4-BE49-F238E27FC236}">
                  <a16:creationId xmlns:a16="http://schemas.microsoft.com/office/drawing/2014/main" id="{00000000-0008-0000-0900-00009B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132" name="TextBox 131">
            <a:extLst>
              <a:ext uri="{FF2B5EF4-FFF2-40B4-BE49-F238E27FC236}">
                <a16:creationId xmlns:a16="http://schemas.microsoft.com/office/drawing/2014/main" id="{00000000-0008-0000-0900-000084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133" name="TextBox 132">
            <a:extLst>
              <a:ext uri="{FF2B5EF4-FFF2-40B4-BE49-F238E27FC236}">
                <a16:creationId xmlns:a16="http://schemas.microsoft.com/office/drawing/2014/main" id="{00000000-0008-0000-0900-000085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134" name="TextBox 133">
            <a:extLst>
              <a:ext uri="{FF2B5EF4-FFF2-40B4-BE49-F238E27FC236}">
                <a16:creationId xmlns:a16="http://schemas.microsoft.com/office/drawing/2014/main" id="{00000000-0008-0000-0900-000086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35" name="TextBox 134">
            <a:extLst>
              <a:ext uri="{FF2B5EF4-FFF2-40B4-BE49-F238E27FC236}">
                <a16:creationId xmlns:a16="http://schemas.microsoft.com/office/drawing/2014/main" id="{00000000-0008-0000-0900-000087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F6">
        <xdr:nvSpPr>
          <xdr:cNvPr id="136" name="TextBox 135">
            <a:extLst>
              <a:ext uri="{FF2B5EF4-FFF2-40B4-BE49-F238E27FC236}">
                <a16:creationId xmlns:a16="http://schemas.microsoft.com/office/drawing/2014/main" id="{00000000-0008-0000-0900-000088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0.0072</a:t>
            </a:fld>
            <a:endParaRPr lang="en-US" sz="1400" b="1"/>
          </a:p>
        </xdr:txBody>
      </xdr:sp>
      <xdr:sp macro="" textlink="">
        <xdr:nvSpPr>
          <xdr:cNvPr id="137" name="TextBox 136">
            <a:extLst>
              <a:ext uri="{FF2B5EF4-FFF2-40B4-BE49-F238E27FC236}">
                <a16:creationId xmlns:a16="http://schemas.microsoft.com/office/drawing/2014/main" id="{00000000-0008-0000-0900-000089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8" name="TextBox 137">
            <a:extLst>
              <a:ext uri="{FF2B5EF4-FFF2-40B4-BE49-F238E27FC236}">
                <a16:creationId xmlns:a16="http://schemas.microsoft.com/office/drawing/2014/main" id="{00000000-0008-0000-0900-00008A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39" name="TextBox 138">
            <a:extLst>
              <a:ext uri="{FF2B5EF4-FFF2-40B4-BE49-F238E27FC236}">
                <a16:creationId xmlns:a16="http://schemas.microsoft.com/office/drawing/2014/main" id="{00000000-0008-0000-0900-00008B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2</xdr:col>
      <xdr:colOff>4082</xdr:colOff>
      <xdr:row>7</xdr:row>
      <xdr:rowOff>3277919</xdr:rowOff>
    </xdr:from>
    <xdr:to>
      <xdr:col>23</xdr:col>
      <xdr:colOff>69877</xdr:colOff>
      <xdr:row>8</xdr:row>
      <xdr:rowOff>1890351</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71843</xdr:colOff>
      <xdr:row>6</xdr:row>
      <xdr:rowOff>1396065</xdr:rowOff>
    </xdr:from>
    <xdr:to>
      <xdr:col>23</xdr:col>
      <xdr:colOff>77526</xdr:colOff>
      <xdr:row>7</xdr:row>
      <xdr:rowOff>1739481</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23413</xdr:colOff>
      <xdr:row>7</xdr:row>
      <xdr:rowOff>1315405</xdr:rowOff>
    </xdr:from>
    <xdr:to>
      <xdr:col>23</xdr:col>
      <xdr:colOff>62314</xdr:colOff>
      <xdr:row>7</xdr:row>
      <xdr:rowOff>3240952</xdr:rowOff>
    </xdr:to>
    <xdr:grpSp>
      <xdr:nvGrpSpPr>
        <xdr:cNvPr id="10" name="Group 9">
          <a:extLst>
            <a:ext uri="{FF2B5EF4-FFF2-40B4-BE49-F238E27FC236}">
              <a16:creationId xmlns:a16="http://schemas.microsoft.com/office/drawing/2014/main" id="{00000000-0008-0000-0900-00000A000000}"/>
            </a:ext>
          </a:extLst>
        </xdr:cNvPr>
        <xdr:cNvGrpSpPr/>
      </xdr:nvGrpSpPr>
      <xdr:grpSpPr>
        <a:xfrm>
          <a:off x="3319063" y="4134805"/>
          <a:ext cx="3182151" cy="1925547"/>
          <a:chOff x="3188915" y="4578078"/>
          <a:chExt cx="3204883" cy="1925548"/>
        </a:xfrm>
      </xdr:grpSpPr>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10</xdr:col>
      <xdr:colOff>71843</xdr:colOff>
      <xdr:row>6</xdr:row>
      <xdr:rowOff>19049</xdr:rowOff>
    </xdr:from>
    <xdr:to>
      <xdr:col>23</xdr:col>
      <xdr:colOff>77526</xdr:colOff>
      <xdr:row>7</xdr:row>
      <xdr:rowOff>150488</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24848</xdr:colOff>
      <xdr:row>2</xdr:row>
      <xdr:rowOff>256761</xdr:rowOff>
    </xdr:from>
    <xdr:to>
      <xdr:col>29</xdr:col>
      <xdr:colOff>566428</xdr:colOff>
      <xdr:row>6</xdr:row>
      <xdr:rowOff>246821</xdr:rowOff>
    </xdr:to>
    <xdr:sp macro="" textlink="">
      <xdr:nvSpPr>
        <xdr:cNvPr id="42" name="TextBox 41">
          <a:extLst>
            <a:ext uri="{FF2B5EF4-FFF2-40B4-BE49-F238E27FC236}">
              <a16:creationId xmlns:a16="http://schemas.microsoft.com/office/drawing/2014/main" id="{00000000-0008-0000-0900-00002A000000}"/>
            </a:ext>
          </a:extLst>
        </xdr:cNvPr>
        <xdr:cNvSpPr txBox="1"/>
      </xdr:nvSpPr>
      <xdr:spPr>
        <a:xfrm>
          <a:off x="6907696" y="546652"/>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twoCellAnchor editAs="oneCell">
    <xdr:from>
      <xdr:col>1</xdr:col>
      <xdr:colOff>142875</xdr:colOff>
      <xdr:row>6</xdr:row>
      <xdr:rowOff>66675</xdr:rowOff>
    </xdr:from>
    <xdr:to>
      <xdr:col>10</xdr:col>
      <xdr:colOff>59981</xdr:colOff>
      <xdr:row>7</xdr:row>
      <xdr:rowOff>21732</xdr:rowOff>
    </xdr:to>
    <xdr:grpSp>
      <xdr:nvGrpSpPr>
        <xdr:cNvPr id="49" name="Group 48">
          <a:extLst>
            <a:ext uri="{FF2B5EF4-FFF2-40B4-BE49-F238E27FC236}">
              <a16:creationId xmlns:a16="http://schemas.microsoft.com/office/drawing/2014/main" id="{00000000-0008-0000-0900-000031000000}"/>
            </a:ext>
          </a:extLst>
        </xdr:cNvPr>
        <xdr:cNvGrpSpPr/>
      </xdr:nvGrpSpPr>
      <xdr:grpSpPr>
        <a:xfrm>
          <a:off x="371475" y="1228725"/>
          <a:ext cx="2984156" cy="1612407"/>
          <a:chOff x="734304" y="2329318"/>
          <a:chExt cx="2947894" cy="1651749"/>
        </a:xfrm>
      </xdr:grpSpPr>
      <xdr:graphicFrame macro="">
        <xdr:nvGraphicFramePr>
          <xdr:cNvPr id="50" name="Chart 49">
            <a:extLst>
              <a:ext uri="{FF2B5EF4-FFF2-40B4-BE49-F238E27FC236}">
                <a16:creationId xmlns:a16="http://schemas.microsoft.com/office/drawing/2014/main" id="{00000000-0008-0000-0900-000032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51" name="Straight Connector 50">
            <a:extLst>
              <a:ext uri="{FF2B5EF4-FFF2-40B4-BE49-F238E27FC236}">
                <a16:creationId xmlns:a16="http://schemas.microsoft.com/office/drawing/2014/main" id="{00000000-0008-0000-0900-000033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TextBox 51">
            <a:extLst>
              <a:ext uri="{FF2B5EF4-FFF2-40B4-BE49-F238E27FC236}">
                <a16:creationId xmlns:a16="http://schemas.microsoft.com/office/drawing/2014/main" id="{00000000-0008-0000-0900-000034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53" name="Straight Connector 52">
            <a:extLst>
              <a:ext uri="{FF2B5EF4-FFF2-40B4-BE49-F238E27FC236}">
                <a16:creationId xmlns:a16="http://schemas.microsoft.com/office/drawing/2014/main" id="{00000000-0008-0000-0900-000035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0.72924</cdr:y>
    </cdr:to>
    <cdr:sp macro="" textlink="'CVG (Dynamic)'!C4">
      <cdr:nvSpPr>
        <cdr:cNvPr id="19" name="TextBox 7"/>
        <cdr:cNvSpPr txBox="1"/>
      </cdr:nvSpPr>
      <cdr:spPr>
        <a:xfrm xmlns:a="http://schemas.openxmlformats.org/drawingml/2006/main">
          <a:off x="1343469"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0.52676</cdr:x>
      <cdr:y>0.871</cdr:y>
    </cdr:to>
    <cdr:sp macro="" textlink="'CVG (Dynamic)'!K4">
      <cdr:nvSpPr>
        <cdr:cNvPr id="20" name="TextBox 10"/>
        <cdr:cNvSpPr txBox="1"/>
      </cdr:nvSpPr>
      <cdr:spPr>
        <a:xfrm xmlns:a="http://schemas.openxmlformats.org/drawingml/2006/main">
          <a:off x="1328667" y="3142731"/>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PNL\Projects\Documents%20and%20Settings\nadalm\Local%20Settings\Temporary%20Internet%20Files\Content.Outlook\LNDJH9QE\CQS%209%200%20a%20(W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M_UCS"/>
      <sheetName val="Version notes"/>
      <sheetName val="Instruction"/>
      <sheetName val="Color View"/>
      <sheetName val="Lamp data &amp; Results"/>
      <sheetName val="u'v' diagram"/>
      <sheetName val="CAM_UCS plot"/>
      <sheetName val="3 LED model"/>
      <sheetName val="4 LED model"/>
      <sheetName val="Broadband model"/>
      <sheetName val="Munsell samples"/>
      <sheetName val="TSC"/>
      <sheetName val="CQS"/>
      <sheetName val="CRI"/>
      <sheetName val="Reference"/>
      <sheetName val="Chromaticity"/>
      <sheetName val="C Adapt"/>
      <sheetName val="TSC work"/>
      <sheetName val="x y diagram"/>
      <sheetName val="RBG conversion"/>
      <sheetName val="CMCCAT-h"/>
      <sheetName val="CMCCAT-v"/>
      <sheetName val="CIELAB"/>
      <sheetName val="Duvtoxy"/>
      <sheetName val="CCT.v"/>
    </sheetNames>
    <sheetDataSet>
      <sheetData sheetId="0" refreshError="1">
        <row r="1">
          <cell r="A1" t="str">
            <v>CAM_UCS_xyY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E00-000000000000}">
  <sheetPr>
    <tabColor theme="0" tint="-0.499984740745262"/>
  </sheetPr>
  <dimension ref="A1:H1228"/>
  <sheetViews>
    <sheetView showFormulas="1" zoomScaleNormal="100" workbookViewId="0">
      <selection activeCell="H26" sqref="H26"/>
    </sheetView>
  </sheetViews>
  <sheetFormatPr defaultColWidth="11.42578125" defaultRowHeight="12"/>
  <cols>
    <col min="1" max="1" width="25" customWidth="1"/>
    <col min="2" max="2" width="7.28515625" customWidth="1"/>
    <col min="3" max="3" width="11.85546875" customWidth="1"/>
    <col min="4" max="4" width="10.42578125" bestFit="1" customWidth="1"/>
    <col min="5" max="5" width="11.140625" bestFit="1" customWidth="1"/>
    <col min="6" max="6" width="2" customWidth="1"/>
    <col min="7" max="7" width="11.28515625" customWidth="1"/>
  </cols>
  <sheetData>
    <row r="1" spans="1:8">
      <c r="A1" t="s">
        <v>14</v>
      </c>
      <c r="B1" t="s">
        <v>2</v>
      </c>
      <c r="C1" s="12"/>
      <c r="D1" s="1"/>
    </row>
    <row r="2" spans="1:8">
      <c r="A2" t="b">
        <f>RESULT(64)</f>
        <v>1</v>
      </c>
      <c r="C2" s="12"/>
      <c r="D2" s="1"/>
      <c r="E2" s="1"/>
    </row>
    <row r="3" spans="1:8">
      <c r="A3" s="17" t="b">
        <f>ARGUMENT("x",1)</f>
        <v>1</v>
      </c>
      <c r="B3" t="s">
        <v>0</v>
      </c>
      <c r="C3" t="s">
        <v>9</v>
      </c>
      <c r="D3">
        <v>0.19825020992239223</v>
      </c>
      <c r="E3">
        <v>0.31281067150065617</v>
      </c>
      <c r="F3" s="2" t="s">
        <v>24</v>
      </c>
    </row>
    <row r="4" spans="1:8" ht="12.75">
      <c r="A4" s="17" t="b">
        <f>ARGUMENT("y",1)</f>
        <v>1</v>
      </c>
      <c r="B4" t="s">
        <v>1</v>
      </c>
      <c r="E4" t="s">
        <v>7</v>
      </c>
      <c r="G4" t="s">
        <v>23</v>
      </c>
      <c r="H4" s="13" t="s">
        <v>15</v>
      </c>
    </row>
    <row r="5" spans="1:8" ht="12.75">
      <c r="A5" s="17">
        <f>4*x/(12*y-2*x+3)</f>
        <v>0.19825020992239223</v>
      </c>
      <c r="B5" s="13" t="s">
        <v>66</v>
      </c>
      <c r="C5" s="3" t="s">
        <v>13</v>
      </c>
      <c r="D5" s="4">
        <v>6408.8437198936545</v>
      </c>
      <c r="E5" s="5">
        <v>3.2232619947400731E-3</v>
      </c>
      <c r="F5" s="5"/>
      <c r="G5" s="5">
        <v>1.0389417886735754E-5</v>
      </c>
      <c r="H5">
        <v>32.084273872716949</v>
      </c>
    </row>
    <row r="6" spans="1:8" ht="12.75">
      <c r="A6" s="17" t="b">
        <f>SET.VALUE(D3,A5)</f>
        <v>1</v>
      </c>
      <c r="B6" s="13" t="s">
        <v>59</v>
      </c>
      <c r="C6" s="3" t="s">
        <v>60</v>
      </c>
      <c r="D6" s="6">
        <v>6424.865829193388</v>
      </c>
      <c r="E6" s="7">
        <v>3.2202673052100718E-3</v>
      </c>
      <c r="F6" s="5"/>
      <c r="G6" s="5">
        <v>1.0370121517004937E-5</v>
      </c>
      <c r="H6" t="s">
        <v>43</v>
      </c>
    </row>
    <row r="7" spans="1:8" ht="12.75">
      <c r="A7" s="17">
        <f>6*y/(12*y-2*x+3)</f>
        <v>0.31281067150065617</v>
      </c>
      <c r="B7" s="13" t="s">
        <v>38</v>
      </c>
      <c r="C7" s="3" t="s">
        <v>61</v>
      </c>
      <c r="D7" s="4">
        <v>6440.9279937663714</v>
      </c>
      <c r="E7" s="5">
        <v>3.2238527386228297E-3</v>
      </c>
      <c r="F7" s="5"/>
      <c r="G7" s="5">
        <v>1.0393226480325918E-5</v>
      </c>
      <c r="H7">
        <v>2.8677408921073163E-4</v>
      </c>
    </row>
    <row r="8" spans="1:8" ht="12.75">
      <c r="A8" s="17" t="b">
        <f>SET.VALUE(E3,A7)</f>
        <v>1</v>
      </c>
      <c r="B8" s="13" t="s">
        <v>62</v>
      </c>
      <c r="C8" s="3" t="s">
        <v>24</v>
      </c>
      <c r="D8" s="8">
        <v>6424.1656695434212</v>
      </c>
      <c r="G8" s="5">
        <v>6989.4576937129623</v>
      </c>
    </row>
    <row r="9" spans="1:8" ht="12.75">
      <c r="A9" t="b">
        <f>GOTO(G11)</f>
        <v>1</v>
      </c>
      <c r="B9" s="13" t="s">
        <v>22</v>
      </c>
      <c r="C9" s="14" t="s">
        <v>71</v>
      </c>
      <c r="D9" s="9">
        <v>3.220359955650801E-3</v>
      </c>
      <c r="E9" s="10"/>
      <c r="G9" s="5"/>
      <c r="H9" t="s">
        <v>24</v>
      </c>
    </row>
    <row r="10" spans="1:8" ht="12.75">
      <c r="A10">
        <f>INDEX($C$11:$C$1227,MATCH(MIN($G$11:$G$1227),$G$11:$G$1227,0),1)</f>
        <v>6424.865829193388</v>
      </c>
      <c r="B10" s="13" t="s">
        <v>3</v>
      </c>
      <c r="C10" s="11" t="s">
        <v>72</v>
      </c>
      <c r="D10" s="11" t="s">
        <v>66</v>
      </c>
      <c r="E10" s="11" t="s">
        <v>38</v>
      </c>
      <c r="F10" s="11"/>
      <c r="G10" s="11" t="s">
        <v>70</v>
      </c>
    </row>
    <row r="11" spans="1:8" ht="12.75">
      <c r="A11" t="b">
        <f>SET.VALUE(D6,A10)</f>
        <v>1</v>
      </c>
      <c r="B11" s="13" t="s">
        <v>4</v>
      </c>
      <c r="C11" s="15">
        <v>997.5062344139651</v>
      </c>
      <c r="D11" s="26">
        <v>0.44859586439999999</v>
      </c>
      <c r="E11" s="26">
        <v>0.35457422550000001</v>
      </c>
      <c r="G11">
        <f>((D11-$D$3)^2+(E11-$E$3)^2)</f>
        <v>6.4417141158477881E-2</v>
      </c>
    </row>
    <row r="12" spans="1:8" ht="12.75">
      <c r="A12">
        <f>INDEX($C$11:$C$1227,MATCH(MIN($G$11:$G$1227),$G$11:$G$1227,0)+1,1)</f>
        <v>6440.9279937663714</v>
      </c>
      <c r="B12" s="13" t="s">
        <v>35</v>
      </c>
      <c r="C12" s="16">
        <v>1000</v>
      </c>
      <c r="D12" s="26">
        <v>0.4480110477</v>
      </c>
      <c r="E12" s="26">
        <v>0.35462497479999999</v>
      </c>
      <c r="G12">
        <f>((D12-$D$3)^2+(E12-$E$3)^2)</f>
        <v>6.4128912047782025E-2</v>
      </c>
    </row>
    <row r="13" spans="1:8" ht="12.75">
      <c r="A13" t="b">
        <f>SET.VALUE(D7,A12)</f>
        <v>1</v>
      </c>
      <c r="B13" s="13" t="s">
        <v>36</v>
      </c>
      <c r="C13" s="16">
        <v>1002.5</v>
      </c>
      <c r="D13" s="26">
        <v>0.44742631919999998</v>
      </c>
      <c r="E13" s="26">
        <v>0.3546756204</v>
      </c>
      <c r="G13">
        <f>((D13-$D$3)^2+(E13-$E$3)^2)</f>
        <v>6.3841407381070983E-2</v>
      </c>
    </row>
    <row r="14" spans="1:8" ht="12.75">
      <c r="A14">
        <f>INDEX($C$11:$C$1227,MATCH(MIN($G$11:$G$1227),$G$11:$G$1227,0)-1,1)</f>
        <v>6408.8437198936545</v>
      </c>
      <c r="B14" s="13" t="s">
        <v>20</v>
      </c>
      <c r="C14" s="16">
        <v>1005.0062499999999</v>
      </c>
      <c r="D14" s="26">
        <v>0.44684168499999999</v>
      </c>
      <c r="E14" s="26">
        <v>0.35472616089999998</v>
      </c>
      <c r="G14">
        <f>((D14-$D$3)^2+(E14-$E$3)^2)</f>
        <v>6.3554629732847381E-2</v>
      </c>
    </row>
    <row r="15" spans="1:8" ht="12.75">
      <c r="A15" t="b">
        <f>SET.VALUE(D5,A14)</f>
        <v>1</v>
      </c>
      <c r="B15" s="13" t="s">
        <v>41</v>
      </c>
      <c r="C15" s="16">
        <v>1007.5187656249999</v>
      </c>
      <c r="D15" s="26">
        <v>0.4462571514</v>
      </c>
      <c r="E15" s="26">
        <v>0.35477659459999999</v>
      </c>
      <c r="G15">
        <f>((D15-$D$3)^2+(E15-$E$3)^2)</f>
        <v>6.3268581722657605E-2</v>
      </c>
    </row>
    <row r="16" spans="1:8" ht="12.75">
      <c r="A16">
        <f>INDEX($G$11:$G$1227,MATCH(MIN($G$11:$G$1227),$G$11:$G$1227,0)+1,1)</f>
        <v>1.0393226480325918E-5</v>
      </c>
      <c r="B16" s="13" t="s">
        <v>44</v>
      </c>
      <c r="C16" s="16">
        <v>1010.0375625390624</v>
      </c>
      <c r="D16" s="26">
        <v>0.44567272450000001</v>
      </c>
      <c r="E16" s="26">
        <v>0.35482691999999999</v>
      </c>
      <c r="G16">
        <f>((D16-$D$3)^2+(E16-$E$3)^2)</f>
        <v>6.2983265857865151E-2</v>
      </c>
    </row>
    <row r="17" spans="1:7" ht="12.75">
      <c r="A17" t="b">
        <f>SET.VALUE(G7,A16)</f>
        <v>1</v>
      </c>
      <c r="B17" s="13" t="s">
        <v>31</v>
      </c>
      <c r="C17" s="16">
        <v>1012.56265644541</v>
      </c>
      <c r="D17" s="26">
        <v>0.44508841030000001</v>
      </c>
      <c r="E17" s="26">
        <v>0.3548771356</v>
      </c>
      <c r="G17">
        <f>((D17-$D$3)^2+(E17-$E$3)^2)</f>
        <v>6.2698684567477431E-2</v>
      </c>
    </row>
    <row r="18" spans="1:7" ht="12.75">
      <c r="A18">
        <f>INDEX($G$11:$G$1227,MATCH(MIN($G$11:$G$1227),$G$11:$G$1227,0)-1,1)</f>
        <v>1.0389417886735754E-5</v>
      </c>
      <c r="B18" s="13" t="s">
        <v>56</v>
      </c>
      <c r="C18" s="16">
        <v>1015.0940630865234</v>
      </c>
      <c r="D18" s="26">
        <v>0.44450421499999998</v>
      </c>
      <c r="E18" s="26">
        <v>0.35492723970000001</v>
      </c>
      <c r="G18">
        <f>((D18-$D$3)^2+(E18-$E$3)^2)</f>
        <v>6.2414840333652445E-2</v>
      </c>
    </row>
    <row r="19" spans="1:7" ht="12.75">
      <c r="A19" t="b">
        <f>SET.VALUE(G5,A18)</f>
        <v>1</v>
      </c>
      <c r="B19" s="13" t="s">
        <v>57</v>
      </c>
      <c r="C19" s="16">
        <v>1017.6317982442397</v>
      </c>
      <c r="D19" s="26">
        <v>0.4439201445</v>
      </c>
      <c r="E19" s="26">
        <v>0.3549772309</v>
      </c>
      <c r="G19">
        <f>((D19-$D$3)^2+(E19-$E$3)^2)</f>
        <v>6.2131735486944478E-2</v>
      </c>
    </row>
    <row r="20" spans="1:7" ht="12.75">
      <c r="A20">
        <f>MIN($G$11:$G$1227)</f>
        <v>1.0370121517004937E-5</v>
      </c>
      <c r="B20" s="13" t="s">
        <v>58</v>
      </c>
      <c r="C20" s="16">
        <v>1020.1758777398502</v>
      </c>
      <c r="D20" s="26">
        <v>0.44333620499999998</v>
      </c>
      <c r="E20" s="26">
        <v>0.35502710749999999</v>
      </c>
      <c r="G20">
        <f>((D20-$D$3)^2+(E20-$E$3)^2)</f>
        <v>6.1849372451667863E-2</v>
      </c>
    </row>
    <row r="21" spans="1:7" ht="12.75">
      <c r="A21" t="b">
        <f>SET.VALUE(G6,A20)</f>
        <v>1</v>
      </c>
      <c r="B21" s="13" t="s">
        <v>40</v>
      </c>
      <c r="C21" s="16">
        <v>1022.7263174341998</v>
      </c>
      <c r="D21" s="26">
        <v>0.44275240240000002</v>
      </c>
      <c r="E21" s="26">
        <v>0.35507686799999999</v>
      </c>
      <c r="G21">
        <f>((D21-$D$3)^2+(E21-$E$3)^2)</f>
        <v>6.1567753492878317E-2</v>
      </c>
    </row>
    <row r="22" spans="1:7" ht="12.75">
      <c r="A22">
        <f>SQRT(G6)</f>
        <v>3.2202673052100718E-3</v>
      </c>
      <c r="B22" s="13" t="s">
        <v>11</v>
      </c>
      <c r="C22" s="16">
        <v>1025.2831332277854</v>
      </c>
      <c r="D22" s="26">
        <v>0.44216874270000001</v>
      </c>
      <c r="E22" s="26">
        <v>0.35512651080000002</v>
      </c>
      <c r="G22">
        <f>((D22-$D$3)^2+(E22-$E$3)^2)</f>
        <v>6.1286880887988809E-2</v>
      </c>
    </row>
    <row r="23" spans="1:7" ht="12.75">
      <c r="A23" t="b">
        <f>SET.VALUE(E6,A22)</f>
        <v>1</v>
      </c>
      <c r="B23" s="13" t="s">
        <v>42</v>
      </c>
      <c r="C23" s="16">
        <v>1027.8463410608547</v>
      </c>
      <c r="D23" s="26">
        <v>0.44158523189999999</v>
      </c>
      <c r="E23" s="26">
        <v>0.3551760343</v>
      </c>
      <c r="G23">
        <f>((D23-$D$3)^2+(E23-$E$3)^2)</f>
        <v>6.1006756885962875E-2</v>
      </c>
    </row>
    <row r="24" spans="1:7" ht="12.75">
      <c r="A24">
        <f>SQRT(G5)</f>
        <v>3.2232619947400731E-3</v>
      </c>
      <c r="B24" s="13" t="s">
        <v>12</v>
      </c>
      <c r="C24" s="16">
        <v>1030.4159569135068</v>
      </c>
      <c r="D24" s="26">
        <v>0.44100187590000001</v>
      </c>
      <c r="E24" s="26">
        <v>0.35522543690000002</v>
      </c>
      <c r="G24">
        <f>((D24-$D$3)^2+(E24-$E$3)^2)</f>
        <v>6.0727383658785432E-2</v>
      </c>
    </row>
    <row r="25" spans="1:7" ht="12.75">
      <c r="A25" t="b">
        <f>SET.VALUE(E5,A24)</f>
        <v>1</v>
      </c>
      <c r="B25" s="13" t="s">
        <v>17</v>
      </c>
      <c r="C25" s="16">
        <v>1032.9919968057904</v>
      </c>
      <c r="D25" s="26">
        <v>0.44041868070000001</v>
      </c>
      <c r="E25" s="26">
        <v>0.35527471719999998</v>
      </c>
      <c r="G25">
        <f>((D25-$D$3)^2+(E25-$E$3)^2)</f>
        <v>6.0448763415921029E-2</v>
      </c>
    </row>
    <row r="26" spans="1:7" ht="12.75">
      <c r="A26">
        <f>SQRT(G7)</f>
        <v>3.2238527386228297E-3</v>
      </c>
      <c r="B26" s="13" t="s">
        <v>6</v>
      </c>
      <c r="C26" s="16">
        <v>1035.5744767978049</v>
      </c>
      <c r="D26" s="26">
        <v>0.43983565209999997</v>
      </c>
      <c r="E26" s="26">
        <v>0.35532387329999998</v>
      </c>
      <c r="G26">
        <f>((D26-$D$3)^2+(E26-$E$3)^2)</f>
        <v>6.0170898199381984E-2</v>
      </c>
    </row>
    <row r="27" spans="1:7" ht="12.75">
      <c r="A27" t="b">
        <f>SET.VALUE(E7,A26)</f>
        <v>1</v>
      </c>
      <c r="B27" s="13" t="s">
        <v>64</v>
      </c>
      <c r="C27" s="16">
        <v>1038.1634129897993</v>
      </c>
      <c r="D27" s="26">
        <v>0.43925279589999999</v>
      </c>
      <c r="E27" s="26">
        <v>0.35537290389999998</v>
      </c>
      <c r="G27">
        <f>((D27-$D$3)^2+(E27-$E$3)^2)</f>
        <v>5.9893790074709977E-2</v>
      </c>
    </row>
    <row r="28" spans="1:7" ht="12.75">
      <c r="A28">
        <f>E5/(D5-D6)/(D5-D7)</f>
        <v>6.2702333345632504E-6</v>
      </c>
      <c r="B28" t="s">
        <v>65</v>
      </c>
      <c r="C28" s="16">
        <v>1040.7588215222738</v>
      </c>
      <c r="D28" s="26">
        <v>0.43867011810000001</v>
      </c>
      <c r="E28" s="26">
        <v>0.3554218073</v>
      </c>
      <c r="G28">
        <f>((D28-$D$3)^2+(E28-$E$3)^2)</f>
        <v>5.961744114223947E-2</v>
      </c>
    </row>
    <row r="29" spans="1:7" ht="12.75">
      <c r="A29">
        <f>E6/(D6-D5)/(D6-D7)</f>
        <v>-1.2513193525126075E-5</v>
      </c>
      <c r="B29" s="13" t="s">
        <v>73</v>
      </c>
      <c r="C29" s="16">
        <v>1043.3607185760795</v>
      </c>
      <c r="D29" s="26">
        <v>0.43808762449999999</v>
      </c>
      <c r="E29" s="26">
        <v>0.35547058180000002</v>
      </c>
      <c r="G29">
        <f>((D29-$D$3)^2+(E29-$E$3)^2)</f>
        <v>5.9341853378019366E-2</v>
      </c>
    </row>
    <row r="30" spans="1:7" ht="12.75">
      <c r="A30">
        <f>E7/(D7-D5)/(D7-D6)</f>
        <v>6.2557431547423394E-6</v>
      </c>
      <c r="B30" s="13" t="s">
        <v>74</v>
      </c>
      <c r="C30" s="16">
        <v>1045.9691203725197</v>
      </c>
      <c r="D30" s="26">
        <v>0.43750532079999999</v>
      </c>
      <c r="E30" s="26">
        <v>0.35551922590000001</v>
      </c>
      <c r="G30">
        <f>((D30-$D$3)^2+(E30-$E$3)^2)</f>
        <v>5.9067028699938094E-2</v>
      </c>
    </row>
    <row r="31" spans="1:7" ht="12.75">
      <c r="A31">
        <f>A28+A29+A30</f>
        <v>1.2782964179514807E-8</v>
      </c>
      <c r="B31" s="13" t="s">
        <v>75</v>
      </c>
      <c r="C31" s="16">
        <v>1048.5840431734509</v>
      </c>
      <c r="D31" s="26">
        <v>0.43692321280000002</v>
      </c>
      <c r="E31" s="26">
        <v>0.35556773809999997</v>
      </c>
      <c r="G31">
        <f>((D31-$D$3)^2+(E31-$E$3)^2)</f>
        <v>5.8792969046795297E-2</v>
      </c>
    </row>
    <row r="32" spans="1:7" ht="12.75">
      <c r="A32">
        <f>-(A28*(D7+D6)+A29*(D5+D7)+A30*(D6+D5))</f>
        <v>-1.6423975927408463E-4</v>
      </c>
      <c r="B32" s="13" t="s">
        <v>10</v>
      </c>
      <c r="C32" s="16">
        <v>1051.2055032813846</v>
      </c>
      <c r="D32" s="26">
        <v>0.43634130630000001</v>
      </c>
      <c r="E32" s="26">
        <v>0.35561611659999998</v>
      </c>
      <c r="G32">
        <f>((D32-$D$3)^2+(E32-$E$3)^2)</f>
        <v>5.8519676304444254E-2</v>
      </c>
    </row>
    <row r="33" spans="1:7" ht="12.75">
      <c r="A33">
        <f>A28*D6*D7+A29*D5*D7+A30*D5*D6</f>
        <v>0.53077197259000286</v>
      </c>
      <c r="B33" s="13" t="s">
        <v>76</v>
      </c>
      <c r="C33" s="16">
        <v>1053.8335170395881</v>
      </c>
      <c r="D33" s="26">
        <v>0.43575960699999999</v>
      </c>
      <c r="E33" s="26">
        <v>0.3556643599</v>
      </c>
      <c r="G33">
        <f>((D33-$D$3)^2+(E33-$E$3)^2)</f>
        <v>5.8247152309596817E-2</v>
      </c>
    </row>
    <row r="34" spans="1:7" ht="12.75">
      <c r="A34">
        <f>-A32/(2*A31)</f>
        <v>6424.1656695434212</v>
      </c>
      <c r="B34" s="13" t="s">
        <v>63</v>
      </c>
      <c r="C34" s="16">
        <v>1056.468100832187</v>
      </c>
      <c r="D34" s="26">
        <v>0.43517812049999999</v>
      </c>
      <c r="E34" s="26">
        <v>0.35571246629999997</v>
      </c>
      <c r="G34">
        <f>((D34-$D$3)^2+(E34-$E$3)^2)</f>
        <v>5.7975398807675903E-2</v>
      </c>
    </row>
    <row r="35" spans="1:7" ht="12.75">
      <c r="A35" t="b">
        <f>SET.VALUE(D8,A34)</f>
        <v>1</v>
      </c>
      <c r="B35" s="13" t="s">
        <v>18</v>
      </c>
      <c r="C35" s="16">
        <v>1059.1092710842674</v>
      </c>
      <c r="D35" s="26">
        <v>0.43459685269999998</v>
      </c>
      <c r="E35" s="26">
        <v>0.35576043429999998</v>
      </c>
      <c r="G35">
        <f>((D35-$D$3)^2+(E35-$E$3)^2)</f>
        <v>5.7704417676766019E-2</v>
      </c>
    </row>
    <row r="36" spans="1:7" ht="12.75">
      <c r="A36">
        <f>A31*A34^2+A32*A34+A33</f>
        <v>3.2202610386777852E-3</v>
      </c>
      <c r="B36" s="13" t="s">
        <v>8</v>
      </c>
      <c r="C36" s="16">
        <v>1061.7570442619781</v>
      </c>
      <c r="D36" s="26">
        <v>0.43401580899999997</v>
      </c>
      <c r="E36" s="26">
        <v>0.35580826230000001</v>
      </c>
      <c r="G36">
        <f>((D36-$D$3)^2+(E36-$E$3)^2)</f>
        <v>5.7434210522971096E-2</v>
      </c>
    </row>
    <row r="37" spans="1:7" ht="12.75">
      <c r="A37">
        <f>INDEX($E$11:$E$1227,MATCH(MIN($G$11:$G$1227),$G$11:$G$1227,0),1)</f>
        <v>0.31089754200000003</v>
      </c>
      <c r="B37" s="13" t="s">
        <v>69</v>
      </c>
      <c r="C37" s="16">
        <v>1064.411436872633</v>
      </c>
      <c r="D37" s="26">
        <v>0.4334349951</v>
      </c>
      <c r="E37" s="26">
        <v>0.35585594860000003</v>
      </c>
      <c r="G37">
        <f>((D37-$D$3)^2+(E37-$E$3)^2)</f>
        <v>5.7164779059596812E-2</v>
      </c>
    </row>
    <row r="38" spans="1:7" ht="12.75">
      <c r="A38">
        <f>IF(E3&gt;A37,1,-1)</f>
        <v>1</v>
      </c>
      <c r="B38" s="13" t="s">
        <v>67</v>
      </c>
      <c r="C38" s="16">
        <v>1067.0724654648145</v>
      </c>
      <c r="D38" s="26">
        <v>0.43285441670000002</v>
      </c>
      <c r="E38" s="26">
        <v>0.35590349160000001</v>
      </c>
      <c r="G38">
        <f>((D38-$D$3)^2+(E38-$E$3)^2)</f>
        <v>5.6896124981864964E-2</v>
      </c>
    </row>
    <row r="39" spans="1:7" ht="12.75">
      <c r="A39">
        <f>A36*A38</f>
        <v>3.2202610386777852E-3</v>
      </c>
      <c r="C39" s="16">
        <v>1069.7401466284764</v>
      </c>
      <c r="D39" s="26">
        <v>0.4322740793</v>
      </c>
      <c r="E39" s="26">
        <v>0.35595088969999999</v>
      </c>
      <c r="G39">
        <f>((D39-$D$3)^2+(E39-$E$3)^2)</f>
        <v>5.6628249864754621E-2</v>
      </c>
    </row>
    <row r="40" spans="1:7" ht="12.75">
      <c r="A40" t="b">
        <f>SET.VALUE(D9,A39)</f>
        <v>1</v>
      </c>
      <c r="B40" s="13" t="s">
        <v>68</v>
      </c>
      <c r="C40" s="16">
        <v>1072.4144969950476</v>
      </c>
      <c r="D40" s="26">
        <v>0.43169398840000001</v>
      </c>
      <c r="E40" s="26">
        <v>0.35599814120000001</v>
      </c>
      <c r="G40">
        <f>((D40-$D$3)^2+(E40-$E$3)^2)</f>
        <v>5.6361155248934154E-2</v>
      </c>
    </row>
    <row r="41" spans="1:7" ht="12.75">
      <c r="C41" s="16">
        <v>1075.0955332375352</v>
      </c>
      <c r="D41" s="26">
        <v>0.4311141496</v>
      </c>
      <c r="E41" s="26">
        <v>0.35604524459999998</v>
      </c>
      <c r="G41">
        <f>((D41-$D$3)^2+(E41-$E$3)^2)</f>
        <v>5.6094842713259048E-2</v>
      </c>
    </row>
    <row r="42" spans="1:7" ht="12.75">
      <c r="A42">
        <f>(D7-D5)</f>
        <v>32.084273872716949</v>
      </c>
      <c r="B42" s="13" t="s">
        <v>32</v>
      </c>
      <c r="C42" s="16">
        <v>4.8254200123489264E-4</v>
      </c>
      <c r="D42" s="26">
        <v>0.43053456839999998</v>
      </c>
      <c r="E42" s="26">
        <v>0.35609219819999999</v>
      </c>
      <c r="G42">
        <f>((D42-$D$3)^2+(E42-$E$3)^2)</f>
        <v>5.5829313746779796E-2</v>
      </c>
    </row>
    <row r="43" spans="1:7" ht="12.75">
      <c r="A43" t="b">
        <f>SET.VALUE(H5,A42)</f>
        <v>1</v>
      </c>
      <c r="B43" s="13" t="s">
        <v>33</v>
      </c>
      <c r="C43" s="16">
        <v>1080.4777302508055</v>
      </c>
      <c r="D43" s="26">
        <v>0.42995525020000003</v>
      </c>
      <c r="E43" s="26">
        <v>0.35613900030000001</v>
      </c>
      <c r="G43">
        <f>((D43-$D$3)^2+(E43-$E$3)^2)</f>
        <v>5.5564569766591902E-2</v>
      </c>
    </row>
    <row r="44" spans="1:7" ht="12.75">
      <c r="A44">
        <f>INDEX($D$11:$D$1227,MATCH(MIN($G$11:$G$1227),$G$11:$G$1227,0)+1,1)</f>
        <v>0.20075582689999999</v>
      </c>
      <c r="B44" t="s">
        <v>21</v>
      </c>
      <c r="C44" s="16">
        <v>1083.1789245764326</v>
      </c>
      <c r="D44" s="26">
        <v>0.42937620059999998</v>
      </c>
      <c r="E44" s="26">
        <v>0.35618564940000003</v>
      </c>
      <c r="G44">
        <f>((D44-$D$3)^2+(E44-$E$3)^2)</f>
        <v>5.5300612274474192E-2</v>
      </c>
    </row>
    <row r="45" spans="1:7" ht="12.75">
      <c r="A45">
        <f>INDEX($E$11:$E$1227,MATCH(MIN($G$11:$G$1227),$G$11:$G$1227,0)+1,1)</f>
        <v>0.31078209810000001</v>
      </c>
      <c r="B45" t="s">
        <v>28</v>
      </c>
      <c r="C45" s="16">
        <v>1085.8868718878737</v>
      </c>
      <c r="D45" s="26">
        <v>0.42879742479999999</v>
      </c>
      <c r="E45" s="26">
        <v>0.35623214380000001</v>
      </c>
      <c r="G45">
        <f>((D45-$D$3)^2+(E45-$E$3)^2)</f>
        <v>5.5037442544464528E-2</v>
      </c>
    </row>
    <row r="46" spans="1:7" ht="12.75">
      <c r="A46">
        <f>INDEX($D$11:$D$1227,MATCH(MIN($G$11:$G$1227),$G$11:$G$1227,0)-1,1)</f>
        <v>0.20092570849999999</v>
      </c>
      <c r="B46" t="s">
        <v>5</v>
      </c>
      <c r="C46" s="16">
        <v>1088.6015890675933</v>
      </c>
      <c r="D46" s="26">
        <v>0.42821892830000002</v>
      </c>
      <c r="E46" s="26">
        <v>0.35627848179999999</v>
      </c>
      <c r="G46">
        <f>((D46-$D$3)^2+(E46-$E$3)^2)</f>
        <v>5.4775061964459228E-2</v>
      </c>
    </row>
    <row r="47" spans="1:7" ht="12.75">
      <c r="A47">
        <f>INDEX($E$11:$E$1227,MATCH(MIN($G$11:$G$1227),$G$11:$G$1227,0)-1,1)</f>
        <v>0.3110131384</v>
      </c>
      <c r="B47" t="s">
        <v>55</v>
      </c>
      <c r="C47" s="16">
        <v>1091.3230930402622</v>
      </c>
      <c r="D47" s="26">
        <v>0.42764071660000003</v>
      </c>
      <c r="E47" s="26">
        <v>0.35632466190000001</v>
      </c>
      <c r="G47">
        <f>((D47-$D$3)^2+(E47-$E$3)^2)</f>
        <v>5.4513471914283816E-2</v>
      </c>
    </row>
    <row r="48" spans="1:7" ht="12.75">
      <c r="A48">
        <f>SQRT((A44-A46)^2+(A45-A47)^2)</f>
        <v>2.8677408921073163E-4</v>
      </c>
      <c r="B48" t="s">
        <v>43</v>
      </c>
      <c r="C48" s="16">
        <v>1094.0514007728627</v>
      </c>
      <c r="D48" s="26">
        <v>0.42706279479999998</v>
      </c>
      <c r="E48" s="26">
        <v>0.35637068240000003</v>
      </c>
      <c r="G48">
        <f>((D48-$D$3)^2+(E48-$E$3)^2)</f>
        <v>5.4252673547923409E-2</v>
      </c>
    </row>
    <row r="49" spans="1:7" ht="12.75">
      <c r="A49" t="b">
        <f>SET.VALUE(H7,A48)</f>
        <v>1</v>
      </c>
      <c r="C49" s="16">
        <v>1096.7865292747949</v>
      </c>
      <c r="D49" s="26">
        <v>0.42648516850000001</v>
      </c>
      <c r="E49" s="26">
        <v>0.35641654160000003</v>
      </c>
      <c r="G49">
        <f>((D49-$D$3)^2+(E49-$E$3)^2)</f>
        <v>5.3992668224043194E-2</v>
      </c>
    </row>
    <row r="50" spans="1:7" ht="12.75">
      <c r="A50">
        <f>(A18+A48^2-A16)/(2*A48)</f>
        <v>1.3674663716715116E-4</v>
      </c>
      <c r="B50" t="s">
        <v>46</v>
      </c>
      <c r="C50" s="16">
        <v>1099.5284955979819</v>
      </c>
      <c r="D50" s="26">
        <v>0.42590784279999999</v>
      </c>
      <c r="E50" s="26">
        <v>0.35646223789999998</v>
      </c>
      <c r="G50">
        <f>((D50-$D$3)^2+(E50-$E$3)^2)</f>
        <v>5.3733457056551956E-2</v>
      </c>
    </row>
    <row r="51" spans="1:7" ht="12.75">
      <c r="A51">
        <f>D5+A50*A42/A48</f>
        <v>6424.1429283058196</v>
      </c>
      <c r="B51" t="s">
        <v>48</v>
      </c>
      <c r="C51" s="16">
        <v>1102.2773168369768</v>
      </c>
      <c r="D51" s="26">
        <v>0.42533082300000002</v>
      </c>
      <c r="E51" s="26">
        <v>0.35650776960000002</v>
      </c>
      <c r="G51">
        <f>((D51-$D$3)^2+(E51-$E$3)^2)</f>
        <v>5.3475041218005906E-2</v>
      </c>
    </row>
    <row r="52" spans="1:7" ht="12.75">
      <c r="A52">
        <f>SQRT(A18-A50^2)</f>
        <v>3.220359955650801E-3</v>
      </c>
      <c r="B52" t="s">
        <v>49</v>
      </c>
      <c r="C52" s="16">
        <v>1105.0330101290692</v>
      </c>
      <c r="D52" s="26">
        <v>0.42475411429999999</v>
      </c>
      <c r="E52" s="26">
        <v>0.35655313509999997</v>
      </c>
      <c r="G52">
        <f>((D52-$D$3)^2+(E52-$E$3)^2)</f>
        <v>5.3217421820040398E-2</v>
      </c>
    </row>
    <row r="53" spans="1:7" ht="12.75">
      <c r="A53">
        <f>A51*(1-0)</f>
        <v>6424.1429283058196</v>
      </c>
      <c r="C53" s="16">
        <v>1107.7955926543918</v>
      </c>
      <c r="D53" s="26">
        <v>0.42417772209999999</v>
      </c>
      <c r="E53" s="26">
        <v>0.35659833279999997</v>
      </c>
      <c r="G53">
        <f>((D53-$D$3)^2+(E53-$E$3)^2)</f>
        <v>5.2960600040829156E-2</v>
      </c>
    </row>
    <row r="54" spans="1:7" ht="12.75">
      <c r="C54" s="16">
        <v>1110.5650816360278</v>
      </c>
      <c r="D54" s="26">
        <v>0.4236016514</v>
      </c>
      <c r="E54" s="26">
        <v>0.35664336099999999</v>
      </c>
      <c r="G54">
        <f>((D54-$D$3)^2+(E54-$E$3)^2)</f>
        <v>5.2704576844781567E-2</v>
      </c>
    </row>
    <row r="55" spans="1:7" ht="12.75">
      <c r="A55">
        <f>A53+(A34-A53)*A52*(1/0.001)</f>
        <v>6424.2161632767338</v>
      </c>
      <c r="B55" t="s">
        <v>50</v>
      </c>
      <c r="C55" s="16">
        <v>1113.3414943401178</v>
      </c>
      <c r="D55" s="26">
        <v>0.42302590750000002</v>
      </c>
      <c r="E55" s="26">
        <v>0.35668821789999999</v>
      </c>
      <c r="G55">
        <f>((D55-$D$3)^2+(E55-$E$3)^2)</f>
        <v>5.2449353299526769E-2</v>
      </c>
    </row>
    <row r="56" spans="1:7" ht="12.75">
      <c r="A56">
        <f>IF(A52&lt;0.001,A55,A34)</f>
        <v>6424.1656695434212</v>
      </c>
      <c r="C56" s="16">
        <v>1116.124848075968</v>
      </c>
      <c r="D56" s="26">
        <v>0.42245049550000002</v>
      </c>
      <c r="E56" s="26">
        <v>0.35673290210000003</v>
      </c>
      <c r="G56">
        <f>((D56-$D$3)^2+(E56-$E$3)^2)</f>
        <v>5.2194930393902828E-2</v>
      </c>
    </row>
    <row r="57" spans="1:7" ht="12.75">
      <c r="A57" t="b">
        <f>SET.VALUE(D8,A56)</f>
        <v>1</v>
      </c>
      <c r="C57" s="16">
        <v>1118.9151601961578</v>
      </c>
      <c r="D57" s="26">
        <v>0.42187542049999999</v>
      </c>
      <c r="E57" s="26">
        <v>0.3567774118</v>
      </c>
      <c r="G57">
        <f>((D57-$D$3)^2+(E57-$E$3)^2)</f>
        <v>5.1941309058429357E-2</v>
      </c>
    </row>
    <row r="58" spans="1:7" ht="12.75">
      <c r="A58">
        <f>A52*A38</f>
        <v>3.220359955650801E-3</v>
      </c>
      <c r="B58" t="s">
        <v>16</v>
      </c>
      <c r="C58" s="16">
        <v>1121.7124480966481</v>
      </c>
      <c r="D58" s="26">
        <v>0.4213006876</v>
      </c>
      <c r="E58" s="26">
        <v>0.35682174529999999</v>
      </c>
      <c r="G58">
        <f>((D58-$D$3)^2+(E58-$E$3)^2)</f>
        <v>5.1688490209180288E-2</v>
      </c>
    </row>
    <row r="59" spans="1:7" ht="12.75">
      <c r="A59" t="b">
        <f>SET.VALUE(D9,A58)</f>
        <v>1</v>
      </c>
      <c r="C59" s="16">
        <v>1124.5167292168896</v>
      </c>
      <c r="D59" s="26">
        <v>0.42072630189999999</v>
      </c>
      <c r="E59" s="26">
        <v>0.35686590109999999</v>
      </c>
      <c r="G59">
        <f>((D59-$D$3)^2+(E59-$E$3)^2)</f>
        <v>5.1436474756679888E-2</v>
      </c>
    </row>
    <row r="60" spans="1:7" ht="12.75">
      <c r="A60" t="b">
        <f>RETURN(D8:D9)</f>
        <v>1</v>
      </c>
      <c r="C60" s="16">
        <v>1127.3280210399319</v>
      </c>
      <c r="D60" s="26">
        <v>0.42015226830000002</v>
      </c>
      <c r="E60" s="26">
        <v>0.35690987730000001</v>
      </c>
      <c r="G60">
        <f>((D60-$D$3)^2+(E60-$E$3)^2)</f>
        <v>5.1185263464352135E-2</v>
      </c>
    </row>
    <row r="61" spans="1:7" ht="12.75">
      <c r="C61" s="16">
        <v>1130.1463410925317</v>
      </c>
      <c r="D61" s="26">
        <v>0.41957859199999997</v>
      </c>
      <c r="E61" s="26">
        <v>0.35695367249999999</v>
      </c>
      <c r="G61">
        <f>((D61-$D$3)^2+(E61-$E$3)^2)</f>
        <v>5.0934857250319585E-2</v>
      </c>
    </row>
    <row r="62" spans="1:7" ht="12.75">
      <c r="C62" s="16">
        <v>1132.9717069452629</v>
      </c>
      <c r="D62" s="26">
        <v>0.41900527789999997</v>
      </c>
      <c r="E62" s="26">
        <v>0.35699728479999998</v>
      </c>
      <c r="G62">
        <f>((D62-$D$3)^2+(E62-$E$3)^2)</f>
        <v>5.0685256832663964E-2</v>
      </c>
    </row>
    <row r="63" spans="1:7" ht="12.75">
      <c r="C63" s="16">
        <v>1135.804136212626</v>
      </c>
      <c r="D63" s="26">
        <v>0.41843233089999998</v>
      </c>
      <c r="E63" s="26">
        <v>0.35704071269999998</v>
      </c>
      <c r="G63">
        <f>((D63-$D$3)^2+(E63-$E$3)^2)</f>
        <v>5.043646294269355E-2</v>
      </c>
    </row>
    <row r="64" spans="1:7" ht="12.75">
      <c r="C64" s="16">
        <v>1138.6436465531574</v>
      </c>
      <c r="D64" s="26">
        <v>0.41785975609999998</v>
      </c>
      <c r="E64" s="26">
        <v>0.35708395440000001</v>
      </c>
      <c r="G64">
        <f>((D64-$D$3)^2+(E64-$E$3)^2)</f>
        <v>5.018847635102016E-2</v>
      </c>
    </row>
    <row r="65" spans="3:7" ht="12.75">
      <c r="C65" s="16">
        <v>1141.4902556695401</v>
      </c>
      <c r="D65" s="26">
        <v>0.41728755830000003</v>
      </c>
      <c r="E65" s="26">
        <v>0.35712700829999999</v>
      </c>
      <c r="G65">
        <f>((D65-$D$3)^2+(E65-$E$3)^2)</f>
        <v>4.99412976916064E-2</v>
      </c>
    </row>
    <row r="66" spans="3:7" ht="12.75">
      <c r="C66" s="16">
        <v>1144.3439813087139</v>
      </c>
      <c r="D66" s="26">
        <v>0.41671574230000002</v>
      </c>
      <c r="E66" s="26">
        <v>0.35716987280000001</v>
      </c>
      <c r="G66">
        <f>((D66-$D$3)^2+(E66-$E$3)^2)</f>
        <v>4.9694927576947309E-2</v>
      </c>
    </row>
    <row r="67" spans="3:7" ht="12.75">
      <c r="C67" s="16">
        <v>1147.2048412619856</v>
      </c>
      <c r="D67" s="26">
        <v>0.4161443131</v>
      </c>
      <c r="E67" s="26">
        <v>0.35721254609999997</v>
      </c>
      <c r="G67">
        <f>((D67-$D$3)^2+(E67-$E$3)^2)</f>
        <v>4.9449366667509834E-2</v>
      </c>
    </row>
    <row r="68" spans="3:7" ht="12.75">
      <c r="C68" s="16">
        <v>1150.0728533651404</v>
      </c>
      <c r="D68" s="26">
        <v>0.41557327550000001</v>
      </c>
      <c r="E68" s="26">
        <v>0.35725502660000003</v>
      </c>
      <c r="G68">
        <f>((D68-$D$3)^2+(E68-$E$3)^2)</f>
        <v>4.9204615532245782E-2</v>
      </c>
    </row>
    <row r="69" spans="3:7" ht="12.75">
      <c r="C69" s="16">
        <v>1152.9480354985533</v>
      </c>
      <c r="D69" s="26">
        <v>0.41500263430000001</v>
      </c>
      <c r="E69" s="26">
        <v>0.35729731260000003</v>
      </c>
      <c r="G69">
        <f>((D69-$D$3)^2+(E69-$E$3)^2)</f>
        <v>4.8960674709872407E-2</v>
      </c>
    </row>
    <row r="70" spans="3:7" ht="12.75">
      <c r="C70" s="16">
        <v>1155.8304055872995</v>
      </c>
      <c r="D70" s="26">
        <v>0.41443239430000001</v>
      </c>
      <c r="E70" s="26">
        <v>0.35733940240000001</v>
      </c>
      <c r="G70">
        <f>((D70-$D$3)^2+(E70-$E$3)^2)</f>
        <v>4.8717544717780184E-2</v>
      </c>
    </row>
    <row r="71" spans="3:7" ht="12.75">
      <c r="C71" s="16">
        <v>1158.7199816012678</v>
      </c>
      <c r="D71" s="26">
        <v>0.41386256020000001</v>
      </c>
      <c r="E71" s="26">
        <v>0.35738129439999999</v>
      </c>
      <c r="G71">
        <f>((D71-$D$3)^2+(E71-$E$3)^2)</f>
        <v>4.8475226017869348E-2</v>
      </c>
    </row>
    <row r="72" spans="3:7" ht="12.75">
      <c r="C72" s="16">
        <v>1161.616781555271</v>
      </c>
      <c r="D72" s="26">
        <v>0.41329313670000001</v>
      </c>
      <c r="E72" s="26">
        <v>0.35742298680000001</v>
      </c>
      <c r="G72">
        <f>((D72-$D$3)^2+(E72-$E$3)^2)</f>
        <v>4.8233719033447649E-2</v>
      </c>
    </row>
    <row r="73" spans="3:7" ht="12.75">
      <c r="C73" s="16">
        <v>1164.5208235091591</v>
      </c>
      <c r="D73" s="26">
        <v>0.41272412860000002</v>
      </c>
      <c r="E73" s="26">
        <v>0.35746447809999998</v>
      </c>
      <c r="G73">
        <f>((D73-$D$3)^2+(E73-$E$3)^2)</f>
        <v>4.7993024236740719E-2</v>
      </c>
    </row>
    <row r="74" spans="3:7" ht="12.75">
      <c r="C74" s="16">
        <v>1167.432125567932</v>
      </c>
      <c r="D74" s="26">
        <v>0.41215554049999997</v>
      </c>
      <c r="E74" s="26">
        <v>0.35750576639999998</v>
      </c>
      <c r="G74">
        <f>((D74-$D$3)^2+(E74-$E$3)^2)</f>
        <v>4.7753141957576996E-2</v>
      </c>
    </row>
    <row r="75" spans="3:7" ht="12.75">
      <c r="C75" s="16">
        <v>1170.3507058818518</v>
      </c>
      <c r="D75" s="26">
        <v>0.41158737709999998</v>
      </c>
      <c r="E75" s="26">
        <v>0.35754685019999999</v>
      </c>
      <c r="G75">
        <f>((D75-$D$3)^2+(E75-$E$3)^2)</f>
        <v>4.7514072583986183E-2</v>
      </c>
    </row>
    <row r="76" spans="3:7" ht="12.75">
      <c r="C76" s="16">
        <v>1173.2765826465563</v>
      </c>
      <c r="D76" s="26">
        <v>0.41101964299999999</v>
      </c>
      <c r="E76" s="26">
        <v>0.35758772779999998</v>
      </c>
      <c r="G76">
        <f>((D76-$D$3)^2+(E76-$E$3)^2)</f>
        <v>4.7275816423001216E-2</v>
      </c>
    </row>
    <row r="77" spans="3:7" ht="12.75">
      <c r="C77" s="16">
        <v>1176.2097741031728</v>
      </c>
      <c r="D77" s="26">
        <v>0.41045234279999998</v>
      </c>
      <c r="E77" s="26">
        <v>0.35762839749999997</v>
      </c>
      <c r="G77">
        <f>((D77-$D$3)^2+(E77-$E$3)^2)</f>
        <v>4.7038373761558158E-2</v>
      </c>
    </row>
    <row r="78" spans="3:7" ht="12.75">
      <c r="C78" s="16">
        <v>1179.1502985384307</v>
      </c>
      <c r="D78" s="26">
        <v>0.4098854811</v>
      </c>
      <c r="E78" s="26">
        <v>0.3576688576</v>
      </c>
      <c r="G78">
        <f>((D78-$D$3)^2+(E78-$E$3)^2)</f>
        <v>4.6801744866542948E-2</v>
      </c>
    </row>
    <row r="79" spans="3:7" ht="12.75">
      <c r="C79" s="16">
        <v>1182.0981742847766</v>
      </c>
      <c r="D79" s="26">
        <v>0.40931906239999999</v>
      </c>
      <c r="E79" s="26">
        <v>0.35770910630000002</v>
      </c>
      <c r="G79">
        <f>((D79-$D$3)^2+(E79-$E$3)^2)</f>
        <v>4.6565929933645077E-2</v>
      </c>
    </row>
    <row r="80" spans="3:7" ht="12.75">
      <c r="C80" s="16">
        <v>1185.0534197204886</v>
      </c>
      <c r="D80" s="26">
        <v>0.40875309129999998</v>
      </c>
      <c r="E80" s="26">
        <v>0.35774914219999998</v>
      </c>
      <c r="G80">
        <f>((D80-$D$3)^2+(E80-$E$3)^2)</f>
        <v>4.6330929217070979E-2</v>
      </c>
    </row>
    <row r="81" spans="3:7" ht="12.75">
      <c r="C81" s="16">
        <v>1188.0160532697898</v>
      </c>
      <c r="D81" s="26">
        <v>0.40818757210000001</v>
      </c>
      <c r="E81" s="26">
        <v>0.35778896339999999</v>
      </c>
      <c r="G81">
        <f>((D81-$D$3)^2+(E81-$E$3)^2)</f>
        <v>4.609674278027464E-2</v>
      </c>
    </row>
    <row r="82" spans="3:7" ht="12.75">
      <c r="C82" s="16">
        <v>1190.9860934029643</v>
      </c>
      <c r="D82" s="26">
        <v>0.40762250950000001</v>
      </c>
      <c r="E82" s="26">
        <v>0.35782856819999997</v>
      </c>
      <c r="G82">
        <f>((D82-$D$3)^2+(E82-$E$3)^2)</f>
        <v>4.5863370853648326E-2</v>
      </c>
    </row>
    <row r="83" spans="3:7" ht="12.75">
      <c r="C83" s="16">
        <v>1193.9635586364716</v>
      </c>
      <c r="D83" s="26">
        <v>0.40705790780000001</v>
      </c>
      <c r="E83" s="26">
        <v>0.35786795510000002</v>
      </c>
      <c r="G83">
        <f>((D83-$D$3)^2+(E83-$E$3)^2)</f>
        <v>4.5630813498298027E-2</v>
      </c>
    </row>
    <row r="84" spans="3:7" ht="12.75">
      <c r="C84" s="16">
        <v>1196.9484675330627</v>
      </c>
      <c r="D84" s="26">
        <v>0.40649377149999999</v>
      </c>
      <c r="E84" s="26">
        <v>0.35790712229999999</v>
      </c>
      <c r="G84">
        <f>((D84-$D$3)^2+(E84-$E$3)^2)</f>
        <v>4.5399070813224557E-2</v>
      </c>
    </row>
    <row r="85" spans="3:7" ht="12.75">
      <c r="C85" s="16">
        <v>1199.9408387018952</v>
      </c>
      <c r="D85" s="26">
        <v>0.40593010489999998</v>
      </c>
      <c r="E85" s="26">
        <v>0.35794606810000001</v>
      </c>
      <c r="G85">
        <f>((D85-$D$3)^2+(E85-$E$3)^2)</f>
        <v>4.516814280409024E-2</v>
      </c>
    </row>
    <row r="86" spans="3:7" ht="12.75">
      <c r="C86" s="16">
        <v>1202.9406907986499</v>
      </c>
      <c r="D86" s="26">
        <v>0.4053669124</v>
      </c>
      <c r="E86" s="26">
        <v>0.35798479090000002</v>
      </c>
      <c r="G86">
        <f>((D86-$D$3)^2+(E86-$E$3)^2)</f>
        <v>4.4938029508704069E-2</v>
      </c>
    </row>
    <row r="87" spans="3:7" ht="12.75">
      <c r="C87" s="16">
        <v>1205.9480425256465</v>
      </c>
      <c r="D87" s="26">
        <v>0.40480419839999998</v>
      </c>
      <c r="E87" s="26">
        <v>0.35802328890000001</v>
      </c>
      <c r="G87">
        <f>((D87-$D$3)^2+(E87-$E$3)^2)</f>
        <v>4.4708730928107163E-2</v>
      </c>
    </row>
    <row r="88" spans="3:7" ht="12.75">
      <c r="C88" s="16">
        <v>1208.9629126319605</v>
      </c>
      <c r="D88" s="26">
        <v>0.40424196709999999</v>
      </c>
      <c r="E88" s="26">
        <v>0.3580615606</v>
      </c>
      <c r="G88">
        <f>((D88-$D$3)^2+(E88-$E$3)^2)</f>
        <v>4.4480246989399633E-2</v>
      </c>
    </row>
    <row r="89" spans="3:7" ht="12.75">
      <c r="C89" s="16">
        <v>1211.9853199135405</v>
      </c>
      <c r="D89" s="26">
        <v>0.4036802229</v>
      </c>
      <c r="E89" s="26">
        <v>0.35809960410000002</v>
      </c>
      <c r="G89">
        <f>((D89-$D$3)^2+(E89-$E$3)^2)</f>
        <v>4.4252577647968007E-2</v>
      </c>
    </row>
    <row r="90" spans="3:7" ht="12.75">
      <c r="C90" s="16">
        <v>1215.0152832133242</v>
      </c>
      <c r="D90" s="26">
        <v>0.40311897000000002</v>
      </c>
      <c r="E90" s="26">
        <v>0.35813741789999998</v>
      </c>
      <c r="G90">
        <f>((D90-$D$3)^2+(E90-$E$3)^2)</f>
        <v>4.4025722794886847E-2</v>
      </c>
    </row>
    <row r="91" spans="3:7" ht="12.75">
      <c r="C91" s="16">
        <v>1218.0528214213575</v>
      </c>
      <c r="D91" s="26">
        <v>0.40255821269999997</v>
      </c>
      <c r="E91" s="26">
        <v>0.35817500019999998</v>
      </c>
      <c r="G91">
        <f>((D91-$D$3)^2+(E91-$E$3)^2)</f>
        <v>4.3799682317317082E-2</v>
      </c>
    </row>
    <row r="92" spans="3:7" ht="12.75">
      <c r="C92" s="16">
        <v>1221.0979534749108</v>
      </c>
      <c r="D92" s="26">
        <v>0.40199795510000003</v>
      </c>
      <c r="E92" s="26">
        <v>0.35821234940000002</v>
      </c>
      <c r="G92">
        <f>((D92-$D$3)^2+(E92-$E$3)^2)</f>
        <v>4.3574456021035171E-2</v>
      </c>
    </row>
    <row r="93" spans="3:7" ht="12.75">
      <c r="C93" s="16">
        <v>1224.150698358598</v>
      </c>
      <c r="D93" s="26">
        <v>0.40143820140000003</v>
      </c>
      <c r="E93" s="26">
        <v>0.3582494638</v>
      </c>
      <c r="G93">
        <f>((D93-$D$3)^2+(E93-$E$3)^2)</f>
        <v>4.3350043726327329E-2</v>
      </c>
    </row>
    <row r="94" spans="3:7" ht="12.75">
      <c r="C94" s="16">
        <v>1227.2110751044945</v>
      </c>
      <c r="D94" s="26">
        <v>0.4008789559</v>
      </c>
      <c r="E94" s="26">
        <v>0.35828634170000001</v>
      </c>
      <c r="G94">
        <f>((D94-$D$3)^2+(E94-$E$3)^2)</f>
        <v>4.3126445276537383E-2</v>
      </c>
    </row>
    <row r="95" spans="3:7" ht="12.75">
      <c r="C95" s="16">
        <v>1230.2791027922556</v>
      </c>
      <c r="D95" s="26">
        <v>0.40032022249999999</v>
      </c>
      <c r="E95" s="26">
        <v>0.35832298140000002</v>
      </c>
      <c r="G95">
        <f>((D95-$D$3)^2+(E95-$E$3)^2)</f>
        <v>4.2903660335488467E-2</v>
      </c>
    </row>
    <row r="96" spans="3:7" ht="12.75">
      <c r="C96" s="16">
        <v>1233.3548005492362</v>
      </c>
      <c r="D96" s="26">
        <v>0.39976200550000002</v>
      </c>
      <c r="E96" s="26">
        <v>0.3583593813</v>
      </c>
      <c r="G96">
        <f>((D96-$D$3)^2+(E96-$E$3)^2)</f>
        <v>4.2681688721296435E-2</v>
      </c>
    </row>
    <row r="97" spans="3:7" ht="12.75">
      <c r="C97" s="16">
        <v>1236.4381875506092</v>
      </c>
      <c r="D97" s="26">
        <v>0.39920430890000003</v>
      </c>
      <c r="E97" s="26">
        <v>0.35839553959999998</v>
      </c>
      <c r="G97">
        <f>((D97-$D$3)^2+(E97-$E$3)^2)</f>
        <v>4.2460530095536762E-2</v>
      </c>
    </row>
    <row r="98" spans="3:7" ht="12.75">
      <c r="C98" s="16">
        <v>1239.5292830194855</v>
      </c>
      <c r="D98" s="26">
        <v>0.39864713680000002</v>
      </c>
      <c r="E98" s="26">
        <v>0.35843145479999999</v>
      </c>
      <c r="G98">
        <f>((D98-$D$3)^2+(E98-$E$3)^2)</f>
        <v>4.2240184170834971E-2</v>
      </c>
    </row>
    <row r="99" spans="3:7" ht="12.75">
      <c r="C99" s="16">
        <v>1242.6281062270341</v>
      </c>
      <c r="D99" s="26">
        <v>0.39809049320000001</v>
      </c>
      <c r="E99" s="26">
        <v>0.35846712510000001</v>
      </c>
      <c r="G99">
        <f>((D99-$D$3)^2+(E99-$E$3)^2)</f>
        <v>4.2020650575743564E-2</v>
      </c>
    </row>
    <row r="100" spans="3:7" ht="12.75">
      <c r="C100" s="16">
        <v>1245.7346764926017</v>
      </c>
      <c r="D100" s="26">
        <v>0.39753438210000003</v>
      </c>
      <c r="E100" s="26">
        <v>0.3585025489</v>
      </c>
      <c r="G100">
        <f>((D100-$D$3)^2+(E100-$E$3)^2)</f>
        <v>4.18019289407911E-2</v>
      </c>
    </row>
    <row r="101" spans="3:7" ht="12.75">
      <c r="C101" s="16">
        <v>1248.8490131838332</v>
      </c>
      <c r="D101" s="26">
        <v>0.39697880749999997</v>
      </c>
      <c r="E101" s="26">
        <v>0.35853772439999998</v>
      </c>
      <c r="G101">
        <f>((D101-$D$3)^2+(E101-$E$3)^2)</f>
        <v>4.1584018862022148E-2</v>
      </c>
    </row>
    <row r="102" spans="3:7" ht="12.75">
      <c r="C102" s="16">
        <v>1251.9711357167928</v>
      </c>
      <c r="D102" s="26">
        <v>0.3964237733</v>
      </c>
      <c r="E102" s="26">
        <v>0.3585726501</v>
      </c>
      <c r="G102">
        <f>((D102-$D$3)^2+(E102-$E$3)^2)</f>
        <v>4.1366919907105525E-2</v>
      </c>
    </row>
    <row r="103" spans="3:7" ht="12.75">
      <c r="C103" s="16">
        <v>1255.1010635560847</v>
      </c>
      <c r="D103" s="26">
        <v>0.3958692835</v>
      </c>
      <c r="E103" s="26">
        <v>0.35860732420000002</v>
      </c>
      <c r="G103">
        <f>((D103-$D$3)^2+(E103-$E$3)^2)</f>
        <v>4.115063164013627E-2</v>
      </c>
    </row>
    <row r="104" spans="3:7" ht="12.75">
      <c r="C104" s="16">
        <v>1258.2388162149748</v>
      </c>
      <c r="D104" s="26">
        <v>0.39531534190000001</v>
      </c>
      <c r="E104" s="26">
        <v>0.35864174500000001</v>
      </c>
      <c r="G104">
        <f>((D104-$D$3)^2+(E104-$E$3)^2)</f>
        <v>4.0935153539454226E-2</v>
      </c>
    </row>
    <row r="105" spans="3:7" ht="12.75">
      <c r="C105" s="16">
        <v>1261.3844132555121</v>
      </c>
      <c r="D105" s="26">
        <v>0.39476195250000001</v>
      </c>
      <c r="E105" s="26">
        <v>0.35867591100000001</v>
      </c>
      <c r="G105">
        <f>((D105-$D$3)^2+(E105-$E$3)^2)</f>
        <v>4.0720485165220158E-2</v>
      </c>
    </row>
    <row r="106" spans="3:7" ht="12.75">
      <c r="C106" s="16">
        <v>1264.5378742886508</v>
      </c>
      <c r="D106" s="26">
        <v>0.3942091191</v>
      </c>
      <c r="E106" s="26">
        <v>0.35870982039999999</v>
      </c>
      <c r="G106">
        <f>((D106-$D$3)^2+(E106-$E$3)^2)</f>
        <v>4.0506625955762071E-2</v>
      </c>
    </row>
    <row r="107" spans="3:7" ht="12.75">
      <c r="C107" s="16">
        <v>1267.6992189743723</v>
      </c>
      <c r="D107" s="26">
        <v>0.39365684550000002</v>
      </c>
      <c r="E107" s="26">
        <v>0.35874347159999997</v>
      </c>
      <c r="G107">
        <f>((D107-$D$3)^2+(E107-$E$3)^2)</f>
        <v>4.0293575352726291E-2</v>
      </c>
    </row>
    <row r="108" spans="3:7" ht="12.75">
      <c r="C108" s="16">
        <v>1270.8684670218081</v>
      </c>
      <c r="D108" s="26">
        <v>0.39310513549999998</v>
      </c>
      <c r="E108" s="26">
        <v>0.358776863</v>
      </c>
      <c r="G108">
        <f>((D108-$D$3)^2+(E108-$E$3)^2)</f>
        <v>4.0081332782809405E-2</v>
      </c>
    </row>
    <row r="109" spans="3:7" ht="12.75">
      <c r="C109" s="16">
        <v>1274.0456381893625</v>
      </c>
      <c r="D109" s="26">
        <v>0.39255399289999998</v>
      </c>
      <c r="E109" s="26">
        <v>0.35880999270000002</v>
      </c>
      <c r="G109">
        <f>((D109-$D$3)^2+(E109-$E$3)^2)</f>
        <v>3.9869897630209698E-2</v>
      </c>
    </row>
    <row r="110" spans="3:7" ht="12.75">
      <c r="C110" s="16">
        <v>1277.2307522848359</v>
      </c>
      <c r="D110" s="26">
        <v>0.3920034215</v>
      </c>
      <c r="E110" s="26">
        <v>0.35884285929999998</v>
      </c>
      <c r="G110">
        <f>((D110-$D$3)^2+(E110-$E$3)^2)</f>
        <v>3.9659269310231296E-2</v>
      </c>
    </row>
    <row r="111" spans="3:7" ht="12.75">
      <c r="C111" s="16">
        <v>1280.4238291655479</v>
      </c>
      <c r="D111" s="26">
        <v>0.39145342500000002</v>
      </c>
      <c r="E111" s="26">
        <v>0.35887546100000001</v>
      </c>
      <c r="G111">
        <f>((D111-$D$3)^2+(E111-$E$3)^2)</f>
        <v>3.944944714794324E-2</v>
      </c>
    </row>
    <row r="112" spans="3:7" ht="12.75">
      <c r="C112" s="16">
        <v>1283.6248887384618</v>
      </c>
      <c r="D112" s="26">
        <v>0.39090400710000001</v>
      </c>
      <c r="E112" s="26">
        <v>0.35890779620000002</v>
      </c>
      <c r="G112">
        <f>((D112-$D$3)^2+(E112-$E$3)^2)</f>
        <v>3.9240430472497694E-2</v>
      </c>
    </row>
    <row r="113" spans="3:7" ht="12.75">
      <c r="C113" s="16">
        <v>1286.8339509603079</v>
      </c>
      <c r="D113" s="26">
        <v>0.39035517139999998</v>
      </c>
      <c r="E113" s="26">
        <v>0.35893986329999999</v>
      </c>
      <c r="G113">
        <f>((D113-$D$3)^2+(E113-$E$3)^2)</f>
        <v>3.903221856037381E-2</v>
      </c>
    </row>
    <row r="114" spans="3:7" ht="12.75">
      <c r="C114" s="16">
        <v>1290.0510358377087</v>
      </c>
      <c r="D114" s="26">
        <v>0.38980692160000002</v>
      </c>
      <c r="E114" s="26">
        <v>0.35897166050000001</v>
      </c>
      <c r="G114">
        <f>((D114-$D$3)^2+(E114-$E$3)^2)</f>
        <v>3.8824810694135709E-2</v>
      </c>
    </row>
    <row r="115" spans="3:7" ht="12.75">
      <c r="C115" s="16">
        <v>1293.2761634273029</v>
      </c>
      <c r="D115" s="26">
        <v>0.38925926129999999</v>
      </c>
      <c r="E115" s="26">
        <v>0.3590031863</v>
      </c>
      <c r="G115">
        <f>((D115-$D$3)^2+(E115-$E$3)^2)</f>
        <v>3.8618206131661198E-2</v>
      </c>
    </row>
    <row r="116" spans="3:7" ht="12.75">
      <c r="C116" s="16">
        <v>1296.509353835871</v>
      </c>
      <c r="D116" s="26">
        <v>0.38871219420000003</v>
      </c>
      <c r="E116" s="26">
        <v>0.35903443889999997</v>
      </c>
      <c r="G116">
        <f>((D116-$D$3)^2+(E116-$E$3)^2)</f>
        <v>3.8412404127552362E-2</v>
      </c>
    </row>
    <row r="117" spans="3:7" ht="12.75">
      <c r="C117" s="16">
        <v>1299.7506272204607</v>
      </c>
      <c r="D117" s="26">
        <v>0.38816572389999998</v>
      </c>
      <c r="E117" s="26">
        <v>0.35906541679999998</v>
      </c>
      <c r="G117">
        <f>((D117-$D$3)^2+(E117-$E$3)^2)</f>
        <v>3.8207403912086095E-2</v>
      </c>
    </row>
    <row r="118" spans="3:7" ht="12.75">
      <c r="C118" s="16">
        <v>1303.0000037885118</v>
      </c>
      <c r="D118" s="26">
        <v>0.38761985370000002</v>
      </c>
      <c r="E118" s="26">
        <v>0.35909611829999999</v>
      </c>
      <c r="G118">
        <f>((D118-$D$3)^2+(E118-$E$3)^2)</f>
        <v>3.800320456987296E-2</v>
      </c>
    </row>
    <row r="119" spans="3:7" ht="12.75">
      <c r="C119" s="16">
        <v>1306.257503797983</v>
      </c>
      <c r="D119" s="26">
        <v>0.3870745874</v>
      </c>
      <c r="E119" s="26">
        <v>0.35912654170000002</v>
      </c>
      <c r="G119">
        <f>((D119-$D$3)^2+(E119-$E$3)^2)</f>
        <v>3.7799805362128576E-2</v>
      </c>
    </row>
    <row r="120" spans="3:7" ht="12.75">
      <c r="C120" s="16">
        <v>1309.5231475574778</v>
      </c>
      <c r="D120" s="26">
        <v>0.3865299284</v>
      </c>
      <c r="E120" s="26">
        <v>0.35915668550000002</v>
      </c>
      <c r="G120">
        <f>((D120-$D$3)^2+(E120-$E$3)^2)</f>
        <v>3.7597205403634613E-2</v>
      </c>
    </row>
    <row r="121" spans="3:7" ht="12.75">
      <c r="C121" s="16">
        <v>1312.7969554263714</v>
      </c>
      <c r="D121" s="26">
        <v>0.38598588020000002</v>
      </c>
      <c r="E121" s="26">
        <v>0.35918654799999999</v>
      </c>
      <c r="G121">
        <f>((D121-$D$3)^2+(E121-$E$3)^2)</f>
        <v>3.7395403815665064E-2</v>
      </c>
    </row>
    <row r="122" spans="3:7" ht="12.75">
      <c r="C122" s="16">
        <v>1316.0789478149372</v>
      </c>
      <c r="D122" s="26">
        <v>0.38544244620000001</v>
      </c>
      <c r="E122" s="26">
        <v>0.35921612749999998</v>
      </c>
      <c r="G122">
        <f>((D122-$D$3)^2+(E122-$E$3)^2)</f>
        <v>3.7194399669118777E-2</v>
      </c>
    </row>
    <row r="123" spans="3:7" ht="12.75">
      <c r="C123" s="16">
        <v>1319.3691451844745</v>
      </c>
      <c r="D123" s="26">
        <v>0.38489962979999998</v>
      </c>
      <c r="E123" s="26">
        <v>0.35924542250000002</v>
      </c>
      <c r="G123">
        <f>((D123-$D$3)^2+(E123-$E$3)^2)</f>
        <v>3.699419204101858E-2</v>
      </c>
    </row>
    <row r="124" spans="3:7" ht="12.75">
      <c r="C124" s="16">
        <v>1322.6675680474357</v>
      </c>
      <c r="D124" s="26">
        <v>0.38435743459999999</v>
      </c>
      <c r="E124" s="26">
        <v>0.35927443120000002</v>
      </c>
      <c r="G124">
        <f>((D124-$D$3)^2+(E124-$E$3)^2)</f>
        <v>3.6794780042599944E-2</v>
      </c>
    </row>
    <row r="125" spans="3:7" ht="12.75">
      <c r="C125" s="16">
        <v>1325.9742369675541</v>
      </c>
      <c r="D125" s="26">
        <v>0.38381586379999999</v>
      </c>
      <c r="E125" s="26">
        <v>0.35930315219999998</v>
      </c>
      <c r="G125">
        <f>((D125-$D$3)^2+(E125-$E$3)^2)</f>
        <v>3.6596162660602977E-2</v>
      </c>
    </row>
    <row r="126" spans="3:7" ht="12.75">
      <c r="C126" s="16">
        <v>1329.2891725599729</v>
      </c>
      <c r="D126" s="26">
        <v>0.38327492079999997</v>
      </c>
      <c r="E126" s="26">
        <v>0.35933158370000001</v>
      </c>
      <c r="G126">
        <f>((D126-$D$3)^2+(E126-$E$3)^2)</f>
        <v>3.6398338907201393E-2</v>
      </c>
    </row>
    <row r="127" spans="3:7" ht="12.75">
      <c r="C127" s="16">
        <v>1332.6123954913728</v>
      </c>
      <c r="D127" s="26">
        <v>0.3827346089</v>
      </c>
      <c r="E127" s="26">
        <v>0.35935972420000001</v>
      </c>
      <c r="G127">
        <f>((D127-$D$3)^2+(E127-$E$3)^2)</f>
        <v>3.6201307773335453E-2</v>
      </c>
    </row>
    <row r="128" spans="3:7" ht="12.75">
      <c r="C128" s="16">
        <v>1335.9439264801013</v>
      </c>
      <c r="D128" s="26">
        <v>0.3821949315</v>
      </c>
      <c r="E128" s="26">
        <v>0.35938757199999999</v>
      </c>
      <c r="G128">
        <f>((D128-$D$3)^2+(E128-$E$3)^2)</f>
        <v>3.6005068256389411E-2</v>
      </c>
    </row>
    <row r="129" spans="3:7" ht="12.75">
      <c r="C129" s="16">
        <v>1339.2837862963015</v>
      </c>
      <c r="D129" s="26">
        <v>0.38165589189999999</v>
      </c>
      <c r="E129" s="26">
        <v>0.3594151256</v>
      </c>
      <c r="G129">
        <f>((D129-$D$3)^2+(E129-$E$3)^2)</f>
        <v>3.5809619323569242E-2</v>
      </c>
    </row>
    <row r="130" spans="3:7" ht="12.75">
      <c r="C130" s="16">
        <v>1342.6319957620422</v>
      </c>
      <c r="D130" s="26">
        <v>0.38111749319999999</v>
      </c>
      <c r="E130" s="26">
        <v>0.35944238319999999</v>
      </c>
      <c r="G130">
        <f>((D130-$D$3)^2+(E130-$E$3)^2)</f>
        <v>3.5614959829343568E-2</v>
      </c>
    </row>
    <row r="131" spans="3:7" ht="12.75">
      <c r="C131" s="16">
        <v>1345.9885757514471</v>
      </c>
      <c r="D131" s="26">
        <v>0.38057973880000001</v>
      </c>
      <c r="E131" s="26">
        <v>0.35946934339999997</v>
      </c>
      <c r="G131">
        <f>((D131-$D$3)^2+(E131-$E$3)^2)</f>
        <v>3.5421088764141025E-2</v>
      </c>
    </row>
    <row r="132" spans="3:7" ht="12.75">
      <c r="C132" s="16">
        <v>1349.3535471908256</v>
      </c>
      <c r="D132" s="26">
        <v>0.38004263179999997</v>
      </c>
      <c r="E132" s="26">
        <v>0.35949600459999997</v>
      </c>
      <c r="G132">
        <f>((D132-$D$3)^2+(E132-$E$3)^2)</f>
        <v>3.5228004978722798E-2</v>
      </c>
    </row>
    <row r="133" spans="3:7" ht="12.75">
      <c r="C133" s="16">
        <v>1352.7269310588026</v>
      </c>
      <c r="D133" s="26">
        <v>0.37950617549999999</v>
      </c>
      <c r="E133" s="26">
        <v>0.35952236500000001</v>
      </c>
      <c r="G133">
        <f>((D133-$D$3)^2+(E133-$E$3)^2)</f>
        <v>3.5035707367047572E-2</v>
      </c>
    </row>
    <row r="134" spans="3:7" ht="12.75">
      <c r="C134" s="16">
        <v>1356.1087483864496</v>
      </c>
      <c r="D134" s="26">
        <v>0.37897037300000003</v>
      </c>
      <c r="E134" s="26">
        <v>0.35954842320000002</v>
      </c>
      <c r="G134">
        <f>((D134-$D$3)^2+(E134-$E$3)^2)</f>
        <v>3.484419477670668E-2</v>
      </c>
    </row>
    <row r="135" spans="3:7" ht="12.75">
      <c r="C135" s="16">
        <v>1359.4990202574156</v>
      </c>
      <c r="D135" s="26">
        <v>0.37843522740000002</v>
      </c>
      <c r="E135" s="26">
        <v>0.35957417749999998</v>
      </c>
      <c r="G135">
        <f>((D135-$D$3)^2+(E135-$E$3)^2)</f>
        <v>3.4653466016756486E-2</v>
      </c>
    </row>
    <row r="136" spans="3:7" ht="12.75">
      <c r="C136" s="16">
        <v>1362.8977678080591</v>
      </c>
      <c r="D136" s="26">
        <v>0.37790074200000001</v>
      </c>
      <c r="E136" s="26">
        <v>0.35959962639999998</v>
      </c>
      <c r="G136">
        <f>((D136-$D$3)^2+(E136-$E$3)^2)</f>
        <v>3.4463519976340409E-2</v>
      </c>
    </row>
    <row r="137" spans="3:7" ht="12.75">
      <c r="C137" s="16">
        <v>1366.3050122275793</v>
      </c>
      <c r="D137" s="26">
        <v>0.37736691960000002</v>
      </c>
      <c r="E137" s="26">
        <v>0.35962476830000001</v>
      </c>
      <c r="G137">
        <f>((D137-$D$3)^2+(E137-$E$3)^2)</f>
        <v>3.427435534487077E-2</v>
      </c>
    </row>
    <row r="138" spans="3:7" ht="12.75">
      <c r="C138" s="16">
        <v>1369.7207747581481</v>
      </c>
      <c r="D138" s="26">
        <v>0.37683376359999998</v>
      </c>
      <c r="E138" s="26">
        <v>0.35964960159999998</v>
      </c>
      <c r="G138">
        <f>((D138-$D$3)^2+(E138-$E$3)^2)</f>
        <v>3.4085971016974227E-2</v>
      </c>
    </row>
    <row r="139" spans="3:7" ht="12.75">
      <c r="C139" s="16">
        <v>1373.1450766950434</v>
      </c>
      <c r="D139" s="26">
        <v>0.37630127679999997</v>
      </c>
      <c r="E139" s="26">
        <v>0.35967412469999999</v>
      </c>
      <c r="G139">
        <f>((D139-$D$3)^2+(E139-$E$3)^2)</f>
        <v>3.3898365662021437E-2</v>
      </c>
    </row>
    <row r="140" spans="3:7" ht="12.75">
      <c r="C140" s="16">
        <v>1376.5779393867808</v>
      </c>
      <c r="D140" s="26">
        <v>0.37576946230000002</v>
      </c>
      <c r="E140" s="26">
        <v>0.35969833610000002</v>
      </c>
      <c r="G140">
        <f>((D140-$D$3)^2+(E140-$E$3)^2)</f>
        <v>3.3711538056285378E-2</v>
      </c>
    </row>
    <row r="141" spans="3:7" ht="12.75">
      <c r="C141" s="16">
        <v>1380.0193842352478</v>
      </c>
      <c r="D141" s="26">
        <v>0.37523832309999999</v>
      </c>
      <c r="E141" s="26">
        <v>0.35972223419999999</v>
      </c>
      <c r="G141">
        <f>((D141-$D$3)^2+(E141-$E$3)^2)</f>
        <v>3.3525486921064163E-2</v>
      </c>
    </row>
    <row r="142" spans="3:7" ht="12.75">
      <c r="C142" s="16">
        <v>1383.4694326958358</v>
      </c>
      <c r="D142" s="26">
        <v>0.37470786230000003</v>
      </c>
      <c r="E142" s="26">
        <v>0.3597458174</v>
      </c>
      <c r="G142">
        <f>((D142-$D$3)^2+(E142-$E$3)^2)</f>
        <v>3.3340211003209365E-2</v>
      </c>
    </row>
    <row r="143" spans="3:7" ht="12.75">
      <c r="C143" s="16">
        <v>1386.9281062775754</v>
      </c>
      <c r="D143" s="26">
        <v>0.37417808270000003</v>
      </c>
      <c r="E143" s="26">
        <v>0.35976908429999999</v>
      </c>
      <c r="G143">
        <f>((D143-$D$3)^2+(E143-$E$3)^2)</f>
        <v>3.3155708952687733E-2</v>
      </c>
    </row>
    <row r="144" spans="3:7" ht="12.75">
      <c r="C144" s="16">
        <v>1390.3954265432692</v>
      </c>
      <c r="D144" s="26">
        <v>0.37364898730000001</v>
      </c>
      <c r="E144" s="26">
        <v>0.35979203320000003</v>
      </c>
      <c r="G144">
        <f>((D144-$D$3)^2+(E144-$E$3)^2)</f>
        <v>3.2971979452684194E-2</v>
      </c>
    </row>
    <row r="145" spans="3:7" ht="12.75">
      <c r="C145" s="16">
        <v>1393.8714151096274</v>
      </c>
      <c r="D145" s="26">
        <v>0.3731205789</v>
      </c>
      <c r="E145" s="26">
        <v>0.3598146626</v>
      </c>
      <c r="G145">
        <f>((D145-$D$3)^2+(E145-$E$3)^2)</f>
        <v>3.2789021125631881E-2</v>
      </c>
    </row>
    <row r="146" spans="3:7" ht="12.75">
      <c r="C146" s="16">
        <v>1397.3560936474014</v>
      </c>
      <c r="D146" s="26">
        <v>0.37259286060000002</v>
      </c>
      <c r="E146" s="26">
        <v>0.3598369709</v>
      </c>
      <c r="G146">
        <f>((D146-$D$3)^2+(E146-$E$3)^2)</f>
        <v>3.2606832680491103E-2</v>
      </c>
    </row>
    <row r="147" spans="3:7" ht="12.75">
      <c r="C147" s="16">
        <v>1400.8494838815197</v>
      </c>
      <c r="D147" s="26">
        <v>0.37206583510000002</v>
      </c>
      <c r="E147" s="26">
        <v>0.35985895670000001</v>
      </c>
      <c r="G147">
        <f>((D147-$D$3)^2+(E147-$E$3)^2)</f>
        <v>3.2425412696081443E-2</v>
      </c>
    </row>
    <row r="148" spans="3:7" ht="12.75">
      <c r="C148" s="16">
        <v>1404.3516075912235</v>
      </c>
      <c r="D148" s="26">
        <v>0.37153950530000002</v>
      </c>
      <c r="E148" s="26">
        <v>0.35988061840000002</v>
      </c>
      <c r="G148">
        <f>((D148-$D$3)^2+(E148-$E$3)^2)</f>
        <v>3.224475979357485E-2</v>
      </c>
    </row>
    <row r="149" spans="3:7" ht="12.75">
      <c r="C149" s="16">
        <v>1407.8624866102014</v>
      </c>
      <c r="D149" s="26">
        <v>0.37101387409999997</v>
      </c>
      <c r="E149" s="26">
        <v>0.35990195450000001</v>
      </c>
      <c r="G149">
        <f>((D149-$D$3)^2+(E149-$E$3)^2)</f>
        <v>3.2064872594597511E-2</v>
      </c>
    </row>
    <row r="150" spans="3:7" ht="12.75">
      <c r="C150" s="16">
        <v>1411.3821428267267</v>
      </c>
      <c r="D150" s="26">
        <v>0.37048894409999999</v>
      </c>
      <c r="E150" s="26">
        <v>0.35992296340000002</v>
      </c>
      <c r="G150">
        <f>((D150-$D$3)^2+(E150-$E$3)^2)</f>
        <v>3.1885749599113611E-2</v>
      </c>
    </row>
    <row r="151" spans="3:7" ht="12.75">
      <c r="C151" s="16">
        <v>1414.9105981837936</v>
      </c>
      <c r="D151" s="26">
        <v>0.36996471819999999</v>
      </c>
      <c r="E151" s="26">
        <v>0.35994364359999997</v>
      </c>
      <c r="G151">
        <f>((D151-$D$3)^2+(E151-$E$3)^2)</f>
        <v>3.1707389411938146E-2</v>
      </c>
    </row>
    <row r="152" spans="3:7" ht="12.75">
      <c r="C152" s="16">
        <v>1418.4478746792529</v>
      </c>
      <c r="D152" s="26">
        <v>0.36944119920000001</v>
      </c>
      <c r="E152" s="26">
        <v>0.35996399369999998</v>
      </c>
      <c r="G152">
        <f>((D152-$D$3)^2+(E152-$E$3)^2)</f>
        <v>3.1529790604281155E-2</v>
      </c>
    </row>
    <row r="153" spans="3:7" ht="12.75">
      <c r="C153" s="16">
        <v>1421.993994365951</v>
      </c>
      <c r="D153" s="26">
        <v>0.36891838970000002</v>
      </c>
      <c r="E153" s="26">
        <v>0.35998401209999997</v>
      </c>
      <c r="G153">
        <f>((D153-$D$3)^2+(E153-$E$3)^2)</f>
        <v>3.1352951651903549E-2</v>
      </c>
    </row>
    <row r="154" spans="3:7" ht="12.75">
      <c r="C154" s="16">
        <v>1425.5489793518659</v>
      </c>
      <c r="D154" s="26">
        <v>0.3683962925</v>
      </c>
      <c r="E154" s="26">
        <v>0.36000369739999999</v>
      </c>
      <c r="G154">
        <f>((D154-$D$3)^2+(E154-$E$3)^2)</f>
        <v>3.1176871110042258E-2</v>
      </c>
    </row>
    <row r="155" spans="3:7" ht="12.75">
      <c r="C155" s="16">
        <v>1429.1128518002456</v>
      </c>
      <c r="D155" s="26">
        <v>0.36787491020000002</v>
      </c>
      <c r="E155" s="26">
        <v>0.3600230479</v>
      </c>
      <c r="G155">
        <f>((D155-$D$3)^2+(E155-$E$3)^2)</f>
        <v>3.1001547429541594E-2</v>
      </c>
    </row>
    <row r="156" spans="3:7" ht="12.75">
      <c r="C156" s="16">
        <v>1432.6856339297462</v>
      </c>
      <c r="D156" s="26">
        <v>0.36735424560000002</v>
      </c>
      <c r="E156" s="26">
        <v>0.36004206239999997</v>
      </c>
      <c r="G156">
        <f>((D156-$D$3)^2+(E156-$E$3)^2)</f>
        <v>3.0826979168740262E-2</v>
      </c>
    </row>
    <row r="157" spans="3:7" ht="12.75">
      <c r="C157" s="16">
        <v>1436.2673480145706</v>
      </c>
      <c r="D157" s="26">
        <v>0.3668343013</v>
      </c>
      <c r="E157" s="26">
        <v>0.36006073919999998</v>
      </c>
      <c r="G157">
        <f>((D157-$D$3)^2+(E157-$E$3)^2)</f>
        <v>3.0653164763206179E-2</v>
      </c>
    </row>
    <row r="158" spans="3:7" ht="12.75">
      <c r="C158" s="16">
        <v>1439.858016384607</v>
      </c>
      <c r="D158" s="26">
        <v>0.3663150798</v>
      </c>
      <c r="E158" s="26">
        <v>0.36007907690000002</v>
      </c>
      <c r="G158">
        <f>((D158-$D$3)^2+(E158-$E$3)^2)</f>
        <v>3.0480102635973949E-2</v>
      </c>
    </row>
    <row r="159" spans="3:7" ht="12.75">
      <c r="C159" s="16">
        <v>1443.4576614255684</v>
      </c>
      <c r="D159" s="26">
        <v>0.36579658380000002</v>
      </c>
      <c r="E159" s="26">
        <v>0.36009707400000002</v>
      </c>
      <c r="G159">
        <f>((D159-$D$3)^2+(E159-$E$3)^2)</f>
        <v>3.0307791260865087E-2</v>
      </c>
    </row>
    <row r="160" spans="3:7" ht="12.75">
      <c r="C160" s="16">
        <v>1447.0663055791322</v>
      </c>
      <c r="D160" s="26">
        <v>0.3652788159</v>
      </c>
      <c r="E160" s="26">
        <v>0.36011472900000002</v>
      </c>
      <c r="G160">
        <f>((D160-$D$3)^2+(E160-$E$3)^2)</f>
        <v>3.013622907072418E-2</v>
      </c>
    </row>
    <row r="161" spans="3:7" ht="12.75">
      <c r="C161" s="16">
        <v>1450.68397134308</v>
      </c>
      <c r="D161" s="26">
        <v>0.36476177859999998</v>
      </c>
      <c r="E161" s="26">
        <v>0.36013204059999998</v>
      </c>
      <c r="G161">
        <f>((D161-$D$3)^2+(E161-$E$3)^2)</f>
        <v>2.9965414476914014E-2</v>
      </c>
    </row>
    <row r="162" spans="3:7" ht="12.75">
      <c r="C162" s="16">
        <v>1454.3106812714375</v>
      </c>
      <c r="D162" s="26">
        <v>0.36424547439999999</v>
      </c>
      <c r="E162" s="26">
        <v>0.36014900719999998</v>
      </c>
      <c r="G162">
        <f>((D162-$D$3)^2+(E162-$E$3)^2)</f>
        <v>2.9795345855774716E-2</v>
      </c>
    </row>
    <row r="163" spans="3:7" ht="12.75">
      <c r="C163" s="16">
        <v>1457.9464579746159</v>
      </c>
      <c r="D163" s="26">
        <v>0.36372990589999998</v>
      </c>
      <c r="E163" s="26">
        <v>0.36016562749999997</v>
      </c>
      <c r="G163">
        <f>((D163-$D$3)^2+(E163-$E$3)^2)</f>
        <v>2.9626021638541281E-2</v>
      </c>
    </row>
    <row r="164" spans="3:7" ht="12.75">
      <c r="C164" s="16">
        <v>1461.5913241195524</v>
      </c>
      <c r="D164" s="26">
        <v>0.36321507559999999</v>
      </c>
      <c r="E164" s="26">
        <v>0.36018189989999999</v>
      </c>
      <c r="G164">
        <f>((D164-$D$3)^2+(E164-$E$3)^2)</f>
        <v>2.9457440188093972E-2</v>
      </c>
    </row>
    <row r="165" spans="3:7" ht="12.75">
      <c r="C165" s="16">
        <v>1465.2453024298511</v>
      </c>
      <c r="D165" s="26">
        <v>0.36270098579999999</v>
      </c>
      <c r="E165" s="26">
        <v>0.36019782299999997</v>
      </c>
      <c r="G165">
        <f>((D165-$D$3)^2+(E165-$E$3)^2)</f>
        <v>2.9289599813968937E-2</v>
      </c>
    </row>
    <row r="166" spans="3:7" ht="12.75">
      <c r="C166" s="16">
        <v>1468.9084156859255</v>
      </c>
      <c r="D166" s="26">
        <v>0.36218763910000001</v>
      </c>
      <c r="E166" s="26">
        <v>0.36021339540000002</v>
      </c>
      <c r="G166">
        <f>((D166-$D$3)^2+(E166-$E$3)^2)</f>
        <v>2.9122498918440595E-2</v>
      </c>
    </row>
    <row r="167" spans="3:7" ht="12.75">
      <c r="C167" s="16">
        <v>1472.5806867251404</v>
      </c>
      <c r="D167" s="26">
        <v>0.3616750379</v>
      </c>
      <c r="E167" s="26">
        <v>0.36022861579999998</v>
      </c>
      <c r="G167">
        <f>((D167-$D$3)^2+(E167-$E$3)^2)</f>
        <v>2.8956135841086361E-2</v>
      </c>
    </row>
    <row r="168" spans="3:7" ht="12.75">
      <c r="C168" s="16">
        <v>1476.2621384419531</v>
      </c>
      <c r="D168" s="26">
        <v>0.36116318460000002</v>
      </c>
      <c r="E168" s="26">
        <v>0.3602434826</v>
      </c>
      <c r="G168">
        <f>((D168-$D$3)^2+(E168-$E$3)^2)</f>
        <v>2.8790508887092912E-2</v>
      </c>
    </row>
    <row r="169" spans="3:7" ht="12.75">
      <c r="C169" s="16">
        <v>1479.952793788058</v>
      </c>
      <c r="D169" s="26">
        <v>0.36065208160000001</v>
      </c>
      <c r="E169" s="26">
        <v>0.36025799450000001</v>
      </c>
      <c r="G169">
        <f>((D169-$D$3)^2+(E169-$E$3)^2)</f>
        <v>2.8625616384194249E-2</v>
      </c>
    </row>
    <row r="170" spans="3:7" ht="12.75">
      <c r="C170" s="16">
        <v>1483.652675772528</v>
      </c>
      <c r="D170" s="26">
        <v>0.36014173119999998</v>
      </c>
      <c r="E170" s="26">
        <v>0.36027215000000001</v>
      </c>
      <c r="G170">
        <f>((D170-$D$3)^2+(E170-$E$3)^2)</f>
        <v>2.8461456602921802E-2</v>
      </c>
    </row>
    <row r="171" spans="3:7" ht="12.75">
      <c r="C171" s="16">
        <v>1487.3618074619592</v>
      </c>
      <c r="D171" s="26">
        <v>0.35963213570000002</v>
      </c>
      <c r="E171" s="26">
        <v>0.36028594790000001</v>
      </c>
      <c r="G171">
        <f>((D171-$D$3)^2+(E171-$E$3)^2)</f>
        <v>2.8298027836883406E-2</v>
      </c>
    </row>
    <row r="172" spans="3:7" ht="12.75">
      <c r="C172" s="16">
        <v>1491.080211980614</v>
      </c>
      <c r="D172" s="26">
        <v>0.3591232976</v>
      </c>
      <c r="E172" s="26">
        <v>0.36029938659999999</v>
      </c>
      <c r="G172">
        <f>((D172-$D$3)^2+(E172-$E$3)^2)</f>
        <v>2.8135328400713925E-2</v>
      </c>
    </row>
    <row r="173" spans="3:7" ht="12.75">
      <c r="C173" s="16">
        <v>1494.8079125105655</v>
      </c>
      <c r="D173" s="26">
        <v>0.35861521909999999</v>
      </c>
      <c r="E173" s="26">
        <v>0.36031246490000002</v>
      </c>
      <c r="G173">
        <f>((D173-$D$3)^2+(E173-$E$3)^2)</f>
        <v>2.7973356544688171E-2</v>
      </c>
    </row>
    <row r="174" spans="3:7" ht="12.75">
      <c r="C174" s="16">
        <v>1498.5449322918419</v>
      </c>
      <c r="D174" s="26">
        <v>0.35810790240000001</v>
      </c>
      <c r="E174" s="26">
        <v>0.36032518130000002</v>
      </c>
      <c r="G174">
        <f>((D174-$D$3)^2+(E174-$E$3)^2)</f>
        <v>2.7812110485737361E-2</v>
      </c>
    </row>
    <row r="175" spans="3:7" ht="12.75">
      <c r="C175" s="16">
        <v>1502.2912946225713</v>
      </c>
      <c r="D175" s="26">
        <v>0.35760134989999998</v>
      </c>
      <c r="E175" s="26">
        <v>0.3603375345</v>
      </c>
      <c r="G175">
        <f>((D175-$D$3)^2+(E175-$E$3)^2)</f>
        <v>2.7651588518721536E-2</v>
      </c>
    </row>
    <row r="176" spans="3:7" ht="12.75">
      <c r="C176" s="16">
        <v>1506.0470228591275</v>
      </c>
      <c r="D176" s="26">
        <v>0.35709556370000001</v>
      </c>
      <c r="E176" s="26">
        <v>0.36034952320000002</v>
      </c>
      <c r="G176">
        <f>((D176-$D$3)^2+(E176-$E$3)^2)</f>
        <v>2.749178883762558E-2</v>
      </c>
    </row>
    <row r="177" spans="3:7" ht="12.75">
      <c r="C177" s="16">
        <v>1509.8121404162753</v>
      </c>
      <c r="D177" s="26">
        <v>0.35659054620000002</v>
      </c>
      <c r="E177" s="26">
        <v>0.36036114590000001</v>
      </c>
      <c r="G177">
        <f>((D177-$D$3)^2+(E177-$E$3)^2)</f>
        <v>2.7332709708108575E-2</v>
      </c>
    </row>
    <row r="178" spans="3:7" ht="12.75">
      <c r="C178" s="16">
        <v>1513.5866707673158</v>
      </c>
      <c r="D178" s="26">
        <v>0.35608629939999997</v>
      </c>
      <c r="E178" s="26">
        <v>0.36037240139999999</v>
      </c>
      <c r="G178">
        <f>((D178-$D$3)^2+(E178-$E$3)^2)</f>
        <v>2.7174349292601534E-2</v>
      </c>
    </row>
    <row r="179" spans="3:7" ht="12.75">
      <c r="C179" s="16">
        <v>1517.370637444234</v>
      </c>
      <c r="D179" s="26">
        <v>0.35558282559999999</v>
      </c>
      <c r="E179" s="26">
        <v>0.36038328829999999</v>
      </c>
      <c r="G179">
        <f>((D179-$D$3)^2+(E179-$E$3)^2)</f>
        <v>2.7016705825095036E-2</v>
      </c>
    </row>
    <row r="180" spans="3:7" ht="12.75">
      <c r="C180" s="16">
        <v>1521.1640640378446</v>
      </c>
      <c r="D180" s="26">
        <v>0.35508012690000001</v>
      </c>
      <c r="E180" s="26">
        <v>0.36039380529999998</v>
      </c>
      <c r="G180">
        <f>((D180-$D$3)^2+(E180-$E$3)^2)</f>
        <v>2.6859777481369609E-2</v>
      </c>
    </row>
    <row r="181" spans="3:7" ht="12.75">
      <c r="C181" s="16">
        <v>1524.9669741979392</v>
      </c>
      <c r="D181" s="26">
        <v>0.35457820540000001</v>
      </c>
      <c r="E181" s="26">
        <v>0.360403951</v>
      </c>
      <c r="G181">
        <f>((D181-$D$3)^2+(E181-$E$3)^2)</f>
        <v>2.6703562423549623E-2</v>
      </c>
    </row>
    <row r="182" spans="3:7" ht="12.75">
      <c r="C182" s="16">
        <v>1528.779391633434</v>
      </c>
      <c r="D182" s="26">
        <v>0.3540770634</v>
      </c>
      <c r="E182" s="26">
        <v>0.36041372420000001</v>
      </c>
      <c r="G182">
        <f>((D182-$D$3)^2+(E182-$E$3)^2)</f>
        <v>2.6548058891028348E-2</v>
      </c>
    </row>
    <row r="183" spans="3:7" ht="12.75">
      <c r="C183" s="16">
        <v>1532.6013401125174</v>
      </c>
      <c r="D183" s="26">
        <v>0.35357670270000002</v>
      </c>
      <c r="E183" s="26">
        <v>0.36042312360000001</v>
      </c>
      <c r="G183">
        <f>((D183-$D$3)^2+(E183-$E$3)^2)</f>
        <v>2.639326495350456E-2</v>
      </c>
    </row>
    <row r="184" spans="3:7" ht="12.75">
      <c r="C184" s="16">
        <v>1536.4328434627987</v>
      </c>
      <c r="D184" s="26">
        <v>0.35307712569999999</v>
      </c>
      <c r="E184" s="26">
        <v>0.36043214779999999</v>
      </c>
      <c r="G184">
        <f>((D184-$D$3)^2+(E184-$E$3)^2)</f>
        <v>2.6239178854135414E-2</v>
      </c>
    </row>
    <row r="185" spans="3:7" ht="12.75">
      <c r="C185" s="16">
        <v>1540.2739255714557</v>
      </c>
      <c r="D185" s="26">
        <v>0.35257833420000001</v>
      </c>
      <c r="E185" s="26">
        <v>0.36044079559999997</v>
      </c>
      <c r="G185">
        <f>((D185-$D$3)^2+(E185-$E$3)^2)</f>
        <v>2.6085798664763644E-2</v>
      </c>
    </row>
    <row r="186" spans="3:7" ht="12.75">
      <c r="C186" s="16">
        <v>1544.1246103853844</v>
      </c>
      <c r="D186" s="26">
        <v>0.35208033030000002</v>
      </c>
      <c r="E186" s="26">
        <v>0.36044906580000002</v>
      </c>
      <c r="G186">
        <f>((D186-$D$3)^2+(E186-$E$3)^2)</f>
        <v>2.5933122546809063E-2</v>
      </c>
    </row>
    <row r="187" spans="3:7" ht="12.75">
      <c r="C187" s="16">
        <v>1547.9849219113478</v>
      </c>
      <c r="D187" s="26">
        <v>0.35158311619999999</v>
      </c>
      <c r="E187" s="26">
        <v>0.36045695690000001</v>
      </c>
      <c r="G187">
        <f>((D187-$D$3)^2+(E187-$E$3)^2)</f>
        <v>2.5781148659893373E-2</v>
      </c>
    </row>
    <row r="188" spans="3:7" ht="12.75">
      <c r="C188" s="16">
        <v>1551.854884216126</v>
      </c>
      <c r="D188" s="26">
        <v>0.3510866936</v>
      </c>
      <c r="E188" s="26">
        <v>0.36046446789999997</v>
      </c>
      <c r="G188">
        <f>((D188-$D$3)^2+(E188-$E$3)^2)</f>
        <v>2.5629875054205782E-2</v>
      </c>
    </row>
    <row r="189" spans="3:7" ht="12.75">
      <c r="C189" s="16">
        <v>1555.7345214266663</v>
      </c>
      <c r="D189" s="26">
        <v>0.35059106470000001</v>
      </c>
      <c r="E189" s="26">
        <v>0.3604715973</v>
      </c>
      <c r="G189">
        <f>((D189-$D$3)^2+(E189-$E$3)^2)</f>
        <v>2.5479299882422743E-2</v>
      </c>
    </row>
    <row r="190" spans="3:7" ht="12.75">
      <c r="C190" s="16">
        <v>1559.6238577302329</v>
      </c>
      <c r="D190" s="26">
        <v>0.3500962313</v>
      </c>
      <c r="E190" s="26">
        <v>0.36047834410000001</v>
      </c>
      <c r="G190">
        <f>((D190-$D$3)^2+(E190-$E$3)^2)</f>
        <v>2.5329421219247153E-2</v>
      </c>
    </row>
    <row r="191" spans="3:7" ht="12.75">
      <c r="C191" s="16">
        <v>1563.5229173745583</v>
      </c>
      <c r="D191" s="26">
        <v>0.34960219549999999</v>
      </c>
      <c r="E191" s="26">
        <v>0.36048470690000001</v>
      </c>
      <c r="G191">
        <f>((D191-$D$3)^2+(E191-$E$3)^2)</f>
        <v>2.5180237189542279E-2</v>
      </c>
    </row>
    <row r="192" spans="3:7" ht="12.75">
      <c r="C192" s="16">
        <v>1567.4317246679946</v>
      </c>
      <c r="D192" s="26">
        <v>0.3491089591</v>
      </c>
      <c r="E192" s="26">
        <v>0.36049068449999999</v>
      </c>
      <c r="G192">
        <f>((D192-$D$3)^2+(E192-$E$3)^2)</f>
        <v>2.5031745843049971E-2</v>
      </c>
    </row>
    <row r="193" spans="3:7" ht="12.75">
      <c r="C193" s="16">
        <v>1571.3503039796644</v>
      </c>
      <c r="D193" s="26">
        <v>0.34861652409999999</v>
      </c>
      <c r="E193" s="26">
        <v>0.36049627569999998</v>
      </c>
      <c r="G193">
        <f>((D193-$D$3)^2+(E193-$E$3)^2)</f>
        <v>2.4883945287215523E-2</v>
      </c>
    </row>
    <row r="194" spans="3:7" ht="12.75">
      <c r="C194" s="16">
        <v>1575.2786797396136</v>
      </c>
      <c r="D194" s="26">
        <v>0.34812489219999998</v>
      </c>
      <c r="E194" s="26">
        <v>0.36050147929999998</v>
      </c>
      <c r="G194">
        <f>((D194-$D$3)^2+(E194-$E$3)^2)</f>
        <v>2.4736833536367825E-2</v>
      </c>
    </row>
    <row r="195" spans="3:7" ht="12.75">
      <c r="C195" s="16">
        <v>1579.2168764389626</v>
      </c>
      <c r="D195" s="26">
        <v>0.34763406549999998</v>
      </c>
      <c r="E195" s="26">
        <v>0.36050629410000001</v>
      </c>
      <c r="G195">
        <f>((D195-$D$3)^2+(E195-$E$3)^2)</f>
        <v>2.4590408722370609E-2</v>
      </c>
    </row>
    <row r="196" spans="3:7" ht="12.75">
      <c r="C196" s="16">
        <v>1583.1649186300599</v>
      </c>
      <c r="D196" s="26">
        <v>0.34714404560000001</v>
      </c>
      <c r="E196" s="26">
        <v>0.36051071899999998</v>
      </c>
      <c r="G196">
        <f>((D196-$D$3)^2+(E196-$E$3)^2)</f>
        <v>2.4444668834230125E-2</v>
      </c>
    </row>
    <row r="197" spans="3:7" ht="12.75">
      <c r="C197" s="16">
        <v>1587.1228309266351</v>
      </c>
      <c r="D197" s="26">
        <v>0.34665483460000002</v>
      </c>
      <c r="E197" s="26">
        <v>0.36051475259999999</v>
      </c>
      <c r="G197">
        <f>((D197-$D$3)^2+(E197-$E$3)^2)</f>
        <v>2.4299611979234408E-2</v>
      </c>
    </row>
    <row r="198" spans="3:7" ht="12.75">
      <c r="C198" s="16">
        <v>1591.0906380039517</v>
      </c>
      <c r="D198" s="26">
        <v>0.34616643400000002</v>
      </c>
      <c r="E198" s="26">
        <v>0.36051839400000002</v>
      </c>
      <c r="G198">
        <f>((D198-$D$3)^2+(E198-$E$3)^2)</f>
        <v>2.4155236131451482E-2</v>
      </c>
    </row>
    <row r="199" spans="3:7" ht="12.75">
      <c r="C199" s="16">
        <v>1595.0683645989614</v>
      </c>
      <c r="D199" s="26">
        <v>0.34567884580000002</v>
      </c>
      <c r="E199" s="26">
        <v>0.36052164180000001</v>
      </c>
      <c r="G199">
        <f>((D199-$D$3)^2+(E199-$E$3)^2)</f>
        <v>2.4011539363637133E-2</v>
      </c>
    </row>
    <row r="200" spans="3:7" ht="12.75">
      <c r="C200" s="16">
        <v>1599.0560355104587</v>
      </c>
      <c r="D200" s="26">
        <v>0.34519207169999999</v>
      </c>
      <c r="E200" s="26">
        <v>0.36052449489999999</v>
      </c>
      <c r="G200">
        <f>((D200-$D$3)^2+(E200-$E$3)^2)</f>
        <v>2.3868519686053354E-2</v>
      </c>
    </row>
    <row r="201" spans="3:7" ht="12.75">
      <c r="C201" s="16">
        <v>1603.0536755992348</v>
      </c>
      <c r="D201" s="26">
        <v>0.34470611340000001</v>
      </c>
      <c r="E201" s="26">
        <v>0.36052695229999998</v>
      </c>
      <c r="G201">
        <f>((D201-$D$3)^2+(E201-$E$3)^2)</f>
        <v>2.3726175116764198E-2</v>
      </c>
    </row>
    <row r="202" spans="3:7" ht="12.75">
      <c r="C202" s="16">
        <v>1607.0613097882328</v>
      </c>
      <c r="D202" s="26">
        <v>0.34422097280000002</v>
      </c>
      <c r="E202" s="26">
        <v>0.36052901269999998</v>
      </c>
      <c r="G202">
        <f>((D202-$D$3)^2+(E202-$E$3)^2)</f>
        <v>2.3584503701887794E-2</v>
      </c>
    </row>
    <row r="203" spans="3:7" ht="12.75">
      <c r="C203" s="16">
        <v>1611.0789630627035</v>
      </c>
      <c r="D203" s="26">
        <v>0.34373665139999998</v>
      </c>
      <c r="E203" s="26">
        <v>0.36053067509999998</v>
      </c>
      <c r="G203">
        <f>((D203-$D$3)^2+(E203-$E$3)^2)</f>
        <v>2.344350339733877E-2</v>
      </c>
    </row>
    <row r="204" spans="3:7" ht="12.75">
      <c r="C204" s="16">
        <v>1615.1066604703601</v>
      </c>
      <c r="D204" s="26">
        <v>0.34325315099999998</v>
      </c>
      <c r="E204" s="26">
        <v>0.36053193830000002</v>
      </c>
      <c r="G204">
        <f>((D204-$D$3)^2+(E204-$E$3)^2)</f>
        <v>2.3303172226090341E-2</v>
      </c>
    </row>
    <row r="205" spans="3:7" ht="12.75">
      <c r="C205" s="16">
        <v>1619.144427121536</v>
      </c>
      <c r="D205" s="26">
        <v>0.34277047319999998</v>
      </c>
      <c r="E205" s="26">
        <v>0.36053280119999997</v>
      </c>
      <c r="G205">
        <f>((D205-$D$3)^2+(E205-$E$3)^2)</f>
        <v>2.3163508160870053E-2</v>
      </c>
    </row>
    <row r="206" spans="3:7" ht="12.75">
      <c r="C206" s="16">
        <v>1623.1922881893397</v>
      </c>
      <c r="D206" s="26">
        <v>0.34228861980000003</v>
      </c>
      <c r="E206" s="26">
        <v>0.36053326270000002</v>
      </c>
      <c r="G206">
        <f>((D206-$D$3)^2+(E206-$E$3)^2)</f>
        <v>2.3024509230849435E-2</v>
      </c>
    </row>
    <row r="207" spans="3:7" ht="12.75">
      <c r="C207" s="16">
        <v>1627.250268909813</v>
      </c>
      <c r="D207" s="26">
        <v>0.34180759230000002</v>
      </c>
      <c r="E207" s="26">
        <v>0.36053332179999997</v>
      </c>
      <c r="G207">
        <f>((D207-$D$3)^2+(E207-$E$3)^2)</f>
        <v>2.2886173386704154E-2</v>
      </c>
    </row>
    <row r="208" spans="3:7" ht="12.75">
      <c r="C208" s="16">
        <v>1631.3183945820874</v>
      </c>
      <c r="D208" s="26">
        <v>0.34132739239999998</v>
      </c>
      <c r="E208" s="26">
        <v>0.36053297740000001</v>
      </c>
      <c r="G208">
        <f>((D208-$D$3)^2+(E208-$E$3)^2)</f>
        <v>2.2748498626081214E-2</v>
      </c>
    </row>
    <row r="209" spans="3:7" ht="12.75">
      <c r="C209" s="16">
        <v>1635.3966905685425</v>
      </c>
      <c r="D209" s="26">
        <v>0.3408480217</v>
      </c>
      <c r="E209" s="26">
        <v>0.36053222829999998</v>
      </c>
      <c r="G209">
        <f>((D209-$D$3)^2+(E209-$E$3)^2)</f>
        <v>2.2611482907115052E-2</v>
      </c>
    </row>
    <row r="210" spans="3:7" ht="12.75">
      <c r="C210" s="16">
        <v>1639.4851822949638</v>
      </c>
      <c r="D210" s="26">
        <v>0.34036948169999998</v>
      </c>
      <c r="E210" s="26">
        <v>0.36053107359999997</v>
      </c>
      <c r="G210">
        <f>((D210-$D$3)^2+(E210-$E$3)^2)</f>
        <v>2.2475124187120589E-2</v>
      </c>
    </row>
    <row r="211" spans="3:7" ht="12.75">
      <c r="C211" s="16">
        <v>1643.5838952507011</v>
      </c>
      <c r="D211" s="26">
        <v>0.33989177399999998</v>
      </c>
      <c r="E211" s="26">
        <v>0.36052951220000001</v>
      </c>
      <c r="G211">
        <f>((D211-$D$3)^2+(E211-$E$3)^2)</f>
        <v>2.2339420432040416E-2</v>
      </c>
    </row>
    <row r="212" spans="3:7" ht="12.75">
      <c r="C212" s="16">
        <v>1647.6928549888278</v>
      </c>
      <c r="D212" s="26">
        <v>0.33941490019999998</v>
      </c>
      <c r="E212" s="26">
        <v>0.36052754310000001</v>
      </c>
      <c r="G212">
        <f>((D212-$D$3)^2+(E212-$E$3)^2)</f>
        <v>2.2204369616401192E-2</v>
      </c>
    </row>
    <row r="213" spans="3:7" ht="12.75">
      <c r="C213" s="16">
        <v>1651.8120871262997</v>
      </c>
      <c r="D213" s="26">
        <v>0.33893886179999999</v>
      </c>
      <c r="E213" s="26">
        <v>0.3605251652</v>
      </c>
      <c r="G213">
        <f>((D213-$D$3)^2+(E213-$E$3)^2)</f>
        <v>2.2069969676123426E-2</v>
      </c>
    </row>
    <row r="214" spans="3:7" ht="12.75">
      <c r="C214" s="16">
        <v>1655.9416173441155</v>
      </c>
      <c r="D214" s="26">
        <v>0.33846366030000002</v>
      </c>
      <c r="E214" s="26">
        <v>0.3605223776</v>
      </c>
      <c r="G214">
        <f>((D214-$D$3)^2+(E214-$E$3)^2)</f>
        <v>2.1936218565704046E-2</v>
      </c>
    </row>
    <row r="215" spans="3:7" ht="12.75">
      <c r="C215" s="16">
        <v>1660.0814713874756</v>
      </c>
      <c r="D215" s="26">
        <v>0.33798929719999998</v>
      </c>
      <c r="E215" s="26">
        <v>0.36051917919999998</v>
      </c>
      <c r="G215">
        <f>((D215-$D$3)^2+(E215-$E$3)^2)</f>
        <v>2.1803114220077226E-2</v>
      </c>
    </row>
    <row r="216" spans="3:7" ht="12.75">
      <c r="C216" s="16">
        <v>1664.2316750659443</v>
      </c>
      <c r="D216" s="26">
        <v>0.33751577399999999</v>
      </c>
      <c r="E216" s="26">
        <v>0.36051556899999998</v>
      </c>
      <c r="G216">
        <f>((D216-$D$3)^2+(E216-$E$3)^2)</f>
        <v>2.1670654583277174E-2</v>
      </c>
    </row>
    <row r="217" spans="3:7" ht="12.75">
      <c r="C217" s="16">
        <v>1668.3922542536091</v>
      </c>
      <c r="D217" s="26">
        <v>0.3370430921</v>
      </c>
      <c r="E217" s="26">
        <v>0.36051154600000002</v>
      </c>
      <c r="G217">
        <f>((D217-$D$3)^2+(E217-$E$3)^2)</f>
        <v>2.1538837571169464E-2</v>
      </c>
    </row>
    <row r="218" spans="3:7" ht="12.75">
      <c r="C218" s="16">
        <v>1672.5632348892429</v>
      </c>
      <c r="D218" s="26">
        <v>0.33657125300000001</v>
      </c>
      <c r="E218" s="26">
        <v>0.36050710940000003</v>
      </c>
      <c r="G218">
        <f>((D218-$D$3)^2+(E218-$E$3)^2)</f>
        <v>2.1407661146363392E-2</v>
      </c>
    </row>
    <row r="219" spans="3:7" ht="12.75">
      <c r="C219" s="16">
        <v>1676.7446429764659</v>
      </c>
      <c r="D219" s="26">
        <v>0.33610025809999999</v>
      </c>
      <c r="E219" s="26">
        <v>0.36050225809999997</v>
      </c>
      <c r="G219">
        <f>((D219-$D$3)^2+(E219-$E$3)^2)</f>
        <v>2.1277123214931491E-2</v>
      </c>
    </row>
    <row r="220" spans="3:7" ht="12.75">
      <c r="C220" s="16">
        <v>1680.936504583907</v>
      </c>
      <c r="D220" s="26">
        <v>0.33563010879999999</v>
      </c>
      <c r="E220" s="26">
        <v>0.3604969911</v>
      </c>
      <c r="G220">
        <f>((D220-$D$3)^2+(E220-$E$3)^2)</f>
        <v>2.1147221692552499E-2</v>
      </c>
    </row>
    <row r="221" spans="3:7" ht="12.75">
      <c r="C221" s="16">
        <v>1685.1388458453666</v>
      </c>
      <c r="D221" s="26">
        <v>0.33516080650000002</v>
      </c>
      <c r="E221" s="26">
        <v>0.36049130759999998</v>
      </c>
      <c r="G221">
        <f>((D221-$D$3)^2+(E221-$E$3)^2)</f>
        <v>2.1017954514074517E-2</v>
      </c>
    </row>
    <row r="222" spans="3:7" ht="12.75">
      <c r="C222" s="16">
        <v>1689.35169295998</v>
      </c>
      <c r="D222" s="26">
        <v>0.33469235260000002</v>
      </c>
      <c r="E222" s="26">
        <v>0.3604852066</v>
      </c>
      <c r="G222">
        <f>((D222-$D$3)^2+(E222-$E$3)^2)</f>
        <v>2.088931959539525E-2</v>
      </c>
    </row>
    <row r="223" spans="3:7" ht="12.75">
      <c r="C223" s="16">
        <v>1693.5750721923798</v>
      </c>
      <c r="D223" s="26">
        <v>0.33422474839999999</v>
      </c>
      <c r="E223" s="26">
        <v>0.36047868719999998</v>
      </c>
      <c r="G223">
        <f>((D223-$D$3)^2+(E223-$E$3)^2)</f>
        <v>2.0761314834911324E-2</v>
      </c>
    </row>
    <row r="224" spans="3:7" ht="12.75">
      <c r="C224" s="16">
        <v>1697.8090098728608</v>
      </c>
      <c r="D224" s="26">
        <v>0.3337579953</v>
      </c>
      <c r="E224" s="26">
        <v>0.36047174850000002</v>
      </c>
      <c r="G224">
        <f>((D224-$D$3)^2+(E224-$E$3)^2)</f>
        <v>2.0633938158681194E-2</v>
      </c>
    </row>
    <row r="225" spans="3:7" ht="12.75">
      <c r="C225" s="16">
        <v>1702.0535323975428</v>
      </c>
      <c r="D225" s="26">
        <v>0.33329209459999998</v>
      </c>
      <c r="E225" s="26">
        <v>0.36046438949999998</v>
      </c>
      <c r="G225">
        <f>((D225-$D$3)^2+(E225-$E$3)^2)</f>
        <v>2.0507187456441294E-2</v>
      </c>
    </row>
    <row r="226" spans="3:7" ht="12.75">
      <c r="C226" s="16">
        <v>1706.3086662285366</v>
      </c>
      <c r="D226" s="26">
        <v>0.33282704759999998</v>
      </c>
      <c r="E226" s="26">
        <v>0.36045660950000002</v>
      </c>
      <c r="G226">
        <f>((D226-$D$3)^2+(E226-$E$3)^2)</f>
        <v>2.0381060647142506E-2</v>
      </c>
    </row>
    <row r="227" spans="3:7" ht="12.75">
      <c r="C227" s="16">
        <v>1710.5744378941079</v>
      </c>
      <c r="D227" s="26">
        <v>0.3323628555</v>
      </c>
      <c r="E227" s="26">
        <v>0.36044840750000001</v>
      </c>
      <c r="G227">
        <f>((D227-$D$3)^2+(E227-$E$3)^2)</f>
        <v>2.0255555594968219E-2</v>
      </c>
    </row>
    <row r="228" spans="3:7" ht="12.75">
      <c r="C228" s="16">
        <v>1714.850873988843</v>
      </c>
      <c r="D228" s="26">
        <v>0.33189951969999998</v>
      </c>
      <c r="E228" s="26">
        <v>0.36043978269999999</v>
      </c>
      <c r="G228">
        <f>((D228-$D$3)^2+(E228-$E$3)^2)</f>
        <v>2.0130670237670418E-2</v>
      </c>
    </row>
    <row r="229" spans="3:7" ht="12.75">
      <c r="C229" s="16">
        <v>1719.1380011738149</v>
      </c>
      <c r="D229" s="26">
        <v>0.33143704140000002</v>
      </c>
      <c r="E229" s="26">
        <v>0.36043073419999999</v>
      </c>
      <c r="G229">
        <f>((D229-$D$3)^2+(E229-$E$3)^2)</f>
        <v>2.0006402450534134E-2</v>
      </c>
    </row>
    <row r="230" spans="3:7" ht="12.75">
      <c r="C230" s="16">
        <v>1723.4358461767495</v>
      </c>
      <c r="D230" s="26">
        <v>0.3309754218</v>
      </c>
      <c r="E230" s="26">
        <v>0.36042126120000001</v>
      </c>
      <c r="G230">
        <f>((D230-$D$3)^2+(E230-$E$3)^2)</f>
        <v>1.9882750119475143E-2</v>
      </c>
    </row>
    <row r="231" spans="3:7" ht="12.75">
      <c r="C231" s="16">
        <v>1727.7444357921913</v>
      </c>
      <c r="D231" s="26">
        <v>0.33051466219999998</v>
      </c>
      <c r="E231" s="26">
        <v>0.36041136289999998</v>
      </c>
      <c r="G231">
        <f>((D231-$D$3)^2+(E231-$E$3)^2)</f>
        <v>1.975971115799114E-2</v>
      </c>
    </row>
    <row r="232" spans="3:7" ht="12.75">
      <c r="C232" s="16">
        <v>1732.0637968816718</v>
      </c>
      <c r="D232" s="26">
        <v>0.33005476379999998</v>
      </c>
      <c r="E232" s="26">
        <v>0.36040103839999998</v>
      </c>
      <c r="G232">
        <f>((D232-$D$3)^2+(E232-$E$3)^2)</f>
        <v>1.9637283444489367E-2</v>
      </c>
    </row>
    <row r="233" spans="3:7" ht="12.75">
      <c r="C233" s="16">
        <v>1736.3939563738759</v>
      </c>
      <c r="D233" s="26">
        <v>0.32959572770000001</v>
      </c>
      <c r="E233" s="26">
        <v>0.36039028690000002</v>
      </c>
      <c r="G233">
        <f>((D233-$D$3)^2+(E233-$E$3)^2)</f>
        <v>1.9515464841817362E-2</v>
      </c>
    </row>
    <row r="234" spans="3:7" ht="12.75">
      <c r="C234" s="16">
        <v>1740.7349412648105</v>
      </c>
      <c r="D234" s="26">
        <v>0.32913755519999999</v>
      </c>
      <c r="E234" s="26">
        <v>0.36037910769999998</v>
      </c>
      <c r="G234">
        <f>((D234-$D$3)^2+(E234-$E$3)^2)</f>
        <v>1.9394253276270753E-2</v>
      </c>
    </row>
    <row r="235" spans="3:7" ht="12.75">
      <c r="C235" s="16">
        <v>1745.0867786179724</v>
      </c>
      <c r="D235" s="26">
        <v>0.32868024730000001</v>
      </c>
      <c r="E235" s="26">
        <v>0.36036750000000001</v>
      </c>
      <c r="G235">
        <f>((D235-$D$3)^2+(E235-$E$3)^2)</f>
        <v>1.9273646587240165E-2</v>
      </c>
    </row>
    <row r="236" spans="3:7" ht="12.75">
      <c r="C236" s="16">
        <v>1749.4494955645173</v>
      </c>
      <c r="D236" s="26">
        <v>0.3282238053</v>
      </c>
      <c r="E236" s="26">
        <v>0.36035546299999999</v>
      </c>
      <c r="G236">
        <f>((D236-$D$3)^2+(E236-$E$3)^2)</f>
        <v>1.9153642694098184E-2</v>
      </c>
    </row>
    <row r="237" spans="3:7" ht="12.75">
      <c r="C237" s="16">
        <v>1753.8231193034285</v>
      </c>
      <c r="D237" s="26">
        <v>0.32776823020000001</v>
      </c>
      <c r="E237" s="26">
        <v>0.36034299590000002</v>
      </c>
      <c r="G237">
        <f>((D237-$D$3)^2+(E237-$E$3)^2)</f>
        <v>1.9034239439435278E-2</v>
      </c>
    </row>
    <row r="238" spans="3:7" ht="12.75">
      <c r="C238" s="16">
        <v>1758.2076771016871</v>
      </c>
      <c r="D238" s="26">
        <v>0.3273135231</v>
      </c>
      <c r="E238" s="26">
        <v>0.3603300981</v>
      </c>
      <c r="G238">
        <f>((D238-$D$3)^2+(E238-$E$3)^2)</f>
        <v>1.891543471271169E-2</v>
      </c>
    </row>
    <row r="239" spans="3:7" ht="12.75">
      <c r="C239" s="16">
        <v>1762.6031962944412</v>
      </c>
      <c r="D239" s="26">
        <v>0.32685968520000003</v>
      </c>
      <c r="E239" s="26">
        <v>0.36031676870000001</v>
      </c>
      <c r="G239">
        <f>((D239-$D$3)^2+(E239-$E$3)^2)</f>
        <v>1.8797226402295118E-2</v>
      </c>
    </row>
    <row r="240" spans="3:7" ht="12.75">
      <c r="C240" s="16">
        <v>1767.0097042851771</v>
      </c>
      <c r="D240" s="26">
        <v>0.3264067175</v>
      </c>
      <c r="E240" s="26">
        <v>0.36030300710000002</v>
      </c>
      <c r="G240">
        <f>((D240-$D$3)^2+(E240-$E$3)^2)</f>
        <v>1.867961237517014E-2</v>
      </c>
    </row>
    <row r="241" spans="3:7" ht="12.75">
      <c r="C241" s="16">
        <v>1771.4272285458899</v>
      </c>
      <c r="D241" s="26">
        <v>0.325954621</v>
      </c>
      <c r="E241" s="26">
        <v>0.3602888125</v>
      </c>
      <c r="G241">
        <f>((D241-$D$3)^2+(E241-$E$3)^2)</f>
        <v>1.8562590481432203E-2</v>
      </c>
    </row>
    <row r="242" spans="3:7" ht="12.75">
      <c r="C242" s="16">
        <v>1775.8557966172546</v>
      </c>
      <c r="D242" s="26">
        <v>0.32550339690000002</v>
      </c>
      <c r="E242" s="26">
        <v>0.36027418430000002</v>
      </c>
      <c r="G242">
        <f>((D242-$D$3)^2+(E242-$E$3)^2)</f>
        <v>1.8446158643211488E-2</v>
      </c>
    </row>
    <row r="243" spans="3:7" ht="12.75">
      <c r="C243" s="16">
        <v>1780.2954361087975</v>
      </c>
      <c r="D243" s="26">
        <v>0.32505304610000002</v>
      </c>
      <c r="E243" s="26">
        <v>0.36025912170000002</v>
      </c>
      <c r="G243">
        <f>((D243-$D$3)^2+(E243-$E$3)^2)</f>
        <v>1.8330314689004854E-2</v>
      </c>
    </row>
    <row r="244" spans="3:7" ht="12.75">
      <c r="C244" s="16">
        <v>1784.7461746990693</v>
      </c>
      <c r="D244" s="26">
        <v>0.32460356969999998</v>
      </c>
      <c r="E244" s="26">
        <v>0.3602436242</v>
      </c>
      <c r="G244">
        <f>((D244-$D$3)^2+(E244-$E$3)^2)</f>
        <v>1.8215056528867773E-2</v>
      </c>
    </row>
    <row r="245" spans="3:7" ht="12.75">
      <c r="C245" s="16">
        <v>1789.2080401358169</v>
      </c>
      <c r="D245" s="26">
        <v>0.32415496859999998</v>
      </c>
      <c r="E245" s="26">
        <v>0.36022769100000002</v>
      </c>
      <c r="G245">
        <f>((D245-$D$3)^2+(E245-$E$3)^2)</f>
        <v>1.81003819958678E-2</v>
      </c>
    </row>
    <row r="246" spans="3:7" ht="12.75">
      <c r="C246" s="16">
        <v>1793.6810602361563</v>
      </c>
      <c r="D246" s="26">
        <v>0.32370724379999999</v>
      </c>
      <c r="E246" s="26">
        <v>0.36021132150000001</v>
      </c>
      <c r="G246">
        <f>((D246-$D$3)^2+(E246-$E$3)^2)</f>
        <v>1.7986288969727517E-2</v>
      </c>
    </row>
    <row r="247" spans="3:7" ht="12.75">
      <c r="C247" s="16">
        <v>1798.1652628867466</v>
      </c>
      <c r="D247" s="26">
        <v>0.32326039629999997</v>
      </c>
      <c r="E247" s="26">
        <v>0.36019451499999999</v>
      </c>
      <c r="G247">
        <f>((D247-$D$3)^2+(E247-$E$3)^2)</f>
        <v>1.7872775322934534E-2</v>
      </c>
    </row>
    <row r="248" spans="3:7" ht="12.75">
      <c r="C248" s="16">
        <v>1802.6606760439633</v>
      </c>
      <c r="D248" s="26">
        <v>0.32281442710000002</v>
      </c>
      <c r="E248" s="26">
        <v>0.36017727100000002</v>
      </c>
      <c r="G248">
        <f>((D248-$D$3)^2+(E248-$E$3)^2)</f>
        <v>1.7759838949201481E-2</v>
      </c>
    </row>
    <row r="249" spans="3:7" ht="12.75">
      <c r="C249" s="16">
        <v>1807.1673277340731</v>
      </c>
      <c r="D249" s="26">
        <v>0.32236933699999998</v>
      </c>
      <c r="E249" s="26">
        <v>0.36015958879999999</v>
      </c>
      <c r="G249">
        <f>((D249-$D$3)^2+(E249-$E$3)^2)</f>
        <v>1.7647477675927441E-2</v>
      </c>
    </row>
    <row r="250" spans="3:7" ht="12.75">
      <c r="C250" s="16">
        <v>1811.6852460534083</v>
      </c>
      <c r="D250" s="26">
        <v>0.32192512709999999</v>
      </c>
      <c r="E250" s="26">
        <v>0.3601414678</v>
      </c>
      <c r="G250">
        <f>((D250-$D$3)^2+(E250-$E$3)^2)</f>
        <v>1.7535689417218118E-2</v>
      </c>
    </row>
    <row r="251" spans="3:7" ht="12.75">
      <c r="C251" s="16">
        <v>1816.2144591685417</v>
      </c>
      <c r="D251" s="26">
        <v>0.32148179809999999</v>
      </c>
      <c r="E251" s="26">
        <v>0.36012290749999998</v>
      </c>
      <c r="G251">
        <f>((D251-$D$3)^2+(E251-$E$3)^2)</f>
        <v>1.7424472000033123E-2</v>
      </c>
    </row>
    <row r="252" spans="3:7" ht="12.75">
      <c r="C252" s="16">
        <v>1820.754995316463</v>
      </c>
      <c r="D252" s="26">
        <v>0.32103935090000002</v>
      </c>
      <c r="E252" s="26">
        <v>0.36010390730000003</v>
      </c>
      <c r="G252">
        <f>((D252-$D$3)^2+(E252-$E$3)^2)</f>
        <v>1.7313823294391181E-2</v>
      </c>
    </row>
    <row r="253" spans="3:7" ht="12.75">
      <c r="C253" s="16">
        <v>1825.306882804754</v>
      </c>
      <c r="D253" s="26">
        <v>0.32059778659999999</v>
      </c>
      <c r="E253" s="26">
        <v>0.36008446659999999</v>
      </c>
      <c r="G253">
        <f>((D253-$D$3)^2+(E253-$E$3)^2)</f>
        <v>1.7203741221977854E-2</v>
      </c>
    </row>
    <row r="254" spans="3:7" ht="12.75">
      <c r="C254" s="16">
        <v>1829.8701500117656</v>
      </c>
      <c r="D254" s="26">
        <v>0.32015710580000001</v>
      </c>
      <c r="E254" s="26">
        <v>0.36006458489999998</v>
      </c>
      <c r="G254">
        <f>((D254-$D$3)^2+(E254-$E$3)^2)</f>
        <v>1.709422359406659E-2</v>
      </c>
    </row>
    <row r="255" spans="3:7" ht="12.75">
      <c r="C255" s="16">
        <v>1834.4448253867949</v>
      </c>
      <c r="D255" s="26">
        <v>0.31971730949999999</v>
      </c>
      <c r="E255" s="26">
        <v>0.36004426160000003</v>
      </c>
      <c r="G255">
        <f>((D255-$D$3)^2+(E255-$E$3)^2)</f>
        <v>1.6985268313469314E-2</v>
      </c>
    </row>
    <row r="256" spans="3:7" ht="12.75">
      <c r="C256" s="16">
        <v>1839.0309374502619</v>
      </c>
      <c r="D256" s="26">
        <v>0.3192783985</v>
      </c>
      <c r="E256" s="26">
        <v>0.36002349620000001</v>
      </c>
      <c r="G256">
        <f>((D256-$D$3)^2+(E256-$E$3)^2)</f>
        <v>1.6876873246467961E-2</v>
      </c>
    </row>
    <row r="257" spans="3:7" ht="12.75">
      <c r="C257" s="16">
        <v>1843.6285147938875</v>
      </c>
      <c r="D257" s="26">
        <v>0.3188403735</v>
      </c>
      <c r="E257" s="26">
        <v>0.36000228820000002</v>
      </c>
      <c r="G257">
        <f>((D257-$D$3)^2+(E257-$E$3)^2)</f>
        <v>1.676903623837199E-2</v>
      </c>
    </row>
    <row r="258" spans="3:7" ht="12.75">
      <c r="C258" s="16">
        <v>1848.237586080872</v>
      </c>
      <c r="D258" s="26">
        <v>0.31840323539999998</v>
      </c>
      <c r="E258" s="26">
        <v>0.35998063720000001</v>
      </c>
      <c r="G258">
        <f>((D258-$D$3)^2+(E258-$E$3)^2)</f>
        <v>1.6661755195499933E-2</v>
      </c>
    </row>
    <row r="259" spans="3:7" ht="12.75">
      <c r="C259" s="16">
        <v>1852.858180046074</v>
      </c>
      <c r="D259" s="26">
        <v>0.31796698499999998</v>
      </c>
      <c r="E259" s="26">
        <v>0.35995854259999999</v>
      </c>
      <c r="G259">
        <f>((D259-$D$3)^2+(E259-$E$3)^2)</f>
        <v>1.6555027984182864E-2</v>
      </c>
    </row>
    <row r="260" spans="3:7" ht="12.75">
      <c r="C260" s="16">
        <v>1857.4903254961891</v>
      </c>
      <c r="D260" s="26">
        <v>0.31753162299999999</v>
      </c>
      <c r="E260" s="26">
        <v>0.35993600390000002</v>
      </c>
      <c r="G260">
        <f>((D260-$D$3)^2+(E260-$E$3)^2)</f>
        <v>1.6448852459539542E-2</v>
      </c>
    </row>
    <row r="261" spans="3:7" ht="12.75">
      <c r="C261" s="16">
        <v>1862.1340513099294</v>
      </c>
      <c r="D261" s="26">
        <v>0.31709715020000001</v>
      </c>
      <c r="E261" s="26">
        <v>0.35991302079999998</v>
      </c>
      <c r="G261">
        <f>((D261-$D$3)^2+(E261-$E$3)^2)</f>
        <v>1.6343226522866666E-2</v>
      </c>
    </row>
    <row r="262" spans="3:7" ht="12.75">
      <c r="C262" s="16">
        <v>1866.7893864382042</v>
      </c>
      <c r="D262" s="26">
        <v>0.3166635673</v>
      </c>
      <c r="E262" s="26">
        <v>0.35988959279999999</v>
      </c>
      <c r="G262">
        <f>((D262-$D$3)^2+(E262-$E$3)^2)</f>
        <v>1.6238148036146868E-2</v>
      </c>
    </row>
    <row r="263" spans="3:7" ht="12.75">
      <c r="C263" s="16">
        <v>1871.4563599042997</v>
      </c>
      <c r="D263" s="26">
        <v>0.31623087500000002</v>
      </c>
      <c r="E263" s="26">
        <v>0.3598657193</v>
      </c>
      <c r="G263">
        <f>((D263-$D$3)^2+(E263-$E$3)^2)</f>
        <v>1.6133614855553195E-2</v>
      </c>
    </row>
    <row r="264" spans="3:7" ht="12.75">
      <c r="C264" s="16">
        <v>1876.1350008040604</v>
      </c>
      <c r="D264" s="26">
        <v>0.31579907410000002</v>
      </c>
      <c r="E264" s="26">
        <v>0.35984140009999999</v>
      </c>
      <c r="G264">
        <f>((D264-$D$3)^2+(E264-$E$3)^2)</f>
        <v>1.6029624902030821E-2</v>
      </c>
    </row>
    <row r="265" spans="3:7" ht="12.75">
      <c r="C265" s="16">
        <v>1880.8253383060705</v>
      </c>
      <c r="D265" s="26">
        <v>0.31536816519999999</v>
      </c>
      <c r="E265" s="26">
        <v>0.35981663470000003</v>
      </c>
      <c r="G265">
        <f>((D265-$D$3)^2+(E265-$E$3)^2)</f>
        <v>1.59261760247058E-2</v>
      </c>
    </row>
    <row r="266" spans="3:7" ht="12.75">
      <c r="C266" s="16">
        <v>1885.5274016518356</v>
      </c>
      <c r="D266" s="26">
        <v>0.314938149</v>
      </c>
      <c r="E266" s="26">
        <v>0.35979142279999998</v>
      </c>
      <c r="G266">
        <f>((D266-$D$3)^2+(E266-$E$3)^2)</f>
        <v>1.5823266118830299E-2</v>
      </c>
    </row>
    <row r="267" spans="3:7" ht="12.75">
      <c r="C267" s="16">
        <v>1890.241220155965</v>
      </c>
      <c r="D267" s="26">
        <v>0.31450902619999999</v>
      </c>
      <c r="E267" s="26">
        <v>0.35976576389999998</v>
      </c>
      <c r="G267">
        <f>((D267-$D$3)^2+(E267-$E$3)^2)</f>
        <v>1.572089306450147E-2</v>
      </c>
    </row>
    <row r="268" spans="3:7" ht="12.75">
      <c r="C268" s="16">
        <v>1894.9668232063548</v>
      </c>
      <c r="D268" s="26">
        <v>0.31408079750000001</v>
      </c>
      <c r="E268" s="26">
        <v>0.35973965759999998</v>
      </c>
      <c r="G268">
        <f>((D268-$D$3)^2+(E268-$E$3)^2)</f>
        <v>1.561905475488627E-2</v>
      </c>
    </row>
    <row r="269" spans="3:7" ht="12.75">
      <c r="C269" s="16">
        <v>1899.7042402643706</v>
      </c>
      <c r="D269" s="26">
        <v>0.3136534634</v>
      </c>
      <c r="E269" s="26">
        <v>0.35971310379999999</v>
      </c>
      <c r="G269">
        <f>((D269-$D$3)^2+(E269-$E$3)^2)</f>
        <v>1.5517749068811522E-2</v>
      </c>
    </row>
    <row r="270" spans="3:7" ht="12.75">
      <c r="C270" s="16">
        <v>1904.4535008650314</v>
      </c>
      <c r="D270" s="26">
        <v>0.31322702460000001</v>
      </c>
      <c r="E270" s="26">
        <v>0.3596861019</v>
      </c>
      <c r="G270">
        <f>((D270-$D$3)^2+(E270-$E$3)^2)</f>
        <v>1.5416973888532694E-2</v>
      </c>
    </row>
    <row r="271" spans="3:7" ht="12.75">
      <c r="C271" s="16">
        <v>1909.214634617194</v>
      </c>
      <c r="D271" s="26">
        <v>0.31280148169999999</v>
      </c>
      <c r="E271" s="26">
        <v>0.35965865159999999</v>
      </c>
      <c r="G271">
        <f>((D271-$D$3)^2+(E271-$E$3)^2)</f>
        <v>1.5316727105255872E-2</v>
      </c>
    </row>
    <row r="272" spans="3:7" ht="12.75">
      <c r="C272" s="16">
        <v>1913.9876712037369</v>
      </c>
      <c r="D272" s="26">
        <v>0.31237683529999999</v>
      </c>
      <c r="E272" s="26">
        <v>0.35963075280000001</v>
      </c>
      <c r="G272">
        <f>((D272-$D$3)^2+(E272-$E$3)^2)</f>
        <v>1.521700663295799E-2</v>
      </c>
    </row>
    <row r="273" spans="3:7" ht="12.75">
      <c r="C273" s="16">
        <v>1918.7726403817462</v>
      </c>
      <c r="D273" s="26">
        <v>0.31195308589999998</v>
      </c>
      <c r="E273" s="26">
        <v>0.35960240500000001</v>
      </c>
      <c r="G273">
        <f>((D273-$D$3)^2+(E273-$E$3)^2)</f>
        <v>1.5117810329452867E-2</v>
      </c>
    </row>
    <row r="274" spans="3:7" ht="12.75">
      <c r="C274" s="16">
        <v>1923.5695719827004</v>
      </c>
      <c r="D274" s="26">
        <v>0.31153023419999998</v>
      </c>
      <c r="E274" s="26">
        <v>0.35957360799999999</v>
      </c>
      <c r="G274">
        <f>((D274-$D$3)^2+(E274-$E$3)^2)</f>
        <v>1.5019136130377064E-2</v>
      </c>
    </row>
    <row r="275" spans="3:7" ht="12.75">
      <c r="C275" s="16">
        <v>1928.3784959126569</v>
      </c>
      <c r="D275" s="26">
        <v>0.31110828070000002</v>
      </c>
      <c r="E275" s="26">
        <v>0.35954436150000002</v>
      </c>
      <c r="G275">
        <f>((D275-$D$3)^2+(E275-$E$3)^2)</f>
        <v>1.4920981920598301E-2</v>
      </c>
    </row>
    <row r="276" spans="3:7" ht="12.75">
      <c r="C276" s="16">
        <v>1933.1994421524385</v>
      </c>
      <c r="D276" s="26">
        <v>0.31068722580000002</v>
      </c>
      <c r="E276" s="26">
        <v>0.35951466520000003</v>
      </c>
      <c r="G276">
        <f>((D276-$D$3)^2+(E276-$E$3)^2)</f>
        <v>1.4823345566929779E-2</v>
      </c>
    </row>
    <row r="277" spans="3:7" ht="12.75">
      <c r="C277" s="16">
        <v>1938.0324407578194</v>
      </c>
      <c r="D277" s="26">
        <v>0.31026707019999999</v>
      </c>
      <c r="E277" s="26">
        <v>0.35948451889999999</v>
      </c>
      <c r="G277">
        <f>((D277-$D$3)^2+(E277-$E$3)^2)</f>
        <v>1.4726225017510334E-2</v>
      </c>
    </row>
    <row r="278" spans="3:7" ht="12.75">
      <c r="C278" s="16">
        <v>1942.8775218597139</v>
      </c>
      <c r="D278" s="26">
        <v>0.30984781439999998</v>
      </c>
      <c r="E278" s="26">
        <v>0.35945392250000002</v>
      </c>
      <c r="G278">
        <f>((D278-$D$3)^2+(E278-$E$3)^2)</f>
        <v>1.4629618188928368E-2</v>
      </c>
    </row>
    <row r="279" spans="3:7" ht="12.75">
      <c r="C279" s="16">
        <v>1947.734715664363</v>
      </c>
      <c r="D279" s="26">
        <v>0.3094294588</v>
      </c>
      <c r="E279" s="26">
        <v>0.35942287560000002</v>
      </c>
      <c r="G279">
        <f>((D279-$D$3)^2+(E279-$E$3)^2)</f>
        <v>1.4533522951987938E-2</v>
      </c>
    </row>
    <row r="280" spans="3:7" ht="12.75">
      <c r="C280" s="16">
        <v>1952.6040524535238</v>
      </c>
      <c r="D280" s="26">
        <v>0.3090120039</v>
      </c>
      <c r="E280" s="26">
        <v>0.35939137799999998</v>
      </c>
      <c r="G280">
        <f>((D280-$D$3)^2+(E280-$E$3)^2)</f>
        <v>1.4437937223116039E-2</v>
      </c>
    </row>
    <row r="281" spans="3:7" ht="12.75">
      <c r="C281" s="16">
        <v>1957.4855625846574</v>
      </c>
      <c r="D281" s="26">
        <v>0.30859545030000002</v>
      </c>
      <c r="E281" s="26">
        <v>0.3593594296</v>
      </c>
      <c r="G281">
        <f>((D281-$D$3)^2+(E281-$E$3)^2)</f>
        <v>1.4342858954583274E-2</v>
      </c>
    </row>
    <row r="282" spans="3:7" ht="12.75">
      <c r="C282" s="16">
        <v>1962.3792764911188</v>
      </c>
      <c r="D282" s="26">
        <v>0.30817979820000002</v>
      </c>
      <c r="E282" s="26">
        <v>0.35932703020000001</v>
      </c>
      <c r="G282">
        <f>((D282-$D$3)^2+(E282-$E$3)^2)</f>
        <v>1.4248286005530386E-2</v>
      </c>
    </row>
    <row r="283" spans="3:7" ht="12.75">
      <c r="C283" s="16">
        <v>1967.2852246823466</v>
      </c>
      <c r="D283" s="26">
        <v>0.30776504830000001</v>
      </c>
      <c r="E283" s="26">
        <v>0.35929417959999999</v>
      </c>
      <c r="G283">
        <f>((D283-$D$3)^2+(E283-$E$3)^2)</f>
        <v>1.4154216350095316E-2</v>
      </c>
    </row>
    <row r="284" spans="3:7" ht="12.75">
      <c r="C284" s="16">
        <v>1972.2034377440523</v>
      </c>
      <c r="D284" s="26">
        <v>0.3073512008</v>
      </c>
      <c r="E284" s="26">
        <v>0.35926087769999998</v>
      </c>
      <c r="G284">
        <f>((D284-$D$3)^2+(E284-$E$3)^2)</f>
        <v>1.4060647866437412E-2</v>
      </c>
    </row>
    <row r="285" spans="3:7" ht="12.75">
      <c r="C285" s="16">
        <v>1977.1339463384122</v>
      </c>
      <c r="D285" s="26">
        <v>0.30693825629999999</v>
      </c>
      <c r="E285" s="26">
        <v>0.35922712429999998</v>
      </c>
      <c r="G285">
        <f>((D285-$D$3)^2+(E285-$E$3)^2)</f>
        <v>1.3967578515854728E-2</v>
      </c>
    </row>
    <row r="286" spans="3:7" ht="12.75">
      <c r="C286" s="16">
        <v>1982.0767812042582</v>
      </c>
      <c r="D286" s="26">
        <v>0.30652621520000001</v>
      </c>
      <c r="E286" s="26">
        <v>0.35919291930000002</v>
      </c>
      <c r="G286">
        <f>((D286-$D$3)^2+(E286-$E$3)^2)</f>
        <v>1.3875006229796285E-2</v>
      </c>
    </row>
    <row r="287" spans="3:7" ht="12.75">
      <c r="C287" s="16">
        <v>1987.0319731572688</v>
      </c>
      <c r="D287" s="26">
        <v>0.30611507770000002</v>
      </c>
      <c r="E287" s="26">
        <v>0.3591582626</v>
      </c>
      <c r="G287">
        <f>((D287-$D$3)^2+(E287-$E$3)^2)</f>
        <v>1.3782928901392787E-2</v>
      </c>
    </row>
    <row r="288" spans="3:7" ht="12.75">
      <c r="C288" s="16">
        <v>1991.999553090162</v>
      </c>
      <c r="D288" s="26">
        <v>0.3057048443</v>
      </c>
      <c r="E288" s="26">
        <v>0.35912315420000002</v>
      </c>
      <c r="G288">
        <f>((D288-$D$3)^2+(E288-$E$3)^2)</f>
        <v>1.3691344503002389E-2</v>
      </c>
    </row>
    <row r="289" spans="3:7" ht="12.75">
      <c r="C289" s="16">
        <v>1996.9795519728873</v>
      </c>
      <c r="D289" s="26">
        <v>0.30529551529999999</v>
      </c>
      <c r="E289" s="26">
        <v>0.3590875939</v>
      </c>
      <c r="G289">
        <f>((D289-$D$3)^2+(E289-$E$3)^2)</f>
        <v>1.3600250950140192E-2</v>
      </c>
    </row>
    <row r="290" spans="3:7" ht="12.75">
      <c r="C290" s="16">
        <v>2001.9720008528193</v>
      </c>
      <c r="D290" s="26">
        <v>0.30488709120000002</v>
      </c>
      <c r="E290" s="26">
        <v>0.3590515816</v>
      </c>
      <c r="G290">
        <f>((D290-$D$3)^2+(E290-$E$3)^2)</f>
        <v>1.3509646215430215E-2</v>
      </c>
    </row>
    <row r="291" spans="3:7" ht="12.75">
      <c r="C291" s="16">
        <v>2006.9769308549512</v>
      </c>
      <c r="D291" s="26">
        <v>0.30447957219999999</v>
      </c>
      <c r="E291" s="26">
        <v>0.35901511730000002</v>
      </c>
      <c r="G291">
        <f>((D291-$D$3)^2+(E291-$E$3)^2)</f>
        <v>1.3419528221531739E-2</v>
      </c>
    </row>
    <row r="292" spans="3:7" ht="12.75">
      <c r="C292" s="16">
        <v>2011.9943731820886</v>
      </c>
      <c r="D292" s="26">
        <v>0.3040729586</v>
      </c>
      <c r="E292" s="26">
        <v>0.35897820110000001</v>
      </c>
      <c r="G292">
        <f>((D292-$D$3)^2+(E292-$E$3)^2)</f>
        <v>1.3329894926990426E-2</v>
      </c>
    </row>
    <row r="293" spans="3:7" ht="12.75">
      <c r="C293" s="16">
        <v>2017.0243591150436</v>
      </c>
      <c r="D293" s="26">
        <v>0.3036672507</v>
      </c>
      <c r="E293" s="26">
        <v>0.35894083269999999</v>
      </c>
      <c r="G293">
        <f>((D293-$D$3)^2+(E293-$E$3)^2)</f>
        <v>1.3240744258585267E-2</v>
      </c>
    </row>
    <row r="294" spans="3:7" ht="12.75">
      <c r="C294" s="16">
        <v>2022.0669200128311</v>
      </c>
      <c r="D294" s="26">
        <v>0.30326244889999998</v>
      </c>
      <c r="E294" s="26">
        <v>0.35890301229999999</v>
      </c>
      <c r="G294">
        <f>((D294-$D$3)^2+(E294-$E$3)^2)</f>
        <v>1.3152074215453056E-2</v>
      </c>
    </row>
    <row r="295" spans="3:7" ht="12.75">
      <c r="C295" s="16">
        <v>2027.1220873128632</v>
      </c>
      <c r="D295" s="26">
        <v>0.30285855340000001</v>
      </c>
      <c r="E295" s="26">
        <v>0.35886473969999999</v>
      </c>
      <c r="G295">
        <f>((D295-$D$3)^2+(E295-$E$3)^2)</f>
        <v>1.3063882722838977E-2</v>
      </c>
    </row>
    <row r="296" spans="3:7" ht="12.75">
      <c r="C296" s="16">
        <v>2032.1898925311452</v>
      </c>
      <c r="D296" s="26">
        <v>0.3024555646</v>
      </c>
      <c r="E296" s="26">
        <v>0.35882601520000001</v>
      </c>
      <c r="G296">
        <f>((D296-$D$3)^2+(E296-$E$3)^2)</f>
        <v>1.2976167799254777E-2</v>
      </c>
    </row>
    <row r="297" spans="3:7" ht="12.75">
      <c r="C297" s="16">
        <v>2037.270367262473</v>
      </c>
      <c r="D297" s="26">
        <v>0.30205348250000003</v>
      </c>
      <c r="E297" s="26">
        <v>0.35878683849999998</v>
      </c>
      <c r="G297">
        <f>((D297-$D$3)^2+(E297-$E$3)^2)</f>
        <v>1.2888927329772693E-2</v>
      </c>
    </row>
    <row r="298" spans="3:7" ht="12.75">
      <c r="C298" s="16">
        <v>2042.363543180629</v>
      </c>
      <c r="D298" s="26">
        <v>0.3016523076</v>
      </c>
      <c r="E298" s="26">
        <v>0.35874720989999997</v>
      </c>
      <c r="G298">
        <f>((D298-$D$3)^2+(E298-$E$3)^2)</f>
        <v>1.2802159364243927E-2</v>
      </c>
    </row>
    <row r="299" spans="3:7" ht="12.75">
      <c r="C299" s="16">
        <v>2047.4694520385804</v>
      </c>
      <c r="D299" s="26">
        <v>0.30125203989999999</v>
      </c>
      <c r="E299" s="26">
        <v>0.35870712939999999</v>
      </c>
      <c r="G299">
        <f>((D299-$D$3)^2+(E299-$E$3)^2)</f>
        <v>1.2715861826442257E-2</v>
      </c>
    </row>
    <row r="300" spans="3:7" ht="12.75">
      <c r="C300" s="16">
        <v>2052.5881256686766</v>
      </c>
      <c r="D300" s="26">
        <v>0.30085267980000002</v>
      </c>
      <c r="E300" s="26">
        <v>0.35866659690000002</v>
      </c>
      <c r="G300">
        <f>((D300-$D$3)^2+(E300-$E$3)^2)</f>
        <v>1.2630032719215605E-2</v>
      </c>
    </row>
    <row r="301" spans="3:7" ht="12.75">
      <c r="C301" s="16">
        <v>2057.7195959828482</v>
      </c>
      <c r="D301" s="26">
        <v>0.3004542275</v>
      </c>
      <c r="E301" s="26">
        <v>0.35862561269999998</v>
      </c>
      <c r="G301">
        <f>((D301-$D$3)^2+(E301-$E$3)^2)</f>
        <v>1.254467004610329E-2</v>
      </c>
    </row>
    <row r="302" spans="3:7" ht="12.75">
      <c r="C302" s="16">
        <v>2062.8638949728052</v>
      </c>
      <c r="D302" s="26">
        <v>0.30005668299999999</v>
      </c>
      <c r="E302" s="26">
        <v>0.35858417679999999</v>
      </c>
      <c r="G302">
        <f>((D302-$D$3)^2+(E302-$E$3)^2)</f>
        <v>1.2459771747890732E-2</v>
      </c>
    </row>
    <row r="303" spans="3:7" ht="12.75">
      <c r="C303" s="16">
        <v>2068.021054710237</v>
      </c>
      <c r="D303" s="26">
        <v>0.29966004670000002</v>
      </c>
      <c r="E303" s="26">
        <v>0.35854228919999998</v>
      </c>
      <c r="G303">
        <f>((D303-$D$3)^2+(E303-$E$3)^2)</f>
        <v>1.2375335852659987E-2</v>
      </c>
    </row>
    <row r="304" spans="3:7" ht="12.75">
      <c r="C304" s="16">
        <v>2073.1911073470123</v>
      </c>
      <c r="D304" s="26">
        <v>0.29926431860000002</v>
      </c>
      <c r="E304" s="26">
        <v>0.35849995019999997</v>
      </c>
      <c r="G304">
        <f>((D304-$D$3)^2+(E304-$E$3)^2)</f>
        <v>1.229136033999787E-2</v>
      </c>
    </row>
    <row r="305" spans="3:7" ht="12.75">
      <c r="C305" s="16">
        <v>2078.3740851153798</v>
      </c>
      <c r="D305" s="26">
        <v>0.29886949899999998</v>
      </c>
      <c r="E305" s="26">
        <v>0.35845715989999999</v>
      </c>
      <c r="G305">
        <f>((D305-$D$3)^2+(E305-$E$3)^2)</f>
        <v>1.2207843237674626E-2</v>
      </c>
    </row>
    <row r="306" spans="3:7" ht="12.75">
      <c r="C306" s="16">
        <v>2083.5700203281681</v>
      </c>
      <c r="D306" s="26">
        <v>0.29847558790000001</v>
      </c>
      <c r="E306" s="26">
        <v>0.35841391839999998</v>
      </c>
      <c r="G306">
        <f>((D306-$D$3)^2+(E306-$E$3)^2)</f>
        <v>1.2124782518516855E-2</v>
      </c>
    </row>
    <row r="307" spans="3:7" ht="12.75">
      <c r="C307" s="16">
        <v>2088.7789453789883</v>
      </c>
      <c r="D307" s="26">
        <v>0.2980825855</v>
      </c>
      <c r="E307" s="26">
        <v>0.35837022590000001</v>
      </c>
      <c r="G307">
        <f>((D307-$D$3)^2+(E307-$E$3)^2)</f>
        <v>1.2042176210535306E-2</v>
      </c>
    </row>
    <row r="308" spans="3:7" ht="12.75">
      <c r="C308" s="16">
        <v>2094.0008927424356</v>
      </c>
      <c r="D308" s="26">
        <v>0.29769049199999997</v>
      </c>
      <c r="E308" s="26">
        <v>0.35832608249999998</v>
      </c>
      <c r="G308">
        <f>((D308-$D$3)^2+(E308-$E$3)^2)</f>
        <v>1.1960022338113383E-2</v>
      </c>
    </row>
    <row r="309" spans="3:7" ht="12.75">
      <c r="C309" s="16">
        <v>2099.2358949742916</v>
      </c>
      <c r="D309" s="26">
        <v>0.29729930729999998</v>
      </c>
      <c r="E309" s="26">
        <v>0.35828148850000002</v>
      </c>
      <c r="G309">
        <f>((D309-$D$3)^2+(E309-$E$3)^2)</f>
        <v>1.1878318889906642E-2</v>
      </c>
    </row>
    <row r="310" spans="3:7" ht="12.75">
      <c r="C310" s="16">
        <v>2104.4839847117273</v>
      </c>
      <c r="D310" s="26">
        <v>0.29690903159999998</v>
      </c>
      <c r="E310" s="26">
        <v>0.3582364441</v>
      </c>
      <c r="G310">
        <f>((D310-$D$3)^2+(E310-$E$3)^2)</f>
        <v>1.1797063911061303E-2</v>
      </c>
    </row>
    <row r="311" spans="3:7" ht="12.75">
      <c r="C311" s="16">
        <v>2109.7451946735064</v>
      </c>
      <c r="D311" s="26">
        <v>0.2965196651</v>
      </c>
      <c r="E311" s="26">
        <v>0.35819094940000001</v>
      </c>
      <c r="G311">
        <f>((D311-$D$3)^2+(E311-$E$3)^2)</f>
        <v>1.1716255443125538E-2</v>
      </c>
    </row>
    <row r="312" spans="3:7" ht="12.75">
      <c r="C312" s="16">
        <v>2115.01955766019</v>
      </c>
      <c r="D312" s="26">
        <v>0.2961312076</v>
      </c>
      <c r="E312" s="26">
        <v>0.35814500469999999</v>
      </c>
      <c r="G312">
        <f>((D312-$D$3)^2+(E312-$E$3)^2)</f>
        <v>1.1635891472992986E-2</v>
      </c>
    </row>
    <row r="313" spans="3:7" ht="12.75">
      <c r="C313" s="16">
        <v>2120.3071065543404</v>
      </c>
      <c r="D313" s="26">
        <v>0.29574365940000003</v>
      </c>
      <c r="E313" s="26">
        <v>0.3580986102</v>
      </c>
      <c r="G313">
        <f>((D313-$D$3)^2+(E313-$E$3)^2)</f>
        <v>1.1555970082678389E-2</v>
      </c>
    </row>
    <row r="314" spans="3:7" ht="12.75">
      <c r="C314" s="16">
        <v>2125.6078743207263</v>
      </c>
      <c r="D314" s="26">
        <v>0.2953570204</v>
      </c>
      <c r="E314" s="26">
        <v>0.35805176630000002</v>
      </c>
      <c r="G314">
        <f t="shared" ref="G314:G377" si="0">((D314-$D$3)^2+(E314-$E$3)^2)</f>
        <v>1.1476489299777251E-2</v>
      </c>
    </row>
    <row r="315" spans="3:7" ht="12.75">
      <c r="C315" s="16">
        <v>2130.921894006528</v>
      </c>
      <c r="D315" s="26">
        <v>0.2949712907</v>
      </c>
      <c r="E315" s="26">
        <v>0.3580044731</v>
      </c>
      <c r="G315">
        <f t="shared" si="0"/>
        <v>1.139744716978938E-2</v>
      </c>
    </row>
    <row r="316" spans="3:7" ht="12.75">
      <c r="C316" s="16">
        <v>2136.2491987415442</v>
      </c>
      <c r="D316" s="26">
        <v>0.29458647030000001</v>
      </c>
      <c r="E316" s="26">
        <v>0.35795673099999997</v>
      </c>
      <c r="G316">
        <f t="shared" si="0"/>
        <v>1.1318841751860534E-2</v>
      </c>
    </row>
    <row r="317" spans="3:7" ht="12.75">
      <c r="C317" s="16">
        <v>2141.5898217383979</v>
      </c>
      <c r="D317" s="26">
        <v>0.29420255919999999</v>
      </c>
      <c r="E317" s="26">
        <v>0.35790854020000001</v>
      </c>
      <c r="G317">
        <f t="shared" si="0"/>
        <v>1.1240671093115294E-2</v>
      </c>
    </row>
    <row r="318" spans="3:7" ht="12.75">
      <c r="C318" s="16">
        <v>2146.9437962927436</v>
      </c>
      <c r="D318" s="26">
        <v>0.29381955729999998</v>
      </c>
      <c r="E318" s="26">
        <v>0.35785990109999999</v>
      </c>
      <c r="G318">
        <f t="shared" si="0"/>
        <v>1.1162933245676257E-2</v>
      </c>
    </row>
    <row r="319" spans="3:7" ht="12.75">
      <c r="C319" s="16">
        <v>2152.3111557834754</v>
      </c>
      <c r="D319" s="26">
        <v>0.29343746479999999</v>
      </c>
      <c r="E319" s="26">
        <v>0.35781081399999998</v>
      </c>
      <c r="G319">
        <f t="shared" si="0"/>
        <v>1.1085626316095911E-2</v>
      </c>
    </row>
    <row r="320" spans="3:7" ht="12.75">
      <c r="C320" s="16">
        <v>2157.6919336729338</v>
      </c>
      <c r="D320" s="26">
        <v>0.29305628150000002</v>
      </c>
      <c r="E320" s="26">
        <v>0.3577612792</v>
      </c>
      <c r="G320">
        <f t="shared" si="0"/>
        <v>1.1008748340518801E-2</v>
      </c>
    </row>
    <row r="321" spans="3:7" ht="12.75">
      <c r="C321" s="16">
        <v>2163.086163507116</v>
      </c>
      <c r="D321" s="26">
        <v>0.29267600729999999</v>
      </c>
      <c r="E321" s="26">
        <v>0.3577112972</v>
      </c>
      <c r="G321">
        <f t="shared" si="0"/>
        <v>1.093229739858961E-2</v>
      </c>
    </row>
    <row r="322" spans="3:7" ht="12.75">
      <c r="C322" s="16">
        <v>2168.4938789158837</v>
      </c>
      <c r="D322" s="26">
        <v>0.29229664239999997</v>
      </c>
      <c r="E322" s="26">
        <v>0.35766086809999997</v>
      </c>
      <c r="G322">
        <f t="shared" si="0"/>
        <v>1.0856271596765023E-2</v>
      </c>
    </row>
    <row r="323" spans="3:7" ht="12.75">
      <c r="C323" s="16">
        <v>2173.9151136131732</v>
      </c>
      <c r="D323" s="26">
        <v>0.29191818650000001</v>
      </c>
      <c r="E323" s="26">
        <v>0.35760999249999997</v>
      </c>
      <c r="G323">
        <f t="shared" si="0"/>
        <v>1.0780668998145526E-2</v>
      </c>
    </row>
    <row r="324" spans="3:7" ht="12.75">
      <c r="C324" s="16">
        <v>2179.3499013972059</v>
      </c>
      <c r="D324" s="26">
        <v>0.29154063959999998</v>
      </c>
      <c r="E324" s="26">
        <v>0.35755867079999998</v>
      </c>
      <c r="G324">
        <f t="shared" si="0"/>
        <v>1.0705487710726751E-2</v>
      </c>
    </row>
    <row r="325" spans="3:7" ht="12.75">
      <c r="C325" s="16">
        <v>2184.7982761506987</v>
      </c>
      <c r="D325" s="26">
        <v>0.29116400170000001</v>
      </c>
      <c r="E325" s="26">
        <v>0.3575069032</v>
      </c>
      <c r="G325">
        <f t="shared" si="0"/>
        <v>1.0630725830614085E-2</v>
      </c>
    </row>
    <row r="326" spans="3:7" ht="12.75">
      <c r="C326" s="16">
        <v>2190.2602718410753</v>
      </c>
      <c r="D326" s="26">
        <v>0.29078827260000001</v>
      </c>
      <c r="E326" s="26">
        <v>0.35745469029999999</v>
      </c>
      <c r="G326">
        <f t="shared" si="0"/>
        <v>1.0556381458681031E-2</v>
      </c>
    </row>
    <row r="327" spans="3:7" ht="12.75">
      <c r="C327" s="16">
        <v>2195.7359225206778</v>
      </c>
      <c r="D327" s="26">
        <v>0.29041345210000002</v>
      </c>
      <c r="E327" s="26">
        <v>0.35740203250000002</v>
      </c>
      <c r="G327">
        <f t="shared" si="0"/>
        <v>1.0482452684462188E-2</v>
      </c>
    </row>
    <row r="328" spans="3:7" ht="12.75">
      <c r="C328" s="16">
        <v>2201.2252623269792</v>
      </c>
      <c r="D328" s="26">
        <v>0.29003954030000001</v>
      </c>
      <c r="E328" s="26">
        <v>0.35734893010000002</v>
      </c>
      <c r="G328">
        <f t="shared" si="0"/>
        <v>1.0408937650231657E-2</v>
      </c>
    </row>
    <row r="329" spans="3:7" ht="12.75">
      <c r="C329" s="16">
        <v>2206.7283254827967</v>
      </c>
      <c r="D329" s="26">
        <v>0.28966653689999999</v>
      </c>
      <c r="E329" s="26">
        <v>0.35729538379999998</v>
      </c>
      <c r="G329">
        <f t="shared" si="0"/>
        <v>1.0335834466432287E-2</v>
      </c>
    </row>
    <row r="330" spans="3:7" ht="12.75">
      <c r="C330" s="16">
        <v>2212.2451462965037</v>
      </c>
      <c r="D330" s="26">
        <v>0.28929444180000002</v>
      </c>
      <c r="E330" s="26">
        <v>0.35724139389999998</v>
      </c>
      <c r="G330">
        <f t="shared" si="0"/>
        <v>1.0263141251111167E-2</v>
      </c>
    </row>
    <row r="331" spans="3:7" ht="12.75">
      <c r="C331" s="16">
        <v>2217.7757591622449</v>
      </c>
      <c r="D331" s="26">
        <v>0.28892325489999998</v>
      </c>
      <c r="E331" s="26">
        <v>0.35718696100000003</v>
      </c>
      <c r="G331">
        <f t="shared" si="0"/>
        <v>1.0190856155240855E-2</v>
      </c>
    </row>
    <row r="332" spans="3:7" ht="12.75">
      <c r="C332" s="16">
        <v>2223.3201985601504</v>
      </c>
      <c r="D332" s="26">
        <v>0.28855297590000001</v>
      </c>
      <c r="E332" s="26">
        <v>0.35713208549999997</v>
      </c>
      <c r="G332">
        <f t="shared" si="0"/>
        <v>1.0118977282107824E-2</v>
      </c>
    </row>
    <row r="333" spans="3:7" ht="12.75">
      <c r="C333" s="16">
        <v>2228.8784990565505</v>
      </c>
      <c r="D333" s="26">
        <v>0.28818360479999999</v>
      </c>
      <c r="E333" s="26">
        <v>0.35707676789999998</v>
      </c>
      <c r="G333">
        <f t="shared" si="0"/>
        <v>1.0047502804647725E-2</v>
      </c>
    </row>
    <row r="334" spans="3:7" ht="12.75">
      <c r="C334" s="16">
        <v>2234.4506953041919</v>
      </c>
      <c r="D334" s="26">
        <v>0.28781514120000001</v>
      </c>
      <c r="E334" s="26">
        <v>0.35702100879999998</v>
      </c>
      <c r="G334">
        <f t="shared" si="0"/>
        <v>9.9764308388843558E-3</v>
      </c>
    </row>
    <row r="335" spans="3:7" ht="12.75">
      <c r="C335" s="16">
        <v>2240.0368220424521</v>
      </c>
      <c r="D335" s="26">
        <v>0.28744758510000001</v>
      </c>
      <c r="E335" s="26">
        <v>0.35696480870000002</v>
      </c>
      <c r="G335">
        <f t="shared" si="0"/>
        <v>9.9057595703934027E-3</v>
      </c>
    </row>
    <row r="336" spans="3:7" ht="12.75">
      <c r="C336" s="16">
        <v>2245.636914097558</v>
      </c>
      <c r="D336" s="26">
        <v>0.28708093610000002</v>
      </c>
      <c r="E336" s="26">
        <v>0.35690816819999999</v>
      </c>
      <c r="G336">
        <f t="shared" si="0"/>
        <v>9.8354871283897714E-3</v>
      </c>
    </row>
    <row r="337" spans="3:7" ht="12.75">
      <c r="C337" s="16">
        <v>2251.2510063828017</v>
      </c>
      <c r="D337" s="26">
        <v>0.28671519410000001</v>
      </c>
      <c r="E337" s="26">
        <v>0.35685108770000001</v>
      </c>
      <c r="G337">
        <f t="shared" si="0"/>
        <v>9.7656116845558239E-3</v>
      </c>
    </row>
    <row r="338" spans="3:7" ht="12.75">
      <c r="C338" s="16">
        <v>2256.8791338987585</v>
      </c>
      <c r="D338" s="26">
        <v>0.28635035879999998</v>
      </c>
      <c r="E338" s="26">
        <v>0.35679356800000001</v>
      </c>
      <c r="G338">
        <f t="shared" si="0"/>
        <v>9.6961314167286431E-3</v>
      </c>
    </row>
    <row r="339" spans="3:7" ht="12.75">
      <c r="C339" s="16">
        <v>2262.5213317335051</v>
      </c>
      <c r="D339" s="26">
        <v>0.28598643010000002</v>
      </c>
      <c r="E339" s="26">
        <v>0.35673560949999999</v>
      </c>
      <c r="G339">
        <f t="shared" si="0"/>
        <v>9.6270445092998726E-3</v>
      </c>
    </row>
    <row r="340" spans="3:7" ht="12.75">
      <c r="C340" s="16">
        <v>2268.1776350628388</v>
      </c>
      <c r="D340" s="26">
        <v>0.28562340749999998</v>
      </c>
      <c r="E340" s="26">
        <v>0.35667721299999999</v>
      </c>
      <c r="G340">
        <f t="shared" si="0"/>
        <v>9.5583491180493349E-3</v>
      </c>
    </row>
    <row r="341" spans="3:7" ht="12.75">
      <c r="C341" s="16">
        <v>2273.8480791504958</v>
      </c>
      <c r="D341" s="26">
        <v>0.28526129090000002</v>
      </c>
      <c r="E341" s="26">
        <v>0.35661837889999998</v>
      </c>
      <c r="G341">
        <f t="shared" si="0"/>
        <v>9.4900434404783431E-3</v>
      </c>
    </row>
    <row r="342" spans="3:7" ht="12.75">
      <c r="C342" s="16">
        <v>2279.5326993483718</v>
      </c>
      <c r="D342" s="26">
        <v>0.28490008</v>
      </c>
      <c r="E342" s="26">
        <v>0.35655910790000001</v>
      </c>
      <c r="G342">
        <f t="shared" si="0"/>
        <v>9.4221256718537393E-3</v>
      </c>
    </row>
    <row r="343" spans="3:7" ht="12.75">
      <c r="C343" s="16">
        <v>2285.2315310967424</v>
      </c>
      <c r="D343" s="26">
        <v>0.28453977450000001</v>
      </c>
      <c r="E343" s="26">
        <v>0.35649940070000002</v>
      </c>
      <c r="G343">
        <f t="shared" si="0"/>
        <v>9.3545940140467437E-3</v>
      </c>
    </row>
    <row r="344" spans="3:7" ht="12.75">
      <c r="C344" s="16">
        <v>2290.9446099244842</v>
      </c>
      <c r="D344" s="26">
        <v>0.28418037410000002</v>
      </c>
      <c r="E344" s="26">
        <v>0.35643925789999997</v>
      </c>
      <c r="G344">
        <f t="shared" si="0"/>
        <v>9.2874466667956374E-3</v>
      </c>
    </row>
    <row r="345" spans="3:7" ht="12.75">
      <c r="C345" s="16">
        <v>2296.6719714492951</v>
      </c>
      <c r="D345" s="26">
        <v>0.28382187840000001</v>
      </c>
      <c r="E345" s="26">
        <v>0.35637868020000002</v>
      </c>
      <c r="G345">
        <f t="shared" si="0"/>
        <v>9.2206818280677148E-3</v>
      </c>
    </row>
    <row r="346" spans="3:7" ht="12.75">
      <c r="C346" s="16">
        <v>2302.4136513779181</v>
      </c>
      <c r="D346" s="26">
        <v>0.2834642872</v>
      </c>
      <c r="E346" s="26">
        <v>0.3563176683</v>
      </c>
      <c r="G346">
        <f t="shared" si="0"/>
        <v>9.1542977367722236E-3</v>
      </c>
    </row>
    <row r="347" spans="3:7" ht="12.75">
      <c r="C347" s="16">
        <v>2308.1696855063628</v>
      </c>
      <c r="D347" s="26">
        <v>0.28310760010000002</v>
      </c>
      <c r="E347" s="26">
        <v>0.35625622280000002</v>
      </c>
      <c r="G347">
        <f t="shared" si="0"/>
        <v>9.0882925954586871E-3</v>
      </c>
    </row>
    <row r="348" spans="3:7" ht="12.75">
      <c r="C348" s="16">
        <v>2313.9401097201285</v>
      </c>
      <c r="D348" s="26">
        <v>0.2827518168</v>
      </c>
      <c r="E348" s="26">
        <v>0.35619434439999997</v>
      </c>
      <c r="G348">
        <f t="shared" si="0"/>
        <v>9.0226646391350276E-3</v>
      </c>
    </row>
    <row r="349" spans="3:7" ht="12.75">
      <c r="C349" s="16">
        <v>2319.7249599944289</v>
      </c>
      <c r="D349" s="26">
        <v>0.28239693690000001</v>
      </c>
      <c r="E349" s="26">
        <v>0.35613203389999998</v>
      </c>
      <c r="G349">
        <f t="shared" si="0"/>
        <v>8.9574121011793441E-3</v>
      </c>
    </row>
    <row r="350" spans="3:7" ht="12.75">
      <c r="C350" s="16">
        <v>2325.5242723944148</v>
      </c>
      <c r="D350" s="26">
        <v>0.28204296000000001</v>
      </c>
      <c r="E350" s="26">
        <v>0.35606929199999998</v>
      </c>
      <c r="G350">
        <f t="shared" si="0"/>
        <v>8.8925332130746874E-3</v>
      </c>
    </row>
    <row r="351" spans="3:7" ht="12.75">
      <c r="C351" s="16">
        <v>2331.3380830754008</v>
      </c>
      <c r="D351" s="26">
        <v>0.28168988589999999</v>
      </c>
      <c r="E351" s="26">
        <v>0.35600611939999999</v>
      </c>
      <c r="G351">
        <f t="shared" si="0"/>
        <v>8.8280262464730998E-3</v>
      </c>
    </row>
    <row r="352" spans="3:7" ht="12.75">
      <c r="C352" s="16">
        <v>2337.1664282830893</v>
      </c>
      <c r="D352" s="26">
        <v>0.28133771400000002</v>
      </c>
      <c r="E352" s="26">
        <v>0.35594251690000001</v>
      </c>
      <c r="G352">
        <f t="shared" si="0"/>
        <v>8.7638894213993897E-3</v>
      </c>
    </row>
    <row r="353" spans="3:7" ht="12.75">
      <c r="C353" s="16">
        <v>2343.0093443537971</v>
      </c>
      <c r="D353" s="26">
        <v>0.28098644410000001</v>
      </c>
      <c r="E353" s="26">
        <v>0.35587848519999998</v>
      </c>
      <c r="G353">
        <f t="shared" si="0"/>
        <v>8.7001210227333411E-3</v>
      </c>
    </row>
    <row r="354" spans="3:7" ht="12.75">
      <c r="C354" s="16">
        <v>2348.8668677146816</v>
      </c>
      <c r="D354" s="26">
        <v>0.28063607559999998</v>
      </c>
      <c r="E354" s="26">
        <v>0.35581402519999999</v>
      </c>
      <c r="G354">
        <f t="shared" si="0"/>
        <v>8.6367192928396945E-3</v>
      </c>
    </row>
    <row r="355" spans="3:7" ht="12.75">
      <c r="C355" s="16">
        <v>2354.7390348839681</v>
      </c>
      <c r="D355" s="26">
        <v>0.28028660820000001</v>
      </c>
      <c r="E355" s="26">
        <v>0.35574913749999998</v>
      </c>
      <c r="G355">
        <f t="shared" si="0"/>
        <v>8.5736825047390934E-3</v>
      </c>
    </row>
    <row r="356" spans="3:7" ht="12.75">
      <c r="C356" s="16">
        <v>2360.6258824711781</v>
      </c>
      <c r="D356" s="26">
        <v>0.2799380414</v>
      </c>
      <c r="E356" s="26">
        <v>0.35568382310000002</v>
      </c>
      <c r="G356">
        <f t="shared" si="0"/>
        <v>8.5110089395743684E-3</v>
      </c>
    </row>
    <row r="357" spans="3:7" ht="12.75">
      <c r="C357" s="16">
        <v>2366.527447177356</v>
      </c>
      <c r="D357" s="26">
        <v>0.27959037489999999</v>
      </c>
      <c r="E357" s="26">
        <v>0.3556180826</v>
      </c>
      <c r="G357">
        <f t="shared" si="0"/>
        <v>8.4486968836126747E-3</v>
      </c>
    </row>
    <row r="358" spans="3:7" ht="12.75">
      <c r="C358" s="16">
        <v>2372.4437657952994</v>
      </c>
      <c r="D358" s="26">
        <v>0.27924360809999998</v>
      </c>
      <c r="E358" s="26">
        <v>0.3555519171</v>
      </c>
      <c r="G358">
        <f t="shared" si="0"/>
        <v>8.3867446237399432E-3</v>
      </c>
    </row>
    <row r="359" spans="3:7" ht="12.75">
      <c r="C359" s="16">
        <v>2378.3748752097877</v>
      </c>
      <c r="D359" s="26">
        <v>0.2788977406</v>
      </c>
      <c r="E359" s="26">
        <v>0.35548532719999998</v>
      </c>
      <c r="G359">
        <f t="shared" si="0"/>
        <v>8.3251504434532237E-3</v>
      </c>
    </row>
    <row r="360" spans="3:7" ht="12.75">
      <c r="C360" s="16">
        <v>2384.320812397812</v>
      </c>
      <c r="D360" s="26">
        <v>0.278552772</v>
      </c>
      <c r="E360" s="26">
        <v>0.3554183138</v>
      </c>
      <c r="G360">
        <f t="shared" si="0"/>
        <v>8.2639126585368847E-3</v>
      </c>
    </row>
    <row r="361" spans="3:7" ht="12.75">
      <c r="C361" s="16">
        <v>2390.2816144288063</v>
      </c>
      <c r="D361" s="26">
        <v>0.27820870170000001</v>
      </c>
      <c r="E361" s="26">
        <v>0.35535087780000002</v>
      </c>
      <c r="G361">
        <f t="shared" si="0"/>
        <v>8.203029559340505E-3</v>
      </c>
    </row>
    <row r="362" spans="3:7" ht="12.75">
      <c r="C362" s="16">
        <v>2396.2573184648782</v>
      </c>
      <c r="D362" s="26">
        <v>0.27786552930000002</v>
      </c>
      <c r="E362" s="26">
        <v>0.35528302010000001</v>
      </c>
      <c r="G362">
        <f t="shared" si="0"/>
        <v>8.1424994751426762E-3</v>
      </c>
    </row>
    <row r="363" spans="3:7" ht="12.75">
      <c r="C363" s="16">
        <v>2402.2479617610402</v>
      </c>
      <c r="D363" s="26">
        <v>0.27752325430000002</v>
      </c>
      <c r="E363" s="26">
        <v>0.35521474149999999</v>
      </c>
      <c r="G363">
        <f t="shared" si="0"/>
        <v>8.0823207174034253E-3</v>
      </c>
    </row>
    <row r="364" spans="3:7" ht="12.75">
      <c r="C364" s="16">
        <v>2408.2535816654427</v>
      </c>
      <c r="D364" s="26">
        <v>0.2771818761</v>
      </c>
      <c r="E364" s="26">
        <v>0.35514604300000002</v>
      </c>
      <c r="G364">
        <f t="shared" si="0"/>
        <v>8.0224916055607678E-3</v>
      </c>
    </row>
    <row r="365" spans="3:7" ht="12.75">
      <c r="C365" s="16">
        <v>2414.2742156196059</v>
      </c>
      <c r="D365" s="26">
        <v>0.27684139419999998</v>
      </c>
      <c r="E365" s="26">
        <v>0.35507692540000002</v>
      </c>
      <c r="G365">
        <f t="shared" si="0"/>
        <v>7.9630104648406985E-3</v>
      </c>
    </row>
    <row r="366" spans="3:7" ht="12.75">
      <c r="C366" s="16">
        <v>2420.3099011586546</v>
      </c>
      <c r="D366" s="26">
        <v>0.27650180819999998</v>
      </c>
      <c r="E366" s="26">
        <v>0.35500738970000001</v>
      </c>
      <c r="G366">
        <f t="shared" si="0"/>
        <v>7.9038756597949403E-3</v>
      </c>
    </row>
    <row r="367" spans="3:7" ht="12.75">
      <c r="C367" s="16">
        <v>2426.360675911551</v>
      </c>
      <c r="D367" s="26">
        <v>0.2761631175</v>
      </c>
      <c r="E367" s="26">
        <v>0.3549374367</v>
      </c>
      <c r="G367">
        <f t="shared" si="0"/>
        <v>7.845085513357497E-3</v>
      </c>
    </row>
    <row r="368" spans="3:7" ht="12.75">
      <c r="C368" s="16">
        <v>2432.4265776013299</v>
      </c>
      <c r="D368" s="26">
        <v>0.2758253215</v>
      </c>
      <c r="E368" s="26">
        <v>0.35486706750000002</v>
      </c>
      <c r="G368">
        <f t="shared" si="0"/>
        <v>7.7866383807319202E-3</v>
      </c>
    </row>
    <row r="369" spans="3:7" ht="12.75">
      <c r="C369" s="16">
        <v>2438.5076440453331</v>
      </c>
      <c r="D369" s="26">
        <v>0.27548841969999999</v>
      </c>
      <c r="E369" s="26">
        <v>0.35479628299999999</v>
      </c>
      <c r="G369">
        <f t="shared" si="0"/>
        <v>7.7285326226235749E-3</v>
      </c>
    </row>
    <row r="370" spans="3:7" ht="12.75">
      <c r="C370" s="16">
        <v>2444.6039131554462</v>
      </c>
      <c r="D370" s="26">
        <v>0.27515241150000003</v>
      </c>
      <c r="E370" s="26">
        <v>0.35472508419999998</v>
      </c>
      <c r="G370">
        <f t="shared" si="0"/>
        <v>7.6707665994139376E-3</v>
      </c>
    </row>
    <row r="371" spans="3:7" ht="12.75">
      <c r="C371" s="16">
        <v>2450.7154229383345</v>
      </c>
      <c r="D371" s="26">
        <v>0.27481729630000001</v>
      </c>
      <c r="E371" s="26">
        <v>0.35465347190000002</v>
      </c>
      <c r="G371">
        <f t="shared" si="0"/>
        <v>7.6133386616153813E-3</v>
      </c>
    </row>
    <row r="372" spans="3:7" ht="12.75">
      <c r="C372" s="16">
        <v>2456.8422114956802</v>
      </c>
      <c r="D372" s="26">
        <v>0.27448307360000002</v>
      </c>
      <c r="E372" s="26">
        <v>0.35458144730000002</v>
      </c>
      <c r="G372">
        <f t="shared" si="0"/>
        <v>7.5562472153677829E-3</v>
      </c>
    </row>
    <row r="373" spans="3:7" ht="12.75">
      <c r="C373" s="16">
        <v>2462.9843170244194</v>
      </c>
      <c r="D373" s="26">
        <v>0.27414974269999998</v>
      </c>
      <c r="E373" s="26">
        <v>0.35450901130000001</v>
      </c>
      <c r="G373">
        <f t="shared" si="0"/>
        <v>7.4994906178806955E-3</v>
      </c>
    </row>
    <row r="374" spans="3:7" ht="12.75">
      <c r="C374" s="16">
        <v>2469.1417778169803</v>
      </c>
      <c r="D374" s="26">
        <v>0.27381730310000002</v>
      </c>
      <c r="E374" s="26">
        <v>0.35443616490000002</v>
      </c>
      <c r="G374">
        <f t="shared" si="0"/>
        <v>7.4430672720520764E-3</v>
      </c>
    </row>
    <row r="375" spans="3:7" ht="12.75">
      <c r="C375" s="16">
        <v>2475.3146322615225</v>
      </c>
      <c r="D375" s="26">
        <v>0.27348575419999999</v>
      </c>
      <c r="E375" s="26">
        <v>0.35436290920000002</v>
      </c>
      <c r="G375">
        <f t="shared" si="0"/>
        <v>7.3869755805706493E-3</v>
      </c>
    </row>
    <row r="376" spans="3:7" ht="12.75">
      <c r="C376" s="16">
        <v>2481.5029188421763</v>
      </c>
      <c r="D376" s="26">
        <v>0.27315509519999998</v>
      </c>
      <c r="E376" s="26">
        <v>0.35428924509999998</v>
      </c>
      <c r="G376">
        <f t="shared" si="0"/>
        <v>7.3312139062877597E-3</v>
      </c>
    </row>
    <row r="377" spans="3:7" ht="12.75">
      <c r="C377" s="16">
        <v>2487.7066761392816</v>
      </c>
      <c r="D377" s="26">
        <v>0.2728253256</v>
      </c>
      <c r="E377" s="26">
        <v>0.3542151738</v>
      </c>
      <c r="G377">
        <f t="shared" si="0"/>
        <v>7.2757806889849497E-3</v>
      </c>
    </row>
    <row r="378" spans="3:7" ht="12.75">
      <c r="C378" s="16">
        <v>2493.9259428296295</v>
      </c>
      <c r="D378" s="26">
        <v>0.27249644470000001</v>
      </c>
      <c r="E378" s="26">
        <v>0.35414069619999999</v>
      </c>
      <c r="G378">
        <f t="shared" ref="G378:G441" si="1">((D378-$D$3)^2+(E378-$E$3)^2)</f>
        <v>7.2206743203000251E-3</v>
      </c>
    </row>
    <row r="379" spans="3:7" ht="12.75">
      <c r="C379" s="16">
        <v>2500.1607576867036</v>
      </c>
      <c r="D379" s="26">
        <v>0.27216845200000001</v>
      </c>
      <c r="E379" s="26">
        <v>0.35406581339999998</v>
      </c>
      <c r="G379">
        <f t="shared" si="1"/>
        <v>7.165893244978818E-3</v>
      </c>
    </row>
    <row r="380" spans="3:7" ht="12.75">
      <c r="C380" s="16">
        <v>2506.4111595809204</v>
      </c>
      <c r="D380" s="26">
        <v>0.27184134659999998</v>
      </c>
      <c r="E380" s="26">
        <v>0.35399052660000002</v>
      </c>
      <c r="G380">
        <f t="shared" si="1"/>
        <v>7.1114358635053004E-3</v>
      </c>
    </row>
    <row r="381" spans="3:7" ht="12.75">
      <c r="C381" s="16">
        <v>2512.6771874798724</v>
      </c>
      <c r="D381" s="26">
        <v>0.2715151281</v>
      </c>
      <c r="E381" s="26">
        <v>0.35391483670000001</v>
      </c>
      <c r="G381">
        <f t="shared" si="1"/>
        <v>7.0573006323065117E-3</v>
      </c>
    </row>
    <row r="382" spans="3:7" ht="12.75">
      <c r="C382" s="16">
        <v>2518.958880448572</v>
      </c>
      <c r="D382" s="26">
        <v>0.27118979560000001</v>
      </c>
      <c r="E382" s="26">
        <v>0.3538387449</v>
      </c>
      <c r="G382">
        <f t="shared" si="1"/>
        <v>7.0034859656830303E-3</v>
      </c>
    </row>
    <row r="383" spans="3:7" ht="12.75">
      <c r="C383" s="16">
        <v>2525.2562776496934</v>
      </c>
      <c r="D383" s="26">
        <v>0.27086534849999999</v>
      </c>
      <c r="E383" s="26">
        <v>0.35376225230000002</v>
      </c>
      <c r="G383">
        <f t="shared" si="1"/>
        <v>6.9499903206103678E-3</v>
      </c>
    </row>
    <row r="384" spans="3:7" ht="12.75">
      <c r="C384" s="16">
        <v>2531.5694183438177</v>
      </c>
      <c r="D384" s="26">
        <v>0.27054178600000001</v>
      </c>
      <c r="E384" s="26">
        <v>0.35368536010000001</v>
      </c>
      <c r="G384">
        <f t="shared" si="1"/>
        <v>6.8968121398778831E-3</v>
      </c>
    </row>
    <row r="385" spans="3:7" ht="12.75">
      <c r="C385" s="16">
        <v>2537.8983418896769</v>
      </c>
      <c r="D385" s="26">
        <v>0.27021910760000001</v>
      </c>
      <c r="E385" s="26">
        <v>0.35360806919999999</v>
      </c>
      <c r="G385">
        <f t="shared" si="1"/>
        <v>6.8439498919684021E-3</v>
      </c>
    </row>
    <row r="386" spans="3:7" ht="12.75">
      <c r="C386" s="16">
        <v>2544.2430877444008</v>
      </c>
      <c r="D386" s="26">
        <v>0.26989731239999998</v>
      </c>
      <c r="E386" s="26">
        <v>0.3535303809</v>
      </c>
      <c r="G386">
        <f t="shared" si="1"/>
        <v>6.7914020270038369E-3</v>
      </c>
    </row>
    <row r="387" spans="3:7" ht="12.75">
      <c r="C387" s="16">
        <v>2550.6036954637616</v>
      </c>
      <c r="D387" s="26">
        <v>0.26957639979999998</v>
      </c>
      <c r="E387" s="26">
        <v>0.35345229639999998</v>
      </c>
      <c r="G387">
        <f t="shared" si="1"/>
        <v>6.7391670369155166E-3</v>
      </c>
    </row>
    <row r="388" spans="3:7" ht="12.75">
      <c r="C388" s="16">
        <v>2556.9802047024209</v>
      </c>
      <c r="D388" s="26">
        <v>0.269256369</v>
      </c>
      <c r="E388" s="26">
        <v>0.35337381670000001</v>
      </c>
      <c r="G388">
        <f t="shared" si="1"/>
        <v>6.6872433754175909E-3</v>
      </c>
    </row>
    <row r="389" spans="3:7" ht="12.75">
      <c r="C389" s="16">
        <v>2563.372655214177</v>
      </c>
      <c r="D389" s="26">
        <v>0.26893721929999997</v>
      </c>
      <c r="E389" s="26">
        <v>0.35329494309999998</v>
      </c>
      <c r="G389">
        <f t="shared" si="1"/>
        <v>6.6356295416794414E-3</v>
      </c>
    </row>
    <row r="390" spans="3:7" ht="12.75">
      <c r="C390" s="16">
        <v>2569.7810868522124</v>
      </c>
      <c r="D390" s="26">
        <v>0.26861894990000001</v>
      </c>
      <c r="E390" s="26">
        <v>0.35321567669999998</v>
      </c>
      <c r="G390">
        <f t="shared" si="1"/>
        <v>6.5843240111951766E-3</v>
      </c>
    </row>
    <row r="391" spans="3:7" ht="12.75">
      <c r="C391" s="16">
        <v>2576.2055395693428</v>
      </c>
      <c r="D391" s="26">
        <v>0.2683015601</v>
      </c>
      <c r="E391" s="26">
        <v>0.3531360187</v>
      </c>
      <c r="G391">
        <f t="shared" si="1"/>
        <v>6.5333252884534568E-3</v>
      </c>
    </row>
    <row r="392" spans="3:7" ht="12.75">
      <c r="C392" s="16">
        <v>2582.6460534182661</v>
      </c>
      <c r="D392" s="26">
        <v>0.26798504899999998</v>
      </c>
      <c r="E392" s="26">
        <v>0.35305597030000002</v>
      </c>
      <c r="G392">
        <f t="shared" si="1"/>
        <v>6.482631856628316E-3</v>
      </c>
    </row>
    <row r="393" spans="3:7" ht="12.75">
      <c r="C393" s="16">
        <v>2589.1026685518118</v>
      </c>
      <c r="D393" s="26">
        <v>0.26766941599999999</v>
      </c>
      <c r="E393" s="26">
        <v>0.35297553269999998</v>
      </c>
      <c r="G393">
        <f t="shared" si="1"/>
        <v>6.4322422476079284E-3</v>
      </c>
    </row>
    <row r="394" spans="3:7" ht="12.75">
      <c r="C394" s="16">
        <v>2595.5754252231914</v>
      </c>
      <c r="D394" s="26">
        <v>0.26735466019999998</v>
      </c>
      <c r="E394" s="26">
        <v>0.35289470709999998</v>
      </c>
      <c r="G394">
        <f t="shared" si="1"/>
        <v>6.3821549580998244E-3</v>
      </c>
    </row>
    <row r="395" spans="3:7" ht="12.75">
      <c r="C395" s="16">
        <v>2602.064363786249</v>
      </c>
      <c r="D395" s="26">
        <v>0.2670407809</v>
      </c>
      <c r="E395" s="26">
        <v>0.35281349490000002</v>
      </c>
      <c r="G395">
        <f t="shared" si="1"/>
        <v>6.3323685353443848E-3</v>
      </c>
    </row>
    <row r="396" spans="3:7" ht="12.75">
      <c r="C396" s="16">
        <v>2608.5695246957143</v>
      </c>
      <c r="D396" s="26">
        <v>0.26672777720000002</v>
      </c>
      <c r="E396" s="26">
        <v>0.35273189710000002</v>
      </c>
      <c r="G396">
        <f t="shared" si="1"/>
        <v>6.2828814736130079E-3</v>
      </c>
    </row>
    <row r="397" spans="3:7" ht="12.75">
      <c r="C397" s="16">
        <v>2615.0909485074535</v>
      </c>
      <c r="D397" s="26">
        <v>0.26641564839999998</v>
      </c>
      <c r="E397" s="26">
        <v>0.35264991499999998</v>
      </c>
      <c r="G397">
        <f t="shared" si="1"/>
        <v>6.2336923254445358E-3</v>
      </c>
    </row>
    <row r="398" spans="3:7" ht="12.75">
      <c r="C398" s="16">
        <v>2621.6286758787219</v>
      </c>
      <c r="D398" s="26">
        <v>0.26610439349999998</v>
      </c>
      <c r="E398" s="26">
        <v>0.35256755000000001</v>
      </c>
      <c r="G398">
        <f t="shared" si="1"/>
        <v>6.1847996169952816E-3</v>
      </c>
    </row>
    <row r="399" spans="3:7" ht="12.75">
      <c r="C399" s="16">
        <v>2628.1827475684186</v>
      </c>
      <c r="D399" s="26">
        <v>0.26579401190000002</v>
      </c>
      <c r="E399" s="26">
        <v>0.35248480319999997</v>
      </c>
      <c r="G399">
        <f t="shared" si="1"/>
        <v>6.1362019116871711E-3</v>
      </c>
    </row>
    <row r="400" spans="3:7" ht="12.75">
      <c r="C400" s="16">
        <v>2634.7532044373393</v>
      </c>
      <c r="D400" s="26">
        <v>0.26548450260000001</v>
      </c>
      <c r="E400" s="26">
        <v>0.35240167589999999</v>
      </c>
      <c r="G400">
        <f t="shared" si="1"/>
        <v>6.0878977412070845E-3</v>
      </c>
    </row>
    <row r="401" spans="3:7" ht="12.75">
      <c r="C401" s="16">
        <v>2641.3400874484323</v>
      </c>
      <c r="D401" s="26">
        <v>0.26517586479999999</v>
      </c>
      <c r="E401" s="26">
        <v>0.3523181695</v>
      </c>
      <c r="G401">
        <f t="shared" si="1"/>
        <v>6.039885678964821E-3</v>
      </c>
    </row>
    <row r="402" spans="3:7" ht="12.75">
      <c r="C402" s="16">
        <v>2647.9434376670533</v>
      </c>
      <c r="D402" s="26">
        <v>0.26486809770000003</v>
      </c>
      <c r="E402" s="26">
        <v>0.3522342852</v>
      </c>
      <c r="G402">
        <f t="shared" si="1"/>
        <v>5.992164289065037E-3</v>
      </c>
    </row>
    <row r="403" spans="3:7" ht="12.75">
      <c r="C403" s="16">
        <v>2654.5632962612208</v>
      </c>
      <c r="D403" s="26">
        <v>0.26456120030000002</v>
      </c>
      <c r="E403" s="26">
        <v>0.35215002429999998</v>
      </c>
      <c r="G403">
        <f t="shared" si="1"/>
        <v>5.9447321235304327E-3</v>
      </c>
    </row>
    <row r="404" spans="3:7" ht="12.75">
      <c r="C404" s="16">
        <v>2661.1997045018738</v>
      </c>
      <c r="D404" s="26">
        <v>0.26425517189999997</v>
      </c>
      <c r="E404" s="26">
        <v>0.35206538809999999</v>
      </c>
      <c r="G404">
        <f t="shared" si="1"/>
        <v>5.8975877809602428E-3</v>
      </c>
    </row>
    <row r="405" spans="3:7" ht="12.75">
      <c r="C405" s="16">
        <v>2667.8527037631284</v>
      </c>
      <c r="D405" s="26">
        <v>0.26395001159999998</v>
      </c>
      <c r="E405" s="26">
        <v>0.35198037789999997</v>
      </c>
      <c r="G405">
        <f t="shared" si="1"/>
        <v>5.850729839887785E-3</v>
      </c>
    </row>
    <row r="406" spans="3:7" ht="12.75">
      <c r="C406" s="16">
        <v>2674.5223355225362</v>
      </c>
      <c r="D406" s="26">
        <v>0.26364571840000001</v>
      </c>
      <c r="E406" s="26">
        <v>0.3518949952</v>
      </c>
      <c r="G406">
        <f t="shared" si="1"/>
        <v>5.8041568880799607E-3</v>
      </c>
    </row>
    <row r="407" spans="3:7" ht="12.75">
      <c r="C407" s="16">
        <v>2681.2086413613424</v>
      </c>
      <c r="D407" s="26">
        <v>0.26334229149999999</v>
      </c>
      <c r="E407" s="26">
        <v>0.3518092411</v>
      </c>
      <c r="G407">
        <f t="shared" si="1"/>
        <v>5.7578675149008093E-3</v>
      </c>
    </row>
    <row r="408" spans="3:7" ht="12.75">
      <c r="C408" s="16">
        <v>2687.9116629647456</v>
      </c>
      <c r="D408" s="26">
        <v>0.26303972990000002</v>
      </c>
      <c r="E408" s="26">
        <v>0.35172311709999998</v>
      </c>
      <c r="G408">
        <f t="shared" si="1"/>
        <v>5.7118603214507315E-3</v>
      </c>
    </row>
    <row r="409" spans="3:7" ht="12.75">
      <c r="C409" s="16">
        <v>2694.6314421221573</v>
      </c>
      <c r="D409" s="26">
        <v>0.26273803289999997</v>
      </c>
      <c r="E409" s="26">
        <v>0.35163662449999999</v>
      </c>
      <c r="G409">
        <f t="shared" si="1"/>
        <v>5.6661339386985298E-3</v>
      </c>
    </row>
    <row r="410" spans="3:7" ht="12.75">
      <c r="C410" s="16">
        <v>2701.3680207274624</v>
      </c>
      <c r="D410" s="26">
        <v>0.26243719939999999</v>
      </c>
      <c r="E410" s="26">
        <v>0.35154976469999999</v>
      </c>
      <c r="G410">
        <f t="shared" si="1"/>
        <v>5.6206869601059754E-3</v>
      </c>
    </row>
    <row r="411" spans="3:7" ht="12.75">
      <c r="C411" s="16">
        <v>2708.1214407792809</v>
      </c>
      <c r="D411" s="26">
        <v>0.26213722849999999</v>
      </c>
      <c r="E411" s="26">
        <v>0.35146253910000003</v>
      </c>
      <c r="G411">
        <f t="shared" si="1"/>
        <v>5.5755180116528061E-3</v>
      </c>
    </row>
    <row r="412" spans="3:7" ht="12.75">
      <c r="C412" s="16">
        <v>2714.8917443812288</v>
      </c>
      <c r="D412" s="26">
        <v>0.26183811940000001</v>
      </c>
      <c r="E412" s="26">
        <v>0.35137494899999999</v>
      </c>
      <c r="G412">
        <f t="shared" si="1"/>
        <v>5.5306257307788384E-3</v>
      </c>
    </row>
    <row r="413" spans="3:7" ht="12.75">
      <c r="C413" s="16">
        <v>2721.6789737421818</v>
      </c>
      <c r="D413" s="26">
        <v>0.26153987099999998</v>
      </c>
      <c r="E413" s="26">
        <v>0.3512869958</v>
      </c>
      <c r="G413">
        <f t="shared" si="1"/>
        <v>5.486008730906735E-3</v>
      </c>
    </row>
    <row r="414" spans="3:7" ht="12.75">
      <c r="C414" s="16">
        <v>2728.4831711765373</v>
      </c>
      <c r="D414" s="26">
        <v>0.26124248239999998</v>
      </c>
      <c r="E414" s="26">
        <v>0.3511986809</v>
      </c>
      <c r="G414">
        <f t="shared" si="1"/>
        <v>5.4416656575372894E-3</v>
      </c>
    </row>
    <row r="415" spans="3:7" ht="12.75">
      <c r="C415" s="16">
        <v>2735.3043791044784</v>
      </c>
      <c r="D415" s="26">
        <v>0.26094595259999998</v>
      </c>
      <c r="E415" s="26">
        <v>0.35111000570000001</v>
      </c>
      <c r="G415">
        <f t="shared" si="1"/>
        <v>5.3975951500098342E-3</v>
      </c>
    </row>
    <row r="416" spans="3:7" ht="12.75">
      <c r="C416" s="16">
        <v>2742.1426400522396</v>
      </c>
      <c r="D416" s="26">
        <v>0.26065028080000002</v>
      </c>
      <c r="E416" s="26">
        <v>0.35102097170000002</v>
      </c>
      <c r="G416">
        <f t="shared" si="1"/>
        <v>5.3537958868544533E-3</v>
      </c>
    </row>
    <row r="417" spans="3:7" ht="12.75">
      <c r="C417" s="16">
        <v>2748.9979966523701</v>
      </c>
      <c r="D417" s="26">
        <v>0.26035546590000003</v>
      </c>
      <c r="E417" s="26">
        <v>0.35093158019999998</v>
      </c>
      <c r="G417">
        <f t="shared" si="1"/>
        <v>5.3102665001078962E-3</v>
      </c>
    </row>
    <row r="418" spans="3:7" ht="12.75">
      <c r="C418" s="16">
        <v>2755.870491644001</v>
      </c>
      <c r="D418" s="26">
        <v>0.26006150700000003</v>
      </c>
      <c r="E418" s="26">
        <v>0.35084183270000002</v>
      </c>
      <c r="G418">
        <f t="shared" si="1"/>
        <v>5.2670056685867632E-3</v>
      </c>
    </row>
    <row r="419" spans="3:7" ht="12.75">
      <c r="C419" s="16">
        <v>2762.7601678731107</v>
      </c>
      <c r="D419" s="26">
        <v>0.25976840299999998</v>
      </c>
      <c r="E419" s="26">
        <v>0.35075173059999998</v>
      </c>
      <c r="G419">
        <f t="shared" si="1"/>
        <v>5.2240120451137262E-3</v>
      </c>
    </row>
    <row r="420" spans="3:7" ht="12.75">
      <c r="C420" s="16">
        <v>2769.6670682927934</v>
      </c>
      <c r="D420" s="26">
        <v>0.25947615299999999</v>
      </c>
      <c r="E420" s="26">
        <v>0.35066127540000003</v>
      </c>
      <c r="G420">
        <f t="shared" si="1"/>
        <v>5.1812843212874901E-3</v>
      </c>
    </row>
    <row r="421" spans="3:7" ht="12.75">
      <c r="C421" s="16">
        <v>2776.5912359635254</v>
      </c>
      <c r="D421" s="26">
        <v>0.25918475600000002</v>
      </c>
      <c r="E421" s="26">
        <v>0.35057046850000001</v>
      </c>
      <c r="G421">
        <f t="shared" si="1"/>
        <v>5.1388211751157622E-3</v>
      </c>
    </row>
    <row r="422" spans="3:7" ht="12.75">
      <c r="C422" s="16">
        <v>2783.5327140534341</v>
      </c>
      <c r="D422" s="26">
        <v>0.25889421099999999</v>
      </c>
      <c r="E422" s="26">
        <v>0.35047931139999999</v>
      </c>
      <c r="G422">
        <f t="shared" si="1"/>
        <v>5.0966212985673279E-3</v>
      </c>
    </row>
    <row r="423" spans="3:7" ht="12.75">
      <c r="C423" s="16">
        <v>2790.4915458385676</v>
      </c>
      <c r="D423" s="26">
        <v>0.25860451690000003</v>
      </c>
      <c r="E423" s="26">
        <v>0.35038780559999999</v>
      </c>
      <c r="G423">
        <f t="shared" si="1"/>
        <v>5.0546833778673857E-3</v>
      </c>
    </row>
    <row r="424" spans="3:7" ht="12.75">
      <c r="C424" s="16">
        <v>2797.4677747031637</v>
      </c>
      <c r="D424" s="26">
        <v>0.25831567280000001</v>
      </c>
      <c r="E424" s="26">
        <v>0.3502959524</v>
      </c>
      <c r="G424">
        <f t="shared" si="1"/>
        <v>5.0130061148039896E-3</v>
      </c>
    </row>
    <row r="425" spans="3:7" ht="12.75">
      <c r="C425" s="16">
        <v>2804.4614441399217</v>
      </c>
      <c r="D425" s="26">
        <v>0.2580276775</v>
      </c>
      <c r="E425" s="26">
        <v>0.35020375349999999</v>
      </c>
      <c r="G425">
        <f t="shared" si="1"/>
        <v>4.9715882114015992E-3</v>
      </c>
    </row>
    <row r="426" spans="3:7" ht="12.75">
      <c r="C426" s="16">
        <v>2811.4725977502712</v>
      </c>
      <c r="D426" s="26">
        <v>0.25774053019999998</v>
      </c>
      <c r="E426" s="26">
        <v>0.35011121029999998</v>
      </c>
      <c r="G426">
        <f t="shared" si="1"/>
        <v>4.9304284014537007E-3</v>
      </c>
    </row>
    <row r="427" spans="3:7" ht="12.75">
      <c r="C427" s="16">
        <v>2818.5012792446469</v>
      </c>
      <c r="D427" s="26">
        <v>0.25745422969999998</v>
      </c>
      <c r="E427" s="26">
        <v>0.35001832420000001</v>
      </c>
      <c r="G427">
        <f t="shared" si="1"/>
        <v>4.8895253772223589E-3</v>
      </c>
    </row>
    <row r="428" spans="3:7" ht="12.75">
      <c r="C428" s="16">
        <v>2825.5475324427584</v>
      </c>
      <c r="D428" s="26">
        <v>0.25716877500000002</v>
      </c>
      <c r="E428" s="26">
        <v>0.34992509690000001</v>
      </c>
      <c r="G428">
        <f t="shared" si="1"/>
        <v>4.8488778835277628E-3</v>
      </c>
    </row>
    <row r="429" spans="3:7" ht="12.75">
      <c r="C429" s="16">
        <v>2832.6114012738653</v>
      </c>
      <c r="D429" s="26">
        <v>0.256884165</v>
      </c>
      <c r="E429" s="26">
        <v>0.34983152979999999</v>
      </c>
      <c r="G429">
        <f t="shared" si="1"/>
        <v>4.8084846372630202E-3</v>
      </c>
    </row>
    <row r="430" spans="3:7" ht="12.75">
      <c r="C430" s="16">
        <v>2839.6929297770498</v>
      </c>
      <c r="D430" s="26">
        <v>0.25660039870000001</v>
      </c>
      <c r="E430" s="26">
        <v>0.3497376244</v>
      </c>
      <c r="G430">
        <f t="shared" si="1"/>
        <v>4.768344380812823E-3</v>
      </c>
    </row>
    <row r="431" spans="3:7" ht="12.75">
      <c r="C431" s="16">
        <v>2846.7921621014921</v>
      </c>
      <c r="D431" s="26">
        <v>0.25631747500000002</v>
      </c>
      <c r="E431" s="26">
        <v>0.34964338220000002</v>
      </c>
      <c r="G431">
        <f t="shared" si="1"/>
        <v>4.7284558510547279E-3</v>
      </c>
    </row>
    <row r="432" spans="3:7" ht="12.75">
      <c r="C432" s="16">
        <v>2853.9091425067459</v>
      </c>
      <c r="D432" s="26">
        <v>0.25603539279999998</v>
      </c>
      <c r="E432" s="26">
        <v>0.34954880490000001</v>
      </c>
      <c r="G432">
        <f t="shared" si="1"/>
        <v>4.6888178058665554E-3</v>
      </c>
    </row>
    <row r="433" spans="3:7" ht="12.75">
      <c r="C433" s="16">
        <v>2861.0439153630127</v>
      </c>
      <c r="D433" s="26">
        <v>0.25575415099999999</v>
      </c>
      <c r="E433" s="26">
        <v>0.34945389389999998</v>
      </c>
      <c r="G433">
        <f t="shared" si="1"/>
        <v>4.6494289872647566E-3</v>
      </c>
    </row>
    <row r="434" spans="3:7" ht="12.75">
      <c r="C434" s="16">
        <v>2868.1965251514202</v>
      </c>
      <c r="D434" s="26">
        <v>0.25547374859999999</v>
      </c>
      <c r="E434" s="26">
        <v>0.3493586507</v>
      </c>
      <c r="G434">
        <f t="shared" si="1"/>
        <v>4.6102881623433407E-3</v>
      </c>
    </row>
    <row r="435" spans="3:7" ht="12.75">
      <c r="C435" s="16">
        <v>2875.3670164642986</v>
      </c>
      <c r="D435" s="26">
        <v>0.25519418449999998</v>
      </c>
      <c r="E435" s="26">
        <v>0.34926307699999998</v>
      </c>
      <c r="G435">
        <f t="shared" si="1"/>
        <v>4.5713941073838287E-3</v>
      </c>
    </row>
    <row r="436" spans="3:7" ht="12.75">
      <c r="C436" s="16">
        <v>2882.5554340054591</v>
      </c>
      <c r="D436" s="26">
        <v>0.2549154575</v>
      </c>
      <c r="E436" s="26">
        <v>0.34916717429999999</v>
      </c>
      <c r="G436">
        <f t="shared" si="1"/>
        <v>4.5327455788302783E-3</v>
      </c>
    </row>
    <row r="437" spans="3:7" ht="12.75">
      <c r="C437" s="16">
        <v>2889.7618225904725</v>
      </c>
      <c r="D437" s="26">
        <v>0.25463756659999998</v>
      </c>
      <c r="E437" s="26">
        <v>0.3490709441</v>
      </c>
      <c r="G437">
        <f t="shared" si="1"/>
        <v>4.4943413620664799E-3</v>
      </c>
    </row>
    <row r="438" spans="3:7" ht="12.75">
      <c r="C438" s="16">
        <v>2896.9862271469487</v>
      </c>
      <c r="D438" s="26">
        <v>0.25436051059999998</v>
      </c>
      <c r="E438" s="26">
        <v>0.34897438809999998</v>
      </c>
      <c r="G438">
        <f t="shared" si="1"/>
        <v>4.4561802404092035E-3</v>
      </c>
    </row>
    <row r="439" spans="3:7" ht="12.75">
      <c r="C439" s="16">
        <v>2904.2286927148161</v>
      </c>
      <c r="D439" s="26">
        <v>0.25408428830000002</v>
      </c>
      <c r="E439" s="26">
        <v>0.34887750769999998</v>
      </c>
      <c r="G439">
        <f t="shared" si="1"/>
        <v>4.4182609817071464E-3</v>
      </c>
    </row>
    <row r="440" spans="3:7" ht="12.75">
      <c r="C440" s="16">
        <v>2911.4892644466031</v>
      </c>
      <c r="D440" s="26">
        <v>0.25380889880000002</v>
      </c>
      <c r="E440" s="26">
        <v>0.34878030459999998</v>
      </c>
      <c r="G440">
        <f t="shared" si="1"/>
        <v>4.3805824151002294E-3</v>
      </c>
    </row>
    <row r="441" spans="3:7" ht="12.75">
      <c r="C441" s="16">
        <v>2918.7679876077195</v>
      </c>
      <c r="D441" s="26">
        <v>0.25353434079999998</v>
      </c>
      <c r="E441" s="26">
        <v>0.34868278050000001</v>
      </c>
      <c r="G441">
        <f t="shared" si="1"/>
        <v>4.343143330953269E-3</v>
      </c>
    </row>
    <row r="442" spans="3:7" ht="12.75">
      <c r="C442" s="16">
        <v>2926.0649075767387</v>
      </c>
      <c r="D442" s="26">
        <v>0.25326061319999998</v>
      </c>
      <c r="E442" s="26">
        <v>0.34858493670000001</v>
      </c>
      <c r="G442">
        <f t="shared" ref="G442:G505" si="2">((D442-$D$3)^2+(E442-$E$3)^2)</f>
        <v>4.3059425193180227E-3</v>
      </c>
    </row>
    <row r="443" spans="3:7" ht="12.75">
      <c r="C443" s="16">
        <v>2933.3800698456803</v>
      </c>
      <c r="D443" s="26">
        <v>0.25298771489999999</v>
      </c>
      <c r="E443" s="26">
        <v>0.34848677509999998</v>
      </c>
      <c r="G443">
        <f t="shared" si="2"/>
        <v>4.2689788192047471E-3</v>
      </c>
    </row>
    <row r="444" spans="3:7" ht="12.75">
      <c r="C444" s="16">
        <v>2940.7135200202943</v>
      </c>
      <c r="D444" s="26">
        <v>0.25271564460000001</v>
      </c>
      <c r="E444" s="26">
        <v>0.34838829719999997</v>
      </c>
      <c r="G444">
        <f t="shared" si="2"/>
        <v>4.2322510250233699E-3</v>
      </c>
    </row>
    <row r="445" spans="3:7" ht="12.75">
      <c r="C445" s="16">
        <v>2948.065303820345</v>
      </c>
      <c r="D445" s="26">
        <v>0.25244440130000001</v>
      </c>
      <c r="E445" s="26">
        <v>0.34828950450000001</v>
      </c>
      <c r="G445">
        <f t="shared" si="2"/>
        <v>4.1957579700681071E-3</v>
      </c>
    </row>
    <row r="446" spans="3:7" ht="12.75">
      <c r="C446" s="16">
        <v>2955.4354670798957</v>
      </c>
      <c r="D446" s="26">
        <v>0.25217398369999999</v>
      </c>
      <c r="E446" s="26">
        <v>0.34819039880000002</v>
      </c>
      <c r="G446">
        <f t="shared" si="2"/>
        <v>4.1594984821945553E-3</v>
      </c>
    </row>
    <row r="447" spans="3:7" ht="12.75">
      <c r="C447" s="16">
        <v>2962.8240557475951</v>
      </c>
      <c r="D447" s="26">
        <v>0.25190439079999999</v>
      </c>
      <c r="E447" s="26">
        <v>0.34809098160000002</v>
      </c>
      <c r="G447">
        <f t="shared" si="2"/>
        <v>4.1234714063529132E-3</v>
      </c>
    </row>
    <row r="448" spans="3:7" ht="12.75">
      <c r="C448" s="16">
        <v>2970.2311158869638</v>
      </c>
      <c r="D448" s="26">
        <v>0.2516356213</v>
      </c>
      <c r="E448" s="26">
        <v>0.34799125460000002</v>
      </c>
      <c r="G448">
        <f t="shared" si="2"/>
        <v>4.0876755751662521E-3</v>
      </c>
    </row>
    <row r="449" spans="3:7" ht="12.75">
      <c r="C449" s="16">
        <v>2977.6566936766812</v>
      </c>
      <c r="D449" s="26">
        <v>0.25136767399999999</v>
      </c>
      <c r="E449" s="26">
        <v>0.34789121940000001</v>
      </c>
      <c r="G449">
        <f t="shared" si="2"/>
        <v>4.0521098309541075E-3</v>
      </c>
    </row>
    <row r="450" spans="3:7" ht="12.75">
      <c r="C450" s="16">
        <v>2985.1008354108726</v>
      </c>
      <c r="D450" s="26">
        <v>0.25110054770000001</v>
      </c>
      <c r="E450" s="26">
        <v>0.3477908777</v>
      </c>
      <c r="G450">
        <f t="shared" si="2"/>
        <v>4.0167730289558494E-3</v>
      </c>
    </row>
    <row r="451" spans="3:7" ht="12.75">
      <c r="C451" s="16">
        <v>2992.5635874993995</v>
      </c>
      <c r="D451" s="26">
        <v>0.25083424129999998</v>
      </c>
      <c r="E451" s="26">
        <v>0.34769023100000002</v>
      </c>
      <c r="G451">
        <f t="shared" si="2"/>
        <v>3.9816640267895049E-3</v>
      </c>
    </row>
    <row r="452" spans="3:7" ht="12.75">
      <c r="C452" s="16">
        <v>3000.0449964681479</v>
      </c>
      <c r="D452" s="26">
        <v>0.25056875350000002</v>
      </c>
      <c r="E452" s="26">
        <v>0.34758928119999999</v>
      </c>
      <c r="G452">
        <f t="shared" si="2"/>
        <v>3.9467816947013372E-3</v>
      </c>
    </row>
    <row r="453" spans="3:7" ht="12.75">
      <c r="C453" s="16">
        <v>3007.545108959318</v>
      </c>
      <c r="D453" s="26">
        <v>0.25030408320000003</v>
      </c>
      <c r="E453" s="26">
        <v>0.34748802969999998</v>
      </c>
      <c r="G453">
        <f t="shared" si="2"/>
        <v>3.912124894886849E-3</v>
      </c>
    </row>
    <row r="454" spans="3:7" ht="12.75">
      <c r="C454" s="16">
        <v>3015.0639717317163</v>
      </c>
      <c r="D454" s="26">
        <v>0.250040229</v>
      </c>
      <c r="E454" s="26">
        <v>0.34738647830000002</v>
      </c>
      <c r="G454">
        <f t="shared" si="2"/>
        <v>3.8776924918845299E-3</v>
      </c>
    </row>
    <row r="455" spans="3:7" ht="12.75">
      <c r="C455" s="16">
        <v>3022.6016316610453</v>
      </c>
      <c r="D455" s="26">
        <v>0.2497771899</v>
      </c>
      <c r="E455" s="26">
        <v>0.34728462869999999</v>
      </c>
      <c r="G455">
        <f t="shared" si="2"/>
        <v>3.8434833905949817E-3</v>
      </c>
    </row>
    <row r="456" spans="3:7" ht="12.75">
      <c r="C456" s="16">
        <v>3030.1581357401978</v>
      </c>
      <c r="D456" s="26">
        <v>0.2495149646</v>
      </c>
      <c r="E456" s="26">
        <v>0.3471824825</v>
      </c>
      <c r="G456">
        <f t="shared" si="2"/>
        <v>3.8094964635299218E-3</v>
      </c>
    </row>
    <row r="457" spans="3:7" ht="12.75">
      <c r="C457" s="16">
        <v>3037.7335310795484</v>
      </c>
      <c r="D457" s="26">
        <v>0.2492535518</v>
      </c>
      <c r="E457" s="26">
        <v>0.34708004139999998</v>
      </c>
      <c r="G457">
        <f t="shared" si="2"/>
        <v>3.7757305959821904E-3</v>
      </c>
    </row>
    <row r="458" spans="3:7" ht="12.75">
      <c r="C458" s="16">
        <v>3045.3278649072472</v>
      </c>
      <c r="D458" s="26">
        <v>0.24899295029999999</v>
      </c>
      <c r="E458" s="26">
        <v>0.34697730700000001</v>
      </c>
      <c r="G458">
        <f t="shared" si="2"/>
        <v>3.742184682374328E-3</v>
      </c>
    </row>
    <row r="459" spans="3:7" ht="12.75">
      <c r="C459" s="16">
        <v>3052.9411845695154</v>
      </c>
      <c r="D459" s="26">
        <v>0.24873315879999999</v>
      </c>
      <c r="E459" s="26">
        <v>0.34687428120000002</v>
      </c>
      <c r="G459">
        <f t="shared" si="2"/>
        <v>3.7088576331283916E-3</v>
      </c>
    </row>
    <row r="460" spans="3:7" ht="12.75">
      <c r="C460" s="16">
        <v>3060.5735375309391</v>
      </c>
      <c r="D460" s="26">
        <v>0.24847417620000001</v>
      </c>
      <c r="E460" s="26">
        <v>0.34677096549999997</v>
      </c>
      <c r="G460">
        <f t="shared" si="2"/>
        <v>3.6757483571761502E-3</v>
      </c>
    </row>
    <row r="461" spans="3:7" ht="12.75">
      <c r="C461" s="16">
        <v>3068.2249713747665</v>
      </c>
      <c r="D461" s="26">
        <v>0.2482160011</v>
      </c>
      <c r="E461" s="26">
        <v>0.3466673616</v>
      </c>
      <c r="G461">
        <f t="shared" si="2"/>
        <v>3.6428557524873133E-3</v>
      </c>
    </row>
    <row r="462" spans="3:7" ht="12.75">
      <c r="C462" s="16">
        <v>3075.8955338032033</v>
      </c>
      <c r="D462" s="26">
        <v>0.24795863239999999</v>
      </c>
      <c r="E462" s="26">
        <v>0.34656347129999998</v>
      </c>
      <c r="G462">
        <f t="shared" si="2"/>
        <v>3.6101787595069238E-3</v>
      </c>
    </row>
    <row r="463" spans="3:7" ht="12.75">
      <c r="C463" s="16">
        <v>3083.5852726377111</v>
      </c>
      <c r="D463" s="26">
        <v>0.24770206859999999</v>
      </c>
      <c r="E463" s="26">
        <v>0.3464592963</v>
      </c>
      <c r="G463">
        <f t="shared" si="2"/>
        <v>3.5777162775571065E-3</v>
      </c>
    </row>
    <row r="464" spans="3:7" ht="12.75">
      <c r="C464" s="16">
        <v>3091.2942358193054</v>
      </c>
      <c r="D464" s="26">
        <v>0.24744630870000001</v>
      </c>
      <c r="E464" s="26">
        <v>0.34635483820000001</v>
      </c>
      <c r="G464">
        <f t="shared" si="2"/>
        <v>3.5454672544895103E-3</v>
      </c>
    </row>
    <row r="465" spans="3:7" ht="12.75">
      <c r="C465" s="16">
        <v>3099.0224714088536</v>
      </c>
      <c r="D465" s="26">
        <v>0.24719135119999999</v>
      </c>
      <c r="E465" s="26">
        <v>0.34625009880000002</v>
      </c>
      <c r="G465">
        <f t="shared" si="2"/>
        <v>3.513430607662865E-3</v>
      </c>
    </row>
    <row r="466" spans="3:7" ht="12.75">
      <c r="C466" s="16">
        <v>3106.7700275873754</v>
      </c>
      <c r="D466" s="26">
        <v>0.246937195</v>
      </c>
      <c r="E466" s="26">
        <v>0.34614507979999998</v>
      </c>
      <c r="G466">
        <f t="shared" si="2"/>
        <v>3.4816052926145633E-3</v>
      </c>
    </row>
    <row r="467" spans="3:7" ht="12.75">
      <c r="C467" s="16">
        <v>3114.5369526563436</v>
      </c>
      <c r="D467" s="26">
        <v>0.24668383860000001</v>
      </c>
      <c r="E467" s="26">
        <v>0.34603978299999999</v>
      </c>
      <c r="G467">
        <f t="shared" si="2"/>
        <v>3.4499902379162149E-3</v>
      </c>
    </row>
    <row r="468" spans="3:7" ht="12.75">
      <c r="C468" s="16">
        <v>3122.3232950379843</v>
      </c>
      <c r="D468" s="26">
        <v>0.246431281</v>
      </c>
      <c r="E468" s="26">
        <v>0.34593421000000002</v>
      </c>
      <c r="G468">
        <f t="shared" si="2"/>
        <v>3.4185844129030066E-3</v>
      </c>
    </row>
    <row r="469" spans="3:7" ht="12.75">
      <c r="C469" s="16">
        <v>3130.1291032755789</v>
      </c>
      <c r="D469" s="26">
        <v>0.24617952060000001</v>
      </c>
      <c r="E469" s="26">
        <v>0.34582836249999999</v>
      </c>
      <c r="G469">
        <f t="shared" si="2"/>
        <v>3.387386740958797E-3</v>
      </c>
    </row>
    <row r="470" spans="3:7" ht="12.75">
      <c r="C470" s="16">
        <v>3137.9544260337675</v>
      </c>
      <c r="D470" s="26">
        <v>0.24592855629999999</v>
      </c>
      <c r="E470" s="26">
        <v>0.34572224239999999</v>
      </c>
      <c r="G470">
        <f t="shared" si="2"/>
        <v>3.3563962123656782E-3</v>
      </c>
    </row>
    <row r="471" spans="3:7" ht="12.75">
      <c r="C471" s="16">
        <v>3145.7993120988517</v>
      </c>
      <c r="D471" s="26">
        <v>0.2456783867</v>
      </c>
      <c r="E471" s="26">
        <v>0.34561585140000001</v>
      </c>
      <c r="G471">
        <f t="shared" si="2"/>
        <v>3.3256117806763266E-3</v>
      </c>
    </row>
    <row r="472" spans="3:7" ht="12.75">
      <c r="C472" s="16">
        <v>3153.6638103790988</v>
      </c>
      <c r="D472" s="26">
        <v>0.2454290106</v>
      </c>
      <c r="E472" s="26">
        <v>0.3455091911</v>
      </c>
      <c r="G472">
        <f t="shared" si="2"/>
        <v>3.2950324173661159E-3</v>
      </c>
    </row>
    <row r="473" spans="3:7" ht="12.75">
      <c r="C473" s="16">
        <v>3161.5479699050466</v>
      </c>
      <c r="D473" s="26">
        <v>0.2451804266</v>
      </c>
      <c r="E473" s="26">
        <v>0.34540226330000001</v>
      </c>
      <c r="G473">
        <f t="shared" si="2"/>
        <v>3.2646570934222719E-3</v>
      </c>
    </row>
    <row r="474" spans="3:7" ht="12.75">
      <c r="C474" s="16">
        <v>3169.4518398298092</v>
      </c>
      <c r="D474" s="26">
        <v>0.24493263330000001</v>
      </c>
      <c r="E474" s="26">
        <v>0.34529506989999997</v>
      </c>
      <c r="G474">
        <f t="shared" si="2"/>
        <v>3.2344847917735119E-3</v>
      </c>
    </row>
    <row r="475" spans="3:7" ht="12.75">
      <c r="C475" s="16">
        <v>3177.3754694293834</v>
      </c>
      <c r="D475" s="26">
        <v>0.2446856295</v>
      </c>
      <c r="E475" s="26">
        <v>0.34518761250000002</v>
      </c>
      <c r="G475">
        <f t="shared" si="2"/>
        <v>3.204514499823472E-3</v>
      </c>
    </row>
    <row r="476" spans="3:7" ht="12.75">
      <c r="C476" s="16">
        <v>3185.3189081029568</v>
      </c>
      <c r="D476" s="26">
        <v>0.24443941390000001</v>
      </c>
      <c r="E476" s="26">
        <v>0.34507989280000001</v>
      </c>
      <c r="G476">
        <f t="shared" si="2"/>
        <v>3.1747452073510847E-3</v>
      </c>
    </row>
    <row r="477" spans="3:7" ht="12.75">
      <c r="C477" s="16">
        <v>3193.2822053732139</v>
      </c>
      <c r="D477" s="26">
        <v>0.24419398510000001</v>
      </c>
      <c r="E477" s="26">
        <v>0.3449719128</v>
      </c>
      <c r="G477">
        <f t="shared" si="2"/>
        <v>3.1451759194851886E-3</v>
      </c>
    </row>
    <row r="478" spans="3:7" ht="12.75">
      <c r="C478" s="16">
        <v>3201.2654108866468</v>
      </c>
      <c r="D478" s="26">
        <v>0.24394934169999999</v>
      </c>
      <c r="E478" s="26">
        <v>0.34486367400000001</v>
      </c>
      <c r="G478">
        <f t="shared" si="2"/>
        <v>3.115805614450102E-3</v>
      </c>
    </row>
    <row r="479" spans="3:7" ht="12.75">
      <c r="C479" s="16">
        <v>3209.2685744138635</v>
      </c>
      <c r="D479" s="26">
        <v>0.24370548240000001</v>
      </c>
      <c r="E479" s="26">
        <v>0.34475517830000002</v>
      </c>
      <c r="G479">
        <f t="shared" si="2"/>
        <v>3.0866333106668925E-3</v>
      </c>
    </row>
    <row r="480" spans="3:7" ht="12.75">
      <c r="C480" s="16">
        <v>3217.2917458498978</v>
      </c>
      <c r="D480" s="26">
        <v>0.24346240590000001</v>
      </c>
      <c r="E480" s="26">
        <v>0.34464642740000001</v>
      </c>
      <c r="G480">
        <f t="shared" si="2"/>
        <v>3.0576580188002196E-3</v>
      </c>
    </row>
    <row r="481" spans="3:7" ht="12.75">
      <c r="C481" s="16">
        <v>3225.3349752145223</v>
      </c>
      <c r="D481" s="26">
        <v>0.2432201108</v>
      </c>
      <c r="E481" s="26">
        <v>0.34453742320000003</v>
      </c>
      <c r="G481">
        <f t="shared" si="2"/>
        <v>3.0288787583336867E-3</v>
      </c>
    </row>
    <row r="482" spans="3:7" ht="12.75">
      <c r="C482" s="16">
        <v>3233.3983126525586</v>
      </c>
      <c r="D482" s="26">
        <v>0.2429785958</v>
      </c>
      <c r="E482" s="26">
        <v>0.34442816729999998</v>
      </c>
      <c r="G482">
        <f t="shared" si="2"/>
        <v>3.0002945438377063E-3</v>
      </c>
    </row>
    <row r="483" spans="3:7" ht="12.75">
      <c r="C483" s="16">
        <v>3241.48180843419</v>
      </c>
      <c r="D483" s="26">
        <v>0.24273785949999999</v>
      </c>
      <c r="E483" s="26">
        <v>0.34431866160000002</v>
      </c>
      <c r="G483">
        <f t="shared" si="2"/>
        <v>2.9719044050403737E-3</v>
      </c>
    </row>
    <row r="484" spans="3:7" ht="12.75">
      <c r="C484" s="16">
        <v>3249.5855129552751</v>
      </c>
      <c r="D484" s="26">
        <v>0.24249790039999999</v>
      </c>
      <c r="E484" s="26">
        <v>0.34420890780000002</v>
      </c>
      <c r="G484">
        <f t="shared" si="2"/>
        <v>2.9437073553116146E-3</v>
      </c>
    </row>
    <row r="485" spans="3:7" ht="12.75">
      <c r="C485" s="16">
        <v>3257.709476737663</v>
      </c>
      <c r="D485" s="26">
        <v>0.24225871739999999</v>
      </c>
      <c r="E485" s="26">
        <v>0.34409890780000002</v>
      </c>
      <c r="G485">
        <f t="shared" si="2"/>
        <v>2.9157024611302365E-3</v>
      </c>
    </row>
    <row r="486" spans="3:7" ht="12.75">
      <c r="C486" s="16">
        <v>3265.8537504295068</v>
      </c>
      <c r="D486" s="26">
        <v>0.24202030890000001</v>
      </c>
      <c r="E486" s="26">
        <v>0.3439886633</v>
      </c>
      <c r="G486">
        <f t="shared" si="2"/>
        <v>2.8878887371495327E-3</v>
      </c>
    </row>
    <row r="487" spans="3:7" ht="12.75">
      <c r="C487" s="16">
        <v>3274.0183848055804</v>
      </c>
      <c r="D487" s="26">
        <v>0.24178267370000001</v>
      </c>
      <c r="E487" s="26">
        <v>0.34387817599999998</v>
      </c>
      <c r="G487">
        <f t="shared" si="2"/>
        <v>2.8602652383654813E-3</v>
      </c>
    </row>
    <row r="488" spans="3:7" ht="12.75">
      <c r="C488" s="16">
        <v>3282.203430767594</v>
      </c>
      <c r="D488" s="26">
        <v>0.24154581019999999</v>
      </c>
      <c r="E488" s="26">
        <v>0.34376744780000001</v>
      </c>
      <c r="G488">
        <f t="shared" si="2"/>
        <v>2.832831002246006E-3</v>
      </c>
    </row>
    <row r="489" spans="3:7" ht="12.75">
      <c r="C489" s="16">
        <v>3290.4089393445129</v>
      </c>
      <c r="D489" s="26">
        <v>0.2413097172</v>
      </c>
      <c r="E489" s="26">
        <v>0.34365648049999997</v>
      </c>
      <c r="G489">
        <f t="shared" si="2"/>
        <v>2.8055850998143553E-3</v>
      </c>
    </row>
    <row r="490" spans="3:7" ht="12.75">
      <c r="C490" s="16">
        <v>3298.6349616928742</v>
      </c>
      <c r="D490" s="26">
        <v>0.24107439319999999</v>
      </c>
      <c r="E490" s="26">
        <v>0.3435452759</v>
      </c>
      <c r="G490">
        <f t="shared" si="2"/>
        <v>2.7785265809783053E-3</v>
      </c>
    </row>
    <row r="491" spans="3:7" ht="12.75">
      <c r="C491" s="16">
        <v>3306.881549097106</v>
      </c>
      <c r="D491" s="26">
        <v>0.24083983689999999</v>
      </c>
      <c r="E491" s="26">
        <v>0.34343383570000002</v>
      </c>
      <c r="G491">
        <f t="shared" si="2"/>
        <v>2.7516545116717502E-3</v>
      </c>
    </row>
    <row r="492" spans="3:7" ht="12.75">
      <c r="C492" s="16">
        <v>3315.1487529698488</v>
      </c>
      <c r="D492" s="26">
        <v>0.2406060468</v>
      </c>
      <c r="E492" s="26">
        <v>0.34332216180000003</v>
      </c>
      <c r="G492">
        <f t="shared" si="2"/>
        <v>2.7249679578894726E-3</v>
      </c>
    </row>
    <row r="493" spans="3:7" ht="12.75">
      <c r="C493" s="16">
        <v>3323.4366248522733</v>
      </c>
      <c r="D493" s="26">
        <v>0.24037302150000001</v>
      </c>
      <c r="E493" s="26">
        <v>0.34321025589999998</v>
      </c>
      <c r="G493">
        <f t="shared" si="2"/>
        <v>2.6984659868554755E-3</v>
      </c>
    </row>
    <row r="494" spans="3:7" ht="12.75">
      <c r="C494" s="16">
        <v>3331.7452164144038</v>
      </c>
      <c r="D494" s="26">
        <v>0.24014075970000001</v>
      </c>
      <c r="E494" s="26">
        <v>0.3430981199</v>
      </c>
      <c r="G494">
        <f t="shared" si="2"/>
        <v>2.6721476912131507E-3</v>
      </c>
    </row>
    <row r="495" spans="3:7" ht="12.75">
      <c r="C495" s="16">
        <v>3340.0745794554396</v>
      </c>
      <c r="D495" s="26">
        <v>0.2399092599</v>
      </c>
      <c r="E495" s="26">
        <v>0.3429857556</v>
      </c>
      <c r="G495">
        <f t="shared" si="2"/>
        <v>2.6460121454392953E-3</v>
      </c>
    </row>
    <row r="496" spans="3:7" ht="12.75">
      <c r="C496" s="16">
        <v>3348.424765904078</v>
      </c>
      <c r="D496" s="26">
        <v>0.23967852070000001</v>
      </c>
      <c r="E496" s="26">
        <v>0.34287316470000001</v>
      </c>
      <c r="G496">
        <f t="shared" si="2"/>
        <v>2.6200584312466475E-3</v>
      </c>
    </row>
    <row r="497" spans="3:7" ht="12.75">
      <c r="C497" s="16">
        <v>3356.795827818838</v>
      </c>
      <c r="D497" s="26">
        <v>0.23944854069999999</v>
      </c>
      <c r="E497" s="26">
        <v>0.34276034909999997</v>
      </c>
      <c r="G497">
        <f t="shared" si="2"/>
        <v>2.5942856471658192E-3</v>
      </c>
    </row>
    <row r="498" spans="3:7" ht="12.75">
      <c r="C498" s="16">
        <v>3365.1878173883847</v>
      </c>
      <c r="D498" s="26">
        <v>0.23921931839999999</v>
      </c>
      <c r="E498" s="26">
        <v>0.34264731059999998</v>
      </c>
      <c r="G498">
        <f t="shared" si="2"/>
        <v>2.5686928821944842E-3</v>
      </c>
    </row>
    <row r="499" spans="3:7" ht="12.75">
      <c r="C499" s="16">
        <v>3373.6007869318555</v>
      </c>
      <c r="D499" s="26">
        <v>0.23899085249999999</v>
      </c>
      <c r="E499" s="26">
        <v>0.34253405100000001</v>
      </c>
      <c r="G499">
        <f t="shared" si="2"/>
        <v>2.5432792464984001E-3</v>
      </c>
    </row>
    <row r="500" spans="3:7" ht="12.75">
      <c r="C500" s="16">
        <v>3382.0347888991851</v>
      </c>
      <c r="D500" s="26">
        <v>0.23876314139999999</v>
      </c>
      <c r="E500" s="26">
        <v>0.34242057209999999</v>
      </c>
      <c r="G500">
        <f t="shared" si="2"/>
        <v>2.5180438304123632E-3</v>
      </c>
    </row>
    <row r="501" spans="3:7" ht="12.75">
      <c r="C501" s="16">
        <v>3390.489875871433</v>
      </c>
      <c r="D501" s="26">
        <v>0.2385361838</v>
      </c>
      <c r="E501" s="26">
        <v>0.34230687570000001</v>
      </c>
      <c r="G501">
        <f t="shared" si="2"/>
        <v>2.4929857534366851E-3</v>
      </c>
    </row>
    <row r="502" spans="3:7" ht="12.75">
      <c r="C502" s="16">
        <v>3398.9661005611115</v>
      </c>
      <c r="D502" s="26">
        <v>0.2383099783</v>
      </c>
      <c r="E502" s="26">
        <v>0.34219296370000002</v>
      </c>
      <c r="G502">
        <f t="shared" si="2"/>
        <v>2.4681041373552062E-3</v>
      </c>
    </row>
    <row r="503" spans="3:7" ht="12.75">
      <c r="C503" s="16">
        <v>3407.4635158125143</v>
      </c>
      <c r="D503" s="26">
        <v>0.23808452329999999</v>
      </c>
      <c r="E503" s="26">
        <v>0.34207883779999998</v>
      </c>
      <c r="G503">
        <f t="shared" si="2"/>
        <v>2.4433980807915057E-3</v>
      </c>
    </row>
    <row r="504" spans="3:7" ht="12.75">
      <c r="C504" s="16">
        <v>3415.9821746020452</v>
      </c>
      <c r="D504" s="26">
        <v>0.23785981749999999</v>
      </c>
      <c r="E504" s="26">
        <v>0.3419644999</v>
      </c>
      <c r="G504">
        <f t="shared" si="2"/>
        <v>2.4188667227904685E-3</v>
      </c>
    </row>
    <row r="505" spans="3:7" ht="12.75">
      <c r="C505" s="16">
        <v>3424.5221300385501</v>
      </c>
      <c r="D505" s="26">
        <v>0.2376358593</v>
      </c>
      <c r="E505" s="26">
        <v>0.34184995169999999</v>
      </c>
      <c r="G505">
        <f t="shared" si="2"/>
        <v>2.3945091713918577E-3</v>
      </c>
    </row>
    <row r="506" spans="3:7" ht="12.75">
      <c r="C506" s="16">
        <v>3433.0834353636465</v>
      </c>
      <c r="D506" s="26">
        <v>0.23741264740000001</v>
      </c>
      <c r="E506" s="26">
        <v>0.34173519520000001</v>
      </c>
      <c r="G506">
        <f t="shared" ref="G506:G569" si="3">((D506-$D$3)^2+(E506-$E$3)^2)</f>
        <v>2.3703245804214419E-3</v>
      </c>
    </row>
    <row r="507" spans="3:7" ht="12.75">
      <c r="C507" s="16">
        <v>3441.6661439520553</v>
      </c>
      <c r="D507" s="26">
        <v>0.2371901803</v>
      </c>
      <c r="E507" s="26">
        <v>0.34162023209999998</v>
      </c>
      <c r="G507">
        <f t="shared" si="3"/>
        <v>2.346312074936234E-3</v>
      </c>
    </row>
    <row r="508" spans="3:7" ht="12.75">
      <c r="C508" s="16">
        <v>3450.2703093119353</v>
      </c>
      <c r="D508" s="26">
        <v>0.23696845650000001</v>
      </c>
      <c r="E508" s="26">
        <v>0.34150506429999999</v>
      </c>
      <c r="G508">
        <f t="shared" si="3"/>
        <v>2.3224707961674715E-3</v>
      </c>
    </row>
    <row r="509" spans="3:7" ht="12.75">
      <c r="C509" s="16">
        <v>3458.8959850852148</v>
      </c>
      <c r="D509" s="26">
        <v>0.23674747460000001</v>
      </c>
      <c r="E509" s="26">
        <v>0.34138969349999998</v>
      </c>
      <c r="G509">
        <f t="shared" si="3"/>
        <v>2.2987998860967652E-3</v>
      </c>
    </row>
    <row r="510" spans="3:7" ht="12.75">
      <c r="C510" s="16">
        <v>3467.5432250479275</v>
      </c>
      <c r="D510" s="26">
        <v>0.236527233</v>
      </c>
      <c r="E510" s="26">
        <v>0.34127412169999999</v>
      </c>
      <c r="G510">
        <f t="shared" si="3"/>
        <v>2.275298492934244E-3</v>
      </c>
    </row>
    <row r="511" spans="3:7" ht="12.75">
      <c r="C511" s="16">
        <v>3476.2120831105472</v>
      </c>
      <c r="D511" s="26">
        <v>0.2363077304</v>
      </c>
      <c r="E511" s="26">
        <v>0.34115835049999998</v>
      </c>
      <c r="G511">
        <f t="shared" si="3"/>
        <v>2.2519657695533732E-3</v>
      </c>
    </row>
    <row r="512" spans="3:7" ht="12.75">
      <c r="C512" s="16">
        <v>3484.9026133183233</v>
      </c>
      <c r="D512" s="26">
        <v>0.2360889652</v>
      </c>
      <c r="E512" s="26">
        <v>0.34104238190000002</v>
      </c>
      <c r="G512">
        <f t="shared" si="3"/>
        <v>2.22880087303111E-3</v>
      </c>
    </row>
    <row r="513" spans="3:7" ht="12.75">
      <c r="C513" s="16">
        <v>3493.614869851619</v>
      </c>
      <c r="D513" s="26">
        <v>0.235870936</v>
      </c>
      <c r="E513" s="26">
        <v>0.34092621769999998</v>
      </c>
      <c r="G513">
        <f t="shared" si="3"/>
        <v>2.2058029686938337E-3</v>
      </c>
    </row>
    <row r="514" spans="3:7" ht="12.75">
      <c r="C514" s="16">
        <v>3502.3489070262481</v>
      </c>
      <c r="D514" s="26">
        <v>0.23565364129999999</v>
      </c>
      <c r="E514" s="26">
        <v>0.3408098597</v>
      </c>
      <c r="G514">
        <f t="shared" si="3"/>
        <v>2.1829712186416878E-3</v>
      </c>
    </row>
    <row r="515" spans="3:7" ht="12.75">
      <c r="C515" s="16">
        <v>3511.1047792938134</v>
      </c>
      <c r="D515" s="26">
        <v>0.23543707959999999</v>
      </c>
      <c r="E515" s="26">
        <v>0.3406933097</v>
      </c>
      <c r="G515">
        <f t="shared" si="3"/>
        <v>2.1603047893748915E-3</v>
      </c>
    </row>
    <row r="516" spans="3:7" ht="12.75">
      <c r="C516" s="16">
        <v>3519.8825412420479</v>
      </c>
      <c r="D516" s="26">
        <v>0.2352212494</v>
      </c>
      <c r="E516" s="26">
        <v>0.34057656959999999</v>
      </c>
      <c r="G516">
        <f t="shared" si="3"/>
        <v>2.1378028573179773E-3</v>
      </c>
    </row>
    <row r="517" spans="3:7" ht="12.75">
      <c r="C517" s="16">
        <v>3528.6822475951526</v>
      </c>
      <c r="D517" s="26">
        <v>0.23500614919999999</v>
      </c>
      <c r="E517" s="26">
        <v>0.3404596412</v>
      </c>
      <c r="G517">
        <f t="shared" si="3"/>
        <v>2.115464597614422E-3</v>
      </c>
    </row>
    <row r="518" spans="3:7" ht="12.75">
      <c r="C518" s="16">
        <v>3537.5039532141404</v>
      </c>
      <c r="D518" s="26">
        <v>0.23479177770000001</v>
      </c>
      <c r="E518" s="26">
        <v>0.3403425262</v>
      </c>
      <c r="G518">
        <f t="shared" si="3"/>
        <v>2.0932891988312843E-3</v>
      </c>
    </row>
    <row r="519" spans="3:7" ht="12.75">
      <c r="C519" s="16">
        <v>3546.3477130971755</v>
      </c>
      <c r="D519" s="26">
        <v>0.2345781331</v>
      </c>
      <c r="E519" s="26">
        <v>0.34022522659999999</v>
      </c>
      <c r="G519">
        <f t="shared" si="3"/>
        <v>2.0712758336931302E-3</v>
      </c>
    </row>
    <row r="520" spans="3:7" ht="12.75">
      <c r="C520" s="16">
        <v>3555.2135823799181</v>
      </c>
      <c r="D520" s="26">
        <v>0.2343652142</v>
      </c>
      <c r="E520" s="26">
        <v>0.34010774420000001</v>
      </c>
      <c r="G520">
        <f t="shared" si="3"/>
        <v>2.0494237119248904E-3</v>
      </c>
    </row>
    <row r="521" spans="3:7" ht="12.75">
      <c r="C521" s="16">
        <v>3564.1016163358677</v>
      </c>
      <c r="D521" s="26">
        <v>0.23415301929999999</v>
      </c>
      <c r="E521" s="26">
        <v>0.33999008079999998</v>
      </c>
      <c r="G521">
        <f t="shared" si="3"/>
        <v>2.0277320110660968E-3</v>
      </c>
    </row>
    <row r="522" spans="3:7" ht="12.75">
      <c r="C522" s="16">
        <v>3573.0118703767071</v>
      </c>
      <c r="D522" s="26">
        <v>0.23394154689999999</v>
      </c>
      <c r="E522" s="26">
        <v>0.33987223820000001</v>
      </c>
      <c r="G522">
        <f t="shared" si="3"/>
        <v>2.0061999274721869E-3</v>
      </c>
    </row>
    <row r="523" spans="3:7" ht="12.75">
      <c r="C523" s="16">
        <v>3581.9444000526487</v>
      </c>
      <c r="D523" s="26">
        <v>0.23373079560000001</v>
      </c>
      <c r="E523" s="26">
        <v>0.33975421820000001</v>
      </c>
      <c r="G523">
        <f t="shared" si="3"/>
        <v>1.9848266687657891E-3</v>
      </c>
    </row>
    <row r="524" spans="3:7" ht="12.75">
      <c r="C524" s="16">
        <v>3590.8992610527803</v>
      </c>
      <c r="D524" s="26">
        <v>0.23352076390000001</v>
      </c>
      <c r="E524" s="26">
        <v>0.33963602279999999</v>
      </c>
      <c r="G524">
        <f t="shared" si="3"/>
        <v>1.9636114502205515E-3</v>
      </c>
    </row>
    <row r="525" spans="3:7" ht="12.75">
      <c r="C525" s="16">
        <v>3599.8765092054118</v>
      </c>
      <c r="D525" s="26">
        <v>0.23331145010000001</v>
      </c>
      <c r="E525" s="26">
        <v>0.33951765360000002</v>
      </c>
      <c r="G525">
        <f t="shared" si="3"/>
        <v>1.9425534556465713E-3</v>
      </c>
    </row>
    <row r="526" spans="3:7" ht="12.75">
      <c r="C526" s="16">
        <v>3608.8762004784253</v>
      </c>
      <c r="D526" s="26">
        <v>0.23310285289999999</v>
      </c>
      <c r="E526" s="26">
        <v>0.3393991126</v>
      </c>
      <c r="G526">
        <f t="shared" si="3"/>
        <v>1.9216519226178679E-3</v>
      </c>
    </row>
    <row r="527" spans="3:7" ht="12.75">
      <c r="C527" s="16">
        <v>3617.8983909796211</v>
      </c>
      <c r="D527" s="26">
        <v>0.23289497070000001</v>
      </c>
      <c r="E527" s="26">
        <v>0.3392804016</v>
      </c>
      <c r="G527">
        <f t="shared" si="3"/>
        <v>1.9009060608697797E-3</v>
      </c>
    </row>
    <row r="528" spans="3:7" ht="12.75">
      <c r="C528" s="16">
        <v>3626.9431369570698</v>
      </c>
      <c r="D528" s="26">
        <v>0.232687802</v>
      </c>
      <c r="E528" s="26">
        <v>0.33916152230000002</v>
      </c>
      <c r="G528">
        <f t="shared" si="3"/>
        <v>1.8803150859529939E-3</v>
      </c>
    </row>
    <row r="529" spans="3:7" ht="12.75">
      <c r="C529" s="16">
        <v>3636.0104947994623</v>
      </c>
      <c r="D529" s="26">
        <v>0.2324813453</v>
      </c>
      <c r="E529" s="26">
        <v>0.33904247669999998</v>
      </c>
      <c r="G529">
        <f t="shared" si="3"/>
        <v>1.8598782332564317E-3</v>
      </c>
    </row>
    <row r="530" spans="3:7" ht="12.75">
      <c r="C530" s="16">
        <v>3645.1005210364606</v>
      </c>
      <c r="D530" s="26">
        <v>0.232275599</v>
      </c>
      <c r="E530" s="26">
        <v>0.33892326649999999</v>
      </c>
      <c r="G530">
        <f t="shared" si="3"/>
        <v>1.839594719482346E-3</v>
      </c>
    </row>
    <row r="531" spans="3:7" ht="12.75">
      <c r="C531" s="16">
        <v>3654.2132723390514</v>
      </c>
      <c r="D531" s="26">
        <v>0.2320705616</v>
      </c>
      <c r="E531" s="26">
        <v>0.33880389360000002</v>
      </c>
      <c r="G531">
        <f t="shared" si="3"/>
        <v>1.8194637827028844E-3</v>
      </c>
    </row>
    <row r="532" spans="3:7" ht="12.75">
      <c r="C532" s="16">
        <v>3663.3488055198986</v>
      </c>
      <c r="D532" s="26">
        <v>0.2318662316</v>
      </c>
      <c r="E532" s="26">
        <v>0.3386843598</v>
      </c>
      <c r="G532">
        <f t="shared" si="3"/>
        <v>1.7994846596409975E-3</v>
      </c>
    </row>
    <row r="533" spans="3:7" ht="12.75">
      <c r="C533" s="16">
        <v>3672.5071775336983</v>
      </c>
      <c r="D533" s="26">
        <v>0.23166260750000001</v>
      </c>
      <c r="E533" s="26">
        <v>0.33856466689999998</v>
      </c>
      <c r="G533">
        <f t="shared" si="3"/>
        <v>1.7796565909135522E-3</v>
      </c>
    </row>
    <row r="534" spans="3:7" ht="12.75">
      <c r="C534" s="16">
        <v>3681.6884454775322</v>
      </c>
      <c r="D534" s="26">
        <v>0.2314596877</v>
      </c>
      <c r="E534" s="26">
        <v>0.33844481669999998</v>
      </c>
      <c r="G534">
        <f t="shared" si="3"/>
        <v>1.7599788143624661E-3</v>
      </c>
    </row>
    <row r="535" spans="3:7" ht="12.75">
      <c r="C535" s="16">
        <v>3690.8926665912259</v>
      </c>
      <c r="D535" s="26">
        <v>0.2312574707</v>
      </c>
      <c r="E535" s="26">
        <v>0.33832481110000001</v>
      </c>
      <c r="G535">
        <f t="shared" si="3"/>
        <v>1.7404505835358097E-3</v>
      </c>
    </row>
    <row r="536" spans="3:7" ht="12.75">
      <c r="C536" s="16">
        <v>3700.1198982577039</v>
      </c>
      <c r="D536" s="26">
        <v>0.2310559549</v>
      </c>
      <c r="E536" s="26">
        <v>0.33820465199999999</v>
      </c>
      <c r="G536">
        <f t="shared" si="3"/>
        <v>1.7210711491368919E-3</v>
      </c>
    </row>
    <row r="537" spans="3:7" ht="12.75">
      <c r="C537" s="16">
        <v>3709.3701980033479</v>
      </c>
      <c r="D537" s="26">
        <v>0.2308551388</v>
      </c>
      <c r="E537" s="26">
        <v>0.33808434100000001</v>
      </c>
      <c r="G537">
        <f t="shared" si="3"/>
        <v>1.7018397570759242E-3</v>
      </c>
    </row>
    <row r="538" spans="3:7" ht="12.75">
      <c r="C538" s="16">
        <v>3718.6436234983562</v>
      </c>
      <c r="D538" s="26">
        <v>0.23065502099999999</v>
      </c>
      <c r="E538" s="26">
        <v>0.3379638801</v>
      </c>
      <c r="G538">
        <f t="shared" si="3"/>
        <v>1.6827556838175553E-3</v>
      </c>
    </row>
    <row r="539" spans="3:7" ht="12.75">
      <c r="C539" s="16">
        <v>3727.9402325571018</v>
      </c>
      <c r="D539" s="26">
        <v>0.23045559970000001</v>
      </c>
      <c r="E539" s="26">
        <v>0.337843271</v>
      </c>
      <c r="G539">
        <f t="shared" si="3"/>
        <v>1.6638181684221929E-3</v>
      </c>
    </row>
    <row r="540" spans="3:7" ht="12.75">
      <c r="C540" s="16">
        <v>3737.2600831384943</v>
      </c>
      <c r="D540" s="26">
        <v>0.23025687349999999</v>
      </c>
      <c r="E540" s="26">
        <v>0.3377225156</v>
      </c>
      <c r="G540">
        <f t="shared" si="3"/>
        <v>1.6450264898001748E-3</v>
      </c>
    </row>
    <row r="541" spans="3:7" ht="12.75">
      <c r="C541" s="16">
        <v>3746.6032333463404</v>
      </c>
      <c r="D541" s="26">
        <v>0.23005884090000001</v>
      </c>
      <c r="E541" s="26">
        <v>0.33760161570000002</v>
      </c>
      <c r="G541">
        <f t="shared" si="3"/>
        <v>1.62637991896461E-3</v>
      </c>
    </row>
    <row r="542" spans="3:7" ht="12.75">
      <c r="C542" s="16">
        <v>3755.9697414297061</v>
      </c>
      <c r="D542" s="26">
        <v>0.22986150020000001</v>
      </c>
      <c r="E542" s="26">
        <v>0.33748057310000001</v>
      </c>
      <c r="G542">
        <f t="shared" si="3"/>
        <v>1.6078777179364886E-3</v>
      </c>
    </row>
    <row r="543" spans="3:7" ht="12.75">
      <c r="C543" s="16">
        <v>3765.35966578328</v>
      </c>
      <c r="D543" s="26">
        <v>0.22966485</v>
      </c>
      <c r="E543" s="26">
        <v>0.3373593896</v>
      </c>
      <c r="G543">
        <f t="shared" si="3"/>
        <v>1.5895191715266923E-3</v>
      </c>
    </row>
    <row r="544" spans="3:7" ht="12.75">
      <c r="C544" s="16">
        <v>3774.773064947738</v>
      </c>
      <c r="D544" s="26">
        <v>0.22946888870000001</v>
      </c>
      <c r="E544" s="26">
        <v>0.33723806709999998</v>
      </c>
      <c r="G544">
        <f t="shared" si="3"/>
        <v>1.5713035603863003E-3</v>
      </c>
    </row>
    <row r="545" spans="3:7" ht="12.75">
      <c r="C545" s="16">
        <v>3784.2099976101072</v>
      </c>
      <c r="D545" s="26">
        <v>0.22927361469999999</v>
      </c>
      <c r="E545" s="26">
        <v>0.33711660719999997</v>
      </c>
      <c r="G545">
        <f t="shared" si="3"/>
        <v>1.5532301542159318E-3</v>
      </c>
    </row>
    <row r="546" spans="3:7" ht="12.75">
      <c r="C546" s="16">
        <v>3793.6705226041322</v>
      </c>
      <c r="D546" s="26">
        <v>0.2290790264</v>
      </c>
      <c r="E546" s="26">
        <v>0.33699501199999998</v>
      </c>
      <c r="G546">
        <f t="shared" si="3"/>
        <v>1.5352982507982216E-3</v>
      </c>
    </row>
    <row r="547" spans="3:7" ht="12.75">
      <c r="C547" s="16">
        <v>3803.1546989106423</v>
      </c>
      <c r="D547" s="26">
        <v>0.22888512229999999</v>
      </c>
      <c r="E547" s="26">
        <v>0.33687328309999998</v>
      </c>
      <c r="G547">
        <f t="shared" si="3"/>
        <v>1.5175071333645806E-3</v>
      </c>
    </row>
    <row r="548" spans="3:7" ht="12.75">
      <c r="C548" s="16">
        <v>3812.6625856579185</v>
      </c>
      <c r="D548" s="26">
        <v>0.22869190089999999</v>
      </c>
      <c r="E548" s="26">
        <v>0.3367514224</v>
      </c>
      <c r="G548">
        <f t="shared" si="3"/>
        <v>1.4998561032005986E-3</v>
      </c>
    </row>
    <row r="549" spans="3:7" ht="12.75">
      <c r="C549" s="16">
        <v>3822.1942421220633</v>
      </c>
      <c r="D549" s="26">
        <v>0.22849936060000001</v>
      </c>
      <c r="E549" s="26">
        <v>0.33662943169999998</v>
      </c>
      <c r="G549">
        <f t="shared" si="3"/>
        <v>1.482344454150464E-3</v>
      </c>
    </row>
    <row r="550" spans="3:7" ht="12.75">
      <c r="C550" s="16">
        <v>3831.7497277273683</v>
      </c>
      <c r="D550" s="26">
        <v>0.22830749980000001</v>
      </c>
      <c r="E550" s="26">
        <v>0.33650731270000001</v>
      </c>
      <c r="G550">
        <f t="shared" si="3"/>
        <v>1.4649714789169827E-3</v>
      </c>
    </row>
    <row r="551" spans="3:7" ht="12.75">
      <c r="C551" s="16">
        <v>3841.3291020466863</v>
      </c>
      <c r="D551" s="26">
        <v>0.2281163169</v>
      </c>
      <c r="E551" s="26">
        <v>0.33638506740000002</v>
      </c>
      <c r="G551">
        <f t="shared" si="3"/>
        <v>1.4477364880169119E-3</v>
      </c>
    </row>
    <row r="552" spans="3:7" ht="12.75">
      <c r="C552" s="16">
        <v>3850.9324248018029</v>
      </c>
      <c r="D552" s="26">
        <v>0.22792581040000001</v>
      </c>
      <c r="E552" s="26">
        <v>0.33626269739999998</v>
      </c>
      <c r="G552">
        <f t="shared" si="3"/>
        <v>1.4306387824900881E-3</v>
      </c>
    </row>
    <row r="553" spans="3:7" ht="12.75">
      <c r="C553" s="16">
        <v>3860.5597558638074</v>
      </c>
      <c r="D553" s="26">
        <v>0.22773597879999999</v>
      </c>
      <c r="E553" s="26">
        <v>0.33614020459999999</v>
      </c>
      <c r="G553">
        <f t="shared" si="3"/>
        <v>1.4136776809370814E-3</v>
      </c>
    </row>
    <row r="554" spans="3:7" ht="12.75">
      <c r="C554" s="16">
        <v>3870.2111552534666</v>
      </c>
      <c r="D554" s="26">
        <v>0.22754682030000001</v>
      </c>
      <c r="E554" s="26">
        <v>0.33601759079999999</v>
      </c>
      <c r="G554">
        <f t="shared" si="3"/>
        <v>1.3968524829836124E-3</v>
      </c>
    </row>
    <row r="555" spans="3:7" ht="12.75">
      <c r="C555" s="16">
        <v>3879.8866831415999</v>
      </c>
      <c r="D555" s="26">
        <v>0.22735833350000001</v>
      </c>
      <c r="E555" s="26">
        <v>0.3358948578</v>
      </c>
      <c r="G555">
        <f t="shared" si="3"/>
        <v>1.3801625153120995E-3</v>
      </c>
    </row>
    <row r="556" spans="3:7" ht="12.75">
      <c r="C556" s="16">
        <v>3889.5863998494538</v>
      </c>
      <c r="D556" s="26">
        <v>0.22717051690000001</v>
      </c>
      <c r="E556" s="26">
        <v>0.33577200740000002</v>
      </c>
      <c r="G556">
        <f t="shared" si="3"/>
        <v>1.3636071019615657E-3</v>
      </c>
    </row>
    <row r="557" spans="3:7" ht="12.75">
      <c r="C557" s="16">
        <v>3899.3103658490772</v>
      </c>
      <c r="D557" s="26">
        <v>0.22698336869999999</v>
      </c>
      <c r="E557" s="26">
        <v>0.33564904130000001</v>
      </c>
      <c r="G557">
        <f t="shared" si="3"/>
        <v>1.3471855484307989E-3</v>
      </c>
    </row>
    <row r="558" spans="3:7" ht="12.75">
      <c r="C558" s="16">
        <v>3909.0586417636996</v>
      </c>
      <c r="D558" s="26">
        <v>0.22679688749999999</v>
      </c>
      <c r="E558" s="26">
        <v>0.33552596140000002</v>
      </c>
      <c r="G558">
        <f t="shared" si="3"/>
        <v>1.3308971959311263E-3</v>
      </c>
    </row>
    <row r="559" spans="3:7" ht="12.75">
      <c r="C559" s="16">
        <v>3918.8312883681087</v>
      </c>
      <c r="D559" s="26">
        <v>0.22661107159999999</v>
      </c>
      <c r="E559" s="26">
        <v>0.33540276940000002</v>
      </c>
      <c r="G559">
        <f t="shared" si="3"/>
        <v>1.3147413625899376E-3</v>
      </c>
    </row>
    <row r="560" spans="3:7" ht="12.75">
      <c r="C560" s="16">
        <v>3928.6283665890287</v>
      </c>
      <c r="D560" s="26">
        <v>0.22642591949999999</v>
      </c>
      <c r="E560" s="26">
        <v>0.33527946710000001</v>
      </c>
      <c r="G560">
        <f t="shared" si="3"/>
        <v>1.2987173858867909E-3</v>
      </c>
    </row>
    <row r="561" spans="3:7" ht="12.75">
      <c r="C561" s="16">
        <v>3938.4499375055011</v>
      </c>
      <c r="D561" s="26">
        <v>0.22624142959999999</v>
      </c>
      <c r="E561" s="26">
        <v>0.3351560563</v>
      </c>
      <c r="G561">
        <f t="shared" si="3"/>
        <v>1.2828246008708423E-3</v>
      </c>
    </row>
    <row r="562" spans="3:7" ht="12.75">
      <c r="C562" s="16">
        <v>3948.2960623492645</v>
      </c>
      <c r="D562" s="26">
        <v>0.22605760029999999</v>
      </c>
      <c r="E562" s="26">
        <v>0.3350325388</v>
      </c>
      <c r="G562">
        <f t="shared" si="3"/>
        <v>1.2670623458823198E-3</v>
      </c>
    </row>
    <row r="563" spans="3:7" ht="12.75">
      <c r="C563" s="16">
        <v>3958.1668025051376</v>
      </c>
      <c r="D563" s="26">
        <v>0.2258744301</v>
      </c>
      <c r="E563" s="26">
        <v>0.33490891639999998</v>
      </c>
      <c r="G563">
        <f t="shared" si="3"/>
        <v>1.2514299680523268E-3</v>
      </c>
    </row>
    <row r="564" spans="3:7" ht="12.75">
      <c r="C564" s="16">
        <v>3968.0622195114001</v>
      </c>
      <c r="D564" s="26">
        <v>0.22569191729999999</v>
      </c>
      <c r="E564" s="26">
        <v>0.33478519089999997</v>
      </c>
      <c r="G564">
        <f t="shared" si="3"/>
        <v>1.2359268066303895E-3</v>
      </c>
    </row>
    <row r="565" spans="3:7" ht="12.75">
      <c r="C565" s="16">
        <v>3977.9823750601786</v>
      </c>
      <c r="D565" s="26">
        <v>0.22551006030000001</v>
      </c>
      <c r="E565" s="26">
        <v>0.33466136390000001</v>
      </c>
      <c r="G565">
        <f t="shared" si="3"/>
        <v>1.2205522009403058E-3</v>
      </c>
    </row>
    <row r="566" spans="3:7" ht="12.75">
      <c r="C566" s="16">
        <v>3987.9273309978289</v>
      </c>
      <c r="D566" s="26">
        <v>0.22532885759999999</v>
      </c>
      <c r="E566" s="26">
        <v>0.33453743730000002</v>
      </c>
      <c r="G566">
        <f t="shared" si="3"/>
        <v>1.2053055121475497E-3</v>
      </c>
    </row>
    <row r="567" spans="3:7" ht="12.75">
      <c r="C567" s="16">
        <v>3997.8971493253234</v>
      </c>
      <c r="D567" s="26">
        <v>0.22514830760000001</v>
      </c>
      <c r="E567" s="26">
        <v>0.33441341289999998</v>
      </c>
      <c r="G567">
        <f t="shared" si="3"/>
        <v>1.1901860946410526E-3</v>
      </c>
    </row>
    <row r="568" spans="3:7" ht="12.75">
      <c r="C568" s="16">
        <v>4007.8918921986365</v>
      </c>
      <c r="D568" s="26">
        <v>0.22496840870000001</v>
      </c>
      <c r="E568" s="26">
        <v>0.33428929239999999</v>
      </c>
      <c r="G568">
        <f t="shared" si="3"/>
        <v>1.1751933016574912E-3</v>
      </c>
    </row>
    <row r="569" spans="3:7" ht="12.75">
      <c r="C569" s="16">
        <v>4017.9116219291327</v>
      </c>
      <c r="D569" s="26">
        <v>0.22478915930000001</v>
      </c>
      <c r="E569" s="26">
        <v>0.33416507750000002</v>
      </c>
      <c r="G569">
        <f t="shared" si="3"/>
        <v>1.1603264896520413E-3</v>
      </c>
    </row>
    <row r="570" spans="3:7" ht="12.75">
      <c r="C570" s="16">
        <v>4027.9564009839555</v>
      </c>
      <c r="D570" s="26">
        <v>0.2246105578</v>
      </c>
      <c r="E570" s="26">
        <v>0.3340407701</v>
      </c>
      <c r="G570">
        <f t="shared" ref="G570:G633" si="4">((D570-$D$3)^2+(E570-$E$3)^2)</f>
        <v>1.1455850267663612E-3</v>
      </c>
    </row>
    <row r="571" spans="3:7" ht="12.75">
      <c r="C571" s="16">
        <v>4038.0262919864153</v>
      </c>
      <c r="D571" s="26">
        <v>0.2244326026</v>
      </c>
      <c r="E571" s="26">
        <v>0.33391637190000001</v>
      </c>
      <c r="G571">
        <f t="shared" si="4"/>
        <v>1.1309682756713119E-3</v>
      </c>
    </row>
    <row r="572" spans="3:7" ht="12.75">
      <c r="C572" s="16">
        <v>4048.1213577163812</v>
      </c>
      <c r="D572" s="26">
        <v>0.22425529220000001</v>
      </c>
      <c r="E572" s="26">
        <v>0.33379188469999999</v>
      </c>
      <c r="G572">
        <f t="shared" si="4"/>
        <v>1.1164756115814695E-3</v>
      </c>
    </row>
    <row r="573" spans="3:7" ht="12.75">
      <c r="C573" s="16">
        <v>4058.2416611106719</v>
      </c>
      <c r="D573" s="26">
        <v>0.22407862479999999</v>
      </c>
      <c r="E573" s="26">
        <v>0.3336673101</v>
      </c>
      <c r="G573">
        <f t="shared" si="4"/>
        <v>1.1021063887534689E-3</v>
      </c>
    </row>
    <row r="574" spans="3:7" ht="12.75">
      <c r="C574" s="16">
        <v>4068.3872652634482</v>
      </c>
      <c r="D574" s="26">
        <v>0.22390259900000001</v>
      </c>
      <c r="E574" s="26">
        <v>0.33354265</v>
      </c>
      <c r="G574">
        <f t="shared" si="4"/>
        <v>1.0878599978862255E-3</v>
      </c>
    </row>
    <row r="575" spans="3:7" ht="12.75">
      <c r="C575" s="16">
        <v>4078.5582334266064</v>
      </c>
      <c r="D575" s="26">
        <v>0.22372721309999999</v>
      </c>
      <c r="E575" s="26">
        <v>0.33341790609999999</v>
      </c>
      <c r="G575">
        <f t="shared" si="4"/>
        <v>1.0737358087442293E-3</v>
      </c>
    </row>
    <row r="576" spans="3:7" ht="12.75">
      <c r="C576" s="16">
        <v>4088.7546290101727</v>
      </c>
      <c r="D576" s="26">
        <v>0.2235524656</v>
      </c>
      <c r="E576" s="26">
        <v>0.33329308019999998</v>
      </c>
      <c r="G576">
        <f t="shared" si="4"/>
        <v>1.0597332085019897E-3</v>
      </c>
    </row>
    <row r="577" spans="3:7" ht="12.75">
      <c r="C577" s="16">
        <v>4098.9765155826981</v>
      </c>
      <c r="D577" s="26">
        <v>0.22337835480000001</v>
      </c>
      <c r="E577" s="26">
        <v>0.33316817389999998</v>
      </c>
      <c r="G577">
        <f t="shared" si="4"/>
        <v>1.0458515689293353E-3</v>
      </c>
    </row>
    <row r="578" spans="3:7" ht="12.75">
      <c r="C578" s="16">
        <v>4109.223956871655</v>
      </c>
      <c r="D578" s="26">
        <v>0.2232048791</v>
      </c>
      <c r="E578" s="26">
        <v>0.33304318900000002</v>
      </c>
      <c r="G578">
        <f t="shared" si="4"/>
        <v>1.0320902781251026E-3</v>
      </c>
    </row>
    <row r="579" spans="3:7" ht="12.75">
      <c r="C579" s="16">
        <v>4119.4970167638339</v>
      </c>
      <c r="D579" s="26">
        <v>0.22303203699999999</v>
      </c>
      <c r="E579" s="26">
        <v>0.33291812720000002</v>
      </c>
      <c r="G579">
        <f t="shared" si="4"/>
        <v>1.0184487280055288E-3</v>
      </c>
    </row>
    <row r="580" spans="3:7" ht="12.75">
      <c r="C580" s="16">
        <v>4129.7957593057436</v>
      </c>
      <c r="D580" s="26">
        <v>0.22285982679999999</v>
      </c>
      <c r="E580" s="26">
        <v>0.33279299039999999</v>
      </c>
      <c r="G580">
        <f t="shared" si="4"/>
        <v>1.0049263114577103E-3</v>
      </c>
    </row>
    <row r="581" spans="3:7" ht="12.75">
      <c r="C581" s="16">
        <v>4140.1202487040073</v>
      </c>
      <c r="D581" s="26">
        <v>0.2226882469</v>
      </c>
      <c r="E581" s="26">
        <v>0.33266778009999998</v>
      </c>
      <c r="G581">
        <f t="shared" si="4"/>
        <v>9.915224132450585E-4</v>
      </c>
    </row>
    <row r="582" spans="3:7" ht="12.75">
      <c r="C582" s="16">
        <v>4150.470549325767</v>
      </c>
      <c r="D582" s="26">
        <v>0.22251729579999999</v>
      </c>
      <c r="E582" s="26">
        <v>0.33254249819999998</v>
      </c>
      <c r="G582">
        <f t="shared" si="4"/>
        <v>9.7823644188412733E-4</v>
      </c>
    </row>
    <row r="583" spans="3:7" ht="12.75">
      <c r="C583" s="16">
        <v>4160.8467256990816</v>
      </c>
      <c r="D583" s="26">
        <v>0.22234697179999999</v>
      </c>
      <c r="E583" s="26">
        <v>0.33241714630000002</v>
      </c>
      <c r="G583">
        <f t="shared" si="4"/>
        <v>9.6506778704343629E-4</v>
      </c>
    </row>
    <row r="584" spans="3:7" ht="12.75">
      <c r="C584" s="16">
        <v>4171.2488425133288</v>
      </c>
      <c r="D584" s="26">
        <v>0.22217727330000001</v>
      </c>
      <c r="E584" s="26">
        <v>0.33229172620000003</v>
      </c>
      <c r="G584">
        <f t="shared" si="4"/>
        <v>9.5201585407488662E-4</v>
      </c>
    </row>
    <row r="585" spans="3:7" ht="12.75">
      <c r="C585" s="16">
        <v>4181.6769646196117</v>
      </c>
      <c r="D585" s="26">
        <v>0.2220081988</v>
      </c>
      <c r="E585" s="26">
        <v>0.33216623960000002</v>
      </c>
      <c r="G585">
        <f t="shared" si="4"/>
        <v>9.3908005195687209E-4</v>
      </c>
    </row>
    <row r="586" spans="3:7" ht="12.75">
      <c r="C586" s="16">
        <v>4192.1311570311609</v>
      </c>
      <c r="D586" s="26">
        <v>0.2218397466</v>
      </c>
      <c r="E586" s="26">
        <v>0.33204068819999999</v>
      </c>
      <c r="G586">
        <f t="shared" si="4"/>
        <v>9.2625978292124457E-4</v>
      </c>
    </row>
    <row r="587" spans="3:7" ht="12.75">
      <c r="C587" s="16">
        <v>4202.6114849237383</v>
      </c>
      <c r="D587" s="26">
        <v>0.22167191510000001</v>
      </c>
      <c r="E587" s="26">
        <v>0.3319150736</v>
      </c>
      <c r="G587">
        <f t="shared" si="4"/>
        <v>9.1355445300019184E-4</v>
      </c>
    </row>
    <row r="588" spans="3:7" ht="12.75">
      <c r="C588" s="16">
        <v>4213.1180136360472</v>
      </c>
      <c r="D588" s="26">
        <v>0.2215047027</v>
      </c>
      <c r="E588" s="26">
        <v>0.33178939769999999</v>
      </c>
      <c r="G588">
        <f t="shared" si="4"/>
        <v>9.0096348249347157E-4</v>
      </c>
    </row>
    <row r="589" spans="3:7" ht="12.75">
      <c r="C589" s="16">
        <v>4223.6508086701369</v>
      </c>
      <c r="D589" s="26">
        <v>0.22133810779999999</v>
      </c>
      <c r="E589" s="26">
        <v>0.33166366200000003</v>
      </c>
      <c r="G589">
        <f t="shared" si="4"/>
        <v>8.8848627917519464E-4</v>
      </c>
    </row>
    <row r="590" spans="3:7" ht="12.75">
      <c r="C590" s="16">
        <v>4234.2099356918125</v>
      </c>
      <c r="D590" s="26">
        <v>0.2211721287</v>
      </c>
      <c r="E590" s="26">
        <v>0.33153786829999998</v>
      </c>
      <c r="G590">
        <f t="shared" si="4"/>
        <v>8.7612226040860094E-4</v>
      </c>
    </row>
    <row r="591" spans="3:7" ht="12.75">
      <c r="C591" s="16">
        <v>4244.7954605310415</v>
      </c>
      <c r="D591" s="26">
        <v>0.22100676399999999</v>
      </c>
      <c r="E591" s="26">
        <v>0.33141201840000001</v>
      </c>
      <c r="G591">
        <f t="shared" si="4"/>
        <v>8.6387085995681527E-4</v>
      </c>
    </row>
    <row r="592" spans="3:7" ht="12.75">
      <c r="C592" s="16">
        <v>4255.4074491823685</v>
      </c>
      <c r="D592" s="26">
        <v>0.220842012</v>
      </c>
      <c r="E592" s="26">
        <v>0.3312861138</v>
      </c>
      <c r="G592">
        <f t="shared" si="4"/>
        <v>8.5173148927018653E-4</v>
      </c>
    </row>
    <row r="593" spans="3:7" ht="12.75">
      <c r="C593" s="16">
        <v>4266.0459678053239</v>
      </c>
      <c r="D593" s="26">
        <v>0.220677871</v>
      </c>
      <c r="E593" s="26">
        <v>0.3311601562</v>
      </c>
      <c r="G593">
        <f t="shared" si="4"/>
        <v>8.3970357014349591E-4</v>
      </c>
    </row>
    <row r="594" spans="3:7" ht="12.75">
      <c r="C594" s="16">
        <v>4276.7110827248371</v>
      </c>
      <c r="D594" s="26">
        <v>0.2205143396</v>
      </c>
      <c r="E594" s="26">
        <v>0.33103414739999998</v>
      </c>
      <c r="G594">
        <f t="shared" si="4"/>
        <v>8.2778654415529966E-4</v>
      </c>
    </row>
    <row r="595" spans="3:7" ht="12.75">
      <c r="C595" s="16">
        <v>4287.4028604316491</v>
      </c>
      <c r="D595" s="26">
        <v>0.22035141590000001</v>
      </c>
      <c r="E595" s="26">
        <v>0.33090808910000002</v>
      </c>
      <c r="G595">
        <f t="shared" si="4"/>
        <v>8.1597982942968692E-4</v>
      </c>
    </row>
    <row r="596" spans="3:7" ht="12.75">
      <c r="C596" s="16">
        <v>4298.1213675827275</v>
      </c>
      <c r="D596" s="26">
        <v>0.22018909859999999</v>
      </c>
      <c r="E596" s="26">
        <v>0.33078198279999999</v>
      </c>
      <c r="G596">
        <f t="shared" si="4"/>
        <v>8.0428286622638893E-4</v>
      </c>
    </row>
    <row r="597" spans="3:7" ht="12.75">
      <c r="C597" s="16">
        <v>4308.8666710016842</v>
      </c>
      <c r="D597" s="26">
        <v>0.2200273858</v>
      </c>
      <c r="E597" s="26">
        <v>0.3306558302</v>
      </c>
      <c r="G597">
        <f t="shared" si="4"/>
        <v>7.9269507820902882E-4</v>
      </c>
    </row>
    <row r="598" spans="3:7" ht="12.75">
      <c r="C598" s="16">
        <v>4319.6388376791883</v>
      </c>
      <c r="D598" s="26">
        <v>0.21986627610000001</v>
      </c>
      <c r="E598" s="26">
        <v>0.3305296331</v>
      </c>
      <c r="G598">
        <f t="shared" si="4"/>
        <v>7.8121591715374014E-4</v>
      </c>
    </row>
    <row r="599" spans="3:7" ht="12.75">
      <c r="C599" s="16">
        <v>4330.4379347733857</v>
      </c>
      <c r="D599" s="26">
        <v>0.21970576789999999</v>
      </c>
      <c r="E599" s="26">
        <v>0.3304033931</v>
      </c>
      <c r="G599">
        <f t="shared" si="4"/>
        <v>7.6984482140250688E-4</v>
      </c>
    </row>
    <row r="600" spans="3:7" ht="12.75">
      <c r="C600" s="16">
        <v>4341.2640296103191</v>
      </c>
      <c r="D600" s="26">
        <v>0.21954585939999999</v>
      </c>
      <c r="E600" s="26">
        <v>0.33027711189999998</v>
      </c>
      <c r="G600">
        <f t="shared" si="4"/>
        <v>7.5858122689696512E-4</v>
      </c>
    </row>
    <row r="601" spans="3:7" ht="12.75">
      <c r="C601" s="16">
        <v>4352.1171896843443</v>
      </c>
      <c r="D601" s="26">
        <v>0.2193865492</v>
      </c>
      <c r="E601" s="26">
        <v>0.330150791</v>
      </c>
      <c r="G601">
        <f t="shared" si="4"/>
        <v>7.4742458230966924E-4</v>
      </c>
    </row>
    <row r="602" spans="3:7" ht="12.75">
      <c r="C602" s="16">
        <v>4362.9974826585549</v>
      </c>
      <c r="D602" s="26">
        <v>0.2192278355</v>
      </c>
      <c r="E602" s="26">
        <v>0.3300244322</v>
      </c>
      <c r="G602">
        <f t="shared" si="4"/>
        <v>7.3637433228857766E-4</v>
      </c>
    </row>
    <row r="603" spans="3:7" ht="12.75">
      <c r="C603" s="16">
        <v>4373.904976365201</v>
      </c>
      <c r="D603" s="26">
        <v>0.21906971689999999</v>
      </c>
      <c r="E603" s="26">
        <v>0.32989803699999998</v>
      </c>
      <c r="G603">
        <f t="shared" si="4"/>
        <v>7.2542993049882337E-4</v>
      </c>
    </row>
    <row r="604" spans="3:7" ht="12.75">
      <c r="C604" s="16">
        <v>4384.8397388061139</v>
      </c>
      <c r="D604" s="26">
        <v>0.2189121916</v>
      </c>
      <c r="E604" s="26">
        <v>0.32977160719999998</v>
      </c>
      <c r="G604">
        <f t="shared" si="4"/>
        <v>7.1459082664307471E-4</v>
      </c>
    </row>
    <row r="605" spans="3:7" ht="12.75">
      <c r="C605" s="16">
        <v>4395.8018381531292</v>
      </c>
      <c r="D605" s="26">
        <v>0.2187552582</v>
      </c>
      <c r="E605" s="26">
        <v>0.32964514439999998</v>
      </c>
      <c r="G605">
        <f t="shared" si="4"/>
        <v>7.038564826657665E-4</v>
      </c>
    </row>
    <row r="606" spans="3:7" ht="12.75">
      <c r="C606" s="16">
        <v>4406.7913427485119</v>
      </c>
      <c r="D606" s="26">
        <v>0.2185989149</v>
      </c>
      <c r="E606" s="26">
        <v>0.32951865019999999</v>
      </c>
      <c r="G606">
        <f t="shared" si="4"/>
        <v>6.932263464834458E-4</v>
      </c>
    </row>
    <row r="607" spans="3:7" ht="12.75">
      <c r="C607" s="16">
        <v>4417.8083211053827</v>
      </c>
      <c r="D607" s="26">
        <v>0.21844316010000001</v>
      </c>
      <c r="E607" s="26">
        <v>0.32939212620000002</v>
      </c>
      <c r="G607">
        <f t="shared" si="4"/>
        <v>6.8269987682174232E-4</v>
      </c>
    </row>
    <row r="608" spans="3:7" ht="12.75">
      <c r="C608" s="16">
        <v>4428.8528419081458</v>
      </c>
      <c r="D608" s="26">
        <v>0.21828799230000001</v>
      </c>
      <c r="E608" s="26">
        <v>0.32926557410000001</v>
      </c>
      <c r="G608">
        <f t="shared" si="4"/>
        <v>6.7227654216626184E-4</v>
      </c>
    </row>
    <row r="609" spans="3:7" ht="12.75">
      <c r="C609" s="16">
        <v>4439.9249740129162</v>
      </c>
      <c r="D609" s="26">
        <v>0.21813340980000001</v>
      </c>
      <c r="E609" s="26">
        <v>0.32913899540000002</v>
      </c>
      <c r="G609">
        <f t="shared" si="4"/>
        <v>6.6195579873478587E-4</v>
      </c>
    </row>
    <row r="610" spans="3:7" ht="12.75">
      <c r="C610" s="16">
        <v>4451.0247864479479</v>
      </c>
      <c r="D610" s="26">
        <v>0.21797941109999999</v>
      </c>
      <c r="E610" s="26">
        <v>0.32901239189999998</v>
      </c>
      <c r="G610">
        <f t="shared" si="4"/>
        <v>6.5173712300503291E-4</v>
      </c>
    </row>
    <row r="611" spans="3:7" ht="12.75">
      <c r="C611" s="16">
        <v>4462.152348414068</v>
      </c>
      <c r="D611" s="26">
        <v>0.21782599450000001</v>
      </c>
      <c r="E611" s="26">
        <v>0.328885765</v>
      </c>
      <c r="G611">
        <f t="shared" si="4"/>
        <v>6.4161997284155282E-4</v>
      </c>
    </row>
    <row r="612" spans="3:7" ht="12.75">
      <c r="C612" s="16">
        <v>4473.3077292851031</v>
      </c>
      <c r="D612" s="26">
        <v>0.21767315840000001</v>
      </c>
      <c r="E612" s="26">
        <v>0.3287591164</v>
      </c>
      <c r="G612">
        <f t="shared" si="4"/>
        <v>6.316038222712126E-4</v>
      </c>
    </row>
    <row r="613" spans="3:7" ht="12.75">
      <c r="C613" s="16">
        <v>4484.4909986083157</v>
      </c>
      <c r="D613" s="26">
        <v>0.21752090120000001</v>
      </c>
      <c r="E613" s="26">
        <v>0.3286324478</v>
      </c>
      <c r="G613">
        <f t="shared" si="4"/>
        <v>6.2168814758334682E-4</v>
      </c>
    </row>
    <row r="614" spans="3:7" ht="12.75">
      <c r="C614" s="16">
        <v>4495.702226104836</v>
      </c>
      <c r="D614" s="26">
        <v>0.2173692213</v>
      </c>
      <c r="E614" s="26">
        <v>0.32850576069999998</v>
      </c>
      <c r="G614">
        <f t="shared" si="4"/>
        <v>6.1187242103245419E-4</v>
      </c>
    </row>
    <row r="615" spans="3:7" ht="12.75">
      <c r="C615" s="16">
        <v>4506.9414816700983</v>
      </c>
      <c r="D615" s="26">
        <v>0.2172181171</v>
      </c>
      <c r="E615" s="26">
        <v>0.3283790566</v>
      </c>
      <c r="G615">
        <f t="shared" si="4"/>
        <v>6.0215611729981522E-4</v>
      </c>
    </row>
    <row r="616" spans="3:7" ht="12.75">
      <c r="C616" s="16">
        <v>4518.2088353742729</v>
      </c>
      <c r="D616" s="26">
        <v>0.21706758700000001</v>
      </c>
      <c r="E616" s="26">
        <v>0.32825233729999997</v>
      </c>
      <c r="G616">
        <f t="shared" si="4"/>
        <v>5.9253872273950289E-4</v>
      </c>
    </row>
    <row r="617" spans="3:7" ht="12.75">
      <c r="C617" s="16">
        <v>4529.504357462708</v>
      </c>
      <c r="D617" s="26">
        <v>0.21691762940000001</v>
      </c>
      <c r="E617" s="26">
        <v>0.32812560419999998</v>
      </c>
      <c r="G617">
        <f t="shared" si="4"/>
        <v>5.830197135384004E-4</v>
      </c>
    </row>
    <row r="618" spans="3:7" ht="12.75">
      <c r="C618" s="16">
        <v>4540.8281183563649</v>
      </c>
      <c r="D618" s="26">
        <v>0.2167682427</v>
      </c>
      <c r="E618" s="26">
        <v>0.32799885899999998</v>
      </c>
      <c r="G618">
        <f t="shared" si="4"/>
        <v>5.7359857746777936E-4</v>
      </c>
    </row>
    <row r="619" spans="3:7" ht="12.75">
      <c r="C619" s="16">
        <v>4552.1801886522553</v>
      </c>
      <c r="D619" s="26">
        <v>0.21661942519999999</v>
      </c>
      <c r="E619" s="26">
        <v>0.32787210319999999</v>
      </c>
      <c r="G619">
        <f t="shared" si="4"/>
        <v>5.6427479474909729E-4</v>
      </c>
    </row>
    <row r="620" spans="3:7" ht="12.75">
      <c r="C620" s="16">
        <v>4563.5606391238853</v>
      </c>
      <c r="D620" s="26">
        <v>0.21647117539999999</v>
      </c>
      <c r="E620" s="26">
        <v>0.32774533839999997</v>
      </c>
      <c r="G620">
        <f t="shared" si="4"/>
        <v>5.5504785833052951E-4</v>
      </c>
    </row>
    <row r="621" spans="3:7" ht="12.75">
      <c r="C621" s="16">
        <v>4574.969540721695</v>
      </c>
      <c r="D621" s="26">
        <v>0.21632349170000001</v>
      </c>
      <c r="E621" s="26">
        <v>0.32761856610000001</v>
      </c>
      <c r="G621">
        <f t="shared" si="4"/>
        <v>5.4591725667808594E-4</v>
      </c>
    </row>
    <row r="622" spans="3:7" ht="12.75">
      <c r="C622" s="16">
        <v>4586.406964573499</v>
      </c>
      <c r="D622" s="26">
        <v>0.21617637240000001</v>
      </c>
      <c r="E622" s="26">
        <v>0.32749178800000001</v>
      </c>
      <c r="G622">
        <f t="shared" si="4"/>
        <v>5.3688248284089902E-4</v>
      </c>
    </row>
    <row r="623" spans="3:7" ht="12.75">
      <c r="C623" s="16">
        <v>4597.8729819849323</v>
      </c>
      <c r="D623" s="26">
        <v>0.21602981600000001</v>
      </c>
      <c r="E623" s="26">
        <v>0.32736500549999997</v>
      </c>
      <c r="G623">
        <f t="shared" si="4"/>
        <v>5.2794303043936274E-4</v>
      </c>
    </row>
    <row r="624" spans="3:7" ht="12.75">
      <c r="C624" s="16">
        <v>4609.3676644398947</v>
      </c>
      <c r="D624" s="26">
        <v>0.21588382079999999</v>
      </c>
      <c r="E624" s="26">
        <v>0.32723822029999999</v>
      </c>
      <c r="G624">
        <f t="shared" si="4"/>
        <v>5.1909839694033407E-4</v>
      </c>
    </row>
    <row r="625" spans="3:7" ht="12.75">
      <c r="C625" s="16">
        <v>4620.8910836009945</v>
      </c>
      <c r="D625" s="26">
        <v>0.2157383853</v>
      </c>
      <c r="E625" s="26">
        <v>0.32711143380000002</v>
      </c>
      <c r="G625">
        <f t="shared" si="4"/>
        <v>5.1034808038030114E-4</v>
      </c>
    </row>
    <row r="626" spans="3:7" ht="12.75">
      <c r="C626" s="16">
        <v>4632.4433113099967</v>
      </c>
      <c r="D626" s="26">
        <v>0.2155935078</v>
      </c>
      <c r="E626" s="26">
        <v>0.32698464770000002</v>
      </c>
      <c r="G626">
        <f t="shared" si="4"/>
        <v>5.0169158257100019E-4</v>
      </c>
    </row>
    <row r="627" spans="3:7" ht="12.75">
      <c r="C627" s="16">
        <v>4644.0244195882715</v>
      </c>
      <c r="D627" s="26">
        <v>0.2154491868</v>
      </c>
      <c r="E627" s="26">
        <v>0.3268578634</v>
      </c>
      <c r="G627">
        <f t="shared" si="4"/>
        <v>4.931284058934777E-4</v>
      </c>
    </row>
    <row r="628" spans="3:7" ht="12.75">
      <c r="C628" s="16">
        <v>4655.6344806372417</v>
      </c>
      <c r="D628" s="26">
        <v>0.21530542059999999</v>
      </c>
      <c r="E628" s="26">
        <v>0.32673108239999998</v>
      </c>
      <c r="G628">
        <f t="shared" si="4"/>
        <v>4.8465805086415594E-4</v>
      </c>
    </row>
    <row r="629" spans="3:7" ht="12.75">
      <c r="C629" s="16">
        <v>4667.273566838835</v>
      </c>
      <c r="D629" s="26">
        <v>0.21516220759999999</v>
      </c>
      <c r="E629" s="26">
        <v>0.32660430639999999</v>
      </c>
      <c r="G629">
        <f t="shared" si="4"/>
        <v>4.7628002918380607E-4</v>
      </c>
    </row>
    <row r="630" spans="3:7" ht="12.75">
      <c r="C630" s="16">
        <v>4678.9417507559319</v>
      </c>
      <c r="D630" s="26">
        <v>0.2150195463</v>
      </c>
      <c r="E630" s="26">
        <v>0.32647753680000002</v>
      </c>
      <c r="G630">
        <f t="shared" si="4"/>
        <v>4.6799384965576864E-4</v>
      </c>
    </row>
    <row r="631" spans="3:7" ht="12.75">
      <c r="C631" s="16">
        <v>4690.6391051328219</v>
      </c>
      <c r="D631" s="26">
        <v>0.21487743500000001</v>
      </c>
      <c r="E631" s="26">
        <v>0.32635077509999999</v>
      </c>
      <c r="G631">
        <f t="shared" si="4"/>
        <v>4.5979901926239246E-4</v>
      </c>
    </row>
    <row r="632" spans="3:7" ht="12.75">
      <c r="C632" s="16">
        <v>4702.3657028956541</v>
      </c>
      <c r="D632" s="26">
        <v>0.21473587220000001</v>
      </c>
      <c r="E632" s="26">
        <v>0.32622402290000002</v>
      </c>
      <c r="G632">
        <f t="shared" si="4"/>
        <v>4.516950564936199E-4</v>
      </c>
    </row>
    <row r="633" spans="3:7" ht="12.75">
      <c r="C633" s="16">
        <v>4714.1216171528931</v>
      </c>
      <c r="D633" s="26">
        <v>0.2145948563</v>
      </c>
      <c r="E633" s="26">
        <v>0.32609728170000002</v>
      </c>
      <c r="G633">
        <f t="shared" si="4"/>
        <v>4.4368147579835484E-4</v>
      </c>
    </row>
    <row r="634" spans="3:7" ht="12.75">
      <c r="C634" s="16">
        <v>4725.9069211957749</v>
      </c>
      <c r="D634" s="26">
        <v>0.21445438550000001</v>
      </c>
      <c r="E634" s="26">
        <v>0.32597055279999998</v>
      </c>
      <c r="G634">
        <f t="shared" ref="G634:G697" si="5">((D634-$D$3)^2+(E634-$E$3)^2)</f>
        <v>4.3575778196275946E-4</v>
      </c>
    </row>
    <row r="635" spans="3:7" ht="12.75">
      <c r="C635" s="16">
        <v>4737.7216884987638</v>
      </c>
      <c r="D635" s="26">
        <v>0.2143144585</v>
      </c>
      <c r="E635" s="26">
        <v>0.325843838</v>
      </c>
      <c r="G635">
        <f t="shared" si="5"/>
        <v>4.279235113627915E-4</v>
      </c>
    </row>
    <row r="636" spans="3:7" ht="12.75">
      <c r="C636" s="16">
        <v>4749.5659927200104</v>
      </c>
      <c r="D636" s="26">
        <v>0.21417507350000001</v>
      </c>
      <c r="E636" s="26">
        <v>0.3257171385</v>
      </c>
      <c r="G636">
        <f t="shared" si="5"/>
        <v>4.2017817037057025E-4</v>
      </c>
    </row>
    <row r="637" spans="3:7" ht="12.75">
      <c r="C637" s="16">
        <v>4761.4399077018106</v>
      </c>
      <c r="D637" s="26">
        <v>0.21403622899999999</v>
      </c>
      <c r="E637" s="26">
        <v>0.32559045599999997</v>
      </c>
      <c r="G637">
        <f t="shared" si="5"/>
        <v>4.1252129016826453E-4</v>
      </c>
    </row>
    <row r="638" spans="3:7" ht="12.75">
      <c r="C638" s="16">
        <v>4773.3435074710651</v>
      </c>
      <c r="D638" s="26">
        <v>0.21389792329999999</v>
      </c>
      <c r="E638" s="26">
        <v>0.32546379190000002</v>
      </c>
      <c r="G638">
        <f t="shared" si="5"/>
        <v>4.0495238978805636E-4</v>
      </c>
    </row>
    <row r="639" spans="3:7" ht="12.75">
      <c r="C639" s="16">
        <v>4785.276866239743</v>
      </c>
      <c r="D639" s="26">
        <v>0.21376015500000001</v>
      </c>
      <c r="E639" s="26">
        <v>0.3253371477</v>
      </c>
      <c r="G639">
        <f t="shared" si="5"/>
        <v>3.9747100228313716E-4</v>
      </c>
    </row>
    <row r="640" spans="3:7" ht="12.75">
      <c r="C640" s="16">
        <v>4797.2400584053421</v>
      </c>
      <c r="D640" s="26">
        <v>0.21362292229999999</v>
      </c>
      <c r="E640" s="26">
        <v>0.32521052480000001</v>
      </c>
      <c r="G640">
        <f t="shared" si="5"/>
        <v>3.9007664768990328E-4</v>
      </c>
    </row>
    <row r="641" spans="3:7" ht="12.75">
      <c r="C641" s="16">
        <v>4809.2331585513548</v>
      </c>
      <c r="D641" s="26">
        <v>0.21348622370000001</v>
      </c>
      <c r="E641" s="26">
        <v>0.32508392479999998</v>
      </c>
      <c r="G641">
        <f t="shared" si="5"/>
        <v>3.8276886238130777E-4</v>
      </c>
    </row>
    <row r="642" spans="3:7" ht="12.75">
      <c r="C642" s="16">
        <v>4821.2562414477334</v>
      </c>
      <c r="D642" s="26">
        <v>0.21335005770000001</v>
      </c>
      <c r="E642" s="26">
        <v>0.3249573489</v>
      </c>
      <c r="G642">
        <f t="shared" si="5"/>
        <v>3.7554717475065693E-4</v>
      </c>
    </row>
    <row r="643" spans="3:7" ht="12.75">
      <c r="C643" s="16">
        <v>4833.3093820513523</v>
      </c>
      <c r="D643" s="26">
        <v>0.21321442260000001</v>
      </c>
      <c r="E643" s="26">
        <v>0.3248307989</v>
      </c>
      <c r="G643">
        <f t="shared" si="5"/>
        <v>3.6841112375713358E-4</v>
      </c>
    </row>
    <row r="644" spans="3:7" ht="12.75">
      <c r="C644" s="16">
        <v>4845.39265550648</v>
      </c>
      <c r="D644" s="26">
        <v>0.2130793168</v>
      </c>
      <c r="E644" s="26">
        <v>0.32470427590000001</v>
      </c>
      <c r="G644">
        <f t="shared" si="5"/>
        <v>3.6136023639560526E-4</v>
      </c>
    </row>
    <row r="645" spans="3:7" ht="12.75">
      <c r="C645" s="16">
        <v>4857.5061371452457</v>
      </c>
      <c r="D645" s="26">
        <v>0.2129447387</v>
      </c>
      <c r="E645" s="26">
        <v>0.3245777816</v>
      </c>
      <c r="G645">
        <f t="shared" si="5"/>
        <v>3.5439405608602255E-4</v>
      </c>
    </row>
    <row r="646" spans="3:7" ht="12.75">
      <c r="C646" s="16">
        <v>4869.6499024881086</v>
      </c>
      <c r="D646" s="26">
        <v>0.21281068689999999</v>
      </c>
      <c r="E646" s="26">
        <v>0.32445131729999999</v>
      </c>
      <c r="G646">
        <f t="shared" si="5"/>
        <v>3.4751212444122655E-4</v>
      </c>
    </row>
    <row r="647" spans="3:7" ht="12.75">
      <c r="C647" s="16">
        <v>4881.824027244329</v>
      </c>
      <c r="D647" s="26">
        <v>0.2126771596</v>
      </c>
      <c r="E647" s="26">
        <v>0.32432488450000002</v>
      </c>
      <c r="G647">
        <f t="shared" si="5"/>
        <v>3.4071397799448593E-4</v>
      </c>
    </row>
    <row r="648" spans="3:7" ht="12.75">
      <c r="C648" s="16">
        <v>4894.0285873124394</v>
      </c>
      <c r="D648" s="26">
        <v>0.21254415530000001</v>
      </c>
      <c r="E648" s="26">
        <v>0.3241984846</v>
      </c>
      <c r="G648">
        <f t="shared" si="5"/>
        <v>3.3399916164362185E-4</v>
      </c>
    </row>
    <row r="649" spans="3:7" ht="12.75">
      <c r="C649" s="16">
        <v>4906.2636587807201</v>
      </c>
      <c r="D649" s="26">
        <v>0.2124116724</v>
      </c>
      <c r="E649" s="26">
        <v>0.32407211899999999</v>
      </c>
      <c r="G649">
        <f t="shared" si="5"/>
        <v>3.2736721928517017E-4</v>
      </c>
    </row>
    <row r="650" spans="3:7" ht="12.75">
      <c r="C650" s="16">
        <v>4918.5293179276714</v>
      </c>
      <c r="D650" s="26">
        <v>0.21227970939999999</v>
      </c>
      <c r="E650" s="26">
        <v>0.3239457892</v>
      </c>
      <c r="G650">
        <f t="shared" si="5"/>
        <v>3.2081770177043667E-4</v>
      </c>
    </row>
    <row r="651" spans="3:7" ht="12.75">
      <c r="C651" s="16">
        <v>4930.82564122249</v>
      </c>
      <c r="D651" s="26">
        <v>0.2121482646</v>
      </c>
      <c r="E651" s="26">
        <v>0.32381949650000003</v>
      </c>
      <c r="G651">
        <f t="shared" si="5"/>
        <v>3.1435015168795346E-4</v>
      </c>
    </row>
    <row r="652" spans="3:7" ht="12.75">
      <c r="C652" s="16">
        <v>4943.1527053255459</v>
      </c>
      <c r="D652" s="26">
        <v>0.21201733649999999</v>
      </c>
      <c r="E652" s="26">
        <v>0.32369324230000002</v>
      </c>
      <c r="G652">
        <f t="shared" si="5"/>
        <v>3.0796412140660534E-4</v>
      </c>
    </row>
    <row r="653" spans="3:7" ht="12.75">
      <c r="C653" s="16">
        <v>4955.5105870888592</v>
      </c>
      <c r="D653" s="26">
        <v>0.21188692349999999</v>
      </c>
      <c r="E653" s="26">
        <v>0.32356702809999999</v>
      </c>
      <c r="G653">
        <f t="shared" si="5"/>
        <v>3.0165916448995922E-4</v>
      </c>
    </row>
    <row r="654" spans="3:7" ht="12.75">
      <c r="C654" s="16">
        <v>4967.8993635565812</v>
      </c>
      <c r="D654" s="26">
        <v>0.21175702399999999</v>
      </c>
      <c r="E654" s="26">
        <v>0.32344085519999999</v>
      </c>
      <c r="G654">
        <f t="shared" si="5"/>
        <v>2.954348320088582E-4</v>
      </c>
    </row>
    <row r="655" spans="3:7" ht="12.75">
      <c r="C655" s="16">
        <v>4980.3191119654721</v>
      </c>
      <c r="D655" s="26">
        <v>0.21162763649999999</v>
      </c>
      <c r="E655" s="26">
        <v>0.32331472500000003</v>
      </c>
      <c r="G655">
        <f t="shared" si="5"/>
        <v>2.8929068175636457E-4</v>
      </c>
    </row>
    <row r="656" spans="3:7" ht="12.75">
      <c r="C656" s="16">
        <v>4992.7699097453851</v>
      </c>
      <c r="D656" s="26">
        <v>0.21149875930000001</v>
      </c>
      <c r="E656" s="26">
        <v>0.323188639</v>
      </c>
      <c r="G656">
        <f t="shared" si="5"/>
        <v>2.8322627002834829E-4</v>
      </c>
    </row>
    <row r="657" spans="3:7" ht="12.75">
      <c r="C657" s="16">
        <v>5005.2518345197486</v>
      </c>
      <c r="D657" s="26">
        <v>0.21137039090000001</v>
      </c>
      <c r="E657" s="26">
        <v>0.32306259840000001</v>
      </c>
      <c r="G657">
        <f t="shared" si="5"/>
        <v>2.7724115403467099E-4</v>
      </c>
    </row>
    <row r="658" spans="3:7" ht="12.75">
      <c r="C658" s="16">
        <v>5017.764964106048</v>
      </c>
      <c r="D658" s="26">
        <v>0.2112425298</v>
      </c>
      <c r="E658" s="26">
        <v>0.32293660460000001</v>
      </c>
      <c r="G658">
        <f t="shared" si="5"/>
        <v>2.7133489693446905E-4</v>
      </c>
    </row>
    <row r="659" spans="3:7" ht="12.75">
      <c r="C659" s="16">
        <v>5030.309376516313</v>
      </c>
      <c r="D659" s="26">
        <v>0.21111517439999999</v>
      </c>
      <c r="E659" s="26">
        <v>0.32281065910000001</v>
      </c>
      <c r="G659">
        <f t="shared" si="5"/>
        <v>2.6550706299714022E-4</v>
      </c>
    </row>
    <row r="660" spans="3:7" ht="12.75">
      <c r="C660" s="16">
        <v>5042.885149957604</v>
      </c>
      <c r="D660" s="26">
        <v>0.21098832300000001</v>
      </c>
      <c r="E660" s="26">
        <v>0.32268476309999999</v>
      </c>
      <c r="G660">
        <f t="shared" si="5"/>
        <v>2.5975720969015456E-4</v>
      </c>
    </row>
    <row r="661" spans="3:7" ht="12.75">
      <c r="C661" s="16">
        <v>5055.4923628324977</v>
      </c>
      <c r="D661" s="26">
        <v>0.2108619742</v>
      </c>
      <c r="E661" s="26">
        <v>0.32255891799999997</v>
      </c>
      <c r="G661">
        <f t="shared" si="5"/>
        <v>2.5408490800591212E-4</v>
      </c>
    </row>
    <row r="662" spans="3:7" ht="12.75">
      <c r="C662" s="16">
        <v>5068.1310937395783</v>
      </c>
      <c r="D662" s="26">
        <v>0.21073612629999999</v>
      </c>
      <c r="E662" s="26">
        <v>0.3224331252</v>
      </c>
      <c r="G662">
        <f t="shared" si="5"/>
        <v>2.484897229846297E-4</v>
      </c>
    </row>
    <row r="663" spans="3:7" ht="12.75">
      <c r="C663" s="16">
        <v>5080.8014214739269</v>
      </c>
      <c r="D663" s="26">
        <v>0.21061077780000001</v>
      </c>
      <c r="E663" s="26">
        <v>0.32230738599999997</v>
      </c>
      <c r="G663">
        <f t="shared" si="5"/>
        <v>2.429712245389962E-4</v>
      </c>
    </row>
    <row r="664" spans="3:7" ht="12.75">
      <c r="C664" s="16">
        <v>5093.5034250276112</v>
      </c>
      <c r="D664" s="26">
        <v>0.21048592720000001</v>
      </c>
      <c r="E664" s="26">
        <v>0.3221817018</v>
      </c>
      <c r="G664">
        <f t="shared" si="5"/>
        <v>2.3752898616876956E-4</v>
      </c>
    </row>
    <row r="665" spans="3:7" ht="12.75">
      <c r="C665" s="16">
        <v>5106.2371835901804</v>
      </c>
      <c r="D665" s="26">
        <v>0.21036157289999999</v>
      </c>
      <c r="E665" s="26">
        <v>0.32205607380000001</v>
      </c>
      <c r="G665">
        <f t="shared" si="5"/>
        <v>2.3216257685208027E-4</v>
      </c>
    </row>
    <row r="666" spans="3:7" ht="12.75">
      <c r="C666" s="16">
        <v>5119.0027765491559</v>
      </c>
      <c r="D666" s="26">
        <v>0.21023771320000001</v>
      </c>
      <c r="E666" s="26">
        <v>0.32193050340000001</v>
      </c>
      <c r="G666">
        <f t="shared" si="5"/>
        <v>2.2687156870294684E-4</v>
      </c>
    </row>
    <row r="667" spans="3:7" ht="12.75">
      <c r="C667" s="16">
        <v>5131.8002834905283</v>
      </c>
      <c r="D667" s="26">
        <v>0.21011434670000001</v>
      </c>
      <c r="E667" s="26">
        <v>0.3218049919</v>
      </c>
      <c r="G667">
        <f t="shared" si="5"/>
        <v>2.2165554092383818E-4</v>
      </c>
    </row>
    <row r="668" spans="3:7" ht="12.75">
      <c r="C668" s="16">
        <v>5144.6297841992546</v>
      </c>
      <c r="D668" s="26">
        <v>0.2099914719</v>
      </c>
      <c r="E668" s="26">
        <v>0.32167954059999998</v>
      </c>
      <c r="G668">
        <f t="shared" si="5"/>
        <v>2.1651407192811357E-4</v>
      </c>
    </row>
    <row r="669" spans="3:7" ht="12.75">
      <c r="C669" s="16">
        <v>5157.4913586597522</v>
      </c>
      <c r="D669" s="26">
        <v>0.20986908700000001</v>
      </c>
      <c r="E669" s="26">
        <v>0.32155415079999999</v>
      </c>
      <c r="G669">
        <f t="shared" si="5"/>
        <v>2.1144673480261351E-4</v>
      </c>
    </row>
    <row r="670" spans="3:7" ht="12.75">
      <c r="C670" s="16">
        <v>5170.3850870564011</v>
      </c>
      <c r="D670" s="26">
        <v>0.2097471907</v>
      </c>
      <c r="E670" s="26">
        <v>0.32142882379999999</v>
      </c>
      <c r="G670">
        <f t="shared" si="5"/>
        <v>2.0645311605536779E-4</v>
      </c>
    </row>
    <row r="671" spans="3:7" ht="12.75">
      <c r="C671" s="16">
        <v>5183.3110497740417</v>
      </c>
      <c r="D671" s="26">
        <v>0.20962578130000001</v>
      </c>
      <c r="E671" s="26">
        <v>0.32130356100000002</v>
      </c>
      <c r="G671">
        <f t="shared" si="5"/>
        <v>2.0153279621511433E-4</v>
      </c>
    </row>
    <row r="672" spans="3:7" ht="12.75">
      <c r="C672" s="16">
        <v>5196.2693273984769</v>
      </c>
      <c r="D672" s="26">
        <v>0.20950485730000001</v>
      </c>
      <c r="E672" s="26">
        <v>0.32117836360000002</v>
      </c>
      <c r="G672">
        <f t="shared" si="5"/>
        <v>1.9668535866371526E-4</v>
      </c>
    </row>
    <row r="673" spans="3:7" ht="12.75">
      <c r="C673" s="16">
        <v>5209.2600007169731</v>
      </c>
      <c r="D673" s="26">
        <v>0.2093844171</v>
      </c>
      <c r="E673" s="26">
        <v>0.32105323279999998</v>
      </c>
      <c r="G673">
        <f t="shared" si="5"/>
        <v>1.9191038624733267E-4</v>
      </c>
    </row>
    <row r="674" spans="3:7" ht="12.75">
      <c r="C674" s="16">
        <v>5222.2831507187657</v>
      </c>
      <c r="D674" s="26">
        <v>0.2092644592</v>
      </c>
      <c r="E674" s="26">
        <v>0.32092817000000001</v>
      </c>
      <c r="G674">
        <f t="shared" si="5"/>
        <v>1.8720746903613296E-4</v>
      </c>
    </row>
    <row r="675" spans="3:7" ht="12.75">
      <c r="C675" s="16">
        <v>5235.3388585955627</v>
      </c>
      <c r="D675" s="26">
        <v>0.20914498209999999</v>
      </c>
      <c r="E675" s="26">
        <v>0.3208031764</v>
      </c>
      <c r="G675">
        <f t="shared" si="5"/>
        <v>1.8257619536801126E-4</v>
      </c>
    </row>
    <row r="676" spans="3:7" ht="12.75">
      <c r="C676" s="16">
        <v>5248.4272057420512</v>
      </c>
      <c r="D676" s="26">
        <v>0.20902598419999999</v>
      </c>
      <c r="E676" s="26">
        <v>0.32067825329999999</v>
      </c>
      <c r="G676">
        <f t="shared" si="5"/>
        <v>1.7801615465131923E-4</v>
      </c>
    </row>
    <row r="677" spans="3:7" ht="12.75">
      <c r="C677" s="16">
        <v>5261.5482737564062</v>
      </c>
      <c r="D677" s="26">
        <v>0.20890746399999999</v>
      </c>
      <c r="E677" s="26">
        <v>0.32055340189999998</v>
      </c>
      <c r="G677">
        <f t="shared" si="5"/>
        <v>1.7352693851160997E-4</v>
      </c>
    </row>
    <row r="678" spans="3:7" ht="12.75">
      <c r="C678" s="16">
        <v>5274.7021444407965</v>
      </c>
      <c r="D678" s="26">
        <v>0.20878941979999999</v>
      </c>
      <c r="E678" s="26">
        <v>0.32042862350000001</v>
      </c>
      <c r="G678">
        <f t="shared" si="5"/>
        <v>1.6910813750857176E-4</v>
      </c>
    </row>
    <row r="679" spans="3:7" ht="12.75">
      <c r="C679" s="16">
        <v>5287.8888998018983</v>
      </c>
      <c r="D679" s="26">
        <v>0.20867185029999999</v>
      </c>
      <c r="E679" s="26">
        <v>0.32030391940000003</v>
      </c>
      <c r="G679">
        <f t="shared" si="5"/>
        <v>1.6475935224120555E-4</v>
      </c>
    </row>
    <row r="680" spans="3:7" ht="12.75">
      <c r="C680" s="16">
        <v>5301.1086220514026</v>
      </c>
      <c r="D680" s="26">
        <v>0.20855475379999999</v>
      </c>
      <c r="E680" s="26">
        <v>0.32017929070000001</v>
      </c>
      <c r="G680">
        <f t="shared" si="5"/>
        <v>1.604801734304823E-4</v>
      </c>
    </row>
    <row r="681" spans="3:7" ht="12.75">
      <c r="C681" s="16">
        <v>5314.3613936065312</v>
      </c>
      <c r="D681" s="26">
        <v>0.20843812880000001</v>
      </c>
      <c r="E681" s="26">
        <v>0.32005473880000002</v>
      </c>
      <c r="G681">
        <f t="shared" si="5"/>
        <v>1.5627020209413989E-4</v>
      </c>
    </row>
    <row r="682" spans="3:7" ht="12.75">
      <c r="C682" s="16">
        <v>5327.647297090547</v>
      </c>
      <c r="D682" s="26">
        <v>0.2083219738</v>
      </c>
      <c r="E682" s="26">
        <v>0.31993026479999997</v>
      </c>
      <c r="G682">
        <f t="shared" si="5"/>
        <v>1.5212903635434605E-4</v>
      </c>
    </row>
    <row r="683" spans="3:7" ht="12.75">
      <c r="C683" s="16">
        <v>5340.9664153332733</v>
      </c>
      <c r="D683" s="26">
        <v>0.20820628729999999</v>
      </c>
      <c r="E683" s="26">
        <v>0.31980586989999998</v>
      </c>
      <c r="G683">
        <f t="shared" si="5"/>
        <v>1.4805627739509526E-4</v>
      </c>
    </row>
    <row r="684" spans="3:7" ht="12.75">
      <c r="C684" s="16">
        <v>5354.3188313716064</v>
      </c>
      <c r="D684" s="26">
        <v>0.20809106769999999</v>
      </c>
      <c r="E684" s="26">
        <v>0.31968155539999998</v>
      </c>
      <c r="G684">
        <f t="shared" si="5"/>
        <v>1.4405152735736532E-4</v>
      </c>
    </row>
    <row r="685" spans="3:7" ht="12.75">
      <c r="C685" s="16">
        <v>5367.7046284500348</v>
      </c>
      <c r="D685" s="26">
        <v>0.2079763134</v>
      </c>
      <c r="E685" s="26">
        <v>0.31955732250000002</v>
      </c>
      <c r="G685">
        <f t="shared" si="5"/>
        <v>1.4011438856408138E-4</v>
      </c>
    </row>
    <row r="686" spans="3:7" ht="12.75">
      <c r="C686" s="16">
        <v>5381.1238900211592</v>
      </c>
      <c r="D686" s="26">
        <v>0.20786202309999999</v>
      </c>
      <c r="E686" s="26">
        <v>0.31943317230000001</v>
      </c>
      <c r="G686">
        <f t="shared" si="5"/>
        <v>1.3624446939854401E-4</v>
      </c>
    </row>
    <row r="687" spans="3:7" ht="12.75">
      <c r="C687" s="16">
        <v>5394.5766997462115</v>
      </c>
      <c r="D687" s="26">
        <v>0.207748195</v>
      </c>
      <c r="E687" s="26">
        <v>0.31930910620000003</v>
      </c>
      <c r="G687">
        <f t="shared" si="5"/>
        <v>1.3244137407609612E-4</v>
      </c>
    </row>
    <row r="688" spans="3:7" ht="12.75">
      <c r="C688" s="16">
        <v>5408.0631414955769</v>
      </c>
      <c r="D688" s="26">
        <v>0.2076348278</v>
      </c>
      <c r="E688" s="26">
        <v>0.31918512510000002</v>
      </c>
      <c r="G688">
        <f t="shared" si="5"/>
        <v>1.2870471139890329E-4</v>
      </c>
    </row>
    <row r="689" spans="3:7" ht="12.75">
      <c r="C689" s="16">
        <v>5421.5832993493159</v>
      </c>
      <c r="D689" s="26">
        <v>0.20752191989999999</v>
      </c>
      <c r="E689" s="26">
        <v>0.31906123050000001</v>
      </c>
      <c r="G689">
        <f t="shared" si="5"/>
        <v>1.2503409371314968E-4</v>
      </c>
    </row>
    <row r="690" spans="3:7" ht="12.75">
      <c r="C690" s="16">
        <v>5435.1372575976893</v>
      </c>
      <c r="D690" s="26">
        <v>0.2074094698</v>
      </c>
      <c r="E690" s="26">
        <v>0.31893742330000002</v>
      </c>
      <c r="G690">
        <f t="shared" si="5"/>
        <v>1.2142912911631862E-4</v>
      </c>
    </row>
    <row r="691" spans="3:7" ht="12.75">
      <c r="C691" s="16">
        <v>5448.7251007416835</v>
      </c>
      <c r="D691" s="26">
        <v>0.20729747600000001</v>
      </c>
      <c r="E691" s="26">
        <v>0.31881370489999999</v>
      </c>
      <c r="G691">
        <f t="shared" si="5"/>
        <v>1.1788943347266996E-4</v>
      </c>
    </row>
    <row r="692" spans="3:7" ht="12.75">
      <c r="C692" s="16">
        <v>5462.3469134935376</v>
      </c>
      <c r="D692" s="26">
        <v>0.20718593690000001</v>
      </c>
      <c r="E692" s="26">
        <v>0.31869007620000001</v>
      </c>
      <c r="G692">
        <f t="shared" si="5"/>
        <v>1.1441461623701383E-4</v>
      </c>
    </row>
    <row r="693" spans="3:7" ht="12.75">
      <c r="C693" s="16">
        <v>5476.0027807772713</v>
      </c>
      <c r="D693" s="26">
        <v>0.207074851</v>
      </c>
      <c r="E693" s="26">
        <v>0.3185665386</v>
      </c>
      <c r="G693">
        <f t="shared" si="5"/>
        <v>1.1100429621391136E-4</v>
      </c>
    </row>
    <row r="694" spans="3:7" ht="12.75">
      <c r="C694" s="16">
        <v>5489.6927877292137</v>
      </c>
      <c r="D694" s="26">
        <v>0.2069642169</v>
      </c>
      <c r="E694" s="26">
        <v>0.31844309320000003</v>
      </c>
      <c r="G694">
        <f t="shared" si="5"/>
        <v>1.0765809180503645E-4</v>
      </c>
    </row>
    <row r="695" spans="3:7" ht="12.75">
      <c r="C695" s="16">
        <v>5503.417019698536</v>
      </c>
      <c r="D695" s="26">
        <v>0.20685403290000001</v>
      </c>
      <c r="E695" s="26">
        <v>0.3183197411</v>
      </c>
      <c r="G695">
        <f t="shared" si="5"/>
        <v>1.0437561768042606E-4</v>
      </c>
    </row>
    <row r="696" spans="3:7" ht="12.75">
      <c r="C696" s="16">
        <v>5517.1755622477822</v>
      </c>
      <c r="D696" s="26">
        <v>0.2067442978</v>
      </c>
      <c r="E696" s="26">
        <v>0.31819648340000001</v>
      </c>
      <c r="G696">
        <f t="shared" si="5"/>
        <v>1.0115649868763706E-4</v>
      </c>
    </row>
    <row r="697" spans="3:7" ht="12.75">
      <c r="C697" s="16">
        <v>5530.9685011534011</v>
      </c>
      <c r="D697" s="26">
        <v>0.20663500979999999</v>
      </c>
      <c r="E697" s="26">
        <v>0.31807332129999999</v>
      </c>
      <c r="G697">
        <f t="shared" si="5"/>
        <v>9.8000351898064721E-5</v>
      </c>
    </row>
    <row r="698" spans="3:7" ht="12.75">
      <c r="C698" s="16">
        <v>5544.7959224062843</v>
      </c>
      <c r="D698" s="26">
        <v>0.2065261675</v>
      </c>
      <c r="E698" s="26">
        <v>0.31795025589999998</v>
      </c>
      <c r="G698">
        <f t="shared" ref="G698:G761" si="6">((D698-$D$3)^2+(E698-$E$3)^2)</f>
        <v>9.4906801624341711E-5</v>
      </c>
    </row>
    <row r="699" spans="3:7" ht="12.75">
      <c r="C699" s="16">
        <v>5558.6579122122994</v>
      </c>
      <c r="D699" s="26">
        <v>0.20641776940000001</v>
      </c>
      <c r="E699" s="26">
        <v>0.31782728840000002</v>
      </c>
      <c r="G699">
        <f t="shared" si="6"/>
        <v>9.1875472935042945E-5</v>
      </c>
    </row>
    <row r="700" spans="3:7" ht="12.75">
      <c r="C700" s="16">
        <v>5572.5545569928299</v>
      </c>
      <c r="D700" s="26">
        <v>0.20630981409999999</v>
      </c>
      <c r="E700" s="26">
        <v>0.31770441980000003</v>
      </c>
      <c r="G700">
        <f t="shared" si="6"/>
        <v>8.8905991917043365E-5</v>
      </c>
    </row>
    <row r="701" spans="3:7" ht="12.75">
      <c r="C701" s="16">
        <v>5586.4859433853117</v>
      </c>
      <c r="D701" s="26">
        <v>0.2062022999</v>
      </c>
      <c r="E701" s="26">
        <v>0.31758165119999998</v>
      </c>
      <c r="G701">
        <f t="shared" si="6"/>
        <v>8.5997982303520694E-5</v>
      </c>
    </row>
    <row r="702" spans="3:7" ht="12.75">
      <c r="C702" s="16">
        <v>5600.4521582437746</v>
      </c>
      <c r="D702" s="26">
        <v>0.20609522550000001</v>
      </c>
      <c r="E702" s="26">
        <v>0.31745898379999998</v>
      </c>
      <c r="G702">
        <f t="shared" si="6"/>
        <v>8.3151076645139675E-5</v>
      </c>
    </row>
    <row r="703" spans="3:7" ht="12.75">
      <c r="C703" s="16">
        <v>5614.4532886393836</v>
      </c>
      <c r="D703" s="26">
        <v>0.2059885893</v>
      </c>
      <c r="E703" s="26">
        <v>0.3173364186</v>
      </c>
      <c r="G703">
        <f t="shared" si="6"/>
        <v>8.0364902199004325E-5</v>
      </c>
    </row>
    <row r="704" spans="3:7" ht="12.75">
      <c r="C704" s="16">
        <v>5628.4894218609816</v>
      </c>
      <c r="D704" s="26">
        <v>0.20588238989999999</v>
      </c>
      <c r="E704" s="26">
        <v>0.31721395679999997</v>
      </c>
      <c r="G704">
        <f t="shared" si="6"/>
        <v>7.7639092638014088E-5</v>
      </c>
    </row>
    <row r="705" spans="3:7" ht="12.75">
      <c r="C705" s="16">
        <v>5642.5606454156341</v>
      </c>
      <c r="D705" s="26">
        <v>0.20577662569999999</v>
      </c>
      <c r="E705" s="26">
        <v>0.31709159930000003</v>
      </c>
      <c r="G705">
        <f t="shared" si="6"/>
        <v>7.4973277280618146E-5</v>
      </c>
    </row>
    <row r="706" spans="3:7" ht="12.75">
      <c r="C706" s="16">
        <v>5656.6670470291729</v>
      </c>
      <c r="D706" s="26">
        <v>0.2056712953</v>
      </c>
      <c r="E706" s="26">
        <v>0.31696934739999999</v>
      </c>
      <c r="G706">
        <f t="shared" si="6"/>
        <v>7.2367093417527044E-5</v>
      </c>
    </row>
    <row r="707" spans="3:7" ht="12.75">
      <c r="C707" s="16">
        <v>5670.8087146467451</v>
      </c>
      <c r="D707" s="26">
        <v>0.20556639709999999</v>
      </c>
      <c r="E707" s="26">
        <v>0.31684720199999999</v>
      </c>
      <c r="G707">
        <f t="shared" si="6"/>
        <v>6.9820173289925167E-5</v>
      </c>
    </row>
    <row r="708" spans="3:7" ht="12.75">
      <c r="C708" s="16">
        <v>5684.985736433362</v>
      </c>
      <c r="D708" s="26">
        <v>0.2054619298</v>
      </c>
      <c r="E708" s="26">
        <v>0.31672516429999997</v>
      </c>
      <c r="G708">
        <f t="shared" si="6"/>
        <v>6.7332157469197524E-5</v>
      </c>
    </row>
    <row r="709" spans="3:7" ht="12.75">
      <c r="C709" s="16">
        <v>5699.1982007744455</v>
      </c>
      <c r="D709" s="26">
        <v>0.2053578918</v>
      </c>
      <c r="E709" s="26">
        <v>0.3166032352</v>
      </c>
      <c r="G709">
        <f t="shared" si="6"/>
        <v>6.4902681086854459E-5</v>
      </c>
    </row>
    <row r="710" spans="3:7" ht="12.75">
      <c r="C710" s="16">
        <v>5713.4461962763817</v>
      </c>
      <c r="D710" s="26">
        <v>0.20525428170000001</v>
      </c>
      <c r="E710" s="26">
        <v>0.3164814158</v>
      </c>
      <c r="G710">
        <f t="shared" si="6"/>
        <v>6.2531385177047106E-5</v>
      </c>
    </row>
    <row r="711" spans="3:7" ht="12.75">
      <c r="C711" s="16">
        <v>5727.7298117670725</v>
      </c>
      <c r="D711" s="26">
        <v>0.2051510979</v>
      </c>
      <c r="E711" s="26">
        <v>0.31635970730000001</v>
      </c>
      <c r="G711">
        <f t="shared" si="6"/>
        <v>6.0217909984515634E-5</v>
      </c>
    </row>
    <row r="712" spans="3:7" ht="12.75">
      <c r="C712" s="16">
        <v>5742.0491362964904</v>
      </c>
      <c r="D712" s="26">
        <v>0.205048339</v>
      </c>
      <c r="E712" s="26">
        <v>0.3162381105</v>
      </c>
      <c r="G712">
        <f t="shared" si="6"/>
        <v>5.7961897050039295E-5</v>
      </c>
    </row>
    <row r="713" spans="3:7" ht="12.75">
      <c r="C713" s="16">
        <v>5756.4042591372308</v>
      </c>
      <c r="D713" s="26">
        <v>0.20494600360000001</v>
      </c>
      <c r="E713" s="26">
        <v>0.31611662660000001</v>
      </c>
      <c r="G713">
        <f t="shared" si="6"/>
        <v>5.5762992091969861E-5</v>
      </c>
    </row>
    <row r="714" spans="3:7" ht="12.75">
      <c r="C714" s="16">
        <v>5770.7952697850733</v>
      </c>
      <c r="D714" s="26">
        <v>0.2048440902</v>
      </c>
      <c r="E714" s="26">
        <v>0.31599525649999999</v>
      </c>
      <c r="G714">
        <f t="shared" si="6"/>
        <v>5.3620838733470356E-5</v>
      </c>
    </row>
    <row r="715" spans="3:7" ht="12.75">
      <c r="C715" s="16">
        <v>5785.2222579595355</v>
      </c>
      <c r="D715" s="26">
        <v>0.20474259719999999</v>
      </c>
      <c r="E715" s="26">
        <v>0.31587400129999998</v>
      </c>
      <c r="G715">
        <f t="shared" si="6"/>
        <v>5.1535082021990911E-5</v>
      </c>
    </row>
    <row r="716" spans="3:7" ht="12.75">
      <c r="C716" s="16">
        <v>5799.6853136044338</v>
      </c>
      <c r="D716" s="26">
        <v>0.20464152329999999</v>
      </c>
      <c r="E716" s="26">
        <v>0.31575286200000002</v>
      </c>
      <c r="G716">
        <f t="shared" si="6"/>
        <v>4.9505371625217166E-5</v>
      </c>
    </row>
    <row r="717" spans="3:7" ht="12.75">
      <c r="C717" s="16">
        <v>5814.1845268884445</v>
      </c>
      <c r="D717" s="26">
        <v>0.20454086699999999</v>
      </c>
      <c r="E717" s="26">
        <v>0.31563183960000002</v>
      </c>
      <c r="G717">
        <f t="shared" si="6"/>
        <v>4.7531355912811982E-5</v>
      </c>
    </row>
    <row r="718" spans="3:7" ht="12.75">
      <c r="C718" s="16">
        <v>5828.7199882056657</v>
      </c>
      <c r="D718" s="26">
        <v>0.2044406268</v>
      </c>
      <c r="E718" s="26">
        <v>0.31551093520000001</v>
      </c>
      <c r="G718">
        <f t="shared" si="6"/>
        <v>4.5612685164565197E-5</v>
      </c>
    </row>
    <row r="719" spans="3:7" ht="12.75">
      <c r="C719" s="16">
        <v>5843.2917881761796</v>
      </c>
      <c r="D719" s="26">
        <v>0.20434080130000001</v>
      </c>
      <c r="E719" s="26">
        <v>0.3153901496</v>
      </c>
      <c r="G719">
        <f t="shared" si="6"/>
        <v>4.3749010593984773E-5</v>
      </c>
    </row>
    <row r="720" spans="3:7" ht="12.75">
      <c r="C720" s="16">
        <v>5857.9000176466197</v>
      </c>
      <c r="D720" s="26">
        <v>0.2042413891</v>
      </c>
      <c r="E720" s="26">
        <v>0.31526948380000003</v>
      </c>
      <c r="G720">
        <f t="shared" si="6"/>
        <v>4.1939985861605614E-5</v>
      </c>
    </row>
    <row r="721" spans="3:7" ht="12.75">
      <c r="C721" s="16">
        <v>5872.5447676907361</v>
      </c>
      <c r="D721" s="26">
        <v>0.20414238849999999</v>
      </c>
      <c r="E721" s="26">
        <v>0.31514893900000002</v>
      </c>
      <c r="G721">
        <f t="shared" si="6"/>
        <v>4.0185263288907605E-5</v>
      </c>
    </row>
    <row r="722" spans="3:7" ht="12.75">
      <c r="C722" s="16">
        <v>5887.2261296099623</v>
      </c>
      <c r="D722" s="26">
        <v>0.2040437984</v>
      </c>
      <c r="E722" s="26">
        <v>0.31502851589999997</v>
      </c>
      <c r="G722">
        <f t="shared" si="6"/>
        <v>3.8484501227570258E-5</v>
      </c>
    </row>
    <row r="723" spans="3:7" ht="12.75">
      <c r="C723" s="16">
        <v>5901.9441949339871</v>
      </c>
      <c r="D723" s="26">
        <v>0.203945617</v>
      </c>
      <c r="E723" s="26">
        <v>0.31490821569999999</v>
      </c>
      <c r="G723">
        <f t="shared" si="6"/>
        <v>3.683735344786558E-5</v>
      </c>
    </row>
    <row r="724" spans="3:7" ht="12.75">
      <c r="C724" s="16">
        <v>5916.6990554213216</v>
      </c>
      <c r="D724" s="26">
        <v>0.20384784319999999</v>
      </c>
      <c r="E724" s="26">
        <v>0.31478803919999998</v>
      </c>
      <c r="G724">
        <f t="shared" si="6"/>
        <v>3.5243481328990047E-5</v>
      </c>
    </row>
    <row r="725" spans="3:7" ht="12.75">
      <c r="C725" s="16">
        <v>5931.4908030598745</v>
      </c>
      <c r="D725" s="26">
        <v>0.20375047530000001</v>
      </c>
      <c r="E725" s="26">
        <v>0.31466798740000002</v>
      </c>
      <c r="G725">
        <f t="shared" si="6"/>
        <v>3.3702541574066331E-5</v>
      </c>
    </row>
    <row r="726" spans="3:7" ht="12.75">
      <c r="C726" s="16">
        <v>5946.3195300675234</v>
      </c>
      <c r="D726" s="26">
        <v>0.20365351200000001</v>
      </c>
      <c r="E726" s="26">
        <v>0.31454806120000001</v>
      </c>
      <c r="G726">
        <f t="shared" si="6"/>
        <v>3.2214196309266626E-5</v>
      </c>
    </row>
    <row r="727" spans="3:7" ht="12.75">
      <c r="C727" s="16">
        <v>5961.1853288926923</v>
      </c>
      <c r="D727" s="26">
        <v>0.2035569518</v>
      </c>
      <c r="E727" s="26">
        <v>0.31442826169999999</v>
      </c>
      <c r="G727">
        <f t="shared" si="6"/>
        <v>3.0778107408569204E-5</v>
      </c>
    </row>
    <row r="728" spans="3:7" ht="12.75">
      <c r="C728" s="16">
        <v>5976.088292214924</v>
      </c>
      <c r="D728" s="26">
        <v>0.2034607933</v>
      </c>
      <c r="E728" s="26">
        <v>0.31430858969999997</v>
      </c>
      <c r="G728">
        <f t="shared" si="6"/>
        <v>2.939393806692778E-5</v>
      </c>
    </row>
    <row r="729" spans="3:7" ht="12.75">
      <c r="C729" s="16">
        <v>5991.0285129454605</v>
      </c>
      <c r="D729" s="26">
        <v>0.20336503510000001</v>
      </c>
      <c r="E729" s="26">
        <v>0.31418904609999998</v>
      </c>
      <c r="G729">
        <f t="shared" si="6"/>
        <v>2.8061353133606664E-5</v>
      </c>
    </row>
    <row r="730" spans="3:7" ht="12.75">
      <c r="C730" s="16">
        <v>6006.0060842278235</v>
      </c>
      <c r="D730" s="26">
        <v>0.20326967570000001</v>
      </c>
      <c r="E730" s="26">
        <v>0.31406963189999998</v>
      </c>
      <c r="G730">
        <f t="shared" si="6"/>
        <v>2.678001797969165E-5</v>
      </c>
    </row>
    <row r="731" spans="3:7" ht="12.75">
      <c r="C731" s="16">
        <v>6021.0210994383924</v>
      </c>
      <c r="D731" s="26">
        <v>0.20317471370000001</v>
      </c>
      <c r="E731" s="26">
        <v>0.31395034799999999</v>
      </c>
      <c r="G731">
        <f t="shared" si="6"/>
        <v>2.5549599978829889E-5</v>
      </c>
    </row>
    <row r="732" spans="3:7" ht="12.75">
      <c r="C732" s="16">
        <v>6036.0736521869885</v>
      </c>
      <c r="D732" s="26">
        <v>0.20308014769999999</v>
      </c>
      <c r="E732" s="26">
        <v>0.31383119529999998</v>
      </c>
      <c r="G732">
        <f t="shared" si="6"/>
        <v>2.4369767760589733E-5</v>
      </c>
    </row>
    <row r="733" spans="3:7" ht="12.75">
      <c r="C733" s="16">
        <v>6051.1638363174552</v>
      </c>
      <c r="D733" s="26">
        <v>0.2029859762</v>
      </c>
      <c r="E733" s="26">
        <v>0.31371217470000001</v>
      </c>
      <c r="G733">
        <f t="shared" si="6"/>
        <v>2.3240190254554164E-5</v>
      </c>
    </row>
    <row r="734" spans="3:7" ht="12.75">
      <c r="C734" s="16">
        <v>6066.2917459082482</v>
      </c>
      <c r="D734" s="26">
        <v>0.20289219789999999</v>
      </c>
      <c r="E734" s="26">
        <v>0.31359328710000001</v>
      </c>
      <c r="G734">
        <f t="shared" si="6"/>
        <v>2.2160539560591289E-5</v>
      </c>
    </row>
    <row r="735" spans="3:7" ht="12.75">
      <c r="C735" s="16">
        <v>6081.4574752730186</v>
      </c>
      <c r="D735" s="26">
        <v>0.2027988114</v>
      </c>
      <c r="E735" s="26">
        <v>0.31347453339999998</v>
      </c>
      <c r="G735">
        <f t="shared" si="6"/>
        <v>2.1130488023495977E-5</v>
      </c>
    </row>
    <row r="736" spans="3:7" ht="12.75">
      <c r="C736" s="16">
        <v>6096.6611189612013</v>
      </c>
      <c r="D736" s="26">
        <v>0.2027058152</v>
      </c>
      <c r="E736" s="26">
        <v>0.3133559145</v>
      </c>
      <c r="G736">
        <f t="shared" si="6"/>
        <v>2.0149708318179683E-5</v>
      </c>
    </row>
    <row r="737" spans="3:7" ht="12.75">
      <c r="C737" s="16">
        <v>6111.9027717586041</v>
      </c>
      <c r="D737" s="26">
        <v>0.2026132078</v>
      </c>
      <c r="E737" s="26">
        <v>0.31323743120000003</v>
      </c>
      <c r="G737">
        <f t="shared" si="6"/>
        <v>1.9217874320993981E-5</v>
      </c>
    </row>
    <row r="738" spans="3:7" ht="12.75">
      <c r="C738" s="16">
        <v>6127.1825286880003</v>
      </c>
      <c r="D738" s="26">
        <v>0.20252098800000001</v>
      </c>
      <c r="E738" s="26">
        <v>0.31311908440000003</v>
      </c>
      <c r="G738">
        <f t="shared" si="6"/>
        <v>1.8334663904656925E-5</v>
      </c>
    </row>
    <row r="739" spans="3:7" ht="12.75">
      <c r="C739" s="16">
        <v>6142.5004850097203</v>
      </c>
      <c r="D739" s="26">
        <v>0.2024291543</v>
      </c>
      <c r="E739" s="26">
        <v>0.31300087500000001</v>
      </c>
      <c r="G739">
        <f t="shared" si="6"/>
        <v>1.7499753482302223E-5</v>
      </c>
    </row>
    <row r="740" spans="3:7" ht="12.75">
      <c r="C740" s="16">
        <v>6157.8567362222439</v>
      </c>
      <c r="D740" s="26">
        <v>0.20233770540000001</v>
      </c>
      <c r="E740" s="26">
        <v>0.3128828038</v>
      </c>
      <c r="G740">
        <f t="shared" si="6"/>
        <v>1.6712822348072706E-5</v>
      </c>
    </row>
    <row r="741" spans="3:7" ht="12.75">
      <c r="C741" s="16">
        <v>6173.2513780627987</v>
      </c>
      <c r="D741" s="26">
        <v>0.20224663970000001</v>
      </c>
      <c r="E741" s="26">
        <v>0.3127648717</v>
      </c>
      <c r="G741">
        <f t="shared" si="6"/>
        <v>1.597354858909031E-5</v>
      </c>
    </row>
    <row r="742" spans="3:7" ht="12.75">
      <c r="C742" s="16">
        <v>6188.6845065079551</v>
      </c>
      <c r="D742" s="26">
        <v>0.20215595589999999</v>
      </c>
      <c r="E742" s="26">
        <v>0.31264707949999998</v>
      </c>
      <c r="G742">
        <f t="shared" si="6"/>
        <v>1.5281613984277897E-5</v>
      </c>
    </row>
    <row r="743" spans="3:7" ht="12.75">
      <c r="C743" s="16">
        <v>6204.1562177742244</v>
      </c>
      <c r="D743" s="26">
        <v>0.20206565260000001</v>
      </c>
      <c r="E743" s="26">
        <v>0.31252942810000001</v>
      </c>
      <c r="G743">
        <f t="shared" si="6"/>
        <v>1.463670067652345E-5</v>
      </c>
    </row>
    <row r="744" spans="3:7" ht="12.75">
      <c r="C744" s="16">
        <v>6219.6666083186592</v>
      </c>
      <c r="D744" s="26">
        <v>0.20197572850000001</v>
      </c>
      <c r="E744" s="26">
        <v>0.31241191829999998</v>
      </c>
      <c r="G744">
        <f t="shared" si="6"/>
        <v>1.4038492787134237E-5</v>
      </c>
    </row>
    <row r="745" spans="3:7" ht="12.75">
      <c r="C745" s="16">
        <v>6235.2157748394557</v>
      </c>
      <c r="D745" s="26">
        <v>0.20188618210000001</v>
      </c>
      <c r="E745" s="26">
        <v>0.31229455090000002</v>
      </c>
      <c r="G745">
        <f t="shared" si="6"/>
        <v>1.3486674150759499E-5</v>
      </c>
    </row>
    <row r="746" spans="3:7" ht="12.75">
      <c r="C746" s="16">
        <v>6250.8038142765536</v>
      </c>
      <c r="D746" s="26">
        <v>0.20179701210000001</v>
      </c>
      <c r="E746" s="26">
        <v>0.31217732669999998</v>
      </c>
      <c r="G746">
        <f t="shared" si="6"/>
        <v>1.2980931323601498E-5</v>
      </c>
    </row>
    <row r="747" spans="3:7" ht="12.75">
      <c r="C747" s="16">
        <v>6266.4308238122449</v>
      </c>
      <c r="D747" s="26">
        <v>0.201708217</v>
      </c>
      <c r="E747" s="26">
        <v>0.31206024659999998</v>
      </c>
      <c r="G747">
        <f t="shared" si="6"/>
        <v>1.2520950480310255E-5</v>
      </c>
    </row>
    <row r="748" spans="3:7" ht="12.75">
      <c r="C748" s="16">
        <v>6282.0969008717748</v>
      </c>
      <c r="D748" s="26">
        <v>0.2016197955</v>
      </c>
      <c r="E748" s="26">
        <v>0.31194331139999998</v>
      </c>
      <c r="G748">
        <f t="shared" si="6"/>
        <v>1.2106420509032642E-5</v>
      </c>
    </row>
    <row r="749" spans="3:7" ht="12.75">
      <c r="C749" s="16">
        <v>6297.802143123954</v>
      </c>
      <c r="D749" s="26">
        <v>0.20153174630000001</v>
      </c>
      <c r="E749" s="26">
        <v>0.31182652179999998</v>
      </c>
      <c r="G749">
        <f t="shared" si="6"/>
        <v>1.1737031630864856E-5</v>
      </c>
    </row>
    <row r="750" spans="3:7" ht="12.75">
      <c r="C750" s="16">
        <v>6313.5466484817634</v>
      </c>
      <c r="D750" s="26">
        <v>0.20144406779999999</v>
      </c>
      <c r="E750" s="26">
        <v>0.31170987859999999</v>
      </c>
      <c r="G750">
        <f t="shared" si="6"/>
        <v>1.1412473152492177E-5</v>
      </c>
    </row>
    <row r="751" spans="3:7" ht="12.75">
      <c r="C751" s="16">
        <v>6329.3305151029672</v>
      </c>
      <c r="D751" s="26">
        <v>0.20135675889999999</v>
      </c>
      <c r="E751" s="26">
        <v>0.31159338260000002</v>
      </c>
      <c r="G751">
        <f t="shared" si="6"/>
        <v>1.1132438817936457E-5</v>
      </c>
    </row>
    <row r="752" spans="3:7" ht="12.75">
      <c r="C752" s="16">
        <v>6345.1538413907247</v>
      </c>
      <c r="D752" s="26">
        <v>0.20126981799999999</v>
      </c>
      <c r="E752" s="26">
        <v>0.31147703469999999</v>
      </c>
      <c r="G752">
        <f t="shared" si="6"/>
        <v>1.0896620058418485E-5</v>
      </c>
    </row>
    <row r="753" spans="3:7" ht="12.75">
      <c r="C753" s="16">
        <v>6361.0167259942009</v>
      </c>
      <c r="D753" s="26">
        <v>0.2011832439</v>
      </c>
      <c r="E753" s="26">
        <v>0.3113608356</v>
      </c>
      <c r="G753">
        <f t="shared" si="6"/>
        <v>1.0704712452633172E-5</v>
      </c>
    </row>
    <row r="754" spans="3:7" ht="12.75">
      <c r="C754" s="16">
        <v>6376.9192678091858</v>
      </c>
      <c r="D754" s="26">
        <v>0.2010970352</v>
      </c>
      <c r="E754" s="26">
        <v>0.31124478589999999</v>
      </c>
      <c r="G754">
        <f t="shared" si="6"/>
        <v>1.0556411875568909E-5</v>
      </c>
    </row>
    <row r="755" spans="3:7" ht="12.75">
      <c r="C755" s="16">
        <v>6392.8615659787083</v>
      </c>
      <c r="D755" s="26">
        <v>0.20101119049999999</v>
      </c>
      <c r="E755" s="26">
        <v>0.31112888659999999</v>
      </c>
      <c r="G755">
        <f t="shared" si="6"/>
        <v>1.0451414202002417E-5</v>
      </c>
    </row>
    <row r="756" spans="3:7" ht="12.75">
      <c r="C756" s="16">
        <v>6408.8437198936545</v>
      </c>
      <c r="D756" s="26">
        <v>0.20092570849999999</v>
      </c>
      <c r="E756" s="26">
        <v>0.3110131384</v>
      </c>
      <c r="G756">
        <f t="shared" si="6"/>
        <v>1.0389417886735754E-5</v>
      </c>
    </row>
    <row r="757" spans="3:7" ht="12.75">
      <c r="C757" s="16">
        <v>6424.865829193388</v>
      </c>
      <c r="D757" s="26">
        <v>0.20084058769999999</v>
      </c>
      <c r="E757" s="26">
        <v>0.31089754200000003</v>
      </c>
      <c r="G757">
        <f t="shared" si="6"/>
        <v>1.0370121517004937E-5</v>
      </c>
    </row>
    <row r="758" spans="3:7" ht="12.75">
      <c r="C758" s="16">
        <v>6440.9279937663714</v>
      </c>
      <c r="D758" s="26">
        <v>0.20075582689999999</v>
      </c>
      <c r="E758" s="26">
        <v>0.31078209810000001</v>
      </c>
      <c r="G758">
        <f t="shared" si="6"/>
        <v>1.0393226480325918E-5</v>
      </c>
    </row>
    <row r="759" spans="3:7" ht="12.75">
      <c r="C759" s="16">
        <v>6457.0303137507872</v>
      </c>
      <c r="D759" s="26">
        <v>0.2006714248</v>
      </c>
      <c r="E759" s="26">
        <v>0.31066680749999998</v>
      </c>
      <c r="G759">
        <f t="shared" si="6"/>
        <v>1.045843433685878E-5</v>
      </c>
    </row>
    <row r="760" spans="3:7" ht="12.75">
      <c r="C760" s="16">
        <v>6473.1728895351634</v>
      </c>
      <c r="D760" s="26">
        <v>0.20058737979999999</v>
      </c>
      <c r="E760" s="26">
        <v>0.31055167090000002</v>
      </c>
      <c r="G760">
        <f t="shared" si="6"/>
        <v>1.0565446750561923E-5</v>
      </c>
    </row>
    <row r="761" spans="3:7" ht="12.75">
      <c r="C761" s="16">
        <v>6489.3558217590007</v>
      </c>
      <c r="D761" s="26">
        <v>0.2005036908</v>
      </c>
      <c r="E761" s="26">
        <v>0.31043668899999999</v>
      </c>
      <c r="G761">
        <f t="shared" si="6"/>
        <v>1.0713968979165639E-5</v>
      </c>
    </row>
    <row r="762" spans="3:7" ht="12.75">
      <c r="C762" s="16">
        <v>6505.5792113133975</v>
      </c>
      <c r="D762" s="26">
        <v>0.2004203564</v>
      </c>
      <c r="E762" s="26">
        <v>0.3103218626</v>
      </c>
      <c r="G762">
        <f t="shared" ref="G762:G825" si="7">((D762-$D$3)^2+(E762-$E$3)^2)</f>
        <v>1.0903705478258786E-5</v>
      </c>
    </row>
    <row r="763" spans="3:7" ht="12.75">
      <c r="C763" s="16">
        <v>6521.8431593416808</v>
      </c>
      <c r="D763" s="26">
        <v>0.20033737530000001</v>
      </c>
      <c r="E763" s="26">
        <v>0.3102071924</v>
      </c>
      <c r="G763">
        <f t="shared" si="7"/>
        <v>1.1134362741038086E-5</v>
      </c>
    </row>
    <row r="764" spans="3:7" ht="12.75">
      <c r="C764" s="16">
        <v>6538.1477672400342</v>
      </c>
      <c r="D764" s="26">
        <v>0.20025474600000001</v>
      </c>
      <c r="E764" s="26">
        <v>0.31009267899999998</v>
      </c>
      <c r="G764">
        <f t="shared" si="7"/>
        <v>1.1405648120054458E-5</v>
      </c>
    </row>
    <row r="765" spans="3:7" ht="12.75">
      <c r="C765" s="16">
        <v>6554.4931366581341</v>
      </c>
      <c r="D765" s="26">
        <v>0.20017246729999999</v>
      </c>
      <c r="E765" s="26">
        <v>0.30997832310000001</v>
      </c>
      <c r="G765">
        <f t="shared" si="7"/>
        <v>1.1717270888466972E-5</v>
      </c>
    </row>
    <row r="766" spans="3:7" ht="12.75">
      <c r="C766" s="16">
        <v>6570.8793694997794</v>
      </c>
      <c r="D766" s="26">
        <v>0.2000905379</v>
      </c>
      <c r="E766" s="26">
        <v>0.30986412549999998</v>
      </c>
      <c r="G766">
        <f t="shared" si="7"/>
        <v>1.2068940399148923E-5</v>
      </c>
    </row>
    <row r="767" spans="3:7" ht="12.75">
      <c r="C767" s="16">
        <v>6587.3065679235287</v>
      </c>
      <c r="D767" s="26">
        <v>0.20000895639999999</v>
      </c>
      <c r="E767" s="26">
        <v>0.3097500869</v>
      </c>
      <c r="G767">
        <f t="shared" si="7"/>
        <v>1.2460367270271398E-5</v>
      </c>
    </row>
    <row r="768" spans="3:7" ht="12.75">
      <c r="C768" s="16">
        <v>6603.7748343433368</v>
      </c>
      <c r="D768" s="26">
        <v>0.1999277216</v>
      </c>
      <c r="E768" s="26">
        <v>0.30963620780000001</v>
      </c>
      <c r="G768">
        <f t="shared" si="7"/>
        <v>1.2891265215294034E-5</v>
      </c>
    </row>
    <row r="769" spans="3:7" ht="12.75">
      <c r="C769" s="16">
        <v>6620.2842714291946</v>
      </c>
      <c r="D769" s="26">
        <v>0.199846832</v>
      </c>
      <c r="E769" s="26">
        <v>0.30952248900000001</v>
      </c>
      <c r="G769">
        <f t="shared" si="7"/>
        <v>1.3361346216325933E-5</v>
      </c>
    </row>
    <row r="770" spans="3:7" ht="12.75">
      <c r="C770" s="16">
        <v>6636.8349821077672</v>
      </c>
      <c r="D770" s="26">
        <v>0.19976628639999999</v>
      </c>
      <c r="E770" s="26">
        <v>0.30940893120000001</v>
      </c>
      <c r="G770">
        <f t="shared" si="7"/>
        <v>1.3870324959063779E-5</v>
      </c>
    </row>
    <row r="771" spans="3:7" ht="12.75">
      <c r="C771" s="16">
        <v>6653.4270695630366</v>
      </c>
      <c r="D771" s="26">
        <v>0.19968608339999999</v>
      </c>
      <c r="E771" s="26">
        <v>0.3092955349</v>
      </c>
      <c r="G771">
        <f t="shared" si="7"/>
        <v>1.4417917964969996E-5</v>
      </c>
    </row>
    <row r="772" spans="3:7" ht="12.75">
      <c r="C772" s="16">
        <v>6670.0606372369439</v>
      </c>
      <c r="D772" s="26">
        <v>0.19960622180000001</v>
      </c>
      <c r="E772" s="26">
        <v>0.30918230099999999</v>
      </c>
      <c r="G772">
        <f t="shared" si="7"/>
        <v>1.5003840702245326E-5</v>
      </c>
    </row>
    <row r="773" spans="3:7" ht="12.75">
      <c r="C773" s="16">
        <v>6686.7357888300357</v>
      </c>
      <c r="D773" s="26">
        <v>0.19952670019999999</v>
      </c>
      <c r="E773" s="26">
        <v>0.30906922990000002</v>
      </c>
      <c r="G773">
        <f t="shared" si="7"/>
        <v>1.562781267994758E-5</v>
      </c>
    </row>
    <row r="774" spans="3:7" ht="12.75">
      <c r="C774" s="16">
        <v>6703.4526283021105</v>
      </c>
      <c r="D774" s="26">
        <v>0.1994475174</v>
      </c>
      <c r="E774" s="26">
        <v>0.30895632229999997</v>
      </c>
      <c r="G774">
        <f t="shared" si="7"/>
        <v>1.628955295653451E-5</v>
      </c>
    </row>
    <row r="775" spans="3:7" ht="12.75">
      <c r="C775" s="16">
        <v>6720.2112598728654</v>
      </c>
      <c r="D775" s="26">
        <v>0.19936867210000001</v>
      </c>
      <c r="E775" s="26">
        <v>0.30884357899999998</v>
      </c>
      <c r="G775">
        <f t="shared" si="7"/>
        <v>1.6988780551501699E-5</v>
      </c>
    </row>
    <row r="776" spans="3:7" ht="12.75">
      <c r="C776" s="16">
        <v>6737.0117880225471</v>
      </c>
      <c r="D776" s="26">
        <v>0.19929016290000001</v>
      </c>
      <c r="E776" s="26">
        <v>0.30873100040000001</v>
      </c>
      <c r="G776">
        <f t="shared" si="7"/>
        <v>1.7725218485164314E-5</v>
      </c>
    </row>
    <row r="777" spans="3:7" ht="12.75">
      <c r="C777" s="16">
        <v>6753.8543174926035</v>
      </c>
      <c r="D777" s="26">
        <v>0.19921198849999999</v>
      </c>
      <c r="E777" s="26">
        <v>0.30861858720000002</v>
      </c>
      <c r="G777">
        <f t="shared" si="7"/>
        <v>1.8498588816152985E-5</v>
      </c>
    </row>
    <row r="778" spans="3:7" ht="12.75">
      <c r="C778" s="16">
        <v>6770.7389532863344</v>
      </c>
      <c r="D778" s="26">
        <v>0.19913414770000001</v>
      </c>
      <c r="E778" s="26">
        <v>0.3085063401</v>
      </c>
      <c r="G778">
        <f t="shared" si="7"/>
        <v>1.930861480135689E-5</v>
      </c>
    </row>
    <row r="779" spans="3:7" ht="12.75">
      <c r="C779" s="16">
        <v>6787.6658006695498</v>
      </c>
      <c r="D779" s="26">
        <v>0.19905663909999999</v>
      </c>
      <c r="E779" s="26">
        <v>0.30839425970000001</v>
      </c>
      <c r="G779">
        <f t="shared" si="7"/>
        <v>2.0155021211472123E-5</v>
      </c>
    </row>
    <row r="780" spans="3:7" ht="12.75">
      <c r="C780" s="16">
        <v>6804.6349651712235</v>
      </c>
      <c r="D780" s="26">
        <v>0.19897946159999999</v>
      </c>
      <c r="E780" s="26">
        <v>0.30828234640000002</v>
      </c>
      <c r="G780">
        <f t="shared" si="7"/>
        <v>2.1037536226526265E-5</v>
      </c>
    </row>
    <row r="781" spans="3:7" ht="12.75">
      <c r="C781" s="16">
        <v>6821.6465525841513</v>
      </c>
      <c r="D781" s="26">
        <v>0.19890261379999999</v>
      </c>
      <c r="E781" s="26">
        <v>0.3081706011</v>
      </c>
      <c r="G781">
        <f t="shared" si="7"/>
        <v>2.195588414256316E-5</v>
      </c>
    </row>
    <row r="782" spans="3:7" ht="12.75">
      <c r="C782" s="16">
        <v>6838.7006689656109</v>
      </c>
      <c r="D782" s="26">
        <v>0.19882609439999999</v>
      </c>
      <c r="E782" s="26">
        <v>0.30805902410000002</v>
      </c>
      <c r="G782">
        <f t="shared" si="7"/>
        <v>2.2909795951711859E-5</v>
      </c>
    </row>
    <row r="783" spans="3:7" ht="12.75">
      <c r="C783" s="16">
        <v>6855.797420638025</v>
      </c>
      <c r="D783" s="26">
        <v>0.19874990209999999</v>
      </c>
      <c r="E783" s="26">
        <v>0.3079476162</v>
      </c>
      <c r="G783">
        <f t="shared" si="7"/>
        <v>2.3898999129602472E-5</v>
      </c>
    </row>
    <row r="784" spans="3:7" ht="12.75">
      <c r="C784" s="16">
        <v>6872.9369141896195</v>
      </c>
      <c r="D784" s="26">
        <v>0.1986740357</v>
      </c>
      <c r="E784" s="26">
        <v>0.30783637790000001</v>
      </c>
      <c r="G784">
        <f t="shared" si="7"/>
        <v>2.4923225115293602E-5</v>
      </c>
    </row>
    <row r="785" spans="3:7" ht="12.75">
      <c r="C785" s="16">
        <v>6890.1192564750936</v>
      </c>
      <c r="D785" s="26">
        <v>0.19859849390000001</v>
      </c>
      <c r="E785" s="26">
        <v>0.3077253097</v>
      </c>
      <c r="G785">
        <f t="shared" si="7"/>
        <v>2.5982206372631186E-5</v>
      </c>
    </row>
    <row r="786" spans="3:7" ht="12.75">
      <c r="C786" s="16">
        <v>6907.3445546162811</v>
      </c>
      <c r="D786" s="26">
        <v>0.19852327550000001</v>
      </c>
      <c r="E786" s="26">
        <v>0.30761441229999997</v>
      </c>
      <c r="G786">
        <f t="shared" si="7"/>
        <v>2.7075674490078428E-5</v>
      </c>
    </row>
    <row r="787" spans="3:7" ht="12.75">
      <c r="C787" s="16">
        <v>6924.6129160028213</v>
      </c>
      <c r="D787" s="26">
        <v>0.1984483792</v>
      </c>
      <c r="E787" s="26">
        <v>0.30750368620000001</v>
      </c>
      <c r="G787">
        <f t="shared" si="7"/>
        <v>2.8203364043968064E-5</v>
      </c>
    </row>
    <row r="788" spans="3:7" ht="12.75">
      <c r="C788" s="16">
        <v>6941.9244482928279</v>
      </c>
      <c r="D788" s="26">
        <v>0.19837380360000001</v>
      </c>
      <c r="E788" s="26">
        <v>0.30739313190000001</v>
      </c>
      <c r="G788">
        <f t="shared" si="7"/>
        <v>2.936501072182235E-5</v>
      </c>
    </row>
    <row r="789" spans="3:7" ht="12.75">
      <c r="C789" s="16">
        <v>6959.2792594135599</v>
      </c>
      <c r="D789" s="26">
        <v>0.1982995477</v>
      </c>
      <c r="E789" s="26">
        <v>0.30728274999999999</v>
      </c>
      <c r="G789">
        <f t="shared" si="7"/>
        <v>3.0560350333716083E-5</v>
      </c>
    </row>
    <row r="790" spans="3:7" ht="12.75">
      <c r="C790" s="16">
        <v>6976.677457562093</v>
      </c>
      <c r="D790" s="26">
        <v>0.19822561</v>
      </c>
      <c r="E790" s="26">
        <v>0.30717254100000002</v>
      </c>
      <c r="G790">
        <f t="shared" si="7"/>
        <v>3.1789120698610832E-5</v>
      </c>
    </row>
    <row r="791" spans="3:7" ht="12.75">
      <c r="C791" s="16">
        <v>6994.1191512059977</v>
      </c>
      <c r="D791" s="26">
        <v>0.19815198940000001</v>
      </c>
      <c r="E791" s="26">
        <v>0.30706250550000003</v>
      </c>
      <c r="G791">
        <f t="shared" si="7"/>
        <v>3.3051059642118215E-5</v>
      </c>
    </row>
    <row r="792" spans="3:7" ht="12.75">
      <c r="C792" s="16">
        <v>7011.6044490840122</v>
      </c>
      <c r="D792" s="26">
        <v>0.19807868470000001</v>
      </c>
      <c r="E792" s="26">
        <v>0.306952644</v>
      </c>
      <c r="G792">
        <f t="shared" si="7"/>
        <v>3.434590710036069E-5</v>
      </c>
    </row>
    <row r="793" spans="3:7" ht="12.75">
      <c r="C793" s="16">
        <v>7029.1334602067218</v>
      </c>
      <c r="D793" s="26">
        <v>0.19800569439999999</v>
      </c>
      <c r="E793" s="26">
        <v>0.30684295709999998</v>
      </c>
      <c r="G793">
        <f t="shared" si="7"/>
        <v>3.5673403008489992E-5</v>
      </c>
    </row>
    <row r="794" spans="3:7" ht="12.75">
      <c r="C794" s="16">
        <v>7046.7062938572381</v>
      </c>
      <c r="D794" s="26">
        <v>0.19793301760000001</v>
      </c>
      <c r="E794" s="26">
        <v>0.3067334451</v>
      </c>
      <c r="G794">
        <f t="shared" si="7"/>
        <v>3.7033291694216872E-5</v>
      </c>
    </row>
    <row r="795" spans="3:7" ht="12.75">
      <c r="C795" s="16">
        <v>7064.3230595918803</v>
      </c>
      <c r="D795" s="26">
        <v>0.19786065280000001</v>
      </c>
      <c r="E795" s="26">
        <v>0.30662410880000002</v>
      </c>
      <c r="G795">
        <f t="shared" si="7"/>
        <v>3.8425312800756433E-5</v>
      </c>
    </row>
    <row r="796" spans="3:7" ht="12.75">
      <c r="C796" s="16">
        <v>7081.9838672408596</v>
      </c>
      <c r="D796" s="26">
        <v>0.19778859879999999</v>
      </c>
      <c r="E796" s="26">
        <v>0.30651494839999999</v>
      </c>
      <c r="G796">
        <f t="shared" si="7"/>
        <v>3.9849214188452094E-5</v>
      </c>
    </row>
    <row r="797" spans="3:7" ht="12.75">
      <c r="C797" s="16">
        <v>7099.6888269089613</v>
      </c>
      <c r="D797" s="26">
        <v>0.19771685450000001</v>
      </c>
      <c r="E797" s="26">
        <v>0.30640596469999998</v>
      </c>
      <c r="G797">
        <f t="shared" si="7"/>
        <v>4.1304737208966835E-5</v>
      </c>
    </row>
    <row r="798" spans="3:7" ht="12.75">
      <c r="C798" s="16">
        <v>7117.4380489762334</v>
      </c>
      <c r="D798" s="26">
        <v>0.19764541860000001</v>
      </c>
      <c r="E798" s="26">
        <v>0.30629715790000001</v>
      </c>
      <c r="G798">
        <f t="shared" si="7"/>
        <v>4.2791631969573736E-5</v>
      </c>
    </row>
    <row r="799" spans="3:7" ht="12.75">
      <c r="C799" s="16">
        <v>7135.2316440986733</v>
      </c>
      <c r="D799" s="26">
        <v>0.19757428990000001</v>
      </c>
      <c r="E799" s="26">
        <v>0.30618852880000003</v>
      </c>
      <c r="G799">
        <f t="shared" si="7"/>
        <v>4.4309641824524123E-5</v>
      </c>
    </row>
    <row r="800" spans="3:7" ht="12.75">
      <c r="C800" s="16">
        <v>7153.0697232089196</v>
      </c>
      <c r="D800" s="26">
        <v>0.1975034671</v>
      </c>
      <c r="E800" s="26">
        <v>0.3060800776</v>
      </c>
      <c r="G800">
        <f t="shared" si="7"/>
        <v>4.585851909834432E-5</v>
      </c>
    </row>
    <row r="801" spans="3:7" ht="12.75">
      <c r="C801" s="16">
        <v>7170.9523975169413</v>
      </c>
      <c r="D801" s="26">
        <v>0.197432949</v>
      </c>
      <c r="E801" s="26">
        <v>0.30597180489999998</v>
      </c>
      <c r="G801">
        <f t="shared" si="7"/>
        <v>4.7438011796840159E-5</v>
      </c>
    </row>
    <row r="802" spans="3:7" ht="12.75">
      <c r="C802" s="16">
        <v>7188.8797785107336</v>
      </c>
      <c r="D802" s="26">
        <v>0.1973627345</v>
      </c>
      <c r="E802" s="26">
        <v>0.3058637112</v>
      </c>
      <c r="G802">
        <f t="shared" si="7"/>
        <v>4.9047870044243112E-5</v>
      </c>
    </row>
    <row r="803" spans="3:7" ht="12.75">
      <c r="C803" s="16">
        <v>7206.8519779570097</v>
      </c>
      <c r="D803" s="26">
        <v>0.1972928222</v>
      </c>
      <c r="E803" s="26">
        <v>0.30575579689999999</v>
      </c>
      <c r="G803">
        <f t="shared" si="7"/>
        <v>5.0687846881971083E-5</v>
      </c>
    </row>
    <row r="804" spans="3:7" ht="12.75">
      <c r="C804" s="16">
        <v>7224.8691079019018</v>
      </c>
      <c r="D804" s="26">
        <v>0.19722321109999999</v>
      </c>
      <c r="E804" s="26">
        <v>0.30564806249999998</v>
      </c>
      <c r="G804">
        <f t="shared" si="7"/>
        <v>5.2357694277476019E-5</v>
      </c>
    </row>
    <row r="805" spans="3:7" ht="12.75">
      <c r="C805" s="16">
        <v>7242.9312806716562</v>
      </c>
      <c r="D805" s="26">
        <v>0.1971538998</v>
      </c>
      <c r="E805" s="26">
        <v>0.30554050849999997</v>
      </c>
      <c r="G805">
        <f t="shared" si="7"/>
        <v>5.405716594056992E-5</v>
      </c>
    </row>
    <row r="806" spans="3:7" ht="12.75">
      <c r="C806" s="16">
        <v>7261.0386088733349</v>
      </c>
      <c r="D806" s="26">
        <v>0.19708488730000001</v>
      </c>
      <c r="E806" s="26">
        <v>0.30543313519999998</v>
      </c>
      <c r="G806">
        <f t="shared" si="7"/>
        <v>5.5786018681758815E-5</v>
      </c>
    </row>
    <row r="807" spans="3:7" ht="12.75">
      <c r="C807" s="16">
        <v>7279.1912053955175</v>
      </c>
      <c r="D807" s="26">
        <v>0.19701617220000001</v>
      </c>
      <c r="E807" s="26">
        <v>0.3053259431</v>
      </c>
      <c r="G807">
        <f t="shared" si="7"/>
        <v>5.7544008331876066E-5</v>
      </c>
    </row>
    <row r="808" spans="3:7" ht="12.75">
      <c r="C808" s="16">
        <v>7297.3891834090055</v>
      </c>
      <c r="D808" s="26">
        <v>0.19694775340000001</v>
      </c>
      <c r="E808" s="26">
        <v>0.3052189327</v>
      </c>
      <c r="G808">
        <f t="shared" si="7"/>
        <v>5.9330891010110375E-5</v>
      </c>
    </row>
    <row r="809" spans="3:7" ht="12.75">
      <c r="C809" s="16">
        <v>7315.6326563675275</v>
      </c>
      <c r="D809" s="26">
        <v>0.1968796297</v>
      </c>
      <c r="E809" s="26">
        <v>0.30511210439999997</v>
      </c>
      <c r="G809">
        <f t="shared" si="7"/>
        <v>6.1146425549318657E-5</v>
      </c>
    </row>
    <row r="810" spans="3:7" ht="12.75">
      <c r="C810" s="16">
        <v>7333.9217380084456</v>
      </c>
      <c r="D810" s="26">
        <v>0.1968117999</v>
      </c>
      <c r="E810" s="26">
        <v>0.3050054586</v>
      </c>
      <c r="G810">
        <f t="shared" si="7"/>
        <v>6.2990371817087866E-5</v>
      </c>
    </row>
    <row r="811" spans="3:7" ht="12.75">
      <c r="C811" s="16">
        <v>7352.2565423534661</v>
      </c>
      <c r="D811" s="26">
        <v>0.19674426289999999</v>
      </c>
      <c r="E811" s="26">
        <v>0.30489899570000001</v>
      </c>
      <c r="G811">
        <f t="shared" si="7"/>
        <v>6.4862490408940308E-5</v>
      </c>
    </row>
    <row r="812" spans="3:7" ht="12.75">
      <c r="C812" s="16">
        <v>7370.6371837093493</v>
      </c>
      <c r="D812" s="26">
        <v>0.19667701739999999</v>
      </c>
      <c r="E812" s="26">
        <v>0.30479271610000003</v>
      </c>
      <c r="G812">
        <f t="shared" si="7"/>
        <v>6.6762543519421834E-5</v>
      </c>
    </row>
    <row r="813" spans="3:7" ht="12.75">
      <c r="C813" s="16">
        <v>7389.0637766686223</v>
      </c>
      <c r="D813" s="26">
        <v>0.19661006219999999</v>
      </c>
      <c r="E813" s="26">
        <v>0.30468662029999999</v>
      </c>
      <c r="G813">
        <f t="shared" si="7"/>
        <v>6.8690292462151551E-5</v>
      </c>
    </row>
    <row r="814" spans="3:7" ht="12.75">
      <c r="C814" s="16">
        <v>7407.5364361102938</v>
      </c>
      <c r="D814" s="26">
        <v>0.19654339630000001</v>
      </c>
      <c r="E814" s="26">
        <v>0.30458070860000003</v>
      </c>
      <c r="G814">
        <f t="shared" si="7"/>
        <v>7.0645502087760093E-5</v>
      </c>
    </row>
    <row r="815" spans="3:7" ht="12.75">
      <c r="C815" s="16">
        <v>7426.0552772005694</v>
      </c>
      <c r="D815" s="26">
        <v>0.19647701840000001</v>
      </c>
      <c r="E815" s="26">
        <v>0.30447498150000002</v>
      </c>
      <c r="G815">
        <f t="shared" si="7"/>
        <v>7.2627935962122538E-5</v>
      </c>
    </row>
    <row r="816" spans="3:7" ht="12.75">
      <c r="C816" s="16">
        <v>7444.6204153935705</v>
      </c>
      <c r="D816" s="26">
        <v>0.19641092730000001</v>
      </c>
      <c r="E816" s="26">
        <v>0.30436943929999999</v>
      </c>
      <c r="G816">
        <f t="shared" si="7"/>
        <v>7.4637361630428752E-5</v>
      </c>
    </row>
    <row r="817" spans="3:7" ht="12.75">
      <c r="C817" s="16">
        <v>7463.2319664320539</v>
      </c>
      <c r="D817" s="26">
        <v>0.1963451219</v>
      </c>
      <c r="E817" s="26">
        <v>0.30426408240000002</v>
      </c>
      <c r="G817">
        <f t="shared" si="7"/>
        <v>7.6673545628516709E-5</v>
      </c>
    </row>
    <row r="818" spans="3:7" ht="12.75">
      <c r="C818" s="16">
        <v>7481.8900463481341</v>
      </c>
      <c r="D818" s="26">
        <v>0.196279601</v>
      </c>
      <c r="E818" s="26">
        <v>0.30415891119999999</v>
      </c>
      <c r="G818">
        <f t="shared" si="7"/>
        <v>7.8736255825022095E-5</v>
      </c>
    </row>
    <row r="819" spans="3:7" ht="12.75">
      <c r="C819" s="16">
        <v>7500.5947714640042</v>
      </c>
      <c r="D819" s="26">
        <v>0.19621436340000001</v>
      </c>
      <c r="E819" s="26">
        <v>0.30405392609999998</v>
      </c>
      <c r="G819">
        <f t="shared" si="7"/>
        <v>8.0825261074649746E-5</v>
      </c>
    </row>
    <row r="820" spans="3:7" ht="12.75">
      <c r="C820" s="16">
        <v>7519.3462583926639</v>
      </c>
      <c r="D820" s="26">
        <v>0.19614940810000001</v>
      </c>
      <c r="E820" s="26">
        <v>0.30394912740000002</v>
      </c>
      <c r="G820">
        <f t="shared" si="7"/>
        <v>8.2940332144840293E-5</v>
      </c>
    </row>
    <row r="821" spans="3:7" ht="12.75">
      <c r="C821" s="16">
        <v>7538.1446240386449</v>
      </c>
      <c r="D821" s="26">
        <v>0.19608473379999999</v>
      </c>
      <c r="E821" s="26">
        <v>0.30384451540000001</v>
      </c>
      <c r="G821">
        <f t="shared" si="7"/>
        <v>8.508124205798445E-5</v>
      </c>
    </row>
    <row r="822" spans="3:7" ht="12.75">
      <c r="C822" s="16">
        <v>7556.9899855987414</v>
      </c>
      <c r="D822" s="26">
        <v>0.19602033939999999</v>
      </c>
      <c r="E822" s="26">
        <v>0.30374009060000001</v>
      </c>
      <c r="G822">
        <f t="shared" si="7"/>
        <v>8.7247760421982055E-5</v>
      </c>
    </row>
    <row r="823" spans="3:7" ht="12.75">
      <c r="C823" s="16">
        <v>7575.8824605627378</v>
      </c>
      <c r="D823" s="26">
        <v>0.1959562238</v>
      </c>
      <c r="E823" s="26">
        <v>0.30363585329999998</v>
      </c>
      <c r="G823">
        <f t="shared" si="7"/>
        <v>8.9439661344820198E-5</v>
      </c>
    </row>
    <row r="824" spans="3:7" ht="12.75">
      <c r="C824" s="16">
        <v>7594.8221667141443</v>
      </c>
      <c r="D824" s="26">
        <v>0.19589238580000001</v>
      </c>
      <c r="E824" s="26">
        <v>0.30353180390000001</v>
      </c>
      <c r="G824">
        <f t="shared" si="7"/>
        <v>9.1656718542641218E-5</v>
      </c>
    </row>
    <row r="825" spans="3:7" ht="12.75">
      <c r="C825" s="16">
        <v>7613.8092221309289</v>
      </c>
      <c r="D825" s="26">
        <v>0.1958288242</v>
      </c>
      <c r="E825" s="26">
        <v>0.3034279426</v>
      </c>
      <c r="G825">
        <f t="shared" si="7"/>
        <v>9.3898710439813425E-5</v>
      </c>
    </row>
    <row r="826" spans="3:7" ht="12.75">
      <c r="C826" s="16">
        <v>7632.8437451862555</v>
      </c>
      <c r="D826" s="26">
        <v>0.19576553799999999</v>
      </c>
      <c r="E826" s="26">
        <v>0.30332426979999999</v>
      </c>
      <c r="G826">
        <f t="shared" ref="G826:G889" si="8">((D826-$D$3)^2+(E826-$E$3)^2)</f>
        <v>9.6165411788136764E-5</v>
      </c>
    </row>
    <row r="827" spans="3:7" ht="12.75">
      <c r="C827" s="16">
        <v>7651.9258545492212</v>
      </c>
      <c r="D827" s="26">
        <v>0.19570252599999999</v>
      </c>
      <c r="E827" s="26">
        <v>0.3032207858</v>
      </c>
      <c r="G827">
        <f t="shared" si="8"/>
        <v>9.8456601120065488E-5</v>
      </c>
    </row>
    <row r="828" spans="3:7" ht="12.75">
      <c r="C828" s="16">
        <v>7671.0556691855936</v>
      </c>
      <c r="D828" s="26">
        <v>0.19563978709999999</v>
      </c>
      <c r="E828" s="26">
        <v>0.30311749110000002</v>
      </c>
      <c r="G828">
        <f t="shared" si="8"/>
        <v>1.0077205359133064E-4</v>
      </c>
    </row>
    <row r="829" spans="3:7" ht="12.75">
      <c r="C829" s="16">
        <v>7690.2333083585572</v>
      </c>
      <c r="D829" s="26">
        <v>0.19557732010000001</v>
      </c>
      <c r="E829" s="26">
        <v>0.3030143857</v>
      </c>
      <c r="G829">
        <f t="shared" si="8"/>
        <v>1.0311155549078558E-4</v>
      </c>
    </row>
    <row r="830" spans="3:7" ht="12.75">
      <c r="C830" s="16">
        <v>7709.4588916294533</v>
      </c>
      <c r="D830" s="26">
        <v>0.1955151239</v>
      </c>
      <c r="E830" s="26">
        <v>0.30291147019999998</v>
      </c>
      <c r="G830">
        <f t="shared" si="8"/>
        <v>1.0547488194079854E-4</v>
      </c>
    </row>
    <row r="831" spans="3:7" ht="12.75">
      <c r="C831" s="16">
        <v>7728.7325388585268</v>
      </c>
      <c r="D831" s="26">
        <v>0.19545319750000001</v>
      </c>
      <c r="E831" s="26">
        <v>0.30280874479999997</v>
      </c>
      <c r="G831">
        <f t="shared" si="8"/>
        <v>1.0786181621631569E-4</v>
      </c>
    </row>
    <row r="832" spans="3:7" ht="12.75">
      <c r="C832" s="16">
        <v>7748.054370205673</v>
      </c>
      <c r="D832" s="26">
        <v>0.1953915396</v>
      </c>
      <c r="E832" s="26">
        <v>0.30270620970000001</v>
      </c>
      <c r="G832">
        <f t="shared" si="8"/>
        <v>1.1027214429304566E-4</v>
      </c>
    </row>
    <row r="833" spans="3:7" ht="12.75">
      <c r="C833" s="16">
        <v>7767.4245061311867</v>
      </c>
      <c r="D833" s="26">
        <v>0.1953301492</v>
      </c>
      <c r="E833" s="26">
        <v>0.3026038653</v>
      </c>
      <c r="G833">
        <f t="shared" si="8"/>
        <v>1.127056474402111E-4</v>
      </c>
    </row>
    <row r="834" spans="3:7" ht="12.75">
      <c r="C834" s="16">
        <v>7786.843067396514</v>
      </c>
      <c r="D834" s="26">
        <v>0.1952690252</v>
      </c>
      <c r="E834" s="26">
        <v>0.30250171199999998</v>
      </c>
      <c r="G834">
        <f t="shared" si="8"/>
        <v>1.1516210833519434E-4</v>
      </c>
    </row>
    <row r="835" spans="3:7" ht="12.75">
      <c r="C835" s="16">
        <v>7806.3101750650048</v>
      </c>
      <c r="D835" s="26">
        <v>0.19520816639999999</v>
      </c>
      <c r="E835" s="26">
        <v>0.30239974980000001</v>
      </c>
      <c r="G835">
        <f t="shared" si="8"/>
        <v>1.1764131944932194E-4</v>
      </c>
    </row>
    <row r="836" spans="3:7" ht="12.75">
      <c r="C836" s="16">
        <v>7825.8259505026672</v>
      </c>
      <c r="D836" s="26">
        <v>0.1951475718</v>
      </c>
      <c r="E836" s="26">
        <v>0.30229797920000001</v>
      </c>
      <c r="G836">
        <f t="shared" si="8"/>
        <v>1.201430627267968E-4</v>
      </c>
    </row>
    <row r="837" spans="3:7" ht="12.75">
      <c r="C837" s="16">
        <v>7845.3905153789237</v>
      </c>
      <c r="D837" s="26">
        <v>0.19508724020000001</v>
      </c>
      <c r="E837" s="26">
        <v>0.30219640050000002</v>
      </c>
      <c r="G837">
        <f t="shared" si="8"/>
        <v>1.2266712634014001E-4</v>
      </c>
    </row>
    <row r="838" spans="3:7" ht="12.75">
      <c r="C838" s="16">
        <v>7865.0039916673704</v>
      </c>
      <c r="D838" s="26">
        <v>0.19502717059999999</v>
      </c>
      <c r="E838" s="26">
        <v>0.30209501379999998</v>
      </c>
      <c r="G838">
        <f t="shared" si="8"/>
        <v>1.2521330243131889E-4</v>
      </c>
    </row>
    <row r="839" spans="3:7" ht="12.75">
      <c r="C839" s="16">
        <v>7884.6665016465386</v>
      </c>
      <c r="D839" s="26">
        <v>0.1949673619</v>
      </c>
      <c r="E839" s="26">
        <v>0.30199381949999998</v>
      </c>
      <c r="G839">
        <f t="shared" si="8"/>
        <v>1.2778137834222429E-4</v>
      </c>
    </row>
    <row r="840" spans="3:7" ht="12.75">
      <c r="C840" s="16">
        <v>7904.3781679006543</v>
      </c>
      <c r="D840" s="26">
        <v>0.19490781300000001</v>
      </c>
      <c r="E840" s="26">
        <v>0.30189281769999998</v>
      </c>
      <c r="G840">
        <f t="shared" si="8"/>
        <v>1.3037114879931966E-4</v>
      </c>
    </row>
    <row r="841" spans="3:7" ht="12.75">
      <c r="C841" s="16">
        <v>7924.1391133204052</v>
      </c>
      <c r="D841" s="26">
        <v>0.1948485227</v>
      </c>
      <c r="E841" s="26">
        <v>0.30179200890000002</v>
      </c>
      <c r="G841">
        <f t="shared" si="8"/>
        <v>1.3298240146608506E-4</v>
      </c>
    </row>
    <row r="842" spans="3:7" ht="12.75">
      <c r="C842" s="16">
        <v>7943.9494611037062</v>
      </c>
      <c r="D842" s="26">
        <v>0.19478949009999999</v>
      </c>
      <c r="E842" s="26">
        <v>0.30169139309999998</v>
      </c>
      <c r="G842">
        <f t="shared" si="8"/>
        <v>1.3561493384039774E-4</v>
      </c>
    </row>
    <row r="843" spans="3:7" ht="12.75">
      <c r="C843" s="16">
        <v>7963.8093347564654</v>
      </c>
      <c r="D843" s="26">
        <v>0.194730714</v>
      </c>
      <c r="E843" s="26">
        <v>0.30159097070000002</v>
      </c>
      <c r="G843">
        <f t="shared" si="8"/>
        <v>1.3826853760397982E-4</v>
      </c>
    </row>
    <row r="844" spans="3:7" ht="12.75">
      <c r="C844" s="16">
        <v>7983.7188580933562</v>
      </c>
      <c r="D844" s="26">
        <v>0.19467219329999999</v>
      </c>
      <c r="E844" s="26">
        <v>0.30149074190000003</v>
      </c>
      <c r="G844">
        <f t="shared" si="8"/>
        <v>1.4094300911392631E-4</v>
      </c>
    </row>
    <row r="845" spans="3:7" ht="12.75">
      <c r="C845" s="16">
        <v>8003.6781552385892</v>
      </c>
      <c r="D845" s="26">
        <v>0.1946139271</v>
      </c>
      <c r="E845" s="26">
        <v>0.30139070690000003</v>
      </c>
      <c r="G845">
        <f t="shared" si="8"/>
        <v>1.4363814424466417E-4</v>
      </c>
    </row>
    <row r="846" spans="3:7" ht="12.75">
      <c r="C846" s="16">
        <v>8023.6873506266857</v>
      </c>
      <c r="D846" s="26">
        <v>0.1945559141</v>
      </c>
      <c r="E846" s="26">
        <v>0.30129086599999999</v>
      </c>
      <c r="G846">
        <f t="shared" si="8"/>
        <v>1.4635374039629297E-4</v>
      </c>
    </row>
    <row r="847" spans="3:7" ht="12.75">
      <c r="C847" s="16">
        <v>8043.7465690032523</v>
      </c>
      <c r="D847" s="26">
        <v>0.19449815340000001</v>
      </c>
      <c r="E847" s="26">
        <v>0.30119121929999998</v>
      </c>
      <c r="G847">
        <f t="shared" si="8"/>
        <v>1.4908959759055992E-4</v>
      </c>
    </row>
    <row r="848" spans="3:7" ht="12.75">
      <c r="C848" s="16">
        <v>8063.8559354257595</v>
      </c>
      <c r="D848" s="26">
        <v>0.19444064389999999</v>
      </c>
      <c r="E848" s="26">
        <v>0.30109176710000002</v>
      </c>
      <c r="G848">
        <f t="shared" si="8"/>
        <v>1.5184551363068351E-4</v>
      </c>
    </row>
    <row r="849" spans="3:7" ht="12.75">
      <c r="C849" s="16">
        <v>8084.0155752643232</v>
      </c>
      <c r="D849" s="26">
        <v>0.19438338450000001</v>
      </c>
      <c r="E849" s="26">
        <v>0.30099250970000002</v>
      </c>
      <c r="G849">
        <f t="shared" si="8"/>
        <v>1.5462128719374692E-4</v>
      </c>
    </row>
    <row r="850" spans="3:7" ht="12.75">
      <c r="C850" s="16">
        <v>8104.2256142024835</v>
      </c>
      <c r="D850" s="26">
        <v>0.19432637420000001</v>
      </c>
      <c r="E850" s="26">
        <v>0.30089344709999999</v>
      </c>
      <c r="G850">
        <f t="shared" si="8"/>
        <v>1.5741672419191627E-4</v>
      </c>
    </row>
    <row r="851" spans="3:7" ht="12.75">
      <c r="C851" s="16">
        <v>8124.4861782379894</v>
      </c>
      <c r="D851" s="26">
        <v>0.1942696119</v>
      </c>
      <c r="E851" s="26">
        <v>0.30079457970000001</v>
      </c>
      <c r="G851">
        <f t="shared" si="8"/>
        <v>1.6023162277766911E-4</v>
      </c>
    </row>
    <row r="852" spans="3:7" ht="12.75">
      <c r="C852" s="16">
        <v>8144.7973936835842</v>
      </c>
      <c r="D852" s="26">
        <v>0.1942130966</v>
      </c>
      <c r="E852" s="26">
        <v>0.30069590750000003</v>
      </c>
      <c r="G852">
        <f t="shared" si="8"/>
        <v>1.6306579076943086E-4</v>
      </c>
    </row>
    <row r="853" spans="3:7" ht="12.75">
      <c r="C853" s="16">
        <v>8165.1593871677924</v>
      </c>
      <c r="D853" s="26">
        <v>0.19415682719999999</v>
      </c>
      <c r="E853" s="26">
        <v>0.30059743090000002</v>
      </c>
      <c r="G853">
        <f t="shared" si="8"/>
        <v>1.6591902808149505E-4</v>
      </c>
    </row>
    <row r="854" spans="3:7" ht="12.75">
      <c r="C854" s="16">
        <v>8185.5722856357115</v>
      </c>
      <c r="D854" s="26">
        <v>0.19410080269999999</v>
      </c>
      <c r="E854" s="26">
        <v>0.30049914999999999</v>
      </c>
      <c r="G854">
        <f t="shared" si="8"/>
        <v>1.6879114195836014E-4</v>
      </c>
    </row>
    <row r="855" spans="3:7" ht="12.75">
      <c r="C855" s="16">
        <v>8206.0362163498012</v>
      </c>
      <c r="D855" s="26">
        <v>0.19404502209999999</v>
      </c>
      <c r="E855" s="26">
        <v>0.30040106490000001</v>
      </c>
      <c r="G855">
        <f t="shared" si="8"/>
        <v>1.7168194060464473E-4</v>
      </c>
    </row>
    <row r="856" spans="3:7" ht="12.75">
      <c r="C856" s="16">
        <v>8226.5513068906748</v>
      </c>
      <c r="D856" s="26">
        <v>0.19398948420000001</v>
      </c>
      <c r="E856" s="26">
        <v>0.3003031759</v>
      </c>
      <c r="G856">
        <f t="shared" si="8"/>
        <v>1.7459122988188819E-4</v>
      </c>
    </row>
    <row r="857" spans="3:7" ht="12.75">
      <c r="C857" s="16">
        <v>8247.1176851579003</v>
      </c>
      <c r="D857" s="26">
        <v>0.1939341882</v>
      </c>
      <c r="E857" s="26">
        <v>0.3002054831</v>
      </c>
      <c r="G857">
        <f t="shared" si="8"/>
        <v>1.7751881812419831E-4</v>
      </c>
    </row>
    <row r="858" spans="3:7" ht="12.75">
      <c r="C858" s="16">
        <v>8267.7354793707946</v>
      </c>
      <c r="D858" s="26">
        <v>0.19387913279999999</v>
      </c>
      <c r="E858" s="26">
        <v>0.3001079867</v>
      </c>
      <c r="G858">
        <f t="shared" si="8"/>
        <v>1.8046451635472214E-4</v>
      </c>
    </row>
    <row r="859" spans="3:7" ht="12.75">
      <c r="C859" s="16">
        <v>8288.4048180692207</v>
      </c>
      <c r="D859" s="26">
        <v>0.19382431720000001</v>
      </c>
      <c r="E859" s="26">
        <v>0.30001068689999999</v>
      </c>
      <c r="G859">
        <f t="shared" si="8"/>
        <v>1.8342813216715967E-4</v>
      </c>
    </row>
    <row r="860" spans="3:7" ht="12.75">
      <c r="C860" s="16">
        <v>8309.1258301143935</v>
      </c>
      <c r="D860" s="26">
        <v>0.1937697404</v>
      </c>
      <c r="E860" s="26">
        <v>0.29991358379999999</v>
      </c>
      <c r="G860">
        <f t="shared" si="8"/>
        <v>1.8640947829950239E-4</v>
      </c>
    </row>
    <row r="861" spans="3:7" ht="12.75">
      <c r="C861" s="16">
        <v>8329.8986446896797</v>
      </c>
      <c r="D861" s="26">
        <v>0.1937154012</v>
      </c>
      <c r="E861" s="26">
        <v>0.29981667760000003</v>
      </c>
      <c r="G861">
        <f t="shared" si="8"/>
        <v>1.8940836763897367E-4</v>
      </c>
    </row>
    <row r="862" spans="3:7" ht="12.75">
      <c r="C862" s="16">
        <v>8350.7233913014043</v>
      </c>
      <c r="D862" s="26">
        <v>0.1936612986</v>
      </c>
      <c r="E862" s="26">
        <v>0.29971996839999998</v>
      </c>
      <c r="G862">
        <f t="shared" si="8"/>
        <v>1.9242461479430906E-4</v>
      </c>
    </row>
    <row r="863" spans="3:7" ht="12.75">
      <c r="C863" s="16">
        <v>8371.6001997796575</v>
      </c>
      <c r="D863" s="26">
        <v>0.1936074317</v>
      </c>
      <c r="E863" s="26">
        <v>0.29962345639999999</v>
      </c>
      <c r="G863">
        <f t="shared" si="8"/>
        <v>1.9545803173329394E-4</v>
      </c>
    </row>
    <row r="864" spans="3:7" ht="12.75">
      <c r="C864" s="16">
        <v>8392.5292002791066</v>
      </c>
      <c r="D864" s="26">
        <v>0.19355379950000001</v>
      </c>
      <c r="E864" s="26">
        <v>0.2995271417</v>
      </c>
      <c r="G864">
        <f t="shared" si="8"/>
        <v>1.9850843482047476E-4</v>
      </c>
    </row>
    <row r="865" spans="3:7" ht="12.75">
      <c r="C865" s="16">
        <v>8413.5105232798032</v>
      </c>
      <c r="D865" s="26">
        <v>0.19350040090000001</v>
      </c>
      <c r="E865" s="26">
        <v>0.29943102440000002</v>
      </c>
      <c r="G865">
        <f t="shared" si="8"/>
        <v>2.0157564228729492E-4</v>
      </c>
    </row>
    <row r="866" spans="3:7" ht="12.75">
      <c r="C866" s="16">
        <v>8434.5442995880021</v>
      </c>
      <c r="D866" s="26">
        <v>0.193447235</v>
      </c>
      <c r="E866" s="26">
        <v>0.29933510470000002</v>
      </c>
      <c r="G866">
        <f t="shared" si="8"/>
        <v>2.0465946870407481E-4</v>
      </c>
    </row>
    <row r="867" spans="3:7" ht="12.75">
      <c r="C867" s="16">
        <v>8455.6306603369721</v>
      </c>
      <c r="D867" s="26">
        <v>0.19339430069999999</v>
      </c>
      <c r="E867" s="26">
        <v>0.2992393827</v>
      </c>
      <c r="G867">
        <f t="shared" si="8"/>
        <v>2.0775973408692947E-4</v>
      </c>
    </row>
    <row r="868" spans="3:7" ht="12.75">
      <c r="C868" s="16">
        <v>8476.7697369878133</v>
      </c>
      <c r="D868" s="26">
        <v>0.19334159710000001</v>
      </c>
      <c r="E868" s="26">
        <v>0.29914385850000003</v>
      </c>
      <c r="G868">
        <f t="shared" si="8"/>
        <v>2.1087625743505703E-4</v>
      </c>
    </row>
    <row r="869" spans="3:7" ht="12.75">
      <c r="C869" s="16">
        <v>8497.9616613302824</v>
      </c>
      <c r="D869" s="26">
        <v>0.19328912309999999</v>
      </c>
      <c r="E869" s="26">
        <v>0.2990485323</v>
      </c>
      <c r="G869">
        <f t="shared" si="8"/>
        <v>2.1400885783755106E-4</v>
      </c>
    </row>
    <row r="870" spans="3:7" ht="12.75">
      <c r="C870" s="16">
        <v>8519.2065654836078</v>
      </c>
      <c r="D870" s="26">
        <v>0.19323687780000001</v>
      </c>
      <c r="E870" s="26">
        <v>0.29895340409999999</v>
      </c>
      <c r="G870">
        <f t="shared" si="8"/>
        <v>2.1715735878269815E-4</v>
      </c>
    </row>
    <row r="871" spans="3:7" ht="12.75">
      <c r="C871" s="16">
        <v>8540.5045818973158</v>
      </c>
      <c r="D871" s="26">
        <v>0.1931848602</v>
      </c>
      <c r="E871" s="26">
        <v>0.29885847409999999</v>
      </c>
      <c r="G871">
        <f t="shared" si="8"/>
        <v>2.2032158011701591E-4</v>
      </c>
    </row>
    <row r="872" spans="3:7" ht="12.75">
      <c r="C872" s="16">
        <v>8561.8558433520593</v>
      </c>
      <c r="D872" s="26">
        <v>0.19313306920000001</v>
      </c>
      <c r="E872" s="26">
        <v>0.29876374239999998</v>
      </c>
      <c r="G872">
        <f t="shared" si="8"/>
        <v>2.2350134633162654E-4</v>
      </c>
    </row>
    <row r="873" spans="3:7" ht="12.75">
      <c r="C873" s="16">
        <v>8583.2604829604388</v>
      </c>
      <c r="D873" s="26">
        <v>0.19308150399999999</v>
      </c>
      <c r="E873" s="26">
        <v>0.29866920899999999</v>
      </c>
      <c r="G873">
        <f t="shared" si="8"/>
        <v>2.2669648256963746E-4</v>
      </c>
    </row>
    <row r="874" spans="3:7" ht="12.75">
      <c r="C874" s="16">
        <v>8604.7186341678389</v>
      </c>
      <c r="D874" s="26">
        <v>0.1930301636</v>
      </c>
      <c r="E874" s="26">
        <v>0.2985748741</v>
      </c>
      <c r="G874">
        <f t="shared" si="8"/>
        <v>2.2990681124044959E-4</v>
      </c>
    </row>
    <row r="875" spans="3:7" ht="12.75">
      <c r="C875" s="16">
        <v>8626.2304307532577</v>
      </c>
      <c r="D875" s="26">
        <v>0.19297904690000001</v>
      </c>
      <c r="E875" s="26">
        <v>0.2984807377</v>
      </c>
      <c r="G875">
        <f t="shared" si="8"/>
        <v>2.3313216233982327E-4</v>
      </c>
    </row>
    <row r="876" spans="3:7" ht="12.75">
      <c r="C876" s="16">
        <v>8647.79600683014</v>
      </c>
      <c r="D876" s="26">
        <v>0.1929281531</v>
      </c>
      <c r="E876" s="26">
        <v>0.29838680000000001</v>
      </c>
      <c r="G876">
        <f t="shared" si="8"/>
        <v>2.3637235788821266E-4</v>
      </c>
    </row>
    <row r="877" spans="3:7" ht="12.75">
      <c r="C877" s="16">
        <v>8669.4154968472139</v>
      </c>
      <c r="D877" s="26">
        <v>0.1928774811</v>
      </c>
      <c r="E877" s="26">
        <v>0.29829306100000003</v>
      </c>
      <c r="G877">
        <f t="shared" si="8"/>
        <v>2.3962722964772568E-4</v>
      </c>
    </row>
    <row r="878" spans="3:7" ht="12.75">
      <c r="C878" s="16">
        <v>8691.0890355893316</v>
      </c>
      <c r="D878" s="26">
        <v>0.19282703000000001</v>
      </c>
      <c r="E878" s="26">
        <v>0.29819952080000001</v>
      </c>
      <c r="G878">
        <f t="shared" si="8"/>
        <v>2.4289660526792312E-4</v>
      </c>
    </row>
    <row r="879" spans="3:7" ht="12.75">
      <c r="C879" s="16">
        <v>8712.8167581783036</v>
      </c>
      <c r="D879" s="26">
        <v>0.19277679880000001</v>
      </c>
      <c r="E879" s="26">
        <v>0.2981061794</v>
      </c>
      <c r="G879">
        <f t="shared" si="8"/>
        <v>2.4618031725298634E-4</v>
      </c>
    </row>
    <row r="880" spans="3:7" ht="12.75">
      <c r="C880" s="16">
        <v>8734.5988000737489</v>
      </c>
      <c r="D880" s="26">
        <v>0.19272678660000001</v>
      </c>
      <c r="E880" s="26">
        <v>0.29801303699999998</v>
      </c>
      <c r="G880">
        <f t="shared" si="8"/>
        <v>2.4947819201335663E-4</v>
      </c>
    </row>
    <row r="881" spans="3:7" ht="12.75">
      <c r="C881" s="16">
        <v>8756.4352970739328</v>
      </c>
      <c r="D881" s="26">
        <v>0.1926769924</v>
      </c>
      <c r="E881" s="26">
        <v>0.29792009359999999</v>
      </c>
      <c r="G881">
        <f t="shared" si="8"/>
        <v>2.5279006376740994E-4</v>
      </c>
    </row>
    <row r="882" spans="3:7" ht="12.75">
      <c r="C882" s="16">
        <v>8778.3263853166172</v>
      </c>
      <c r="D882" s="26">
        <v>0.19262741529999999</v>
      </c>
      <c r="E882" s="26">
        <v>0.29782734929999999</v>
      </c>
      <c r="G882">
        <f t="shared" si="8"/>
        <v>2.5611576353427938E-4</v>
      </c>
    </row>
    <row r="883" spans="3:7" ht="12.75">
      <c r="C883" s="16">
        <v>8800.2722012799077</v>
      </c>
      <c r="D883" s="26">
        <v>0.1925780543</v>
      </c>
      <c r="E883" s="26">
        <v>0.29773480409999997</v>
      </c>
      <c r="G883">
        <f t="shared" si="8"/>
        <v>2.59455127286804E-4</v>
      </c>
    </row>
    <row r="884" spans="3:7" ht="12.75">
      <c r="C884" s="16">
        <v>8822.2728817831066</v>
      </c>
      <c r="D884" s="26">
        <v>0.19252890850000001</v>
      </c>
      <c r="E884" s="26">
        <v>0.297642458</v>
      </c>
      <c r="G884">
        <f t="shared" si="8"/>
        <v>2.628079907673553E-4</v>
      </c>
    </row>
    <row r="885" spans="3:7" ht="12.75">
      <c r="C885" s="16">
        <v>8844.328563987563</v>
      </c>
      <c r="D885" s="26">
        <v>0.19247997689999999</v>
      </c>
      <c r="E885" s="26">
        <v>0.29755031119999997</v>
      </c>
      <c r="G885">
        <f t="shared" si="8"/>
        <v>2.6617418563854955E-4</v>
      </c>
    </row>
    <row r="886" spans="3:7" ht="12.75">
      <c r="C886" s="16">
        <v>8866.4393853975307</v>
      </c>
      <c r="D886" s="26">
        <v>0.1924312587</v>
      </c>
      <c r="E886" s="26">
        <v>0.2974583636</v>
      </c>
      <c r="G886">
        <f t="shared" si="8"/>
        <v>2.6955355120512989E-4</v>
      </c>
    </row>
    <row r="887" spans="3:7" ht="12.75">
      <c r="C887" s="16">
        <v>8888.6054838610235</v>
      </c>
      <c r="D887" s="26">
        <v>0.19238275290000001</v>
      </c>
      <c r="E887" s="26">
        <v>0.29736661539999998</v>
      </c>
      <c r="G887">
        <f t="shared" si="8"/>
        <v>2.7294592074983545E-4</v>
      </c>
    </row>
    <row r="888" spans="3:7" ht="12.75">
      <c r="C888" s="16">
        <v>8910.8269975706753</v>
      </c>
      <c r="D888" s="26">
        <v>0.1923344585</v>
      </c>
      <c r="E888" s="26">
        <v>0.29727506640000001</v>
      </c>
      <c r="G888">
        <f t="shared" si="8"/>
        <v>2.7635114073506931E-4</v>
      </c>
    </row>
    <row r="889" spans="3:7" ht="12.75">
      <c r="C889" s="16">
        <v>8933.1040650646009</v>
      </c>
      <c r="D889" s="26">
        <v>0.1922863746</v>
      </c>
      <c r="E889" s="26">
        <v>0.29718371690000001</v>
      </c>
      <c r="G889">
        <f t="shared" si="8"/>
        <v>2.7976904184358201E-4</v>
      </c>
    </row>
    <row r="890" spans="3:7" ht="12.75">
      <c r="C890" s="16">
        <v>8955.4368252272616</v>
      </c>
      <c r="D890" s="26">
        <v>0.19223850040000001</v>
      </c>
      <c r="E890" s="26">
        <v>0.2970925667</v>
      </c>
      <c r="G890">
        <f t="shared" ref="G890:G953" si="9">((D890-$D$3)^2+(E890-$E$3)^2)</f>
        <v>2.831994699060316E-4</v>
      </c>
    </row>
    <row r="891" spans="3:7" ht="12.75">
      <c r="C891" s="16">
        <v>8977.8254172903289</v>
      </c>
      <c r="D891" s="26">
        <v>0.19219083479999999</v>
      </c>
      <c r="E891" s="26">
        <v>0.29700161600000002</v>
      </c>
      <c r="G891">
        <f t="shared" si="9"/>
        <v>2.8664226269669229E-4</v>
      </c>
    </row>
    <row r="892" spans="3:7" ht="12.75">
      <c r="C892" s="16">
        <v>9000.2699808335547</v>
      </c>
      <c r="D892" s="26">
        <v>0.19214337710000001</v>
      </c>
      <c r="E892" s="26">
        <v>0.2969108647</v>
      </c>
      <c r="G892">
        <f t="shared" si="9"/>
        <v>2.9009726341883905E-4</v>
      </c>
    </row>
    <row r="893" spans="3:7" ht="12.75">
      <c r="C893" s="16">
        <v>9022.7706557856382</v>
      </c>
      <c r="D893" s="26">
        <v>0.19209612619999999</v>
      </c>
      <c r="E893" s="26">
        <v>0.29682031279999999</v>
      </c>
      <c r="G893">
        <f t="shared" si="9"/>
        <v>2.9356431783786389E-4</v>
      </c>
    </row>
    <row r="894" spans="3:7" ht="12.75">
      <c r="C894" s="16">
        <v>9045.3275824251014</v>
      </c>
      <c r="D894" s="26">
        <v>0.1920490812</v>
      </c>
      <c r="E894" s="26">
        <v>0.29672996039999999</v>
      </c>
      <c r="G894">
        <f t="shared" si="9"/>
        <v>2.9704326693444464E-4</v>
      </c>
    </row>
    <row r="895" spans="3:7" ht="12.75">
      <c r="C895" s="16">
        <v>9067.9409013811637</v>
      </c>
      <c r="D895" s="26">
        <v>0.19200224129999999</v>
      </c>
      <c r="E895" s="26">
        <v>0.29663980750000002</v>
      </c>
      <c r="G895">
        <f t="shared" si="9"/>
        <v>3.0053395443411498E-4</v>
      </c>
    </row>
    <row r="896" spans="3:7" ht="12.75">
      <c r="C896" s="16">
        <v>9090.6107536346153</v>
      </c>
      <c r="D896" s="26">
        <v>0.1919556056</v>
      </c>
      <c r="E896" s="26">
        <v>0.296549854</v>
      </c>
      <c r="G896">
        <f t="shared" si="9"/>
        <v>3.0403622936512486E-4</v>
      </c>
    </row>
    <row r="897" spans="3:7" ht="12.75">
      <c r="C897" s="16">
        <v>9113.3372805187009</v>
      </c>
      <c r="D897" s="26">
        <v>0.1919091731</v>
      </c>
      <c r="E897" s="26">
        <v>0.29646010010000001</v>
      </c>
      <c r="G897">
        <f t="shared" si="9"/>
        <v>3.0754993311088918E-4</v>
      </c>
    </row>
    <row r="898" spans="3:7" ht="12.75">
      <c r="C898" s="16">
        <v>9136.1206237199967</v>
      </c>
      <c r="D898" s="26">
        <v>0.1918629429</v>
      </c>
      <c r="E898" s="26">
        <v>0.29637054559999998</v>
      </c>
      <c r="G898">
        <f t="shared" si="9"/>
        <v>3.1107491964476577E-4</v>
      </c>
    </row>
    <row r="899" spans="3:7" ht="12.75">
      <c r="C899" s="16">
        <v>9158.9609252792961</v>
      </c>
      <c r="D899" s="26">
        <v>0.1918169143</v>
      </c>
      <c r="E899" s="26">
        <v>0.29628119050000001</v>
      </c>
      <c r="G899">
        <f t="shared" si="9"/>
        <v>3.1461103471614382E-4</v>
      </c>
    </row>
    <row r="900" spans="3:7" ht="12.75">
      <c r="C900" s="16">
        <v>9181.8583275924939</v>
      </c>
      <c r="D900" s="26">
        <v>0.1917710862</v>
      </c>
      <c r="E900" s="26">
        <v>0.29619203490000001</v>
      </c>
      <c r="G900">
        <f t="shared" si="9"/>
        <v>3.1815812667473415E-4</v>
      </c>
    </row>
    <row r="901" spans="3:7" ht="12.75">
      <c r="C901" s="16">
        <v>9204.8129734114755</v>
      </c>
      <c r="D901" s="26">
        <v>0.1917254578</v>
      </c>
      <c r="E901" s="26">
        <v>0.29610307879999997</v>
      </c>
      <c r="G901">
        <f t="shared" si="9"/>
        <v>3.2171604410968205E-4</v>
      </c>
    </row>
    <row r="902" spans="3:7" ht="12.75">
      <c r="C902" s="16">
        <v>9227.825005845003</v>
      </c>
      <c r="D902" s="26">
        <v>0.19168002819999999</v>
      </c>
      <c r="E902" s="26">
        <v>0.296014322</v>
      </c>
      <c r="G902">
        <f t="shared" si="9"/>
        <v>3.2528464441344981E-4</v>
      </c>
    </row>
    <row r="903" spans="3:7" ht="12.75">
      <c r="C903" s="16">
        <v>9250.8945683596157</v>
      </c>
      <c r="D903" s="26">
        <v>0.19163479659999999</v>
      </c>
      <c r="E903" s="26">
        <v>0.29592576469999998</v>
      </c>
      <c r="G903">
        <f t="shared" si="9"/>
        <v>3.2886377109293022E-4</v>
      </c>
    </row>
    <row r="904" spans="3:7" ht="12.75">
      <c r="C904" s="16">
        <v>9274.0218047805138</v>
      </c>
      <c r="D904" s="26">
        <v>0.191589762</v>
      </c>
      <c r="E904" s="26">
        <v>0.29583740670000003</v>
      </c>
      <c r="G904">
        <f t="shared" si="9"/>
        <v>3.324532845200917E-4</v>
      </c>
    </row>
    <row r="905" spans="3:7" ht="12.75">
      <c r="C905" s="16">
        <v>9297.2068592924643</v>
      </c>
      <c r="D905" s="26">
        <v>0.1915449236</v>
      </c>
      <c r="E905" s="26">
        <v>0.29574924800000002</v>
      </c>
      <c r="G905">
        <f t="shared" si="9"/>
        <v>3.3605303653400217E-4</v>
      </c>
    </row>
    <row r="906" spans="3:7" ht="12.75">
      <c r="C906" s="16">
        <v>9320.4498764406944</v>
      </c>
      <c r="D906" s="26">
        <v>0.19150028050000001</v>
      </c>
      <c r="E906" s="26">
        <v>0.29566128870000002</v>
      </c>
      <c r="G906">
        <f t="shared" si="9"/>
        <v>3.3966287765071693E-4</v>
      </c>
    </row>
    <row r="907" spans="3:7" ht="12.75">
      <c r="C907" s="16">
        <v>9343.7510011317954</v>
      </c>
      <c r="D907" s="26">
        <v>0.19145583190000001</v>
      </c>
      <c r="E907" s="26">
        <v>0.29557352860000002</v>
      </c>
      <c r="G907">
        <f t="shared" si="9"/>
        <v>3.4328266808880686E-4</v>
      </c>
    </row>
    <row r="908" spans="3:7" ht="12.75">
      <c r="C908" s="16">
        <v>9367.1103786346248</v>
      </c>
      <c r="D908" s="26">
        <v>0.19141157680000001</v>
      </c>
      <c r="E908" s="26">
        <v>0.29548596770000002</v>
      </c>
      <c r="G908">
        <f t="shared" si="9"/>
        <v>3.4691226476314956E-4</v>
      </c>
    </row>
    <row r="909" spans="3:7" ht="12.75">
      <c r="C909" s="16">
        <v>9390.5281545812104</v>
      </c>
      <c r="D909" s="26">
        <v>0.1913675145</v>
      </c>
      <c r="E909" s="26">
        <v>0.29539860600000001</v>
      </c>
      <c r="G909">
        <f t="shared" si="9"/>
        <v>3.5055152127655935E-4</v>
      </c>
    </row>
    <row r="910" spans="3:7" ht="12.75">
      <c r="C910" s="16">
        <v>9414.0044749676636</v>
      </c>
      <c r="D910" s="26">
        <v>0.1913236441</v>
      </c>
      <c r="E910" s="26">
        <v>0.29531144339999998</v>
      </c>
      <c r="G910">
        <f t="shared" si="9"/>
        <v>3.5420029821072721E-4</v>
      </c>
    </row>
    <row r="911" spans="3:7" ht="12.75">
      <c r="C911" s="16">
        <v>9437.5394861550831</v>
      </c>
      <c r="D911" s="26">
        <v>0.1912799647</v>
      </c>
      <c r="E911" s="26">
        <v>0.2952244799</v>
      </c>
      <c r="G911">
        <f t="shared" si="9"/>
        <v>3.5785845347527113E-4</v>
      </c>
    </row>
    <row r="912" spans="3:7" ht="12.75">
      <c r="C912" s="16">
        <v>9461.1333348704702</v>
      </c>
      <c r="D912" s="26">
        <v>0.19123647539999999</v>
      </c>
      <c r="E912" s="26">
        <v>0.2951377154</v>
      </c>
      <c r="G912">
        <f t="shared" si="9"/>
        <v>3.6152584928631669E-4</v>
      </c>
    </row>
    <row r="913" spans="3:7" ht="12.75">
      <c r="C913" s="16">
        <v>9484.7861682076455</v>
      </c>
      <c r="D913" s="26">
        <v>0.19119317550000001</v>
      </c>
      <c r="E913" s="26">
        <v>0.29505114980000002</v>
      </c>
      <c r="G913">
        <f t="shared" si="9"/>
        <v>3.6520234587490523E-4</v>
      </c>
    </row>
    <row r="914" spans="3:7" ht="12.75">
      <c r="C914" s="16">
        <v>9508.4981336281635</v>
      </c>
      <c r="D914" s="26">
        <v>0.19115006409999999</v>
      </c>
      <c r="E914" s="26">
        <v>0.29496478320000002</v>
      </c>
      <c r="G914">
        <f t="shared" si="9"/>
        <v>3.6888779993872977E-4</v>
      </c>
    </row>
    <row r="915" spans="3:7" ht="12.75">
      <c r="C915" s="16">
        <v>9532.2693789622335</v>
      </c>
      <c r="D915" s="26">
        <v>0.19110714030000001</v>
      </c>
      <c r="E915" s="26">
        <v>0.29487861529999998</v>
      </c>
      <c r="G915">
        <f t="shared" si="9"/>
        <v>3.7258208321383458E-4</v>
      </c>
    </row>
    <row r="916" spans="3:7" ht="12.75">
      <c r="C916" s="16">
        <v>9556.100052409638</v>
      </c>
      <c r="D916" s="26">
        <v>0.19106440329999999</v>
      </c>
      <c r="E916" s="26">
        <v>0.29479264630000002</v>
      </c>
      <c r="G916">
        <f t="shared" si="9"/>
        <v>3.7628504894589629E-4</v>
      </c>
    </row>
    <row r="917" spans="3:7" ht="12.75">
      <c r="C917" s="16">
        <v>9579.990302540662</v>
      </c>
      <c r="D917" s="26">
        <v>0.19102185229999999</v>
      </c>
      <c r="E917" s="26">
        <v>0.2947068759</v>
      </c>
      <c r="G917">
        <f t="shared" si="9"/>
        <v>3.7999656906753367E-4</v>
      </c>
    </row>
    <row r="918" spans="3:7" ht="12.75">
      <c r="C918" s="16">
        <v>9603.9402782970137</v>
      </c>
      <c r="D918" s="26">
        <v>0.19097948640000001</v>
      </c>
      <c r="E918" s="26">
        <v>0.29462130409999998</v>
      </c>
      <c r="G918">
        <f t="shared" si="9"/>
        <v>3.8371650697512153E-4</v>
      </c>
    </row>
    <row r="919" spans="3:7" ht="12.75">
      <c r="C919" s="16">
        <v>9627.9501289927557</v>
      </c>
      <c r="D919" s="26">
        <v>0.19093730489999999</v>
      </c>
      <c r="E919" s="26">
        <v>0.29453593080000001</v>
      </c>
      <c r="G919">
        <f t="shared" si="9"/>
        <v>3.8744472754274819E-4</v>
      </c>
    </row>
    <row r="920" spans="3:7" ht="12.75">
      <c r="C920" s="16">
        <v>9652.0200043152363</v>
      </c>
      <c r="D920" s="26">
        <v>0.1908953068</v>
      </c>
      <c r="E920" s="26">
        <v>0.29445075599999998</v>
      </c>
      <c r="G920">
        <f t="shared" si="9"/>
        <v>3.9118109713101031E-4</v>
      </c>
    </row>
    <row r="921" spans="3:7" ht="12.75">
      <c r="C921" s="16">
        <v>9676.1500543260245</v>
      </c>
      <c r="D921" s="26">
        <v>0.19085349139999999</v>
      </c>
      <c r="E921" s="26">
        <v>0.29436577959999999</v>
      </c>
      <c r="G921">
        <f t="shared" si="9"/>
        <v>3.9492548212639238E-4</v>
      </c>
    </row>
    <row r="922" spans="3:7" ht="12.75">
      <c r="C922" s="16">
        <v>9700.3404294618394</v>
      </c>
      <c r="D922" s="26">
        <v>0.19081185789999999</v>
      </c>
      <c r="E922" s="26">
        <v>0.29428100140000002</v>
      </c>
      <c r="G922">
        <f t="shared" si="9"/>
        <v>3.9867775484817713E-4</v>
      </c>
    </row>
    <row r="923" spans="3:7" ht="12.75">
      <c r="C923" s="16">
        <v>9724.5912805354928</v>
      </c>
      <c r="D923" s="26">
        <v>0.19077040540000001</v>
      </c>
      <c r="E923" s="26">
        <v>0.29419642140000002</v>
      </c>
      <c r="G923">
        <f t="shared" si="9"/>
        <v>4.0243778250297654E-4</v>
      </c>
    </row>
    <row r="924" spans="3:7" ht="12.75">
      <c r="C924" s="16">
        <v>9748.9027587368309</v>
      </c>
      <c r="D924" s="26">
        <v>0.1907291331</v>
      </c>
      <c r="E924" s="26">
        <v>0.29411203949999998</v>
      </c>
      <c r="G924">
        <f t="shared" si="9"/>
        <v>4.0620543526428927E-4</v>
      </c>
    </row>
    <row r="925" spans="3:7" ht="12.75">
      <c r="C925" s="16">
        <v>9773.2750156336733</v>
      </c>
      <c r="D925" s="26">
        <v>0.1906880403</v>
      </c>
      <c r="E925" s="26">
        <v>0.29402785549999999</v>
      </c>
      <c r="G925">
        <f t="shared" si="9"/>
        <v>4.0998058631233749E-4</v>
      </c>
    </row>
    <row r="926" spans="3:7" ht="12.75">
      <c r="C926" s="16">
        <v>9797.7082031727568</v>
      </c>
      <c r="D926" s="26">
        <v>0.19064712610000001</v>
      </c>
      <c r="E926" s="26">
        <v>0.2939438694</v>
      </c>
      <c r="G926">
        <f t="shared" si="9"/>
        <v>4.1376310511564621E-4</v>
      </c>
    </row>
    <row r="927" spans="3:7" ht="12.75">
      <c r="C927" s="16">
        <v>9822.2024736806889</v>
      </c>
      <c r="D927" s="26">
        <v>0.19060638960000001</v>
      </c>
      <c r="E927" s="26">
        <v>0.2938600811</v>
      </c>
      <c r="G927">
        <f t="shared" si="9"/>
        <v>4.1755286565445791E-4</v>
      </c>
    </row>
    <row r="928" spans="3:7" ht="12.75">
      <c r="C928" s="16">
        <v>9846.7579798648894</v>
      </c>
      <c r="D928" s="26">
        <v>0.19056583029999999</v>
      </c>
      <c r="E928" s="26">
        <v>0.29377649049999999</v>
      </c>
      <c r="G928">
        <f t="shared" si="9"/>
        <v>4.2134973654677779E-4</v>
      </c>
    </row>
    <row r="929" spans="3:7" ht="12.75">
      <c r="C929" s="16">
        <v>9871.3748748145517</v>
      </c>
      <c r="D929" s="26">
        <v>0.19052544709999999</v>
      </c>
      <c r="E929" s="26">
        <v>0.29369309739999999</v>
      </c>
      <c r="G929">
        <f t="shared" si="9"/>
        <v>4.2515360015629299E-4</v>
      </c>
    </row>
    <row r="930" spans="3:7" ht="12.75">
      <c r="C930" s="16">
        <v>9896.053312001588</v>
      </c>
      <c r="D930" s="26">
        <v>0.1904852393</v>
      </c>
      <c r="E930" s="26">
        <v>0.29360990170000001</v>
      </c>
      <c r="G930">
        <f t="shared" si="9"/>
        <v>4.2896432970440396E-4</v>
      </c>
    </row>
    <row r="931" spans="3:7" ht="12.75">
      <c r="C931" s="16">
        <v>9920.7934452815916</v>
      </c>
      <c r="D931" s="26">
        <v>0.19044520619999999</v>
      </c>
      <c r="E931" s="26">
        <v>0.29352690339999998</v>
      </c>
      <c r="G931">
        <f t="shared" si="9"/>
        <v>4.3278179526644171E-4</v>
      </c>
    </row>
    <row r="932" spans="3:7" ht="12.75">
      <c r="C932" s="16">
        <v>9945.595428894796</v>
      </c>
      <c r="D932" s="26">
        <v>0.190405347</v>
      </c>
      <c r="E932" s="26">
        <v>0.2934441022</v>
      </c>
      <c r="G932">
        <f t="shared" si="9"/>
        <v>4.366058807482422E-4</v>
      </c>
    </row>
    <row r="933" spans="3:7" ht="12.75">
      <c r="C933" s="16">
        <v>9970.4594174670328</v>
      </c>
      <c r="D933" s="26">
        <v>0.1903656608</v>
      </c>
      <c r="E933" s="26">
        <v>0.29336149810000001</v>
      </c>
      <c r="G933">
        <f t="shared" si="9"/>
        <v>4.4043646083220719E-4</v>
      </c>
    </row>
    <row r="934" spans="3:7" ht="12.75">
      <c r="C934" s="16">
        <v>9995.3855660107001</v>
      </c>
      <c r="D934" s="26">
        <v>0.19032614689999999</v>
      </c>
      <c r="E934" s="26">
        <v>0.29327909099999999</v>
      </c>
      <c r="G934">
        <f t="shared" si="9"/>
        <v>4.442734116364565E-4</v>
      </c>
    </row>
    <row r="935" spans="3:7" ht="12.75">
      <c r="C935" s="16">
        <v>10020.374029925726</v>
      </c>
      <c r="D935" s="26">
        <v>0.19028680449999999</v>
      </c>
      <c r="E935" s="26">
        <v>0.29319688059999999</v>
      </c>
      <c r="G935">
        <f t="shared" si="9"/>
        <v>4.481166194160493E-4</v>
      </c>
    </row>
    <row r="936" spans="3:7" ht="12.75">
      <c r="C936" s="16">
        <v>10045.42496500054</v>
      </c>
      <c r="D936" s="26">
        <v>0.19024763289999999</v>
      </c>
      <c r="E936" s="26">
        <v>0.293114867</v>
      </c>
      <c r="G936">
        <f t="shared" si="9"/>
        <v>4.519659539273879E-4</v>
      </c>
    </row>
    <row r="937" spans="3:7" ht="12.75">
      <c r="C937" s="16">
        <v>10070.53852741304</v>
      </c>
      <c r="D937" s="26">
        <v>0.19020863120000001</v>
      </c>
      <c r="E937" s="26">
        <v>0.29303304990000001</v>
      </c>
      <c r="G937">
        <f t="shared" si="9"/>
        <v>4.5582130452717238E-4</v>
      </c>
    </row>
    <row r="938" spans="3:7" ht="12.75">
      <c r="C938" s="16">
        <v>10095.714873731573</v>
      </c>
      <c r="D938" s="26">
        <v>0.1901697987</v>
      </c>
      <c r="E938" s="26">
        <v>0.2929514292</v>
      </c>
      <c r="G938">
        <f t="shared" si="9"/>
        <v>4.596825502791334E-4</v>
      </c>
    </row>
    <row r="939" spans="3:7" ht="12.75">
      <c r="C939" s="16">
        <v>10120.954160915901</v>
      </c>
      <c r="D939" s="26">
        <v>0.19013113470000001</v>
      </c>
      <c r="E939" s="26">
        <v>0.29287000470000002</v>
      </c>
      <c r="G939">
        <f t="shared" si="9"/>
        <v>4.6354957492165358E-4</v>
      </c>
    </row>
    <row r="940" spans="3:7" ht="12.75">
      <c r="C940" s="16">
        <v>10146.256546318189</v>
      </c>
      <c r="D940" s="26">
        <v>0.19009263840000001</v>
      </c>
      <c r="E940" s="26">
        <v>0.29278877640000001</v>
      </c>
      <c r="G940">
        <f t="shared" si="9"/>
        <v>4.6742225656462371E-4</v>
      </c>
    </row>
    <row r="941" spans="3:7" ht="12.75">
      <c r="C941" s="16">
        <v>10171.622187683985</v>
      </c>
      <c r="D941" s="26">
        <v>0.1900543089</v>
      </c>
      <c r="E941" s="26">
        <v>0.29270774399999999</v>
      </c>
      <c r="G941">
        <f t="shared" si="9"/>
        <v>4.7130048766548841E-4</v>
      </c>
    </row>
    <row r="942" spans="3:7" ht="12.75">
      <c r="C942" s="16">
        <v>10197.051243153193</v>
      </c>
      <c r="D942" s="26">
        <v>0.1900161457</v>
      </c>
      <c r="E942" s="26">
        <v>0.29262690749999998</v>
      </c>
      <c r="G942">
        <f t="shared" si="9"/>
        <v>4.7518414285266451E-4</v>
      </c>
    </row>
    <row r="943" spans="3:7" ht="12.75">
      <c r="C943" s="16">
        <v>10222.543871261076</v>
      </c>
      <c r="D943" s="26">
        <v>0.1899781478</v>
      </c>
      <c r="E943" s="26">
        <v>0.29254626659999999</v>
      </c>
      <c r="G943">
        <f t="shared" si="9"/>
        <v>4.7907311773445429E-4</v>
      </c>
    </row>
    <row r="944" spans="3:7" ht="12.75">
      <c r="C944" s="16">
        <v>10248.100230939228</v>
      </c>
      <c r="D944" s="26">
        <v>0.18994031459999999</v>
      </c>
      <c r="E944" s="26">
        <v>0.29246582129999998</v>
      </c>
      <c r="G944">
        <f t="shared" si="9"/>
        <v>4.8296728995625632E-4</v>
      </c>
    </row>
    <row r="945" spans="3:7" ht="12.75">
      <c r="C945" s="16">
        <v>10273.720481516575</v>
      </c>
      <c r="D945" s="26">
        <v>0.18990264530000001</v>
      </c>
      <c r="E945" s="26">
        <v>0.29238557120000003</v>
      </c>
      <c r="G945">
        <f t="shared" si="9"/>
        <v>4.8686655741687776E-4</v>
      </c>
    </row>
    <row r="946" spans="3:7" ht="12.75">
      <c r="C946" s="16">
        <v>10299.404782720367</v>
      </c>
      <c r="D946" s="26">
        <v>0.1898651392</v>
      </c>
      <c r="E946" s="26">
        <v>0.29230551640000002</v>
      </c>
      <c r="G946">
        <f t="shared" si="9"/>
        <v>4.90770796721484E-4</v>
      </c>
    </row>
    <row r="947" spans="3:7" ht="12.75">
      <c r="C947" s="16">
        <v>10325.153294677168</v>
      </c>
      <c r="D947" s="26">
        <v>0.18982779559999999</v>
      </c>
      <c r="E947" s="26">
        <v>0.29222565659999999</v>
      </c>
      <c r="G947">
        <f t="shared" si="9"/>
        <v>4.9467990147827466E-4</v>
      </c>
    </row>
    <row r="948" spans="3:7" ht="12.75">
      <c r="C948" s="16">
        <v>10350.966177913861</v>
      </c>
      <c r="D948" s="26">
        <v>0.18979061359999999</v>
      </c>
      <c r="E948" s="26">
        <v>0.2921459917</v>
      </c>
      <c r="G948">
        <f t="shared" si="9"/>
        <v>4.9859376120147954E-4</v>
      </c>
    </row>
    <row r="949" spans="3:7" ht="12.75">
      <c r="C949" s="16">
        <v>10376.843593358644</v>
      </c>
      <c r="D949" s="26">
        <v>0.18975359259999999</v>
      </c>
      <c r="E949" s="26">
        <v>0.2920665214</v>
      </c>
      <c r="G949">
        <f t="shared" si="9"/>
        <v>5.0251226932172908E-4</v>
      </c>
    </row>
    <row r="950" spans="3:7" ht="12.75">
      <c r="C950" s="16">
        <v>10402.78570234204</v>
      </c>
      <c r="D950" s="26">
        <v>0.18971673180000001</v>
      </c>
      <c r="E950" s="26">
        <v>0.29198724570000001</v>
      </c>
      <c r="G950">
        <f t="shared" si="9"/>
        <v>5.0643531094077927E-4</v>
      </c>
    </row>
    <row r="951" spans="3:7" ht="12.75">
      <c r="C951" s="16">
        <v>10428.792666597894</v>
      </c>
      <c r="D951" s="26">
        <v>0.18968003050000001</v>
      </c>
      <c r="E951" s="26">
        <v>0.29190816429999999</v>
      </c>
      <c r="G951">
        <f t="shared" si="9"/>
        <v>5.1036278260547813E-4</v>
      </c>
    </row>
    <row r="952" spans="3:7" ht="12.75">
      <c r="C952" s="16">
        <v>10454.864648264389</v>
      </c>
      <c r="D952" s="26">
        <v>0.189643488</v>
      </c>
      <c r="E952" s="26">
        <v>0.29182927710000001</v>
      </c>
      <c r="G952">
        <f t="shared" si="9"/>
        <v>5.1429457324527275E-4</v>
      </c>
    </row>
    <row r="953" spans="3:7" ht="12.75">
      <c r="C953" s="16">
        <v>10481.001809885049</v>
      </c>
      <c r="D953" s="26">
        <v>0.18960710359999999</v>
      </c>
      <c r="E953" s="26">
        <v>0.29175058380000002</v>
      </c>
      <c r="G953">
        <f t="shared" si="9"/>
        <v>5.1823058085950508E-4</v>
      </c>
    </row>
    <row r="954" spans="3:7" ht="12.75">
      <c r="C954" s="16">
        <v>10507.204314409761</v>
      </c>
      <c r="D954" s="26">
        <v>0.18957087650000001</v>
      </c>
      <c r="E954" s="26">
        <v>0.29167208439999998</v>
      </c>
      <c r="G954">
        <f t="shared" ref="G954:G1017" si="10">((D954-$D$3)^2+(E954-$E$3)^2)</f>
        <v>5.2217069326908295E-4</v>
      </c>
    </row>
    <row r="955" spans="3:7" ht="12.75">
      <c r="C955" s="16">
        <v>10533.472325195784</v>
      </c>
      <c r="D955" s="26">
        <v>0.189534806</v>
      </c>
      <c r="E955" s="26">
        <v>0.29159377860000002</v>
      </c>
      <c r="G955">
        <f t="shared" si="10"/>
        <v>5.2611480988836313E-4</v>
      </c>
    </row>
    <row r="956" spans="3:7" ht="12.75">
      <c r="C956" s="16">
        <v>10559.806006008774</v>
      </c>
      <c r="D956" s="26">
        <v>0.18949889140000001</v>
      </c>
      <c r="E956" s="26">
        <v>0.29151566620000002</v>
      </c>
      <c r="G956">
        <f t="shared" si="10"/>
        <v>5.300628266353385E-4</v>
      </c>
    </row>
    <row r="957" spans="3:7" ht="12.75">
      <c r="C957" s="16">
        <v>10586.205521023796</v>
      </c>
      <c r="D957" s="26">
        <v>0.18946313200000001</v>
      </c>
      <c r="E957" s="26">
        <v>0.29143774709999998</v>
      </c>
      <c r="G957">
        <f t="shared" si="10"/>
        <v>5.3401463585035758E-4</v>
      </c>
    </row>
    <row r="958" spans="3:7" ht="12.75">
      <c r="C958" s="16">
        <v>10612.671034826355</v>
      </c>
      <c r="D958" s="26">
        <v>0.18942752709999999</v>
      </c>
      <c r="E958" s="26">
        <v>0.29136002100000002</v>
      </c>
      <c r="G958">
        <f t="shared" si="10"/>
        <v>5.3797013908583467E-4</v>
      </c>
    </row>
    <row r="959" spans="3:7" ht="12.75">
      <c r="C959" s="16">
        <v>10639.20271241342</v>
      </c>
      <c r="D959" s="26">
        <v>0.18939207599999999</v>
      </c>
      <c r="E959" s="26">
        <v>0.29128248769999998</v>
      </c>
      <c r="G959">
        <f t="shared" si="10"/>
        <v>5.4192923434187156E-4</v>
      </c>
    </row>
    <row r="960" spans="3:7" ht="12.75">
      <c r="C960" s="16">
        <v>10665.800719194453</v>
      </c>
      <c r="D960" s="26">
        <v>0.189356778</v>
      </c>
      <c r="E960" s="26">
        <v>0.29120514710000001</v>
      </c>
      <c r="G960">
        <f t="shared" si="10"/>
        <v>5.4589181598557388E-4</v>
      </c>
    </row>
    <row r="961" spans="3:7" ht="12.75">
      <c r="C961" s="16">
        <v>10692.465220992439</v>
      </c>
      <c r="D961" s="26">
        <v>0.1893216324</v>
      </c>
      <c r="E961" s="26">
        <v>0.29112799900000003</v>
      </c>
      <c r="G961">
        <f t="shared" si="10"/>
        <v>5.4985778334407792E-4</v>
      </c>
    </row>
    <row r="962" spans="3:7" ht="12.75">
      <c r="C962" s="16">
        <v>10719.196384044919</v>
      </c>
      <c r="D962" s="26">
        <v>0.18928663840000001</v>
      </c>
      <c r="E962" s="26">
        <v>0.29105104310000002</v>
      </c>
      <c r="G962">
        <f t="shared" si="10"/>
        <v>5.5382704257168241E-4</v>
      </c>
    </row>
    <row r="963" spans="3:7" ht="12.75">
      <c r="C963" s="16">
        <v>10745.99437500503</v>
      </c>
      <c r="D963" s="26">
        <v>0.18925179549999999</v>
      </c>
      <c r="E963" s="26">
        <v>0.29097427930000003</v>
      </c>
      <c r="G963">
        <f t="shared" si="10"/>
        <v>5.5779948645799302E-4</v>
      </c>
    </row>
    <row r="964" spans="3:7" ht="12.75">
      <c r="C964" s="16">
        <v>10772.859360942542</v>
      </c>
      <c r="D964" s="26">
        <v>0.18921710289999999</v>
      </c>
      <c r="E964" s="26">
        <v>0.29089770739999998</v>
      </c>
      <c r="G964">
        <f t="shared" si="10"/>
        <v>5.6177501815463874E-4</v>
      </c>
    </row>
    <row r="965" spans="3:7" ht="12.75">
      <c r="C965" s="16">
        <v>10799.791509344899</v>
      </c>
      <c r="D965" s="26">
        <v>0.18918255989999999</v>
      </c>
      <c r="E965" s="26">
        <v>0.29082132700000002</v>
      </c>
      <c r="G965">
        <f t="shared" si="10"/>
        <v>5.6575354849712684E-4</v>
      </c>
    </row>
    <row r="966" spans="3:7" ht="12.75">
      <c r="C966" s="16">
        <v>10826.79098811826</v>
      </c>
      <c r="D966" s="26">
        <v>0.18914816579999999</v>
      </c>
      <c r="E966" s="26">
        <v>0.29074513810000002</v>
      </c>
      <c r="G966">
        <f t="shared" si="10"/>
        <v>5.6973497146144711E-4</v>
      </c>
    </row>
    <row r="967" spans="3:7" ht="12.75">
      <c r="C967" s="16">
        <v>10853.857965588555</v>
      </c>
      <c r="D967" s="26">
        <v>0.18911391999999999</v>
      </c>
      <c r="E967" s="26">
        <v>0.29066914040000003</v>
      </c>
      <c r="G967">
        <f t="shared" si="10"/>
        <v>5.7371919302732913E-4</v>
      </c>
    </row>
    <row r="968" spans="3:7" ht="12.75">
      <c r="C968" s="16">
        <v>10880.992610502526</v>
      </c>
      <c r="D968" s="26">
        <v>0.18907982170000001</v>
      </c>
      <c r="E968" s="26">
        <v>0.29059333380000002</v>
      </c>
      <c r="G968">
        <f t="shared" si="10"/>
        <v>5.7770611465438699E-4</v>
      </c>
    </row>
    <row r="969" spans="3:7" ht="12.75">
      <c r="C969" s="16">
        <v>10908.195092028782</v>
      </c>
      <c r="D969" s="26">
        <v>0.18904587040000001</v>
      </c>
      <c r="E969" s="26">
        <v>0.29051771790000003</v>
      </c>
      <c r="G969">
        <f t="shared" si="10"/>
        <v>5.8169564628447897E-4</v>
      </c>
    </row>
    <row r="970" spans="3:7" ht="12.75">
      <c r="C970" s="16">
        <v>10935.465579758853</v>
      </c>
      <c r="D970" s="26">
        <v>0.1890120653</v>
      </c>
      <c r="E970" s="26">
        <v>0.29044229249999998</v>
      </c>
      <c r="G970">
        <f t="shared" si="10"/>
        <v>5.8568769518123126E-4</v>
      </c>
    </row>
    <row r="971" spans="3:7" ht="12.75">
      <c r="C971" s="16">
        <v>10962.804243708249</v>
      </c>
      <c r="D971" s="26">
        <v>0.18897840569999999</v>
      </c>
      <c r="E971" s="26">
        <v>0.29036705750000003</v>
      </c>
      <c r="G971">
        <f t="shared" si="10"/>
        <v>5.8968216294881894E-4</v>
      </c>
    </row>
    <row r="972" spans="3:7" ht="12.75">
      <c r="C972" s="16">
        <v>10990.211254317519</v>
      </c>
      <c r="D972" s="26">
        <v>0.18894489110000001</v>
      </c>
      <c r="E972" s="26">
        <v>0.29029201259999998</v>
      </c>
      <c r="G972">
        <f t="shared" si="10"/>
        <v>5.9367895707046893E-4</v>
      </c>
    </row>
    <row r="973" spans="3:7" ht="12.75">
      <c r="C973" s="16">
        <v>11017.686782453313</v>
      </c>
      <c r="D973" s="26">
        <v>0.1889115207</v>
      </c>
      <c r="E973" s="26">
        <v>0.2902171576</v>
      </c>
      <c r="G973">
        <f t="shared" si="10"/>
        <v>5.9767798677156834E-4</v>
      </c>
    </row>
    <row r="974" spans="3:7" ht="12.75">
      <c r="C974" s="16">
        <v>11045.230999409445</v>
      </c>
      <c r="D974" s="26">
        <v>0.18887829380000001</v>
      </c>
      <c r="E974" s="26">
        <v>0.2901424923</v>
      </c>
      <c r="G974">
        <f t="shared" si="10"/>
        <v>6.0167916007821613E-4</v>
      </c>
    </row>
    <row r="975" spans="3:7" ht="12.75">
      <c r="C975" s="16">
        <v>11072.844076907968</v>
      </c>
      <c r="D975" s="26">
        <v>0.18884520990000001</v>
      </c>
      <c r="E975" s="26">
        <v>0.29006801640000002</v>
      </c>
      <c r="G975">
        <f t="shared" si="10"/>
        <v>6.05682386448599E-4</v>
      </c>
    </row>
    <row r="976" spans="3:7" ht="12.75">
      <c r="C976" s="16">
        <v>11100.526187100237</v>
      </c>
      <c r="D976" s="26">
        <v>0.18881226819999999</v>
      </c>
      <c r="E976" s="26">
        <v>0.28999372969999998</v>
      </c>
      <c r="G976">
        <f t="shared" si="10"/>
        <v>6.0968757708980371E-4</v>
      </c>
    </row>
    <row r="977" spans="3:7" ht="12.75">
      <c r="C977" s="16">
        <v>11128.277502567988</v>
      </c>
      <c r="D977" s="26">
        <v>0.18877946809999999</v>
      </c>
      <c r="E977" s="26">
        <v>0.28991963189999997</v>
      </c>
      <c r="G977">
        <f t="shared" si="10"/>
        <v>6.1369464466521956E-4</v>
      </c>
    </row>
    <row r="978" spans="3:7" ht="12.75">
      <c r="C978" s="16">
        <v>11156.098196324407</v>
      </c>
      <c r="D978" s="26">
        <v>0.18874680899999999</v>
      </c>
      <c r="E978" s="26">
        <v>0.28984572289999999</v>
      </c>
      <c r="G978">
        <f t="shared" si="10"/>
        <v>6.1770349332250583E-4</v>
      </c>
    </row>
    <row r="979" spans="3:7" ht="12.75">
      <c r="C979" s="16">
        <v>11183.988441815218</v>
      </c>
      <c r="D979" s="26">
        <v>0.1887142902</v>
      </c>
      <c r="E979" s="26">
        <v>0.28977200240000001</v>
      </c>
      <c r="G979">
        <f t="shared" si="10"/>
        <v>6.2171403888143821E-4</v>
      </c>
    </row>
    <row r="980" spans="3:7" ht="12.75">
      <c r="C980" s="16">
        <v>11211.948412919755</v>
      </c>
      <c r="D980" s="26">
        <v>0.18868191100000001</v>
      </c>
      <c r="E980" s="26">
        <v>0.28969847009999999</v>
      </c>
      <c r="G980">
        <f t="shared" si="10"/>
        <v>6.2572619785274531E-4</v>
      </c>
    </row>
    <row r="981" spans="3:7" ht="12.75">
      <c r="C981" s="16">
        <v>11239.978283952054</v>
      </c>
      <c r="D981" s="26">
        <v>0.18864967090000001</v>
      </c>
      <c r="E981" s="26">
        <v>0.2896251259</v>
      </c>
      <c r="G981">
        <f t="shared" si="10"/>
        <v>6.2973987432058222E-4</v>
      </c>
    </row>
    <row r="982" spans="3:7" ht="12.75">
      <c r="C982" s="16">
        <v>11268.078229661933</v>
      </c>
      <c r="D982" s="26">
        <v>0.18861756909999999</v>
      </c>
      <c r="E982" s="26">
        <v>0.2895519694</v>
      </c>
      <c r="G982">
        <f t="shared" si="10"/>
        <v>6.3375499262028506E-4</v>
      </c>
    </row>
    <row r="983" spans="3:7" ht="12.75">
      <c r="C983" s="16">
        <v>11296.248425236086</v>
      </c>
      <c r="D983" s="26">
        <v>0.1885856051</v>
      </c>
      <c r="E983" s="26">
        <v>0.28947900040000002</v>
      </c>
      <c r="G983">
        <f t="shared" si="10"/>
        <v>6.3777146272220048E-4</v>
      </c>
    </row>
    <row r="984" spans="3:7" ht="12.75">
      <c r="C984" s="16">
        <v>11324.489046299175</v>
      </c>
      <c r="D984" s="26">
        <v>0.18855377819999999</v>
      </c>
      <c r="E984" s="26">
        <v>0.2894062187</v>
      </c>
      <c r="G984">
        <f t="shared" si="10"/>
        <v>6.4178919904515702E-4</v>
      </c>
    </row>
    <row r="985" spans="3:7" ht="12.75">
      <c r="C985" s="16">
        <v>11352.800268914923</v>
      </c>
      <c r="D985" s="26">
        <v>0.18852208779999999</v>
      </c>
      <c r="E985" s="26">
        <v>0.28933362400000001</v>
      </c>
      <c r="G985">
        <f t="shared" si="10"/>
        <v>6.4580811937624283E-4</v>
      </c>
    </row>
    <row r="986" spans="3:7" ht="12.75">
      <c r="C986" s="16">
        <v>11381.182269587211</v>
      </c>
      <c r="D986" s="26">
        <v>0.1884905332</v>
      </c>
      <c r="E986" s="26">
        <v>0.2892612161</v>
      </c>
      <c r="G986">
        <f t="shared" si="10"/>
        <v>6.4982813939309871E-4</v>
      </c>
    </row>
    <row r="987" spans="3:7" ht="12.75">
      <c r="C987" s="16">
        <v>11409.635225261178</v>
      </c>
      <c r="D987" s="26">
        <v>0.1884591139</v>
      </c>
      <c r="E987" s="26">
        <v>0.28918899469999998</v>
      </c>
      <c r="G987">
        <f t="shared" si="10"/>
        <v>6.5384917619436364E-4</v>
      </c>
    </row>
    <row r="988" spans="3:7" ht="12.75">
      <c r="C988" s="16">
        <v>11438.15931332433</v>
      </c>
      <c r="D988" s="26">
        <v>0.1884278291</v>
      </c>
      <c r="E988" s="26">
        <v>0.28911695949999999</v>
      </c>
      <c r="G988">
        <f t="shared" si="10"/>
        <v>6.5787115339013705E-4</v>
      </c>
    </row>
    <row r="989" spans="3:7" ht="12.75">
      <c r="C989" s="16">
        <v>11466.75471160764</v>
      </c>
      <c r="D989" s="26">
        <v>0.18839667839999999</v>
      </c>
      <c r="E989" s="26">
        <v>0.28904511040000003</v>
      </c>
      <c r="G989">
        <f t="shared" si="10"/>
        <v>6.618939778917978E-4</v>
      </c>
    </row>
    <row r="990" spans="3:7" ht="12.75">
      <c r="C990" s="16">
        <v>11495.421598386658</v>
      </c>
      <c r="D990" s="26">
        <v>0.18836566099999999</v>
      </c>
      <c r="E990" s="26">
        <v>0.28897344699999999</v>
      </c>
      <c r="G990">
        <f t="shared" si="10"/>
        <v>6.6591757929384849E-4</v>
      </c>
    </row>
    <row r="991" spans="3:7" ht="12.75">
      <c r="C991" s="16">
        <v>11524.160152382625</v>
      </c>
      <c r="D991" s="26">
        <v>0.18833477639999999</v>
      </c>
      <c r="E991" s="26">
        <v>0.28890196909999999</v>
      </c>
      <c r="G991">
        <f t="shared" si="10"/>
        <v>6.6994187242012232E-4</v>
      </c>
    </row>
    <row r="992" spans="3:7" ht="12.75">
      <c r="C992" s="16">
        <v>11552.970552763582</v>
      </c>
      <c r="D992" s="26">
        <v>0.18830402390000001</v>
      </c>
      <c r="E992" s="26">
        <v>0.28883067639999999</v>
      </c>
      <c r="G992">
        <f t="shared" si="10"/>
        <v>6.7396678141952492E-4</v>
      </c>
    </row>
    <row r="993" spans="3:7" ht="12.75">
      <c r="C993" s="16">
        <v>11581.852979145489</v>
      </c>
      <c r="D993" s="26">
        <v>0.1882734029</v>
      </c>
      <c r="E993" s="26">
        <v>0.28875956860000002</v>
      </c>
      <c r="G993">
        <f t="shared" si="10"/>
        <v>6.7799222910000566E-4</v>
      </c>
    </row>
    <row r="994" spans="3:7" ht="12.75">
      <c r="C994" s="16">
        <v>11610.807611593353</v>
      </c>
      <c r="D994" s="26">
        <v>0.1882429129</v>
      </c>
      <c r="E994" s="26">
        <v>0.28868864560000002</v>
      </c>
      <c r="G994">
        <f t="shared" si="10"/>
        <v>6.8201812724630654E-4</v>
      </c>
    </row>
    <row r="995" spans="3:7" ht="12.75">
      <c r="C995" s="16">
        <v>11639.834630622336</v>
      </c>
      <c r="D995" s="26">
        <v>0.18821255319999999</v>
      </c>
      <c r="E995" s="26">
        <v>0.28861790700000001</v>
      </c>
      <c r="G995">
        <f t="shared" si="10"/>
        <v>6.8604440666079501E-4</v>
      </c>
    </row>
    <row r="996" spans="3:7" ht="12.75">
      <c r="C996" s="16">
        <v>11668.93421719889</v>
      </c>
      <c r="D996" s="26">
        <v>0.1881823232</v>
      </c>
      <c r="E996" s="26">
        <v>0.28854735259999997</v>
      </c>
      <c r="G996">
        <f t="shared" si="10"/>
        <v>6.9007098712986189E-4</v>
      </c>
    </row>
    <row r="997" spans="3:7" ht="12.75">
      <c r="C997" s="16">
        <v>11698.106552741887</v>
      </c>
      <c r="D997" s="26">
        <v>0.18815222240000001</v>
      </c>
      <c r="E997" s="26">
        <v>0.28847698199999999</v>
      </c>
      <c r="G997">
        <f t="shared" si="10"/>
        <v>6.9409779671673346E-4</v>
      </c>
    </row>
    <row r="998" spans="3:7" ht="12.75">
      <c r="C998" s="16">
        <v>11727.351819123742</v>
      </c>
      <c r="D998" s="26">
        <v>0.1881222501</v>
      </c>
      <c r="E998" s="26">
        <v>0.28840679499999999</v>
      </c>
      <c r="G998">
        <f t="shared" si="10"/>
        <v>6.9812475842326988E-4</v>
      </c>
    </row>
    <row r="999" spans="3:7" ht="12.75">
      <c r="C999" s="16">
        <v>11756.670198671551</v>
      </c>
      <c r="D999" s="26">
        <v>0.18809240569999999</v>
      </c>
      <c r="E999" s="26">
        <v>0.28833679140000001</v>
      </c>
      <c r="G999">
        <f t="shared" si="10"/>
        <v>7.021517938017428E-4</v>
      </c>
    </row>
    <row r="1000" spans="3:7" ht="12.75">
      <c r="C1000" s="16">
        <v>11786.061874168228</v>
      </c>
      <c r="D1000" s="26">
        <v>0.1880626886</v>
      </c>
      <c r="E1000" s="26">
        <v>0.28826697089999997</v>
      </c>
      <c r="G1000">
        <f t="shared" si="10"/>
        <v>7.0617882986884748E-4</v>
      </c>
    </row>
    <row r="1001" spans="3:7" ht="12.75">
      <c r="C1001" s="16">
        <v>11815.527028853649</v>
      </c>
      <c r="D1001" s="26">
        <v>0.18803309830000001</v>
      </c>
      <c r="E1001" s="26">
        <v>0.28819733310000001</v>
      </c>
      <c r="G1001">
        <f t="shared" si="10"/>
        <v>7.1020579712963725E-4</v>
      </c>
    </row>
    <row r="1002" spans="3:7" ht="12.75">
      <c r="C1002" s="16">
        <v>11845.065846425781</v>
      </c>
      <c r="D1002" s="26">
        <v>0.18800363419999999</v>
      </c>
      <c r="E1002" s="26">
        <v>0.2881278779</v>
      </c>
      <c r="G1002">
        <f t="shared" si="10"/>
        <v>7.1423261396731121E-4</v>
      </c>
    </row>
    <row r="1003" spans="3:7" ht="12.75">
      <c r="C1003" s="16">
        <v>11874.678511041846</v>
      </c>
      <c r="D1003" s="26">
        <v>0.18797429569999999</v>
      </c>
      <c r="E1003" s="26">
        <v>0.28805860490000001</v>
      </c>
      <c r="G1003">
        <f t="shared" si="10"/>
        <v>7.1825921410928104E-4</v>
      </c>
    </row>
    <row r="1004" spans="3:7" ht="12.75">
      <c r="C1004" s="16">
        <v>11904.36520731945</v>
      </c>
      <c r="D1004" s="26">
        <v>0.1879450822</v>
      </c>
      <c r="E1004" s="26">
        <v>0.28798951379999999</v>
      </c>
      <c r="G1004">
        <f t="shared" si="10"/>
        <v>7.2228552697566051E-4</v>
      </c>
    </row>
    <row r="1005" spans="3:7" ht="12.75">
      <c r="C1005" s="16">
        <v>11934.126120337747</v>
      </c>
      <c r="D1005" s="26">
        <v>0.18791599310000001</v>
      </c>
      <c r="E1005" s="26">
        <v>0.28792060450000001</v>
      </c>
      <c r="G1005">
        <f t="shared" si="10"/>
        <v>7.2631147262936695E-4</v>
      </c>
    </row>
    <row r="1006" spans="3:7" ht="12.75">
      <c r="C1006" s="16">
        <v>11963.96143563859</v>
      </c>
      <c r="D1006" s="26">
        <v>0.1878870279</v>
      </c>
      <c r="E1006" s="26">
        <v>0.28785187649999999</v>
      </c>
      <c r="G1006">
        <f t="shared" si="10"/>
        <v>7.3033698951401309E-4</v>
      </c>
    </row>
    <row r="1007" spans="3:7" ht="12.75">
      <c r="C1007" s="16">
        <v>11993.871339227686</v>
      </c>
      <c r="D1007" s="26">
        <v>0.18785818600000001</v>
      </c>
      <c r="E1007" s="26">
        <v>0.28778332960000003</v>
      </c>
      <c r="G1007">
        <f t="shared" si="10"/>
        <v>7.3436200381591071E-4</v>
      </c>
    </row>
    <row r="1008" spans="3:7" ht="12.75">
      <c r="C1008" s="16">
        <v>12023.856017575754</v>
      </c>
      <c r="D1008" s="26">
        <v>0.1878294667</v>
      </c>
      <c r="E1008" s="26">
        <v>0.28771496349999998</v>
      </c>
      <c r="G1008">
        <f t="shared" si="10"/>
        <v>7.3838644936123274E-4</v>
      </c>
    </row>
    <row r="1009" spans="3:7" ht="12.75">
      <c r="C1009" s="16">
        <v>12053.915657619693</v>
      </c>
      <c r="D1009" s="26">
        <v>0.18780086970000001</v>
      </c>
      <c r="E1009" s="26">
        <v>0.28764677789999998</v>
      </c>
      <c r="G1009">
        <f t="shared" si="10"/>
        <v>7.4241025222844916E-4</v>
      </c>
    </row>
    <row r="1010" spans="3:7" ht="12.75">
      <c r="C1010" s="16">
        <v>12084.050446763742</v>
      </c>
      <c r="D1010" s="26">
        <v>0.1877723942</v>
      </c>
      <c r="E1010" s="26">
        <v>0.28757877259999998</v>
      </c>
      <c r="G1010">
        <f t="shared" si="10"/>
        <v>7.4643334444534498E-4</v>
      </c>
    </row>
    <row r="1011" spans="3:7" ht="12.75">
      <c r="C1011" s="16">
        <v>12114.26057288065</v>
      </c>
      <c r="D1011" s="26">
        <v>0.1877440397</v>
      </c>
      <c r="E1011" s="26">
        <v>0.28751094719999998</v>
      </c>
      <c r="G1011">
        <f t="shared" si="10"/>
        <v>7.5045566243109438E-4</v>
      </c>
    </row>
    <row r="1012" spans="3:7" ht="12.75">
      <c r="C1012" s="16">
        <v>12144.546224312851</v>
      </c>
      <c r="D1012" s="26">
        <v>0.18771580569999999</v>
      </c>
      <c r="E1012" s="26">
        <v>0.28744330140000002</v>
      </c>
      <c r="G1012">
        <f t="shared" si="10"/>
        <v>7.5447713814441911E-4</v>
      </c>
    </row>
    <row r="1013" spans="3:7" ht="12.75">
      <c r="C1013" s="16">
        <v>12174.907589873634</v>
      </c>
      <c r="D1013" s="26">
        <v>0.18768769160000001</v>
      </c>
      <c r="E1013" s="26">
        <v>0.28737583509999998</v>
      </c>
      <c r="G1013">
        <f t="shared" si="10"/>
        <v>7.5849769603901647E-4</v>
      </c>
    </row>
    <row r="1014" spans="3:7" ht="12.75">
      <c r="C1014" s="16">
        <v>12205.344858848317</v>
      </c>
      <c r="D1014" s="26">
        <v>0.1876596968</v>
      </c>
      <c r="E1014" s="26">
        <v>0.28730854770000003</v>
      </c>
      <c r="G1014">
        <f t="shared" si="10"/>
        <v>7.6251728653955444E-4</v>
      </c>
    </row>
    <row r="1015" spans="3:7" ht="12.75">
      <c r="C1015" s="16">
        <v>12235.858220995437</v>
      </c>
      <c r="D1015" s="26">
        <v>0.1876318209</v>
      </c>
      <c r="E1015" s="26">
        <v>0.2872414392</v>
      </c>
      <c r="G1015">
        <f t="shared" si="10"/>
        <v>7.665358258757784E-4</v>
      </c>
    </row>
    <row r="1016" spans="3:7" ht="12.75">
      <c r="C1016" s="16">
        <v>12266.447866547924</v>
      </c>
      <c r="D1016" s="26">
        <v>0.1876040631</v>
      </c>
      <c r="E1016" s="26">
        <v>0.28717450909999997</v>
      </c>
      <c r="G1016">
        <f t="shared" si="10"/>
        <v>7.705532647967506E-4</v>
      </c>
    </row>
    <row r="1017" spans="3:7" ht="12.75">
      <c r="C1017" s="16">
        <v>12297.113986214294</v>
      </c>
      <c r="D1017" s="26">
        <v>0.1875764231</v>
      </c>
      <c r="E1017" s="26">
        <v>0.28710775719999998</v>
      </c>
      <c r="G1017">
        <f t="shared" si="10"/>
        <v>7.7456952867675029E-4</v>
      </c>
    </row>
    <row r="1018" spans="3:7" ht="12.75">
      <c r="C1018" s="16">
        <v>12327.85677117983</v>
      </c>
      <c r="D1018" s="26">
        <v>0.18754890029999999</v>
      </c>
      <c r="E1018" s="26">
        <v>0.28704118309999999</v>
      </c>
      <c r="G1018">
        <f t="shared" ref="G1018:G1081" si="11">((D1018-$D$3)^2+(E1018-$E$3)^2)</f>
        <v>7.785845600658583E-4</v>
      </c>
    </row>
    <row r="1019" spans="3:7" ht="12.75">
      <c r="C1019" s="16">
        <v>12358.676413107778</v>
      </c>
      <c r="D1019" s="26">
        <v>0.18752149400000001</v>
      </c>
      <c r="E1019" s="26">
        <v>0.28697478669999998</v>
      </c>
      <c r="G1019">
        <f t="shared" si="11"/>
        <v>7.8259828877616955E-4</v>
      </c>
    </row>
    <row r="1020" spans="3:7" ht="12.75">
      <c r="C1020" s="16">
        <v>12389.573104140547</v>
      </c>
      <c r="D1020" s="26">
        <v>0.18749420389999999</v>
      </c>
      <c r="E1020" s="26">
        <v>0.28690856739999998</v>
      </c>
      <c r="G1020">
        <f t="shared" si="11"/>
        <v>7.8661066239496817E-4</v>
      </c>
    </row>
    <row r="1021" spans="3:7" ht="12.75">
      <c r="C1021" s="16">
        <v>12420.547036900898</v>
      </c>
      <c r="D1021" s="26">
        <v>0.1874670292</v>
      </c>
      <c r="E1021" s="26">
        <v>0.28684252519999998</v>
      </c>
      <c r="G1021">
        <f t="shared" si="11"/>
        <v>7.9062160878405532E-4</v>
      </c>
    </row>
    <row r="1022" spans="3:7" ht="12.75">
      <c r="C1022" s="16">
        <v>12451.59840449315</v>
      </c>
      <c r="D1022" s="26">
        <v>0.18743996960000001</v>
      </c>
      <c r="E1022" s="26">
        <v>0.28677665959999998</v>
      </c>
      <c r="G1022">
        <f t="shared" si="11"/>
        <v>7.9463107147138248E-4</v>
      </c>
    </row>
    <row r="1023" spans="3:7" ht="12.75">
      <c r="C1023" s="16">
        <v>12482.727400504382</v>
      </c>
      <c r="D1023" s="26">
        <v>0.18741302439999999</v>
      </c>
      <c r="E1023" s="26">
        <v>0.28671097039999999</v>
      </c>
      <c r="G1023">
        <f t="shared" si="11"/>
        <v>7.9863898759034138E-4</v>
      </c>
    </row>
    <row r="1024" spans="3:7" ht="12.75">
      <c r="C1024" s="16">
        <v>12513.934219005641</v>
      </c>
      <c r="D1024" s="26">
        <v>0.1873861932</v>
      </c>
      <c r="E1024" s="26">
        <v>0.28664545720000001</v>
      </c>
      <c r="G1024">
        <f t="shared" si="11"/>
        <v>8.0264529874367969E-4</v>
      </c>
    </row>
    <row r="1025" spans="3:7" ht="12.75">
      <c r="C1025" s="16">
        <v>12545.219054553154</v>
      </c>
      <c r="D1025" s="26">
        <v>0.18735947529999999</v>
      </c>
      <c r="E1025" s="26">
        <v>0.28658011970000002</v>
      </c>
      <c r="G1025">
        <f t="shared" si="11"/>
        <v>8.0664994838227809E-4</v>
      </c>
    </row>
    <row r="1026" spans="3:7" ht="12.75">
      <c r="C1026" s="16">
        <v>12576.582102189535</v>
      </c>
      <c r="D1026" s="26">
        <v>0.18733287039999999</v>
      </c>
      <c r="E1026" s="26">
        <v>0.28651495770000002</v>
      </c>
      <c r="G1026">
        <f t="shared" si="11"/>
        <v>8.106528665332059E-4</v>
      </c>
    </row>
    <row r="1027" spans="3:7" ht="12.75">
      <c r="C1027" s="16">
        <v>12608.023557445009</v>
      </c>
      <c r="D1027" s="26">
        <v>0.18730637780000001</v>
      </c>
      <c r="E1027" s="26">
        <v>0.28644997080000001</v>
      </c>
      <c r="G1027">
        <f t="shared" si="11"/>
        <v>8.1465400295267787E-4</v>
      </c>
    </row>
    <row r="1028" spans="3:7" ht="12.75">
      <c r="C1028" s="16">
        <v>12639.54361633862</v>
      </c>
      <c r="D1028" s="26">
        <v>0.18727999710000001</v>
      </c>
      <c r="E1028" s="26">
        <v>0.28638515869999998</v>
      </c>
      <c r="G1028">
        <f t="shared" si="11"/>
        <v>8.1865329614622291E-4</v>
      </c>
    </row>
    <row r="1029" spans="3:7" ht="12.75">
      <c r="C1029" s="16">
        <v>12671.142475379465</v>
      </c>
      <c r="D1029" s="26">
        <v>0.18725372770000001</v>
      </c>
      <c r="E1029" s="26">
        <v>0.2863205211</v>
      </c>
      <c r="G1029">
        <f t="shared" si="11"/>
        <v>8.2265068951677209E-4</v>
      </c>
    </row>
    <row r="1030" spans="3:7" ht="12.75">
      <c r="C1030" s="16">
        <v>12702.820331567913</v>
      </c>
      <c r="D1030" s="26">
        <v>0.18722756909999999</v>
      </c>
      <c r="E1030" s="26">
        <v>0.28625605770000001</v>
      </c>
      <c r="G1030">
        <f t="shared" si="11"/>
        <v>8.2664612480146625E-4</v>
      </c>
    </row>
    <row r="1031" spans="3:7" ht="12.75">
      <c r="C1031" s="16">
        <v>12734.577382396832</v>
      </c>
      <c r="D1031" s="26">
        <v>0.18720152079999999</v>
      </c>
      <c r="E1031" s="26">
        <v>0.28619176810000002</v>
      </c>
      <c r="G1031">
        <f t="shared" si="11"/>
        <v>8.3063954957673187E-4</v>
      </c>
    </row>
    <row r="1032" spans="3:7" ht="12.75">
      <c r="C1032" s="16">
        <v>12766.413825852824</v>
      </c>
      <c r="D1032" s="26">
        <v>0.1871755822</v>
      </c>
      <c r="E1032" s="26">
        <v>0.28612765210000002</v>
      </c>
      <c r="G1032">
        <f t="shared" si="11"/>
        <v>8.3463090352537111E-4</v>
      </c>
    </row>
    <row r="1033" spans="3:7" ht="12.75">
      <c r="C1033" s="16">
        <v>12798.329860417454</v>
      </c>
      <c r="D1033" s="26">
        <v>0.187149753</v>
      </c>
      <c r="E1033" s="26">
        <v>0.28606370930000002</v>
      </c>
      <c r="G1033">
        <f t="shared" si="11"/>
        <v>8.3862013084921405E-4</v>
      </c>
    </row>
    <row r="1034" spans="3:7" ht="12.75">
      <c r="C1034" s="16">
        <v>12830.325685068497</v>
      </c>
      <c r="D1034" s="26">
        <v>0.18712403250000001</v>
      </c>
      <c r="E1034" s="26">
        <v>0.28599993950000002</v>
      </c>
      <c r="G1034">
        <f t="shared" si="11"/>
        <v>8.4260717444555793E-4</v>
      </c>
    </row>
    <row r="1035" spans="3:7" ht="12.75">
      <c r="C1035" s="16">
        <v>12862.401499281168</v>
      </c>
      <c r="D1035" s="26">
        <v>0.1870984202</v>
      </c>
      <c r="E1035" s="26">
        <v>0.28593634220000003</v>
      </c>
      <c r="G1035">
        <f t="shared" si="11"/>
        <v>8.46591989372558E-4</v>
      </c>
    </row>
    <row r="1036" spans="3:7" ht="12.75">
      <c r="C1036" s="16">
        <v>12894.557503029369</v>
      </c>
      <c r="D1036" s="26">
        <v>0.18707291579999999</v>
      </c>
      <c r="E1036" s="26">
        <v>0.28587291729999997</v>
      </c>
      <c r="G1036">
        <f t="shared" si="11"/>
        <v>8.5057450527343452E-4</v>
      </c>
    </row>
    <row r="1037" spans="3:7" ht="12.75">
      <c r="C1037" s="16">
        <v>12926.793896786941</v>
      </c>
      <c r="D1037" s="26">
        <v>0.18704751859999999</v>
      </c>
      <c r="E1037" s="26">
        <v>0.28580966429999999</v>
      </c>
      <c r="G1037">
        <f t="shared" si="11"/>
        <v>8.5455468271468924E-4</v>
      </c>
    </row>
    <row r="1038" spans="3:7" ht="12.75">
      <c r="C1038" s="16">
        <v>12959.110881528908</v>
      </c>
      <c r="D1038" s="26">
        <v>0.18702222809999999</v>
      </c>
      <c r="E1038" s="26">
        <v>0.28574658289999999</v>
      </c>
      <c r="G1038">
        <f t="shared" si="11"/>
        <v>8.5853246758813809E-4</v>
      </c>
    </row>
    <row r="1039" spans="3:7" ht="12.75">
      <c r="C1039" s="16">
        <v>12991.50865873273</v>
      </c>
      <c r="D1039" s="26">
        <v>0.186997044</v>
      </c>
      <c r="E1039" s="26">
        <v>0.28568367280000001</v>
      </c>
      <c r="G1039">
        <f t="shared" si="11"/>
        <v>8.6250780178229061E-4</v>
      </c>
    </row>
    <row r="1040" spans="3:7" ht="12.75">
      <c r="C1040" s="16">
        <v>13023.98743037956</v>
      </c>
      <c r="D1040" s="26">
        <v>0.18697196560000001</v>
      </c>
      <c r="E1040" s="26">
        <v>0.28562093379999998</v>
      </c>
      <c r="G1040">
        <f t="shared" si="11"/>
        <v>8.6648063122605687E-4</v>
      </c>
    </row>
    <row r="1041" spans="3:7" ht="12.75">
      <c r="C1041" s="16">
        <v>13056.547398955508</v>
      </c>
      <c r="D1041" s="26">
        <v>0.18694699240000001</v>
      </c>
      <c r="E1041" s="26">
        <v>0.28555836540000001</v>
      </c>
      <c r="G1041">
        <f t="shared" si="11"/>
        <v>8.7045091416237507E-4</v>
      </c>
    </row>
    <row r="1042" spans="3:7" ht="12.75">
      <c r="C1042" s="16">
        <v>13089.188767452897</v>
      </c>
      <c r="D1042" s="26">
        <v>0.1869221241</v>
      </c>
      <c r="E1042" s="26">
        <v>0.28549596739999999</v>
      </c>
      <c r="G1042">
        <f t="shared" si="11"/>
        <v>8.7441858850588689E-4</v>
      </c>
    </row>
    <row r="1043" spans="3:7" ht="12.75">
      <c r="C1043" s="16">
        <v>13121.911739371528</v>
      </c>
      <c r="D1043" s="26">
        <v>0.18689736009999999</v>
      </c>
      <c r="E1043" s="26">
        <v>0.2854337394</v>
      </c>
      <c r="G1043">
        <f t="shared" si="11"/>
        <v>8.7838361033372968E-4</v>
      </c>
    </row>
    <row r="1044" spans="3:7" ht="12.75">
      <c r="C1044" s="16">
        <v>13154.716518719955</v>
      </c>
      <c r="D1044" s="26">
        <v>0.1868727</v>
      </c>
      <c r="E1044" s="26">
        <v>0.2853716811</v>
      </c>
      <c r="G1044">
        <f t="shared" si="11"/>
        <v>8.823459262414351E-4</v>
      </c>
    </row>
    <row r="1045" spans="3:7" ht="12.75">
      <c r="C1045" s="16">
        <v>13187.603310016755</v>
      </c>
      <c r="D1045" s="26">
        <v>0.1868481431</v>
      </c>
      <c r="E1045" s="26">
        <v>0.28530979210000001</v>
      </c>
      <c r="G1045">
        <f t="shared" si="11"/>
        <v>8.863054956317315E-4</v>
      </c>
    </row>
    <row r="1046" spans="3:7" ht="12.75">
      <c r="C1046" s="16">
        <v>13220.572318291795</v>
      </c>
      <c r="D1046" s="26">
        <v>0.1868236892</v>
      </c>
      <c r="E1046" s="26">
        <v>0.28524807219999998</v>
      </c>
      <c r="G1046">
        <f t="shared" si="11"/>
        <v>8.902622560277918E-4</v>
      </c>
    </row>
    <row r="1047" spans="3:7" ht="12.75">
      <c r="C1047" s="16">
        <v>13253.623749087525</v>
      </c>
      <c r="D1047" s="26">
        <v>0.1867993376</v>
      </c>
      <c r="E1047" s="26">
        <v>0.28518652100000003</v>
      </c>
      <c r="G1047">
        <f t="shared" si="11"/>
        <v>8.9421616782662931E-4</v>
      </c>
    </row>
    <row r="1048" spans="3:7" ht="12.75">
      <c r="C1048" s="16">
        <v>13286.757808460243</v>
      </c>
      <c r="D1048" s="26">
        <v>0.1867750879</v>
      </c>
      <c r="E1048" s="26">
        <v>0.28512513820000002</v>
      </c>
      <c r="G1048">
        <f t="shared" si="11"/>
        <v>8.9816717957053179E-4</v>
      </c>
    </row>
    <row r="1049" spans="3:7" ht="12.75">
      <c r="C1049" s="16">
        <v>13319.974702981393</v>
      </c>
      <c r="D1049" s="26">
        <v>0.18675093970000001</v>
      </c>
      <c r="E1049" s="26">
        <v>0.28506392349999998</v>
      </c>
      <c r="G1049">
        <f t="shared" si="11"/>
        <v>9.0211524025951453E-4</v>
      </c>
    </row>
    <row r="1050" spans="3:7" ht="12.75">
      <c r="C1050" s="16">
        <v>13353.274639738846</v>
      </c>
      <c r="D1050" s="26">
        <v>0.18672689249999999</v>
      </c>
      <c r="E1050" s="26">
        <v>0.2850028765</v>
      </c>
      <c r="G1050">
        <f t="shared" si="11"/>
        <v>9.0606030721572658E-4</v>
      </c>
    </row>
    <row r="1051" spans="3:7" ht="12.75">
      <c r="C1051" s="16">
        <v>13386.657826338193</v>
      </c>
      <c r="D1051" s="26">
        <v>0.18670294579999999</v>
      </c>
      <c r="E1051" s="26">
        <v>0.28494199689999999</v>
      </c>
      <c r="G1051">
        <f t="shared" si="11"/>
        <v>9.1000233270954549E-4</v>
      </c>
    </row>
    <row r="1052" spans="3:7" ht="12.75">
      <c r="C1052" s="16">
        <v>13420.124470904037</v>
      </c>
      <c r="D1052" s="26">
        <v>0.1866790991</v>
      </c>
      <c r="E1052" s="26">
        <v>0.28488128429999998</v>
      </c>
      <c r="G1052">
        <f t="shared" si="11"/>
        <v>9.1394127506826031E-4</v>
      </c>
    </row>
    <row r="1053" spans="3:7" ht="12.75">
      <c r="C1053" s="16">
        <v>13453.674782081296</v>
      </c>
      <c r="D1053" s="26">
        <v>0.186655352</v>
      </c>
      <c r="E1053" s="26">
        <v>0.2848207385</v>
      </c>
      <c r="G1053">
        <f t="shared" si="11"/>
        <v>9.1787707962168283E-4</v>
      </c>
    </row>
    <row r="1054" spans="3:7" ht="12.75">
      <c r="C1054" s="16">
        <v>13487.3089690365</v>
      </c>
      <c r="D1054" s="26">
        <v>0.18663170400000001</v>
      </c>
      <c r="E1054" s="26">
        <v>0.28476035900000002</v>
      </c>
      <c r="G1054">
        <f t="shared" si="11"/>
        <v>9.2180971125312974E-4</v>
      </c>
    </row>
    <row r="1055" spans="3:7" ht="12.75">
      <c r="C1055" s="16">
        <v>13521.027241459091</v>
      </c>
      <c r="D1055" s="26">
        <v>0.18660815459999999</v>
      </c>
      <c r="E1055" s="26">
        <v>0.28470014570000002</v>
      </c>
      <c r="G1055">
        <f t="shared" si="11"/>
        <v>9.2573911291899649E-4</v>
      </c>
    </row>
    <row r="1056" spans="3:7" ht="12.75">
      <c r="C1056" s="16">
        <v>13554.829809562738</v>
      </c>
      <c r="D1056" s="26">
        <v>0.1865847035</v>
      </c>
      <c r="E1056" s="26">
        <v>0.28464009800000001</v>
      </c>
      <c r="G1056">
        <f t="shared" si="11"/>
        <v>9.2966525144674535E-4</v>
      </c>
    </row>
    <row r="1057" spans="3:7" ht="12.75">
      <c r="C1057" s="16">
        <v>13588.716884086643</v>
      </c>
      <c r="D1057" s="26">
        <v>0.18656134999999999</v>
      </c>
      <c r="E1057" s="26">
        <v>0.28458021579999998</v>
      </c>
      <c r="G1057">
        <f t="shared" si="11"/>
        <v>9.3358807535201906E-4</v>
      </c>
    </row>
    <row r="1058" spans="3:7" ht="12.75">
      <c r="C1058" s="16">
        <v>13622.688676296859</v>
      </c>
      <c r="D1058" s="26">
        <v>0.18653809390000001</v>
      </c>
      <c r="E1058" s="26">
        <v>0.2845204986</v>
      </c>
      <c r="G1058">
        <f t="shared" si="11"/>
        <v>9.375075444709969E-4</v>
      </c>
    </row>
    <row r="1059" spans="3:7" ht="12.75">
      <c r="C1059" s="16">
        <v>13656.745397987601</v>
      </c>
      <c r="D1059" s="26">
        <v>0.18651493459999999</v>
      </c>
      <c r="E1059" s="26">
        <v>0.2844609461</v>
      </c>
      <c r="G1059">
        <f t="shared" si="11"/>
        <v>9.4142361718495781E-4</v>
      </c>
    </row>
    <row r="1060" spans="3:7" ht="12.75">
      <c r="C1060" s="16">
        <v>13690.887261482569</v>
      </c>
      <c r="D1060" s="26">
        <v>0.18649187170000001</v>
      </c>
      <c r="E1060" s="26">
        <v>0.28440155810000001</v>
      </c>
      <c r="G1060">
        <f t="shared" si="11"/>
        <v>9.4533624196351126E-4</v>
      </c>
    </row>
    <row r="1061" spans="3:7" ht="12.75">
      <c r="C1061" s="16">
        <v>13725.114479636275</v>
      </c>
      <c r="D1061" s="26">
        <v>0.1864689048</v>
      </c>
      <c r="E1061" s="26">
        <v>0.28434233399999997</v>
      </c>
      <c r="G1061">
        <f t="shared" si="11"/>
        <v>9.4924539043817304E-4</v>
      </c>
    </row>
    <row r="1062" spans="3:7" ht="12.75">
      <c r="C1062" s="16">
        <v>13759.427265835366</v>
      </c>
      <c r="D1062" s="26">
        <v>0.18644603330000001</v>
      </c>
      <c r="E1062" s="26">
        <v>0.28428327370000001</v>
      </c>
      <c r="G1062">
        <f t="shared" si="11"/>
        <v>9.5315101100951313E-4</v>
      </c>
    </row>
    <row r="1063" spans="3:7" ht="12.75">
      <c r="C1063" s="16">
        <v>13793.825833999954</v>
      </c>
      <c r="D1063" s="26">
        <v>0.1864232569</v>
      </c>
      <c r="E1063" s="26">
        <v>0.28422437680000001</v>
      </c>
      <c r="G1063">
        <f t="shared" si="11"/>
        <v>9.5705306250663488E-4</v>
      </c>
    </row>
    <row r="1064" spans="3:7" ht="12.75">
      <c r="C1064" s="16">
        <v>13828.310398584954</v>
      </c>
      <c r="D1064" s="26">
        <v>0.1864005752</v>
      </c>
      <c r="E1064" s="26">
        <v>0.28416564290000002</v>
      </c>
      <c r="G1064">
        <f t="shared" si="11"/>
        <v>9.6095150658653252E-4</v>
      </c>
    </row>
    <row r="1065" spans="3:7" ht="12.75">
      <c r="C1065" s="16">
        <v>13862.881174581416</v>
      </c>
      <c r="D1065" s="26">
        <v>0.18637798750000001</v>
      </c>
      <c r="E1065" s="26">
        <v>0.28410707169999999</v>
      </c>
      <c r="G1065">
        <f t="shared" si="11"/>
        <v>9.6484630676298188E-4</v>
      </c>
    </row>
    <row r="1066" spans="3:7" ht="12.75">
      <c r="C1066" s="16">
        <v>13897.538377517869</v>
      </c>
      <c r="D1066" s="26">
        <v>0.18635549370000001</v>
      </c>
      <c r="E1066" s="26">
        <v>0.28404866280000002</v>
      </c>
      <c r="G1066">
        <f t="shared" si="11"/>
        <v>9.6873741850786064E-4</v>
      </c>
    </row>
    <row r="1067" spans="3:7" ht="12.75">
      <c r="C1067" s="16">
        <v>13932.282223461663</v>
      </c>
      <c r="D1067" s="26">
        <v>0.18633309310000001</v>
      </c>
      <c r="E1067" s="26">
        <v>0.28399041590000002</v>
      </c>
      <c r="G1067">
        <f t="shared" si="11"/>
        <v>9.7262480624569591E-4</v>
      </c>
    </row>
    <row r="1068" spans="3:7" ht="12.75">
      <c r="C1068" s="16">
        <v>13967.112929020317</v>
      </c>
      <c r="D1068" s="26">
        <v>0.18631078540000001</v>
      </c>
      <c r="E1068" s="26">
        <v>0.28393233080000002</v>
      </c>
      <c r="G1068">
        <f t="shared" si="11"/>
        <v>9.7650841954907393E-4</v>
      </c>
    </row>
    <row r="1069" spans="3:7" ht="12.75">
      <c r="C1069" s="16">
        <v>14002.030711342868</v>
      </c>
      <c r="D1069" s="26">
        <v>0.1862885702</v>
      </c>
      <c r="E1069" s="26">
        <v>0.28387440689999999</v>
      </c>
      <c r="G1069">
        <f t="shared" si="11"/>
        <v>9.8038823388749943E-4</v>
      </c>
    </row>
    <row r="1070" spans="3:7" ht="12.75">
      <c r="C1070" s="16">
        <v>14037.035788121224</v>
      </c>
      <c r="D1070" s="26">
        <v>0.18626644689999999</v>
      </c>
      <c r="E1070" s="26">
        <v>0.28381664410000002</v>
      </c>
      <c r="G1070">
        <f t="shared" si="11"/>
        <v>9.8426420108685517E-4</v>
      </c>
    </row>
    <row r="1071" spans="3:7" ht="12.75">
      <c r="C1071" s="16">
        <v>14072.128377591527</v>
      </c>
      <c r="D1071" s="26">
        <v>0.18624441529999999</v>
      </c>
      <c r="E1071" s="26">
        <v>0.28375904190000001</v>
      </c>
      <c r="G1071">
        <f t="shared" si="11"/>
        <v>9.8813628696878351E-4</v>
      </c>
    </row>
    <row r="1072" spans="3:7" ht="12.75">
      <c r="C1072" s="16">
        <v>14107.308698535506</v>
      </c>
      <c r="D1072" s="26">
        <v>0.18622247480000001</v>
      </c>
      <c r="E1072" s="26">
        <v>0.2837016</v>
      </c>
      <c r="G1072">
        <f t="shared" si="11"/>
        <v>9.9200445580474063E-4</v>
      </c>
    </row>
    <row r="1073" spans="3:7" ht="12.75">
      <c r="C1073" s="16">
        <v>14142.576970281843</v>
      </c>
      <c r="D1073" s="26">
        <v>0.18620062509999999</v>
      </c>
      <c r="E1073" s="26">
        <v>0.28364431800000001</v>
      </c>
      <c r="G1073">
        <f t="shared" si="11"/>
        <v>9.9586867091726338E-4</v>
      </c>
    </row>
    <row r="1074" spans="3:7" ht="12.75">
      <c r="C1074" s="16">
        <v>14177.933412707547</v>
      </c>
      <c r="D1074" s="26">
        <v>0.1861788657</v>
      </c>
      <c r="E1074" s="26">
        <v>0.28358719570000002</v>
      </c>
      <c r="G1074">
        <f t="shared" si="11"/>
        <v>9.9972888920701799E-4</v>
      </c>
    </row>
    <row r="1075" spans="3:7" ht="12.75">
      <c r="C1075" s="16">
        <v>14213.378246239316</v>
      </c>
      <c r="D1075" s="26">
        <v>0.18615719620000001</v>
      </c>
      <c r="E1075" s="26">
        <v>0.2835302327</v>
      </c>
      <c r="G1075">
        <f t="shared" si="11"/>
        <v>1.0035850772489379E-3</v>
      </c>
    </row>
    <row r="1076" spans="3:7" ht="12.75">
      <c r="C1076" s="16">
        <v>14248.911691854913</v>
      </c>
      <c r="D1076" s="26">
        <v>0.18613561610000001</v>
      </c>
      <c r="E1076" s="26">
        <v>0.28347342850000001</v>
      </c>
      <c r="G1076">
        <f t="shared" si="11"/>
        <v>1.0074372103610922E-3</v>
      </c>
    </row>
    <row r="1077" spans="3:7" ht="12.75">
      <c r="C1077" s="16">
        <v>14284.533971084549</v>
      </c>
      <c r="D1077" s="26">
        <v>0.18611412520000001</v>
      </c>
      <c r="E1077" s="26">
        <v>0.28341678300000001</v>
      </c>
      <c r="G1077">
        <f t="shared" si="11"/>
        <v>1.0112852335780885E-3</v>
      </c>
    </row>
    <row r="1078" spans="3:7" ht="12.75">
      <c r="C1078" s="16">
        <v>14320.245306012261</v>
      </c>
      <c r="D1078" s="26">
        <v>0.18609272290000001</v>
      </c>
      <c r="E1078" s="26">
        <v>0.28336029569999999</v>
      </c>
      <c r="G1078">
        <f t="shared" si="11"/>
        <v>1.0151291254995103E-3</v>
      </c>
    </row>
    <row r="1079" spans="3:7" ht="12.75">
      <c r="C1079" s="16">
        <v>14356.045919277291</v>
      </c>
      <c r="D1079" s="26">
        <v>0.18607140890000001</v>
      </c>
      <c r="E1079" s="26">
        <v>0.28330396629999999</v>
      </c>
      <c r="G1079">
        <f t="shared" si="11"/>
        <v>1.0189688461414521E-3</v>
      </c>
    </row>
    <row r="1080" spans="3:7" ht="12.75">
      <c r="C1080" s="16">
        <v>14391.936034075483</v>
      </c>
      <c r="D1080" s="26">
        <v>0.18605018270000001</v>
      </c>
      <c r="E1080" s="26">
        <v>0.28324779449999998</v>
      </c>
      <c r="G1080">
        <f t="shared" si="11"/>
        <v>1.0228043607830375E-3</v>
      </c>
    </row>
    <row r="1081" spans="3:7" ht="12.75">
      <c r="C1081" s="16">
        <v>14427.915874160672</v>
      </c>
      <c r="D1081" s="26">
        <v>0.1860290439</v>
      </c>
      <c r="E1081" s="26">
        <v>0.2831917799</v>
      </c>
      <c r="G1081">
        <f t="shared" si="11"/>
        <v>1.026635638598295E-3</v>
      </c>
    </row>
    <row r="1082" spans="3:7" ht="12.75">
      <c r="C1082" s="16">
        <v>14463.985663846073</v>
      </c>
      <c r="D1082" s="26">
        <v>0.1860079922</v>
      </c>
      <c r="E1082" s="26">
        <v>0.28313592209999999</v>
      </c>
      <c r="G1082">
        <f t="shared" ref="G1082:G1145" si="12">((D1082-$D$3)^2+(E1082-$E$3)^2)</f>
        <v>1.0304626467541984E-3</v>
      </c>
    </row>
    <row r="1083" spans="3:7" ht="12.75">
      <c r="C1083" s="16">
        <v>14500.145628005688</v>
      </c>
      <c r="D1083" s="26">
        <v>0.18598702710000001</v>
      </c>
      <c r="E1083" s="26">
        <v>0.28308022090000001</v>
      </c>
      <c r="G1083">
        <f t="shared" si="12"/>
        <v>1.0342853458534715E-3</v>
      </c>
    </row>
    <row r="1084" spans="3:7" ht="12.75">
      <c r="C1084" s="16">
        <v>14536.395992075702</v>
      </c>
      <c r="D1084" s="26">
        <v>0.18596614819999999</v>
      </c>
      <c r="E1084" s="26">
        <v>0.28302467580000001</v>
      </c>
      <c r="G1084">
        <f t="shared" si="12"/>
        <v>1.0381037122790492E-3</v>
      </c>
    </row>
    <row r="1085" spans="3:7" ht="12.75">
      <c r="C1085" s="16">
        <v>14572.736982055891</v>
      </c>
      <c r="D1085" s="26">
        <v>0.1859453552</v>
      </c>
      <c r="E1085" s="26">
        <v>0.28296928649999997</v>
      </c>
      <c r="G1085">
        <f t="shared" si="12"/>
        <v>1.041917708496567E-3</v>
      </c>
    </row>
    <row r="1086" spans="3:7" ht="12.75">
      <c r="C1086" s="16">
        <v>14609.168824511029</v>
      </c>
      <c r="D1086" s="26">
        <v>0.18592464759999999</v>
      </c>
      <c r="E1086" s="26">
        <v>0.28291405269999997</v>
      </c>
      <c r="G1086">
        <f t="shared" si="12"/>
        <v>1.0457273022749245E-3</v>
      </c>
    </row>
    <row r="1087" spans="3:7" ht="12.75">
      <c r="C1087" s="16">
        <v>14645.691746572305</v>
      </c>
      <c r="D1087" s="26">
        <v>0.18590402510000001</v>
      </c>
      <c r="E1087" s="26">
        <v>0.28285897399999999</v>
      </c>
      <c r="G1087">
        <f t="shared" si="12"/>
        <v>1.0495324628394817E-3</v>
      </c>
    </row>
    <row r="1088" spans="3:7" ht="12.75">
      <c r="C1088" s="16">
        <v>14682.305975938736</v>
      </c>
      <c r="D1088" s="26">
        <v>0.18588348709999999</v>
      </c>
      <c r="E1088" s="26">
        <v>0.28280405009999998</v>
      </c>
      <c r="G1088">
        <f t="shared" si="12"/>
        <v>1.0533331612481947E-3</v>
      </c>
    </row>
    <row r="1089" spans="3:7" ht="12.75">
      <c r="C1089" s="16">
        <v>14719.011740878583</v>
      </c>
      <c r="D1089" s="26">
        <v>0.1858630335</v>
      </c>
      <c r="E1089" s="26">
        <v>0.28274928069999999</v>
      </c>
      <c r="G1089">
        <f t="shared" si="12"/>
        <v>1.0571293565892457E-3</v>
      </c>
    </row>
    <row r="1090" spans="3:7" ht="12.75">
      <c r="C1090" s="16">
        <v>14755.809270230779</v>
      </c>
      <c r="D1090" s="26">
        <v>0.18584266369999999</v>
      </c>
      <c r="E1090" s="26">
        <v>0.28269466529999998</v>
      </c>
      <c r="G1090">
        <f t="shared" si="12"/>
        <v>1.0609210327387616E-3</v>
      </c>
    </row>
    <row r="1091" spans="3:7" ht="12.75">
      <c r="C1091" s="16">
        <v>14792.698793406355</v>
      </c>
      <c r="D1091" s="26">
        <v>0.18582237739999999</v>
      </c>
      <c r="E1091" s="26">
        <v>0.28264020369999998</v>
      </c>
      <c r="G1091">
        <f t="shared" si="12"/>
        <v>1.0647081485150619E-3</v>
      </c>
    </row>
    <row r="1092" spans="3:7" ht="12.75">
      <c r="C1092" s="16">
        <v>14829.680540389869</v>
      </c>
      <c r="D1092" s="26">
        <v>0.18580217409999999</v>
      </c>
      <c r="E1092" s="26">
        <v>0.28258589540000001</v>
      </c>
      <c r="G1092">
        <f t="shared" si="12"/>
        <v>1.0684906861703561E-3</v>
      </c>
    </row>
    <row r="1093" spans="3:7" ht="12.75">
      <c r="C1093" s="16">
        <v>14866.754741740842</v>
      </c>
      <c r="D1093" s="26">
        <v>0.1857820536</v>
      </c>
      <c r="E1093" s="26">
        <v>0.28253174019999999</v>
      </c>
      <c r="G1093">
        <f t="shared" si="12"/>
        <v>1.0722686027894656E-3</v>
      </c>
    </row>
    <row r="1094" spans="3:7" ht="12.75">
      <c r="C1094" s="16">
        <v>14903.921628595193</v>
      </c>
      <c r="D1094" s="26">
        <v>0.18576201540000001</v>
      </c>
      <c r="E1094" s="26">
        <v>0.2824777376</v>
      </c>
      <c r="G1094">
        <f t="shared" si="12"/>
        <v>1.0760418814506833E-3</v>
      </c>
    </row>
    <row r="1095" spans="3:7" ht="12.75">
      <c r="C1095" s="16">
        <v>14941.181432666681</v>
      </c>
      <c r="D1095" s="26">
        <v>0.1857420592</v>
      </c>
      <c r="E1095" s="26">
        <v>0.28242388750000003</v>
      </c>
      <c r="G1095">
        <f t="shared" si="12"/>
        <v>1.0798104763966132E-3</v>
      </c>
    </row>
    <row r="1096" spans="3:7" ht="12.75">
      <c r="C1096" s="16">
        <v>14978.534386248346</v>
      </c>
      <c r="D1096" s="26">
        <v>0.1857221845</v>
      </c>
      <c r="E1096" s="26">
        <v>0.28237018930000002</v>
      </c>
      <c r="G1096">
        <f t="shared" si="12"/>
        <v>1.08357437759257E-3</v>
      </c>
    </row>
    <row r="1097" spans="3:7" ht="12.75">
      <c r="C1097" s="16">
        <v>15015.980722213966</v>
      </c>
      <c r="D1097" s="26">
        <v>0.1857023911</v>
      </c>
      <c r="E1097" s="26">
        <v>0.28231664270000001</v>
      </c>
      <c r="G1097">
        <f t="shared" si="12"/>
        <v>1.0873335496948279E-3</v>
      </c>
    </row>
    <row r="1098" spans="3:7" ht="12.75">
      <c r="C1098" s="16">
        <v>15053.520674019501</v>
      </c>
      <c r="D1098" s="26">
        <v>0.1856826784</v>
      </c>
      <c r="E1098" s="26">
        <v>0.28226324739999997</v>
      </c>
      <c r="G1098">
        <f t="shared" si="12"/>
        <v>1.0910879677516734E-3</v>
      </c>
    </row>
    <row r="1099" spans="3:7" ht="12.75">
      <c r="C1099" s="16">
        <v>15091.154475704549</v>
      </c>
      <c r="D1099" s="26">
        <v>0.18566304619999999</v>
      </c>
      <c r="E1099" s="26">
        <v>0.2822100031</v>
      </c>
      <c r="G1099">
        <f t="shared" si="12"/>
        <v>1.0948375971412245E-3</v>
      </c>
    </row>
    <row r="1100" spans="3:7" ht="12.75">
      <c r="C1100" s="16">
        <v>15128.88236189381</v>
      </c>
      <c r="D1100" s="26">
        <v>0.18564349399999999</v>
      </c>
      <c r="E1100" s="26">
        <v>0.28215690939999999</v>
      </c>
      <c r="G1100">
        <f t="shared" si="12"/>
        <v>1.098582417271523E-3</v>
      </c>
    </row>
    <row r="1101" spans="3:7" ht="12.75">
      <c r="C1101" s="16">
        <v>15166.704567798542</v>
      </c>
      <c r="D1101" s="26">
        <v>0.18562402159999999</v>
      </c>
      <c r="E1101" s="26">
        <v>0.28210396589999998</v>
      </c>
      <c r="G1101">
        <f t="shared" si="12"/>
        <v>1.1023224003978843E-3</v>
      </c>
    </row>
    <row r="1102" spans="3:7" ht="12.75">
      <c r="C1102" s="16">
        <v>15204.621329218038</v>
      </c>
      <c r="D1102" s="26">
        <v>0.18560462850000001</v>
      </c>
      <c r="E1102" s="26">
        <v>0.28205117229999999</v>
      </c>
      <c r="G1102">
        <f t="shared" si="12"/>
        <v>1.1060575205855195E-3</v>
      </c>
    </row>
    <row r="1103" spans="3:7" ht="12.75">
      <c r="C1103" s="16">
        <v>15242.632882541082</v>
      </c>
      <c r="D1103" s="26">
        <v>0.18558531440000001</v>
      </c>
      <c r="E1103" s="26">
        <v>0.2819985283</v>
      </c>
      <c r="G1103">
        <f t="shared" si="12"/>
        <v>1.109787747210853E-3</v>
      </c>
    </row>
    <row r="1104" spans="3:7" ht="12.75">
      <c r="C1104" s="16">
        <v>15280.739464747434</v>
      </c>
      <c r="D1104" s="26">
        <v>0.18556607880000001</v>
      </c>
      <c r="E1104" s="26">
        <v>0.28194603340000002</v>
      </c>
      <c r="G1104">
        <f t="shared" si="12"/>
        <v>1.1135130674145143E-3</v>
      </c>
    </row>
    <row r="1105" spans="3:7" ht="12.75">
      <c r="C1105" s="16">
        <v>15318.941313409301</v>
      </c>
      <c r="D1105" s="26">
        <v>0.1855469216</v>
      </c>
      <c r="E1105" s="26">
        <v>0.28189368739999998</v>
      </c>
      <c r="G1105">
        <f t="shared" si="12"/>
        <v>1.1172334400820542E-3</v>
      </c>
    </row>
    <row r="1106" spans="3:7" ht="12.75">
      <c r="C1106" s="16">
        <v>15357.238666692823</v>
      </c>
      <c r="D1106" s="26">
        <v>0.18552784219999999</v>
      </c>
      <c r="E1106" s="26">
        <v>0.28184148990000002</v>
      </c>
      <c r="G1106">
        <f t="shared" si="12"/>
        <v>1.1209488494781873E-3</v>
      </c>
    </row>
    <row r="1107" spans="3:7" ht="12.75">
      <c r="C1107" s="16">
        <v>15395.631763359554</v>
      </c>
      <c r="D1107" s="26">
        <v>0.18550884030000001</v>
      </c>
      <c r="E1107" s="26">
        <v>0.28178944049999999</v>
      </c>
      <c r="G1107">
        <f t="shared" si="12"/>
        <v>1.1246592726504912E-3</v>
      </c>
    </row>
    <row r="1108" spans="3:7" ht="12.75">
      <c r="C1108" s="16">
        <v>15434.120842767952</v>
      </c>
      <c r="D1108" s="26">
        <v>0.1854899156</v>
      </c>
      <c r="E1108" s="26">
        <v>0.28173753899999998</v>
      </c>
      <c r="G1108">
        <f t="shared" si="12"/>
        <v>1.1283646745974111E-3</v>
      </c>
    </row>
    <row r="1109" spans="3:7" ht="12.75">
      <c r="C1109" s="16">
        <v>15472.706144874872</v>
      </c>
      <c r="D1109" s="26">
        <v>0.18547106769999999</v>
      </c>
      <c r="E1109" s="26">
        <v>0.28168578480000001</v>
      </c>
      <c r="G1109">
        <f t="shared" si="12"/>
        <v>1.1320650480688109E-3</v>
      </c>
    </row>
    <row r="1110" spans="3:7" ht="12.75">
      <c r="C1110" s="16">
        <v>15511.387910237057</v>
      </c>
      <c r="D1110" s="26">
        <v>0.18545229630000001</v>
      </c>
      <c r="E1110" s="26">
        <v>0.2816341778</v>
      </c>
      <c r="G1110">
        <f t="shared" si="12"/>
        <v>1.1357603525532661E-3</v>
      </c>
    </row>
    <row r="1111" spans="3:7" ht="12.75">
      <c r="C1111" s="16">
        <v>15550.16638001265</v>
      </c>
      <c r="D1111" s="26">
        <v>0.185433601</v>
      </c>
      <c r="E1111" s="26">
        <v>0.28158271750000002</v>
      </c>
      <c r="G1111">
        <f t="shared" si="12"/>
        <v>1.1394505753366401E-3</v>
      </c>
    </row>
    <row r="1112" spans="3:7" ht="12.75">
      <c r="C1112" s="16">
        <v>15589.041795962681</v>
      </c>
      <c r="D1112" s="26">
        <v>0.18541498149999999</v>
      </c>
      <c r="E1112" s="26">
        <v>0.28153140360000001</v>
      </c>
      <c r="G1112">
        <f t="shared" si="12"/>
        <v>1.1431356890560043E-3</v>
      </c>
    </row>
    <row r="1113" spans="3:7" ht="12.75">
      <c r="C1113" s="16">
        <v>15628.014400452586</v>
      </c>
      <c r="D1113" s="26">
        <v>0.18539643729999999</v>
      </c>
      <c r="E1113" s="26">
        <v>0.28148023579999998</v>
      </c>
      <c r="G1113">
        <f t="shared" si="12"/>
        <v>1.1468156718211122E-3</v>
      </c>
    </row>
    <row r="1114" spans="3:7" ht="12.75">
      <c r="C1114" s="16">
        <v>15667.084436453717</v>
      </c>
      <c r="D1114" s="26">
        <v>0.18537796819999999</v>
      </c>
      <c r="E1114" s="26">
        <v>0.28142921370000001</v>
      </c>
      <c r="G1114">
        <f t="shared" si="12"/>
        <v>1.1504905006540585E-3</v>
      </c>
    </row>
    <row r="1115" spans="3:7" ht="12.75">
      <c r="C1115" s="16">
        <v>15706.25214754485</v>
      </c>
      <c r="D1115" s="26">
        <v>0.18535957389999999</v>
      </c>
      <c r="E1115" s="26">
        <v>0.28137833690000003</v>
      </c>
      <c r="G1115">
        <f t="shared" si="12"/>
        <v>1.1541601555094018E-3</v>
      </c>
    </row>
    <row r="1116" spans="3:7" ht="12.75">
      <c r="C1116" s="16">
        <v>15745.517777913712</v>
      </c>
      <c r="D1116" s="26">
        <v>0.1853412539</v>
      </c>
      <c r="E1116" s="26">
        <v>0.28132760509999999</v>
      </c>
      <c r="G1116">
        <f t="shared" si="12"/>
        <v>1.1578246155761825E-3</v>
      </c>
    </row>
    <row r="1117" spans="3:7" ht="12.75">
      <c r="C1117" s="16">
        <v>15784.881572358496</v>
      </c>
      <c r="D1117" s="26">
        <v>0.1853230079</v>
      </c>
      <c r="E1117" s="26">
        <v>0.28127701789999998</v>
      </c>
      <c r="G1117">
        <f t="shared" si="12"/>
        <v>1.1614838615339185E-3</v>
      </c>
    </row>
    <row r="1118" spans="3:7" ht="12.75">
      <c r="C1118" s="16">
        <v>15824.343776289392</v>
      </c>
      <c r="D1118" s="26">
        <v>0.1853048357</v>
      </c>
      <c r="E1118" s="26">
        <v>0.28122657509999999</v>
      </c>
      <c r="G1118">
        <f t="shared" si="12"/>
        <v>1.1651378592037198E-3</v>
      </c>
    </row>
    <row r="1119" spans="3:7" ht="12.75">
      <c r="C1119" s="16">
        <v>15863.904635730114</v>
      </c>
      <c r="D1119" s="26">
        <v>0.18528673679999999</v>
      </c>
      <c r="E1119" s="26">
        <v>0.28117627620000002</v>
      </c>
      <c r="G1119">
        <f t="shared" si="12"/>
        <v>1.1687866014331617E-3</v>
      </c>
    </row>
    <row r="1120" spans="3:7" ht="12.75">
      <c r="C1120" s="16">
        <v>15903.564397319438</v>
      </c>
      <c r="D1120" s="26">
        <v>0.18526871089999999</v>
      </c>
      <c r="E1120" s="26">
        <v>0.2811261209</v>
      </c>
      <c r="G1120">
        <f t="shared" si="12"/>
        <v>1.1724300636339119E-3</v>
      </c>
    </row>
    <row r="1121" spans="3:7" ht="12.75">
      <c r="C1121" s="16">
        <v>15943.323308312736</v>
      </c>
      <c r="D1121" s="26">
        <v>0.18525075769999999</v>
      </c>
      <c r="E1121" s="26">
        <v>0.2810761088</v>
      </c>
      <c r="G1121">
        <f t="shared" si="12"/>
        <v>1.1760682278841362E-3</v>
      </c>
    </row>
    <row r="1122" spans="3:7" ht="12.75">
      <c r="C1122" s="16">
        <v>15983.181616583517</v>
      </c>
      <c r="D1122" s="26">
        <v>0.1852328768</v>
      </c>
      <c r="E1122" s="26">
        <v>0.28102623960000001</v>
      </c>
      <c r="G1122">
        <f t="shared" si="12"/>
        <v>1.1797010728667788E-3</v>
      </c>
    </row>
    <row r="1123" spans="3:7" ht="12.75">
      <c r="C1123" s="16">
        <v>16023.139570624975</v>
      </c>
      <c r="D1123" s="26">
        <v>0.18521506800000001</v>
      </c>
      <c r="E1123" s="26">
        <v>0.28097651299999998</v>
      </c>
      <c r="G1123">
        <f t="shared" si="12"/>
        <v>1.1833285723818075E-3</v>
      </c>
    </row>
    <row r="1124" spans="3:7" ht="12.75">
      <c r="C1124" s="16">
        <v>16063.197419551536</v>
      </c>
      <c r="D1124" s="26">
        <v>0.1851973308</v>
      </c>
      <c r="E1124" s="26">
        <v>0.28092692860000001</v>
      </c>
      <c r="G1124">
        <f t="shared" si="12"/>
        <v>1.1869507147389245E-3</v>
      </c>
    </row>
    <row r="1125" spans="3:7" ht="12.75">
      <c r="C1125" s="16">
        <v>16103.355413100413</v>
      </c>
      <c r="D1125" s="26">
        <v>0.18517966499999999</v>
      </c>
      <c r="E1125" s="26">
        <v>0.28087748610000002</v>
      </c>
      <c r="G1125">
        <f t="shared" si="12"/>
        <v>1.1905674744009526E-3</v>
      </c>
    </row>
    <row r="1126" spans="3:7" ht="12.75">
      <c r="C1126" s="16">
        <v>16143.613801633162</v>
      </c>
      <c r="D1126" s="26">
        <v>0.18516207030000001</v>
      </c>
      <c r="E1126" s="26">
        <v>0.28082818500000001</v>
      </c>
      <c r="G1126">
        <f t="shared" si="12"/>
        <v>1.1941788415398866E-3</v>
      </c>
    </row>
    <row r="1127" spans="3:7" ht="12.75">
      <c r="C1127" s="16">
        <v>16183.972836137244</v>
      </c>
      <c r="D1127" s="26">
        <v>0.18514454620000001</v>
      </c>
      <c r="E1127" s="26">
        <v>0.28077902510000002</v>
      </c>
      <c r="G1127">
        <f t="shared" si="12"/>
        <v>1.1977847927410953E-3</v>
      </c>
    </row>
    <row r="1128" spans="3:7" ht="12.75">
      <c r="C1128" s="16">
        <v>16224.432768227585</v>
      </c>
      <c r="D1128" s="26">
        <v>0.18512709250000001</v>
      </c>
      <c r="E1128" s="26">
        <v>0.28073000599999998</v>
      </c>
      <c r="G1128">
        <f t="shared" si="12"/>
        <v>1.2013853098468866E-3</v>
      </c>
    </row>
    <row r="1129" spans="3:7" ht="12.75">
      <c r="C1129" s="16">
        <v>16264.993850148154</v>
      </c>
      <c r="D1129" s="26">
        <v>0.1851097089</v>
      </c>
      <c r="E1129" s="26">
        <v>0.28068112740000001</v>
      </c>
      <c r="G1129">
        <f t="shared" si="12"/>
        <v>1.2049803712355003E-3</v>
      </c>
    </row>
    <row r="1130" spans="3:7" ht="12.75">
      <c r="C1130" s="16">
        <v>16305.656334773523</v>
      </c>
      <c r="D1130" s="26">
        <v>0.18509239499999999</v>
      </c>
      <c r="E1130" s="26">
        <v>0.28063238889999997</v>
      </c>
      <c r="G1130">
        <f t="shared" si="12"/>
        <v>1.2085699646596209E-3</v>
      </c>
    </row>
    <row r="1131" spans="3:7" ht="12.75">
      <c r="C1131" s="16">
        <v>16346.420475610455</v>
      </c>
      <c r="D1131" s="26">
        <v>0.18507515059999999</v>
      </c>
      <c r="E1131" s="26">
        <v>0.28058379010000001</v>
      </c>
      <c r="G1131">
        <f t="shared" si="12"/>
        <v>1.2121540729605126E-3</v>
      </c>
    </row>
    <row r="1132" spans="3:7" ht="12.75">
      <c r="C1132" s="16">
        <v>16387.286526799482</v>
      </c>
      <c r="D1132" s="26">
        <v>0.1850579752</v>
      </c>
      <c r="E1132" s="26">
        <v>0.28053533079999998</v>
      </c>
      <c r="G1132">
        <f t="shared" si="12"/>
        <v>1.2157326743141247E-3</v>
      </c>
    </row>
    <row r="1133" spans="3:7" ht="12.75">
      <c r="C1133" s="16">
        <v>16428.254743116478</v>
      </c>
      <c r="D1133" s="26">
        <v>0.18504086859999999</v>
      </c>
      <c r="E1133" s="26">
        <v>0.28048701050000002</v>
      </c>
      <c r="G1133">
        <f t="shared" si="12"/>
        <v>1.2193057586567981E-3</v>
      </c>
    </row>
    <row r="1134" spans="3:7" ht="12.75">
      <c r="C1134" s="16">
        <v>16469.325379974271</v>
      </c>
      <c r="D1134" s="26">
        <v>0.18502383050000001</v>
      </c>
      <c r="E1134" s="26">
        <v>0.28043882889999999</v>
      </c>
      <c r="G1134">
        <f t="shared" si="12"/>
        <v>1.2228733059867383E-3</v>
      </c>
    </row>
    <row r="1135" spans="3:7" ht="12.75">
      <c r="C1135" s="16">
        <v>16510.498693424204</v>
      </c>
      <c r="D1135" s="26">
        <v>0.18500686059999999</v>
      </c>
      <c r="E1135" s="26">
        <v>0.28039078579999999</v>
      </c>
      <c r="G1135">
        <f t="shared" si="12"/>
        <v>1.2264352901185181E-3</v>
      </c>
    </row>
    <row r="1136" spans="3:7" ht="12.75">
      <c r="C1136" s="16">
        <v>16551.774940157764</v>
      </c>
      <c r="D1136" s="26">
        <v>0.1849899585</v>
      </c>
      <c r="E1136" s="26">
        <v>0.28034288060000001</v>
      </c>
      <c r="G1136">
        <f t="shared" si="12"/>
        <v>1.2299917137537858E-3</v>
      </c>
    </row>
    <row r="1137" spans="3:7" ht="12.75">
      <c r="C1137" s="16">
        <v>16593.154377508159</v>
      </c>
      <c r="D1137" s="26">
        <v>0.18497312390000001</v>
      </c>
      <c r="E1137" s="26">
        <v>0.28029511309999999</v>
      </c>
      <c r="G1137">
        <f t="shared" si="12"/>
        <v>1.2335425513524854E-3</v>
      </c>
    </row>
    <row r="1138" spans="3:7" ht="12.75">
      <c r="C1138" s="16">
        <v>16634.637263451928</v>
      </c>
      <c r="D1138" s="26">
        <v>0.18495635660000001</v>
      </c>
      <c r="E1138" s="26">
        <v>0.28024748290000001</v>
      </c>
      <c r="G1138">
        <f t="shared" si="12"/>
        <v>1.2370877879991817E-3</v>
      </c>
    </row>
    <row r="1139" spans="3:7" ht="12.75">
      <c r="C1139" s="16">
        <v>16676.223856610559</v>
      </c>
      <c r="D1139" s="26">
        <v>0.1849396562</v>
      </c>
      <c r="E1139" s="26">
        <v>0.28019998979999999</v>
      </c>
      <c r="G1139">
        <f t="shared" si="12"/>
        <v>1.2406274013782011E-3</v>
      </c>
    </row>
    <row r="1140" spans="3:7" ht="12.75">
      <c r="C1140" s="16">
        <v>16717.914416252086</v>
      </c>
      <c r="D1140" s="26">
        <v>0.1849230224</v>
      </c>
      <c r="E1140" s="26">
        <v>0.2801526332</v>
      </c>
      <c r="G1140">
        <f t="shared" si="12"/>
        <v>1.2441613929041323E-3</v>
      </c>
    </row>
    <row r="1141" spans="3:7" ht="12.75">
      <c r="C1141" s="16">
        <v>16759.709202292714</v>
      </c>
      <c r="D1141" s="26">
        <v>0.18490645489999999</v>
      </c>
      <c r="E1141" s="26">
        <v>0.28010541300000003</v>
      </c>
      <c r="G1141">
        <f t="shared" si="12"/>
        <v>1.247689731692359E-3</v>
      </c>
    </row>
    <row r="1142" spans="3:7" ht="12.75">
      <c r="C1142" s="16">
        <v>16801.608475298446</v>
      </c>
      <c r="D1142" s="26">
        <v>0.1848899534</v>
      </c>
      <c r="E1142" s="26">
        <v>0.28005832870000003</v>
      </c>
      <c r="G1142">
        <f t="shared" si="12"/>
        <v>1.2512124132758162E-3</v>
      </c>
    </row>
    <row r="1143" spans="3:7" ht="12.75">
      <c r="C1143" s="16">
        <v>16843.61249648669</v>
      </c>
      <c r="D1143" s="26">
        <v>0.18487351760000001</v>
      </c>
      <c r="E1143" s="26">
        <v>0.28001137999999998</v>
      </c>
      <c r="G1143">
        <f t="shared" si="12"/>
        <v>1.2547294204329643E-3</v>
      </c>
    </row>
    <row r="1144" spans="3:7" ht="12.75">
      <c r="C1144" s="16">
        <v>16885.721527727907</v>
      </c>
      <c r="D1144" s="26">
        <v>0.1848571473</v>
      </c>
      <c r="E1144" s="26">
        <v>0.27996456660000002</v>
      </c>
      <c r="G1144">
        <f t="shared" si="12"/>
        <v>1.2582407335522277E-3</v>
      </c>
    </row>
    <row r="1145" spans="3:7" ht="12.75">
      <c r="C1145" s="16">
        <v>16927.935831547224</v>
      </c>
      <c r="D1145" s="26">
        <v>0.18484084200000001</v>
      </c>
      <c r="E1145" s="26">
        <v>0.279917888</v>
      </c>
      <c r="G1145">
        <f t="shared" si="12"/>
        <v>1.26174635449912E-3</v>
      </c>
    </row>
    <row r="1146" spans="3:7" ht="12.75">
      <c r="C1146" s="16">
        <v>16970.255671126091</v>
      </c>
      <c r="D1146" s="26">
        <v>0.1848246016</v>
      </c>
      <c r="E1146" s="26">
        <v>0.27987134409999997</v>
      </c>
      <c r="G1146">
        <f t="shared" ref="G1146:G1209" si="13">((D1146-$D$3)^2+(E1146-$E$3)^2)</f>
        <v>1.2652462484339074E-3</v>
      </c>
    </row>
    <row r="1147" spans="3:7" ht="12.75">
      <c r="C1147" s="16">
        <v>17012.681310303906</v>
      </c>
      <c r="D1147" s="26">
        <v>0.18480842559999999</v>
      </c>
      <c r="E1147" s="26">
        <v>0.27982493429999999</v>
      </c>
      <c r="G1147">
        <f t="shared" si="13"/>
        <v>1.2687404244404623E-3</v>
      </c>
    </row>
    <row r="1148" spans="3:7" ht="12.75">
      <c r="C1148" s="16">
        <v>17055.213013579665</v>
      </c>
      <c r="D1148" s="26">
        <v>0.1847923139</v>
      </c>
      <c r="E1148" s="26">
        <v>0.2797786585</v>
      </c>
      <c r="G1148">
        <f t="shared" si="13"/>
        <v>1.2722288482250384E-3</v>
      </c>
    </row>
    <row r="1149" spans="3:7" ht="12.75">
      <c r="C1149" s="16">
        <v>17097.851046113614</v>
      </c>
      <c r="D1149" s="26">
        <v>0.18477626620000001</v>
      </c>
      <c r="E1149" s="26">
        <v>0.27973251609999999</v>
      </c>
      <c r="G1149">
        <f t="shared" si="13"/>
        <v>1.2757115241441518E-3</v>
      </c>
    </row>
    <row r="1150" spans="3:7" ht="12.75">
      <c r="C1150" s="16">
        <v>17140.595673728898</v>
      </c>
      <c r="D1150" s="26">
        <v>0.184760282</v>
      </c>
      <c r="E1150" s="26">
        <v>0.27968650699999997</v>
      </c>
      <c r="G1150">
        <f t="shared" si="13"/>
        <v>1.2791884292178697E-3</v>
      </c>
    </row>
    <row r="1151" spans="3:7" ht="12.75">
      <c r="C1151" s="16">
        <v>17183.44716291322</v>
      </c>
      <c r="D1151" s="26">
        <v>0.18474436120000001</v>
      </c>
      <c r="E1151" s="26">
        <v>0.2796406307</v>
      </c>
      <c r="G1151">
        <f t="shared" si="13"/>
        <v>1.2826595564293382E-3</v>
      </c>
    </row>
    <row r="1152" spans="3:7" ht="12.75">
      <c r="C1152" s="16">
        <v>17226.405780820503</v>
      </c>
      <c r="D1152" s="26">
        <v>0.1847285035</v>
      </c>
      <c r="E1152" s="26">
        <v>0.27959488690000001</v>
      </c>
      <c r="G1152">
        <f t="shared" si="13"/>
        <v>1.2861248912105503E-3</v>
      </c>
    </row>
    <row r="1153" spans="3:7" ht="12.75">
      <c r="C1153" s="16">
        <v>17269.471795272555</v>
      </c>
      <c r="D1153" s="26">
        <v>0.1847127086</v>
      </c>
      <c r="E1153" s="26">
        <v>0.27954927530000001</v>
      </c>
      <c r="G1153">
        <f t="shared" si="13"/>
        <v>1.2895844192707953E-3</v>
      </c>
    </row>
    <row r="1154" spans="3:7" ht="12.75">
      <c r="C1154" s="16">
        <v>17312.645474760735</v>
      </c>
      <c r="D1154" s="26">
        <v>0.18469697609999999</v>
      </c>
      <c r="E1154" s="26">
        <v>0.27950379549999999</v>
      </c>
      <c r="G1154">
        <f t="shared" si="13"/>
        <v>1.2930381359675235E-3</v>
      </c>
    </row>
    <row r="1155" spans="3:7" ht="12.75">
      <c r="C1155" s="16">
        <v>17355.927088447635</v>
      </c>
      <c r="D1155" s="26">
        <v>0.18468130590000001</v>
      </c>
      <c r="E1155" s="26">
        <v>0.27945844710000001</v>
      </c>
      <c r="G1155">
        <f t="shared" si="13"/>
        <v>1.2964860288406158E-3</v>
      </c>
    </row>
    <row r="1156" spans="3:7" ht="12.75">
      <c r="C1156" s="16">
        <v>17399.316906168755</v>
      </c>
      <c r="D1156" s="26">
        <v>0.1846656975</v>
      </c>
      <c r="E1156" s="26">
        <v>0.2794132299</v>
      </c>
      <c r="G1156">
        <f t="shared" si="13"/>
        <v>1.2999280832233675E-3</v>
      </c>
    </row>
    <row r="1157" spans="3:7" ht="12.75">
      <c r="C1157" s="16">
        <v>17442.815198434175</v>
      </c>
      <c r="D1157" s="26">
        <v>0.1846501509</v>
      </c>
      <c r="E1157" s="26">
        <v>0.2793681435</v>
      </c>
      <c r="G1157">
        <f t="shared" si="13"/>
        <v>1.3033642844872239E-3</v>
      </c>
    </row>
    <row r="1158" spans="3:7" ht="12.75">
      <c r="C1158" s="16">
        <v>17486.422236430259</v>
      </c>
      <c r="D1158" s="26">
        <v>0.18463466549999999</v>
      </c>
      <c r="E1158" s="26">
        <v>0.27932318760000002</v>
      </c>
      <c r="G1158">
        <f t="shared" si="13"/>
        <v>1.3067946279148408E-3</v>
      </c>
    </row>
    <row r="1159" spans="3:7" ht="12.75">
      <c r="C1159" s="16">
        <v>17530.138292021333</v>
      </c>
      <c r="D1159" s="26">
        <v>0.18461924129999999</v>
      </c>
      <c r="E1159" s="26">
        <v>0.27927836169999998</v>
      </c>
      <c r="G1159">
        <f t="shared" si="13"/>
        <v>1.310219106151825E-3</v>
      </c>
    </row>
    <row r="1160" spans="3:7" ht="12.75">
      <c r="C1160" s="16">
        <v>17573.963637751385</v>
      </c>
      <c r="D1160" s="26">
        <v>0.18460387789999999</v>
      </c>
      <c r="E1160" s="26">
        <v>0.27923366570000002</v>
      </c>
      <c r="G1160">
        <f t="shared" si="13"/>
        <v>1.3136376962026644E-3</v>
      </c>
    </row>
    <row r="1161" spans="3:7" ht="12.75">
      <c r="C1161" s="16">
        <v>17617.898546845761</v>
      </c>
      <c r="D1161" s="26">
        <v>0.184588575</v>
      </c>
      <c r="E1161" s="26">
        <v>0.279189099</v>
      </c>
      <c r="G1161">
        <f t="shared" si="13"/>
        <v>1.3170504061696061E-3</v>
      </c>
    </row>
    <row r="1162" spans="3:7" ht="12.75">
      <c r="C1162" s="16">
        <v>17661.943293212873</v>
      </c>
      <c r="D1162" s="26">
        <v>0.18457333240000001</v>
      </c>
      <c r="E1162" s="26">
        <v>0.2791446615</v>
      </c>
      <c r="G1162">
        <f t="shared" si="13"/>
        <v>1.3204572081267985E-3</v>
      </c>
    </row>
    <row r="1163" spans="3:7" ht="12.75">
      <c r="C1163" s="16">
        <v>17706.098151445905</v>
      </c>
      <c r="D1163" s="26">
        <v>0.18455814970000001</v>
      </c>
      <c r="E1163" s="26">
        <v>0.2791003527</v>
      </c>
      <c r="G1163">
        <f t="shared" si="13"/>
        <v>1.3238581067754882E-3</v>
      </c>
    </row>
    <row r="1164" spans="3:7" ht="12.75">
      <c r="C1164" s="16">
        <v>17750.363396824519</v>
      </c>
      <c r="D1164" s="26">
        <v>0.18454302680000001</v>
      </c>
      <c r="E1164" s="26">
        <v>0.27905617230000002</v>
      </c>
      <c r="G1164">
        <f t="shared" si="13"/>
        <v>1.3272530854378907E-3</v>
      </c>
    </row>
    <row r="1165" spans="3:7" ht="12.75">
      <c r="C1165" s="16">
        <v>17794.73930531658</v>
      </c>
      <c r="D1165" s="26">
        <v>0.18452796329999999</v>
      </c>
      <c r="E1165" s="26">
        <v>0.27901211999999997</v>
      </c>
      <c r="G1165">
        <f t="shared" si="13"/>
        <v>1.3306421359082644E-3</v>
      </c>
    </row>
    <row r="1166" spans="3:7" ht="12.75">
      <c r="C1166" s="16">
        <v>17839.226153579872</v>
      </c>
      <c r="D1166" s="26">
        <v>0.1845129589</v>
      </c>
      <c r="E1166" s="26">
        <v>0.27896819540000001</v>
      </c>
      <c r="G1166">
        <f t="shared" si="13"/>
        <v>1.3340252542756999E-3</v>
      </c>
    </row>
    <row r="1167" spans="3:7" ht="12.75">
      <c r="C1167" s="16">
        <v>17883.824218963819</v>
      </c>
      <c r="D1167" s="26">
        <v>0.1844980135</v>
      </c>
      <c r="E1167" s="26">
        <v>0.27892439829999999</v>
      </c>
      <c r="G1167">
        <f t="shared" si="13"/>
        <v>1.3374024178695668E-3</v>
      </c>
    </row>
    <row r="1168" spans="3:7" ht="12.75">
      <c r="C1168" s="16">
        <v>17928.533779511228</v>
      </c>
      <c r="D1168" s="26">
        <v>0.1844831267</v>
      </c>
      <c r="E1168" s="26">
        <v>0.27888072819999998</v>
      </c>
      <c r="G1168">
        <f t="shared" si="13"/>
        <v>1.340773632838017E-3</v>
      </c>
    </row>
    <row r="1169" spans="3:7" ht="12.75">
      <c r="C1169" s="16">
        <v>17973.355113960006</v>
      </c>
      <c r="D1169" s="26">
        <v>0.1844682983</v>
      </c>
      <c r="E1169" s="26">
        <v>0.27883718480000003</v>
      </c>
      <c r="G1169">
        <f t="shared" si="13"/>
        <v>1.3441388865670896E-3</v>
      </c>
    </row>
    <row r="1170" spans="3:7" ht="12.75">
      <c r="C1170" s="16">
        <v>18018.288501744904</v>
      </c>
      <c r="D1170" s="26">
        <v>0.18445352810000001</v>
      </c>
      <c r="E1170" s="26">
        <v>0.27879376779999998</v>
      </c>
      <c r="G1170">
        <f t="shared" si="13"/>
        <v>1.3474981666880444E-3</v>
      </c>
    </row>
    <row r="1171" spans="3:7" ht="12.75">
      <c r="C1171" s="16">
        <v>18063.334222999267</v>
      </c>
      <c r="D1171" s="26">
        <v>0.1844388156</v>
      </c>
      <c r="E1171" s="26">
        <v>0.27875047689999999</v>
      </c>
      <c r="G1171">
        <f t="shared" si="13"/>
        <v>1.3508514693631765E-3</v>
      </c>
    </row>
    <row r="1172" spans="3:7" ht="12.75">
      <c r="C1172" s="16">
        <v>18108.492558556765</v>
      </c>
      <c r="D1172" s="26">
        <v>0.18442416079999999</v>
      </c>
      <c r="E1172" s="26">
        <v>0.27870731170000002</v>
      </c>
      <c r="G1172">
        <f t="shared" si="13"/>
        <v>1.3541987840278132E-3</v>
      </c>
    </row>
    <row r="1173" spans="3:7" ht="12.75">
      <c r="C1173" s="16">
        <v>18153.763789953155</v>
      </c>
      <c r="D1173" s="26">
        <v>0.18440956319999999</v>
      </c>
      <c r="E1173" s="26">
        <v>0.27866427189999998</v>
      </c>
      <c r="G1173">
        <f t="shared" si="13"/>
        <v>1.3575401073817601E-3</v>
      </c>
    </row>
    <row r="1174" spans="3:7" ht="12.75">
      <c r="C1174" s="16">
        <v>18199.148199428037</v>
      </c>
      <c r="D1174" s="26">
        <v>0.1843950228</v>
      </c>
      <c r="E1174" s="26">
        <v>0.27862135710000002</v>
      </c>
      <c r="G1174">
        <f t="shared" si="13"/>
        <v>1.3608754293834172E-3</v>
      </c>
    </row>
    <row r="1175" spans="3:7" ht="12.75">
      <c r="C1175" s="16">
        <v>18244.646069926606</v>
      </c>
      <c r="D1175" s="26">
        <v>0.18438053909999999</v>
      </c>
      <c r="E1175" s="26">
        <v>0.27857856710000001</v>
      </c>
      <c r="G1175">
        <f t="shared" si="13"/>
        <v>1.3642047404189416E-3</v>
      </c>
    </row>
    <row r="1176" spans="3:7" ht="12.75">
      <c r="C1176" s="16">
        <v>18290.25768510142</v>
      </c>
      <c r="D1176" s="26">
        <v>0.184366112</v>
      </c>
      <c r="E1176" s="26">
        <v>0.27853590140000001</v>
      </c>
      <c r="G1176">
        <f t="shared" si="13"/>
        <v>1.3675280405714097E-3</v>
      </c>
    </row>
    <row r="1177" spans="3:7" ht="12.75">
      <c r="C1177" s="16">
        <v>18335.983329314171</v>
      </c>
      <c r="D1177" s="26">
        <v>0.1843517412</v>
      </c>
      <c r="E1177" s="26">
        <v>0.2784933597</v>
      </c>
      <c r="G1177">
        <f t="shared" si="13"/>
        <v>1.37084532205077E-3</v>
      </c>
    </row>
    <row r="1178" spans="3:7" ht="12.75">
      <c r="C1178" s="16">
        <v>18381.823287637457</v>
      </c>
      <c r="D1178" s="26">
        <v>0.18433742650000001</v>
      </c>
      <c r="E1178" s="26">
        <v>0.27845094180000002</v>
      </c>
      <c r="G1178">
        <f t="shared" si="13"/>
        <v>1.3741565676605439E-3</v>
      </c>
    </row>
    <row r="1179" spans="3:7" ht="12.75">
      <c r="C1179" s="16">
        <v>18427.777845856548</v>
      </c>
      <c r="D1179" s="26">
        <v>0.1843231675</v>
      </c>
      <c r="E1179" s="26">
        <v>0.27840864729999998</v>
      </c>
      <c r="G1179">
        <f t="shared" si="13"/>
        <v>1.377461779737647E-3</v>
      </c>
    </row>
    <row r="1180" spans="3:7" ht="12.75">
      <c r="C1180" s="16">
        <v>18473.847290471189</v>
      </c>
      <c r="D1180" s="26">
        <v>0.1843089641</v>
      </c>
      <c r="E1180" s="26">
        <v>0.27836647580000001</v>
      </c>
      <c r="G1180">
        <f t="shared" si="13"/>
        <v>1.3807609525454687E-3</v>
      </c>
    </row>
    <row r="1181" spans="3:7" ht="12.75">
      <c r="C1181" s="16">
        <v>18520.031908697365</v>
      </c>
      <c r="D1181" s="26">
        <v>0.184294816</v>
      </c>
      <c r="E1181" s="26">
        <v>0.27832442699999999</v>
      </c>
      <c r="G1181">
        <f t="shared" si="13"/>
        <v>1.3840540792881806E-3</v>
      </c>
    </row>
    <row r="1182" spans="3:7" ht="12.75">
      <c r="C1182" s="16">
        <v>18566.331988469108</v>
      </c>
      <c r="D1182" s="26">
        <v>0.1842807229</v>
      </c>
      <c r="E1182" s="26">
        <v>0.27828250059999998</v>
      </c>
      <c r="G1182">
        <f t="shared" si="13"/>
        <v>1.3873411534137056E-3</v>
      </c>
    </row>
    <row r="1183" spans="3:7" ht="12.75">
      <c r="C1183" s="16">
        <v>18612.747818440279</v>
      </c>
      <c r="D1183" s="26">
        <v>0.18426668460000001</v>
      </c>
      <c r="E1183" s="26">
        <v>0.27824069629999998</v>
      </c>
      <c r="G1183">
        <f t="shared" si="13"/>
        <v>1.3906221658159684E-3</v>
      </c>
    </row>
    <row r="1184" spans="3:7" ht="12.75">
      <c r="C1184" s="16">
        <v>18659.279687986378</v>
      </c>
      <c r="D1184" s="26">
        <v>0.18425270090000001</v>
      </c>
      <c r="E1184" s="26">
        <v>0.2781990137</v>
      </c>
      <c r="G1184">
        <f t="shared" si="13"/>
        <v>1.3938971145416746E-3</v>
      </c>
    </row>
    <row r="1185" spans="3:7" ht="12.75">
      <c r="C1185" s="16">
        <v>18705.927887206344</v>
      </c>
      <c r="D1185" s="26">
        <v>0.18423877150000001</v>
      </c>
      <c r="E1185" s="26">
        <v>0.27815745250000001</v>
      </c>
      <c r="G1185">
        <f t="shared" si="13"/>
        <v>1.3971659937719258E-3</v>
      </c>
    </row>
    <row r="1186" spans="3:7" ht="12.75">
      <c r="C1186" s="16">
        <v>18752.692706924357</v>
      </c>
      <c r="D1186" s="26">
        <v>0.18422489610000001</v>
      </c>
      <c r="E1186" s="26">
        <v>0.2781160124</v>
      </c>
      <c r="G1186">
        <f t="shared" si="13"/>
        <v>1.4004287979273301E-3</v>
      </c>
    </row>
    <row r="1187" spans="3:7" ht="12.75">
      <c r="C1187" s="16">
        <v>18799.574438691667</v>
      </c>
      <c r="D1187" s="26">
        <v>0.1842110746</v>
      </c>
      <c r="E1187" s="26">
        <v>0.27807469299999998</v>
      </c>
      <c r="G1187">
        <f t="shared" si="13"/>
        <v>1.4036855229984898E-3</v>
      </c>
    </row>
    <row r="1188" spans="3:7" ht="12.75">
      <c r="C1188" s="16">
        <v>18846.573374788393</v>
      </c>
      <c r="D1188" s="26">
        <v>0.1841973066</v>
      </c>
      <c r="E1188" s="26">
        <v>0.27803349399999999</v>
      </c>
      <c r="G1188">
        <f t="shared" si="13"/>
        <v>1.4069361667006486E-3</v>
      </c>
    </row>
    <row r="1189" spans="3:7" ht="12.75">
      <c r="C1189" s="16">
        <v>18893.689808225365</v>
      </c>
      <c r="D1189" s="26">
        <v>0.18418359200000001</v>
      </c>
      <c r="E1189" s="26">
        <v>0.2779924151</v>
      </c>
      <c r="G1189">
        <f t="shared" si="13"/>
        <v>1.4101807185564002E-3</v>
      </c>
    </row>
    <row r="1190" spans="3:7" ht="12.75">
      <c r="C1190" s="16">
        <v>18940.924032745927</v>
      </c>
      <c r="D1190" s="26">
        <v>0.1841699305</v>
      </c>
      <c r="E1190" s="26">
        <v>0.27795145589999998</v>
      </c>
      <c r="G1190">
        <f t="shared" si="13"/>
        <v>1.4134191809056741E-3</v>
      </c>
    </row>
    <row r="1191" spans="3:7" ht="12.75">
      <c r="C1191" s="16">
        <v>18988.27634282779</v>
      </c>
      <c r="D1191" s="26">
        <v>0.18415632179999999</v>
      </c>
      <c r="E1191" s="26">
        <v>0.27791061620000002</v>
      </c>
      <c r="G1191">
        <f t="shared" si="13"/>
        <v>1.4166515423953664E-3</v>
      </c>
    </row>
    <row r="1192" spans="3:7" ht="12.75">
      <c r="C1192" s="16">
        <v>19035.74703368486</v>
      </c>
      <c r="D1192" s="26">
        <v>0.1841427658</v>
      </c>
      <c r="E1192" s="26">
        <v>0.27786989560000003</v>
      </c>
      <c r="G1192">
        <f t="shared" si="13"/>
        <v>1.419877800206292E-3</v>
      </c>
    </row>
    <row r="1193" spans="3:7" ht="12.75">
      <c r="C1193" s="16">
        <v>19083.336401269073</v>
      </c>
      <c r="D1193" s="26">
        <v>0.1841292621</v>
      </c>
      <c r="E1193" s="26">
        <v>0.27782929369999998</v>
      </c>
      <c r="G1193">
        <f t="shared" si="13"/>
        <v>1.4230979602349654E-3</v>
      </c>
    </row>
    <row r="1194" spans="3:7" ht="12.75">
      <c r="C1194" s="16">
        <v>19131.044742272243</v>
      </c>
      <c r="D1194" s="26">
        <v>0.18411581069999999</v>
      </c>
      <c r="E1194" s="26">
        <v>0.27778881030000002</v>
      </c>
      <c r="G1194">
        <f t="shared" si="13"/>
        <v>1.4263120033359868E-3</v>
      </c>
    </row>
    <row r="1195" spans="3:7" ht="12.75">
      <c r="C1195" s="16">
        <v>19178.872354127921</v>
      </c>
      <c r="D1195" s="26">
        <v>0.1841024111</v>
      </c>
      <c r="E1195" s="26">
        <v>0.27774844500000001</v>
      </c>
      <c r="G1195">
        <f t="shared" si="13"/>
        <v>1.4295199387021978E-3</v>
      </c>
    </row>
    <row r="1196" spans="3:7" ht="12.75">
      <c r="C1196" s="16">
        <v>19226.819535013241</v>
      </c>
      <c r="D1196" s="26">
        <v>0.18408906320000001</v>
      </c>
      <c r="E1196" s="26">
        <v>0.27770819759999998</v>
      </c>
      <c r="G1196">
        <f t="shared" si="13"/>
        <v>1.4327217504393683E-3</v>
      </c>
    </row>
    <row r="1197" spans="3:7" ht="12.75">
      <c r="C1197" s="16">
        <v>19274.886583850774</v>
      </c>
      <c r="D1197" s="26">
        <v>0.18407576680000001</v>
      </c>
      <c r="E1197" s="26">
        <v>0.27766806760000001</v>
      </c>
      <c r="G1197">
        <f t="shared" si="13"/>
        <v>1.4359174467483454E-3</v>
      </c>
    </row>
    <row r="1198" spans="3:7" ht="12.75">
      <c r="C1198" s="16">
        <v>19323.073800310398</v>
      </c>
      <c r="D1198" s="26">
        <v>0.1840625216</v>
      </c>
      <c r="E1198" s="26">
        <v>0.27762805470000002</v>
      </c>
      <c r="G1198">
        <f t="shared" si="13"/>
        <v>1.4391070248751573E-3</v>
      </c>
    </row>
    <row r="1199" spans="3:7" ht="12.75">
      <c r="C1199" s="16">
        <v>19371.381484811172</v>
      </c>
      <c r="D1199" s="26">
        <v>0.18404932739999999</v>
      </c>
      <c r="E1199" s="26">
        <v>0.27758815869999998</v>
      </c>
      <c r="G1199">
        <f t="shared" si="13"/>
        <v>1.4422904724071745E-3</v>
      </c>
    </row>
    <row r="1200" spans="3:7" ht="12.75">
      <c r="C1200" s="16">
        <v>19419.809938523198</v>
      </c>
      <c r="D1200" s="26">
        <v>0.18403618390000001</v>
      </c>
      <c r="E1200" s="26">
        <v>0.27754837919999997</v>
      </c>
      <c r="G1200">
        <f t="shared" si="13"/>
        <v>1.4454677940621604E-3</v>
      </c>
    </row>
    <row r="1201" spans="3:7" ht="12.75">
      <c r="C1201" s="16">
        <v>19468.359463369507</v>
      </c>
      <c r="D1201" s="26">
        <v>0.184023091</v>
      </c>
      <c r="E1201" s="26">
        <v>0.27750871589999998</v>
      </c>
      <c r="G1201">
        <f t="shared" si="13"/>
        <v>1.448638982062592E-3</v>
      </c>
    </row>
    <row r="1202" spans="3:7" ht="12.75">
      <c r="C1202" s="16">
        <v>19517.03036202793</v>
      </c>
      <c r="D1202" s="26">
        <v>0.1840100485</v>
      </c>
      <c r="E1202" s="26">
        <v>0.27746916840000002</v>
      </c>
      <c r="G1202">
        <f t="shared" si="13"/>
        <v>1.451804038749476E-3</v>
      </c>
    </row>
    <row r="1203" spans="3:7" ht="12.75">
      <c r="C1203" s="16">
        <v>19565.822937933001</v>
      </c>
      <c r="D1203" s="26">
        <v>0.18399705599999999</v>
      </c>
      <c r="E1203" s="26">
        <v>0.27742973650000002</v>
      </c>
      <c r="G1203">
        <f t="shared" si="13"/>
        <v>1.4549629582560602E-3</v>
      </c>
    </row>
    <row r="1204" spans="3:7" ht="12.75">
      <c r="C1204" s="16">
        <v>19614.737495277834</v>
      </c>
      <c r="D1204" s="26">
        <v>0.18398411340000001</v>
      </c>
      <c r="E1204" s="26">
        <v>0.27739041980000001</v>
      </c>
      <c r="G1204">
        <f t="shared" si="13"/>
        <v>1.4581157405240469E-3</v>
      </c>
    </row>
    <row r="1205" spans="3:7" ht="12.75">
      <c r="C1205" s="16">
        <v>19663.774339016029</v>
      </c>
      <c r="D1205" s="26">
        <v>0.1839712205</v>
      </c>
      <c r="E1205" s="26">
        <v>0.27735121800000001</v>
      </c>
      <c r="G1205">
        <f t="shared" si="13"/>
        <v>1.4612623814899853E-3</v>
      </c>
    </row>
    <row r="1206" spans="3:7" ht="12.75">
      <c r="C1206" s="16">
        <v>19712.933774863566</v>
      </c>
      <c r="D1206" s="26">
        <v>0.1839583769</v>
      </c>
      <c r="E1206" s="26">
        <v>0.2773121308</v>
      </c>
      <c r="G1206">
        <f t="shared" si="13"/>
        <v>1.4644028830160835E-3</v>
      </c>
    </row>
    <row r="1207" spans="3:7" ht="12.75">
      <c r="C1207" s="16">
        <v>19762.216109300723</v>
      </c>
      <c r="D1207" s="26">
        <v>0.18394558259999999</v>
      </c>
      <c r="E1207" s="26">
        <v>0.27727315790000001</v>
      </c>
      <c r="G1207">
        <f t="shared" si="13"/>
        <v>1.4675372357493518E-3</v>
      </c>
    </row>
    <row r="1208" spans="3:7" ht="12.75">
      <c r="C1208" s="16">
        <v>19811.621649573975</v>
      </c>
      <c r="D1208" s="26">
        <v>0.18393283730000001</v>
      </c>
      <c r="E1208" s="26">
        <v>0.27723429890000001</v>
      </c>
      <c r="G1208">
        <f t="shared" si="13"/>
        <v>1.4706654462291443E-3</v>
      </c>
    </row>
    <row r="1209" spans="3:7" ht="12.75">
      <c r="C1209" s="16">
        <v>19861.150703697909</v>
      </c>
      <c r="D1209" s="26">
        <v>0.18392014079999999</v>
      </c>
      <c r="E1209" s="26">
        <v>0.27719555359999998</v>
      </c>
      <c r="G1209">
        <f t="shared" si="13"/>
        <v>1.4737875041301806E-3</v>
      </c>
    </row>
    <row r="1210" spans="3:7" ht="12.75">
      <c r="C1210" s="16">
        <v>19910.803580457152</v>
      </c>
      <c r="D1210" s="26">
        <v>0.18390749279999999</v>
      </c>
      <c r="E1210" s="26">
        <v>0.27715692149999999</v>
      </c>
      <c r="G1210">
        <f t="shared" ref="G1210:G1227" si="14">((D1210-$D$3)^2+(E1210-$E$3)^2)</f>
        <v>1.4769034235622542E-3</v>
      </c>
    </row>
    <row r="1211" spans="3:7" ht="12.75">
      <c r="C1211" s="16">
        <v>19960.580589408295</v>
      </c>
      <c r="D1211" s="26">
        <v>0.18389489310000001</v>
      </c>
      <c r="E1211" s="26">
        <v>0.27711840250000003</v>
      </c>
      <c r="G1211">
        <f t="shared" si="14"/>
        <v>1.4800131874864563E-3</v>
      </c>
    </row>
    <row r="1212" spans="3:7">
      <c r="C1212">
        <v>20010.482040881816</v>
      </c>
      <c r="D1212" s="27">
        <v>0.1838823416</v>
      </c>
      <c r="E1212" s="27">
        <v>0.27707999620000001</v>
      </c>
      <c r="G1212">
        <f t="shared" si="14"/>
        <v>1.483116797570522E-3</v>
      </c>
    </row>
    <row r="1213" spans="3:7">
      <c r="C1213">
        <v>20060.50824598402</v>
      </c>
      <c r="D1213" s="27">
        <v>0.18386983800000001</v>
      </c>
      <c r="E1213" s="27">
        <v>0.27704170220000002</v>
      </c>
      <c r="G1213">
        <f t="shared" si="14"/>
        <v>1.4862142614576086E-3</v>
      </c>
    </row>
    <row r="1214" spans="3:7">
      <c r="C1214">
        <v>20110.659516598978</v>
      </c>
      <c r="D1214" s="27">
        <v>0.18385738209999999</v>
      </c>
      <c r="E1214" s="27">
        <v>0.27700352029999997</v>
      </c>
      <c r="G1214">
        <f t="shared" si="14"/>
        <v>1.4893055698316823E-3</v>
      </c>
    </row>
    <row r="1215" spans="3:7">
      <c r="C1215">
        <v>20160.936165390474</v>
      </c>
      <c r="D1215" s="27">
        <v>0.1838449737</v>
      </c>
      <c r="E1215" s="27">
        <v>0.27696545010000001</v>
      </c>
      <c r="G1215">
        <f t="shared" si="14"/>
        <v>1.4923907278849794E-3</v>
      </c>
    </row>
    <row r="1216" spans="3:7">
      <c r="C1216">
        <v>20211.338505803949</v>
      </c>
      <c r="D1216" s="27">
        <v>0.18383261249999999</v>
      </c>
      <c r="E1216" s="27">
        <v>0.27692749129999999</v>
      </c>
      <c r="G1216">
        <f t="shared" si="14"/>
        <v>1.4954697367469344E-3</v>
      </c>
    </row>
    <row r="1217" spans="3:7">
      <c r="C1217">
        <v>20261.866852068459</v>
      </c>
      <c r="D1217" s="27">
        <v>0.18382029850000001</v>
      </c>
      <c r="E1217" s="27">
        <v>0.27688964370000002</v>
      </c>
      <c r="G1217">
        <f t="shared" si="14"/>
        <v>1.4985425819135974E-3</v>
      </c>
    </row>
    <row r="1218" spans="3:7">
      <c r="C1218">
        <v>20312.521519198628</v>
      </c>
      <c r="D1218" s="27">
        <v>0.1838080312</v>
      </c>
      <c r="E1218" s="27">
        <v>0.27685190679999999</v>
      </c>
      <c r="G1218">
        <f t="shared" si="14"/>
        <v>1.5016092850466754E-3</v>
      </c>
    </row>
    <row r="1219" spans="3:7">
      <c r="C1219">
        <v>20363.302822996622</v>
      </c>
      <c r="D1219" s="27">
        <v>0.18379581070000001</v>
      </c>
      <c r="E1219" s="27">
        <v>0.27681428050000001</v>
      </c>
      <c r="G1219">
        <f t="shared" si="14"/>
        <v>1.5046698219524125E-3</v>
      </c>
    </row>
    <row r="1220" spans="3:7">
      <c r="C1220">
        <v>20414.211080054112</v>
      </c>
      <c r="D1220" s="27">
        <v>0.18378363659999999</v>
      </c>
      <c r="E1220" s="27">
        <v>0.27677676429999998</v>
      </c>
      <c r="G1220">
        <f t="shared" si="14"/>
        <v>1.5077242118376527E-3</v>
      </c>
    </row>
    <row r="1221" spans="3:7">
      <c r="C1221">
        <v>20465.246607754245</v>
      </c>
      <c r="D1221" s="27">
        <v>0.1837715087</v>
      </c>
      <c r="E1221" s="27">
        <v>0.27673935799999999</v>
      </c>
      <c r="G1221">
        <f t="shared" si="14"/>
        <v>1.5107724467499227E-3</v>
      </c>
    </row>
    <row r="1222" spans="3:7">
      <c r="C1222">
        <v>20516.409724273628</v>
      </c>
      <c r="D1222" s="27">
        <v>0.18375942689999999</v>
      </c>
      <c r="E1222" s="27">
        <v>0.27670206120000002</v>
      </c>
      <c r="G1222">
        <f t="shared" si="14"/>
        <v>1.5138145304467027E-3</v>
      </c>
    </row>
    <row r="1223" spans="3:7">
      <c r="C1223">
        <v>20567.70074858431</v>
      </c>
      <c r="D1223" s="27">
        <v>0.1837473909</v>
      </c>
      <c r="E1223" s="27">
        <v>0.27666487369999998</v>
      </c>
      <c r="G1223">
        <f t="shared" si="14"/>
        <v>1.5168504582421835E-3</v>
      </c>
    </row>
    <row r="1224" spans="3:7">
      <c r="C1224">
        <v>20619.120000455769</v>
      </c>
      <c r="D1224" s="27">
        <v>0.18373540050000001</v>
      </c>
      <c r="E1224" s="27">
        <v>0.27662779520000003</v>
      </c>
      <c r="G1224">
        <f t="shared" si="14"/>
        <v>1.5198802299569499E-3</v>
      </c>
    </row>
    <row r="1225" spans="3:7">
      <c r="C1225">
        <v>20670.667800456908</v>
      </c>
      <c r="D1225" s="27">
        <v>0.1837234556</v>
      </c>
      <c r="E1225" s="27">
        <v>0.27659082530000001</v>
      </c>
      <c r="G1225">
        <f t="shared" si="14"/>
        <v>1.5229038499423276E-3</v>
      </c>
    </row>
    <row r="1226" spans="3:7">
      <c r="C1226">
        <v>20722.34446995805</v>
      </c>
      <c r="D1226" s="27">
        <v>0.18371155580000001</v>
      </c>
      <c r="E1226" s="27">
        <v>0.27655396360000001</v>
      </c>
      <c r="G1226">
        <f t="shared" si="14"/>
        <v>1.5259213314840552E-3</v>
      </c>
    </row>
    <row r="1227" spans="3:7">
      <c r="C1227">
        <v>20774.150331132943</v>
      </c>
      <c r="D1227" s="27">
        <v>0.18369970120000001</v>
      </c>
      <c r="E1227" s="27">
        <v>0.27651721010000002</v>
      </c>
      <c r="G1227">
        <f t="shared" si="14"/>
        <v>1.5289326445213297E-3</v>
      </c>
    </row>
    <row r="1228" spans="3:7">
      <c r="G1228" t="b">
        <f>GOTO(A10)</f>
        <v>1</v>
      </c>
    </row>
  </sheetData>
  <sheetProtection password="DCBD" sheet="1" objects="1" scenarios="1"/>
  <phoneticPr fontId="17" type="noConversion"/>
  <pageMargins left="0.75" right="0.75" top="1" bottom="1" header="0.5" footer="0.5"/>
  <pageSetup scale="90" orientation="portrait" horizontalDpi="4294967292" verticalDpi="4294967292"/>
  <headerFooter alignWithMargins="0"/>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ies.org/redirect/tm-30/"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FFF00"/>
  </sheetPr>
  <dimension ref="A1:D14"/>
  <sheetViews>
    <sheetView showGridLines="0" tabSelected="1" workbookViewId="0">
      <selection activeCell="D17" sqref="D17"/>
    </sheetView>
  </sheetViews>
  <sheetFormatPr defaultColWidth="9.140625" defaultRowHeight="12"/>
  <cols>
    <col min="1" max="1" width="4.140625" style="19" customWidth="1"/>
    <col min="2" max="2" width="15.5703125" style="19" customWidth="1"/>
    <col min="3" max="3" width="12.7109375" style="19" customWidth="1"/>
    <col min="4" max="4" width="85" style="19" customWidth="1"/>
    <col min="5" max="16384" width="9.140625" style="19"/>
  </cols>
  <sheetData>
    <row r="1" spans="1:4" ht="12.75">
      <c r="A1" s="18"/>
      <c r="B1" s="18"/>
      <c r="C1" s="18"/>
      <c r="D1" s="18"/>
    </row>
    <row r="2" spans="1:4" ht="15.75">
      <c r="A2" s="18"/>
      <c r="B2" s="20" t="s">
        <v>789</v>
      </c>
      <c r="C2" s="18"/>
      <c r="D2" s="18"/>
    </row>
    <row r="3" spans="1:4" ht="12.75">
      <c r="A3" s="18"/>
      <c r="B3" s="18"/>
      <c r="C3" s="18"/>
      <c r="D3" s="18"/>
    </row>
    <row r="4" spans="1:4" ht="108" customHeight="1">
      <c r="A4" s="18"/>
      <c r="B4" s="433" t="s">
        <v>790</v>
      </c>
      <c r="C4" s="433"/>
      <c r="D4" s="433"/>
    </row>
    <row r="5" spans="1:4" ht="12.75">
      <c r="A5" s="18"/>
      <c r="B5" s="21"/>
      <c r="C5" s="18"/>
      <c r="D5" s="18"/>
    </row>
    <row r="6" spans="1:4" ht="12.75">
      <c r="A6" s="22"/>
      <c r="B6" s="22" t="s">
        <v>159</v>
      </c>
      <c r="C6" s="22" t="s">
        <v>160</v>
      </c>
      <c r="D6" s="22" t="s">
        <v>161</v>
      </c>
    </row>
    <row r="7" spans="1:4" ht="12.75">
      <c r="A7" s="23"/>
      <c r="B7" s="29" t="s">
        <v>596</v>
      </c>
      <c r="C7" s="30">
        <v>40799</v>
      </c>
      <c r="D7" s="28" t="s">
        <v>706</v>
      </c>
    </row>
    <row r="8" spans="1:4" ht="12.75">
      <c r="A8" s="18"/>
      <c r="B8" s="25" t="s">
        <v>599</v>
      </c>
      <c r="C8" s="24">
        <v>40817</v>
      </c>
      <c r="D8" s="28" t="s">
        <v>600</v>
      </c>
    </row>
    <row r="9" spans="1:4" ht="38.25">
      <c r="A9" s="18"/>
      <c r="B9" s="25" t="s">
        <v>601</v>
      </c>
      <c r="C9" s="24">
        <v>40702</v>
      </c>
      <c r="D9" s="56" t="s">
        <v>602</v>
      </c>
    </row>
    <row r="10" spans="1:4" ht="12.75">
      <c r="A10" s="18"/>
      <c r="B10" s="25" t="s">
        <v>787</v>
      </c>
      <c r="C10" s="24">
        <v>41860</v>
      </c>
      <c r="D10" s="28" t="s">
        <v>788</v>
      </c>
    </row>
    <row r="11" spans="1:4" ht="12.75">
      <c r="B11" s="25" t="s">
        <v>803</v>
      </c>
      <c r="C11" s="24">
        <v>42479</v>
      </c>
      <c r="D11" s="28" t="s">
        <v>804</v>
      </c>
    </row>
    <row r="12" spans="1:4" ht="12.75">
      <c r="B12" s="25"/>
      <c r="C12" s="24"/>
      <c r="D12" s="28"/>
    </row>
    <row r="13" spans="1:4" ht="18.75">
      <c r="B13" s="434" t="s">
        <v>797</v>
      </c>
      <c r="C13" s="434"/>
      <c r="D13" s="434"/>
    </row>
    <row r="14" spans="1:4" ht="12.75">
      <c r="B14" s="25"/>
      <c r="C14" s="24"/>
      <c r="D14" s="28"/>
    </row>
  </sheetData>
  <mergeCells count="2">
    <mergeCell ref="B4:D4"/>
    <mergeCell ref="B13:D13"/>
  </mergeCells>
  <hyperlinks>
    <hyperlink ref="B13:D13" r:id="rId1" display="PLEASE CHECK FOR UPDATES PRIOR TO USE AT: http://www.ies.org/redirect/tm-30/" xr:uid="{00000000-0004-0000-0000-000000000000}"/>
  </hyperlinks>
  <pageMargins left="0.7" right="0.7" top="0.75" bottom="0.75" header="0.3" footer="0.3"/>
  <ignoredErrors>
    <ignoredError sqref="B7:B9"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D64"/>
  <sheetViews>
    <sheetView showGridLines="0" topLeftCell="A46" workbookViewId="0"/>
  </sheetViews>
  <sheetFormatPr defaultColWidth="9.140625" defaultRowHeight="15"/>
  <cols>
    <col min="1" max="1" width="2.7109375" style="52" customWidth="1"/>
    <col min="2" max="2" width="4.7109375" style="52" customWidth="1"/>
    <col min="3" max="3" width="4" style="52" customWidth="1"/>
    <col min="4" max="4" width="105.85546875" style="52" bestFit="1" customWidth="1"/>
    <col min="5" max="16384" width="9.140625" style="52"/>
  </cols>
  <sheetData>
    <row r="2" spans="2:4" ht="15.75">
      <c r="B2" s="54" t="str">
        <f>'Version Notes'!B2</f>
        <v>ANSI/IES TM-30-18 Basic Calculation Tool</v>
      </c>
      <c r="C2" s="54"/>
    </row>
    <row r="4" spans="2:4" ht="106.5" customHeight="1">
      <c r="B4" s="435" t="str">
        <f>'Version Notes'!B4:D4</f>
        <v xml:space="preserve">This document has been approved and copyrighted by the Illuminating Engineering Society (IES) for use in conjunction with ANSI/IES TM-30-18. In the event of any discrepancy between the calculation tool and the procedure described in ANSI/IES TM-30-18, the standard takes precedence. This version of the calculation tool uses limited VBA sheet macros (to compute CCT, reference illuminant, and chromaticity). It is designed for SPDs having a 1 nm resolution, ranging from 380 to 780 nm. For other resolutions, please use the ANSI/IES TM-30-18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v>
      </c>
      <c r="C4" s="435"/>
      <c r="D4" s="435"/>
    </row>
    <row r="6" spans="2:4">
      <c r="B6" s="439" t="s">
        <v>162</v>
      </c>
      <c r="C6" s="439"/>
      <c r="D6" s="439"/>
    </row>
    <row r="7" spans="2:4" s="55" customFormat="1" ht="12.75">
      <c r="B7" s="207"/>
      <c r="C7" s="207"/>
      <c r="D7" s="207"/>
    </row>
    <row r="8" spans="2:4" s="55" customFormat="1" ht="12.75">
      <c r="B8" s="213" t="s">
        <v>649</v>
      </c>
      <c r="C8" s="436" t="s">
        <v>647</v>
      </c>
      <c r="D8" s="436"/>
    </row>
    <row r="9" spans="2:4" s="55" customFormat="1" ht="12.75">
      <c r="B9" s="214"/>
      <c r="C9" s="436"/>
      <c r="D9" s="436"/>
    </row>
    <row r="10" spans="2:4" s="212" customFormat="1" ht="29.25" customHeight="1">
      <c r="B10" s="215" t="s">
        <v>650</v>
      </c>
      <c r="C10" s="437" t="s">
        <v>654</v>
      </c>
      <c r="D10" s="437"/>
    </row>
    <row r="11" spans="2:4" s="55" customFormat="1" ht="3.75" customHeight="1">
      <c r="B11" s="207"/>
      <c r="C11" s="207"/>
      <c r="D11" s="207"/>
    </row>
    <row r="12" spans="2:4" s="55" customFormat="1" ht="12.75">
      <c r="B12" s="207"/>
      <c r="C12" s="216" t="s">
        <v>648</v>
      </c>
      <c r="D12" s="207" t="s">
        <v>652</v>
      </c>
    </row>
    <row r="13" spans="2:4" s="55" customFormat="1" ht="12.75">
      <c r="B13" s="207"/>
      <c r="C13" s="217"/>
      <c r="D13" s="209" t="s">
        <v>653</v>
      </c>
    </row>
    <row r="14" spans="2:4" s="55" customFormat="1" ht="12.75">
      <c r="B14" s="207"/>
      <c r="C14" s="217"/>
      <c r="D14" s="209" t="s">
        <v>655</v>
      </c>
    </row>
    <row r="15" spans="2:4" s="55" customFormat="1" ht="5.25" customHeight="1">
      <c r="B15" s="207"/>
      <c r="C15" s="217"/>
      <c r="D15" s="207"/>
    </row>
    <row r="16" spans="2:4" s="55" customFormat="1" ht="12.75">
      <c r="B16" s="207"/>
      <c r="C16" s="216" t="s">
        <v>651</v>
      </c>
      <c r="D16" s="207" t="s">
        <v>656</v>
      </c>
    </row>
    <row r="17" spans="2:4" s="55" customFormat="1" ht="12.75">
      <c r="B17" s="207"/>
      <c r="C17" s="207"/>
      <c r="D17" s="209" t="s">
        <v>574</v>
      </c>
    </row>
    <row r="18" spans="2:4">
      <c r="B18" s="210"/>
      <c r="C18" s="210"/>
      <c r="D18" s="211"/>
    </row>
    <row r="19" spans="2:4" s="53" customFormat="1"/>
    <row r="20" spans="2:4">
      <c r="B20" s="439" t="s">
        <v>559</v>
      </c>
      <c r="C20" s="439"/>
      <c r="D20" s="439"/>
    </row>
    <row r="21" spans="2:4">
      <c r="B21" s="210"/>
      <c r="C21" s="210"/>
      <c r="D21" s="210"/>
    </row>
    <row r="22" spans="2:4">
      <c r="B22" s="210"/>
      <c r="C22" s="438" t="s">
        <v>558</v>
      </c>
      <c r="D22" s="438"/>
    </row>
    <row r="23" spans="2:4" s="55" customFormat="1" ht="12.75">
      <c r="B23" s="207"/>
      <c r="C23" s="436" t="s">
        <v>570</v>
      </c>
      <c r="D23" s="436"/>
    </row>
    <row r="24" spans="2:4">
      <c r="B24" s="210"/>
      <c r="C24" s="440"/>
      <c r="D24" s="440"/>
    </row>
    <row r="25" spans="2:4">
      <c r="B25" s="210"/>
      <c r="C25" s="442" t="s">
        <v>660</v>
      </c>
      <c r="D25" s="442"/>
    </row>
    <row r="26" spans="2:4" s="55" customFormat="1" ht="12.75">
      <c r="B26" s="207"/>
      <c r="C26" s="436" t="s">
        <v>791</v>
      </c>
      <c r="D26" s="436"/>
    </row>
    <row r="27" spans="2:4">
      <c r="B27" s="210"/>
      <c r="C27" s="440"/>
      <c r="D27" s="440"/>
    </row>
    <row r="28" spans="2:4">
      <c r="B28" s="210"/>
      <c r="C28" s="442" t="s">
        <v>665</v>
      </c>
      <c r="D28" s="442"/>
    </row>
    <row r="29" spans="2:4" s="55" customFormat="1" ht="12.75">
      <c r="B29" s="207"/>
      <c r="C29" s="436" t="s">
        <v>707</v>
      </c>
      <c r="D29" s="436"/>
    </row>
    <row r="30" spans="2:4">
      <c r="B30" s="210"/>
      <c r="C30" s="440"/>
      <c r="D30" s="440"/>
    </row>
    <row r="31" spans="2:4">
      <c r="B31" s="429"/>
      <c r="C31" s="442" t="s">
        <v>756</v>
      </c>
      <c r="D31" s="442"/>
    </row>
    <row r="32" spans="2:4" s="55" customFormat="1" ht="12.75">
      <c r="B32" s="428"/>
      <c r="C32" s="436" t="s">
        <v>755</v>
      </c>
      <c r="D32" s="436"/>
    </row>
    <row r="33" spans="2:4">
      <c r="B33" s="429"/>
      <c r="C33" s="440"/>
      <c r="D33" s="440"/>
    </row>
    <row r="34" spans="2:4">
      <c r="B34" s="210"/>
      <c r="C34" s="444" t="s">
        <v>657</v>
      </c>
      <c r="D34" s="444"/>
    </row>
    <row r="35" spans="2:4" s="55" customFormat="1" ht="26.25" customHeight="1">
      <c r="B35" s="207"/>
      <c r="C35" s="445" t="s">
        <v>792</v>
      </c>
      <c r="D35" s="445"/>
    </row>
    <row r="36" spans="2:4">
      <c r="B36" s="210"/>
      <c r="C36" s="440"/>
      <c r="D36" s="440"/>
    </row>
    <row r="37" spans="2:4">
      <c r="B37" s="210"/>
      <c r="C37" s="444" t="s">
        <v>658</v>
      </c>
      <c r="D37" s="444"/>
    </row>
    <row r="38" spans="2:4" s="55" customFormat="1" ht="27.75" customHeight="1">
      <c r="B38" s="207"/>
      <c r="C38" s="446" t="s">
        <v>793</v>
      </c>
      <c r="D38" s="446"/>
    </row>
    <row r="39" spans="2:4">
      <c r="B39" s="210"/>
      <c r="C39" s="440"/>
      <c r="D39" s="440"/>
    </row>
    <row r="40" spans="2:4">
      <c r="B40" s="210"/>
      <c r="C40" s="444" t="s">
        <v>659</v>
      </c>
      <c r="D40" s="444"/>
    </row>
    <row r="41" spans="2:4" s="391" customFormat="1" ht="24" customHeight="1">
      <c r="B41" s="390"/>
      <c r="C41" s="446" t="s">
        <v>794</v>
      </c>
      <c r="D41" s="446"/>
    </row>
    <row r="42" spans="2:4">
      <c r="B42" s="210"/>
      <c r="C42" s="440"/>
      <c r="D42" s="440"/>
    </row>
    <row r="43" spans="2:4">
      <c r="B43" s="210"/>
      <c r="C43" s="441" t="s">
        <v>557</v>
      </c>
      <c r="D43" s="441"/>
    </row>
    <row r="44" spans="2:4" s="55" customFormat="1" ht="84" customHeight="1">
      <c r="B44" s="207"/>
      <c r="C44" s="437" t="s">
        <v>795</v>
      </c>
      <c r="D44" s="437"/>
    </row>
    <row r="45" spans="2:4">
      <c r="B45" s="210"/>
      <c r="C45" s="440"/>
      <c r="D45" s="440"/>
    </row>
    <row r="46" spans="2:4">
      <c r="B46" s="210"/>
      <c r="C46" s="443" t="s">
        <v>613</v>
      </c>
      <c r="D46" s="443"/>
    </row>
    <row r="47" spans="2:4" s="55" customFormat="1" ht="12.75">
      <c r="B47" s="207"/>
      <c r="C47" s="436" t="s">
        <v>796</v>
      </c>
      <c r="D47" s="436"/>
    </row>
    <row r="48" spans="2:4">
      <c r="B48" s="210"/>
      <c r="C48" s="440"/>
      <c r="D48" s="440"/>
    </row>
    <row r="49" spans="2:4">
      <c r="B49" s="210"/>
      <c r="C49" s="443" t="s">
        <v>757</v>
      </c>
      <c r="D49" s="443"/>
    </row>
    <row r="50" spans="2:4" s="55" customFormat="1" ht="12.75">
      <c r="B50" s="207"/>
      <c r="C50" s="436" t="s">
        <v>597</v>
      </c>
      <c r="D50" s="436"/>
    </row>
    <row r="51" spans="2:4">
      <c r="B51" s="210"/>
      <c r="C51" s="440"/>
      <c r="D51" s="440"/>
    </row>
    <row r="52" spans="2:4">
      <c r="B52" s="210"/>
      <c r="C52" s="443" t="s">
        <v>758</v>
      </c>
      <c r="D52" s="443"/>
    </row>
    <row r="53" spans="2:4" s="55" customFormat="1" ht="12.75">
      <c r="B53" s="207"/>
      <c r="C53" s="436" t="s">
        <v>573</v>
      </c>
      <c r="D53" s="436"/>
    </row>
    <row r="54" spans="2:4">
      <c r="B54" s="210"/>
      <c r="C54" s="440"/>
      <c r="D54" s="440"/>
    </row>
    <row r="55" spans="2:4">
      <c r="B55" s="210"/>
      <c r="C55" s="443" t="s">
        <v>759</v>
      </c>
      <c r="D55" s="443"/>
    </row>
    <row r="56" spans="2:4" s="55" customFormat="1" ht="12.75">
      <c r="B56" s="207"/>
      <c r="C56" s="436" t="s">
        <v>569</v>
      </c>
      <c r="D56" s="436"/>
    </row>
    <row r="57" spans="2:4">
      <c r="B57" s="210"/>
      <c r="C57" s="440"/>
      <c r="D57" s="440"/>
    </row>
    <row r="59" spans="2:4">
      <c r="B59" s="439" t="s">
        <v>163</v>
      </c>
      <c r="C59" s="439"/>
      <c r="D59" s="439"/>
    </row>
    <row r="60" spans="2:4" s="55" customFormat="1" ht="5.25" customHeight="1">
      <c r="B60" s="208"/>
      <c r="C60" s="208"/>
      <c r="D60" s="207"/>
    </row>
    <row r="61" spans="2:4" s="55" customFormat="1" ht="12.75">
      <c r="B61" s="207"/>
      <c r="C61" s="436" t="s">
        <v>165</v>
      </c>
      <c r="D61" s="436"/>
    </row>
    <row r="62" spans="2:4" s="55" customFormat="1" ht="12.75">
      <c r="B62" s="207"/>
      <c r="C62" s="436" t="s">
        <v>164</v>
      </c>
      <c r="D62" s="436"/>
    </row>
    <row r="63" spans="2:4" s="55" customFormat="1" ht="12.75">
      <c r="B63" s="207"/>
      <c r="C63" s="436" t="s">
        <v>556</v>
      </c>
      <c r="D63" s="436"/>
    </row>
    <row r="64" spans="2:4" s="55" customFormat="1" ht="12.75">
      <c r="B64" s="207"/>
      <c r="C64" s="207"/>
      <c r="D64" s="207"/>
    </row>
  </sheetData>
  <mergeCells count="46">
    <mergeCell ref="C61:D61"/>
    <mergeCell ref="C62:D62"/>
    <mergeCell ref="C63:D63"/>
    <mergeCell ref="C34:D34"/>
    <mergeCell ref="C35:D35"/>
    <mergeCell ref="C36:D36"/>
    <mergeCell ref="C37:D37"/>
    <mergeCell ref="C38:D38"/>
    <mergeCell ref="C39:D39"/>
    <mergeCell ref="C40:D40"/>
    <mergeCell ref="C41:D41"/>
    <mergeCell ref="C42:D42"/>
    <mergeCell ref="C48:D48"/>
    <mergeCell ref="C49:D49"/>
    <mergeCell ref="C50:D50"/>
    <mergeCell ref="C51:D51"/>
    <mergeCell ref="C52:D52"/>
    <mergeCell ref="B59:D59"/>
    <mergeCell ref="C53:D53"/>
    <mergeCell ref="C54:D54"/>
    <mergeCell ref="C55:D55"/>
    <mergeCell ref="C56:D56"/>
    <mergeCell ref="C57:D57"/>
    <mergeCell ref="C46:D46"/>
    <mergeCell ref="C47:D47"/>
    <mergeCell ref="C28:D28"/>
    <mergeCell ref="C29:D29"/>
    <mergeCell ref="C30:D30"/>
    <mergeCell ref="C23:D23"/>
    <mergeCell ref="C24:D24"/>
    <mergeCell ref="C43:D43"/>
    <mergeCell ref="C44:D44"/>
    <mergeCell ref="C45:D45"/>
    <mergeCell ref="C25:D25"/>
    <mergeCell ref="C26:D26"/>
    <mergeCell ref="C27:D27"/>
    <mergeCell ref="C31:D31"/>
    <mergeCell ref="C32:D32"/>
    <mergeCell ref="C33:D33"/>
    <mergeCell ref="B4:D4"/>
    <mergeCell ref="C8:D8"/>
    <mergeCell ref="C9:D9"/>
    <mergeCell ref="C10:D10"/>
    <mergeCell ref="C22:D22"/>
    <mergeCell ref="B6:D6"/>
    <mergeCell ref="B20:D2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B1:W840"/>
  <sheetViews>
    <sheetView showGridLines="0" topLeftCell="A19" zoomScaleNormal="100" workbookViewId="0">
      <selection activeCell="C3" sqref="C3"/>
    </sheetView>
  </sheetViews>
  <sheetFormatPr defaultColWidth="9.140625" defaultRowHeight="15" customHeight="1"/>
  <cols>
    <col min="1" max="1" width="3.85546875" style="40" customWidth="1"/>
    <col min="2" max="2" width="21.85546875" style="42" customWidth="1"/>
    <col min="3" max="3" width="15.140625" style="51" customWidth="1"/>
    <col min="4" max="4" width="4.140625" style="43" customWidth="1"/>
    <col min="5" max="5" width="8.7109375" style="43" customWidth="1"/>
    <col min="6" max="8" width="8.7109375" style="40" customWidth="1"/>
    <col min="9" max="16" width="8.7109375" style="42" customWidth="1"/>
    <col min="17" max="17" width="5.42578125" style="42" customWidth="1"/>
    <col min="18" max="20" width="11.7109375" style="42" customWidth="1"/>
    <col min="21" max="21" width="11.7109375" style="40" customWidth="1"/>
    <col min="22" max="23" width="9.140625" style="96"/>
    <col min="24" max="16384" width="9.140625" style="40"/>
  </cols>
  <sheetData>
    <row r="1" spans="2:23" ht="52.5" customHeight="1">
      <c r="B1" s="447" t="s">
        <v>800</v>
      </c>
      <c r="C1" s="447"/>
      <c r="D1" s="116"/>
      <c r="E1" s="447" t="s">
        <v>636</v>
      </c>
      <c r="F1" s="447"/>
      <c r="G1" s="447"/>
      <c r="H1" s="447"/>
      <c r="I1" s="447"/>
      <c r="J1" s="447"/>
      <c r="K1" s="447"/>
      <c r="L1" s="447"/>
      <c r="M1" s="447"/>
      <c r="N1" s="447"/>
      <c r="O1" s="447"/>
    </row>
    <row r="2" spans="2:23" ht="8.25" customHeight="1"/>
    <row r="3" spans="2:23" s="97" customFormat="1" ht="28.5" customHeight="1">
      <c r="B3" s="114" t="s">
        <v>605</v>
      </c>
      <c r="C3" s="115">
        <v>1</v>
      </c>
      <c r="E3" s="449" t="str">
        <f ca="1">IF(C3,OFFSET('SPD Library'!B3,0,$C$3-1),"User SPD")</f>
        <v>CIE F1</v>
      </c>
      <c r="F3" s="449"/>
      <c r="G3" s="449"/>
      <c r="H3" s="449"/>
      <c r="I3" s="449"/>
      <c r="J3" s="449"/>
      <c r="K3" s="449"/>
      <c r="L3" s="449"/>
      <c r="M3" s="449"/>
      <c r="N3" s="449"/>
      <c r="O3" s="449"/>
      <c r="P3" s="194"/>
      <c r="Q3" s="98"/>
      <c r="R3" s="98"/>
      <c r="S3" s="99"/>
    </row>
    <row r="4" spans="2:23" s="97" customFormat="1" ht="15" customHeight="1">
      <c r="B4" s="31"/>
      <c r="C4" s="31"/>
      <c r="D4" s="100"/>
      <c r="E4" s="101"/>
      <c r="I4" s="98"/>
      <c r="J4" s="98"/>
      <c r="K4" s="98"/>
      <c r="L4" s="98"/>
      <c r="M4" s="98"/>
      <c r="N4" s="98"/>
      <c r="O4" s="98"/>
      <c r="P4" s="98"/>
      <c r="Q4" s="98"/>
      <c r="R4" s="98"/>
      <c r="S4" s="98"/>
      <c r="T4" s="98"/>
      <c r="U4" s="99"/>
    </row>
    <row r="5" spans="2:23" s="102" customFormat="1" ht="15" customHeight="1">
      <c r="B5" s="95" t="s">
        <v>37</v>
      </c>
      <c r="C5" s="109" t="s">
        <v>598</v>
      </c>
      <c r="F5" s="103"/>
      <c r="G5" s="104"/>
      <c r="H5" s="104"/>
      <c r="I5" s="104"/>
      <c r="J5" s="104"/>
      <c r="K5" s="104"/>
      <c r="L5" s="104"/>
      <c r="M5" s="104"/>
      <c r="N5" s="104"/>
      <c r="O5" s="104"/>
      <c r="P5" s="104"/>
      <c r="Q5" s="105"/>
      <c r="R5" s="105"/>
      <c r="S5" s="105"/>
      <c r="T5" s="105"/>
    </row>
    <row r="6" spans="2:23" ht="15" customHeight="1" thickBot="1">
      <c r="B6" s="110">
        <v>380</v>
      </c>
      <c r="C6" s="111"/>
      <c r="D6" s="40"/>
      <c r="E6" s="40"/>
      <c r="F6" s="106"/>
      <c r="I6" s="40"/>
      <c r="J6" s="40"/>
      <c r="K6" s="40"/>
      <c r="L6" s="32"/>
      <c r="M6" s="33"/>
      <c r="N6" s="33"/>
      <c r="O6" s="33"/>
      <c r="P6" s="33"/>
      <c r="Q6" s="108" t="b">
        <v>1</v>
      </c>
      <c r="S6" s="40"/>
      <c r="T6" s="40"/>
      <c r="V6" s="40"/>
      <c r="W6" s="40"/>
    </row>
    <row r="7" spans="2:23" ht="15" customHeight="1" thickTop="1" thickBot="1">
      <c r="B7" s="112">
        <v>381</v>
      </c>
      <c r="C7" s="113"/>
      <c r="D7" s="40"/>
      <c r="E7" s="40"/>
      <c r="F7" s="106"/>
      <c r="I7" s="40"/>
      <c r="J7" s="40"/>
      <c r="K7" s="40"/>
      <c r="L7" s="34"/>
      <c r="M7" s="33"/>
      <c r="N7" s="33"/>
      <c r="O7" s="33"/>
      <c r="P7" s="33"/>
      <c r="Q7" s="108" t="b">
        <v>1</v>
      </c>
      <c r="S7" s="40"/>
      <c r="T7" s="40"/>
      <c r="V7" s="40"/>
      <c r="W7" s="40"/>
    </row>
    <row r="8" spans="2:23" ht="15" customHeight="1" thickTop="1" thickBot="1">
      <c r="B8" s="112">
        <v>382</v>
      </c>
      <c r="C8" s="113"/>
      <c r="D8" s="40"/>
      <c r="E8" s="40"/>
      <c r="F8" s="106"/>
      <c r="I8" s="40"/>
      <c r="J8" s="40"/>
      <c r="K8" s="40"/>
      <c r="L8" s="34"/>
      <c r="M8" s="33"/>
      <c r="N8" s="33"/>
      <c r="O8" s="33"/>
      <c r="P8" s="33"/>
      <c r="Q8" s="108" t="b">
        <v>1</v>
      </c>
      <c r="S8" s="40"/>
      <c r="T8" s="40"/>
      <c r="V8" s="40"/>
      <c r="W8" s="40"/>
    </row>
    <row r="9" spans="2:23" ht="15" customHeight="1" thickTop="1" thickBot="1">
      <c r="B9" s="112">
        <v>383</v>
      </c>
      <c r="C9" s="113"/>
      <c r="D9" s="40"/>
      <c r="E9" s="40"/>
      <c r="I9" s="40"/>
      <c r="J9" s="40"/>
      <c r="K9" s="40"/>
      <c r="L9" s="35"/>
      <c r="M9" s="33"/>
      <c r="N9" s="33"/>
      <c r="O9" s="33"/>
      <c r="P9" s="33"/>
      <c r="S9" s="40"/>
      <c r="T9" s="40"/>
      <c r="V9" s="40"/>
      <c r="W9" s="40"/>
    </row>
    <row r="10" spans="2:23" ht="15" customHeight="1" thickTop="1" thickBot="1">
      <c r="B10" s="112">
        <v>384</v>
      </c>
      <c r="C10" s="113"/>
      <c r="D10" s="40"/>
      <c r="E10" s="40"/>
      <c r="G10" s="33"/>
      <c r="H10" s="33"/>
      <c r="I10" s="33"/>
      <c r="J10" s="36"/>
      <c r="K10" s="36"/>
      <c r="L10" s="36"/>
      <c r="M10" s="33"/>
      <c r="N10" s="33"/>
      <c r="O10" s="33"/>
      <c r="P10" s="33"/>
      <c r="V10" s="40"/>
      <c r="W10" s="40"/>
    </row>
    <row r="11" spans="2:23" ht="15" customHeight="1" thickTop="1" thickBot="1">
      <c r="B11" s="112">
        <v>385</v>
      </c>
      <c r="C11" s="113"/>
      <c r="D11" s="40"/>
      <c r="E11" s="40"/>
      <c r="G11" s="33"/>
      <c r="H11" s="37"/>
      <c r="I11" s="38"/>
      <c r="J11" s="36"/>
      <c r="K11" s="36"/>
      <c r="L11" s="36"/>
      <c r="M11" s="33"/>
      <c r="N11" s="33"/>
      <c r="O11" s="33"/>
      <c r="P11" s="33"/>
      <c r="V11" s="40"/>
      <c r="W11" s="40"/>
    </row>
    <row r="12" spans="2:23" ht="15" customHeight="1" thickTop="1" thickBot="1">
      <c r="B12" s="112">
        <v>386</v>
      </c>
      <c r="C12" s="113"/>
      <c r="D12" s="40"/>
      <c r="E12" s="40"/>
      <c r="G12" s="33"/>
      <c r="H12" s="37"/>
      <c r="I12" s="38"/>
      <c r="J12" s="39"/>
      <c r="K12" s="39"/>
      <c r="L12" s="39"/>
      <c r="M12" s="33"/>
      <c r="N12" s="33"/>
      <c r="O12" s="33"/>
      <c r="P12" s="33"/>
      <c r="V12" s="40"/>
      <c r="W12" s="40"/>
    </row>
    <row r="13" spans="2:23" ht="15" customHeight="1" thickTop="1" thickBot="1">
      <c r="B13" s="112">
        <v>387</v>
      </c>
      <c r="C13" s="113"/>
      <c r="D13" s="40"/>
      <c r="E13" s="40"/>
      <c r="G13" s="33"/>
      <c r="H13" s="33"/>
      <c r="I13" s="33"/>
      <c r="J13" s="33"/>
      <c r="K13" s="33"/>
      <c r="L13" s="33"/>
      <c r="M13" s="33"/>
      <c r="N13" s="33"/>
      <c r="O13" s="33"/>
      <c r="P13" s="33"/>
      <c r="V13" s="40"/>
      <c r="W13" s="40"/>
    </row>
    <row r="14" spans="2:23" ht="15" customHeight="1" thickTop="1" thickBot="1">
      <c r="B14" s="112">
        <v>388</v>
      </c>
      <c r="C14" s="113"/>
      <c r="D14" s="40"/>
      <c r="E14" s="40"/>
      <c r="G14" s="33"/>
      <c r="H14" s="33"/>
      <c r="I14" s="33"/>
      <c r="J14" s="33"/>
      <c r="K14" s="33"/>
      <c r="L14" s="33"/>
      <c r="M14" s="33"/>
      <c r="N14" s="33"/>
      <c r="O14" s="33"/>
      <c r="P14" s="33"/>
      <c r="V14" s="40"/>
      <c r="W14" s="40"/>
    </row>
    <row r="15" spans="2:23" ht="15" customHeight="1" thickTop="1" thickBot="1">
      <c r="B15" s="112">
        <v>389</v>
      </c>
      <c r="C15" s="113"/>
      <c r="D15" s="40"/>
      <c r="E15" s="40"/>
      <c r="G15" s="33"/>
      <c r="H15" s="33"/>
      <c r="I15" s="33"/>
      <c r="J15" s="33"/>
      <c r="K15" s="33"/>
      <c r="L15" s="33"/>
      <c r="M15" s="33"/>
      <c r="N15" s="33"/>
      <c r="O15" s="33"/>
      <c r="P15" s="33"/>
      <c r="V15" s="40"/>
      <c r="W15" s="40"/>
    </row>
    <row r="16" spans="2:23" ht="15" customHeight="1" thickTop="1" thickBot="1">
      <c r="B16" s="112">
        <v>390</v>
      </c>
      <c r="C16" s="113"/>
      <c r="D16" s="40"/>
      <c r="E16" s="40"/>
      <c r="G16" s="33"/>
      <c r="H16" s="33"/>
      <c r="I16" s="33"/>
      <c r="J16" s="33"/>
      <c r="K16" s="33"/>
      <c r="L16" s="33"/>
      <c r="M16" s="33"/>
      <c r="N16" s="33"/>
      <c r="O16" s="33"/>
      <c r="P16" s="33"/>
      <c r="V16" s="40"/>
      <c r="W16" s="40"/>
    </row>
    <row r="17" spans="2:23" ht="15" customHeight="1" thickTop="1" thickBot="1">
      <c r="B17" s="112">
        <v>391</v>
      </c>
      <c r="C17" s="113"/>
      <c r="D17" s="40"/>
      <c r="E17" s="40"/>
      <c r="G17" s="33"/>
      <c r="H17" s="33"/>
      <c r="I17" s="33"/>
      <c r="J17" s="33"/>
      <c r="K17" s="33"/>
      <c r="L17" s="33"/>
      <c r="M17" s="33"/>
      <c r="N17" s="33"/>
      <c r="O17" s="33"/>
      <c r="P17" s="33"/>
      <c r="V17" s="40"/>
      <c r="W17" s="40"/>
    </row>
    <row r="18" spans="2:23" ht="15" customHeight="1" thickTop="1" thickBot="1">
      <c r="B18" s="112">
        <v>392</v>
      </c>
      <c r="C18" s="113"/>
      <c r="D18" s="40"/>
      <c r="E18" s="40"/>
      <c r="G18" s="33"/>
      <c r="H18" s="33"/>
      <c r="I18" s="33"/>
      <c r="J18" s="33"/>
      <c r="K18" s="33"/>
      <c r="L18" s="33"/>
      <c r="M18" s="33"/>
      <c r="N18" s="33"/>
      <c r="O18" s="33"/>
      <c r="P18" s="33"/>
      <c r="V18" s="40"/>
      <c r="W18" s="40"/>
    </row>
    <row r="19" spans="2:23" ht="15" customHeight="1" thickTop="1" thickBot="1">
      <c r="B19" s="112">
        <v>393</v>
      </c>
      <c r="C19" s="113"/>
      <c r="D19" s="40"/>
      <c r="E19" s="40"/>
      <c r="G19" s="33"/>
      <c r="H19" s="33"/>
      <c r="I19" s="33"/>
      <c r="J19" s="33"/>
      <c r="K19" s="33"/>
      <c r="L19" s="33"/>
      <c r="M19" s="33"/>
      <c r="N19" s="33"/>
      <c r="O19" s="33"/>
      <c r="P19" s="33"/>
      <c r="Q19" s="40"/>
      <c r="R19" s="40"/>
      <c r="S19" s="40"/>
      <c r="T19" s="40"/>
      <c r="V19" s="40"/>
      <c r="W19" s="40"/>
    </row>
    <row r="20" spans="2:23" ht="15" customHeight="1" thickTop="1" thickBot="1">
      <c r="B20" s="112">
        <v>394</v>
      </c>
      <c r="C20" s="113"/>
      <c r="D20" s="40"/>
      <c r="E20" s="40"/>
      <c r="G20" s="33"/>
      <c r="H20" s="33"/>
      <c r="I20" s="33"/>
      <c r="J20" s="33"/>
      <c r="K20" s="33"/>
      <c r="L20" s="33"/>
      <c r="M20" s="33"/>
      <c r="N20" s="33"/>
      <c r="O20" s="33"/>
      <c r="P20" s="33"/>
      <c r="Q20" s="40"/>
      <c r="R20" s="40"/>
      <c r="S20" s="40"/>
      <c r="T20" s="40"/>
      <c r="V20" s="40"/>
      <c r="W20" s="40"/>
    </row>
    <row r="21" spans="2:23" ht="15" customHeight="1" thickTop="1" thickBot="1">
      <c r="B21" s="112">
        <v>395</v>
      </c>
      <c r="C21" s="113"/>
      <c r="D21" s="40"/>
      <c r="E21" s="40"/>
      <c r="G21" s="33"/>
      <c r="H21" s="33"/>
      <c r="I21" s="33"/>
      <c r="J21" s="33"/>
      <c r="K21" s="33"/>
      <c r="L21" s="33"/>
      <c r="M21" s="33"/>
      <c r="N21" s="33"/>
      <c r="O21" s="33"/>
      <c r="P21" s="33"/>
      <c r="Q21" s="40"/>
      <c r="R21" s="40"/>
      <c r="S21" s="40"/>
      <c r="T21" s="40"/>
      <c r="V21" s="40"/>
      <c r="W21" s="40"/>
    </row>
    <row r="22" spans="2:23" ht="15" customHeight="1" thickTop="1" thickBot="1">
      <c r="B22" s="112">
        <v>396</v>
      </c>
      <c r="C22" s="113"/>
      <c r="D22" s="40"/>
      <c r="E22" s="40"/>
      <c r="G22" s="33"/>
      <c r="H22" s="33"/>
      <c r="I22" s="33"/>
      <c r="J22" s="33"/>
      <c r="K22" s="33"/>
      <c r="L22" s="33"/>
      <c r="M22" s="33"/>
      <c r="N22" s="33"/>
      <c r="O22" s="33"/>
      <c r="P22" s="33"/>
      <c r="Q22" s="40"/>
      <c r="R22" s="40"/>
      <c r="S22" s="40"/>
      <c r="T22" s="40"/>
      <c r="V22" s="40"/>
      <c r="W22" s="40"/>
    </row>
    <row r="23" spans="2:23" ht="15" customHeight="1" thickTop="1" thickBot="1">
      <c r="B23" s="112">
        <v>397</v>
      </c>
      <c r="C23" s="113"/>
      <c r="D23" s="40"/>
      <c r="E23" s="40"/>
      <c r="G23" s="33"/>
      <c r="H23" s="33"/>
      <c r="I23" s="33"/>
      <c r="J23" s="33"/>
      <c r="K23" s="33"/>
      <c r="L23" s="33"/>
      <c r="M23" s="33"/>
      <c r="N23" s="33"/>
      <c r="O23" s="33"/>
      <c r="P23" s="33"/>
      <c r="Q23" s="40"/>
      <c r="R23" s="40"/>
      <c r="S23" s="40"/>
      <c r="T23" s="40"/>
      <c r="V23" s="40"/>
      <c r="W23" s="40"/>
    </row>
    <row r="24" spans="2:23" ht="15" customHeight="1" thickTop="1" thickBot="1">
      <c r="B24" s="112">
        <v>398</v>
      </c>
      <c r="C24" s="113"/>
      <c r="D24" s="40"/>
      <c r="E24" s="40"/>
      <c r="G24" s="33"/>
      <c r="H24" s="33"/>
      <c r="I24" s="33"/>
      <c r="J24" s="33"/>
      <c r="K24" s="33"/>
      <c r="L24" s="33"/>
      <c r="M24" s="33"/>
      <c r="N24" s="33"/>
      <c r="O24" s="33"/>
      <c r="P24" s="33"/>
      <c r="Q24" s="40"/>
      <c r="R24" s="40"/>
      <c r="S24" s="40"/>
      <c r="T24" s="40"/>
      <c r="V24" s="40"/>
      <c r="W24" s="40"/>
    </row>
    <row r="25" spans="2:23" ht="15" customHeight="1" thickTop="1" thickBot="1">
      <c r="B25" s="112">
        <v>399</v>
      </c>
      <c r="C25" s="113"/>
      <c r="D25" s="40"/>
      <c r="E25" s="40"/>
      <c r="G25" s="33"/>
      <c r="H25" s="33"/>
      <c r="I25" s="33"/>
      <c r="J25" s="33"/>
      <c r="K25" s="33"/>
      <c r="L25" s="33"/>
      <c r="M25" s="33"/>
      <c r="N25" s="33"/>
      <c r="O25" s="33"/>
      <c r="P25" s="33"/>
      <c r="Q25" s="40"/>
      <c r="R25" s="40"/>
      <c r="S25" s="40"/>
      <c r="T25" s="40"/>
      <c r="V25" s="40"/>
      <c r="W25" s="40"/>
    </row>
    <row r="26" spans="2:23" ht="15" customHeight="1" thickTop="1" thickBot="1">
      <c r="B26" s="112">
        <v>400</v>
      </c>
      <c r="C26" s="113"/>
      <c r="D26" s="40"/>
      <c r="E26" s="40"/>
      <c r="G26" s="33"/>
      <c r="H26" s="33"/>
      <c r="I26" s="33"/>
      <c r="J26" s="33"/>
      <c r="K26" s="33"/>
      <c r="L26" s="33"/>
      <c r="M26" s="33"/>
      <c r="N26" s="33"/>
      <c r="O26" s="33"/>
      <c r="P26" s="33"/>
      <c r="Q26" s="40"/>
      <c r="R26" s="40"/>
      <c r="S26" s="40"/>
      <c r="T26" s="40"/>
      <c r="V26" s="40"/>
      <c r="W26" s="40"/>
    </row>
    <row r="27" spans="2:23" ht="15" customHeight="1" thickTop="1" thickBot="1">
      <c r="B27" s="112">
        <v>401</v>
      </c>
      <c r="C27" s="113"/>
      <c r="D27" s="40"/>
      <c r="E27" s="40"/>
      <c r="G27" s="33"/>
      <c r="H27" s="33"/>
      <c r="I27" s="33"/>
      <c r="J27" s="33"/>
      <c r="K27" s="33"/>
      <c r="L27" s="33"/>
      <c r="M27" s="33"/>
      <c r="N27" s="33"/>
      <c r="O27" s="33"/>
      <c r="P27" s="33"/>
      <c r="Q27" s="40"/>
      <c r="R27" s="40"/>
      <c r="S27" s="40"/>
      <c r="T27" s="40"/>
      <c r="V27" s="40"/>
      <c r="W27" s="40"/>
    </row>
    <row r="28" spans="2:23" ht="15" customHeight="1" thickTop="1" thickBot="1">
      <c r="B28" s="112">
        <v>402</v>
      </c>
      <c r="C28" s="113"/>
      <c r="D28" s="40"/>
      <c r="E28" s="40"/>
      <c r="G28" s="33"/>
      <c r="H28" s="33"/>
      <c r="I28" s="33"/>
      <c r="J28" s="33"/>
      <c r="K28" s="33"/>
      <c r="L28" s="33"/>
      <c r="M28" s="33"/>
      <c r="N28" s="33"/>
      <c r="O28" s="33"/>
      <c r="P28" s="33"/>
      <c r="Q28" s="40"/>
      <c r="R28" s="40"/>
      <c r="S28" s="40"/>
      <c r="T28" s="40"/>
      <c r="V28" s="40"/>
      <c r="W28" s="40"/>
    </row>
    <row r="29" spans="2:23" ht="15" customHeight="1" thickTop="1" thickBot="1">
      <c r="B29" s="112">
        <v>403</v>
      </c>
      <c r="C29" s="113"/>
      <c r="D29" s="40"/>
      <c r="E29" s="40"/>
      <c r="G29" s="33"/>
      <c r="H29" s="33"/>
      <c r="I29" s="33"/>
      <c r="J29" s="33"/>
      <c r="K29" s="33"/>
      <c r="L29" s="33"/>
      <c r="M29" s="33"/>
      <c r="N29" s="33"/>
      <c r="O29" s="33"/>
      <c r="P29" s="33"/>
      <c r="Q29" s="40"/>
      <c r="R29" s="40"/>
      <c r="S29" s="40"/>
      <c r="T29" s="40"/>
      <c r="V29" s="40"/>
      <c r="W29" s="40"/>
    </row>
    <row r="30" spans="2:23" ht="15" customHeight="1" thickTop="1" thickBot="1">
      <c r="B30" s="112">
        <v>404</v>
      </c>
      <c r="C30" s="113"/>
      <c r="D30" s="40"/>
      <c r="E30" s="40"/>
      <c r="G30" s="33"/>
      <c r="H30" s="33"/>
      <c r="I30" s="33"/>
      <c r="J30" s="33"/>
      <c r="K30" s="33"/>
      <c r="L30" s="33"/>
      <c r="M30" s="33"/>
      <c r="N30" s="33"/>
      <c r="O30" s="33"/>
      <c r="P30" s="33"/>
      <c r="Q30" s="40"/>
      <c r="R30" s="40"/>
      <c r="S30" s="40"/>
      <c r="T30" s="40"/>
      <c r="V30" s="40"/>
      <c r="W30" s="40"/>
    </row>
    <row r="31" spans="2:23" ht="15" customHeight="1" thickTop="1" thickBot="1">
      <c r="B31" s="112">
        <v>405</v>
      </c>
      <c r="C31" s="113"/>
      <c r="D31" s="40"/>
      <c r="E31" s="40"/>
      <c r="F31" s="426" t="b">
        <v>1</v>
      </c>
      <c r="G31" s="33"/>
      <c r="H31" s="33"/>
      <c r="I31" s="33"/>
      <c r="J31" s="33"/>
      <c r="K31" s="33"/>
      <c r="L31" s="33"/>
      <c r="M31" s="33"/>
      <c r="N31" s="33"/>
      <c r="O31" s="33"/>
      <c r="P31" s="33"/>
      <c r="Q31" s="40"/>
      <c r="R31" s="40"/>
      <c r="S31" s="40"/>
      <c r="T31" s="40"/>
      <c r="V31" s="40"/>
      <c r="W31" s="40"/>
    </row>
    <row r="32" spans="2:23" ht="15" customHeight="1" thickTop="1" thickBot="1">
      <c r="B32" s="112">
        <v>406</v>
      </c>
      <c r="C32" s="113"/>
      <c r="D32" s="40"/>
      <c r="E32" s="40"/>
      <c r="F32" s="426" t="b">
        <v>1</v>
      </c>
      <c r="G32" s="33"/>
      <c r="H32" s="33"/>
      <c r="I32" s="33"/>
      <c r="J32" s="33"/>
      <c r="K32" s="33"/>
      <c r="L32" s="33"/>
      <c r="M32" s="33"/>
      <c r="N32" s="33"/>
      <c r="O32" s="33"/>
      <c r="P32" s="33"/>
      <c r="Q32" s="40"/>
      <c r="R32" s="40"/>
      <c r="S32" s="40"/>
      <c r="T32" s="40"/>
      <c r="V32" s="40"/>
      <c r="W32" s="40"/>
    </row>
    <row r="33" spans="2:23" ht="15" customHeight="1" thickTop="1" thickBot="1">
      <c r="B33" s="112">
        <v>407</v>
      </c>
      <c r="C33" s="113"/>
      <c r="D33" s="40"/>
      <c r="E33" s="40"/>
      <c r="F33" s="426" t="b">
        <v>1</v>
      </c>
      <c r="G33" s="107"/>
      <c r="H33" s="47"/>
      <c r="I33" s="44"/>
      <c r="J33" s="46"/>
      <c r="K33" s="33"/>
      <c r="L33" s="33"/>
      <c r="M33" s="33"/>
      <c r="N33" s="33"/>
      <c r="O33" s="33"/>
      <c r="P33" s="33"/>
      <c r="Q33" s="40"/>
      <c r="R33" s="40"/>
      <c r="S33" s="40"/>
      <c r="T33" s="40"/>
      <c r="V33" s="40"/>
      <c r="W33" s="40"/>
    </row>
    <row r="34" spans="2:23" ht="15" customHeight="1" thickTop="1" thickBot="1">
      <c r="B34" s="112">
        <v>408</v>
      </c>
      <c r="C34" s="113"/>
      <c r="D34" s="40"/>
      <c r="E34" s="40"/>
      <c r="G34" s="107"/>
      <c r="H34" s="47"/>
      <c r="I34" s="44"/>
      <c r="J34" s="50"/>
      <c r="K34" s="33"/>
      <c r="L34" s="33"/>
      <c r="M34" s="33"/>
      <c r="N34" s="33"/>
      <c r="O34" s="33"/>
      <c r="P34" s="33"/>
      <c r="Q34" s="40"/>
      <c r="R34" s="40"/>
      <c r="S34" s="40"/>
      <c r="T34" s="40"/>
      <c r="V34" s="40"/>
      <c r="W34" s="40"/>
    </row>
    <row r="35" spans="2:23" ht="15" customHeight="1" thickTop="1" thickBot="1">
      <c r="B35" s="112">
        <v>409</v>
      </c>
      <c r="C35" s="113"/>
      <c r="D35" s="40"/>
      <c r="E35" s="40"/>
      <c r="G35" s="44"/>
      <c r="H35" s="48"/>
      <c r="I35" s="45"/>
      <c r="J35" s="50"/>
      <c r="K35" s="33"/>
      <c r="L35" s="33"/>
      <c r="M35" s="33"/>
      <c r="N35" s="33"/>
      <c r="O35" s="33"/>
      <c r="P35" s="33"/>
      <c r="Q35" s="40"/>
      <c r="R35" s="40"/>
      <c r="S35" s="40"/>
      <c r="T35" s="40"/>
      <c r="V35" s="40"/>
      <c r="W35" s="40"/>
    </row>
    <row r="36" spans="2:23" ht="15" customHeight="1" thickTop="1" thickBot="1">
      <c r="B36" s="112">
        <v>410</v>
      </c>
      <c r="C36" s="113"/>
      <c r="D36" s="40"/>
      <c r="E36" s="40"/>
      <c r="G36" s="44"/>
      <c r="H36" s="49"/>
      <c r="I36" s="45"/>
      <c r="J36" s="50"/>
      <c r="K36" s="33"/>
      <c r="L36" s="33"/>
      <c r="M36" s="33"/>
      <c r="N36" s="33"/>
      <c r="O36" s="33"/>
      <c r="P36" s="33"/>
      <c r="Q36" s="40"/>
      <c r="R36" s="40"/>
      <c r="S36" s="40"/>
      <c r="T36" s="40"/>
      <c r="V36" s="40"/>
      <c r="W36" s="40"/>
    </row>
    <row r="37" spans="2:23" ht="15" customHeight="1" thickTop="1" thickBot="1">
      <c r="B37" s="112">
        <v>411</v>
      </c>
      <c r="C37" s="113"/>
      <c r="D37" s="40"/>
      <c r="E37" s="40"/>
      <c r="G37" s="33"/>
      <c r="H37" s="33"/>
      <c r="I37" s="33"/>
      <c r="J37" s="33"/>
      <c r="K37" s="33"/>
      <c r="L37" s="33"/>
      <c r="M37" s="33"/>
      <c r="N37" s="33"/>
      <c r="O37" s="33"/>
      <c r="P37" s="33"/>
      <c r="Q37" s="40"/>
      <c r="R37" s="40"/>
      <c r="S37" s="40"/>
      <c r="T37" s="40"/>
      <c r="V37" s="40"/>
      <c r="W37" s="40"/>
    </row>
    <row r="38" spans="2:23" ht="15" customHeight="1" thickTop="1" thickBot="1">
      <c r="B38" s="112">
        <v>412</v>
      </c>
      <c r="C38" s="113"/>
      <c r="D38" s="40"/>
      <c r="E38" s="40"/>
      <c r="G38" s="33"/>
      <c r="H38" s="33"/>
      <c r="I38" s="33"/>
      <c r="J38" s="33"/>
      <c r="K38" s="33"/>
      <c r="L38" s="33"/>
      <c r="M38" s="33"/>
      <c r="N38" s="33"/>
      <c r="O38" s="33"/>
      <c r="P38" s="33"/>
      <c r="Q38" s="40"/>
      <c r="R38" s="40"/>
      <c r="S38" s="40"/>
      <c r="T38" s="40"/>
      <c r="V38" s="40"/>
      <c r="W38" s="40"/>
    </row>
    <row r="39" spans="2:23" ht="15" customHeight="1" thickTop="1" thickBot="1">
      <c r="B39" s="112">
        <v>413</v>
      </c>
      <c r="C39" s="113"/>
      <c r="D39" s="40"/>
      <c r="E39" s="40"/>
      <c r="G39" s="33"/>
      <c r="H39" s="33"/>
      <c r="I39" s="33"/>
      <c r="J39" s="33"/>
      <c r="K39" s="33"/>
      <c r="L39" s="33"/>
      <c r="M39" s="33"/>
      <c r="N39" s="33"/>
      <c r="O39" s="33"/>
      <c r="P39" s="33"/>
      <c r="Q39" s="40"/>
      <c r="R39" s="40"/>
      <c r="S39" s="40"/>
      <c r="T39" s="40"/>
      <c r="V39" s="40"/>
      <c r="W39" s="40"/>
    </row>
    <row r="40" spans="2:23" ht="15" customHeight="1" thickTop="1" thickBot="1">
      <c r="B40" s="112">
        <v>414</v>
      </c>
      <c r="C40" s="113"/>
      <c r="D40" s="40"/>
      <c r="E40" s="40"/>
      <c r="G40" s="33"/>
      <c r="H40" s="33"/>
      <c r="I40" s="33"/>
      <c r="J40" s="33"/>
      <c r="K40" s="33"/>
      <c r="L40" s="33"/>
      <c r="M40" s="33"/>
      <c r="N40" s="33"/>
      <c r="O40" s="33"/>
      <c r="P40" s="33"/>
      <c r="Q40" s="40"/>
      <c r="R40" s="40"/>
      <c r="S40" s="40"/>
      <c r="T40" s="40"/>
      <c r="V40" s="40"/>
      <c r="W40" s="40"/>
    </row>
    <row r="41" spans="2:23" ht="15" customHeight="1" thickTop="1" thickBot="1">
      <c r="B41" s="112">
        <v>415</v>
      </c>
      <c r="C41" s="113"/>
      <c r="D41" s="40"/>
      <c r="E41" s="40"/>
      <c r="G41" s="42"/>
      <c r="I41" s="40"/>
      <c r="J41" s="40"/>
      <c r="K41" s="40"/>
      <c r="L41" s="41"/>
      <c r="M41" s="40"/>
      <c r="N41" s="40"/>
      <c r="O41" s="40"/>
      <c r="P41" s="40"/>
      <c r="Q41" s="40"/>
      <c r="R41" s="40"/>
      <c r="S41" s="40"/>
      <c r="T41" s="40"/>
      <c r="V41" s="40"/>
      <c r="W41" s="40"/>
    </row>
    <row r="42" spans="2:23" ht="15" customHeight="1" thickTop="1" thickBot="1">
      <c r="B42" s="112">
        <v>416</v>
      </c>
      <c r="C42" s="113"/>
      <c r="D42" s="40"/>
      <c r="E42" s="40"/>
      <c r="G42" s="42"/>
      <c r="I42" s="40"/>
      <c r="J42" s="40"/>
      <c r="K42" s="40"/>
      <c r="L42" s="40"/>
      <c r="M42" s="40"/>
      <c r="N42" s="40"/>
      <c r="O42" s="40"/>
      <c r="P42" s="40"/>
      <c r="Q42" s="40"/>
      <c r="R42" s="40"/>
      <c r="S42" s="40"/>
      <c r="T42" s="40"/>
      <c r="V42" s="40"/>
      <c r="W42" s="40"/>
    </row>
    <row r="43" spans="2:23" ht="15" customHeight="1" thickTop="1" thickBot="1">
      <c r="B43" s="112">
        <v>417</v>
      </c>
      <c r="C43" s="113"/>
      <c r="D43" s="40"/>
      <c r="E43" s="40"/>
      <c r="G43" s="42"/>
      <c r="I43" s="40"/>
      <c r="J43" s="40"/>
      <c r="K43" s="40"/>
      <c r="L43" s="40"/>
      <c r="M43" s="40"/>
      <c r="N43" s="40"/>
      <c r="O43" s="40"/>
      <c r="P43" s="40"/>
      <c r="Q43" s="40"/>
      <c r="R43" s="40"/>
      <c r="S43" s="40"/>
      <c r="T43" s="40"/>
      <c r="V43" s="40"/>
      <c r="W43" s="40"/>
    </row>
    <row r="44" spans="2:23" ht="15" customHeight="1" thickTop="1" thickBot="1">
      <c r="B44" s="112">
        <v>418</v>
      </c>
      <c r="C44" s="113"/>
      <c r="D44" s="40"/>
      <c r="E44" s="40"/>
      <c r="G44" s="42"/>
      <c r="I44" s="40"/>
      <c r="J44" s="40"/>
      <c r="K44" s="40"/>
      <c r="L44" s="40"/>
      <c r="M44" s="40"/>
      <c r="N44" s="40"/>
      <c r="O44" s="40"/>
      <c r="P44" s="40"/>
      <c r="Q44" s="40"/>
      <c r="R44" s="40"/>
      <c r="S44" s="40"/>
      <c r="T44" s="40"/>
      <c r="V44" s="40"/>
      <c r="W44" s="40"/>
    </row>
    <row r="45" spans="2:23" ht="15" customHeight="1" thickTop="1" thickBot="1">
      <c r="B45" s="112">
        <v>419</v>
      </c>
      <c r="C45" s="113"/>
      <c r="D45" s="40"/>
      <c r="E45" s="40"/>
      <c r="G45" s="42"/>
      <c r="I45" s="40"/>
      <c r="J45" s="40"/>
      <c r="K45" s="40"/>
      <c r="L45" s="40"/>
      <c r="M45" s="40"/>
      <c r="N45" s="40"/>
      <c r="O45" s="40"/>
      <c r="P45" s="40"/>
      <c r="Q45" s="40"/>
      <c r="R45" s="40"/>
      <c r="S45" s="40"/>
      <c r="T45" s="40"/>
      <c r="V45" s="40"/>
      <c r="W45" s="40"/>
    </row>
    <row r="46" spans="2:23" ht="15" customHeight="1" thickTop="1" thickBot="1">
      <c r="B46" s="112">
        <v>420</v>
      </c>
      <c r="C46" s="113"/>
      <c r="D46" s="40"/>
      <c r="E46" s="40"/>
      <c r="G46" s="42"/>
      <c r="I46" s="40"/>
      <c r="J46" s="40"/>
      <c r="K46" s="40"/>
      <c r="L46" s="40"/>
      <c r="M46" s="40"/>
      <c r="N46" s="40"/>
      <c r="O46" s="40"/>
      <c r="P46" s="40"/>
      <c r="Q46" s="40"/>
      <c r="R46" s="40"/>
      <c r="S46" s="40"/>
      <c r="T46" s="40"/>
      <c r="V46" s="40"/>
      <c r="W46" s="40"/>
    </row>
    <row r="47" spans="2:23" ht="15" customHeight="1" thickTop="1" thickBot="1">
      <c r="B47" s="112">
        <v>421</v>
      </c>
      <c r="C47" s="113"/>
      <c r="D47" s="40"/>
      <c r="E47" s="40"/>
      <c r="G47" s="42"/>
      <c r="I47" s="40"/>
      <c r="J47" s="40"/>
      <c r="K47" s="40"/>
      <c r="L47" s="40"/>
      <c r="M47" s="40"/>
      <c r="N47" s="40"/>
      <c r="O47" s="40"/>
      <c r="P47" s="40"/>
      <c r="Q47" s="40"/>
      <c r="R47" s="40"/>
      <c r="S47" s="40"/>
      <c r="T47" s="40"/>
      <c r="V47" s="40"/>
      <c r="W47" s="40"/>
    </row>
    <row r="48" spans="2:23" ht="15" customHeight="1" thickTop="1" thickBot="1">
      <c r="B48" s="112">
        <v>422</v>
      </c>
      <c r="C48" s="113"/>
      <c r="D48" s="40"/>
      <c r="E48" s="40"/>
      <c r="I48" s="40"/>
      <c r="J48" s="40"/>
      <c r="K48" s="40"/>
      <c r="L48" s="40"/>
      <c r="M48" s="40"/>
      <c r="N48" s="40"/>
      <c r="O48" s="40"/>
      <c r="P48" s="40"/>
      <c r="Q48" s="40"/>
      <c r="R48" s="40"/>
      <c r="S48" s="40"/>
      <c r="T48" s="40"/>
      <c r="V48" s="40"/>
      <c r="W48" s="40"/>
    </row>
    <row r="49" spans="2:23" ht="15" customHeight="1" thickTop="1" thickBot="1">
      <c r="B49" s="112">
        <v>423</v>
      </c>
      <c r="C49" s="113"/>
      <c r="D49" s="40"/>
      <c r="E49" s="40"/>
      <c r="G49" s="42"/>
      <c r="I49" s="40"/>
      <c r="J49" s="40"/>
      <c r="K49" s="40"/>
      <c r="L49" s="40"/>
      <c r="M49" s="40"/>
      <c r="N49" s="40"/>
      <c r="O49" s="40"/>
      <c r="P49" s="40"/>
      <c r="Q49" s="40"/>
      <c r="R49" s="40"/>
      <c r="S49" s="40"/>
      <c r="T49" s="40"/>
      <c r="V49" s="40"/>
      <c r="W49" s="40"/>
    </row>
    <row r="50" spans="2:23" ht="15" customHeight="1" thickTop="1" thickBot="1">
      <c r="B50" s="112">
        <v>424</v>
      </c>
      <c r="C50" s="113"/>
      <c r="D50" s="40"/>
      <c r="E50" s="40"/>
      <c r="G50" s="42"/>
      <c r="I50" s="40"/>
      <c r="J50" s="40"/>
      <c r="K50" s="40"/>
      <c r="L50" s="40"/>
      <c r="M50" s="40"/>
      <c r="N50" s="40"/>
      <c r="O50" s="40"/>
      <c r="P50" s="40"/>
      <c r="Q50" s="40"/>
      <c r="R50" s="40"/>
      <c r="S50" s="40"/>
      <c r="T50" s="40"/>
      <c r="V50" s="40"/>
      <c r="W50" s="40"/>
    </row>
    <row r="51" spans="2:23" ht="15" customHeight="1" thickTop="1" thickBot="1">
      <c r="B51" s="112">
        <v>425</v>
      </c>
      <c r="C51" s="113"/>
      <c r="D51" s="40"/>
      <c r="E51" s="40"/>
      <c r="I51" s="40"/>
      <c r="J51" s="40"/>
      <c r="K51" s="40"/>
      <c r="L51" s="40"/>
      <c r="M51" s="40"/>
      <c r="N51" s="40"/>
      <c r="O51" s="40"/>
      <c r="P51" s="40"/>
      <c r="Q51" s="40"/>
      <c r="R51" s="40"/>
      <c r="S51" s="40"/>
      <c r="T51" s="40"/>
      <c r="V51" s="40"/>
      <c r="W51" s="40"/>
    </row>
    <row r="52" spans="2:23" ht="15" customHeight="1" thickTop="1" thickBot="1">
      <c r="B52" s="112">
        <v>426</v>
      </c>
      <c r="C52" s="113"/>
      <c r="D52" s="40"/>
      <c r="E52" s="40"/>
      <c r="G52" s="42"/>
      <c r="I52" s="40"/>
      <c r="J52" s="40"/>
      <c r="K52" s="40"/>
      <c r="L52" s="40"/>
      <c r="M52" s="40"/>
      <c r="N52" s="40"/>
      <c r="O52" s="40"/>
      <c r="P52" s="40"/>
      <c r="Q52" s="40"/>
      <c r="R52" s="40"/>
      <c r="S52" s="40"/>
      <c r="T52" s="40"/>
      <c r="V52" s="40"/>
      <c r="W52" s="40"/>
    </row>
    <row r="53" spans="2:23" ht="15" customHeight="1" thickTop="1" thickBot="1">
      <c r="B53" s="112">
        <v>427</v>
      </c>
      <c r="C53" s="113"/>
      <c r="D53" s="40"/>
      <c r="E53" s="40"/>
      <c r="G53" s="42"/>
      <c r="I53" s="40"/>
      <c r="J53" s="40"/>
      <c r="K53" s="40"/>
      <c r="L53" s="40"/>
      <c r="M53" s="40"/>
      <c r="N53" s="40"/>
      <c r="O53" s="40"/>
      <c r="P53" s="40"/>
      <c r="Q53" s="40"/>
      <c r="R53" s="40"/>
      <c r="S53" s="40"/>
      <c r="T53" s="40"/>
      <c r="V53" s="40"/>
      <c r="W53" s="40"/>
    </row>
    <row r="54" spans="2:23" ht="15" customHeight="1" thickTop="1" thickBot="1">
      <c r="B54" s="112">
        <v>428</v>
      </c>
      <c r="C54" s="113"/>
      <c r="D54" s="40"/>
      <c r="E54" s="40"/>
      <c r="I54" s="40"/>
      <c r="J54" s="40"/>
      <c r="K54" s="40"/>
      <c r="L54" s="40"/>
      <c r="M54" s="40"/>
      <c r="N54" s="40"/>
      <c r="O54" s="40"/>
      <c r="P54" s="40"/>
      <c r="Q54" s="40"/>
      <c r="R54" s="40"/>
      <c r="S54" s="40"/>
      <c r="T54" s="40"/>
      <c r="V54" s="40"/>
      <c r="W54" s="40"/>
    </row>
    <row r="55" spans="2:23" ht="15" customHeight="1" thickTop="1" thickBot="1">
      <c r="B55" s="112">
        <v>429</v>
      </c>
      <c r="C55" s="113"/>
      <c r="D55" s="40"/>
      <c r="E55" s="40"/>
      <c r="G55" s="42"/>
      <c r="I55" s="40"/>
      <c r="J55" s="40"/>
      <c r="K55" s="40"/>
      <c r="L55" s="40"/>
      <c r="M55" s="40"/>
      <c r="N55" s="40"/>
      <c r="O55" s="40"/>
      <c r="P55" s="40"/>
      <c r="Q55" s="40"/>
      <c r="R55" s="40"/>
      <c r="S55" s="40"/>
      <c r="T55" s="40"/>
      <c r="V55" s="40"/>
      <c r="W55" s="40"/>
    </row>
    <row r="56" spans="2:23" ht="15" customHeight="1" thickTop="1" thickBot="1">
      <c r="B56" s="112">
        <v>430</v>
      </c>
      <c r="C56" s="113"/>
      <c r="D56" s="40"/>
      <c r="E56" s="40"/>
      <c r="G56" s="42"/>
      <c r="I56" s="40"/>
      <c r="J56" s="40"/>
      <c r="K56" s="40"/>
      <c r="L56" s="40"/>
      <c r="M56" s="40"/>
      <c r="N56" s="40"/>
      <c r="O56" s="40"/>
      <c r="P56" s="40"/>
      <c r="Q56" s="40"/>
      <c r="R56" s="40"/>
      <c r="S56" s="40"/>
      <c r="T56" s="40"/>
      <c r="V56" s="40"/>
      <c r="W56" s="40"/>
    </row>
    <row r="57" spans="2:23" ht="15" customHeight="1" thickTop="1" thickBot="1">
      <c r="B57" s="112">
        <v>431</v>
      </c>
      <c r="C57" s="113"/>
      <c r="D57" s="40"/>
      <c r="E57" s="40"/>
      <c r="I57" s="40"/>
      <c r="J57" s="40"/>
      <c r="K57" s="40"/>
      <c r="L57" s="40"/>
      <c r="M57" s="40"/>
      <c r="N57" s="40"/>
      <c r="O57" s="40"/>
      <c r="P57" s="40"/>
      <c r="Q57" s="40"/>
      <c r="R57" s="40"/>
      <c r="S57" s="40"/>
      <c r="T57" s="40"/>
      <c r="V57" s="40"/>
      <c r="W57" s="40"/>
    </row>
    <row r="58" spans="2:23" ht="15" customHeight="1" thickTop="1" thickBot="1">
      <c r="B58" s="112">
        <v>432</v>
      </c>
      <c r="C58" s="113"/>
      <c r="D58" s="40"/>
      <c r="E58" s="40"/>
      <c r="I58" s="40"/>
      <c r="J58" s="40"/>
      <c r="K58" s="40"/>
      <c r="L58" s="40"/>
      <c r="M58" s="40"/>
      <c r="N58" s="40"/>
      <c r="O58" s="40"/>
      <c r="P58" s="40"/>
      <c r="Q58" s="40"/>
      <c r="R58" s="40"/>
      <c r="S58" s="40"/>
      <c r="T58" s="40"/>
      <c r="V58" s="40"/>
      <c r="W58" s="40"/>
    </row>
    <row r="59" spans="2:23" ht="15" customHeight="1" thickTop="1" thickBot="1">
      <c r="B59" s="112">
        <v>433</v>
      </c>
      <c r="C59" s="113"/>
      <c r="D59" s="40"/>
      <c r="E59" s="40"/>
      <c r="G59" s="70"/>
      <c r="H59" s="70"/>
      <c r="I59" s="448"/>
      <c r="J59" s="448"/>
      <c r="K59" s="40"/>
      <c r="L59" s="40"/>
      <c r="M59" s="40"/>
      <c r="N59" s="40"/>
      <c r="O59" s="40"/>
      <c r="P59" s="40"/>
      <c r="Q59" s="40"/>
      <c r="R59" s="40"/>
      <c r="S59" s="40"/>
      <c r="T59" s="40"/>
      <c r="V59" s="40"/>
      <c r="W59" s="40"/>
    </row>
    <row r="60" spans="2:23" ht="15" customHeight="1" thickTop="1" thickBot="1">
      <c r="B60" s="112">
        <v>434</v>
      </c>
      <c r="C60" s="113"/>
      <c r="D60" s="40"/>
      <c r="E60" s="40"/>
      <c r="G60" s="71"/>
      <c r="H60" s="71"/>
      <c r="I60" s="71"/>
      <c r="J60" s="72"/>
      <c r="K60" s="40"/>
      <c r="L60" s="40"/>
      <c r="M60" s="40"/>
      <c r="N60" s="40"/>
      <c r="O60" s="40"/>
      <c r="P60" s="40"/>
      <c r="Q60" s="40"/>
      <c r="R60" s="40"/>
      <c r="S60" s="40"/>
      <c r="T60" s="40"/>
      <c r="V60" s="40"/>
      <c r="W60" s="40"/>
    </row>
    <row r="61" spans="2:23" ht="15" customHeight="1" thickTop="1" thickBot="1">
      <c r="B61" s="112">
        <v>435</v>
      </c>
      <c r="C61" s="113"/>
      <c r="D61" s="40"/>
      <c r="E61" s="40"/>
      <c r="G61" s="73"/>
      <c r="H61" s="74"/>
      <c r="I61" s="75"/>
      <c r="J61" s="76"/>
      <c r="K61" s="40"/>
      <c r="L61" s="40"/>
      <c r="M61" s="40"/>
      <c r="N61" s="40"/>
      <c r="O61" s="40"/>
      <c r="P61" s="40"/>
      <c r="Q61" s="40"/>
      <c r="R61" s="40"/>
      <c r="S61" s="40"/>
      <c r="T61" s="40"/>
      <c r="V61" s="40"/>
      <c r="W61" s="40"/>
    </row>
    <row r="62" spans="2:23" ht="15" customHeight="1" thickTop="1" thickBot="1">
      <c r="B62" s="112">
        <v>436</v>
      </c>
      <c r="C62" s="113"/>
      <c r="D62" s="40"/>
      <c r="E62" s="40"/>
      <c r="G62" s="77"/>
      <c r="H62" s="74"/>
      <c r="I62" s="75"/>
      <c r="J62" s="76"/>
      <c r="K62" s="40"/>
      <c r="L62" s="40"/>
      <c r="M62" s="40"/>
      <c r="N62" s="40"/>
      <c r="O62" s="40"/>
      <c r="P62" s="40"/>
      <c r="Q62" s="40"/>
      <c r="R62" s="40"/>
      <c r="S62" s="40"/>
      <c r="T62" s="40"/>
      <c r="V62" s="40"/>
      <c r="W62" s="40"/>
    </row>
    <row r="63" spans="2:23" ht="15" customHeight="1" thickTop="1" thickBot="1">
      <c r="B63" s="112">
        <v>437</v>
      </c>
      <c r="C63" s="113"/>
      <c r="D63" s="40"/>
      <c r="E63" s="40"/>
      <c r="G63" s="78"/>
      <c r="H63" s="79"/>
      <c r="I63" s="75"/>
      <c r="J63" s="76"/>
      <c r="K63" s="40"/>
      <c r="L63" s="40"/>
      <c r="M63" s="40"/>
      <c r="N63" s="40"/>
      <c r="O63" s="40"/>
      <c r="P63" s="40"/>
      <c r="Q63" s="40"/>
      <c r="R63" s="40"/>
      <c r="S63" s="40"/>
      <c r="T63" s="40"/>
      <c r="V63" s="40"/>
      <c r="W63" s="40"/>
    </row>
    <row r="64" spans="2:23" ht="15" customHeight="1" thickTop="1" thickBot="1">
      <c r="B64" s="112">
        <v>438</v>
      </c>
      <c r="C64" s="113"/>
      <c r="D64" s="40"/>
      <c r="E64" s="40"/>
      <c r="G64" s="80"/>
      <c r="H64" s="79"/>
      <c r="I64" s="75"/>
      <c r="J64" s="76"/>
      <c r="K64" s="40"/>
      <c r="L64" s="40"/>
      <c r="M64" s="40"/>
      <c r="N64" s="40"/>
      <c r="O64" s="40"/>
      <c r="P64" s="40"/>
      <c r="Q64" s="40"/>
      <c r="R64" s="40"/>
      <c r="S64" s="40"/>
      <c r="T64" s="40"/>
      <c r="V64" s="40"/>
      <c r="W64" s="40"/>
    </row>
    <row r="65" spans="2:23" ht="15" customHeight="1" thickTop="1" thickBot="1">
      <c r="B65" s="112">
        <v>439</v>
      </c>
      <c r="C65" s="113"/>
      <c r="D65" s="40"/>
      <c r="E65" s="40"/>
      <c r="G65" s="81"/>
      <c r="H65" s="79"/>
      <c r="I65" s="75"/>
      <c r="J65" s="76"/>
      <c r="K65" s="40"/>
      <c r="L65" s="40"/>
      <c r="M65" s="40"/>
      <c r="N65" s="40"/>
      <c r="O65" s="40"/>
      <c r="P65" s="40"/>
      <c r="Q65" s="40"/>
      <c r="R65" s="40"/>
      <c r="S65" s="40"/>
      <c r="T65" s="40"/>
      <c r="V65" s="40"/>
      <c r="W65" s="40"/>
    </row>
    <row r="66" spans="2:23" ht="15" customHeight="1" thickTop="1" thickBot="1">
      <c r="B66" s="112">
        <v>440</v>
      </c>
      <c r="C66" s="113"/>
      <c r="D66" s="40"/>
      <c r="E66" s="40"/>
      <c r="G66" s="82"/>
      <c r="H66" s="79"/>
      <c r="I66" s="75"/>
      <c r="J66" s="76"/>
      <c r="K66" s="40"/>
      <c r="L66" s="40"/>
      <c r="M66" s="40"/>
      <c r="N66" s="40"/>
      <c r="O66" s="40"/>
      <c r="P66" s="40"/>
      <c r="Q66" s="40"/>
      <c r="R66" s="40"/>
      <c r="S66" s="40"/>
      <c r="T66" s="40"/>
      <c r="V66" s="40"/>
      <c r="W66" s="40"/>
    </row>
    <row r="67" spans="2:23" ht="15" customHeight="1" thickTop="1" thickBot="1">
      <c r="B67" s="112">
        <v>441</v>
      </c>
      <c r="C67" s="113"/>
      <c r="D67" s="40"/>
      <c r="E67" s="40"/>
      <c r="G67" s="83"/>
      <c r="H67" s="79"/>
      <c r="I67" s="75"/>
      <c r="J67" s="76"/>
      <c r="K67" s="40"/>
      <c r="L67" s="40"/>
      <c r="M67" s="40"/>
      <c r="N67" s="40"/>
      <c r="O67" s="40"/>
      <c r="P67" s="40"/>
      <c r="Q67" s="40"/>
      <c r="R67" s="40"/>
      <c r="S67" s="40"/>
      <c r="T67" s="40"/>
      <c r="V67" s="40"/>
      <c r="W67" s="40"/>
    </row>
    <row r="68" spans="2:23" ht="15" customHeight="1" thickTop="1" thickBot="1">
      <c r="B68" s="112">
        <v>442</v>
      </c>
      <c r="C68" s="113"/>
      <c r="D68" s="40"/>
      <c r="E68" s="40"/>
      <c r="G68" s="84"/>
      <c r="H68" s="79"/>
      <c r="I68" s="75"/>
      <c r="J68" s="76"/>
      <c r="K68" s="40"/>
      <c r="L68" s="40"/>
      <c r="M68" s="40"/>
      <c r="N68" s="40"/>
      <c r="O68" s="40"/>
      <c r="P68" s="40"/>
      <c r="Q68" s="40"/>
      <c r="R68" s="40"/>
      <c r="S68" s="40"/>
      <c r="T68" s="40"/>
      <c r="V68" s="40"/>
      <c r="W68" s="40"/>
    </row>
    <row r="69" spans="2:23" ht="15" customHeight="1" thickTop="1" thickBot="1">
      <c r="B69" s="112">
        <v>443</v>
      </c>
      <c r="C69" s="113"/>
      <c r="D69" s="40"/>
      <c r="E69" s="40"/>
      <c r="G69" s="85"/>
      <c r="H69" s="79"/>
      <c r="I69" s="86"/>
      <c r="J69" s="87"/>
      <c r="K69" s="40"/>
      <c r="L69" s="40"/>
      <c r="M69" s="40"/>
      <c r="N69" s="40"/>
      <c r="O69" s="40"/>
      <c r="P69" s="40"/>
      <c r="Q69" s="40"/>
      <c r="R69" s="40"/>
      <c r="S69" s="40"/>
      <c r="T69" s="40"/>
      <c r="V69" s="40"/>
      <c r="W69" s="40"/>
    </row>
    <row r="70" spans="2:23" ht="15" customHeight="1" thickTop="1" thickBot="1">
      <c r="B70" s="112">
        <v>444</v>
      </c>
      <c r="C70" s="113"/>
      <c r="D70" s="40"/>
      <c r="E70" s="40"/>
      <c r="G70" s="88"/>
      <c r="H70" s="79"/>
      <c r="I70" s="86"/>
      <c r="J70" s="87"/>
      <c r="K70" s="40"/>
      <c r="L70" s="40"/>
      <c r="M70" s="40"/>
      <c r="N70" s="40"/>
      <c r="O70" s="40"/>
      <c r="P70" s="40"/>
      <c r="Q70" s="40"/>
      <c r="R70" s="40"/>
      <c r="S70" s="40"/>
      <c r="T70" s="40"/>
      <c r="V70" s="40"/>
      <c r="W70" s="40"/>
    </row>
    <row r="71" spans="2:23" ht="15" customHeight="1" thickTop="1" thickBot="1">
      <c r="B71" s="112">
        <v>445</v>
      </c>
      <c r="C71" s="113"/>
      <c r="D71" s="40"/>
      <c r="E71" s="40"/>
      <c r="G71" s="89"/>
      <c r="H71" s="79"/>
      <c r="I71" s="86"/>
      <c r="J71" s="87"/>
      <c r="K71" s="40"/>
      <c r="L71" s="40"/>
      <c r="M71" s="40"/>
      <c r="N71" s="40"/>
      <c r="O71" s="40"/>
      <c r="P71" s="40"/>
      <c r="Q71" s="40"/>
      <c r="R71" s="40"/>
      <c r="S71" s="40"/>
      <c r="T71" s="40"/>
      <c r="V71" s="40"/>
      <c r="W71" s="40"/>
    </row>
    <row r="72" spans="2:23" ht="15" customHeight="1" thickTop="1" thickBot="1">
      <c r="B72" s="112">
        <v>446</v>
      </c>
      <c r="C72" s="113"/>
      <c r="D72" s="40"/>
      <c r="E72" s="40"/>
      <c r="G72" s="90"/>
      <c r="H72" s="79"/>
      <c r="I72" s="86"/>
      <c r="J72" s="87"/>
      <c r="K72" s="40"/>
      <c r="L72" s="40"/>
      <c r="M72" s="40"/>
      <c r="N72" s="40"/>
      <c r="O72" s="40"/>
      <c r="P72" s="40"/>
      <c r="Q72" s="40"/>
      <c r="R72" s="40"/>
      <c r="S72" s="40"/>
      <c r="T72" s="40"/>
      <c r="V72" s="40"/>
      <c r="W72" s="40"/>
    </row>
    <row r="73" spans="2:23" ht="15" customHeight="1" thickTop="1" thickBot="1">
      <c r="B73" s="112">
        <v>447</v>
      </c>
      <c r="C73" s="113"/>
      <c r="D73" s="40"/>
      <c r="E73" s="40"/>
      <c r="G73" s="91"/>
      <c r="H73" s="79"/>
      <c r="I73" s="86"/>
      <c r="J73" s="87"/>
      <c r="K73" s="40"/>
      <c r="L73" s="40"/>
      <c r="M73" s="40"/>
      <c r="N73" s="40"/>
      <c r="O73" s="40"/>
      <c r="P73" s="40"/>
      <c r="Q73" s="40"/>
      <c r="R73" s="40"/>
      <c r="S73" s="40"/>
      <c r="T73" s="40"/>
      <c r="V73" s="40"/>
      <c r="W73" s="40"/>
    </row>
    <row r="74" spans="2:23" ht="15" customHeight="1" thickTop="1" thickBot="1">
      <c r="B74" s="112">
        <v>448</v>
      </c>
      <c r="C74" s="113"/>
      <c r="D74" s="40"/>
      <c r="E74" s="40"/>
      <c r="G74" s="92"/>
      <c r="H74" s="79"/>
      <c r="I74" s="86"/>
      <c r="J74" s="87"/>
      <c r="K74" s="40"/>
      <c r="L74" s="40"/>
      <c r="M74" s="40"/>
      <c r="N74" s="40"/>
      <c r="O74" s="40"/>
      <c r="P74" s="40"/>
      <c r="Q74" s="40"/>
      <c r="R74" s="40"/>
      <c r="S74" s="40"/>
      <c r="T74" s="40"/>
      <c r="V74" s="40"/>
      <c r="W74" s="40"/>
    </row>
    <row r="75" spans="2:23" ht="15" customHeight="1" thickTop="1" thickBot="1">
      <c r="B75" s="112">
        <v>449</v>
      </c>
      <c r="C75" s="113"/>
      <c r="D75" s="40"/>
      <c r="E75" s="40"/>
      <c r="G75" s="93"/>
      <c r="H75" s="79"/>
      <c r="I75" s="86"/>
      <c r="J75" s="87"/>
      <c r="K75" s="40"/>
      <c r="L75" s="40"/>
      <c r="M75" s="40"/>
      <c r="N75" s="40"/>
      <c r="O75" s="40"/>
      <c r="P75" s="40"/>
      <c r="Q75" s="40"/>
      <c r="R75" s="40"/>
      <c r="S75" s="40"/>
      <c r="T75" s="40"/>
      <c r="V75" s="40"/>
      <c r="W75" s="40"/>
    </row>
    <row r="76" spans="2:23" ht="15" customHeight="1" thickTop="1" thickBot="1">
      <c r="B76" s="112">
        <v>450</v>
      </c>
      <c r="C76" s="113"/>
      <c r="D76" s="40"/>
      <c r="E76" s="40"/>
      <c r="G76" s="94"/>
      <c r="H76" s="79"/>
      <c r="I76" s="86"/>
      <c r="J76" s="87"/>
      <c r="K76" s="40"/>
      <c r="L76" s="40"/>
      <c r="M76" s="40"/>
      <c r="N76" s="40"/>
      <c r="O76" s="40"/>
      <c r="P76" s="40"/>
      <c r="Q76" s="40"/>
      <c r="R76" s="40"/>
      <c r="S76" s="40"/>
      <c r="T76" s="40"/>
      <c r="V76" s="40"/>
      <c r="W76" s="40"/>
    </row>
    <row r="77" spans="2:23" ht="15" customHeight="1" thickTop="1" thickBot="1">
      <c r="B77" s="112">
        <v>451</v>
      </c>
      <c r="C77" s="113"/>
      <c r="D77" s="40"/>
      <c r="E77" s="40"/>
      <c r="K77" s="40"/>
      <c r="L77" s="40"/>
      <c r="M77" s="40"/>
      <c r="N77" s="40"/>
      <c r="O77" s="40"/>
      <c r="P77" s="40"/>
      <c r="Q77" s="40"/>
      <c r="R77" s="40"/>
      <c r="S77" s="40"/>
      <c r="T77" s="40"/>
      <c r="V77" s="40"/>
      <c r="W77" s="40"/>
    </row>
    <row r="78" spans="2:23" ht="15" customHeight="1" thickTop="1" thickBot="1">
      <c r="B78" s="112">
        <v>452</v>
      </c>
      <c r="C78" s="113"/>
      <c r="D78" s="40"/>
      <c r="E78" s="40"/>
      <c r="K78" s="40"/>
      <c r="L78" s="40"/>
      <c r="M78" s="40"/>
      <c r="N78" s="40"/>
      <c r="O78" s="40"/>
      <c r="P78" s="40"/>
      <c r="Q78" s="40"/>
      <c r="R78" s="40"/>
      <c r="S78" s="40"/>
      <c r="T78" s="40"/>
      <c r="V78" s="40"/>
      <c r="W78" s="40"/>
    </row>
    <row r="79" spans="2:23" ht="15" customHeight="1" thickTop="1" thickBot="1">
      <c r="B79" s="112">
        <v>453</v>
      </c>
      <c r="C79" s="113"/>
      <c r="D79" s="40"/>
      <c r="E79" s="40"/>
      <c r="K79" s="40"/>
      <c r="L79" s="40"/>
      <c r="M79" s="40"/>
      <c r="N79" s="40"/>
      <c r="O79" s="40"/>
      <c r="P79" s="40"/>
      <c r="Q79" s="40"/>
      <c r="R79" s="40"/>
      <c r="S79" s="40"/>
      <c r="T79" s="40"/>
      <c r="V79" s="40"/>
      <c r="W79" s="40"/>
    </row>
    <row r="80" spans="2:23" ht="15" customHeight="1" thickTop="1" thickBot="1">
      <c r="B80" s="112">
        <v>454</v>
      </c>
      <c r="C80" s="113"/>
      <c r="D80" s="40"/>
      <c r="E80" s="40"/>
      <c r="I80" s="108">
        <v>0</v>
      </c>
      <c r="J80" s="108">
        <v>0</v>
      </c>
      <c r="K80" s="40"/>
      <c r="L80" s="40"/>
      <c r="M80" s="40"/>
      <c r="N80" s="40"/>
      <c r="O80" s="40"/>
      <c r="P80" s="40"/>
      <c r="Q80" s="40"/>
      <c r="R80" s="40"/>
      <c r="S80" s="40"/>
      <c r="T80" s="40"/>
      <c r="V80" s="40"/>
      <c r="W80" s="40"/>
    </row>
    <row r="81" spans="2:23" ht="15" customHeight="1" thickTop="1" thickBot="1">
      <c r="B81" s="112">
        <v>455</v>
      </c>
      <c r="C81" s="113"/>
      <c r="D81" s="40"/>
      <c r="E81" s="40"/>
      <c r="I81" s="108">
        <v>100</v>
      </c>
      <c r="J81" s="108">
        <v>100</v>
      </c>
      <c r="K81" s="40"/>
      <c r="L81" s="40"/>
      <c r="M81" s="40"/>
      <c r="N81" s="40"/>
      <c r="O81" s="40"/>
      <c r="P81" s="40"/>
      <c r="Q81" s="40"/>
      <c r="R81" s="40"/>
      <c r="S81" s="40"/>
      <c r="T81" s="40"/>
      <c r="V81" s="40"/>
      <c r="W81" s="40"/>
    </row>
    <row r="82" spans="2:23" ht="15" customHeight="1" thickTop="1" thickBot="1">
      <c r="B82" s="112">
        <v>456</v>
      </c>
      <c r="C82" s="113"/>
      <c r="D82" s="40"/>
      <c r="E82" s="40"/>
      <c r="I82" s="108">
        <v>0</v>
      </c>
      <c r="J82" s="108">
        <v>200</v>
      </c>
      <c r="K82" s="40"/>
      <c r="L82" s="40"/>
      <c r="M82" s="40"/>
      <c r="N82" s="40"/>
      <c r="O82" s="40"/>
      <c r="P82" s="40"/>
      <c r="Q82" s="40"/>
      <c r="R82" s="40"/>
      <c r="S82" s="40"/>
      <c r="T82" s="40"/>
      <c r="V82" s="40"/>
      <c r="W82" s="40"/>
    </row>
    <row r="83" spans="2:23" ht="15" customHeight="1" thickTop="1" thickBot="1">
      <c r="B83" s="112">
        <v>457</v>
      </c>
      <c r="C83" s="113"/>
      <c r="D83" s="40"/>
      <c r="E83" s="40"/>
      <c r="K83" s="40"/>
      <c r="L83" s="40"/>
      <c r="M83" s="40"/>
      <c r="N83" s="40"/>
      <c r="O83" s="40"/>
      <c r="P83" s="40"/>
      <c r="Q83" s="40"/>
      <c r="R83" s="40"/>
      <c r="S83" s="40"/>
      <c r="T83" s="40"/>
      <c r="V83" s="40"/>
      <c r="W83" s="40"/>
    </row>
    <row r="84" spans="2:23" ht="15" customHeight="1" thickTop="1" thickBot="1">
      <c r="B84" s="112">
        <v>458</v>
      </c>
      <c r="C84" s="113"/>
      <c r="D84" s="40"/>
      <c r="E84" s="40"/>
      <c r="K84" s="40"/>
      <c r="L84" s="40"/>
      <c r="M84" s="40"/>
      <c r="N84" s="40"/>
      <c r="O84" s="40"/>
      <c r="P84" s="40"/>
      <c r="Q84" s="40"/>
      <c r="R84" s="40"/>
      <c r="S84" s="40"/>
      <c r="T84" s="40"/>
      <c r="V84" s="40"/>
      <c r="W84" s="40"/>
    </row>
    <row r="85" spans="2:23" ht="15" customHeight="1" thickTop="1" thickBot="1">
      <c r="B85" s="112">
        <v>459</v>
      </c>
      <c r="C85" s="113"/>
      <c r="D85" s="40"/>
      <c r="E85" s="40"/>
      <c r="K85" s="40"/>
      <c r="L85" s="40"/>
      <c r="M85" s="40"/>
      <c r="N85" s="40"/>
      <c r="O85" s="40"/>
      <c r="P85" s="40"/>
      <c r="Q85" s="40"/>
      <c r="R85" s="40"/>
      <c r="S85" s="40"/>
      <c r="T85" s="40"/>
      <c r="V85" s="40"/>
      <c r="W85" s="40"/>
    </row>
    <row r="86" spans="2:23" ht="15" customHeight="1" thickTop="1" thickBot="1">
      <c r="B86" s="112">
        <v>460</v>
      </c>
      <c r="C86" s="113"/>
      <c r="D86" s="40"/>
      <c r="E86" s="40"/>
      <c r="K86" s="40"/>
      <c r="L86" s="40"/>
      <c r="M86" s="40"/>
      <c r="N86" s="40"/>
      <c r="O86" s="40"/>
      <c r="P86" s="40"/>
      <c r="Q86" s="40"/>
      <c r="R86" s="40"/>
      <c r="S86" s="40"/>
      <c r="T86" s="40"/>
      <c r="V86" s="40"/>
      <c r="W86" s="40"/>
    </row>
    <row r="87" spans="2:23" ht="15" customHeight="1" thickTop="1" thickBot="1">
      <c r="B87" s="112">
        <v>461</v>
      </c>
      <c r="C87" s="113"/>
      <c r="D87" s="40"/>
      <c r="E87" s="40"/>
      <c r="K87" s="40"/>
      <c r="L87" s="40"/>
      <c r="M87" s="40"/>
      <c r="N87" s="40"/>
      <c r="O87" s="40"/>
      <c r="P87" s="40"/>
      <c r="Q87" s="40"/>
      <c r="R87" s="40"/>
      <c r="S87" s="40"/>
      <c r="T87" s="40"/>
      <c r="V87" s="40"/>
      <c r="W87" s="40"/>
    </row>
    <row r="88" spans="2:23" ht="15" customHeight="1" thickTop="1" thickBot="1">
      <c r="B88" s="112">
        <v>462</v>
      </c>
      <c r="C88" s="113"/>
      <c r="D88" s="40"/>
      <c r="E88" s="40"/>
      <c r="K88" s="40"/>
      <c r="L88" s="40"/>
      <c r="M88" s="40"/>
      <c r="N88" s="40"/>
      <c r="O88" s="40"/>
      <c r="P88" s="40"/>
      <c r="Q88" s="40"/>
      <c r="R88" s="40"/>
      <c r="S88" s="40"/>
      <c r="T88" s="40"/>
      <c r="V88" s="40"/>
      <c r="W88" s="40"/>
    </row>
    <row r="89" spans="2:23" ht="15" customHeight="1" thickTop="1" thickBot="1">
      <c r="B89" s="112">
        <v>463</v>
      </c>
      <c r="C89" s="113"/>
      <c r="D89" s="40"/>
      <c r="E89" s="40"/>
      <c r="K89" s="40"/>
      <c r="L89" s="40"/>
      <c r="M89" s="40"/>
      <c r="N89" s="40"/>
      <c r="O89" s="40"/>
      <c r="P89" s="40"/>
      <c r="Q89" s="40"/>
      <c r="R89" s="40"/>
      <c r="S89" s="40"/>
      <c r="T89" s="40"/>
      <c r="V89" s="40"/>
      <c r="W89" s="40"/>
    </row>
    <row r="90" spans="2:23" ht="15" customHeight="1" thickTop="1" thickBot="1">
      <c r="B90" s="112">
        <v>464</v>
      </c>
      <c r="C90" s="113"/>
      <c r="D90" s="40"/>
      <c r="E90" s="40"/>
      <c r="K90" s="40"/>
      <c r="L90" s="40"/>
      <c r="M90" s="40"/>
      <c r="N90" s="40"/>
      <c r="O90" s="40"/>
      <c r="P90" s="40"/>
      <c r="Q90" s="40"/>
      <c r="R90" s="40"/>
      <c r="S90" s="40"/>
      <c r="T90" s="40"/>
      <c r="V90" s="40"/>
      <c r="W90" s="40"/>
    </row>
    <row r="91" spans="2:23" ht="15" customHeight="1" thickTop="1" thickBot="1">
      <c r="B91" s="112">
        <v>465</v>
      </c>
      <c r="C91" s="113"/>
      <c r="D91" s="40"/>
      <c r="E91" s="40"/>
      <c r="K91" s="40"/>
      <c r="L91" s="40"/>
      <c r="M91" s="40"/>
      <c r="N91" s="40"/>
      <c r="O91" s="40"/>
      <c r="P91" s="40"/>
      <c r="Q91" s="40"/>
      <c r="R91" s="40"/>
      <c r="S91" s="40"/>
      <c r="T91" s="40"/>
      <c r="V91" s="40"/>
      <c r="W91" s="40"/>
    </row>
    <row r="92" spans="2:23" ht="15" customHeight="1" thickTop="1" thickBot="1">
      <c r="B92" s="112">
        <v>466</v>
      </c>
      <c r="C92" s="113"/>
      <c r="D92" s="40"/>
      <c r="E92" s="40"/>
      <c r="K92" s="40"/>
      <c r="L92" s="40"/>
      <c r="M92" s="40"/>
      <c r="N92" s="40"/>
      <c r="O92" s="40"/>
      <c r="P92" s="40"/>
      <c r="Q92" s="40"/>
      <c r="R92" s="40"/>
      <c r="S92" s="40"/>
      <c r="T92" s="40"/>
      <c r="V92" s="40"/>
      <c r="W92" s="40"/>
    </row>
    <row r="93" spans="2:23" ht="15" customHeight="1" thickTop="1" thickBot="1">
      <c r="B93" s="112">
        <v>467</v>
      </c>
      <c r="C93" s="113"/>
      <c r="D93" s="40"/>
      <c r="E93" s="40"/>
      <c r="K93" s="40"/>
      <c r="L93" s="40"/>
      <c r="M93" s="40"/>
      <c r="N93" s="40"/>
      <c r="O93" s="40"/>
      <c r="P93" s="40"/>
      <c r="Q93" s="40"/>
      <c r="R93" s="40"/>
      <c r="S93" s="40"/>
      <c r="T93" s="40"/>
      <c r="V93" s="40"/>
      <c r="W93" s="40"/>
    </row>
    <row r="94" spans="2:23" ht="15" customHeight="1" thickTop="1" thickBot="1">
      <c r="B94" s="112">
        <v>468</v>
      </c>
      <c r="C94" s="113"/>
      <c r="D94" s="40"/>
      <c r="E94" s="40"/>
      <c r="K94" s="40"/>
      <c r="L94" s="40"/>
      <c r="M94" s="40"/>
      <c r="N94" s="40"/>
      <c r="O94" s="40"/>
      <c r="P94" s="40"/>
      <c r="Q94" s="40"/>
      <c r="R94" s="40"/>
      <c r="S94" s="40"/>
      <c r="T94" s="40"/>
      <c r="V94" s="40"/>
      <c r="W94" s="40"/>
    </row>
    <row r="95" spans="2:23" ht="15" customHeight="1" thickTop="1" thickBot="1">
      <c r="B95" s="112">
        <v>469</v>
      </c>
      <c r="C95" s="113"/>
      <c r="D95" s="40"/>
      <c r="E95" s="40"/>
      <c r="K95" s="40"/>
      <c r="L95" s="40"/>
      <c r="M95" s="40"/>
      <c r="N95" s="40"/>
      <c r="O95" s="40"/>
      <c r="P95" s="40"/>
      <c r="Q95" s="40"/>
      <c r="R95" s="40"/>
      <c r="S95" s="40"/>
      <c r="T95" s="40"/>
      <c r="V95" s="40"/>
      <c r="W95" s="40"/>
    </row>
    <row r="96" spans="2:23" ht="15" customHeight="1" thickTop="1" thickBot="1">
      <c r="B96" s="112">
        <v>470</v>
      </c>
      <c r="C96" s="113"/>
      <c r="D96" s="40"/>
      <c r="E96" s="40"/>
      <c r="K96" s="40"/>
      <c r="L96" s="40"/>
      <c r="M96" s="40"/>
      <c r="N96" s="40"/>
      <c r="O96" s="40"/>
      <c r="P96" s="40"/>
      <c r="Q96" s="40"/>
      <c r="R96" s="40"/>
      <c r="S96" s="40"/>
      <c r="T96" s="40"/>
      <c r="V96" s="40"/>
      <c r="W96" s="40"/>
    </row>
    <row r="97" spans="2:23" ht="15" customHeight="1" thickTop="1" thickBot="1">
      <c r="B97" s="112">
        <v>471</v>
      </c>
      <c r="C97" s="113"/>
      <c r="D97" s="40"/>
      <c r="E97" s="40"/>
      <c r="I97" s="40"/>
      <c r="J97" s="40"/>
      <c r="K97" s="40"/>
      <c r="L97" s="40"/>
      <c r="M97" s="40"/>
      <c r="N97" s="40"/>
      <c r="O97" s="40"/>
      <c r="P97" s="40"/>
      <c r="Q97" s="40"/>
      <c r="R97" s="40"/>
      <c r="S97" s="40"/>
      <c r="T97" s="40"/>
      <c r="V97" s="40"/>
      <c r="W97" s="40"/>
    </row>
    <row r="98" spans="2:23" ht="15" customHeight="1" thickTop="1" thickBot="1">
      <c r="B98" s="112">
        <v>472</v>
      </c>
      <c r="C98" s="113"/>
      <c r="D98" s="40"/>
      <c r="E98" s="40"/>
      <c r="I98" s="40"/>
      <c r="J98" s="40"/>
      <c r="K98" s="40"/>
      <c r="L98" s="40"/>
      <c r="M98" s="40"/>
      <c r="N98" s="40"/>
      <c r="O98" s="40"/>
      <c r="P98" s="40"/>
      <c r="Q98" s="40"/>
      <c r="R98" s="40"/>
      <c r="S98" s="40"/>
      <c r="T98" s="40"/>
      <c r="V98" s="40"/>
      <c r="W98" s="40"/>
    </row>
    <row r="99" spans="2:23" ht="15" customHeight="1" thickTop="1" thickBot="1">
      <c r="B99" s="112">
        <v>473</v>
      </c>
      <c r="C99" s="113"/>
      <c r="D99" s="40"/>
      <c r="E99" s="40"/>
      <c r="I99" s="40"/>
      <c r="J99" s="40"/>
      <c r="K99" s="40"/>
      <c r="L99" s="40"/>
      <c r="M99" s="40"/>
      <c r="N99" s="40"/>
      <c r="O99" s="40"/>
      <c r="P99" s="40"/>
      <c r="Q99" s="40"/>
      <c r="R99" s="40"/>
      <c r="S99" s="40"/>
      <c r="T99" s="40"/>
      <c r="V99" s="40"/>
      <c r="W99" s="40"/>
    </row>
    <row r="100" spans="2:23" ht="15" customHeight="1" thickTop="1" thickBot="1">
      <c r="B100" s="112">
        <v>474</v>
      </c>
      <c r="C100" s="113"/>
      <c r="D100" s="40"/>
      <c r="E100" s="40"/>
      <c r="I100" s="40"/>
      <c r="J100" s="40"/>
      <c r="K100" s="40"/>
      <c r="L100" s="40"/>
      <c r="M100" s="40"/>
      <c r="N100" s="40"/>
      <c r="O100" s="40"/>
      <c r="P100" s="40"/>
      <c r="Q100" s="40"/>
      <c r="R100" s="40"/>
      <c r="S100" s="40"/>
      <c r="T100" s="40"/>
      <c r="V100" s="40"/>
      <c r="W100" s="40"/>
    </row>
    <row r="101" spans="2:23" ht="15" customHeight="1" thickTop="1" thickBot="1">
      <c r="B101" s="112">
        <v>475</v>
      </c>
      <c r="C101" s="113"/>
      <c r="D101" s="40"/>
      <c r="E101" s="40"/>
      <c r="I101" s="40"/>
      <c r="J101" s="40"/>
      <c r="K101" s="40"/>
      <c r="L101" s="40"/>
      <c r="M101" s="40"/>
      <c r="N101" s="40"/>
      <c r="O101" s="40"/>
      <c r="P101" s="40"/>
      <c r="Q101" s="40"/>
      <c r="R101" s="40"/>
      <c r="S101" s="40"/>
      <c r="T101" s="40"/>
      <c r="V101" s="40"/>
      <c r="W101" s="40"/>
    </row>
    <row r="102" spans="2:23" ht="15" customHeight="1" thickTop="1" thickBot="1">
      <c r="B102" s="112">
        <v>476</v>
      </c>
      <c r="C102" s="113"/>
      <c r="D102" s="40"/>
      <c r="E102" s="40"/>
      <c r="I102" s="40"/>
      <c r="J102" s="40"/>
      <c r="K102" s="40"/>
      <c r="L102" s="40"/>
      <c r="M102" s="40"/>
      <c r="N102" s="40"/>
      <c r="O102" s="40"/>
      <c r="P102" s="40"/>
      <c r="Q102" s="40"/>
      <c r="R102" s="40"/>
      <c r="S102" s="40"/>
      <c r="T102" s="40"/>
      <c r="V102" s="40"/>
      <c r="W102" s="40"/>
    </row>
    <row r="103" spans="2:23" ht="15" customHeight="1" thickTop="1" thickBot="1">
      <c r="B103" s="112">
        <v>477</v>
      </c>
      <c r="C103" s="113"/>
      <c r="D103" s="40"/>
      <c r="E103" s="40"/>
      <c r="I103" s="40"/>
      <c r="J103" s="40"/>
      <c r="K103" s="40"/>
      <c r="L103" s="40"/>
      <c r="M103" s="40"/>
      <c r="N103" s="40"/>
      <c r="O103" s="40"/>
      <c r="P103" s="40"/>
      <c r="Q103" s="40"/>
      <c r="R103" s="40"/>
      <c r="S103" s="40"/>
      <c r="T103" s="40"/>
      <c r="V103" s="40"/>
      <c r="W103" s="40"/>
    </row>
    <row r="104" spans="2:23" ht="15" customHeight="1" thickTop="1" thickBot="1">
      <c r="B104" s="112">
        <v>478</v>
      </c>
      <c r="C104" s="113"/>
      <c r="D104" s="40"/>
      <c r="E104" s="40"/>
      <c r="I104" s="40"/>
      <c r="J104" s="40"/>
      <c r="K104" s="40"/>
      <c r="L104" s="40"/>
      <c r="M104" s="40"/>
      <c r="N104" s="40"/>
      <c r="O104" s="40"/>
      <c r="P104" s="40"/>
      <c r="Q104" s="40"/>
      <c r="R104" s="40"/>
      <c r="S104" s="40"/>
      <c r="T104" s="40"/>
      <c r="V104" s="40"/>
      <c r="W104" s="40"/>
    </row>
    <row r="105" spans="2:23" ht="15" customHeight="1" thickTop="1" thickBot="1">
      <c r="B105" s="112">
        <v>479</v>
      </c>
      <c r="C105" s="113"/>
      <c r="D105" s="40"/>
      <c r="E105" s="40"/>
      <c r="I105" s="40"/>
      <c r="J105" s="40"/>
      <c r="K105" s="40"/>
      <c r="L105" s="40"/>
      <c r="M105" s="40"/>
      <c r="N105" s="40"/>
      <c r="O105" s="40"/>
      <c r="P105" s="40"/>
      <c r="Q105" s="40"/>
      <c r="R105" s="40"/>
      <c r="S105" s="40"/>
      <c r="T105" s="40"/>
      <c r="V105" s="40"/>
      <c r="W105" s="40"/>
    </row>
    <row r="106" spans="2:23" ht="15" customHeight="1" thickTop="1" thickBot="1">
      <c r="B106" s="112">
        <v>480</v>
      </c>
      <c r="C106" s="113"/>
      <c r="D106" s="40"/>
      <c r="E106" s="40"/>
      <c r="I106" s="40"/>
      <c r="J106" s="40"/>
      <c r="K106" s="40"/>
      <c r="L106" s="40"/>
      <c r="M106" s="40"/>
      <c r="N106" s="40"/>
      <c r="O106" s="40"/>
      <c r="P106" s="40"/>
      <c r="Q106" s="40"/>
      <c r="R106" s="40"/>
      <c r="S106" s="40"/>
      <c r="T106" s="40"/>
      <c r="V106" s="40"/>
      <c r="W106" s="40"/>
    </row>
    <row r="107" spans="2:23" ht="15" customHeight="1" thickTop="1" thickBot="1">
      <c r="B107" s="112">
        <v>481</v>
      </c>
      <c r="C107" s="113"/>
      <c r="D107" s="40"/>
      <c r="E107" s="40"/>
      <c r="I107" s="40"/>
      <c r="J107" s="40"/>
      <c r="K107" s="40"/>
      <c r="L107" s="40"/>
      <c r="M107" s="40"/>
      <c r="N107" s="40"/>
      <c r="O107" s="40"/>
      <c r="P107" s="40"/>
      <c r="Q107" s="40"/>
      <c r="R107" s="40"/>
      <c r="S107" s="40"/>
      <c r="T107" s="40"/>
      <c r="V107" s="40"/>
      <c r="W107" s="40"/>
    </row>
    <row r="108" spans="2:23" ht="15" customHeight="1" thickTop="1" thickBot="1">
      <c r="B108" s="112">
        <v>482</v>
      </c>
      <c r="C108" s="113"/>
      <c r="D108" s="40"/>
      <c r="E108" s="40"/>
      <c r="I108" s="40"/>
      <c r="J108" s="40"/>
      <c r="K108" s="40"/>
      <c r="L108" s="40"/>
      <c r="M108" s="40"/>
      <c r="N108" s="40"/>
      <c r="O108" s="40"/>
      <c r="P108" s="40"/>
      <c r="Q108" s="40"/>
      <c r="R108" s="40"/>
      <c r="S108" s="40"/>
      <c r="T108" s="40"/>
      <c r="V108" s="40"/>
      <c r="W108" s="40"/>
    </row>
    <row r="109" spans="2:23" ht="15" customHeight="1" thickTop="1" thickBot="1">
      <c r="B109" s="112">
        <v>483</v>
      </c>
      <c r="C109" s="113"/>
      <c r="D109" s="40"/>
      <c r="E109" s="40"/>
      <c r="I109" s="40"/>
      <c r="J109" s="40"/>
      <c r="K109" s="40"/>
      <c r="L109" s="40"/>
      <c r="M109" s="40"/>
      <c r="N109" s="40"/>
      <c r="O109" s="40"/>
      <c r="P109" s="40"/>
      <c r="Q109" s="40"/>
      <c r="R109" s="40"/>
      <c r="S109" s="40"/>
      <c r="T109" s="40"/>
      <c r="V109" s="40"/>
      <c r="W109" s="40"/>
    </row>
    <row r="110" spans="2:23" ht="15" customHeight="1" thickTop="1" thickBot="1">
      <c r="B110" s="112">
        <v>484</v>
      </c>
      <c r="C110" s="113"/>
      <c r="D110" s="40"/>
      <c r="E110" s="40"/>
      <c r="I110" s="40"/>
      <c r="J110" s="40"/>
      <c r="K110" s="40"/>
      <c r="L110" s="40"/>
      <c r="M110" s="40"/>
      <c r="N110" s="40"/>
      <c r="O110" s="40"/>
      <c r="P110" s="40"/>
      <c r="Q110" s="40"/>
      <c r="R110" s="40"/>
      <c r="S110" s="40"/>
      <c r="T110" s="40"/>
      <c r="V110" s="40"/>
      <c r="W110" s="40"/>
    </row>
    <row r="111" spans="2:23" ht="15" customHeight="1" thickTop="1" thickBot="1">
      <c r="B111" s="112">
        <v>485</v>
      </c>
      <c r="C111" s="113"/>
      <c r="D111" s="40"/>
      <c r="E111" s="40"/>
      <c r="I111" s="40"/>
      <c r="J111" s="40"/>
      <c r="K111" s="40"/>
      <c r="L111" s="40"/>
      <c r="M111" s="40"/>
      <c r="N111" s="40"/>
      <c r="O111" s="40"/>
      <c r="P111" s="40"/>
      <c r="Q111" s="40"/>
      <c r="R111" s="40"/>
      <c r="S111" s="40"/>
      <c r="T111" s="40"/>
      <c r="V111" s="40"/>
      <c r="W111" s="40"/>
    </row>
    <row r="112" spans="2:23" ht="15" customHeight="1" thickTop="1" thickBot="1">
      <c r="B112" s="112">
        <v>486</v>
      </c>
      <c r="C112" s="113"/>
      <c r="D112" s="40"/>
      <c r="E112" s="40"/>
      <c r="I112" s="40"/>
      <c r="J112" s="40"/>
      <c r="K112" s="40"/>
      <c r="L112" s="40"/>
      <c r="M112" s="40"/>
      <c r="N112" s="40"/>
      <c r="O112" s="40"/>
      <c r="P112" s="40"/>
      <c r="Q112" s="40"/>
      <c r="R112" s="40"/>
      <c r="S112" s="40"/>
      <c r="T112" s="40"/>
      <c r="V112" s="40"/>
      <c r="W112" s="40"/>
    </row>
    <row r="113" spans="2:23" ht="15" customHeight="1" thickTop="1" thickBot="1">
      <c r="B113" s="112">
        <v>487</v>
      </c>
      <c r="C113" s="113"/>
      <c r="D113" s="40"/>
      <c r="E113" s="40"/>
      <c r="I113" s="40"/>
      <c r="J113" s="40"/>
      <c r="K113" s="40"/>
      <c r="L113" s="40"/>
      <c r="M113" s="40"/>
      <c r="N113" s="40"/>
      <c r="O113" s="40"/>
      <c r="P113" s="40"/>
      <c r="Q113" s="40"/>
      <c r="R113" s="40"/>
      <c r="S113" s="40"/>
      <c r="T113" s="40"/>
      <c r="V113" s="40"/>
      <c r="W113" s="40"/>
    </row>
    <row r="114" spans="2:23" ht="15" customHeight="1" thickTop="1" thickBot="1">
      <c r="B114" s="112">
        <v>488</v>
      </c>
      <c r="C114" s="113"/>
      <c r="D114" s="40"/>
      <c r="E114" s="40"/>
      <c r="I114" s="40"/>
      <c r="J114" s="40"/>
      <c r="K114" s="40"/>
      <c r="L114" s="40"/>
      <c r="M114" s="40"/>
      <c r="N114" s="40"/>
      <c r="O114" s="40"/>
      <c r="P114" s="40"/>
      <c r="Q114" s="40"/>
      <c r="R114" s="40"/>
      <c r="S114" s="40"/>
      <c r="T114" s="40"/>
      <c r="V114" s="40"/>
      <c r="W114" s="40"/>
    </row>
    <row r="115" spans="2:23" ht="15" customHeight="1" thickTop="1" thickBot="1">
      <c r="B115" s="112">
        <v>489</v>
      </c>
      <c r="C115" s="113"/>
      <c r="D115" s="40"/>
      <c r="E115" s="40"/>
      <c r="I115" s="40"/>
      <c r="J115" s="40"/>
      <c r="K115" s="40"/>
      <c r="L115" s="40"/>
      <c r="M115" s="40"/>
      <c r="N115" s="40"/>
      <c r="O115" s="40"/>
      <c r="P115" s="40"/>
      <c r="Q115" s="40"/>
      <c r="R115" s="40"/>
      <c r="S115" s="40"/>
      <c r="T115" s="40"/>
      <c r="V115" s="40"/>
      <c r="W115" s="40"/>
    </row>
    <row r="116" spans="2:23" ht="15" customHeight="1" thickTop="1" thickBot="1">
      <c r="B116" s="112">
        <v>490</v>
      </c>
      <c r="C116" s="113"/>
      <c r="D116" s="40"/>
      <c r="E116" s="40"/>
      <c r="I116" s="40"/>
      <c r="J116" s="40"/>
      <c r="K116" s="40"/>
      <c r="L116" s="40"/>
      <c r="M116" s="40"/>
      <c r="N116" s="40"/>
      <c r="O116" s="40"/>
      <c r="P116" s="40"/>
      <c r="Q116" s="40"/>
      <c r="R116" s="40"/>
      <c r="S116" s="40"/>
      <c r="T116" s="40"/>
      <c r="V116" s="40"/>
      <c r="W116" s="40"/>
    </row>
    <row r="117" spans="2:23" ht="15" customHeight="1" thickTop="1" thickBot="1">
      <c r="B117" s="112">
        <v>491</v>
      </c>
      <c r="C117" s="113"/>
      <c r="D117" s="40"/>
      <c r="E117" s="40"/>
      <c r="I117" s="40"/>
      <c r="J117" s="40"/>
      <c r="K117" s="40"/>
      <c r="L117" s="40"/>
      <c r="M117" s="40"/>
      <c r="N117" s="40"/>
      <c r="O117" s="40"/>
      <c r="P117" s="40"/>
      <c r="Q117" s="40"/>
      <c r="R117" s="40"/>
      <c r="S117" s="40"/>
      <c r="T117" s="40"/>
      <c r="V117" s="40"/>
      <c r="W117" s="40"/>
    </row>
    <row r="118" spans="2:23" ht="15" customHeight="1" thickTop="1" thickBot="1">
      <c r="B118" s="112">
        <v>492</v>
      </c>
      <c r="C118" s="113"/>
      <c r="D118" s="40"/>
      <c r="E118" s="40"/>
      <c r="I118" s="40"/>
      <c r="J118" s="40"/>
      <c r="K118" s="40"/>
      <c r="L118" s="40"/>
      <c r="M118" s="40"/>
      <c r="N118" s="40"/>
      <c r="O118" s="40"/>
      <c r="P118" s="40"/>
      <c r="Q118" s="40"/>
      <c r="R118" s="40"/>
      <c r="S118" s="40"/>
      <c r="T118" s="40"/>
      <c r="V118" s="40"/>
      <c r="W118" s="40"/>
    </row>
    <row r="119" spans="2:23" ht="15" customHeight="1" thickTop="1" thickBot="1">
      <c r="B119" s="112">
        <v>493</v>
      </c>
      <c r="C119" s="113"/>
      <c r="D119" s="40"/>
      <c r="E119" s="40"/>
      <c r="I119" s="40"/>
      <c r="J119" s="40"/>
      <c r="K119" s="40"/>
      <c r="L119" s="40"/>
      <c r="M119" s="40"/>
      <c r="N119" s="40"/>
      <c r="O119" s="40"/>
      <c r="P119" s="40"/>
      <c r="Q119" s="40"/>
      <c r="R119" s="40"/>
      <c r="S119" s="40"/>
      <c r="T119" s="40"/>
      <c r="V119" s="40"/>
      <c r="W119" s="40"/>
    </row>
    <row r="120" spans="2:23" ht="15" customHeight="1" thickTop="1" thickBot="1">
      <c r="B120" s="112">
        <v>494</v>
      </c>
      <c r="C120" s="113"/>
      <c r="D120" s="40"/>
      <c r="E120" s="40"/>
      <c r="I120" s="40"/>
      <c r="J120" s="40"/>
      <c r="K120" s="40"/>
      <c r="L120" s="40"/>
      <c r="M120" s="40"/>
      <c r="N120" s="40"/>
      <c r="O120" s="40"/>
      <c r="P120" s="40"/>
      <c r="Q120" s="40"/>
      <c r="R120" s="40"/>
      <c r="S120" s="40"/>
      <c r="T120" s="40"/>
      <c r="V120" s="40"/>
      <c r="W120" s="40"/>
    </row>
    <row r="121" spans="2:23" ht="15" customHeight="1" thickTop="1" thickBot="1">
      <c r="B121" s="112">
        <v>495</v>
      </c>
      <c r="C121" s="113"/>
      <c r="D121" s="40"/>
      <c r="E121" s="40"/>
      <c r="I121" s="40"/>
      <c r="J121" s="40"/>
      <c r="K121" s="40"/>
      <c r="L121" s="40"/>
      <c r="M121" s="40"/>
      <c r="N121" s="40"/>
      <c r="O121" s="40"/>
      <c r="P121" s="40"/>
      <c r="Q121" s="40"/>
      <c r="R121" s="40"/>
      <c r="S121" s="40"/>
      <c r="T121" s="40"/>
      <c r="V121" s="40"/>
      <c r="W121" s="40"/>
    </row>
    <row r="122" spans="2:23" ht="15" customHeight="1" thickTop="1" thickBot="1">
      <c r="B122" s="112">
        <v>496</v>
      </c>
      <c r="C122" s="113"/>
      <c r="D122" s="40"/>
      <c r="E122" s="40"/>
      <c r="I122" s="40"/>
      <c r="J122" s="40"/>
      <c r="K122" s="40"/>
      <c r="L122" s="40"/>
      <c r="M122" s="40"/>
      <c r="N122" s="40"/>
      <c r="O122" s="40"/>
      <c r="P122" s="40"/>
      <c r="Q122" s="40"/>
      <c r="R122" s="40"/>
      <c r="S122" s="40"/>
      <c r="T122" s="40"/>
      <c r="V122" s="40"/>
      <c r="W122" s="40"/>
    </row>
    <row r="123" spans="2:23" ht="15" customHeight="1" thickTop="1" thickBot="1">
      <c r="B123" s="112">
        <v>497</v>
      </c>
      <c r="C123" s="113"/>
      <c r="D123" s="40"/>
      <c r="E123" s="40"/>
      <c r="I123" s="40"/>
      <c r="J123" s="40"/>
      <c r="K123" s="40"/>
      <c r="L123" s="40"/>
      <c r="M123" s="40"/>
      <c r="N123" s="40"/>
      <c r="O123" s="40"/>
      <c r="P123" s="40"/>
      <c r="Q123" s="40"/>
      <c r="R123" s="40"/>
      <c r="S123" s="40"/>
      <c r="T123" s="40"/>
      <c r="V123" s="40"/>
      <c r="W123" s="40"/>
    </row>
    <row r="124" spans="2:23" ht="15" customHeight="1" thickTop="1" thickBot="1">
      <c r="B124" s="112">
        <v>498</v>
      </c>
      <c r="C124" s="113"/>
      <c r="D124" s="40"/>
      <c r="E124" s="40"/>
      <c r="I124" s="40"/>
      <c r="J124" s="40"/>
      <c r="K124" s="40"/>
      <c r="L124" s="40"/>
      <c r="M124" s="40"/>
      <c r="N124" s="40"/>
      <c r="O124" s="40"/>
      <c r="P124" s="40"/>
      <c r="Q124" s="40"/>
      <c r="R124" s="40"/>
      <c r="S124" s="40"/>
      <c r="T124" s="40"/>
      <c r="V124" s="40"/>
      <c r="W124" s="40"/>
    </row>
    <row r="125" spans="2:23" ht="15" customHeight="1" thickTop="1" thickBot="1">
      <c r="B125" s="112">
        <v>499</v>
      </c>
      <c r="C125" s="113"/>
      <c r="D125" s="40"/>
      <c r="E125" s="40"/>
      <c r="I125" s="40"/>
      <c r="J125" s="40"/>
      <c r="K125" s="40"/>
      <c r="L125" s="40"/>
      <c r="M125" s="40"/>
      <c r="N125" s="40"/>
      <c r="O125" s="40"/>
      <c r="P125" s="40"/>
      <c r="Q125" s="40"/>
      <c r="R125" s="40"/>
      <c r="S125" s="40"/>
      <c r="T125" s="40"/>
      <c r="V125" s="40"/>
      <c r="W125" s="40"/>
    </row>
    <row r="126" spans="2:23" ht="15" customHeight="1" thickTop="1" thickBot="1">
      <c r="B126" s="112">
        <v>500</v>
      </c>
      <c r="C126" s="113"/>
      <c r="D126" s="40"/>
      <c r="E126" s="40"/>
      <c r="I126" s="40"/>
      <c r="J126" s="40"/>
      <c r="K126" s="40"/>
      <c r="L126" s="40"/>
      <c r="M126" s="40"/>
      <c r="N126" s="40"/>
      <c r="O126" s="40"/>
      <c r="P126" s="40"/>
      <c r="Q126" s="40"/>
      <c r="R126" s="40"/>
      <c r="S126" s="40"/>
      <c r="T126" s="40"/>
      <c r="V126" s="40"/>
      <c r="W126" s="40"/>
    </row>
    <row r="127" spans="2:23" ht="15" customHeight="1" thickTop="1" thickBot="1">
      <c r="B127" s="112">
        <v>501</v>
      </c>
      <c r="C127" s="113"/>
      <c r="D127" s="40"/>
      <c r="E127" s="40"/>
      <c r="I127" s="40"/>
      <c r="J127" s="40"/>
      <c r="K127" s="40"/>
      <c r="L127" s="40"/>
      <c r="M127" s="40"/>
      <c r="N127" s="40"/>
      <c r="O127" s="40"/>
      <c r="P127" s="40"/>
      <c r="Q127" s="40"/>
      <c r="R127" s="40"/>
      <c r="S127" s="40"/>
      <c r="T127" s="40"/>
      <c r="V127" s="40"/>
      <c r="W127" s="40"/>
    </row>
    <row r="128" spans="2:23" ht="15" customHeight="1" thickTop="1" thickBot="1">
      <c r="B128" s="112">
        <v>502</v>
      </c>
      <c r="C128" s="113"/>
      <c r="D128" s="40"/>
      <c r="E128" s="40"/>
      <c r="I128" s="40"/>
      <c r="J128" s="40"/>
      <c r="K128" s="40"/>
      <c r="L128" s="40"/>
      <c r="M128" s="40"/>
      <c r="N128" s="40"/>
      <c r="O128" s="40"/>
      <c r="P128" s="40"/>
      <c r="Q128" s="40"/>
      <c r="R128" s="40"/>
      <c r="S128" s="40"/>
      <c r="T128" s="40"/>
      <c r="V128" s="40"/>
      <c r="W128" s="40"/>
    </row>
    <row r="129" spans="2:23" ht="15" customHeight="1" thickTop="1" thickBot="1">
      <c r="B129" s="112">
        <v>503</v>
      </c>
      <c r="C129" s="113"/>
      <c r="D129" s="40"/>
      <c r="E129" s="40"/>
      <c r="I129" s="40"/>
      <c r="J129" s="40"/>
      <c r="K129" s="40"/>
      <c r="L129" s="40"/>
      <c r="M129" s="40"/>
      <c r="N129" s="40"/>
      <c r="O129" s="40"/>
      <c r="P129" s="40"/>
      <c r="Q129" s="40"/>
      <c r="R129" s="40"/>
      <c r="S129" s="40"/>
      <c r="T129" s="40"/>
      <c r="V129" s="40"/>
      <c r="W129" s="40"/>
    </row>
    <row r="130" spans="2:23" ht="15" customHeight="1" thickTop="1" thickBot="1">
      <c r="B130" s="112">
        <v>504</v>
      </c>
      <c r="C130" s="113"/>
      <c r="D130" s="40"/>
      <c r="E130" s="40"/>
      <c r="I130" s="40"/>
      <c r="J130" s="40"/>
      <c r="K130" s="40"/>
      <c r="L130" s="40"/>
      <c r="M130" s="40"/>
      <c r="N130" s="40"/>
      <c r="O130" s="40"/>
      <c r="P130" s="40"/>
      <c r="Q130" s="40"/>
      <c r="R130" s="40"/>
      <c r="S130" s="40"/>
      <c r="T130" s="40"/>
      <c r="V130" s="40"/>
      <c r="W130" s="40"/>
    </row>
    <row r="131" spans="2:23" ht="15" customHeight="1" thickTop="1" thickBot="1">
      <c r="B131" s="112">
        <v>505</v>
      </c>
      <c r="C131" s="113"/>
      <c r="D131" s="40"/>
      <c r="E131" s="40"/>
      <c r="I131" s="40"/>
      <c r="J131" s="40"/>
      <c r="K131" s="40"/>
      <c r="L131" s="40"/>
      <c r="M131" s="40"/>
      <c r="N131" s="40"/>
      <c r="O131" s="40"/>
      <c r="P131" s="40"/>
      <c r="Q131" s="40"/>
      <c r="R131" s="40"/>
      <c r="S131" s="40"/>
      <c r="T131" s="40"/>
      <c r="V131" s="40"/>
      <c r="W131" s="40"/>
    </row>
    <row r="132" spans="2:23" ht="15" customHeight="1" thickTop="1" thickBot="1">
      <c r="B132" s="112">
        <v>506</v>
      </c>
      <c r="C132" s="113"/>
      <c r="D132" s="40"/>
      <c r="E132" s="40"/>
      <c r="I132" s="40"/>
      <c r="J132" s="40"/>
      <c r="K132" s="40"/>
      <c r="L132" s="40"/>
      <c r="M132" s="40"/>
      <c r="N132" s="40"/>
      <c r="O132" s="40"/>
      <c r="P132" s="40"/>
      <c r="Q132" s="40"/>
      <c r="R132" s="40"/>
      <c r="S132" s="40"/>
      <c r="T132" s="40"/>
      <c r="V132" s="40"/>
      <c r="W132" s="40"/>
    </row>
    <row r="133" spans="2:23" ht="15" customHeight="1" thickTop="1" thickBot="1">
      <c r="B133" s="112">
        <v>507</v>
      </c>
      <c r="C133" s="113"/>
      <c r="D133" s="40"/>
      <c r="E133" s="40"/>
      <c r="I133" s="40"/>
      <c r="J133" s="40"/>
      <c r="K133" s="40"/>
      <c r="L133" s="40"/>
      <c r="M133" s="40"/>
      <c r="N133" s="40"/>
      <c r="O133" s="40"/>
      <c r="P133" s="40"/>
      <c r="Q133" s="40"/>
      <c r="R133" s="40"/>
      <c r="S133" s="40"/>
      <c r="T133" s="40"/>
      <c r="V133" s="40"/>
      <c r="W133" s="40"/>
    </row>
    <row r="134" spans="2:23" ht="15" customHeight="1" thickTop="1" thickBot="1">
      <c r="B134" s="112">
        <v>508</v>
      </c>
      <c r="C134" s="113"/>
      <c r="D134" s="40"/>
      <c r="E134" s="40"/>
      <c r="I134" s="40"/>
      <c r="J134" s="40"/>
      <c r="K134" s="40"/>
      <c r="L134" s="40"/>
      <c r="M134" s="40"/>
      <c r="N134" s="40"/>
      <c r="O134" s="40"/>
      <c r="P134" s="40"/>
      <c r="Q134" s="40"/>
      <c r="R134" s="40"/>
      <c r="S134" s="40"/>
      <c r="T134" s="40"/>
      <c r="V134" s="40"/>
      <c r="W134" s="40"/>
    </row>
    <row r="135" spans="2:23" ht="15" customHeight="1" thickTop="1" thickBot="1">
      <c r="B135" s="112">
        <v>509</v>
      </c>
      <c r="C135" s="113"/>
      <c r="D135" s="40"/>
      <c r="E135" s="40"/>
      <c r="I135" s="40"/>
      <c r="J135" s="40"/>
      <c r="K135" s="40"/>
      <c r="L135" s="40"/>
      <c r="M135" s="40"/>
      <c r="N135" s="40"/>
      <c r="O135" s="40"/>
      <c r="P135" s="40"/>
      <c r="Q135" s="40"/>
      <c r="R135" s="40"/>
      <c r="S135" s="40"/>
      <c r="T135" s="40"/>
      <c r="V135" s="40"/>
      <c r="W135" s="40"/>
    </row>
    <row r="136" spans="2:23" ht="15" customHeight="1" thickTop="1" thickBot="1">
      <c r="B136" s="112">
        <v>510</v>
      </c>
      <c r="C136" s="113"/>
      <c r="D136" s="40"/>
      <c r="E136" s="40"/>
      <c r="I136" s="40"/>
      <c r="J136" s="40"/>
      <c r="K136" s="40"/>
      <c r="L136" s="40"/>
      <c r="M136" s="40"/>
      <c r="N136" s="40"/>
      <c r="O136" s="40"/>
      <c r="P136" s="40"/>
      <c r="Q136" s="40"/>
      <c r="R136" s="40"/>
      <c r="S136" s="40"/>
      <c r="T136" s="40"/>
      <c r="V136" s="40"/>
      <c r="W136" s="40"/>
    </row>
    <row r="137" spans="2:23" ht="15" customHeight="1" thickTop="1" thickBot="1">
      <c r="B137" s="112">
        <v>511</v>
      </c>
      <c r="C137" s="113"/>
      <c r="D137" s="40"/>
      <c r="E137" s="40"/>
      <c r="I137" s="40"/>
      <c r="J137" s="40"/>
      <c r="K137" s="40"/>
      <c r="L137" s="40"/>
      <c r="M137" s="40"/>
      <c r="N137" s="40"/>
      <c r="O137" s="40"/>
      <c r="P137" s="40"/>
      <c r="Q137" s="40"/>
      <c r="R137" s="40"/>
      <c r="S137" s="40"/>
      <c r="T137" s="40"/>
      <c r="V137" s="40"/>
      <c r="W137" s="40"/>
    </row>
    <row r="138" spans="2:23" ht="15" customHeight="1" thickTop="1" thickBot="1">
      <c r="B138" s="112">
        <v>512</v>
      </c>
      <c r="C138" s="113"/>
      <c r="D138" s="40"/>
      <c r="E138" s="40"/>
      <c r="I138" s="40"/>
      <c r="J138" s="40"/>
      <c r="K138" s="40"/>
      <c r="L138" s="40"/>
      <c r="M138" s="40"/>
      <c r="N138" s="40"/>
      <c r="O138" s="40"/>
      <c r="P138" s="40"/>
      <c r="Q138" s="40"/>
      <c r="R138" s="40"/>
      <c r="S138" s="40"/>
      <c r="T138" s="40"/>
      <c r="V138" s="40"/>
      <c r="W138" s="40"/>
    </row>
    <row r="139" spans="2:23" ht="15" customHeight="1" thickTop="1" thickBot="1">
      <c r="B139" s="112">
        <v>513</v>
      </c>
      <c r="C139" s="113"/>
      <c r="D139" s="40"/>
      <c r="E139" s="40"/>
      <c r="I139" s="40"/>
      <c r="J139" s="40"/>
      <c r="K139" s="40"/>
      <c r="L139" s="40"/>
      <c r="M139" s="40"/>
      <c r="N139" s="40"/>
      <c r="O139" s="40"/>
      <c r="P139" s="40"/>
      <c r="Q139" s="40"/>
      <c r="R139" s="40"/>
      <c r="S139" s="40"/>
      <c r="T139" s="40"/>
      <c r="V139" s="40"/>
      <c r="W139" s="40"/>
    </row>
    <row r="140" spans="2:23" ht="15" customHeight="1" thickTop="1" thickBot="1">
      <c r="B140" s="112">
        <v>514</v>
      </c>
      <c r="C140" s="113"/>
      <c r="D140" s="40"/>
      <c r="E140" s="40"/>
      <c r="I140" s="40"/>
      <c r="J140" s="40"/>
      <c r="K140" s="40"/>
      <c r="L140" s="40"/>
      <c r="M140" s="40"/>
      <c r="N140" s="40"/>
      <c r="O140" s="40"/>
      <c r="P140" s="40"/>
      <c r="Q140" s="40"/>
      <c r="R140" s="40"/>
      <c r="S140" s="40"/>
      <c r="T140" s="40"/>
      <c r="V140" s="40"/>
      <c r="W140" s="40"/>
    </row>
    <row r="141" spans="2:23" ht="15" customHeight="1" thickTop="1" thickBot="1">
      <c r="B141" s="112">
        <v>515</v>
      </c>
      <c r="C141" s="113"/>
      <c r="D141" s="40"/>
      <c r="E141" s="40"/>
      <c r="I141" s="40"/>
      <c r="J141" s="40"/>
      <c r="K141" s="40"/>
      <c r="L141" s="40"/>
      <c r="M141" s="40"/>
      <c r="N141" s="40"/>
      <c r="O141" s="40"/>
      <c r="P141" s="40"/>
      <c r="Q141" s="40"/>
      <c r="R141" s="40"/>
      <c r="S141" s="40"/>
      <c r="T141" s="40"/>
      <c r="V141" s="40"/>
      <c r="W141" s="40"/>
    </row>
    <row r="142" spans="2:23" ht="15" customHeight="1" thickTop="1" thickBot="1">
      <c r="B142" s="112">
        <v>516</v>
      </c>
      <c r="C142" s="113"/>
      <c r="D142" s="40"/>
      <c r="E142" s="40"/>
      <c r="I142" s="40"/>
      <c r="J142" s="40"/>
      <c r="K142" s="40"/>
      <c r="L142" s="40"/>
      <c r="M142" s="40"/>
      <c r="N142" s="40"/>
      <c r="O142" s="40"/>
      <c r="P142" s="40"/>
      <c r="Q142" s="40"/>
      <c r="R142" s="40"/>
      <c r="S142" s="40"/>
      <c r="T142" s="40"/>
      <c r="V142" s="40"/>
      <c r="W142" s="40"/>
    </row>
    <row r="143" spans="2:23" ht="15" customHeight="1" thickTop="1" thickBot="1">
      <c r="B143" s="112">
        <v>517</v>
      </c>
      <c r="C143" s="113"/>
      <c r="D143" s="40"/>
      <c r="E143" s="40"/>
      <c r="I143" s="40"/>
      <c r="J143" s="40"/>
      <c r="K143" s="40"/>
      <c r="L143" s="40"/>
      <c r="M143" s="40"/>
      <c r="N143" s="40"/>
      <c r="O143" s="40"/>
      <c r="P143" s="40"/>
      <c r="Q143" s="40"/>
      <c r="R143" s="40"/>
      <c r="S143" s="40"/>
      <c r="T143" s="40"/>
      <c r="V143" s="40"/>
      <c r="W143" s="40"/>
    </row>
    <row r="144" spans="2:23" ht="15" customHeight="1" thickTop="1" thickBot="1">
      <c r="B144" s="112">
        <v>518</v>
      </c>
      <c r="C144" s="113"/>
      <c r="D144" s="40"/>
      <c r="E144" s="40"/>
      <c r="I144" s="40"/>
      <c r="J144" s="40"/>
      <c r="K144" s="40"/>
      <c r="L144" s="40"/>
      <c r="M144" s="40"/>
      <c r="N144" s="40"/>
      <c r="O144" s="40"/>
      <c r="P144" s="40"/>
      <c r="Q144" s="40"/>
      <c r="R144" s="40"/>
      <c r="S144" s="40"/>
      <c r="T144" s="40"/>
      <c r="V144" s="40"/>
      <c r="W144" s="40"/>
    </row>
    <row r="145" spans="2:23" ht="15" customHeight="1" thickTop="1" thickBot="1">
      <c r="B145" s="112">
        <v>519</v>
      </c>
      <c r="C145" s="113"/>
      <c r="D145" s="40"/>
      <c r="E145" s="40"/>
      <c r="I145" s="40"/>
      <c r="J145" s="40"/>
      <c r="K145" s="40"/>
      <c r="L145" s="40"/>
      <c r="M145" s="40"/>
      <c r="N145" s="40"/>
      <c r="O145" s="40"/>
      <c r="P145" s="40"/>
      <c r="Q145" s="40"/>
      <c r="R145" s="40"/>
      <c r="S145" s="40"/>
      <c r="T145" s="40"/>
      <c r="V145" s="40"/>
      <c r="W145" s="40"/>
    </row>
    <row r="146" spans="2:23" ht="15" customHeight="1" thickTop="1" thickBot="1">
      <c r="B146" s="112">
        <v>520</v>
      </c>
      <c r="C146" s="113"/>
      <c r="D146" s="40"/>
      <c r="E146" s="40"/>
      <c r="I146" s="40"/>
      <c r="J146" s="40"/>
      <c r="K146" s="40"/>
      <c r="L146" s="40"/>
      <c r="M146" s="40"/>
      <c r="N146" s="40"/>
      <c r="O146" s="40"/>
      <c r="P146" s="40"/>
      <c r="Q146" s="40"/>
      <c r="R146" s="40"/>
      <c r="S146" s="40"/>
      <c r="T146" s="40"/>
      <c r="V146" s="40"/>
      <c r="W146" s="40"/>
    </row>
    <row r="147" spans="2:23" ht="15" customHeight="1" thickTop="1" thickBot="1">
      <c r="B147" s="112">
        <v>521</v>
      </c>
      <c r="C147" s="113"/>
      <c r="D147" s="40"/>
      <c r="E147" s="40"/>
      <c r="I147" s="40"/>
      <c r="J147" s="40"/>
      <c r="K147" s="40"/>
      <c r="L147" s="40"/>
      <c r="M147" s="40"/>
      <c r="N147" s="40"/>
      <c r="O147" s="40"/>
      <c r="P147" s="40"/>
      <c r="Q147" s="40"/>
      <c r="R147" s="40"/>
      <c r="S147" s="40"/>
      <c r="T147" s="40"/>
      <c r="V147" s="40"/>
      <c r="W147" s="40"/>
    </row>
    <row r="148" spans="2:23" ht="15" customHeight="1" thickTop="1" thickBot="1">
      <c r="B148" s="112">
        <v>522</v>
      </c>
      <c r="C148" s="113"/>
      <c r="D148" s="40"/>
      <c r="E148" s="40"/>
      <c r="I148" s="40"/>
      <c r="J148" s="40"/>
      <c r="K148" s="40"/>
      <c r="L148" s="40"/>
      <c r="M148" s="40"/>
      <c r="N148" s="40"/>
      <c r="O148" s="40"/>
      <c r="P148" s="40"/>
      <c r="Q148" s="40"/>
      <c r="R148" s="40"/>
      <c r="S148" s="40"/>
      <c r="T148" s="40"/>
      <c r="V148" s="40"/>
      <c r="W148" s="40"/>
    </row>
    <row r="149" spans="2:23" ht="15" customHeight="1" thickTop="1" thickBot="1">
      <c r="B149" s="112">
        <v>523</v>
      </c>
      <c r="C149" s="113"/>
      <c r="D149" s="40"/>
      <c r="E149" s="40"/>
      <c r="I149" s="40"/>
      <c r="J149" s="40"/>
      <c r="K149" s="40"/>
      <c r="L149" s="40"/>
      <c r="M149" s="40"/>
      <c r="N149" s="40"/>
      <c r="O149" s="40"/>
      <c r="P149" s="40"/>
      <c r="Q149" s="40"/>
      <c r="R149" s="40"/>
      <c r="S149" s="40"/>
      <c r="T149" s="40"/>
      <c r="V149" s="40"/>
      <c r="W149" s="40"/>
    </row>
    <row r="150" spans="2:23" ht="15" customHeight="1" thickTop="1" thickBot="1">
      <c r="B150" s="112">
        <v>524</v>
      </c>
      <c r="C150" s="113"/>
      <c r="D150" s="40"/>
      <c r="E150" s="40"/>
      <c r="I150" s="40"/>
      <c r="J150" s="40"/>
      <c r="K150" s="40"/>
      <c r="L150" s="40"/>
      <c r="M150" s="40"/>
      <c r="N150" s="40"/>
      <c r="O150" s="40"/>
      <c r="P150" s="40"/>
      <c r="Q150" s="40"/>
      <c r="R150" s="40"/>
      <c r="S150" s="40"/>
      <c r="T150" s="40"/>
      <c r="V150" s="40"/>
      <c r="W150" s="40"/>
    </row>
    <row r="151" spans="2:23" ht="15" customHeight="1" thickTop="1" thickBot="1">
      <c r="B151" s="112">
        <v>525</v>
      </c>
      <c r="C151" s="113"/>
      <c r="D151" s="40"/>
      <c r="E151" s="40"/>
      <c r="I151" s="40"/>
      <c r="J151" s="40"/>
      <c r="K151" s="40"/>
      <c r="L151" s="40"/>
      <c r="M151" s="40"/>
      <c r="N151" s="40"/>
      <c r="O151" s="40"/>
      <c r="P151" s="40"/>
      <c r="Q151" s="40"/>
      <c r="R151" s="40"/>
      <c r="S151" s="40"/>
      <c r="T151" s="40"/>
      <c r="V151" s="40"/>
      <c r="W151" s="40"/>
    </row>
    <row r="152" spans="2:23" ht="15" customHeight="1" thickTop="1" thickBot="1">
      <c r="B152" s="112">
        <v>526</v>
      </c>
      <c r="C152" s="113"/>
      <c r="D152" s="40"/>
      <c r="E152" s="40"/>
      <c r="I152" s="40"/>
      <c r="J152" s="40"/>
      <c r="K152" s="40"/>
      <c r="L152" s="40"/>
      <c r="M152" s="40"/>
      <c r="N152" s="40"/>
      <c r="O152" s="40"/>
      <c r="P152" s="40"/>
      <c r="Q152" s="40"/>
      <c r="R152" s="40"/>
      <c r="S152" s="40"/>
      <c r="T152" s="40"/>
      <c r="V152" s="40"/>
      <c r="W152" s="40"/>
    </row>
    <row r="153" spans="2:23" ht="15" customHeight="1" thickTop="1" thickBot="1">
      <c r="B153" s="112">
        <v>527</v>
      </c>
      <c r="C153" s="113"/>
      <c r="D153" s="40"/>
      <c r="E153" s="40"/>
      <c r="I153" s="40"/>
      <c r="J153" s="40"/>
      <c r="K153" s="40"/>
      <c r="L153" s="40"/>
      <c r="M153" s="40"/>
      <c r="N153" s="40"/>
      <c r="O153" s="40"/>
      <c r="P153" s="40"/>
      <c r="Q153" s="40"/>
      <c r="R153" s="40"/>
      <c r="S153" s="40"/>
      <c r="T153" s="40"/>
      <c r="V153" s="40"/>
      <c r="W153" s="40"/>
    </row>
    <row r="154" spans="2:23" ht="15" customHeight="1" thickTop="1" thickBot="1">
      <c r="B154" s="112">
        <v>528</v>
      </c>
      <c r="C154" s="113"/>
      <c r="D154" s="40"/>
      <c r="E154" s="40"/>
      <c r="I154" s="40"/>
      <c r="J154" s="40"/>
      <c r="K154" s="40"/>
      <c r="L154" s="40"/>
      <c r="M154" s="40"/>
      <c r="N154" s="40"/>
      <c r="O154" s="40"/>
      <c r="P154" s="40"/>
      <c r="Q154" s="40"/>
      <c r="R154" s="40"/>
      <c r="S154" s="40"/>
      <c r="T154" s="40"/>
      <c r="V154" s="40"/>
      <c r="W154" s="40"/>
    </row>
    <row r="155" spans="2:23" ht="15" customHeight="1" thickTop="1" thickBot="1">
      <c r="B155" s="112">
        <v>529</v>
      </c>
      <c r="C155" s="113"/>
      <c r="D155" s="40"/>
      <c r="E155" s="40"/>
      <c r="I155" s="40"/>
      <c r="J155" s="40"/>
      <c r="K155" s="40"/>
      <c r="L155" s="40"/>
      <c r="M155" s="40"/>
      <c r="N155" s="40"/>
      <c r="O155" s="40"/>
      <c r="P155" s="40"/>
      <c r="Q155" s="40"/>
      <c r="R155" s="40"/>
      <c r="S155" s="40"/>
      <c r="T155" s="40"/>
      <c r="V155" s="40"/>
      <c r="W155" s="40"/>
    </row>
    <row r="156" spans="2:23" ht="15" customHeight="1" thickTop="1" thickBot="1">
      <c r="B156" s="112">
        <v>530</v>
      </c>
      <c r="C156" s="113"/>
      <c r="D156" s="40"/>
      <c r="E156" s="40"/>
      <c r="I156" s="40"/>
      <c r="J156" s="40"/>
      <c r="K156" s="40"/>
      <c r="L156" s="40"/>
      <c r="M156" s="40"/>
      <c r="N156" s="40"/>
      <c r="O156" s="40"/>
      <c r="P156" s="40"/>
      <c r="Q156" s="40"/>
      <c r="R156" s="40"/>
      <c r="S156" s="40"/>
      <c r="T156" s="40"/>
      <c r="V156" s="40"/>
      <c r="W156" s="40"/>
    </row>
    <row r="157" spans="2:23" ht="15" customHeight="1" thickTop="1" thickBot="1">
      <c r="B157" s="112">
        <v>531</v>
      </c>
      <c r="C157" s="113"/>
      <c r="D157" s="40"/>
      <c r="E157" s="40"/>
      <c r="I157" s="40"/>
      <c r="J157" s="40"/>
      <c r="K157" s="40"/>
      <c r="L157" s="40"/>
      <c r="M157" s="40"/>
      <c r="N157" s="40"/>
      <c r="O157" s="40"/>
      <c r="P157" s="40"/>
      <c r="Q157" s="40"/>
      <c r="R157" s="40"/>
      <c r="S157" s="40"/>
      <c r="T157" s="40"/>
      <c r="V157" s="40"/>
      <c r="W157" s="40"/>
    </row>
    <row r="158" spans="2:23" ht="15" customHeight="1" thickTop="1" thickBot="1">
      <c r="B158" s="112">
        <v>532</v>
      </c>
      <c r="C158" s="113"/>
      <c r="D158" s="40"/>
      <c r="E158" s="40"/>
      <c r="I158" s="40"/>
      <c r="J158" s="40"/>
      <c r="K158" s="40"/>
      <c r="L158" s="40"/>
      <c r="M158" s="40"/>
      <c r="N158" s="40"/>
      <c r="O158" s="40"/>
      <c r="P158" s="40"/>
      <c r="Q158" s="40"/>
      <c r="R158" s="40"/>
      <c r="S158" s="40"/>
      <c r="T158" s="40"/>
      <c r="V158" s="40"/>
      <c r="W158" s="40"/>
    </row>
    <row r="159" spans="2:23" ht="15" customHeight="1" thickTop="1" thickBot="1">
      <c r="B159" s="112">
        <v>533</v>
      </c>
      <c r="C159" s="113"/>
      <c r="D159" s="40"/>
      <c r="E159" s="40"/>
      <c r="I159" s="40"/>
      <c r="J159" s="40"/>
      <c r="K159" s="40"/>
      <c r="L159" s="40"/>
      <c r="M159" s="40"/>
      <c r="N159" s="40"/>
      <c r="O159" s="40"/>
      <c r="P159" s="40"/>
      <c r="Q159" s="40"/>
      <c r="R159" s="40"/>
      <c r="S159" s="40"/>
      <c r="T159" s="40"/>
      <c r="V159" s="40"/>
      <c r="W159" s="40"/>
    </row>
    <row r="160" spans="2:23" ht="15" customHeight="1" thickTop="1" thickBot="1">
      <c r="B160" s="112">
        <v>534</v>
      </c>
      <c r="C160" s="113"/>
      <c r="D160" s="40"/>
      <c r="E160" s="40"/>
      <c r="I160" s="40"/>
      <c r="J160" s="40"/>
      <c r="K160" s="40"/>
      <c r="L160" s="40"/>
      <c r="M160" s="40"/>
      <c r="N160" s="40"/>
      <c r="O160" s="40"/>
      <c r="P160" s="40"/>
      <c r="Q160" s="40"/>
      <c r="R160" s="40"/>
      <c r="S160" s="40"/>
      <c r="T160" s="40"/>
      <c r="V160" s="40"/>
      <c r="W160" s="40"/>
    </row>
    <row r="161" spans="2:23" ht="15" customHeight="1" thickTop="1" thickBot="1">
      <c r="B161" s="112">
        <v>535</v>
      </c>
      <c r="C161" s="113"/>
      <c r="D161" s="40"/>
      <c r="E161" s="40"/>
      <c r="I161" s="40"/>
      <c r="J161" s="40"/>
      <c r="K161" s="40"/>
      <c r="L161" s="40"/>
      <c r="M161" s="40"/>
      <c r="N161" s="40"/>
      <c r="O161" s="40"/>
      <c r="P161" s="40"/>
      <c r="Q161" s="40"/>
      <c r="R161" s="40"/>
      <c r="S161" s="40"/>
      <c r="T161" s="40"/>
      <c r="V161" s="40"/>
      <c r="W161" s="40"/>
    </row>
    <row r="162" spans="2:23" ht="15" customHeight="1" thickTop="1" thickBot="1">
      <c r="B162" s="112">
        <v>536</v>
      </c>
      <c r="C162" s="113"/>
      <c r="D162" s="40"/>
      <c r="E162" s="40"/>
      <c r="I162" s="40"/>
      <c r="J162" s="40"/>
      <c r="K162" s="40"/>
      <c r="L162" s="40"/>
      <c r="M162" s="40"/>
      <c r="N162" s="40"/>
      <c r="O162" s="40"/>
      <c r="P162" s="40"/>
      <c r="Q162" s="40"/>
      <c r="R162" s="40"/>
      <c r="S162" s="40"/>
      <c r="T162" s="40"/>
      <c r="V162" s="40"/>
      <c r="W162" s="40"/>
    </row>
    <row r="163" spans="2:23" ht="15" customHeight="1" thickTop="1" thickBot="1">
      <c r="B163" s="112">
        <v>537</v>
      </c>
      <c r="C163" s="113"/>
      <c r="D163" s="40"/>
      <c r="E163" s="40"/>
      <c r="I163" s="40"/>
      <c r="J163" s="40"/>
      <c r="K163" s="40"/>
      <c r="L163" s="40"/>
      <c r="M163" s="40"/>
      <c r="N163" s="40"/>
      <c r="O163" s="40"/>
      <c r="P163" s="40"/>
      <c r="Q163" s="40"/>
      <c r="R163" s="40"/>
      <c r="S163" s="40"/>
      <c r="T163" s="40"/>
      <c r="V163" s="40"/>
      <c r="W163" s="40"/>
    </row>
    <row r="164" spans="2:23" ht="15" customHeight="1" thickTop="1" thickBot="1">
      <c r="B164" s="112">
        <v>538</v>
      </c>
      <c r="C164" s="113"/>
      <c r="D164" s="40"/>
      <c r="E164" s="40"/>
      <c r="I164" s="40"/>
      <c r="J164" s="40"/>
      <c r="K164" s="40"/>
      <c r="L164" s="40"/>
      <c r="M164" s="40"/>
      <c r="N164" s="40"/>
      <c r="O164" s="40"/>
      <c r="P164" s="40"/>
      <c r="Q164" s="40"/>
      <c r="R164" s="40"/>
      <c r="S164" s="40"/>
      <c r="T164" s="40"/>
      <c r="V164" s="40"/>
      <c r="W164" s="40"/>
    </row>
    <row r="165" spans="2:23" ht="15" customHeight="1" thickTop="1" thickBot="1">
      <c r="B165" s="112">
        <v>539</v>
      </c>
      <c r="C165" s="113"/>
      <c r="D165" s="40"/>
      <c r="E165" s="40"/>
      <c r="I165" s="40"/>
      <c r="J165" s="40"/>
      <c r="K165" s="40"/>
      <c r="L165" s="40"/>
      <c r="M165" s="40"/>
      <c r="N165" s="40"/>
      <c r="O165" s="40"/>
      <c r="P165" s="40"/>
      <c r="Q165" s="40"/>
      <c r="R165" s="40"/>
      <c r="S165" s="40"/>
      <c r="T165" s="40"/>
      <c r="V165" s="40"/>
      <c r="W165" s="40"/>
    </row>
    <row r="166" spans="2:23" ht="15" customHeight="1" thickTop="1" thickBot="1">
      <c r="B166" s="112">
        <v>540</v>
      </c>
      <c r="C166" s="113"/>
      <c r="D166" s="40"/>
      <c r="E166" s="40"/>
      <c r="I166" s="40"/>
      <c r="J166" s="40"/>
      <c r="K166" s="40"/>
      <c r="L166" s="40"/>
      <c r="M166" s="40"/>
      <c r="N166" s="40"/>
      <c r="O166" s="40"/>
      <c r="P166" s="40"/>
      <c r="Q166" s="40"/>
      <c r="R166" s="40"/>
      <c r="S166" s="40"/>
      <c r="T166" s="40"/>
      <c r="V166" s="40"/>
      <c r="W166" s="40"/>
    </row>
    <row r="167" spans="2:23" ht="15" customHeight="1" thickTop="1" thickBot="1">
      <c r="B167" s="112">
        <v>541</v>
      </c>
      <c r="C167" s="113"/>
      <c r="D167" s="40"/>
      <c r="E167" s="40"/>
      <c r="I167" s="40"/>
      <c r="J167" s="40"/>
      <c r="K167" s="40"/>
      <c r="L167" s="40"/>
      <c r="M167" s="40"/>
      <c r="N167" s="40"/>
      <c r="O167" s="40"/>
      <c r="P167" s="40"/>
      <c r="Q167" s="40"/>
      <c r="R167" s="40"/>
      <c r="S167" s="40"/>
      <c r="T167" s="40"/>
      <c r="V167" s="40"/>
      <c r="W167" s="40"/>
    </row>
    <row r="168" spans="2:23" ht="15" customHeight="1" thickTop="1" thickBot="1">
      <c r="B168" s="112">
        <v>542</v>
      </c>
      <c r="C168" s="113"/>
      <c r="D168" s="40"/>
      <c r="E168" s="40"/>
      <c r="I168" s="40"/>
      <c r="J168" s="40"/>
      <c r="K168" s="40"/>
      <c r="L168" s="40"/>
      <c r="M168" s="40"/>
      <c r="N168" s="40"/>
      <c r="O168" s="40"/>
      <c r="P168" s="40"/>
      <c r="Q168" s="40"/>
      <c r="R168" s="40"/>
      <c r="S168" s="40"/>
      <c r="T168" s="40"/>
      <c r="V168" s="40"/>
      <c r="W168" s="40"/>
    </row>
    <row r="169" spans="2:23" ht="15" customHeight="1" thickTop="1" thickBot="1">
      <c r="B169" s="112">
        <v>543</v>
      </c>
      <c r="C169" s="113"/>
      <c r="D169" s="40"/>
      <c r="E169" s="40"/>
      <c r="I169" s="40"/>
      <c r="J169" s="40"/>
      <c r="K169" s="40"/>
      <c r="L169" s="40"/>
      <c r="M169" s="40"/>
      <c r="N169" s="40"/>
      <c r="O169" s="40"/>
      <c r="P169" s="40"/>
      <c r="Q169" s="40"/>
      <c r="R169" s="40"/>
      <c r="S169" s="40"/>
      <c r="T169" s="40"/>
      <c r="V169" s="40"/>
      <c r="W169" s="40"/>
    </row>
    <row r="170" spans="2:23" ht="15" customHeight="1" thickTop="1" thickBot="1">
      <c r="B170" s="112">
        <v>544</v>
      </c>
      <c r="C170" s="113"/>
      <c r="D170" s="40"/>
      <c r="E170" s="40"/>
      <c r="I170" s="40"/>
      <c r="J170" s="40"/>
      <c r="K170" s="40"/>
      <c r="L170" s="40"/>
      <c r="M170" s="40"/>
      <c r="N170" s="40"/>
      <c r="O170" s="40"/>
      <c r="P170" s="40"/>
      <c r="Q170" s="40"/>
      <c r="R170" s="40"/>
      <c r="S170" s="40"/>
      <c r="T170" s="40"/>
      <c r="V170" s="40"/>
      <c r="W170" s="40"/>
    </row>
    <row r="171" spans="2:23" ht="15" customHeight="1" thickTop="1" thickBot="1">
      <c r="B171" s="112">
        <v>545</v>
      </c>
      <c r="C171" s="113"/>
      <c r="D171" s="40"/>
      <c r="E171" s="40"/>
      <c r="I171" s="40"/>
      <c r="J171" s="40"/>
      <c r="K171" s="40"/>
      <c r="L171" s="40"/>
      <c r="M171" s="40"/>
      <c r="N171" s="40"/>
      <c r="O171" s="40"/>
      <c r="P171" s="40"/>
      <c r="Q171" s="40"/>
      <c r="R171" s="40"/>
      <c r="S171" s="40"/>
      <c r="T171" s="40"/>
      <c r="V171" s="40"/>
      <c r="W171" s="40"/>
    </row>
    <row r="172" spans="2:23" ht="15" customHeight="1" thickTop="1" thickBot="1">
      <c r="B172" s="112">
        <v>546</v>
      </c>
      <c r="C172" s="113"/>
      <c r="D172" s="40"/>
      <c r="E172" s="40"/>
      <c r="I172" s="40"/>
      <c r="J172" s="40"/>
      <c r="K172" s="40"/>
      <c r="L172" s="40"/>
      <c r="M172" s="40"/>
      <c r="N172" s="40"/>
      <c r="O172" s="40"/>
      <c r="P172" s="40"/>
      <c r="Q172" s="40"/>
      <c r="R172" s="40"/>
      <c r="S172" s="40"/>
      <c r="T172" s="40"/>
      <c r="V172" s="40"/>
      <c r="W172" s="40"/>
    </row>
    <row r="173" spans="2:23" ht="15" customHeight="1" thickTop="1" thickBot="1">
      <c r="B173" s="112">
        <v>547</v>
      </c>
      <c r="C173" s="113"/>
      <c r="D173" s="40"/>
      <c r="E173" s="40"/>
      <c r="I173" s="40"/>
      <c r="J173" s="40"/>
      <c r="K173" s="40"/>
      <c r="L173" s="40"/>
      <c r="M173" s="40"/>
      <c r="N173" s="40"/>
      <c r="O173" s="40"/>
      <c r="P173" s="40"/>
      <c r="Q173" s="40"/>
      <c r="R173" s="40"/>
      <c r="S173" s="40"/>
      <c r="T173" s="40"/>
      <c r="V173" s="40"/>
      <c r="W173" s="40"/>
    </row>
    <row r="174" spans="2:23" ht="15" customHeight="1" thickTop="1" thickBot="1">
      <c r="B174" s="112">
        <v>548</v>
      </c>
      <c r="C174" s="113"/>
      <c r="D174" s="40"/>
      <c r="E174" s="40"/>
      <c r="I174" s="40"/>
      <c r="J174" s="40"/>
      <c r="K174" s="40"/>
      <c r="L174" s="40"/>
      <c r="M174" s="40"/>
      <c r="N174" s="40"/>
      <c r="O174" s="40"/>
      <c r="P174" s="40"/>
      <c r="Q174" s="40"/>
      <c r="R174" s="40"/>
      <c r="S174" s="40"/>
      <c r="T174" s="40"/>
      <c r="V174" s="40"/>
      <c r="W174" s="40"/>
    </row>
    <row r="175" spans="2:23" ht="15" customHeight="1" thickTop="1" thickBot="1">
      <c r="B175" s="112">
        <v>549</v>
      </c>
      <c r="C175" s="113"/>
      <c r="D175" s="40"/>
      <c r="E175" s="40"/>
      <c r="I175" s="40"/>
      <c r="J175" s="40"/>
      <c r="K175" s="40"/>
      <c r="L175" s="40"/>
      <c r="M175" s="40"/>
      <c r="N175" s="40"/>
      <c r="O175" s="40"/>
      <c r="P175" s="40"/>
      <c r="Q175" s="40"/>
      <c r="R175" s="40"/>
      <c r="S175" s="40"/>
      <c r="T175" s="40"/>
      <c r="V175" s="40"/>
      <c r="W175" s="40"/>
    </row>
    <row r="176" spans="2:23" ht="15" customHeight="1" thickTop="1" thickBot="1">
      <c r="B176" s="112">
        <v>550</v>
      </c>
      <c r="C176" s="113"/>
      <c r="D176" s="40"/>
      <c r="E176" s="40"/>
      <c r="I176" s="40"/>
      <c r="J176" s="40"/>
      <c r="K176" s="40"/>
      <c r="L176" s="40"/>
      <c r="M176" s="40"/>
      <c r="N176" s="40"/>
      <c r="O176" s="40"/>
      <c r="P176" s="40"/>
      <c r="Q176" s="40"/>
      <c r="R176" s="40"/>
      <c r="S176" s="40"/>
      <c r="T176" s="40"/>
      <c r="V176" s="40"/>
      <c r="W176" s="40"/>
    </row>
    <row r="177" spans="2:23" ht="15" customHeight="1" thickTop="1" thickBot="1">
      <c r="B177" s="112">
        <v>551</v>
      </c>
      <c r="C177" s="113"/>
      <c r="D177" s="40"/>
      <c r="E177" s="40"/>
      <c r="I177" s="40"/>
      <c r="J177" s="40"/>
      <c r="K177" s="40"/>
      <c r="L177" s="40"/>
      <c r="M177" s="40"/>
      <c r="N177" s="40"/>
      <c r="O177" s="40"/>
      <c r="P177" s="40"/>
      <c r="Q177" s="40"/>
      <c r="R177" s="40"/>
      <c r="S177" s="40"/>
      <c r="T177" s="40"/>
      <c r="V177" s="40"/>
      <c r="W177" s="40"/>
    </row>
    <row r="178" spans="2:23" ht="15" customHeight="1" thickTop="1" thickBot="1">
      <c r="B178" s="112">
        <v>552</v>
      </c>
      <c r="C178" s="113"/>
      <c r="D178" s="40"/>
      <c r="E178" s="40"/>
      <c r="I178" s="40"/>
      <c r="J178" s="40"/>
      <c r="K178" s="40"/>
      <c r="L178" s="40"/>
      <c r="M178" s="40"/>
      <c r="N178" s="40"/>
      <c r="O178" s="40"/>
      <c r="P178" s="40"/>
      <c r="Q178" s="40"/>
      <c r="R178" s="40"/>
      <c r="S178" s="40"/>
      <c r="T178" s="40"/>
      <c r="V178" s="40"/>
      <c r="W178" s="40"/>
    </row>
    <row r="179" spans="2:23" ht="15" customHeight="1" thickTop="1" thickBot="1">
      <c r="B179" s="112">
        <v>553</v>
      </c>
      <c r="C179" s="113"/>
      <c r="D179" s="40"/>
      <c r="E179" s="40"/>
      <c r="I179" s="40"/>
      <c r="J179" s="40"/>
      <c r="K179" s="40"/>
      <c r="L179" s="40"/>
      <c r="M179" s="40"/>
      <c r="N179" s="40"/>
      <c r="O179" s="40"/>
      <c r="P179" s="40"/>
      <c r="Q179" s="40"/>
      <c r="R179" s="40"/>
      <c r="S179" s="40"/>
      <c r="T179" s="40"/>
      <c r="V179" s="40"/>
      <c r="W179" s="40"/>
    </row>
    <row r="180" spans="2:23" ht="15" customHeight="1" thickTop="1" thickBot="1">
      <c r="B180" s="112">
        <v>554</v>
      </c>
      <c r="C180" s="113"/>
      <c r="D180" s="40"/>
      <c r="E180" s="40"/>
      <c r="I180" s="40"/>
      <c r="J180" s="40"/>
      <c r="K180" s="40"/>
      <c r="L180" s="40"/>
      <c r="M180" s="40"/>
      <c r="N180" s="40"/>
      <c r="O180" s="40"/>
      <c r="P180" s="40"/>
      <c r="Q180" s="40"/>
      <c r="R180" s="40"/>
      <c r="S180" s="40"/>
      <c r="T180" s="40"/>
      <c r="V180" s="40"/>
      <c r="W180" s="40"/>
    </row>
    <row r="181" spans="2:23" ht="15" customHeight="1" thickTop="1" thickBot="1">
      <c r="B181" s="112">
        <v>555</v>
      </c>
      <c r="C181" s="113"/>
      <c r="D181" s="40"/>
      <c r="E181" s="40"/>
      <c r="I181" s="40"/>
      <c r="J181" s="40"/>
      <c r="K181" s="40"/>
      <c r="L181" s="40"/>
      <c r="M181" s="40"/>
      <c r="N181" s="40"/>
      <c r="O181" s="40"/>
      <c r="P181" s="40"/>
      <c r="Q181" s="40"/>
      <c r="R181" s="40"/>
      <c r="S181" s="40"/>
      <c r="T181" s="40"/>
      <c r="V181" s="40"/>
      <c r="W181" s="40"/>
    </row>
    <row r="182" spans="2:23" ht="15" customHeight="1" thickTop="1" thickBot="1">
      <c r="B182" s="112">
        <v>556</v>
      </c>
      <c r="C182" s="113"/>
      <c r="D182" s="40"/>
      <c r="E182" s="40"/>
      <c r="I182" s="40"/>
      <c r="J182" s="40"/>
      <c r="K182" s="40"/>
      <c r="L182" s="40"/>
      <c r="M182" s="40"/>
      <c r="N182" s="40"/>
      <c r="O182" s="40"/>
      <c r="P182" s="40"/>
      <c r="Q182" s="40"/>
      <c r="R182" s="40"/>
      <c r="S182" s="40"/>
      <c r="T182" s="40"/>
      <c r="V182" s="40"/>
      <c r="W182" s="40"/>
    </row>
    <row r="183" spans="2:23" ht="15" customHeight="1" thickTop="1" thickBot="1">
      <c r="B183" s="112">
        <v>557</v>
      </c>
      <c r="C183" s="113"/>
      <c r="D183" s="40"/>
      <c r="E183" s="40"/>
      <c r="I183" s="40"/>
      <c r="J183" s="40"/>
      <c r="K183" s="40"/>
      <c r="L183" s="40"/>
      <c r="M183" s="40"/>
      <c r="N183" s="40"/>
      <c r="O183" s="40"/>
      <c r="P183" s="40"/>
      <c r="Q183" s="40"/>
      <c r="R183" s="40"/>
      <c r="S183" s="40"/>
      <c r="T183" s="40"/>
      <c r="V183" s="40"/>
      <c r="W183" s="40"/>
    </row>
    <row r="184" spans="2:23" ht="15" customHeight="1" thickTop="1" thickBot="1">
      <c r="B184" s="112">
        <v>558</v>
      </c>
      <c r="C184" s="113"/>
      <c r="D184" s="40"/>
      <c r="E184" s="40"/>
      <c r="I184" s="40"/>
      <c r="J184" s="40"/>
      <c r="K184" s="40"/>
      <c r="L184" s="40"/>
      <c r="M184" s="40"/>
      <c r="N184" s="40"/>
      <c r="O184" s="40"/>
      <c r="P184" s="40"/>
      <c r="Q184" s="40"/>
      <c r="R184" s="40"/>
      <c r="S184" s="40"/>
      <c r="T184" s="40"/>
      <c r="V184" s="40"/>
      <c r="W184" s="40"/>
    </row>
    <row r="185" spans="2:23" ht="15" customHeight="1" thickTop="1" thickBot="1">
      <c r="B185" s="112">
        <v>559</v>
      </c>
      <c r="C185" s="113"/>
      <c r="D185" s="40"/>
      <c r="E185" s="40"/>
      <c r="I185" s="40"/>
      <c r="J185" s="40"/>
      <c r="K185" s="40"/>
      <c r="L185" s="40"/>
      <c r="M185" s="40"/>
      <c r="N185" s="40"/>
      <c r="O185" s="40"/>
      <c r="P185" s="40"/>
      <c r="Q185" s="40"/>
      <c r="R185" s="40"/>
      <c r="S185" s="40"/>
      <c r="T185" s="40"/>
      <c r="V185" s="40"/>
      <c r="W185" s="40"/>
    </row>
    <row r="186" spans="2:23" ht="15" customHeight="1" thickTop="1" thickBot="1">
      <c r="B186" s="112">
        <v>560</v>
      </c>
      <c r="C186" s="113"/>
      <c r="D186" s="40"/>
      <c r="E186" s="40"/>
      <c r="I186" s="40"/>
      <c r="J186" s="40"/>
      <c r="K186" s="40"/>
      <c r="L186" s="40"/>
      <c r="M186" s="40"/>
      <c r="N186" s="40"/>
      <c r="O186" s="40"/>
      <c r="P186" s="40"/>
      <c r="Q186" s="40"/>
      <c r="R186" s="40"/>
      <c r="S186" s="40"/>
      <c r="T186" s="40"/>
      <c r="V186" s="40"/>
      <c r="W186" s="40"/>
    </row>
    <row r="187" spans="2:23" ht="15" customHeight="1" thickTop="1" thickBot="1">
      <c r="B187" s="112">
        <v>561</v>
      </c>
      <c r="C187" s="113"/>
      <c r="D187" s="40"/>
      <c r="E187" s="40"/>
      <c r="I187" s="40"/>
      <c r="J187" s="40"/>
      <c r="K187" s="40"/>
      <c r="L187" s="40"/>
      <c r="M187" s="40"/>
      <c r="N187" s="40"/>
      <c r="O187" s="40"/>
      <c r="P187" s="40"/>
      <c r="Q187" s="40"/>
      <c r="R187" s="40"/>
      <c r="S187" s="40"/>
      <c r="T187" s="40"/>
      <c r="V187" s="40"/>
      <c r="W187" s="40"/>
    </row>
    <row r="188" spans="2:23" ht="15" customHeight="1" thickTop="1" thickBot="1">
      <c r="B188" s="112">
        <v>562</v>
      </c>
      <c r="C188" s="113"/>
      <c r="D188" s="40"/>
      <c r="E188" s="40"/>
      <c r="I188" s="40"/>
      <c r="J188" s="40"/>
      <c r="K188" s="40"/>
      <c r="L188" s="40"/>
      <c r="M188" s="40"/>
      <c r="N188" s="40"/>
      <c r="O188" s="40"/>
      <c r="P188" s="40"/>
      <c r="Q188" s="40"/>
      <c r="R188" s="40"/>
      <c r="S188" s="40"/>
      <c r="T188" s="40"/>
      <c r="V188" s="40"/>
      <c r="W188" s="40"/>
    </row>
    <row r="189" spans="2:23" ht="15" customHeight="1" thickTop="1" thickBot="1">
      <c r="B189" s="112">
        <v>563</v>
      </c>
      <c r="C189" s="113"/>
      <c r="D189" s="40"/>
      <c r="E189" s="40"/>
      <c r="I189" s="40"/>
      <c r="J189" s="40"/>
      <c r="K189" s="40"/>
      <c r="L189" s="40"/>
      <c r="M189" s="40"/>
      <c r="N189" s="40"/>
      <c r="O189" s="40"/>
      <c r="P189" s="40"/>
      <c r="Q189" s="40"/>
      <c r="R189" s="40"/>
      <c r="S189" s="40"/>
      <c r="T189" s="40"/>
      <c r="V189" s="40"/>
      <c r="W189" s="40"/>
    </row>
    <row r="190" spans="2:23" ht="15" customHeight="1" thickTop="1" thickBot="1">
      <c r="B190" s="112">
        <v>564</v>
      </c>
      <c r="C190" s="113"/>
      <c r="D190" s="40"/>
      <c r="E190" s="40"/>
      <c r="I190" s="40"/>
      <c r="J190" s="40"/>
      <c r="K190" s="40"/>
      <c r="L190" s="40"/>
      <c r="M190" s="40"/>
      <c r="N190" s="40"/>
      <c r="O190" s="40"/>
      <c r="P190" s="40"/>
      <c r="Q190" s="40"/>
      <c r="R190" s="40"/>
      <c r="S190" s="40"/>
      <c r="T190" s="40"/>
      <c r="V190" s="40"/>
      <c r="W190" s="40"/>
    </row>
    <row r="191" spans="2:23" ht="15" customHeight="1" thickTop="1" thickBot="1">
      <c r="B191" s="112">
        <v>565</v>
      </c>
      <c r="C191" s="113"/>
      <c r="D191" s="40"/>
      <c r="E191" s="40"/>
      <c r="I191" s="40"/>
      <c r="J191" s="40"/>
      <c r="K191" s="40"/>
      <c r="L191" s="40"/>
      <c r="M191" s="40"/>
      <c r="N191" s="40"/>
      <c r="O191" s="40"/>
      <c r="P191" s="40"/>
      <c r="Q191" s="40"/>
      <c r="R191" s="40"/>
      <c r="S191" s="40"/>
      <c r="T191" s="40"/>
      <c r="V191" s="40"/>
      <c r="W191" s="40"/>
    </row>
    <row r="192" spans="2:23" ht="15" customHeight="1" thickTop="1" thickBot="1">
      <c r="B192" s="112">
        <v>566</v>
      </c>
      <c r="C192" s="113"/>
      <c r="D192" s="40"/>
      <c r="E192" s="40"/>
      <c r="I192" s="40"/>
      <c r="J192" s="40"/>
      <c r="K192" s="40"/>
      <c r="L192" s="40"/>
      <c r="M192" s="40"/>
      <c r="N192" s="40"/>
      <c r="O192" s="40"/>
      <c r="P192" s="40"/>
      <c r="Q192" s="40"/>
      <c r="R192" s="40"/>
      <c r="S192" s="40"/>
      <c r="T192" s="40"/>
      <c r="V192" s="40"/>
      <c r="W192" s="40"/>
    </row>
    <row r="193" spans="2:23" ht="15" customHeight="1" thickTop="1" thickBot="1">
      <c r="B193" s="112">
        <v>567</v>
      </c>
      <c r="C193" s="113"/>
      <c r="D193" s="40"/>
      <c r="E193" s="40"/>
      <c r="I193" s="40"/>
      <c r="J193" s="40"/>
      <c r="K193" s="40"/>
      <c r="L193" s="40"/>
      <c r="M193" s="40"/>
      <c r="N193" s="40"/>
      <c r="O193" s="40"/>
      <c r="P193" s="40"/>
      <c r="Q193" s="40"/>
      <c r="R193" s="40"/>
      <c r="S193" s="40"/>
      <c r="T193" s="40"/>
      <c r="V193" s="40"/>
      <c r="W193" s="40"/>
    </row>
    <row r="194" spans="2:23" ht="15" customHeight="1" thickTop="1" thickBot="1">
      <c r="B194" s="112">
        <v>568</v>
      </c>
      <c r="C194" s="113"/>
      <c r="D194" s="40"/>
      <c r="E194" s="40"/>
      <c r="I194" s="40"/>
      <c r="J194" s="40"/>
      <c r="K194" s="40"/>
      <c r="L194" s="40"/>
      <c r="M194" s="40"/>
      <c r="N194" s="40"/>
      <c r="O194" s="40"/>
      <c r="P194" s="40"/>
      <c r="Q194" s="40"/>
      <c r="R194" s="40"/>
      <c r="S194" s="40"/>
      <c r="T194" s="40"/>
      <c r="V194" s="40"/>
      <c r="W194" s="40"/>
    </row>
    <row r="195" spans="2:23" ht="15" customHeight="1" thickTop="1" thickBot="1">
      <c r="B195" s="112">
        <v>569</v>
      </c>
      <c r="C195" s="113"/>
      <c r="D195" s="40"/>
      <c r="E195" s="40"/>
      <c r="I195" s="40"/>
      <c r="J195" s="40"/>
      <c r="K195" s="40"/>
      <c r="L195" s="40"/>
      <c r="M195" s="40"/>
      <c r="N195" s="40"/>
      <c r="O195" s="40"/>
      <c r="P195" s="40"/>
      <c r="Q195" s="40"/>
      <c r="R195" s="40"/>
      <c r="S195" s="40"/>
      <c r="T195" s="40"/>
      <c r="V195" s="40"/>
      <c r="W195" s="40"/>
    </row>
    <row r="196" spans="2:23" ht="15" customHeight="1" thickTop="1" thickBot="1">
      <c r="B196" s="112">
        <v>570</v>
      </c>
      <c r="C196" s="113"/>
      <c r="D196" s="40"/>
      <c r="E196" s="40"/>
      <c r="I196" s="40"/>
      <c r="J196" s="40"/>
      <c r="K196" s="40"/>
      <c r="L196" s="40"/>
      <c r="M196" s="40"/>
      <c r="N196" s="40"/>
      <c r="O196" s="40"/>
      <c r="P196" s="40"/>
      <c r="Q196" s="40"/>
      <c r="R196" s="40"/>
      <c r="S196" s="40"/>
      <c r="T196" s="40"/>
      <c r="V196" s="40"/>
      <c r="W196" s="40"/>
    </row>
    <row r="197" spans="2:23" ht="15" customHeight="1" thickTop="1" thickBot="1">
      <c r="B197" s="112">
        <v>571</v>
      </c>
      <c r="C197" s="113"/>
      <c r="D197" s="40"/>
      <c r="E197" s="40"/>
      <c r="I197" s="40"/>
      <c r="J197" s="40"/>
      <c r="K197" s="40"/>
      <c r="L197" s="40"/>
      <c r="M197" s="40"/>
      <c r="N197" s="40"/>
      <c r="O197" s="40"/>
      <c r="P197" s="40"/>
      <c r="Q197" s="40"/>
      <c r="R197" s="40"/>
      <c r="S197" s="40"/>
      <c r="T197" s="40"/>
      <c r="V197" s="40"/>
      <c r="W197" s="40"/>
    </row>
    <row r="198" spans="2:23" ht="15" customHeight="1" thickTop="1" thickBot="1">
      <c r="B198" s="112">
        <v>572</v>
      </c>
      <c r="C198" s="113"/>
      <c r="D198" s="40"/>
      <c r="E198" s="40"/>
      <c r="I198" s="40"/>
      <c r="J198" s="40"/>
      <c r="K198" s="40"/>
      <c r="L198" s="40"/>
      <c r="M198" s="40"/>
      <c r="N198" s="40"/>
      <c r="O198" s="40"/>
      <c r="P198" s="40"/>
      <c r="Q198" s="40"/>
      <c r="R198" s="40"/>
      <c r="S198" s="40"/>
      <c r="T198" s="40"/>
      <c r="V198" s="40"/>
      <c r="W198" s="40"/>
    </row>
    <row r="199" spans="2:23" ht="15" customHeight="1" thickTop="1" thickBot="1">
      <c r="B199" s="112">
        <v>573</v>
      </c>
      <c r="C199" s="113"/>
      <c r="D199" s="40"/>
      <c r="E199" s="40"/>
      <c r="I199" s="40"/>
      <c r="J199" s="40"/>
      <c r="K199" s="40"/>
      <c r="L199" s="40"/>
      <c r="M199" s="40"/>
      <c r="N199" s="40"/>
      <c r="O199" s="40"/>
      <c r="P199" s="40"/>
      <c r="Q199" s="40"/>
      <c r="R199" s="40"/>
      <c r="S199" s="40"/>
      <c r="T199" s="40"/>
      <c r="V199" s="40"/>
      <c r="W199" s="40"/>
    </row>
    <row r="200" spans="2:23" ht="15" customHeight="1" thickTop="1" thickBot="1">
      <c r="B200" s="112">
        <v>574</v>
      </c>
      <c r="C200" s="113"/>
      <c r="D200" s="40"/>
      <c r="E200" s="40"/>
      <c r="I200" s="40"/>
      <c r="J200" s="40"/>
      <c r="K200" s="40"/>
      <c r="L200" s="40"/>
      <c r="M200" s="40"/>
      <c r="N200" s="40"/>
      <c r="O200" s="40"/>
      <c r="P200" s="40"/>
      <c r="Q200" s="40"/>
      <c r="R200" s="40"/>
      <c r="S200" s="40"/>
      <c r="T200" s="40"/>
      <c r="V200" s="40"/>
      <c r="W200" s="40"/>
    </row>
    <row r="201" spans="2:23" ht="15" customHeight="1" thickTop="1" thickBot="1">
      <c r="B201" s="112">
        <v>575</v>
      </c>
      <c r="C201" s="113"/>
      <c r="D201" s="40"/>
      <c r="E201" s="40"/>
      <c r="I201" s="40"/>
      <c r="J201" s="40"/>
      <c r="K201" s="40"/>
      <c r="L201" s="40"/>
      <c r="M201" s="40"/>
      <c r="N201" s="40"/>
      <c r="O201" s="40"/>
      <c r="P201" s="40"/>
      <c r="Q201" s="40"/>
      <c r="R201" s="40"/>
      <c r="S201" s="40"/>
      <c r="T201" s="40"/>
      <c r="V201" s="40"/>
      <c r="W201" s="40"/>
    </row>
    <row r="202" spans="2:23" ht="15" customHeight="1" thickTop="1" thickBot="1">
      <c r="B202" s="112">
        <v>576</v>
      </c>
      <c r="C202" s="113"/>
      <c r="D202" s="40"/>
      <c r="E202" s="40"/>
      <c r="I202" s="40"/>
      <c r="J202" s="40"/>
      <c r="K202" s="40"/>
      <c r="L202" s="40"/>
      <c r="M202" s="40"/>
      <c r="N202" s="40"/>
      <c r="O202" s="40"/>
      <c r="P202" s="40"/>
      <c r="Q202" s="40"/>
      <c r="R202" s="40"/>
      <c r="S202" s="40"/>
      <c r="T202" s="40"/>
      <c r="V202" s="40"/>
      <c r="W202" s="40"/>
    </row>
    <row r="203" spans="2:23" ht="15" customHeight="1" thickTop="1" thickBot="1">
      <c r="B203" s="112">
        <v>577</v>
      </c>
      <c r="C203" s="113"/>
      <c r="D203" s="40"/>
      <c r="E203" s="40"/>
      <c r="I203" s="40"/>
      <c r="J203" s="40"/>
      <c r="K203" s="40"/>
      <c r="L203" s="40"/>
      <c r="M203" s="40"/>
      <c r="N203" s="40"/>
      <c r="O203" s="40"/>
      <c r="P203" s="40"/>
      <c r="Q203" s="40"/>
      <c r="R203" s="40"/>
      <c r="S203" s="40"/>
      <c r="T203" s="40"/>
      <c r="V203" s="40"/>
      <c r="W203" s="40"/>
    </row>
    <row r="204" spans="2:23" ht="15" customHeight="1" thickTop="1" thickBot="1">
      <c r="B204" s="112">
        <v>578</v>
      </c>
      <c r="C204" s="113"/>
      <c r="D204" s="40"/>
      <c r="E204" s="40"/>
      <c r="I204" s="40"/>
      <c r="J204" s="40"/>
      <c r="K204" s="40"/>
      <c r="L204" s="40"/>
      <c r="M204" s="40"/>
      <c r="N204" s="40"/>
      <c r="O204" s="40"/>
      <c r="P204" s="40"/>
      <c r="Q204" s="40"/>
      <c r="R204" s="40"/>
      <c r="S204" s="40"/>
      <c r="T204" s="40"/>
      <c r="V204" s="40"/>
      <c r="W204" s="40"/>
    </row>
    <row r="205" spans="2:23" ht="15" customHeight="1" thickTop="1" thickBot="1">
      <c r="B205" s="112">
        <v>579</v>
      </c>
      <c r="C205" s="113"/>
      <c r="D205" s="40"/>
      <c r="E205" s="40"/>
      <c r="I205" s="40"/>
      <c r="J205" s="40"/>
      <c r="K205" s="40"/>
      <c r="L205" s="40"/>
      <c r="M205" s="40"/>
      <c r="N205" s="40"/>
      <c r="O205" s="40"/>
      <c r="P205" s="40"/>
      <c r="Q205" s="40"/>
      <c r="R205" s="40"/>
      <c r="S205" s="40"/>
      <c r="T205" s="40"/>
      <c r="V205" s="40"/>
      <c r="W205" s="40"/>
    </row>
    <row r="206" spans="2:23" ht="15" customHeight="1" thickTop="1" thickBot="1">
      <c r="B206" s="112">
        <v>580</v>
      </c>
      <c r="C206" s="113"/>
      <c r="D206" s="40"/>
      <c r="E206" s="40"/>
      <c r="I206" s="40"/>
      <c r="J206" s="40"/>
      <c r="K206" s="40"/>
      <c r="L206" s="40"/>
      <c r="M206" s="40"/>
      <c r="N206" s="40"/>
      <c r="O206" s="40"/>
      <c r="P206" s="40"/>
      <c r="Q206" s="40"/>
      <c r="R206" s="40"/>
      <c r="S206" s="40"/>
      <c r="T206" s="40"/>
      <c r="V206" s="40"/>
      <c r="W206" s="40"/>
    </row>
    <row r="207" spans="2:23" ht="15" customHeight="1" thickTop="1" thickBot="1">
      <c r="B207" s="112">
        <v>581</v>
      </c>
      <c r="C207" s="113"/>
      <c r="D207" s="40"/>
      <c r="E207" s="40"/>
      <c r="I207" s="40"/>
      <c r="J207" s="40"/>
      <c r="K207" s="40"/>
      <c r="L207" s="40"/>
      <c r="M207" s="40"/>
      <c r="N207" s="40"/>
      <c r="O207" s="40"/>
      <c r="P207" s="40"/>
      <c r="Q207" s="40"/>
      <c r="R207" s="40"/>
      <c r="S207" s="40"/>
      <c r="T207" s="40"/>
      <c r="V207" s="40"/>
      <c r="W207" s="40"/>
    </row>
    <row r="208" spans="2:23" ht="15" customHeight="1" thickTop="1" thickBot="1">
      <c r="B208" s="112">
        <v>582</v>
      </c>
      <c r="C208" s="113"/>
      <c r="D208" s="40"/>
      <c r="E208" s="40"/>
      <c r="I208" s="40"/>
      <c r="J208" s="40"/>
      <c r="K208" s="40"/>
      <c r="L208" s="40"/>
      <c r="M208" s="40"/>
      <c r="N208" s="40"/>
      <c r="O208" s="40"/>
      <c r="P208" s="40"/>
      <c r="Q208" s="40"/>
      <c r="R208" s="40"/>
      <c r="S208" s="40"/>
      <c r="T208" s="40"/>
      <c r="V208" s="40"/>
      <c r="W208" s="40"/>
    </row>
    <row r="209" spans="2:23" ht="15" customHeight="1" thickTop="1" thickBot="1">
      <c r="B209" s="112">
        <v>583</v>
      </c>
      <c r="C209" s="113"/>
      <c r="D209" s="40"/>
      <c r="E209" s="40"/>
      <c r="I209" s="40"/>
      <c r="J209" s="40"/>
      <c r="K209" s="40"/>
      <c r="L209" s="40"/>
      <c r="M209" s="40"/>
      <c r="N209" s="40"/>
      <c r="O209" s="40"/>
      <c r="P209" s="40"/>
      <c r="Q209" s="40"/>
      <c r="R209" s="40"/>
      <c r="S209" s="40"/>
      <c r="T209" s="40"/>
      <c r="V209" s="40"/>
      <c r="W209" s="40"/>
    </row>
    <row r="210" spans="2:23" ht="15" customHeight="1" thickTop="1" thickBot="1">
      <c r="B210" s="112">
        <v>584</v>
      </c>
      <c r="C210" s="113"/>
      <c r="D210" s="40"/>
      <c r="E210" s="40"/>
      <c r="I210" s="40"/>
      <c r="J210" s="40"/>
      <c r="K210" s="40"/>
      <c r="L210" s="40"/>
      <c r="M210" s="40"/>
      <c r="N210" s="40"/>
      <c r="O210" s="40"/>
      <c r="P210" s="40"/>
      <c r="Q210" s="40"/>
      <c r="R210" s="40"/>
      <c r="S210" s="40"/>
      <c r="T210" s="40"/>
      <c r="V210" s="40"/>
      <c r="W210" s="40"/>
    </row>
    <row r="211" spans="2:23" ht="15" customHeight="1" thickTop="1" thickBot="1">
      <c r="B211" s="112">
        <v>585</v>
      </c>
      <c r="C211" s="113"/>
      <c r="D211" s="40"/>
      <c r="E211" s="40"/>
      <c r="I211" s="40"/>
      <c r="J211" s="40"/>
      <c r="K211" s="40"/>
      <c r="L211" s="40"/>
      <c r="M211" s="40"/>
      <c r="N211" s="40"/>
      <c r="O211" s="40"/>
      <c r="P211" s="40"/>
      <c r="Q211" s="40"/>
      <c r="R211" s="40"/>
      <c r="S211" s="40"/>
      <c r="T211" s="40"/>
      <c r="V211" s="40"/>
      <c r="W211" s="40"/>
    </row>
    <row r="212" spans="2:23" ht="15" customHeight="1" thickTop="1" thickBot="1">
      <c r="B212" s="112">
        <v>586</v>
      </c>
      <c r="C212" s="113"/>
      <c r="D212" s="40"/>
      <c r="E212" s="40"/>
      <c r="I212" s="40"/>
      <c r="J212" s="40"/>
      <c r="K212" s="40"/>
      <c r="L212" s="40"/>
      <c r="M212" s="40"/>
      <c r="N212" s="40"/>
      <c r="O212" s="40"/>
      <c r="P212" s="40"/>
      <c r="Q212" s="40"/>
      <c r="R212" s="40"/>
      <c r="S212" s="40"/>
      <c r="T212" s="40"/>
      <c r="V212" s="40"/>
      <c r="W212" s="40"/>
    </row>
    <row r="213" spans="2:23" ht="15" customHeight="1" thickTop="1" thickBot="1">
      <c r="B213" s="112">
        <v>587</v>
      </c>
      <c r="C213" s="113"/>
      <c r="D213" s="40"/>
      <c r="E213" s="40"/>
      <c r="I213" s="40"/>
      <c r="J213" s="40"/>
      <c r="K213" s="40"/>
      <c r="L213" s="40"/>
      <c r="M213" s="40"/>
      <c r="N213" s="40"/>
      <c r="O213" s="40"/>
      <c r="P213" s="40"/>
      <c r="Q213" s="40"/>
      <c r="R213" s="40"/>
      <c r="S213" s="40"/>
      <c r="T213" s="40"/>
      <c r="V213" s="40"/>
      <c r="W213" s="40"/>
    </row>
    <row r="214" spans="2:23" ht="15" customHeight="1" thickTop="1" thickBot="1">
      <c r="B214" s="112">
        <v>588</v>
      </c>
      <c r="C214" s="113"/>
      <c r="D214" s="40"/>
      <c r="E214" s="40"/>
      <c r="I214" s="40"/>
      <c r="J214" s="40"/>
      <c r="K214" s="40"/>
      <c r="L214" s="40"/>
      <c r="M214" s="40"/>
      <c r="N214" s="40"/>
      <c r="O214" s="40"/>
      <c r="P214" s="40"/>
      <c r="Q214" s="40"/>
      <c r="R214" s="40"/>
      <c r="S214" s="40"/>
      <c r="T214" s="40"/>
      <c r="V214" s="40"/>
      <c r="W214" s="40"/>
    </row>
    <row r="215" spans="2:23" ht="15" customHeight="1" thickTop="1" thickBot="1">
      <c r="B215" s="112">
        <v>589</v>
      </c>
      <c r="C215" s="113"/>
      <c r="D215" s="40"/>
      <c r="E215" s="40"/>
      <c r="I215" s="40"/>
      <c r="J215" s="40"/>
      <c r="K215" s="40"/>
      <c r="L215" s="40"/>
      <c r="M215" s="40"/>
      <c r="N215" s="40"/>
      <c r="O215" s="40"/>
      <c r="P215" s="40"/>
      <c r="Q215" s="40"/>
      <c r="R215" s="40"/>
      <c r="S215" s="40"/>
      <c r="T215" s="40"/>
      <c r="V215" s="40"/>
      <c r="W215" s="40"/>
    </row>
    <row r="216" spans="2:23" ht="15" customHeight="1" thickTop="1" thickBot="1">
      <c r="B216" s="112">
        <v>590</v>
      </c>
      <c r="C216" s="113"/>
      <c r="D216" s="40"/>
      <c r="E216" s="40"/>
      <c r="I216" s="40"/>
      <c r="J216" s="40"/>
      <c r="K216" s="40"/>
      <c r="L216" s="40"/>
      <c r="M216" s="40"/>
      <c r="N216" s="40"/>
      <c r="O216" s="40"/>
      <c r="P216" s="40"/>
      <c r="Q216" s="40"/>
      <c r="R216" s="40"/>
      <c r="S216" s="40"/>
      <c r="T216" s="40"/>
      <c r="V216" s="40"/>
      <c r="W216" s="40"/>
    </row>
    <row r="217" spans="2:23" ht="15" customHeight="1" thickTop="1" thickBot="1">
      <c r="B217" s="112">
        <v>591</v>
      </c>
      <c r="C217" s="113"/>
      <c r="D217" s="40"/>
      <c r="E217" s="40"/>
      <c r="I217" s="40"/>
      <c r="J217" s="40"/>
      <c r="K217" s="40"/>
      <c r="L217" s="40"/>
      <c r="M217" s="40"/>
      <c r="N217" s="40"/>
      <c r="O217" s="40"/>
      <c r="P217" s="40"/>
      <c r="Q217" s="40"/>
      <c r="R217" s="40"/>
      <c r="S217" s="40"/>
      <c r="T217" s="40"/>
      <c r="V217" s="40"/>
      <c r="W217" s="40"/>
    </row>
    <row r="218" spans="2:23" ht="15" customHeight="1" thickTop="1" thickBot="1">
      <c r="B218" s="112">
        <v>592</v>
      </c>
      <c r="C218" s="113"/>
      <c r="D218" s="40"/>
      <c r="E218" s="40"/>
      <c r="I218" s="40"/>
      <c r="J218" s="40"/>
      <c r="K218" s="40"/>
      <c r="L218" s="40"/>
      <c r="M218" s="40"/>
      <c r="N218" s="40"/>
      <c r="O218" s="40"/>
      <c r="P218" s="40"/>
      <c r="Q218" s="40"/>
      <c r="R218" s="40"/>
      <c r="S218" s="40"/>
      <c r="T218" s="40"/>
      <c r="V218" s="40"/>
      <c r="W218" s="40"/>
    </row>
    <row r="219" spans="2:23" ht="15" customHeight="1" thickTop="1" thickBot="1">
      <c r="B219" s="112">
        <v>593</v>
      </c>
      <c r="C219" s="113"/>
      <c r="D219" s="40"/>
      <c r="E219" s="40"/>
      <c r="I219" s="40"/>
      <c r="J219" s="40"/>
      <c r="K219" s="40"/>
      <c r="L219" s="40"/>
      <c r="M219" s="40"/>
      <c r="N219" s="40"/>
      <c r="O219" s="40"/>
      <c r="P219" s="40"/>
      <c r="Q219" s="40"/>
      <c r="R219" s="40"/>
      <c r="S219" s="40"/>
      <c r="T219" s="40"/>
      <c r="V219" s="40"/>
      <c r="W219" s="40"/>
    </row>
    <row r="220" spans="2:23" ht="15" customHeight="1" thickTop="1" thickBot="1">
      <c r="B220" s="112">
        <v>594</v>
      </c>
      <c r="C220" s="113"/>
      <c r="D220" s="40"/>
      <c r="E220" s="40"/>
      <c r="I220" s="40"/>
      <c r="J220" s="40"/>
      <c r="K220" s="40"/>
      <c r="L220" s="40"/>
      <c r="M220" s="40"/>
      <c r="N220" s="40"/>
      <c r="O220" s="40"/>
      <c r="P220" s="40"/>
      <c r="Q220" s="40"/>
      <c r="R220" s="40"/>
      <c r="S220" s="40"/>
      <c r="T220" s="40"/>
      <c r="V220" s="40"/>
      <c r="W220" s="40"/>
    </row>
    <row r="221" spans="2:23" ht="15" customHeight="1" thickTop="1" thickBot="1">
      <c r="B221" s="112">
        <v>595</v>
      </c>
      <c r="C221" s="113"/>
      <c r="D221" s="40"/>
      <c r="E221" s="40"/>
      <c r="I221" s="40"/>
      <c r="J221" s="40"/>
      <c r="K221" s="40"/>
      <c r="L221" s="40"/>
      <c r="M221" s="40"/>
      <c r="N221" s="40"/>
      <c r="O221" s="40"/>
      <c r="P221" s="40"/>
      <c r="Q221" s="40"/>
      <c r="R221" s="40"/>
      <c r="S221" s="40"/>
      <c r="T221" s="40"/>
      <c r="V221" s="40"/>
      <c r="W221" s="40"/>
    </row>
    <row r="222" spans="2:23" ht="15" customHeight="1" thickTop="1" thickBot="1">
      <c r="B222" s="112">
        <v>596</v>
      </c>
      <c r="C222" s="113"/>
      <c r="D222" s="40"/>
      <c r="E222" s="40"/>
      <c r="I222" s="40"/>
      <c r="J222" s="40"/>
      <c r="K222" s="40"/>
      <c r="L222" s="40"/>
      <c r="M222" s="40"/>
      <c r="N222" s="40"/>
      <c r="O222" s="40"/>
      <c r="P222" s="40"/>
      <c r="Q222" s="40"/>
      <c r="R222" s="40"/>
      <c r="S222" s="40"/>
      <c r="T222" s="40"/>
      <c r="V222" s="40"/>
      <c r="W222" s="40"/>
    </row>
    <row r="223" spans="2:23" ht="15" customHeight="1" thickTop="1" thickBot="1">
      <c r="B223" s="112">
        <v>597</v>
      </c>
      <c r="C223" s="113"/>
      <c r="D223" s="40"/>
      <c r="E223" s="40"/>
      <c r="I223" s="40"/>
      <c r="J223" s="40"/>
      <c r="K223" s="40"/>
      <c r="L223" s="40"/>
      <c r="M223" s="40"/>
      <c r="N223" s="40"/>
      <c r="O223" s="40"/>
      <c r="P223" s="40"/>
      <c r="Q223" s="40"/>
      <c r="R223" s="40"/>
      <c r="S223" s="40"/>
      <c r="T223" s="40"/>
      <c r="V223" s="40"/>
      <c r="W223" s="40"/>
    </row>
    <row r="224" spans="2:23" ht="15" customHeight="1" thickTop="1" thickBot="1">
      <c r="B224" s="112">
        <v>598</v>
      </c>
      <c r="C224" s="113"/>
      <c r="D224" s="40"/>
      <c r="E224" s="40"/>
      <c r="I224" s="40"/>
      <c r="J224" s="40"/>
      <c r="K224" s="40"/>
      <c r="L224" s="40"/>
      <c r="M224" s="40"/>
      <c r="N224" s="40"/>
      <c r="O224" s="40"/>
      <c r="P224" s="40"/>
      <c r="Q224" s="40"/>
      <c r="R224" s="40"/>
      <c r="S224" s="40"/>
      <c r="T224" s="40"/>
      <c r="V224" s="40"/>
      <c r="W224" s="40"/>
    </row>
    <row r="225" spans="2:23" ht="15" customHeight="1" thickTop="1" thickBot="1">
      <c r="B225" s="112">
        <v>599</v>
      </c>
      <c r="C225" s="113"/>
      <c r="D225" s="40"/>
      <c r="E225" s="40"/>
      <c r="I225" s="40"/>
      <c r="J225" s="40"/>
      <c r="K225" s="40"/>
      <c r="L225" s="40"/>
      <c r="M225" s="40"/>
      <c r="N225" s="40"/>
      <c r="O225" s="40"/>
      <c r="P225" s="40"/>
      <c r="Q225" s="40"/>
      <c r="R225" s="40"/>
      <c r="S225" s="40"/>
      <c r="T225" s="40"/>
      <c r="V225" s="40"/>
      <c r="W225" s="40"/>
    </row>
    <row r="226" spans="2:23" ht="15" customHeight="1" thickTop="1" thickBot="1">
      <c r="B226" s="112">
        <v>600</v>
      </c>
      <c r="C226" s="113"/>
      <c r="D226" s="40"/>
      <c r="E226" s="40"/>
      <c r="I226" s="40"/>
      <c r="J226" s="40"/>
      <c r="K226" s="40"/>
      <c r="L226" s="40"/>
      <c r="M226" s="40"/>
      <c r="N226" s="40"/>
      <c r="O226" s="40"/>
      <c r="P226" s="40"/>
      <c r="Q226" s="40"/>
      <c r="R226" s="40"/>
      <c r="S226" s="40"/>
      <c r="T226" s="40"/>
      <c r="V226" s="40"/>
      <c r="W226" s="40"/>
    </row>
    <row r="227" spans="2:23" ht="15" customHeight="1" thickTop="1" thickBot="1">
      <c r="B227" s="112">
        <v>601</v>
      </c>
      <c r="C227" s="113"/>
      <c r="D227" s="40"/>
      <c r="E227" s="40"/>
      <c r="I227" s="40"/>
      <c r="J227" s="40"/>
      <c r="K227" s="40"/>
      <c r="L227" s="40"/>
      <c r="M227" s="40"/>
      <c r="N227" s="40"/>
      <c r="O227" s="40"/>
      <c r="P227" s="40"/>
      <c r="Q227" s="40"/>
      <c r="R227" s="40"/>
      <c r="S227" s="40"/>
      <c r="T227" s="40"/>
      <c r="V227" s="40"/>
      <c r="W227" s="40"/>
    </row>
    <row r="228" spans="2:23" ht="15" customHeight="1" thickTop="1" thickBot="1">
      <c r="B228" s="112">
        <v>602</v>
      </c>
      <c r="C228" s="113"/>
      <c r="D228" s="40"/>
      <c r="E228" s="40"/>
      <c r="I228" s="40"/>
      <c r="J228" s="40"/>
      <c r="K228" s="40"/>
      <c r="L228" s="40"/>
      <c r="M228" s="40"/>
      <c r="N228" s="40"/>
      <c r="O228" s="40"/>
      <c r="P228" s="40"/>
      <c r="Q228" s="40"/>
      <c r="R228" s="40"/>
      <c r="S228" s="40"/>
      <c r="T228" s="40"/>
      <c r="V228" s="40"/>
      <c r="W228" s="40"/>
    </row>
    <row r="229" spans="2:23" ht="15" customHeight="1" thickTop="1" thickBot="1">
      <c r="B229" s="112">
        <v>603</v>
      </c>
      <c r="C229" s="113"/>
      <c r="D229" s="40"/>
      <c r="E229" s="40"/>
      <c r="I229" s="40"/>
      <c r="J229" s="40"/>
      <c r="K229" s="40"/>
      <c r="L229" s="40"/>
      <c r="M229" s="40"/>
      <c r="N229" s="40"/>
      <c r="O229" s="40"/>
      <c r="P229" s="40"/>
      <c r="Q229" s="40"/>
      <c r="R229" s="40"/>
      <c r="S229" s="40"/>
      <c r="T229" s="40"/>
      <c r="V229" s="40"/>
      <c r="W229" s="40"/>
    </row>
    <row r="230" spans="2:23" ht="15" customHeight="1" thickTop="1" thickBot="1">
      <c r="B230" s="112">
        <v>604</v>
      </c>
      <c r="C230" s="113"/>
      <c r="D230" s="40"/>
      <c r="E230" s="40"/>
      <c r="I230" s="40"/>
      <c r="J230" s="40"/>
      <c r="K230" s="40"/>
      <c r="L230" s="40"/>
      <c r="M230" s="40"/>
      <c r="N230" s="40"/>
      <c r="O230" s="40"/>
      <c r="P230" s="40"/>
      <c r="Q230" s="40"/>
      <c r="R230" s="40"/>
      <c r="S230" s="40"/>
      <c r="T230" s="40"/>
      <c r="V230" s="40"/>
      <c r="W230" s="40"/>
    </row>
    <row r="231" spans="2:23" ht="15" customHeight="1" thickTop="1" thickBot="1">
      <c r="B231" s="112">
        <v>605</v>
      </c>
      <c r="C231" s="113"/>
      <c r="D231" s="40"/>
      <c r="E231" s="40"/>
      <c r="I231" s="40"/>
      <c r="J231" s="40"/>
      <c r="K231" s="40"/>
      <c r="L231" s="40"/>
      <c r="M231" s="40"/>
      <c r="N231" s="40"/>
      <c r="O231" s="40"/>
      <c r="P231" s="40"/>
      <c r="Q231" s="40"/>
      <c r="R231" s="40"/>
      <c r="S231" s="40"/>
      <c r="T231" s="40"/>
      <c r="V231" s="40"/>
      <c r="W231" s="40"/>
    </row>
    <row r="232" spans="2:23" ht="15" customHeight="1" thickTop="1" thickBot="1">
      <c r="B232" s="112">
        <v>606</v>
      </c>
      <c r="C232" s="113"/>
      <c r="D232" s="40"/>
      <c r="E232" s="40"/>
      <c r="I232" s="40"/>
      <c r="J232" s="40"/>
      <c r="K232" s="40"/>
      <c r="L232" s="40"/>
      <c r="M232" s="40"/>
      <c r="N232" s="40"/>
      <c r="O232" s="40"/>
      <c r="P232" s="40"/>
      <c r="Q232" s="40"/>
      <c r="R232" s="40"/>
      <c r="S232" s="40"/>
      <c r="T232" s="40"/>
      <c r="V232" s="40"/>
      <c r="W232" s="40"/>
    </row>
    <row r="233" spans="2:23" ht="15" customHeight="1" thickTop="1" thickBot="1">
      <c r="B233" s="112">
        <v>607</v>
      </c>
      <c r="C233" s="113"/>
      <c r="D233" s="40"/>
      <c r="E233" s="40"/>
      <c r="I233" s="40"/>
      <c r="J233" s="40"/>
      <c r="K233" s="40"/>
      <c r="L233" s="40"/>
      <c r="M233" s="40"/>
      <c r="N233" s="40"/>
      <c r="O233" s="40"/>
      <c r="P233" s="40"/>
      <c r="Q233" s="40"/>
      <c r="R233" s="40"/>
      <c r="S233" s="40"/>
      <c r="T233" s="40"/>
      <c r="V233" s="40"/>
      <c r="W233" s="40"/>
    </row>
    <row r="234" spans="2:23" ht="15" customHeight="1" thickTop="1" thickBot="1">
      <c r="B234" s="112">
        <v>608</v>
      </c>
      <c r="C234" s="113"/>
      <c r="D234" s="40"/>
      <c r="E234" s="40"/>
      <c r="I234" s="40"/>
      <c r="J234" s="40"/>
      <c r="K234" s="40"/>
      <c r="L234" s="40"/>
      <c r="M234" s="40"/>
      <c r="N234" s="40"/>
      <c r="O234" s="40"/>
      <c r="P234" s="40"/>
      <c r="Q234" s="40"/>
      <c r="R234" s="40"/>
      <c r="S234" s="40"/>
      <c r="T234" s="40"/>
      <c r="V234" s="40"/>
      <c r="W234" s="40"/>
    </row>
    <row r="235" spans="2:23" ht="15" customHeight="1" thickTop="1" thickBot="1">
      <c r="B235" s="112">
        <v>609</v>
      </c>
      <c r="C235" s="113"/>
      <c r="D235" s="40"/>
      <c r="E235" s="40"/>
      <c r="I235" s="40"/>
      <c r="J235" s="40"/>
      <c r="K235" s="40"/>
      <c r="L235" s="40"/>
      <c r="M235" s="40"/>
      <c r="N235" s="40"/>
      <c r="O235" s="40"/>
      <c r="P235" s="40"/>
      <c r="Q235" s="40"/>
      <c r="R235" s="40"/>
      <c r="S235" s="40"/>
      <c r="T235" s="40"/>
      <c r="V235" s="40"/>
      <c r="W235" s="40"/>
    </row>
    <row r="236" spans="2:23" ht="15" customHeight="1" thickTop="1" thickBot="1">
      <c r="B236" s="112">
        <v>610</v>
      </c>
      <c r="C236" s="113"/>
      <c r="D236" s="40"/>
      <c r="E236" s="40"/>
      <c r="I236" s="40"/>
      <c r="J236" s="40"/>
      <c r="K236" s="40"/>
      <c r="L236" s="40"/>
      <c r="M236" s="40"/>
      <c r="N236" s="40"/>
      <c r="O236" s="40"/>
      <c r="P236" s="40"/>
      <c r="Q236" s="40"/>
      <c r="R236" s="40"/>
      <c r="S236" s="40"/>
      <c r="T236" s="40"/>
      <c r="V236" s="40"/>
      <c r="W236" s="40"/>
    </row>
    <row r="237" spans="2:23" ht="15" customHeight="1" thickTop="1" thickBot="1">
      <c r="B237" s="112">
        <v>611</v>
      </c>
      <c r="C237" s="113"/>
      <c r="D237" s="40"/>
      <c r="E237" s="40"/>
      <c r="I237" s="40"/>
      <c r="J237" s="40"/>
      <c r="K237" s="40"/>
      <c r="L237" s="40"/>
      <c r="M237" s="40"/>
      <c r="N237" s="40"/>
      <c r="O237" s="40"/>
      <c r="P237" s="40"/>
      <c r="Q237" s="40"/>
      <c r="R237" s="40"/>
      <c r="S237" s="40"/>
      <c r="T237" s="40"/>
      <c r="V237" s="40"/>
      <c r="W237" s="40"/>
    </row>
    <row r="238" spans="2:23" ht="15" customHeight="1" thickTop="1" thickBot="1">
      <c r="B238" s="112">
        <v>612</v>
      </c>
      <c r="C238" s="113"/>
      <c r="D238" s="40"/>
      <c r="E238" s="40"/>
      <c r="I238" s="40"/>
      <c r="J238" s="40"/>
      <c r="K238" s="40"/>
      <c r="L238" s="40"/>
      <c r="M238" s="40"/>
      <c r="N238" s="40"/>
      <c r="O238" s="40"/>
      <c r="P238" s="40"/>
      <c r="Q238" s="40"/>
      <c r="R238" s="40"/>
      <c r="S238" s="40"/>
      <c r="T238" s="40"/>
      <c r="V238" s="40"/>
      <c r="W238" s="40"/>
    </row>
    <row r="239" spans="2:23" ht="15" customHeight="1" thickTop="1" thickBot="1">
      <c r="B239" s="112">
        <v>613</v>
      </c>
      <c r="C239" s="113"/>
      <c r="D239" s="40"/>
      <c r="E239" s="40"/>
      <c r="I239" s="40"/>
      <c r="J239" s="40"/>
      <c r="K239" s="40"/>
      <c r="L239" s="40"/>
      <c r="M239" s="40"/>
      <c r="N239" s="40"/>
      <c r="O239" s="40"/>
      <c r="P239" s="40"/>
      <c r="Q239" s="40"/>
      <c r="R239" s="40"/>
      <c r="S239" s="40"/>
      <c r="T239" s="40"/>
      <c r="V239" s="40"/>
      <c r="W239" s="40"/>
    </row>
    <row r="240" spans="2:23" ht="15" customHeight="1" thickTop="1" thickBot="1">
      <c r="B240" s="112">
        <v>614</v>
      </c>
      <c r="C240" s="113"/>
      <c r="D240" s="40"/>
      <c r="E240" s="40"/>
      <c r="I240" s="40"/>
      <c r="J240" s="40"/>
      <c r="K240" s="40"/>
      <c r="L240" s="40"/>
      <c r="M240" s="40"/>
      <c r="N240" s="40"/>
      <c r="O240" s="40"/>
      <c r="P240" s="40"/>
      <c r="Q240" s="40"/>
      <c r="R240" s="40"/>
      <c r="S240" s="40"/>
      <c r="T240" s="40"/>
      <c r="V240" s="40"/>
      <c r="W240" s="40"/>
    </row>
    <row r="241" spans="2:23" ht="15" customHeight="1" thickTop="1" thickBot="1">
      <c r="B241" s="112">
        <v>615</v>
      </c>
      <c r="C241" s="113"/>
      <c r="D241" s="40"/>
      <c r="E241" s="40"/>
      <c r="I241" s="40"/>
      <c r="J241" s="40"/>
      <c r="K241" s="40"/>
      <c r="L241" s="40"/>
      <c r="M241" s="40"/>
      <c r="N241" s="40"/>
      <c r="O241" s="40"/>
      <c r="P241" s="40"/>
      <c r="Q241" s="40"/>
      <c r="R241" s="40"/>
      <c r="S241" s="40"/>
      <c r="T241" s="40"/>
      <c r="V241" s="40"/>
      <c r="W241" s="40"/>
    </row>
    <row r="242" spans="2:23" ht="15" customHeight="1" thickTop="1" thickBot="1">
      <c r="B242" s="112">
        <v>616</v>
      </c>
      <c r="C242" s="113"/>
      <c r="D242" s="40"/>
      <c r="E242" s="40"/>
      <c r="I242" s="40"/>
      <c r="J242" s="40"/>
      <c r="K242" s="40"/>
      <c r="L242" s="40"/>
      <c r="M242" s="40"/>
      <c r="N242" s="40"/>
      <c r="O242" s="40"/>
      <c r="P242" s="40"/>
      <c r="Q242" s="40"/>
      <c r="R242" s="40"/>
      <c r="S242" s="40"/>
      <c r="T242" s="40"/>
      <c r="V242" s="40"/>
      <c r="W242" s="40"/>
    </row>
    <row r="243" spans="2:23" ht="15" customHeight="1" thickTop="1" thickBot="1">
      <c r="B243" s="112">
        <v>617</v>
      </c>
      <c r="C243" s="113"/>
      <c r="D243" s="40"/>
      <c r="E243" s="40"/>
      <c r="I243" s="40"/>
      <c r="J243" s="40"/>
      <c r="K243" s="40"/>
      <c r="L243" s="40"/>
      <c r="M243" s="40"/>
      <c r="N243" s="40"/>
      <c r="O243" s="40"/>
      <c r="P243" s="40"/>
      <c r="Q243" s="40"/>
      <c r="R243" s="40"/>
      <c r="S243" s="40"/>
      <c r="T243" s="40"/>
      <c r="V243" s="40"/>
      <c r="W243" s="40"/>
    </row>
    <row r="244" spans="2:23" ht="15" customHeight="1" thickTop="1" thickBot="1">
      <c r="B244" s="112">
        <v>618</v>
      </c>
      <c r="C244" s="113"/>
      <c r="D244" s="40"/>
      <c r="E244" s="40"/>
      <c r="I244" s="40"/>
      <c r="J244" s="40"/>
      <c r="K244" s="40"/>
      <c r="L244" s="40"/>
      <c r="M244" s="40"/>
      <c r="N244" s="40"/>
      <c r="O244" s="40"/>
      <c r="P244" s="40"/>
      <c r="Q244" s="40"/>
      <c r="R244" s="40"/>
      <c r="S244" s="40"/>
      <c r="T244" s="40"/>
      <c r="V244" s="40"/>
      <c r="W244" s="40"/>
    </row>
    <row r="245" spans="2:23" ht="15" customHeight="1" thickTop="1" thickBot="1">
      <c r="B245" s="112">
        <v>619</v>
      </c>
      <c r="C245" s="113"/>
      <c r="D245" s="40"/>
      <c r="E245" s="40"/>
      <c r="I245" s="40"/>
      <c r="J245" s="40"/>
      <c r="K245" s="40"/>
      <c r="L245" s="40"/>
      <c r="M245" s="40"/>
      <c r="N245" s="40"/>
      <c r="O245" s="40"/>
      <c r="P245" s="40"/>
      <c r="Q245" s="40"/>
      <c r="R245" s="40"/>
      <c r="S245" s="40"/>
      <c r="T245" s="40"/>
      <c r="V245" s="40"/>
      <c r="W245" s="40"/>
    </row>
    <row r="246" spans="2:23" ht="15" customHeight="1" thickTop="1" thickBot="1">
      <c r="B246" s="112">
        <v>620</v>
      </c>
      <c r="C246" s="113"/>
      <c r="D246" s="40"/>
      <c r="E246" s="40"/>
      <c r="I246" s="40"/>
      <c r="J246" s="40"/>
      <c r="K246" s="40"/>
      <c r="L246" s="40"/>
      <c r="M246" s="40"/>
      <c r="N246" s="40"/>
      <c r="O246" s="40"/>
      <c r="P246" s="40"/>
      <c r="Q246" s="40"/>
      <c r="R246" s="40"/>
      <c r="S246" s="40"/>
      <c r="T246" s="40"/>
      <c r="V246" s="40"/>
      <c r="W246" s="40"/>
    </row>
    <row r="247" spans="2:23" ht="15" customHeight="1" thickTop="1" thickBot="1">
      <c r="B247" s="112">
        <v>621</v>
      </c>
      <c r="C247" s="113"/>
      <c r="D247" s="40"/>
      <c r="E247" s="40"/>
      <c r="I247" s="40"/>
      <c r="J247" s="40"/>
      <c r="K247" s="40"/>
      <c r="L247" s="40"/>
      <c r="M247" s="40"/>
      <c r="N247" s="40"/>
      <c r="O247" s="40"/>
      <c r="P247" s="40"/>
      <c r="Q247" s="40"/>
      <c r="R247" s="40"/>
      <c r="S247" s="40"/>
      <c r="T247" s="40"/>
      <c r="V247" s="40"/>
      <c r="W247" s="40"/>
    </row>
    <row r="248" spans="2:23" ht="15" customHeight="1" thickTop="1" thickBot="1">
      <c r="B248" s="112">
        <v>622</v>
      </c>
      <c r="C248" s="113"/>
      <c r="D248" s="40"/>
      <c r="E248" s="40"/>
      <c r="I248" s="40"/>
      <c r="J248" s="40"/>
      <c r="K248" s="40"/>
      <c r="L248" s="40"/>
      <c r="M248" s="40"/>
      <c r="N248" s="40"/>
      <c r="O248" s="40"/>
      <c r="P248" s="40"/>
      <c r="Q248" s="40"/>
      <c r="R248" s="40"/>
      <c r="S248" s="40"/>
      <c r="T248" s="40"/>
      <c r="V248" s="40"/>
      <c r="W248" s="40"/>
    </row>
    <row r="249" spans="2:23" ht="15" customHeight="1" thickTop="1" thickBot="1">
      <c r="B249" s="112">
        <v>623</v>
      </c>
      <c r="C249" s="113"/>
      <c r="D249" s="40"/>
      <c r="E249" s="40"/>
      <c r="I249" s="40"/>
      <c r="J249" s="40"/>
      <c r="K249" s="40"/>
      <c r="L249" s="40"/>
      <c r="M249" s="40"/>
      <c r="N249" s="40"/>
      <c r="O249" s="40"/>
      <c r="P249" s="40"/>
      <c r="Q249" s="40"/>
      <c r="R249" s="40"/>
      <c r="S249" s="40"/>
      <c r="T249" s="40"/>
      <c r="V249" s="40"/>
      <c r="W249" s="40"/>
    </row>
    <row r="250" spans="2:23" ht="15" customHeight="1" thickTop="1" thickBot="1">
      <c r="B250" s="112">
        <v>624</v>
      </c>
      <c r="C250" s="113"/>
      <c r="D250" s="40"/>
      <c r="E250" s="40"/>
      <c r="I250" s="40"/>
      <c r="J250" s="40"/>
      <c r="K250" s="40"/>
      <c r="L250" s="40"/>
      <c r="M250" s="40"/>
      <c r="N250" s="40"/>
      <c r="O250" s="40"/>
      <c r="P250" s="40"/>
      <c r="Q250" s="40"/>
      <c r="R250" s="40"/>
      <c r="S250" s="40"/>
      <c r="T250" s="40"/>
      <c r="V250" s="40"/>
      <c r="W250" s="40"/>
    </row>
    <row r="251" spans="2:23" ht="15" customHeight="1" thickTop="1" thickBot="1">
      <c r="B251" s="112">
        <v>625</v>
      </c>
      <c r="C251" s="113"/>
      <c r="D251" s="40"/>
      <c r="E251" s="40"/>
      <c r="I251" s="40"/>
      <c r="J251" s="40"/>
      <c r="K251" s="40"/>
      <c r="L251" s="40"/>
      <c r="M251" s="40"/>
      <c r="N251" s="40"/>
      <c r="O251" s="40"/>
      <c r="P251" s="40"/>
      <c r="Q251" s="40"/>
      <c r="R251" s="40"/>
      <c r="S251" s="40"/>
      <c r="T251" s="40"/>
      <c r="V251" s="40"/>
      <c r="W251" s="40"/>
    </row>
    <row r="252" spans="2:23" ht="15" customHeight="1" thickTop="1" thickBot="1">
      <c r="B252" s="112">
        <v>626</v>
      </c>
      <c r="C252" s="113"/>
      <c r="D252" s="40"/>
      <c r="E252" s="40"/>
      <c r="I252" s="40"/>
      <c r="J252" s="40"/>
      <c r="K252" s="40"/>
      <c r="L252" s="40"/>
      <c r="M252" s="40"/>
      <c r="N252" s="40"/>
      <c r="O252" s="40"/>
      <c r="P252" s="40"/>
      <c r="Q252" s="40"/>
      <c r="R252" s="40"/>
      <c r="S252" s="40"/>
      <c r="T252" s="40"/>
      <c r="V252" s="40"/>
      <c r="W252" s="40"/>
    </row>
    <row r="253" spans="2:23" ht="15" customHeight="1" thickTop="1" thickBot="1">
      <c r="B253" s="112">
        <v>627</v>
      </c>
      <c r="C253" s="113"/>
      <c r="D253" s="40"/>
      <c r="E253" s="40"/>
      <c r="I253" s="40"/>
      <c r="J253" s="40"/>
      <c r="K253" s="40"/>
      <c r="L253" s="40"/>
      <c r="M253" s="40"/>
      <c r="N253" s="40"/>
      <c r="O253" s="40"/>
      <c r="P253" s="40"/>
      <c r="Q253" s="40"/>
      <c r="R253" s="40"/>
      <c r="S253" s="40"/>
      <c r="T253" s="40"/>
      <c r="V253" s="40"/>
      <c r="W253" s="40"/>
    </row>
    <row r="254" spans="2:23" ht="15" customHeight="1" thickTop="1" thickBot="1">
      <c r="B254" s="112">
        <v>628</v>
      </c>
      <c r="C254" s="113"/>
      <c r="D254" s="40"/>
      <c r="E254" s="40"/>
      <c r="I254" s="40"/>
      <c r="J254" s="40"/>
      <c r="K254" s="40"/>
      <c r="L254" s="40"/>
      <c r="M254" s="40"/>
      <c r="N254" s="40"/>
      <c r="O254" s="40"/>
      <c r="P254" s="40"/>
      <c r="Q254" s="40"/>
      <c r="R254" s="40"/>
      <c r="S254" s="40"/>
      <c r="T254" s="40"/>
      <c r="V254" s="40"/>
      <c r="W254" s="40"/>
    </row>
    <row r="255" spans="2:23" ht="15" customHeight="1" thickTop="1" thickBot="1">
      <c r="B255" s="112">
        <v>629</v>
      </c>
      <c r="C255" s="113"/>
      <c r="D255" s="40"/>
      <c r="E255" s="40"/>
      <c r="I255" s="40"/>
      <c r="J255" s="40"/>
      <c r="K255" s="40"/>
      <c r="L255" s="40"/>
      <c r="M255" s="40"/>
      <c r="N255" s="40"/>
      <c r="O255" s="40"/>
      <c r="P255" s="40"/>
      <c r="Q255" s="40"/>
      <c r="R255" s="40"/>
      <c r="S255" s="40"/>
      <c r="T255" s="40"/>
      <c r="V255" s="40"/>
      <c r="W255" s="40"/>
    </row>
    <row r="256" spans="2:23" ht="15" customHeight="1" thickTop="1" thickBot="1">
      <c r="B256" s="112">
        <v>630</v>
      </c>
      <c r="C256" s="113"/>
      <c r="D256" s="40"/>
      <c r="E256" s="40"/>
      <c r="I256" s="40"/>
      <c r="J256" s="40"/>
      <c r="K256" s="40"/>
      <c r="L256" s="40"/>
      <c r="M256" s="40"/>
      <c r="N256" s="40"/>
      <c r="O256" s="40"/>
      <c r="P256" s="40"/>
      <c r="Q256" s="40"/>
      <c r="R256" s="40"/>
      <c r="S256" s="40"/>
      <c r="T256" s="40"/>
      <c r="V256" s="40"/>
      <c r="W256" s="40"/>
    </row>
    <row r="257" spans="2:23" ht="15" customHeight="1" thickTop="1" thickBot="1">
      <c r="B257" s="112">
        <v>631</v>
      </c>
      <c r="C257" s="113"/>
      <c r="D257" s="40"/>
      <c r="E257" s="40"/>
      <c r="I257" s="40"/>
      <c r="J257" s="40"/>
      <c r="K257" s="40"/>
      <c r="L257" s="40"/>
      <c r="M257" s="40"/>
      <c r="N257" s="40"/>
      <c r="O257" s="40"/>
      <c r="P257" s="40"/>
      <c r="Q257" s="40"/>
      <c r="R257" s="40"/>
      <c r="S257" s="40"/>
      <c r="T257" s="40"/>
      <c r="V257" s="40"/>
      <c r="W257" s="40"/>
    </row>
    <row r="258" spans="2:23" ht="15" customHeight="1" thickTop="1" thickBot="1">
      <c r="B258" s="112">
        <v>632</v>
      </c>
      <c r="C258" s="113"/>
      <c r="D258" s="40"/>
      <c r="E258" s="40"/>
      <c r="I258" s="40"/>
      <c r="J258" s="40"/>
      <c r="K258" s="40"/>
      <c r="L258" s="40"/>
      <c r="M258" s="40"/>
      <c r="N258" s="40"/>
      <c r="O258" s="40"/>
      <c r="P258" s="40"/>
      <c r="Q258" s="40"/>
      <c r="R258" s="40"/>
      <c r="S258" s="40"/>
      <c r="T258" s="40"/>
      <c r="V258" s="40"/>
      <c r="W258" s="40"/>
    </row>
    <row r="259" spans="2:23" ht="15" customHeight="1" thickTop="1" thickBot="1">
      <c r="B259" s="112">
        <v>633</v>
      </c>
      <c r="C259" s="113"/>
      <c r="D259" s="40"/>
      <c r="E259" s="40"/>
      <c r="I259" s="40"/>
      <c r="J259" s="40"/>
      <c r="K259" s="40"/>
      <c r="L259" s="40"/>
      <c r="M259" s="40"/>
      <c r="N259" s="40"/>
      <c r="O259" s="40"/>
      <c r="P259" s="40"/>
      <c r="Q259" s="40"/>
      <c r="R259" s="40"/>
      <c r="S259" s="40"/>
      <c r="T259" s="40"/>
      <c r="V259" s="40"/>
      <c r="W259" s="40"/>
    </row>
    <row r="260" spans="2:23" ht="15" customHeight="1" thickTop="1" thickBot="1">
      <c r="B260" s="112">
        <v>634</v>
      </c>
      <c r="C260" s="113"/>
      <c r="D260" s="40"/>
      <c r="E260" s="40"/>
      <c r="I260" s="40"/>
      <c r="J260" s="40"/>
      <c r="K260" s="40"/>
      <c r="L260" s="40"/>
      <c r="M260" s="40"/>
      <c r="N260" s="40"/>
      <c r="O260" s="40"/>
      <c r="P260" s="40"/>
      <c r="Q260" s="40"/>
      <c r="R260" s="40"/>
      <c r="S260" s="40"/>
      <c r="T260" s="40"/>
      <c r="V260" s="40"/>
      <c r="W260" s="40"/>
    </row>
    <row r="261" spans="2:23" ht="15" customHeight="1" thickTop="1" thickBot="1">
      <c r="B261" s="112">
        <v>635</v>
      </c>
      <c r="C261" s="113"/>
      <c r="D261" s="40"/>
      <c r="E261" s="40"/>
      <c r="I261" s="40"/>
      <c r="J261" s="40"/>
      <c r="K261" s="40"/>
      <c r="L261" s="40"/>
      <c r="M261" s="40"/>
      <c r="N261" s="40"/>
      <c r="O261" s="40"/>
      <c r="P261" s="40"/>
      <c r="Q261" s="40"/>
      <c r="R261" s="40"/>
      <c r="S261" s="40"/>
      <c r="T261" s="40"/>
      <c r="V261" s="40"/>
      <c r="W261" s="40"/>
    </row>
    <row r="262" spans="2:23" ht="15" customHeight="1" thickTop="1" thickBot="1">
      <c r="B262" s="112">
        <v>636</v>
      </c>
      <c r="C262" s="113"/>
      <c r="D262" s="40"/>
      <c r="E262" s="40"/>
      <c r="I262" s="40"/>
      <c r="J262" s="40"/>
      <c r="K262" s="40"/>
      <c r="L262" s="40"/>
      <c r="M262" s="40"/>
      <c r="N262" s="40"/>
      <c r="O262" s="40"/>
      <c r="P262" s="40"/>
      <c r="Q262" s="40"/>
      <c r="R262" s="40"/>
      <c r="S262" s="40"/>
      <c r="T262" s="40"/>
      <c r="V262" s="40"/>
      <c r="W262" s="40"/>
    </row>
    <row r="263" spans="2:23" ht="15" customHeight="1" thickTop="1" thickBot="1">
      <c r="B263" s="112">
        <v>637</v>
      </c>
      <c r="C263" s="113"/>
      <c r="D263" s="40"/>
      <c r="E263" s="40"/>
      <c r="I263" s="40"/>
      <c r="J263" s="40"/>
      <c r="K263" s="40"/>
      <c r="L263" s="40"/>
      <c r="M263" s="40"/>
      <c r="N263" s="40"/>
      <c r="O263" s="40"/>
      <c r="P263" s="40"/>
      <c r="Q263" s="40"/>
      <c r="R263" s="40"/>
      <c r="S263" s="40"/>
      <c r="T263" s="40"/>
      <c r="V263" s="40"/>
      <c r="W263" s="40"/>
    </row>
    <row r="264" spans="2:23" ht="15" customHeight="1" thickTop="1" thickBot="1">
      <c r="B264" s="112">
        <v>638</v>
      </c>
      <c r="C264" s="113"/>
      <c r="D264" s="40"/>
      <c r="E264" s="40"/>
      <c r="I264" s="40"/>
      <c r="J264" s="40"/>
      <c r="K264" s="40"/>
      <c r="L264" s="40"/>
      <c r="M264" s="40"/>
      <c r="N264" s="40"/>
      <c r="O264" s="40"/>
      <c r="P264" s="40"/>
      <c r="Q264" s="40"/>
      <c r="R264" s="40"/>
      <c r="S264" s="40"/>
      <c r="T264" s="40"/>
      <c r="V264" s="40"/>
      <c r="W264" s="40"/>
    </row>
    <row r="265" spans="2:23" ht="15" customHeight="1" thickTop="1" thickBot="1">
      <c r="B265" s="112">
        <v>639</v>
      </c>
      <c r="C265" s="113"/>
      <c r="D265" s="40"/>
      <c r="E265" s="40"/>
      <c r="I265" s="40"/>
      <c r="J265" s="40"/>
      <c r="K265" s="40"/>
      <c r="L265" s="40"/>
      <c r="M265" s="40"/>
      <c r="N265" s="40"/>
      <c r="O265" s="40"/>
      <c r="P265" s="40"/>
      <c r="Q265" s="40"/>
      <c r="R265" s="40"/>
      <c r="S265" s="40"/>
      <c r="T265" s="40"/>
      <c r="V265" s="40"/>
      <c r="W265" s="40"/>
    </row>
    <row r="266" spans="2:23" ht="15" customHeight="1" thickTop="1" thickBot="1">
      <c r="B266" s="112">
        <v>640</v>
      </c>
      <c r="C266" s="113"/>
      <c r="D266" s="40"/>
      <c r="E266" s="40"/>
      <c r="I266" s="40"/>
      <c r="J266" s="40"/>
      <c r="K266" s="40"/>
      <c r="L266" s="40"/>
      <c r="M266" s="40"/>
      <c r="N266" s="40"/>
      <c r="O266" s="40"/>
      <c r="P266" s="40"/>
      <c r="Q266" s="40"/>
      <c r="R266" s="40"/>
      <c r="S266" s="40"/>
      <c r="T266" s="40"/>
      <c r="V266" s="40"/>
      <c r="W266" s="40"/>
    </row>
    <row r="267" spans="2:23" ht="15" customHeight="1" thickTop="1" thickBot="1">
      <c r="B267" s="112">
        <v>641</v>
      </c>
      <c r="C267" s="113"/>
      <c r="D267" s="40"/>
      <c r="E267" s="40"/>
      <c r="I267" s="40"/>
      <c r="J267" s="40"/>
      <c r="K267" s="40"/>
      <c r="L267" s="40"/>
      <c r="M267" s="40"/>
      <c r="N267" s="40"/>
      <c r="O267" s="40"/>
      <c r="P267" s="40"/>
      <c r="Q267" s="40"/>
      <c r="R267" s="40"/>
      <c r="S267" s="40"/>
      <c r="T267" s="40"/>
      <c r="V267" s="40"/>
      <c r="W267" s="40"/>
    </row>
    <row r="268" spans="2:23" ht="15" customHeight="1" thickTop="1" thickBot="1">
      <c r="B268" s="112">
        <v>642</v>
      </c>
      <c r="C268" s="113"/>
      <c r="D268" s="40"/>
      <c r="E268" s="40"/>
      <c r="I268" s="40"/>
      <c r="J268" s="40"/>
      <c r="K268" s="40"/>
      <c r="L268" s="40"/>
      <c r="M268" s="40"/>
      <c r="N268" s="40"/>
      <c r="O268" s="40"/>
      <c r="P268" s="40"/>
      <c r="Q268" s="40"/>
      <c r="R268" s="40"/>
      <c r="S268" s="40"/>
      <c r="T268" s="40"/>
      <c r="V268" s="40"/>
      <c r="W268" s="40"/>
    </row>
    <row r="269" spans="2:23" ht="15" customHeight="1" thickTop="1" thickBot="1">
      <c r="B269" s="112">
        <v>643</v>
      </c>
      <c r="C269" s="113"/>
      <c r="D269" s="40"/>
      <c r="E269" s="40"/>
      <c r="I269" s="40"/>
      <c r="J269" s="40"/>
      <c r="K269" s="40"/>
      <c r="L269" s="40"/>
      <c r="M269" s="40"/>
      <c r="N269" s="40"/>
      <c r="O269" s="40"/>
      <c r="P269" s="40"/>
      <c r="Q269" s="40"/>
      <c r="R269" s="40"/>
      <c r="S269" s="40"/>
      <c r="T269" s="40"/>
      <c r="V269" s="40"/>
      <c r="W269" s="40"/>
    </row>
    <row r="270" spans="2:23" ht="15" customHeight="1" thickTop="1" thickBot="1">
      <c r="B270" s="112">
        <v>644</v>
      </c>
      <c r="C270" s="113"/>
      <c r="D270" s="40"/>
      <c r="E270" s="40"/>
      <c r="I270" s="40"/>
      <c r="J270" s="40"/>
      <c r="K270" s="40"/>
      <c r="L270" s="40"/>
      <c r="M270" s="40"/>
      <c r="N270" s="40"/>
      <c r="O270" s="40"/>
      <c r="P270" s="40"/>
      <c r="Q270" s="40"/>
      <c r="R270" s="40"/>
      <c r="S270" s="40"/>
      <c r="T270" s="40"/>
      <c r="V270" s="40"/>
      <c r="W270" s="40"/>
    </row>
    <row r="271" spans="2:23" ht="15" customHeight="1" thickTop="1" thickBot="1">
      <c r="B271" s="112">
        <v>645</v>
      </c>
      <c r="C271" s="113"/>
      <c r="D271" s="40"/>
      <c r="E271" s="40"/>
      <c r="I271" s="40"/>
      <c r="J271" s="40"/>
      <c r="K271" s="40"/>
      <c r="L271" s="40"/>
      <c r="M271" s="40"/>
      <c r="N271" s="40"/>
      <c r="O271" s="40"/>
      <c r="P271" s="40"/>
      <c r="Q271" s="40"/>
      <c r="R271" s="40"/>
      <c r="S271" s="40"/>
      <c r="T271" s="40"/>
      <c r="V271" s="40"/>
      <c r="W271" s="40"/>
    </row>
    <row r="272" spans="2:23" ht="15" customHeight="1" thickTop="1" thickBot="1">
      <c r="B272" s="112">
        <v>646</v>
      </c>
      <c r="C272" s="113"/>
      <c r="D272" s="40"/>
      <c r="E272" s="40"/>
      <c r="I272" s="40"/>
      <c r="J272" s="40"/>
      <c r="K272" s="40"/>
      <c r="L272" s="40"/>
      <c r="M272" s="40"/>
      <c r="N272" s="40"/>
      <c r="O272" s="40"/>
      <c r="P272" s="40"/>
      <c r="Q272" s="40"/>
      <c r="R272" s="40"/>
      <c r="S272" s="40"/>
      <c r="T272" s="40"/>
      <c r="V272" s="40"/>
      <c r="W272" s="40"/>
    </row>
    <row r="273" spans="2:23" ht="15" customHeight="1" thickTop="1" thickBot="1">
      <c r="B273" s="112">
        <v>647</v>
      </c>
      <c r="C273" s="113"/>
      <c r="D273" s="40"/>
      <c r="E273" s="40"/>
      <c r="I273" s="40"/>
      <c r="J273" s="40"/>
      <c r="K273" s="40"/>
      <c r="L273" s="40"/>
      <c r="M273" s="40"/>
      <c r="N273" s="40"/>
      <c r="O273" s="40"/>
      <c r="P273" s="40"/>
      <c r="Q273" s="40"/>
      <c r="R273" s="40"/>
      <c r="S273" s="40"/>
      <c r="T273" s="40"/>
      <c r="V273" s="40"/>
      <c r="W273" s="40"/>
    </row>
    <row r="274" spans="2:23" ht="15" customHeight="1" thickTop="1" thickBot="1">
      <c r="B274" s="112">
        <v>648</v>
      </c>
      <c r="C274" s="113"/>
      <c r="D274" s="40"/>
      <c r="E274" s="40"/>
      <c r="I274" s="40"/>
      <c r="J274" s="40"/>
      <c r="K274" s="40"/>
      <c r="L274" s="40"/>
      <c r="M274" s="40"/>
      <c r="N274" s="40"/>
      <c r="O274" s="40"/>
      <c r="P274" s="40"/>
      <c r="Q274" s="40"/>
      <c r="R274" s="40"/>
      <c r="S274" s="40"/>
      <c r="T274" s="40"/>
      <c r="V274" s="40"/>
      <c r="W274" s="40"/>
    </row>
    <row r="275" spans="2:23" ht="15" customHeight="1" thickTop="1" thickBot="1">
      <c r="B275" s="112">
        <v>649</v>
      </c>
      <c r="C275" s="113"/>
      <c r="D275" s="40"/>
      <c r="E275" s="40"/>
      <c r="I275" s="40"/>
      <c r="J275" s="40"/>
      <c r="K275" s="40"/>
      <c r="L275" s="40"/>
      <c r="M275" s="40"/>
      <c r="N275" s="40"/>
      <c r="O275" s="40"/>
      <c r="P275" s="40"/>
      <c r="Q275" s="40"/>
      <c r="R275" s="40"/>
      <c r="S275" s="40"/>
      <c r="T275" s="40"/>
      <c r="V275" s="40"/>
      <c r="W275" s="40"/>
    </row>
    <row r="276" spans="2:23" ht="15" customHeight="1" thickTop="1" thickBot="1">
      <c r="B276" s="112">
        <v>650</v>
      </c>
      <c r="C276" s="113"/>
      <c r="D276" s="40"/>
      <c r="E276" s="40"/>
      <c r="I276" s="40"/>
      <c r="J276" s="40"/>
      <c r="K276" s="40"/>
      <c r="L276" s="40"/>
      <c r="M276" s="40"/>
      <c r="N276" s="40"/>
      <c r="O276" s="40"/>
      <c r="P276" s="40"/>
      <c r="Q276" s="40"/>
      <c r="R276" s="40"/>
      <c r="S276" s="40"/>
      <c r="T276" s="40"/>
      <c r="V276" s="40"/>
      <c r="W276" s="40"/>
    </row>
    <row r="277" spans="2:23" ht="15" customHeight="1" thickTop="1" thickBot="1">
      <c r="B277" s="112">
        <v>651</v>
      </c>
      <c r="C277" s="113"/>
      <c r="D277" s="40"/>
      <c r="E277" s="40"/>
      <c r="I277" s="40"/>
      <c r="J277" s="40"/>
      <c r="K277" s="40"/>
      <c r="L277" s="40"/>
      <c r="M277" s="40"/>
      <c r="N277" s="40"/>
      <c r="O277" s="40"/>
      <c r="P277" s="40"/>
      <c r="Q277" s="40"/>
      <c r="R277" s="40"/>
      <c r="S277" s="40"/>
      <c r="T277" s="40"/>
      <c r="V277" s="40"/>
      <c r="W277" s="40"/>
    </row>
    <row r="278" spans="2:23" ht="15" customHeight="1" thickTop="1" thickBot="1">
      <c r="B278" s="112">
        <v>652</v>
      </c>
      <c r="C278" s="113"/>
      <c r="D278" s="40"/>
      <c r="E278" s="40"/>
      <c r="I278" s="40"/>
      <c r="J278" s="40"/>
      <c r="K278" s="40"/>
      <c r="L278" s="40"/>
      <c r="M278" s="40"/>
      <c r="N278" s="40"/>
      <c r="O278" s="40"/>
      <c r="P278" s="40"/>
      <c r="Q278" s="40"/>
      <c r="R278" s="40"/>
      <c r="S278" s="40"/>
      <c r="T278" s="40"/>
      <c r="V278" s="40"/>
      <c r="W278" s="40"/>
    </row>
    <row r="279" spans="2:23" ht="15" customHeight="1" thickTop="1" thickBot="1">
      <c r="B279" s="112">
        <v>653</v>
      </c>
      <c r="C279" s="113"/>
      <c r="D279" s="40"/>
      <c r="E279" s="40"/>
      <c r="I279" s="40"/>
      <c r="J279" s="40"/>
      <c r="K279" s="40"/>
      <c r="L279" s="40"/>
      <c r="M279" s="40"/>
      <c r="N279" s="40"/>
      <c r="O279" s="40"/>
      <c r="P279" s="40"/>
      <c r="Q279" s="40"/>
      <c r="R279" s="40"/>
      <c r="S279" s="40"/>
      <c r="T279" s="40"/>
      <c r="V279" s="40"/>
      <c r="W279" s="40"/>
    </row>
    <row r="280" spans="2:23" ht="15" customHeight="1" thickTop="1" thickBot="1">
      <c r="B280" s="112">
        <v>654</v>
      </c>
      <c r="C280" s="113"/>
      <c r="D280" s="40"/>
      <c r="E280" s="40"/>
      <c r="I280" s="40"/>
      <c r="J280" s="40"/>
      <c r="K280" s="40"/>
      <c r="L280" s="40"/>
      <c r="M280" s="40"/>
      <c r="N280" s="40"/>
      <c r="O280" s="40"/>
      <c r="P280" s="40"/>
      <c r="Q280" s="40"/>
      <c r="R280" s="40"/>
      <c r="S280" s="40"/>
      <c r="T280" s="40"/>
      <c r="V280" s="40"/>
      <c r="W280" s="40"/>
    </row>
    <row r="281" spans="2:23" ht="15" customHeight="1" thickTop="1" thickBot="1">
      <c r="B281" s="112">
        <v>655</v>
      </c>
      <c r="C281" s="113"/>
      <c r="D281" s="40"/>
      <c r="E281" s="40"/>
      <c r="I281" s="40"/>
      <c r="J281" s="40"/>
      <c r="K281" s="40"/>
      <c r="L281" s="40"/>
      <c r="M281" s="40"/>
      <c r="N281" s="40"/>
      <c r="O281" s="40"/>
      <c r="P281" s="40"/>
      <c r="Q281" s="40"/>
      <c r="R281" s="40"/>
      <c r="S281" s="40"/>
      <c r="T281" s="40"/>
      <c r="V281" s="40"/>
      <c r="W281" s="40"/>
    </row>
    <row r="282" spans="2:23" ht="15" customHeight="1" thickTop="1" thickBot="1">
      <c r="B282" s="112">
        <v>656</v>
      </c>
      <c r="C282" s="113"/>
      <c r="D282" s="40"/>
      <c r="E282" s="40"/>
      <c r="I282" s="40"/>
      <c r="J282" s="40"/>
      <c r="K282" s="40"/>
      <c r="L282" s="40"/>
      <c r="M282" s="40"/>
      <c r="N282" s="40"/>
      <c r="O282" s="40"/>
      <c r="P282" s="40"/>
      <c r="Q282" s="40"/>
      <c r="R282" s="40"/>
      <c r="S282" s="40"/>
      <c r="T282" s="40"/>
      <c r="V282" s="40"/>
      <c r="W282" s="40"/>
    </row>
    <row r="283" spans="2:23" ht="15" customHeight="1" thickTop="1" thickBot="1">
      <c r="B283" s="112">
        <v>657</v>
      </c>
      <c r="C283" s="113"/>
      <c r="D283" s="40"/>
      <c r="E283" s="40"/>
      <c r="I283" s="40"/>
      <c r="J283" s="40"/>
      <c r="K283" s="40"/>
      <c r="L283" s="40"/>
      <c r="M283" s="40"/>
      <c r="N283" s="40"/>
      <c r="O283" s="40"/>
      <c r="P283" s="40"/>
      <c r="Q283" s="40"/>
      <c r="R283" s="40"/>
      <c r="S283" s="40"/>
      <c r="T283" s="40"/>
      <c r="V283" s="40"/>
      <c r="W283" s="40"/>
    </row>
    <row r="284" spans="2:23" ht="15" customHeight="1" thickTop="1" thickBot="1">
      <c r="B284" s="112">
        <v>658</v>
      </c>
      <c r="C284" s="113"/>
      <c r="D284" s="40"/>
      <c r="E284" s="40"/>
      <c r="I284" s="40"/>
      <c r="J284" s="40"/>
      <c r="K284" s="40"/>
      <c r="L284" s="40"/>
      <c r="M284" s="40"/>
      <c r="N284" s="40"/>
      <c r="O284" s="40"/>
      <c r="P284" s="40"/>
      <c r="Q284" s="40"/>
      <c r="R284" s="40"/>
      <c r="S284" s="40"/>
      <c r="T284" s="40"/>
      <c r="V284" s="40"/>
      <c r="W284" s="40"/>
    </row>
    <row r="285" spans="2:23" ht="15" customHeight="1" thickTop="1" thickBot="1">
      <c r="B285" s="112">
        <v>659</v>
      </c>
      <c r="C285" s="113"/>
      <c r="D285" s="40"/>
      <c r="E285" s="40"/>
      <c r="I285" s="40"/>
      <c r="J285" s="40"/>
      <c r="K285" s="40"/>
      <c r="L285" s="40"/>
      <c r="M285" s="40"/>
      <c r="N285" s="40"/>
      <c r="O285" s="40"/>
      <c r="P285" s="40"/>
      <c r="Q285" s="40"/>
      <c r="R285" s="40"/>
      <c r="S285" s="40"/>
      <c r="T285" s="40"/>
      <c r="V285" s="40"/>
      <c r="W285" s="40"/>
    </row>
    <row r="286" spans="2:23" ht="15" customHeight="1" thickTop="1" thickBot="1">
      <c r="B286" s="112">
        <v>660</v>
      </c>
      <c r="C286" s="113"/>
      <c r="D286" s="40"/>
      <c r="E286" s="40"/>
      <c r="I286" s="40"/>
      <c r="J286" s="40"/>
      <c r="K286" s="40"/>
      <c r="L286" s="40"/>
      <c r="M286" s="40"/>
      <c r="N286" s="40"/>
      <c r="O286" s="40"/>
      <c r="P286" s="40"/>
      <c r="Q286" s="40"/>
      <c r="R286" s="40"/>
      <c r="S286" s="40"/>
      <c r="T286" s="40"/>
      <c r="V286" s="40"/>
      <c r="W286" s="40"/>
    </row>
    <row r="287" spans="2:23" ht="15" customHeight="1" thickTop="1" thickBot="1">
      <c r="B287" s="112">
        <v>661</v>
      </c>
      <c r="C287" s="113"/>
      <c r="D287" s="40"/>
      <c r="E287" s="40"/>
      <c r="I287" s="40"/>
      <c r="J287" s="40"/>
      <c r="K287" s="40"/>
      <c r="L287" s="40"/>
      <c r="M287" s="40"/>
      <c r="N287" s="40"/>
      <c r="O287" s="40"/>
      <c r="P287" s="40"/>
      <c r="Q287" s="40"/>
      <c r="R287" s="40"/>
      <c r="S287" s="40"/>
      <c r="T287" s="40"/>
      <c r="V287" s="40"/>
      <c r="W287" s="40"/>
    </row>
    <row r="288" spans="2:23" ht="15" customHeight="1" thickTop="1" thickBot="1">
      <c r="B288" s="112">
        <v>662</v>
      </c>
      <c r="C288" s="113"/>
      <c r="D288" s="40"/>
      <c r="E288" s="40"/>
      <c r="I288" s="40"/>
      <c r="J288" s="40"/>
      <c r="K288" s="40"/>
      <c r="L288" s="40"/>
      <c r="M288" s="40"/>
      <c r="N288" s="40"/>
      <c r="O288" s="40"/>
      <c r="P288" s="40"/>
      <c r="Q288" s="40"/>
      <c r="R288" s="40"/>
      <c r="S288" s="40"/>
      <c r="T288" s="40"/>
      <c r="V288" s="40"/>
      <c r="W288" s="40"/>
    </row>
    <row r="289" spans="2:23" ht="15" customHeight="1" thickTop="1" thickBot="1">
      <c r="B289" s="112">
        <v>663</v>
      </c>
      <c r="C289" s="113"/>
      <c r="D289" s="40"/>
      <c r="E289" s="40"/>
      <c r="I289" s="40"/>
      <c r="J289" s="40"/>
      <c r="K289" s="40"/>
      <c r="L289" s="40"/>
      <c r="M289" s="40"/>
      <c r="N289" s="40"/>
      <c r="O289" s="40"/>
      <c r="P289" s="40"/>
      <c r="Q289" s="40"/>
      <c r="R289" s="40"/>
      <c r="S289" s="40"/>
      <c r="T289" s="40"/>
      <c r="V289" s="40"/>
      <c r="W289" s="40"/>
    </row>
    <row r="290" spans="2:23" ht="15" customHeight="1" thickTop="1" thickBot="1">
      <c r="B290" s="112">
        <v>664</v>
      </c>
      <c r="C290" s="113"/>
      <c r="D290" s="40"/>
      <c r="E290" s="40"/>
      <c r="I290" s="40"/>
      <c r="J290" s="40"/>
      <c r="K290" s="40"/>
      <c r="L290" s="40"/>
      <c r="M290" s="40"/>
      <c r="N290" s="40"/>
      <c r="O290" s="40"/>
      <c r="P290" s="40"/>
      <c r="Q290" s="40"/>
      <c r="R290" s="40"/>
      <c r="S290" s="40"/>
      <c r="T290" s="40"/>
      <c r="V290" s="40"/>
      <c r="W290" s="40"/>
    </row>
    <row r="291" spans="2:23" ht="15" customHeight="1" thickTop="1" thickBot="1">
      <c r="B291" s="112">
        <v>665</v>
      </c>
      <c r="C291" s="113"/>
      <c r="D291" s="40"/>
      <c r="E291" s="40"/>
      <c r="I291" s="40"/>
      <c r="J291" s="40"/>
      <c r="K291" s="40"/>
      <c r="L291" s="40"/>
      <c r="M291" s="40"/>
      <c r="N291" s="40"/>
      <c r="O291" s="40"/>
      <c r="P291" s="40"/>
      <c r="Q291" s="40"/>
      <c r="R291" s="40"/>
      <c r="S291" s="40"/>
      <c r="T291" s="40"/>
      <c r="V291" s="40"/>
      <c r="W291" s="40"/>
    </row>
    <row r="292" spans="2:23" ht="15" customHeight="1" thickTop="1" thickBot="1">
      <c r="B292" s="112">
        <v>666</v>
      </c>
      <c r="C292" s="113"/>
      <c r="D292" s="40"/>
      <c r="E292" s="40"/>
      <c r="I292" s="40"/>
      <c r="J292" s="40"/>
      <c r="K292" s="40"/>
      <c r="L292" s="40"/>
      <c r="M292" s="40"/>
      <c r="N292" s="40"/>
      <c r="O292" s="40"/>
      <c r="P292" s="40"/>
      <c r="Q292" s="40"/>
      <c r="R292" s="40"/>
      <c r="S292" s="40"/>
      <c r="T292" s="40"/>
      <c r="V292" s="40"/>
      <c r="W292" s="40"/>
    </row>
    <row r="293" spans="2:23" ht="15" customHeight="1" thickTop="1" thickBot="1">
      <c r="B293" s="112">
        <v>667</v>
      </c>
      <c r="C293" s="113"/>
      <c r="D293" s="40"/>
      <c r="E293" s="40"/>
      <c r="I293" s="40"/>
      <c r="J293" s="40"/>
      <c r="K293" s="40"/>
      <c r="L293" s="40"/>
      <c r="M293" s="40"/>
      <c r="N293" s="40"/>
      <c r="O293" s="40"/>
      <c r="P293" s="40"/>
      <c r="Q293" s="40"/>
      <c r="R293" s="40"/>
      <c r="S293" s="40"/>
      <c r="T293" s="40"/>
      <c r="V293" s="40"/>
      <c r="W293" s="40"/>
    </row>
    <row r="294" spans="2:23" ht="15" customHeight="1" thickTop="1" thickBot="1">
      <c r="B294" s="112">
        <v>668</v>
      </c>
      <c r="C294" s="113"/>
      <c r="D294" s="40"/>
      <c r="E294" s="40"/>
      <c r="I294" s="40"/>
      <c r="J294" s="40"/>
      <c r="K294" s="40"/>
      <c r="L294" s="40"/>
      <c r="M294" s="40"/>
      <c r="N294" s="40"/>
      <c r="O294" s="40"/>
      <c r="P294" s="40"/>
      <c r="Q294" s="40"/>
      <c r="R294" s="40"/>
      <c r="S294" s="40"/>
      <c r="T294" s="40"/>
      <c r="V294" s="40"/>
      <c r="W294" s="40"/>
    </row>
    <row r="295" spans="2:23" ht="15" customHeight="1" thickTop="1" thickBot="1">
      <c r="B295" s="112">
        <v>669</v>
      </c>
      <c r="C295" s="113"/>
      <c r="D295" s="40"/>
      <c r="E295" s="40"/>
      <c r="I295" s="40"/>
      <c r="J295" s="40"/>
      <c r="K295" s="40"/>
      <c r="L295" s="40"/>
      <c r="M295" s="40"/>
      <c r="N295" s="40"/>
      <c r="O295" s="40"/>
      <c r="P295" s="40"/>
      <c r="Q295" s="40"/>
      <c r="R295" s="40"/>
      <c r="S295" s="40"/>
      <c r="T295" s="40"/>
      <c r="V295" s="40"/>
      <c r="W295" s="40"/>
    </row>
    <row r="296" spans="2:23" ht="15" customHeight="1" thickTop="1" thickBot="1">
      <c r="B296" s="112">
        <v>670</v>
      </c>
      <c r="C296" s="113"/>
      <c r="D296" s="40"/>
      <c r="E296" s="40"/>
      <c r="I296" s="40"/>
      <c r="J296" s="40"/>
      <c r="K296" s="40"/>
      <c r="L296" s="40"/>
      <c r="M296" s="40"/>
      <c r="N296" s="40"/>
      <c r="O296" s="40"/>
      <c r="P296" s="40"/>
      <c r="Q296" s="40"/>
      <c r="R296" s="40"/>
      <c r="S296" s="40"/>
      <c r="T296" s="40"/>
      <c r="V296" s="40"/>
      <c r="W296" s="40"/>
    </row>
    <row r="297" spans="2:23" ht="15" customHeight="1" thickTop="1" thickBot="1">
      <c r="B297" s="112">
        <v>671</v>
      </c>
      <c r="C297" s="113"/>
      <c r="D297" s="40"/>
      <c r="E297" s="40"/>
      <c r="I297" s="40"/>
      <c r="J297" s="40"/>
      <c r="K297" s="40"/>
      <c r="L297" s="40"/>
      <c r="M297" s="40"/>
      <c r="N297" s="40"/>
      <c r="O297" s="40"/>
      <c r="P297" s="40"/>
      <c r="Q297" s="40"/>
      <c r="R297" s="40"/>
      <c r="S297" s="40"/>
      <c r="T297" s="40"/>
      <c r="V297" s="40"/>
      <c r="W297" s="40"/>
    </row>
    <row r="298" spans="2:23" ht="15" customHeight="1" thickTop="1" thickBot="1">
      <c r="B298" s="112">
        <v>672</v>
      </c>
      <c r="C298" s="113"/>
      <c r="D298" s="40"/>
      <c r="E298" s="40"/>
      <c r="I298" s="40"/>
      <c r="J298" s="40"/>
      <c r="K298" s="40"/>
      <c r="L298" s="40"/>
      <c r="M298" s="40"/>
      <c r="N298" s="40"/>
      <c r="O298" s="40"/>
      <c r="P298" s="40"/>
      <c r="Q298" s="40"/>
      <c r="R298" s="40"/>
      <c r="S298" s="40"/>
      <c r="T298" s="40"/>
      <c r="V298" s="40"/>
      <c r="W298" s="40"/>
    </row>
    <row r="299" spans="2:23" ht="15" customHeight="1" thickTop="1" thickBot="1">
      <c r="B299" s="112">
        <v>673</v>
      </c>
      <c r="C299" s="113"/>
      <c r="D299" s="40"/>
      <c r="E299" s="40"/>
      <c r="I299" s="40"/>
      <c r="J299" s="40"/>
      <c r="K299" s="40"/>
      <c r="L299" s="40"/>
      <c r="M299" s="40"/>
      <c r="N299" s="40"/>
      <c r="O299" s="40"/>
      <c r="P299" s="40"/>
      <c r="Q299" s="40"/>
      <c r="R299" s="40"/>
      <c r="S299" s="40"/>
      <c r="T299" s="40"/>
      <c r="V299" s="40"/>
      <c r="W299" s="40"/>
    </row>
    <row r="300" spans="2:23" ht="15" customHeight="1" thickTop="1" thickBot="1">
      <c r="B300" s="112">
        <v>674</v>
      </c>
      <c r="C300" s="113"/>
      <c r="D300" s="40"/>
      <c r="E300" s="40"/>
      <c r="I300" s="40"/>
      <c r="J300" s="40"/>
      <c r="K300" s="40"/>
      <c r="L300" s="40"/>
      <c r="M300" s="40"/>
      <c r="N300" s="40"/>
      <c r="O300" s="40"/>
      <c r="P300" s="40"/>
      <c r="Q300" s="40"/>
      <c r="R300" s="40"/>
      <c r="S300" s="40"/>
      <c r="T300" s="40"/>
      <c r="V300" s="40"/>
      <c r="W300" s="40"/>
    </row>
    <row r="301" spans="2:23" ht="15" customHeight="1" thickTop="1" thickBot="1">
      <c r="B301" s="112">
        <v>675</v>
      </c>
      <c r="C301" s="113"/>
      <c r="D301" s="40"/>
      <c r="E301" s="40"/>
      <c r="I301" s="40"/>
      <c r="J301" s="40"/>
      <c r="K301" s="40"/>
      <c r="L301" s="40"/>
      <c r="M301" s="40"/>
      <c r="N301" s="40"/>
      <c r="O301" s="40"/>
      <c r="P301" s="40"/>
      <c r="Q301" s="40"/>
      <c r="R301" s="40"/>
      <c r="S301" s="40"/>
      <c r="T301" s="40"/>
      <c r="V301" s="40"/>
      <c r="W301" s="40"/>
    </row>
    <row r="302" spans="2:23" ht="15" customHeight="1" thickTop="1" thickBot="1">
      <c r="B302" s="112">
        <v>676</v>
      </c>
      <c r="C302" s="113"/>
      <c r="D302" s="40"/>
      <c r="E302" s="40"/>
      <c r="I302" s="40"/>
      <c r="J302" s="40"/>
      <c r="K302" s="40"/>
      <c r="L302" s="40"/>
      <c r="M302" s="40"/>
      <c r="N302" s="40"/>
      <c r="O302" s="40"/>
      <c r="P302" s="40"/>
      <c r="Q302" s="40"/>
      <c r="R302" s="40"/>
      <c r="S302" s="40"/>
      <c r="T302" s="40"/>
      <c r="V302" s="40"/>
      <c r="W302" s="40"/>
    </row>
    <row r="303" spans="2:23" ht="15" customHeight="1" thickTop="1" thickBot="1">
      <c r="B303" s="112">
        <v>677</v>
      </c>
      <c r="C303" s="113"/>
      <c r="D303" s="40"/>
      <c r="E303" s="40"/>
      <c r="I303" s="40"/>
      <c r="J303" s="40"/>
      <c r="K303" s="40"/>
      <c r="L303" s="40"/>
      <c r="M303" s="40"/>
      <c r="N303" s="40"/>
      <c r="O303" s="40"/>
      <c r="P303" s="40"/>
      <c r="Q303" s="40"/>
      <c r="R303" s="40"/>
      <c r="S303" s="40"/>
      <c r="T303" s="40"/>
      <c r="V303" s="40"/>
      <c r="W303" s="40"/>
    </row>
    <row r="304" spans="2:23" ht="15" customHeight="1" thickTop="1" thickBot="1">
      <c r="B304" s="112">
        <v>678</v>
      </c>
      <c r="C304" s="113"/>
      <c r="D304" s="40"/>
      <c r="E304" s="40"/>
      <c r="I304" s="40"/>
      <c r="J304" s="40"/>
      <c r="K304" s="40"/>
      <c r="L304" s="40"/>
      <c r="M304" s="40"/>
      <c r="N304" s="40"/>
      <c r="O304" s="40"/>
      <c r="P304" s="40"/>
      <c r="Q304" s="40"/>
      <c r="R304" s="40"/>
      <c r="S304" s="40"/>
      <c r="T304" s="40"/>
      <c r="V304" s="40"/>
      <c r="W304" s="40"/>
    </row>
    <row r="305" spans="2:23" ht="15" customHeight="1" thickTop="1" thickBot="1">
      <c r="B305" s="112">
        <v>679</v>
      </c>
      <c r="C305" s="113"/>
      <c r="D305" s="40"/>
      <c r="E305" s="40"/>
      <c r="I305" s="40"/>
      <c r="J305" s="40"/>
      <c r="K305" s="40"/>
      <c r="L305" s="40"/>
      <c r="M305" s="40"/>
      <c r="N305" s="40"/>
      <c r="O305" s="40"/>
      <c r="P305" s="40"/>
      <c r="Q305" s="40"/>
      <c r="R305" s="40"/>
      <c r="S305" s="40"/>
      <c r="T305" s="40"/>
      <c r="V305" s="40"/>
      <c r="W305" s="40"/>
    </row>
    <row r="306" spans="2:23" ht="15" customHeight="1" thickTop="1" thickBot="1">
      <c r="B306" s="112">
        <v>680</v>
      </c>
      <c r="C306" s="113"/>
      <c r="D306" s="40"/>
      <c r="E306" s="40"/>
      <c r="I306" s="40"/>
      <c r="J306" s="40"/>
      <c r="K306" s="40"/>
      <c r="L306" s="40"/>
      <c r="M306" s="40"/>
      <c r="N306" s="40"/>
      <c r="O306" s="40"/>
      <c r="P306" s="40"/>
      <c r="Q306" s="40"/>
      <c r="R306" s="40"/>
      <c r="S306" s="40"/>
      <c r="T306" s="40"/>
      <c r="V306" s="40"/>
      <c r="W306" s="40"/>
    </row>
    <row r="307" spans="2:23" ht="15" customHeight="1" thickTop="1" thickBot="1">
      <c r="B307" s="112">
        <v>681</v>
      </c>
      <c r="C307" s="113"/>
      <c r="D307" s="40"/>
      <c r="E307" s="40"/>
      <c r="I307" s="40"/>
      <c r="J307" s="40"/>
      <c r="K307" s="40"/>
      <c r="L307" s="40"/>
      <c r="M307" s="40"/>
      <c r="N307" s="40"/>
      <c r="O307" s="40"/>
      <c r="P307" s="40"/>
      <c r="Q307" s="40"/>
      <c r="R307" s="40"/>
      <c r="S307" s="40"/>
      <c r="T307" s="40"/>
      <c r="V307" s="40"/>
      <c r="W307" s="40"/>
    </row>
    <row r="308" spans="2:23" ht="15" customHeight="1" thickTop="1" thickBot="1">
      <c r="B308" s="112">
        <v>682</v>
      </c>
      <c r="C308" s="113"/>
      <c r="D308" s="40"/>
      <c r="E308" s="40"/>
      <c r="I308" s="40"/>
      <c r="J308" s="40"/>
      <c r="K308" s="40"/>
      <c r="L308" s="40"/>
      <c r="M308" s="40"/>
      <c r="N308" s="40"/>
      <c r="O308" s="40"/>
      <c r="P308" s="40"/>
      <c r="Q308" s="40"/>
      <c r="R308" s="40"/>
      <c r="S308" s="40"/>
      <c r="T308" s="40"/>
      <c r="V308" s="40"/>
      <c r="W308" s="40"/>
    </row>
    <row r="309" spans="2:23" ht="15" customHeight="1" thickTop="1" thickBot="1">
      <c r="B309" s="112">
        <v>683</v>
      </c>
      <c r="C309" s="113"/>
      <c r="D309" s="40"/>
      <c r="E309" s="40"/>
      <c r="I309" s="40"/>
      <c r="J309" s="40"/>
      <c r="K309" s="40"/>
      <c r="L309" s="40"/>
      <c r="M309" s="40"/>
      <c r="N309" s="40"/>
      <c r="O309" s="40"/>
      <c r="P309" s="40"/>
      <c r="Q309" s="40"/>
      <c r="R309" s="40"/>
      <c r="S309" s="40"/>
      <c r="T309" s="40"/>
      <c r="V309" s="40"/>
      <c r="W309" s="40"/>
    </row>
    <row r="310" spans="2:23" ht="15" customHeight="1" thickTop="1" thickBot="1">
      <c r="B310" s="112">
        <v>684</v>
      </c>
      <c r="C310" s="113"/>
      <c r="D310" s="40"/>
      <c r="E310" s="40"/>
      <c r="I310" s="40"/>
      <c r="J310" s="40"/>
      <c r="K310" s="40"/>
      <c r="L310" s="40"/>
      <c r="M310" s="40"/>
      <c r="N310" s="40"/>
      <c r="O310" s="40"/>
      <c r="P310" s="40"/>
      <c r="Q310" s="40"/>
      <c r="R310" s="40"/>
      <c r="S310" s="40"/>
      <c r="T310" s="40"/>
      <c r="V310" s="40"/>
      <c r="W310" s="40"/>
    </row>
    <row r="311" spans="2:23" ht="15" customHeight="1" thickTop="1" thickBot="1">
      <c r="B311" s="112">
        <v>685</v>
      </c>
      <c r="C311" s="113"/>
      <c r="D311" s="40"/>
      <c r="E311" s="40"/>
      <c r="I311" s="40"/>
      <c r="J311" s="40"/>
      <c r="K311" s="40"/>
      <c r="L311" s="40"/>
      <c r="M311" s="40"/>
      <c r="N311" s="40"/>
      <c r="O311" s="40"/>
      <c r="P311" s="40"/>
      <c r="Q311" s="40"/>
      <c r="R311" s="40"/>
      <c r="S311" s="40"/>
      <c r="T311" s="40"/>
      <c r="V311" s="40"/>
      <c r="W311" s="40"/>
    </row>
    <row r="312" spans="2:23" ht="15" customHeight="1" thickTop="1" thickBot="1">
      <c r="B312" s="112">
        <v>686</v>
      </c>
      <c r="C312" s="113"/>
      <c r="D312" s="40"/>
      <c r="E312" s="40"/>
      <c r="I312" s="40"/>
      <c r="J312" s="40"/>
      <c r="K312" s="40"/>
      <c r="L312" s="40"/>
      <c r="M312" s="40"/>
      <c r="N312" s="40"/>
      <c r="O312" s="40"/>
      <c r="P312" s="40"/>
      <c r="Q312" s="40"/>
      <c r="R312" s="40"/>
      <c r="S312" s="40"/>
      <c r="T312" s="40"/>
      <c r="V312" s="40"/>
      <c r="W312" s="40"/>
    </row>
    <row r="313" spans="2:23" ht="15" customHeight="1" thickTop="1" thickBot="1">
      <c r="B313" s="112">
        <v>687</v>
      </c>
      <c r="C313" s="113"/>
      <c r="D313" s="40"/>
      <c r="E313" s="40"/>
      <c r="I313" s="40"/>
      <c r="J313" s="40"/>
      <c r="K313" s="40"/>
      <c r="L313" s="40"/>
      <c r="M313" s="40"/>
      <c r="N313" s="40"/>
      <c r="O313" s="40"/>
      <c r="P313" s="40"/>
      <c r="Q313" s="40"/>
      <c r="R313" s="40"/>
      <c r="S313" s="40"/>
      <c r="T313" s="40"/>
      <c r="V313" s="40"/>
      <c r="W313" s="40"/>
    </row>
    <row r="314" spans="2:23" ht="15" customHeight="1" thickTop="1" thickBot="1">
      <c r="B314" s="112">
        <v>688</v>
      </c>
      <c r="C314" s="113"/>
      <c r="D314" s="40"/>
      <c r="E314" s="40"/>
      <c r="I314" s="40"/>
      <c r="J314" s="40"/>
      <c r="K314" s="40"/>
      <c r="L314" s="40"/>
      <c r="M314" s="40"/>
      <c r="N314" s="40"/>
      <c r="O314" s="40"/>
      <c r="P314" s="40"/>
      <c r="Q314" s="40"/>
      <c r="R314" s="40"/>
      <c r="S314" s="40"/>
      <c r="T314" s="40"/>
      <c r="V314" s="40"/>
      <c r="W314" s="40"/>
    </row>
    <row r="315" spans="2:23" ht="15" customHeight="1" thickTop="1" thickBot="1">
      <c r="B315" s="112">
        <v>689</v>
      </c>
      <c r="C315" s="113"/>
      <c r="D315" s="40"/>
      <c r="E315" s="40"/>
      <c r="I315" s="40"/>
      <c r="J315" s="40"/>
      <c r="K315" s="40"/>
      <c r="L315" s="40"/>
      <c r="M315" s="40"/>
      <c r="N315" s="40"/>
      <c r="O315" s="40"/>
      <c r="P315" s="40"/>
      <c r="Q315" s="40"/>
      <c r="R315" s="40"/>
      <c r="S315" s="40"/>
      <c r="T315" s="40"/>
      <c r="V315" s="40"/>
      <c r="W315" s="40"/>
    </row>
    <row r="316" spans="2:23" ht="15" customHeight="1" thickTop="1" thickBot="1">
      <c r="B316" s="112">
        <v>690</v>
      </c>
      <c r="C316" s="113"/>
      <c r="D316" s="40"/>
      <c r="E316" s="40"/>
      <c r="I316" s="40"/>
      <c r="J316" s="40"/>
      <c r="K316" s="40"/>
      <c r="L316" s="40"/>
      <c r="M316" s="40"/>
      <c r="N316" s="40"/>
      <c r="O316" s="40"/>
      <c r="P316" s="40"/>
      <c r="Q316" s="40"/>
      <c r="R316" s="40"/>
      <c r="S316" s="40"/>
      <c r="T316" s="40"/>
      <c r="V316" s="40"/>
      <c r="W316" s="40"/>
    </row>
    <row r="317" spans="2:23" ht="15" customHeight="1" thickTop="1" thickBot="1">
      <c r="B317" s="112">
        <v>691</v>
      </c>
      <c r="C317" s="113"/>
      <c r="D317" s="40"/>
      <c r="E317" s="40"/>
      <c r="I317" s="40"/>
      <c r="J317" s="40"/>
      <c r="K317" s="40"/>
      <c r="L317" s="40"/>
      <c r="M317" s="40"/>
      <c r="N317" s="40"/>
      <c r="O317" s="40"/>
      <c r="P317" s="40"/>
      <c r="Q317" s="40"/>
      <c r="R317" s="40"/>
      <c r="S317" s="40"/>
      <c r="T317" s="40"/>
      <c r="V317" s="40"/>
      <c r="W317" s="40"/>
    </row>
    <row r="318" spans="2:23" ht="15" customHeight="1" thickTop="1" thickBot="1">
      <c r="B318" s="112">
        <v>692</v>
      </c>
      <c r="C318" s="113"/>
      <c r="D318" s="40"/>
      <c r="E318" s="40"/>
      <c r="I318" s="40"/>
      <c r="J318" s="40"/>
      <c r="K318" s="40"/>
      <c r="L318" s="40"/>
      <c r="M318" s="40"/>
      <c r="N318" s="40"/>
      <c r="O318" s="40"/>
      <c r="P318" s="40"/>
      <c r="Q318" s="40"/>
      <c r="R318" s="40"/>
      <c r="S318" s="40"/>
      <c r="T318" s="40"/>
      <c r="V318" s="40"/>
      <c r="W318" s="40"/>
    </row>
    <row r="319" spans="2:23" ht="15" customHeight="1" thickTop="1" thickBot="1">
      <c r="B319" s="112">
        <v>693</v>
      </c>
      <c r="C319" s="113"/>
      <c r="D319" s="40"/>
      <c r="E319" s="40"/>
      <c r="I319" s="40"/>
      <c r="J319" s="40"/>
      <c r="K319" s="40"/>
      <c r="L319" s="40"/>
      <c r="M319" s="40"/>
      <c r="N319" s="40"/>
      <c r="O319" s="40"/>
      <c r="P319" s="40"/>
      <c r="Q319" s="40"/>
      <c r="R319" s="40"/>
      <c r="S319" s="40"/>
      <c r="T319" s="40"/>
      <c r="V319" s="40"/>
      <c r="W319" s="40"/>
    </row>
    <row r="320" spans="2:23" ht="15" customHeight="1" thickTop="1" thickBot="1">
      <c r="B320" s="112">
        <v>694</v>
      </c>
      <c r="C320" s="113"/>
      <c r="D320" s="40"/>
      <c r="E320" s="40"/>
      <c r="I320" s="40"/>
      <c r="J320" s="40"/>
      <c r="K320" s="40"/>
      <c r="L320" s="40"/>
      <c r="M320" s="40"/>
      <c r="N320" s="40"/>
      <c r="O320" s="40"/>
      <c r="P320" s="40"/>
      <c r="Q320" s="40"/>
      <c r="R320" s="40"/>
      <c r="S320" s="40"/>
      <c r="T320" s="40"/>
      <c r="V320" s="40"/>
      <c r="W320" s="40"/>
    </row>
    <row r="321" spans="2:23" ht="15" customHeight="1" thickTop="1" thickBot="1">
      <c r="B321" s="112">
        <v>695</v>
      </c>
      <c r="C321" s="113"/>
      <c r="D321" s="40"/>
      <c r="E321" s="40"/>
      <c r="I321" s="40"/>
      <c r="J321" s="40"/>
      <c r="K321" s="40"/>
      <c r="L321" s="40"/>
      <c r="M321" s="40"/>
      <c r="N321" s="40"/>
      <c r="O321" s="40"/>
      <c r="P321" s="40"/>
      <c r="Q321" s="40"/>
      <c r="R321" s="40"/>
      <c r="S321" s="40"/>
      <c r="T321" s="40"/>
      <c r="V321" s="40"/>
      <c r="W321" s="40"/>
    </row>
    <row r="322" spans="2:23" ht="15" customHeight="1" thickTop="1" thickBot="1">
      <c r="B322" s="112">
        <v>696</v>
      </c>
      <c r="C322" s="113"/>
      <c r="D322" s="40"/>
      <c r="E322" s="40"/>
      <c r="I322" s="40"/>
      <c r="J322" s="40"/>
      <c r="K322" s="40"/>
      <c r="L322" s="40"/>
      <c r="M322" s="40"/>
      <c r="N322" s="40"/>
      <c r="O322" s="40"/>
      <c r="P322" s="40"/>
      <c r="Q322" s="40"/>
      <c r="R322" s="40"/>
      <c r="S322" s="40"/>
      <c r="T322" s="40"/>
      <c r="V322" s="40"/>
      <c r="W322" s="40"/>
    </row>
    <row r="323" spans="2:23" ht="15" customHeight="1" thickTop="1" thickBot="1">
      <c r="B323" s="112">
        <v>697</v>
      </c>
      <c r="C323" s="113"/>
      <c r="D323" s="40"/>
      <c r="E323" s="40"/>
      <c r="I323" s="40"/>
      <c r="J323" s="40"/>
      <c r="K323" s="40"/>
      <c r="L323" s="40"/>
      <c r="M323" s="40"/>
      <c r="N323" s="40"/>
      <c r="O323" s="40"/>
      <c r="P323" s="40"/>
      <c r="Q323" s="40"/>
      <c r="R323" s="40"/>
      <c r="S323" s="40"/>
      <c r="T323" s="40"/>
      <c r="V323" s="40"/>
      <c r="W323" s="40"/>
    </row>
    <row r="324" spans="2:23" ht="15" customHeight="1" thickTop="1" thickBot="1">
      <c r="B324" s="112">
        <v>698</v>
      </c>
      <c r="C324" s="113"/>
      <c r="D324" s="40"/>
      <c r="E324" s="40"/>
      <c r="I324" s="40"/>
      <c r="J324" s="40"/>
      <c r="K324" s="40"/>
      <c r="L324" s="40"/>
      <c r="M324" s="40"/>
      <c r="N324" s="40"/>
      <c r="O324" s="40"/>
      <c r="P324" s="40"/>
      <c r="Q324" s="40"/>
      <c r="R324" s="40"/>
      <c r="S324" s="40"/>
      <c r="T324" s="40"/>
      <c r="V324" s="40"/>
      <c r="W324" s="40"/>
    </row>
    <row r="325" spans="2:23" ht="15" customHeight="1" thickTop="1" thickBot="1">
      <c r="B325" s="112">
        <v>699</v>
      </c>
      <c r="C325" s="113"/>
      <c r="D325" s="40"/>
      <c r="E325" s="40"/>
      <c r="I325" s="40"/>
      <c r="J325" s="40"/>
      <c r="K325" s="40"/>
      <c r="L325" s="40"/>
      <c r="M325" s="40"/>
      <c r="N325" s="40"/>
      <c r="O325" s="40"/>
      <c r="P325" s="40"/>
      <c r="Q325" s="40"/>
      <c r="R325" s="40"/>
      <c r="S325" s="40"/>
      <c r="T325" s="40"/>
      <c r="V325" s="40"/>
      <c r="W325" s="40"/>
    </row>
    <row r="326" spans="2:23" ht="15" customHeight="1" thickTop="1" thickBot="1">
      <c r="B326" s="112">
        <v>700</v>
      </c>
      <c r="C326" s="113"/>
      <c r="D326" s="40"/>
      <c r="E326" s="40"/>
      <c r="I326" s="40"/>
      <c r="J326" s="40"/>
      <c r="K326" s="40"/>
      <c r="L326" s="40"/>
      <c r="M326" s="40"/>
      <c r="N326" s="40"/>
      <c r="O326" s="40"/>
      <c r="P326" s="40"/>
      <c r="Q326" s="40"/>
      <c r="R326" s="40"/>
      <c r="S326" s="40"/>
      <c r="T326" s="40"/>
      <c r="V326" s="40"/>
      <c r="W326" s="40"/>
    </row>
    <row r="327" spans="2:23" ht="15" customHeight="1" thickTop="1" thickBot="1">
      <c r="B327" s="112">
        <v>701</v>
      </c>
      <c r="C327" s="113"/>
      <c r="D327" s="40"/>
      <c r="E327" s="40"/>
      <c r="I327" s="40"/>
      <c r="J327" s="40"/>
      <c r="K327" s="40"/>
      <c r="L327" s="40"/>
      <c r="M327" s="40"/>
      <c r="N327" s="40"/>
      <c r="O327" s="40"/>
      <c r="P327" s="40"/>
      <c r="Q327" s="40"/>
      <c r="R327" s="40"/>
      <c r="S327" s="40"/>
      <c r="T327" s="40"/>
      <c r="V327" s="40"/>
      <c r="W327" s="40"/>
    </row>
    <row r="328" spans="2:23" ht="15" customHeight="1" thickTop="1" thickBot="1">
      <c r="B328" s="112">
        <v>702</v>
      </c>
      <c r="C328" s="113"/>
      <c r="D328" s="40"/>
      <c r="E328" s="40"/>
      <c r="I328" s="40"/>
      <c r="J328" s="40"/>
      <c r="K328" s="40"/>
      <c r="L328" s="40"/>
      <c r="M328" s="40"/>
      <c r="N328" s="40"/>
      <c r="O328" s="40"/>
      <c r="P328" s="40"/>
      <c r="Q328" s="40"/>
      <c r="R328" s="40"/>
      <c r="S328" s="40"/>
      <c r="T328" s="40"/>
      <c r="V328" s="40"/>
      <c r="W328" s="40"/>
    </row>
    <row r="329" spans="2:23" ht="15" customHeight="1" thickTop="1" thickBot="1">
      <c r="B329" s="112">
        <v>703</v>
      </c>
      <c r="C329" s="113"/>
      <c r="D329" s="40"/>
      <c r="E329" s="40"/>
      <c r="I329" s="40"/>
      <c r="J329" s="40"/>
      <c r="K329" s="40"/>
      <c r="L329" s="40"/>
      <c r="M329" s="40"/>
      <c r="N329" s="40"/>
      <c r="O329" s="40"/>
      <c r="P329" s="40"/>
      <c r="Q329" s="40"/>
      <c r="R329" s="40"/>
      <c r="S329" s="40"/>
      <c r="T329" s="40"/>
      <c r="V329" s="40"/>
      <c r="W329" s="40"/>
    </row>
    <row r="330" spans="2:23" ht="15" customHeight="1" thickTop="1" thickBot="1">
      <c r="B330" s="112">
        <v>704</v>
      </c>
      <c r="C330" s="113"/>
      <c r="D330" s="40"/>
      <c r="E330" s="40"/>
      <c r="I330" s="40"/>
      <c r="J330" s="40"/>
      <c r="K330" s="40"/>
      <c r="L330" s="40"/>
      <c r="M330" s="40"/>
      <c r="N330" s="40"/>
      <c r="O330" s="40"/>
      <c r="P330" s="40"/>
      <c r="Q330" s="40"/>
      <c r="R330" s="40"/>
      <c r="S330" s="40"/>
      <c r="T330" s="40"/>
      <c r="V330" s="40"/>
      <c r="W330" s="40"/>
    </row>
    <row r="331" spans="2:23" ht="15" customHeight="1" thickTop="1" thickBot="1">
      <c r="B331" s="112">
        <v>705</v>
      </c>
      <c r="C331" s="113"/>
      <c r="D331" s="40"/>
      <c r="E331" s="40"/>
      <c r="I331" s="40"/>
      <c r="J331" s="40"/>
      <c r="K331" s="40"/>
      <c r="L331" s="40"/>
      <c r="M331" s="40"/>
      <c r="N331" s="40"/>
      <c r="O331" s="40"/>
      <c r="P331" s="40"/>
      <c r="Q331" s="40"/>
      <c r="R331" s="40"/>
      <c r="S331" s="40"/>
      <c r="T331" s="40"/>
      <c r="V331" s="40"/>
      <c r="W331" s="40"/>
    </row>
    <row r="332" spans="2:23" ht="15" customHeight="1" thickTop="1" thickBot="1">
      <c r="B332" s="112">
        <v>706</v>
      </c>
      <c r="C332" s="113"/>
      <c r="D332" s="40"/>
      <c r="E332" s="40"/>
      <c r="I332" s="40"/>
      <c r="J332" s="40"/>
      <c r="K332" s="40"/>
      <c r="L332" s="40"/>
      <c r="M332" s="40"/>
      <c r="N332" s="40"/>
      <c r="O332" s="40"/>
      <c r="P332" s="40"/>
      <c r="Q332" s="40"/>
      <c r="R332" s="40"/>
      <c r="S332" s="40"/>
      <c r="T332" s="40"/>
      <c r="V332" s="40"/>
      <c r="W332" s="40"/>
    </row>
    <row r="333" spans="2:23" ht="15" customHeight="1" thickTop="1" thickBot="1">
      <c r="B333" s="112">
        <v>707</v>
      </c>
      <c r="C333" s="113"/>
      <c r="D333" s="40"/>
      <c r="E333" s="40"/>
      <c r="I333" s="40"/>
      <c r="J333" s="40"/>
      <c r="K333" s="40"/>
      <c r="L333" s="40"/>
      <c r="M333" s="40"/>
      <c r="N333" s="40"/>
      <c r="O333" s="40"/>
      <c r="P333" s="40"/>
      <c r="Q333" s="40"/>
      <c r="R333" s="40"/>
      <c r="S333" s="40"/>
      <c r="T333" s="40"/>
      <c r="V333" s="40"/>
      <c r="W333" s="40"/>
    </row>
    <row r="334" spans="2:23" ht="15" customHeight="1" thickTop="1" thickBot="1">
      <c r="B334" s="112">
        <v>708</v>
      </c>
      <c r="C334" s="113"/>
      <c r="D334" s="40"/>
      <c r="E334" s="40"/>
      <c r="I334" s="40"/>
      <c r="J334" s="40"/>
      <c r="K334" s="40"/>
      <c r="L334" s="40"/>
      <c r="M334" s="40"/>
      <c r="N334" s="40"/>
      <c r="O334" s="40"/>
      <c r="P334" s="40"/>
      <c r="Q334" s="40"/>
      <c r="R334" s="40"/>
      <c r="S334" s="40"/>
      <c r="T334" s="40"/>
      <c r="V334" s="40"/>
      <c r="W334" s="40"/>
    </row>
    <row r="335" spans="2:23" ht="15" customHeight="1" thickTop="1" thickBot="1">
      <c r="B335" s="112">
        <v>709</v>
      </c>
      <c r="C335" s="113"/>
      <c r="D335" s="40"/>
      <c r="E335" s="40"/>
      <c r="I335" s="40"/>
      <c r="J335" s="40"/>
      <c r="K335" s="40"/>
      <c r="L335" s="40"/>
      <c r="M335" s="40"/>
      <c r="N335" s="40"/>
      <c r="O335" s="40"/>
      <c r="P335" s="40"/>
      <c r="Q335" s="40"/>
      <c r="R335" s="40"/>
      <c r="S335" s="40"/>
      <c r="T335" s="40"/>
      <c r="V335" s="40"/>
      <c r="W335" s="40"/>
    </row>
    <row r="336" spans="2:23" ht="15" customHeight="1" thickTop="1" thickBot="1">
      <c r="B336" s="112">
        <v>710</v>
      </c>
      <c r="C336" s="113"/>
      <c r="D336" s="40"/>
      <c r="E336" s="40"/>
      <c r="I336" s="40"/>
      <c r="J336" s="40"/>
      <c r="K336" s="40"/>
      <c r="L336" s="40"/>
      <c r="M336" s="40"/>
      <c r="N336" s="40"/>
      <c r="O336" s="40"/>
      <c r="P336" s="40"/>
      <c r="Q336" s="40"/>
      <c r="R336" s="40"/>
      <c r="S336" s="40"/>
      <c r="T336" s="40"/>
      <c r="V336" s="40"/>
      <c r="W336" s="40"/>
    </row>
    <row r="337" spans="2:23" ht="15" customHeight="1" thickTop="1" thickBot="1">
      <c r="B337" s="112">
        <v>711</v>
      </c>
      <c r="C337" s="113"/>
      <c r="D337" s="40"/>
      <c r="E337" s="40"/>
      <c r="I337" s="40"/>
      <c r="J337" s="40"/>
      <c r="K337" s="40"/>
      <c r="L337" s="40"/>
      <c r="M337" s="40"/>
      <c r="N337" s="40"/>
      <c r="O337" s="40"/>
      <c r="P337" s="40"/>
      <c r="Q337" s="40"/>
      <c r="R337" s="40"/>
      <c r="S337" s="40"/>
      <c r="T337" s="40"/>
      <c r="V337" s="40"/>
      <c r="W337" s="40"/>
    </row>
    <row r="338" spans="2:23" ht="15" customHeight="1" thickTop="1" thickBot="1">
      <c r="B338" s="112">
        <v>712</v>
      </c>
      <c r="C338" s="113"/>
      <c r="D338" s="40"/>
      <c r="E338" s="40"/>
      <c r="I338" s="40"/>
      <c r="J338" s="40"/>
      <c r="K338" s="40"/>
      <c r="L338" s="40"/>
      <c r="M338" s="40"/>
      <c r="N338" s="40"/>
      <c r="O338" s="40"/>
      <c r="P338" s="40"/>
      <c r="Q338" s="40"/>
      <c r="R338" s="40"/>
      <c r="S338" s="40"/>
      <c r="T338" s="40"/>
      <c r="V338" s="40"/>
      <c r="W338" s="40"/>
    </row>
    <row r="339" spans="2:23" ht="15" customHeight="1" thickTop="1" thickBot="1">
      <c r="B339" s="112">
        <v>713</v>
      </c>
      <c r="C339" s="113"/>
      <c r="D339" s="40"/>
      <c r="E339" s="40"/>
      <c r="I339" s="40"/>
      <c r="J339" s="40"/>
      <c r="K339" s="40"/>
      <c r="L339" s="40"/>
      <c r="M339" s="40"/>
      <c r="N339" s="40"/>
      <c r="O339" s="40"/>
      <c r="P339" s="40"/>
      <c r="Q339" s="40"/>
      <c r="R339" s="40"/>
      <c r="S339" s="40"/>
      <c r="T339" s="40"/>
      <c r="V339" s="40"/>
      <c r="W339" s="40"/>
    </row>
    <row r="340" spans="2:23" ht="15" customHeight="1" thickTop="1" thickBot="1">
      <c r="B340" s="112">
        <v>714</v>
      </c>
      <c r="C340" s="113"/>
      <c r="D340" s="40"/>
      <c r="E340" s="40"/>
      <c r="I340" s="40"/>
      <c r="J340" s="40"/>
      <c r="K340" s="40"/>
      <c r="L340" s="40"/>
      <c r="M340" s="40"/>
      <c r="N340" s="40"/>
      <c r="O340" s="40"/>
      <c r="P340" s="40"/>
      <c r="Q340" s="40"/>
      <c r="R340" s="40"/>
      <c r="S340" s="40"/>
      <c r="T340" s="40"/>
      <c r="V340" s="40"/>
      <c r="W340" s="40"/>
    </row>
    <row r="341" spans="2:23" ht="15" customHeight="1" thickTop="1" thickBot="1">
      <c r="B341" s="112">
        <v>715</v>
      </c>
      <c r="C341" s="113"/>
      <c r="D341" s="40"/>
      <c r="E341" s="40"/>
      <c r="I341" s="40"/>
      <c r="J341" s="40"/>
      <c r="K341" s="40"/>
      <c r="L341" s="40"/>
      <c r="M341" s="40"/>
      <c r="N341" s="40"/>
      <c r="O341" s="40"/>
      <c r="P341" s="40"/>
      <c r="Q341" s="40"/>
      <c r="R341" s="40"/>
      <c r="S341" s="40"/>
      <c r="T341" s="40"/>
      <c r="V341" s="40"/>
      <c r="W341" s="40"/>
    </row>
    <row r="342" spans="2:23" ht="15" customHeight="1" thickTop="1" thickBot="1">
      <c r="B342" s="112">
        <v>716</v>
      </c>
      <c r="C342" s="113"/>
      <c r="D342" s="40"/>
      <c r="E342" s="40"/>
      <c r="I342" s="40"/>
      <c r="J342" s="40"/>
      <c r="K342" s="40"/>
      <c r="L342" s="40"/>
      <c r="M342" s="40"/>
      <c r="N342" s="40"/>
      <c r="O342" s="40"/>
      <c r="P342" s="40"/>
      <c r="Q342" s="40"/>
      <c r="R342" s="40"/>
      <c r="S342" s="40"/>
      <c r="T342" s="40"/>
      <c r="V342" s="40"/>
      <c r="W342" s="40"/>
    </row>
    <row r="343" spans="2:23" ht="15" customHeight="1" thickTop="1" thickBot="1">
      <c r="B343" s="112">
        <v>717</v>
      </c>
      <c r="C343" s="113"/>
      <c r="D343" s="40"/>
      <c r="E343" s="40"/>
      <c r="I343" s="40"/>
      <c r="J343" s="40"/>
      <c r="K343" s="40"/>
      <c r="L343" s="40"/>
      <c r="M343" s="40"/>
      <c r="N343" s="40"/>
      <c r="O343" s="40"/>
      <c r="P343" s="40"/>
      <c r="Q343" s="40"/>
      <c r="R343" s="40"/>
      <c r="S343" s="40"/>
      <c r="T343" s="40"/>
      <c r="V343" s="40"/>
      <c r="W343" s="40"/>
    </row>
    <row r="344" spans="2:23" ht="15" customHeight="1" thickTop="1" thickBot="1">
      <c r="B344" s="112">
        <v>718</v>
      </c>
      <c r="C344" s="113"/>
      <c r="D344" s="40"/>
      <c r="E344" s="40"/>
      <c r="I344" s="40"/>
      <c r="J344" s="40"/>
      <c r="K344" s="40"/>
      <c r="L344" s="40"/>
      <c r="M344" s="40"/>
      <c r="N344" s="40"/>
      <c r="O344" s="40"/>
      <c r="P344" s="40"/>
      <c r="Q344" s="40"/>
      <c r="R344" s="40"/>
      <c r="S344" s="40"/>
      <c r="T344" s="40"/>
      <c r="V344" s="40"/>
      <c r="W344" s="40"/>
    </row>
    <row r="345" spans="2:23" ht="15" customHeight="1" thickTop="1" thickBot="1">
      <c r="B345" s="112">
        <v>719</v>
      </c>
      <c r="C345" s="113"/>
      <c r="D345" s="40"/>
      <c r="E345" s="40"/>
      <c r="I345" s="40"/>
      <c r="J345" s="40"/>
      <c r="K345" s="40"/>
      <c r="L345" s="40"/>
      <c r="M345" s="40"/>
      <c r="N345" s="40"/>
      <c r="O345" s="40"/>
      <c r="P345" s="40"/>
      <c r="Q345" s="40"/>
      <c r="R345" s="40"/>
      <c r="S345" s="40"/>
      <c r="T345" s="40"/>
      <c r="V345" s="40"/>
      <c r="W345" s="40"/>
    </row>
    <row r="346" spans="2:23" ht="15" customHeight="1" thickTop="1" thickBot="1">
      <c r="B346" s="112">
        <v>720</v>
      </c>
      <c r="C346" s="113"/>
      <c r="D346" s="40"/>
      <c r="E346" s="40"/>
      <c r="I346" s="40"/>
      <c r="J346" s="40"/>
      <c r="K346" s="40"/>
      <c r="L346" s="40"/>
      <c r="M346" s="40"/>
      <c r="N346" s="40"/>
      <c r="O346" s="40"/>
      <c r="P346" s="40"/>
      <c r="Q346" s="40"/>
      <c r="R346" s="40"/>
      <c r="S346" s="40"/>
      <c r="T346" s="40"/>
      <c r="V346" s="40"/>
      <c r="W346" s="40"/>
    </row>
    <row r="347" spans="2:23" ht="15" customHeight="1" thickTop="1" thickBot="1">
      <c r="B347" s="112">
        <v>721</v>
      </c>
      <c r="C347" s="113"/>
      <c r="D347" s="40"/>
      <c r="E347" s="40"/>
      <c r="I347" s="40"/>
      <c r="J347" s="40"/>
      <c r="K347" s="40"/>
      <c r="L347" s="40"/>
      <c r="M347" s="40"/>
      <c r="N347" s="40"/>
      <c r="O347" s="40"/>
      <c r="P347" s="40"/>
      <c r="Q347" s="40"/>
      <c r="R347" s="40"/>
      <c r="S347" s="40"/>
      <c r="T347" s="40"/>
      <c r="V347" s="40"/>
      <c r="W347" s="40"/>
    </row>
    <row r="348" spans="2:23" ht="15" customHeight="1" thickTop="1" thickBot="1">
      <c r="B348" s="112">
        <v>722</v>
      </c>
      <c r="C348" s="113"/>
      <c r="D348" s="40"/>
      <c r="E348" s="40"/>
      <c r="I348" s="40"/>
      <c r="J348" s="40"/>
      <c r="K348" s="40"/>
      <c r="L348" s="40"/>
      <c r="M348" s="40"/>
      <c r="N348" s="40"/>
      <c r="O348" s="40"/>
      <c r="P348" s="40"/>
      <c r="Q348" s="40"/>
      <c r="R348" s="40"/>
      <c r="S348" s="40"/>
      <c r="T348" s="40"/>
      <c r="V348" s="40"/>
      <c r="W348" s="40"/>
    </row>
    <row r="349" spans="2:23" ht="15" customHeight="1" thickTop="1" thickBot="1">
      <c r="B349" s="112">
        <v>723</v>
      </c>
      <c r="C349" s="113"/>
      <c r="D349" s="40"/>
      <c r="E349" s="40"/>
      <c r="I349" s="40"/>
      <c r="J349" s="40"/>
      <c r="K349" s="40"/>
      <c r="L349" s="40"/>
      <c r="M349" s="40"/>
      <c r="N349" s="40"/>
      <c r="O349" s="40"/>
      <c r="P349" s="40"/>
      <c r="Q349" s="40"/>
      <c r="R349" s="40"/>
      <c r="S349" s="40"/>
      <c r="T349" s="40"/>
      <c r="V349" s="40"/>
      <c r="W349" s="40"/>
    </row>
    <row r="350" spans="2:23" ht="15" customHeight="1" thickTop="1" thickBot="1">
      <c r="B350" s="112">
        <v>724</v>
      </c>
      <c r="C350" s="113"/>
      <c r="D350" s="40"/>
      <c r="E350" s="40"/>
      <c r="I350" s="40"/>
      <c r="J350" s="40"/>
      <c r="K350" s="40"/>
      <c r="L350" s="40"/>
      <c r="M350" s="40"/>
      <c r="N350" s="40"/>
      <c r="O350" s="40"/>
      <c r="P350" s="40"/>
      <c r="Q350" s="40"/>
      <c r="R350" s="40"/>
      <c r="S350" s="40"/>
      <c r="T350" s="40"/>
      <c r="V350" s="40"/>
      <c r="W350" s="40"/>
    </row>
    <row r="351" spans="2:23" ht="15" customHeight="1" thickTop="1" thickBot="1">
      <c r="B351" s="112">
        <v>725</v>
      </c>
      <c r="C351" s="113"/>
      <c r="D351" s="40"/>
      <c r="E351" s="40"/>
      <c r="I351" s="40"/>
      <c r="J351" s="40"/>
      <c r="K351" s="40"/>
      <c r="L351" s="40"/>
      <c r="M351" s="40"/>
      <c r="N351" s="40"/>
      <c r="O351" s="40"/>
      <c r="P351" s="40"/>
      <c r="Q351" s="40"/>
      <c r="R351" s="40"/>
      <c r="S351" s="40"/>
      <c r="T351" s="40"/>
      <c r="V351" s="40"/>
      <c r="W351" s="40"/>
    </row>
    <row r="352" spans="2:23" ht="15" customHeight="1" thickTop="1" thickBot="1">
      <c r="B352" s="112">
        <v>726</v>
      </c>
      <c r="C352" s="113"/>
      <c r="D352" s="40"/>
      <c r="E352" s="40"/>
      <c r="I352" s="40"/>
      <c r="J352" s="40"/>
      <c r="K352" s="40"/>
      <c r="L352" s="40"/>
      <c r="M352" s="40"/>
      <c r="N352" s="40"/>
      <c r="O352" s="40"/>
      <c r="P352" s="40"/>
      <c r="Q352" s="40"/>
      <c r="R352" s="40"/>
      <c r="S352" s="40"/>
      <c r="T352" s="40"/>
      <c r="V352" s="40"/>
      <c r="W352" s="40"/>
    </row>
    <row r="353" spans="2:23" ht="15" customHeight="1" thickTop="1" thickBot="1">
      <c r="B353" s="112">
        <v>727</v>
      </c>
      <c r="C353" s="113"/>
      <c r="D353" s="40"/>
      <c r="E353" s="40"/>
      <c r="I353" s="40"/>
      <c r="J353" s="40"/>
      <c r="K353" s="40"/>
      <c r="L353" s="40"/>
      <c r="M353" s="40"/>
      <c r="N353" s="40"/>
      <c r="O353" s="40"/>
      <c r="P353" s="40"/>
      <c r="Q353" s="40"/>
      <c r="R353" s="40"/>
      <c r="S353" s="40"/>
      <c r="T353" s="40"/>
      <c r="V353" s="40"/>
      <c r="W353" s="40"/>
    </row>
    <row r="354" spans="2:23" ht="15" customHeight="1" thickTop="1" thickBot="1">
      <c r="B354" s="112">
        <v>728</v>
      </c>
      <c r="C354" s="113"/>
      <c r="D354" s="40"/>
      <c r="E354" s="40"/>
      <c r="I354" s="40"/>
      <c r="J354" s="40"/>
      <c r="K354" s="40"/>
      <c r="L354" s="40"/>
      <c r="M354" s="40"/>
      <c r="N354" s="40"/>
      <c r="O354" s="40"/>
      <c r="P354" s="40"/>
      <c r="Q354" s="40"/>
      <c r="R354" s="40"/>
      <c r="S354" s="40"/>
      <c r="T354" s="40"/>
      <c r="V354" s="40"/>
      <c r="W354" s="40"/>
    </row>
    <row r="355" spans="2:23" ht="15" customHeight="1" thickTop="1" thickBot="1">
      <c r="B355" s="112">
        <v>729</v>
      </c>
      <c r="C355" s="113"/>
      <c r="D355" s="40"/>
      <c r="E355" s="40"/>
      <c r="I355" s="40"/>
      <c r="J355" s="40"/>
      <c r="K355" s="40"/>
      <c r="L355" s="40"/>
      <c r="M355" s="40"/>
      <c r="N355" s="40"/>
      <c r="O355" s="40"/>
      <c r="P355" s="40"/>
      <c r="Q355" s="40"/>
      <c r="R355" s="40"/>
      <c r="S355" s="40"/>
      <c r="T355" s="40"/>
      <c r="V355" s="40"/>
      <c r="W355" s="40"/>
    </row>
    <row r="356" spans="2:23" ht="15" customHeight="1" thickTop="1" thickBot="1">
      <c r="B356" s="112">
        <v>730</v>
      </c>
      <c r="C356" s="113"/>
      <c r="D356" s="40"/>
      <c r="E356" s="40"/>
      <c r="I356" s="40"/>
      <c r="J356" s="40"/>
      <c r="K356" s="40"/>
      <c r="L356" s="40"/>
      <c r="M356" s="40"/>
      <c r="N356" s="40"/>
      <c r="O356" s="40"/>
      <c r="P356" s="40"/>
      <c r="Q356" s="40"/>
      <c r="R356" s="40"/>
      <c r="S356" s="40"/>
      <c r="T356" s="40"/>
      <c r="V356" s="40"/>
      <c r="W356" s="40"/>
    </row>
    <row r="357" spans="2:23" ht="15" customHeight="1" thickTop="1" thickBot="1">
      <c r="B357" s="112">
        <v>731</v>
      </c>
      <c r="C357" s="113"/>
      <c r="D357" s="40"/>
      <c r="E357" s="40"/>
      <c r="I357" s="40"/>
      <c r="J357" s="40"/>
      <c r="K357" s="40"/>
      <c r="L357" s="40"/>
      <c r="M357" s="40"/>
      <c r="N357" s="40"/>
      <c r="O357" s="40"/>
      <c r="P357" s="40"/>
      <c r="Q357" s="40"/>
      <c r="R357" s="40"/>
      <c r="S357" s="40"/>
      <c r="T357" s="40"/>
      <c r="V357" s="40"/>
      <c r="W357" s="40"/>
    </row>
    <row r="358" spans="2:23" ht="15" customHeight="1" thickTop="1" thickBot="1">
      <c r="B358" s="112">
        <v>732</v>
      </c>
      <c r="C358" s="113"/>
      <c r="D358" s="40"/>
      <c r="E358" s="40"/>
      <c r="I358" s="40"/>
      <c r="J358" s="40"/>
      <c r="K358" s="40"/>
      <c r="L358" s="40"/>
      <c r="M358" s="40"/>
      <c r="N358" s="40"/>
      <c r="O358" s="40"/>
      <c r="P358" s="40"/>
      <c r="Q358" s="40"/>
      <c r="R358" s="40"/>
      <c r="S358" s="40"/>
      <c r="T358" s="40"/>
      <c r="V358" s="40"/>
      <c r="W358" s="40"/>
    </row>
    <row r="359" spans="2:23" ht="15" customHeight="1" thickTop="1" thickBot="1">
      <c r="B359" s="112">
        <v>733</v>
      </c>
      <c r="C359" s="113"/>
      <c r="D359" s="40"/>
      <c r="E359" s="40"/>
      <c r="I359" s="40"/>
      <c r="J359" s="40"/>
      <c r="K359" s="40"/>
      <c r="L359" s="40"/>
      <c r="M359" s="40"/>
      <c r="N359" s="40"/>
      <c r="O359" s="40"/>
      <c r="P359" s="40"/>
      <c r="Q359" s="40"/>
      <c r="R359" s="40"/>
      <c r="S359" s="40"/>
      <c r="T359" s="40"/>
      <c r="V359" s="40"/>
      <c r="W359" s="40"/>
    </row>
    <row r="360" spans="2:23" ht="15" customHeight="1" thickTop="1" thickBot="1">
      <c r="B360" s="112">
        <v>734</v>
      </c>
      <c r="C360" s="113"/>
      <c r="D360" s="40"/>
      <c r="E360" s="40"/>
      <c r="I360" s="40"/>
      <c r="J360" s="40"/>
      <c r="K360" s="40"/>
      <c r="L360" s="40"/>
      <c r="M360" s="40"/>
      <c r="N360" s="40"/>
      <c r="O360" s="40"/>
      <c r="P360" s="40"/>
      <c r="Q360" s="40"/>
      <c r="R360" s="40"/>
      <c r="S360" s="40"/>
      <c r="T360" s="40"/>
      <c r="V360" s="40"/>
      <c r="W360" s="40"/>
    </row>
    <row r="361" spans="2:23" ht="15" customHeight="1" thickTop="1" thickBot="1">
      <c r="B361" s="112">
        <v>735</v>
      </c>
      <c r="C361" s="113"/>
      <c r="D361" s="40"/>
      <c r="E361" s="40"/>
      <c r="I361" s="40"/>
      <c r="J361" s="40"/>
      <c r="K361" s="40"/>
      <c r="L361" s="40"/>
      <c r="M361" s="40"/>
      <c r="N361" s="40"/>
      <c r="O361" s="40"/>
      <c r="P361" s="40"/>
      <c r="Q361" s="40"/>
      <c r="R361" s="40"/>
      <c r="S361" s="40"/>
      <c r="T361" s="40"/>
      <c r="V361" s="40"/>
      <c r="W361" s="40"/>
    </row>
    <row r="362" spans="2:23" ht="15" customHeight="1" thickTop="1" thickBot="1">
      <c r="B362" s="112">
        <v>736</v>
      </c>
      <c r="C362" s="113"/>
      <c r="D362" s="40"/>
      <c r="E362" s="40"/>
      <c r="I362" s="40"/>
      <c r="J362" s="40"/>
      <c r="K362" s="40"/>
      <c r="L362" s="40"/>
      <c r="M362" s="40"/>
      <c r="N362" s="40"/>
      <c r="O362" s="40"/>
      <c r="P362" s="40"/>
      <c r="Q362" s="40"/>
      <c r="R362" s="40"/>
      <c r="S362" s="40"/>
      <c r="T362" s="40"/>
      <c r="V362" s="40"/>
      <c r="W362" s="40"/>
    </row>
    <row r="363" spans="2:23" ht="15" customHeight="1" thickTop="1" thickBot="1">
      <c r="B363" s="112">
        <v>737</v>
      </c>
      <c r="C363" s="113"/>
      <c r="D363" s="40"/>
      <c r="E363" s="40"/>
      <c r="I363" s="40"/>
      <c r="J363" s="40"/>
      <c r="K363" s="40"/>
      <c r="L363" s="40"/>
      <c r="M363" s="40"/>
      <c r="N363" s="40"/>
      <c r="O363" s="40"/>
      <c r="P363" s="40"/>
      <c r="Q363" s="40"/>
      <c r="R363" s="40"/>
      <c r="S363" s="40"/>
      <c r="T363" s="40"/>
      <c r="V363" s="40"/>
      <c r="W363" s="40"/>
    </row>
    <row r="364" spans="2:23" ht="15" customHeight="1" thickTop="1" thickBot="1">
      <c r="B364" s="112">
        <v>738</v>
      </c>
      <c r="C364" s="113"/>
      <c r="D364" s="40"/>
      <c r="E364" s="40"/>
      <c r="I364" s="40"/>
      <c r="J364" s="40"/>
      <c r="K364" s="40"/>
      <c r="L364" s="40"/>
      <c r="M364" s="40"/>
      <c r="N364" s="40"/>
      <c r="O364" s="40"/>
      <c r="P364" s="40"/>
      <c r="Q364" s="40"/>
      <c r="R364" s="40"/>
      <c r="S364" s="40"/>
      <c r="T364" s="40"/>
      <c r="V364" s="40"/>
      <c r="W364" s="40"/>
    </row>
    <row r="365" spans="2:23" ht="15" customHeight="1" thickTop="1" thickBot="1">
      <c r="B365" s="112">
        <v>739</v>
      </c>
      <c r="C365" s="113"/>
      <c r="D365" s="40"/>
      <c r="E365" s="40"/>
      <c r="I365" s="40"/>
      <c r="J365" s="40"/>
      <c r="K365" s="40"/>
      <c r="L365" s="40"/>
      <c r="M365" s="40"/>
      <c r="N365" s="40"/>
      <c r="O365" s="40"/>
      <c r="P365" s="40"/>
      <c r="Q365" s="40"/>
      <c r="R365" s="40"/>
      <c r="S365" s="40"/>
      <c r="T365" s="40"/>
      <c r="V365" s="40"/>
      <c r="W365" s="40"/>
    </row>
    <row r="366" spans="2:23" ht="15" customHeight="1" thickTop="1" thickBot="1">
      <c r="B366" s="112">
        <v>740</v>
      </c>
      <c r="C366" s="113"/>
      <c r="D366" s="40"/>
      <c r="E366" s="40"/>
      <c r="I366" s="40"/>
      <c r="J366" s="40"/>
      <c r="K366" s="40"/>
      <c r="L366" s="40"/>
      <c r="M366" s="40"/>
      <c r="N366" s="40"/>
      <c r="O366" s="40"/>
      <c r="P366" s="40"/>
      <c r="Q366" s="40"/>
      <c r="R366" s="40"/>
      <c r="S366" s="40"/>
      <c r="T366" s="40"/>
      <c r="V366" s="40"/>
      <c r="W366" s="40"/>
    </row>
    <row r="367" spans="2:23" ht="15" customHeight="1" thickTop="1" thickBot="1">
      <c r="B367" s="112">
        <v>741</v>
      </c>
      <c r="C367" s="113"/>
      <c r="D367" s="40"/>
      <c r="E367" s="40"/>
      <c r="I367" s="40"/>
      <c r="J367" s="40"/>
      <c r="K367" s="40"/>
      <c r="L367" s="40"/>
      <c r="M367" s="40"/>
      <c r="N367" s="40"/>
      <c r="O367" s="40"/>
      <c r="P367" s="40"/>
      <c r="Q367" s="40"/>
      <c r="R367" s="40"/>
      <c r="S367" s="40"/>
      <c r="T367" s="40"/>
      <c r="V367" s="40"/>
      <c r="W367" s="40"/>
    </row>
    <row r="368" spans="2:23" ht="15" customHeight="1" thickTop="1" thickBot="1">
      <c r="B368" s="112">
        <v>742</v>
      </c>
      <c r="C368" s="113"/>
      <c r="D368" s="40"/>
      <c r="E368" s="40"/>
      <c r="I368" s="40"/>
      <c r="J368" s="40"/>
      <c r="K368" s="40"/>
      <c r="L368" s="40"/>
      <c r="M368" s="40"/>
      <c r="N368" s="40"/>
      <c r="O368" s="40"/>
      <c r="P368" s="40"/>
      <c r="Q368" s="40"/>
      <c r="R368" s="40"/>
      <c r="S368" s="40"/>
      <c r="T368" s="40"/>
      <c r="V368" s="40"/>
      <c r="W368" s="40"/>
    </row>
    <row r="369" spans="2:23" ht="15" customHeight="1" thickTop="1" thickBot="1">
      <c r="B369" s="112">
        <v>743</v>
      </c>
      <c r="C369" s="113"/>
      <c r="D369" s="40"/>
      <c r="E369" s="40"/>
      <c r="I369" s="40"/>
      <c r="J369" s="40"/>
      <c r="K369" s="40"/>
      <c r="L369" s="40"/>
      <c r="M369" s="40"/>
      <c r="N369" s="40"/>
      <c r="O369" s="40"/>
      <c r="P369" s="40"/>
      <c r="Q369" s="40"/>
      <c r="R369" s="40"/>
      <c r="S369" s="40"/>
      <c r="T369" s="40"/>
      <c r="V369" s="40"/>
      <c r="W369" s="40"/>
    </row>
    <row r="370" spans="2:23" ht="15" customHeight="1" thickTop="1" thickBot="1">
      <c r="B370" s="112">
        <v>744</v>
      </c>
      <c r="C370" s="113"/>
      <c r="D370" s="40"/>
      <c r="E370" s="40"/>
      <c r="I370" s="40"/>
      <c r="J370" s="40"/>
      <c r="K370" s="40"/>
      <c r="L370" s="40"/>
      <c r="M370" s="40"/>
      <c r="N370" s="40"/>
      <c r="O370" s="40"/>
      <c r="P370" s="40"/>
      <c r="Q370" s="40"/>
      <c r="R370" s="40"/>
      <c r="S370" s="40"/>
      <c r="T370" s="40"/>
      <c r="V370" s="40"/>
      <c r="W370" s="40"/>
    </row>
    <row r="371" spans="2:23" ht="15" customHeight="1" thickTop="1" thickBot="1">
      <c r="B371" s="112">
        <v>745</v>
      </c>
      <c r="C371" s="113"/>
      <c r="D371" s="40"/>
      <c r="E371" s="40"/>
      <c r="I371" s="40"/>
      <c r="J371" s="40"/>
      <c r="K371" s="40"/>
      <c r="L371" s="40"/>
      <c r="M371" s="40"/>
      <c r="N371" s="40"/>
      <c r="O371" s="40"/>
      <c r="P371" s="40"/>
      <c r="Q371" s="40"/>
      <c r="R371" s="40"/>
      <c r="S371" s="40"/>
      <c r="T371" s="40"/>
      <c r="V371" s="40"/>
      <c r="W371" s="40"/>
    </row>
    <row r="372" spans="2:23" ht="15" customHeight="1" thickTop="1" thickBot="1">
      <c r="B372" s="112">
        <v>746</v>
      </c>
      <c r="C372" s="113"/>
      <c r="D372" s="40"/>
      <c r="E372" s="40"/>
      <c r="I372" s="40"/>
      <c r="J372" s="40"/>
      <c r="K372" s="40"/>
      <c r="L372" s="40"/>
      <c r="M372" s="40"/>
      <c r="N372" s="40"/>
      <c r="O372" s="40"/>
      <c r="P372" s="40"/>
      <c r="Q372" s="40"/>
      <c r="R372" s="40"/>
      <c r="S372" s="40"/>
      <c r="T372" s="40"/>
      <c r="V372" s="40"/>
      <c r="W372" s="40"/>
    </row>
    <row r="373" spans="2:23" ht="15" customHeight="1" thickTop="1" thickBot="1">
      <c r="B373" s="112">
        <v>747</v>
      </c>
      <c r="C373" s="113"/>
      <c r="D373" s="40"/>
      <c r="E373" s="40"/>
      <c r="I373" s="40"/>
      <c r="J373" s="40"/>
      <c r="K373" s="40"/>
      <c r="L373" s="40"/>
      <c r="M373" s="40"/>
      <c r="N373" s="40"/>
      <c r="O373" s="40"/>
      <c r="P373" s="40"/>
      <c r="Q373" s="40"/>
      <c r="R373" s="40"/>
      <c r="S373" s="40"/>
      <c r="T373" s="40"/>
      <c r="V373" s="40"/>
      <c r="W373" s="40"/>
    </row>
    <row r="374" spans="2:23" ht="15" customHeight="1" thickTop="1" thickBot="1">
      <c r="B374" s="112">
        <v>748</v>
      </c>
      <c r="C374" s="113"/>
      <c r="D374" s="40"/>
      <c r="E374" s="40"/>
      <c r="I374" s="40"/>
      <c r="J374" s="40"/>
      <c r="K374" s="40"/>
      <c r="L374" s="40"/>
      <c r="M374" s="40"/>
      <c r="N374" s="40"/>
      <c r="O374" s="40"/>
      <c r="P374" s="40"/>
      <c r="Q374" s="40"/>
      <c r="R374" s="40"/>
      <c r="S374" s="40"/>
      <c r="T374" s="40"/>
      <c r="V374" s="40"/>
      <c r="W374" s="40"/>
    </row>
    <row r="375" spans="2:23" ht="15" customHeight="1" thickTop="1" thickBot="1">
      <c r="B375" s="112">
        <v>749</v>
      </c>
      <c r="C375" s="113"/>
      <c r="D375" s="40"/>
      <c r="E375" s="40"/>
      <c r="I375" s="40"/>
      <c r="J375" s="40"/>
      <c r="K375" s="40"/>
      <c r="L375" s="40"/>
      <c r="M375" s="40"/>
      <c r="N375" s="40"/>
      <c r="O375" s="40"/>
      <c r="P375" s="40"/>
      <c r="Q375" s="40"/>
      <c r="R375" s="40"/>
      <c r="S375" s="40"/>
      <c r="T375" s="40"/>
      <c r="V375" s="40"/>
      <c r="W375" s="40"/>
    </row>
    <row r="376" spans="2:23" ht="15" customHeight="1" thickTop="1" thickBot="1">
      <c r="B376" s="112">
        <v>750</v>
      </c>
      <c r="C376" s="113"/>
      <c r="D376" s="40"/>
      <c r="E376" s="40"/>
      <c r="I376" s="40"/>
      <c r="J376" s="40"/>
      <c r="K376" s="40"/>
      <c r="L376" s="40"/>
      <c r="M376" s="40"/>
      <c r="N376" s="40"/>
      <c r="O376" s="40"/>
      <c r="P376" s="40"/>
      <c r="Q376" s="40"/>
      <c r="R376" s="40"/>
      <c r="S376" s="40"/>
      <c r="T376" s="40"/>
      <c r="V376" s="40"/>
      <c r="W376" s="40"/>
    </row>
    <row r="377" spans="2:23" ht="15" customHeight="1" thickTop="1" thickBot="1">
      <c r="B377" s="112">
        <v>751</v>
      </c>
      <c r="C377" s="113"/>
      <c r="D377" s="40"/>
      <c r="E377" s="40"/>
      <c r="I377" s="40"/>
      <c r="J377" s="40"/>
      <c r="K377" s="40"/>
      <c r="L377" s="40"/>
      <c r="M377" s="40"/>
      <c r="N377" s="40"/>
      <c r="O377" s="40"/>
      <c r="P377" s="40"/>
      <c r="Q377" s="40"/>
      <c r="R377" s="40"/>
      <c r="S377" s="40"/>
      <c r="T377" s="40"/>
      <c r="V377" s="40"/>
      <c r="W377" s="40"/>
    </row>
    <row r="378" spans="2:23" ht="15" customHeight="1" thickTop="1" thickBot="1">
      <c r="B378" s="112">
        <v>752</v>
      </c>
      <c r="C378" s="113"/>
      <c r="D378" s="40"/>
      <c r="E378" s="40"/>
      <c r="I378" s="40"/>
      <c r="J378" s="40"/>
      <c r="K378" s="40"/>
      <c r="L378" s="40"/>
      <c r="M378" s="40"/>
      <c r="N378" s="40"/>
      <c r="O378" s="40"/>
      <c r="P378" s="40"/>
      <c r="Q378" s="40"/>
      <c r="R378" s="40"/>
      <c r="S378" s="40"/>
      <c r="T378" s="40"/>
      <c r="V378" s="40"/>
      <c r="W378" s="40"/>
    </row>
    <row r="379" spans="2:23" ht="15" customHeight="1" thickTop="1" thickBot="1">
      <c r="B379" s="112">
        <v>753</v>
      </c>
      <c r="C379" s="113"/>
      <c r="D379" s="40"/>
      <c r="E379" s="40"/>
      <c r="I379" s="40"/>
      <c r="J379" s="40"/>
      <c r="K379" s="40"/>
      <c r="L379" s="40"/>
      <c r="M379" s="40"/>
      <c r="N379" s="40"/>
      <c r="O379" s="40"/>
      <c r="P379" s="40"/>
      <c r="Q379" s="40"/>
      <c r="R379" s="40"/>
      <c r="S379" s="40"/>
      <c r="T379" s="40"/>
      <c r="V379" s="40"/>
      <c r="W379" s="40"/>
    </row>
    <row r="380" spans="2:23" ht="15" customHeight="1" thickTop="1" thickBot="1">
      <c r="B380" s="112">
        <v>754</v>
      </c>
      <c r="C380" s="113"/>
      <c r="D380" s="40"/>
      <c r="E380" s="40"/>
      <c r="I380" s="40"/>
      <c r="J380" s="40"/>
      <c r="K380" s="40"/>
      <c r="L380" s="40"/>
      <c r="M380" s="40"/>
      <c r="N380" s="40"/>
      <c r="O380" s="40"/>
      <c r="P380" s="40"/>
      <c r="Q380" s="40"/>
      <c r="R380" s="40"/>
      <c r="S380" s="40"/>
      <c r="T380" s="40"/>
      <c r="V380" s="40"/>
      <c r="W380" s="40"/>
    </row>
    <row r="381" spans="2:23" ht="15" customHeight="1" thickTop="1" thickBot="1">
      <c r="B381" s="112">
        <v>755</v>
      </c>
      <c r="C381" s="113"/>
      <c r="D381" s="40"/>
      <c r="E381" s="40"/>
      <c r="I381" s="40"/>
      <c r="J381" s="40"/>
      <c r="K381" s="40"/>
      <c r="L381" s="40"/>
      <c r="M381" s="40"/>
      <c r="N381" s="40"/>
      <c r="O381" s="40"/>
      <c r="P381" s="40"/>
      <c r="Q381" s="40"/>
      <c r="R381" s="40"/>
      <c r="S381" s="40"/>
      <c r="T381" s="40"/>
      <c r="V381" s="40"/>
      <c r="W381" s="40"/>
    </row>
    <row r="382" spans="2:23" ht="15" customHeight="1" thickTop="1" thickBot="1">
      <c r="B382" s="112">
        <v>756</v>
      </c>
      <c r="C382" s="113"/>
      <c r="D382" s="40"/>
      <c r="E382" s="40"/>
      <c r="I382" s="40"/>
      <c r="J382" s="40"/>
      <c r="K382" s="40"/>
      <c r="L382" s="40"/>
      <c r="M382" s="40"/>
      <c r="N382" s="40"/>
      <c r="O382" s="40"/>
      <c r="P382" s="40"/>
      <c r="Q382" s="40"/>
      <c r="R382" s="40"/>
      <c r="S382" s="40"/>
      <c r="T382" s="40"/>
      <c r="V382" s="40"/>
      <c r="W382" s="40"/>
    </row>
    <row r="383" spans="2:23" ht="15" customHeight="1" thickTop="1" thickBot="1">
      <c r="B383" s="112">
        <v>757</v>
      </c>
      <c r="C383" s="113"/>
      <c r="D383" s="40"/>
      <c r="E383" s="40"/>
      <c r="I383" s="40"/>
      <c r="J383" s="40"/>
      <c r="K383" s="40"/>
      <c r="L383" s="40"/>
      <c r="M383" s="40"/>
      <c r="N383" s="40"/>
      <c r="O383" s="40"/>
      <c r="P383" s="40"/>
      <c r="Q383" s="40"/>
      <c r="R383" s="40"/>
      <c r="S383" s="40"/>
      <c r="T383" s="40"/>
      <c r="V383" s="40"/>
      <c r="W383" s="40"/>
    </row>
    <row r="384" spans="2:23" ht="15" customHeight="1" thickTop="1" thickBot="1">
      <c r="B384" s="112">
        <v>758</v>
      </c>
      <c r="C384" s="113"/>
      <c r="D384" s="40"/>
      <c r="E384" s="40"/>
      <c r="I384" s="40"/>
      <c r="J384" s="40"/>
      <c r="K384" s="40"/>
      <c r="L384" s="40"/>
      <c r="M384" s="40"/>
      <c r="N384" s="40"/>
      <c r="O384" s="40"/>
      <c r="P384" s="40"/>
      <c r="Q384" s="40"/>
      <c r="R384" s="40"/>
      <c r="S384" s="40"/>
      <c r="T384" s="40"/>
      <c r="V384" s="40"/>
      <c r="W384" s="40"/>
    </row>
    <row r="385" spans="2:23" ht="15" customHeight="1" thickTop="1" thickBot="1">
      <c r="B385" s="112">
        <v>759</v>
      </c>
      <c r="C385" s="113"/>
      <c r="D385" s="40"/>
      <c r="E385" s="40"/>
      <c r="I385" s="40"/>
      <c r="J385" s="40"/>
      <c r="K385" s="40"/>
      <c r="L385" s="40"/>
      <c r="M385" s="40"/>
      <c r="N385" s="40"/>
      <c r="O385" s="40"/>
      <c r="P385" s="40"/>
      <c r="Q385" s="40"/>
      <c r="R385" s="40"/>
      <c r="S385" s="40"/>
      <c r="T385" s="40"/>
      <c r="V385" s="40"/>
      <c r="W385" s="40"/>
    </row>
    <row r="386" spans="2:23" ht="15" customHeight="1" thickTop="1" thickBot="1">
      <c r="B386" s="112">
        <v>760</v>
      </c>
      <c r="C386" s="113"/>
      <c r="D386" s="40"/>
      <c r="E386" s="40"/>
      <c r="I386" s="40"/>
      <c r="J386" s="40"/>
      <c r="K386" s="40"/>
      <c r="L386" s="40"/>
      <c r="M386" s="40"/>
      <c r="N386" s="40"/>
      <c r="O386" s="40"/>
      <c r="P386" s="40"/>
      <c r="Q386" s="40"/>
      <c r="R386" s="40"/>
      <c r="S386" s="40"/>
      <c r="T386" s="40"/>
      <c r="V386" s="40"/>
      <c r="W386" s="40"/>
    </row>
    <row r="387" spans="2:23" ht="15" customHeight="1" thickTop="1" thickBot="1">
      <c r="B387" s="112">
        <v>761</v>
      </c>
      <c r="C387" s="113"/>
      <c r="D387" s="40"/>
      <c r="E387" s="40"/>
      <c r="I387" s="40"/>
      <c r="J387" s="40"/>
      <c r="K387" s="40"/>
      <c r="L387" s="40"/>
      <c r="M387" s="40"/>
      <c r="N387" s="40"/>
      <c r="O387" s="40"/>
      <c r="P387" s="40"/>
      <c r="Q387" s="40"/>
      <c r="R387" s="40"/>
      <c r="S387" s="40"/>
      <c r="T387" s="40"/>
      <c r="V387" s="40"/>
      <c r="W387" s="40"/>
    </row>
    <row r="388" spans="2:23" ht="15" customHeight="1" thickTop="1" thickBot="1">
      <c r="B388" s="112">
        <v>762</v>
      </c>
      <c r="C388" s="113"/>
      <c r="D388" s="40"/>
      <c r="E388" s="40"/>
      <c r="I388" s="40"/>
      <c r="J388" s="40"/>
      <c r="K388" s="40"/>
      <c r="L388" s="40"/>
      <c r="M388" s="40"/>
      <c r="N388" s="40"/>
      <c r="O388" s="40"/>
      <c r="P388" s="40"/>
      <c r="Q388" s="40"/>
      <c r="R388" s="40"/>
      <c r="S388" s="40"/>
      <c r="T388" s="40"/>
      <c r="V388" s="40"/>
      <c r="W388" s="40"/>
    </row>
    <row r="389" spans="2:23" ht="15" customHeight="1" thickTop="1" thickBot="1">
      <c r="B389" s="112">
        <v>763</v>
      </c>
      <c r="C389" s="113"/>
      <c r="D389" s="40"/>
      <c r="E389" s="40"/>
      <c r="I389" s="40"/>
      <c r="J389" s="40"/>
      <c r="K389" s="40"/>
      <c r="L389" s="40"/>
      <c r="M389" s="40"/>
      <c r="N389" s="40"/>
      <c r="O389" s="40"/>
      <c r="P389" s="40"/>
      <c r="Q389" s="40"/>
      <c r="R389" s="40"/>
      <c r="S389" s="40"/>
      <c r="T389" s="40"/>
      <c r="V389" s="40"/>
      <c r="W389" s="40"/>
    </row>
    <row r="390" spans="2:23" ht="15" customHeight="1" thickTop="1" thickBot="1">
      <c r="B390" s="112">
        <v>764</v>
      </c>
      <c r="C390" s="113"/>
      <c r="D390" s="40"/>
      <c r="E390" s="40"/>
      <c r="I390" s="40"/>
      <c r="J390" s="40"/>
      <c r="K390" s="40"/>
      <c r="L390" s="40"/>
      <c r="M390" s="40"/>
      <c r="N390" s="40"/>
      <c r="O390" s="40"/>
      <c r="P390" s="40"/>
      <c r="Q390" s="40"/>
      <c r="R390" s="40"/>
      <c r="S390" s="40"/>
      <c r="T390" s="40"/>
      <c r="V390" s="40"/>
      <c r="W390" s="40"/>
    </row>
    <row r="391" spans="2:23" ht="15" customHeight="1" thickTop="1" thickBot="1">
      <c r="B391" s="112">
        <v>765</v>
      </c>
      <c r="C391" s="113"/>
      <c r="D391" s="40"/>
      <c r="E391" s="40"/>
      <c r="I391" s="40"/>
      <c r="J391" s="40"/>
      <c r="K391" s="40"/>
      <c r="L391" s="40"/>
      <c r="M391" s="40"/>
      <c r="N391" s="40"/>
      <c r="O391" s="40"/>
      <c r="P391" s="40"/>
      <c r="Q391" s="40"/>
      <c r="R391" s="40"/>
      <c r="S391" s="40"/>
      <c r="T391" s="40"/>
      <c r="V391" s="40"/>
      <c r="W391" s="40"/>
    </row>
    <row r="392" spans="2:23" ht="15" customHeight="1" thickTop="1" thickBot="1">
      <c r="B392" s="112">
        <v>766</v>
      </c>
      <c r="C392" s="113"/>
      <c r="D392" s="40"/>
      <c r="E392" s="40"/>
      <c r="I392" s="40"/>
      <c r="J392" s="40"/>
      <c r="K392" s="40"/>
      <c r="L392" s="40"/>
      <c r="M392" s="40"/>
      <c r="N392" s="40"/>
      <c r="O392" s="40"/>
      <c r="P392" s="40"/>
      <c r="Q392" s="40"/>
      <c r="R392" s="40"/>
      <c r="S392" s="40"/>
      <c r="T392" s="40"/>
      <c r="V392" s="40"/>
      <c r="W392" s="40"/>
    </row>
    <row r="393" spans="2:23" ht="15" customHeight="1" thickTop="1" thickBot="1">
      <c r="B393" s="112">
        <v>767</v>
      </c>
      <c r="C393" s="113"/>
      <c r="D393" s="40"/>
      <c r="E393" s="40"/>
      <c r="I393" s="40"/>
      <c r="J393" s="40"/>
      <c r="K393" s="40"/>
      <c r="L393" s="40"/>
      <c r="M393" s="40"/>
      <c r="N393" s="40"/>
      <c r="O393" s="40"/>
      <c r="P393" s="40"/>
      <c r="Q393" s="40"/>
      <c r="R393" s="40"/>
      <c r="S393" s="40"/>
      <c r="T393" s="40"/>
      <c r="V393" s="40"/>
      <c r="W393" s="40"/>
    </row>
    <row r="394" spans="2:23" ht="15" customHeight="1" thickTop="1" thickBot="1">
      <c r="B394" s="112">
        <v>768</v>
      </c>
      <c r="C394" s="113"/>
      <c r="D394" s="40"/>
      <c r="E394" s="40"/>
      <c r="I394" s="40"/>
      <c r="J394" s="40"/>
      <c r="K394" s="40"/>
      <c r="L394" s="40"/>
      <c r="M394" s="40"/>
      <c r="N394" s="40"/>
      <c r="O394" s="40"/>
      <c r="P394" s="40"/>
      <c r="Q394" s="40"/>
      <c r="R394" s="40"/>
      <c r="S394" s="40"/>
      <c r="T394" s="40"/>
      <c r="V394" s="40"/>
      <c r="W394" s="40"/>
    </row>
    <row r="395" spans="2:23" ht="15" customHeight="1" thickTop="1" thickBot="1">
      <c r="B395" s="112">
        <v>769</v>
      </c>
      <c r="C395" s="113"/>
      <c r="D395" s="40"/>
      <c r="E395" s="40"/>
      <c r="I395" s="40"/>
      <c r="J395" s="40"/>
      <c r="K395" s="40"/>
      <c r="L395" s="40"/>
      <c r="M395" s="40"/>
      <c r="N395" s="40"/>
      <c r="O395" s="40"/>
      <c r="P395" s="40"/>
      <c r="Q395" s="40"/>
      <c r="R395" s="40"/>
      <c r="S395" s="40"/>
      <c r="T395" s="40"/>
      <c r="V395" s="40"/>
      <c r="W395" s="40"/>
    </row>
    <row r="396" spans="2:23" ht="15" customHeight="1" thickTop="1" thickBot="1">
      <c r="B396" s="112">
        <v>770</v>
      </c>
      <c r="C396" s="113"/>
      <c r="D396" s="40"/>
      <c r="E396" s="40"/>
      <c r="I396" s="40"/>
      <c r="J396" s="40"/>
      <c r="K396" s="40"/>
      <c r="L396" s="40"/>
      <c r="M396" s="40"/>
      <c r="N396" s="40"/>
      <c r="O396" s="40"/>
      <c r="P396" s="40"/>
      <c r="Q396" s="40"/>
      <c r="R396" s="40"/>
      <c r="S396" s="40"/>
      <c r="T396" s="40"/>
      <c r="V396" s="40"/>
      <c r="W396" s="40"/>
    </row>
    <row r="397" spans="2:23" ht="15" customHeight="1" thickTop="1" thickBot="1">
      <c r="B397" s="112">
        <v>771</v>
      </c>
      <c r="C397" s="113"/>
      <c r="D397" s="40"/>
      <c r="E397" s="40"/>
      <c r="I397" s="40"/>
      <c r="J397" s="40"/>
      <c r="K397" s="40"/>
      <c r="L397" s="40"/>
      <c r="M397" s="40"/>
      <c r="N397" s="40"/>
      <c r="O397" s="40"/>
      <c r="P397" s="40"/>
      <c r="Q397" s="40"/>
      <c r="R397" s="40"/>
      <c r="S397" s="40"/>
      <c r="T397" s="40"/>
      <c r="V397" s="40"/>
      <c r="W397" s="40"/>
    </row>
    <row r="398" spans="2:23" ht="15" customHeight="1" thickTop="1" thickBot="1">
      <c r="B398" s="112">
        <v>772</v>
      </c>
      <c r="C398" s="113"/>
      <c r="D398" s="40"/>
      <c r="E398" s="40"/>
      <c r="I398" s="40"/>
      <c r="J398" s="40"/>
      <c r="K398" s="40"/>
      <c r="L398" s="40"/>
      <c r="M398" s="40"/>
      <c r="N398" s="40"/>
      <c r="O398" s="40"/>
      <c r="P398" s="40"/>
      <c r="Q398" s="40"/>
      <c r="R398" s="40"/>
      <c r="S398" s="40"/>
      <c r="T398" s="40"/>
      <c r="V398" s="40"/>
      <c r="W398" s="40"/>
    </row>
    <row r="399" spans="2:23" ht="15" customHeight="1" thickTop="1" thickBot="1">
      <c r="B399" s="112">
        <v>773</v>
      </c>
      <c r="C399" s="113"/>
      <c r="D399" s="40"/>
      <c r="E399" s="40"/>
      <c r="I399" s="40"/>
      <c r="J399" s="40"/>
      <c r="K399" s="40"/>
      <c r="L399" s="40"/>
      <c r="M399" s="40"/>
      <c r="N399" s="40"/>
      <c r="O399" s="40"/>
      <c r="P399" s="40"/>
      <c r="Q399" s="40"/>
      <c r="R399" s="40"/>
      <c r="S399" s="40"/>
      <c r="T399" s="40"/>
      <c r="V399" s="40"/>
      <c r="W399" s="40"/>
    </row>
    <row r="400" spans="2:23" ht="15" customHeight="1" thickTop="1" thickBot="1">
      <c r="B400" s="112">
        <v>774</v>
      </c>
      <c r="C400" s="113"/>
      <c r="D400" s="40"/>
      <c r="E400" s="40"/>
      <c r="I400" s="40"/>
      <c r="J400" s="40"/>
      <c r="K400" s="40"/>
      <c r="L400" s="40"/>
      <c r="M400" s="40"/>
      <c r="N400" s="40"/>
      <c r="O400" s="40"/>
      <c r="P400" s="40"/>
      <c r="Q400" s="40"/>
      <c r="R400" s="40"/>
      <c r="S400" s="40"/>
      <c r="T400" s="40"/>
      <c r="V400" s="40"/>
      <c r="W400" s="40"/>
    </row>
    <row r="401" spans="2:23" ht="15" customHeight="1" thickTop="1" thickBot="1">
      <c r="B401" s="112">
        <v>775</v>
      </c>
      <c r="C401" s="113"/>
      <c r="D401" s="40"/>
      <c r="E401" s="40"/>
      <c r="I401" s="40"/>
      <c r="J401" s="40"/>
      <c r="K401" s="40"/>
      <c r="L401" s="40"/>
      <c r="M401" s="40"/>
      <c r="N401" s="40"/>
      <c r="O401" s="40"/>
      <c r="P401" s="40"/>
      <c r="Q401" s="40"/>
      <c r="R401" s="40"/>
      <c r="S401" s="40"/>
      <c r="T401" s="40"/>
      <c r="V401" s="40"/>
      <c r="W401" s="40"/>
    </row>
    <row r="402" spans="2:23" ht="15" customHeight="1" thickTop="1" thickBot="1">
      <c r="B402" s="112">
        <v>776</v>
      </c>
      <c r="C402" s="113"/>
      <c r="D402" s="40"/>
      <c r="E402" s="40"/>
      <c r="I402" s="40"/>
      <c r="J402" s="40"/>
      <c r="K402" s="40"/>
      <c r="L402" s="40"/>
      <c r="M402" s="40"/>
      <c r="N402" s="40"/>
      <c r="O402" s="40"/>
      <c r="P402" s="40"/>
      <c r="Q402" s="40"/>
      <c r="R402" s="40"/>
      <c r="S402" s="40"/>
      <c r="T402" s="40"/>
      <c r="V402" s="40"/>
      <c r="W402" s="40"/>
    </row>
    <row r="403" spans="2:23" ht="15" customHeight="1" thickTop="1" thickBot="1">
      <c r="B403" s="112">
        <v>777</v>
      </c>
      <c r="C403" s="113"/>
      <c r="D403" s="40"/>
      <c r="E403" s="40"/>
      <c r="I403" s="40"/>
      <c r="J403" s="40"/>
      <c r="K403" s="40"/>
      <c r="L403" s="40"/>
      <c r="M403" s="40"/>
      <c r="N403" s="40"/>
      <c r="O403" s="40"/>
      <c r="P403" s="40"/>
      <c r="Q403" s="40"/>
      <c r="R403" s="40"/>
      <c r="S403" s="40"/>
      <c r="T403" s="40"/>
      <c r="V403" s="40"/>
      <c r="W403" s="40"/>
    </row>
    <row r="404" spans="2:23" ht="15" customHeight="1" thickTop="1" thickBot="1">
      <c r="B404" s="112">
        <v>778</v>
      </c>
      <c r="C404" s="113"/>
      <c r="D404" s="40"/>
      <c r="E404" s="40"/>
      <c r="I404" s="40"/>
      <c r="J404" s="40"/>
      <c r="K404" s="40"/>
      <c r="L404" s="40"/>
      <c r="M404" s="40"/>
      <c r="N404" s="40"/>
      <c r="O404" s="40"/>
      <c r="P404" s="40"/>
      <c r="Q404" s="40"/>
      <c r="R404" s="40"/>
      <c r="S404" s="40"/>
      <c r="T404" s="40"/>
      <c r="V404" s="40"/>
      <c r="W404" s="40"/>
    </row>
    <row r="405" spans="2:23" ht="15" customHeight="1" thickTop="1" thickBot="1">
      <c r="B405" s="112">
        <v>779</v>
      </c>
      <c r="C405" s="113"/>
      <c r="D405" s="40"/>
      <c r="E405" s="40"/>
      <c r="I405" s="40"/>
      <c r="J405" s="40"/>
      <c r="K405" s="40"/>
      <c r="L405" s="40"/>
      <c r="M405" s="40"/>
      <c r="N405" s="40"/>
      <c r="O405" s="40"/>
      <c r="P405" s="40"/>
      <c r="Q405" s="40"/>
      <c r="R405" s="40"/>
      <c r="S405" s="40"/>
      <c r="T405" s="40"/>
      <c r="V405" s="40"/>
      <c r="W405" s="40"/>
    </row>
    <row r="406" spans="2:23" ht="15" customHeight="1" thickTop="1">
      <c r="B406" s="112">
        <v>780</v>
      </c>
      <c r="C406" s="113"/>
      <c r="D406" s="40"/>
      <c r="E406" s="40"/>
      <c r="I406" s="40"/>
      <c r="J406" s="40"/>
      <c r="K406" s="40"/>
      <c r="L406" s="40"/>
      <c r="M406" s="40"/>
      <c r="N406" s="40"/>
      <c r="O406" s="40"/>
      <c r="P406" s="40"/>
      <c r="Q406" s="40"/>
      <c r="R406" s="40"/>
      <c r="S406" s="40"/>
      <c r="T406" s="40"/>
      <c r="V406" s="40"/>
      <c r="W406" s="40"/>
    </row>
    <row r="407" spans="2:23" ht="15" customHeight="1">
      <c r="I407" s="40"/>
      <c r="J407" s="40"/>
      <c r="K407" s="40"/>
      <c r="L407" s="40"/>
      <c r="M407" s="40"/>
      <c r="N407" s="40"/>
      <c r="O407" s="40"/>
      <c r="P407" s="40"/>
      <c r="Q407" s="40"/>
      <c r="R407" s="40"/>
      <c r="S407" s="40"/>
      <c r="T407" s="40"/>
      <c r="V407" s="40"/>
      <c r="W407" s="40"/>
    </row>
    <row r="408" spans="2:23" ht="15" customHeight="1">
      <c r="I408" s="40"/>
      <c r="J408" s="40"/>
      <c r="K408" s="40"/>
      <c r="L408" s="40"/>
      <c r="M408" s="40"/>
      <c r="N408" s="40"/>
      <c r="O408" s="40"/>
      <c r="P408" s="40"/>
      <c r="Q408" s="40"/>
      <c r="R408" s="40"/>
      <c r="S408" s="40"/>
      <c r="T408" s="40"/>
      <c r="V408" s="40"/>
      <c r="W408" s="40"/>
    </row>
    <row r="409" spans="2:23" ht="15" customHeight="1">
      <c r="I409" s="40"/>
      <c r="J409" s="40"/>
      <c r="K409" s="40"/>
      <c r="L409" s="40"/>
      <c r="M409" s="40"/>
      <c r="N409" s="40"/>
      <c r="O409" s="40"/>
      <c r="P409" s="40"/>
      <c r="Q409" s="40"/>
      <c r="R409" s="40"/>
      <c r="S409" s="40"/>
      <c r="T409" s="40"/>
      <c r="V409" s="40"/>
      <c r="W409" s="40"/>
    </row>
    <row r="410" spans="2:23" ht="15" customHeight="1">
      <c r="I410" s="40"/>
      <c r="J410" s="40"/>
      <c r="K410" s="40"/>
      <c r="L410" s="40"/>
      <c r="M410" s="40"/>
      <c r="N410" s="40"/>
      <c r="O410" s="40"/>
      <c r="P410" s="40"/>
      <c r="Q410" s="40"/>
      <c r="R410" s="40"/>
      <c r="S410" s="40"/>
      <c r="T410" s="40"/>
      <c r="V410" s="40"/>
      <c r="W410" s="40"/>
    </row>
    <row r="411" spans="2:23" ht="15" customHeight="1">
      <c r="I411" s="40"/>
      <c r="J411" s="40"/>
      <c r="K411" s="40"/>
      <c r="L411" s="40"/>
      <c r="M411" s="40"/>
      <c r="N411" s="40"/>
      <c r="O411" s="40"/>
      <c r="P411" s="40"/>
      <c r="Q411" s="40"/>
      <c r="R411" s="40"/>
      <c r="S411" s="40"/>
      <c r="T411" s="40"/>
      <c r="V411" s="40"/>
      <c r="W411" s="40"/>
    </row>
    <row r="412" spans="2:23" ht="15" customHeight="1">
      <c r="I412" s="40"/>
      <c r="J412" s="40"/>
      <c r="K412" s="40"/>
      <c r="L412" s="40"/>
      <c r="M412" s="40"/>
      <c r="N412" s="40"/>
      <c r="O412" s="40"/>
      <c r="P412" s="40"/>
      <c r="Q412" s="40"/>
      <c r="R412" s="40"/>
      <c r="S412" s="40"/>
      <c r="T412" s="40"/>
      <c r="V412" s="40"/>
      <c r="W412" s="40"/>
    </row>
    <row r="413" spans="2:23" ht="15" customHeight="1">
      <c r="I413" s="40"/>
      <c r="J413" s="40"/>
      <c r="K413" s="40"/>
      <c r="L413" s="40"/>
      <c r="M413" s="40"/>
      <c r="N413" s="40"/>
      <c r="O413" s="40"/>
      <c r="P413" s="40"/>
      <c r="Q413" s="40"/>
      <c r="R413" s="40"/>
      <c r="S413" s="40"/>
      <c r="T413" s="40"/>
      <c r="V413" s="40"/>
      <c r="W413" s="40"/>
    </row>
    <row r="414" spans="2:23" ht="15" customHeight="1">
      <c r="I414" s="40"/>
      <c r="J414" s="40"/>
      <c r="K414" s="40"/>
      <c r="L414" s="40"/>
      <c r="M414" s="40"/>
      <c r="N414" s="40"/>
      <c r="O414" s="40"/>
      <c r="P414" s="40"/>
      <c r="Q414" s="40"/>
      <c r="R414" s="40"/>
      <c r="S414" s="40"/>
      <c r="T414" s="40"/>
      <c r="V414" s="40"/>
      <c r="W414" s="40"/>
    </row>
    <row r="415" spans="2:23" ht="15" customHeight="1">
      <c r="I415" s="40"/>
      <c r="J415" s="40"/>
      <c r="K415" s="40"/>
      <c r="L415" s="40"/>
      <c r="M415" s="40"/>
      <c r="N415" s="40"/>
      <c r="O415" s="40"/>
      <c r="P415" s="40"/>
      <c r="Q415" s="40"/>
      <c r="R415" s="40"/>
      <c r="S415" s="40"/>
      <c r="T415" s="40"/>
      <c r="V415" s="40"/>
      <c r="W415" s="40"/>
    </row>
    <row r="416" spans="2:23" ht="15" customHeight="1">
      <c r="I416" s="40"/>
      <c r="J416" s="40"/>
      <c r="K416" s="40"/>
      <c r="L416" s="40"/>
      <c r="M416" s="40"/>
      <c r="N416" s="40"/>
      <c r="O416" s="40"/>
      <c r="P416" s="40"/>
      <c r="Q416" s="40"/>
      <c r="R416" s="40"/>
      <c r="S416" s="40"/>
      <c r="T416" s="40"/>
      <c r="V416" s="40"/>
      <c r="W416" s="40"/>
    </row>
    <row r="417" spans="4:23" ht="15" customHeight="1">
      <c r="I417" s="40"/>
      <c r="J417" s="40"/>
      <c r="K417" s="40"/>
      <c r="L417" s="40"/>
      <c r="M417" s="40"/>
      <c r="N417" s="40"/>
      <c r="O417" s="40"/>
      <c r="P417" s="40"/>
      <c r="Q417" s="40"/>
      <c r="R417" s="40"/>
      <c r="S417" s="40"/>
      <c r="T417" s="40"/>
      <c r="V417" s="40"/>
      <c r="W417" s="40"/>
    </row>
    <row r="418" spans="4:23" ht="15" customHeight="1">
      <c r="I418" s="40"/>
      <c r="J418" s="40"/>
      <c r="K418" s="40"/>
      <c r="L418" s="40"/>
      <c r="M418" s="40"/>
      <c r="N418" s="40"/>
      <c r="O418" s="40"/>
      <c r="P418" s="40"/>
      <c r="Q418" s="40"/>
      <c r="R418" s="40"/>
      <c r="S418" s="40"/>
      <c r="T418" s="40"/>
      <c r="V418" s="40"/>
      <c r="W418" s="40"/>
    </row>
    <row r="419" spans="4:23" ht="15" customHeight="1">
      <c r="D419" s="42"/>
      <c r="E419" s="42"/>
      <c r="I419" s="40"/>
      <c r="J419" s="40"/>
      <c r="K419" s="40"/>
      <c r="L419" s="40"/>
      <c r="M419" s="40"/>
      <c r="N419" s="40"/>
      <c r="O419" s="40"/>
      <c r="P419" s="40"/>
      <c r="Q419" s="40"/>
      <c r="R419" s="40"/>
      <c r="S419" s="40"/>
      <c r="T419" s="40"/>
      <c r="V419" s="40"/>
      <c r="W419" s="40"/>
    </row>
    <row r="420" spans="4:23" ht="15" customHeight="1">
      <c r="D420" s="42"/>
      <c r="E420" s="42"/>
      <c r="I420" s="40"/>
      <c r="J420" s="40"/>
      <c r="K420" s="40"/>
      <c r="L420" s="40"/>
      <c r="M420" s="40"/>
      <c r="N420" s="40"/>
      <c r="O420" s="40"/>
      <c r="P420" s="40"/>
      <c r="Q420" s="40"/>
      <c r="R420" s="40"/>
      <c r="S420" s="40"/>
      <c r="T420" s="40"/>
      <c r="V420" s="40"/>
      <c r="W420" s="40"/>
    </row>
    <row r="421" spans="4:23" ht="15" customHeight="1">
      <c r="D421" s="42"/>
      <c r="E421" s="42"/>
      <c r="I421" s="40"/>
      <c r="J421" s="40"/>
      <c r="K421" s="40"/>
      <c r="L421" s="40"/>
      <c r="M421" s="40"/>
      <c r="N421" s="40"/>
      <c r="O421" s="40"/>
      <c r="P421" s="40"/>
      <c r="Q421" s="40"/>
      <c r="R421" s="40"/>
      <c r="S421" s="40"/>
      <c r="T421" s="40"/>
      <c r="V421" s="40"/>
      <c r="W421" s="40"/>
    </row>
    <row r="422" spans="4:23" ht="15" customHeight="1">
      <c r="D422" s="42"/>
      <c r="E422" s="42"/>
      <c r="I422" s="40"/>
      <c r="J422" s="40"/>
      <c r="K422" s="40"/>
      <c r="L422" s="40"/>
      <c r="M422" s="40"/>
      <c r="N422" s="40"/>
      <c r="O422" s="40"/>
      <c r="P422" s="40"/>
      <c r="Q422" s="40"/>
      <c r="R422" s="40"/>
      <c r="S422" s="40"/>
      <c r="T422" s="40"/>
      <c r="V422" s="40"/>
      <c r="W422" s="40"/>
    </row>
    <row r="423" spans="4:23" ht="15" customHeight="1">
      <c r="D423" s="42"/>
      <c r="E423" s="42"/>
      <c r="I423" s="40"/>
      <c r="J423" s="40"/>
      <c r="K423" s="40"/>
      <c r="L423" s="40"/>
      <c r="M423" s="40"/>
      <c r="N423" s="40"/>
      <c r="O423" s="40"/>
      <c r="P423" s="40"/>
      <c r="Q423" s="40"/>
      <c r="R423" s="40"/>
      <c r="S423" s="40"/>
      <c r="T423" s="40"/>
      <c r="V423" s="40"/>
      <c r="W423" s="40"/>
    </row>
    <row r="424" spans="4:23" ht="15" customHeight="1">
      <c r="D424" s="42"/>
      <c r="E424" s="42"/>
      <c r="I424" s="40"/>
      <c r="J424" s="40"/>
      <c r="K424" s="40"/>
      <c r="L424" s="40"/>
      <c r="M424" s="40"/>
      <c r="N424" s="40"/>
      <c r="O424" s="40"/>
      <c r="P424" s="40"/>
      <c r="Q424" s="40"/>
      <c r="R424" s="40"/>
      <c r="S424" s="40"/>
      <c r="T424" s="40"/>
      <c r="V424" s="40"/>
      <c r="W424" s="40"/>
    </row>
    <row r="425" spans="4:23" ht="15" customHeight="1">
      <c r="D425" s="42"/>
      <c r="E425" s="42"/>
      <c r="I425" s="40"/>
      <c r="J425" s="40"/>
      <c r="K425" s="40"/>
      <c r="L425" s="40"/>
      <c r="M425" s="40"/>
      <c r="N425" s="40"/>
      <c r="O425" s="40"/>
      <c r="P425" s="40"/>
      <c r="Q425" s="40"/>
      <c r="R425" s="40"/>
      <c r="S425" s="40"/>
      <c r="T425" s="40"/>
      <c r="V425" s="40"/>
      <c r="W425" s="40"/>
    </row>
    <row r="426" spans="4:23" ht="15" customHeight="1">
      <c r="D426" s="42"/>
      <c r="E426" s="42"/>
      <c r="I426" s="40"/>
      <c r="J426" s="40"/>
      <c r="K426" s="40"/>
      <c r="L426" s="40"/>
      <c r="M426" s="40"/>
      <c r="N426" s="40"/>
      <c r="O426" s="40"/>
      <c r="P426" s="40"/>
      <c r="Q426" s="40"/>
      <c r="R426" s="40"/>
      <c r="S426" s="40"/>
      <c r="T426" s="40"/>
      <c r="V426" s="40"/>
      <c r="W426" s="40"/>
    </row>
    <row r="427" spans="4:23" ht="15" customHeight="1">
      <c r="D427" s="42"/>
      <c r="E427" s="42"/>
      <c r="I427" s="40"/>
      <c r="J427" s="40"/>
      <c r="K427" s="40"/>
      <c r="L427" s="40"/>
      <c r="M427" s="40"/>
      <c r="N427" s="40"/>
      <c r="O427" s="40"/>
      <c r="P427" s="40"/>
      <c r="Q427" s="40"/>
      <c r="R427" s="40"/>
      <c r="S427" s="40"/>
      <c r="T427" s="40"/>
      <c r="V427" s="40"/>
      <c r="W427" s="40"/>
    </row>
    <row r="428" spans="4:23" ht="15" customHeight="1">
      <c r="D428" s="42"/>
      <c r="E428" s="42"/>
      <c r="I428" s="40"/>
      <c r="J428" s="40"/>
      <c r="K428" s="40"/>
      <c r="L428" s="40"/>
      <c r="M428" s="40"/>
      <c r="N428" s="40"/>
      <c r="O428" s="40"/>
      <c r="P428" s="40"/>
      <c r="Q428" s="40"/>
      <c r="R428" s="40"/>
      <c r="S428" s="40"/>
      <c r="T428" s="40"/>
      <c r="V428" s="40"/>
      <c r="W428" s="40"/>
    </row>
    <row r="429" spans="4:23" ht="15" customHeight="1">
      <c r="D429" s="42"/>
      <c r="E429" s="42"/>
      <c r="I429" s="40"/>
      <c r="J429" s="40"/>
      <c r="K429" s="40"/>
      <c r="L429" s="40"/>
      <c r="M429" s="40"/>
      <c r="N429" s="40"/>
      <c r="O429" s="40"/>
      <c r="P429" s="40"/>
      <c r="Q429" s="40"/>
      <c r="R429" s="40"/>
      <c r="S429" s="40"/>
      <c r="T429" s="40"/>
      <c r="V429" s="40"/>
      <c r="W429" s="40"/>
    </row>
    <row r="430" spans="4:23" ht="15" customHeight="1">
      <c r="D430" s="42"/>
      <c r="E430" s="42"/>
      <c r="I430" s="40"/>
      <c r="J430" s="40"/>
      <c r="K430" s="40"/>
      <c r="L430" s="40"/>
      <c r="M430" s="40"/>
      <c r="N430" s="40"/>
      <c r="O430" s="40"/>
      <c r="P430" s="40"/>
      <c r="Q430" s="40"/>
      <c r="R430" s="40"/>
      <c r="S430" s="40"/>
      <c r="T430" s="40"/>
      <c r="V430" s="40"/>
      <c r="W430" s="40"/>
    </row>
    <row r="431" spans="4:23" ht="15" customHeight="1">
      <c r="D431" s="42"/>
      <c r="E431" s="42"/>
      <c r="I431" s="40"/>
      <c r="J431" s="40"/>
      <c r="K431" s="40"/>
      <c r="L431" s="40"/>
      <c r="M431" s="40"/>
      <c r="N431" s="40"/>
      <c r="O431" s="40"/>
      <c r="P431" s="40"/>
      <c r="Q431" s="40"/>
      <c r="R431" s="40"/>
      <c r="S431" s="40"/>
      <c r="T431" s="40"/>
      <c r="V431" s="40"/>
      <c r="W431" s="40"/>
    </row>
    <row r="432" spans="4:23" ht="15" customHeight="1">
      <c r="D432" s="42"/>
      <c r="E432" s="42"/>
      <c r="I432" s="40"/>
      <c r="J432" s="40"/>
      <c r="K432" s="40"/>
      <c r="L432" s="40"/>
      <c r="M432" s="40"/>
      <c r="N432" s="40"/>
      <c r="O432" s="40"/>
      <c r="P432" s="40"/>
      <c r="Q432" s="40"/>
      <c r="R432" s="40"/>
      <c r="S432" s="40"/>
      <c r="T432" s="40"/>
      <c r="V432" s="40"/>
      <c r="W432" s="40"/>
    </row>
    <row r="433" spans="4:23" ht="15" customHeight="1">
      <c r="D433" s="42"/>
      <c r="E433" s="42"/>
      <c r="I433" s="40"/>
      <c r="J433" s="40"/>
      <c r="K433" s="40"/>
      <c r="L433" s="40"/>
      <c r="M433" s="40"/>
      <c r="N433" s="40"/>
      <c r="O433" s="40"/>
      <c r="P433" s="40"/>
      <c r="Q433" s="40"/>
      <c r="R433" s="40"/>
      <c r="S433" s="40"/>
      <c r="T433" s="40"/>
      <c r="V433" s="40"/>
      <c r="W433" s="40"/>
    </row>
    <row r="434" spans="4:23" ht="15" customHeight="1">
      <c r="D434" s="42"/>
      <c r="E434" s="42"/>
      <c r="I434" s="40"/>
      <c r="J434" s="40"/>
      <c r="K434" s="40"/>
      <c r="L434" s="40"/>
      <c r="M434" s="40"/>
      <c r="N434" s="40"/>
      <c r="O434" s="40"/>
      <c r="P434" s="40"/>
      <c r="Q434" s="40"/>
      <c r="R434" s="40"/>
      <c r="S434" s="40"/>
      <c r="T434" s="40"/>
      <c r="V434" s="40"/>
      <c r="W434" s="40"/>
    </row>
    <row r="435" spans="4:23" ht="15" customHeight="1">
      <c r="D435" s="42"/>
      <c r="E435" s="42"/>
      <c r="I435" s="40"/>
      <c r="J435" s="40"/>
      <c r="K435" s="40"/>
      <c r="L435" s="40"/>
      <c r="M435" s="40"/>
      <c r="N435" s="40"/>
      <c r="O435" s="40"/>
      <c r="P435" s="40"/>
      <c r="Q435" s="40"/>
      <c r="R435" s="40"/>
      <c r="S435" s="40"/>
      <c r="T435" s="40"/>
      <c r="V435" s="40"/>
      <c r="W435" s="40"/>
    </row>
    <row r="436" spans="4:23" ht="15" customHeight="1">
      <c r="D436" s="42"/>
      <c r="E436" s="42"/>
      <c r="I436" s="40"/>
      <c r="J436" s="40"/>
      <c r="K436" s="40"/>
      <c r="L436" s="40"/>
      <c r="M436" s="40"/>
      <c r="N436" s="40"/>
      <c r="O436" s="40"/>
      <c r="P436" s="40"/>
      <c r="Q436" s="40"/>
      <c r="R436" s="40"/>
      <c r="S436" s="40"/>
      <c r="T436" s="40"/>
      <c r="V436" s="40"/>
      <c r="W436" s="40"/>
    </row>
    <row r="437" spans="4:23" ht="15" customHeight="1">
      <c r="D437" s="42"/>
      <c r="E437" s="42"/>
      <c r="I437" s="40"/>
      <c r="J437" s="40"/>
      <c r="K437" s="40"/>
      <c r="L437" s="40"/>
      <c r="M437" s="40"/>
      <c r="N437" s="40"/>
      <c r="O437" s="40"/>
      <c r="P437" s="40"/>
      <c r="Q437" s="40"/>
      <c r="R437" s="40"/>
      <c r="S437" s="40"/>
      <c r="T437" s="40"/>
      <c r="V437" s="40"/>
      <c r="W437" s="40"/>
    </row>
    <row r="438" spans="4:23" ht="15" customHeight="1">
      <c r="D438" s="42"/>
      <c r="E438" s="42"/>
      <c r="I438" s="40"/>
      <c r="J438" s="40"/>
      <c r="K438" s="40"/>
      <c r="L438" s="40"/>
      <c r="M438" s="40"/>
      <c r="N438" s="40"/>
      <c r="O438" s="40"/>
      <c r="P438" s="40"/>
      <c r="Q438" s="40"/>
      <c r="R438" s="40"/>
      <c r="S438" s="40"/>
      <c r="T438" s="40"/>
      <c r="V438" s="40"/>
      <c r="W438" s="40"/>
    </row>
    <row r="439" spans="4:23" ht="15" customHeight="1">
      <c r="D439" s="42"/>
      <c r="E439" s="42"/>
      <c r="I439" s="40"/>
      <c r="J439" s="40"/>
      <c r="K439" s="40"/>
      <c r="L439" s="40"/>
      <c r="M439" s="40"/>
      <c r="N439" s="40"/>
      <c r="O439" s="40"/>
      <c r="P439" s="40"/>
      <c r="Q439" s="40"/>
      <c r="R439" s="40"/>
      <c r="S439" s="40"/>
      <c r="T439" s="40"/>
      <c r="V439" s="40"/>
      <c r="W439" s="40"/>
    </row>
    <row r="440" spans="4:23" ht="15" customHeight="1">
      <c r="D440" s="42"/>
      <c r="E440" s="42"/>
      <c r="I440" s="40"/>
      <c r="J440" s="40"/>
      <c r="K440" s="40"/>
      <c r="L440" s="40"/>
      <c r="M440" s="40"/>
      <c r="N440" s="40"/>
      <c r="O440" s="40"/>
      <c r="P440" s="40"/>
      <c r="Q440" s="40"/>
      <c r="R440" s="40"/>
      <c r="S440" s="40"/>
      <c r="T440" s="40"/>
      <c r="V440" s="40"/>
      <c r="W440" s="40"/>
    </row>
    <row r="441" spans="4:23" ht="15" customHeight="1">
      <c r="D441" s="42"/>
      <c r="E441" s="42"/>
      <c r="I441" s="40"/>
      <c r="J441" s="40"/>
      <c r="K441" s="40"/>
      <c r="L441" s="40"/>
      <c r="M441" s="40"/>
      <c r="N441" s="40"/>
      <c r="O441" s="40"/>
      <c r="P441" s="40"/>
      <c r="Q441" s="40"/>
      <c r="R441" s="40"/>
      <c r="S441" s="40"/>
      <c r="T441" s="40"/>
      <c r="V441" s="40"/>
      <c r="W441" s="40"/>
    </row>
    <row r="442" spans="4:23" ht="15" customHeight="1">
      <c r="D442" s="42"/>
      <c r="E442" s="42"/>
      <c r="I442" s="40"/>
      <c r="J442" s="40"/>
      <c r="K442" s="40"/>
      <c r="L442" s="40"/>
      <c r="M442" s="40"/>
      <c r="N442" s="40"/>
      <c r="O442" s="40"/>
      <c r="P442" s="40"/>
      <c r="Q442" s="40"/>
      <c r="R442" s="40"/>
      <c r="S442" s="40"/>
      <c r="T442" s="40"/>
      <c r="V442" s="40"/>
      <c r="W442" s="40"/>
    </row>
    <row r="443" spans="4:23" ht="15" customHeight="1">
      <c r="D443" s="42"/>
      <c r="E443" s="42"/>
      <c r="I443" s="40"/>
      <c r="J443" s="40"/>
      <c r="K443" s="40"/>
      <c r="L443" s="40"/>
      <c r="M443" s="40"/>
      <c r="N443" s="40"/>
      <c r="O443" s="40"/>
      <c r="P443" s="40"/>
      <c r="Q443" s="40"/>
      <c r="R443" s="40"/>
      <c r="S443" s="40"/>
      <c r="T443" s="40"/>
      <c r="V443" s="40"/>
      <c r="W443" s="40"/>
    </row>
    <row r="444" spans="4:23" ht="15" customHeight="1">
      <c r="D444" s="42"/>
      <c r="E444" s="42"/>
      <c r="I444" s="40"/>
      <c r="J444" s="40"/>
      <c r="K444" s="40"/>
      <c r="L444" s="40"/>
      <c r="M444" s="40"/>
      <c r="N444" s="40"/>
      <c r="O444" s="40"/>
      <c r="P444" s="40"/>
      <c r="Q444" s="40"/>
      <c r="R444" s="40"/>
      <c r="S444" s="40"/>
      <c r="T444" s="40"/>
      <c r="V444" s="40"/>
      <c r="W444" s="40"/>
    </row>
    <row r="445" spans="4:23" ht="15" customHeight="1">
      <c r="D445" s="42"/>
      <c r="E445" s="42"/>
      <c r="I445" s="40"/>
      <c r="J445" s="40"/>
      <c r="K445" s="40"/>
      <c r="L445" s="40"/>
      <c r="M445" s="40"/>
      <c r="N445" s="40"/>
      <c r="O445" s="40"/>
      <c r="P445" s="40"/>
      <c r="Q445" s="40"/>
      <c r="R445" s="40"/>
      <c r="S445" s="40"/>
      <c r="T445" s="40"/>
      <c r="V445" s="40"/>
      <c r="W445" s="40"/>
    </row>
    <row r="446" spans="4:23" ht="15" customHeight="1">
      <c r="D446" s="42"/>
      <c r="E446" s="42"/>
      <c r="I446" s="40"/>
      <c r="J446" s="40"/>
      <c r="K446" s="40"/>
      <c r="L446" s="40"/>
      <c r="M446" s="40"/>
      <c r="N446" s="40"/>
      <c r="O446" s="40"/>
      <c r="P446" s="40"/>
      <c r="Q446" s="40"/>
      <c r="R446" s="40"/>
      <c r="S446" s="40"/>
      <c r="T446" s="40"/>
      <c r="V446" s="40"/>
      <c r="W446" s="40"/>
    </row>
    <row r="447" spans="4:23" ht="15" customHeight="1">
      <c r="D447" s="42"/>
      <c r="E447" s="42"/>
      <c r="I447" s="40"/>
      <c r="J447" s="40"/>
      <c r="K447" s="40"/>
      <c r="L447" s="40"/>
      <c r="M447" s="40"/>
      <c r="N447" s="40"/>
      <c r="O447" s="40"/>
      <c r="P447" s="40"/>
      <c r="Q447" s="40"/>
      <c r="R447" s="40"/>
      <c r="S447" s="40"/>
      <c r="T447" s="40"/>
      <c r="V447" s="40"/>
      <c r="W447" s="40"/>
    </row>
    <row r="448" spans="4:23" ht="15" customHeight="1">
      <c r="D448" s="42"/>
      <c r="E448" s="42"/>
      <c r="I448" s="40"/>
      <c r="J448" s="40"/>
      <c r="K448" s="40"/>
      <c r="L448" s="40"/>
      <c r="M448" s="40"/>
      <c r="N448" s="40"/>
      <c r="O448" s="40"/>
      <c r="P448" s="40"/>
      <c r="Q448" s="40"/>
      <c r="R448" s="40"/>
      <c r="S448" s="40"/>
      <c r="T448" s="40"/>
      <c r="V448" s="40"/>
      <c r="W448" s="40"/>
    </row>
    <row r="449" spans="4:23" ht="15" customHeight="1">
      <c r="D449" s="42"/>
      <c r="E449" s="42"/>
      <c r="I449" s="40"/>
      <c r="J449" s="40"/>
      <c r="K449" s="40"/>
      <c r="L449" s="40"/>
      <c r="M449" s="40"/>
      <c r="N449" s="40"/>
      <c r="O449" s="40"/>
      <c r="P449" s="40"/>
      <c r="Q449" s="40"/>
      <c r="R449" s="40"/>
      <c r="S449" s="40"/>
      <c r="T449" s="40"/>
      <c r="V449" s="40"/>
      <c r="W449" s="40"/>
    </row>
    <row r="450" spans="4:23" ht="15" customHeight="1">
      <c r="D450" s="42"/>
      <c r="E450" s="42"/>
      <c r="I450" s="40"/>
      <c r="J450" s="40"/>
      <c r="K450" s="40"/>
      <c r="L450" s="40"/>
      <c r="M450" s="40"/>
      <c r="N450" s="40"/>
      <c r="O450" s="40"/>
      <c r="P450" s="40"/>
      <c r="Q450" s="40"/>
      <c r="R450" s="40"/>
      <c r="S450" s="40"/>
      <c r="T450" s="40"/>
      <c r="V450" s="40"/>
      <c r="W450" s="40"/>
    </row>
    <row r="451" spans="4:23" ht="15" customHeight="1">
      <c r="D451" s="42"/>
      <c r="E451" s="42"/>
      <c r="I451" s="40"/>
      <c r="J451" s="40"/>
      <c r="K451" s="40"/>
      <c r="L451" s="40"/>
      <c r="M451" s="40"/>
      <c r="N451" s="40"/>
      <c r="O451" s="40"/>
      <c r="P451" s="40"/>
      <c r="Q451" s="40"/>
      <c r="R451" s="40"/>
      <c r="S451" s="40"/>
      <c r="T451" s="40"/>
      <c r="V451" s="40"/>
      <c r="W451" s="40"/>
    </row>
    <row r="452" spans="4:23" ht="15" customHeight="1">
      <c r="D452" s="42"/>
      <c r="E452" s="42"/>
      <c r="I452" s="40"/>
      <c r="J452" s="40"/>
      <c r="K452" s="40"/>
      <c r="L452" s="40"/>
      <c r="M452" s="40"/>
      <c r="N452" s="40"/>
      <c r="O452" s="40"/>
      <c r="P452" s="40"/>
      <c r="Q452" s="40"/>
      <c r="R452" s="40"/>
      <c r="S452" s="40"/>
      <c r="T452" s="40"/>
      <c r="V452" s="40"/>
      <c r="W452" s="40"/>
    </row>
    <row r="453" spans="4:23" ht="15" customHeight="1">
      <c r="D453" s="42"/>
      <c r="E453" s="42"/>
      <c r="I453" s="40"/>
      <c r="J453" s="40"/>
      <c r="K453" s="40"/>
      <c r="L453" s="40"/>
      <c r="M453" s="40"/>
      <c r="N453" s="40"/>
      <c r="O453" s="40"/>
      <c r="P453" s="40"/>
      <c r="Q453" s="40"/>
      <c r="R453" s="40"/>
      <c r="S453" s="40"/>
      <c r="T453" s="40"/>
      <c r="V453" s="40"/>
      <c r="W453" s="40"/>
    </row>
    <row r="454" spans="4:23" ht="15" customHeight="1">
      <c r="D454" s="42"/>
      <c r="E454" s="42"/>
      <c r="I454" s="40"/>
      <c r="J454" s="40"/>
      <c r="K454" s="40"/>
      <c r="L454" s="40"/>
      <c r="M454" s="40"/>
      <c r="N454" s="40"/>
      <c r="O454" s="40"/>
      <c r="P454" s="40"/>
      <c r="Q454" s="40"/>
      <c r="R454" s="40"/>
      <c r="S454" s="40"/>
      <c r="T454" s="40"/>
      <c r="V454" s="40"/>
      <c r="W454" s="40"/>
    </row>
    <row r="455" spans="4:23" ht="15" customHeight="1">
      <c r="D455" s="42"/>
      <c r="E455" s="42"/>
      <c r="I455" s="40"/>
      <c r="J455" s="40"/>
      <c r="K455" s="40"/>
      <c r="L455" s="40"/>
      <c r="M455" s="40"/>
      <c r="N455" s="40"/>
      <c r="O455" s="40"/>
      <c r="P455" s="40"/>
      <c r="Q455" s="40"/>
      <c r="R455" s="40"/>
      <c r="S455" s="40"/>
      <c r="T455" s="40"/>
      <c r="V455" s="40"/>
      <c r="W455" s="40"/>
    </row>
    <row r="456" spans="4:23" ht="15" customHeight="1">
      <c r="D456" s="42"/>
      <c r="E456" s="42"/>
      <c r="I456" s="40"/>
      <c r="J456" s="40"/>
      <c r="K456" s="40"/>
      <c r="L456" s="40"/>
      <c r="M456" s="40"/>
      <c r="N456" s="40"/>
      <c r="O456" s="40"/>
      <c r="P456" s="40"/>
      <c r="Q456" s="40"/>
      <c r="R456" s="40"/>
      <c r="S456" s="40"/>
      <c r="T456" s="40"/>
      <c r="V456" s="40"/>
      <c r="W456" s="40"/>
    </row>
    <row r="457" spans="4:23" ht="15" customHeight="1">
      <c r="D457" s="42"/>
      <c r="E457" s="42"/>
      <c r="I457" s="40"/>
      <c r="J457" s="40"/>
      <c r="K457" s="40"/>
      <c r="L457" s="40"/>
      <c r="M457" s="40"/>
      <c r="N457" s="40"/>
      <c r="O457" s="40"/>
      <c r="P457" s="40"/>
      <c r="Q457" s="40"/>
      <c r="R457" s="40"/>
      <c r="S457" s="40"/>
      <c r="T457" s="40"/>
      <c r="V457" s="40"/>
      <c r="W457" s="40"/>
    </row>
    <row r="458" spans="4:23" ht="15" customHeight="1">
      <c r="D458" s="42"/>
      <c r="E458" s="42"/>
      <c r="I458" s="40"/>
      <c r="J458" s="40"/>
      <c r="K458" s="40"/>
      <c r="L458" s="40"/>
      <c r="M458" s="40"/>
      <c r="N458" s="40"/>
      <c r="O458" s="40"/>
      <c r="P458" s="40"/>
      <c r="Q458" s="40"/>
      <c r="R458" s="40"/>
      <c r="S458" s="40"/>
      <c r="T458" s="40"/>
      <c r="V458" s="40"/>
      <c r="W458" s="40"/>
    </row>
    <row r="459" spans="4:23" ht="15" customHeight="1">
      <c r="D459" s="42"/>
      <c r="E459" s="42"/>
      <c r="I459" s="40"/>
      <c r="J459" s="40"/>
      <c r="K459" s="40"/>
      <c r="L459" s="40"/>
      <c r="M459" s="40"/>
      <c r="N459" s="40"/>
      <c r="O459" s="40"/>
      <c r="P459" s="40"/>
      <c r="Q459" s="40"/>
      <c r="R459" s="40"/>
      <c r="S459" s="40"/>
      <c r="T459" s="40"/>
      <c r="V459" s="40"/>
      <c r="W459" s="40"/>
    </row>
    <row r="460" spans="4:23" ht="15" customHeight="1">
      <c r="D460" s="42"/>
      <c r="E460" s="42"/>
      <c r="I460" s="40"/>
      <c r="J460" s="40"/>
      <c r="K460" s="40"/>
      <c r="L460" s="40"/>
      <c r="M460" s="40"/>
      <c r="N460" s="40"/>
      <c r="O460" s="40"/>
      <c r="P460" s="40"/>
      <c r="Q460" s="40"/>
      <c r="R460" s="40"/>
      <c r="S460" s="40"/>
      <c r="T460" s="40"/>
      <c r="V460" s="40"/>
      <c r="W460" s="40"/>
    </row>
    <row r="461" spans="4:23" ht="15" customHeight="1">
      <c r="D461" s="42"/>
      <c r="E461" s="42"/>
      <c r="I461" s="40"/>
      <c r="J461" s="40"/>
      <c r="K461" s="40"/>
      <c r="L461" s="40"/>
      <c r="M461" s="40"/>
      <c r="N461" s="40"/>
      <c r="O461" s="40"/>
      <c r="P461" s="40"/>
      <c r="Q461" s="40"/>
      <c r="R461" s="40"/>
      <c r="S461" s="40"/>
      <c r="T461" s="40"/>
      <c r="V461" s="40"/>
      <c r="W461" s="40"/>
    </row>
    <row r="462" spans="4:23" ht="15" customHeight="1">
      <c r="D462" s="42"/>
      <c r="E462" s="42"/>
      <c r="I462" s="40"/>
      <c r="J462" s="40"/>
      <c r="K462" s="40"/>
      <c r="L462" s="40"/>
      <c r="M462" s="40"/>
      <c r="N462" s="40"/>
      <c r="O462" s="40"/>
      <c r="P462" s="40"/>
      <c r="Q462" s="40"/>
      <c r="R462" s="40"/>
      <c r="S462" s="40"/>
      <c r="T462" s="40"/>
      <c r="V462" s="40"/>
      <c r="W462" s="40"/>
    </row>
    <row r="463" spans="4:23" ht="15" customHeight="1">
      <c r="D463" s="42"/>
      <c r="E463" s="42"/>
      <c r="I463" s="40"/>
      <c r="J463" s="40"/>
      <c r="K463" s="40"/>
      <c r="L463" s="40"/>
      <c r="M463" s="40"/>
      <c r="N463" s="40"/>
      <c r="O463" s="40"/>
      <c r="P463" s="40"/>
      <c r="Q463" s="40"/>
      <c r="R463" s="40"/>
      <c r="S463" s="40"/>
      <c r="T463" s="40"/>
      <c r="V463" s="40"/>
      <c r="W463" s="40"/>
    </row>
    <row r="464" spans="4:23" ht="15" customHeight="1">
      <c r="D464" s="42"/>
      <c r="E464" s="42"/>
      <c r="I464" s="40"/>
      <c r="J464" s="40"/>
      <c r="K464" s="40"/>
      <c r="L464" s="40"/>
      <c r="M464" s="40"/>
      <c r="N464" s="40"/>
      <c r="O464" s="40"/>
      <c r="P464" s="40"/>
      <c r="Q464" s="40"/>
      <c r="R464" s="40"/>
      <c r="S464" s="40"/>
      <c r="T464" s="40"/>
      <c r="V464" s="40"/>
      <c r="W464" s="40"/>
    </row>
    <row r="465" spans="4:23" ht="15" customHeight="1">
      <c r="D465" s="42"/>
      <c r="E465" s="42"/>
      <c r="I465" s="40"/>
      <c r="J465" s="40"/>
      <c r="K465" s="40"/>
      <c r="L465" s="40"/>
      <c r="M465" s="40"/>
      <c r="N465" s="40"/>
      <c r="O465" s="40"/>
      <c r="P465" s="40"/>
      <c r="Q465" s="40"/>
      <c r="R465" s="40"/>
      <c r="S465" s="40"/>
      <c r="T465" s="40"/>
      <c r="V465" s="40"/>
      <c r="W465" s="40"/>
    </row>
    <row r="466" spans="4:23" ht="15" customHeight="1">
      <c r="D466" s="42"/>
      <c r="E466" s="42"/>
      <c r="I466" s="40"/>
      <c r="J466" s="40"/>
      <c r="K466" s="40"/>
      <c r="L466" s="40"/>
      <c r="M466" s="40"/>
      <c r="N466" s="40"/>
      <c r="O466" s="40"/>
      <c r="P466" s="40"/>
      <c r="Q466" s="40"/>
      <c r="R466" s="40"/>
      <c r="S466" s="40"/>
      <c r="T466" s="40"/>
      <c r="V466" s="40"/>
      <c r="W466" s="40"/>
    </row>
    <row r="467" spans="4:23" ht="15" customHeight="1">
      <c r="D467" s="42"/>
      <c r="E467" s="42"/>
      <c r="I467" s="40"/>
      <c r="J467" s="40"/>
      <c r="K467" s="40"/>
      <c r="L467" s="40"/>
      <c r="M467" s="40"/>
      <c r="N467" s="40"/>
      <c r="O467" s="40"/>
      <c r="P467" s="40"/>
      <c r="Q467" s="40"/>
      <c r="R467" s="40"/>
      <c r="S467" s="40"/>
      <c r="T467" s="40"/>
      <c r="V467" s="40"/>
      <c r="W467" s="40"/>
    </row>
    <row r="468" spans="4:23" ht="15" customHeight="1">
      <c r="D468" s="42"/>
      <c r="E468" s="42"/>
      <c r="I468" s="40"/>
      <c r="J468" s="40"/>
      <c r="K468" s="40"/>
      <c r="L468" s="40"/>
      <c r="M468" s="40"/>
      <c r="N468" s="40"/>
      <c r="O468" s="40"/>
      <c r="P468" s="40"/>
      <c r="Q468" s="40"/>
      <c r="R468" s="40"/>
      <c r="S468" s="40"/>
      <c r="T468" s="40"/>
      <c r="V468" s="40"/>
      <c r="W468" s="40"/>
    </row>
    <row r="469" spans="4:23" ht="15" customHeight="1">
      <c r="D469" s="42"/>
      <c r="E469" s="42"/>
      <c r="I469" s="40"/>
      <c r="J469" s="40"/>
      <c r="K469" s="40"/>
      <c r="L469" s="40"/>
      <c r="M469" s="40"/>
      <c r="N469" s="40"/>
      <c r="O469" s="40"/>
      <c r="P469" s="40"/>
      <c r="Q469" s="40"/>
      <c r="R469" s="40"/>
      <c r="S469" s="40"/>
      <c r="T469" s="40"/>
      <c r="V469" s="40"/>
      <c r="W469" s="40"/>
    </row>
    <row r="470" spans="4:23" ht="15" customHeight="1">
      <c r="D470" s="42"/>
      <c r="E470" s="42"/>
      <c r="I470" s="40"/>
      <c r="J470" s="40"/>
      <c r="K470" s="40"/>
      <c r="L470" s="40"/>
      <c r="M470" s="40"/>
      <c r="N470" s="40"/>
      <c r="O470" s="40"/>
      <c r="P470" s="40"/>
      <c r="Q470" s="40"/>
      <c r="R470" s="40"/>
      <c r="S470" s="40"/>
      <c r="T470" s="40"/>
      <c r="V470" s="40"/>
      <c r="W470" s="40"/>
    </row>
    <row r="471" spans="4:23" ht="15" customHeight="1">
      <c r="D471" s="42"/>
      <c r="E471" s="42"/>
      <c r="I471" s="40"/>
      <c r="J471" s="40"/>
      <c r="K471" s="40"/>
      <c r="L471" s="40"/>
      <c r="M471" s="40"/>
      <c r="N471" s="40"/>
      <c r="O471" s="40"/>
      <c r="P471" s="40"/>
      <c r="Q471" s="40"/>
      <c r="R471" s="40"/>
      <c r="S471" s="40"/>
      <c r="T471" s="40"/>
      <c r="V471" s="40"/>
      <c r="W471" s="40"/>
    </row>
    <row r="472" spans="4:23" ht="15" customHeight="1">
      <c r="D472" s="42"/>
      <c r="E472" s="42"/>
      <c r="I472" s="40"/>
      <c r="J472" s="40"/>
      <c r="K472" s="40"/>
      <c r="L472" s="40"/>
      <c r="M472" s="40"/>
      <c r="N472" s="40"/>
      <c r="O472" s="40"/>
      <c r="P472" s="40"/>
      <c r="Q472" s="40"/>
      <c r="R472" s="40"/>
      <c r="S472" s="40"/>
      <c r="T472" s="40"/>
      <c r="V472" s="40"/>
      <c r="W472" s="40"/>
    </row>
    <row r="473" spans="4:23" ht="15" customHeight="1">
      <c r="D473" s="42"/>
      <c r="E473" s="42"/>
      <c r="I473" s="40"/>
      <c r="J473" s="40"/>
      <c r="K473" s="40"/>
      <c r="L473" s="40"/>
      <c r="M473" s="40"/>
      <c r="N473" s="40"/>
      <c r="O473" s="40"/>
      <c r="P473" s="40"/>
      <c r="Q473" s="40"/>
      <c r="R473" s="40"/>
      <c r="S473" s="40"/>
      <c r="T473" s="40"/>
      <c r="V473" s="40"/>
      <c r="W473" s="40"/>
    </row>
    <row r="474" spans="4:23" ht="15" customHeight="1">
      <c r="D474" s="42"/>
      <c r="E474" s="42"/>
      <c r="I474" s="40"/>
      <c r="J474" s="40"/>
      <c r="K474" s="40"/>
      <c r="L474" s="40"/>
      <c r="M474" s="40"/>
      <c r="N474" s="40"/>
      <c r="O474" s="40"/>
      <c r="P474" s="40"/>
      <c r="Q474" s="40"/>
      <c r="R474" s="40"/>
      <c r="S474" s="40"/>
      <c r="T474" s="40"/>
      <c r="V474" s="40"/>
      <c r="W474" s="40"/>
    </row>
    <row r="475" spans="4:23" ht="15" customHeight="1">
      <c r="D475" s="42"/>
      <c r="E475" s="42"/>
      <c r="I475" s="40"/>
      <c r="J475" s="40"/>
      <c r="K475" s="40"/>
      <c r="L475" s="40"/>
      <c r="M475" s="40"/>
      <c r="N475" s="40"/>
      <c r="O475" s="40"/>
      <c r="P475" s="40"/>
      <c r="Q475" s="40"/>
      <c r="R475" s="40"/>
      <c r="S475" s="40"/>
      <c r="T475" s="40"/>
      <c r="V475" s="40"/>
      <c r="W475" s="40"/>
    </row>
    <row r="476" spans="4:23" ht="15" customHeight="1">
      <c r="D476" s="42"/>
      <c r="E476" s="42"/>
      <c r="I476" s="40"/>
      <c r="J476" s="40"/>
      <c r="K476" s="40"/>
      <c r="L476" s="40"/>
      <c r="M476" s="40"/>
      <c r="N476" s="40"/>
      <c r="O476" s="40"/>
      <c r="P476" s="40"/>
      <c r="Q476" s="40"/>
      <c r="R476" s="40"/>
      <c r="S476" s="40"/>
      <c r="T476" s="40"/>
      <c r="V476" s="40"/>
      <c r="W476" s="40"/>
    </row>
    <row r="477" spans="4:23" ht="15" customHeight="1">
      <c r="D477" s="42"/>
      <c r="E477" s="42"/>
      <c r="I477" s="40"/>
      <c r="J477" s="40"/>
      <c r="K477" s="40"/>
      <c r="L477" s="40"/>
      <c r="M477" s="40"/>
      <c r="N477" s="40"/>
      <c r="O477" s="40"/>
      <c r="P477" s="40"/>
      <c r="Q477" s="40"/>
      <c r="R477" s="40"/>
      <c r="S477" s="40"/>
      <c r="T477" s="40"/>
      <c r="V477" s="40"/>
      <c r="W477" s="40"/>
    </row>
    <row r="478" spans="4:23" ht="15" customHeight="1">
      <c r="D478" s="42"/>
      <c r="E478" s="42"/>
      <c r="I478" s="40"/>
      <c r="J478" s="40"/>
      <c r="K478" s="40"/>
      <c r="L478" s="40"/>
      <c r="M478" s="40"/>
      <c r="N478" s="40"/>
      <c r="O478" s="40"/>
      <c r="P478" s="40"/>
      <c r="Q478" s="40"/>
      <c r="R478" s="40"/>
      <c r="S478" s="40"/>
      <c r="T478" s="40"/>
      <c r="V478" s="40"/>
      <c r="W478" s="40"/>
    </row>
    <row r="479" spans="4:23" ht="15" customHeight="1">
      <c r="D479" s="42"/>
      <c r="E479" s="42"/>
      <c r="I479" s="40"/>
      <c r="J479" s="40"/>
      <c r="K479" s="40"/>
      <c r="L479" s="40"/>
      <c r="M479" s="40"/>
      <c r="N479" s="40"/>
      <c r="O479" s="40"/>
      <c r="P479" s="40"/>
      <c r="Q479" s="40"/>
      <c r="R479" s="40"/>
      <c r="S479" s="40"/>
      <c r="T479" s="40"/>
      <c r="V479" s="40"/>
      <c r="W479" s="40"/>
    </row>
    <row r="480" spans="4:23" ht="15" customHeight="1">
      <c r="D480" s="42"/>
      <c r="E480" s="42"/>
      <c r="I480" s="40"/>
      <c r="J480" s="40"/>
      <c r="K480" s="40"/>
      <c r="L480" s="40"/>
      <c r="M480" s="40"/>
      <c r="N480" s="40"/>
      <c r="O480" s="40"/>
      <c r="P480" s="40"/>
      <c r="Q480" s="40"/>
      <c r="R480" s="40"/>
      <c r="S480" s="40"/>
      <c r="T480" s="40"/>
      <c r="V480" s="40"/>
      <c r="W480" s="40"/>
    </row>
    <row r="481" spans="4:23" ht="15" customHeight="1">
      <c r="D481" s="42"/>
      <c r="E481" s="42"/>
      <c r="I481" s="40"/>
      <c r="J481" s="40"/>
      <c r="K481" s="40"/>
      <c r="L481" s="40"/>
      <c r="M481" s="40"/>
      <c r="N481" s="40"/>
      <c r="O481" s="40"/>
      <c r="P481" s="40"/>
      <c r="Q481" s="40"/>
      <c r="R481" s="40"/>
      <c r="S481" s="40"/>
      <c r="T481" s="40"/>
      <c r="V481" s="40"/>
      <c r="W481" s="40"/>
    </row>
    <row r="482" spans="4:23" ht="15" customHeight="1">
      <c r="D482" s="42"/>
      <c r="E482" s="42"/>
      <c r="I482" s="40"/>
      <c r="J482" s="40"/>
      <c r="K482" s="40"/>
      <c r="L482" s="40"/>
      <c r="M482" s="40"/>
      <c r="N482" s="40"/>
      <c r="O482" s="40"/>
      <c r="P482" s="40"/>
      <c r="Q482" s="40"/>
      <c r="R482" s="40"/>
      <c r="S482" s="40"/>
      <c r="T482" s="40"/>
      <c r="V482" s="40"/>
      <c r="W482" s="40"/>
    </row>
    <row r="483" spans="4:23" ht="15" customHeight="1">
      <c r="D483" s="42"/>
      <c r="E483" s="42"/>
      <c r="I483" s="40"/>
      <c r="J483" s="40"/>
      <c r="K483" s="40"/>
      <c r="L483" s="40"/>
      <c r="M483" s="40"/>
      <c r="N483" s="40"/>
      <c r="O483" s="40"/>
      <c r="P483" s="40"/>
      <c r="Q483" s="40"/>
      <c r="R483" s="40"/>
      <c r="S483" s="40"/>
      <c r="T483" s="40"/>
      <c r="V483" s="40"/>
      <c r="W483" s="40"/>
    </row>
    <row r="484" spans="4:23" ht="15" customHeight="1">
      <c r="D484" s="42"/>
      <c r="E484" s="42"/>
      <c r="I484" s="40"/>
      <c r="J484" s="40"/>
      <c r="K484" s="40"/>
      <c r="L484" s="40"/>
      <c r="M484" s="40"/>
      <c r="N484" s="40"/>
      <c r="O484" s="40"/>
      <c r="P484" s="40"/>
      <c r="Q484" s="40"/>
      <c r="R484" s="40"/>
      <c r="S484" s="40"/>
      <c r="T484" s="40"/>
      <c r="V484" s="40"/>
      <c r="W484" s="40"/>
    </row>
    <row r="485" spans="4:23" ht="15" customHeight="1">
      <c r="D485" s="42"/>
      <c r="E485" s="42"/>
      <c r="I485" s="40"/>
      <c r="J485" s="40"/>
      <c r="K485" s="40"/>
      <c r="L485" s="40"/>
      <c r="M485" s="40"/>
      <c r="N485" s="40"/>
      <c r="O485" s="40"/>
      <c r="P485" s="40"/>
      <c r="Q485" s="40"/>
      <c r="R485" s="40"/>
      <c r="S485" s="40"/>
      <c r="T485" s="40"/>
      <c r="V485" s="40"/>
      <c r="W485" s="40"/>
    </row>
    <row r="486" spans="4:23" ht="15" customHeight="1">
      <c r="D486" s="42"/>
      <c r="E486" s="42"/>
      <c r="I486" s="40"/>
      <c r="J486" s="40"/>
      <c r="K486" s="40"/>
      <c r="L486" s="40"/>
      <c r="M486" s="40"/>
      <c r="N486" s="40"/>
      <c r="O486" s="40"/>
      <c r="P486" s="40"/>
      <c r="Q486" s="40"/>
      <c r="R486" s="40"/>
      <c r="S486" s="40"/>
      <c r="T486" s="40"/>
      <c r="V486" s="40"/>
      <c r="W486" s="40"/>
    </row>
    <row r="487" spans="4:23" ht="15" customHeight="1">
      <c r="D487" s="42"/>
      <c r="E487" s="42"/>
      <c r="I487" s="40"/>
      <c r="J487" s="40"/>
      <c r="K487" s="40"/>
      <c r="L487" s="40"/>
      <c r="M487" s="40"/>
      <c r="N487" s="40"/>
      <c r="O487" s="40"/>
      <c r="P487" s="40"/>
      <c r="Q487" s="40"/>
      <c r="R487" s="40"/>
      <c r="S487" s="40"/>
      <c r="T487" s="40"/>
      <c r="V487" s="40"/>
      <c r="W487" s="40"/>
    </row>
    <row r="488" spans="4:23" ht="15" customHeight="1">
      <c r="D488" s="42"/>
      <c r="E488" s="42"/>
      <c r="I488" s="40"/>
      <c r="J488" s="40"/>
      <c r="K488" s="40"/>
      <c r="L488" s="40"/>
      <c r="M488" s="40"/>
      <c r="N488" s="40"/>
      <c r="O488" s="40"/>
      <c r="P488" s="40"/>
      <c r="Q488" s="40"/>
      <c r="R488" s="40"/>
      <c r="S488" s="40"/>
      <c r="T488" s="40"/>
      <c r="V488" s="40"/>
      <c r="W488" s="40"/>
    </row>
    <row r="489" spans="4:23" ht="15" customHeight="1">
      <c r="D489" s="42"/>
      <c r="E489" s="42"/>
      <c r="I489" s="40"/>
      <c r="J489" s="40"/>
      <c r="K489" s="40"/>
      <c r="L489" s="40"/>
      <c r="M489" s="40"/>
      <c r="N489" s="40"/>
      <c r="O489" s="40"/>
      <c r="P489" s="40"/>
      <c r="Q489" s="40"/>
      <c r="R489" s="40"/>
      <c r="S489" s="40"/>
      <c r="T489" s="40"/>
      <c r="V489" s="40"/>
      <c r="W489" s="40"/>
    </row>
    <row r="490" spans="4:23" ht="15" customHeight="1">
      <c r="D490" s="42"/>
      <c r="E490" s="42"/>
      <c r="I490" s="40"/>
      <c r="J490" s="40"/>
      <c r="K490" s="40"/>
      <c r="L490" s="40"/>
      <c r="M490" s="40"/>
      <c r="N490" s="40"/>
      <c r="O490" s="40"/>
      <c r="P490" s="40"/>
      <c r="Q490" s="40"/>
      <c r="R490" s="40"/>
      <c r="S490" s="40"/>
      <c r="T490" s="40"/>
      <c r="V490" s="40"/>
      <c r="W490" s="40"/>
    </row>
    <row r="491" spans="4:23" ht="15" customHeight="1">
      <c r="D491" s="42"/>
      <c r="E491" s="42"/>
      <c r="I491" s="40"/>
      <c r="J491" s="40"/>
      <c r="K491" s="40"/>
      <c r="L491" s="40"/>
      <c r="M491" s="40"/>
      <c r="N491" s="40"/>
      <c r="O491" s="40"/>
      <c r="P491" s="40"/>
      <c r="Q491" s="40"/>
      <c r="R491" s="40"/>
      <c r="S491" s="40"/>
      <c r="T491" s="40"/>
      <c r="V491" s="40"/>
      <c r="W491" s="40"/>
    </row>
    <row r="492" spans="4:23" ht="15" customHeight="1">
      <c r="D492" s="42"/>
      <c r="E492" s="42"/>
      <c r="I492" s="40"/>
      <c r="J492" s="40"/>
      <c r="K492" s="40"/>
      <c r="L492" s="40"/>
      <c r="M492" s="40"/>
      <c r="N492" s="40"/>
      <c r="O492" s="40"/>
      <c r="P492" s="40"/>
      <c r="Q492" s="40"/>
      <c r="R492" s="40"/>
      <c r="S492" s="40"/>
      <c r="T492" s="40"/>
      <c r="V492" s="40"/>
      <c r="W492" s="40"/>
    </row>
    <row r="493" spans="4:23" ht="15" customHeight="1">
      <c r="D493" s="42"/>
      <c r="E493" s="42"/>
      <c r="I493" s="40"/>
      <c r="J493" s="40"/>
      <c r="K493" s="40"/>
      <c r="L493" s="40"/>
      <c r="M493" s="40"/>
      <c r="N493" s="40"/>
      <c r="O493" s="40"/>
      <c r="P493" s="40"/>
      <c r="Q493" s="40"/>
      <c r="R493" s="40"/>
      <c r="S493" s="40"/>
      <c r="T493" s="40"/>
      <c r="V493" s="40"/>
      <c r="W493" s="40"/>
    </row>
    <row r="494" spans="4:23" ht="15" customHeight="1">
      <c r="D494" s="42"/>
      <c r="E494" s="42"/>
      <c r="I494" s="40"/>
      <c r="J494" s="40"/>
      <c r="K494" s="40"/>
      <c r="L494" s="40"/>
      <c r="M494" s="40"/>
      <c r="N494" s="40"/>
      <c r="O494" s="40"/>
      <c r="P494" s="40"/>
      <c r="Q494" s="40"/>
      <c r="R494" s="40"/>
      <c r="S494" s="40"/>
      <c r="T494" s="40"/>
      <c r="V494" s="40"/>
      <c r="W494" s="40"/>
    </row>
    <row r="495" spans="4:23" ht="15" customHeight="1">
      <c r="D495" s="42"/>
      <c r="E495" s="42"/>
      <c r="I495" s="40"/>
      <c r="J495" s="40"/>
      <c r="K495" s="40"/>
      <c r="L495" s="40"/>
      <c r="M495" s="40"/>
      <c r="N495" s="40"/>
      <c r="O495" s="40"/>
      <c r="P495" s="40"/>
      <c r="Q495" s="40"/>
      <c r="R495" s="40"/>
      <c r="S495" s="40"/>
      <c r="T495" s="40"/>
      <c r="V495" s="40"/>
      <c r="W495" s="40"/>
    </row>
    <row r="496" spans="4:23" ht="15" customHeight="1">
      <c r="D496" s="42"/>
      <c r="E496" s="42"/>
      <c r="I496" s="40"/>
      <c r="J496" s="40"/>
      <c r="K496" s="40"/>
      <c r="L496" s="40"/>
      <c r="M496" s="40"/>
      <c r="N496" s="40"/>
      <c r="O496" s="40"/>
      <c r="P496" s="40"/>
      <c r="Q496" s="40"/>
      <c r="R496" s="40"/>
      <c r="S496" s="40"/>
      <c r="T496" s="40"/>
      <c r="V496" s="40"/>
      <c r="W496" s="40"/>
    </row>
    <row r="497" spans="4:23" ht="15" customHeight="1">
      <c r="D497" s="42"/>
      <c r="E497" s="42"/>
      <c r="I497" s="40"/>
      <c r="J497" s="40"/>
      <c r="K497" s="40"/>
      <c r="L497" s="40"/>
      <c r="M497" s="40"/>
      <c r="N497" s="40"/>
      <c r="O497" s="40"/>
      <c r="P497" s="40"/>
      <c r="Q497" s="40"/>
      <c r="R497" s="40"/>
      <c r="S497" s="40"/>
      <c r="T497" s="40"/>
      <c r="V497" s="40"/>
      <c r="W497" s="40"/>
    </row>
    <row r="498" spans="4:23" ht="15" customHeight="1">
      <c r="D498" s="42"/>
      <c r="E498" s="42"/>
      <c r="I498" s="40"/>
      <c r="J498" s="40"/>
      <c r="K498" s="40"/>
      <c r="L498" s="40"/>
      <c r="M498" s="40"/>
      <c r="N498" s="40"/>
      <c r="O498" s="40"/>
      <c r="P498" s="40"/>
      <c r="Q498" s="40"/>
      <c r="R498" s="40"/>
      <c r="S498" s="40"/>
      <c r="T498" s="40"/>
      <c r="V498" s="40"/>
      <c r="W498" s="40"/>
    </row>
    <row r="499" spans="4:23" ht="15" customHeight="1">
      <c r="D499" s="42"/>
      <c r="E499" s="42"/>
      <c r="I499" s="40"/>
      <c r="J499" s="40"/>
      <c r="K499" s="40"/>
      <c r="L499" s="40"/>
      <c r="M499" s="40"/>
      <c r="N499" s="40"/>
      <c r="O499" s="40"/>
      <c r="P499" s="40"/>
      <c r="Q499" s="40"/>
      <c r="R499" s="40"/>
      <c r="S499" s="40"/>
      <c r="T499" s="40"/>
      <c r="V499" s="40"/>
      <c r="W499" s="40"/>
    </row>
    <row r="500" spans="4:23" ht="15" customHeight="1">
      <c r="D500" s="42"/>
      <c r="E500" s="42"/>
      <c r="I500" s="40"/>
      <c r="J500" s="40"/>
      <c r="K500" s="40"/>
      <c r="L500" s="40"/>
      <c r="M500" s="40"/>
      <c r="N500" s="40"/>
      <c r="O500" s="40"/>
      <c r="P500" s="40"/>
      <c r="Q500" s="40"/>
      <c r="R500" s="40"/>
      <c r="S500" s="40"/>
      <c r="T500" s="40"/>
      <c r="V500" s="40"/>
      <c r="W500" s="40"/>
    </row>
    <row r="501" spans="4:23" ht="15" customHeight="1">
      <c r="D501" s="42"/>
      <c r="E501" s="42"/>
      <c r="I501" s="40"/>
      <c r="J501" s="40"/>
      <c r="K501" s="40"/>
      <c r="L501" s="40"/>
      <c r="M501" s="40"/>
      <c r="N501" s="40"/>
      <c r="O501" s="40"/>
      <c r="P501" s="40"/>
      <c r="Q501" s="40"/>
      <c r="R501" s="40"/>
      <c r="S501" s="40"/>
      <c r="T501" s="40"/>
      <c r="V501" s="40"/>
      <c r="W501" s="40"/>
    </row>
    <row r="502" spans="4:23" ht="15" customHeight="1">
      <c r="D502" s="42"/>
      <c r="E502" s="42"/>
      <c r="I502" s="40"/>
      <c r="J502" s="40"/>
      <c r="K502" s="40"/>
      <c r="L502" s="40"/>
      <c r="M502" s="40"/>
      <c r="N502" s="40"/>
      <c r="O502" s="40"/>
      <c r="P502" s="40"/>
      <c r="Q502" s="40"/>
      <c r="R502" s="40"/>
      <c r="S502" s="40"/>
      <c r="T502" s="40"/>
      <c r="V502" s="40"/>
      <c r="W502" s="40"/>
    </row>
    <row r="503" spans="4:23" ht="15" customHeight="1">
      <c r="D503" s="42"/>
      <c r="E503" s="42"/>
      <c r="I503" s="40"/>
      <c r="J503" s="40"/>
      <c r="K503" s="40"/>
      <c r="L503" s="40"/>
      <c r="M503" s="40"/>
      <c r="N503" s="40"/>
      <c r="O503" s="40"/>
      <c r="P503" s="40"/>
      <c r="Q503" s="40"/>
      <c r="R503" s="40"/>
      <c r="S503" s="40"/>
      <c r="T503" s="40"/>
      <c r="V503" s="40"/>
      <c r="W503" s="40"/>
    </row>
    <row r="504" spans="4:23" ht="15" customHeight="1">
      <c r="D504" s="42"/>
      <c r="E504" s="42"/>
      <c r="I504" s="40"/>
      <c r="J504" s="40"/>
      <c r="K504" s="40"/>
      <c r="L504" s="40"/>
      <c r="M504" s="40"/>
      <c r="N504" s="40"/>
      <c r="O504" s="40"/>
      <c r="P504" s="40"/>
      <c r="Q504" s="40"/>
      <c r="R504" s="40"/>
      <c r="S504" s="40"/>
      <c r="T504" s="40"/>
      <c r="V504" s="40"/>
      <c r="W504" s="40"/>
    </row>
    <row r="505" spans="4:23" ht="15" customHeight="1">
      <c r="D505" s="42"/>
      <c r="E505" s="42"/>
      <c r="I505" s="40"/>
      <c r="J505" s="40"/>
      <c r="K505" s="40"/>
      <c r="L505" s="40"/>
      <c r="M505" s="40"/>
      <c r="N505" s="40"/>
      <c r="O505" s="40"/>
      <c r="P505" s="40"/>
      <c r="Q505" s="40"/>
      <c r="R505" s="40"/>
      <c r="S505" s="40"/>
      <c r="T505" s="40"/>
      <c r="V505" s="40"/>
      <c r="W505" s="40"/>
    </row>
    <row r="506" spans="4:23" ht="15" customHeight="1">
      <c r="D506" s="42"/>
      <c r="E506" s="42"/>
      <c r="I506" s="40"/>
      <c r="J506" s="40"/>
      <c r="K506" s="40"/>
      <c r="L506" s="40"/>
      <c r="M506" s="40"/>
      <c r="N506" s="40"/>
      <c r="O506" s="40"/>
      <c r="P506" s="40"/>
      <c r="Q506" s="40"/>
      <c r="R506" s="40"/>
      <c r="S506" s="40"/>
      <c r="T506" s="40"/>
      <c r="V506" s="40"/>
      <c r="W506" s="40"/>
    </row>
    <row r="507" spans="4:23" ht="15" customHeight="1">
      <c r="D507" s="42"/>
      <c r="E507" s="42"/>
      <c r="I507" s="40"/>
      <c r="J507" s="40"/>
      <c r="K507" s="40"/>
      <c r="L507" s="40"/>
      <c r="M507" s="40"/>
      <c r="N507" s="40"/>
      <c r="O507" s="40"/>
      <c r="P507" s="40"/>
      <c r="Q507" s="40"/>
      <c r="R507" s="40"/>
      <c r="S507" s="40"/>
      <c r="T507" s="40"/>
      <c r="V507" s="40"/>
      <c r="W507" s="40"/>
    </row>
    <row r="508" spans="4:23" ht="15" customHeight="1">
      <c r="D508" s="42"/>
      <c r="E508" s="42"/>
      <c r="I508" s="40"/>
      <c r="J508" s="40"/>
      <c r="K508" s="40"/>
      <c r="L508" s="40"/>
      <c r="M508" s="40"/>
      <c r="N508" s="40"/>
      <c r="O508" s="40"/>
      <c r="P508" s="40"/>
      <c r="Q508" s="40"/>
      <c r="R508" s="40"/>
      <c r="S508" s="40"/>
      <c r="T508" s="40"/>
      <c r="V508" s="40"/>
      <c r="W508" s="40"/>
    </row>
    <row r="509" spans="4:23" ht="15" customHeight="1">
      <c r="D509" s="42"/>
      <c r="E509" s="42"/>
      <c r="I509" s="40"/>
      <c r="J509" s="40"/>
      <c r="K509" s="40"/>
      <c r="L509" s="40"/>
      <c r="M509" s="40"/>
      <c r="N509" s="40"/>
      <c r="O509" s="40"/>
      <c r="P509" s="40"/>
      <c r="Q509" s="40"/>
      <c r="R509" s="40"/>
      <c r="S509" s="40"/>
      <c r="T509" s="40"/>
      <c r="V509" s="40"/>
      <c r="W509" s="40"/>
    </row>
    <row r="510" spans="4:23" ht="15" customHeight="1">
      <c r="D510" s="42"/>
      <c r="E510" s="42"/>
      <c r="I510" s="40"/>
      <c r="J510" s="40"/>
      <c r="K510" s="40"/>
      <c r="L510" s="40"/>
      <c r="M510" s="40"/>
      <c r="N510" s="40"/>
      <c r="O510" s="40"/>
      <c r="P510" s="40"/>
      <c r="Q510" s="40"/>
      <c r="R510" s="40"/>
      <c r="S510" s="40"/>
      <c r="T510" s="40"/>
      <c r="V510" s="40"/>
      <c r="W510" s="40"/>
    </row>
    <row r="511" spans="4:23" ht="15" customHeight="1">
      <c r="D511" s="42"/>
      <c r="E511" s="42"/>
      <c r="I511" s="40"/>
      <c r="J511" s="40"/>
      <c r="K511" s="40"/>
      <c r="L511" s="40"/>
      <c r="M511" s="40"/>
      <c r="N511" s="40"/>
      <c r="O511" s="40"/>
      <c r="P511" s="40"/>
      <c r="Q511" s="40"/>
      <c r="R511" s="40"/>
      <c r="S511" s="40"/>
      <c r="T511" s="40"/>
      <c r="V511" s="40"/>
      <c r="W511" s="40"/>
    </row>
    <row r="512" spans="4:23" ht="15" customHeight="1">
      <c r="D512" s="42"/>
      <c r="E512" s="42"/>
      <c r="I512" s="40"/>
      <c r="J512" s="40"/>
      <c r="K512" s="40"/>
      <c r="L512" s="40"/>
      <c r="M512" s="40"/>
      <c r="N512" s="40"/>
      <c r="O512" s="40"/>
      <c r="P512" s="40"/>
      <c r="Q512" s="40"/>
      <c r="R512" s="40"/>
      <c r="S512" s="40"/>
      <c r="T512" s="40"/>
      <c r="V512" s="40"/>
      <c r="W512" s="40"/>
    </row>
    <row r="513" spans="4:23" ht="15" customHeight="1">
      <c r="D513" s="42"/>
      <c r="E513" s="42"/>
      <c r="I513" s="40"/>
      <c r="J513" s="40"/>
      <c r="K513" s="40"/>
      <c r="L513" s="40"/>
      <c r="M513" s="40"/>
      <c r="N513" s="40"/>
      <c r="O513" s="40"/>
      <c r="P513" s="40"/>
      <c r="Q513" s="40"/>
      <c r="R513" s="40"/>
      <c r="S513" s="40"/>
      <c r="T513" s="40"/>
      <c r="V513" s="40"/>
      <c r="W513" s="40"/>
    </row>
    <row r="514" spans="4:23" ht="15" customHeight="1">
      <c r="D514" s="42"/>
      <c r="E514" s="42"/>
      <c r="I514" s="40"/>
      <c r="J514" s="40"/>
      <c r="K514" s="40"/>
      <c r="L514" s="40"/>
      <c r="M514" s="40"/>
      <c r="N514" s="40"/>
      <c r="O514" s="40"/>
      <c r="P514" s="40"/>
      <c r="Q514" s="40"/>
      <c r="R514" s="40"/>
      <c r="S514" s="40"/>
      <c r="T514" s="40"/>
      <c r="V514" s="40"/>
      <c r="W514" s="40"/>
    </row>
    <row r="515" spans="4:23" ht="15" customHeight="1">
      <c r="D515" s="42"/>
      <c r="E515" s="42"/>
      <c r="I515" s="40"/>
      <c r="J515" s="40"/>
      <c r="K515" s="40"/>
      <c r="L515" s="40"/>
      <c r="M515" s="40"/>
      <c r="N515" s="40"/>
      <c r="O515" s="40"/>
      <c r="P515" s="40"/>
      <c r="Q515" s="40"/>
      <c r="R515" s="40"/>
      <c r="S515" s="40"/>
      <c r="T515" s="40"/>
      <c r="V515" s="40"/>
      <c r="W515" s="40"/>
    </row>
    <row r="516" spans="4:23" ht="15" customHeight="1">
      <c r="D516" s="42"/>
      <c r="E516" s="42"/>
      <c r="I516" s="40"/>
      <c r="J516" s="40"/>
      <c r="K516" s="40"/>
      <c r="L516" s="40"/>
      <c r="M516" s="40"/>
      <c r="N516" s="40"/>
      <c r="O516" s="40"/>
      <c r="P516" s="40"/>
      <c r="Q516" s="40"/>
      <c r="R516" s="40"/>
      <c r="S516" s="40"/>
      <c r="T516" s="40"/>
      <c r="V516" s="40"/>
      <c r="W516" s="40"/>
    </row>
    <row r="517" spans="4:23" ht="15" customHeight="1">
      <c r="D517" s="42"/>
      <c r="E517" s="42"/>
      <c r="I517" s="40"/>
      <c r="J517" s="40"/>
      <c r="K517" s="40"/>
      <c r="L517" s="40"/>
      <c r="M517" s="40"/>
      <c r="N517" s="40"/>
      <c r="O517" s="40"/>
      <c r="P517" s="40"/>
      <c r="Q517" s="40"/>
      <c r="R517" s="40"/>
      <c r="S517" s="40"/>
      <c r="T517" s="40"/>
      <c r="V517" s="40"/>
      <c r="W517" s="40"/>
    </row>
    <row r="518" spans="4:23" ht="15" customHeight="1">
      <c r="D518" s="42"/>
      <c r="E518" s="42"/>
      <c r="I518" s="40"/>
      <c r="J518" s="40"/>
      <c r="K518" s="40"/>
      <c r="L518" s="40"/>
      <c r="M518" s="40"/>
      <c r="N518" s="40"/>
      <c r="O518" s="40"/>
      <c r="P518" s="40"/>
      <c r="Q518" s="40"/>
      <c r="R518" s="40"/>
      <c r="S518" s="40"/>
      <c r="T518" s="40"/>
      <c r="V518" s="40"/>
      <c r="W518" s="40"/>
    </row>
    <row r="519" spans="4:23" ht="15" customHeight="1">
      <c r="D519" s="42"/>
      <c r="E519" s="42"/>
      <c r="I519" s="40"/>
      <c r="J519" s="40"/>
      <c r="K519" s="40"/>
      <c r="L519" s="40"/>
      <c r="M519" s="40"/>
      <c r="N519" s="40"/>
      <c r="O519" s="40"/>
      <c r="P519" s="40"/>
      <c r="Q519" s="40"/>
      <c r="R519" s="40"/>
      <c r="S519" s="40"/>
      <c r="T519" s="40"/>
      <c r="V519" s="40"/>
      <c r="W519" s="40"/>
    </row>
    <row r="520" spans="4:23" ht="15" customHeight="1">
      <c r="D520" s="42"/>
      <c r="E520" s="42"/>
      <c r="I520" s="40"/>
      <c r="J520" s="40"/>
      <c r="K520" s="40"/>
      <c r="L520" s="40"/>
      <c r="M520" s="40"/>
      <c r="N520" s="40"/>
      <c r="O520" s="40"/>
      <c r="P520" s="40"/>
      <c r="Q520" s="40"/>
      <c r="R520" s="40"/>
      <c r="S520" s="40"/>
      <c r="T520" s="40"/>
      <c r="V520" s="40"/>
      <c r="W520" s="40"/>
    </row>
    <row r="521" spans="4:23" ht="15" customHeight="1">
      <c r="D521" s="42"/>
      <c r="E521" s="42"/>
      <c r="I521" s="40"/>
      <c r="J521" s="40"/>
      <c r="K521" s="40"/>
      <c r="L521" s="40"/>
      <c r="M521" s="40"/>
      <c r="N521" s="40"/>
      <c r="O521" s="40"/>
      <c r="P521" s="40"/>
      <c r="Q521" s="40"/>
      <c r="R521" s="40"/>
      <c r="S521" s="40"/>
      <c r="T521" s="40"/>
      <c r="V521" s="40"/>
      <c r="W521" s="40"/>
    </row>
    <row r="522" spans="4:23" ht="15" customHeight="1">
      <c r="D522" s="42"/>
      <c r="E522" s="42"/>
      <c r="I522" s="40"/>
      <c r="J522" s="40"/>
      <c r="K522" s="40"/>
      <c r="L522" s="40"/>
      <c r="M522" s="40"/>
      <c r="N522" s="40"/>
      <c r="O522" s="40"/>
      <c r="P522" s="40"/>
      <c r="Q522" s="40"/>
      <c r="R522" s="40"/>
      <c r="S522" s="40"/>
      <c r="T522" s="40"/>
      <c r="V522" s="40"/>
      <c r="W522" s="40"/>
    </row>
    <row r="523" spans="4:23" ht="15" customHeight="1">
      <c r="D523" s="42"/>
      <c r="E523" s="42"/>
      <c r="I523" s="40"/>
      <c r="J523" s="40"/>
      <c r="K523" s="40"/>
      <c r="L523" s="40"/>
      <c r="M523" s="40"/>
      <c r="N523" s="40"/>
      <c r="O523" s="40"/>
      <c r="P523" s="40"/>
      <c r="Q523" s="40"/>
      <c r="R523" s="40"/>
      <c r="S523" s="40"/>
      <c r="T523" s="40"/>
      <c r="V523" s="40"/>
      <c r="W523" s="40"/>
    </row>
    <row r="524" spans="4:23" ht="15" customHeight="1">
      <c r="D524" s="42"/>
      <c r="E524" s="42"/>
      <c r="I524" s="40"/>
      <c r="J524" s="40"/>
      <c r="K524" s="40"/>
      <c r="L524" s="40"/>
      <c r="M524" s="40"/>
      <c r="N524" s="40"/>
      <c r="O524" s="40"/>
      <c r="P524" s="40"/>
      <c r="Q524" s="40"/>
      <c r="R524" s="40"/>
      <c r="S524" s="40"/>
      <c r="T524" s="40"/>
      <c r="V524" s="40"/>
      <c r="W524" s="40"/>
    </row>
    <row r="525" spans="4:23" ht="15" customHeight="1">
      <c r="D525" s="42"/>
      <c r="E525" s="42"/>
      <c r="I525" s="40"/>
      <c r="J525" s="40"/>
      <c r="K525" s="40"/>
      <c r="L525" s="40"/>
      <c r="M525" s="40"/>
      <c r="N525" s="40"/>
      <c r="O525" s="40"/>
      <c r="P525" s="40"/>
      <c r="Q525" s="40"/>
      <c r="R525" s="40"/>
      <c r="S525" s="40"/>
      <c r="T525" s="40"/>
      <c r="V525" s="40"/>
      <c r="W525" s="40"/>
    </row>
    <row r="526" spans="4:23" ht="15" customHeight="1">
      <c r="D526" s="42"/>
      <c r="E526" s="42"/>
      <c r="I526" s="40"/>
      <c r="J526" s="40"/>
      <c r="K526" s="40"/>
      <c r="L526" s="40"/>
      <c r="M526" s="40"/>
      <c r="N526" s="40"/>
      <c r="O526" s="40"/>
      <c r="P526" s="40"/>
      <c r="Q526" s="40"/>
      <c r="R526" s="40"/>
      <c r="S526" s="40"/>
      <c r="T526" s="40"/>
      <c r="V526" s="40"/>
      <c r="W526" s="40"/>
    </row>
    <row r="527" spans="4:23" ht="15" customHeight="1">
      <c r="D527" s="42"/>
      <c r="E527" s="42"/>
      <c r="I527" s="40"/>
      <c r="J527" s="40"/>
      <c r="K527" s="40"/>
      <c r="L527" s="40"/>
      <c r="M527" s="40"/>
      <c r="N527" s="40"/>
      <c r="O527" s="40"/>
      <c r="P527" s="40"/>
      <c r="Q527" s="40"/>
      <c r="R527" s="40"/>
      <c r="S527" s="40"/>
      <c r="T527" s="40"/>
      <c r="V527" s="40"/>
      <c r="W527" s="40"/>
    </row>
    <row r="528" spans="4:23" ht="15" customHeight="1">
      <c r="D528" s="42"/>
      <c r="E528" s="42"/>
      <c r="I528" s="40"/>
      <c r="J528" s="40"/>
      <c r="K528" s="40"/>
      <c r="L528" s="40"/>
      <c r="M528" s="40"/>
      <c r="N528" s="40"/>
      <c r="O528" s="40"/>
      <c r="P528" s="40"/>
      <c r="Q528" s="40"/>
      <c r="R528" s="40"/>
      <c r="S528" s="40"/>
      <c r="T528" s="40"/>
      <c r="V528" s="40"/>
      <c r="W528" s="40"/>
    </row>
    <row r="529" spans="4:23" ht="15" customHeight="1">
      <c r="D529" s="42"/>
      <c r="E529" s="42"/>
      <c r="I529" s="40"/>
      <c r="J529" s="40"/>
      <c r="K529" s="40"/>
      <c r="L529" s="40"/>
      <c r="M529" s="40"/>
      <c r="N529" s="40"/>
      <c r="O529" s="40"/>
      <c r="P529" s="40"/>
      <c r="Q529" s="40"/>
      <c r="R529" s="40"/>
      <c r="S529" s="40"/>
      <c r="T529" s="40"/>
      <c r="V529" s="40"/>
      <c r="W529" s="40"/>
    </row>
    <row r="530" spans="4:23" ht="15" customHeight="1">
      <c r="D530" s="42"/>
      <c r="E530" s="42"/>
      <c r="I530" s="40"/>
      <c r="J530" s="40"/>
      <c r="K530" s="40"/>
      <c r="L530" s="40"/>
      <c r="M530" s="40"/>
      <c r="N530" s="40"/>
      <c r="O530" s="40"/>
      <c r="P530" s="40"/>
      <c r="Q530" s="40"/>
      <c r="R530" s="40"/>
      <c r="S530" s="40"/>
      <c r="T530" s="40"/>
      <c r="V530" s="40"/>
      <c r="W530" s="40"/>
    </row>
    <row r="531" spans="4:23" ht="15" customHeight="1">
      <c r="D531" s="42"/>
      <c r="E531" s="42"/>
      <c r="I531" s="40"/>
      <c r="J531" s="40"/>
      <c r="K531" s="40"/>
      <c r="L531" s="40"/>
      <c r="M531" s="40"/>
      <c r="N531" s="40"/>
      <c r="O531" s="40"/>
      <c r="P531" s="40"/>
      <c r="Q531" s="40"/>
      <c r="R531" s="40"/>
      <c r="S531" s="40"/>
      <c r="T531" s="40"/>
      <c r="V531" s="40"/>
      <c r="W531" s="40"/>
    </row>
    <row r="532" spans="4:23" ht="15" customHeight="1">
      <c r="D532" s="42"/>
      <c r="E532" s="42"/>
      <c r="I532" s="40"/>
      <c r="J532" s="40"/>
      <c r="K532" s="40"/>
      <c r="L532" s="40"/>
      <c r="M532" s="40"/>
      <c r="N532" s="40"/>
      <c r="O532" s="40"/>
      <c r="P532" s="40"/>
      <c r="Q532" s="40"/>
      <c r="R532" s="40"/>
      <c r="S532" s="40"/>
      <c r="T532" s="40"/>
      <c r="V532" s="40"/>
      <c r="W532" s="40"/>
    </row>
    <row r="533" spans="4:23" ht="15" customHeight="1">
      <c r="D533" s="42"/>
      <c r="E533" s="42"/>
      <c r="I533" s="40"/>
      <c r="J533" s="40"/>
      <c r="K533" s="40"/>
      <c r="L533" s="40"/>
      <c r="M533" s="40"/>
      <c r="N533" s="40"/>
      <c r="O533" s="40"/>
      <c r="P533" s="40"/>
      <c r="Q533" s="40"/>
      <c r="R533" s="40"/>
      <c r="S533" s="40"/>
      <c r="T533" s="40"/>
      <c r="V533" s="40"/>
      <c r="W533" s="40"/>
    </row>
    <row r="534" spans="4:23" ht="15" customHeight="1">
      <c r="D534" s="42"/>
      <c r="E534" s="42"/>
      <c r="I534" s="40"/>
      <c r="J534" s="40"/>
      <c r="K534" s="40"/>
      <c r="L534" s="40"/>
      <c r="M534" s="40"/>
      <c r="N534" s="40"/>
      <c r="O534" s="40"/>
      <c r="P534" s="40"/>
      <c r="Q534" s="40"/>
      <c r="R534" s="40"/>
      <c r="S534" s="40"/>
      <c r="T534" s="40"/>
      <c r="V534" s="40"/>
      <c r="W534" s="40"/>
    </row>
    <row r="535" spans="4:23" ht="15" customHeight="1">
      <c r="D535" s="42"/>
      <c r="E535" s="42"/>
      <c r="I535" s="40"/>
      <c r="J535" s="40"/>
      <c r="K535" s="40"/>
      <c r="L535" s="40"/>
      <c r="M535" s="40"/>
      <c r="N535" s="40"/>
      <c r="O535" s="40"/>
      <c r="P535" s="40"/>
      <c r="Q535" s="40"/>
      <c r="R535" s="40"/>
      <c r="S535" s="40"/>
      <c r="T535" s="40"/>
      <c r="V535" s="40"/>
      <c r="W535" s="40"/>
    </row>
    <row r="536" spans="4:23" ht="15" customHeight="1">
      <c r="D536" s="42"/>
      <c r="E536" s="42"/>
      <c r="I536" s="40"/>
      <c r="J536" s="40"/>
      <c r="K536" s="40"/>
      <c r="L536" s="40"/>
      <c r="M536" s="40"/>
      <c r="N536" s="40"/>
      <c r="O536" s="40"/>
      <c r="P536" s="40"/>
      <c r="Q536" s="40"/>
      <c r="R536" s="40"/>
      <c r="S536" s="40"/>
      <c r="T536" s="40"/>
      <c r="V536" s="40"/>
      <c r="W536" s="40"/>
    </row>
    <row r="537" spans="4:23" ht="15" customHeight="1">
      <c r="D537" s="42"/>
      <c r="E537" s="42"/>
      <c r="I537" s="40"/>
      <c r="J537" s="40"/>
      <c r="K537" s="40"/>
      <c r="L537" s="40"/>
      <c r="M537" s="40"/>
      <c r="N537" s="40"/>
      <c r="O537" s="40"/>
      <c r="P537" s="40"/>
      <c r="Q537" s="40"/>
      <c r="R537" s="40"/>
      <c r="S537" s="40"/>
      <c r="T537" s="40"/>
      <c r="V537" s="40"/>
      <c r="W537" s="40"/>
    </row>
    <row r="538" spans="4:23" ht="15" customHeight="1">
      <c r="D538" s="42"/>
      <c r="E538" s="42"/>
      <c r="I538" s="40"/>
      <c r="J538" s="40"/>
      <c r="K538" s="40"/>
      <c r="L538" s="40"/>
      <c r="M538" s="40"/>
      <c r="N538" s="40"/>
      <c r="O538" s="40"/>
      <c r="P538" s="40"/>
      <c r="Q538" s="40"/>
      <c r="R538" s="40"/>
      <c r="S538" s="40"/>
      <c r="T538" s="40"/>
      <c r="V538" s="40"/>
      <c r="W538" s="40"/>
    </row>
    <row r="539" spans="4:23" ht="15" customHeight="1">
      <c r="D539" s="42"/>
      <c r="E539" s="42"/>
      <c r="I539" s="40"/>
      <c r="J539" s="40"/>
      <c r="K539" s="40"/>
      <c r="L539" s="40"/>
      <c r="M539" s="40"/>
      <c r="N539" s="40"/>
      <c r="O539" s="40"/>
      <c r="P539" s="40"/>
      <c r="Q539" s="40"/>
      <c r="R539" s="40"/>
      <c r="S539" s="40"/>
      <c r="T539" s="40"/>
      <c r="V539" s="40"/>
      <c r="W539" s="40"/>
    </row>
    <row r="540" spans="4:23" ht="15" customHeight="1">
      <c r="D540" s="42"/>
      <c r="E540" s="42"/>
      <c r="I540" s="40"/>
      <c r="J540" s="40"/>
      <c r="K540" s="40"/>
      <c r="L540" s="40"/>
      <c r="M540" s="40"/>
      <c r="N540" s="40"/>
      <c r="O540" s="40"/>
      <c r="P540" s="40"/>
      <c r="Q540" s="40"/>
      <c r="R540" s="40"/>
      <c r="S540" s="40"/>
      <c r="T540" s="40"/>
      <c r="V540" s="40"/>
      <c r="W540" s="40"/>
    </row>
    <row r="541" spans="4:23" ht="15" customHeight="1">
      <c r="D541" s="42"/>
      <c r="E541" s="42"/>
      <c r="I541" s="40"/>
      <c r="J541" s="40"/>
      <c r="K541" s="40"/>
      <c r="L541" s="40"/>
      <c r="M541" s="40"/>
      <c r="N541" s="40"/>
      <c r="O541" s="40"/>
      <c r="P541" s="40"/>
      <c r="Q541" s="40"/>
      <c r="R541" s="40"/>
      <c r="S541" s="40"/>
      <c r="T541" s="40"/>
      <c r="V541" s="40"/>
      <c r="W541" s="40"/>
    </row>
    <row r="542" spans="4:23" ht="15" customHeight="1">
      <c r="D542" s="42"/>
      <c r="E542" s="42"/>
      <c r="I542" s="40"/>
      <c r="J542" s="40"/>
      <c r="K542" s="40"/>
      <c r="L542" s="40"/>
      <c r="M542" s="40"/>
      <c r="N542" s="40"/>
      <c r="O542" s="40"/>
      <c r="P542" s="40"/>
      <c r="Q542" s="40"/>
      <c r="R542" s="40"/>
      <c r="S542" s="40"/>
      <c r="T542" s="40"/>
      <c r="V542" s="40"/>
      <c r="W542" s="40"/>
    </row>
    <row r="543" spans="4:23" ht="15" customHeight="1">
      <c r="D543" s="42"/>
      <c r="E543" s="42"/>
      <c r="I543" s="40"/>
      <c r="J543" s="40"/>
      <c r="K543" s="40"/>
      <c r="L543" s="40"/>
      <c r="M543" s="40"/>
      <c r="N543" s="40"/>
      <c r="O543" s="40"/>
      <c r="P543" s="40"/>
      <c r="Q543" s="40"/>
      <c r="R543" s="40"/>
      <c r="S543" s="40"/>
      <c r="T543" s="40"/>
      <c r="V543" s="40"/>
      <c r="W543" s="40"/>
    </row>
    <row r="544" spans="4:23" ht="15" customHeight="1">
      <c r="D544" s="42"/>
      <c r="E544" s="42"/>
      <c r="I544" s="40"/>
      <c r="J544" s="40"/>
      <c r="K544" s="40"/>
      <c r="L544" s="40"/>
      <c r="M544" s="40"/>
      <c r="N544" s="40"/>
      <c r="O544" s="40"/>
      <c r="P544" s="40"/>
      <c r="Q544" s="40"/>
      <c r="R544" s="40"/>
      <c r="S544" s="40"/>
      <c r="T544" s="40"/>
      <c r="V544" s="40"/>
      <c r="W544" s="40"/>
    </row>
    <row r="545" spans="4:23" ht="15" customHeight="1">
      <c r="D545" s="42"/>
      <c r="E545" s="42"/>
      <c r="I545" s="40"/>
      <c r="J545" s="40"/>
      <c r="K545" s="40"/>
      <c r="L545" s="40"/>
      <c r="M545" s="40"/>
      <c r="N545" s="40"/>
      <c r="O545" s="40"/>
      <c r="P545" s="40"/>
      <c r="Q545" s="40"/>
      <c r="R545" s="40"/>
      <c r="S545" s="40"/>
      <c r="T545" s="40"/>
      <c r="V545" s="40"/>
      <c r="W545" s="40"/>
    </row>
    <row r="546" spans="4:23" ht="15" customHeight="1">
      <c r="D546" s="42"/>
      <c r="E546" s="42"/>
      <c r="I546" s="40"/>
      <c r="J546" s="40"/>
      <c r="K546" s="40"/>
      <c r="L546" s="40"/>
      <c r="M546" s="40"/>
      <c r="N546" s="40"/>
      <c r="O546" s="40"/>
      <c r="P546" s="40"/>
      <c r="Q546" s="40"/>
      <c r="R546" s="40"/>
      <c r="S546" s="40"/>
      <c r="T546" s="40"/>
      <c r="V546" s="40"/>
      <c r="W546" s="40"/>
    </row>
    <row r="547" spans="4:23" ht="15" customHeight="1">
      <c r="D547" s="42"/>
      <c r="E547" s="42"/>
      <c r="I547" s="40"/>
      <c r="J547" s="40"/>
      <c r="K547" s="40"/>
      <c r="L547" s="40"/>
      <c r="M547" s="40"/>
      <c r="N547" s="40"/>
      <c r="O547" s="40"/>
      <c r="P547" s="40"/>
      <c r="Q547" s="40"/>
      <c r="R547" s="40"/>
      <c r="S547" s="40"/>
      <c r="T547" s="40"/>
      <c r="V547" s="40"/>
      <c r="W547" s="40"/>
    </row>
    <row r="548" spans="4:23" ht="15" customHeight="1">
      <c r="D548" s="42"/>
      <c r="E548" s="42"/>
      <c r="I548" s="40"/>
      <c r="J548" s="40"/>
      <c r="K548" s="40"/>
      <c r="L548" s="40"/>
      <c r="M548" s="40"/>
      <c r="N548" s="40"/>
      <c r="O548" s="40"/>
      <c r="P548" s="40"/>
      <c r="Q548" s="40"/>
      <c r="R548" s="40"/>
      <c r="S548" s="40"/>
      <c r="T548" s="40"/>
      <c r="V548" s="40"/>
      <c r="W548" s="40"/>
    </row>
    <row r="549" spans="4:23" ht="15" customHeight="1">
      <c r="D549" s="42"/>
      <c r="E549" s="42"/>
      <c r="I549" s="40"/>
      <c r="J549" s="40"/>
      <c r="K549" s="40"/>
      <c r="L549" s="40"/>
      <c r="M549" s="40"/>
      <c r="N549" s="40"/>
      <c r="O549" s="40"/>
      <c r="P549" s="40"/>
      <c r="Q549" s="40"/>
      <c r="R549" s="40"/>
      <c r="S549" s="40"/>
      <c r="T549" s="40"/>
      <c r="V549" s="40"/>
      <c r="W549" s="40"/>
    </row>
    <row r="550" spans="4:23" ht="15" customHeight="1">
      <c r="D550" s="42"/>
      <c r="E550" s="42"/>
      <c r="I550" s="40"/>
      <c r="J550" s="40"/>
      <c r="K550" s="40"/>
      <c r="L550" s="40"/>
      <c r="M550" s="40"/>
      <c r="N550" s="40"/>
      <c r="O550" s="40"/>
      <c r="P550" s="40"/>
      <c r="Q550" s="40"/>
      <c r="R550" s="40"/>
      <c r="S550" s="40"/>
      <c r="T550" s="40"/>
      <c r="V550" s="40"/>
      <c r="W550" s="40"/>
    </row>
    <row r="551" spans="4:23" ht="15" customHeight="1">
      <c r="D551" s="42"/>
      <c r="E551" s="42"/>
      <c r="I551" s="40"/>
      <c r="J551" s="40"/>
      <c r="K551" s="40"/>
      <c r="L551" s="40"/>
      <c r="M551" s="40"/>
      <c r="N551" s="40"/>
      <c r="O551" s="40"/>
      <c r="P551" s="40"/>
      <c r="Q551" s="40"/>
      <c r="R551" s="40"/>
      <c r="S551" s="40"/>
      <c r="T551" s="40"/>
      <c r="V551" s="40"/>
      <c r="W551" s="40"/>
    </row>
    <row r="552" spans="4:23" ht="15" customHeight="1">
      <c r="D552" s="42"/>
      <c r="E552" s="42"/>
      <c r="I552" s="40"/>
      <c r="J552" s="40"/>
      <c r="K552" s="40"/>
      <c r="L552" s="40"/>
      <c r="M552" s="40"/>
      <c r="N552" s="40"/>
      <c r="O552" s="40"/>
      <c r="P552" s="40"/>
      <c r="Q552" s="40"/>
      <c r="R552" s="40"/>
      <c r="S552" s="40"/>
      <c r="T552" s="40"/>
      <c r="V552" s="40"/>
      <c r="W552" s="40"/>
    </row>
    <row r="553" spans="4:23" ht="15" customHeight="1">
      <c r="D553" s="42"/>
      <c r="E553" s="42"/>
      <c r="I553" s="40"/>
      <c r="J553" s="40"/>
      <c r="K553" s="40"/>
      <c r="L553" s="40"/>
      <c r="M553" s="40"/>
      <c r="N553" s="40"/>
      <c r="O553" s="40"/>
      <c r="P553" s="40"/>
      <c r="Q553" s="40"/>
      <c r="R553" s="40"/>
      <c r="S553" s="40"/>
      <c r="T553" s="40"/>
      <c r="V553" s="40"/>
      <c r="W553" s="40"/>
    </row>
    <row r="554" spans="4:23" ht="15" customHeight="1">
      <c r="D554" s="42"/>
      <c r="E554" s="42"/>
      <c r="I554" s="40"/>
      <c r="J554" s="40"/>
      <c r="K554" s="40"/>
      <c r="L554" s="40"/>
      <c r="M554" s="40"/>
      <c r="N554" s="40"/>
      <c r="O554" s="40"/>
      <c r="P554" s="40"/>
      <c r="Q554" s="40"/>
      <c r="R554" s="40"/>
      <c r="S554" s="40"/>
      <c r="T554" s="40"/>
      <c r="V554" s="40"/>
      <c r="W554" s="40"/>
    </row>
    <row r="555" spans="4:23" ht="15" customHeight="1">
      <c r="D555" s="42"/>
      <c r="E555" s="42"/>
      <c r="I555" s="40"/>
      <c r="J555" s="40"/>
      <c r="K555" s="40"/>
      <c r="L555" s="40"/>
      <c r="M555" s="40"/>
      <c r="N555" s="40"/>
      <c r="O555" s="40"/>
      <c r="P555" s="40"/>
      <c r="Q555" s="40"/>
      <c r="R555" s="40"/>
      <c r="S555" s="40"/>
      <c r="T555" s="40"/>
      <c r="V555" s="40"/>
      <c r="W555" s="40"/>
    </row>
    <row r="556" spans="4:23" ht="15" customHeight="1">
      <c r="D556" s="42"/>
      <c r="E556" s="42"/>
      <c r="I556" s="40"/>
      <c r="J556" s="40"/>
      <c r="K556" s="40"/>
      <c r="L556" s="40"/>
      <c r="M556" s="40"/>
      <c r="N556" s="40"/>
      <c r="O556" s="40"/>
      <c r="P556" s="40"/>
      <c r="Q556" s="40"/>
      <c r="R556" s="40"/>
      <c r="S556" s="40"/>
      <c r="T556" s="40"/>
      <c r="V556" s="40"/>
      <c r="W556" s="40"/>
    </row>
    <row r="557" spans="4:23" ht="15" customHeight="1">
      <c r="D557" s="42"/>
      <c r="E557" s="42"/>
      <c r="I557" s="40"/>
      <c r="J557" s="40"/>
      <c r="K557" s="40"/>
      <c r="L557" s="40"/>
      <c r="M557" s="40"/>
      <c r="N557" s="40"/>
      <c r="O557" s="40"/>
      <c r="P557" s="40"/>
      <c r="Q557" s="40"/>
      <c r="R557" s="40"/>
      <c r="S557" s="40"/>
      <c r="T557" s="40"/>
      <c r="V557" s="40"/>
      <c r="W557" s="40"/>
    </row>
    <row r="558" spans="4:23" ht="15" customHeight="1">
      <c r="D558" s="42"/>
      <c r="E558" s="42"/>
      <c r="I558" s="40"/>
      <c r="J558" s="40"/>
      <c r="K558" s="40"/>
      <c r="L558" s="40"/>
      <c r="M558" s="40"/>
      <c r="N558" s="40"/>
      <c r="O558" s="40"/>
      <c r="P558" s="40"/>
      <c r="Q558" s="40"/>
      <c r="R558" s="40"/>
      <c r="S558" s="40"/>
      <c r="T558" s="40"/>
      <c r="V558" s="40"/>
      <c r="W558" s="40"/>
    </row>
    <row r="559" spans="4:23" ht="15" customHeight="1">
      <c r="D559" s="42"/>
      <c r="E559" s="42"/>
      <c r="I559" s="40"/>
      <c r="J559" s="40"/>
      <c r="K559" s="40"/>
      <c r="L559" s="40"/>
      <c r="M559" s="40"/>
      <c r="N559" s="40"/>
      <c r="O559" s="40"/>
      <c r="P559" s="40"/>
      <c r="Q559" s="40"/>
      <c r="R559" s="40"/>
      <c r="S559" s="40"/>
      <c r="T559" s="40"/>
      <c r="V559" s="40"/>
      <c r="W559" s="40"/>
    </row>
    <row r="560" spans="4:23" ht="15" customHeight="1">
      <c r="D560" s="42"/>
      <c r="E560" s="42"/>
      <c r="I560" s="40"/>
      <c r="J560" s="40"/>
      <c r="K560" s="40"/>
      <c r="L560" s="40"/>
      <c r="M560" s="40"/>
      <c r="N560" s="40"/>
      <c r="O560" s="40"/>
      <c r="P560" s="40"/>
      <c r="Q560" s="40"/>
      <c r="R560" s="40"/>
      <c r="S560" s="40"/>
      <c r="T560" s="40"/>
      <c r="V560" s="40"/>
      <c r="W560" s="40"/>
    </row>
    <row r="561" spans="4:23" ht="15" customHeight="1">
      <c r="D561" s="42"/>
      <c r="E561" s="42"/>
      <c r="I561" s="40"/>
      <c r="J561" s="40"/>
      <c r="K561" s="40"/>
      <c r="L561" s="40"/>
      <c r="M561" s="40"/>
      <c r="N561" s="40"/>
      <c r="O561" s="40"/>
      <c r="P561" s="40"/>
      <c r="Q561" s="40"/>
      <c r="R561" s="40"/>
      <c r="S561" s="40"/>
      <c r="T561" s="40"/>
      <c r="V561" s="40"/>
      <c r="W561" s="40"/>
    </row>
    <row r="562" spans="4:23" ht="15" customHeight="1">
      <c r="D562" s="42"/>
      <c r="E562" s="42"/>
      <c r="I562" s="40"/>
      <c r="J562" s="40"/>
      <c r="K562" s="40"/>
      <c r="L562" s="40"/>
      <c r="M562" s="40"/>
      <c r="N562" s="40"/>
      <c r="O562" s="40"/>
      <c r="P562" s="40"/>
      <c r="Q562" s="40"/>
      <c r="R562" s="40"/>
      <c r="S562" s="40"/>
      <c r="T562" s="40"/>
      <c r="V562" s="40"/>
      <c r="W562" s="40"/>
    </row>
    <row r="563" spans="4:23" ht="15" customHeight="1">
      <c r="D563" s="42"/>
      <c r="E563" s="42"/>
      <c r="I563" s="40"/>
      <c r="J563" s="40"/>
      <c r="K563" s="40"/>
      <c r="L563" s="40"/>
      <c r="M563" s="40"/>
      <c r="N563" s="40"/>
      <c r="O563" s="40"/>
      <c r="P563" s="40"/>
      <c r="Q563" s="40"/>
      <c r="R563" s="40"/>
      <c r="S563" s="40"/>
      <c r="T563" s="40"/>
      <c r="V563" s="40"/>
      <c r="W563" s="40"/>
    </row>
    <row r="564" spans="4:23" ht="15" customHeight="1">
      <c r="D564" s="42"/>
      <c r="E564" s="42"/>
      <c r="I564" s="40"/>
      <c r="J564" s="40"/>
      <c r="K564" s="40"/>
      <c r="L564" s="40"/>
      <c r="M564" s="40"/>
      <c r="N564" s="40"/>
      <c r="O564" s="40"/>
      <c r="P564" s="40"/>
      <c r="Q564" s="40"/>
      <c r="R564" s="40"/>
      <c r="S564" s="40"/>
      <c r="T564" s="40"/>
      <c r="V564" s="40"/>
      <c r="W564" s="40"/>
    </row>
    <row r="565" spans="4:23" ht="15" customHeight="1">
      <c r="D565" s="42"/>
      <c r="E565" s="42"/>
      <c r="I565" s="40"/>
      <c r="J565" s="40"/>
      <c r="K565" s="40"/>
      <c r="L565" s="40"/>
      <c r="M565" s="40"/>
      <c r="N565" s="40"/>
      <c r="O565" s="40"/>
      <c r="P565" s="40"/>
      <c r="Q565" s="40"/>
      <c r="R565" s="40"/>
      <c r="S565" s="40"/>
      <c r="T565" s="40"/>
      <c r="V565" s="40"/>
      <c r="W565" s="40"/>
    </row>
    <row r="566" spans="4:23" ht="15" customHeight="1">
      <c r="D566" s="42"/>
      <c r="E566" s="42"/>
      <c r="I566" s="40"/>
      <c r="J566" s="40"/>
      <c r="K566" s="40"/>
      <c r="L566" s="40"/>
      <c r="M566" s="40"/>
      <c r="N566" s="40"/>
      <c r="O566" s="40"/>
      <c r="P566" s="40"/>
      <c r="Q566" s="40"/>
      <c r="R566" s="40"/>
      <c r="S566" s="40"/>
      <c r="T566" s="40"/>
      <c r="V566" s="40"/>
      <c r="W566" s="40"/>
    </row>
    <row r="567" spans="4:23" ht="15" customHeight="1">
      <c r="D567" s="42"/>
      <c r="E567" s="42"/>
      <c r="I567" s="40"/>
      <c r="J567" s="40"/>
      <c r="K567" s="40"/>
      <c r="L567" s="40"/>
      <c r="M567" s="40"/>
      <c r="N567" s="40"/>
      <c r="O567" s="40"/>
      <c r="P567" s="40"/>
      <c r="Q567" s="40"/>
      <c r="R567" s="40"/>
      <c r="S567" s="40"/>
      <c r="T567" s="40"/>
      <c r="V567" s="40"/>
      <c r="W567" s="40"/>
    </row>
    <row r="568" spans="4:23" ht="15" customHeight="1">
      <c r="D568" s="42"/>
      <c r="E568" s="42"/>
      <c r="I568" s="40"/>
      <c r="J568" s="40"/>
      <c r="K568" s="40"/>
      <c r="L568" s="40"/>
      <c r="M568" s="40"/>
      <c r="N568" s="40"/>
      <c r="O568" s="40"/>
      <c r="P568" s="40"/>
      <c r="Q568" s="40"/>
      <c r="R568" s="40"/>
      <c r="S568" s="40"/>
      <c r="T568" s="40"/>
      <c r="V568" s="40"/>
      <c r="W568" s="40"/>
    </row>
    <row r="569" spans="4:23" ht="15" customHeight="1">
      <c r="D569" s="42"/>
      <c r="E569" s="42"/>
      <c r="I569" s="40"/>
      <c r="J569" s="40"/>
      <c r="K569" s="40"/>
      <c r="L569" s="40"/>
      <c r="M569" s="40"/>
      <c r="N569" s="40"/>
      <c r="O569" s="40"/>
      <c r="P569" s="40"/>
      <c r="Q569" s="40"/>
      <c r="R569" s="40"/>
      <c r="S569" s="40"/>
      <c r="T569" s="40"/>
      <c r="V569" s="40"/>
      <c r="W569" s="40"/>
    </row>
    <row r="570" spans="4:23" ht="15" customHeight="1">
      <c r="D570" s="42"/>
      <c r="E570" s="42"/>
      <c r="I570" s="40"/>
      <c r="J570" s="40"/>
      <c r="K570" s="40"/>
      <c r="L570" s="40"/>
      <c r="M570" s="40"/>
      <c r="N570" s="40"/>
      <c r="O570" s="40"/>
      <c r="P570" s="40"/>
      <c r="Q570" s="40"/>
      <c r="R570" s="40"/>
      <c r="S570" s="40"/>
      <c r="T570" s="40"/>
      <c r="V570" s="40"/>
      <c r="W570" s="40"/>
    </row>
    <row r="571" spans="4:23" ht="15" customHeight="1">
      <c r="D571" s="42"/>
      <c r="E571" s="42"/>
      <c r="I571" s="40"/>
      <c r="J571" s="40"/>
      <c r="K571" s="40"/>
      <c r="L571" s="40"/>
      <c r="M571" s="40"/>
      <c r="N571" s="40"/>
      <c r="O571" s="40"/>
      <c r="P571" s="40"/>
      <c r="Q571" s="40"/>
      <c r="R571" s="40"/>
      <c r="S571" s="40"/>
      <c r="T571" s="40"/>
      <c r="V571" s="40"/>
      <c r="W571" s="40"/>
    </row>
    <row r="572" spans="4:23" ht="15" customHeight="1">
      <c r="D572" s="42"/>
      <c r="E572" s="42"/>
      <c r="I572" s="40"/>
      <c r="J572" s="40"/>
      <c r="K572" s="40"/>
      <c r="L572" s="40"/>
      <c r="M572" s="40"/>
      <c r="N572" s="40"/>
      <c r="O572" s="40"/>
      <c r="P572" s="40"/>
      <c r="Q572" s="40"/>
      <c r="R572" s="40"/>
      <c r="S572" s="40"/>
      <c r="T572" s="40"/>
      <c r="V572" s="40"/>
      <c r="W572" s="40"/>
    </row>
    <row r="573" spans="4:23" ht="15" customHeight="1">
      <c r="D573" s="42"/>
      <c r="E573" s="42"/>
      <c r="I573" s="40"/>
      <c r="J573" s="40"/>
      <c r="K573" s="40"/>
      <c r="L573" s="40"/>
      <c r="M573" s="40"/>
      <c r="N573" s="40"/>
      <c r="O573" s="40"/>
      <c r="P573" s="40"/>
      <c r="Q573" s="40"/>
      <c r="R573" s="40"/>
      <c r="S573" s="40"/>
      <c r="T573" s="40"/>
      <c r="V573" s="40"/>
      <c r="W573" s="40"/>
    </row>
    <row r="574" spans="4:23" ht="15" customHeight="1">
      <c r="D574" s="42"/>
      <c r="E574" s="42"/>
      <c r="I574" s="40"/>
      <c r="J574" s="40"/>
      <c r="K574" s="40"/>
      <c r="L574" s="40"/>
      <c r="M574" s="40"/>
      <c r="N574" s="40"/>
      <c r="O574" s="40"/>
      <c r="P574" s="40"/>
      <c r="Q574" s="40"/>
      <c r="R574" s="40"/>
      <c r="S574" s="40"/>
      <c r="T574" s="40"/>
      <c r="V574" s="40"/>
      <c r="W574" s="40"/>
    </row>
    <row r="575" spans="4:23" ht="15" customHeight="1">
      <c r="D575" s="42"/>
      <c r="E575" s="42"/>
      <c r="I575" s="40"/>
      <c r="J575" s="40"/>
      <c r="K575" s="40"/>
      <c r="L575" s="40"/>
      <c r="M575" s="40"/>
      <c r="N575" s="40"/>
      <c r="O575" s="40"/>
      <c r="P575" s="40"/>
      <c r="Q575" s="40"/>
      <c r="R575" s="40"/>
      <c r="S575" s="40"/>
      <c r="T575" s="40"/>
      <c r="V575" s="40"/>
      <c r="W575" s="40"/>
    </row>
    <row r="576" spans="4:23" ht="15" customHeight="1">
      <c r="D576" s="42"/>
      <c r="E576" s="42"/>
      <c r="I576" s="40"/>
      <c r="J576" s="40"/>
      <c r="K576" s="40"/>
      <c r="L576" s="40"/>
      <c r="M576" s="40"/>
      <c r="N576" s="40"/>
      <c r="O576" s="40"/>
      <c r="P576" s="40"/>
      <c r="Q576" s="40"/>
      <c r="R576" s="40"/>
      <c r="S576" s="40"/>
      <c r="T576" s="40"/>
      <c r="V576" s="40"/>
      <c r="W576" s="40"/>
    </row>
    <row r="577" spans="4:23" ht="15" customHeight="1">
      <c r="D577" s="42"/>
      <c r="E577" s="42"/>
      <c r="I577" s="40"/>
      <c r="J577" s="40"/>
      <c r="K577" s="40"/>
      <c r="L577" s="40"/>
      <c r="M577" s="40"/>
      <c r="N577" s="40"/>
      <c r="O577" s="40"/>
      <c r="P577" s="40"/>
      <c r="Q577" s="40"/>
      <c r="R577" s="40"/>
      <c r="S577" s="40"/>
      <c r="T577" s="40"/>
      <c r="V577" s="40"/>
      <c r="W577" s="40"/>
    </row>
    <row r="578" spans="4:23" ht="15" customHeight="1">
      <c r="D578" s="42"/>
      <c r="E578" s="42"/>
      <c r="I578" s="40"/>
      <c r="J578" s="40"/>
      <c r="K578" s="40"/>
      <c r="L578" s="40"/>
      <c r="M578" s="40"/>
      <c r="N578" s="40"/>
      <c r="O578" s="40"/>
      <c r="P578" s="40"/>
      <c r="Q578" s="40"/>
      <c r="R578" s="40"/>
      <c r="S578" s="40"/>
      <c r="T578" s="40"/>
      <c r="V578" s="40"/>
      <c r="W578" s="40"/>
    </row>
    <row r="579" spans="4:23" ht="15" customHeight="1">
      <c r="D579" s="42"/>
      <c r="E579" s="42"/>
      <c r="I579" s="40"/>
      <c r="J579" s="40"/>
      <c r="K579" s="40"/>
      <c r="L579" s="40"/>
      <c r="M579" s="40"/>
      <c r="N579" s="40"/>
      <c r="O579" s="40"/>
      <c r="P579" s="40"/>
      <c r="Q579" s="40"/>
      <c r="R579" s="40"/>
      <c r="S579" s="40"/>
      <c r="T579" s="40"/>
      <c r="V579" s="40"/>
      <c r="W579" s="40"/>
    </row>
    <row r="580" spans="4:23" ht="15" customHeight="1">
      <c r="D580" s="42"/>
      <c r="E580" s="42"/>
      <c r="I580" s="40"/>
      <c r="J580" s="40"/>
      <c r="K580" s="40"/>
      <c r="L580" s="40"/>
      <c r="M580" s="40"/>
      <c r="N580" s="40"/>
      <c r="O580" s="40"/>
      <c r="P580" s="40"/>
      <c r="Q580" s="40"/>
      <c r="R580" s="40"/>
      <c r="S580" s="40"/>
      <c r="T580" s="40"/>
      <c r="V580" s="40"/>
      <c r="W580" s="40"/>
    </row>
    <row r="581" spans="4:23" ht="15" customHeight="1">
      <c r="D581" s="42"/>
      <c r="E581" s="42"/>
      <c r="I581" s="40"/>
      <c r="J581" s="40"/>
      <c r="K581" s="40"/>
      <c r="L581" s="40"/>
      <c r="M581" s="40"/>
      <c r="N581" s="40"/>
      <c r="O581" s="40"/>
      <c r="P581" s="40"/>
      <c r="Q581" s="40"/>
      <c r="R581" s="40"/>
      <c r="S581" s="40"/>
      <c r="T581" s="40"/>
      <c r="V581" s="40"/>
      <c r="W581" s="40"/>
    </row>
    <row r="582" spans="4:23" ht="15" customHeight="1">
      <c r="D582" s="42"/>
      <c r="E582" s="42"/>
      <c r="I582" s="40"/>
      <c r="J582" s="40"/>
      <c r="K582" s="40"/>
      <c r="L582" s="40"/>
      <c r="M582" s="40"/>
      <c r="N582" s="40"/>
      <c r="O582" s="40"/>
      <c r="P582" s="40"/>
      <c r="Q582" s="40"/>
      <c r="R582" s="40"/>
      <c r="S582" s="40"/>
      <c r="T582" s="40"/>
      <c r="V582" s="40"/>
      <c r="W582" s="40"/>
    </row>
    <row r="583" spans="4:23" ht="15" customHeight="1">
      <c r="D583" s="42"/>
      <c r="E583" s="42"/>
      <c r="I583" s="40"/>
      <c r="J583" s="40"/>
      <c r="K583" s="40"/>
      <c r="L583" s="40"/>
      <c r="M583" s="40"/>
      <c r="N583" s="40"/>
      <c r="O583" s="40"/>
      <c r="P583" s="40"/>
      <c r="Q583" s="40"/>
      <c r="R583" s="40"/>
      <c r="S583" s="40"/>
      <c r="T583" s="40"/>
      <c r="V583" s="40"/>
      <c r="W583" s="40"/>
    </row>
    <row r="584" spans="4:23" ht="15" customHeight="1">
      <c r="D584" s="42"/>
      <c r="E584" s="42"/>
      <c r="I584" s="40"/>
      <c r="J584" s="40"/>
      <c r="K584" s="40"/>
      <c r="L584" s="40"/>
      <c r="M584" s="40"/>
      <c r="N584" s="40"/>
      <c r="O584" s="40"/>
      <c r="P584" s="40"/>
      <c r="Q584" s="40"/>
      <c r="R584" s="40"/>
      <c r="S584" s="40"/>
      <c r="T584" s="40"/>
      <c r="V584" s="40"/>
      <c r="W584" s="40"/>
    </row>
    <row r="585" spans="4:23" ht="15" customHeight="1">
      <c r="D585" s="42"/>
      <c r="E585" s="42"/>
      <c r="I585" s="40"/>
      <c r="J585" s="40"/>
      <c r="K585" s="40"/>
      <c r="L585" s="40"/>
      <c r="M585" s="40"/>
      <c r="N585" s="40"/>
      <c r="O585" s="40"/>
      <c r="P585" s="40"/>
      <c r="Q585" s="40"/>
      <c r="R585" s="40"/>
      <c r="S585" s="40"/>
      <c r="T585" s="40"/>
      <c r="V585" s="40"/>
      <c r="W585" s="40"/>
    </row>
    <row r="586" spans="4:23" ht="15" customHeight="1">
      <c r="D586" s="42"/>
      <c r="E586" s="42"/>
      <c r="I586" s="40"/>
      <c r="J586" s="40"/>
      <c r="K586" s="40"/>
      <c r="L586" s="40"/>
      <c r="M586" s="40"/>
      <c r="N586" s="40"/>
      <c r="O586" s="40"/>
      <c r="P586" s="40"/>
      <c r="Q586" s="40"/>
      <c r="R586" s="40"/>
      <c r="S586" s="40"/>
      <c r="T586" s="40"/>
      <c r="V586" s="40"/>
      <c r="W586" s="40"/>
    </row>
    <row r="587" spans="4:23" ht="15" customHeight="1">
      <c r="D587" s="42"/>
      <c r="E587" s="42"/>
      <c r="I587" s="40"/>
      <c r="J587" s="40"/>
      <c r="K587" s="40"/>
      <c r="L587" s="40"/>
      <c r="M587" s="40"/>
      <c r="N587" s="40"/>
      <c r="O587" s="40"/>
      <c r="P587" s="40"/>
      <c r="Q587" s="40"/>
      <c r="R587" s="40"/>
      <c r="S587" s="40"/>
      <c r="T587" s="40"/>
      <c r="V587" s="40"/>
      <c r="W587" s="40"/>
    </row>
    <row r="588" spans="4:23" ht="15" customHeight="1">
      <c r="D588" s="42"/>
      <c r="E588" s="42"/>
      <c r="I588" s="40"/>
      <c r="J588" s="40"/>
      <c r="K588" s="40"/>
      <c r="L588" s="40"/>
      <c r="M588" s="40"/>
      <c r="N588" s="40"/>
      <c r="O588" s="40"/>
      <c r="P588" s="40"/>
      <c r="Q588" s="40"/>
      <c r="R588" s="40"/>
      <c r="S588" s="40"/>
      <c r="T588" s="40"/>
      <c r="V588" s="40"/>
      <c r="W588" s="40"/>
    </row>
    <row r="589" spans="4:23" ht="15" customHeight="1">
      <c r="D589" s="42"/>
      <c r="E589" s="42"/>
      <c r="I589" s="40"/>
      <c r="J589" s="40"/>
      <c r="K589" s="40"/>
      <c r="L589" s="40"/>
      <c r="M589" s="40"/>
      <c r="N589" s="40"/>
      <c r="O589" s="40"/>
      <c r="P589" s="40"/>
      <c r="Q589" s="40"/>
      <c r="R589" s="40"/>
      <c r="S589" s="40"/>
      <c r="T589" s="40"/>
      <c r="V589" s="40"/>
      <c r="W589" s="40"/>
    </row>
    <row r="590" spans="4:23" ht="15" customHeight="1">
      <c r="D590" s="42"/>
      <c r="E590" s="42"/>
      <c r="I590" s="40"/>
      <c r="J590" s="40"/>
      <c r="K590" s="40"/>
      <c r="L590" s="40"/>
      <c r="M590" s="40"/>
      <c r="N590" s="40"/>
      <c r="O590" s="40"/>
      <c r="P590" s="40"/>
      <c r="Q590" s="40"/>
      <c r="R590" s="40"/>
      <c r="S590" s="40"/>
      <c r="T590" s="40"/>
      <c r="V590" s="40"/>
      <c r="W590" s="40"/>
    </row>
    <row r="591" spans="4:23" ht="15" customHeight="1">
      <c r="D591" s="42"/>
      <c r="E591" s="42"/>
      <c r="I591" s="40"/>
      <c r="J591" s="40"/>
      <c r="K591" s="40"/>
      <c r="L591" s="40"/>
      <c r="M591" s="40"/>
      <c r="N591" s="40"/>
      <c r="O591" s="40"/>
      <c r="P591" s="40"/>
      <c r="Q591" s="40"/>
      <c r="R591" s="40"/>
      <c r="S591" s="40"/>
      <c r="T591" s="40"/>
      <c r="V591" s="40"/>
      <c r="W591" s="40"/>
    </row>
    <row r="592" spans="4:23" ht="15" customHeight="1">
      <c r="D592" s="42"/>
      <c r="E592" s="42"/>
      <c r="I592" s="40"/>
      <c r="J592" s="40"/>
      <c r="K592" s="40"/>
      <c r="L592" s="40"/>
      <c r="M592" s="40"/>
      <c r="N592" s="40"/>
      <c r="O592" s="40"/>
      <c r="P592" s="40"/>
      <c r="Q592" s="40"/>
      <c r="R592" s="40"/>
      <c r="S592" s="40"/>
      <c r="T592" s="40"/>
      <c r="V592" s="40"/>
      <c r="W592" s="40"/>
    </row>
    <row r="593" spans="4:23" ht="15" customHeight="1">
      <c r="D593" s="42"/>
      <c r="E593" s="42"/>
      <c r="I593" s="40"/>
      <c r="J593" s="40"/>
      <c r="K593" s="40"/>
      <c r="L593" s="40"/>
      <c r="M593" s="40"/>
      <c r="N593" s="40"/>
      <c r="O593" s="40"/>
      <c r="P593" s="40"/>
      <c r="Q593" s="40"/>
      <c r="R593" s="40"/>
      <c r="S593" s="40"/>
      <c r="T593" s="40"/>
      <c r="V593" s="40"/>
      <c r="W593" s="40"/>
    </row>
    <row r="594" spans="4:23" ht="15" customHeight="1">
      <c r="D594" s="42"/>
      <c r="E594" s="42"/>
      <c r="I594" s="40"/>
      <c r="J594" s="40"/>
      <c r="K594" s="40"/>
      <c r="L594" s="40"/>
      <c r="M594" s="40"/>
      <c r="N594" s="40"/>
      <c r="O594" s="40"/>
      <c r="P594" s="40"/>
      <c r="Q594" s="40"/>
      <c r="R594" s="40"/>
      <c r="S594" s="40"/>
      <c r="T594" s="40"/>
      <c r="V594" s="40"/>
      <c r="W594" s="40"/>
    </row>
    <row r="595" spans="4:23" ht="15" customHeight="1">
      <c r="D595" s="42"/>
      <c r="E595" s="42"/>
      <c r="I595" s="40"/>
      <c r="J595" s="40"/>
      <c r="K595" s="40"/>
      <c r="L595" s="40"/>
      <c r="M595" s="40"/>
      <c r="N595" s="40"/>
      <c r="O595" s="40"/>
      <c r="P595" s="40"/>
      <c r="Q595" s="40"/>
      <c r="R595" s="40"/>
      <c r="S595" s="40"/>
      <c r="T595" s="40"/>
      <c r="V595" s="40"/>
      <c r="W595" s="40"/>
    </row>
    <row r="596" spans="4:23" ht="15" customHeight="1">
      <c r="D596" s="42"/>
      <c r="E596" s="42"/>
      <c r="I596" s="40"/>
      <c r="J596" s="40"/>
      <c r="K596" s="40"/>
      <c r="L596" s="40"/>
      <c r="M596" s="40"/>
      <c r="N596" s="40"/>
      <c r="O596" s="40"/>
      <c r="P596" s="40"/>
      <c r="Q596" s="40"/>
      <c r="R596" s="40"/>
      <c r="S596" s="40"/>
      <c r="T596" s="40"/>
      <c r="V596" s="40"/>
      <c r="W596" s="40"/>
    </row>
    <row r="597" spans="4:23" ht="15" customHeight="1">
      <c r="D597" s="42"/>
      <c r="E597" s="42"/>
      <c r="I597" s="40"/>
      <c r="J597" s="40"/>
      <c r="K597" s="40"/>
      <c r="L597" s="40"/>
      <c r="M597" s="40"/>
      <c r="N597" s="40"/>
      <c r="O597" s="40"/>
      <c r="P597" s="40"/>
      <c r="Q597" s="40"/>
      <c r="R597" s="40"/>
      <c r="S597" s="40"/>
      <c r="T597" s="40"/>
      <c r="V597" s="40"/>
      <c r="W597" s="40"/>
    </row>
    <row r="598" spans="4:23" ht="15" customHeight="1">
      <c r="D598" s="42"/>
      <c r="E598" s="42"/>
      <c r="I598" s="40"/>
      <c r="J598" s="40"/>
      <c r="K598" s="40"/>
      <c r="L598" s="40"/>
      <c r="M598" s="40"/>
      <c r="N598" s="40"/>
      <c r="O598" s="40"/>
      <c r="P598" s="40"/>
      <c r="Q598" s="40"/>
      <c r="R598" s="40"/>
      <c r="S598" s="40"/>
      <c r="T598" s="40"/>
      <c r="V598" s="40"/>
      <c r="W598" s="40"/>
    </row>
    <row r="599" spans="4:23" ht="15" customHeight="1">
      <c r="D599" s="42"/>
      <c r="E599" s="42"/>
      <c r="I599" s="40"/>
      <c r="J599" s="40"/>
      <c r="K599" s="40"/>
      <c r="L599" s="40"/>
      <c r="M599" s="40"/>
      <c r="N599" s="40"/>
      <c r="O599" s="40"/>
      <c r="P599" s="40"/>
      <c r="Q599" s="40"/>
      <c r="R599" s="40"/>
      <c r="S599" s="40"/>
      <c r="T599" s="40"/>
      <c r="V599" s="40"/>
      <c r="W599" s="40"/>
    </row>
    <row r="600" spans="4:23" ht="15" customHeight="1">
      <c r="D600" s="42"/>
      <c r="E600" s="42"/>
      <c r="I600" s="40"/>
      <c r="J600" s="40"/>
      <c r="K600" s="40"/>
      <c r="L600" s="40"/>
      <c r="M600" s="40"/>
      <c r="N600" s="40"/>
      <c r="O600" s="40"/>
      <c r="P600" s="40"/>
      <c r="Q600" s="40"/>
      <c r="R600" s="40"/>
      <c r="S600" s="40"/>
      <c r="T600" s="40"/>
      <c r="V600" s="40"/>
      <c r="W600" s="40"/>
    </row>
    <row r="601" spans="4:23" ht="15" customHeight="1">
      <c r="D601" s="42"/>
      <c r="E601" s="42"/>
      <c r="I601" s="40"/>
      <c r="J601" s="40"/>
      <c r="K601" s="40"/>
      <c r="L601" s="40"/>
      <c r="M601" s="40"/>
      <c r="N601" s="40"/>
      <c r="O601" s="40"/>
      <c r="P601" s="40"/>
      <c r="Q601" s="40"/>
      <c r="R601" s="40"/>
      <c r="S601" s="40"/>
      <c r="T601" s="40"/>
      <c r="V601" s="40"/>
      <c r="W601" s="40"/>
    </row>
    <row r="602" spans="4:23" ht="15" customHeight="1">
      <c r="D602" s="42"/>
      <c r="E602" s="42"/>
      <c r="I602" s="40"/>
      <c r="J602" s="40"/>
      <c r="K602" s="40"/>
      <c r="L602" s="40"/>
      <c r="M602" s="40"/>
      <c r="N602" s="40"/>
      <c r="O602" s="40"/>
      <c r="P602" s="40"/>
      <c r="Q602" s="40"/>
      <c r="R602" s="40"/>
      <c r="S602" s="40"/>
      <c r="T602" s="40"/>
      <c r="V602" s="40"/>
      <c r="W602" s="40"/>
    </row>
    <row r="603" spans="4:23" ht="15" customHeight="1">
      <c r="D603" s="42"/>
      <c r="E603" s="42"/>
      <c r="I603" s="40"/>
      <c r="J603" s="40"/>
      <c r="K603" s="40"/>
      <c r="L603" s="40"/>
      <c r="M603" s="40"/>
      <c r="N603" s="40"/>
      <c r="O603" s="40"/>
      <c r="P603" s="40"/>
      <c r="Q603" s="40"/>
      <c r="R603" s="40"/>
      <c r="S603" s="40"/>
      <c r="T603" s="40"/>
      <c r="V603" s="40"/>
      <c r="W603" s="40"/>
    </row>
    <row r="604" spans="4:23" ht="15" customHeight="1">
      <c r="D604" s="42"/>
      <c r="E604" s="42"/>
      <c r="I604" s="40"/>
      <c r="J604" s="40"/>
      <c r="K604" s="40"/>
      <c r="L604" s="40"/>
      <c r="M604" s="40"/>
      <c r="N604" s="40"/>
      <c r="O604" s="40"/>
      <c r="P604" s="40"/>
      <c r="Q604" s="40"/>
      <c r="R604" s="40"/>
      <c r="S604" s="40"/>
      <c r="T604" s="40"/>
      <c r="V604" s="40"/>
      <c r="W604" s="40"/>
    </row>
    <row r="605" spans="4:23" ht="15" customHeight="1">
      <c r="D605" s="42"/>
      <c r="E605" s="42"/>
      <c r="I605" s="40"/>
      <c r="J605" s="40"/>
      <c r="K605" s="40"/>
      <c r="L605" s="40"/>
      <c r="M605" s="40"/>
      <c r="N605" s="40"/>
      <c r="O605" s="40"/>
      <c r="P605" s="40"/>
      <c r="Q605" s="40"/>
      <c r="R605" s="40"/>
      <c r="S605" s="40"/>
      <c r="T605" s="40"/>
      <c r="V605" s="40"/>
      <c r="W605" s="40"/>
    </row>
    <row r="606" spans="4:23" ht="15" customHeight="1">
      <c r="D606" s="42"/>
      <c r="E606" s="42"/>
      <c r="I606" s="40"/>
      <c r="J606" s="40"/>
      <c r="K606" s="40"/>
      <c r="L606" s="40"/>
      <c r="M606" s="40"/>
      <c r="N606" s="40"/>
      <c r="O606" s="40"/>
      <c r="P606" s="40"/>
      <c r="Q606" s="40"/>
      <c r="R606" s="40"/>
      <c r="S606" s="40"/>
      <c r="T606" s="40"/>
      <c r="V606" s="40"/>
      <c r="W606" s="40"/>
    </row>
    <row r="607" spans="4:23" ht="15" customHeight="1">
      <c r="D607" s="42"/>
      <c r="E607" s="42"/>
      <c r="I607" s="40"/>
      <c r="J607" s="40"/>
      <c r="K607" s="40"/>
      <c r="L607" s="40"/>
      <c r="M607" s="40"/>
      <c r="N607" s="40"/>
      <c r="O607" s="40"/>
      <c r="P607" s="40"/>
      <c r="Q607" s="40"/>
      <c r="R607" s="40"/>
      <c r="S607" s="40"/>
      <c r="T607" s="40"/>
      <c r="V607" s="40"/>
      <c r="W607" s="40"/>
    </row>
    <row r="608" spans="4:23" ht="15" customHeight="1">
      <c r="D608" s="42"/>
      <c r="E608" s="42"/>
      <c r="I608" s="40"/>
      <c r="J608" s="40"/>
      <c r="K608" s="40"/>
      <c r="L608" s="40"/>
      <c r="M608" s="40"/>
      <c r="N608" s="40"/>
      <c r="O608" s="40"/>
      <c r="P608" s="40"/>
      <c r="Q608" s="40"/>
      <c r="R608" s="40"/>
      <c r="S608" s="40"/>
      <c r="T608" s="40"/>
      <c r="V608" s="40"/>
      <c r="W608" s="40"/>
    </row>
    <row r="609" spans="4:23" ht="15" customHeight="1">
      <c r="D609" s="42"/>
      <c r="E609" s="42"/>
      <c r="I609" s="40"/>
      <c r="J609" s="40"/>
      <c r="K609" s="40"/>
      <c r="L609" s="40"/>
      <c r="M609" s="40"/>
      <c r="N609" s="40"/>
      <c r="O609" s="40"/>
      <c r="P609" s="40"/>
      <c r="Q609" s="40"/>
      <c r="R609" s="40"/>
      <c r="S609" s="40"/>
      <c r="T609" s="40"/>
      <c r="V609" s="40"/>
      <c r="W609" s="40"/>
    </row>
    <row r="610" spans="4:23" ht="15" customHeight="1">
      <c r="D610" s="42"/>
      <c r="E610" s="42"/>
      <c r="I610" s="40"/>
      <c r="J610" s="40"/>
      <c r="K610" s="40"/>
      <c r="L610" s="40"/>
      <c r="M610" s="40"/>
      <c r="N610" s="40"/>
      <c r="O610" s="40"/>
      <c r="P610" s="40"/>
      <c r="Q610" s="40"/>
      <c r="R610" s="40"/>
      <c r="S610" s="40"/>
      <c r="T610" s="40"/>
      <c r="V610" s="40"/>
      <c r="W610" s="40"/>
    </row>
    <row r="611" spans="4:23" ht="15" customHeight="1">
      <c r="D611" s="42"/>
      <c r="E611" s="42"/>
      <c r="I611" s="40"/>
      <c r="J611" s="40"/>
      <c r="K611" s="40"/>
      <c r="L611" s="40"/>
      <c r="M611" s="40"/>
      <c r="N611" s="40"/>
      <c r="O611" s="40"/>
      <c r="P611" s="40"/>
      <c r="Q611" s="40"/>
      <c r="R611" s="40"/>
      <c r="S611" s="40"/>
      <c r="T611" s="40"/>
      <c r="V611" s="40"/>
      <c r="W611" s="40"/>
    </row>
    <row r="612" spans="4:23" ht="15" customHeight="1">
      <c r="D612" s="42"/>
      <c r="E612" s="42"/>
      <c r="I612" s="40"/>
      <c r="J612" s="40"/>
      <c r="K612" s="40"/>
      <c r="L612" s="40"/>
      <c r="M612" s="40"/>
      <c r="N612" s="40"/>
      <c r="O612" s="40"/>
      <c r="P612" s="40"/>
      <c r="Q612" s="40"/>
      <c r="R612" s="40"/>
      <c r="S612" s="40"/>
      <c r="T612" s="40"/>
      <c r="V612" s="40"/>
      <c r="W612" s="40"/>
    </row>
    <row r="613" spans="4:23" ht="15" customHeight="1">
      <c r="D613" s="42"/>
      <c r="E613" s="42"/>
      <c r="I613" s="40"/>
      <c r="J613" s="40"/>
      <c r="K613" s="40"/>
      <c r="L613" s="40"/>
      <c r="M613" s="40"/>
      <c r="N613" s="40"/>
      <c r="O613" s="40"/>
      <c r="P613" s="40"/>
      <c r="Q613" s="40"/>
      <c r="R613" s="40"/>
      <c r="S613" s="40"/>
      <c r="T613" s="40"/>
      <c r="V613" s="40"/>
      <c r="W613" s="40"/>
    </row>
    <row r="614" spans="4:23" ht="15" customHeight="1">
      <c r="D614" s="42"/>
      <c r="E614" s="42"/>
      <c r="I614" s="40"/>
      <c r="J614" s="40"/>
      <c r="K614" s="40"/>
      <c r="L614" s="40"/>
      <c r="M614" s="40"/>
      <c r="N614" s="40"/>
      <c r="O614" s="40"/>
      <c r="P614" s="40"/>
      <c r="Q614" s="40"/>
      <c r="R614" s="40"/>
      <c r="S614" s="40"/>
      <c r="T614" s="40"/>
      <c r="V614" s="40"/>
      <c r="W614" s="40"/>
    </row>
    <row r="615" spans="4:23" ht="15" customHeight="1">
      <c r="D615" s="42"/>
      <c r="E615" s="42"/>
      <c r="I615" s="40"/>
      <c r="J615" s="40"/>
      <c r="K615" s="40"/>
      <c r="L615" s="40"/>
      <c r="M615" s="40"/>
      <c r="N615" s="40"/>
      <c r="O615" s="40"/>
      <c r="P615" s="40"/>
      <c r="Q615" s="40"/>
      <c r="R615" s="40"/>
      <c r="S615" s="40"/>
      <c r="T615" s="40"/>
      <c r="V615" s="40"/>
      <c r="W615" s="40"/>
    </row>
    <row r="616" spans="4:23" ht="15" customHeight="1">
      <c r="D616" s="42"/>
      <c r="E616" s="42"/>
      <c r="I616" s="40"/>
      <c r="J616" s="40"/>
      <c r="K616" s="40"/>
      <c r="L616" s="40"/>
      <c r="M616" s="40"/>
      <c r="N616" s="40"/>
      <c r="O616" s="40"/>
      <c r="P616" s="40"/>
      <c r="Q616" s="40"/>
      <c r="R616" s="40"/>
      <c r="S616" s="40"/>
      <c r="T616" s="40"/>
      <c r="V616" s="40"/>
      <c r="W616" s="40"/>
    </row>
    <row r="617" spans="4:23" ht="15" customHeight="1">
      <c r="D617" s="42"/>
      <c r="E617" s="42"/>
      <c r="I617" s="40"/>
      <c r="J617" s="40"/>
      <c r="K617" s="40"/>
      <c r="L617" s="40"/>
      <c r="M617" s="40"/>
      <c r="N617" s="40"/>
      <c r="O617" s="40"/>
      <c r="P617" s="40"/>
      <c r="Q617" s="40"/>
      <c r="R617" s="40"/>
      <c r="S617" s="40"/>
      <c r="T617" s="40"/>
      <c r="V617" s="40"/>
      <c r="W617" s="40"/>
    </row>
    <row r="618" spans="4:23" ht="15" customHeight="1">
      <c r="D618" s="42"/>
      <c r="E618" s="42"/>
      <c r="I618" s="40"/>
      <c r="J618" s="40"/>
      <c r="K618" s="40"/>
      <c r="L618" s="40"/>
      <c r="M618" s="40"/>
      <c r="N618" s="40"/>
      <c r="O618" s="40"/>
      <c r="P618" s="40"/>
      <c r="Q618" s="40"/>
      <c r="R618" s="40"/>
      <c r="S618" s="40"/>
      <c r="T618" s="40"/>
      <c r="V618" s="40"/>
      <c r="W618" s="40"/>
    </row>
    <row r="619" spans="4:23" ht="15" customHeight="1">
      <c r="D619" s="42"/>
      <c r="E619" s="42"/>
      <c r="I619" s="40"/>
      <c r="J619" s="40"/>
      <c r="K619" s="40"/>
      <c r="L619" s="40"/>
      <c r="M619" s="40"/>
      <c r="N619" s="40"/>
      <c r="O619" s="40"/>
      <c r="P619" s="40"/>
      <c r="Q619" s="40"/>
      <c r="R619" s="40"/>
      <c r="S619" s="40"/>
      <c r="T619" s="40"/>
      <c r="V619" s="40"/>
      <c r="W619" s="40"/>
    </row>
    <row r="620" spans="4:23" ht="15" customHeight="1">
      <c r="D620" s="42"/>
      <c r="E620" s="42"/>
      <c r="I620" s="40"/>
      <c r="J620" s="40"/>
      <c r="K620" s="40"/>
      <c r="L620" s="40"/>
      <c r="M620" s="40"/>
      <c r="N620" s="40"/>
      <c r="O620" s="40"/>
      <c r="P620" s="40"/>
      <c r="Q620" s="40"/>
      <c r="R620" s="40"/>
      <c r="S620" s="40"/>
      <c r="T620" s="40"/>
      <c r="V620" s="40"/>
      <c r="W620" s="40"/>
    </row>
    <row r="621" spans="4:23" ht="15" customHeight="1">
      <c r="D621" s="42"/>
      <c r="E621" s="42"/>
      <c r="I621" s="40"/>
      <c r="J621" s="40"/>
      <c r="K621" s="40"/>
      <c r="L621" s="40"/>
      <c r="M621" s="40"/>
      <c r="N621" s="40"/>
      <c r="O621" s="40"/>
      <c r="P621" s="40"/>
      <c r="Q621" s="40"/>
      <c r="R621" s="40"/>
      <c r="S621" s="40"/>
      <c r="T621" s="40"/>
      <c r="V621" s="40"/>
      <c r="W621" s="40"/>
    </row>
    <row r="622" spans="4:23" ht="15" customHeight="1">
      <c r="D622" s="42"/>
      <c r="E622" s="42"/>
      <c r="I622" s="40"/>
      <c r="J622" s="40"/>
      <c r="K622" s="40"/>
      <c r="L622" s="40"/>
      <c r="M622" s="40"/>
      <c r="N622" s="40"/>
      <c r="O622" s="40"/>
      <c r="P622" s="40"/>
      <c r="Q622" s="40"/>
      <c r="R622" s="40"/>
      <c r="S622" s="40"/>
      <c r="T622" s="40"/>
      <c r="V622" s="40"/>
      <c r="W622" s="40"/>
    </row>
    <row r="623" spans="4:23" ht="15" customHeight="1">
      <c r="D623" s="42"/>
      <c r="E623" s="42"/>
      <c r="I623" s="40"/>
      <c r="J623" s="40"/>
      <c r="K623" s="40"/>
      <c r="L623" s="40"/>
      <c r="M623" s="40"/>
      <c r="N623" s="40"/>
      <c r="O623" s="40"/>
      <c r="P623" s="40"/>
      <c r="Q623" s="40"/>
      <c r="R623" s="40"/>
      <c r="S623" s="40"/>
      <c r="T623" s="40"/>
      <c r="V623" s="40"/>
      <c r="W623" s="40"/>
    </row>
    <row r="624" spans="4:23" ht="15" customHeight="1">
      <c r="D624" s="42"/>
      <c r="E624" s="42"/>
      <c r="I624" s="40"/>
      <c r="J624" s="40"/>
      <c r="K624" s="40"/>
      <c r="L624" s="40"/>
      <c r="M624" s="40"/>
      <c r="N624" s="40"/>
      <c r="O624" s="40"/>
      <c r="P624" s="40"/>
      <c r="Q624" s="40"/>
      <c r="R624" s="40"/>
      <c r="S624" s="40"/>
      <c r="T624" s="40"/>
      <c r="V624" s="40"/>
      <c r="W624" s="40"/>
    </row>
    <row r="625" spans="4:23" ht="15" customHeight="1">
      <c r="D625" s="42"/>
      <c r="E625" s="42"/>
      <c r="I625" s="40"/>
      <c r="J625" s="40"/>
      <c r="K625" s="40"/>
      <c r="L625" s="40"/>
      <c r="M625" s="40"/>
      <c r="N625" s="40"/>
      <c r="O625" s="40"/>
      <c r="P625" s="40"/>
      <c r="Q625" s="40"/>
      <c r="R625" s="40"/>
      <c r="S625" s="40"/>
      <c r="T625" s="40"/>
      <c r="V625" s="40"/>
      <c r="W625" s="40"/>
    </row>
    <row r="626" spans="4:23" ht="15" customHeight="1">
      <c r="D626" s="42"/>
      <c r="E626" s="42"/>
      <c r="I626" s="40"/>
      <c r="J626" s="40"/>
      <c r="K626" s="40"/>
      <c r="L626" s="40"/>
      <c r="M626" s="40"/>
      <c r="N626" s="40"/>
      <c r="O626" s="40"/>
      <c r="P626" s="40"/>
      <c r="Q626" s="40"/>
      <c r="R626" s="40"/>
      <c r="S626" s="40"/>
      <c r="T626" s="40"/>
      <c r="V626" s="40"/>
      <c r="W626" s="40"/>
    </row>
    <row r="627" spans="4:23" ht="15" customHeight="1">
      <c r="D627" s="42"/>
      <c r="E627" s="42"/>
      <c r="I627" s="40"/>
      <c r="J627" s="40"/>
      <c r="K627" s="40"/>
      <c r="L627" s="40"/>
      <c r="M627" s="40"/>
      <c r="N627" s="40"/>
      <c r="O627" s="40"/>
      <c r="P627" s="40"/>
      <c r="Q627" s="40"/>
      <c r="R627" s="40"/>
      <c r="S627" s="40"/>
      <c r="T627" s="40"/>
      <c r="V627" s="40"/>
      <c r="W627" s="40"/>
    </row>
    <row r="628" spans="4:23" ht="15" customHeight="1">
      <c r="D628" s="42"/>
      <c r="E628" s="42"/>
      <c r="I628" s="40"/>
      <c r="J628" s="40"/>
      <c r="K628" s="40"/>
      <c r="L628" s="40"/>
      <c r="M628" s="40"/>
      <c r="N628" s="40"/>
      <c r="O628" s="40"/>
      <c r="P628" s="40"/>
      <c r="Q628" s="40"/>
      <c r="R628" s="40"/>
      <c r="S628" s="40"/>
      <c r="T628" s="40"/>
      <c r="V628" s="40"/>
      <c r="W628" s="40"/>
    </row>
    <row r="629" spans="4:23" ht="15" customHeight="1">
      <c r="D629" s="42"/>
      <c r="E629" s="42"/>
      <c r="I629" s="40"/>
      <c r="J629" s="40"/>
      <c r="K629" s="40"/>
      <c r="L629" s="40"/>
      <c r="M629" s="40"/>
      <c r="N629" s="40"/>
      <c r="O629" s="40"/>
      <c r="P629" s="40"/>
      <c r="Q629" s="40"/>
      <c r="R629" s="40"/>
      <c r="S629" s="40"/>
      <c r="T629" s="40"/>
      <c r="V629" s="40"/>
      <c r="W629" s="40"/>
    </row>
    <row r="630" spans="4:23" ht="15" customHeight="1">
      <c r="D630" s="42"/>
      <c r="E630" s="42"/>
      <c r="I630" s="40"/>
      <c r="J630" s="40"/>
      <c r="K630" s="40"/>
      <c r="L630" s="40"/>
      <c r="M630" s="40"/>
      <c r="N630" s="40"/>
      <c r="O630" s="40"/>
      <c r="P630" s="40"/>
      <c r="Q630" s="40"/>
      <c r="R630" s="40"/>
      <c r="S630" s="40"/>
      <c r="T630" s="40"/>
      <c r="V630" s="40"/>
      <c r="W630" s="40"/>
    </row>
    <row r="631" spans="4:23" ht="15" customHeight="1">
      <c r="D631" s="42"/>
      <c r="E631" s="42"/>
      <c r="I631" s="40"/>
      <c r="J631" s="40"/>
      <c r="K631" s="40"/>
      <c r="L631" s="40"/>
      <c r="M631" s="40"/>
      <c r="N631" s="40"/>
      <c r="O631" s="40"/>
      <c r="P631" s="40"/>
      <c r="Q631" s="40"/>
      <c r="R631" s="40"/>
      <c r="S631" s="40"/>
      <c r="T631" s="40"/>
      <c r="V631" s="40"/>
      <c r="W631" s="40"/>
    </row>
    <row r="632" spans="4:23" ht="15" customHeight="1">
      <c r="D632" s="42"/>
      <c r="E632" s="42"/>
      <c r="I632" s="40"/>
      <c r="J632" s="40"/>
      <c r="K632" s="40"/>
      <c r="L632" s="40"/>
      <c r="M632" s="40"/>
      <c r="N632" s="40"/>
      <c r="O632" s="40"/>
      <c r="P632" s="40"/>
      <c r="Q632" s="40"/>
      <c r="R632" s="40"/>
      <c r="S632" s="40"/>
      <c r="T632" s="40"/>
      <c r="V632" s="40"/>
      <c r="W632" s="40"/>
    </row>
    <row r="633" spans="4:23" ht="15" customHeight="1">
      <c r="D633" s="42"/>
      <c r="E633" s="42"/>
      <c r="I633" s="40"/>
      <c r="J633" s="40"/>
      <c r="K633" s="40"/>
      <c r="L633" s="40"/>
      <c r="M633" s="40"/>
      <c r="N633" s="40"/>
      <c r="O633" s="40"/>
      <c r="P633" s="40"/>
      <c r="Q633" s="40"/>
      <c r="R633" s="40"/>
      <c r="S633" s="40"/>
      <c r="T633" s="40"/>
      <c r="V633" s="40"/>
      <c r="W633" s="40"/>
    </row>
    <row r="634" spans="4:23" ht="15" customHeight="1">
      <c r="D634" s="42"/>
      <c r="E634" s="42"/>
      <c r="I634" s="40"/>
      <c r="J634" s="40"/>
      <c r="K634" s="40"/>
      <c r="L634" s="40"/>
      <c r="M634" s="40"/>
      <c r="N634" s="40"/>
      <c r="O634" s="40"/>
      <c r="P634" s="40"/>
      <c r="Q634" s="40"/>
      <c r="R634" s="40"/>
      <c r="S634" s="40"/>
      <c r="T634" s="40"/>
      <c r="V634" s="40"/>
      <c r="W634" s="40"/>
    </row>
    <row r="635" spans="4:23" ht="15" customHeight="1">
      <c r="D635" s="42"/>
      <c r="E635" s="42"/>
      <c r="I635" s="40"/>
      <c r="J635" s="40"/>
      <c r="K635" s="40"/>
      <c r="L635" s="40"/>
      <c r="M635" s="40"/>
      <c r="N635" s="40"/>
      <c r="O635" s="40"/>
      <c r="P635" s="40"/>
      <c r="Q635" s="40"/>
      <c r="R635" s="40"/>
      <c r="S635" s="40"/>
      <c r="T635" s="40"/>
      <c r="V635" s="40"/>
      <c r="W635" s="40"/>
    </row>
    <row r="636" spans="4:23" ht="15" customHeight="1">
      <c r="D636" s="42"/>
      <c r="E636" s="42"/>
      <c r="I636" s="40"/>
      <c r="J636" s="40"/>
      <c r="K636" s="40"/>
      <c r="L636" s="40"/>
      <c r="M636" s="40"/>
      <c r="N636" s="40"/>
      <c r="O636" s="40"/>
      <c r="P636" s="40"/>
      <c r="Q636" s="40"/>
      <c r="R636" s="40"/>
      <c r="S636" s="40"/>
      <c r="T636" s="40"/>
      <c r="V636" s="40"/>
      <c r="W636" s="40"/>
    </row>
    <row r="637" spans="4:23" ht="15" customHeight="1">
      <c r="D637" s="42"/>
      <c r="E637" s="42"/>
      <c r="I637" s="40"/>
      <c r="J637" s="40"/>
      <c r="K637" s="40"/>
      <c r="L637" s="40"/>
      <c r="M637" s="40"/>
      <c r="N637" s="40"/>
      <c r="O637" s="40"/>
      <c r="P637" s="40"/>
      <c r="Q637" s="40"/>
      <c r="R637" s="40"/>
      <c r="S637" s="40"/>
      <c r="T637" s="40"/>
      <c r="V637" s="40"/>
      <c r="W637" s="40"/>
    </row>
    <row r="638" spans="4:23" ht="15" customHeight="1">
      <c r="D638" s="42"/>
      <c r="E638" s="42"/>
      <c r="I638" s="40"/>
      <c r="J638" s="40"/>
      <c r="K638" s="40"/>
      <c r="L638" s="40"/>
      <c r="M638" s="40"/>
      <c r="N638" s="40"/>
      <c r="O638" s="40"/>
      <c r="P638" s="40"/>
      <c r="Q638" s="40"/>
      <c r="R638" s="40"/>
      <c r="S638" s="40"/>
      <c r="T638" s="40"/>
      <c r="V638" s="40"/>
      <c r="W638" s="40"/>
    </row>
    <row r="639" spans="4:23" ht="15" customHeight="1">
      <c r="D639" s="42"/>
      <c r="E639" s="42"/>
      <c r="I639" s="40"/>
      <c r="J639" s="40"/>
      <c r="K639" s="40"/>
      <c r="L639" s="40"/>
      <c r="M639" s="40"/>
      <c r="N639" s="40"/>
      <c r="O639" s="40"/>
      <c r="P639" s="40"/>
      <c r="Q639" s="40"/>
      <c r="R639" s="40"/>
      <c r="S639" s="40"/>
      <c r="T639" s="40"/>
      <c r="V639" s="40"/>
      <c r="W639" s="40"/>
    </row>
    <row r="640" spans="4:23" ht="15" customHeight="1">
      <c r="D640" s="42"/>
      <c r="E640" s="42"/>
      <c r="I640" s="40"/>
      <c r="J640" s="40"/>
      <c r="K640" s="40"/>
      <c r="L640" s="40"/>
      <c r="M640" s="40"/>
      <c r="N640" s="40"/>
      <c r="O640" s="40"/>
      <c r="P640" s="40"/>
      <c r="Q640" s="40"/>
      <c r="R640" s="40"/>
      <c r="S640" s="40"/>
      <c r="T640" s="40"/>
      <c r="V640" s="40"/>
      <c r="W640" s="40"/>
    </row>
    <row r="641" spans="4:23" ht="15" customHeight="1">
      <c r="D641" s="42"/>
      <c r="E641" s="42"/>
      <c r="I641" s="40"/>
      <c r="J641" s="40"/>
      <c r="K641" s="40"/>
      <c r="L641" s="40"/>
      <c r="M641" s="40"/>
      <c r="N641" s="40"/>
      <c r="O641" s="40"/>
      <c r="P641" s="40"/>
      <c r="Q641" s="40"/>
      <c r="R641" s="40"/>
      <c r="S641" s="40"/>
      <c r="T641" s="40"/>
      <c r="V641" s="40"/>
      <c r="W641" s="40"/>
    </row>
    <row r="642" spans="4:23" ht="15" customHeight="1">
      <c r="D642" s="42"/>
      <c r="E642" s="42"/>
      <c r="I642" s="40"/>
      <c r="J642" s="40"/>
      <c r="K642" s="40"/>
      <c r="L642" s="40"/>
      <c r="M642" s="40"/>
      <c r="N642" s="40"/>
      <c r="O642" s="40"/>
      <c r="P642" s="40"/>
      <c r="Q642" s="40"/>
      <c r="R642" s="40"/>
      <c r="S642" s="40"/>
      <c r="T642" s="40"/>
      <c r="V642" s="40"/>
      <c r="W642" s="40"/>
    </row>
    <row r="643" spans="4:23" ht="15" customHeight="1">
      <c r="D643" s="42"/>
      <c r="E643" s="42"/>
      <c r="I643" s="40"/>
      <c r="J643" s="40"/>
      <c r="K643" s="40"/>
      <c r="L643" s="40"/>
      <c r="M643" s="40"/>
      <c r="N643" s="40"/>
      <c r="O643" s="40"/>
      <c r="P643" s="40"/>
      <c r="Q643" s="40"/>
      <c r="R643" s="40"/>
      <c r="S643" s="40"/>
      <c r="T643" s="40"/>
      <c r="V643" s="40"/>
      <c r="W643" s="40"/>
    </row>
    <row r="644" spans="4:23" ht="15" customHeight="1">
      <c r="D644" s="42"/>
      <c r="E644" s="42"/>
      <c r="I644" s="40"/>
      <c r="J644" s="40"/>
      <c r="K644" s="40"/>
      <c r="L644" s="40"/>
      <c r="M644" s="40"/>
      <c r="N644" s="40"/>
      <c r="O644" s="40"/>
      <c r="P644" s="40"/>
      <c r="Q644" s="40"/>
      <c r="R644" s="40"/>
      <c r="S644" s="40"/>
      <c r="T644" s="40"/>
      <c r="V644" s="40"/>
      <c r="W644" s="40"/>
    </row>
    <row r="645" spans="4:23" ht="15" customHeight="1">
      <c r="D645" s="42"/>
      <c r="E645" s="42"/>
      <c r="I645" s="40"/>
      <c r="J645" s="40"/>
      <c r="K645" s="40"/>
      <c r="L645" s="40"/>
      <c r="M645" s="40"/>
      <c r="N645" s="40"/>
      <c r="O645" s="40"/>
      <c r="P645" s="40"/>
      <c r="Q645" s="40"/>
      <c r="R645" s="40"/>
      <c r="S645" s="40"/>
      <c r="T645" s="40"/>
      <c r="V645" s="40"/>
      <c r="W645" s="40"/>
    </row>
    <row r="646" spans="4:23" ht="15" customHeight="1">
      <c r="D646" s="42"/>
      <c r="E646" s="42"/>
      <c r="I646" s="40"/>
      <c r="J646" s="40"/>
      <c r="K646" s="40"/>
      <c r="L646" s="40"/>
      <c r="M646" s="40"/>
      <c r="N646" s="40"/>
      <c r="O646" s="40"/>
      <c r="P646" s="40"/>
      <c r="Q646" s="40"/>
      <c r="R646" s="40"/>
      <c r="S646" s="40"/>
      <c r="T646" s="40"/>
      <c r="V646" s="40"/>
      <c r="W646" s="40"/>
    </row>
    <row r="647" spans="4:23" ht="15" customHeight="1">
      <c r="D647" s="42"/>
      <c r="E647" s="42"/>
      <c r="I647" s="40"/>
      <c r="J647" s="40"/>
      <c r="K647" s="40"/>
      <c r="L647" s="40"/>
      <c r="M647" s="40"/>
      <c r="N647" s="40"/>
      <c r="O647" s="40"/>
      <c r="P647" s="40"/>
      <c r="Q647" s="40"/>
      <c r="R647" s="40"/>
      <c r="S647" s="40"/>
      <c r="T647" s="40"/>
      <c r="V647" s="40"/>
      <c r="W647" s="40"/>
    </row>
    <row r="648" spans="4:23" ht="15" customHeight="1">
      <c r="D648" s="42"/>
      <c r="E648" s="42"/>
      <c r="I648" s="40"/>
      <c r="J648" s="40"/>
      <c r="K648" s="40"/>
      <c r="L648" s="40"/>
      <c r="M648" s="40"/>
      <c r="N648" s="40"/>
      <c r="O648" s="40"/>
      <c r="P648" s="40"/>
      <c r="Q648" s="40"/>
      <c r="R648" s="40"/>
      <c r="S648" s="40"/>
      <c r="T648" s="40"/>
      <c r="V648" s="40"/>
      <c r="W648" s="40"/>
    </row>
    <row r="649" spans="4:23" ht="15" customHeight="1">
      <c r="D649" s="42"/>
      <c r="E649" s="42"/>
      <c r="I649" s="40"/>
      <c r="J649" s="40"/>
      <c r="K649" s="40"/>
      <c r="L649" s="40"/>
      <c r="M649" s="40"/>
      <c r="N649" s="40"/>
      <c r="O649" s="40"/>
      <c r="P649" s="40"/>
      <c r="Q649" s="40"/>
      <c r="R649" s="40"/>
      <c r="S649" s="40"/>
      <c r="T649" s="40"/>
      <c r="V649" s="40"/>
      <c r="W649" s="40"/>
    </row>
    <row r="650" spans="4:23" ht="15" customHeight="1">
      <c r="D650" s="42"/>
      <c r="E650" s="42"/>
      <c r="I650" s="40"/>
      <c r="J650" s="40"/>
      <c r="K650" s="40"/>
      <c r="L650" s="40"/>
      <c r="M650" s="40"/>
      <c r="N650" s="40"/>
      <c r="O650" s="40"/>
      <c r="P650" s="40"/>
      <c r="Q650" s="40"/>
      <c r="R650" s="40"/>
      <c r="S650" s="40"/>
      <c r="T650" s="40"/>
      <c r="V650" s="40"/>
      <c r="W650" s="40"/>
    </row>
    <row r="651" spans="4:23" ht="15" customHeight="1">
      <c r="D651" s="42"/>
      <c r="E651" s="42"/>
      <c r="I651" s="40"/>
      <c r="J651" s="40"/>
      <c r="K651" s="40"/>
      <c r="L651" s="40"/>
      <c r="M651" s="40"/>
      <c r="N651" s="40"/>
      <c r="O651" s="40"/>
      <c r="P651" s="40"/>
      <c r="Q651" s="40"/>
      <c r="R651" s="40"/>
      <c r="S651" s="40"/>
      <c r="T651" s="40"/>
      <c r="V651" s="40"/>
      <c r="W651" s="40"/>
    </row>
    <row r="652" spans="4:23" ht="15" customHeight="1">
      <c r="D652" s="42"/>
      <c r="E652" s="42"/>
      <c r="I652" s="40"/>
      <c r="J652" s="40"/>
      <c r="K652" s="40"/>
      <c r="L652" s="40"/>
      <c r="M652" s="40"/>
      <c r="N652" s="40"/>
      <c r="O652" s="40"/>
      <c r="P652" s="40"/>
      <c r="Q652" s="40"/>
      <c r="R652" s="40"/>
      <c r="S652" s="40"/>
      <c r="T652" s="40"/>
      <c r="V652" s="40"/>
      <c r="W652" s="40"/>
    </row>
    <row r="653" spans="4:23" ht="15" customHeight="1">
      <c r="D653" s="42"/>
      <c r="E653" s="42"/>
      <c r="I653" s="40"/>
      <c r="J653" s="40"/>
      <c r="K653" s="40"/>
      <c r="L653" s="40"/>
      <c r="M653" s="40"/>
      <c r="N653" s="40"/>
      <c r="O653" s="40"/>
      <c r="P653" s="40"/>
      <c r="Q653" s="40"/>
      <c r="R653" s="40"/>
      <c r="S653" s="40"/>
      <c r="T653" s="40"/>
      <c r="V653" s="40"/>
      <c r="W653" s="40"/>
    </row>
    <row r="654" spans="4:23" ht="15" customHeight="1">
      <c r="D654" s="42"/>
      <c r="E654" s="42"/>
      <c r="I654" s="40"/>
      <c r="J654" s="40"/>
      <c r="K654" s="40"/>
      <c r="L654" s="40"/>
      <c r="M654" s="40"/>
      <c r="N654" s="40"/>
      <c r="O654" s="40"/>
      <c r="P654" s="40"/>
      <c r="Q654" s="40"/>
      <c r="R654" s="40"/>
      <c r="S654" s="40"/>
      <c r="T654" s="40"/>
      <c r="V654" s="40"/>
      <c r="W654" s="40"/>
    </row>
    <row r="655" spans="4:23" ht="15" customHeight="1">
      <c r="D655" s="42"/>
      <c r="E655" s="42"/>
      <c r="I655" s="40"/>
      <c r="J655" s="40"/>
      <c r="K655" s="40"/>
      <c r="L655" s="40"/>
      <c r="M655" s="40"/>
      <c r="N655" s="40"/>
      <c r="O655" s="40"/>
      <c r="P655" s="40"/>
      <c r="Q655" s="40"/>
      <c r="R655" s="40"/>
      <c r="S655" s="40"/>
      <c r="T655" s="40"/>
      <c r="V655" s="40"/>
      <c r="W655" s="40"/>
    </row>
    <row r="656" spans="4:23" ht="15" customHeight="1">
      <c r="D656" s="42"/>
      <c r="E656" s="42"/>
      <c r="I656" s="40"/>
      <c r="J656" s="40"/>
      <c r="K656" s="40"/>
      <c r="L656" s="40"/>
      <c r="M656" s="40"/>
      <c r="N656" s="40"/>
      <c r="O656" s="40"/>
      <c r="P656" s="40"/>
      <c r="Q656" s="40"/>
      <c r="R656" s="40"/>
      <c r="S656" s="40"/>
      <c r="T656" s="40"/>
      <c r="V656" s="40"/>
      <c r="W656" s="40"/>
    </row>
    <row r="657" spans="4:23" ht="15" customHeight="1">
      <c r="D657" s="42"/>
      <c r="E657" s="42"/>
      <c r="I657" s="40"/>
      <c r="J657" s="40"/>
      <c r="K657" s="40"/>
      <c r="L657" s="40"/>
      <c r="M657" s="40"/>
      <c r="N657" s="40"/>
      <c r="O657" s="40"/>
      <c r="P657" s="40"/>
      <c r="Q657" s="40"/>
      <c r="R657" s="40"/>
      <c r="S657" s="40"/>
      <c r="T657" s="40"/>
      <c r="V657" s="40"/>
      <c r="W657" s="40"/>
    </row>
    <row r="658" spans="4:23" ht="15" customHeight="1">
      <c r="D658" s="42"/>
      <c r="E658" s="42"/>
      <c r="I658" s="40"/>
      <c r="J658" s="40"/>
      <c r="K658" s="40"/>
      <c r="L658" s="40"/>
      <c r="M658" s="40"/>
      <c r="N658" s="40"/>
      <c r="O658" s="40"/>
      <c r="P658" s="40"/>
      <c r="Q658" s="40"/>
      <c r="R658" s="40"/>
      <c r="S658" s="40"/>
      <c r="T658" s="40"/>
      <c r="V658" s="40"/>
      <c r="W658" s="40"/>
    </row>
    <row r="659" spans="4:23" ht="15" customHeight="1">
      <c r="D659" s="42"/>
      <c r="E659" s="42"/>
      <c r="I659" s="40"/>
      <c r="J659" s="40"/>
      <c r="K659" s="40"/>
      <c r="L659" s="40"/>
      <c r="M659" s="40"/>
      <c r="N659" s="40"/>
      <c r="O659" s="40"/>
      <c r="P659" s="40"/>
      <c r="Q659" s="40"/>
      <c r="R659" s="40"/>
      <c r="S659" s="40"/>
      <c r="T659" s="40"/>
      <c r="V659" s="40"/>
      <c r="W659" s="40"/>
    </row>
    <row r="660" spans="4:23" ht="15" customHeight="1">
      <c r="D660" s="42"/>
      <c r="E660" s="42"/>
      <c r="I660" s="40"/>
      <c r="J660" s="40"/>
      <c r="K660" s="40"/>
      <c r="L660" s="40"/>
      <c r="M660" s="40"/>
      <c r="N660" s="40"/>
      <c r="O660" s="40"/>
      <c r="P660" s="40"/>
      <c r="Q660" s="40"/>
      <c r="R660" s="40"/>
      <c r="S660" s="40"/>
      <c r="T660" s="40"/>
      <c r="V660" s="40"/>
      <c r="W660" s="40"/>
    </row>
    <row r="661" spans="4:23" ht="15" customHeight="1">
      <c r="D661" s="42"/>
      <c r="E661" s="42"/>
      <c r="I661" s="40"/>
      <c r="J661" s="40"/>
      <c r="K661" s="40"/>
      <c r="L661" s="40"/>
      <c r="M661" s="40"/>
      <c r="N661" s="40"/>
      <c r="O661" s="40"/>
      <c r="P661" s="40"/>
      <c r="Q661" s="40"/>
      <c r="R661" s="40"/>
      <c r="S661" s="40"/>
      <c r="T661" s="40"/>
      <c r="V661" s="40"/>
      <c r="W661" s="40"/>
    </row>
    <row r="662" spans="4:23" ht="15" customHeight="1">
      <c r="D662" s="42"/>
      <c r="E662" s="42"/>
      <c r="I662" s="40"/>
      <c r="J662" s="40"/>
      <c r="K662" s="40"/>
      <c r="L662" s="40"/>
      <c r="M662" s="40"/>
      <c r="N662" s="40"/>
      <c r="O662" s="40"/>
      <c r="P662" s="40"/>
      <c r="Q662" s="40"/>
      <c r="R662" s="40"/>
      <c r="S662" s="40"/>
      <c r="T662" s="40"/>
      <c r="V662" s="40"/>
      <c r="W662" s="40"/>
    </row>
    <row r="663" spans="4:23" ht="15" customHeight="1">
      <c r="D663" s="42"/>
      <c r="E663" s="42"/>
      <c r="I663" s="40"/>
      <c r="J663" s="40"/>
      <c r="K663" s="40"/>
      <c r="L663" s="40"/>
      <c r="M663" s="40"/>
      <c r="N663" s="40"/>
      <c r="O663" s="40"/>
      <c r="P663" s="40"/>
      <c r="Q663" s="40"/>
      <c r="R663" s="40"/>
      <c r="S663" s="40"/>
      <c r="T663" s="40"/>
      <c r="V663" s="40"/>
      <c r="W663" s="40"/>
    </row>
    <row r="664" spans="4:23" ht="15" customHeight="1">
      <c r="D664" s="42"/>
      <c r="E664" s="42"/>
      <c r="I664" s="40"/>
      <c r="J664" s="40"/>
      <c r="K664" s="40"/>
      <c r="L664" s="40"/>
      <c r="M664" s="40"/>
      <c r="N664" s="40"/>
      <c r="O664" s="40"/>
      <c r="P664" s="40"/>
      <c r="Q664" s="40"/>
      <c r="R664" s="40"/>
      <c r="S664" s="40"/>
      <c r="T664" s="40"/>
      <c r="V664" s="40"/>
      <c r="W664" s="40"/>
    </row>
    <row r="665" spans="4:23" ht="15" customHeight="1">
      <c r="D665" s="42"/>
      <c r="E665" s="42"/>
      <c r="I665" s="40"/>
      <c r="J665" s="40"/>
      <c r="K665" s="40"/>
      <c r="L665" s="40"/>
      <c r="M665" s="40"/>
      <c r="N665" s="40"/>
      <c r="O665" s="40"/>
      <c r="P665" s="40"/>
      <c r="Q665" s="40"/>
      <c r="R665" s="40"/>
      <c r="S665" s="40"/>
      <c r="T665" s="40"/>
      <c r="V665" s="40"/>
      <c r="W665" s="40"/>
    </row>
    <row r="666" spans="4:23" ht="15" customHeight="1">
      <c r="D666" s="42"/>
      <c r="E666" s="42"/>
      <c r="I666" s="40"/>
      <c r="J666" s="40"/>
      <c r="K666" s="40"/>
      <c r="L666" s="40"/>
      <c r="M666" s="40"/>
      <c r="N666" s="40"/>
      <c r="O666" s="40"/>
      <c r="P666" s="40"/>
      <c r="Q666" s="40"/>
      <c r="R666" s="40"/>
      <c r="S666" s="40"/>
      <c r="T666" s="40"/>
      <c r="V666" s="40"/>
      <c r="W666" s="40"/>
    </row>
    <row r="667" spans="4:23" ht="15" customHeight="1">
      <c r="D667" s="42"/>
      <c r="E667" s="42"/>
      <c r="I667" s="40"/>
      <c r="J667" s="40"/>
      <c r="K667" s="40"/>
      <c r="L667" s="40"/>
      <c r="M667" s="40"/>
      <c r="N667" s="40"/>
      <c r="O667" s="40"/>
      <c r="P667" s="40"/>
      <c r="Q667" s="40"/>
      <c r="R667" s="40"/>
      <c r="S667" s="40"/>
      <c r="T667" s="40"/>
      <c r="V667" s="40"/>
      <c r="W667" s="40"/>
    </row>
    <row r="668" spans="4:23" ht="15" customHeight="1">
      <c r="D668" s="42"/>
      <c r="E668" s="42"/>
      <c r="I668" s="40"/>
      <c r="J668" s="40"/>
      <c r="K668" s="40"/>
      <c r="L668" s="40"/>
      <c r="M668" s="40"/>
      <c r="N668" s="40"/>
      <c r="O668" s="40"/>
      <c r="P668" s="40"/>
      <c r="Q668" s="40"/>
      <c r="R668" s="40"/>
      <c r="S668" s="40"/>
      <c r="T668" s="40"/>
      <c r="V668" s="40"/>
      <c r="W668" s="40"/>
    </row>
    <row r="669" spans="4:23" ht="15" customHeight="1">
      <c r="D669" s="42"/>
      <c r="E669" s="42"/>
      <c r="I669" s="40"/>
      <c r="J669" s="40"/>
      <c r="K669" s="40"/>
      <c r="L669" s="40"/>
      <c r="M669" s="40"/>
      <c r="N669" s="40"/>
      <c r="O669" s="40"/>
      <c r="P669" s="40"/>
      <c r="Q669" s="40"/>
      <c r="R669" s="40"/>
      <c r="S669" s="40"/>
      <c r="T669" s="40"/>
      <c r="V669" s="40"/>
      <c r="W669" s="40"/>
    </row>
    <row r="670" spans="4:23" ht="15" customHeight="1">
      <c r="D670" s="42"/>
      <c r="E670" s="42"/>
      <c r="I670" s="40"/>
      <c r="J670" s="40"/>
      <c r="K670" s="40"/>
      <c r="L670" s="40"/>
      <c r="M670" s="40"/>
      <c r="N670" s="40"/>
      <c r="O670" s="40"/>
      <c r="P670" s="40"/>
      <c r="Q670" s="40"/>
      <c r="R670" s="40"/>
      <c r="S670" s="40"/>
      <c r="T670" s="40"/>
      <c r="V670" s="40"/>
      <c r="W670" s="40"/>
    </row>
    <row r="671" spans="4:23" ht="15" customHeight="1">
      <c r="D671" s="42"/>
      <c r="E671" s="42"/>
      <c r="I671" s="40"/>
      <c r="J671" s="40"/>
      <c r="K671" s="40"/>
      <c r="L671" s="40"/>
      <c r="M671" s="40"/>
      <c r="N671" s="40"/>
      <c r="O671" s="40"/>
      <c r="P671" s="40"/>
      <c r="Q671" s="40"/>
      <c r="R671" s="40"/>
      <c r="S671" s="40"/>
      <c r="T671" s="40"/>
      <c r="V671" s="40"/>
      <c r="W671" s="40"/>
    </row>
    <row r="672" spans="4:23" ht="15" customHeight="1">
      <c r="D672" s="42"/>
      <c r="E672" s="42"/>
      <c r="I672" s="40"/>
      <c r="J672" s="40"/>
      <c r="K672" s="40"/>
      <c r="L672" s="40"/>
      <c r="M672" s="40"/>
      <c r="N672" s="40"/>
      <c r="O672" s="40"/>
      <c r="P672" s="40"/>
      <c r="Q672" s="40"/>
      <c r="R672" s="40"/>
      <c r="S672" s="40"/>
      <c r="T672" s="40"/>
      <c r="V672" s="40"/>
      <c r="W672" s="40"/>
    </row>
    <row r="673" spans="4:23" ht="15" customHeight="1">
      <c r="D673" s="42"/>
      <c r="E673" s="42"/>
      <c r="I673" s="40"/>
      <c r="J673" s="40"/>
      <c r="K673" s="40"/>
      <c r="L673" s="40"/>
      <c r="M673" s="40"/>
      <c r="N673" s="40"/>
      <c r="O673" s="40"/>
      <c r="P673" s="40"/>
      <c r="Q673" s="40"/>
      <c r="R673" s="40"/>
      <c r="S673" s="40"/>
      <c r="T673" s="40"/>
      <c r="V673" s="40"/>
      <c r="W673" s="40"/>
    </row>
    <row r="674" spans="4:23" ht="15" customHeight="1">
      <c r="D674" s="42"/>
      <c r="E674" s="42"/>
      <c r="I674" s="40"/>
      <c r="J674" s="40"/>
      <c r="K674" s="40"/>
      <c r="L674" s="40"/>
      <c r="M674" s="40"/>
      <c r="N674" s="40"/>
      <c r="O674" s="40"/>
      <c r="P674" s="40"/>
      <c r="Q674" s="40"/>
      <c r="R674" s="40"/>
      <c r="S674" s="40"/>
      <c r="T674" s="40"/>
      <c r="V674" s="40"/>
      <c r="W674" s="40"/>
    </row>
    <row r="675" spans="4:23" ht="15" customHeight="1">
      <c r="D675" s="42"/>
      <c r="E675" s="42"/>
      <c r="I675" s="40"/>
      <c r="J675" s="40"/>
      <c r="K675" s="40"/>
      <c r="L675" s="40"/>
      <c r="M675" s="40"/>
      <c r="N675" s="40"/>
      <c r="O675" s="40"/>
      <c r="P675" s="40"/>
      <c r="Q675" s="40"/>
      <c r="R675" s="40"/>
      <c r="S675" s="40"/>
      <c r="T675" s="40"/>
      <c r="V675" s="40"/>
      <c r="W675" s="40"/>
    </row>
    <row r="676" spans="4:23" ht="15" customHeight="1">
      <c r="D676" s="42"/>
      <c r="E676" s="42"/>
      <c r="I676" s="40"/>
      <c r="J676" s="40"/>
      <c r="K676" s="40"/>
      <c r="L676" s="40"/>
      <c r="M676" s="40"/>
      <c r="N676" s="40"/>
      <c r="O676" s="40"/>
      <c r="P676" s="40"/>
      <c r="Q676" s="40"/>
      <c r="R676" s="40"/>
      <c r="S676" s="40"/>
      <c r="T676" s="40"/>
      <c r="V676" s="40"/>
      <c r="W676" s="40"/>
    </row>
    <row r="677" spans="4:23" ht="15" customHeight="1">
      <c r="D677" s="42"/>
      <c r="E677" s="42"/>
      <c r="I677" s="40"/>
      <c r="J677" s="40"/>
      <c r="K677" s="40"/>
      <c r="L677" s="40"/>
      <c r="M677" s="40"/>
      <c r="N677" s="40"/>
      <c r="O677" s="40"/>
      <c r="P677" s="40"/>
      <c r="Q677" s="40"/>
      <c r="R677" s="40"/>
      <c r="S677" s="40"/>
      <c r="T677" s="40"/>
      <c r="V677" s="40"/>
      <c r="W677" s="40"/>
    </row>
    <row r="678" spans="4:23" ht="15" customHeight="1">
      <c r="D678" s="42"/>
      <c r="E678" s="42"/>
      <c r="I678" s="40"/>
      <c r="J678" s="40"/>
      <c r="K678" s="40"/>
      <c r="L678" s="40"/>
      <c r="M678" s="40"/>
      <c r="N678" s="40"/>
      <c r="O678" s="40"/>
      <c r="P678" s="40"/>
      <c r="Q678" s="40"/>
      <c r="R678" s="40"/>
      <c r="S678" s="40"/>
      <c r="T678" s="40"/>
      <c r="V678" s="40"/>
      <c r="W678" s="40"/>
    </row>
    <row r="679" spans="4:23" ht="15" customHeight="1">
      <c r="D679" s="42"/>
      <c r="E679" s="42"/>
      <c r="I679" s="40"/>
      <c r="J679" s="40"/>
      <c r="K679" s="40"/>
      <c r="L679" s="40"/>
      <c r="M679" s="40"/>
      <c r="N679" s="40"/>
      <c r="O679" s="40"/>
      <c r="P679" s="40"/>
      <c r="Q679" s="40"/>
      <c r="R679" s="40"/>
      <c r="S679" s="40"/>
      <c r="T679" s="40"/>
      <c r="V679" s="40"/>
      <c r="W679" s="40"/>
    </row>
    <row r="680" spans="4:23" ht="15" customHeight="1">
      <c r="D680" s="42"/>
      <c r="E680" s="42"/>
      <c r="I680" s="40"/>
      <c r="J680" s="40"/>
      <c r="K680" s="40"/>
      <c r="L680" s="40"/>
      <c r="M680" s="40"/>
      <c r="N680" s="40"/>
      <c r="O680" s="40"/>
      <c r="P680" s="40"/>
      <c r="Q680" s="40"/>
      <c r="R680" s="40"/>
      <c r="S680" s="40"/>
      <c r="T680" s="40"/>
      <c r="V680" s="40"/>
      <c r="W680" s="40"/>
    </row>
    <row r="681" spans="4:23" ht="15" customHeight="1">
      <c r="D681" s="42"/>
      <c r="E681" s="42"/>
      <c r="I681" s="40"/>
      <c r="J681" s="40"/>
      <c r="K681" s="40"/>
      <c r="L681" s="40"/>
      <c r="M681" s="40"/>
      <c r="N681" s="40"/>
      <c r="O681" s="40"/>
      <c r="P681" s="40"/>
      <c r="Q681" s="40"/>
      <c r="R681" s="40"/>
      <c r="S681" s="40"/>
      <c r="T681" s="40"/>
      <c r="V681" s="40"/>
      <c r="W681" s="40"/>
    </row>
    <row r="682" spans="4:23" ht="15" customHeight="1">
      <c r="D682" s="42"/>
      <c r="E682" s="42"/>
      <c r="I682" s="40"/>
      <c r="J682" s="40"/>
      <c r="K682" s="40"/>
      <c r="L682" s="40"/>
      <c r="M682" s="40"/>
      <c r="N682" s="40"/>
      <c r="O682" s="40"/>
      <c r="P682" s="40"/>
      <c r="Q682" s="40"/>
      <c r="R682" s="40"/>
      <c r="S682" s="40"/>
      <c r="T682" s="40"/>
      <c r="V682" s="40"/>
      <c r="W682" s="40"/>
    </row>
    <row r="683" spans="4:23" ht="15" customHeight="1">
      <c r="D683" s="42"/>
      <c r="E683" s="42"/>
      <c r="I683" s="40"/>
      <c r="J683" s="40"/>
      <c r="K683" s="40"/>
      <c r="L683" s="40"/>
      <c r="M683" s="40"/>
      <c r="N683" s="40"/>
      <c r="O683" s="40"/>
      <c r="P683" s="40"/>
      <c r="Q683" s="40"/>
      <c r="R683" s="40"/>
      <c r="S683" s="40"/>
      <c r="T683" s="40"/>
      <c r="V683" s="40"/>
      <c r="W683" s="40"/>
    </row>
    <row r="684" spans="4:23" ht="15" customHeight="1">
      <c r="D684" s="42"/>
      <c r="E684" s="42"/>
      <c r="I684" s="40"/>
      <c r="J684" s="40"/>
      <c r="K684" s="40"/>
      <c r="L684" s="40"/>
      <c r="M684" s="40"/>
      <c r="N684" s="40"/>
      <c r="O684" s="40"/>
      <c r="P684" s="40"/>
      <c r="Q684" s="40"/>
      <c r="R684" s="40"/>
      <c r="S684" s="40"/>
      <c r="T684" s="40"/>
      <c r="V684" s="40"/>
      <c r="W684" s="40"/>
    </row>
    <row r="685" spans="4:23" ht="15" customHeight="1">
      <c r="D685" s="42"/>
      <c r="E685" s="42"/>
      <c r="I685" s="40"/>
      <c r="J685" s="40"/>
      <c r="K685" s="40"/>
      <c r="L685" s="40"/>
      <c r="M685" s="40"/>
      <c r="N685" s="40"/>
      <c r="O685" s="40"/>
      <c r="P685" s="40"/>
      <c r="Q685" s="40"/>
      <c r="R685" s="40"/>
      <c r="S685" s="40"/>
      <c r="T685" s="40"/>
      <c r="V685" s="40"/>
      <c r="W685" s="40"/>
    </row>
    <row r="686" spans="4:23" ht="15" customHeight="1">
      <c r="D686" s="42"/>
      <c r="E686" s="42"/>
      <c r="I686" s="40"/>
      <c r="J686" s="40"/>
      <c r="K686" s="40"/>
      <c r="L686" s="40"/>
      <c r="M686" s="40"/>
      <c r="N686" s="40"/>
      <c r="O686" s="40"/>
      <c r="P686" s="40"/>
      <c r="Q686" s="40"/>
      <c r="R686" s="40"/>
      <c r="S686" s="40"/>
      <c r="T686" s="40"/>
      <c r="V686" s="40"/>
      <c r="W686" s="40"/>
    </row>
    <row r="687" spans="4:23" ht="15" customHeight="1">
      <c r="D687" s="42"/>
      <c r="E687" s="42"/>
      <c r="I687" s="40"/>
      <c r="J687" s="40"/>
      <c r="K687" s="40"/>
      <c r="L687" s="40"/>
      <c r="M687" s="40"/>
      <c r="N687" s="40"/>
      <c r="O687" s="40"/>
      <c r="P687" s="40"/>
      <c r="Q687" s="40"/>
      <c r="R687" s="40"/>
      <c r="S687" s="40"/>
      <c r="T687" s="40"/>
      <c r="V687" s="40"/>
      <c r="W687" s="40"/>
    </row>
    <row r="688" spans="4:23" ht="15" customHeight="1">
      <c r="D688" s="42"/>
      <c r="E688" s="42"/>
      <c r="I688" s="40"/>
      <c r="J688" s="40"/>
      <c r="K688" s="40"/>
      <c r="L688" s="40"/>
      <c r="M688" s="40"/>
      <c r="N688" s="40"/>
      <c r="O688" s="40"/>
      <c r="P688" s="40"/>
      <c r="Q688" s="40"/>
      <c r="R688" s="40"/>
      <c r="S688" s="40"/>
      <c r="T688" s="40"/>
      <c r="V688" s="40"/>
      <c r="W688" s="40"/>
    </row>
    <row r="689" spans="4:23" ht="15" customHeight="1">
      <c r="D689" s="42"/>
      <c r="E689" s="42"/>
      <c r="I689" s="40"/>
      <c r="J689" s="40"/>
      <c r="K689" s="40"/>
      <c r="L689" s="40"/>
      <c r="M689" s="40"/>
      <c r="N689" s="40"/>
      <c r="O689" s="40"/>
      <c r="P689" s="40"/>
      <c r="Q689" s="40"/>
      <c r="R689" s="40"/>
      <c r="S689" s="40"/>
      <c r="T689" s="40"/>
      <c r="V689" s="40"/>
      <c r="W689" s="40"/>
    </row>
    <row r="690" spans="4:23" ht="15" customHeight="1">
      <c r="D690" s="42"/>
      <c r="E690" s="42"/>
      <c r="I690" s="40"/>
      <c r="J690" s="40"/>
      <c r="K690" s="40"/>
      <c r="L690" s="40"/>
      <c r="M690" s="40"/>
      <c r="N690" s="40"/>
      <c r="O690" s="40"/>
      <c r="P690" s="40"/>
      <c r="Q690" s="40"/>
      <c r="R690" s="40"/>
      <c r="S690" s="40"/>
      <c r="T690" s="40"/>
      <c r="V690" s="40"/>
      <c r="W690" s="40"/>
    </row>
    <row r="691" spans="4:23" ht="15" customHeight="1">
      <c r="D691" s="42"/>
      <c r="E691" s="42"/>
      <c r="I691" s="40"/>
      <c r="J691" s="40"/>
      <c r="K691" s="40"/>
      <c r="L691" s="40"/>
      <c r="M691" s="40"/>
      <c r="N691" s="40"/>
      <c r="O691" s="40"/>
      <c r="P691" s="40"/>
      <c r="Q691" s="40"/>
      <c r="R691" s="40"/>
      <c r="S691" s="40"/>
      <c r="T691" s="40"/>
      <c r="V691" s="40"/>
      <c r="W691" s="40"/>
    </row>
    <row r="692" spans="4:23" ht="15" customHeight="1">
      <c r="D692" s="42"/>
      <c r="E692" s="42"/>
      <c r="I692" s="40"/>
      <c r="J692" s="40"/>
      <c r="K692" s="40"/>
      <c r="L692" s="40"/>
      <c r="M692" s="40"/>
      <c r="N692" s="40"/>
      <c r="O692" s="40"/>
      <c r="P692" s="40"/>
      <c r="Q692" s="40"/>
      <c r="R692" s="40"/>
      <c r="S692" s="40"/>
      <c r="T692" s="40"/>
      <c r="V692" s="40"/>
      <c r="W692" s="40"/>
    </row>
    <row r="693" spans="4:23" ht="15" customHeight="1">
      <c r="D693" s="42"/>
      <c r="E693" s="42"/>
      <c r="I693" s="40"/>
      <c r="J693" s="40"/>
      <c r="K693" s="40"/>
      <c r="L693" s="40"/>
      <c r="M693" s="40"/>
      <c r="N693" s="40"/>
      <c r="O693" s="40"/>
      <c r="P693" s="40"/>
      <c r="Q693" s="40"/>
      <c r="R693" s="40"/>
      <c r="S693" s="40"/>
      <c r="T693" s="40"/>
      <c r="V693" s="40"/>
      <c r="W693" s="40"/>
    </row>
    <row r="694" spans="4:23" ht="15" customHeight="1">
      <c r="D694" s="42"/>
      <c r="E694" s="42"/>
      <c r="I694" s="40"/>
      <c r="J694" s="40"/>
      <c r="K694" s="40"/>
      <c r="L694" s="40"/>
      <c r="M694" s="40"/>
      <c r="N694" s="40"/>
      <c r="O694" s="40"/>
      <c r="P694" s="40"/>
      <c r="Q694" s="40"/>
      <c r="R694" s="40"/>
      <c r="S694" s="40"/>
      <c r="T694" s="40"/>
      <c r="V694" s="40"/>
      <c r="W694" s="40"/>
    </row>
    <row r="695" spans="4:23" ht="15" customHeight="1">
      <c r="D695" s="42"/>
      <c r="E695" s="42"/>
      <c r="I695" s="40"/>
      <c r="J695" s="40"/>
      <c r="K695" s="40"/>
      <c r="L695" s="40"/>
      <c r="M695" s="40"/>
      <c r="N695" s="40"/>
      <c r="O695" s="40"/>
      <c r="P695" s="40"/>
      <c r="Q695" s="40"/>
      <c r="R695" s="40"/>
      <c r="S695" s="40"/>
      <c r="T695" s="40"/>
      <c r="V695" s="40"/>
      <c r="W695" s="40"/>
    </row>
    <row r="696" spans="4:23" ht="15" customHeight="1">
      <c r="D696" s="42"/>
      <c r="E696" s="42"/>
      <c r="I696" s="40"/>
      <c r="J696" s="40"/>
      <c r="K696" s="40"/>
      <c r="L696" s="40"/>
      <c r="M696" s="40"/>
      <c r="N696" s="40"/>
      <c r="O696" s="40"/>
      <c r="P696" s="40"/>
      <c r="Q696" s="40"/>
      <c r="R696" s="40"/>
      <c r="S696" s="40"/>
      <c r="T696" s="40"/>
      <c r="V696" s="40"/>
      <c r="W696" s="40"/>
    </row>
    <row r="697" spans="4:23" ht="15" customHeight="1">
      <c r="D697" s="42"/>
      <c r="E697" s="42"/>
      <c r="I697" s="40"/>
      <c r="J697" s="40"/>
      <c r="K697" s="40"/>
      <c r="L697" s="40"/>
      <c r="M697" s="40"/>
      <c r="N697" s="40"/>
      <c r="O697" s="40"/>
      <c r="P697" s="40"/>
      <c r="Q697" s="40"/>
      <c r="R697" s="40"/>
      <c r="S697" s="40"/>
      <c r="T697" s="40"/>
      <c r="V697" s="40"/>
      <c r="W697" s="40"/>
    </row>
    <row r="698" spans="4:23" ht="15" customHeight="1">
      <c r="D698" s="42"/>
      <c r="E698" s="42"/>
      <c r="I698" s="40"/>
      <c r="J698" s="40"/>
      <c r="K698" s="40"/>
      <c r="L698" s="40"/>
      <c r="M698" s="40"/>
      <c r="N698" s="40"/>
      <c r="O698" s="40"/>
      <c r="P698" s="40"/>
      <c r="Q698" s="40"/>
      <c r="R698" s="40"/>
      <c r="S698" s="40"/>
      <c r="T698" s="40"/>
      <c r="V698" s="40"/>
      <c r="W698" s="40"/>
    </row>
    <row r="699" spans="4:23" ht="15" customHeight="1">
      <c r="D699" s="42"/>
      <c r="E699" s="42"/>
      <c r="I699" s="40"/>
      <c r="J699" s="40"/>
      <c r="K699" s="40"/>
      <c r="L699" s="40"/>
      <c r="M699" s="40"/>
      <c r="N699" s="40"/>
      <c r="O699" s="40"/>
      <c r="P699" s="40"/>
      <c r="Q699" s="40"/>
      <c r="R699" s="40"/>
      <c r="S699" s="40"/>
      <c r="T699" s="40"/>
      <c r="V699" s="40"/>
      <c r="W699" s="40"/>
    </row>
    <row r="700" spans="4:23" ht="15" customHeight="1">
      <c r="D700" s="42"/>
      <c r="E700" s="42"/>
      <c r="I700" s="40"/>
      <c r="J700" s="40"/>
      <c r="K700" s="40"/>
      <c r="L700" s="40"/>
      <c r="M700" s="40"/>
      <c r="N700" s="40"/>
      <c r="O700" s="40"/>
      <c r="P700" s="40"/>
      <c r="Q700" s="40"/>
      <c r="R700" s="40"/>
      <c r="S700" s="40"/>
      <c r="T700" s="40"/>
      <c r="V700" s="40"/>
      <c r="W700" s="40"/>
    </row>
    <row r="701" spans="4:23" ht="15" customHeight="1">
      <c r="D701" s="42"/>
      <c r="E701" s="42"/>
      <c r="I701" s="40"/>
      <c r="J701" s="40"/>
      <c r="K701" s="40"/>
      <c r="L701" s="40"/>
      <c r="M701" s="40"/>
      <c r="N701" s="40"/>
      <c r="O701" s="40"/>
      <c r="P701" s="40"/>
      <c r="Q701" s="40"/>
      <c r="R701" s="40"/>
      <c r="S701" s="40"/>
      <c r="T701" s="40"/>
      <c r="V701" s="40"/>
      <c r="W701" s="40"/>
    </row>
    <row r="702" spans="4:23" ht="15" customHeight="1">
      <c r="D702" s="42"/>
      <c r="E702" s="42"/>
      <c r="I702" s="40"/>
      <c r="J702" s="40"/>
      <c r="K702" s="40"/>
      <c r="L702" s="40"/>
      <c r="M702" s="40"/>
      <c r="N702" s="40"/>
      <c r="O702" s="40"/>
      <c r="P702" s="40"/>
      <c r="Q702" s="40"/>
      <c r="R702" s="40"/>
      <c r="S702" s="40"/>
      <c r="T702" s="40"/>
      <c r="V702" s="40"/>
      <c r="W702" s="40"/>
    </row>
    <row r="703" spans="4:23" ht="15" customHeight="1">
      <c r="D703" s="42"/>
      <c r="E703" s="42"/>
      <c r="I703" s="40"/>
      <c r="J703" s="40"/>
      <c r="K703" s="40"/>
      <c r="L703" s="40"/>
      <c r="M703" s="40"/>
      <c r="N703" s="40"/>
      <c r="O703" s="40"/>
      <c r="P703" s="40"/>
      <c r="Q703" s="40"/>
      <c r="R703" s="40"/>
      <c r="S703" s="40"/>
      <c r="T703" s="40"/>
      <c r="V703" s="40"/>
      <c r="W703" s="40"/>
    </row>
    <row r="704" spans="4:23" ht="15" customHeight="1">
      <c r="D704" s="42"/>
      <c r="E704" s="42"/>
      <c r="I704" s="40"/>
      <c r="J704" s="40"/>
      <c r="K704" s="40"/>
      <c r="L704" s="40"/>
      <c r="M704" s="40"/>
      <c r="N704" s="40"/>
      <c r="O704" s="40"/>
      <c r="P704" s="40"/>
      <c r="Q704" s="40"/>
      <c r="R704" s="40"/>
      <c r="S704" s="40"/>
      <c r="T704" s="40"/>
      <c r="V704" s="40"/>
      <c r="W704" s="40"/>
    </row>
    <row r="705" spans="4:23" ht="15" customHeight="1">
      <c r="D705" s="42"/>
      <c r="E705" s="42"/>
      <c r="I705" s="40"/>
      <c r="J705" s="40"/>
      <c r="K705" s="40"/>
      <c r="L705" s="40"/>
      <c r="M705" s="40"/>
      <c r="N705" s="40"/>
      <c r="O705" s="40"/>
      <c r="P705" s="40"/>
      <c r="Q705" s="40"/>
      <c r="R705" s="40"/>
      <c r="S705" s="40"/>
      <c r="T705" s="40"/>
      <c r="V705" s="40"/>
      <c r="W705" s="40"/>
    </row>
    <row r="706" spans="4:23" ht="15" customHeight="1">
      <c r="D706" s="42"/>
      <c r="E706" s="42"/>
      <c r="I706" s="40"/>
      <c r="J706" s="40"/>
      <c r="K706" s="40"/>
      <c r="L706" s="40"/>
      <c r="M706" s="40"/>
      <c r="N706" s="40"/>
      <c r="O706" s="40"/>
      <c r="P706" s="40"/>
      <c r="Q706" s="40"/>
      <c r="R706" s="40"/>
      <c r="S706" s="40"/>
      <c r="T706" s="40"/>
      <c r="V706" s="40"/>
      <c r="W706" s="40"/>
    </row>
    <row r="707" spans="4:23" ht="15" customHeight="1">
      <c r="D707" s="42"/>
      <c r="E707" s="42"/>
      <c r="I707" s="40"/>
      <c r="J707" s="40"/>
      <c r="K707" s="40"/>
      <c r="L707" s="40"/>
      <c r="M707" s="40"/>
      <c r="N707" s="40"/>
      <c r="O707" s="40"/>
      <c r="P707" s="40"/>
      <c r="Q707" s="40"/>
      <c r="R707" s="40"/>
      <c r="S707" s="40"/>
      <c r="T707" s="40"/>
      <c r="V707" s="40"/>
      <c r="W707" s="40"/>
    </row>
    <row r="708" spans="4:23" ht="15" customHeight="1">
      <c r="D708" s="42"/>
      <c r="E708" s="42"/>
      <c r="I708" s="40"/>
      <c r="J708" s="40"/>
      <c r="K708" s="40"/>
      <c r="L708" s="40"/>
      <c r="M708" s="40"/>
      <c r="N708" s="40"/>
      <c r="O708" s="40"/>
      <c r="P708" s="40"/>
      <c r="Q708" s="40"/>
      <c r="R708" s="40"/>
      <c r="S708" s="40"/>
      <c r="T708" s="40"/>
      <c r="V708" s="40"/>
      <c r="W708" s="40"/>
    </row>
    <row r="709" spans="4:23" ht="15" customHeight="1">
      <c r="D709" s="42"/>
      <c r="E709" s="42"/>
      <c r="I709" s="40"/>
      <c r="J709" s="40"/>
      <c r="K709" s="40"/>
      <c r="L709" s="40"/>
      <c r="M709" s="40"/>
      <c r="N709" s="40"/>
      <c r="O709" s="40"/>
      <c r="P709" s="40"/>
      <c r="Q709" s="40"/>
      <c r="R709" s="40"/>
      <c r="S709" s="40"/>
      <c r="T709" s="40"/>
      <c r="V709" s="40"/>
      <c r="W709" s="40"/>
    </row>
    <row r="710" spans="4:23" ht="15" customHeight="1">
      <c r="D710" s="42"/>
      <c r="E710" s="42"/>
      <c r="I710" s="40"/>
      <c r="J710" s="40"/>
      <c r="K710" s="40"/>
      <c r="L710" s="40"/>
      <c r="M710" s="40"/>
      <c r="N710" s="40"/>
      <c r="O710" s="40"/>
      <c r="P710" s="40"/>
      <c r="Q710" s="40"/>
      <c r="R710" s="40"/>
      <c r="S710" s="40"/>
      <c r="T710" s="40"/>
      <c r="V710" s="40"/>
      <c r="W710" s="40"/>
    </row>
    <row r="711" spans="4:23" ht="15" customHeight="1">
      <c r="D711" s="42"/>
      <c r="E711" s="42"/>
      <c r="I711" s="40"/>
      <c r="J711" s="40"/>
      <c r="K711" s="40"/>
      <c r="L711" s="40"/>
      <c r="M711" s="40"/>
      <c r="N711" s="40"/>
      <c r="O711" s="40"/>
      <c r="P711" s="40"/>
      <c r="Q711" s="40"/>
      <c r="R711" s="40"/>
      <c r="S711" s="40"/>
      <c r="T711" s="40"/>
      <c r="V711" s="40"/>
      <c r="W711" s="40"/>
    </row>
    <row r="712" spans="4:23" ht="15" customHeight="1">
      <c r="D712" s="42"/>
      <c r="E712" s="42"/>
      <c r="I712" s="40"/>
      <c r="J712" s="40"/>
      <c r="K712" s="40"/>
      <c r="L712" s="40"/>
      <c r="M712" s="40"/>
      <c r="N712" s="40"/>
      <c r="O712" s="40"/>
      <c r="P712" s="40"/>
      <c r="Q712" s="40"/>
      <c r="R712" s="40"/>
      <c r="S712" s="40"/>
      <c r="T712" s="40"/>
      <c r="V712" s="40"/>
      <c r="W712" s="40"/>
    </row>
    <row r="713" spans="4:23" ht="15" customHeight="1">
      <c r="D713" s="42"/>
      <c r="E713" s="42"/>
      <c r="I713" s="40"/>
      <c r="J713" s="40"/>
      <c r="K713" s="40"/>
      <c r="L713" s="40"/>
      <c r="M713" s="40"/>
      <c r="N713" s="40"/>
      <c r="O713" s="40"/>
      <c r="P713" s="40"/>
      <c r="Q713" s="40"/>
      <c r="R713" s="40"/>
      <c r="S713" s="40"/>
      <c r="T713" s="40"/>
      <c r="V713" s="40"/>
      <c r="W713" s="40"/>
    </row>
    <row r="714" spans="4:23" ht="15" customHeight="1">
      <c r="D714" s="42"/>
      <c r="E714" s="42"/>
      <c r="I714" s="40"/>
      <c r="J714" s="40"/>
      <c r="K714" s="40"/>
      <c r="L714" s="40"/>
      <c r="M714" s="40"/>
      <c r="N714" s="40"/>
      <c r="O714" s="40"/>
      <c r="P714" s="40"/>
      <c r="Q714" s="40"/>
      <c r="R714" s="40"/>
      <c r="S714" s="40"/>
      <c r="T714" s="40"/>
      <c r="V714" s="40"/>
      <c r="W714" s="40"/>
    </row>
    <row r="715" spans="4:23" ht="15" customHeight="1">
      <c r="D715" s="42"/>
      <c r="E715" s="42"/>
      <c r="I715" s="40"/>
      <c r="J715" s="40"/>
      <c r="K715" s="40"/>
      <c r="L715" s="40"/>
      <c r="M715" s="40"/>
      <c r="N715" s="40"/>
      <c r="O715" s="40"/>
      <c r="P715" s="40"/>
      <c r="Q715" s="40"/>
      <c r="R715" s="40"/>
      <c r="S715" s="40"/>
      <c r="T715" s="40"/>
      <c r="V715" s="40"/>
      <c r="W715" s="40"/>
    </row>
    <row r="716" spans="4:23" ht="15" customHeight="1">
      <c r="D716" s="42"/>
      <c r="E716" s="42"/>
      <c r="I716" s="40"/>
      <c r="J716" s="40"/>
      <c r="K716" s="40"/>
      <c r="L716" s="40"/>
      <c r="M716" s="40"/>
      <c r="N716" s="40"/>
      <c r="O716" s="40"/>
      <c r="P716" s="40"/>
      <c r="Q716" s="40"/>
      <c r="R716" s="40"/>
      <c r="S716" s="40"/>
      <c r="T716" s="40"/>
      <c r="V716" s="40"/>
      <c r="W716" s="40"/>
    </row>
    <row r="717" spans="4:23" ht="15" customHeight="1">
      <c r="D717" s="42"/>
      <c r="E717" s="42"/>
      <c r="I717" s="40"/>
      <c r="J717" s="40"/>
      <c r="K717" s="40"/>
      <c r="L717" s="40"/>
      <c r="M717" s="40"/>
      <c r="N717" s="40"/>
      <c r="O717" s="40"/>
      <c r="P717" s="40"/>
      <c r="Q717" s="40"/>
      <c r="R717" s="40"/>
      <c r="S717" s="40"/>
      <c r="T717" s="40"/>
      <c r="V717" s="40"/>
      <c r="W717" s="40"/>
    </row>
    <row r="718" spans="4:23" ht="15" customHeight="1">
      <c r="D718" s="42"/>
      <c r="E718" s="42"/>
      <c r="I718" s="40"/>
      <c r="J718" s="40"/>
      <c r="K718" s="40"/>
      <c r="L718" s="40"/>
      <c r="M718" s="40"/>
      <c r="N718" s="40"/>
      <c r="O718" s="40"/>
      <c r="P718" s="40"/>
      <c r="Q718" s="40"/>
      <c r="R718" s="40"/>
      <c r="S718" s="40"/>
      <c r="T718" s="40"/>
      <c r="V718" s="40"/>
      <c r="W718" s="40"/>
    </row>
    <row r="719" spans="4:23" ht="15" customHeight="1">
      <c r="D719" s="42"/>
      <c r="E719" s="42"/>
      <c r="I719" s="40"/>
      <c r="J719" s="40"/>
      <c r="K719" s="40"/>
      <c r="L719" s="40"/>
      <c r="M719" s="40"/>
      <c r="N719" s="40"/>
      <c r="O719" s="40"/>
      <c r="P719" s="40"/>
      <c r="Q719" s="40"/>
      <c r="R719" s="40"/>
      <c r="S719" s="40"/>
      <c r="T719" s="40"/>
      <c r="V719" s="40"/>
      <c r="W719" s="40"/>
    </row>
    <row r="720" spans="4:23" ht="15" customHeight="1">
      <c r="D720" s="42"/>
      <c r="E720" s="42"/>
      <c r="I720" s="40"/>
      <c r="J720" s="40"/>
      <c r="K720" s="40"/>
      <c r="L720" s="40"/>
      <c r="M720" s="40"/>
      <c r="N720" s="40"/>
      <c r="O720" s="40"/>
      <c r="P720" s="40"/>
      <c r="Q720" s="40"/>
      <c r="R720" s="40"/>
      <c r="S720" s="40"/>
      <c r="T720" s="40"/>
      <c r="V720" s="40"/>
      <c r="W720" s="40"/>
    </row>
    <row r="721" spans="4:23" ht="15" customHeight="1">
      <c r="D721" s="42"/>
      <c r="E721" s="42"/>
      <c r="I721" s="40"/>
      <c r="J721" s="40"/>
      <c r="K721" s="40"/>
      <c r="L721" s="40"/>
      <c r="M721" s="40"/>
      <c r="N721" s="40"/>
      <c r="O721" s="40"/>
      <c r="P721" s="40"/>
      <c r="Q721" s="40"/>
      <c r="R721" s="40"/>
      <c r="S721" s="40"/>
      <c r="T721" s="40"/>
      <c r="V721" s="40"/>
      <c r="W721" s="40"/>
    </row>
    <row r="722" spans="4:23" ht="15" customHeight="1">
      <c r="D722" s="42"/>
      <c r="E722" s="42"/>
      <c r="I722" s="40"/>
      <c r="J722" s="40"/>
      <c r="K722" s="40"/>
      <c r="L722" s="40"/>
      <c r="M722" s="40"/>
      <c r="N722" s="40"/>
      <c r="O722" s="40"/>
      <c r="P722" s="40"/>
      <c r="Q722" s="40"/>
      <c r="R722" s="40"/>
      <c r="S722" s="40"/>
      <c r="T722" s="40"/>
      <c r="V722" s="40"/>
      <c r="W722" s="40"/>
    </row>
    <row r="723" spans="4:23" ht="15" customHeight="1">
      <c r="D723" s="42"/>
      <c r="E723" s="42"/>
      <c r="I723" s="40"/>
      <c r="J723" s="40"/>
      <c r="K723" s="40"/>
      <c r="L723" s="40"/>
      <c r="M723" s="40"/>
      <c r="N723" s="40"/>
      <c r="O723" s="40"/>
      <c r="P723" s="40"/>
      <c r="Q723" s="40"/>
      <c r="R723" s="40"/>
      <c r="S723" s="40"/>
      <c r="T723" s="40"/>
      <c r="V723" s="40"/>
      <c r="W723" s="40"/>
    </row>
    <row r="724" spans="4:23" ht="15" customHeight="1">
      <c r="D724" s="42"/>
      <c r="E724" s="42"/>
      <c r="I724" s="40"/>
      <c r="J724" s="40"/>
      <c r="K724" s="40"/>
      <c r="L724" s="40"/>
      <c r="M724" s="40"/>
      <c r="N724" s="40"/>
      <c r="O724" s="40"/>
      <c r="P724" s="40"/>
      <c r="Q724" s="40"/>
      <c r="R724" s="40"/>
      <c r="S724" s="40"/>
      <c r="T724" s="40"/>
      <c r="V724" s="40"/>
      <c r="W724" s="40"/>
    </row>
    <row r="725" spans="4:23" ht="15" customHeight="1">
      <c r="D725" s="42"/>
      <c r="E725" s="42"/>
      <c r="I725" s="40"/>
      <c r="J725" s="40"/>
      <c r="K725" s="40"/>
      <c r="L725" s="40"/>
      <c r="M725" s="40"/>
      <c r="N725" s="40"/>
      <c r="O725" s="40"/>
      <c r="P725" s="40"/>
      <c r="Q725" s="40"/>
      <c r="R725" s="40"/>
      <c r="S725" s="40"/>
      <c r="T725" s="40"/>
      <c r="V725" s="40"/>
      <c r="W725" s="40"/>
    </row>
    <row r="726" spans="4:23" ht="15" customHeight="1">
      <c r="D726" s="42"/>
      <c r="E726" s="42"/>
      <c r="I726" s="40"/>
      <c r="J726" s="40"/>
      <c r="K726" s="40"/>
      <c r="L726" s="40"/>
      <c r="M726" s="40"/>
      <c r="N726" s="40"/>
      <c r="O726" s="40"/>
      <c r="P726" s="40"/>
      <c r="Q726" s="40"/>
      <c r="R726" s="40"/>
      <c r="S726" s="40"/>
      <c r="T726" s="40"/>
      <c r="V726" s="40"/>
      <c r="W726" s="40"/>
    </row>
    <row r="727" spans="4:23" ht="15" customHeight="1">
      <c r="D727" s="42"/>
      <c r="E727" s="42"/>
      <c r="I727" s="40"/>
      <c r="J727" s="40"/>
      <c r="K727" s="40"/>
      <c r="L727" s="40"/>
      <c r="M727" s="40"/>
      <c r="N727" s="40"/>
      <c r="O727" s="40"/>
      <c r="P727" s="40"/>
      <c r="Q727" s="40"/>
      <c r="R727" s="40"/>
      <c r="S727" s="40"/>
      <c r="T727" s="40"/>
      <c r="V727" s="40"/>
      <c r="W727" s="40"/>
    </row>
    <row r="728" spans="4:23" ht="15" customHeight="1">
      <c r="D728" s="42"/>
      <c r="E728" s="42"/>
      <c r="I728" s="40"/>
      <c r="J728" s="40"/>
      <c r="K728" s="40"/>
      <c r="L728" s="40"/>
      <c r="M728" s="40"/>
      <c r="N728" s="40"/>
      <c r="O728" s="40"/>
      <c r="P728" s="40"/>
      <c r="Q728" s="40"/>
      <c r="R728" s="40"/>
      <c r="S728" s="40"/>
      <c r="T728" s="40"/>
      <c r="V728" s="40"/>
      <c r="W728" s="40"/>
    </row>
    <row r="729" spans="4:23" ht="15" customHeight="1">
      <c r="D729" s="42"/>
      <c r="E729" s="42"/>
      <c r="I729" s="40"/>
      <c r="J729" s="40"/>
      <c r="K729" s="40"/>
      <c r="L729" s="40"/>
      <c r="M729" s="40"/>
      <c r="N729" s="40"/>
      <c r="O729" s="40"/>
      <c r="P729" s="40"/>
      <c r="Q729" s="40"/>
      <c r="R729" s="40"/>
      <c r="S729" s="40"/>
      <c r="T729" s="40"/>
      <c r="V729" s="40"/>
      <c r="W729" s="40"/>
    </row>
    <row r="730" spans="4:23" ht="15" customHeight="1">
      <c r="D730" s="42"/>
      <c r="E730" s="42"/>
      <c r="I730" s="40"/>
      <c r="J730" s="40"/>
      <c r="K730" s="40"/>
      <c r="L730" s="40"/>
      <c r="M730" s="40"/>
      <c r="N730" s="40"/>
      <c r="O730" s="40"/>
      <c r="P730" s="40"/>
      <c r="Q730" s="40"/>
      <c r="R730" s="40"/>
      <c r="S730" s="40"/>
      <c r="T730" s="40"/>
      <c r="V730" s="40"/>
      <c r="W730" s="40"/>
    </row>
    <row r="731" spans="4:23" ht="15" customHeight="1">
      <c r="D731" s="42"/>
      <c r="E731" s="42"/>
      <c r="I731" s="40"/>
      <c r="J731" s="40"/>
      <c r="K731" s="40"/>
      <c r="L731" s="40"/>
      <c r="M731" s="40"/>
      <c r="N731" s="40"/>
      <c r="O731" s="40"/>
      <c r="P731" s="40"/>
      <c r="Q731" s="40"/>
      <c r="R731" s="40"/>
      <c r="S731" s="40"/>
      <c r="T731" s="40"/>
      <c r="V731" s="40"/>
      <c r="W731" s="40"/>
    </row>
    <row r="732" spans="4:23" ht="15" customHeight="1">
      <c r="D732" s="42"/>
      <c r="E732" s="42"/>
      <c r="I732" s="40"/>
      <c r="J732" s="40"/>
      <c r="K732" s="40"/>
      <c r="L732" s="40"/>
      <c r="M732" s="40"/>
      <c r="N732" s="40"/>
      <c r="O732" s="40"/>
      <c r="P732" s="40"/>
      <c r="Q732" s="40"/>
      <c r="R732" s="40"/>
      <c r="S732" s="40"/>
      <c r="T732" s="40"/>
      <c r="V732" s="40"/>
      <c r="W732" s="40"/>
    </row>
    <row r="733" spans="4:23" ht="15" customHeight="1">
      <c r="D733" s="42"/>
      <c r="E733" s="42"/>
      <c r="I733" s="40"/>
      <c r="J733" s="40"/>
      <c r="K733" s="40"/>
      <c r="L733" s="40"/>
      <c r="M733" s="40"/>
      <c r="N733" s="40"/>
      <c r="O733" s="40"/>
      <c r="P733" s="40"/>
      <c r="Q733" s="40"/>
      <c r="R733" s="40"/>
      <c r="S733" s="40"/>
      <c r="T733" s="40"/>
      <c r="V733" s="40"/>
      <c r="W733" s="40"/>
    </row>
    <row r="734" spans="4:23" ht="15" customHeight="1">
      <c r="D734" s="42"/>
      <c r="E734" s="42"/>
      <c r="I734" s="40"/>
      <c r="J734" s="40"/>
      <c r="K734" s="40"/>
      <c r="L734" s="40"/>
      <c r="M734" s="40"/>
      <c r="N734" s="40"/>
      <c r="O734" s="40"/>
      <c r="P734" s="40"/>
      <c r="Q734" s="40"/>
      <c r="R734" s="40"/>
      <c r="S734" s="40"/>
      <c r="T734" s="40"/>
      <c r="V734" s="40"/>
      <c r="W734" s="40"/>
    </row>
    <row r="735" spans="4:23" ht="15" customHeight="1">
      <c r="D735" s="42"/>
      <c r="E735" s="42"/>
      <c r="I735" s="40"/>
      <c r="J735" s="40"/>
      <c r="K735" s="40"/>
      <c r="L735" s="40"/>
      <c r="M735" s="40"/>
      <c r="N735" s="40"/>
      <c r="O735" s="40"/>
      <c r="P735" s="40"/>
      <c r="Q735" s="40"/>
      <c r="R735" s="40"/>
      <c r="S735" s="40"/>
      <c r="T735" s="40"/>
      <c r="V735" s="40"/>
      <c r="W735" s="40"/>
    </row>
    <row r="736" spans="4:23" ht="15" customHeight="1">
      <c r="D736" s="42"/>
      <c r="E736" s="42"/>
      <c r="I736" s="40"/>
      <c r="J736" s="40"/>
      <c r="K736" s="40"/>
      <c r="L736" s="40"/>
      <c r="M736" s="40"/>
      <c r="N736" s="40"/>
      <c r="O736" s="40"/>
      <c r="P736" s="40"/>
      <c r="Q736" s="40"/>
      <c r="R736" s="40"/>
      <c r="S736" s="40"/>
      <c r="T736" s="40"/>
      <c r="V736" s="40"/>
      <c r="W736" s="40"/>
    </row>
    <row r="737" spans="4:23" ht="15" customHeight="1">
      <c r="D737" s="42"/>
      <c r="E737" s="42"/>
      <c r="I737" s="40"/>
      <c r="J737" s="40"/>
      <c r="K737" s="40"/>
      <c r="L737" s="40"/>
      <c r="M737" s="40"/>
      <c r="N737" s="40"/>
      <c r="O737" s="40"/>
      <c r="P737" s="40"/>
      <c r="Q737" s="40"/>
      <c r="R737" s="40"/>
      <c r="S737" s="40"/>
      <c r="T737" s="40"/>
      <c r="V737" s="40"/>
      <c r="W737" s="40"/>
    </row>
    <row r="738" spans="4:23" ht="15" customHeight="1">
      <c r="D738" s="42"/>
      <c r="E738" s="42"/>
      <c r="I738" s="40"/>
      <c r="J738" s="40"/>
      <c r="K738" s="40"/>
      <c r="L738" s="40"/>
      <c r="M738" s="40"/>
      <c r="N738" s="40"/>
      <c r="O738" s="40"/>
      <c r="P738" s="40"/>
      <c r="Q738" s="40"/>
      <c r="R738" s="40"/>
      <c r="S738" s="40"/>
      <c r="T738" s="40"/>
      <c r="V738" s="40"/>
      <c r="W738" s="40"/>
    </row>
    <row r="739" spans="4:23" ht="15" customHeight="1">
      <c r="D739" s="42"/>
      <c r="E739" s="42"/>
      <c r="I739" s="40"/>
      <c r="J739" s="40"/>
      <c r="K739" s="40"/>
      <c r="L739" s="40"/>
      <c r="M739" s="40"/>
      <c r="N739" s="40"/>
      <c r="O739" s="40"/>
      <c r="P739" s="40"/>
      <c r="Q739" s="40"/>
      <c r="R739" s="40"/>
      <c r="S739" s="40"/>
      <c r="T739" s="40"/>
      <c r="V739" s="40"/>
      <c r="W739" s="40"/>
    </row>
    <row r="740" spans="4:23" ht="15" customHeight="1">
      <c r="D740" s="42"/>
      <c r="E740" s="42"/>
      <c r="I740" s="40"/>
      <c r="J740" s="40"/>
      <c r="K740" s="40"/>
      <c r="L740" s="40"/>
      <c r="M740" s="40"/>
      <c r="N740" s="40"/>
      <c r="O740" s="40"/>
      <c r="P740" s="40"/>
      <c r="Q740" s="40"/>
      <c r="R740" s="40"/>
      <c r="S740" s="40"/>
      <c r="T740" s="40"/>
      <c r="V740" s="40"/>
      <c r="W740" s="40"/>
    </row>
    <row r="741" spans="4:23" ht="15" customHeight="1">
      <c r="D741" s="42"/>
      <c r="E741" s="42"/>
      <c r="I741" s="40"/>
      <c r="J741" s="40"/>
      <c r="K741" s="40"/>
      <c r="L741" s="40"/>
      <c r="M741" s="40"/>
      <c r="N741" s="40"/>
      <c r="O741" s="40"/>
      <c r="P741" s="40"/>
      <c r="Q741" s="40"/>
      <c r="R741" s="40"/>
      <c r="S741" s="40"/>
      <c r="T741" s="40"/>
      <c r="V741" s="40"/>
      <c r="W741" s="40"/>
    </row>
    <row r="742" spans="4:23" ht="15" customHeight="1">
      <c r="D742" s="42"/>
      <c r="E742" s="42"/>
      <c r="I742" s="40"/>
      <c r="J742" s="40"/>
      <c r="K742" s="40"/>
      <c r="L742" s="40"/>
      <c r="M742" s="40"/>
      <c r="N742" s="40"/>
      <c r="O742" s="40"/>
      <c r="P742" s="40"/>
      <c r="Q742" s="40"/>
      <c r="R742" s="40"/>
      <c r="S742" s="40"/>
      <c r="T742" s="40"/>
      <c r="V742" s="40"/>
      <c r="W742" s="40"/>
    </row>
    <row r="743" spans="4:23" ht="15" customHeight="1">
      <c r="D743" s="42"/>
      <c r="E743" s="42"/>
      <c r="I743" s="40"/>
      <c r="J743" s="40"/>
      <c r="K743" s="40"/>
      <c r="L743" s="40"/>
      <c r="M743" s="40"/>
      <c r="N743" s="40"/>
      <c r="O743" s="40"/>
      <c r="P743" s="40"/>
      <c r="Q743" s="40"/>
      <c r="R743" s="40"/>
      <c r="S743" s="40"/>
      <c r="T743" s="40"/>
      <c r="V743" s="40"/>
      <c r="W743" s="40"/>
    </row>
    <row r="744" spans="4:23" ht="15" customHeight="1">
      <c r="D744" s="42"/>
      <c r="E744" s="42"/>
      <c r="I744" s="40"/>
      <c r="J744" s="40"/>
      <c r="K744" s="40"/>
      <c r="L744" s="40"/>
      <c r="M744" s="40"/>
      <c r="N744" s="40"/>
      <c r="O744" s="40"/>
      <c r="P744" s="40"/>
      <c r="Q744" s="40"/>
      <c r="R744" s="40"/>
      <c r="S744" s="40"/>
      <c r="T744" s="40"/>
      <c r="V744" s="40"/>
      <c r="W744" s="40"/>
    </row>
    <row r="745" spans="4:23" ht="15" customHeight="1">
      <c r="D745" s="42"/>
      <c r="E745" s="42"/>
      <c r="I745" s="40"/>
      <c r="J745" s="40"/>
      <c r="K745" s="40"/>
      <c r="L745" s="40"/>
      <c r="M745" s="40"/>
      <c r="N745" s="40"/>
      <c r="O745" s="40"/>
      <c r="P745" s="40"/>
      <c r="Q745" s="40"/>
      <c r="R745" s="40"/>
      <c r="S745" s="40"/>
      <c r="T745" s="40"/>
      <c r="V745" s="40"/>
      <c r="W745" s="40"/>
    </row>
    <row r="746" spans="4:23" ht="15" customHeight="1">
      <c r="D746" s="42"/>
      <c r="E746" s="42"/>
      <c r="I746" s="40"/>
      <c r="J746" s="40"/>
      <c r="K746" s="40"/>
      <c r="L746" s="40"/>
      <c r="M746" s="40"/>
      <c r="N746" s="40"/>
      <c r="O746" s="40"/>
      <c r="P746" s="40"/>
      <c r="Q746" s="40"/>
      <c r="R746" s="40"/>
      <c r="S746" s="40"/>
      <c r="T746" s="40"/>
      <c r="V746" s="40"/>
      <c r="W746" s="40"/>
    </row>
    <row r="747" spans="4:23" ht="15" customHeight="1">
      <c r="D747" s="42"/>
      <c r="E747" s="42"/>
      <c r="I747" s="40"/>
      <c r="J747" s="40"/>
      <c r="K747" s="40"/>
      <c r="L747" s="40"/>
      <c r="M747" s="40"/>
      <c r="N747" s="40"/>
      <c r="O747" s="40"/>
      <c r="P747" s="40"/>
      <c r="Q747" s="40"/>
      <c r="R747" s="40"/>
      <c r="S747" s="40"/>
      <c r="T747" s="40"/>
      <c r="V747" s="40"/>
      <c r="W747" s="40"/>
    </row>
    <row r="748" spans="4:23" ht="15" customHeight="1">
      <c r="D748" s="42"/>
      <c r="E748" s="42"/>
      <c r="I748" s="40"/>
      <c r="J748" s="40"/>
      <c r="K748" s="40"/>
      <c r="L748" s="40"/>
      <c r="M748" s="40"/>
      <c r="N748" s="40"/>
      <c r="O748" s="40"/>
      <c r="P748" s="40"/>
      <c r="Q748" s="40"/>
      <c r="R748" s="40"/>
      <c r="S748" s="40"/>
      <c r="T748" s="40"/>
      <c r="V748" s="40"/>
      <c r="W748" s="40"/>
    </row>
    <row r="749" spans="4:23" ht="15" customHeight="1">
      <c r="D749" s="42"/>
      <c r="E749" s="42"/>
      <c r="I749" s="40"/>
      <c r="J749" s="40"/>
      <c r="K749" s="40"/>
      <c r="L749" s="40"/>
      <c r="M749" s="40"/>
      <c r="N749" s="40"/>
      <c r="O749" s="40"/>
      <c r="P749" s="40"/>
      <c r="Q749" s="40"/>
      <c r="R749" s="40"/>
      <c r="S749" s="40"/>
      <c r="T749" s="40"/>
      <c r="V749" s="40"/>
      <c r="W749" s="40"/>
    </row>
    <row r="750" spans="4:23" ht="15" customHeight="1">
      <c r="D750" s="42"/>
      <c r="E750" s="42"/>
      <c r="I750" s="40"/>
      <c r="J750" s="40"/>
      <c r="K750" s="40"/>
      <c r="L750" s="40"/>
      <c r="M750" s="40"/>
      <c r="N750" s="40"/>
      <c r="O750" s="40"/>
      <c r="P750" s="40"/>
      <c r="Q750" s="40"/>
      <c r="R750" s="40"/>
      <c r="S750" s="40"/>
      <c r="T750" s="40"/>
      <c r="V750" s="40"/>
      <c r="W750" s="40"/>
    </row>
    <row r="751" spans="4:23" ht="15" customHeight="1">
      <c r="D751" s="42"/>
      <c r="E751" s="42"/>
      <c r="I751" s="40"/>
      <c r="J751" s="40"/>
      <c r="K751" s="40"/>
      <c r="L751" s="40"/>
      <c r="M751" s="40"/>
      <c r="N751" s="40"/>
      <c r="O751" s="40"/>
      <c r="P751" s="40"/>
      <c r="Q751" s="40"/>
      <c r="R751" s="40"/>
      <c r="S751" s="40"/>
      <c r="T751" s="40"/>
      <c r="V751" s="40"/>
      <c r="W751" s="40"/>
    </row>
    <row r="752" spans="4:23" ht="15" customHeight="1">
      <c r="D752" s="42"/>
      <c r="E752" s="42"/>
      <c r="I752" s="40"/>
      <c r="J752" s="40"/>
      <c r="K752" s="40"/>
      <c r="L752" s="40"/>
      <c r="M752" s="40"/>
      <c r="N752" s="40"/>
      <c r="O752" s="40"/>
      <c r="P752" s="40"/>
      <c r="Q752" s="40"/>
      <c r="R752" s="40"/>
      <c r="S752" s="40"/>
      <c r="T752" s="40"/>
      <c r="V752" s="40"/>
      <c r="W752" s="40"/>
    </row>
    <row r="753" spans="4:23" ht="15" customHeight="1">
      <c r="D753" s="42"/>
      <c r="E753" s="42"/>
      <c r="I753" s="40"/>
      <c r="J753" s="40"/>
      <c r="K753" s="40"/>
      <c r="L753" s="40"/>
      <c r="M753" s="40"/>
      <c r="N753" s="40"/>
      <c r="O753" s="40"/>
      <c r="P753" s="40"/>
      <c r="Q753" s="40"/>
      <c r="R753" s="40"/>
      <c r="S753" s="40"/>
      <c r="T753" s="40"/>
      <c r="V753" s="40"/>
      <c r="W753" s="40"/>
    </row>
    <row r="754" spans="4:23" ht="15" customHeight="1">
      <c r="D754" s="42"/>
      <c r="E754" s="42"/>
      <c r="I754" s="40"/>
      <c r="J754" s="40"/>
      <c r="K754" s="40"/>
      <c r="L754" s="40"/>
      <c r="M754" s="40"/>
      <c r="N754" s="40"/>
      <c r="O754" s="40"/>
      <c r="P754" s="40"/>
      <c r="Q754" s="40"/>
      <c r="R754" s="40"/>
      <c r="S754" s="40"/>
      <c r="T754" s="40"/>
      <c r="V754" s="40"/>
      <c r="W754" s="40"/>
    </row>
    <row r="755" spans="4:23" ht="15" customHeight="1">
      <c r="D755" s="42"/>
      <c r="E755" s="42"/>
      <c r="I755" s="40"/>
      <c r="J755" s="40"/>
      <c r="K755" s="40"/>
      <c r="L755" s="40"/>
      <c r="M755" s="40"/>
      <c r="N755" s="40"/>
      <c r="O755" s="40"/>
      <c r="P755" s="40"/>
      <c r="Q755" s="40"/>
      <c r="R755" s="40"/>
      <c r="S755" s="40"/>
      <c r="T755" s="40"/>
      <c r="V755" s="40"/>
      <c r="W755" s="40"/>
    </row>
    <row r="756" spans="4:23" ht="15" customHeight="1">
      <c r="D756" s="42"/>
      <c r="E756" s="42"/>
      <c r="I756" s="40"/>
      <c r="J756" s="40"/>
      <c r="K756" s="40"/>
      <c r="L756" s="40"/>
      <c r="M756" s="40"/>
      <c r="N756" s="40"/>
      <c r="O756" s="40"/>
      <c r="P756" s="40"/>
      <c r="Q756" s="40"/>
      <c r="R756" s="40"/>
      <c r="S756" s="40"/>
      <c r="T756" s="40"/>
      <c r="V756" s="40"/>
      <c r="W756" s="40"/>
    </row>
    <row r="757" spans="4:23" ht="15" customHeight="1">
      <c r="D757" s="42"/>
      <c r="E757" s="42"/>
      <c r="I757" s="40"/>
      <c r="J757" s="40"/>
      <c r="K757" s="40"/>
      <c r="L757" s="40"/>
      <c r="M757" s="40"/>
      <c r="N757" s="40"/>
      <c r="O757" s="40"/>
      <c r="P757" s="40"/>
      <c r="Q757" s="40"/>
      <c r="R757" s="40"/>
      <c r="S757" s="40"/>
      <c r="T757" s="40"/>
      <c r="V757" s="40"/>
      <c r="W757" s="40"/>
    </row>
    <row r="758" spans="4:23" ht="15" customHeight="1">
      <c r="D758" s="42"/>
      <c r="E758" s="42"/>
      <c r="I758" s="40"/>
      <c r="J758" s="40"/>
      <c r="K758" s="40"/>
      <c r="L758" s="40"/>
      <c r="M758" s="40"/>
      <c r="N758" s="40"/>
      <c r="O758" s="40"/>
      <c r="P758" s="40"/>
      <c r="Q758" s="40"/>
      <c r="R758" s="40"/>
      <c r="S758" s="40"/>
      <c r="T758" s="40"/>
      <c r="V758" s="40"/>
      <c r="W758" s="40"/>
    </row>
    <row r="759" spans="4:23" ht="15" customHeight="1">
      <c r="D759" s="42"/>
      <c r="E759" s="42"/>
      <c r="I759" s="40"/>
      <c r="J759" s="40"/>
      <c r="K759" s="40"/>
      <c r="L759" s="40"/>
      <c r="M759" s="40"/>
      <c r="N759" s="40"/>
      <c r="O759" s="40"/>
      <c r="P759" s="40"/>
      <c r="Q759" s="40"/>
      <c r="R759" s="40"/>
      <c r="S759" s="40"/>
      <c r="T759" s="40"/>
      <c r="V759" s="40"/>
      <c r="W759" s="40"/>
    </row>
    <row r="760" spans="4:23" ht="15" customHeight="1">
      <c r="D760" s="42"/>
      <c r="E760" s="42"/>
      <c r="I760" s="40"/>
      <c r="J760" s="40"/>
      <c r="K760" s="40"/>
      <c r="L760" s="40"/>
      <c r="M760" s="40"/>
      <c r="N760" s="40"/>
      <c r="O760" s="40"/>
      <c r="P760" s="40"/>
      <c r="Q760" s="40"/>
      <c r="R760" s="40"/>
      <c r="S760" s="40"/>
      <c r="T760" s="40"/>
      <c r="V760" s="40"/>
      <c r="W760" s="40"/>
    </row>
    <row r="761" spans="4:23" ht="15" customHeight="1">
      <c r="D761" s="42"/>
      <c r="E761" s="42"/>
      <c r="I761" s="40"/>
      <c r="J761" s="40"/>
      <c r="K761" s="40"/>
      <c r="L761" s="40"/>
      <c r="M761" s="40"/>
      <c r="N761" s="40"/>
      <c r="O761" s="40"/>
      <c r="P761" s="40"/>
      <c r="Q761" s="40"/>
      <c r="R761" s="40"/>
      <c r="S761" s="40"/>
      <c r="T761" s="40"/>
      <c r="V761" s="40"/>
      <c r="W761" s="40"/>
    </row>
    <row r="762" spans="4:23" ht="15" customHeight="1">
      <c r="D762" s="42"/>
      <c r="E762" s="42"/>
      <c r="I762" s="40"/>
      <c r="J762" s="40"/>
      <c r="K762" s="40"/>
      <c r="L762" s="40"/>
      <c r="M762" s="40"/>
      <c r="N762" s="40"/>
      <c r="O762" s="40"/>
      <c r="P762" s="40"/>
      <c r="Q762" s="40"/>
      <c r="R762" s="40"/>
      <c r="S762" s="40"/>
      <c r="T762" s="40"/>
      <c r="V762" s="40"/>
      <c r="W762" s="40"/>
    </row>
    <row r="763" spans="4:23" ht="15" customHeight="1">
      <c r="D763" s="42"/>
      <c r="E763" s="42"/>
      <c r="I763" s="40"/>
      <c r="J763" s="40"/>
      <c r="K763" s="40"/>
      <c r="L763" s="40"/>
      <c r="M763" s="40"/>
      <c r="N763" s="40"/>
      <c r="O763" s="40"/>
      <c r="P763" s="40"/>
      <c r="Q763" s="40"/>
      <c r="R763" s="40"/>
      <c r="S763" s="40"/>
      <c r="T763" s="40"/>
      <c r="V763" s="40"/>
      <c r="W763" s="40"/>
    </row>
    <row r="764" spans="4:23" ht="15" customHeight="1">
      <c r="D764" s="42"/>
      <c r="E764" s="42"/>
      <c r="I764" s="40"/>
      <c r="J764" s="40"/>
      <c r="K764" s="40"/>
      <c r="L764" s="40"/>
      <c r="M764" s="40"/>
      <c r="N764" s="40"/>
      <c r="O764" s="40"/>
      <c r="P764" s="40"/>
      <c r="Q764" s="40"/>
      <c r="R764" s="40"/>
      <c r="S764" s="40"/>
      <c r="T764" s="40"/>
      <c r="V764" s="40"/>
      <c r="W764" s="40"/>
    </row>
    <row r="765" spans="4:23" ht="15" customHeight="1">
      <c r="D765" s="42"/>
      <c r="E765" s="42"/>
      <c r="I765" s="40"/>
      <c r="J765" s="40"/>
      <c r="K765" s="40"/>
      <c r="L765" s="40"/>
      <c r="M765" s="40"/>
      <c r="N765" s="40"/>
      <c r="O765" s="40"/>
      <c r="P765" s="40"/>
      <c r="Q765" s="40"/>
      <c r="R765" s="40"/>
      <c r="S765" s="40"/>
      <c r="T765" s="40"/>
      <c r="V765" s="40"/>
      <c r="W765" s="40"/>
    </row>
    <row r="766" spans="4:23" ht="15" customHeight="1">
      <c r="D766" s="42"/>
      <c r="E766" s="42"/>
      <c r="I766" s="40"/>
      <c r="J766" s="40"/>
      <c r="K766" s="40"/>
      <c r="L766" s="40"/>
      <c r="M766" s="40"/>
      <c r="N766" s="40"/>
      <c r="O766" s="40"/>
      <c r="P766" s="40"/>
      <c r="Q766" s="40"/>
      <c r="R766" s="40"/>
      <c r="S766" s="40"/>
      <c r="T766" s="40"/>
      <c r="V766" s="40"/>
      <c r="W766" s="40"/>
    </row>
    <row r="767" spans="4:23" ht="15" customHeight="1">
      <c r="D767" s="42"/>
      <c r="E767" s="42"/>
      <c r="I767" s="40"/>
      <c r="J767" s="40"/>
      <c r="K767" s="40"/>
      <c r="L767" s="40"/>
      <c r="M767" s="40"/>
      <c r="N767" s="40"/>
      <c r="O767" s="40"/>
      <c r="P767" s="40"/>
      <c r="Q767" s="40"/>
      <c r="R767" s="40"/>
      <c r="S767" s="40"/>
      <c r="T767" s="40"/>
      <c r="V767" s="40"/>
      <c r="W767" s="40"/>
    </row>
    <row r="768" spans="4:23" ht="15" customHeight="1">
      <c r="D768" s="42"/>
      <c r="E768" s="42"/>
      <c r="I768" s="40"/>
      <c r="J768" s="40"/>
      <c r="K768" s="40"/>
      <c r="L768" s="40"/>
      <c r="M768" s="40"/>
      <c r="N768" s="40"/>
      <c r="O768" s="40"/>
      <c r="P768" s="40"/>
      <c r="Q768" s="40"/>
      <c r="R768" s="40"/>
      <c r="S768" s="40"/>
      <c r="T768" s="40"/>
      <c r="V768" s="40"/>
      <c r="W768" s="40"/>
    </row>
    <row r="769" spans="4:23" ht="15" customHeight="1">
      <c r="D769" s="42"/>
      <c r="E769" s="42"/>
      <c r="I769" s="40"/>
      <c r="J769" s="40"/>
      <c r="K769" s="40"/>
      <c r="L769" s="40"/>
      <c r="M769" s="40"/>
      <c r="N769" s="40"/>
      <c r="O769" s="40"/>
      <c r="P769" s="40"/>
      <c r="Q769" s="40"/>
      <c r="R769" s="40"/>
      <c r="S769" s="40"/>
      <c r="T769" s="40"/>
      <c r="V769" s="40"/>
      <c r="W769" s="40"/>
    </row>
    <row r="770" spans="4:23" ht="15" customHeight="1">
      <c r="D770" s="42"/>
      <c r="E770" s="42"/>
      <c r="I770" s="40"/>
      <c r="J770" s="40"/>
      <c r="K770" s="40"/>
      <c r="L770" s="40"/>
      <c r="M770" s="40"/>
      <c r="N770" s="40"/>
      <c r="O770" s="40"/>
      <c r="P770" s="40"/>
      <c r="Q770" s="40"/>
      <c r="R770" s="40"/>
      <c r="S770" s="40"/>
      <c r="T770" s="40"/>
      <c r="V770" s="40"/>
      <c r="W770" s="40"/>
    </row>
    <row r="771" spans="4:23" ht="15" customHeight="1">
      <c r="D771" s="42"/>
      <c r="E771" s="42"/>
      <c r="I771" s="40"/>
      <c r="J771" s="40"/>
      <c r="K771" s="40"/>
      <c r="L771" s="40"/>
      <c r="M771" s="40"/>
      <c r="N771" s="40"/>
      <c r="O771" s="40"/>
      <c r="P771" s="40"/>
      <c r="Q771" s="40"/>
      <c r="R771" s="40"/>
      <c r="S771" s="40"/>
      <c r="T771" s="40"/>
      <c r="V771" s="40"/>
      <c r="W771" s="40"/>
    </row>
    <row r="772" spans="4:23" ht="15" customHeight="1">
      <c r="D772" s="42"/>
      <c r="E772" s="42"/>
      <c r="I772" s="40"/>
      <c r="J772" s="40"/>
      <c r="K772" s="40"/>
      <c r="L772" s="40"/>
      <c r="M772" s="40"/>
      <c r="N772" s="40"/>
      <c r="O772" s="40"/>
      <c r="P772" s="40"/>
      <c r="Q772" s="40"/>
      <c r="R772" s="40"/>
      <c r="S772" s="40"/>
      <c r="T772" s="40"/>
      <c r="V772" s="40"/>
      <c r="W772" s="40"/>
    </row>
    <row r="773" spans="4:23" ht="15" customHeight="1">
      <c r="D773" s="42"/>
      <c r="E773" s="42"/>
      <c r="I773" s="40"/>
      <c r="J773" s="40"/>
      <c r="K773" s="40"/>
      <c r="L773" s="40"/>
      <c r="M773" s="40"/>
      <c r="N773" s="40"/>
      <c r="O773" s="40"/>
      <c r="P773" s="40"/>
      <c r="Q773" s="40"/>
      <c r="R773" s="40"/>
      <c r="S773" s="40"/>
      <c r="T773" s="40"/>
      <c r="V773" s="40"/>
      <c r="W773" s="40"/>
    </row>
    <row r="774" spans="4:23" ht="15" customHeight="1">
      <c r="D774" s="42"/>
      <c r="E774" s="42"/>
      <c r="I774" s="40"/>
      <c r="J774" s="40"/>
      <c r="K774" s="40"/>
      <c r="L774" s="40"/>
      <c r="M774" s="40"/>
      <c r="N774" s="40"/>
      <c r="O774" s="40"/>
      <c r="P774" s="40"/>
      <c r="Q774" s="40"/>
      <c r="R774" s="40"/>
      <c r="S774" s="40"/>
      <c r="T774" s="40"/>
      <c r="V774" s="40"/>
      <c r="W774" s="40"/>
    </row>
    <row r="775" spans="4:23" ht="15" customHeight="1">
      <c r="D775" s="42"/>
      <c r="E775" s="42"/>
      <c r="I775" s="40"/>
      <c r="J775" s="40"/>
      <c r="K775" s="40"/>
      <c r="L775" s="40"/>
      <c r="M775" s="40"/>
      <c r="N775" s="40"/>
      <c r="O775" s="40"/>
      <c r="P775" s="40"/>
      <c r="Q775" s="40"/>
      <c r="R775" s="40"/>
      <c r="S775" s="40"/>
      <c r="T775" s="40"/>
      <c r="V775" s="40"/>
      <c r="W775" s="40"/>
    </row>
    <row r="776" spans="4:23" ht="15" customHeight="1">
      <c r="D776" s="42"/>
      <c r="E776" s="42"/>
      <c r="I776" s="40"/>
      <c r="J776" s="40"/>
      <c r="K776" s="40"/>
      <c r="L776" s="40"/>
      <c r="M776" s="40"/>
      <c r="N776" s="40"/>
      <c r="O776" s="40"/>
      <c r="P776" s="40"/>
      <c r="Q776" s="40"/>
      <c r="R776" s="40"/>
      <c r="S776" s="40"/>
      <c r="T776" s="40"/>
      <c r="V776" s="40"/>
      <c r="W776" s="40"/>
    </row>
    <row r="777" spans="4:23" ht="15" customHeight="1">
      <c r="D777" s="42"/>
      <c r="E777" s="42"/>
      <c r="I777" s="40"/>
      <c r="J777" s="40"/>
      <c r="K777" s="40"/>
      <c r="L777" s="40"/>
      <c r="M777" s="40"/>
      <c r="N777" s="40"/>
      <c r="O777" s="40"/>
      <c r="P777" s="40"/>
      <c r="Q777" s="40"/>
      <c r="R777" s="40"/>
      <c r="S777" s="40"/>
      <c r="T777" s="40"/>
      <c r="V777" s="40"/>
      <c r="W777" s="40"/>
    </row>
    <row r="778" spans="4:23" ht="15" customHeight="1">
      <c r="D778" s="42"/>
      <c r="E778" s="42"/>
      <c r="I778" s="40"/>
      <c r="J778" s="40"/>
      <c r="K778" s="40"/>
      <c r="L778" s="40"/>
      <c r="M778" s="40"/>
      <c r="N778" s="40"/>
      <c r="O778" s="40"/>
      <c r="P778" s="40"/>
      <c r="Q778" s="40"/>
      <c r="R778" s="40"/>
      <c r="S778" s="40"/>
      <c r="T778" s="40"/>
      <c r="V778" s="40"/>
      <c r="W778" s="40"/>
    </row>
    <row r="779" spans="4:23" ht="15" customHeight="1">
      <c r="D779" s="42"/>
      <c r="E779" s="42"/>
      <c r="I779" s="40"/>
      <c r="J779" s="40"/>
      <c r="K779" s="40"/>
      <c r="L779" s="40"/>
      <c r="M779" s="40"/>
      <c r="N779" s="40"/>
      <c r="O779" s="40"/>
      <c r="P779" s="40"/>
      <c r="Q779" s="40"/>
      <c r="R779" s="40"/>
      <c r="S779" s="40"/>
      <c r="T779" s="40"/>
      <c r="V779" s="40"/>
      <c r="W779" s="40"/>
    </row>
    <row r="780" spans="4:23" ht="15" customHeight="1">
      <c r="D780" s="42"/>
      <c r="E780" s="42"/>
      <c r="I780" s="40"/>
      <c r="J780" s="40"/>
      <c r="K780" s="40"/>
      <c r="L780" s="40"/>
      <c r="M780" s="40"/>
      <c r="N780" s="40"/>
      <c r="O780" s="40"/>
      <c r="P780" s="40"/>
      <c r="Q780" s="40"/>
      <c r="R780" s="40"/>
      <c r="S780" s="40"/>
      <c r="T780" s="40"/>
      <c r="V780" s="40"/>
      <c r="W780" s="40"/>
    </row>
    <row r="781" spans="4:23" ht="15" customHeight="1">
      <c r="D781" s="42"/>
      <c r="E781" s="42"/>
      <c r="I781" s="40"/>
      <c r="J781" s="40"/>
      <c r="K781" s="40"/>
      <c r="L781" s="40"/>
      <c r="M781" s="40"/>
      <c r="N781" s="40"/>
      <c r="O781" s="40"/>
      <c r="P781" s="40"/>
      <c r="Q781" s="40"/>
      <c r="R781" s="40"/>
      <c r="S781" s="40"/>
      <c r="T781" s="40"/>
      <c r="V781" s="40"/>
      <c r="W781" s="40"/>
    </row>
    <row r="782" spans="4:23" ht="15" customHeight="1">
      <c r="D782" s="42"/>
      <c r="E782" s="42"/>
      <c r="I782" s="40"/>
      <c r="J782" s="40"/>
      <c r="K782" s="40"/>
      <c r="L782" s="40"/>
      <c r="M782" s="40"/>
      <c r="N782" s="40"/>
      <c r="O782" s="40"/>
      <c r="P782" s="40"/>
      <c r="Q782" s="40"/>
      <c r="R782" s="40"/>
      <c r="S782" s="40"/>
      <c r="T782" s="40"/>
      <c r="V782" s="40"/>
      <c r="W782" s="40"/>
    </row>
    <row r="783" spans="4:23" ht="15" customHeight="1">
      <c r="D783" s="42"/>
      <c r="E783" s="42"/>
      <c r="I783" s="40"/>
      <c r="J783" s="40"/>
      <c r="K783" s="40"/>
      <c r="L783" s="40"/>
      <c r="M783" s="40"/>
      <c r="N783" s="40"/>
      <c r="O783" s="40"/>
      <c r="P783" s="40"/>
      <c r="Q783" s="40"/>
      <c r="R783" s="40"/>
      <c r="S783" s="40"/>
      <c r="T783" s="40"/>
      <c r="V783" s="40"/>
      <c r="W783" s="40"/>
    </row>
    <row r="784" spans="4:23" ht="15" customHeight="1">
      <c r="D784" s="42"/>
      <c r="E784" s="42"/>
      <c r="I784" s="40"/>
      <c r="J784" s="40"/>
      <c r="K784" s="40"/>
      <c r="L784" s="40"/>
      <c r="M784" s="40"/>
      <c r="N784" s="40"/>
      <c r="O784" s="40"/>
      <c r="P784" s="40"/>
      <c r="Q784" s="40"/>
      <c r="R784" s="40"/>
      <c r="S784" s="40"/>
      <c r="T784" s="40"/>
      <c r="V784" s="40"/>
      <c r="W784" s="40"/>
    </row>
    <row r="785" spans="4:23" ht="15" customHeight="1">
      <c r="D785" s="42"/>
      <c r="E785" s="42"/>
      <c r="I785" s="40"/>
      <c r="J785" s="40"/>
      <c r="K785" s="40"/>
      <c r="L785" s="40"/>
      <c r="M785" s="40"/>
      <c r="N785" s="40"/>
      <c r="O785" s="40"/>
      <c r="P785" s="40"/>
      <c r="Q785" s="40"/>
      <c r="R785" s="40"/>
      <c r="S785" s="40"/>
      <c r="T785" s="40"/>
      <c r="V785" s="40"/>
      <c r="W785" s="40"/>
    </row>
    <row r="786" spans="4:23" ht="15" customHeight="1">
      <c r="D786" s="42"/>
      <c r="E786" s="42"/>
      <c r="I786" s="40"/>
      <c r="J786" s="40"/>
      <c r="K786" s="40"/>
      <c r="L786" s="40"/>
      <c r="M786" s="40"/>
      <c r="N786" s="40"/>
      <c r="O786" s="40"/>
      <c r="P786" s="40"/>
      <c r="Q786" s="40"/>
      <c r="R786" s="40"/>
      <c r="S786" s="40"/>
      <c r="T786" s="40"/>
      <c r="V786" s="40"/>
      <c r="W786" s="40"/>
    </row>
    <row r="787" spans="4:23" ht="15" customHeight="1">
      <c r="D787" s="42"/>
      <c r="E787" s="42"/>
      <c r="I787" s="40"/>
      <c r="J787" s="40"/>
      <c r="K787" s="40"/>
      <c r="L787" s="40"/>
      <c r="M787" s="40"/>
      <c r="N787" s="40"/>
      <c r="O787" s="40"/>
      <c r="P787" s="40"/>
      <c r="Q787" s="40"/>
      <c r="R787" s="40"/>
      <c r="S787" s="40"/>
      <c r="T787" s="40"/>
      <c r="V787" s="40"/>
      <c r="W787" s="40"/>
    </row>
    <row r="788" spans="4:23" ht="15" customHeight="1">
      <c r="D788" s="42"/>
      <c r="E788" s="42"/>
      <c r="I788" s="40"/>
      <c r="J788" s="40"/>
      <c r="K788" s="40"/>
      <c r="L788" s="40"/>
      <c r="M788" s="40"/>
      <c r="N788" s="40"/>
      <c r="O788" s="40"/>
      <c r="P788" s="40"/>
      <c r="Q788" s="40"/>
      <c r="R788" s="40"/>
      <c r="S788" s="40"/>
      <c r="T788" s="40"/>
      <c r="V788" s="40"/>
      <c r="W788" s="40"/>
    </row>
    <row r="789" spans="4:23" ht="15" customHeight="1">
      <c r="D789" s="42"/>
      <c r="E789" s="42"/>
      <c r="I789" s="40"/>
      <c r="J789" s="40"/>
      <c r="K789" s="40"/>
      <c r="L789" s="40"/>
      <c r="M789" s="40"/>
      <c r="N789" s="40"/>
      <c r="O789" s="40"/>
      <c r="P789" s="40"/>
      <c r="Q789" s="40"/>
      <c r="R789" s="40"/>
      <c r="S789" s="40"/>
      <c r="T789" s="40"/>
      <c r="V789" s="40"/>
      <c r="W789" s="40"/>
    </row>
    <row r="790" spans="4:23" ht="15" customHeight="1">
      <c r="D790" s="42"/>
      <c r="E790" s="42"/>
      <c r="I790" s="40"/>
      <c r="J790" s="40"/>
      <c r="K790" s="40"/>
      <c r="L790" s="40"/>
      <c r="M790" s="40"/>
      <c r="N790" s="40"/>
      <c r="O790" s="40"/>
      <c r="P790" s="40"/>
      <c r="Q790" s="40"/>
      <c r="R790" s="40"/>
      <c r="S790" s="40"/>
      <c r="T790" s="40"/>
      <c r="V790" s="40"/>
      <c r="W790" s="40"/>
    </row>
    <row r="791" spans="4:23" ht="15" customHeight="1">
      <c r="D791" s="42"/>
      <c r="E791" s="42"/>
      <c r="I791" s="40"/>
      <c r="J791" s="40"/>
      <c r="K791" s="40"/>
      <c r="L791" s="40"/>
      <c r="M791" s="40"/>
      <c r="N791" s="40"/>
      <c r="O791" s="40"/>
      <c r="P791" s="40"/>
      <c r="Q791" s="40"/>
      <c r="R791" s="40"/>
      <c r="S791" s="40"/>
      <c r="T791" s="40"/>
      <c r="V791" s="40"/>
      <c r="W791" s="40"/>
    </row>
    <row r="792" spans="4:23" ht="15" customHeight="1">
      <c r="D792" s="42"/>
      <c r="E792" s="42"/>
      <c r="I792" s="40"/>
      <c r="J792" s="40"/>
      <c r="K792" s="40"/>
      <c r="L792" s="40"/>
      <c r="M792" s="40"/>
      <c r="N792" s="40"/>
      <c r="O792" s="40"/>
      <c r="P792" s="40"/>
      <c r="Q792" s="40"/>
      <c r="R792" s="40"/>
      <c r="S792" s="40"/>
      <c r="T792" s="40"/>
      <c r="V792" s="40"/>
      <c r="W792" s="40"/>
    </row>
    <row r="793" spans="4:23" ht="15" customHeight="1">
      <c r="D793" s="42"/>
      <c r="E793" s="42"/>
      <c r="I793" s="40"/>
      <c r="J793" s="40"/>
      <c r="K793" s="40"/>
      <c r="L793" s="40"/>
      <c r="M793" s="40"/>
      <c r="N793" s="40"/>
      <c r="O793" s="40"/>
      <c r="P793" s="40"/>
      <c r="Q793" s="40"/>
      <c r="R793" s="40"/>
      <c r="S793" s="40"/>
      <c r="T793" s="40"/>
      <c r="V793" s="40"/>
      <c r="W793" s="40"/>
    </row>
    <row r="794" spans="4:23" ht="15" customHeight="1">
      <c r="D794" s="42"/>
      <c r="E794" s="42"/>
      <c r="I794" s="40"/>
      <c r="J794" s="40"/>
      <c r="K794" s="40"/>
      <c r="L794" s="40"/>
      <c r="M794" s="40"/>
      <c r="N794" s="40"/>
      <c r="O794" s="40"/>
      <c r="P794" s="40"/>
      <c r="Q794" s="40"/>
      <c r="R794" s="40"/>
      <c r="S794" s="40"/>
      <c r="T794" s="40"/>
      <c r="V794" s="40"/>
      <c r="W794" s="40"/>
    </row>
    <row r="795" spans="4:23" ht="15" customHeight="1">
      <c r="D795" s="42"/>
      <c r="E795" s="42"/>
      <c r="I795" s="40"/>
      <c r="J795" s="40"/>
      <c r="K795" s="40"/>
      <c r="L795" s="40"/>
      <c r="M795" s="40"/>
      <c r="N795" s="40"/>
      <c r="O795" s="40"/>
      <c r="P795" s="40"/>
      <c r="Q795" s="40"/>
      <c r="R795" s="40"/>
      <c r="S795" s="40"/>
      <c r="T795" s="40"/>
      <c r="V795" s="40"/>
      <c r="W795" s="40"/>
    </row>
    <row r="796" spans="4:23" ht="15" customHeight="1">
      <c r="D796" s="42"/>
      <c r="E796" s="42"/>
      <c r="I796" s="40"/>
      <c r="J796" s="40"/>
      <c r="K796" s="40"/>
      <c r="L796" s="40"/>
      <c r="M796" s="40"/>
      <c r="N796" s="40"/>
      <c r="O796" s="40"/>
      <c r="P796" s="40"/>
      <c r="Q796" s="40"/>
      <c r="R796" s="40"/>
      <c r="S796" s="40"/>
      <c r="T796" s="40"/>
      <c r="V796" s="40"/>
      <c r="W796" s="40"/>
    </row>
    <row r="797" spans="4:23" ht="15" customHeight="1">
      <c r="D797" s="42"/>
      <c r="E797" s="42"/>
      <c r="I797" s="40"/>
      <c r="J797" s="40"/>
      <c r="K797" s="40"/>
      <c r="L797" s="40"/>
      <c r="M797" s="40"/>
      <c r="N797" s="40"/>
      <c r="O797" s="40"/>
      <c r="P797" s="40"/>
      <c r="Q797" s="40"/>
      <c r="R797" s="40"/>
      <c r="S797" s="40"/>
      <c r="T797" s="40"/>
      <c r="V797" s="40"/>
      <c r="W797" s="40"/>
    </row>
    <row r="798" spans="4:23" ht="15" customHeight="1">
      <c r="D798" s="42"/>
      <c r="E798" s="42"/>
      <c r="I798" s="40"/>
      <c r="J798" s="40"/>
      <c r="K798" s="40"/>
      <c r="L798" s="40"/>
      <c r="M798" s="40"/>
      <c r="N798" s="40"/>
      <c r="O798" s="40"/>
      <c r="P798" s="40"/>
      <c r="Q798" s="40"/>
      <c r="R798" s="40"/>
      <c r="S798" s="40"/>
      <c r="T798" s="40"/>
      <c r="V798" s="40"/>
      <c r="W798" s="40"/>
    </row>
    <row r="799" spans="4:23" ht="15" customHeight="1">
      <c r="D799" s="42"/>
      <c r="E799" s="42"/>
      <c r="I799" s="40"/>
      <c r="J799" s="40"/>
      <c r="K799" s="40"/>
      <c r="L799" s="40"/>
      <c r="M799" s="40"/>
      <c r="N799" s="40"/>
      <c r="O799" s="40"/>
      <c r="P799" s="40"/>
      <c r="Q799" s="40"/>
      <c r="R799" s="40"/>
      <c r="S799" s="40"/>
      <c r="T799" s="40"/>
      <c r="V799" s="40"/>
      <c r="W799" s="40"/>
    </row>
    <row r="800" spans="4:23" ht="15" customHeight="1">
      <c r="D800" s="42"/>
      <c r="E800" s="42"/>
      <c r="I800" s="40"/>
      <c r="J800" s="40"/>
      <c r="K800" s="40"/>
      <c r="L800" s="40"/>
      <c r="M800" s="40"/>
      <c r="N800" s="40"/>
      <c r="O800" s="40"/>
      <c r="P800" s="40"/>
      <c r="Q800" s="40"/>
      <c r="R800" s="40"/>
      <c r="S800" s="40"/>
      <c r="T800" s="40"/>
      <c r="V800" s="40"/>
      <c r="W800" s="40"/>
    </row>
    <row r="801" spans="4:23" ht="15" customHeight="1">
      <c r="D801" s="42"/>
      <c r="E801" s="42"/>
      <c r="I801" s="40"/>
      <c r="J801" s="40"/>
      <c r="K801" s="40"/>
      <c r="L801" s="40"/>
      <c r="M801" s="40"/>
      <c r="N801" s="40"/>
      <c r="O801" s="40"/>
      <c r="P801" s="40"/>
      <c r="Q801" s="40"/>
      <c r="R801" s="40"/>
      <c r="S801" s="40"/>
      <c r="T801" s="40"/>
      <c r="V801" s="40"/>
      <c r="W801" s="40"/>
    </row>
    <row r="802" spans="4:23" ht="15" customHeight="1">
      <c r="D802" s="42"/>
      <c r="E802" s="42"/>
      <c r="I802" s="40"/>
      <c r="J802" s="40"/>
      <c r="K802" s="40"/>
      <c r="L802" s="40"/>
      <c r="M802" s="40"/>
      <c r="N802" s="40"/>
      <c r="O802" s="40"/>
      <c r="P802" s="40"/>
      <c r="Q802" s="40"/>
      <c r="R802" s="40"/>
      <c r="S802" s="40"/>
      <c r="T802" s="40"/>
      <c r="V802" s="40"/>
      <c r="W802" s="40"/>
    </row>
    <row r="803" spans="4:23" ht="15" customHeight="1">
      <c r="D803" s="42"/>
      <c r="E803" s="42"/>
      <c r="I803" s="40"/>
      <c r="J803" s="40"/>
      <c r="K803" s="40"/>
      <c r="L803" s="40"/>
      <c r="M803" s="40"/>
      <c r="N803" s="40"/>
      <c r="O803" s="40"/>
      <c r="P803" s="40"/>
      <c r="Q803" s="40"/>
      <c r="R803" s="40"/>
      <c r="S803" s="40"/>
      <c r="T803" s="40"/>
      <c r="V803" s="40"/>
      <c r="W803" s="40"/>
    </row>
    <row r="804" spans="4:23" ht="15" customHeight="1">
      <c r="D804" s="42"/>
      <c r="E804" s="42"/>
      <c r="I804" s="40"/>
      <c r="J804" s="40"/>
      <c r="K804" s="40"/>
      <c r="L804" s="40"/>
      <c r="M804" s="40"/>
      <c r="N804" s="40"/>
      <c r="O804" s="40"/>
      <c r="P804" s="40"/>
      <c r="Q804" s="40"/>
      <c r="R804" s="40"/>
      <c r="S804" s="40"/>
      <c r="T804" s="40"/>
      <c r="V804" s="40"/>
      <c r="W804" s="40"/>
    </row>
    <row r="805" spans="4:23" ht="15" customHeight="1">
      <c r="D805" s="42"/>
      <c r="E805" s="42"/>
      <c r="I805" s="40"/>
      <c r="J805" s="40"/>
      <c r="K805" s="40"/>
      <c r="L805" s="40"/>
      <c r="M805" s="40"/>
      <c r="N805" s="40"/>
      <c r="O805" s="40"/>
      <c r="P805" s="40"/>
      <c r="Q805" s="40"/>
      <c r="R805" s="40"/>
      <c r="S805" s="40"/>
      <c r="T805" s="40"/>
      <c r="V805" s="40"/>
      <c r="W805" s="40"/>
    </row>
    <row r="806" spans="4:23" ht="15" customHeight="1">
      <c r="D806" s="42"/>
      <c r="E806" s="42"/>
      <c r="I806" s="40"/>
      <c r="J806" s="40"/>
      <c r="K806" s="40"/>
      <c r="L806" s="40"/>
      <c r="M806" s="40"/>
      <c r="N806" s="40"/>
      <c r="O806" s="40"/>
      <c r="P806" s="40"/>
      <c r="Q806" s="40"/>
      <c r="R806" s="40"/>
      <c r="S806" s="40"/>
      <c r="T806" s="40"/>
      <c r="V806" s="40"/>
      <c r="W806" s="40"/>
    </row>
    <row r="807" spans="4:23" ht="15" customHeight="1">
      <c r="D807" s="42"/>
      <c r="E807" s="42"/>
      <c r="I807" s="40"/>
      <c r="J807" s="40"/>
      <c r="K807" s="40"/>
      <c r="L807" s="40"/>
      <c r="M807" s="40"/>
      <c r="N807" s="40"/>
      <c r="O807" s="40"/>
      <c r="P807" s="40"/>
      <c r="Q807" s="40"/>
      <c r="R807" s="40"/>
      <c r="S807" s="40"/>
      <c r="T807" s="40"/>
      <c r="V807" s="40"/>
      <c r="W807" s="40"/>
    </row>
    <row r="808" spans="4:23" ht="15" customHeight="1">
      <c r="D808" s="42"/>
      <c r="E808" s="42"/>
      <c r="I808" s="40"/>
      <c r="J808" s="40"/>
      <c r="K808" s="40"/>
      <c r="L808" s="40"/>
      <c r="M808" s="40"/>
      <c r="N808" s="40"/>
      <c r="O808" s="40"/>
      <c r="P808" s="40"/>
      <c r="Q808" s="40"/>
      <c r="R808" s="40"/>
      <c r="S808" s="40"/>
      <c r="T808" s="40"/>
      <c r="V808" s="40"/>
      <c r="W808" s="40"/>
    </row>
    <row r="809" spans="4:23" ht="15" customHeight="1">
      <c r="D809" s="42"/>
      <c r="E809" s="42"/>
      <c r="I809" s="40"/>
      <c r="J809" s="40"/>
      <c r="K809" s="40"/>
      <c r="L809" s="40"/>
      <c r="M809" s="40"/>
      <c r="N809" s="40"/>
      <c r="O809" s="40"/>
      <c r="P809" s="40"/>
      <c r="Q809" s="40"/>
      <c r="R809" s="40"/>
      <c r="S809" s="40"/>
      <c r="T809" s="40"/>
      <c r="V809" s="40"/>
      <c r="W809" s="40"/>
    </row>
    <row r="810" spans="4:23" ht="15" customHeight="1">
      <c r="D810" s="42"/>
      <c r="E810" s="42"/>
      <c r="I810" s="40"/>
      <c r="J810" s="40"/>
      <c r="K810" s="40"/>
      <c r="L810" s="40"/>
      <c r="M810" s="40"/>
      <c r="N810" s="40"/>
      <c r="O810" s="40"/>
      <c r="P810" s="40"/>
      <c r="Q810" s="40"/>
      <c r="R810" s="40"/>
      <c r="S810" s="40"/>
      <c r="T810" s="40"/>
      <c r="V810" s="40"/>
      <c r="W810" s="40"/>
    </row>
    <row r="811" spans="4:23" ht="15" customHeight="1">
      <c r="D811" s="42"/>
      <c r="E811" s="42"/>
      <c r="I811" s="40"/>
      <c r="J811" s="40"/>
      <c r="K811" s="40"/>
      <c r="L811" s="40"/>
      <c r="M811" s="40"/>
      <c r="N811" s="40"/>
      <c r="O811" s="40"/>
      <c r="P811" s="40"/>
      <c r="Q811" s="40"/>
      <c r="R811" s="40"/>
      <c r="S811" s="40"/>
      <c r="T811" s="40"/>
      <c r="V811" s="40"/>
      <c r="W811" s="40"/>
    </row>
    <row r="812" spans="4:23" ht="15" customHeight="1">
      <c r="D812" s="42"/>
      <c r="E812" s="42"/>
      <c r="I812" s="40"/>
      <c r="J812" s="40"/>
      <c r="K812" s="40"/>
      <c r="L812" s="40"/>
      <c r="M812" s="40"/>
      <c r="N812" s="40"/>
      <c r="O812" s="40"/>
      <c r="P812" s="40"/>
      <c r="Q812" s="40"/>
      <c r="R812" s="40"/>
      <c r="S812" s="40"/>
      <c r="T812" s="40"/>
      <c r="V812" s="40"/>
      <c r="W812" s="40"/>
    </row>
    <row r="813" spans="4:23" ht="15" customHeight="1">
      <c r="D813" s="42"/>
      <c r="E813" s="42"/>
      <c r="I813" s="40"/>
      <c r="J813" s="40"/>
      <c r="K813" s="40"/>
      <c r="L813" s="40"/>
      <c r="M813" s="40"/>
      <c r="N813" s="40"/>
      <c r="O813" s="40"/>
      <c r="P813" s="40"/>
      <c r="Q813" s="40"/>
      <c r="R813" s="40"/>
      <c r="S813" s="40"/>
      <c r="T813" s="40"/>
      <c r="V813" s="40"/>
      <c r="W813" s="40"/>
    </row>
    <row r="814" spans="4:23" ht="15" customHeight="1">
      <c r="D814" s="42"/>
      <c r="E814" s="42"/>
      <c r="I814" s="40"/>
      <c r="J814" s="40"/>
      <c r="K814" s="40"/>
      <c r="L814" s="40"/>
      <c r="M814" s="40"/>
      <c r="N814" s="40"/>
      <c r="O814" s="40"/>
      <c r="P814" s="40"/>
      <c r="Q814" s="40"/>
      <c r="R814" s="40"/>
      <c r="S814" s="40"/>
      <c r="T814" s="40"/>
      <c r="V814" s="40"/>
      <c r="W814" s="40"/>
    </row>
    <row r="815" spans="4:23" ht="15" customHeight="1">
      <c r="D815" s="42"/>
      <c r="E815" s="42"/>
      <c r="I815" s="40"/>
      <c r="J815" s="40"/>
      <c r="K815" s="40"/>
      <c r="L815" s="40"/>
      <c r="M815" s="40"/>
      <c r="N815" s="40"/>
      <c r="O815" s="40"/>
      <c r="P815" s="40"/>
      <c r="Q815" s="40"/>
      <c r="R815" s="40"/>
      <c r="S815" s="40"/>
      <c r="T815" s="40"/>
      <c r="V815" s="40"/>
      <c r="W815" s="40"/>
    </row>
    <row r="816" spans="4:23" ht="15" customHeight="1">
      <c r="D816" s="42"/>
      <c r="E816" s="42"/>
      <c r="I816" s="40"/>
      <c r="J816" s="40"/>
      <c r="K816" s="40"/>
      <c r="L816" s="40"/>
      <c r="M816" s="40"/>
      <c r="N816" s="40"/>
      <c r="O816" s="40"/>
      <c r="P816" s="40"/>
      <c r="Q816" s="40"/>
      <c r="R816" s="40"/>
      <c r="S816" s="40"/>
      <c r="T816" s="40"/>
      <c r="V816" s="40"/>
      <c r="W816" s="40"/>
    </row>
    <row r="817" spans="4:23" ht="15" customHeight="1">
      <c r="D817" s="42"/>
      <c r="E817" s="42"/>
      <c r="I817" s="40"/>
      <c r="J817" s="40"/>
      <c r="K817" s="40"/>
      <c r="L817" s="40"/>
      <c r="M817" s="40"/>
      <c r="N817" s="40"/>
      <c r="O817" s="40"/>
      <c r="P817" s="40"/>
      <c r="Q817" s="40"/>
      <c r="R817" s="40"/>
      <c r="S817" s="40"/>
      <c r="T817" s="40"/>
      <c r="V817" s="40"/>
      <c r="W817" s="40"/>
    </row>
    <row r="818" spans="4:23" ht="15" customHeight="1">
      <c r="D818" s="42"/>
      <c r="E818" s="42"/>
      <c r="I818" s="40"/>
      <c r="J818" s="40"/>
      <c r="K818" s="40"/>
      <c r="L818" s="40"/>
      <c r="M818" s="40"/>
      <c r="N818" s="40"/>
      <c r="O818" s="40"/>
      <c r="P818" s="40"/>
      <c r="Q818" s="40"/>
      <c r="R818" s="40"/>
      <c r="S818" s="40"/>
      <c r="T818" s="40"/>
      <c r="V818" s="40"/>
      <c r="W818" s="40"/>
    </row>
    <row r="819" spans="4:23" ht="15" customHeight="1">
      <c r="D819" s="42"/>
      <c r="E819" s="42"/>
      <c r="I819" s="40"/>
      <c r="J819" s="40"/>
      <c r="K819" s="40"/>
      <c r="L819" s="40"/>
      <c r="M819" s="40"/>
      <c r="N819" s="40"/>
      <c r="O819" s="40"/>
      <c r="P819" s="40"/>
      <c r="Q819" s="40"/>
      <c r="R819" s="40"/>
      <c r="S819" s="40"/>
      <c r="T819" s="40"/>
      <c r="V819" s="40"/>
      <c r="W819" s="40"/>
    </row>
    <row r="820" spans="4:23" ht="15" customHeight="1">
      <c r="D820" s="42"/>
      <c r="E820" s="42"/>
      <c r="I820" s="40"/>
      <c r="J820" s="40"/>
      <c r="K820" s="40"/>
      <c r="L820" s="40"/>
      <c r="M820" s="40"/>
      <c r="N820" s="40"/>
      <c r="O820" s="40"/>
      <c r="P820" s="40"/>
      <c r="Q820" s="40"/>
      <c r="R820" s="40"/>
      <c r="S820" s="40"/>
      <c r="T820" s="40"/>
      <c r="V820" s="40"/>
      <c r="W820" s="40"/>
    </row>
    <row r="821" spans="4:23" ht="15" customHeight="1">
      <c r="D821" s="42"/>
      <c r="E821" s="42"/>
      <c r="I821" s="40"/>
      <c r="J821" s="40"/>
      <c r="K821" s="40"/>
      <c r="L821" s="40"/>
      <c r="M821" s="40"/>
      <c r="N821" s="40"/>
      <c r="O821" s="40"/>
      <c r="P821" s="40"/>
      <c r="Q821" s="40"/>
      <c r="R821" s="40"/>
      <c r="S821" s="40"/>
      <c r="T821" s="40"/>
      <c r="V821" s="40"/>
      <c r="W821" s="40"/>
    </row>
    <row r="822" spans="4:23" ht="15" customHeight="1">
      <c r="D822" s="42"/>
      <c r="E822" s="42"/>
      <c r="I822" s="40"/>
      <c r="J822" s="40"/>
      <c r="K822" s="40"/>
      <c r="L822" s="40"/>
      <c r="M822" s="40"/>
      <c r="N822" s="40"/>
      <c r="O822" s="40"/>
      <c r="P822" s="40"/>
      <c r="Q822" s="40"/>
      <c r="R822" s="40"/>
      <c r="S822" s="40"/>
      <c r="T822" s="40"/>
      <c r="V822" s="40"/>
      <c r="W822" s="40"/>
    </row>
    <row r="823" spans="4:23" ht="15" customHeight="1">
      <c r="D823" s="42"/>
      <c r="E823" s="42"/>
      <c r="I823" s="40"/>
      <c r="J823" s="40"/>
      <c r="K823" s="40"/>
      <c r="L823" s="40"/>
      <c r="M823" s="40"/>
      <c r="N823" s="40"/>
      <c r="O823" s="40"/>
      <c r="P823" s="40"/>
      <c r="Q823" s="40"/>
      <c r="R823" s="40"/>
      <c r="S823" s="40"/>
      <c r="T823" s="40"/>
      <c r="V823" s="40"/>
      <c r="W823" s="40"/>
    </row>
    <row r="824" spans="4:23" ht="15" customHeight="1">
      <c r="D824" s="42"/>
      <c r="E824" s="42"/>
      <c r="I824" s="40"/>
      <c r="J824" s="40"/>
      <c r="K824" s="40"/>
      <c r="L824" s="40"/>
      <c r="M824" s="40"/>
      <c r="N824" s="40"/>
      <c r="O824" s="40"/>
      <c r="P824" s="40"/>
      <c r="Q824" s="40"/>
      <c r="R824" s="40"/>
      <c r="S824" s="40"/>
      <c r="T824" s="40"/>
      <c r="V824" s="40"/>
      <c r="W824" s="40"/>
    </row>
    <row r="825" spans="4:23" ht="15" customHeight="1">
      <c r="D825" s="42"/>
      <c r="E825" s="42"/>
      <c r="I825" s="40"/>
      <c r="J825" s="40"/>
      <c r="K825" s="40"/>
      <c r="L825" s="40"/>
      <c r="M825" s="40"/>
      <c r="N825" s="40"/>
      <c r="O825" s="40"/>
      <c r="P825" s="40"/>
      <c r="Q825" s="40"/>
      <c r="R825" s="40"/>
      <c r="S825" s="40"/>
      <c r="T825" s="40"/>
      <c r="V825" s="40"/>
      <c r="W825" s="40"/>
    </row>
    <row r="826" spans="4:23" ht="15" customHeight="1">
      <c r="D826" s="42"/>
      <c r="E826" s="42"/>
      <c r="I826" s="40"/>
      <c r="J826" s="40"/>
      <c r="K826" s="40"/>
      <c r="L826" s="40"/>
      <c r="M826" s="40"/>
      <c r="N826" s="40"/>
      <c r="O826" s="40"/>
      <c r="P826" s="40"/>
      <c r="Q826" s="40"/>
      <c r="R826" s="40"/>
      <c r="S826" s="40"/>
      <c r="T826" s="40"/>
      <c r="V826" s="40"/>
      <c r="W826" s="40"/>
    </row>
    <row r="827" spans="4:23" ht="15" customHeight="1">
      <c r="D827" s="42"/>
      <c r="E827" s="42"/>
      <c r="I827" s="40"/>
      <c r="J827" s="40"/>
      <c r="K827" s="40"/>
      <c r="L827" s="40"/>
      <c r="M827" s="40"/>
      <c r="N827" s="40"/>
      <c r="O827" s="40"/>
      <c r="P827" s="40"/>
      <c r="Q827" s="40"/>
      <c r="R827" s="40"/>
      <c r="S827" s="40"/>
      <c r="T827" s="40"/>
      <c r="V827" s="40"/>
      <c r="W827" s="40"/>
    </row>
    <row r="828" spans="4:23" ht="15" customHeight="1">
      <c r="D828" s="42"/>
      <c r="E828" s="42"/>
      <c r="I828" s="40"/>
      <c r="J828" s="40"/>
      <c r="K828" s="40"/>
      <c r="L828" s="40"/>
      <c r="M828" s="40"/>
      <c r="N828" s="40"/>
      <c r="O828" s="40"/>
      <c r="P828" s="40"/>
      <c r="Q828" s="40"/>
      <c r="R828" s="40"/>
      <c r="S828" s="40"/>
      <c r="T828" s="40"/>
      <c r="V828" s="40"/>
      <c r="W828" s="40"/>
    </row>
    <row r="829" spans="4:23" ht="15" customHeight="1">
      <c r="D829" s="42"/>
      <c r="E829" s="42"/>
      <c r="I829" s="40"/>
      <c r="J829" s="40"/>
      <c r="K829" s="40"/>
      <c r="L829" s="40"/>
      <c r="M829" s="40"/>
      <c r="N829" s="40"/>
      <c r="O829" s="40"/>
      <c r="P829" s="40"/>
      <c r="Q829" s="40"/>
      <c r="R829" s="40"/>
      <c r="S829" s="40"/>
      <c r="T829" s="40"/>
      <c r="V829" s="40"/>
      <c r="W829" s="40"/>
    </row>
    <row r="830" spans="4:23" ht="15" customHeight="1">
      <c r="D830" s="42"/>
      <c r="E830" s="42"/>
      <c r="I830" s="40"/>
      <c r="J830" s="40"/>
      <c r="K830" s="40"/>
      <c r="L830" s="40"/>
      <c r="M830" s="40"/>
      <c r="N830" s="40"/>
      <c r="O830" s="40"/>
      <c r="P830" s="40"/>
      <c r="Q830" s="40"/>
      <c r="R830" s="40"/>
      <c r="S830" s="40"/>
      <c r="T830" s="40"/>
      <c r="V830" s="40"/>
      <c r="W830" s="40"/>
    </row>
    <row r="831" spans="4:23" ht="15" customHeight="1">
      <c r="D831" s="42"/>
      <c r="E831" s="42"/>
      <c r="I831" s="40"/>
      <c r="J831" s="40"/>
      <c r="K831" s="40"/>
      <c r="L831" s="40"/>
      <c r="M831" s="40"/>
      <c r="N831" s="40"/>
      <c r="O831" s="40"/>
      <c r="P831" s="40"/>
      <c r="Q831" s="40"/>
      <c r="R831" s="40"/>
      <c r="S831" s="40"/>
      <c r="T831" s="40"/>
      <c r="V831" s="40"/>
      <c r="W831" s="40"/>
    </row>
    <row r="832" spans="4:23" ht="15" customHeight="1">
      <c r="D832" s="42"/>
      <c r="E832" s="42"/>
      <c r="I832" s="40"/>
      <c r="J832" s="40"/>
      <c r="K832" s="40"/>
      <c r="L832" s="40"/>
      <c r="M832" s="40"/>
      <c r="N832" s="40"/>
      <c r="O832" s="40"/>
      <c r="P832" s="40"/>
      <c r="Q832" s="40"/>
      <c r="R832" s="40"/>
      <c r="S832" s="40"/>
      <c r="T832" s="40"/>
      <c r="V832" s="40"/>
      <c r="W832" s="40"/>
    </row>
    <row r="833" spans="4:23" ht="15" customHeight="1">
      <c r="D833" s="42"/>
      <c r="E833" s="42"/>
      <c r="I833" s="40"/>
      <c r="J833" s="40"/>
      <c r="K833" s="40"/>
      <c r="L833" s="40"/>
      <c r="M833" s="40"/>
      <c r="N833" s="40"/>
      <c r="O833" s="40"/>
      <c r="P833" s="40"/>
      <c r="Q833" s="40"/>
      <c r="R833" s="40"/>
      <c r="S833" s="40"/>
      <c r="T833" s="40"/>
      <c r="V833" s="40"/>
      <c r="W833" s="40"/>
    </row>
    <row r="834" spans="4:23" ht="15" customHeight="1">
      <c r="D834" s="42"/>
      <c r="E834" s="42"/>
      <c r="I834" s="40"/>
      <c r="J834" s="40"/>
      <c r="K834" s="40"/>
      <c r="L834" s="40"/>
      <c r="M834" s="40"/>
      <c r="N834" s="40"/>
      <c r="O834" s="40"/>
      <c r="P834" s="40"/>
      <c r="Q834" s="40"/>
      <c r="R834" s="40"/>
      <c r="S834" s="40"/>
      <c r="T834" s="40"/>
      <c r="V834" s="40"/>
      <c r="W834" s="40"/>
    </row>
    <row r="835" spans="4:23" ht="15" customHeight="1">
      <c r="D835" s="42"/>
      <c r="E835" s="42"/>
      <c r="I835" s="40"/>
      <c r="J835" s="40"/>
      <c r="K835" s="40"/>
      <c r="L835" s="40"/>
      <c r="M835" s="40"/>
      <c r="N835" s="40"/>
      <c r="O835" s="40"/>
      <c r="P835" s="40"/>
      <c r="Q835" s="40"/>
      <c r="R835" s="40"/>
      <c r="S835" s="40"/>
      <c r="T835" s="40"/>
      <c r="V835" s="40"/>
      <c r="W835" s="40"/>
    </row>
    <row r="836" spans="4:23" ht="15" customHeight="1">
      <c r="D836" s="42"/>
      <c r="E836" s="42"/>
      <c r="I836" s="40"/>
      <c r="J836" s="40"/>
      <c r="K836" s="40"/>
      <c r="L836" s="40"/>
      <c r="M836" s="40"/>
      <c r="N836" s="40"/>
      <c r="O836" s="40"/>
      <c r="P836" s="40"/>
      <c r="Q836" s="40"/>
      <c r="R836" s="40"/>
      <c r="S836" s="40"/>
      <c r="T836" s="40"/>
      <c r="V836" s="40"/>
      <c r="W836" s="40"/>
    </row>
    <row r="837" spans="4:23" ht="15" customHeight="1">
      <c r="D837" s="42"/>
      <c r="E837" s="42"/>
      <c r="I837" s="40"/>
      <c r="J837" s="40"/>
      <c r="K837" s="40"/>
      <c r="L837" s="40"/>
      <c r="M837" s="40"/>
      <c r="N837" s="40"/>
      <c r="O837" s="40"/>
      <c r="P837" s="40"/>
      <c r="Q837" s="40"/>
      <c r="R837" s="40"/>
      <c r="S837" s="40"/>
      <c r="T837" s="40"/>
      <c r="V837" s="40"/>
      <c r="W837" s="40"/>
    </row>
    <row r="838" spans="4:23" ht="15" customHeight="1">
      <c r="D838" s="42"/>
      <c r="E838" s="42"/>
      <c r="I838" s="40"/>
      <c r="J838" s="40"/>
      <c r="K838" s="40"/>
      <c r="L838" s="40"/>
      <c r="M838" s="40"/>
      <c r="N838" s="40"/>
      <c r="O838" s="40"/>
      <c r="P838" s="40"/>
      <c r="Q838" s="40"/>
      <c r="R838" s="40"/>
      <c r="S838" s="40"/>
      <c r="T838" s="40"/>
      <c r="V838" s="40"/>
      <c r="W838" s="40"/>
    </row>
    <row r="839" spans="4:23" ht="15" customHeight="1">
      <c r="D839" s="42"/>
      <c r="E839" s="42"/>
      <c r="R839" s="40"/>
      <c r="S839" s="40"/>
      <c r="T839" s="40"/>
      <c r="V839" s="40"/>
      <c r="W839" s="40"/>
    </row>
    <row r="840" spans="4:23" ht="15" customHeight="1">
      <c r="D840" s="42"/>
      <c r="E840" s="42"/>
      <c r="R840" s="40"/>
      <c r="S840" s="40"/>
      <c r="T840" s="40"/>
      <c r="V840" s="40"/>
      <c r="W840" s="40"/>
    </row>
  </sheetData>
  <mergeCells count="4">
    <mergeCell ref="B1:C1"/>
    <mergeCell ref="I59:J59"/>
    <mergeCell ref="E1:O1"/>
    <mergeCell ref="E3:O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96498" r:id="rId4" name="Check Box 850">
              <controlPr defaultSize="0" autoFill="0" autoLine="0" autoPict="0" altText="Bin Labels">
                <anchor moveWithCells="1">
                  <from>
                    <xdr:col>4</xdr:col>
                    <xdr:colOff>257175</xdr:colOff>
                    <xdr:row>30</xdr:row>
                    <xdr:rowOff>161925</xdr:rowOff>
                  </from>
                  <to>
                    <xdr:col>4</xdr:col>
                    <xdr:colOff>485775</xdr:colOff>
                    <xdr:row>32</xdr:row>
                    <xdr:rowOff>9525</xdr:rowOff>
                  </to>
                </anchor>
              </controlPr>
            </control>
          </mc:Choice>
        </mc:AlternateContent>
        <mc:AlternateContent xmlns:mc="http://schemas.openxmlformats.org/markup-compatibility/2006">
          <mc:Choice Requires="x14">
            <control shapeId="10396500" r:id="rId5" name="Check Box 852">
              <controlPr defaultSize="0" autoFill="0" autoLine="0" autoPict="0">
                <anchor moveWithCells="1">
                  <from>
                    <xdr:col>4</xdr:col>
                    <xdr:colOff>257175</xdr:colOff>
                    <xdr:row>32</xdr:row>
                    <xdr:rowOff>9525</xdr:rowOff>
                  </from>
                  <to>
                    <xdr:col>4</xdr:col>
                    <xdr:colOff>485775</xdr:colOff>
                    <xdr:row>33</xdr:row>
                    <xdr:rowOff>47625</xdr:rowOff>
                  </to>
                </anchor>
              </controlPr>
            </control>
          </mc:Choice>
        </mc:AlternateContent>
        <mc:AlternateContent xmlns:mc="http://schemas.openxmlformats.org/markup-compatibility/2006">
          <mc:Choice Requires="x14">
            <control shapeId="10396501" r:id="rId6" name="Check Box 853">
              <controlPr defaultSize="0" autoFill="0" autoLine="0" autoPict="0">
                <anchor moveWithCells="1">
                  <from>
                    <xdr:col>4</xdr:col>
                    <xdr:colOff>257175</xdr:colOff>
                    <xdr:row>33</xdr:row>
                    <xdr:rowOff>47625</xdr:rowOff>
                  </from>
                  <to>
                    <xdr:col>4</xdr:col>
                    <xdr:colOff>485775</xdr:colOff>
                    <xdr:row>34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autoPageBreaks="0"/>
  </sheetPr>
  <dimension ref="B1:U150"/>
  <sheetViews>
    <sheetView topLeftCell="A181" zoomScaleNormal="100" workbookViewId="0"/>
  </sheetViews>
  <sheetFormatPr defaultColWidth="9.85546875" defaultRowHeight="15"/>
  <cols>
    <col min="1" max="1" width="9.42578125" style="392" customWidth="1"/>
    <col min="2" max="2" width="5.85546875" style="392" customWidth="1"/>
    <col min="3" max="5" width="12.7109375" style="392" customWidth="1"/>
    <col min="6" max="6" width="4" style="392" customWidth="1"/>
    <col min="7" max="7" width="35" style="392" customWidth="1"/>
    <col min="8" max="8" width="4" style="392" customWidth="1"/>
    <col min="9" max="11" width="12.7109375" style="392" customWidth="1"/>
    <col min="12" max="12" width="4" style="392" customWidth="1"/>
    <col min="13" max="13" width="53.140625" style="392" customWidth="1"/>
    <col min="14" max="14" width="5.5703125" style="392" customWidth="1"/>
    <col min="15" max="15" width="9.85546875" style="392"/>
    <col min="16" max="16" width="2.5703125" style="393" customWidth="1"/>
    <col min="17" max="16384" width="9.85546875" style="392"/>
  </cols>
  <sheetData>
    <row r="1" spans="2:21" ht="27" customHeight="1">
      <c r="B1" s="453" t="s">
        <v>799</v>
      </c>
      <c r="C1" s="453"/>
      <c r="D1" s="453"/>
      <c r="E1" s="453"/>
      <c r="F1" s="453"/>
      <c r="G1" s="453"/>
      <c r="H1" s="453"/>
      <c r="I1" s="453"/>
      <c r="J1" s="453"/>
      <c r="K1" s="453"/>
      <c r="L1" s="453"/>
      <c r="M1" s="453"/>
      <c r="N1" s="453"/>
      <c r="O1" s="453"/>
      <c r="P1" s="453"/>
      <c r="Q1" s="453"/>
      <c r="R1" s="453"/>
    </row>
    <row r="2" spans="2:21">
      <c r="B2" s="454"/>
      <c r="C2" s="454"/>
      <c r="D2" s="454"/>
      <c r="E2" s="454"/>
      <c r="F2" s="454"/>
      <c r="G2" s="454"/>
      <c r="H2" s="454"/>
      <c r="I2" s="454"/>
      <c r="J2" s="454"/>
      <c r="K2" s="454"/>
      <c r="L2" s="454"/>
      <c r="M2" s="454"/>
      <c r="P2" s="393" t="s">
        <v>728</v>
      </c>
    </row>
    <row r="3" spans="2:21">
      <c r="B3" s="394"/>
      <c r="P3" s="393" t="s">
        <v>729</v>
      </c>
    </row>
    <row r="4" spans="2:21" s="430" customFormat="1" ht="23.25" customHeight="1">
      <c r="B4" s="450" t="s">
        <v>730</v>
      </c>
      <c r="C4" s="451"/>
      <c r="D4" s="451"/>
      <c r="E4" s="451"/>
      <c r="F4" s="451"/>
      <c r="G4" s="451"/>
      <c r="H4" s="451"/>
      <c r="I4" s="451"/>
      <c r="J4" s="451"/>
      <c r="K4" s="451"/>
      <c r="L4" s="451"/>
      <c r="M4" s="451"/>
      <c r="N4" s="451"/>
      <c r="O4" s="451"/>
      <c r="P4" s="451"/>
      <c r="Q4" s="451"/>
      <c r="R4" s="451"/>
      <c r="S4" s="451"/>
      <c r="T4" s="451"/>
      <c r="U4" s="452"/>
    </row>
    <row r="15" spans="2:21">
      <c r="B15" s="395"/>
      <c r="C15" s="395"/>
      <c r="D15" s="395"/>
      <c r="E15" s="395"/>
      <c r="F15" s="395"/>
      <c r="G15" s="395"/>
      <c r="H15" s="395"/>
    </row>
    <row r="16" spans="2:21">
      <c r="B16" s="395"/>
      <c r="C16" s="395"/>
      <c r="D16" s="395"/>
      <c r="E16" s="395"/>
      <c r="F16" s="395"/>
      <c r="G16" s="395"/>
      <c r="H16" s="395"/>
    </row>
    <row r="17" spans="2:8">
      <c r="B17" s="455"/>
      <c r="C17" s="455"/>
      <c r="D17" s="395"/>
      <c r="E17" s="455"/>
      <c r="F17" s="455"/>
      <c r="G17" s="395"/>
      <c r="H17" s="395"/>
    </row>
    <row r="18" spans="2:8">
      <c r="B18" s="396"/>
      <c r="C18" s="396"/>
      <c r="D18" s="395"/>
      <c r="E18" s="396"/>
      <c r="F18" s="396"/>
      <c r="G18" s="395"/>
      <c r="H18" s="395"/>
    </row>
    <row r="19" spans="2:8">
      <c r="B19" s="395"/>
      <c r="C19" s="395"/>
      <c r="D19" s="395"/>
      <c r="E19" s="397"/>
      <c r="F19" s="395"/>
      <c r="G19" s="395"/>
      <c r="H19" s="395"/>
    </row>
    <row r="20" spans="2:8">
      <c r="B20" s="396"/>
      <c r="C20" s="396"/>
      <c r="D20" s="395"/>
      <c r="E20" s="396"/>
      <c r="F20" s="396"/>
      <c r="G20" s="395"/>
      <c r="H20" s="395"/>
    </row>
    <row r="21" spans="2:8">
      <c r="B21" s="395"/>
      <c r="C21" s="395"/>
      <c r="D21" s="395"/>
      <c r="E21" s="395"/>
      <c r="F21" s="395"/>
      <c r="G21" s="395"/>
      <c r="H21" s="395"/>
    </row>
    <row r="22" spans="2:8">
      <c r="B22" s="396"/>
      <c r="C22" s="396"/>
      <c r="D22" s="395"/>
      <c r="E22" s="396"/>
      <c r="F22" s="396"/>
      <c r="G22" s="395"/>
      <c r="H22" s="395"/>
    </row>
    <row r="23" spans="2:8">
      <c r="B23" s="395"/>
      <c r="C23" s="395"/>
      <c r="D23" s="395"/>
      <c r="E23" s="395"/>
      <c r="F23" s="395"/>
      <c r="G23" s="395"/>
      <c r="H23" s="395"/>
    </row>
    <row r="24" spans="2:8">
      <c r="B24" s="396"/>
      <c r="C24" s="396"/>
      <c r="D24" s="395"/>
      <c r="E24" s="396"/>
      <c r="F24" s="396"/>
      <c r="G24" s="395"/>
      <c r="H24" s="395"/>
    </row>
    <row r="25" spans="2:8">
      <c r="B25" s="396"/>
      <c r="C25" s="396"/>
      <c r="D25" s="395"/>
      <c r="E25" s="396"/>
      <c r="F25" s="396"/>
      <c r="G25" s="395"/>
      <c r="H25" s="395"/>
    </row>
    <row r="26" spans="2:8">
      <c r="B26" s="396"/>
      <c r="C26" s="396"/>
      <c r="D26" s="395"/>
      <c r="E26" s="396"/>
      <c r="F26" s="396"/>
      <c r="G26" s="395"/>
      <c r="H26" s="395"/>
    </row>
    <row r="27" spans="2:8">
      <c r="B27" s="396"/>
      <c r="C27" s="396"/>
      <c r="D27" s="395"/>
      <c r="E27" s="396"/>
      <c r="F27" s="396"/>
      <c r="G27" s="395"/>
      <c r="H27" s="395"/>
    </row>
    <row r="28" spans="2:8">
      <c r="B28" s="396"/>
      <c r="C28" s="396"/>
      <c r="D28" s="395"/>
      <c r="E28" s="396"/>
      <c r="F28" s="396"/>
      <c r="G28" s="395"/>
      <c r="H28" s="395"/>
    </row>
    <row r="29" spans="2:8">
      <c r="B29" s="396"/>
      <c r="C29" s="396"/>
      <c r="D29" s="395"/>
      <c r="E29" s="396"/>
      <c r="F29" s="396"/>
      <c r="G29" s="395"/>
      <c r="H29" s="395"/>
    </row>
    <row r="30" spans="2:8">
      <c r="B30" s="395"/>
      <c r="C30" s="395"/>
      <c r="D30" s="395"/>
      <c r="E30" s="395"/>
      <c r="F30" s="395"/>
      <c r="G30" s="395"/>
      <c r="H30" s="395"/>
    </row>
    <row r="31" spans="2:8">
      <c r="B31" s="395"/>
      <c r="C31" s="395"/>
      <c r="D31" s="395"/>
      <c r="E31" s="395"/>
      <c r="F31" s="395"/>
      <c r="G31" s="395"/>
      <c r="H31" s="395"/>
    </row>
    <row r="32" spans="2:8">
      <c r="B32" s="396"/>
      <c r="C32" s="396"/>
      <c r="D32" s="395"/>
      <c r="E32" s="396"/>
      <c r="F32" s="395"/>
      <c r="G32" s="395"/>
      <c r="H32" s="395"/>
    </row>
    <row r="33" spans="2:21" s="430" customFormat="1" ht="23.25" customHeight="1">
      <c r="B33" s="450" t="s">
        <v>760</v>
      </c>
      <c r="C33" s="451"/>
      <c r="D33" s="451"/>
      <c r="E33" s="451"/>
      <c r="F33" s="451"/>
      <c r="G33" s="451"/>
      <c r="H33" s="451"/>
      <c r="I33" s="451"/>
      <c r="J33" s="451"/>
      <c r="K33" s="451"/>
      <c r="L33" s="451"/>
      <c r="M33" s="451"/>
      <c r="N33" s="451"/>
      <c r="O33" s="451"/>
      <c r="P33" s="451"/>
      <c r="Q33" s="451"/>
      <c r="R33" s="451"/>
      <c r="S33" s="451"/>
      <c r="T33" s="451"/>
      <c r="U33" s="452"/>
    </row>
    <row r="34" spans="2:21">
      <c r="B34" s="398"/>
      <c r="C34" s="399"/>
      <c r="D34" s="395"/>
      <c r="E34" s="399"/>
      <c r="F34" s="395"/>
      <c r="G34" s="395"/>
      <c r="H34" s="395"/>
    </row>
    <row r="35" spans="2:21">
      <c r="B35" s="395"/>
      <c r="C35" s="400"/>
      <c r="D35" s="395"/>
      <c r="E35" s="395"/>
      <c r="F35" s="395"/>
      <c r="G35" s="395"/>
      <c r="H35" s="395"/>
    </row>
    <row r="36" spans="2:21">
      <c r="B36" s="398"/>
      <c r="C36" s="395"/>
      <c r="D36" s="395"/>
      <c r="E36" s="399"/>
      <c r="F36" s="395"/>
      <c r="G36" s="395"/>
      <c r="H36" s="395"/>
    </row>
    <row r="37" spans="2:21">
      <c r="B37" s="395"/>
      <c r="C37" s="395"/>
      <c r="D37" s="395"/>
      <c r="E37" s="395"/>
      <c r="F37" s="395"/>
      <c r="G37" s="395"/>
      <c r="H37" s="395"/>
    </row>
    <row r="40" spans="2:21">
      <c r="S40" s="392" t="s">
        <v>24</v>
      </c>
    </row>
    <row r="65" spans="2:21" s="430" customFormat="1" ht="23.25" customHeight="1">
      <c r="B65" s="450" t="s">
        <v>731</v>
      </c>
      <c r="C65" s="451"/>
      <c r="D65" s="451"/>
      <c r="E65" s="451"/>
      <c r="F65" s="451"/>
      <c r="G65" s="451"/>
      <c r="H65" s="451"/>
      <c r="I65" s="451"/>
      <c r="J65" s="451"/>
      <c r="K65" s="451"/>
      <c r="L65" s="451"/>
      <c r="M65" s="451"/>
      <c r="N65" s="451"/>
      <c r="O65" s="451"/>
      <c r="P65" s="451"/>
      <c r="Q65" s="451"/>
      <c r="R65" s="451"/>
      <c r="S65" s="451"/>
      <c r="T65" s="451"/>
      <c r="U65" s="452"/>
    </row>
    <row r="67" spans="2:21">
      <c r="O67" s="401" t="s">
        <v>732</v>
      </c>
      <c r="P67" s="402" t="s">
        <v>733</v>
      </c>
    </row>
    <row r="68" spans="2:21">
      <c r="O68" s="403">
        <v>1</v>
      </c>
      <c r="P68" s="404" t="s">
        <v>734</v>
      </c>
    </row>
    <row r="69" spans="2:21">
      <c r="O69" s="405">
        <v>2</v>
      </c>
      <c r="P69" s="404" t="s">
        <v>735</v>
      </c>
    </row>
    <row r="70" spans="2:21">
      <c r="O70" s="406">
        <v>3</v>
      </c>
      <c r="P70" s="404" t="s">
        <v>736</v>
      </c>
    </row>
    <row r="71" spans="2:21">
      <c r="O71" s="407">
        <v>4</v>
      </c>
      <c r="P71" s="404" t="s">
        <v>737</v>
      </c>
    </row>
    <row r="72" spans="2:21">
      <c r="O72" s="408">
        <v>5</v>
      </c>
      <c r="P72" s="404" t="s">
        <v>738</v>
      </c>
    </row>
    <row r="73" spans="2:21">
      <c r="O73" s="409">
        <v>6</v>
      </c>
      <c r="P73" s="404" t="s">
        <v>739</v>
      </c>
    </row>
    <row r="74" spans="2:21">
      <c r="O74" s="410">
        <v>7</v>
      </c>
      <c r="P74" s="404" t="s">
        <v>740</v>
      </c>
    </row>
    <row r="75" spans="2:21">
      <c r="O75" s="411">
        <v>8</v>
      </c>
      <c r="P75" s="404" t="s">
        <v>741</v>
      </c>
    </row>
    <row r="76" spans="2:21">
      <c r="O76" s="412">
        <v>9</v>
      </c>
      <c r="P76" s="404" t="s">
        <v>742</v>
      </c>
    </row>
    <row r="77" spans="2:21">
      <c r="O77" s="413">
        <v>10</v>
      </c>
      <c r="P77" s="404" t="s">
        <v>743</v>
      </c>
    </row>
    <row r="78" spans="2:21">
      <c r="O78" s="414">
        <v>11</v>
      </c>
      <c r="P78" s="404" t="s">
        <v>744</v>
      </c>
    </row>
    <row r="79" spans="2:21">
      <c r="O79" s="415">
        <v>12</v>
      </c>
      <c r="P79" s="404" t="s">
        <v>745</v>
      </c>
    </row>
    <row r="80" spans="2:21">
      <c r="O80" s="416">
        <v>13</v>
      </c>
      <c r="P80" s="404" t="s">
        <v>746</v>
      </c>
    </row>
    <row r="81" spans="15:16">
      <c r="O81" s="417">
        <v>14</v>
      </c>
      <c r="P81" s="404" t="s">
        <v>747</v>
      </c>
    </row>
    <row r="82" spans="15:16">
      <c r="O82" s="418">
        <v>15</v>
      </c>
      <c r="P82" s="404" t="s">
        <v>748</v>
      </c>
    </row>
    <row r="83" spans="15:16">
      <c r="O83" s="419">
        <v>16</v>
      </c>
      <c r="P83" s="404" t="s">
        <v>749</v>
      </c>
    </row>
    <row r="128" spans="2:21" s="430" customFormat="1" ht="23.25" customHeight="1">
      <c r="B128" s="450" t="s">
        <v>750</v>
      </c>
      <c r="C128" s="451"/>
      <c r="D128" s="451"/>
      <c r="E128" s="451"/>
      <c r="F128" s="451"/>
      <c r="G128" s="451"/>
      <c r="H128" s="451"/>
      <c r="I128" s="451"/>
      <c r="J128" s="451"/>
      <c r="K128" s="451"/>
      <c r="L128" s="451"/>
      <c r="M128" s="451"/>
      <c r="N128" s="451"/>
      <c r="O128" s="451"/>
      <c r="P128" s="451"/>
      <c r="Q128" s="451"/>
      <c r="R128" s="451"/>
      <c r="S128" s="451"/>
      <c r="T128" s="451"/>
      <c r="U128" s="452"/>
    </row>
    <row r="150" spans="2:21" s="430" customFormat="1" ht="23.25" customHeight="1">
      <c r="B150" s="450" t="s">
        <v>751</v>
      </c>
      <c r="C150" s="451"/>
      <c r="D150" s="451"/>
      <c r="E150" s="451"/>
      <c r="F150" s="451"/>
      <c r="G150" s="451"/>
      <c r="H150" s="451"/>
      <c r="I150" s="451"/>
      <c r="J150" s="451"/>
      <c r="K150" s="451"/>
      <c r="L150" s="451"/>
      <c r="M150" s="451"/>
      <c r="N150" s="451"/>
      <c r="O150" s="451"/>
      <c r="P150" s="451"/>
      <c r="Q150" s="451"/>
      <c r="R150" s="451"/>
      <c r="S150" s="451"/>
      <c r="T150" s="451"/>
      <c r="U150" s="452"/>
    </row>
  </sheetData>
  <sheetProtection formatCells="0" formatColumns="0" formatRows="0" insertHyperlinks="0"/>
  <mergeCells count="9">
    <mergeCell ref="B33:U33"/>
    <mergeCell ref="B65:U65"/>
    <mergeCell ref="B128:U128"/>
    <mergeCell ref="B150:U150"/>
    <mergeCell ref="B1:R1"/>
    <mergeCell ref="B2:M2"/>
    <mergeCell ref="B17:C17"/>
    <mergeCell ref="E17:F17"/>
    <mergeCell ref="B4:U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92D050"/>
  </sheetPr>
  <dimension ref="B1:EP405"/>
  <sheetViews>
    <sheetView showGridLines="0" topLeftCell="A16" zoomScaleNormal="100" workbookViewId="0"/>
  </sheetViews>
  <sheetFormatPr defaultColWidth="11.42578125" defaultRowHeight="12.75"/>
  <cols>
    <col min="1" max="1" width="4" style="126" customWidth="1"/>
    <col min="2" max="2" width="21.5703125" style="126" customWidth="1"/>
    <col min="3" max="18" width="8" style="126" customWidth="1"/>
    <col min="19" max="19" width="0.7109375" style="227" customWidth="1"/>
    <col min="20" max="20" width="3.85546875" style="126" customWidth="1"/>
    <col min="21" max="21" width="14" style="196" customWidth="1"/>
    <col min="22" max="22" width="10.85546875" style="197" customWidth="1"/>
    <col min="23" max="121" width="8.85546875" style="126" customWidth="1"/>
    <col min="122" max="122" width="7.42578125" style="126" customWidth="1"/>
    <col min="123" max="123" width="11.42578125" style="128"/>
    <col min="124" max="134" width="11.42578125" style="127"/>
    <col min="135" max="135" width="10.7109375" style="127" customWidth="1"/>
    <col min="136" max="136" width="11.42578125" style="126"/>
    <col min="137" max="137" width="3.28515625" style="126" customWidth="1"/>
    <col min="138" max="140" width="11" style="126" customWidth="1"/>
    <col min="141" max="141" width="1.85546875" style="126" customWidth="1"/>
    <col min="142" max="142" width="18.140625" style="128" customWidth="1"/>
    <col min="143" max="143" width="14" style="126" customWidth="1"/>
    <col min="144" max="144" width="11.85546875" style="231" customWidth="1"/>
    <col min="145" max="145" width="13" style="126" customWidth="1"/>
    <col min="146" max="146" width="2.5703125" style="126" customWidth="1"/>
    <col min="147" max="16384" width="11.42578125" style="126"/>
  </cols>
  <sheetData>
    <row r="1" spans="2:146" ht="4.5" customHeight="1">
      <c r="EM1" s="145"/>
    </row>
    <row r="2" spans="2:146" ht="6" customHeight="1">
      <c r="EN2" s="232"/>
    </row>
    <row r="3" spans="2:146" ht="24" customHeight="1">
      <c r="U3" s="198" t="s">
        <v>626</v>
      </c>
      <c r="V3" s="152"/>
      <c r="W3" s="152"/>
      <c r="X3" s="137"/>
      <c r="Y3" s="137"/>
      <c r="Z3" s="137"/>
      <c r="AA3" s="137"/>
      <c r="AB3" s="137"/>
      <c r="AC3" s="137"/>
      <c r="AD3" s="137"/>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37"/>
      <c r="BL3" s="137"/>
      <c r="BM3" s="137"/>
      <c r="BN3" s="137"/>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7"/>
      <c r="DI3" s="137"/>
      <c r="DJ3" s="137"/>
      <c r="DK3" s="137"/>
      <c r="DL3" s="137"/>
      <c r="DM3" s="137"/>
      <c r="DN3" s="137"/>
      <c r="DO3" s="137"/>
      <c r="DP3" s="137"/>
      <c r="DQ3" s="137"/>
      <c r="DS3" s="459" t="s">
        <v>642</v>
      </c>
      <c r="DT3" s="459"/>
      <c r="DU3" s="459"/>
      <c r="DV3" s="459"/>
      <c r="DW3" s="459"/>
      <c r="DX3" s="459"/>
      <c r="DY3" s="459"/>
      <c r="DZ3" s="459"/>
      <c r="EA3" s="459"/>
      <c r="EB3" s="459"/>
      <c r="EC3" s="459"/>
      <c r="ED3" s="459"/>
      <c r="EE3" s="459"/>
      <c r="EF3" s="459"/>
      <c r="EH3" s="198" t="s">
        <v>643</v>
      </c>
      <c r="EI3" s="198"/>
      <c r="EJ3" s="198"/>
      <c r="EL3" s="198" t="s">
        <v>661</v>
      </c>
      <c r="EM3" s="233"/>
      <c r="EN3" s="234"/>
      <c r="EO3" s="234"/>
    </row>
    <row r="4" spans="2:146" s="125" customFormat="1" ht="30" customHeight="1">
      <c r="B4" s="462" t="s">
        <v>624</v>
      </c>
      <c r="C4" s="462"/>
      <c r="D4" s="242"/>
      <c r="E4" s="463" t="s">
        <v>693</v>
      </c>
      <c r="F4" s="463"/>
      <c r="G4" s="463"/>
      <c r="H4" s="463"/>
      <c r="I4" s="463"/>
      <c r="J4" s="463"/>
      <c r="K4" s="463"/>
      <c r="L4" s="463"/>
      <c r="M4" s="117"/>
      <c r="N4" s="117"/>
      <c r="O4" s="117"/>
      <c r="P4" s="242"/>
      <c r="Q4" s="242"/>
      <c r="R4" s="242"/>
      <c r="S4" s="227"/>
      <c r="U4" s="148"/>
      <c r="V4" s="221" t="s">
        <v>27</v>
      </c>
      <c r="W4" s="201" t="s">
        <v>560</v>
      </c>
      <c r="X4" s="201" t="s">
        <v>561</v>
      </c>
      <c r="Y4" s="201" t="s">
        <v>562</v>
      </c>
      <c r="Z4" s="201" t="s">
        <v>563</v>
      </c>
      <c r="AA4" s="201" t="s">
        <v>564</v>
      </c>
      <c r="AB4" s="201" t="s">
        <v>565</v>
      </c>
      <c r="AC4" s="201" t="s">
        <v>566</v>
      </c>
      <c r="AD4" s="201" t="s">
        <v>567</v>
      </c>
      <c r="AE4" s="201" t="s">
        <v>568</v>
      </c>
      <c r="AF4" s="201" t="s">
        <v>175</v>
      </c>
      <c r="AG4" s="201" t="s">
        <v>176</v>
      </c>
      <c r="AH4" s="201" t="s">
        <v>177</v>
      </c>
      <c r="AI4" s="201" t="s">
        <v>178</v>
      </c>
      <c r="AJ4" s="201" t="s">
        <v>179</v>
      </c>
      <c r="AK4" s="201" t="s">
        <v>180</v>
      </c>
      <c r="AL4" s="201" t="s">
        <v>181</v>
      </c>
      <c r="AM4" s="201" t="s">
        <v>182</v>
      </c>
      <c r="AN4" s="201" t="s">
        <v>183</v>
      </c>
      <c r="AO4" s="201" t="s">
        <v>184</v>
      </c>
      <c r="AP4" s="201" t="s">
        <v>185</v>
      </c>
      <c r="AQ4" s="201" t="s">
        <v>186</v>
      </c>
      <c r="AR4" s="201" t="s">
        <v>187</v>
      </c>
      <c r="AS4" s="201" t="s">
        <v>188</v>
      </c>
      <c r="AT4" s="201" t="s">
        <v>189</v>
      </c>
      <c r="AU4" s="201" t="s">
        <v>190</v>
      </c>
      <c r="AV4" s="201" t="s">
        <v>191</v>
      </c>
      <c r="AW4" s="201" t="s">
        <v>192</v>
      </c>
      <c r="AX4" s="201" t="s">
        <v>193</v>
      </c>
      <c r="AY4" s="201" t="s">
        <v>194</v>
      </c>
      <c r="AZ4" s="201" t="s">
        <v>195</v>
      </c>
      <c r="BA4" s="201" t="s">
        <v>196</v>
      </c>
      <c r="BB4" s="201" t="s">
        <v>197</v>
      </c>
      <c r="BC4" s="201" t="s">
        <v>198</v>
      </c>
      <c r="BD4" s="201" t="s">
        <v>199</v>
      </c>
      <c r="BE4" s="201" t="s">
        <v>200</v>
      </c>
      <c r="BF4" s="201" t="s">
        <v>201</v>
      </c>
      <c r="BG4" s="201" t="s">
        <v>202</v>
      </c>
      <c r="BH4" s="201" t="s">
        <v>203</v>
      </c>
      <c r="BI4" s="201" t="s">
        <v>204</v>
      </c>
      <c r="BJ4" s="201" t="s">
        <v>205</v>
      </c>
      <c r="BK4" s="201" t="s">
        <v>206</v>
      </c>
      <c r="BL4" s="201" t="s">
        <v>207</v>
      </c>
      <c r="BM4" s="201" t="s">
        <v>208</v>
      </c>
      <c r="BN4" s="201" t="s">
        <v>209</v>
      </c>
      <c r="BO4" s="201" t="s">
        <v>210</v>
      </c>
      <c r="BP4" s="201" t="s">
        <v>211</v>
      </c>
      <c r="BQ4" s="201" t="s">
        <v>212</v>
      </c>
      <c r="BR4" s="201" t="s">
        <v>213</v>
      </c>
      <c r="BS4" s="201" t="s">
        <v>214</v>
      </c>
      <c r="BT4" s="201" t="s">
        <v>215</v>
      </c>
      <c r="BU4" s="201" t="s">
        <v>216</v>
      </c>
      <c r="BV4" s="201" t="s">
        <v>217</v>
      </c>
      <c r="BW4" s="201" t="s">
        <v>218</v>
      </c>
      <c r="BX4" s="201" t="s">
        <v>219</v>
      </c>
      <c r="BY4" s="201" t="s">
        <v>220</v>
      </c>
      <c r="BZ4" s="201" t="s">
        <v>221</v>
      </c>
      <c r="CA4" s="201" t="s">
        <v>222</v>
      </c>
      <c r="CB4" s="201" t="s">
        <v>223</v>
      </c>
      <c r="CC4" s="201" t="s">
        <v>224</v>
      </c>
      <c r="CD4" s="201" t="s">
        <v>225</v>
      </c>
      <c r="CE4" s="201" t="s">
        <v>226</v>
      </c>
      <c r="CF4" s="201" t="s">
        <v>227</v>
      </c>
      <c r="CG4" s="201" t="s">
        <v>228</v>
      </c>
      <c r="CH4" s="201" t="s">
        <v>229</v>
      </c>
      <c r="CI4" s="201" t="s">
        <v>230</v>
      </c>
      <c r="CJ4" s="201" t="s">
        <v>231</v>
      </c>
      <c r="CK4" s="201" t="s">
        <v>232</v>
      </c>
      <c r="CL4" s="201" t="s">
        <v>233</v>
      </c>
      <c r="CM4" s="201" t="s">
        <v>234</v>
      </c>
      <c r="CN4" s="201" t="s">
        <v>235</v>
      </c>
      <c r="CO4" s="201" t="s">
        <v>236</v>
      </c>
      <c r="CP4" s="201" t="s">
        <v>237</v>
      </c>
      <c r="CQ4" s="201" t="s">
        <v>238</v>
      </c>
      <c r="CR4" s="201" t="s">
        <v>239</v>
      </c>
      <c r="CS4" s="201" t="s">
        <v>240</v>
      </c>
      <c r="CT4" s="201" t="s">
        <v>241</v>
      </c>
      <c r="CU4" s="201" t="s">
        <v>242</v>
      </c>
      <c r="CV4" s="201" t="s">
        <v>243</v>
      </c>
      <c r="CW4" s="201" t="s">
        <v>244</v>
      </c>
      <c r="CX4" s="201" t="s">
        <v>245</v>
      </c>
      <c r="CY4" s="201" t="s">
        <v>246</v>
      </c>
      <c r="CZ4" s="201" t="s">
        <v>247</v>
      </c>
      <c r="DA4" s="201" t="s">
        <v>248</v>
      </c>
      <c r="DB4" s="201" t="s">
        <v>249</v>
      </c>
      <c r="DC4" s="201" t="s">
        <v>250</v>
      </c>
      <c r="DD4" s="201" t="s">
        <v>251</v>
      </c>
      <c r="DE4" s="201" t="s">
        <v>252</v>
      </c>
      <c r="DF4" s="201" t="s">
        <v>253</v>
      </c>
      <c r="DG4" s="201" t="s">
        <v>254</v>
      </c>
      <c r="DH4" s="201" t="s">
        <v>255</v>
      </c>
      <c r="DI4" s="201" t="s">
        <v>256</v>
      </c>
      <c r="DJ4" s="201" t="s">
        <v>257</v>
      </c>
      <c r="DK4" s="201" t="s">
        <v>258</v>
      </c>
      <c r="DL4" s="201" t="s">
        <v>259</v>
      </c>
      <c r="DM4" s="201" t="s">
        <v>260</v>
      </c>
      <c r="DN4" s="201" t="s">
        <v>261</v>
      </c>
      <c r="DO4" s="201" t="s">
        <v>262</v>
      </c>
      <c r="DP4" s="201" t="s">
        <v>263</v>
      </c>
      <c r="DQ4" s="201" t="s">
        <v>264</v>
      </c>
      <c r="DR4" s="129"/>
      <c r="DS4" s="230" t="s">
        <v>667</v>
      </c>
      <c r="DT4" s="202" t="s">
        <v>713</v>
      </c>
      <c r="DU4" s="202" t="s">
        <v>714</v>
      </c>
      <c r="DV4" s="202" t="s">
        <v>715</v>
      </c>
      <c r="DW4" s="202" t="s">
        <v>710</v>
      </c>
      <c r="DX4" s="202" t="s">
        <v>711</v>
      </c>
      <c r="DY4" s="202" t="s">
        <v>712</v>
      </c>
      <c r="DZ4" s="202" t="s">
        <v>615</v>
      </c>
      <c r="EA4" s="202" t="s">
        <v>644</v>
      </c>
      <c r="EB4" s="202" t="s">
        <v>645</v>
      </c>
      <c r="EC4" s="202" t="s">
        <v>637</v>
      </c>
      <c r="ED4" s="202" t="s">
        <v>638</v>
      </c>
      <c r="EE4" s="202" t="s">
        <v>646</v>
      </c>
      <c r="EF4" s="203" t="s">
        <v>614</v>
      </c>
      <c r="EG4" s="204"/>
      <c r="EH4" s="458" t="s">
        <v>616</v>
      </c>
      <c r="EI4" s="458"/>
      <c r="EJ4" s="458"/>
      <c r="EK4" s="243"/>
      <c r="EL4" s="200" t="s">
        <v>37</v>
      </c>
      <c r="EM4" s="235" t="s">
        <v>571</v>
      </c>
      <c r="EN4" s="236" t="s">
        <v>708</v>
      </c>
      <c r="EO4" s="236" t="s">
        <v>709</v>
      </c>
      <c r="EP4" s="126"/>
    </row>
    <row r="5" spans="2:146" ht="15.75" customHeight="1">
      <c r="B5" s="151" t="s">
        <v>619</v>
      </c>
      <c r="C5" s="222">
        <f ca="1">10*LN(EXP((100-$EI$5*AVERAGE(W5:DQ5))/10)+1)</f>
        <v>80.684753904635755</v>
      </c>
      <c r="D5" s="125"/>
      <c r="E5" s="206" t="s">
        <v>627</v>
      </c>
      <c r="F5" s="199" t="str">
        <f ca="1">ROUND(RefCalc!D12,0)&amp;" K"</f>
        <v>6425 K</v>
      </c>
      <c r="G5" s="205" t="s">
        <v>639</v>
      </c>
      <c r="H5" s="118">
        <f ca="1">RefCalc!D10</f>
        <v>0.19504287870329456</v>
      </c>
      <c r="I5" s="205" t="s">
        <v>53</v>
      </c>
      <c r="J5" s="118">
        <f ca="1">RefCalc!D8</f>
        <v>0.31309988692009427</v>
      </c>
      <c r="K5" s="206" t="s">
        <v>51</v>
      </c>
      <c r="L5" s="199">
        <f ca="1">683*SUMPRODUCT('Results Numerical'!EM5:EM405,CMF!C3:C403)/SUM('Results Numerical'!EM5:EM405)</f>
        <v>292.58361288360589</v>
      </c>
      <c r="M5" s="131"/>
      <c r="N5" s="131"/>
      <c r="O5" s="131"/>
      <c r="P5" s="131"/>
      <c r="Q5" s="131"/>
      <c r="R5" s="131"/>
      <c r="U5" s="130" t="s">
        <v>615</v>
      </c>
      <c r="V5" s="143"/>
      <c r="W5" s="122">
        <f t="shared" ref="W5:BB5" ca="1" si="0">POWER(POWER(W146-W75,2)+POWER(W147-W76,2)+POWER(W148-W77,2),1/2)</f>
        <v>2.2122401769422764</v>
      </c>
      <c r="X5" s="122">
        <f t="shared" ca="1" si="0"/>
        <v>4.6138595052308151</v>
      </c>
      <c r="Y5" s="122">
        <f t="shared" ca="1" si="0"/>
        <v>3.8783705557183641</v>
      </c>
      <c r="Z5" s="122">
        <f t="shared" ca="1" si="0"/>
        <v>3.0142322856665897</v>
      </c>
      <c r="AA5" s="122">
        <f t="shared" ca="1" si="0"/>
        <v>7.1874408282849389</v>
      </c>
      <c r="AB5" s="122">
        <f t="shared" ca="1" si="0"/>
        <v>3.2958620502635716</v>
      </c>
      <c r="AC5" s="122">
        <f t="shared" ca="1" si="0"/>
        <v>7.1163070484001025</v>
      </c>
      <c r="AD5" s="122">
        <f t="shared" ca="1" si="0"/>
        <v>7.7586316266598336</v>
      </c>
      <c r="AE5" s="122">
        <f t="shared" ca="1" si="0"/>
        <v>0.69309505272577498</v>
      </c>
      <c r="AF5" s="122">
        <f t="shared" ca="1" si="0"/>
        <v>4.6041859591297696</v>
      </c>
      <c r="AG5" s="122">
        <f t="shared" ca="1" si="0"/>
        <v>4.8447446230444973</v>
      </c>
      <c r="AH5" s="122">
        <f t="shared" ca="1" si="0"/>
        <v>5.400822733340318</v>
      </c>
      <c r="AI5" s="122">
        <f t="shared" ca="1" si="0"/>
        <v>4.2566952148737007</v>
      </c>
      <c r="AJ5" s="122">
        <f t="shared" ca="1" si="0"/>
        <v>1.3135841869865894</v>
      </c>
      <c r="AK5" s="122">
        <f t="shared" ca="1" si="0"/>
        <v>3.117539870010781</v>
      </c>
      <c r="AL5" s="122">
        <f t="shared" ca="1" si="0"/>
        <v>5.455021668281506</v>
      </c>
      <c r="AM5" s="122">
        <f t="shared" ca="1" si="0"/>
        <v>4.0253126272993285</v>
      </c>
      <c r="AN5" s="122">
        <f t="shared" ca="1" si="0"/>
        <v>3.2040981670448954</v>
      </c>
      <c r="AO5" s="122">
        <f t="shared" ca="1" si="0"/>
        <v>3.6826943211331167</v>
      </c>
      <c r="AP5" s="122">
        <f t="shared" ca="1" si="0"/>
        <v>5.8744288009964878</v>
      </c>
      <c r="AQ5" s="122">
        <f t="shared" ca="1" si="0"/>
        <v>4.7325613040053032</v>
      </c>
      <c r="AR5" s="122">
        <f t="shared" ca="1" si="0"/>
        <v>4.844805877660499</v>
      </c>
      <c r="AS5" s="122">
        <f t="shared" ca="1" si="0"/>
        <v>1.6807465042600473</v>
      </c>
      <c r="AT5" s="122">
        <f t="shared" ca="1" si="0"/>
        <v>3.19781957649825</v>
      </c>
      <c r="AU5" s="122">
        <f t="shared" ca="1" si="0"/>
        <v>4.6367127091161251</v>
      </c>
      <c r="AV5" s="122">
        <f t="shared" ca="1" si="0"/>
        <v>3.6008621587478604</v>
      </c>
      <c r="AW5" s="122">
        <f t="shared" ca="1" si="0"/>
        <v>1.3478568065212806</v>
      </c>
      <c r="AX5" s="122">
        <f t="shared" ca="1" si="0"/>
        <v>1.2709500716329327</v>
      </c>
      <c r="AY5" s="122">
        <f t="shared" ca="1" si="0"/>
        <v>3.2005719894377767</v>
      </c>
      <c r="AZ5" s="122">
        <f t="shared" ca="1" si="0"/>
        <v>2.5028377440916421</v>
      </c>
      <c r="BA5" s="122">
        <f t="shared" ca="1" si="0"/>
        <v>2.6213273825573706</v>
      </c>
      <c r="BB5" s="122">
        <f t="shared" ca="1" si="0"/>
        <v>3.1561845460941025</v>
      </c>
      <c r="BC5" s="122">
        <f t="shared" ref="BC5:CH5" ca="1" si="1">POWER(POWER(BC146-BC75,2)+POWER(BC147-BC76,2)+POWER(BC148-BC77,2),1/2)</f>
        <v>2.0880122721521444</v>
      </c>
      <c r="BD5" s="122">
        <f t="shared" ca="1" si="1"/>
        <v>2.1387702930995811</v>
      </c>
      <c r="BE5" s="122">
        <f t="shared" ca="1" si="1"/>
        <v>1.1416888428126875</v>
      </c>
      <c r="BF5" s="122">
        <f t="shared" ca="1" si="1"/>
        <v>0.79291388582482769</v>
      </c>
      <c r="BG5" s="122">
        <f t="shared" ca="1" si="1"/>
        <v>1.7217190810435961</v>
      </c>
      <c r="BH5" s="122">
        <f t="shared" ca="1" si="1"/>
        <v>1.7929266903333165</v>
      </c>
      <c r="BI5" s="122">
        <f t="shared" ca="1" si="1"/>
        <v>0.3853207191124694</v>
      </c>
      <c r="BJ5" s="122">
        <f t="shared" ca="1" si="1"/>
        <v>0.82883620375907563</v>
      </c>
      <c r="BK5" s="122">
        <f t="shared" ca="1" si="1"/>
        <v>0.67973227720811757</v>
      </c>
      <c r="BL5" s="122">
        <f t="shared" ca="1" si="1"/>
        <v>0.99319244071320412</v>
      </c>
      <c r="BM5" s="122">
        <f t="shared" ca="1" si="1"/>
        <v>1.4147873271322586</v>
      </c>
      <c r="BN5" s="122">
        <f t="shared" ca="1" si="1"/>
        <v>6.6776176895033706E-2</v>
      </c>
      <c r="BO5" s="122">
        <f t="shared" ca="1" si="1"/>
        <v>1.6491923493776961</v>
      </c>
      <c r="BP5" s="122">
        <f t="shared" ca="1" si="1"/>
        <v>1.8483741047774889</v>
      </c>
      <c r="BQ5" s="122">
        <f t="shared" ca="1" si="1"/>
        <v>0.83949423306063864</v>
      </c>
      <c r="BR5" s="122">
        <f t="shared" ca="1" si="1"/>
        <v>3.313196018186443</v>
      </c>
      <c r="BS5" s="122">
        <f t="shared" ca="1" si="1"/>
        <v>1.785778558614191</v>
      </c>
      <c r="BT5" s="122">
        <f t="shared" ca="1" si="1"/>
        <v>1.5421171133697498</v>
      </c>
      <c r="BU5" s="122">
        <f t="shared" ca="1" si="1"/>
        <v>1.3391214251387291</v>
      </c>
      <c r="BV5" s="122">
        <f t="shared" ca="1" si="1"/>
        <v>1.8834430916970943</v>
      </c>
      <c r="BW5" s="122">
        <f t="shared" ca="1" si="1"/>
        <v>2.7774047837969524</v>
      </c>
      <c r="BX5" s="122">
        <f t="shared" ca="1" si="1"/>
        <v>2.4060961910207959</v>
      </c>
      <c r="BY5" s="122">
        <f t="shared" ca="1" si="1"/>
        <v>2.1953950881710522</v>
      </c>
      <c r="BZ5" s="122">
        <f t="shared" ca="1" si="1"/>
        <v>3.2443784513724276</v>
      </c>
      <c r="CA5" s="122">
        <f t="shared" ca="1" si="1"/>
        <v>3.228582073754874</v>
      </c>
      <c r="CB5" s="122">
        <f t="shared" ca="1" si="1"/>
        <v>3.0494809918180148</v>
      </c>
      <c r="CC5" s="122">
        <f t="shared" ca="1" si="1"/>
        <v>1.9499788277281456</v>
      </c>
      <c r="CD5" s="122">
        <f t="shared" ca="1" si="1"/>
        <v>0.83605246871567673</v>
      </c>
      <c r="CE5" s="122">
        <f t="shared" ca="1" si="1"/>
        <v>1.8592760968080799</v>
      </c>
      <c r="CF5" s="122">
        <f t="shared" ca="1" si="1"/>
        <v>0.92926036370564535</v>
      </c>
      <c r="CG5" s="122">
        <f t="shared" ca="1" si="1"/>
        <v>1.6917357499291561</v>
      </c>
      <c r="CH5" s="122">
        <f t="shared" ca="1" si="1"/>
        <v>3.2815178984531554</v>
      </c>
      <c r="CI5" s="122">
        <f t="shared" ref="CI5:DQ5" ca="1" si="2">POWER(POWER(CI146-CI75,2)+POWER(CI147-CI76,2)+POWER(CI148-CI77,2),1/2)</f>
        <v>3.7767726173115315</v>
      </c>
      <c r="CJ5" s="122">
        <f t="shared" ca="1" si="2"/>
        <v>3.232132678034306</v>
      </c>
      <c r="CK5" s="122">
        <f t="shared" ca="1" si="2"/>
        <v>3.391079367751868</v>
      </c>
      <c r="CL5" s="122">
        <f t="shared" ca="1" si="2"/>
        <v>2.9996015758951944</v>
      </c>
      <c r="CM5" s="122">
        <f t="shared" ca="1" si="2"/>
        <v>2.0248634323122561</v>
      </c>
      <c r="CN5" s="122">
        <f t="shared" ca="1" si="2"/>
        <v>3.5075896656061949</v>
      </c>
      <c r="CO5" s="122">
        <f t="shared" ca="1" si="2"/>
        <v>2.7438922313439571</v>
      </c>
      <c r="CP5" s="122">
        <f t="shared" ca="1" si="2"/>
        <v>1.3341903197914462</v>
      </c>
      <c r="CQ5" s="122">
        <f t="shared" ca="1" si="2"/>
        <v>3.950815041542227</v>
      </c>
      <c r="CR5" s="122">
        <f t="shared" ca="1" si="2"/>
        <v>0.26855451832023042</v>
      </c>
      <c r="CS5" s="122">
        <f t="shared" ca="1" si="2"/>
        <v>2.6940017978007256</v>
      </c>
      <c r="CT5" s="122">
        <f t="shared" ca="1" si="2"/>
        <v>3.3450278833093248</v>
      </c>
      <c r="CU5" s="122">
        <f t="shared" ca="1" si="2"/>
        <v>1.9401851405834625</v>
      </c>
      <c r="CV5" s="122">
        <f t="shared" ca="1" si="2"/>
        <v>3.0410572536104516</v>
      </c>
      <c r="CW5" s="122">
        <f t="shared" ca="1" si="2"/>
        <v>1.4524509873807285</v>
      </c>
      <c r="CX5" s="122">
        <f t="shared" ca="1" si="2"/>
        <v>1.3122389859823913</v>
      </c>
      <c r="CY5" s="122">
        <f t="shared" ca="1" si="2"/>
        <v>2.8779884033814009</v>
      </c>
      <c r="CZ5" s="122">
        <f t="shared" ca="1" si="2"/>
        <v>0.50406776333065895</v>
      </c>
      <c r="DA5" s="122">
        <f t="shared" ca="1" si="2"/>
        <v>0.72878775737924473</v>
      </c>
      <c r="DB5" s="122">
        <f t="shared" ca="1" si="2"/>
        <v>1.5905069151532469</v>
      </c>
      <c r="DC5" s="122">
        <f t="shared" ca="1" si="2"/>
        <v>2.3442437249900419</v>
      </c>
      <c r="DD5" s="122">
        <f t="shared" ca="1" si="2"/>
        <v>4.0941336857350201</v>
      </c>
      <c r="DE5" s="122">
        <f t="shared" ca="1" si="2"/>
        <v>3.1834838374384016</v>
      </c>
      <c r="DF5" s="122">
        <f t="shared" ca="1" si="2"/>
        <v>3.6272762019818279</v>
      </c>
      <c r="DG5" s="122">
        <f t="shared" ca="1" si="2"/>
        <v>3.8109961434264781</v>
      </c>
      <c r="DH5" s="122">
        <f t="shared" ca="1" si="2"/>
        <v>3.6560376371315426</v>
      </c>
      <c r="DI5" s="122">
        <f t="shared" ca="1" si="2"/>
        <v>1.2838198788379684</v>
      </c>
      <c r="DJ5" s="122">
        <f t="shared" ca="1" si="2"/>
        <v>6.2175817864491565</v>
      </c>
      <c r="DK5" s="122">
        <f t="shared" ca="1" si="2"/>
        <v>3.7660204578172412</v>
      </c>
      <c r="DL5" s="122">
        <f t="shared" ca="1" si="2"/>
        <v>7.0457158620161842</v>
      </c>
      <c r="DM5" s="122">
        <f t="shared" ca="1" si="2"/>
        <v>4.897479939508746</v>
      </c>
      <c r="DN5" s="122">
        <f t="shared" ca="1" si="2"/>
        <v>3.53915658887647</v>
      </c>
      <c r="DO5" s="122">
        <f t="shared" ca="1" si="2"/>
        <v>1.6602197738247475</v>
      </c>
      <c r="DP5" s="122">
        <f t="shared" ca="1" si="2"/>
        <v>3.6873703241859443</v>
      </c>
      <c r="DQ5" s="122">
        <f t="shared" ca="1" si="2"/>
        <v>6.6119414920529511</v>
      </c>
      <c r="DS5" s="128" t="s">
        <v>166</v>
      </c>
      <c r="DT5" s="135">
        <f t="array" aca="1" ref="DT5:DV103" ca="1">TRANSPOSE(W75:DQ77)</f>
        <v>84.781553280204733</v>
      </c>
      <c r="DU5" s="135">
        <f ca="1"/>
        <v>16.128131915289419</v>
      </c>
      <c r="DV5" s="135">
        <f ca="1"/>
        <v>-0.5956767338306338</v>
      </c>
      <c r="DW5" s="135">
        <f t="array" aca="1" ref="DW5:DY103" ca="1">TRANSPOSE(W146:DQ148)</f>
        <v>84.478035938428548</v>
      </c>
      <c r="DX5" s="135">
        <f ca="1"/>
        <v>14.07393321925397</v>
      </c>
      <c r="DY5" s="135">
        <f ca="1"/>
        <v>-1.3586652926734073</v>
      </c>
      <c r="DZ5" s="127">
        <f t="array" aca="1" ref="DZ5:DZ103" ca="1">TRANSPOSE(W5:DQ5)</f>
        <v>2.2122401769422764</v>
      </c>
      <c r="EA5" s="127">
        <f t="shared" ref="EA5:EA36" ca="1" si="3">DZ5^2</f>
        <v>4.8940066004775939</v>
      </c>
      <c r="EB5" s="127">
        <f t="shared" ref="EB5:EB36" ca="1" si="4">MOD(ATAN2(DU5,DV5),2*PI())</f>
        <v>6.2462680684132996</v>
      </c>
      <c r="EC5" s="127">
        <f t="array" aca="1" ref="EC5:EC103" ca="1">(TRANSPOSE(W134:DQ134)-TRANSPOSE(W63:DQ63))/TRANSPOSE(W63:DQ63)</f>
        <v>-0.14477470384349217</v>
      </c>
      <c r="ED5" s="127">
        <f t="array" aca="1" ref="ED5:ED103" ca="1">(TRANSPOSE(W125:DQ125)-TRANSPOSE(W54:DQ54))</f>
        <v>-3.3989141190750729</v>
      </c>
      <c r="EE5" s="127">
        <f ca="1">IF(ED5&gt;-180,IF(ED5&lt;180,ED5,ED5-360),ED5+360)</f>
        <v>-3.3989141190750729</v>
      </c>
      <c r="EF5" s="126">
        <f ca="1">FLOOR((EB5/2/PI())*16,1)+1</f>
        <v>16</v>
      </c>
      <c r="EH5" s="118" t="s">
        <v>94</v>
      </c>
      <c r="EI5" s="146">
        <v>6.73</v>
      </c>
      <c r="EJ5" s="118"/>
      <c r="EK5" s="127"/>
      <c r="EL5" s="128">
        <v>380</v>
      </c>
      <c r="EM5" s="237">
        <f ca="1">IF(Calculator!$C$3,OFFSET('SPD Library'!B5,0,Calculator!$C$3-1),Calculator!C6)</f>
        <v>4.2820999999999998E-2</v>
      </c>
      <c r="EN5" s="127">
        <f ca="1">RefCalc!B5</f>
        <v>0.12774961126922646</v>
      </c>
      <c r="EO5" s="127">
        <f ca="1">RefCalc!F5</f>
        <v>0.46041590988426995</v>
      </c>
      <c r="EP5" s="127"/>
    </row>
    <row r="6" spans="2:146" ht="13.5" customHeight="1">
      <c r="B6" s="151" t="s">
        <v>620</v>
      </c>
      <c r="C6" s="223">
        <f ca="1">SUMPRODUCT(C69:R69,C70:R70)/SUMPRODUCT(C67:R67,C68:R68)*100</f>
        <v>89.829443010651403</v>
      </c>
      <c r="D6" s="125"/>
      <c r="E6" s="205" t="s">
        <v>640</v>
      </c>
      <c r="F6" s="118">
        <f ca="1">RefCalc!D13</f>
        <v>7.1947060076868038E-3</v>
      </c>
      <c r="G6" s="205" t="s">
        <v>641</v>
      </c>
      <c r="H6" s="118">
        <f ca="1">RefCalc!D11</f>
        <v>0.47273654775290946</v>
      </c>
      <c r="I6" s="205" t="s">
        <v>54</v>
      </c>
      <c r="J6" s="118">
        <f ca="1">RefCalc!D9</f>
        <v>0.33727913376102048</v>
      </c>
      <c r="K6" s="147"/>
      <c r="L6" s="147"/>
      <c r="M6" s="131"/>
      <c r="N6" s="131"/>
      <c r="O6" s="131"/>
      <c r="P6" s="131"/>
      <c r="Q6" s="131"/>
      <c r="R6" s="131"/>
      <c r="U6" s="144" t="s">
        <v>607</v>
      </c>
      <c r="V6" s="120"/>
      <c r="W6" s="229">
        <f t="shared" ref="W6:BB6" ca="1" si="5">10*LN(EXP((100-$EI$5*W5)/10)+1)</f>
        <v>85.113635504883817</v>
      </c>
      <c r="X6" s="229">
        <f t="shared" ca="1" si="5"/>
        <v>68.958850063415554</v>
      </c>
      <c r="Y6" s="229">
        <f t="shared" ca="1" si="5"/>
        <v>73.904739099209962</v>
      </c>
      <c r="Z6" s="229">
        <f t="shared" ca="1" si="5"/>
        <v>79.717668000757655</v>
      </c>
      <c r="AA6" s="229">
        <f t="shared" ca="1" si="5"/>
        <v>51.685613409028846</v>
      </c>
      <c r="AB6" s="229">
        <f t="shared" ca="1" si="5"/>
        <v>77.823019781889798</v>
      </c>
      <c r="AC6" s="229">
        <f t="shared" ca="1" si="5"/>
        <v>52.161682305407233</v>
      </c>
      <c r="AD6" s="229">
        <f t="shared" ca="1" si="5"/>
        <v>47.86814855002784</v>
      </c>
      <c r="AE6" s="229">
        <f t="shared" ca="1" si="5"/>
        <v>95.33619409321588</v>
      </c>
      <c r="AF6" s="229">
        <f t="shared" ca="1" si="5"/>
        <v>69.023887362085688</v>
      </c>
      <c r="AG6" s="229">
        <f t="shared" ca="1" si="5"/>
        <v>67.406694233631995</v>
      </c>
      <c r="AH6" s="229">
        <f t="shared" ca="1" si="5"/>
        <v>63.669651401025583</v>
      </c>
      <c r="AI6" s="229">
        <f t="shared" ca="1" si="5"/>
        <v>71.360403346369068</v>
      </c>
      <c r="AJ6" s="229">
        <f t="shared" ca="1" si="5"/>
        <v>91.160677341254967</v>
      </c>
      <c r="AK6" s="229">
        <f t="shared" ca="1" si="5"/>
        <v>79.022656404340196</v>
      </c>
      <c r="AL6" s="229">
        <f t="shared" ca="1" si="5"/>
        <v>63.305530536804035</v>
      </c>
      <c r="AM6" s="229">
        <f t="shared" ca="1" si="5"/>
        <v>72.916460397911607</v>
      </c>
      <c r="AN6" s="229">
        <f t="shared" ca="1" si="5"/>
        <v>78.440340946053382</v>
      </c>
      <c r="AO6" s="229">
        <f t="shared" ca="1" si="5"/>
        <v>75.220878701159847</v>
      </c>
      <c r="AP6" s="229">
        <f t="shared" ca="1" si="5"/>
        <v>60.488727288073186</v>
      </c>
      <c r="AQ6" s="229">
        <f t="shared" ca="1" si="5"/>
        <v>68.160828492023683</v>
      </c>
      <c r="AR6" s="229">
        <f t="shared" ca="1" si="5"/>
        <v>67.406282477288727</v>
      </c>
      <c r="AS6" s="229">
        <f t="shared" ca="1" si="5"/>
        <v>88.689982959701169</v>
      </c>
      <c r="AT6" s="229">
        <f t="shared" ca="1" si="5"/>
        <v>78.482579327890434</v>
      </c>
      <c r="AU6" s="229">
        <f t="shared" ca="1" si="5"/>
        <v>68.805204841687356</v>
      </c>
      <c r="AV6" s="229">
        <f t="shared" ca="1" si="5"/>
        <v>75.771319259459318</v>
      </c>
      <c r="AW6" s="229">
        <f t="shared" ca="1" si="5"/>
        <v>90.930048252028797</v>
      </c>
      <c r="AX6" s="229">
        <f t="shared" ca="1" si="5"/>
        <v>91.447573856267184</v>
      </c>
      <c r="AY6" s="229">
        <f t="shared" ca="1" si="5"/>
        <v>78.464062827759221</v>
      </c>
      <c r="AZ6" s="229">
        <f t="shared" ca="1" si="5"/>
        <v>83.158348407446141</v>
      </c>
      <c r="BA6" s="229">
        <f t="shared" ca="1" si="5"/>
        <v>82.361116189638125</v>
      </c>
      <c r="BB6" s="229">
        <f t="shared" ca="1" si="5"/>
        <v>78.762675200050438</v>
      </c>
      <c r="BC6" s="229">
        <f t="shared" ref="BC6:CH6" ca="1" si="6">10*LN(EXP((100-$EI$5*BC5)/10)+1)</f>
        <v>85.949527953253536</v>
      </c>
      <c r="BD6" s="229">
        <f t="shared" ca="1" si="6"/>
        <v>85.607990773121529</v>
      </c>
      <c r="BE6" s="229">
        <f t="shared" ca="1" si="6"/>
        <v>92.317412962229426</v>
      </c>
      <c r="BF6" s="229">
        <f t="shared" ca="1" si="6"/>
        <v>94.664463638279287</v>
      </c>
      <c r="BG6" s="229">
        <f t="shared" ca="1" si="6"/>
        <v>88.414276850485166</v>
      </c>
      <c r="BH6" s="229">
        <f t="shared" ca="1" si="6"/>
        <v>87.93512063116512</v>
      </c>
      <c r="BI6" s="229">
        <f t="shared" ca="1" si="6"/>
        <v>97.407379948656171</v>
      </c>
      <c r="BJ6" s="229">
        <f t="shared" ca="1" si="6"/>
        <v>94.422725380059347</v>
      </c>
      <c r="BK6" s="229">
        <f t="shared" ca="1" si="6"/>
        <v>95.426119092640761</v>
      </c>
      <c r="BL6" s="229">
        <f t="shared" ca="1" si="6"/>
        <v>93.316700655117458</v>
      </c>
      <c r="BM6" s="229">
        <f t="shared" ca="1" si="6"/>
        <v>90.479657658397826</v>
      </c>
      <c r="BN6" s="229">
        <f t="shared" ca="1" si="6"/>
        <v>99.551071185816923</v>
      </c>
      <c r="BO6" s="229">
        <f t="shared" ca="1" si="6"/>
        <v>88.902312861539187</v>
      </c>
      <c r="BP6" s="229">
        <f t="shared" ca="1" si="6"/>
        <v>87.562017215194189</v>
      </c>
      <c r="BQ6" s="229">
        <f t="shared" ca="1" si="6"/>
        <v>94.351002551379281</v>
      </c>
      <c r="BR6" s="229">
        <f t="shared" ca="1" si="6"/>
        <v>77.706411114711727</v>
      </c>
      <c r="BS6" s="229">
        <f t="shared" ca="1" si="6"/>
        <v>87.983220276655601</v>
      </c>
      <c r="BT6" s="229">
        <f t="shared" ca="1" si="6"/>
        <v>89.622833442158026</v>
      </c>
      <c r="BU6" s="229">
        <f t="shared" ca="1" si="6"/>
        <v>90.988830777308678</v>
      </c>
      <c r="BV6" s="229">
        <f t="shared" ca="1" si="6"/>
        <v>87.326040543148068</v>
      </c>
      <c r="BW6" s="229">
        <f t="shared" ca="1" si="6"/>
        <v>81.311008679014961</v>
      </c>
      <c r="BX6" s="229">
        <f t="shared" ca="1" si="6"/>
        <v>83.809264872112692</v>
      </c>
      <c r="BY6" s="229">
        <f t="shared" ca="1" si="6"/>
        <v>85.226980275020708</v>
      </c>
      <c r="BZ6" s="229">
        <f t="shared" ca="1" si="6"/>
        <v>78.169362374369911</v>
      </c>
      <c r="CA6" s="229">
        <f t="shared" ca="1" si="6"/>
        <v>78.27562939522744</v>
      </c>
      <c r="CB6" s="229">
        <f t="shared" ca="1" si="6"/>
        <v>79.480527045202876</v>
      </c>
      <c r="CC6" s="229">
        <f t="shared" ca="1" si="6"/>
        <v>86.878328882176618</v>
      </c>
      <c r="CD6" s="229">
        <f t="shared" ca="1" si="6"/>
        <v>94.3741637775085</v>
      </c>
      <c r="CE6" s="229">
        <f t="shared" ca="1" si="6"/>
        <v>87.488658405804728</v>
      </c>
      <c r="CF6" s="229">
        <f t="shared" ca="1" si="6"/>
        <v>93.746926231359978</v>
      </c>
      <c r="CG6" s="229">
        <f t="shared" ca="1" si="6"/>
        <v>88.616035779525532</v>
      </c>
      <c r="CH6" s="229">
        <f t="shared" ca="1" si="6"/>
        <v>77.919515856702489</v>
      </c>
      <c r="CI6" s="229">
        <f t="shared" ref="CI6:DN6" ca="1" si="7">10*LN(EXP((100-$EI$5*CI5)/10)+1)</f>
        <v>74.588085371516812</v>
      </c>
      <c r="CJ6" s="229">
        <f t="shared" ca="1" si="7"/>
        <v>78.251743364481413</v>
      </c>
      <c r="CK6" s="229">
        <f t="shared" ca="1" si="7"/>
        <v>77.182483231697304</v>
      </c>
      <c r="CL6" s="229">
        <f t="shared" ca="1" si="7"/>
        <v>79.816098867105623</v>
      </c>
      <c r="CM6" s="229">
        <f t="shared" ca="1" si="7"/>
        <v>86.374442653367851</v>
      </c>
      <c r="CN6" s="229">
        <f t="shared" ca="1" si="7"/>
        <v>76.398731601555752</v>
      </c>
      <c r="CO6" s="229">
        <f t="shared" ca="1" si="7"/>
        <v>81.536482535934454</v>
      </c>
      <c r="CP6" s="229">
        <f t="shared" ca="1" si="7"/>
        <v>91.022013412523563</v>
      </c>
      <c r="CQ6" s="229">
        <f t="shared" ca="1" si="7"/>
        <v>73.417496029633739</v>
      </c>
      <c r="CR6" s="229">
        <f t="shared" ca="1" si="7"/>
        <v>98.193172013591379</v>
      </c>
      <c r="CS6" s="229">
        <f t="shared" ca="1" si="7"/>
        <v>81.872150163356508</v>
      </c>
      <c r="CT6" s="229">
        <f t="shared" ca="1" si="7"/>
        <v>77.492274029321493</v>
      </c>
      <c r="CU6" s="229">
        <f t="shared" ca="1" si="7"/>
        <v>86.944229318868906</v>
      </c>
      <c r="CV6" s="229">
        <f t="shared" ca="1" si="7"/>
        <v>79.537198827986742</v>
      </c>
      <c r="CW6" s="229">
        <f t="shared" ca="1" si="7"/>
        <v>90.226211422434972</v>
      </c>
      <c r="CX6" s="229">
        <f t="shared" ca="1" si="7"/>
        <v>91.169729549643748</v>
      </c>
      <c r="CY6" s="229">
        <f t="shared" ca="1" si="7"/>
        <v>80.634286995406526</v>
      </c>
      <c r="CZ6" s="229">
        <f t="shared" ca="1" si="7"/>
        <v>96.608261291588647</v>
      </c>
      <c r="DA6" s="229">
        <f t="shared" ca="1" si="7"/>
        <v>95.095999787240885</v>
      </c>
      <c r="DB6" s="229">
        <f t="shared" ca="1" si="7"/>
        <v>89.297212497913449</v>
      </c>
      <c r="DC6" s="229">
        <f t="shared" ca="1" si="7"/>
        <v>84.225438519164413</v>
      </c>
      <c r="DD6" s="229">
        <f t="shared" ca="1" si="7"/>
        <v>72.453617601443682</v>
      </c>
      <c r="DE6" s="229">
        <f t="shared" ca="1" si="7"/>
        <v>78.579021364174125</v>
      </c>
      <c r="DF6" s="229">
        <f t="shared" ca="1" si="7"/>
        <v>75.593644583285183</v>
      </c>
      <c r="DG6" s="229">
        <f t="shared" ca="1" si="7"/>
        <v>74.357895326084176</v>
      </c>
      <c r="DH6" s="229">
        <f t="shared" ca="1" si="7"/>
        <v>75.400181993978549</v>
      </c>
      <c r="DI6" s="229">
        <f t="shared" ca="1" si="7"/>
        <v>91.360969342401319</v>
      </c>
      <c r="DJ6" s="229">
        <f t="shared" ca="1" si="7"/>
        <v>58.18543812354644</v>
      </c>
      <c r="DK6" s="229">
        <f t="shared" ca="1" si="7"/>
        <v>74.660405850045947</v>
      </c>
      <c r="DL6" s="229">
        <f t="shared" ca="1" si="7"/>
        <v>52.634242200713082</v>
      </c>
      <c r="DM6" s="229">
        <f t="shared" ca="1" si="7"/>
        <v>67.052212527750157</v>
      </c>
      <c r="DN6" s="229">
        <f t="shared" ca="1" si="7"/>
        <v>76.186389463087053</v>
      </c>
      <c r="DO6" s="229">
        <f t="shared" ref="DO6:DQ6" ca="1" si="8">10*LN(EXP((100-$EI$5*DO5)/10)+1)</f>
        <v>88.828108554437094</v>
      </c>
      <c r="DP6" s="229">
        <f t="shared" ca="1" si="8"/>
        <v>75.189426252474249</v>
      </c>
      <c r="DQ6" s="229">
        <f t="shared" ca="1" si="8"/>
        <v>55.540426638501287</v>
      </c>
      <c r="DS6" s="128" t="s">
        <v>167</v>
      </c>
      <c r="DT6" s="135">
        <f ca="1"/>
        <v>59.821927751707257</v>
      </c>
      <c r="DU6" s="135">
        <f ca="1"/>
        <v>29.919992567115163</v>
      </c>
      <c r="DV6" s="135">
        <f ca="1"/>
        <v>1.0109978693311703</v>
      </c>
      <c r="DW6" s="135">
        <f ca="1"/>
        <v>58.31960484233749</v>
      </c>
      <c r="DX6" s="135">
        <f ca="1"/>
        <v>26.004050783262745</v>
      </c>
      <c r="DY6" s="135">
        <f ca="1"/>
        <v>-0.91153310713455327</v>
      </c>
      <c r="DZ6" s="127">
        <f ca="1"/>
        <v>4.6138595052308151</v>
      </c>
      <c r="EA6" s="127">
        <f t="shared" ca="1" si="3"/>
        <v>21.287699534008741</v>
      </c>
      <c r="EB6" s="127">
        <f t="shared" ca="1" si="4"/>
        <v>3.3777192816721327E-2</v>
      </c>
      <c r="EC6" s="127">
        <f ca="1"/>
        <v>-0.17271084925761879</v>
      </c>
      <c r="ED6" s="127">
        <f ca="1"/>
        <v>356.05711355896943</v>
      </c>
      <c r="EE6" s="127">
        <f t="shared" ref="EE6:EE69" ca="1" si="9">IF(ED6&gt;-180,IF(ED6&lt;180,ED6,ED6-360),ED6+360)</f>
        <v>-3.9428864410305664</v>
      </c>
      <c r="EF6" s="126">
        <f t="shared" ref="EF6:EF69" ca="1" si="10">FLOOR((EB6/2/PI())*16,1)+1</f>
        <v>1</v>
      </c>
      <c r="EK6" s="127"/>
      <c r="EL6" s="128">
        <v>381</v>
      </c>
      <c r="EM6" s="237">
        <f ca="1">IF(Calculator!$C$3,OFFSET('SPD Library'!B6,0,Calculator!$C$3-1),Calculator!C7)</f>
        <v>4.5065000000000001E-2</v>
      </c>
      <c r="EN6" s="127">
        <f ca="1">RefCalc!B6</f>
        <v>0.13444422670763623</v>
      </c>
      <c r="EO6" s="127">
        <f ca="1">RefCalc!F6</f>
        <v>0.46492945908595001</v>
      </c>
      <c r="EP6" s="127"/>
    </row>
    <row r="7" spans="2:146" ht="13.5" customHeight="1">
      <c r="U7" s="132"/>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S7" s="128" t="s">
        <v>168</v>
      </c>
      <c r="DT7" s="135">
        <f ca="1"/>
        <v>30.889071850283745</v>
      </c>
      <c r="DU7" s="135">
        <f ca="1"/>
        <v>11.271291998443855</v>
      </c>
      <c r="DV7" s="135">
        <f ca="1"/>
        <v>1.9771519003597722</v>
      </c>
      <c r="DW7" s="135">
        <f ca="1"/>
        <v>29.81095947272124</v>
      </c>
      <c r="DX7" s="135">
        <f ca="1"/>
        <v>7.8947791626986605</v>
      </c>
      <c r="DY7" s="135">
        <f ca="1"/>
        <v>0.40279713130114647</v>
      </c>
      <c r="DZ7" s="127">
        <f ca="1"/>
        <v>3.8783705557183641</v>
      </c>
      <c r="EA7" s="127">
        <f t="shared" ca="1" si="3"/>
        <v>15.041758167463172</v>
      </c>
      <c r="EB7" s="127">
        <f t="shared" ca="1" si="4"/>
        <v>0.17364815265511155</v>
      </c>
      <c r="EC7" s="127">
        <f ca="1"/>
        <v>-0.33749645351924262</v>
      </c>
      <c r="ED7" s="127">
        <f ca="1"/>
        <v>-7.0285682709197079</v>
      </c>
      <c r="EE7" s="127">
        <f t="shared" ca="1" si="9"/>
        <v>-7.0285682709197079</v>
      </c>
      <c r="EF7" s="126">
        <f t="shared" ca="1" si="10"/>
        <v>1</v>
      </c>
      <c r="EH7" s="458" t="s">
        <v>86</v>
      </c>
      <c r="EI7" s="458"/>
      <c r="EJ7" s="458"/>
      <c r="EK7" s="127"/>
      <c r="EL7" s="128">
        <v>382</v>
      </c>
      <c r="EM7" s="237">
        <f ca="1">IF(Calculator!$C$3,OFFSET('SPD Library'!B7,0,Calculator!$C$3-1),Calculator!C8)</f>
        <v>4.7308999999999997E-2</v>
      </c>
      <c r="EN7" s="127">
        <f ca="1">RefCalc!B7</f>
        <v>0.14113884214604597</v>
      </c>
      <c r="EO7" s="127">
        <f ca="1">RefCalc!F7</f>
        <v>0.46944300828763008</v>
      </c>
      <c r="EP7" s="127"/>
    </row>
    <row r="8" spans="2:146" ht="13.5" customHeight="1">
      <c r="B8" s="459" t="s">
        <v>625</v>
      </c>
      <c r="C8" s="198"/>
      <c r="D8" s="198"/>
      <c r="E8" s="198"/>
      <c r="F8" s="198"/>
      <c r="G8" s="198"/>
      <c r="H8" s="198"/>
      <c r="I8" s="198"/>
      <c r="J8" s="198"/>
      <c r="K8" s="198"/>
      <c r="L8" s="198"/>
      <c r="M8" s="198"/>
      <c r="N8" s="198"/>
      <c r="O8" s="198"/>
      <c r="P8" s="198"/>
      <c r="Q8" s="198"/>
      <c r="R8" s="198"/>
      <c r="U8" s="456" t="s">
        <v>612</v>
      </c>
      <c r="V8" s="456"/>
      <c r="W8" s="456"/>
      <c r="X8" s="456"/>
      <c r="Y8" s="456"/>
      <c r="Z8" s="456"/>
      <c r="AA8" s="456"/>
      <c r="AB8" s="456"/>
      <c r="AC8" s="456"/>
      <c r="AD8" s="456"/>
      <c r="AE8" s="456"/>
      <c r="AF8" s="456"/>
      <c r="AG8" s="456"/>
      <c r="AH8" s="456"/>
      <c r="AI8" s="456"/>
      <c r="AJ8" s="456"/>
      <c r="AK8" s="456"/>
      <c r="AL8" s="456"/>
      <c r="AM8" s="456"/>
      <c r="AN8" s="456"/>
      <c r="AO8" s="456"/>
      <c r="AP8" s="456"/>
      <c r="AQ8" s="456"/>
      <c r="AR8" s="456"/>
      <c r="AS8" s="456"/>
      <c r="AT8" s="456"/>
      <c r="AU8" s="456"/>
      <c r="AV8" s="456"/>
      <c r="AW8" s="456"/>
      <c r="AX8" s="456"/>
      <c r="AY8" s="456"/>
      <c r="AZ8" s="456"/>
      <c r="BA8" s="456"/>
      <c r="BB8" s="456"/>
      <c r="BC8" s="456"/>
      <c r="BD8" s="456"/>
      <c r="BE8" s="456"/>
      <c r="BF8" s="456"/>
      <c r="BG8" s="456"/>
      <c r="BH8" s="456"/>
      <c r="BI8" s="456"/>
      <c r="BJ8" s="456"/>
      <c r="BK8" s="456"/>
      <c r="BL8" s="456"/>
      <c r="BM8" s="456"/>
      <c r="BN8" s="456"/>
      <c r="BO8" s="456"/>
      <c r="BP8" s="456"/>
      <c r="BQ8" s="456"/>
      <c r="BR8" s="456"/>
      <c r="BS8" s="456"/>
      <c r="BT8" s="456"/>
      <c r="BU8" s="456"/>
      <c r="BV8" s="456"/>
      <c r="BW8" s="456"/>
      <c r="BX8" s="456"/>
      <c r="BY8" s="456"/>
      <c r="BZ8" s="456"/>
      <c r="CA8" s="456"/>
      <c r="CB8" s="456"/>
      <c r="CC8" s="456"/>
      <c r="CD8" s="456"/>
      <c r="CE8" s="456"/>
      <c r="CF8" s="456"/>
      <c r="CG8" s="456"/>
      <c r="CH8" s="456"/>
      <c r="CI8" s="456"/>
      <c r="CJ8" s="456"/>
      <c r="CK8" s="456"/>
      <c r="CL8" s="456"/>
      <c r="CM8" s="456"/>
      <c r="CN8" s="456"/>
      <c r="CO8" s="456"/>
      <c r="CP8" s="456"/>
      <c r="CQ8" s="456"/>
      <c r="CR8" s="456"/>
      <c r="CS8" s="456"/>
      <c r="CT8" s="456"/>
      <c r="CU8" s="456"/>
      <c r="CV8" s="456"/>
      <c r="CW8" s="456"/>
      <c r="CX8" s="456"/>
      <c r="CY8" s="456"/>
      <c r="CZ8" s="456"/>
      <c r="DA8" s="456"/>
      <c r="DB8" s="456"/>
      <c r="DC8" s="456"/>
      <c r="DD8" s="456"/>
      <c r="DE8" s="456"/>
      <c r="DF8" s="456"/>
      <c r="DG8" s="456"/>
      <c r="DH8" s="456"/>
      <c r="DI8" s="456"/>
      <c r="DJ8" s="456"/>
      <c r="DK8" s="456"/>
      <c r="DL8" s="456"/>
      <c r="DM8" s="456"/>
      <c r="DN8" s="456"/>
      <c r="DO8" s="456"/>
      <c r="DP8" s="456"/>
      <c r="DQ8" s="456"/>
      <c r="DS8" s="128" t="s">
        <v>169</v>
      </c>
      <c r="DT8" s="135">
        <f ca="1"/>
        <v>67.716100788156197</v>
      </c>
      <c r="DU8" s="135">
        <f ca="1"/>
        <v>22.409594190999353</v>
      </c>
      <c r="DV8" s="135">
        <f ca="1"/>
        <v>3.0904297027748626</v>
      </c>
      <c r="DW8" s="135">
        <f ca="1"/>
        <v>68.119987635572585</v>
      </c>
      <c r="DX8" s="135">
        <f ca="1"/>
        <v>19.423388751746231</v>
      </c>
      <c r="DY8" s="135">
        <f ca="1"/>
        <v>3.1614843367824377</v>
      </c>
      <c r="DZ8" s="127">
        <f ca="1"/>
        <v>3.0142322856665897</v>
      </c>
      <c r="EA8" s="127">
        <f t="shared" ca="1" si="3"/>
        <v>9.0855962719548344</v>
      </c>
      <c r="EB8" s="127">
        <f t="shared" ca="1" si="4"/>
        <v>0.13704214165629094</v>
      </c>
      <c r="EC8" s="127">
        <f ca="1"/>
        <v>-0.16103754375965354</v>
      </c>
      <c r="ED8" s="127">
        <f ca="1"/>
        <v>1.3928468448638478</v>
      </c>
      <c r="EE8" s="127">
        <f t="shared" ca="1" si="9"/>
        <v>1.3928468448638478</v>
      </c>
      <c r="EF8" s="126">
        <f t="shared" ca="1" si="10"/>
        <v>1</v>
      </c>
      <c r="EH8" s="118" t="s">
        <v>90</v>
      </c>
      <c r="EI8" s="119">
        <v>100</v>
      </c>
      <c r="EJ8" s="118"/>
      <c r="EK8" s="127"/>
      <c r="EL8" s="128">
        <v>383</v>
      </c>
      <c r="EM8" s="237">
        <f ca="1">IF(Calculator!$C$3,OFFSET('SPD Library'!B8,0,Calculator!$C$3-1),Calculator!C9)</f>
        <v>4.9554000000000001E-2</v>
      </c>
      <c r="EN8" s="127">
        <f ca="1">RefCalc!B8</f>
        <v>0.14783644092466894</v>
      </c>
      <c r="EO8" s="127">
        <f ca="1">RefCalc!F8</f>
        <v>0.47395655748931004</v>
      </c>
      <c r="EP8" s="127"/>
    </row>
    <row r="9" spans="2:146" ht="13.5" customHeight="1">
      <c r="B9" s="459"/>
      <c r="C9" s="150" t="s">
        <v>614</v>
      </c>
      <c r="D9" s="150" t="s">
        <v>614</v>
      </c>
      <c r="E9" s="150" t="s">
        <v>614</v>
      </c>
      <c r="F9" s="150" t="s">
        <v>614</v>
      </c>
      <c r="G9" s="150" t="s">
        <v>614</v>
      </c>
      <c r="H9" s="150" t="s">
        <v>614</v>
      </c>
      <c r="I9" s="150" t="s">
        <v>614</v>
      </c>
      <c r="J9" s="150" t="s">
        <v>614</v>
      </c>
      <c r="K9" s="150" t="s">
        <v>614</v>
      </c>
      <c r="L9" s="150" t="s">
        <v>614</v>
      </c>
      <c r="M9" s="150" t="s">
        <v>614</v>
      </c>
      <c r="N9" s="150" t="s">
        <v>614</v>
      </c>
      <c r="O9" s="150" t="s">
        <v>614</v>
      </c>
      <c r="P9" s="150" t="s">
        <v>614</v>
      </c>
      <c r="Q9" s="150" t="s">
        <v>614</v>
      </c>
      <c r="R9" s="150" t="s">
        <v>614</v>
      </c>
      <c r="U9" s="133" t="s">
        <v>25</v>
      </c>
      <c r="V9" s="134">
        <f ca="1">100*SUMPRODUCT($EO5:$EO405,CMF!$F3:$F403,CES!B$2:B$402)/SUMPRODUCT($EO5:$EO405,CMF!$G3:$G403)</f>
        <v>94.860712666802797</v>
      </c>
      <c r="W9" s="134">
        <f ca="1">100*SUMPRODUCT($EO5:$EO405,CMF!$F3:$F403,CES!C$2:C$402)/SUMPRODUCT($EO5:$EO405,CMF!$G3:$G403)</f>
        <v>64.73570521217728</v>
      </c>
      <c r="X9" s="134">
        <f ca="1">100*SUMPRODUCT($EO5:$EO405,CMF!$F3:$F403,CES!D$2:D$402)/SUMPRODUCT($EO5:$EO405,CMF!$G3:$G403)</f>
        <v>31.681158647407358</v>
      </c>
      <c r="Y9" s="134">
        <f ca="1">100*SUMPRODUCT($EO5:$EO405,CMF!$F3:$F403,CES!E$2:E$402)/SUMPRODUCT($EO5:$EO405,CMF!$G3:$G403)</f>
        <v>6.2007271238693882</v>
      </c>
      <c r="Z9" s="134">
        <f ca="1">100*SUMPRODUCT($EO5:$EO405,CMF!$F3:$F403,CES!F$2:F$402)/SUMPRODUCT($EO5:$EO405,CMF!$G3:$G403)</f>
        <v>38.567805188175207</v>
      </c>
      <c r="AA9" s="134">
        <f ca="1">100*SUMPRODUCT($EO5:$EO405,CMF!$F3:$F403,CES!G$2:G$402)/SUMPRODUCT($EO5:$EO405,CMF!$G3:$G403)</f>
        <v>19.582548943035786</v>
      </c>
      <c r="AB9" s="134">
        <f ca="1">100*SUMPRODUCT($EO5:$EO405,CMF!$F3:$F403,CES!H$2:H$402)/SUMPRODUCT($EO5:$EO405,CMF!$G3:$G403)</f>
        <v>17.880538744200056</v>
      </c>
      <c r="AC9" s="134">
        <f ca="1">100*SUMPRODUCT($EO5:$EO405,CMF!$F3:$F403,CES!I$2:I$402)/SUMPRODUCT($EO5:$EO405,CMF!$G3:$G403)</f>
        <v>13.485245575906758</v>
      </c>
      <c r="AD9" s="134">
        <f ca="1">100*SUMPRODUCT($EO5:$EO405,CMF!$F3:$F403,CES!J$2:J$402)/SUMPRODUCT($EO5:$EO405,CMF!$G3:$G403)</f>
        <v>12.553079906039278</v>
      </c>
      <c r="AE9" s="134">
        <f ca="1">100*SUMPRODUCT($EO5:$EO405,CMF!$F3:$F403,CES!K$2:K$402)/SUMPRODUCT($EO5:$EO405,CMF!$G3:$G403)</f>
        <v>4.7698231931027353</v>
      </c>
      <c r="AF9" s="134">
        <f ca="1">100*SUMPRODUCT($EO5:$EO405,CMF!$F3:$F403,CES!L$2:L$402)/SUMPRODUCT($EO5:$EO405,CMF!$G3:$G403)</f>
        <v>48.403247028466694</v>
      </c>
      <c r="AG9" s="134">
        <f ca="1">100*SUMPRODUCT($EO5:$EO405,CMF!$F3:$F403,CES!M$2:M$402)/SUMPRODUCT($EO5:$EO405,CMF!$G3:$G403)</f>
        <v>25.927009307606387</v>
      </c>
      <c r="AH9" s="134">
        <f ca="1">100*SUMPRODUCT($EO5:$EO405,CMF!$F3:$F403,CES!N$2:N$402)/SUMPRODUCT($EO5:$EO405,CMF!$G3:$G403)</f>
        <v>33.223465913966017</v>
      </c>
      <c r="AI9" s="134">
        <f ca="1">100*SUMPRODUCT($EO5:$EO405,CMF!$F3:$F403,CES!O$2:O$402)/SUMPRODUCT($EO5:$EO405,CMF!$G3:$G403)</f>
        <v>12.285727735959803</v>
      </c>
      <c r="AJ9" s="134">
        <f ca="1">100*SUMPRODUCT($EO5:$EO405,CMF!$F3:$F403,CES!P$2:P$402)/SUMPRODUCT($EO5:$EO405,CMF!$G3:$G403)</f>
        <v>40.841086980471545</v>
      </c>
      <c r="AK9" s="134">
        <f ca="1">100*SUMPRODUCT($EO5:$EO405,CMF!$F3:$F403,CES!Q$2:Q$402)/SUMPRODUCT($EO5:$EO405,CMF!$G3:$G403)</f>
        <v>37.732592405550704</v>
      </c>
      <c r="AL9" s="134">
        <f ca="1">100*SUMPRODUCT($EO5:$EO405,CMF!$F3:$F403,CES!R$2:R$402)/SUMPRODUCT($EO5:$EO405,CMF!$G3:$G403)</f>
        <v>14.945874696245298</v>
      </c>
      <c r="AM9" s="134">
        <f ca="1">100*SUMPRODUCT($EO5:$EO405,CMF!$F3:$F403,CES!S$2:S$402)/SUMPRODUCT($EO5:$EO405,CMF!$G3:$G403)</f>
        <v>16.207001626851593</v>
      </c>
      <c r="AN9" s="134">
        <f ca="1">100*SUMPRODUCT($EO5:$EO405,CMF!$F3:$F403,CES!T$2:T$402)/SUMPRODUCT($EO5:$EO405,CMF!$G3:$G403)</f>
        <v>20.99229260886111</v>
      </c>
      <c r="AO9" s="134">
        <f ca="1">100*SUMPRODUCT($EO5:$EO405,CMF!$F3:$F403,CES!U$2:U$402)/SUMPRODUCT($EO5:$EO405,CMF!$G3:$G403)</f>
        <v>38.309994356399095</v>
      </c>
      <c r="AP9" s="134">
        <f ca="1">100*SUMPRODUCT($EO5:$EO405,CMF!$F3:$F403,CES!V$2:V$402)/SUMPRODUCT($EO5:$EO405,CMF!$G3:$G403)</f>
        <v>32.761094550188382</v>
      </c>
      <c r="AQ9" s="134">
        <f ca="1">100*SUMPRODUCT($EO5:$EO405,CMF!$F3:$F403,CES!W$2:W$402)/SUMPRODUCT($EO5:$EO405,CMF!$G3:$G403)</f>
        <v>62.763124599166659</v>
      </c>
      <c r="AR9" s="134">
        <f ca="1">100*SUMPRODUCT($EO5:$EO405,CMF!$F3:$F403,CES!X$2:X$402)/SUMPRODUCT($EO5:$EO405,CMF!$G3:$G403)</f>
        <v>48.89739800419401</v>
      </c>
      <c r="AS9" s="134">
        <f ca="1">100*SUMPRODUCT($EO5:$EO405,CMF!$F3:$F403,CES!Y$2:Y$402)/SUMPRODUCT($EO5:$EO405,CMF!$G3:$G403)</f>
        <v>71.473201338284028</v>
      </c>
      <c r="AT9" s="134">
        <f ca="1">100*SUMPRODUCT($EO5:$EO405,CMF!$F3:$F403,CES!Z$2:Z$402)/SUMPRODUCT($EO5:$EO405,CMF!$G3:$G403)</f>
        <v>69.070774211765311</v>
      </c>
      <c r="AU9" s="134">
        <f ca="1">100*SUMPRODUCT($EO5:$EO405,CMF!$F3:$F403,CES!AA$2:AA$402)/SUMPRODUCT($EO5:$EO405,CMF!$G3:$G403)</f>
        <v>37.208617068113725</v>
      </c>
      <c r="AV9" s="134">
        <f ca="1">100*SUMPRODUCT($EO5:$EO405,CMF!$F3:$F403,CES!AB$2:AB$402)/SUMPRODUCT($EO5:$EO405,CMF!$G3:$G403)</f>
        <v>66.708496304332726</v>
      </c>
      <c r="AW9" s="134">
        <f ca="1">100*SUMPRODUCT($EO5:$EO405,CMF!$F3:$F403,CES!AC$2:AC$402)/SUMPRODUCT($EO5:$EO405,CMF!$G3:$G403)</f>
        <v>37.790057526634357</v>
      </c>
      <c r="AX9" s="134">
        <f ca="1">100*SUMPRODUCT($EO5:$EO405,CMF!$F3:$F403,CES!AD$2:AD$402)/SUMPRODUCT($EO5:$EO405,CMF!$G3:$G403)</f>
        <v>9.9785288563500707</v>
      </c>
      <c r="AY9" s="134">
        <f ca="1">100*SUMPRODUCT($EO5:$EO405,CMF!$F3:$F403,CES!AE$2:AE$402)/SUMPRODUCT($EO5:$EO405,CMF!$G3:$G403)</f>
        <v>58.55469679431539</v>
      </c>
      <c r="AZ9" s="134">
        <f ca="1">100*SUMPRODUCT($EO5:$EO405,CMF!$F3:$F403,CES!AF$2:AF$402)/SUMPRODUCT($EO5:$EO405,CMF!$G3:$G403)</f>
        <v>26.740659795698299</v>
      </c>
      <c r="BA9" s="134">
        <f ca="1">100*SUMPRODUCT($EO5:$EO405,CMF!$F3:$F403,CES!AG$2:AG$402)/SUMPRODUCT($EO5:$EO405,CMF!$G3:$G403)</f>
        <v>61.336420960915575</v>
      </c>
      <c r="BB9" s="134">
        <f ca="1">100*SUMPRODUCT($EO5:$EO405,CMF!$F3:$F403,CES!AH$2:AH$402)/SUMPRODUCT($EO5:$EO405,CMF!$G3:$G403)</f>
        <v>39.207436685530702</v>
      </c>
      <c r="BC9" s="134">
        <f ca="1">100*SUMPRODUCT($EO5:$EO405,CMF!$F3:$F403,CES!AI$2:AI$402)/SUMPRODUCT($EO5:$EO405,CMF!$G3:$G403)</f>
        <v>64.453781469782129</v>
      </c>
      <c r="BD9" s="134">
        <f ca="1">100*SUMPRODUCT($EO5:$EO405,CMF!$F3:$F403,CES!AJ$2:AJ$402)/SUMPRODUCT($EO5:$EO405,CMF!$G3:$G403)</f>
        <v>23.948301265011892</v>
      </c>
      <c r="BE9" s="134">
        <f ca="1">100*SUMPRODUCT($EO5:$EO405,CMF!$F3:$F403,CES!AK$2:AK$402)/SUMPRODUCT($EO5:$EO405,CMF!$G3:$G403)</f>
        <v>10.055803650662885</v>
      </c>
      <c r="BF9" s="134">
        <f ca="1">100*SUMPRODUCT($EO5:$EO405,CMF!$F3:$F403,CES!AL$2:AL$402)/SUMPRODUCT($EO5:$EO405,CMF!$G3:$G403)</f>
        <v>49.230136277833438</v>
      </c>
      <c r="BG9" s="134">
        <f ca="1">100*SUMPRODUCT($EO5:$EO405,CMF!$F3:$F403,CES!AM$2:AM$402)/SUMPRODUCT($EO5:$EO405,CMF!$G3:$G403)</f>
        <v>13.043724300424802</v>
      </c>
      <c r="BH9" s="134">
        <f ca="1">100*SUMPRODUCT($EO5:$EO405,CMF!$F3:$F403,CES!AN$2:AN$402)/SUMPRODUCT($EO5:$EO405,CMF!$G3:$G403)</f>
        <v>57.166922900520625</v>
      </c>
      <c r="BI9" s="134">
        <f ca="1">100*SUMPRODUCT($EO5:$EO405,CMF!$F3:$F403,CES!AO$2:AO$402)/SUMPRODUCT($EO5:$EO405,CMF!$G3:$G403)</f>
        <v>6.8136502952985669</v>
      </c>
      <c r="BJ9" s="134">
        <f ca="1">100*SUMPRODUCT($EO5:$EO405,CMF!$F3:$F403,CES!AP$2:AP$402)/SUMPRODUCT($EO5:$EO405,CMF!$G3:$G403)</f>
        <v>14.237816688820466</v>
      </c>
      <c r="BK9" s="134">
        <f ca="1">100*SUMPRODUCT($EO5:$EO405,CMF!$F3:$F403,CES!AQ$2:AQ$402)/SUMPRODUCT($EO5:$EO405,CMF!$G3:$G403)</f>
        <v>62.452723130358784</v>
      </c>
      <c r="BL9" s="134">
        <f ca="1">100*SUMPRODUCT($EO5:$EO405,CMF!$F3:$F403,CES!AR$2:AR$402)/SUMPRODUCT($EO5:$EO405,CMF!$G3:$G403)</f>
        <v>27.739651894701744</v>
      </c>
      <c r="BM9" s="134">
        <f ca="1">100*SUMPRODUCT($EO5:$EO405,CMF!$F3:$F403,CES!AS$2:AS$402)/SUMPRODUCT($EO5:$EO405,CMF!$G3:$G403)</f>
        <v>31.367607252795924</v>
      </c>
      <c r="BN9" s="134">
        <f ca="1">100*SUMPRODUCT($EO5:$EO405,CMF!$F3:$F403,CES!AT$2:AT$402)/SUMPRODUCT($EO5:$EO405,CMF!$G3:$G403)</f>
        <v>4.6366012194319532</v>
      </c>
      <c r="BO9" s="134">
        <f ca="1">100*SUMPRODUCT($EO5:$EO405,CMF!$F3:$F403,CES!AU$2:AU$402)/SUMPRODUCT($EO5:$EO405,CMF!$G3:$G403)</f>
        <v>18.302481889892796</v>
      </c>
      <c r="BP9" s="134">
        <f ca="1">100*SUMPRODUCT($EO5:$EO405,CMF!$F3:$F403,CES!AV$2:AV$402)/SUMPRODUCT($EO5:$EO405,CMF!$G3:$G403)</f>
        <v>26.786920788068628</v>
      </c>
      <c r="BQ9" s="134">
        <f ca="1">100*SUMPRODUCT($EO5:$EO405,CMF!$F3:$F403,CES!AW$2:AW$402)/SUMPRODUCT($EO5:$EO405,CMF!$G3:$G403)</f>
        <v>31.454365391750859</v>
      </c>
      <c r="BR9" s="134">
        <f ca="1">100*SUMPRODUCT($EO5:$EO405,CMF!$F3:$F403,CES!AX$2:AX$402)/SUMPRODUCT($EO5:$EO405,CMF!$G3:$G403)</f>
        <v>39.13042267299312</v>
      </c>
      <c r="BS9" s="134">
        <f ca="1">100*SUMPRODUCT($EO5:$EO405,CMF!$F3:$F403,CES!AY$2:AY$402)/SUMPRODUCT($EO5:$EO405,CMF!$G3:$G403)</f>
        <v>10.625175676146776</v>
      </c>
      <c r="BT9" s="134">
        <f ca="1">100*SUMPRODUCT($EO5:$EO405,CMF!$F3:$F403,CES!AZ$2:AZ$402)/SUMPRODUCT($EO5:$EO405,CMF!$G3:$G403)</f>
        <v>16.214664613680412</v>
      </c>
      <c r="BU9" s="134">
        <f ca="1">100*SUMPRODUCT($EO5:$EO405,CMF!$F3:$F403,CES!BA$2:BA$402)/SUMPRODUCT($EO5:$EO405,CMF!$G3:$G403)</f>
        <v>19.609279343563831</v>
      </c>
      <c r="BV9" s="134">
        <f ca="1">100*SUMPRODUCT($EO5:$EO405,CMF!$F3:$F403,CES!BB$2:BB$402)/SUMPRODUCT($EO5:$EO405,CMF!$G3:$G403)</f>
        <v>7.9068014373230175</v>
      </c>
      <c r="BW9" s="134">
        <f ca="1">100*SUMPRODUCT($EO5:$EO405,CMF!$F3:$F403,CES!BC$2:BC$402)/SUMPRODUCT($EO5:$EO405,CMF!$G3:$G403)</f>
        <v>10.997561700654387</v>
      </c>
      <c r="BX9" s="134">
        <f ca="1">100*SUMPRODUCT($EO5:$EO405,CMF!$F3:$F403,CES!BD$2:BD$402)/SUMPRODUCT($EO5:$EO405,CMF!$G3:$G403)</f>
        <v>59.019352655246607</v>
      </c>
      <c r="BY9" s="134">
        <f ca="1">100*SUMPRODUCT($EO5:$EO405,CMF!$F3:$F403,CES!BE$2:BE$402)/SUMPRODUCT($EO5:$EO405,CMF!$G3:$G403)</f>
        <v>51.942843900397804</v>
      </c>
      <c r="BZ9" s="134">
        <f ca="1">100*SUMPRODUCT($EO5:$EO405,CMF!$F3:$F403,CES!BF$2:BF$402)/SUMPRODUCT($EO5:$EO405,CMF!$G3:$G403)</f>
        <v>29.877816801414937</v>
      </c>
      <c r="CA9" s="134">
        <f ca="1">100*SUMPRODUCT($EO5:$EO405,CMF!$F3:$F403,CES!BG$2:BG$402)/SUMPRODUCT($EO5:$EO405,CMF!$G3:$G403)</f>
        <v>16.586270833225807</v>
      </c>
      <c r="CB9" s="134">
        <f ca="1">100*SUMPRODUCT($EO5:$EO405,CMF!$F3:$F403,CES!BH$2:BH$402)/SUMPRODUCT($EO5:$EO405,CMF!$G3:$G403)</f>
        <v>14.21924656639804</v>
      </c>
      <c r="CC9" s="134">
        <f ca="1">100*SUMPRODUCT($EO5:$EO405,CMF!$F3:$F403,CES!BI$2:BI$402)/SUMPRODUCT($EO5:$EO405,CMF!$G3:$G403)</f>
        <v>59.060004698373483</v>
      </c>
      <c r="CD9" s="134">
        <f ca="1">100*SUMPRODUCT($EO5:$EO405,CMF!$F3:$F403,CES!BJ$2:BJ$402)/SUMPRODUCT($EO5:$EO405,CMF!$G3:$G403)</f>
        <v>64.212559173425547</v>
      </c>
      <c r="CE9" s="134">
        <f ca="1">100*SUMPRODUCT($EO5:$EO405,CMF!$F3:$F403,CES!BK$2:BK$402)/SUMPRODUCT($EO5:$EO405,CMF!$G3:$G403)</f>
        <v>42.270856390864296</v>
      </c>
      <c r="CF9" s="134">
        <f ca="1">100*SUMPRODUCT($EO5:$EO405,CMF!$F3:$F403,CES!BL$2:BL$402)/SUMPRODUCT($EO5:$EO405,CMF!$G3:$G403)</f>
        <v>30.456135335928771</v>
      </c>
      <c r="CG9" s="134">
        <f ca="1">100*SUMPRODUCT($EO5:$EO405,CMF!$F3:$F403,CES!BM$2:BM$402)/SUMPRODUCT($EO5:$EO405,CMF!$G3:$G403)</f>
        <v>6.7951882318183685</v>
      </c>
      <c r="CH9" s="134">
        <f ca="1">100*SUMPRODUCT($EO5:$EO405,CMF!$F3:$F403,CES!BN$2:BN$402)/SUMPRODUCT($EO5:$EO405,CMF!$G3:$G403)</f>
        <v>18.911610023527896</v>
      </c>
      <c r="CI9" s="134">
        <f ca="1">100*SUMPRODUCT($EO5:$EO405,CMF!$F3:$F403,CES!BO$2:BO$402)/SUMPRODUCT($EO5:$EO405,CMF!$G3:$G403)</f>
        <v>8.6533477024220495</v>
      </c>
      <c r="CJ9" s="134">
        <f ca="1">100*SUMPRODUCT($EO5:$EO405,CMF!$F3:$F403,CES!BP$2:BP$402)/SUMPRODUCT($EO5:$EO405,CMF!$G3:$G403)</f>
        <v>10.18320991981374</v>
      </c>
      <c r="CK9" s="134">
        <f ca="1">100*SUMPRODUCT($EO5:$EO405,CMF!$F3:$F403,CES!BQ$2:BQ$402)/SUMPRODUCT($EO5:$EO405,CMF!$G3:$G403)</f>
        <v>12.111887670974212</v>
      </c>
      <c r="CL9" s="134">
        <f ca="1">100*SUMPRODUCT($EO5:$EO405,CMF!$F3:$F403,CES!BR$2:BR$402)/SUMPRODUCT($EO5:$EO405,CMF!$G3:$G403)</f>
        <v>26.373370044758666</v>
      </c>
      <c r="CM9" s="134">
        <f ca="1">100*SUMPRODUCT($EO5:$EO405,CMF!$F3:$F403,CES!BS$2:BS$402)/SUMPRODUCT($EO5:$EO405,CMF!$G3:$G403)</f>
        <v>17.631310868390287</v>
      </c>
      <c r="CN9" s="134">
        <f ca="1">100*SUMPRODUCT($EO5:$EO405,CMF!$F3:$F403,CES!BT$2:BT$402)/SUMPRODUCT($EO5:$EO405,CMF!$G3:$G403)</f>
        <v>37.337041638153188</v>
      </c>
      <c r="CO9" s="134">
        <f ca="1">100*SUMPRODUCT($EO5:$EO405,CMF!$F3:$F403,CES!BU$2:BU$402)/SUMPRODUCT($EO5:$EO405,CMF!$G3:$G403)</f>
        <v>6.9616373290540929</v>
      </c>
      <c r="CP9" s="134">
        <f ca="1">100*SUMPRODUCT($EO5:$EO405,CMF!$F3:$F403,CES!BV$2:BV$402)/SUMPRODUCT($EO5:$EO405,CMF!$G3:$G403)</f>
        <v>44.04713187821104</v>
      </c>
      <c r="CQ9" s="134">
        <f ca="1">100*SUMPRODUCT($EO5:$EO405,CMF!$F3:$F403,CES!BW$2:BW$402)/SUMPRODUCT($EO5:$EO405,CMF!$G3:$G403)</f>
        <v>21.609917227014122</v>
      </c>
      <c r="CR9" s="134">
        <f ca="1">100*SUMPRODUCT($EO5:$EO405,CMF!$F3:$F403,CES!BX$2:BX$402)/SUMPRODUCT($EO5:$EO405,CMF!$G3:$G403)</f>
        <v>4.5345290452677016</v>
      </c>
      <c r="CS9" s="134">
        <f ca="1">100*SUMPRODUCT($EO5:$EO405,CMF!$F3:$F403,CES!BY$2:BY$402)/SUMPRODUCT($EO5:$EO405,CMF!$G3:$G403)</f>
        <v>6.5308540463845208</v>
      </c>
      <c r="CT9" s="134">
        <f ca="1">100*SUMPRODUCT($EO5:$EO405,CMF!$F3:$F403,CES!BZ$2:BZ$402)/SUMPRODUCT($EO5:$EO405,CMF!$G3:$G403)</f>
        <v>16.02763849064765</v>
      </c>
      <c r="CU9" s="134">
        <f ca="1">100*SUMPRODUCT($EO5:$EO405,CMF!$F3:$F403,CES!CA$2:CA$402)/SUMPRODUCT($EO5:$EO405,CMF!$G3:$G403)</f>
        <v>12.741154959347172</v>
      </c>
      <c r="CV9" s="134">
        <f ca="1">100*SUMPRODUCT($EO5:$EO405,CMF!$F3:$F403,CES!CB$2:CB$402)/SUMPRODUCT($EO5:$EO405,CMF!$G3:$G403)</f>
        <v>13.751762651690917</v>
      </c>
      <c r="CW9" s="134">
        <f ca="1">100*SUMPRODUCT($EO5:$EO405,CMF!$F3:$F403,CES!CC$2:CC$402)/SUMPRODUCT($EO5:$EO405,CMF!$G3:$G403)</f>
        <v>41.68405794283634</v>
      </c>
      <c r="CX9" s="134">
        <f ca="1">100*SUMPRODUCT($EO5:$EO405,CMF!$F3:$F403,CES!CD$2:CD$402)/SUMPRODUCT($EO5:$EO405,CMF!$G3:$G403)</f>
        <v>32.704000248030688</v>
      </c>
      <c r="CY9" s="134">
        <f ca="1">100*SUMPRODUCT($EO5:$EO405,CMF!$F3:$F403,CES!CE$2:CE$402)/SUMPRODUCT($EO5:$EO405,CMF!$G3:$G403)</f>
        <v>14.466473517824065</v>
      </c>
      <c r="CZ9" s="134">
        <f ca="1">100*SUMPRODUCT($EO5:$EO405,CMF!$F3:$F403,CES!CF$2:CF$402)/SUMPRODUCT($EO5:$EO405,CMF!$G3:$G403)</f>
        <v>64.776958812962647</v>
      </c>
      <c r="DA9" s="134">
        <f ca="1">100*SUMPRODUCT($EO5:$EO405,CMF!$F3:$F403,CES!CG$2:CG$402)/SUMPRODUCT($EO5:$EO405,CMF!$G3:$G403)</f>
        <v>41.577381893393401</v>
      </c>
      <c r="DB9" s="134">
        <f ca="1">100*SUMPRODUCT($EO5:$EO405,CMF!$F3:$F403,CES!CH$2:CH$402)/SUMPRODUCT($EO5:$EO405,CMF!$G3:$G403)</f>
        <v>4.6837818890410272</v>
      </c>
      <c r="DC9" s="134">
        <f ca="1">100*SUMPRODUCT($EO5:$EO405,CMF!$F3:$F403,CES!CI$2:CI$402)/SUMPRODUCT($EO5:$EO405,CMF!$G3:$G403)</f>
        <v>10.909914154673849</v>
      </c>
      <c r="DD9" s="134">
        <f ca="1">100*SUMPRODUCT($EO5:$EO405,CMF!$F3:$F403,CES!CJ$2:CJ$402)/SUMPRODUCT($EO5:$EO405,CMF!$G3:$G403)</f>
        <v>33.846352180366445</v>
      </c>
      <c r="DE9" s="134">
        <f ca="1">100*SUMPRODUCT($EO5:$EO405,CMF!$F3:$F403,CES!CK$2:CK$402)/SUMPRODUCT($EO5:$EO405,CMF!$G3:$G403)</f>
        <v>11.631370740139078</v>
      </c>
      <c r="DF9" s="134">
        <f ca="1">100*SUMPRODUCT($EO5:$EO405,CMF!$F3:$F403,CES!CL$2:CL$402)/SUMPRODUCT($EO5:$EO405,CMF!$G3:$G403)</f>
        <v>30.92581543625932</v>
      </c>
      <c r="DG9" s="134">
        <f ca="1">100*SUMPRODUCT($EO5:$EO405,CMF!$F3:$F403,CES!CM$2:CM$402)/SUMPRODUCT($EO5:$EO405,CMF!$G3:$G403)</f>
        <v>10.699973439528343</v>
      </c>
      <c r="DH9" s="134">
        <f ca="1">100*SUMPRODUCT($EO5:$EO405,CMF!$F3:$F403,CES!CN$2:CN$402)/SUMPRODUCT($EO5:$EO405,CMF!$G3:$G403)</f>
        <v>14.702047901018828</v>
      </c>
      <c r="DI9" s="134">
        <f ca="1">100*SUMPRODUCT($EO5:$EO405,CMF!$F3:$F403,CES!CO$2:CO$402)/SUMPRODUCT($EO5:$EO405,CMF!$G3:$G403)</f>
        <v>50.952413289569151</v>
      </c>
      <c r="DJ9" s="134">
        <f ca="1">100*SUMPRODUCT($EO5:$EO405,CMF!$F3:$F403,CES!CP$2:CP$402)/SUMPRODUCT($EO5:$EO405,CMF!$G3:$G403)</f>
        <v>22.770486844401781</v>
      </c>
      <c r="DK9" s="134">
        <f ca="1">100*SUMPRODUCT($EO5:$EO405,CMF!$F3:$F403,CES!CQ$2:CQ$402)/SUMPRODUCT($EO5:$EO405,CMF!$G3:$G403)</f>
        <v>34.358373402933445</v>
      </c>
      <c r="DL9" s="134">
        <f ca="1">100*SUMPRODUCT($EO5:$EO405,CMF!$F3:$F403,CES!CR$2:CR$402)/SUMPRODUCT($EO5:$EO405,CMF!$G3:$G403)</f>
        <v>11.362239506063629</v>
      </c>
      <c r="DM9" s="134">
        <f ca="1">100*SUMPRODUCT($EO5:$EO405,CMF!$F3:$F403,CES!CS$2:CS$402)/SUMPRODUCT($EO5:$EO405,CMF!$G3:$G403)</f>
        <v>38.988469497954846</v>
      </c>
      <c r="DN9" s="134">
        <f ca="1">100*SUMPRODUCT($EO5:$EO405,CMF!$F3:$F403,CES!CT$2:CT$402)/SUMPRODUCT($EO5:$EO405,CMF!$G3:$G403)</f>
        <v>51.535510178586748</v>
      </c>
      <c r="DO9" s="134">
        <f ca="1">100*SUMPRODUCT($EO5:$EO405,CMF!$F3:$F403,CES!CU$2:CU$402)/SUMPRODUCT($EO5:$EO405,CMF!$G3:$G403)</f>
        <v>20.965577634651144</v>
      </c>
      <c r="DP9" s="134">
        <f ca="1">100*SUMPRODUCT($EO5:$EO405,CMF!$F3:$F403,CES!CV$2:CV$402)/SUMPRODUCT($EO5:$EO405,CMF!$G3:$G403)</f>
        <v>35.165915605891847</v>
      </c>
      <c r="DQ9" s="134">
        <f ca="1">100*SUMPRODUCT($EO5:$EO405,CMF!$F3:$F403,CES!CW$2:CW$402)/SUMPRODUCT($EO5:$EO405,CMF!$G3:$G403)</f>
        <v>22.41840321726054</v>
      </c>
      <c r="DS9" s="128" t="s">
        <v>170</v>
      </c>
      <c r="DT9" s="135">
        <f ca="1"/>
        <v>47.319730363153631</v>
      </c>
      <c r="DU9" s="135">
        <f ca="1"/>
        <v>31.866606637158085</v>
      </c>
      <c r="DV9" s="135">
        <f ca="1"/>
        <v>6.1920757748713102</v>
      </c>
      <c r="DW9" s="135">
        <f ca="1"/>
        <v>44.687884318212468</v>
      </c>
      <c r="DX9" s="135">
        <f ca="1"/>
        <v>25.681695567137243</v>
      </c>
      <c r="DY9" s="135">
        <f ca="1"/>
        <v>3.646576391300675</v>
      </c>
      <c r="DZ9" s="127">
        <f ca="1"/>
        <v>7.1874408282849389</v>
      </c>
      <c r="EA9" s="127">
        <f t="shared" ca="1" si="3"/>
        <v>51.659305660097289</v>
      </c>
      <c r="EB9" s="127">
        <f t="shared" ca="1" si="4"/>
        <v>0.19192074872192669</v>
      </c>
      <c r="EC9" s="127">
        <f ca="1"/>
        <v>-0.26426665774632752</v>
      </c>
      <c r="ED9" s="127">
        <f ca="1"/>
        <v>-2.9147714637400775</v>
      </c>
      <c r="EE9" s="127">
        <f t="shared" ca="1" si="9"/>
        <v>-2.9147714637400775</v>
      </c>
      <c r="EF9" s="126">
        <f t="shared" ca="1" si="10"/>
        <v>1</v>
      </c>
      <c r="EH9" s="122" t="s">
        <v>80</v>
      </c>
      <c r="EI9" s="119">
        <v>20</v>
      </c>
      <c r="EJ9" s="118"/>
      <c r="EK9" s="127"/>
      <c r="EL9" s="128">
        <v>384</v>
      </c>
      <c r="EM9" s="237">
        <f ca="1">IF(Calculator!$C$3,OFFSET('SPD Library'!B9,0,Calculator!$C$3-1),Calculator!C10)</f>
        <v>5.1797999999999997E-2</v>
      </c>
      <c r="EN9" s="127">
        <f ca="1">RefCalc!B9</f>
        <v>0.15453105636307865</v>
      </c>
      <c r="EO9" s="127">
        <f ca="1">RefCalc!F9</f>
        <v>0.4784701066909901</v>
      </c>
      <c r="EP9" s="127"/>
    </row>
    <row r="10" spans="2:146" ht="13.5" customHeight="1">
      <c r="B10" s="149" t="s">
        <v>622</v>
      </c>
      <c r="C10" s="357">
        <v>1</v>
      </c>
      <c r="D10" s="358">
        <v>2</v>
      </c>
      <c r="E10" s="359">
        <v>3</v>
      </c>
      <c r="F10" s="360">
        <v>4</v>
      </c>
      <c r="G10" s="361">
        <v>5</v>
      </c>
      <c r="H10" s="362">
        <v>6</v>
      </c>
      <c r="I10" s="363">
        <v>7</v>
      </c>
      <c r="J10" s="364">
        <v>8</v>
      </c>
      <c r="K10" s="365">
        <v>9</v>
      </c>
      <c r="L10" s="366">
        <v>10</v>
      </c>
      <c r="M10" s="367">
        <v>11</v>
      </c>
      <c r="N10" s="368">
        <v>12</v>
      </c>
      <c r="O10" s="369">
        <v>13</v>
      </c>
      <c r="P10" s="370">
        <v>14</v>
      </c>
      <c r="Q10" s="371">
        <v>15</v>
      </c>
      <c r="R10" s="372">
        <v>16</v>
      </c>
      <c r="U10" s="133" t="s">
        <v>26</v>
      </c>
      <c r="V10" s="134">
        <f ca="1">100*SUMPRODUCT($EO5:$EO405,CMF!$G3:$G403,CES!B$2:B$402)/SUMPRODUCT($EO5:$EO405,CMF!$G3:$G403)</f>
        <v>100</v>
      </c>
      <c r="W10" s="134">
        <f ca="1">100*SUMPRODUCT($EO5:$EO405,CMF!$G3:$G403,CES!C$2:C$402)/SUMPRODUCT($EO5:$EO405,CMF!$G3:$G403)</f>
        <v>59.528541445815485</v>
      </c>
      <c r="X10" s="134">
        <f ca="1">100*SUMPRODUCT($EO5:$EO405,CMF!$G3:$G403,CES!D$2:D$402)/SUMPRODUCT($EO5:$EO405,CMF!$G3:$G403)</f>
        <v>22.68247495819098</v>
      </c>
      <c r="Y10" s="134">
        <f ca="1">100*SUMPRODUCT($EO5:$EO405,CMF!$G3:$G403,CES!E$2:E$402)/SUMPRODUCT($EO5:$EO405,CMF!$G3:$G403)</f>
        <v>5.4854865741729926</v>
      </c>
      <c r="Z10" s="134">
        <f ca="1">100*SUMPRODUCT($EO5:$EO405,CMF!$G3:$G403,CES!F$2:F$402)/SUMPRODUCT($EO5:$EO405,CMF!$G3:$G403)</f>
        <v>31.804542478318876</v>
      </c>
      <c r="AA10" s="134">
        <f ca="1">100*SUMPRODUCT($EO5:$EO405,CMF!$G3:$G403,CES!G$2:G$402)/SUMPRODUCT($EO5:$EO405,CMF!$G3:$G403)</f>
        <v>12.763668642300289</v>
      </c>
      <c r="AB10" s="134">
        <f ca="1">100*SUMPRODUCT($EO5:$EO405,CMF!$G3:$G403,CES!H$2:H$402)/SUMPRODUCT($EO5:$EO405,CMF!$G3:$G403)</f>
        <v>15.085828807144054</v>
      </c>
      <c r="AC10" s="134">
        <f ca="1">100*SUMPRODUCT($EO5:$EO405,CMF!$G3:$G403,CES!I$2:I$402)/SUMPRODUCT($EO5:$EO405,CMF!$G3:$G403)</f>
        <v>8.9814745071543705</v>
      </c>
      <c r="AD10" s="134">
        <f ca="1">100*SUMPRODUCT($EO5:$EO405,CMF!$G3:$G403,CES!J$2:J$402)/SUMPRODUCT($EO5:$EO405,CMF!$G3:$G403)</f>
        <v>8.8205059878148635</v>
      </c>
      <c r="AE10" s="134">
        <f ca="1">100*SUMPRODUCT($EO5:$EO405,CMF!$G3:$G403,CES!K$2:K$402)/SUMPRODUCT($EO5:$EO405,CMF!$G3:$G403)</f>
        <v>4.9713787980895185</v>
      </c>
      <c r="AF10" s="134">
        <f ca="1">100*SUMPRODUCT($EO5:$EO405,CMF!$G3:$G403,CES!L$2:L$402)/SUMPRODUCT($EO5:$EO405,CMF!$G3:$G403)</f>
        <v>35.954277433236733</v>
      </c>
      <c r="AG10" s="134">
        <f ca="1">100*SUMPRODUCT($EO5:$EO405,CMF!$G3:$G403,CES!M$2:M$402)/SUMPRODUCT($EO5:$EO405,CMF!$G3:$G403)</f>
        <v>17.927733542988157</v>
      </c>
      <c r="AH10" s="134">
        <f ca="1">100*SUMPRODUCT($EO5:$EO405,CMF!$G3:$G403,CES!N$2:N$402)/SUMPRODUCT($EO5:$EO405,CMF!$G3:$G403)</f>
        <v>22.93653561101339</v>
      </c>
      <c r="AI10" s="134">
        <f ca="1">100*SUMPRODUCT($EO5:$EO405,CMF!$G3:$G403,CES!O$2:O$402)/SUMPRODUCT($EO5:$EO405,CMF!$G3:$G403)</f>
        <v>10.283080349637066</v>
      </c>
      <c r="AJ10" s="134">
        <f ca="1">100*SUMPRODUCT($EO5:$EO405,CMF!$G3:$G403,CES!P$2:P$402)/SUMPRODUCT($EO5:$EO405,CMF!$G3:$G403)</f>
        <v>41.115785785647404</v>
      </c>
      <c r="AK10" s="134">
        <f ca="1">100*SUMPRODUCT($EO5:$EO405,CMF!$G3:$G403,CES!Q$2:Q$402)/SUMPRODUCT($EO5:$EO405,CMF!$G3:$G403)</f>
        <v>36.324691106942566</v>
      </c>
      <c r="AL10" s="134">
        <f ca="1">100*SUMPRODUCT($EO5:$EO405,CMF!$G3:$G403,CES!R$2:R$402)/SUMPRODUCT($EO5:$EO405,CMF!$G3:$G403)</f>
        <v>12.84870360595248</v>
      </c>
      <c r="AM10" s="134">
        <f ca="1">100*SUMPRODUCT($EO5:$EO405,CMF!$G3:$G403,CES!S$2:S$402)/SUMPRODUCT($EO5:$EO405,CMF!$G3:$G403)</f>
        <v>13.990101586275335</v>
      </c>
      <c r="AN10" s="134">
        <f ca="1">100*SUMPRODUCT($EO5:$EO405,CMF!$G3:$G403,CES!T$2:T$402)/SUMPRODUCT($EO5:$EO405,CMF!$G3:$G403)</f>
        <v>19.859992508494376</v>
      </c>
      <c r="AO10" s="134">
        <f ca="1">100*SUMPRODUCT($EO5:$EO405,CMF!$G3:$G403,CES!U$2:U$402)/SUMPRODUCT($EO5:$EO405,CMF!$G3:$G403)</f>
        <v>33.770933295809101</v>
      </c>
      <c r="AP10" s="134">
        <f ca="1">100*SUMPRODUCT($EO5:$EO405,CMF!$G3:$G403,CES!V$2:V$402)/SUMPRODUCT($EO5:$EO405,CMF!$G3:$G403)</f>
        <v>28.054978064596682</v>
      </c>
      <c r="AQ10" s="134">
        <f ca="1">100*SUMPRODUCT($EO5:$EO405,CMF!$G3:$G403,CES!W$2:W$402)/SUMPRODUCT($EO5:$EO405,CMF!$G3:$G403)</f>
        <v>56.02917629664416</v>
      </c>
      <c r="AR10" s="134">
        <f ca="1">100*SUMPRODUCT($EO5:$EO405,CMF!$G3:$G403,CES!X$2:X$402)/SUMPRODUCT($EO5:$EO405,CMF!$G3:$G403)</f>
        <v>42.941198286188367</v>
      </c>
      <c r="AS10" s="134">
        <f ca="1">100*SUMPRODUCT($EO5:$EO405,CMF!$G3:$G403,CES!Y$2:Y$402)/SUMPRODUCT($EO5:$EO405,CMF!$G3:$G403)</f>
        <v>74.003832439096129</v>
      </c>
      <c r="AT10" s="134">
        <f ca="1">100*SUMPRODUCT($EO5:$EO405,CMF!$G3:$G403,CES!Z$2:Z$402)/SUMPRODUCT($EO5:$EO405,CMF!$G3:$G403)</f>
        <v>68.323210550027071</v>
      </c>
      <c r="AU10" s="134">
        <f ca="1">100*SUMPRODUCT($EO5:$EO405,CMF!$G3:$G403,CES!AA$2:AA$402)/SUMPRODUCT($EO5:$EO405,CMF!$G3:$G403)</f>
        <v>33.89849556788122</v>
      </c>
      <c r="AV10" s="134">
        <f ca="1">100*SUMPRODUCT($EO5:$EO405,CMF!$G3:$G403,CES!AB$2:AB$402)/SUMPRODUCT($EO5:$EO405,CMF!$G3:$G403)</f>
        <v>65.903398460282801</v>
      </c>
      <c r="AW10" s="134">
        <f ca="1">100*SUMPRODUCT($EO5:$EO405,CMF!$G3:$G403,CES!AC$2:AC$402)/SUMPRODUCT($EO5:$EO405,CMF!$G3:$G403)</f>
        <v>40.241197335308335</v>
      </c>
      <c r="AX10" s="134">
        <f ca="1">100*SUMPRODUCT($EO5:$EO405,CMF!$G3:$G403,CES!AD$2:AD$402)/SUMPRODUCT($EO5:$EO405,CMF!$G3:$G403)</f>
        <v>10.544227995020494</v>
      </c>
      <c r="AY10" s="134">
        <f ca="1">100*SUMPRODUCT($EO5:$EO405,CMF!$G3:$G403,CES!AE$2:AE$402)/SUMPRODUCT($EO5:$EO405,CMF!$G3:$G403)</f>
        <v>61.848681777181802</v>
      </c>
      <c r="AZ10" s="134">
        <f ca="1">100*SUMPRODUCT($EO5:$EO405,CMF!$G3:$G403,CES!AF$2:AF$402)/SUMPRODUCT($EO5:$EO405,CMF!$G3:$G403)</f>
        <v>28.925083358792389</v>
      </c>
      <c r="BA10" s="134">
        <f ca="1">100*SUMPRODUCT($EO5:$EO405,CMF!$G3:$G403,CES!AG$2:AG$402)/SUMPRODUCT($EO5:$EO405,CMF!$G3:$G403)</f>
        <v>66.066016675727766</v>
      </c>
      <c r="BB10" s="134">
        <f ca="1">100*SUMPRODUCT($EO5:$EO405,CMF!$G3:$G403,CES!AH$2:AH$402)/SUMPRODUCT($EO5:$EO405,CMF!$G3:$G403)</f>
        <v>41.773905233973146</v>
      </c>
      <c r="BC10" s="134">
        <f ca="1">100*SUMPRODUCT($EO5:$EO405,CMF!$G3:$G403,CES!AI$2:AI$402)/SUMPRODUCT($EO5:$EO405,CMF!$G3:$G403)</f>
        <v>70.462182075208602</v>
      </c>
      <c r="BD10" s="134">
        <f ca="1">100*SUMPRODUCT($EO5:$EO405,CMF!$G3:$G403,CES!AJ$2:AJ$402)/SUMPRODUCT($EO5:$EO405,CMF!$G3:$G403)</f>
        <v>25.962043033824614</v>
      </c>
      <c r="BE10" s="134">
        <f ca="1">100*SUMPRODUCT($EO5:$EO405,CMF!$G3:$G403,CES!AK$2:AK$402)/SUMPRODUCT($EO5:$EO405,CMF!$G3:$G403)</f>
        <v>11.024577871720133</v>
      </c>
      <c r="BF10" s="134">
        <f ca="1">100*SUMPRODUCT($EO5:$EO405,CMF!$G3:$G403,CES!AL$2:AL$402)/SUMPRODUCT($EO5:$EO405,CMF!$G3:$G403)</f>
        <v>53.250536228417985</v>
      </c>
      <c r="BG10" s="134">
        <f ca="1">100*SUMPRODUCT($EO5:$EO405,CMF!$G3:$G403,CES!AM$2:AM$402)/SUMPRODUCT($EO5:$EO405,CMF!$G3:$G403)</f>
        <v>14.555634043620389</v>
      </c>
      <c r="BH10" s="134">
        <f ca="1">100*SUMPRODUCT($EO5:$EO405,CMF!$G3:$G403,CES!AN$2:AN$402)/SUMPRODUCT($EO5:$EO405,CMF!$G3:$G403)</f>
        <v>64.402381821386513</v>
      </c>
      <c r="BI10" s="134">
        <f ca="1">100*SUMPRODUCT($EO5:$EO405,CMF!$G3:$G403,CES!AO$2:AO$402)/SUMPRODUCT($EO5:$EO405,CMF!$G3:$G403)</f>
        <v>7.6901730303351945</v>
      </c>
      <c r="BJ10" s="134">
        <f ca="1">100*SUMPRODUCT($EO5:$EO405,CMF!$G3:$G403,CES!AP$2:AP$402)/SUMPRODUCT($EO5:$EO405,CMF!$G3:$G403)</f>
        <v>16.749068098086788</v>
      </c>
      <c r="BK10" s="134">
        <f ca="1">100*SUMPRODUCT($EO5:$EO405,CMF!$G3:$G403,CES!AQ$2:AQ$402)/SUMPRODUCT($EO5:$EO405,CMF!$G3:$G403)</f>
        <v>69.279810464869172</v>
      </c>
      <c r="BL10" s="134">
        <f ca="1">100*SUMPRODUCT($EO5:$EO405,CMF!$G3:$G403,CES!AR$2:AR$402)/SUMPRODUCT($EO5:$EO405,CMF!$G3:$G403)</f>
        <v>36.189250795230294</v>
      </c>
      <c r="BM10" s="134">
        <f ca="1">100*SUMPRODUCT($EO5:$EO405,CMF!$G3:$G403,CES!AS$2:AS$402)/SUMPRODUCT($EO5:$EO405,CMF!$G3:$G403)</f>
        <v>41.910104830398048</v>
      </c>
      <c r="BN10" s="134">
        <f ca="1">100*SUMPRODUCT($EO5:$EO405,CMF!$G3:$G403,CES!AT$2:AT$402)/SUMPRODUCT($EO5:$EO405,CMF!$G3:$G403)</f>
        <v>4.9665511515625802</v>
      </c>
      <c r="BO10" s="134">
        <f ca="1">100*SUMPRODUCT($EO5:$EO405,CMF!$G3:$G403,CES!AU$2:AU$402)/SUMPRODUCT($EO5:$EO405,CMF!$G3:$G403)</f>
        <v>25.040114870699391</v>
      </c>
      <c r="BP10" s="134">
        <f ca="1">100*SUMPRODUCT($EO5:$EO405,CMF!$G3:$G403,CES!AV$2:AV$402)/SUMPRODUCT($EO5:$EO405,CMF!$G3:$G403)</f>
        <v>33.894387415514963</v>
      </c>
      <c r="BQ10" s="134">
        <f ca="1">100*SUMPRODUCT($EO5:$EO405,CMF!$G3:$G403,CES!AW$2:AW$402)/SUMPRODUCT($EO5:$EO405,CMF!$G3:$G403)</f>
        <v>38.322857216922742</v>
      </c>
      <c r="BR10" s="134">
        <f ca="1">100*SUMPRODUCT($EO5:$EO405,CMF!$G3:$G403,CES!AX$2:AX$402)/SUMPRODUCT($EO5:$EO405,CMF!$G3:$G403)</f>
        <v>51.169240988912989</v>
      </c>
      <c r="BS10" s="134">
        <f ca="1">100*SUMPRODUCT($EO5:$EO405,CMF!$G3:$G403,CES!AY$2:AY$402)/SUMPRODUCT($EO5:$EO405,CMF!$G3:$G403)</f>
        <v>14.965035948453041</v>
      </c>
      <c r="BT10" s="134">
        <f ca="1">100*SUMPRODUCT($EO5:$EO405,CMF!$G3:$G403,CES!AZ$2:AZ$402)/SUMPRODUCT($EO5:$EO405,CMF!$G3:$G403)</f>
        <v>21.972530130447677</v>
      </c>
      <c r="BU10" s="134">
        <f ca="1">100*SUMPRODUCT($EO5:$EO405,CMF!$G3:$G403,CES!BA$2:BA$402)/SUMPRODUCT($EO5:$EO405,CMF!$G3:$G403)</f>
        <v>25.577342108209447</v>
      </c>
      <c r="BV10" s="134">
        <f ca="1">100*SUMPRODUCT($EO5:$EO405,CMF!$G3:$G403,CES!BB$2:BB$402)/SUMPRODUCT($EO5:$EO405,CMF!$G3:$G403)</f>
        <v>12.146756954037329</v>
      </c>
      <c r="BW10" s="134">
        <f ca="1">100*SUMPRODUCT($EO5:$EO405,CMF!$G3:$G403,CES!BC$2:BC$402)/SUMPRODUCT($EO5:$EO405,CMF!$G3:$G403)</f>
        <v>19.465149039285393</v>
      </c>
      <c r="BX10" s="134">
        <f ca="1">100*SUMPRODUCT($EO5:$EO405,CMF!$G3:$G403,CES!BD$2:BD$402)/SUMPRODUCT($EO5:$EO405,CMF!$G3:$G403)</f>
        <v>69.397910467250981</v>
      </c>
      <c r="BY10" s="134">
        <f ca="1">100*SUMPRODUCT($EO5:$EO405,CMF!$G3:$G403,CES!BE$2:BE$402)/SUMPRODUCT($EO5:$EO405,CMF!$G3:$G403)</f>
        <v>62.843910707258779</v>
      </c>
      <c r="BZ10" s="134">
        <f ca="1">100*SUMPRODUCT($EO5:$EO405,CMF!$G3:$G403,CES!BF$2:BF$402)/SUMPRODUCT($EO5:$EO405,CMF!$G3:$G403)</f>
        <v>44.291994025968577</v>
      </c>
      <c r="CA10" s="134">
        <f ca="1">100*SUMPRODUCT($EO5:$EO405,CMF!$G3:$G403,CES!BG$2:BG$402)/SUMPRODUCT($EO5:$EO405,CMF!$G3:$G403)</f>
        <v>27.457606665069363</v>
      </c>
      <c r="CB10" s="134">
        <f ca="1">100*SUMPRODUCT($EO5:$EO405,CMF!$G3:$G403,CES!BH$2:BH$402)/SUMPRODUCT($EO5:$EO405,CMF!$G3:$G403)</f>
        <v>23.676645194281228</v>
      </c>
      <c r="CC10" s="134">
        <f ca="1">100*SUMPRODUCT($EO5:$EO405,CMF!$G3:$G403,CES!BI$2:BI$402)/SUMPRODUCT($EO5:$EO405,CMF!$G3:$G403)</f>
        <v>69.271557834420094</v>
      </c>
      <c r="CD10" s="134">
        <f ca="1">100*SUMPRODUCT($EO5:$EO405,CMF!$G3:$G403,CES!BJ$2:BJ$402)/SUMPRODUCT($EO5:$EO405,CMF!$G3:$G403)</f>
        <v>70.456581650419281</v>
      </c>
      <c r="CE10" s="134">
        <f ca="1">100*SUMPRODUCT($EO5:$EO405,CMF!$G3:$G403,CES!BK$2:BK$402)/SUMPRODUCT($EO5:$EO405,CMF!$G3:$G403)</f>
        <v>49.669593475021621</v>
      </c>
      <c r="CF10" s="134">
        <f ca="1">100*SUMPRODUCT($EO5:$EO405,CMF!$G3:$G403,CES!BL$2:BL$402)/SUMPRODUCT($EO5:$EO405,CMF!$G3:$G403)</f>
        <v>34.061941344158676</v>
      </c>
      <c r="CG10" s="134">
        <f ca="1">100*SUMPRODUCT($EO5:$EO405,CMF!$G3:$G403,CES!BM$2:BM$402)/SUMPRODUCT($EO5:$EO405,CMF!$G3:$G403)</f>
        <v>7.4796314362694938</v>
      </c>
      <c r="CH10" s="134">
        <f ca="1">100*SUMPRODUCT($EO5:$EO405,CMF!$G3:$G403,CES!BN$2:BN$402)/SUMPRODUCT($EO5:$EO405,CMF!$G3:$G403)</f>
        <v>28.555724904601664</v>
      </c>
      <c r="CI10" s="134">
        <f ca="1">100*SUMPRODUCT($EO5:$EO405,CMF!$G3:$G403,CES!BO$2:BO$402)/SUMPRODUCT($EO5:$EO405,CMF!$G3:$G403)</f>
        <v>11.264055715631612</v>
      </c>
      <c r="CJ10" s="134">
        <f ca="1">100*SUMPRODUCT($EO5:$EO405,CMF!$G3:$G403,CES!BP$2:BP$402)/SUMPRODUCT($EO5:$EO405,CMF!$G3:$G403)</f>
        <v>15.636561318102663</v>
      </c>
      <c r="CK10" s="134">
        <f ca="1">100*SUMPRODUCT($EO5:$EO405,CMF!$G3:$G403,CES!BQ$2:BQ$402)/SUMPRODUCT($EO5:$EO405,CMF!$G3:$G403)</f>
        <v>18.242698333908198</v>
      </c>
      <c r="CL10" s="134">
        <f ca="1">100*SUMPRODUCT($EO5:$EO405,CMF!$G3:$G403,CES!BR$2:BR$402)/SUMPRODUCT($EO5:$EO405,CMF!$G3:$G403)</f>
        <v>32.354778750019499</v>
      </c>
      <c r="CM10" s="134">
        <f ca="1">100*SUMPRODUCT($EO5:$EO405,CMF!$G3:$G403,CES!BS$2:BS$402)/SUMPRODUCT($EO5:$EO405,CMF!$G3:$G403)</f>
        <v>20.103263048956773</v>
      </c>
      <c r="CN10" s="134">
        <f ca="1">100*SUMPRODUCT($EO5:$EO405,CMF!$G3:$G403,CES!BT$2:BT$402)/SUMPRODUCT($EO5:$EO405,CMF!$G3:$G403)</f>
        <v>44.636406405444049</v>
      </c>
      <c r="CO10" s="134">
        <f ca="1">100*SUMPRODUCT($EO5:$EO405,CMF!$G3:$G403,CES!BU$2:BU$402)/SUMPRODUCT($EO5:$EO405,CMF!$G3:$G403)</f>
        <v>8.868847808619515</v>
      </c>
      <c r="CP10" s="134">
        <f ca="1">100*SUMPRODUCT($EO5:$EO405,CMF!$G3:$G403,CES!BV$2:BV$402)/SUMPRODUCT($EO5:$EO405,CMF!$G3:$G403)</f>
        <v>47.995404142603412</v>
      </c>
      <c r="CQ10" s="134">
        <f ca="1">100*SUMPRODUCT($EO5:$EO405,CMF!$G3:$G403,CES!BW$2:BW$402)/SUMPRODUCT($EO5:$EO405,CMF!$G3:$G403)</f>
        <v>26.81688103120522</v>
      </c>
      <c r="CR10" s="134">
        <f ca="1">100*SUMPRODUCT($EO5:$EO405,CMF!$G3:$G403,CES!BX$2:BX$402)/SUMPRODUCT($EO5:$EO405,CMF!$G3:$G403)</f>
        <v>4.8903105924545214</v>
      </c>
      <c r="CS10" s="134">
        <f ca="1">100*SUMPRODUCT($EO5:$EO405,CMF!$G3:$G403,CES!BY$2:BY$402)/SUMPRODUCT($EO5:$EO405,CMF!$G3:$G403)</f>
        <v>7.7163366736007601</v>
      </c>
      <c r="CT10" s="134">
        <f ca="1">100*SUMPRODUCT($EO5:$EO405,CMF!$G3:$G403,CES!BZ$2:BZ$402)/SUMPRODUCT($EO5:$EO405,CMF!$G3:$G403)</f>
        <v>17.637159605108462</v>
      </c>
      <c r="CU10" s="134">
        <f ca="1">100*SUMPRODUCT($EO5:$EO405,CMF!$G3:$G403,CES!CA$2:CA$402)/SUMPRODUCT($EO5:$EO405,CMF!$G3:$G403)</f>
        <v>14.091047651297135</v>
      </c>
      <c r="CV10" s="134">
        <f ca="1">100*SUMPRODUCT($EO5:$EO405,CMF!$G3:$G403,CES!CB$2:CB$402)/SUMPRODUCT($EO5:$EO405,CMF!$G3:$G403)</f>
        <v>14.414402023794212</v>
      </c>
      <c r="CW10" s="134">
        <f ca="1">100*SUMPRODUCT($EO5:$EO405,CMF!$G3:$G403,CES!CC$2:CC$402)/SUMPRODUCT($EO5:$EO405,CMF!$G3:$G403)</f>
        <v>44.094910128916709</v>
      </c>
      <c r="CX10" s="134">
        <f ca="1">100*SUMPRODUCT($EO5:$EO405,CMF!$G3:$G403,CES!CD$2:CD$402)/SUMPRODUCT($EO5:$EO405,CMF!$G3:$G403)</f>
        <v>32.821548880198158</v>
      </c>
      <c r="CY10" s="134">
        <f ca="1">100*SUMPRODUCT($EO5:$EO405,CMF!$G3:$G403,CES!CE$2:CE$402)/SUMPRODUCT($EO5:$EO405,CMF!$G3:$G403)</f>
        <v>13.106139911577788</v>
      </c>
      <c r="CZ10" s="134">
        <f ca="1">100*SUMPRODUCT($EO5:$EO405,CMF!$G3:$G403,CES!CF$2:CF$402)/SUMPRODUCT($EO5:$EO405,CMF!$G3:$G403)</f>
        <v>67.359449753306052</v>
      </c>
      <c r="DA10" s="134">
        <f ca="1">100*SUMPRODUCT($EO5:$EO405,CMF!$G3:$G403,CES!CG$2:CG$402)/SUMPRODUCT($EO5:$EO405,CMF!$G3:$G403)</f>
        <v>41.47200965766659</v>
      </c>
      <c r="DB10" s="134">
        <f ca="1">100*SUMPRODUCT($EO5:$EO405,CMF!$G3:$G403,CES!CH$2:CH$402)/SUMPRODUCT($EO5:$EO405,CMF!$G3:$G403)</f>
        <v>4.8205546662678689</v>
      </c>
      <c r="DC10" s="134">
        <f ca="1">100*SUMPRODUCT($EO5:$EO405,CMF!$G3:$G403,CES!CI$2:CI$402)/SUMPRODUCT($EO5:$EO405,CMF!$G3:$G403)</f>
        <v>10.846802797087845</v>
      </c>
      <c r="DD10" s="134">
        <f ca="1">100*SUMPRODUCT($EO5:$EO405,CMF!$G3:$G403,CES!CJ$2:CJ$402)/SUMPRODUCT($EO5:$EO405,CMF!$G3:$G403)</f>
        <v>31.671537817382227</v>
      </c>
      <c r="DE10" s="134">
        <f ca="1">100*SUMPRODUCT($EO5:$EO405,CMF!$G3:$G403,CES!CK$2:CK$402)/SUMPRODUCT($EO5:$EO405,CMF!$G3:$G403)</f>
        <v>9.7056369323028964</v>
      </c>
      <c r="DF10" s="134">
        <f ca="1">100*SUMPRODUCT($EO5:$EO405,CMF!$G3:$G403,CES!CL$2:CL$402)/SUMPRODUCT($EO5:$EO405,CMF!$G3:$G403)</f>
        <v>26.616931736183133</v>
      </c>
      <c r="DG10" s="134">
        <f ca="1">100*SUMPRODUCT($EO5:$EO405,CMF!$G3:$G403,CES!CM$2:CM$402)/SUMPRODUCT($EO5:$EO405,CMF!$G3:$G403)</f>
        <v>8.5287587937420124</v>
      </c>
      <c r="DH10" s="134">
        <f ca="1">100*SUMPRODUCT($EO5:$EO405,CMF!$G3:$G403,CES!CN$2:CN$402)/SUMPRODUCT($EO5:$EO405,CMF!$G3:$G403)</f>
        <v>11.292437175061147</v>
      </c>
      <c r="DI10" s="134">
        <f ca="1">100*SUMPRODUCT($EO5:$EO405,CMF!$G3:$G403,CES!CO$2:CO$402)/SUMPRODUCT($EO5:$EO405,CMF!$G3:$G403)</f>
        <v>53.484207535642348</v>
      </c>
      <c r="DJ10" s="134">
        <f ca="1">100*SUMPRODUCT($EO5:$EO405,CMF!$G3:$G403,CES!CP$2:CP$402)/SUMPRODUCT($EO5:$EO405,CMF!$G3:$G403)</f>
        <v>21.145334556552232</v>
      </c>
      <c r="DK10" s="134">
        <f ca="1">100*SUMPRODUCT($EO5:$EO405,CMF!$G3:$G403,CES!CQ$2:CQ$402)/SUMPRODUCT($EO5:$EO405,CMF!$G3:$G403)</f>
        <v>32.730700583540049</v>
      </c>
      <c r="DL10" s="134">
        <f ca="1">100*SUMPRODUCT($EO5:$EO405,CMF!$G3:$G403,CES!CR$2:CR$402)/SUMPRODUCT($EO5:$EO405,CMF!$G3:$G403)</f>
        <v>8.8046521012829366</v>
      </c>
      <c r="DM10" s="134">
        <f ca="1">100*SUMPRODUCT($EO5:$EO405,CMF!$G3:$G403,CES!CS$2:CS$402)/SUMPRODUCT($EO5:$EO405,CMF!$G3:$G403)</f>
        <v>35.838124795319658</v>
      </c>
      <c r="DN10" s="134">
        <f ca="1">100*SUMPRODUCT($EO5:$EO405,CMF!$G3:$G403,CES!CT$2:CT$402)/SUMPRODUCT($EO5:$EO405,CMF!$G3:$G403)</f>
        <v>47.51212143258681</v>
      </c>
      <c r="DO10" s="134">
        <f ca="1">100*SUMPRODUCT($EO5:$EO405,CMF!$G3:$G403,CES!CU$2:CU$402)/SUMPRODUCT($EO5:$EO405,CMF!$G3:$G403)</f>
        <v>15.879999497708878</v>
      </c>
      <c r="DP10" s="134">
        <f ca="1">100*SUMPRODUCT($EO5:$EO405,CMF!$G3:$G403,CES!CV$2:CV$402)/SUMPRODUCT($EO5:$EO405,CMF!$G3:$G403)</f>
        <v>25.716465522305448</v>
      </c>
      <c r="DQ10" s="134">
        <f ca="1">100*SUMPRODUCT($EO5:$EO405,CMF!$G3:$G403,CES!CW$2:CW$402)/SUMPRODUCT($EO5:$EO405,CMF!$G3:$G403)</f>
        <v>15.529280581750044</v>
      </c>
      <c r="DS10" s="128" t="s">
        <v>171</v>
      </c>
      <c r="DT10" s="135">
        <f ca="1"/>
        <v>49.56106784460512</v>
      </c>
      <c r="DU10" s="135">
        <f ca="1"/>
        <v>17.468385887427406</v>
      </c>
      <c r="DV10" s="135">
        <f ca="1"/>
        <v>4.9582215911343255</v>
      </c>
      <c r="DW10" s="135">
        <f ca="1"/>
        <v>49.236076238975684</v>
      </c>
      <c r="DX10" s="135">
        <f ca="1"/>
        <v>14.212959261205288</v>
      </c>
      <c r="DY10" s="135">
        <f ca="1"/>
        <v>4.5591168530992157</v>
      </c>
      <c r="DZ10" s="127">
        <f ca="1"/>
        <v>3.2958620502635716</v>
      </c>
      <c r="EA10" s="127">
        <f t="shared" ca="1" si="3"/>
        <v>10.862706654367594</v>
      </c>
      <c r="EB10" s="127">
        <f t="shared" ca="1" si="4"/>
        <v>0.27656570418975152</v>
      </c>
      <c r="EC10" s="127">
        <f ca="1"/>
        <v>-0.20956249617481015</v>
      </c>
      <c r="ED10" s="127">
        <f ca="1"/>
        <v>1.938729505373983</v>
      </c>
      <c r="EE10" s="127">
        <f t="shared" ca="1" si="9"/>
        <v>1.938729505373983</v>
      </c>
      <c r="EF10" s="126">
        <f t="shared" ca="1" si="10"/>
        <v>1</v>
      </c>
      <c r="EH10" s="122" t="s">
        <v>131</v>
      </c>
      <c r="EI10" s="120">
        <v>1</v>
      </c>
      <c r="EJ10" s="118"/>
      <c r="EK10" s="127"/>
      <c r="EL10" s="128">
        <v>385</v>
      </c>
      <c r="EM10" s="237">
        <f ca="1">IF(Calculator!$C$3,OFFSET('SPD Library'!B10,0,Calculator!$C$3-1),Calculator!C11)</f>
        <v>5.4042E-2</v>
      </c>
      <c r="EN10" s="127">
        <f ca="1">RefCalc!B10</f>
        <v>0.16122567180148845</v>
      </c>
      <c r="EO10" s="127">
        <f ca="1">RefCalc!F10</f>
        <v>0.48298365589267006</v>
      </c>
      <c r="EP10" s="127"/>
    </row>
    <row r="11" spans="2:146" ht="13.5" customHeight="1">
      <c r="B11" s="151" t="s">
        <v>617</v>
      </c>
      <c r="C11" s="154">
        <f t="shared" ref="C11:R11" ca="1" si="11">(C$29-C$27)*COS(C$16)+(C$30-C$28)*SIN(C$16)</f>
        <v>-0.19961870528668418</v>
      </c>
      <c r="D11" s="154">
        <f t="shared" ca="1" si="11"/>
        <v>-0.12854088788983759</v>
      </c>
      <c r="E11" s="154">
        <f t="shared" ca="1" si="11"/>
        <v>-7.3873507671380054E-2</v>
      </c>
      <c r="F11" s="154">
        <f t="shared" ca="1" si="11"/>
        <v>1.9548303254814541E-2</v>
      </c>
      <c r="G11" s="154">
        <f t="shared" ca="1" si="11"/>
        <v>6.6585900819753838E-2</v>
      </c>
      <c r="H11" s="154">
        <f t="shared" ca="1" si="11"/>
        <v>1.2653338602652293E-2</v>
      </c>
      <c r="I11" s="154">
        <f t="shared" ca="1" si="11"/>
        <v>-5.3037061847744857E-2</v>
      </c>
      <c r="J11" s="154">
        <f t="shared" ca="1" si="11"/>
        <v>-0.10140309017855217</v>
      </c>
      <c r="K11" s="154">
        <f t="shared" ca="1" si="11"/>
        <v>-0.11290414130295973</v>
      </c>
      <c r="L11" s="154">
        <f t="shared" ca="1" si="11"/>
        <v>-7.1052043482054739E-2</v>
      </c>
      <c r="M11" s="154">
        <f t="shared" ca="1" si="11"/>
        <v>-1.2553647912713031E-2</v>
      </c>
      <c r="N11" s="154">
        <f t="shared" ca="1" si="11"/>
        <v>4.3400762969379926E-2</v>
      </c>
      <c r="O11" s="154">
        <f t="shared" ca="1" si="11"/>
        <v>6.423165971700022E-2</v>
      </c>
      <c r="P11" s="154">
        <f t="shared" ca="1" si="11"/>
        <v>2.1547451525539774E-2</v>
      </c>
      <c r="Q11" s="154">
        <f t="shared" ca="1" si="11"/>
        <v>-8.9859215764484704E-2</v>
      </c>
      <c r="R11" s="154">
        <f t="shared" ca="1" si="11"/>
        <v>-0.10458512779556918</v>
      </c>
      <c r="S11" s="228"/>
      <c r="U11" s="133" t="s">
        <v>52</v>
      </c>
      <c r="V11" s="134">
        <f ca="1">100*SUMPRODUCT($EO5:$EO405,CMF!$H3:$H403,CES!B$2:B$402)/SUMPRODUCT($EO5:$EO405,CMF!$G3:$G403)</f>
        <v>106.1479245320208</v>
      </c>
      <c r="W11" s="134">
        <f ca="1">100*SUMPRODUCT($EO5:$EO405,CMF!$H3:$H403,CES!C$2:C$402)/SUMPRODUCT($EO5:$EO405,CMF!$G3:$G403)</f>
        <v>65.00223116206179</v>
      </c>
      <c r="X11" s="134">
        <f ca="1">100*SUMPRODUCT($EO5:$EO405,CMF!$H3:$H403,CES!D$2:D$402)/SUMPRODUCT($EO5:$EO405,CMF!$G3:$G403)</f>
        <v>24.081662176341446</v>
      </c>
      <c r="Y11" s="134">
        <f ca="1">100*SUMPRODUCT($EO5:$EO405,CMF!$H3:$H403,CES!E$2:E$402)/SUMPRODUCT($EO5:$EO405,CMF!$G3:$G403)</f>
        <v>5.4056503684380033</v>
      </c>
      <c r="Z11" s="134">
        <f ca="1">100*SUMPRODUCT($EO5:$EO405,CMF!$H3:$H403,CES!F$2:F$402)/SUMPRODUCT($EO5:$EO405,CMF!$G3:$G403)</f>
        <v>31.2083165812472</v>
      </c>
      <c r="AA11" s="134">
        <f ca="1">100*SUMPRODUCT($EO5:$EO405,CMF!$H3:$H403,CES!G$2:G$402)/SUMPRODUCT($EO5:$EO405,CMF!$G3:$G403)</f>
        <v>10.199943427157521</v>
      </c>
      <c r="AB11" s="134">
        <f ca="1">100*SUMPRODUCT($EO5:$EO405,CMF!$H3:$H403,CES!H$2:H$402)/SUMPRODUCT($EO5:$EO405,CMF!$G3:$G403)</f>
        <v>13.398105421793952</v>
      </c>
      <c r="AC11" s="134">
        <f ca="1">100*SUMPRODUCT($EO5:$EO405,CMF!$H3:$H403,CES!I$2:I$402)/SUMPRODUCT($EO5:$EO405,CMF!$G3:$G403)</f>
        <v>5.8795643992553508</v>
      </c>
      <c r="AD11" s="134">
        <f ca="1">100*SUMPRODUCT($EO5:$EO405,CMF!$H3:$H403,CES!J$2:J$402)/SUMPRODUCT($EO5:$EO405,CMF!$G3:$G403)</f>
        <v>6.0717597411476962</v>
      </c>
      <c r="AE11" s="134">
        <f ca="1">100*SUMPRODUCT($EO5:$EO405,CMF!$H3:$H403,CES!K$2:K$402)/SUMPRODUCT($EO5:$EO405,CMF!$G3:$G403)</f>
        <v>5.098924390388726</v>
      </c>
      <c r="AF11" s="134">
        <f ca="1">100*SUMPRODUCT($EO5:$EO405,CMF!$H3:$H403,CES!L$2:L$402)/SUMPRODUCT($EO5:$EO405,CMF!$G3:$G403)</f>
        <v>19.487167883685128</v>
      </c>
      <c r="AG11" s="134">
        <f ca="1">100*SUMPRODUCT($EO5:$EO405,CMF!$H3:$H403,CES!M$2:M$402)/SUMPRODUCT($EO5:$EO405,CMF!$G3:$G403)</f>
        <v>7.7175969235886361</v>
      </c>
      <c r="AH11" s="134">
        <f ca="1">100*SUMPRODUCT($EO5:$EO405,CMF!$H3:$H403,CES!N$2:N$402)/SUMPRODUCT($EO5:$EO405,CMF!$G3:$G403)</f>
        <v>9.2958095677844756</v>
      </c>
      <c r="AI11" s="134">
        <f ca="1">100*SUMPRODUCT($EO5:$EO405,CMF!$H3:$H403,CES!O$2:O$402)/SUMPRODUCT($EO5:$EO405,CMF!$G3:$G403)</f>
        <v>5.0849434294447962</v>
      </c>
      <c r="AJ11" s="134">
        <f ca="1">100*SUMPRODUCT($EO5:$EO405,CMF!$H3:$H403,CES!P$2:P$402)/SUMPRODUCT($EO5:$EO405,CMF!$G3:$G403)</f>
        <v>37.867888255323813</v>
      </c>
      <c r="AK11" s="134">
        <f ca="1">100*SUMPRODUCT($EO5:$EO405,CMF!$H3:$H403,CES!Q$2:Q$402)/SUMPRODUCT($EO5:$EO405,CMF!$G3:$G403)</f>
        <v>27.501966309737103</v>
      </c>
      <c r="AL11" s="134">
        <f ca="1">100*SUMPRODUCT($EO5:$EO405,CMF!$H3:$H403,CES!R$2:R$402)/SUMPRODUCT($EO5:$EO405,CMF!$G3:$G403)</f>
        <v>5.8098962313804678</v>
      </c>
      <c r="AM11" s="134">
        <f ca="1">100*SUMPRODUCT($EO5:$EO405,CMF!$H3:$H403,CES!S$2:S$402)/SUMPRODUCT($EO5:$EO405,CMF!$G3:$G403)</f>
        <v>6.3888786729260199</v>
      </c>
      <c r="AN11" s="134">
        <f ca="1">100*SUMPRODUCT($EO5:$EO405,CMF!$H3:$H403,CES!T$2:T$402)/SUMPRODUCT($EO5:$EO405,CMF!$G3:$G403)</f>
        <v>12.137382907988192</v>
      </c>
      <c r="AO11" s="134">
        <f ca="1">100*SUMPRODUCT($EO5:$EO405,CMF!$H3:$H403,CES!U$2:U$402)/SUMPRODUCT($EO5:$EO405,CMF!$G3:$G403)</f>
        <v>13.334568909056202</v>
      </c>
      <c r="AP11" s="134">
        <f ca="1">100*SUMPRODUCT($EO5:$EO405,CMF!$H3:$H403,CES!V$2:V$402)/SUMPRODUCT($EO5:$EO405,CMF!$G3:$G403)</f>
        <v>5.4223117815583626</v>
      </c>
      <c r="AQ11" s="134">
        <f ca="1">100*SUMPRODUCT($EO5:$EO405,CMF!$H3:$H403,CES!W$2:W$402)/SUMPRODUCT($EO5:$EO405,CMF!$G3:$G403)</f>
        <v>18.889088870320393</v>
      </c>
      <c r="AR11" s="134">
        <f ca="1">100*SUMPRODUCT($EO5:$EO405,CMF!$H3:$H403,CES!X$2:X$402)/SUMPRODUCT($EO5:$EO405,CMF!$G3:$G403)</f>
        <v>11.495900344123202</v>
      </c>
      <c r="AS11" s="134">
        <f ca="1">100*SUMPRODUCT($EO5:$EO405,CMF!$H3:$H403,CES!Y$2:Y$402)/SUMPRODUCT($EO5:$EO405,CMF!$G3:$G403)</f>
        <v>57.265280231469667</v>
      </c>
      <c r="AT11" s="134">
        <f ca="1">100*SUMPRODUCT($EO5:$EO405,CMF!$H3:$H403,CES!Z$2:Z$402)/SUMPRODUCT($EO5:$EO405,CMF!$G3:$G403)</f>
        <v>31.434763027363886</v>
      </c>
      <c r="AU11" s="134">
        <f ca="1">100*SUMPRODUCT($EO5:$EO405,CMF!$H3:$H403,CES!AA$2:AA$402)/SUMPRODUCT($EO5:$EO405,CMF!$G3:$G403)</f>
        <v>5.9349239101494575</v>
      </c>
      <c r="AV11" s="134">
        <f ca="1">100*SUMPRODUCT($EO5:$EO405,CMF!$H3:$H403,CES!AB$2:AB$402)/SUMPRODUCT($EO5:$EO405,CMF!$G3:$G403)</f>
        <v>22.140321106938583</v>
      </c>
      <c r="AW11" s="134">
        <f ca="1">100*SUMPRODUCT($EO5:$EO405,CMF!$H3:$H403,CES!AC$2:AC$402)/SUMPRODUCT($EO5:$EO405,CMF!$G3:$G403)</f>
        <v>25.467850882243795</v>
      </c>
      <c r="AX11" s="134">
        <f ca="1">100*SUMPRODUCT($EO5:$EO405,CMF!$H3:$H403,CES!AD$2:AD$402)/SUMPRODUCT($EO5:$EO405,CMF!$G3:$G403)</f>
        <v>5.0982776142687065</v>
      </c>
      <c r="AY11" s="134">
        <f ca="1">100*SUMPRODUCT($EO5:$EO405,CMF!$H3:$H403,CES!AE$2:AE$402)/SUMPRODUCT($EO5:$EO405,CMF!$G3:$G403)</f>
        <v>19.238523719680803</v>
      </c>
      <c r="AZ11" s="134">
        <f ca="1">100*SUMPRODUCT($EO5:$EO405,CMF!$H3:$H403,CES!AF$2:AF$402)/SUMPRODUCT($EO5:$EO405,CMF!$G3:$G403)</f>
        <v>14.952134022017963</v>
      </c>
      <c r="BA11" s="134">
        <f ca="1">100*SUMPRODUCT($EO5:$EO405,CMF!$H3:$H403,CES!AG$2:AG$402)/SUMPRODUCT($EO5:$EO405,CMF!$G3:$G403)</f>
        <v>21.19149136447712</v>
      </c>
      <c r="BB11" s="134">
        <f ca="1">100*SUMPRODUCT($EO5:$EO405,CMF!$H3:$H403,CES!AH$2:AH$402)/SUMPRODUCT($EO5:$EO405,CMF!$G3:$G403)</f>
        <v>8.7907440722077279</v>
      </c>
      <c r="BC11" s="134">
        <f ca="1">100*SUMPRODUCT($EO5:$EO405,CMF!$H3:$H403,CES!AI$2:AI$402)/SUMPRODUCT($EO5:$EO405,CMF!$G3:$G403)</f>
        <v>39.363167185463261</v>
      </c>
      <c r="BD11" s="134">
        <f ca="1">100*SUMPRODUCT($EO5:$EO405,CMF!$H3:$H403,CES!AJ$2:AJ$402)/SUMPRODUCT($EO5:$EO405,CMF!$G3:$G403)</f>
        <v>5.9524179454715638</v>
      </c>
      <c r="BE11" s="134">
        <f ca="1">100*SUMPRODUCT($EO5:$EO405,CMF!$H3:$H403,CES!AK$2:AK$402)/SUMPRODUCT($EO5:$EO405,CMF!$G3:$G403)</f>
        <v>5.5097858635389985</v>
      </c>
      <c r="BF11" s="134">
        <f ca="1">100*SUMPRODUCT($EO5:$EO405,CMF!$H3:$H403,CES!AL$2:AL$402)/SUMPRODUCT($EO5:$EO405,CMF!$G3:$G403)</f>
        <v>46.118844843978479</v>
      </c>
      <c r="BG11" s="134">
        <f ca="1">100*SUMPRODUCT($EO5:$EO405,CMF!$H3:$H403,CES!AM$2:AM$402)/SUMPRODUCT($EO5:$EO405,CMF!$G3:$G403)</f>
        <v>6.1491770051059245</v>
      </c>
      <c r="BH11" s="134">
        <f ca="1">100*SUMPRODUCT($EO5:$EO405,CMF!$H3:$H403,CES!AN$2:AN$402)/SUMPRODUCT($EO5:$EO405,CMF!$G3:$G403)</f>
        <v>40.049504675387915</v>
      </c>
      <c r="BI11" s="134">
        <f ca="1">100*SUMPRODUCT($EO5:$EO405,CMF!$H3:$H403,CES!AO$2:AO$402)/SUMPRODUCT($EO5:$EO405,CMF!$G3:$G403)</f>
        <v>5.8602923061460341</v>
      </c>
      <c r="BJ11" s="134">
        <f ca="1">100*SUMPRODUCT($EO5:$EO405,CMF!$H3:$H403,CES!AP$2:AP$402)/SUMPRODUCT($EO5:$EO405,CMF!$G3:$G403)</f>
        <v>9.9188606084457387</v>
      </c>
      <c r="BK11" s="134">
        <f ca="1">100*SUMPRODUCT($EO5:$EO405,CMF!$H3:$H403,CES!AQ$2:AQ$402)/SUMPRODUCT($EO5:$EO405,CMF!$G3:$G403)</f>
        <v>59.073367736797032</v>
      </c>
      <c r="BL11" s="134">
        <f ca="1">100*SUMPRODUCT($EO5:$EO405,CMF!$H3:$H403,CES!AR$2:AR$402)/SUMPRODUCT($EO5:$EO405,CMF!$G3:$G403)</f>
        <v>9.1450077320924912</v>
      </c>
      <c r="BM11" s="134">
        <f ca="1">100*SUMPRODUCT($EO5:$EO405,CMF!$H3:$H403,CES!AS$2:AS$402)/SUMPRODUCT($EO5:$EO405,CMF!$G3:$G403)</f>
        <v>10.069883891987621</v>
      </c>
      <c r="BN11" s="134">
        <f ca="1">100*SUMPRODUCT($EO5:$EO405,CMF!$H3:$H403,CES!AT$2:AT$402)/SUMPRODUCT($EO5:$EO405,CMF!$G3:$G403)</f>
        <v>4.9950903104875382</v>
      </c>
      <c r="BO11" s="134">
        <f ca="1">100*SUMPRODUCT($EO5:$EO405,CMF!$H3:$H403,CES!AU$2:AU$402)/SUMPRODUCT($EO5:$EO405,CMF!$G3:$G403)</f>
        <v>9.6808012069889617</v>
      </c>
      <c r="BP11" s="134">
        <f ca="1">100*SUMPRODUCT($EO5:$EO405,CMF!$H3:$H403,CES!AV$2:AV$402)/SUMPRODUCT($EO5:$EO405,CMF!$G3:$G403)</f>
        <v>18.848841531862242</v>
      </c>
      <c r="BQ11" s="134">
        <f ca="1">100*SUMPRODUCT($EO5:$EO405,CMF!$H3:$H403,CES!AW$2:AW$402)/SUMPRODUCT($EO5:$EO405,CMF!$G3:$G403)</f>
        <v>26.706231010096435</v>
      </c>
      <c r="BR11" s="134">
        <f ca="1">100*SUMPRODUCT($EO5:$EO405,CMF!$H3:$H403,CES!AX$2:AX$402)/SUMPRODUCT($EO5:$EO405,CMF!$G3:$G403)</f>
        <v>31.042919970438302</v>
      </c>
      <c r="BS11" s="134">
        <f ca="1">100*SUMPRODUCT($EO5:$EO405,CMF!$H3:$H403,CES!AY$2:AY$402)/SUMPRODUCT($EO5:$EO405,CMF!$G3:$G403)</f>
        <v>7.5823053058884931</v>
      </c>
      <c r="BT11" s="134">
        <f ca="1">100*SUMPRODUCT($EO5:$EO405,CMF!$H3:$H403,CES!AZ$2:AZ$402)/SUMPRODUCT($EO5:$EO405,CMF!$G3:$G403)</f>
        <v>16.173157774428336</v>
      </c>
      <c r="BU11" s="134">
        <f ca="1">100*SUMPRODUCT($EO5:$EO405,CMF!$H3:$H403,CES!BA$2:BA$402)/SUMPRODUCT($EO5:$EO405,CMF!$G3:$G403)</f>
        <v>20.318497734462113</v>
      </c>
      <c r="BV11" s="134">
        <f ca="1">100*SUMPRODUCT($EO5:$EO405,CMF!$H3:$H403,CES!BB$2:BB$402)/SUMPRODUCT($EO5:$EO405,CMF!$G3:$G403)</f>
        <v>7.7977459354283178</v>
      </c>
      <c r="BW11" s="134">
        <f ca="1">100*SUMPRODUCT($EO5:$EO405,CMF!$H3:$H403,CES!BC$2:BC$402)/SUMPRODUCT($EO5:$EO405,CMF!$G3:$G403)</f>
        <v>13.829847976483418</v>
      </c>
      <c r="BX11" s="134">
        <f ca="1">100*SUMPRODUCT($EO5:$EO405,CMF!$H3:$H403,CES!BD$2:BD$402)/SUMPRODUCT($EO5:$EO405,CMF!$G3:$G403)</f>
        <v>70.24074759970155</v>
      </c>
      <c r="BY11" s="134">
        <f ca="1">100*SUMPRODUCT($EO5:$EO405,CMF!$H3:$H403,CES!BE$2:BE$402)/SUMPRODUCT($EO5:$EO405,CMF!$G3:$G403)</f>
        <v>64.534843328768744</v>
      </c>
      <c r="BZ11" s="134">
        <f ca="1">100*SUMPRODUCT($EO5:$EO405,CMF!$H3:$H403,CES!BF$2:BF$402)/SUMPRODUCT($EO5:$EO405,CMF!$G3:$G403)</f>
        <v>43.917657989550335</v>
      </c>
      <c r="CA11" s="134">
        <f ca="1">100*SUMPRODUCT($EO5:$EO405,CMF!$H3:$H403,CES!BG$2:BG$402)/SUMPRODUCT($EO5:$EO405,CMF!$G3:$G403)</f>
        <v>26.691934841192435</v>
      </c>
      <c r="CB11" s="134">
        <f ca="1">100*SUMPRODUCT($EO5:$EO405,CMF!$H3:$H403,CES!BH$2:BH$402)/SUMPRODUCT($EO5:$EO405,CMF!$G3:$G403)</f>
        <v>24.858611596787519</v>
      </c>
      <c r="CC11" s="134">
        <f ca="1">100*SUMPRODUCT($EO5:$EO405,CMF!$H3:$H403,CES!BI$2:BI$402)/SUMPRODUCT($EO5:$EO405,CMF!$G3:$G403)</f>
        <v>73.858924384227947</v>
      </c>
      <c r="CD11" s="134">
        <f ca="1">100*SUMPRODUCT($EO5:$EO405,CMF!$H3:$H403,CES!BJ$2:BJ$402)/SUMPRODUCT($EO5:$EO405,CMF!$G3:$G403)</f>
        <v>75.749224558108537</v>
      </c>
      <c r="CE11" s="134">
        <f ca="1">100*SUMPRODUCT($EO5:$EO405,CMF!$H3:$H403,CES!BK$2:BK$402)/SUMPRODUCT($EO5:$EO405,CMF!$G3:$G403)</f>
        <v>55.335523217471767</v>
      </c>
      <c r="CF11" s="134">
        <f ca="1">100*SUMPRODUCT($EO5:$EO405,CMF!$H3:$H403,CES!BL$2:BL$402)/SUMPRODUCT($EO5:$EO405,CMF!$G3:$G403)</f>
        <v>36.960173918701365</v>
      </c>
      <c r="CG11" s="134">
        <f ca="1">100*SUMPRODUCT($EO5:$EO405,CMF!$H3:$H403,CES!BM$2:BM$402)/SUMPRODUCT($EO5:$EO405,CMF!$G3:$G403)</f>
        <v>8.0368160083075768</v>
      </c>
      <c r="CH11" s="134">
        <f ca="1">100*SUMPRODUCT($EO5:$EO405,CMF!$H3:$H403,CES!BN$2:BN$402)/SUMPRODUCT($EO5:$EO405,CMF!$G3:$G403)</f>
        <v>39.721419259533455</v>
      </c>
      <c r="CI11" s="134">
        <f ca="1">100*SUMPRODUCT($EO5:$EO405,CMF!$H3:$H403,CES!BO$2:BO$402)/SUMPRODUCT($EO5:$EO405,CMF!$G3:$G403)</f>
        <v>14.793752183633099</v>
      </c>
      <c r="CJ11" s="134">
        <f ca="1">100*SUMPRODUCT($EO5:$EO405,CMF!$H3:$H403,CES!BP$2:BP$402)/SUMPRODUCT($EO5:$EO405,CMF!$G3:$G403)</f>
        <v>24.520217682492099</v>
      </c>
      <c r="CK11" s="134">
        <f ca="1">100*SUMPRODUCT($EO5:$EO405,CMF!$H3:$H403,CES!BQ$2:BQ$402)/SUMPRODUCT($EO5:$EO405,CMF!$G3:$G403)</f>
        <v>29.64538058370751</v>
      </c>
      <c r="CL11" s="134">
        <f ca="1">100*SUMPRODUCT($EO5:$EO405,CMF!$H3:$H403,CES!BR$2:BR$402)/SUMPRODUCT($EO5:$EO405,CMF!$G3:$G403)</f>
        <v>45.291771734911997</v>
      </c>
      <c r="CM11" s="134">
        <f ca="1">100*SUMPRODUCT($EO5:$EO405,CMF!$H3:$H403,CES!BS$2:BS$402)/SUMPRODUCT($EO5:$EO405,CMF!$G3:$G403)</f>
        <v>25.493289608335846</v>
      </c>
      <c r="CN11" s="134">
        <f ca="1">100*SUMPRODUCT($EO5:$EO405,CMF!$H3:$H403,CES!BT$2:BT$402)/SUMPRODUCT($EO5:$EO405,CMF!$G3:$G403)</f>
        <v>71.141156730384225</v>
      </c>
      <c r="CO11" s="134">
        <f ca="1">100*SUMPRODUCT($EO5:$EO405,CMF!$H3:$H403,CES!BU$2:BU$402)/SUMPRODUCT($EO5:$EO405,CMF!$G3:$G403)</f>
        <v>16.961761785845827</v>
      </c>
      <c r="CP11" s="134">
        <f ca="1">100*SUMPRODUCT($EO5:$EO405,CMF!$H3:$H403,CES!BV$2:BV$402)/SUMPRODUCT($EO5:$EO405,CMF!$G3:$G403)</f>
        <v>56.829045632353967</v>
      </c>
      <c r="CQ11" s="134">
        <f ca="1">100*SUMPRODUCT($EO5:$EO405,CMF!$H3:$H403,CES!BW$2:BW$402)/SUMPRODUCT($EO5:$EO405,CMF!$G3:$G403)</f>
        <v>54.384646559554987</v>
      </c>
      <c r="CR11" s="134">
        <f ca="1">100*SUMPRODUCT($EO5:$EO405,CMF!$H3:$H403,CES!BX$2:BX$402)/SUMPRODUCT($EO5:$EO405,CMF!$G3:$G403)</f>
        <v>5.5914166801709051</v>
      </c>
      <c r="CS11" s="134">
        <f ca="1">100*SUMPRODUCT($EO5:$EO405,CMF!$H3:$H403,CES!BY$2:BY$402)/SUMPRODUCT($EO5:$EO405,CMF!$G3:$G403)</f>
        <v>16.244861235061503</v>
      </c>
      <c r="CT11" s="134">
        <f ca="1">100*SUMPRODUCT($EO5:$EO405,CMF!$H3:$H403,CES!BZ$2:BZ$402)/SUMPRODUCT($EO5:$EO405,CMF!$G3:$G403)</f>
        <v>46.618715312594219</v>
      </c>
      <c r="CU11" s="134">
        <f ca="1">100*SUMPRODUCT($EO5:$EO405,CMF!$H3:$H403,CES!CA$2:CA$402)/SUMPRODUCT($EO5:$EO405,CMF!$G3:$G403)</f>
        <v>28.292121044125054</v>
      </c>
      <c r="CV11" s="134">
        <f ca="1">100*SUMPRODUCT($EO5:$EO405,CMF!$H3:$H403,CES!CB$2:CB$402)/SUMPRODUCT($EO5:$EO405,CMF!$G3:$G403)</f>
        <v>39.785408168891855</v>
      </c>
      <c r="CW11" s="134">
        <f ca="1">100*SUMPRODUCT($EO5:$EO405,CMF!$H3:$H403,CES!CC$2:CC$402)/SUMPRODUCT($EO5:$EO405,CMF!$G3:$G403)</f>
        <v>67.828273471103273</v>
      </c>
      <c r="CX11" s="134">
        <f ca="1">100*SUMPRODUCT($EO5:$EO405,CMF!$H3:$H403,CES!CD$2:CD$402)/SUMPRODUCT($EO5:$EO405,CMF!$G3:$G403)</f>
        <v>58.035302379829325</v>
      </c>
      <c r="CY11" s="134">
        <f ca="1">100*SUMPRODUCT($EO5:$EO405,CMF!$H3:$H403,CES!CE$2:CE$402)/SUMPRODUCT($EO5:$EO405,CMF!$G3:$G403)</f>
        <v>33.499168417525773</v>
      </c>
      <c r="CZ11" s="134">
        <f ca="1">100*SUMPRODUCT($EO5:$EO405,CMF!$H3:$H403,CES!CF$2:CF$402)/SUMPRODUCT($EO5:$EO405,CMF!$G3:$G403)</f>
        <v>82.258598393249699</v>
      </c>
      <c r="DA11" s="134">
        <f ca="1">100*SUMPRODUCT($EO5:$EO405,CMF!$H3:$H403,CES!CG$2:CG$402)/SUMPRODUCT($EO5:$EO405,CMF!$G3:$G403)</f>
        <v>61.132354894103379</v>
      </c>
      <c r="DB11" s="134">
        <f ca="1">100*SUMPRODUCT($EO5:$EO405,CMF!$H3:$H403,CES!CH$2:CH$402)/SUMPRODUCT($EO5:$EO405,CMF!$G3:$G403)</f>
        <v>6.2375366820028635</v>
      </c>
      <c r="DC11" s="134">
        <f ca="1">100*SUMPRODUCT($EO5:$EO405,CMF!$H3:$H403,CES!CI$2:CI$402)/SUMPRODUCT($EO5:$EO405,CMF!$G3:$G403)</f>
        <v>16.190097223642912</v>
      </c>
      <c r="DD11" s="134">
        <f ca="1">100*SUMPRODUCT($EO5:$EO405,CMF!$H3:$H403,CES!CJ$2:CJ$402)/SUMPRODUCT($EO5:$EO405,CMF!$G3:$G403)</f>
        <v>57.458870522762581</v>
      </c>
      <c r="DE11" s="134">
        <f ca="1">100*SUMPRODUCT($EO5:$EO405,CMF!$H3:$H403,CES!CK$2:CK$402)/SUMPRODUCT($EO5:$EO405,CMF!$G3:$G403)</f>
        <v>22.235797929622237</v>
      </c>
      <c r="DF11" s="134">
        <f ca="1">100*SUMPRODUCT($EO5:$EO405,CMF!$H3:$H403,CES!CL$2:CL$402)/SUMPRODUCT($EO5:$EO405,CMF!$G3:$G403)</f>
        <v>47.048202528678587</v>
      </c>
      <c r="DG11" s="134">
        <f ca="1">100*SUMPRODUCT($EO5:$EO405,CMF!$H3:$H403,CES!CM$2:CM$402)/SUMPRODUCT($EO5:$EO405,CMF!$G3:$G403)</f>
        <v>17.008956305768713</v>
      </c>
      <c r="DH11" s="134">
        <f ca="1">100*SUMPRODUCT($EO5:$EO405,CMF!$H3:$H403,CES!CN$2:CN$402)/SUMPRODUCT($EO5:$EO405,CMF!$G3:$G403)</f>
        <v>22.919715246996116</v>
      </c>
      <c r="DI11" s="134">
        <f ca="1">100*SUMPRODUCT($EO5:$EO405,CMF!$H3:$H403,CES!CO$2:CO$402)/SUMPRODUCT($EO5:$EO405,CMF!$G3:$G403)</f>
        <v>57.28859262263812</v>
      </c>
      <c r="DJ11" s="134">
        <f ca="1">100*SUMPRODUCT($EO5:$EO405,CMF!$H3:$H403,CES!CP$2:CP$402)/SUMPRODUCT($EO5:$EO405,CMF!$G3:$G403)</f>
        <v>28.864369004245489</v>
      </c>
      <c r="DK11" s="134">
        <f ca="1">100*SUMPRODUCT($EO5:$EO405,CMF!$H3:$H403,CES!CQ$2:CQ$402)/SUMPRODUCT($EO5:$EO405,CMF!$G3:$G403)</f>
        <v>41.339466302167075</v>
      </c>
      <c r="DL11" s="134">
        <f ca="1">100*SUMPRODUCT($EO5:$EO405,CMF!$H3:$H403,CES!CR$2:CR$402)/SUMPRODUCT($EO5:$EO405,CMF!$G3:$G403)</f>
        <v>14.049737045155837</v>
      </c>
      <c r="DM11" s="134">
        <f ca="1">100*SUMPRODUCT($EO5:$EO405,CMF!$H3:$H403,CES!CS$2:CS$402)/SUMPRODUCT($EO5:$EO405,CMF!$G3:$G403)</f>
        <v>45.027808368940775</v>
      </c>
      <c r="DN11" s="134">
        <f ca="1">100*SUMPRODUCT($EO5:$EO405,CMF!$H3:$H403,CES!CT$2:CT$402)/SUMPRODUCT($EO5:$EO405,CMF!$G3:$G403)</f>
        <v>58.367445364287654</v>
      </c>
      <c r="DO11" s="134">
        <f ca="1">100*SUMPRODUCT($EO5:$EO405,CMF!$H3:$H403,CES!CU$2:CU$402)/SUMPRODUCT($EO5:$EO405,CMF!$G3:$G403)</f>
        <v>21.996897754323108</v>
      </c>
      <c r="DP11" s="134">
        <f ca="1">100*SUMPRODUCT($EO5:$EO405,CMF!$H3:$H403,CES!CV$2:CV$402)/SUMPRODUCT($EO5:$EO405,CMF!$G3:$G403)</f>
        <v>32.447304049354813</v>
      </c>
      <c r="DQ11" s="134">
        <f ca="1">100*SUMPRODUCT($EO5:$EO405,CMF!$H3:$H403,CES!CW$2:CW$402)/SUMPRODUCT($EO5:$EO405,CMF!$G3:$G403)</f>
        <v>19.834515652027175</v>
      </c>
      <c r="DS11" s="128" t="s">
        <v>172</v>
      </c>
      <c r="DT11" s="135">
        <f ca="1"/>
        <v>40.319646503401913</v>
      </c>
      <c r="DU11" s="135">
        <f ca="1"/>
        <v>28.457486937260445</v>
      </c>
      <c r="DV11" s="135">
        <f ca="1"/>
        <v>8.8388416013914988</v>
      </c>
      <c r="DW11" s="135">
        <f ca="1"/>
        <v>37.249511068144727</v>
      </c>
      <c r="DX11" s="135">
        <f ca="1"/>
        <v>22.417479313209849</v>
      </c>
      <c r="DY11" s="135">
        <f ca="1"/>
        <v>6.6629734257664595</v>
      </c>
      <c r="DZ11" s="127">
        <f ca="1"/>
        <v>7.1163070484001025</v>
      </c>
      <c r="EA11" s="127">
        <f t="shared" ca="1" si="3"/>
        <v>50.641826007108982</v>
      </c>
      <c r="EB11" s="127">
        <f t="shared" ca="1" si="4"/>
        <v>0.30115124689844436</v>
      </c>
      <c r="EC11" s="127">
        <f ca="1"/>
        <v>-0.2758286977690857</v>
      </c>
      <c r="ED11" s="127">
        <f ca="1"/>
        <v>-0.70157536013927313</v>
      </c>
      <c r="EE11" s="127">
        <f t="shared" ca="1" si="9"/>
        <v>-0.70157536013927313</v>
      </c>
      <c r="EF11" s="126">
        <f t="shared" ca="1" si="10"/>
        <v>1</v>
      </c>
      <c r="EH11" s="122" t="s">
        <v>91</v>
      </c>
      <c r="EI11" s="119">
        <v>1</v>
      </c>
      <c r="EJ11" s="118"/>
      <c r="EK11" s="127"/>
      <c r="EL11" s="128">
        <v>386</v>
      </c>
      <c r="EM11" s="237">
        <f ca="1">IF(Calculator!$C$3,OFFSET('SPD Library'!B11,0,Calculator!$C$3-1),Calculator!C12)</f>
        <v>5.6697999999999998E-2</v>
      </c>
      <c r="EN11" s="127">
        <f ca="1">RefCalc!B11</f>
        <v>0.16914942340773456</v>
      </c>
      <c r="EO11" s="127">
        <f ca="1">RefCalc!F11</f>
        <v>0.48749720509435018</v>
      </c>
      <c r="EP11" s="127"/>
    </row>
    <row r="12" spans="2:146" ht="13.5" customHeight="1">
      <c r="B12" s="151" t="s">
        <v>618</v>
      </c>
      <c r="C12" s="153">
        <f t="shared" ref="C12:R12" ca="1" si="12">-(C$29-C$27)*SIN(C$16)+(C$30-C$28)*COS(C$16)</f>
        <v>-2.4579536117367386E-2</v>
      </c>
      <c r="D12" s="153">
        <f t="shared" ca="1" si="12"/>
        <v>8.4227847582044935E-2</v>
      </c>
      <c r="E12" s="153">
        <f t="shared" ca="1" si="12"/>
        <v>0.15576551455105139</v>
      </c>
      <c r="F12" s="153">
        <f t="shared" ca="1" si="12"/>
        <v>0.11213531389810025</v>
      </c>
      <c r="G12" s="153">
        <f t="shared" ca="1" si="12"/>
        <v>5.7426432013663022E-2</v>
      </c>
      <c r="H12" s="153">
        <f t="shared" ca="1" si="12"/>
        <v>-4.2522721225722225E-2</v>
      </c>
      <c r="I12" s="153">
        <f t="shared" ca="1" si="12"/>
        <v>-4.7170053667226715E-2</v>
      </c>
      <c r="J12" s="153">
        <f t="shared" ca="1" si="12"/>
        <v>-5.0735423179714814E-2</v>
      </c>
      <c r="K12" s="153">
        <f t="shared" ca="1" si="12"/>
        <v>2.5451791408072938E-2</v>
      </c>
      <c r="L12" s="153">
        <f t="shared" ca="1" si="12"/>
        <v>9.7269697676060321E-2</v>
      </c>
      <c r="M12" s="153">
        <f t="shared" ca="1" si="12"/>
        <v>9.7839263577040717E-2</v>
      </c>
      <c r="N12" s="153">
        <f t="shared" ca="1" si="12"/>
        <v>2.9428221045597582E-2</v>
      </c>
      <c r="O12" s="153">
        <f t="shared" ca="1" si="12"/>
        <v>-8.3890483004500846E-2</v>
      </c>
      <c r="P12" s="153">
        <f t="shared" ca="1" si="12"/>
        <v>-0.14294956236311321</v>
      </c>
      <c r="Q12" s="153">
        <f t="shared" ca="1" si="12"/>
        <v>-0.27645055221849113</v>
      </c>
      <c r="R12" s="153">
        <f t="shared" ca="1" si="12"/>
        <v>-0.10107393327914355</v>
      </c>
      <c r="S12" s="228"/>
      <c r="U12" s="133" t="s">
        <v>87</v>
      </c>
      <c r="V12" s="134">
        <f t="shared" ref="V12:BA12" ca="1" si="13">$V9</f>
        <v>94.860712666802797</v>
      </c>
      <c r="W12" s="134">
        <f t="shared" ca="1" si="13"/>
        <v>94.860712666802797</v>
      </c>
      <c r="X12" s="134">
        <f t="shared" ca="1" si="13"/>
        <v>94.860712666802797</v>
      </c>
      <c r="Y12" s="134">
        <f t="shared" ca="1" si="13"/>
        <v>94.860712666802797</v>
      </c>
      <c r="Z12" s="134">
        <f t="shared" ca="1" si="13"/>
        <v>94.860712666802797</v>
      </c>
      <c r="AA12" s="134">
        <f t="shared" ca="1" si="13"/>
        <v>94.860712666802797</v>
      </c>
      <c r="AB12" s="134">
        <f t="shared" ca="1" si="13"/>
        <v>94.860712666802797</v>
      </c>
      <c r="AC12" s="134">
        <f t="shared" ca="1" si="13"/>
        <v>94.860712666802797</v>
      </c>
      <c r="AD12" s="134">
        <f t="shared" ca="1" si="13"/>
        <v>94.860712666802797</v>
      </c>
      <c r="AE12" s="134">
        <f t="shared" ca="1" si="13"/>
        <v>94.860712666802797</v>
      </c>
      <c r="AF12" s="134">
        <f t="shared" ca="1" si="13"/>
        <v>94.860712666802797</v>
      </c>
      <c r="AG12" s="134">
        <f t="shared" ca="1" si="13"/>
        <v>94.860712666802797</v>
      </c>
      <c r="AH12" s="134">
        <f t="shared" ca="1" si="13"/>
        <v>94.860712666802797</v>
      </c>
      <c r="AI12" s="134">
        <f t="shared" ca="1" si="13"/>
        <v>94.860712666802797</v>
      </c>
      <c r="AJ12" s="134">
        <f t="shared" ca="1" si="13"/>
        <v>94.860712666802797</v>
      </c>
      <c r="AK12" s="134">
        <f t="shared" ca="1" si="13"/>
        <v>94.860712666802797</v>
      </c>
      <c r="AL12" s="134">
        <f t="shared" ca="1" si="13"/>
        <v>94.860712666802797</v>
      </c>
      <c r="AM12" s="134">
        <f t="shared" ca="1" si="13"/>
        <v>94.860712666802797</v>
      </c>
      <c r="AN12" s="134">
        <f t="shared" ca="1" si="13"/>
        <v>94.860712666802797</v>
      </c>
      <c r="AO12" s="134">
        <f t="shared" ca="1" si="13"/>
        <v>94.860712666802797</v>
      </c>
      <c r="AP12" s="134">
        <f t="shared" ca="1" si="13"/>
        <v>94.860712666802797</v>
      </c>
      <c r="AQ12" s="134">
        <f t="shared" ca="1" si="13"/>
        <v>94.860712666802797</v>
      </c>
      <c r="AR12" s="134">
        <f t="shared" ca="1" si="13"/>
        <v>94.860712666802797</v>
      </c>
      <c r="AS12" s="134">
        <f t="shared" ca="1" si="13"/>
        <v>94.860712666802797</v>
      </c>
      <c r="AT12" s="134">
        <f t="shared" ca="1" si="13"/>
        <v>94.860712666802797</v>
      </c>
      <c r="AU12" s="134">
        <f t="shared" ca="1" si="13"/>
        <v>94.860712666802797</v>
      </c>
      <c r="AV12" s="134">
        <f t="shared" ca="1" si="13"/>
        <v>94.860712666802797</v>
      </c>
      <c r="AW12" s="134">
        <f t="shared" ca="1" si="13"/>
        <v>94.860712666802797</v>
      </c>
      <c r="AX12" s="134">
        <f t="shared" ca="1" si="13"/>
        <v>94.860712666802797</v>
      </c>
      <c r="AY12" s="134">
        <f t="shared" ca="1" si="13"/>
        <v>94.860712666802797</v>
      </c>
      <c r="AZ12" s="134">
        <f t="shared" ca="1" si="13"/>
        <v>94.860712666802797</v>
      </c>
      <c r="BA12" s="134">
        <f t="shared" ca="1" si="13"/>
        <v>94.860712666802797</v>
      </c>
      <c r="BB12" s="134">
        <f t="shared" ref="BB12:CG12" ca="1" si="14">$V9</f>
        <v>94.860712666802797</v>
      </c>
      <c r="BC12" s="134">
        <f t="shared" ca="1" si="14"/>
        <v>94.860712666802797</v>
      </c>
      <c r="BD12" s="134">
        <f t="shared" ca="1" si="14"/>
        <v>94.860712666802797</v>
      </c>
      <c r="BE12" s="134">
        <f t="shared" ca="1" si="14"/>
        <v>94.860712666802797</v>
      </c>
      <c r="BF12" s="134">
        <f t="shared" ca="1" si="14"/>
        <v>94.860712666802797</v>
      </c>
      <c r="BG12" s="134">
        <f t="shared" ca="1" si="14"/>
        <v>94.860712666802797</v>
      </c>
      <c r="BH12" s="134">
        <f t="shared" ca="1" si="14"/>
        <v>94.860712666802797</v>
      </c>
      <c r="BI12" s="134">
        <f t="shared" ca="1" si="14"/>
        <v>94.860712666802797</v>
      </c>
      <c r="BJ12" s="134">
        <f t="shared" ca="1" si="14"/>
        <v>94.860712666802797</v>
      </c>
      <c r="BK12" s="134">
        <f t="shared" ca="1" si="14"/>
        <v>94.860712666802797</v>
      </c>
      <c r="BL12" s="134">
        <f t="shared" ca="1" si="14"/>
        <v>94.860712666802797</v>
      </c>
      <c r="BM12" s="134">
        <f t="shared" ca="1" si="14"/>
        <v>94.860712666802797</v>
      </c>
      <c r="BN12" s="134">
        <f t="shared" ca="1" si="14"/>
        <v>94.860712666802797</v>
      </c>
      <c r="BO12" s="134">
        <f t="shared" ca="1" si="14"/>
        <v>94.860712666802797</v>
      </c>
      <c r="BP12" s="134">
        <f t="shared" ca="1" si="14"/>
        <v>94.860712666802797</v>
      </c>
      <c r="BQ12" s="134">
        <f t="shared" ca="1" si="14"/>
        <v>94.860712666802797</v>
      </c>
      <c r="BR12" s="134">
        <f t="shared" ca="1" si="14"/>
        <v>94.860712666802797</v>
      </c>
      <c r="BS12" s="134">
        <f t="shared" ca="1" si="14"/>
        <v>94.860712666802797</v>
      </c>
      <c r="BT12" s="134">
        <f t="shared" ca="1" si="14"/>
        <v>94.860712666802797</v>
      </c>
      <c r="BU12" s="134">
        <f t="shared" ca="1" si="14"/>
        <v>94.860712666802797</v>
      </c>
      <c r="BV12" s="134">
        <f t="shared" ca="1" si="14"/>
        <v>94.860712666802797</v>
      </c>
      <c r="BW12" s="134">
        <f t="shared" ca="1" si="14"/>
        <v>94.860712666802797</v>
      </c>
      <c r="BX12" s="134">
        <f t="shared" ca="1" si="14"/>
        <v>94.860712666802797</v>
      </c>
      <c r="BY12" s="134">
        <f t="shared" ca="1" si="14"/>
        <v>94.860712666802797</v>
      </c>
      <c r="BZ12" s="134">
        <f t="shared" ca="1" si="14"/>
        <v>94.860712666802797</v>
      </c>
      <c r="CA12" s="134">
        <f t="shared" ca="1" si="14"/>
        <v>94.860712666802797</v>
      </c>
      <c r="CB12" s="134">
        <f t="shared" ca="1" si="14"/>
        <v>94.860712666802797</v>
      </c>
      <c r="CC12" s="134">
        <f t="shared" ca="1" si="14"/>
        <v>94.860712666802797</v>
      </c>
      <c r="CD12" s="134">
        <f t="shared" ca="1" si="14"/>
        <v>94.860712666802797</v>
      </c>
      <c r="CE12" s="134">
        <f t="shared" ca="1" si="14"/>
        <v>94.860712666802797</v>
      </c>
      <c r="CF12" s="134">
        <f t="shared" ca="1" si="14"/>
        <v>94.860712666802797</v>
      </c>
      <c r="CG12" s="134">
        <f t="shared" ca="1" si="14"/>
        <v>94.860712666802797</v>
      </c>
      <c r="CH12" s="134">
        <f t="shared" ref="CH12:DQ12" ca="1" si="15">$V9</f>
        <v>94.860712666802797</v>
      </c>
      <c r="CI12" s="134">
        <f t="shared" ca="1" si="15"/>
        <v>94.860712666802797</v>
      </c>
      <c r="CJ12" s="134">
        <f t="shared" ca="1" si="15"/>
        <v>94.860712666802797</v>
      </c>
      <c r="CK12" s="134">
        <f t="shared" ca="1" si="15"/>
        <v>94.860712666802797</v>
      </c>
      <c r="CL12" s="134">
        <f t="shared" ca="1" si="15"/>
        <v>94.860712666802797</v>
      </c>
      <c r="CM12" s="134">
        <f t="shared" ca="1" si="15"/>
        <v>94.860712666802797</v>
      </c>
      <c r="CN12" s="134">
        <f t="shared" ca="1" si="15"/>
        <v>94.860712666802797</v>
      </c>
      <c r="CO12" s="134">
        <f t="shared" ca="1" si="15"/>
        <v>94.860712666802797</v>
      </c>
      <c r="CP12" s="134">
        <f t="shared" ca="1" si="15"/>
        <v>94.860712666802797</v>
      </c>
      <c r="CQ12" s="134">
        <f t="shared" ca="1" si="15"/>
        <v>94.860712666802797</v>
      </c>
      <c r="CR12" s="134">
        <f t="shared" ca="1" si="15"/>
        <v>94.860712666802797</v>
      </c>
      <c r="CS12" s="134">
        <f t="shared" ca="1" si="15"/>
        <v>94.860712666802797</v>
      </c>
      <c r="CT12" s="134">
        <f t="shared" ca="1" si="15"/>
        <v>94.860712666802797</v>
      </c>
      <c r="CU12" s="134">
        <f t="shared" ca="1" si="15"/>
        <v>94.860712666802797</v>
      </c>
      <c r="CV12" s="134">
        <f t="shared" ca="1" si="15"/>
        <v>94.860712666802797</v>
      </c>
      <c r="CW12" s="134">
        <f t="shared" ca="1" si="15"/>
        <v>94.860712666802797</v>
      </c>
      <c r="CX12" s="134">
        <f t="shared" ca="1" si="15"/>
        <v>94.860712666802797</v>
      </c>
      <c r="CY12" s="134">
        <f t="shared" ca="1" si="15"/>
        <v>94.860712666802797</v>
      </c>
      <c r="CZ12" s="134">
        <f t="shared" ca="1" si="15"/>
        <v>94.860712666802797</v>
      </c>
      <c r="DA12" s="134">
        <f t="shared" ca="1" si="15"/>
        <v>94.860712666802797</v>
      </c>
      <c r="DB12" s="134">
        <f t="shared" ca="1" si="15"/>
        <v>94.860712666802797</v>
      </c>
      <c r="DC12" s="134">
        <f t="shared" ca="1" si="15"/>
        <v>94.860712666802797</v>
      </c>
      <c r="DD12" s="134">
        <f t="shared" ca="1" si="15"/>
        <v>94.860712666802797</v>
      </c>
      <c r="DE12" s="134">
        <f t="shared" ca="1" si="15"/>
        <v>94.860712666802797</v>
      </c>
      <c r="DF12" s="134">
        <f t="shared" ca="1" si="15"/>
        <v>94.860712666802797</v>
      </c>
      <c r="DG12" s="134">
        <f t="shared" ca="1" si="15"/>
        <v>94.860712666802797</v>
      </c>
      <c r="DH12" s="134">
        <f t="shared" ca="1" si="15"/>
        <v>94.860712666802797</v>
      </c>
      <c r="DI12" s="134">
        <f t="shared" ca="1" si="15"/>
        <v>94.860712666802797</v>
      </c>
      <c r="DJ12" s="134">
        <f t="shared" ca="1" si="15"/>
        <v>94.860712666802797</v>
      </c>
      <c r="DK12" s="134">
        <f t="shared" ca="1" si="15"/>
        <v>94.860712666802797</v>
      </c>
      <c r="DL12" s="134">
        <f t="shared" ca="1" si="15"/>
        <v>94.860712666802797</v>
      </c>
      <c r="DM12" s="134">
        <f t="shared" ca="1" si="15"/>
        <v>94.860712666802797</v>
      </c>
      <c r="DN12" s="134">
        <f t="shared" ca="1" si="15"/>
        <v>94.860712666802797</v>
      </c>
      <c r="DO12" s="134">
        <f t="shared" ca="1" si="15"/>
        <v>94.860712666802797</v>
      </c>
      <c r="DP12" s="134">
        <f t="shared" ca="1" si="15"/>
        <v>94.860712666802797</v>
      </c>
      <c r="DQ12" s="134">
        <f t="shared" ca="1" si="15"/>
        <v>94.860712666802797</v>
      </c>
      <c r="DS12" s="128" t="s">
        <v>173</v>
      </c>
      <c r="DT12" s="135">
        <f ca="1"/>
        <v>39.740785544689736</v>
      </c>
      <c r="DU12" s="135">
        <f ca="1"/>
        <v>25.526326439638993</v>
      </c>
      <c r="DV12" s="135">
        <f ca="1"/>
        <v>8.2768363464610264</v>
      </c>
      <c r="DW12" s="135">
        <f ca="1"/>
        <v>36.69455944383882</v>
      </c>
      <c r="DX12" s="135">
        <f ca="1"/>
        <v>18.737879682637601</v>
      </c>
      <c r="DY12" s="135">
        <f ca="1"/>
        <v>6.0782318144775846</v>
      </c>
      <c r="DZ12" s="127">
        <f ca="1"/>
        <v>7.7586316266598336</v>
      </c>
      <c r="EA12" s="127">
        <f t="shared" ca="1" si="3"/>
        <v>60.196364718206219</v>
      </c>
      <c r="EB12" s="127">
        <f t="shared" ca="1" si="4"/>
        <v>0.31355074157468432</v>
      </c>
      <c r="EC12" s="127">
        <f ca="1"/>
        <v>-0.32808761784940116</v>
      </c>
      <c r="ED12" s="127">
        <f ca="1"/>
        <v>6.9981591127756815E-3</v>
      </c>
      <c r="EE12" s="127">
        <f t="shared" ca="1" si="9"/>
        <v>6.9981591127756815E-3</v>
      </c>
      <c r="EF12" s="126">
        <f t="shared" ca="1" si="10"/>
        <v>1</v>
      </c>
      <c r="EH12" s="122" t="s">
        <v>74</v>
      </c>
      <c r="EI12" s="119">
        <v>0.69</v>
      </c>
      <c r="EJ12" s="118"/>
      <c r="EK12" s="127"/>
      <c r="EL12" s="128">
        <v>387</v>
      </c>
      <c r="EM12" s="237">
        <f ca="1">IF(Calculator!$C$3,OFFSET('SPD Library'!B12,0,Calculator!$C$3-1),Calculator!C13)</f>
        <v>5.9353999999999997E-2</v>
      </c>
      <c r="EN12" s="127">
        <f ca="1">RefCalc!B12</f>
        <v>0.17707317501398068</v>
      </c>
      <c r="EO12" s="127">
        <f ca="1">RefCalc!F12</f>
        <v>0.49201075429603014</v>
      </c>
      <c r="EP12" s="127"/>
    </row>
    <row r="13" spans="2:146" ht="13.5" customHeight="1">
      <c r="B13" s="151" t="s">
        <v>621</v>
      </c>
      <c r="C13" s="223">
        <f t="shared" ref="C13:R13" ca="1" si="16">10*LN(EXP((100-$EI$5*C21)/10)+1)</f>
        <v>64.572923099704653</v>
      </c>
      <c r="D13" s="223">
        <f t="shared" ca="1" si="16"/>
        <v>76.322954998538393</v>
      </c>
      <c r="E13" s="223">
        <f t="shared" ca="1" si="16"/>
        <v>70.618276582992252</v>
      </c>
      <c r="F13" s="223">
        <f t="shared" ca="1" si="16"/>
        <v>81.797653303690339</v>
      </c>
      <c r="G13" s="223">
        <f t="shared" ca="1" si="16"/>
        <v>86.574355960949589</v>
      </c>
      <c r="H13" s="223">
        <f t="shared" ca="1" si="16"/>
        <v>91.912298401058777</v>
      </c>
      <c r="I13" s="223">
        <f t="shared" ca="1" si="16"/>
        <v>88.980217415758474</v>
      </c>
      <c r="J13" s="223">
        <f t="shared" ca="1" si="16"/>
        <v>81.358330011155829</v>
      </c>
      <c r="K13" s="223">
        <f t="shared" ca="1" si="16"/>
        <v>86.928842875928197</v>
      </c>
      <c r="L13" s="223">
        <f t="shared" ca="1" si="16"/>
        <v>79.624660037529964</v>
      </c>
      <c r="M13" s="223">
        <f t="shared" ca="1" si="16"/>
        <v>83.108962600123448</v>
      </c>
      <c r="N13" s="223">
        <f t="shared" ca="1" si="16"/>
        <v>90.697969204953367</v>
      </c>
      <c r="O13" s="223">
        <f t="shared" ca="1" si="16"/>
        <v>86.385043153221787</v>
      </c>
      <c r="P13" s="223">
        <f t="shared" ca="1" si="16"/>
        <v>76.176778328383051</v>
      </c>
      <c r="Q13" s="223">
        <f t="shared" ca="1" si="16"/>
        <v>69.873806900100931</v>
      </c>
      <c r="R13" s="223">
        <f t="shared" ca="1" si="16"/>
        <v>76.166013763086909</v>
      </c>
      <c r="S13" s="228"/>
      <c r="U13" s="133" t="s">
        <v>88</v>
      </c>
      <c r="V13" s="134">
        <f t="shared" ref="V13:BA13" ca="1" si="17">$V10</f>
        <v>100</v>
      </c>
      <c r="W13" s="134">
        <f t="shared" ca="1" si="17"/>
        <v>100</v>
      </c>
      <c r="X13" s="134">
        <f t="shared" ca="1" si="17"/>
        <v>100</v>
      </c>
      <c r="Y13" s="134">
        <f t="shared" ca="1" si="17"/>
        <v>100</v>
      </c>
      <c r="Z13" s="134">
        <f t="shared" ca="1" si="17"/>
        <v>100</v>
      </c>
      <c r="AA13" s="134">
        <f t="shared" ca="1" si="17"/>
        <v>100</v>
      </c>
      <c r="AB13" s="134">
        <f t="shared" ca="1" si="17"/>
        <v>100</v>
      </c>
      <c r="AC13" s="134">
        <f t="shared" ca="1" si="17"/>
        <v>100</v>
      </c>
      <c r="AD13" s="134">
        <f t="shared" ca="1" si="17"/>
        <v>100</v>
      </c>
      <c r="AE13" s="134">
        <f t="shared" ca="1" si="17"/>
        <v>100</v>
      </c>
      <c r="AF13" s="134">
        <f t="shared" ca="1" si="17"/>
        <v>100</v>
      </c>
      <c r="AG13" s="134">
        <f t="shared" ca="1" si="17"/>
        <v>100</v>
      </c>
      <c r="AH13" s="134">
        <f t="shared" ca="1" si="17"/>
        <v>100</v>
      </c>
      <c r="AI13" s="134">
        <f t="shared" ca="1" si="17"/>
        <v>100</v>
      </c>
      <c r="AJ13" s="134">
        <f t="shared" ca="1" si="17"/>
        <v>100</v>
      </c>
      <c r="AK13" s="134">
        <f t="shared" ca="1" si="17"/>
        <v>100</v>
      </c>
      <c r="AL13" s="134">
        <f t="shared" ca="1" si="17"/>
        <v>100</v>
      </c>
      <c r="AM13" s="134">
        <f t="shared" ca="1" si="17"/>
        <v>100</v>
      </c>
      <c r="AN13" s="134">
        <f t="shared" ca="1" si="17"/>
        <v>100</v>
      </c>
      <c r="AO13" s="134">
        <f t="shared" ca="1" si="17"/>
        <v>100</v>
      </c>
      <c r="AP13" s="134">
        <f t="shared" ca="1" si="17"/>
        <v>100</v>
      </c>
      <c r="AQ13" s="134">
        <f t="shared" ca="1" si="17"/>
        <v>100</v>
      </c>
      <c r="AR13" s="134">
        <f t="shared" ca="1" si="17"/>
        <v>100</v>
      </c>
      <c r="AS13" s="134">
        <f t="shared" ca="1" si="17"/>
        <v>100</v>
      </c>
      <c r="AT13" s="134">
        <f t="shared" ca="1" si="17"/>
        <v>100</v>
      </c>
      <c r="AU13" s="134">
        <f t="shared" ca="1" si="17"/>
        <v>100</v>
      </c>
      <c r="AV13" s="134">
        <f t="shared" ca="1" si="17"/>
        <v>100</v>
      </c>
      <c r="AW13" s="134">
        <f t="shared" ca="1" si="17"/>
        <v>100</v>
      </c>
      <c r="AX13" s="134">
        <f t="shared" ca="1" si="17"/>
        <v>100</v>
      </c>
      <c r="AY13" s="134">
        <f t="shared" ca="1" si="17"/>
        <v>100</v>
      </c>
      <c r="AZ13" s="134">
        <f t="shared" ca="1" si="17"/>
        <v>100</v>
      </c>
      <c r="BA13" s="134">
        <f t="shared" ca="1" si="17"/>
        <v>100</v>
      </c>
      <c r="BB13" s="134">
        <f t="shared" ref="BB13:CG13" ca="1" si="18">$V10</f>
        <v>100</v>
      </c>
      <c r="BC13" s="134">
        <f t="shared" ca="1" si="18"/>
        <v>100</v>
      </c>
      <c r="BD13" s="134">
        <f t="shared" ca="1" si="18"/>
        <v>100</v>
      </c>
      <c r="BE13" s="134">
        <f t="shared" ca="1" si="18"/>
        <v>100</v>
      </c>
      <c r="BF13" s="134">
        <f t="shared" ca="1" si="18"/>
        <v>100</v>
      </c>
      <c r="BG13" s="134">
        <f t="shared" ca="1" si="18"/>
        <v>100</v>
      </c>
      <c r="BH13" s="134">
        <f t="shared" ca="1" si="18"/>
        <v>100</v>
      </c>
      <c r="BI13" s="134">
        <f t="shared" ca="1" si="18"/>
        <v>100</v>
      </c>
      <c r="BJ13" s="134">
        <f t="shared" ca="1" si="18"/>
        <v>100</v>
      </c>
      <c r="BK13" s="134">
        <f t="shared" ca="1" si="18"/>
        <v>100</v>
      </c>
      <c r="BL13" s="134">
        <f t="shared" ca="1" si="18"/>
        <v>100</v>
      </c>
      <c r="BM13" s="134">
        <f t="shared" ca="1" si="18"/>
        <v>100</v>
      </c>
      <c r="BN13" s="134">
        <f t="shared" ca="1" si="18"/>
        <v>100</v>
      </c>
      <c r="BO13" s="134">
        <f t="shared" ca="1" si="18"/>
        <v>100</v>
      </c>
      <c r="BP13" s="134">
        <f t="shared" ca="1" si="18"/>
        <v>100</v>
      </c>
      <c r="BQ13" s="134">
        <f t="shared" ca="1" si="18"/>
        <v>100</v>
      </c>
      <c r="BR13" s="134">
        <f t="shared" ca="1" si="18"/>
        <v>100</v>
      </c>
      <c r="BS13" s="134">
        <f t="shared" ca="1" si="18"/>
        <v>100</v>
      </c>
      <c r="BT13" s="134">
        <f t="shared" ca="1" si="18"/>
        <v>100</v>
      </c>
      <c r="BU13" s="134">
        <f t="shared" ca="1" si="18"/>
        <v>100</v>
      </c>
      <c r="BV13" s="134">
        <f t="shared" ca="1" si="18"/>
        <v>100</v>
      </c>
      <c r="BW13" s="134">
        <f t="shared" ca="1" si="18"/>
        <v>100</v>
      </c>
      <c r="BX13" s="134">
        <f t="shared" ca="1" si="18"/>
        <v>100</v>
      </c>
      <c r="BY13" s="134">
        <f t="shared" ca="1" si="18"/>
        <v>100</v>
      </c>
      <c r="BZ13" s="134">
        <f t="shared" ca="1" si="18"/>
        <v>100</v>
      </c>
      <c r="CA13" s="134">
        <f t="shared" ca="1" si="18"/>
        <v>100</v>
      </c>
      <c r="CB13" s="134">
        <f t="shared" ca="1" si="18"/>
        <v>100</v>
      </c>
      <c r="CC13" s="134">
        <f t="shared" ca="1" si="18"/>
        <v>100</v>
      </c>
      <c r="CD13" s="134">
        <f t="shared" ca="1" si="18"/>
        <v>100</v>
      </c>
      <c r="CE13" s="134">
        <f t="shared" ca="1" si="18"/>
        <v>100</v>
      </c>
      <c r="CF13" s="134">
        <f t="shared" ca="1" si="18"/>
        <v>100</v>
      </c>
      <c r="CG13" s="134">
        <f t="shared" ca="1" si="18"/>
        <v>100</v>
      </c>
      <c r="CH13" s="134">
        <f t="shared" ref="CH13:DQ13" ca="1" si="19">$V10</f>
        <v>100</v>
      </c>
      <c r="CI13" s="134">
        <f t="shared" ca="1" si="19"/>
        <v>100</v>
      </c>
      <c r="CJ13" s="134">
        <f t="shared" ca="1" si="19"/>
        <v>100</v>
      </c>
      <c r="CK13" s="134">
        <f t="shared" ca="1" si="19"/>
        <v>100</v>
      </c>
      <c r="CL13" s="134">
        <f t="shared" ca="1" si="19"/>
        <v>100</v>
      </c>
      <c r="CM13" s="134">
        <f t="shared" ca="1" si="19"/>
        <v>100</v>
      </c>
      <c r="CN13" s="134">
        <f t="shared" ca="1" si="19"/>
        <v>100</v>
      </c>
      <c r="CO13" s="134">
        <f t="shared" ca="1" si="19"/>
        <v>100</v>
      </c>
      <c r="CP13" s="134">
        <f t="shared" ca="1" si="19"/>
        <v>100</v>
      </c>
      <c r="CQ13" s="134">
        <f t="shared" ca="1" si="19"/>
        <v>100</v>
      </c>
      <c r="CR13" s="134">
        <f t="shared" ca="1" si="19"/>
        <v>100</v>
      </c>
      <c r="CS13" s="134">
        <f t="shared" ca="1" si="19"/>
        <v>100</v>
      </c>
      <c r="CT13" s="134">
        <f t="shared" ca="1" si="19"/>
        <v>100</v>
      </c>
      <c r="CU13" s="134">
        <f t="shared" ca="1" si="19"/>
        <v>100</v>
      </c>
      <c r="CV13" s="134">
        <f t="shared" ca="1" si="19"/>
        <v>100</v>
      </c>
      <c r="CW13" s="134">
        <f t="shared" ca="1" si="19"/>
        <v>100</v>
      </c>
      <c r="CX13" s="134">
        <f t="shared" ca="1" si="19"/>
        <v>100</v>
      </c>
      <c r="CY13" s="134">
        <f t="shared" ca="1" si="19"/>
        <v>100</v>
      </c>
      <c r="CZ13" s="134">
        <f t="shared" ca="1" si="19"/>
        <v>100</v>
      </c>
      <c r="DA13" s="134">
        <f t="shared" ca="1" si="19"/>
        <v>100</v>
      </c>
      <c r="DB13" s="134">
        <f t="shared" ca="1" si="19"/>
        <v>100</v>
      </c>
      <c r="DC13" s="134">
        <f t="shared" ca="1" si="19"/>
        <v>100</v>
      </c>
      <c r="DD13" s="134">
        <f t="shared" ca="1" si="19"/>
        <v>100</v>
      </c>
      <c r="DE13" s="134">
        <f t="shared" ca="1" si="19"/>
        <v>100</v>
      </c>
      <c r="DF13" s="134">
        <f t="shared" ca="1" si="19"/>
        <v>100</v>
      </c>
      <c r="DG13" s="134">
        <f t="shared" ca="1" si="19"/>
        <v>100</v>
      </c>
      <c r="DH13" s="134">
        <f t="shared" ca="1" si="19"/>
        <v>100</v>
      </c>
      <c r="DI13" s="134">
        <f t="shared" ca="1" si="19"/>
        <v>100</v>
      </c>
      <c r="DJ13" s="134">
        <f t="shared" ca="1" si="19"/>
        <v>100</v>
      </c>
      <c r="DK13" s="134">
        <f t="shared" ca="1" si="19"/>
        <v>100</v>
      </c>
      <c r="DL13" s="134">
        <f t="shared" ca="1" si="19"/>
        <v>100</v>
      </c>
      <c r="DM13" s="134">
        <f t="shared" ca="1" si="19"/>
        <v>100</v>
      </c>
      <c r="DN13" s="134">
        <f t="shared" ca="1" si="19"/>
        <v>100</v>
      </c>
      <c r="DO13" s="134">
        <f t="shared" ca="1" si="19"/>
        <v>100</v>
      </c>
      <c r="DP13" s="134">
        <f t="shared" ca="1" si="19"/>
        <v>100</v>
      </c>
      <c r="DQ13" s="134">
        <f t="shared" ca="1" si="19"/>
        <v>100</v>
      </c>
      <c r="DS13" s="128" t="s">
        <v>174</v>
      </c>
      <c r="DT13" s="135">
        <f ca="1"/>
        <v>28.949494632681279</v>
      </c>
      <c r="DU13" s="135">
        <f ca="1"/>
        <v>0.99351316795509859</v>
      </c>
      <c r="DV13" s="135">
        <f ca="1"/>
        <v>0.93694128151715883</v>
      </c>
      <c r="DW13" s="135">
        <f ca="1"/>
        <v>28.582198297436616</v>
      </c>
      <c r="DX13" s="135">
        <f ca="1"/>
        <v>0.57008875391972891</v>
      </c>
      <c r="DY13" s="135">
        <f ca="1"/>
        <v>0.52928220848236385</v>
      </c>
      <c r="DZ13" s="127">
        <f ca="1"/>
        <v>0.69309505272577498</v>
      </c>
      <c r="EA13" s="127">
        <f t="shared" ca="1" si="3"/>
        <v>0.48038075211294479</v>
      </c>
      <c r="EB13" s="127">
        <f t="shared" ca="1" si="4"/>
        <v>0.75610158998494403</v>
      </c>
      <c r="EC13" s="127">
        <f ca="1"/>
        <v>-0.43418342410369176</v>
      </c>
      <c r="ED13" s="127">
        <f ca="1"/>
        <v>-0.44716374865689801</v>
      </c>
      <c r="EE13" s="127">
        <f t="shared" ca="1" si="9"/>
        <v>-0.44716374865689801</v>
      </c>
      <c r="EF13" s="126">
        <f t="shared" ca="1" si="10"/>
        <v>2</v>
      </c>
      <c r="EH13" s="122" t="s">
        <v>93</v>
      </c>
      <c r="EI13" s="119">
        <v>1</v>
      </c>
      <c r="EJ13" s="118"/>
      <c r="EK13" s="127"/>
      <c r="EL13" s="128">
        <v>388</v>
      </c>
      <c r="EM13" s="237">
        <f ca="1">IF(Calculator!$C$3,OFFSET('SPD Library'!B13,0,Calculator!$C$3-1),Calculator!C14)</f>
        <v>6.2010999999999997E-2</v>
      </c>
      <c r="EN13" s="127">
        <f ca="1">RefCalc!B13</f>
        <v>0.18499990996044</v>
      </c>
      <c r="EO13" s="127">
        <f ca="1">RefCalc!F13</f>
        <v>0.49652430349771004</v>
      </c>
      <c r="EP13" s="127"/>
    </row>
    <row r="14" spans="2:146" ht="13.5" customHeight="1">
      <c r="B14" s="123"/>
      <c r="C14" s="349"/>
      <c r="D14" s="349"/>
      <c r="E14" s="349"/>
      <c r="F14" s="349"/>
      <c r="G14" s="349"/>
      <c r="H14" s="349"/>
      <c r="I14" s="349"/>
      <c r="J14" s="349"/>
      <c r="K14" s="349"/>
      <c r="L14" s="349"/>
      <c r="M14" s="349"/>
      <c r="N14" s="349"/>
      <c r="O14" s="349"/>
      <c r="P14" s="349"/>
      <c r="Q14" s="349"/>
      <c r="R14" s="349"/>
      <c r="S14" s="228"/>
      <c r="U14" s="133" t="s">
        <v>89</v>
      </c>
      <c r="V14" s="134">
        <f t="shared" ref="V14:BA14" ca="1" si="20">$V11</f>
        <v>106.1479245320208</v>
      </c>
      <c r="W14" s="134">
        <f t="shared" ca="1" si="20"/>
        <v>106.1479245320208</v>
      </c>
      <c r="X14" s="134">
        <f t="shared" ca="1" si="20"/>
        <v>106.1479245320208</v>
      </c>
      <c r="Y14" s="134">
        <f t="shared" ca="1" si="20"/>
        <v>106.1479245320208</v>
      </c>
      <c r="Z14" s="134">
        <f t="shared" ca="1" si="20"/>
        <v>106.1479245320208</v>
      </c>
      <c r="AA14" s="134">
        <f t="shared" ca="1" si="20"/>
        <v>106.1479245320208</v>
      </c>
      <c r="AB14" s="134">
        <f t="shared" ca="1" si="20"/>
        <v>106.1479245320208</v>
      </c>
      <c r="AC14" s="134">
        <f t="shared" ca="1" si="20"/>
        <v>106.1479245320208</v>
      </c>
      <c r="AD14" s="134">
        <f t="shared" ca="1" si="20"/>
        <v>106.1479245320208</v>
      </c>
      <c r="AE14" s="134">
        <f t="shared" ca="1" si="20"/>
        <v>106.1479245320208</v>
      </c>
      <c r="AF14" s="134">
        <f t="shared" ca="1" si="20"/>
        <v>106.1479245320208</v>
      </c>
      <c r="AG14" s="134">
        <f t="shared" ca="1" si="20"/>
        <v>106.1479245320208</v>
      </c>
      <c r="AH14" s="134">
        <f t="shared" ca="1" si="20"/>
        <v>106.1479245320208</v>
      </c>
      <c r="AI14" s="134">
        <f t="shared" ca="1" si="20"/>
        <v>106.1479245320208</v>
      </c>
      <c r="AJ14" s="134">
        <f t="shared" ca="1" si="20"/>
        <v>106.1479245320208</v>
      </c>
      <c r="AK14" s="134">
        <f t="shared" ca="1" si="20"/>
        <v>106.1479245320208</v>
      </c>
      <c r="AL14" s="134">
        <f t="shared" ca="1" si="20"/>
        <v>106.1479245320208</v>
      </c>
      <c r="AM14" s="134">
        <f t="shared" ca="1" si="20"/>
        <v>106.1479245320208</v>
      </c>
      <c r="AN14" s="134">
        <f t="shared" ca="1" si="20"/>
        <v>106.1479245320208</v>
      </c>
      <c r="AO14" s="134">
        <f t="shared" ca="1" si="20"/>
        <v>106.1479245320208</v>
      </c>
      <c r="AP14" s="134">
        <f t="shared" ca="1" si="20"/>
        <v>106.1479245320208</v>
      </c>
      <c r="AQ14" s="134">
        <f t="shared" ca="1" si="20"/>
        <v>106.1479245320208</v>
      </c>
      <c r="AR14" s="134">
        <f t="shared" ca="1" si="20"/>
        <v>106.1479245320208</v>
      </c>
      <c r="AS14" s="134">
        <f t="shared" ca="1" si="20"/>
        <v>106.1479245320208</v>
      </c>
      <c r="AT14" s="134">
        <f t="shared" ca="1" si="20"/>
        <v>106.1479245320208</v>
      </c>
      <c r="AU14" s="134">
        <f t="shared" ca="1" si="20"/>
        <v>106.1479245320208</v>
      </c>
      <c r="AV14" s="134">
        <f t="shared" ca="1" si="20"/>
        <v>106.1479245320208</v>
      </c>
      <c r="AW14" s="134">
        <f t="shared" ca="1" si="20"/>
        <v>106.1479245320208</v>
      </c>
      <c r="AX14" s="134">
        <f t="shared" ca="1" si="20"/>
        <v>106.1479245320208</v>
      </c>
      <c r="AY14" s="134">
        <f t="shared" ca="1" si="20"/>
        <v>106.1479245320208</v>
      </c>
      <c r="AZ14" s="134">
        <f t="shared" ca="1" si="20"/>
        <v>106.1479245320208</v>
      </c>
      <c r="BA14" s="134">
        <f t="shared" ca="1" si="20"/>
        <v>106.1479245320208</v>
      </c>
      <c r="BB14" s="134">
        <f t="shared" ref="BB14:CG14" ca="1" si="21">$V11</f>
        <v>106.1479245320208</v>
      </c>
      <c r="BC14" s="134">
        <f t="shared" ca="1" si="21"/>
        <v>106.1479245320208</v>
      </c>
      <c r="BD14" s="134">
        <f t="shared" ca="1" si="21"/>
        <v>106.1479245320208</v>
      </c>
      <c r="BE14" s="134">
        <f t="shared" ca="1" si="21"/>
        <v>106.1479245320208</v>
      </c>
      <c r="BF14" s="134">
        <f t="shared" ca="1" si="21"/>
        <v>106.1479245320208</v>
      </c>
      <c r="BG14" s="134">
        <f t="shared" ca="1" si="21"/>
        <v>106.1479245320208</v>
      </c>
      <c r="BH14" s="134">
        <f t="shared" ca="1" si="21"/>
        <v>106.1479245320208</v>
      </c>
      <c r="BI14" s="134">
        <f t="shared" ca="1" si="21"/>
        <v>106.1479245320208</v>
      </c>
      <c r="BJ14" s="134">
        <f t="shared" ca="1" si="21"/>
        <v>106.1479245320208</v>
      </c>
      <c r="BK14" s="134">
        <f t="shared" ca="1" si="21"/>
        <v>106.1479245320208</v>
      </c>
      <c r="BL14" s="134">
        <f t="shared" ca="1" si="21"/>
        <v>106.1479245320208</v>
      </c>
      <c r="BM14" s="134">
        <f t="shared" ca="1" si="21"/>
        <v>106.1479245320208</v>
      </c>
      <c r="BN14" s="134">
        <f t="shared" ca="1" si="21"/>
        <v>106.1479245320208</v>
      </c>
      <c r="BO14" s="134">
        <f t="shared" ca="1" si="21"/>
        <v>106.1479245320208</v>
      </c>
      <c r="BP14" s="134">
        <f t="shared" ca="1" si="21"/>
        <v>106.1479245320208</v>
      </c>
      <c r="BQ14" s="134">
        <f t="shared" ca="1" si="21"/>
        <v>106.1479245320208</v>
      </c>
      <c r="BR14" s="134">
        <f t="shared" ca="1" si="21"/>
        <v>106.1479245320208</v>
      </c>
      <c r="BS14" s="134">
        <f t="shared" ca="1" si="21"/>
        <v>106.1479245320208</v>
      </c>
      <c r="BT14" s="134">
        <f t="shared" ca="1" si="21"/>
        <v>106.1479245320208</v>
      </c>
      <c r="BU14" s="134">
        <f t="shared" ca="1" si="21"/>
        <v>106.1479245320208</v>
      </c>
      <c r="BV14" s="134">
        <f t="shared" ca="1" si="21"/>
        <v>106.1479245320208</v>
      </c>
      <c r="BW14" s="134">
        <f t="shared" ca="1" si="21"/>
        <v>106.1479245320208</v>
      </c>
      <c r="BX14" s="134">
        <f t="shared" ca="1" si="21"/>
        <v>106.1479245320208</v>
      </c>
      <c r="BY14" s="134">
        <f t="shared" ca="1" si="21"/>
        <v>106.1479245320208</v>
      </c>
      <c r="BZ14" s="134">
        <f t="shared" ca="1" si="21"/>
        <v>106.1479245320208</v>
      </c>
      <c r="CA14" s="134">
        <f t="shared" ca="1" si="21"/>
        <v>106.1479245320208</v>
      </c>
      <c r="CB14" s="134">
        <f t="shared" ca="1" si="21"/>
        <v>106.1479245320208</v>
      </c>
      <c r="CC14" s="134">
        <f t="shared" ca="1" si="21"/>
        <v>106.1479245320208</v>
      </c>
      <c r="CD14" s="134">
        <f t="shared" ca="1" si="21"/>
        <v>106.1479245320208</v>
      </c>
      <c r="CE14" s="134">
        <f t="shared" ca="1" si="21"/>
        <v>106.1479245320208</v>
      </c>
      <c r="CF14" s="134">
        <f t="shared" ca="1" si="21"/>
        <v>106.1479245320208</v>
      </c>
      <c r="CG14" s="134">
        <f t="shared" ca="1" si="21"/>
        <v>106.1479245320208</v>
      </c>
      <c r="CH14" s="134">
        <f t="shared" ref="CH14:DQ14" ca="1" si="22">$V11</f>
        <v>106.1479245320208</v>
      </c>
      <c r="CI14" s="134">
        <f t="shared" ca="1" si="22"/>
        <v>106.1479245320208</v>
      </c>
      <c r="CJ14" s="134">
        <f t="shared" ca="1" si="22"/>
        <v>106.1479245320208</v>
      </c>
      <c r="CK14" s="134">
        <f t="shared" ca="1" si="22"/>
        <v>106.1479245320208</v>
      </c>
      <c r="CL14" s="134">
        <f t="shared" ca="1" si="22"/>
        <v>106.1479245320208</v>
      </c>
      <c r="CM14" s="134">
        <f t="shared" ca="1" si="22"/>
        <v>106.1479245320208</v>
      </c>
      <c r="CN14" s="134">
        <f t="shared" ca="1" si="22"/>
        <v>106.1479245320208</v>
      </c>
      <c r="CO14" s="134">
        <f t="shared" ca="1" si="22"/>
        <v>106.1479245320208</v>
      </c>
      <c r="CP14" s="134">
        <f t="shared" ca="1" si="22"/>
        <v>106.1479245320208</v>
      </c>
      <c r="CQ14" s="134">
        <f t="shared" ca="1" si="22"/>
        <v>106.1479245320208</v>
      </c>
      <c r="CR14" s="134">
        <f t="shared" ca="1" si="22"/>
        <v>106.1479245320208</v>
      </c>
      <c r="CS14" s="134">
        <f t="shared" ca="1" si="22"/>
        <v>106.1479245320208</v>
      </c>
      <c r="CT14" s="134">
        <f t="shared" ca="1" si="22"/>
        <v>106.1479245320208</v>
      </c>
      <c r="CU14" s="134">
        <f t="shared" ca="1" si="22"/>
        <v>106.1479245320208</v>
      </c>
      <c r="CV14" s="134">
        <f t="shared" ca="1" si="22"/>
        <v>106.1479245320208</v>
      </c>
      <c r="CW14" s="134">
        <f t="shared" ca="1" si="22"/>
        <v>106.1479245320208</v>
      </c>
      <c r="CX14" s="134">
        <f t="shared" ca="1" si="22"/>
        <v>106.1479245320208</v>
      </c>
      <c r="CY14" s="134">
        <f t="shared" ca="1" si="22"/>
        <v>106.1479245320208</v>
      </c>
      <c r="CZ14" s="134">
        <f t="shared" ca="1" si="22"/>
        <v>106.1479245320208</v>
      </c>
      <c r="DA14" s="134">
        <f t="shared" ca="1" si="22"/>
        <v>106.1479245320208</v>
      </c>
      <c r="DB14" s="134">
        <f t="shared" ca="1" si="22"/>
        <v>106.1479245320208</v>
      </c>
      <c r="DC14" s="134">
        <f t="shared" ca="1" si="22"/>
        <v>106.1479245320208</v>
      </c>
      <c r="DD14" s="134">
        <f t="shared" ca="1" si="22"/>
        <v>106.1479245320208</v>
      </c>
      <c r="DE14" s="134">
        <f t="shared" ca="1" si="22"/>
        <v>106.1479245320208</v>
      </c>
      <c r="DF14" s="134">
        <f t="shared" ca="1" si="22"/>
        <v>106.1479245320208</v>
      </c>
      <c r="DG14" s="134">
        <f t="shared" ca="1" si="22"/>
        <v>106.1479245320208</v>
      </c>
      <c r="DH14" s="134">
        <f t="shared" ca="1" si="22"/>
        <v>106.1479245320208</v>
      </c>
      <c r="DI14" s="134">
        <f t="shared" ca="1" si="22"/>
        <v>106.1479245320208</v>
      </c>
      <c r="DJ14" s="134">
        <f t="shared" ca="1" si="22"/>
        <v>106.1479245320208</v>
      </c>
      <c r="DK14" s="134">
        <f t="shared" ca="1" si="22"/>
        <v>106.1479245320208</v>
      </c>
      <c r="DL14" s="134">
        <f t="shared" ca="1" si="22"/>
        <v>106.1479245320208</v>
      </c>
      <c r="DM14" s="134">
        <f t="shared" ca="1" si="22"/>
        <v>106.1479245320208</v>
      </c>
      <c r="DN14" s="134">
        <f t="shared" ca="1" si="22"/>
        <v>106.1479245320208</v>
      </c>
      <c r="DO14" s="134">
        <f t="shared" ca="1" si="22"/>
        <v>106.1479245320208</v>
      </c>
      <c r="DP14" s="134">
        <f t="shared" ca="1" si="22"/>
        <v>106.1479245320208</v>
      </c>
      <c r="DQ14" s="134">
        <f t="shared" ca="1" si="22"/>
        <v>106.1479245320208</v>
      </c>
      <c r="DS14" s="128" t="s">
        <v>175</v>
      </c>
      <c r="DT14" s="135">
        <f ca="1"/>
        <v>71.920922527017936</v>
      </c>
      <c r="DU14" s="135">
        <f ca="1"/>
        <v>29.22204377315154</v>
      </c>
      <c r="DV14" s="135">
        <f ca="1"/>
        <v>15.861696758774016</v>
      </c>
      <c r="DW14" s="135">
        <f ca="1"/>
        <v>71.204662031938469</v>
      </c>
      <c r="DX14" s="135">
        <f ca="1"/>
        <v>24.677918834757193</v>
      </c>
      <c r="DY14" s="135">
        <f ca="1"/>
        <v>16.052557424440884</v>
      </c>
      <c r="DZ14" s="127">
        <f ca="1"/>
        <v>4.6041859591297696</v>
      </c>
      <c r="EA14" s="127">
        <f t="shared" ca="1" si="3"/>
        <v>21.198528346247716</v>
      </c>
      <c r="EB14" s="127">
        <f t="shared" ca="1" si="4"/>
        <v>0.49729782308517356</v>
      </c>
      <c r="EC14" s="127">
        <f ca="1"/>
        <v>-0.15655526318116511</v>
      </c>
      <c r="ED14" s="127">
        <f ca="1"/>
        <v>4.5502361271206837</v>
      </c>
      <c r="EE14" s="127">
        <f t="shared" ca="1" si="9"/>
        <v>4.5502361271206837</v>
      </c>
      <c r="EF14" s="126">
        <f t="shared" ca="1" si="10"/>
        <v>2</v>
      </c>
      <c r="EH14" s="118" t="s">
        <v>92</v>
      </c>
      <c r="EI14" s="119">
        <f>IF(EI10=1,1,IF(EI10&lt;1,EI10,EI11*(1-(1/3.6)*EXP((-EI8-42)/92))))</f>
        <v>1</v>
      </c>
      <c r="EJ14" s="118"/>
      <c r="EK14" s="127"/>
      <c r="EL14" s="128">
        <v>389</v>
      </c>
      <c r="EM14" s="237">
        <f ca="1">IF(Calculator!$C$3,OFFSET('SPD Library'!B14,0,Calculator!$C$3-1),Calculator!C15)</f>
        <v>6.4667000000000002E-2</v>
      </c>
      <c r="EN14" s="127">
        <f ca="1">RefCalc!B14</f>
        <v>0.19292366156668614</v>
      </c>
      <c r="EO14" s="127">
        <f ca="1">RefCalc!F14</f>
        <v>0.50103785269939027</v>
      </c>
      <c r="EP14" s="127"/>
    </row>
    <row r="15" spans="2:146" ht="13.5" customHeight="1">
      <c r="B15" s="461" t="s">
        <v>606</v>
      </c>
      <c r="C15" s="461"/>
      <c r="D15" s="461"/>
      <c r="E15" s="461"/>
      <c r="F15" s="461"/>
      <c r="G15" s="461"/>
      <c r="H15" s="461"/>
      <c r="I15" s="461"/>
      <c r="J15" s="461"/>
      <c r="K15" s="461"/>
      <c r="L15" s="461"/>
      <c r="M15" s="461"/>
      <c r="N15" s="461"/>
      <c r="O15" s="461"/>
      <c r="P15" s="461"/>
      <c r="Q15" s="461"/>
      <c r="R15" s="461"/>
      <c r="S15" s="228"/>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c r="DO15" s="121"/>
      <c r="DP15" s="121"/>
      <c r="DQ15" s="121"/>
      <c r="DS15" s="128" t="s">
        <v>176</v>
      </c>
      <c r="DT15" s="135">
        <f ca="1"/>
        <v>54.628201172955627</v>
      </c>
      <c r="DU15" s="135">
        <f ca="1"/>
        <v>29.494231482996081</v>
      </c>
      <c r="DV15" s="135">
        <f ca="1"/>
        <v>16.641605683475465</v>
      </c>
      <c r="DW15" s="135">
        <f ca="1"/>
        <v>54.385932120515243</v>
      </c>
      <c r="DX15" s="135">
        <f ca="1"/>
        <v>24.669991069614547</v>
      </c>
      <c r="DY15" s="135">
        <f ca="1"/>
        <v>17.015183791298394</v>
      </c>
      <c r="DZ15" s="127">
        <f ca="1"/>
        <v>4.8447446230444973</v>
      </c>
      <c r="EA15" s="127">
        <f t="shared" ca="1" si="3"/>
        <v>23.471550462518568</v>
      </c>
      <c r="EB15" s="127">
        <f t="shared" ca="1" si="4"/>
        <v>0.51370461325640338</v>
      </c>
      <c r="EC15" s="127">
        <f ca="1"/>
        <v>-0.15801574770209861</v>
      </c>
      <c r="ED15" s="127">
        <f ca="1"/>
        <v>5.1613808740586009</v>
      </c>
      <c r="EE15" s="127">
        <f t="shared" ca="1" si="9"/>
        <v>5.1613808740586009</v>
      </c>
      <c r="EF15" s="126">
        <f t="shared" ca="1" si="10"/>
        <v>2</v>
      </c>
      <c r="EH15" s="127"/>
      <c r="EI15" s="127"/>
      <c r="EJ15" s="127"/>
      <c r="EK15" s="127"/>
      <c r="EL15" s="128">
        <v>390</v>
      </c>
      <c r="EM15" s="237">
        <f ca="1">IF(Calculator!$C$3,OFFSET('SPD Library'!B15,0,Calculator!$C$3-1),Calculator!C16)</f>
        <v>6.7322999999999994E-2</v>
      </c>
      <c r="EN15" s="127">
        <f ca="1">RefCalc!B15</f>
        <v>0.20084741317293225</v>
      </c>
      <c r="EO15" s="127">
        <f ca="1">RefCalc!F15</f>
        <v>0.50555140190107029</v>
      </c>
      <c r="EP15" s="127"/>
    </row>
    <row r="16" spans="2:146" ht="13.5" customHeight="1">
      <c r="B16" s="350" t="s">
        <v>694</v>
      </c>
      <c r="C16" s="351">
        <f t="shared" ref="C16:R16" si="23">(-PI()/16+PI()/8*C10)</f>
        <v>0.19634954084936207</v>
      </c>
      <c r="D16" s="351">
        <f t="shared" si="23"/>
        <v>0.58904862254808621</v>
      </c>
      <c r="E16" s="351">
        <f t="shared" si="23"/>
        <v>0.98174770424681035</v>
      </c>
      <c r="F16" s="351">
        <f t="shared" si="23"/>
        <v>1.3744467859455345</v>
      </c>
      <c r="G16" s="351">
        <f t="shared" si="23"/>
        <v>1.7671458676442586</v>
      </c>
      <c r="H16" s="351">
        <f t="shared" si="23"/>
        <v>2.1598449493429825</v>
      </c>
      <c r="I16" s="351">
        <f t="shared" si="23"/>
        <v>2.5525440310417071</v>
      </c>
      <c r="J16" s="351">
        <f t="shared" si="23"/>
        <v>2.9452431127404308</v>
      </c>
      <c r="K16" s="351">
        <f t="shared" si="23"/>
        <v>3.3379421944391554</v>
      </c>
      <c r="L16" s="351">
        <f t="shared" si="23"/>
        <v>3.7306412761378791</v>
      </c>
      <c r="M16" s="351">
        <f t="shared" si="23"/>
        <v>4.1233403578366028</v>
      </c>
      <c r="N16" s="351">
        <f t="shared" si="23"/>
        <v>4.5160394395353274</v>
      </c>
      <c r="O16" s="351">
        <f t="shared" si="23"/>
        <v>4.908738521234052</v>
      </c>
      <c r="P16" s="351">
        <f t="shared" si="23"/>
        <v>5.3014376029327757</v>
      </c>
      <c r="Q16" s="351">
        <f t="shared" si="23"/>
        <v>5.6941366846314994</v>
      </c>
      <c r="R16" s="351">
        <f t="shared" si="23"/>
        <v>6.0868357663302239</v>
      </c>
      <c r="S16" s="228">
        <f t="shared" ref="S16:S22" si="24">C16</f>
        <v>0.19634954084936207</v>
      </c>
      <c r="U16" s="133" t="s">
        <v>94</v>
      </c>
      <c r="V16" s="134">
        <f t="shared" ref="V16:BA16" si="25">1/(5*$EI$8+1)</f>
        <v>1.996007984031936E-3</v>
      </c>
      <c r="W16" s="134">
        <f t="shared" si="25"/>
        <v>1.996007984031936E-3</v>
      </c>
      <c r="X16" s="134">
        <f t="shared" si="25"/>
        <v>1.996007984031936E-3</v>
      </c>
      <c r="Y16" s="134">
        <f t="shared" si="25"/>
        <v>1.996007984031936E-3</v>
      </c>
      <c r="Z16" s="134">
        <f t="shared" si="25"/>
        <v>1.996007984031936E-3</v>
      </c>
      <c r="AA16" s="134">
        <f t="shared" si="25"/>
        <v>1.996007984031936E-3</v>
      </c>
      <c r="AB16" s="134">
        <f t="shared" si="25"/>
        <v>1.996007984031936E-3</v>
      </c>
      <c r="AC16" s="134">
        <f t="shared" si="25"/>
        <v>1.996007984031936E-3</v>
      </c>
      <c r="AD16" s="134">
        <f t="shared" si="25"/>
        <v>1.996007984031936E-3</v>
      </c>
      <c r="AE16" s="134">
        <f t="shared" si="25"/>
        <v>1.996007984031936E-3</v>
      </c>
      <c r="AF16" s="134">
        <f t="shared" si="25"/>
        <v>1.996007984031936E-3</v>
      </c>
      <c r="AG16" s="134">
        <f t="shared" si="25"/>
        <v>1.996007984031936E-3</v>
      </c>
      <c r="AH16" s="134">
        <f t="shared" si="25"/>
        <v>1.996007984031936E-3</v>
      </c>
      <c r="AI16" s="134">
        <f t="shared" si="25"/>
        <v>1.996007984031936E-3</v>
      </c>
      <c r="AJ16" s="134">
        <f t="shared" si="25"/>
        <v>1.996007984031936E-3</v>
      </c>
      <c r="AK16" s="134">
        <f t="shared" si="25"/>
        <v>1.996007984031936E-3</v>
      </c>
      <c r="AL16" s="134">
        <f t="shared" si="25"/>
        <v>1.996007984031936E-3</v>
      </c>
      <c r="AM16" s="134">
        <f t="shared" si="25"/>
        <v>1.996007984031936E-3</v>
      </c>
      <c r="AN16" s="134">
        <f t="shared" si="25"/>
        <v>1.996007984031936E-3</v>
      </c>
      <c r="AO16" s="134">
        <f t="shared" si="25"/>
        <v>1.996007984031936E-3</v>
      </c>
      <c r="AP16" s="134">
        <f t="shared" si="25"/>
        <v>1.996007984031936E-3</v>
      </c>
      <c r="AQ16" s="134">
        <f t="shared" si="25"/>
        <v>1.996007984031936E-3</v>
      </c>
      <c r="AR16" s="134">
        <f t="shared" si="25"/>
        <v>1.996007984031936E-3</v>
      </c>
      <c r="AS16" s="134">
        <f t="shared" si="25"/>
        <v>1.996007984031936E-3</v>
      </c>
      <c r="AT16" s="134">
        <f t="shared" si="25"/>
        <v>1.996007984031936E-3</v>
      </c>
      <c r="AU16" s="134">
        <f t="shared" si="25"/>
        <v>1.996007984031936E-3</v>
      </c>
      <c r="AV16" s="134">
        <f t="shared" si="25"/>
        <v>1.996007984031936E-3</v>
      </c>
      <c r="AW16" s="134">
        <f t="shared" si="25"/>
        <v>1.996007984031936E-3</v>
      </c>
      <c r="AX16" s="134">
        <f t="shared" si="25"/>
        <v>1.996007984031936E-3</v>
      </c>
      <c r="AY16" s="134">
        <f t="shared" si="25"/>
        <v>1.996007984031936E-3</v>
      </c>
      <c r="AZ16" s="134">
        <f t="shared" si="25"/>
        <v>1.996007984031936E-3</v>
      </c>
      <c r="BA16" s="134">
        <f t="shared" si="25"/>
        <v>1.996007984031936E-3</v>
      </c>
      <c r="BB16" s="134">
        <f t="shared" ref="BB16:CG16" si="26">1/(5*$EI$8+1)</f>
        <v>1.996007984031936E-3</v>
      </c>
      <c r="BC16" s="134">
        <f t="shared" si="26"/>
        <v>1.996007984031936E-3</v>
      </c>
      <c r="BD16" s="134">
        <f t="shared" si="26"/>
        <v>1.996007984031936E-3</v>
      </c>
      <c r="BE16" s="134">
        <f t="shared" si="26"/>
        <v>1.996007984031936E-3</v>
      </c>
      <c r="BF16" s="134">
        <f t="shared" si="26"/>
        <v>1.996007984031936E-3</v>
      </c>
      <c r="BG16" s="134">
        <f t="shared" si="26"/>
        <v>1.996007984031936E-3</v>
      </c>
      <c r="BH16" s="134">
        <f t="shared" si="26"/>
        <v>1.996007984031936E-3</v>
      </c>
      <c r="BI16" s="134">
        <f t="shared" si="26"/>
        <v>1.996007984031936E-3</v>
      </c>
      <c r="BJ16" s="134">
        <f t="shared" si="26"/>
        <v>1.996007984031936E-3</v>
      </c>
      <c r="BK16" s="134">
        <f t="shared" si="26"/>
        <v>1.996007984031936E-3</v>
      </c>
      <c r="BL16" s="134">
        <f t="shared" si="26"/>
        <v>1.996007984031936E-3</v>
      </c>
      <c r="BM16" s="134">
        <f t="shared" si="26"/>
        <v>1.996007984031936E-3</v>
      </c>
      <c r="BN16" s="134">
        <f t="shared" si="26"/>
        <v>1.996007984031936E-3</v>
      </c>
      <c r="BO16" s="134">
        <f t="shared" si="26"/>
        <v>1.996007984031936E-3</v>
      </c>
      <c r="BP16" s="134">
        <f t="shared" si="26"/>
        <v>1.996007984031936E-3</v>
      </c>
      <c r="BQ16" s="134">
        <f t="shared" si="26"/>
        <v>1.996007984031936E-3</v>
      </c>
      <c r="BR16" s="134">
        <f t="shared" si="26"/>
        <v>1.996007984031936E-3</v>
      </c>
      <c r="BS16" s="134">
        <f t="shared" si="26"/>
        <v>1.996007984031936E-3</v>
      </c>
      <c r="BT16" s="134">
        <f t="shared" si="26"/>
        <v>1.996007984031936E-3</v>
      </c>
      <c r="BU16" s="134">
        <f t="shared" si="26"/>
        <v>1.996007984031936E-3</v>
      </c>
      <c r="BV16" s="134">
        <f t="shared" si="26"/>
        <v>1.996007984031936E-3</v>
      </c>
      <c r="BW16" s="134">
        <f t="shared" si="26"/>
        <v>1.996007984031936E-3</v>
      </c>
      <c r="BX16" s="134">
        <f t="shared" si="26"/>
        <v>1.996007984031936E-3</v>
      </c>
      <c r="BY16" s="134">
        <f t="shared" si="26"/>
        <v>1.996007984031936E-3</v>
      </c>
      <c r="BZ16" s="134">
        <f t="shared" si="26"/>
        <v>1.996007984031936E-3</v>
      </c>
      <c r="CA16" s="134">
        <f t="shared" si="26"/>
        <v>1.996007984031936E-3</v>
      </c>
      <c r="CB16" s="134">
        <f t="shared" si="26"/>
        <v>1.996007984031936E-3</v>
      </c>
      <c r="CC16" s="134">
        <f t="shared" si="26"/>
        <v>1.996007984031936E-3</v>
      </c>
      <c r="CD16" s="134">
        <f t="shared" si="26"/>
        <v>1.996007984031936E-3</v>
      </c>
      <c r="CE16" s="134">
        <f t="shared" si="26"/>
        <v>1.996007984031936E-3</v>
      </c>
      <c r="CF16" s="134">
        <f t="shared" si="26"/>
        <v>1.996007984031936E-3</v>
      </c>
      <c r="CG16" s="134">
        <f t="shared" si="26"/>
        <v>1.996007984031936E-3</v>
      </c>
      <c r="CH16" s="134">
        <f t="shared" ref="CH16:DQ16" si="27">1/(5*$EI$8+1)</f>
        <v>1.996007984031936E-3</v>
      </c>
      <c r="CI16" s="134">
        <f t="shared" si="27"/>
        <v>1.996007984031936E-3</v>
      </c>
      <c r="CJ16" s="134">
        <f t="shared" si="27"/>
        <v>1.996007984031936E-3</v>
      </c>
      <c r="CK16" s="134">
        <f t="shared" si="27"/>
        <v>1.996007984031936E-3</v>
      </c>
      <c r="CL16" s="134">
        <f t="shared" si="27"/>
        <v>1.996007984031936E-3</v>
      </c>
      <c r="CM16" s="134">
        <f t="shared" si="27"/>
        <v>1.996007984031936E-3</v>
      </c>
      <c r="CN16" s="134">
        <f t="shared" si="27"/>
        <v>1.996007984031936E-3</v>
      </c>
      <c r="CO16" s="134">
        <f t="shared" si="27"/>
        <v>1.996007984031936E-3</v>
      </c>
      <c r="CP16" s="134">
        <f t="shared" si="27"/>
        <v>1.996007984031936E-3</v>
      </c>
      <c r="CQ16" s="134">
        <f t="shared" si="27"/>
        <v>1.996007984031936E-3</v>
      </c>
      <c r="CR16" s="134">
        <f t="shared" si="27"/>
        <v>1.996007984031936E-3</v>
      </c>
      <c r="CS16" s="134">
        <f t="shared" si="27"/>
        <v>1.996007984031936E-3</v>
      </c>
      <c r="CT16" s="134">
        <f t="shared" si="27"/>
        <v>1.996007984031936E-3</v>
      </c>
      <c r="CU16" s="134">
        <f t="shared" si="27"/>
        <v>1.996007984031936E-3</v>
      </c>
      <c r="CV16" s="134">
        <f t="shared" si="27"/>
        <v>1.996007984031936E-3</v>
      </c>
      <c r="CW16" s="134">
        <f t="shared" si="27"/>
        <v>1.996007984031936E-3</v>
      </c>
      <c r="CX16" s="134">
        <f t="shared" si="27"/>
        <v>1.996007984031936E-3</v>
      </c>
      <c r="CY16" s="134">
        <f t="shared" si="27"/>
        <v>1.996007984031936E-3</v>
      </c>
      <c r="CZ16" s="134">
        <f t="shared" si="27"/>
        <v>1.996007984031936E-3</v>
      </c>
      <c r="DA16" s="134">
        <f t="shared" si="27"/>
        <v>1.996007984031936E-3</v>
      </c>
      <c r="DB16" s="134">
        <f t="shared" si="27"/>
        <v>1.996007984031936E-3</v>
      </c>
      <c r="DC16" s="134">
        <f t="shared" si="27"/>
        <v>1.996007984031936E-3</v>
      </c>
      <c r="DD16" s="134">
        <f t="shared" si="27"/>
        <v>1.996007984031936E-3</v>
      </c>
      <c r="DE16" s="134">
        <f t="shared" si="27"/>
        <v>1.996007984031936E-3</v>
      </c>
      <c r="DF16" s="134">
        <f t="shared" si="27"/>
        <v>1.996007984031936E-3</v>
      </c>
      <c r="DG16" s="134">
        <f t="shared" si="27"/>
        <v>1.996007984031936E-3</v>
      </c>
      <c r="DH16" s="134">
        <f t="shared" si="27"/>
        <v>1.996007984031936E-3</v>
      </c>
      <c r="DI16" s="134">
        <f t="shared" si="27"/>
        <v>1.996007984031936E-3</v>
      </c>
      <c r="DJ16" s="134">
        <f t="shared" si="27"/>
        <v>1.996007984031936E-3</v>
      </c>
      <c r="DK16" s="134">
        <f t="shared" si="27"/>
        <v>1.996007984031936E-3</v>
      </c>
      <c r="DL16" s="134">
        <f t="shared" si="27"/>
        <v>1.996007984031936E-3</v>
      </c>
      <c r="DM16" s="134">
        <f t="shared" si="27"/>
        <v>1.996007984031936E-3</v>
      </c>
      <c r="DN16" s="134">
        <f t="shared" si="27"/>
        <v>1.996007984031936E-3</v>
      </c>
      <c r="DO16" s="134">
        <f t="shared" si="27"/>
        <v>1.996007984031936E-3</v>
      </c>
      <c r="DP16" s="134">
        <f t="shared" si="27"/>
        <v>1.996007984031936E-3</v>
      </c>
      <c r="DQ16" s="134">
        <f t="shared" si="27"/>
        <v>1.996007984031936E-3</v>
      </c>
      <c r="DS16" s="123" t="s">
        <v>177</v>
      </c>
      <c r="DT16" s="135">
        <f ca="1"/>
        <v>60.577564928076718</v>
      </c>
      <c r="DU16" s="135">
        <f ca="1"/>
        <v>30.837550428057977</v>
      </c>
      <c r="DV16" s="135">
        <f ca="1"/>
        <v>18.267780009896232</v>
      </c>
      <c r="DW16" s="135">
        <f ca="1"/>
        <v>59.866289805893338</v>
      </c>
      <c r="DX16" s="135">
        <f ca="1"/>
        <v>25.493209259053391</v>
      </c>
      <c r="DY16" s="135">
        <f ca="1"/>
        <v>18.585571398721182</v>
      </c>
      <c r="DZ16" s="127">
        <f ca="1"/>
        <v>5.400822733340318</v>
      </c>
      <c r="EA16" s="127">
        <f t="shared" ca="1" si="3"/>
        <v>29.168886196965584</v>
      </c>
      <c r="EB16" s="127">
        <f t="shared" ca="1" si="4"/>
        <v>0.53480328533189925</v>
      </c>
      <c r="EC16" s="127">
        <f ca="1"/>
        <v>-0.16701746176201557</v>
      </c>
      <c r="ED16" s="127">
        <f ca="1"/>
        <v>5.4515774477846932</v>
      </c>
      <c r="EE16" s="127">
        <f t="shared" ca="1" si="9"/>
        <v>5.4515774477846932</v>
      </c>
      <c r="EF16" s="126">
        <f t="shared" ca="1" si="10"/>
        <v>2</v>
      </c>
      <c r="EH16" s="460" t="s">
        <v>81</v>
      </c>
      <c r="EI16" s="460"/>
      <c r="EJ16" s="460"/>
      <c r="EK16" s="127"/>
      <c r="EL16" s="128">
        <v>391</v>
      </c>
      <c r="EM16" s="237">
        <f ca="1">IF(Calculator!$C$3,OFFSET('SPD Library'!B16,0,Calculator!$C$3-1),Calculator!C17)</f>
        <v>6.9750000000000006E-2</v>
      </c>
      <c r="EN16" s="127">
        <f ca="1">RefCalc!B16</f>
        <v>0.20808797987035677</v>
      </c>
      <c r="EO16" s="127">
        <f ca="1">RefCalc!F16</f>
        <v>0.53183332410917905</v>
      </c>
      <c r="EP16" s="127"/>
    </row>
    <row r="17" spans="2:146" ht="13.5" customHeight="1">
      <c r="B17" s="350" t="s">
        <v>695</v>
      </c>
      <c r="C17" s="351">
        <f t="shared" ref="C17:R17" ca="1" si="28">DAVERAGE($DT$4:$EF$103,"a'r,i",C$9:C$10)</f>
        <v>23.84566923686333</v>
      </c>
      <c r="D17" s="351">
        <f t="shared" ca="1" si="28"/>
        <v>18.637988215829285</v>
      </c>
      <c r="E17" s="351">
        <f t="shared" ca="1" si="28"/>
        <v>13.43784035633449</v>
      </c>
      <c r="F17" s="351">
        <f t="shared" ca="1" si="28"/>
        <v>4.5004731928025912</v>
      </c>
      <c r="G17" s="351">
        <f t="shared" ca="1" si="28"/>
        <v>-1.5455436094515416</v>
      </c>
      <c r="H17" s="351">
        <f t="shared" ca="1" si="28"/>
        <v>-10.214295245136267</v>
      </c>
      <c r="I17" s="351">
        <f t="shared" ca="1" si="28"/>
        <v>-17.902067099994753</v>
      </c>
      <c r="J17" s="351">
        <f t="shared" ca="1" si="28"/>
        <v>-24.017250893367009</v>
      </c>
      <c r="K17" s="351">
        <f t="shared" ca="1" si="28"/>
        <v>-15.676702048345296</v>
      </c>
      <c r="L17" s="351">
        <f t="shared" ca="1" si="28"/>
        <v>-19.742090550384859</v>
      </c>
      <c r="M17" s="351">
        <f t="shared" ca="1" si="28"/>
        <v>-12.847507976181205</v>
      </c>
      <c r="N17" s="351">
        <f t="shared" ca="1" si="28"/>
        <v>-3.727138602393973</v>
      </c>
      <c r="O17" s="351">
        <f t="shared" ca="1" si="28"/>
        <v>1.9319844098580772</v>
      </c>
      <c r="P17" s="351">
        <f t="shared" ca="1" si="28"/>
        <v>12.643781996878728</v>
      </c>
      <c r="Q17" s="351">
        <f t="shared" ca="1" si="28"/>
        <v>12.134792703524402</v>
      </c>
      <c r="R17" s="351">
        <f t="shared" ca="1" si="28"/>
        <v>22.601966714280515</v>
      </c>
      <c r="S17" s="228">
        <f t="shared" ca="1" si="24"/>
        <v>23.84566923686333</v>
      </c>
      <c r="U17" s="133" t="s">
        <v>95</v>
      </c>
      <c r="V17" s="134">
        <f t="shared" ref="V17:BA17" si="29">0.2*V16^4*5*$EI$8+0.1*(1-V16^4)^2*(5*$EI$8)^(1/3)</f>
        <v>0.79370052754616693</v>
      </c>
      <c r="W17" s="134">
        <f t="shared" si="29"/>
        <v>0.79370052754616693</v>
      </c>
      <c r="X17" s="134">
        <f t="shared" si="29"/>
        <v>0.79370052754616693</v>
      </c>
      <c r="Y17" s="134">
        <f t="shared" si="29"/>
        <v>0.79370052754616693</v>
      </c>
      <c r="Z17" s="134">
        <f t="shared" si="29"/>
        <v>0.79370052754616693</v>
      </c>
      <c r="AA17" s="134">
        <f t="shared" si="29"/>
        <v>0.79370052754616693</v>
      </c>
      <c r="AB17" s="134">
        <f t="shared" si="29"/>
        <v>0.79370052754616693</v>
      </c>
      <c r="AC17" s="134">
        <f t="shared" si="29"/>
        <v>0.79370052754616693</v>
      </c>
      <c r="AD17" s="134">
        <f t="shared" si="29"/>
        <v>0.79370052754616693</v>
      </c>
      <c r="AE17" s="134">
        <f t="shared" si="29"/>
        <v>0.79370052754616693</v>
      </c>
      <c r="AF17" s="134">
        <f t="shared" si="29"/>
        <v>0.79370052754616693</v>
      </c>
      <c r="AG17" s="134">
        <f t="shared" si="29"/>
        <v>0.79370052754616693</v>
      </c>
      <c r="AH17" s="134">
        <f t="shared" si="29"/>
        <v>0.79370052754616693</v>
      </c>
      <c r="AI17" s="134">
        <f t="shared" si="29"/>
        <v>0.79370052754616693</v>
      </c>
      <c r="AJ17" s="134">
        <f t="shared" si="29"/>
        <v>0.79370052754616693</v>
      </c>
      <c r="AK17" s="134">
        <f t="shared" si="29"/>
        <v>0.79370052754616693</v>
      </c>
      <c r="AL17" s="134">
        <f t="shared" si="29"/>
        <v>0.79370052754616693</v>
      </c>
      <c r="AM17" s="134">
        <f t="shared" si="29"/>
        <v>0.79370052754616693</v>
      </c>
      <c r="AN17" s="134">
        <f t="shared" si="29"/>
        <v>0.79370052754616693</v>
      </c>
      <c r="AO17" s="134">
        <f t="shared" si="29"/>
        <v>0.79370052754616693</v>
      </c>
      <c r="AP17" s="134">
        <f t="shared" si="29"/>
        <v>0.79370052754616693</v>
      </c>
      <c r="AQ17" s="134">
        <f t="shared" si="29"/>
        <v>0.79370052754616693</v>
      </c>
      <c r="AR17" s="134">
        <f t="shared" si="29"/>
        <v>0.79370052754616693</v>
      </c>
      <c r="AS17" s="134">
        <f t="shared" si="29"/>
        <v>0.79370052754616693</v>
      </c>
      <c r="AT17" s="134">
        <f t="shared" si="29"/>
        <v>0.79370052754616693</v>
      </c>
      <c r="AU17" s="134">
        <f t="shared" si="29"/>
        <v>0.79370052754616693</v>
      </c>
      <c r="AV17" s="134">
        <f t="shared" si="29"/>
        <v>0.79370052754616693</v>
      </c>
      <c r="AW17" s="134">
        <f t="shared" si="29"/>
        <v>0.79370052754616693</v>
      </c>
      <c r="AX17" s="134">
        <f t="shared" si="29"/>
        <v>0.79370052754616693</v>
      </c>
      <c r="AY17" s="134">
        <f t="shared" si="29"/>
        <v>0.79370052754616693</v>
      </c>
      <c r="AZ17" s="134">
        <f t="shared" si="29"/>
        <v>0.79370052754616693</v>
      </c>
      <c r="BA17" s="134">
        <f t="shared" si="29"/>
        <v>0.79370052754616693</v>
      </c>
      <c r="BB17" s="134">
        <f t="shared" ref="BB17:CG17" si="30">0.2*BB16^4*5*$EI$8+0.1*(1-BB16^4)^2*(5*$EI$8)^(1/3)</f>
        <v>0.79370052754616693</v>
      </c>
      <c r="BC17" s="134">
        <f t="shared" si="30"/>
        <v>0.79370052754616693</v>
      </c>
      <c r="BD17" s="134">
        <f t="shared" si="30"/>
        <v>0.79370052754616693</v>
      </c>
      <c r="BE17" s="134">
        <f t="shared" si="30"/>
        <v>0.79370052754616693</v>
      </c>
      <c r="BF17" s="134">
        <f t="shared" si="30"/>
        <v>0.79370052754616693</v>
      </c>
      <c r="BG17" s="134">
        <f t="shared" si="30"/>
        <v>0.79370052754616693</v>
      </c>
      <c r="BH17" s="134">
        <f t="shared" si="30"/>
        <v>0.79370052754616693</v>
      </c>
      <c r="BI17" s="134">
        <f t="shared" si="30"/>
        <v>0.79370052754616693</v>
      </c>
      <c r="BJ17" s="134">
        <f t="shared" si="30"/>
        <v>0.79370052754616693</v>
      </c>
      <c r="BK17" s="134">
        <f t="shared" si="30"/>
        <v>0.79370052754616693</v>
      </c>
      <c r="BL17" s="134">
        <f t="shared" si="30"/>
        <v>0.79370052754616693</v>
      </c>
      <c r="BM17" s="134">
        <f t="shared" si="30"/>
        <v>0.79370052754616693</v>
      </c>
      <c r="BN17" s="134">
        <f t="shared" si="30"/>
        <v>0.79370052754616693</v>
      </c>
      <c r="BO17" s="134">
        <f t="shared" si="30"/>
        <v>0.79370052754616693</v>
      </c>
      <c r="BP17" s="134">
        <f t="shared" si="30"/>
        <v>0.79370052754616693</v>
      </c>
      <c r="BQ17" s="134">
        <f t="shared" si="30"/>
        <v>0.79370052754616693</v>
      </c>
      <c r="BR17" s="134">
        <f t="shared" si="30"/>
        <v>0.79370052754616693</v>
      </c>
      <c r="BS17" s="134">
        <f t="shared" si="30"/>
        <v>0.79370052754616693</v>
      </c>
      <c r="BT17" s="134">
        <f t="shared" si="30"/>
        <v>0.79370052754616693</v>
      </c>
      <c r="BU17" s="134">
        <f t="shared" si="30"/>
        <v>0.79370052754616693</v>
      </c>
      <c r="BV17" s="134">
        <f t="shared" si="30"/>
        <v>0.79370052754616693</v>
      </c>
      <c r="BW17" s="134">
        <f t="shared" si="30"/>
        <v>0.79370052754616693</v>
      </c>
      <c r="BX17" s="134">
        <f t="shared" si="30"/>
        <v>0.79370052754616693</v>
      </c>
      <c r="BY17" s="134">
        <f t="shared" si="30"/>
        <v>0.79370052754616693</v>
      </c>
      <c r="BZ17" s="134">
        <f t="shared" si="30"/>
        <v>0.79370052754616693</v>
      </c>
      <c r="CA17" s="134">
        <f t="shared" si="30"/>
        <v>0.79370052754616693</v>
      </c>
      <c r="CB17" s="134">
        <f t="shared" si="30"/>
        <v>0.79370052754616693</v>
      </c>
      <c r="CC17" s="134">
        <f t="shared" si="30"/>
        <v>0.79370052754616693</v>
      </c>
      <c r="CD17" s="134">
        <f t="shared" si="30"/>
        <v>0.79370052754616693</v>
      </c>
      <c r="CE17" s="134">
        <f t="shared" si="30"/>
        <v>0.79370052754616693</v>
      </c>
      <c r="CF17" s="134">
        <f t="shared" si="30"/>
        <v>0.79370052754616693</v>
      </c>
      <c r="CG17" s="134">
        <f t="shared" si="30"/>
        <v>0.79370052754616693</v>
      </c>
      <c r="CH17" s="134">
        <f t="shared" ref="CH17:DM17" si="31">0.2*CH16^4*5*$EI$8+0.1*(1-CH16^4)^2*(5*$EI$8)^(1/3)</f>
        <v>0.79370052754616693</v>
      </c>
      <c r="CI17" s="134">
        <f t="shared" si="31"/>
        <v>0.79370052754616693</v>
      </c>
      <c r="CJ17" s="134">
        <f t="shared" si="31"/>
        <v>0.79370052754616693</v>
      </c>
      <c r="CK17" s="134">
        <f t="shared" si="31"/>
        <v>0.79370052754616693</v>
      </c>
      <c r="CL17" s="134">
        <f t="shared" si="31"/>
        <v>0.79370052754616693</v>
      </c>
      <c r="CM17" s="134">
        <f t="shared" si="31"/>
        <v>0.79370052754616693</v>
      </c>
      <c r="CN17" s="134">
        <f t="shared" si="31"/>
        <v>0.79370052754616693</v>
      </c>
      <c r="CO17" s="134">
        <f t="shared" si="31"/>
        <v>0.79370052754616693</v>
      </c>
      <c r="CP17" s="134">
        <f t="shared" si="31"/>
        <v>0.79370052754616693</v>
      </c>
      <c r="CQ17" s="134">
        <f t="shared" si="31"/>
        <v>0.79370052754616693</v>
      </c>
      <c r="CR17" s="134">
        <f t="shared" si="31"/>
        <v>0.79370052754616693</v>
      </c>
      <c r="CS17" s="134">
        <f t="shared" si="31"/>
        <v>0.79370052754616693</v>
      </c>
      <c r="CT17" s="134">
        <f t="shared" si="31"/>
        <v>0.79370052754616693</v>
      </c>
      <c r="CU17" s="134">
        <f t="shared" si="31"/>
        <v>0.79370052754616693</v>
      </c>
      <c r="CV17" s="134">
        <f t="shared" si="31"/>
        <v>0.79370052754616693</v>
      </c>
      <c r="CW17" s="134">
        <f t="shared" si="31"/>
        <v>0.79370052754616693</v>
      </c>
      <c r="CX17" s="134">
        <f t="shared" si="31"/>
        <v>0.79370052754616693</v>
      </c>
      <c r="CY17" s="134">
        <f t="shared" si="31"/>
        <v>0.79370052754616693</v>
      </c>
      <c r="CZ17" s="134">
        <f t="shared" si="31"/>
        <v>0.79370052754616693</v>
      </c>
      <c r="DA17" s="134">
        <f t="shared" si="31"/>
        <v>0.79370052754616693</v>
      </c>
      <c r="DB17" s="134">
        <f t="shared" si="31"/>
        <v>0.79370052754616693</v>
      </c>
      <c r="DC17" s="134">
        <f t="shared" si="31"/>
        <v>0.79370052754616693</v>
      </c>
      <c r="DD17" s="134">
        <f t="shared" si="31"/>
        <v>0.79370052754616693</v>
      </c>
      <c r="DE17" s="134">
        <f t="shared" si="31"/>
        <v>0.79370052754616693</v>
      </c>
      <c r="DF17" s="134">
        <f t="shared" si="31"/>
        <v>0.79370052754616693</v>
      </c>
      <c r="DG17" s="134">
        <f t="shared" si="31"/>
        <v>0.79370052754616693</v>
      </c>
      <c r="DH17" s="134">
        <f t="shared" si="31"/>
        <v>0.79370052754616693</v>
      </c>
      <c r="DI17" s="134">
        <f t="shared" si="31"/>
        <v>0.79370052754616693</v>
      </c>
      <c r="DJ17" s="134">
        <f t="shared" si="31"/>
        <v>0.79370052754616693</v>
      </c>
      <c r="DK17" s="134">
        <f t="shared" si="31"/>
        <v>0.79370052754616693</v>
      </c>
      <c r="DL17" s="134">
        <f t="shared" si="31"/>
        <v>0.79370052754616693</v>
      </c>
      <c r="DM17" s="134">
        <f t="shared" si="31"/>
        <v>0.79370052754616693</v>
      </c>
      <c r="DN17" s="134">
        <f t="shared" ref="DN17:DQ17" si="32">0.2*DN16^4*5*$EI$8+0.1*(1-DN16^4)^2*(5*$EI$8)^(1/3)</f>
        <v>0.79370052754616693</v>
      </c>
      <c r="DO17" s="134">
        <f t="shared" si="32"/>
        <v>0.79370052754616693</v>
      </c>
      <c r="DP17" s="134">
        <f t="shared" si="32"/>
        <v>0.79370052754616693</v>
      </c>
      <c r="DQ17" s="134">
        <f t="shared" si="32"/>
        <v>0.79370052754616693</v>
      </c>
      <c r="DS17" s="128" t="s">
        <v>178</v>
      </c>
      <c r="DT17" s="135">
        <f ca="1"/>
        <v>41.929654202902469</v>
      </c>
      <c r="DU17" s="135">
        <f ca="1"/>
        <v>15.445513689995924</v>
      </c>
      <c r="DV17" s="135">
        <f ca="1"/>
        <v>14.196482291239581</v>
      </c>
      <c r="DW17" s="135">
        <f ca="1"/>
        <v>40.507742899885351</v>
      </c>
      <c r="DX17" s="135">
        <f ca="1"/>
        <v>11.499630959175377</v>
      </c>
      <c r="DY17" s="135">
        <f ca="1"/>
        <v>13.470099559277283</v>
      </c>
      <c r="DZ17" s="127">
        <f ca="1"/>
        <v>4.2566952148737007</v>
      </c>
      <c r="EA17" s="127">
        <f t="shared" ca="1" si="3"/>
        <v>18.119454152328661</v>
      </c>
      <c r="EB17" s="127">
        <f t="shared" ca="1" si="4"/>
        <v>0.74328585258380997</v>
      </c>
      <c r="EC17" s="127">
        <f ca="1"/>
        <v>-0.18883967178786581</v>
      </c>
      <c r="ED17" s="127">
        <f ca="1"/>
        <v>6.9249627157568767</v>
      </c>
      <c r="EE17" s="127">
        <f t="shared" ca="1" si="9"/>
        <v>6.9249627157568767</v>
      </c>
      <c r="EF17" s="126">
        <f t="shared" ca="1" si="10"/>
        <v>2</v>
      </c>
      <c r="EH17" s="238">
        <v>0.73280000000000001</v>
      </c>
      <c r="EI17" s="238">
        <v>0.42959999999999998</v>
      </c>
      <c r="EJ17" s="238">
        <v>-0.16239999999999999</v>
      </c>
      <c r="EK17" s="127"/>
      <c r="EL17" s="128">
        <v>392</v>
      </c>
      <c r="EM17" s="237">
        <f ca="1">IF(Calculator!$C$3,OFFSET('SPD Library'!B17,0,Calculator!$C$3-1),Calculator!C18)</f>
        <v>7.2178000000000006E-2</v>
      </c>
      <c r="EN17" s="127">
        <f ca="1">RefCalc!B17</f>
        <v>0.21533152990799437</v>
      </c>
      <c r="EO17" s="127">
        <f ca="1">RefCalc!F17</f>
        <v>0.55811524631728771</v>
      </c>
      <c r="EP17" s="127"/>
    </row>
    <row r="18" spans="2:146" ht="13.5" customHeight="1">
      <c r="B18" s="350" t="s">
        <v>696</v>
      </c>
      <c r="C18" s="351">
        <f t="shared" ref="C18:R18" ca="1" si="33">DAVERAGE($DU$4:$EF$103,"b'r,i",C$9:C$10)</f>
        <v>4.9063649694748515</v>
      </c>
      <c r="D18" s="351">
        <f t="shared" ca="1" si="33"/>
        <v>11.907343640904569</v>
      </c>
      <c r="E18" s="351">
        <f t="shared" ca="1" si="33"/>
        <v>20.70607012694138</v>
      </c>
      <c r="F18" s="351">
        <f t="shared" ca="1" si="33"/>
        <v>22.850453726905982</v>
      </c>
      <c r="G18" s="351">
        <f t="shared" ca="1" si="33"/>
        <v>21.478080282645422</v>
      </c>
      <c r="H18" s="351">
        <f t="shared" ca="1" si="33"/>
        <v>16.735657931707067</v>
      </c>
      <c r="I18" s="351">
        <f t="shared" ca="1" si="33"/>
        <v>11.588797708867933</v>
      </c>
      <c r="J18" s="351">
        <f t="shared" ca="1" si="33"/>
        <v>2.9355323447688901</v>
      </c>
      <c r="K18" s="351">
        <f t="shared" ca="1" si="33"/>
        <v>-2.6299941693302444</v>
      </c>
      <c r="L18" s="351">
        <f t="shared" ca="1" si="33"/>
        <v>-12.014711522606534</v>
      </c>
      <c r="M18" s="351">
        <f t="shared" ca="1" si="33"/>
        <v>-18.956220725242389</v>
      </c>
      <c r="N18" s="351">
        <f t="shared" ca="1" si="33"/>
        <v>-20.756120800237909</v>
      </c>
      <c r="O18" s="351">
        <f t="shared" ca="1" si="33"/>
        <v>-15.812815439266132</v>
      </c>
      <c r="P18" s="351">
        <f t="shared" ca="1" si="33"/>
        <v>-18.744797059900634</v>
      </c>
      <c r="Q18" s="351">
        <f t="shared" ca="1" si="33"/>
        <v>-8.3320885381262908</v>
      </c>
      <c r="R18" s="351">
        <f t="shared" ca="1" si="33"/>
        <v>-3.8540723478942973</v>
      </c>
      <c r="S18" s="228">
        <f t="shared" ca="1" si="24"/>
        <v>4.9063649694748515</v>
      </c>
      <c r="U18" s="133" t="s">
        <v>96</v>
      </c>
      <c r="V18" s="134">
        <f t="shared" ref="V18:BA18" ca="1" si="34">$EI$9/V13</f>
        <v>0.2</v>
      </c>
      <c r="W18" s="134">
        <f t="shared" ca="1" si="34"/>
        <v>0.2</v>
      </c>
      <c r="X18" s="134">
        <f t="shared" ca="1" si="34"/>
        <v>0.2</v>
      </c>
      <c r="Y18" s="134">
        <f t="shared" ca="1" si="34"/>
        <v>0.2</v>
      </c>
      <c r="Z18" s="134">
        <f t="shared" ca="1" si="34"/>
        <v>0.2</v>
      </c>
      <c r="AA18" s="134">
        <f t="shared" ca="1" si="34"/>
        <v>0.2</v>
      </c>
      <c r="AB18" s="134">
        <f t="shared" ca="1" si="34"/>
        <v>0.2</v>
      </c>
      <c r="AC18" s="134">
        <f t="shared" ca="1" si="34"/>
        <v>0.2</v>
      </c>
      <c r="AD18" s="134">
        <f t="shared" ca="1" si="34"/>
        <v>0.2</v>
      </c>
      <c r="AE18" s="134">
        <f t="shared" ca="1" si="34"/>
        <v>0.2</v>
      </c>
      <c r="AF18" s="134">
        <f t="shared" ca="1" si="34"/>
        <v>0.2</v>
      </c>
      <c r="AG18" s="134">
        <f t="shared" ca="1" si="34"/>
        <v>0.2</v>
      </c>
      <c r="AH18" s="134">
        <f t="shared" ca="1" si="34"/>
        <v>0.2</v>
      </c>
      <c r="AI18" s="134">
        <f t="shared" ca="1" si="34"/>
        <v>0.2</v>
      </c>
      <c r="AJ18" s="134">
        <f t="shared" ca="1" si="34"/>
        <v>0.2</v>
      </c>
      <c r="AK18" s="134">
        <f t="shared" ca="1" si="34"/>
        <v>0.2</v>
      </c>
      <c r="AL18" s="134">
        <f t="shared" ca="1" si="34"/>
        <v>0.2</v>
      </c>
      <c r="AM18" s="134">
        <f t="shared" ca="1" si="34"/>
        <v>0.2</v>
      </c>
      <c r="AN18" s="134">
        <f t="shared" ca="1" si="34"/>
        <v>0.2</v>
      </c>
      <c r="AO18" s="134">
        <f t="shared" ca="1" si="34"/>
        <v>0.2</v>
      </c>
      <c r="AP18" s="134">
        <f t="shared" ca="1" si="34"/>
        <v>0.2</v>
      </c>
      <c r="AQ18" s="134">
        <f t="shared" ca="1" si="34"/>
        <v>0.2</v>
      </c>
      <c r="AR18" s="134">
        <f t="shared" ca="1" si="34"/>
        <v>0.2</v>
      </c>
      <c r="AS18" s="134">
        <f t="shared" ca="1" si="34"/>
        <v>0.2</v>
      </c>
      <c r="AT18" s="134">
        <f t="shared" ca="1" si="34"/>
        <v>0.2</v>
      </c>
      <c r="AU18" s="134">
        <f t="shared" ca="1" si="34"/>
        <v>0.2</v>
      </c>
      <c r="AV18" s="134">
        <f t="shared" ca="1" si="34"/>
        <v>0.2</v>
      </c>
      <c r="AW18" s="134">
        <f t="shared" ca="1" si="34"/>
        <v>0.2</v>
      </c>
      <c r="AX18" s="134">
        <f t="shared" ca="1" si="34"/>
        <v>0.2</v>
      </c>
      <c r="AY18" s="134">
        <f t="shared" ca="1" si="34"/>
        <v>0.2</v>
      </c>
      <c r="AZ18" s="134">
        <f t="shared" ca="1" si="34"/>
        <v>0.2</v>
      </c>
      <c r="BA18" s="134">
        <f t="shared" ca="1" si="34"/>
        <v>0.2</v>
      </c>
      <c r="BB18" s="134">
        <f t="shared" ref="BB18:CG18" ca="1" si="35">$EI$9/BB13</f>
        <v>0.2</v>
      </c>
      <c r="BC18" s="134">
        <f t="shared" ca="1" si="35"/>
        <v>0.2</v>
      </c>
      <c r="BD18" s="134">
        <f t="shared" ca="1" si="35"/>
        <v>0.2</v>
      </c>
      <c r="BE18" s="134">
        <f t="shared" ca="1" si="35"/>
        <v>0.2</v>
      </c>
      <c r="BF18" s="134">
        <f t="shared" ca="1" si="35"/>
        <v>0.2</v>
      </c>
      <c r="BG18" s="134">
        <f t="shared" ca="1" si="35"/>
        <v>0.2</v>
      </c>
      <c r="BH18" s="134">
        <f t="shared" ca="1" si="35"/>
        <v>0.2</v>
      </c>
      <c r="BI18" s="134">
        <f t="shared" ca="1" si="35"/>
        <v>0.2</v>
      </c>
      <c r="BJ18" s="134">
        <f t="shared" ca="1" si="35"/>
        <v>0.2</v>
      </c>
      <c r="BK18" s="134">
        <f t="shared" ca="1" si="35"/>
        <v>0.2</v>
      </c>
      <c r="BL18" s="134">
        <f t="shared" ca="1" si="35"/>
        <v>0.2</v>
      </c>
      <c r="BM18" s="134">
        <f t="shared" ca="1" si="35"/>
        <v>0.2</v>
      </c>
      <c r="BN18" s="134">
        <f t="shared" ca="1" si="35"/>
        <v>0.2</v>
      </c>
      <c r="BO18" s="134">
        <f t="shared" ca="1" si="35"/>
        <v>0.2</v>
      </c>
      <c r="BP18" s="134">
        <f t="shared" ca="1" si="35"/>
        <v>0.2</v>
      </c>
      <c r="BQ18" s="134">
        <f t="shared" ca="1" si="35"/>
        <v>0.2</v>
      </c>
      <c r="BR18" s="134">
        <f t="shared" ca="1" si="35"/>
        <v>0.2</v>
      </c>
      <c r="BS18" s="134">
        <f t="shared" ca="1" si="35"/>
        <v>0.2</v>
      </c>
      <c r="BT18" s="134">
        <f t="shared" ca="1" si="35"/>
        <v>0.2</v>
      </c>
      <c r="BU18" s="134">
        <f t="shared" ca="1" si="35"/>
        <v>0.2</v>
      </c>
      <c r="BV18" s="134">
        <f t="shared" ca="1" si="35"/>
        <v>0.2</v>
      </c>
      <c r="BW18" s="134">
        <f t="shared" ca="1" si="35"/>
        <v>0.2</v>
      </c>
      <c r="BX18" s="134">
        <f t="shared" ca="1" si="35"/>
        <v>0.2</v>
      </c>
      <c r="BY18" s="134">
        <f t="shared" ca="1" si="35"/>
        <v>0.2</v>
      </c>
      <c r="BZ18" s="134">
        <f t="shared" ca="1" si="35"/>
        <v>0.2</v>
      </c>
      <c r="CA18" s="134">
        <f t="shared" ca="1" si="35"/>
        <v>0.2</v>
      </c>
      <c r="CB18" s="134">
        <f t="shared" ca="1" si="35"/>
        <v>0.2</v>
      </c>
      <c r="CC18" s="134">
        <f t="shared" ca="1" si="35"/>
        <v>0.2</v>
      </c>
      <c r="CD18" s="134">
        <f t="shared" ca="1" si="35"/>
        <v>0.2</v>
      </c>
      <c r="CE18" s="134">
        <f t="shared" ca="1" si="35"/>
        <v>0.2</v>
      </c>
      <c r="CF18" s="134">
        <f t="shared" ca="1" si="35"/>
        <v>0.2</v>
      </c>
      <c r="CG18" s="134">
        <f t="shared" ca="1" si="35"/>
        <v>0.2</v>
      </c>
      <c r="CH18" s="134">
        <f t="shared" ref="CH18:DQ18" ca="1" si="36">$EI$9/CH13</f>
        <v>0.2</v>
      </c>
      <c r="CI18" s="134">
        <f t="shared" ca="1" si="36"/>
        <v>0.2</v>
      </c>
      <c r="CJ18" s="134">
        <f t="shared" ca="1" si="36"/>
        <v>0.2</v>
      </c>
      <c r="CK18" s="134">
        <f t="shared" ca="1" si="36"/>
        <v>0.2</v>
      </c>
      <c r="CL18" s="134">
        <f t="shared" ca="1" si="36"/>
        <v>0.2</v>
      </c>
      <c r="CM18" s="134">
        <f t="shared" ca="1" si="36"/>
        <v>0.2</v>
      </c>
      <c r="CN18" s="134">
        <f t="shared" ca="1" si="36"/>
        <v>0.2</v>
      </c>
      <c r="CO18" s="134">
        <f t="shared" ca="1" si="36"/>
        <v>0.2</v>
      </c>
      <c r="CP18" s="134">
        <f t="shared" ca="1" si="36"/>
        <v>0.2</v>
      </c>
      <c r="CQ18" s="134">
        <f t="shared" ca="1" si="36"/>
        <v>0.2</v>
      </c>
      <c r="CR18" s="134">
        <f t="shared" ca="1" si="36"/>
        <v>0.2</v>
      </c>
      <c r="CS18" s="134">
        <f t="shared" ca="1" si="36"/>
        <v>0.2</v>
      </c>
      <c r="CT18" s="134">
        <f t="shared" ca="1" si="36"/>
        <v>0.2</v>
      </c>
      <c r="CU18" s="134">
        <f t="shared" ca="1" si="36"/>
        <v>0.2</v>
      </c>
      <c r="CV18" s="134">
        <f t="shared" ca="1" si="36"/>
        <v>0.2</v>
      </c>
      <c r="CW18" s="134">
        <f t="shared" ca="1" si="36"/>
        <v>0.2</v>
      </c>
      <c r="CX18" s="134">
        <f t="shared" ca="1" si="36"/>
        <v>0.2</v>
      </c>
      <c r="CY18" s="134">
        <f t="shared" ca="1" si="36"/>
        <v>0.2</v>
      </c>
      <c r="CZ18" s="134">
        <f t="shared" ca="1" si="36"/>
        <v>0.2</v>
      </c>
      <c r="DA18" s="134">
        <f t="shared" ca="1" si="36"/>
        <v>0.2</v>
      </c>
      <c r="DB18" s="134">
        <f t="shared" ca="1" si="36"/>
        <v>0.2</v>
      </c>
      <c r="DC18" s="134">
        <f t="shared" ca="1" si="36"/>
        <v>0.2</v>
      </c>
      <c r="DD18" s="134">
        <f t="shared" ca="1" si="36"/>
        <v>0.2</v>
      </c>
      <c r="DE18" s="134">
        <f t="shared" ca="1" si="36"/>
        <v>0.2</v>
      </c>
      <c r="DF18" s="134">
        <f t="shared" ca="1" si="36"/>
        <v>0.2</v>
      </c>
      <c r="DG18" s="134">
        <f t="shared" ca="1" si="36"/>
        <v>0.2</v>
      </c>
      <c r="DH18" s="134">
        <f t="shared" ca="1" si="36"/>
        <v>0.2</v>
      </c>
      <c r="DI18" s="134">
        <f t="shared" ca="1" si="36"/>
        <v>0.2</v>
      </c>
      <c r="DJ18" s="134">
        <f t="shared" ca="1" si="36"/>
        <v>0.2</v>
      </c>
      <c r="DK18" s="134">
        <f t="shared" ca="1" si="36"/>
        <v>0.2</v>
      </c>
      <c r="DL18" s="134">
        <f t="shared" ca="1" si="36"/>
        <v>0.2</v>
      </c>
      <c r="DM18" s="134">
        <f t="shared" ca="1" si="36"/>
        <v>0.2</v>
      </c>
      <c r="DN18" s="134">
        <f t="shared" ca="1" si="36"/>
        <v>0.2</v>
      </c>
      <c r="DO18" s="134">
        <f t="shared" ca="1" si="36"/>
        <v>0.2</v>
      </c>
      <c r="DP18" s="134">
        <f t="shared" ca="1" si="36"/>
        <v>0.2</v>
      </c>
      <c r="DQ18" s="134">
        <f t="shared" ca="1" si="36"/>
        <v>0.2</v>
      </c>
      <c r="DS18" s="128" t="s">
        <v>179</v>
      </c>
      <c r="DT18" s="135">
        <f ca="1"/>
        <v>73.617675884712682</v>
      </c>
      <c r="DU18" s="135">
        <f ca="1"/>
        <v>5.8350767528190852</v>
      </c>
      <c r="DV18" s="135">
        <f ca="1"/>
        <v>5.5395558205249653</v>
      </c>
      <c r="DW18" s="135">
        <f ca="1"/>
        <v>73.560953616215343</v>
      </c>
      <c r="DX18" s="135">
        <f ca="1"/>
        <v>4.5245121992877246</v>
      </c>
      <c r="DY18" s="135">
        <f ca="1"/>
        <v>5.608160132232614</v>
      </c>
      <c r="DZ18" s="127">
        <f ca="1"/>
        <v>1.3135841869865894</v>
      </c>
      <c r="EA18" s="127">
        <f t="shared" ca="1" si="3"/>
        <v>1.7255034163012191</v>
      </c>
      <c r="EB18" s="127">
        <f t="shared" ca="1" si="4"/>
        <v>0.75942330527291613</v>
      </c>
      <c r="EC18" s="127">
        <f ca="1"/>
        <v>-0.11319104372076583</v>
      </c>
      <c r="ED18" s="127">
        <f ca="1"/>
        <v>7.5925972956639427</v>
      </c>
      <c r="EE18" s="127">
        <f t="shared" ca="1" si="9"/>
        <v>7.5925972956639427</v>
      </c>
      <c r="EF18" s="126">
        <f t="shared" ca="1" si="10"/>
        <v>2</v>
      </c>
      <c r="EH18" s="238">
        <v>-0.7036</v>
      </c>
      <c r="EI18" s="238">
        <v>1.6975</v>
      </c>
      <c r="EJ18" s="238">
        <v>6.1000000000000004E-3</v>
      </c>
      <c r="EK18" s="127"/>
      <c r="EL18" s="128">
        <v>393</v>
      </c>
      <c r="EM18" s="237">
        <f ca="1">IF(Calculator!$C$3,OFFSET('SPD Library'!B18,0,Calculator!$C$3-1),Calculator!C19)</f>
        <v>7.4605000000000005E-2</v>
      </c>
      <c r="EN18" s="127">
        <f ca="1">RefCalc!B18</f>
        <v>0.22257209660541885</v>
      </c>
      <c r="EO18" s="127">
        <f ca="1">RefCalc!F18</f>
        <v>0.58439716852539658</v>
      </c>
      <c r="EP18" s="127"/>
    </row>
    <row r="19" spans="2:146" ht="13.5" customHeight="1">
      <c r="B19" s="350" t="s">
        <v>697</v>
      </c>
      <c r="C19" s="351">
        <f t="shared" ref="C19:R19" ca="1" si="37">DAVERAGE($DU$4:$EF$103,"a't,i",C$9:C$10)</f>
        <v>19.196033217413945</v>
      </c>
      <c r="D19" s="351">
        <f t="shared" ca="1" si="37"/>
        <v>15.239225179301327</v>
      </c>
      <c r="E19" s="351">
        <f t="shared" ca="1" si="37"/>
        <v>9.2277719125205682</v>
      </c>
      <c r="F19" s="351">
        <f t="shared" ca="1" si="37"/>
        <v>2.0279048578637262</v>
      </c>
      <c r="G19" s="351">
        <f t="shared" ca="1" si="37"/>
        <v>-3.038108852988112</v>
      </c>
      <c r="H19" s="351">
        <f t="shared" ca="1" si="37"/>
        <v>-9.6589116456035473</v>
      </c>
      <c r="I19" s="351">
        <f t="shared" ca="1" si="37"/>
        <v>-16.402766171665863</v>
      </c>
      <c r="J19" s="351">
        <f t="shared" ca="1" si="37"/>
        <v>-21.371355854732915</v>
      </c>
      <c r="K19" s="351">
        <f t="shared" ca="1" si="37"/>
        <v>-13.837558299511207</v>
      </c>
      <c r="L19" s="351">
        <f t="shared" ca="1" si="37"/>
        <v>-17.127862351657097</v>
      </c>
      <c r="M19" s="351">
        <f t="shared" ca="1" si="37"/>
        <v>-10.824895403964488</v>
      </c>
      <c r="N19" s="351">
        <f t="shared" ca="1" si="37"/>
        <v>-3.2970320270027909</v>
      </c>
      <c r="O19" s="351">
        <f t="shared" ca="1" si="37"/>
        <v>0.82087751641175188</v>
      </c>
      <c r="P19" s="351">
        <f t="shared" ca="1" si="37"/>
        <v>10.227016239336059</v>
      </c>
      <c r="Q19" s="351">
        <f t="shared" ca="1" si="37"/>
        <v>8.7741856255650248</v>
      </c>
      <c r="R19" s="351">
        <f t="shared" ca="1" si="37"/>
        <v>19.797982014619627</v>
      </c>
      <c r="S19" s="228">
        <f t="shared" ca="1" si="24"/>
        <v>19.196033217413945</v>
      </c>
      <c r="U19" s="133" t="s">
        <v>97</v>
      </c>
      <c r="V19" s="134">
        <f ca="1">0.725*(1/V18)^0.2</f>
        <v>1.0003040045593807</v>
      </c>
      <c r="W19" s="134">
        <f t="shared" ref="W19:AM19" ca="1" si="38">0.725*(1/W18)^0.2</f>
        <v>1.0003040045593807</v>
      </c>
      <c r="X19" s="134">
        <f t="shared" ca="1" si="38"/>
        <v>1.0003040045593807</v>
      </c>
      <c r="Y19" s="134">
        <f t="shared" ca="1" si="38"/>
        <v>1.0003040045593807</v>
      </c>
      <c r="Z19" s="134">
        <f t="shared" ca="1" si="38"/>
        <v>1.0003040045593807</v>
      </c>
      <c r="AA19" s="134">
        <f t="shared" ca="1" si="38"/>
        <v>1.0003040045593807</v>
      </c>
      <c r="AB19" s="134">
        <f t="shared" ca="1" si="38"/>
        <v>1.0003040045593807</v>
      </c>
      <c r="AC19" s="134">
        <f t="shared" ca="1" si="38"/>
        <v>1.0003040045593807</v>
      </c>
      <c r="AD19" s="134">
        <f t="shared" ca="1" si="38"/>
        <v>1.0003040045593807</v>
      </c>
      <c r="AE19" s="134">
        <f t="shared" ca="1" si="38"/>
        <v>1.0003040045593807</v>
      </c>
      <c r="AF19" s="134">
        <f t="shared" ca="1" si="38"/>
        <v>1.0003040045593807</v>
      </c>
      <c r="AG19" s="134">
        <f t="shared" ca="1" si="38"/>
        <v>1.0003040045593807</v>
      </c>
      <c r="AH19" s="134">
        <f t="shared" ca="1" si="38"/>
        <v>1.0003040045593807</v>
      </c>
      <c r="AI19" s="134">
        <f t="shared" ca="1" si="38"/>
        <v>1.0003040045593807</v>
      </c>
      <c r="AJ19" s="134">
        <f t="shared" ca="1" si="38"/>
        <v>1.0003040045593807</v>
      </c>
      <c r="AK19" s="134">
        <f t="shared" ca="1" si="38"/>
        <v>1.0003040045593807</v>
      </c>
      <c r="AL19" s="134">
        <f t="shared" ca="1" si="38"/>
        <v>1.0003040045593807</v>
      </c>
      <c r="AM19" s="134">
        <f t="shared" ca="1" si="38"/>
        <v>1.0003040045593807</v>
      </c>
      <c r="AN19" s="134">
        <f t="shared" ref="AN19:CY19" ca="1" si="39">0.725*(1/AN18)^0.2</f>
        <v>1.0003040045593807</v>
      </c>
      <c r="AO19" s="134">
        <f t="shared" ca="1" si="39"/>
        <v>1.0003040045593807</v>
      </c>
      <c r="AP19" s="134">
        <f t="shared" ca="1" si="39"/>
        <v>1.0003040045593807</v>
      </c>
      <c r="AQ19" s="134">
        <f t="shared" ca="1" si="39"/>
        <v>1.0003040045593807</v>
      </c>
      <c r="AR19" s="134">
        <f t="shared" ca="1" si="39"/>
        <v>1.0003040045593807</v>
      </c>
      <c r="AS19" s="134">
        <f t="shared" ca="1" si="39"/>
        <v>1.0003040045593807</v>
      </c>
      <c r="AT19" s="134">
        <f t="shared" ca="1" si="39"/>
        <v>1.0003040045593807</v>
      </c>
      <c r="AU19" s="134">
        <f t="shared" ca="1" si="39"/>
        <v>1.0003040045593807</v>
      </c>
      <c r="AV19" s="134">
        <f t="shared" ca="1" si="39"/>
        <v>1.0003040045593807</v>
      </c>
      <c r="AW19" s="134">
        <f t="shared" ca="1" si="39"/>
        <v>1.0003040045593807</v>
      </c>
      <c r="AX19" s="134">
        <f t="shared" ca="1" si="39"/>
        <v>1.0003040045593807</v>
      </c>
      <c r="AY19" s="134">
        <f t="shared" ca="1" si="39"/>
        <v>1.0003040045593807</v>
      </c>
      <c r="AZ19" s="134">
        <f t="shared" ca="1" si="39"/>
        <v>1.0003040045593807</v>
      </c>
      <c r="BA19" s="134">
        <f t="shared" ca="1" si="39"/>
        <v>1.0003040045593807</v>
      </c>
      <c r="BB19" s="134">
        <f t="shared" ca="1" si="39"/>
        <v>1.0003040045593807</v>
      </c>
      <c r="BC19" s="134">
        <f t="shared" ca="1" si="39"/>
        <v>1.0003040045593807</v>
      </c>
      <c r="BD19" s="134">
        <f t="shared" ca="1" si="39"/>
        <v>1.0003040045593807</v>
      </c>
      <c r="BE19" s="134">
        <f t="shared" ca="1" si="39"/>
        <v>1.0003040045593807</v>
      </c>
      <c r="BF19" s="134">
        <f t="shared" ca="1" si="39"/>
        <v>1.0003040045593807</v>
      </c>
      <c r="BG19" s="134">
        <f t="shared" ca="1" si="39"/>
        <v>1.0003040045593807</v>
      </c>
      <c r="BH19" s="134">
        <f t="shared" ca="1" si="39"/>
        <v>1.0003040045593807</v>
      </c>
      <c r="BI19" s="134">
        <f t="shared" ca="1" si="39"/>
        <v>1.0003040045593807</v>
      </c>
      <c r="BJ19" s="134">
        <f t="shared" ca="1" si="39"/>
        <v>1.0003040045593807</v>
      </c>
      <c r="BK19" s="134">
        <f t="shared" ca="1" si="39"/>
        <v>1.0003040045593807</v>
      </c>
      <c r="BL19" s="134">
        <f t="shared" ca="1" si="39"/>
        <v>1.0003040045593807</v>
      </c>
      <c r="BM19" s="134">
        <f t="shared" ca="1" si="39"/>
        <v>1.0003040045593807</v>
      </c>
      <c r="BN19" s="134">
        <f t="shared" ca="1" si="39"/>
        <v>1.0003040045593807</v>
      </c>
      <c r="BO19" s="134">
        <f t="shared" ca="1" si="39"/>
        <v>1.0003040045593807</v>
      </c>
      <c r="BP19" s="134">
        <f t="shared" ca="1" si="39"/>
        <v>1.0003040045593807</v>
      </c>
      <c r="BQ19" s="134">
        <f t="shared" ca="1" si="39"/>
        <v>1.0003040045593807</v>
      </c>
      <c r="BR19" s="134">
        <f t="shared" ca="1" si="39"/>
        <v>1.0003040045593807</v>
      </c>
      <c r="BS19" s="134">
        <f t="shared" ca="1" si="39"/>
        <v>1.0003040045593807</v>
      </c>
      <c r="BT19" s="134">
        <f t="shared" ca="1" si="39"/>
        <v>1.0003040045593807</v>
      </c>
      <c r="BU19" s="134">
        <f t="shared" ca="1" si="39"/>
        <v>1.0003040045593807</v>
      </c>
      <c r="BV19" s="134">
        <f t="shared" ca="1" si="39"/>
        <v>1.0003040045593807</v>
      </c>
      <c r="BW19" s="134">
        <f t="shared" ca="1" si="39"/>
        <v>1.0003040045593807</v>
      </c>
      <c r="BX19" s="134">
        <f t="shared" ca="1" si="39"/>
        <v>1.0003040045593807</v>
      </c>
      <c r="BY19" s="134">
        <f t="shared" ca="1" si="39"/>
        <v>1.0003040045593807</v>
      </c>
      <c r="BZ19" s="134">
        <f t="shared" ca="1" si="39"/>
        <v>1.0003040045593807</v>
      </c>
      <c r="CA19" s="134">
        <f t="shared" ca="1" si="39"/>
        <v>1.0003040045593807</v>
      </c>
      <c r="CB19" s="134">
        <f t="shared" ca="1" si="39"/>
        <v>1.0003040045593807</v>
      </c>
      <c r="CC19" s="134">
        <f t="shared" ca="1" si="39"/>
        <v>1.0003040045593807</v>
      </c>
      <c r="CD19" s="134">
        <f t="shared" ca="1" si="39"/>
        <v>1.0003040045593807</v>
      </c>
      <c r="CE19" s="134">
        <f t="shared" ca="1" si="39"/>
        <v>1.0003040045593807</v>
      </c>
      <c r="CF19" s="134">
        <f t="shared" ca="1" si="39"/>
        <v>1.0003040045593807</v>
      </c>
      <c r="CG19" s="134">
        <f t="shared" ca="1" si="39"/>
        <v>1.0003040045593807</v>
      </c>
      <c r="CH19" s="134">
        <f t="shared" ca="1" si="39"/>
        <v>1.0003040045593807</v>
      </c>
      <c r="CI19" s="134">
        <f t="shared" ca="1" si="39"/>
        <v>1.0003040045593807</v>
      </c>
      <c r="CJ19" s="134">
        <f t="shared" ca="1" si="39"/>
        <v>1.0003040045593807</v>
      </c>
      <c r="CK19" s="134">
        <f t="shared" ca="1" si="39"/>
        <v>1.0003040045593807</v>
      </c>
      <c r="CL19" s="134">
        <f t="shared" ca="1" si="39"/>
        <v>1.0003040045593807</v>
      </c>
      <c r="CM19" s="134">
        <f t="shared" ca="1" si="39"/>
        <v>1.0003040045593807</v>
      </c>
      <c r="CN19" s="134">
        <f t="shared" ca="1" si="39"/>
        <v>1.0003040045593807</v>
      </c>
      <c r="CO19" s="134">
        <f t="shared" ca="1" si="39"/>
        <v>1.0003040045593807</v>
      </c>
      <c r="CP19" s="134">
        <f t="shared" ca="1" si="39"/>
        <v>1.0003040045593807</v>
      </c>
      <c r="CQ19" s="134">
        <f t="shared" ca="1" si="39"/>
        <v>1.0003040045593807</v>
      </c>
      <c r="CR19" s="134">
        <f t="shared" ca="1" si="39"/>
        <v>1.0003040045593807</v>
      </c>
      <c r="CS19" s="134">
        <f t="shared" ca="1" si="39"/>
        <v>1.0003040045593807</v>
      </c>
      <c r="CT19" s="134">
        <f t="shared" ca="1" si="39"/>
        <v>1.0003040045593807</v>
      </c>
      <c r="CU19" s="134">
        <f t="shared" ca="1" si="39"/>
        <v>1.0003040045593807</v>
      </c>
      <c r="CV19" s="134">
        <f t="shared" ca="1" si="39"/>
        <v>1.0003040045593807</v>
      </c>
      <c r="CW19" s="134">
        <f t="shared" ca="1" si="39"/>
        <v>1.0003040045593807</v>
      </c>
      <c r="CX19" s="134">
        <f t="shared" ca="1" si="39"/>
        <v>1.0003040045593807</v>
      </c>
      <c r="CY19" s="134">
        <f t="shared" ca="1" si="39"/>
        <v>1.0003040045593807</v>
      </c>
      <c r="CZ19" s="134">
        <f t="shared" ref="CZ19:DQ19" ca="1" si="40">0.725*(1/CZ18)^0.2</f>
        <v>1.0003040045593807</v>
      </c>
      <c r="DA19" s="134">
        <f t="shared" ca="1" si="40"/>
        <v>1.0003040045593807</v>
      </c>
      <c r="DB19" s="134">
        <f t="shared" ca="1" si="40"/>
        <v>1.0003040045593807</v>
      </c>
      <c r="DC19" s="134">
        <f t="shared" ca="1" si="40"/>
        <v>1.0003040045593807</v>
      </c>
      <c r="DD19" s="134">
        <f t="shared" ca="1" si="40"/>
        <v>1.0003040045593807</v>
      </c>
      <c r="DE19" s="134">
        <f t="shared" ca="1" si="40"/>
        <v>1.0003040045593807</v>
      </c>
      <c r="DF19" s="134">
        <f t="shared" ca="1" si="40"/>
        <v>1.0003040045593807</v>
      </c>
      <c r="DG19" s="134">
        <f t="shared" ca="1" si="40"/>
        <v>1.0003040045593807</v>
      </c>
      <c r="DH19" s="134">
        <f t="shared" ca="1" si="40"/>
        <v>1.0003040045593807</v>
      </c>
      <c r="DI19" s="134">
        <f t="shared" ca="1" si="40"/>
        <v>1.0003040045593807</v>
      </c>
      <c r="DJ19" s="134">
        <f t="shared" ca="1" si="40"/>
        <v>1.0003040045593807</v>
      </c>
      <c r="DK19" s="134">
        <f t="shared" ca="1" si="40"/>
        <v>1.0003040045593807</v>
      </c>
      <c r="DL19" s="134">
        <f t="shared" ca="1" si="40"/>
        <v>1.0003040045593807</v>
      </c>
      <c r="DM19" s="134">
        <f t="shared" ca="1" si="40"/>
        <v>1.0003040045593807</v>
      </c>
      <c r="DN19" s="134">
        <f t="shared" ca="1" si="40"/>
        <v>1.0003040045593807</v>
      </c>
      <c r="DO19" s="134">
        <f t="shared" ca="1" si="40"/>
        <v>1.0003040045593807</v>
      </c>
      <c r="DP19" s="134">
        <f t="shared" ca="1" si="40"/>
        <v>1.0003040045593807</v>
      </c>
      <c r="DQ19" s="134">
        <f t="shared" ca="1" si="40"/>
        <v>1.0003040045593807</v>
      </c>
      <c r="DS19" s="128" t="s">
        <v>180</v>
      </c>
      <c r="DT19" s="135">
        <f ca="1"/>
        <v>70.551109111980509</v>
      </c>
      <c r="DU19" s="135">
        <f ca="1"/>
        <v>9.7779386696635733</v>
      </c>
      <c r="DV19" s="135">
        <f ca="1"/>
        <v>10.657400394345537</v>
      </c>
      <c r="DW19" s="135">
        <f ca="1"/>
        <v>69.736527374235266</v>
      </c>
      <c r="DX19" s="135">
        <f ca="1"/>
        <v>6.7687368693768732</v>
      </c>
      <c r="DY19" s="135">
        <f ca="1"/>
        <v>10.672095930744781</v>
      </c>
      <c r="DZ19" s="127">
        <f ca="1"/>
        <v>3.117539870010781</v>
      </c>
      <c r="EA19" s="127">
        <f t="shared" ca="1" si="3"/>
        <v>9.7190548411068374</v>
      </c>
      <c r="EB19" s="127">
        <f t="shared" ca="1" si="4"/>
        <v>0.82840794008644614</v>
      </c>
      <c r="EC19" s="127">
        <f ca="1"/>
        <v>-0.14514422863236634</v>
      </c>
      <c r="ED19" s="127">
        <f ca="1"/>
        <v>10.150961053623654</v>
      </c>
      <c r="EE19" s="127">
        <f t="shared" ca="1" si="9"/>
        <v>10.150961053623654</v>
      </c>
      <c r="EF19" s="126">
        <f t="shared" ca="1" si="10"/>
        <v>3</v>
      </c>
      <c r="EH19" s="238">
        <v>3.0000000000000001E-3</v>
      </c>
      <c r="EI19" s="238">
        <v>1.3599999999999999E-2</v>
      </c>
      <c r="EJ19" s="238">
        <v>0.98340000000000005</v>
      </c>
      <c r="EK19" s="127"/>
      <c r="EL19" s="128">
        <v>394</v>
      </c>
      <c r="EM19" s="237">
        <f ca="1">IF(Calculator!$C$3,OFFSET('SPD Library'!B19,0,Calculator!$C$3-1),Calculator!C20)</f>
        <v>7.7033000000000004E-2</v>
      </c>
      <c r="EN19" s="127">
        <f ca="1">RefCalc!B19</f>
        <v>0.22981564664305651</v>
      </c>
      <c r="EO19" s="127">
        <f ca="1">RefCalc!F19</f>
        <v>0.61067909073350557</v>
      </c>
      <c r="EP19" s="127"/>
    </row>
    <row r="20" spans="2:146" ht="13.5" customHeight="1">
      <c r="B20" s="350" t="s">
        <v>698</v>
      </c>
      <c r="C20" s="351">
        <f t="shared" ref="C20:R20" ca="1" si="41">DAVERAGE($DU$4:$EF$103,"b't,i",C$9:C$10)</f>
        <v>3.3713781207989948</v>
      </c>
      <c r="D20" s="351">
        <f t="shared" ca="1" si="41"/>
        <v>11.876809085742122</v>
      </c>
      <c r="E20" s="351">
        <f t="shared" ca="1" si="41"/>
        <v>21.326020081615507</v>
      </c>
      <c r="F20" s="351">
        <f t="shared" ca="1" si="41"/>
        <v>23.806466208427967</v>
      </c>
      <c r="G20" s="351">
        <f t="shared" ca="1" si="41"/>
        <v>22.643116339438691</v>
      </c>
      <c r="H20" s="351">
        <f t="shared" ca="1" si="41"/>
        <v>17.40512561026901</v>
      </c>
      <c r="I20" s="351">
        <f t="shared" ca="1" si="41"/>
        <v>11.796822237440104</v>
      </c>
      <c r="J20" s="351">
        <f t="shared" ca="1" si="41"/>
        <v>3.6608746167805095</v>
      </c>
      <c r="K20" s="351">
        <f t="shared" ca="1" si="41"/>
        <v>-2.676667951326575</v>
      </c>
      <c r="L20" s="351">
        <f t="shared" ca="1" si="41"/>
        <v>-12.97154899397988</v>
      </c>
      <c r="M20" s="351">
        <f t="shared" ca="1" si="41"/>
        <v>-19.961944104755251</v>
      </c>
      <c r="N20" s="351">
        <f t="shared" ca="1" si="41"/>
        <v>-21.774844709995591</v>
      </c>
      <c r="O20" s="351">
        <f t="shared" ca="1" si="41"/>
        <v>-17.077110859098553</v>
      </c>
      <c r="P20" s="351">
        <f t="shared" ca="1" si="41"/>
        <v>-20.945575963009816</v>
      </c>
      <c r="Q20" s="351">
        <f t="shared" ca="1" si="41"/>
        <v>-10.980753854204352</v>
      </c>
      <c r="R20" s="351">
        <f t="shared" ca="1" si="41"/>
        <v>-5.659170808522779</v>
      </c>
      <c r="S20" s="228">
        <f t="shared" ca="1" si="24"/>
        <v>3.3713781207989948</v>
      </c>
      <c r="U20" s="133" t="s">
        <v>98</v>
      </c>
      <c r="V20" s="134">
        <f ca="1">0.725*(1/V18)^0.2</f>
        <v>1.0003040045593807</v>
      </c>
      <c r="W20" s="134">
        <f t="shared" ref="W20:AM20" ca="1" si="42">0.725*(1/W18)^0.2</f>
        <v>1.0003040045593807</v>
      </c>
      <c r="X20" s="134">
        <f t="shared" ca="1" si="42"/>
        <v>1.0003040045593807</v>
      </c>
      <c r="Y20" s="134">
        <f t="shared" ca="1" si="42"/>
        <v>1.0003040045593807</v>
      </c>
      <c r="Z20" s="134">
        <f t="shared" ca="1" si="42"/>
        <v>1.0003040045593807</v>
      </c>
      <c r="AA20" s="134">
        <f t="shared" ca="1" si="42"/>
        <v>1.0003040045593807</v>
      </c>
      <c r="AB20" s="134">
        <f t="shared" ca="1" si="42"/>
        <v>1.0003040045593807</v>
      </c>
      <c r="AC20" s="134">
        <f t="shared" ca="1" si="42"/>
        <v>1.0003040045593807</v>
      </c>
      <c r="AD20" s="134">
        <f t="shared" ca="1" si="42"/>
        <v>1.0003040045593807</v>
      </c>
      <c r="AE20" s="134">
        <f t="shared" ca="1" si="42"/>
        <v>1.0003040045593807</v>
      </c>
      <c r="AF20" s="134">
        <f t="shared" ca="1" si="42"/>
        <v>1.0003040045593807</v>
      </c>
      <c r="AG20" s="134">
        <f t="shared" ca="1" si="42"/>
        <v>1.0003040045593807</v>
      </c>
      <c r="AH20" s="134">
        <f t="shared" ca="1" si="42"/>
        <v>1.0003040045593807</v>
      </c>
      <c r="AI20" s="134">
        <f t="shared" ca="1" si="42"/>
        <v>1.0003040045593807</v>
      </c>
      <c r="AJ20" s="134">
        <f t="shared" ca="1" si="42"/>
        <v>1.0003040045593807</v>
      </c>
      <c r="AK20" s="134">
        <f t="shared" ca="1" si="42"/>
        <v>1.0003040045593807</v>
      </c>
      <c r="AL20" s="134">
        <f t="shared" ca="1" si="42"/>
        <v>1.0003040045593807</v>
      </c>
      <c r="AM20" s="134">
        <f t="shared" ca="1" si="42"/>
        <v>1.0003040045593807</v>
      </c>
      <c r="AN20" s="134">
        <f t="shared" ref="AN20:CY20" ca="1" si="43">0.725*(1/AN18)^0.2</f>
        <v>1.0003040045593807</v>
      </c>
      <c r="AO20" s="134">
        <f t="shared" ca="1" si="43"/>
        <v>1.0003040045593807</v>
      </c>
      <c r="AP20" s="134">
        <f t="shared" ca="1" si="43"/>
        <v>1.0003040045593807</v>
      </c>
      <c r="AQ20" s="134">
        <f t="shared" ca="1" si="43"/>
        <v>1.0003040045593807</v>
      </c>
      <c r="AR20" s="134">
        <f t="shared" ca="1" si="43"/>
        <v>1.0003040045593807</v>
      </c>
      <c r="AS20" s="134">
        <f t="shared" ca="1" si="43"/>
        <v>1.0003040045593807</v>
      </c>
      <c r="AT20" s="134">
        <f t="shared" ca="1" si="43"/>
        <v>1.0003040045593807</v>
      </c>
      <c r="AU20" s="134">
        <f t="shared" ca="1" si="43"/>
        <v>1.0003040045593807</v>
      </c>
      <c r="AV20" s="134">
        <f t="shared" ca="1" si="43"/>
        <v>1.0003040045593807</v>
      </c>
      <c r="AW20" s="134">
        <f t="shared" ca="1" si="43"/>
        <v>1.0003040045593807</v>
      </c>
      <c r="AX20" s="134">
        <f t="shared" ca="1" si="43"/>
        <v>1.0003040045593807</v>
      </c>
      <c r="AY20" s="134">
        <f t="shared" ca="1" si="43"/>
        <v>1.0003040045593807</v>
      </c>
      <c r="AZ20" s="134">
        <f t="shared" ca="1" si="43"/>
        <v>1.0003040045593807</v>
      </c>
      <c r="BA20" s="134">
        <f t="shared" ca="1" si="43"/>
        <v>1.0003040045593807</v>
      </c>
      <c r="BB20" s="134">
        <f t="shared" ca="1" si="43"/>
        <v>1.0003040045593807</v>
      </c>
      <c r="BC20" s="134">
        <f t="shared" ca="1" si="43"/>
        <v>1.0003040045593807</v>
      </c>
      <c r="BD20" s="134">
        <f t="shared" ca="1" si="43"/>
        <v>1.0003040045593807</v>
      </c>
      <c r="BE20" s="134">
        <f t="shared" ca="1" si="43"/>
        <v>1.0003040045593807</v>
      </c>
      <c r="BF20" s="134">
        <f t="shared" ca="1" si="43"/>
        <v>1.0003040045593807</v>
      </c>
      <c r="BG20" s="134">
        <f t="shared" ca="1" si="43"/>
        <v>1.0003040045593807</v>
      </c>
      <c r="BH20" s="134">
        <f t="shared" ca="1" si="43"/>
        <v>1.0003040045593807</v>
      </c>
      <c r="BI20" s="134">
        <f t="shared" ca="1" si="43"/>
        <v>1.0003040045593807</v>
      </c>
      <c r="BJ20" s="134">
        <f t="shared" ca="1" si="43"/>
        <v>1.0003040045593807</v>
      </c>
      <c r="BK20" s="134">
        <f t="shared" ca="1" si="43"/>
        <v>1.0003040045593807</v>
      </c>
      <c r="BL20" s="134">
        <f t="shared" ca="1" si="43"/>
        <v>1.0003040045593807</v>
      </c>
      <c r="BM20" s="134">
        <f t="shared" ca="1" si="43"/>
        <v>1.0003040045593807</v>
      </c>
      <c r="BN20" s="134">
        <f t="shared" ca="1" si="43"/>
        <v>1.0003040045593807</v>
      </c>
      <c r="BO20" s="134">
        <f t="shared" ca="1" si="43"/>
        <v>1.0003040045593807</v>
      </c>
      <c r="BP20" s="134">
        <f t="shared" ca="1" si="43"/>
        <v>1.0003040045593807</v>
      </c>
      <c r="BQ20" s="134">
        <f t="shared" ca="1" si="43"/>
        <v>1.0003040045593807</v>
      </c>
      <c r="BR20" s="134">
        <f t="shared" ca="1" si="43"/>
        <v>1.0003040045593807</v>
      </c>
      <c r="BS20" s="134">
        <f t="shared" ca="1" si="43"/>
        <v>1.0003040045593807</v>
      </c>
      <c r="BT20" s="134">
        <f t="shared" ca="1" si="43"/>
        <v>1.0003040045593807</v>
      </c>
      <c r="BU20" s="134">
        <f t="shared" ca="1" si="43"/>
        <v>1.0003040045593807</v>
      </c>
      <c r="BV20" s="134">
        <f t="shared" ca="1" si="43"/>
        <v>1.0003040045593807</v>
      </c>
      <c r="BW20" s="134">
        <f t="shared" ca="1" si="43"/>
        <v>1.0003040045593807</v>
      </c>
      <c r="BX20" s="134">
        <f t="shared" ca="1" si="43"/>
        <v>1.0003040045593807</v>
      </c>
      <c r="BY20" s="134">
        <f t="shared" ca="1" si="43"/>
        <v>1.0003040045593807</v>
      </c>
      <c r="BZ20" s="134">
        <f t="shared" ca="1" si="43"/>
        <v>1.0003040045593807</v>
      </c>
      <c r="CA20" s="134">
        <f t="shared" ca="1" si="43"/>
        <v>1.0003040045593807</v>
      </c>
      <c r="CB20" s="134">
        <f t="shared" ca="1" si="43"/>
        <v>1.0003040045593807</v>
      </c>
      <c r="CC20" s="134">
        <f t="shared" ca="1" si="43"/>
        <v>1.0003040045593807</v>
      </c>
      <c r="CD20" s="134">
        <f t="shared" ca="1" si="43"/>
        <v>1.0003040045593807</v>
      </c>
      <c r="CE20" s="134">
        <f t="shared" ca="1" si="43"/>
        <v>1.0003040045593807</v>
      </c>
      <c r="CF20" s="134">
        <f t="shared" ca="1" si="43"/>
        <v>1.0003040045593807</v>
      </c>
      <c r="CG20" s="134">
        <f t="shared" ca="1" si="43"/>
        <v>1.0003040045593807</v>
      </c>
      <c r="CH20" s="134">
        <f t="shared" ca="1" si="43"/>
        <v>1.0003040045593807</v>
      </c>
      <c r="CI20" s="134">
        <f t="shared" ca="1" si="43"/>
        <v>1.0003040045593807</v>
      </c>
      <c r="CJ20" s="134">
        <f t="shared" ca="1" si="43"/>
        <v>1.0003040045593807</v>
      </c>
      <c r="CK20" s="134">
        <f t="shared" ca="1" si="43"/>
        <v>1.0003040045593807</v>
      </c>
      <c r="CL20" s="134">
        <f t="shared" ca="1" si="43"/>
        <v>1.0003040045593807</v>
      </c>
      <c r="CM20" s="134">
        <f t="shared" ca="1" si="43"/>
        <v>1.0003040045593807</v>
      </c>
      <c r="CN20" s="134">
        <f t="shared" ca="1" si="43"/>
        <v>1.0003040045593807</v>
      </c>
      <c r="CO20" s="134">
        <f t="shared" ca="1" si="43"/>
        <v>1.0003040045593807</v>
      </c>
      <c r="CP20" s="134">
        <f t="shared" ca="1" si="43"/>
        <v>1.0003040045593807</v>
      </c>
      <c r="CQ20" s="134">
        <f t="shared" ca="1" si="43"/>
        <v>1.0003040045593807</v>
      </c>
      <c r="CR20" s="134">
        <f t="shared" ca="1" si="43"/>
        <v>1.0003040045593807</v>
      </c>
      <c r="CS20" s="134">
        <f t="shared" ca="1" si="43"/>
        <v>1.0003040045593807</v>
      </c>
      <c r="CT20" s="134">
        <f t="shared" ca="1" si="43"/>
        <v>1.0003040045593807</v>
      </c>
      <c r="CU20" s="134">
        <f t="shared" ca="1" si="43"/>
        <v>1.0003040045593807</v>
      </c>
      <c r="CV20" s="134">
        <f t="shared" ca="1" si="43"/>
        <v>1.0003040045593807</v>
      </c>
      <c r="CW20" s="134">
        <f t="shared" ca="1" si="43"/>
        <v>1.0003040045593807</v>
      </c>
      <c r="CX20" s="134">
        <f t="shared" ca="1" si="43"/>
        <v>1.0003040045593807</v>
      </c>
      <c r="CY20" s="134">
        <f t="shared" ca="1" si="43"/>
        <v>1.0003040045593807</v>
      </c>
      <c r="CZ20" s="134">
        <f t="shared" ref="CZ20:DQ20" ca="1" si="44">0.725*(1/CZ18)^0.2</f>
        <v>1.0003040045593807</v>
      </c>
      <c r="DA20" s="134">
        <f t="shared" ca="1" si="44"/>
        <v>1.0003040045593807</v>
      </c>
      <c r="DB20" s="134">
        <f t="shared" ca="1" si="44"/>
        <v>1.0003040045593807</v>
      </c>
      <c r="DC20" s="134">
        <f t="shared" ca="1" si="44"/>
        <v>1.0003040045593807</v>
      </c>
      <c r="DD20" s="134">
        <f t="shared" ca="1" si="44"/>
        <v>1.0003040045593807</v>
      </c>
      <c r="DE20" s="134">
        <f t="shared" ca="1" si="44"/>
        <v>1.0003040045593807</v>
      </c>
      <c r="DF20" s="134">
        <f t="shared" ca="1" si="44"/>
        <v>1.0003040045593807</v>
      </c>
      <c r="DG20" s="134">
        <f t="shared" ca="1" si="44"/>
        <v>1.0003040045593807</v>
      </c>
      <c r="DH20" s="134">
        <f t="shared" ca="1" si="44"/>
        <v>1.0003040045593807</v>
      </c>
      <c r="DI20" s="134">
        <f t="shared" ca="1" si="44"/>
        <v>1.0003040045593807</v>
      </c>
      <c r="DJ20" s="134">
        <f t="shared" ca="1" si="44"/>
        <v>1.0003040045593807</v>
      </c>
      <c r="DK20" s="134">
        <f t="shared" ca="1" si="44"/>
        <v>1.0003040045593807</v>
      </c>
      <c r="DL20" s="134">
        <f t="shared" ca="1" si="44"/>
        <v>1.0003040045593807</v>
      </c>
      <c r="DM20" s="134">
        <f t="shared" ca="1" si="44"/>
        <v>1.0003040045593807</v>
      </c>
      <c r="DN20" s="134">
        <f t="shared" ca="1" si="44"/>
        <v>1.0003040045593807</v>
      </c>
      <c r="DO20" s="134">
        <f t="shared" ca="1" si="44"/>
        <v>1.0003040045593807</v>
      </c>
      <c r="DP20" s="134">
        <f t="shared" ca="1" si="44"/>
        <v>1.0003040045593807</v>
      </c>
      <c r="DQ20" s="134">
        <f t="shared" ca="1" si="44"/>
        <v>1.0003040045593807</v>
      </c>
      <c r="DS20" s="128" t="s">
        <v>181</v>
      </c>
      <c r="DT20" s="135">
        <f ca="1"/>
        <v>46.252997089355404</v>
      </c>
      <c r="DU20" s="135">
        <f ca="1"/>
        <v>14.304391423280341</v>
      </c>
      <c r="DV20" s="135">
        <f ca="1"/>
        <v>16.297456240026285</v>
      </c>
      <c r="DW20" s="135">
        <f ca="1"/>
        <v>45.017171048644499</v>
      </c>
      <c r="DX20" s="135">
        <f ca="1"/>
        <v>8.9913722101455829</v>
      </c>
      <c r="DY20" s="135">
        <f ca="1"/>
        <v>16.254768544112011</v>
      </c>
      <c r="DZ20" s="127">
        <f ca="1"/>
        <v>5.455021668281506</v>
      </c>
      <c r="EA20" s="127">
        <f t="shared" ca="1" si="3"/>
        <v>29.757261401420745</v>
      </c>
      <c r="EB20" s="127">
        <f t="shared" ca="1" si="4"/>
        <v>0.85043521427879698</v>
      </c>
      <c r="EC20" s="127">
        <f ca="1"/>
        <v>-0.17542084452181844</v>
      </c>
      <c r="ED20" s="127">
        <f ca="1"/>
        <v>12.324349628882906</v>
      </c>
      <c r="EE20" s="127">
        <f t="shared" ca="1" si="9"/>
        <v>12.324349628882906</v>
      </c>
      <c r="EF20" s="126">
        <f t="shared" ca="1" si="10"/>
        <v>3</v>
      </c>
      <c r="EH20" s="127"/>
      <c r="EI20" s="127"/>
      <c r="EJ20" s="127"/>
      <c r="EK20" s="240"/>
      <c r="EL20" s="128">
        <v>395</v>
      </c>
      <c r="EM20" s="237">
        <f ca="1">IF(Calculator!$C$3,OFFSET('SPD Library'!B20,0,Calculator!$C$3-1),Calculator!C21)</f>
        <v>7.9460000000000003E-2</v>
      </c>
      <c r="EN20" s="127">
        <f ca="1">RefCalc!B20</f>
        <v>0.23705621334048094</v>
      </c>
      <c r="EO20" s="127">
        <f ca="1">RefCalc!F20</f>
        <v>0.63696101294161411</v>
      </c>
      <c r="EP20" s="240"/>
    </row>
    <row r="21" spans="2:146" ht="13.5" customHeight="1">
      <c r="B21" s="350" t="s">
        <v>699</v>
      </c>
      <c r="C21" s="351">
        <f t="shared" ref="C21:R21" ca="1" si="45">DAVERAGE($DU$4:$EF$103,"ΔE",C$9:C$10)</f>
        <v>5.2663862714606022</v>
      </c>
      <c r="D21" s="351">
        <f t="shared" ca="1" si="45"/>
        <v>3.5188546283501085</v>
      </c>
      <c r="E21" s="351">
        <f t="shared" ca="1" si="45"/>
        <v>4.3670578295539899</v>
      </c>
      <c r="F21" s="351">
        <f t="shared" ca="1" si="45"/>
        <v>2.7050742594591819</v>
      </c>
      <c r="G21" s="351">
        <f t="shared" ca="1" si="45"/>
        <v>1.9951534153343633</v>
      </c>
      <c r="H21" s="351">
        <f t="shared" ca="1" si="45"/>
        <v>1.2018901850222428</v>
      </c>
      <c r="I21" s="351">
        <f t="shared" ca="1" si="45"/>
        <v>1.6376150472049411</v>
      </c>
      <c r="J21" s="351">
        <f t="shared" ca="1" si="45"/>
        <v>2.7703713176232201</v>
      </c>
      <c r="K21" s="351">
        <f t="shared" ca="1" si="45"/>
        <v>1.9424717710225536</v>
      </c>
      <c r="L21" s="351">
        <f t="shared" ca="1" si="45"/>
        <v>3.0280569837748517</v>
      </c>
      <c r="M21" s="351">
        <f t="shared" ca="1" si="45"/>
        <v>2.5101777025705077</v>
      </c>
      <c r="N21" s="351">
        <f t="shared" ca="1" si="45"/>
        <v>1.3823449866815598</v>
      </c>
      <c r="O21" s="351">
        <f t="shared" ca="1" si="45"/>
        <v>2.0232880416616021</v>
      </c>
      <c r="P21" s="351">
        <f t="shared" ca="1" si="45"/>
        <v>3.5405853942822354</v>
      </c>
      <c r="Q21" s="351">
        <f t="shared" ca="1" si="45"/>
        <v>4.4777759269601392</v>
      </c>
      <c r="R21" s="351">
        <f t="shared" ca="1" si="45"/>
        <v>3.5421856711764774</v>
      </c>
      <c r="S21" s="228">
        <f t="shared" ca="1" si="24"/>
        <v>5.2663862714606022</v>
      </c>
      <c r="U21" s="133" t="s">
        <v>39</v>
      </c>
      <c r="V21" s="134">
        <f ca="1">1.48+V18^(1/2)</f>
        <v>1.9272135954999579</v>
      </c>
      <c r="W21" s="134">
        <f t="shared" ref="W21:AM21" ca="1" si="46">1.48+W18^(1/2)</f>
        <v>1.9272135954999579</v>
      </c>
      <c r="X21" s="134">
        <f t="shared" ca="1" si="46"/>
        <v>1.9272135954999579</v>
      </c>
      <c r="Y21" s="134">
        <f t="shared" ca="1" si="46"/>
        <v>1.9272135954999579</v>
      </c>
      <c r="Z21" s="134">
        <f t="shared" ca="1" si="46"/>
        <v>1.9272135954999579</v>
      </c>
      <c r="AA21" s="134">
        <f t="shared" ca="1" si="46"/>
        <v>1.9272135954999579</v>
      </c>
      <c r="AB21" s="134">
        <f t="shared" ca="1" si="46"/>
        <v>1.9272135954999579</v>
      </c>
      <c r="AC21" s="134">
        <f t="shared" ca="1" si="46"/>
        <v>1.9272135954999579</v>
      </c>
      <c r="AD21" s="134">
        <f t="shared" ca="1" si="46"/>
        <v>1.9272135954999579</v>
      </c>
      <c r="AE21" s="134">
        <f t="shared" ca="1" si="46"/>
        <v>1.9272135954999579</v>
      </c>
      <c r="AF21" s="134">
        <f t="shared" ca="1" si="46"/>
        <v>1.9272135954999579</v>
      </c>
      <c r="AG21" s="134">
        <f t="shared" ca="1" si="46"/>
        <v>1.9272135954999579</v>
      </c>
      <c r="AH21" s="134">
        <f t="shared" ca="1" si="46"/>
        <v>1.9272135954999579</v>
      </c>
      <c r="AI21" s="134">
        <f t="shared" ca="1" si="46"/>
        <v>1.9272135954999579</v>
      </c>
      <c r="AJ21" s="134">
        <f t="shared" ca="1" si="46"/>
        <v>1.9272135954999579</v>
      </c>
      <c r="AK21" s="134">
        <f t="shared" ca="1" si="46"/>
        <v>1.9272135954999579</v>
      </c>
      <c r="AL21" s="134">
        <f t="shared" ca="1" si="46"/>
        <v>1.9272135954999579</v>
      </c>
      <c r="AM21" s="134">
        <f t="shared" ca="1" si="46"/>
        <v>1.9272135954999579</v>
      </c>
      <c r="AN21" s="134">
        <f t="shared" ref="AN21:CY21" ca="1" si="47">1.48+AN18^(1/2)</f>
        <v>1.9272135954999579</v>
      </c>
      <c r="AO21" s="134">
        <f t="shared" ca="1" si="47"/>
        <v>1.9272135954999579</v>
      </c>
      <c r="AP21" s="134">
        <f t="shared" ca="1" si="47"/>
        <v>1.9272135954999579</v>
      </c>
      <c r="AQ21" s="134">
        <f t="shared" ca="1" si="47"/>
        <v>1.9272135954999579</v>
      </c>
      <c r="AR21" s="134">
        <f t="shared" ca="1" si="47"/>
        <v>1.9272135954999579</v>
      </c>
      <c r="AS21" s="134">
        <f t="shared" ca="1" si="47"/>
        <v>1.9272135954999579</v>
      </c>
      <c r="AT21" s="134">
        <f t="shared" ca="1" si="47"/>
        <v>1.9272135954999579</v>
      </c>
      <c r="AU21" s="134">
        <f t="shared" ca="1" si="47"/>
        <v>1.9272135954999579</v>
      </c>
      <c r="AV21" s="134">
        <f t="shared" ca="1" si="47"/>
        <v>1.9272135954999579</v>
      </c>
      <c r="AW21" s="134">
        <f t="shared" ca="1" si="47"/>
        <v>1.9272135954999579</v>
      </c>
      <c r="AX21" s="134">
        <f t="shared" ca="1" si="47"/>
        <v>1.9272135954999579</v>
      </c>
      <c r="AY21" s="134">
        <f t="shared" ca="1" si="47"/>
        <v>1.9272135954999579</v>
      </c>
      <c r="AZ21" s="134">
        <f t="shared" ca="1" si="47"/>
        <v>1.9272135954999579</v>
      </c>
      <c r="BA21" s="134">
        <f t="shared" ca="1" si="47"/>
        <v>1.9272135954999579</v>
      </c>
      <c r="BB21" s="134">
        <f t="shared" ca="1" si="47"/>
        <v>1.9272135954999579</v>
      </c>
      <c r="BC21" s="134">
        <f t="shared" ca="1" si="47"/>
        <v>1.9272135954999579</v>
      </c>
      <c r="BD21" s="134">
        <f t="shared" ca="1" si="47"/>
        <v>1.9272135954999579</v>
      </c>
      <c r="BE21" s="134">
        <f t="shared" ca="1" si="47"/>
        <v>1.9272135954999579</v>
      </c>
      <c r="BF21" s="134">
        <f t="shared" ca="1" si="47"/>
        <v>1.9272135954999579</v>
      </c>
      <c r="BG21" s="134">
        <f t="shared" ca="1" si="47"/>
        <v>1.9272135954999579</v>
      </c>
      <c r="BH21" s="134">
        <f t="shared" ca="1" si="47"/>
        <v>1.9272135954999579</v>
      </c>
      <c r="BI21" s="134">
        <f t="shared" ca="1" si="47"/>
        <v>1.9272135954999579</v>
      </c>
      <c r="BJ21" s="134">
        <f t="shared" ca="1" si="47"/>
        <v>1.9272135954999579</v>
      </c>
      <c r="BK21" s="134">
        <f t="shared" ca="1" si="47"/>
        <v>1.9272135954999579</v>
      </c>
      <c r="BL21" s="134">
        <f t="shared" ca="1" si="47"/>
        <v>1.9272135954999579</v>
      </c>
      <c r="BM21" s="134">
        <f t="shared" ca="1" si="47"/>
        <v>1.9272135954999579</v>
      </c>
      <c r="BN21" s="134">
        <f t="shared" ca="1" si="47"/>
        <v>1.9272135954999579</v>
      </c>
      <c r="BO21" s="134">
        <f t="shared" ca="1" si="47"/>
        <v>1.9272135954999579</v>
      </c>
      <c r="BP21" s="134">
        <f t="shared" ca="1" si="47"/>
        <v>1.9272135954999579</v>
      </c>
      <c r="BQ21" s="134">
        <f t="shared" ca="1" si="47"/>
        <v>1.9272135954999579</v>
      </c>
      <c r="BR21" s="134">
        <f t="shared" ca="1" si="47"/>
        <v>1.9272135954999579</v>
      </c>
      <c r="BS21" s="134">
        <f t="shared" ca="1" si="47"/>
        <v>1.9272135954999579</v>
      </c>
      <c r="BT21" s="134">
        <f t="shared" ca="1" si="47"/>
        <v>1.9272135954999579</v>
      </c>
      <c r="BU21" s="134">
        <f t="shared" ca="1" si="47"/>
        <v>1.9272135954999579</v>
      </c>
      <c r="BV21" s="134">
        <f t="shared" ca="1" si="47"/>
        <v>1.9272135954999579</v>
      </c>
      <c r="BW21" s="134">
        <f t="shared" ca="1" si="47"/>
        <v>1.9272135954999579</v>
      </c>
      <c r="BX21" s="134">
        <f t="shared" ca="1" si="47"/>
        <v>1.9272135954999579</v>
      </c>
      <c r="BY21" s="134">
        <f t="shared" ca="1" si="47"/>
        <v>1.9272135954999579</v>
      </c>
      <c r="BZ21" s="134">
        <f t="shared" ca="1" si="47"/>
        <v>1.9272135954999579</v>
      </c>
      <c r="CA21" s="134">
        <f t="shared" ca="1" si="47"/>
        <v>1.9272135954999579</v>
      </c>
      <c r="CB21" s="134">
        <f t="shared" ca="1" si="47"/>
        <v>1.9272135954999579</v>
      </c>
      <c r="CC21" s="134">
        <f t="shared" ca="1" si="47"/>
        <v>1.9272135954999579</v>
      </c>
      <c r="CD21" s="134">
        <f t="shared" ca="1" si="47"/>
        <v>1.9272135954999579</v>
      </c>
      <c r="CE21" s="134">
        <f t="shared" ca="1" si="47"/>
        <v>1.9272135954999579</v>
      </c>
      <c r="CF21" s="134">
        <f t="shared" ca="1" si="47"/>
        <v>1.9272135954999579</v>
      </c>
      <c r="CG21" s="134">
        <f t="shared" ca="1" si="47"/>
        <v>1.9272135954999579</v>
      </c>
      <c r="CH21" s="134">
        <f t="shared" ca="1" si="47"/>
        <v>1.9272135954999579</v>
      </c>
      <c r="CI21" s="134">
        <f t="shared" ca="1" si="47"/>
        <v>1.9272135954999579</v>
      </c>
      <c r="CJ21" s="134">
        <f t="shared" ca="1" si="47"/>
        <v>1.9272135954999579</v>
      </c>
      <c r="CK21" s="134">
        <f t="shared" ca="1" si="47"/>
        <v>1.9272135954999579</v>
      </c>
      <c r="CL21" s="134">
        <f t="shared" ca="1" si="47"/>
        <v>1.9272135954999579</v>
      </c>
      <c r="CM21" s="134">
        <f t="shared" ca="1" si="47"/>
        <v>1.9272135954999579</v>
      </c>
      <c r="CN21" s="134">
        <f t="shared" ca="1" si="47"/>
        <v>1.9272135954999579</v>
      </c>
      <c r="CO21" s="134">
        <f t="shared" ca="1" si="47"/>
        <v>1.9272135954999579</v>
      </c>
      <c r="CP21" s="134">
        <f t="shared" ca="1" si="47"/>
        <v>1.9272135954999579</v>
      </c>
      <c r="CQ21" s="134">
        <f t="shared" ca="1" si="47"/>
        <v>1.9272135954999579</v>
      </c>
      <c r="CR21" s="134">
        <f t="shared" ca="1" si="47"/>
        <v>1.9272135954999579</v>
      </c>
      <c r="CS21" s="134">
        <f t="shared" ca="1" si="47"/>
        <v>1.9272135954999579</v>
      </c>
      <c r="CT21" s="134">
        <f t="shared" ca="1" si="47"/>
        <v>1.9272135954999579</v>
      </c>
      <c r="CU21" s="134">
        <f t="shared" ca="1" si="47"/>
        <v>1.9272135954999579</v>
      </c>
      <c r="CV21" s="134">
        <f t="shared" ca="1" si="47"/>
        <v>1.9272135954999579</v>
      </c>
      <c r="CW21" s="134">
        <f t="shared" ca="1" si="47"/>
        <v>1.9272135954999579</v>
      </c>
      <c r="CX21" s="134">
        <f t="shared" ca="1" si="47"/>
        <v>1.9272135954999579</v>
      </c>
      <c r="CY21" s="134">
        <f t="shared" ca="1" si="47"/>
        <v>1.9272135954999579</v>
      </c>
      <c r="CZ21" s="134">
        <f t="shared" ref="CZ21:DQ21" ca="1" si="48">1.48+CZ18^(1/2)</f>
        <v>1.9272135954999579</v>
      </c>
      <c r="DA21" s="134">
        <f t="shared" ca="1" si="48"/>
        <v>1.9272135954999579</v>
      </c>
      <c r="DB21" s="134">
        <f t="shared" ca="1" si="48"/>
        <v>1.9272135954999579</v>
      </c>
      <c r="DC21" s="134">
        <f t="shared" ca="1" si="48"/>
        <v>1.9272135954999579</v>
      </c>
      <c r="DD21" s="134">
        <f t="shared" ca="1" si="48"/>
        <v>1.9272135954999579</v>
      </c>
      <c r="DE21" s="134">
        <f t="shared" ca="1" si="48"/>
        <v>1.9272135954999579</v>
      </c>
      <c r="DF21" s="134">
        <f t="shared" ca="1" si="48"/>
        <v>1.9272135954999579</v>
      </c>
      <c r="DG21" s="134">
        <f t="shared" ca="1" si="48"/>
        <v>1.9272135954999579</v>
      </c>
      <c r="DH21" s="134">
        <f t="shared" ca="1" si="48"/>
        <v>1.9272135954999579</v>
      </c>
      <c r="DI21" s="134">
        <f t="shared" ca="1" si="48"/>
        <v>1.9272135954999579</v>
      </c>
      <c r="DJ21" s="134">
        <f t="shared" ca="1" si="48"/>
        <v>1.9272135954999579</v>
      </c>
      <c r="DK21" s="134">
        <f t="shared" ca="1" si="48"/>
        <v>1.9272135954999579</v>
      </c>
      <c r="DL21" s="134">
        <f t="shared" ca="1" si="48"/>
        <v>1.9272135954999579</v>
      </c>
      <c r="DM21" s="134">
        <f t="shared" ca="1" si="48"/>
        <v>1.9272135954999579</v>
      </c>
      <c r="DN21" s="134">
        <f t="shared" ca="1" si="48"/>
        <v>1.9272135954999579</v>
      </c>
      <c r="DO21" s="134">
        <f t="shared" ca="1" si="48"/>
        <v>1.9272135954999579</v>
      </c>
      <c r="DP21" s="134">
        <f t="shared" ca="1" si="48"/>
        <v>1.9272135954999579</v>
      </c>
      <c r="DQ21" s="134">
        <f t="shared" ca="1" si="48"/>
        <v>1.9272135954999579</v>
      </c>
      <c r="DS21" s="128" t="s">
        <v>182</v>
      </c>
      <c r="DT21" s="135">
        <f ca="1"/>
        <v>48.012717298163629</v>
      </c>
      <c r="DU21" s="135">
        <f ca="1"/>
        <v>14.327783621806523</v>
      </c>
      <c r="DV21" s="135">
        <f ca="1"/>
        <v>16.487737745536986</v>
      </c>
      <c r="DW21" s="135">
        <f ca="1"/>
        <v>47.982952920887904</v>
      </c>
      <c r="DX21" s="135">
        <f ca="1"/>
        <v>10.366414765648702</v>
      </c>
      <c r="DY21" s="135">
        <f ca="1"/>
        <v>17.201749380458782</v>
      </c>
      <c r="DZ21" s="127">
        <f ca="1"/>
        <v>4.0253126272993285</v>
      </c>
      <c r="EA21" s="127">
        <f t="shared" ca="1" si="3"/>
        <v>16.203141747495422</v>
      </c>
      <c r="EB21" s="127">
        <f t="shared" ca="1" si="4"/>
        <v>0.85537676858128753</v>
      </c>
      <c r="EC21" s="127">
        <f ca="1"/>
        <v>-0.10023943359583773</v>
      </c>
      <c r="ED21" s="127">
        <f ca="1"/>
        <v>9.9157890603674232</v>
      </c>
      <c r="EE21" s="127">
        <f t="shared" ca="1" si="9"/>
        <v>9.9157890603674232</v>
      </c>
      <c r="EF21" s="126">
        <f t="shared" ca="1" si="10"/>
        <v>3</v>
      </c>
      <c r="EH21" s="460" t="s">
        <v>133</v>
      </c>
      <c r="EI21" s="460"/>
      <c r="EJ21" s="460"/>
      <c r="EK21" s="240"/>
      <c r="EL21" s="128">
        <v>396</v>
      </c>
      <c r="EM21" s="237">
        <f ca="1">IF(Calculator!$C$3,OFFSET('SPD Library'!B21,0,Calculator!$C$3-1),Calculator!C22)</f>
        <v>8.7246000000000004E-2</v>
      </c>
      <c r="EN21" s="127">
        <f ca="1">RefCalc!B21</f>
        <v>0.26028450024041783</v>
      </c>
      <c r="EO21" s="127">
        <f ca="1">RefCalc!F21</f>
        <v>0.66324293514972299</v>
      </c>
      <c r="EP21" s="240"/>
    </row>
    <row r="22" spans="2:146" ht="13.5" customHeight="1">
      <c r="B22" s="350" t="s">
        <v>700</v>
      </c>
      <c r="C22" s="351">
        <f t="shared" ref="C22:R22" ca="1" si="49">DAVERAGE($DU$4:$EF$103,"hi",C$9:C$10)</f>
        <v>0.20395084693041868</v>
      </c>
      <c r="D22" s="351">
        <f t="shared" ca="1" si="49"/>
        <v>0.63410274491919105</v>
      </c>
      <c r="E22" s="351">
        <f t="shared" ca="1" si="49"/>
        <v>0.96863515859274119</v>
      </c>
      <c r="F22" s="351">
        <f t="shared" ca="1" si="49"/>
        <v>1.3839773327871132</v>
      </c>
      <c r="G22" s="351">
        <f t="shared" ca="1" si="49"/>
        <v>1.6582045980357409</v>
      </c>
      <c r="H22" s="351">
        <f t="shared" ca="1" si="49"/>
        <v>2.11131841892061</v>
      </c>
      <c r="I22" s="351">
        <f t="shared" ca="1" si="49"/>
        <v>2.5719425889303817</v>
      </c>
      <c r="J22" s="351">
        <f t="shared" ca="1" si="49"/>
        <v>3.0248021175732225</v>
      </c>
      <c r="K22" s="351">
        <f t="shared" ca="1" si="49"/>
        <v>3.2987808182013461</v>
      </c>
      <c r="L22" s="351">
        <f t="shared" ca="1" si="49"/>
        <v>3.6987939925649145</v>
      </c>
      <c r="M22" s="351">
        <f t="shared" ca="1" si="49"/>
        <v>4.079477237623423</v>
      </c>
      <c r="N22" s="351">
        <f t="shared" ca="1" si="49"/>
        <v>4.527703205593208</v>
      </c>
      <c r="O22" s="351">
        <f t="shared" ca="1" si="49"/>
        <v>4.8285171142091015</v>
      </c>
      <c r="P22" s="351">
        <f t="shared" ca="1" si="49"/>
        <v>5.3092447107797174</v>
      </c>
      <c r="Q22" s="351">
        <f t="shared" ca="1" si="49"/>
        <v>5.6671709737804976</v>
      </c>
      <c r="R22" s="351">
        <f t="shared" ca="1" si="49"/>
        <v>6.1047760897303078</v>
      </c>
      <c r="S22" s="228">
        <f t="shared" ca="1" si="24"/>
        <v>0.20395084693041868</v>
      </c>
      <c r="U22" s="133" t="s">
        <v>29</v>
      </c>
      <c r="V22" s="134">
        <f t="array" aca="1" ref="V22:V24" ca="1">MMULT($EH$17:$EJ$19,V9:V11)</f>
        <v>95.235507298232903</v>
      </c>
      <c r="W22" s="134">
        <f t="array" aca="1" ref="W22:W24" ca="1">MMULT($EH$17:$EJ$19,W9:W11)</f>
        <v>62.455423843887004</v>
      </c>
      <c r="X22" s="134">
        <f t="array" aca="1" ref="X22:X24" ca="1">MMULT($EH$17:$EJ$19,X9:X11)</f>
        <v>29.049482361421106</v>
      </c>
      <c r="Y22" s="134">
        <f t="array" aca="1" ref="Y22:Y24" ca="1">MMULT($EH$17:$EJ$19,Y9:Y11)</f>
        <v>6.0225802488018747</v>
      </c>
      <c r="Z22" s="134">
        <f t="array" aca="1" ref="Z22:Z24" ca="1">MMULT($EH$17:$EJ$19,Z9:Z11)</f>
        <v>36.857488477786042</v>
      </c>
      <c r="AA22" s="134">
        <f t="array" aca="1" ref="AA22:AA24" ca="1">MMULT($EH$17:$EJ$19,AA9:AA11)</f>
        <v>18.176893101618447</v>
      </c>
      <c r="AB22" s="134">
        <f t="array" aca="1" ref="AB22:AB24" ca="1">MMULT($EH$17:$EJ$19,AB9:AB11)</f>
        <v>17.40787852679955</v>
      </c>
      <c r="AC22" s="134">
        <f t="array" aca="1" ref="AC22:AC24" ca="1">MMULT($EH$17:$EJ$19,AC9:AC11)</f>
        <v>12.78558814785892</v>
      </c>
      <c r="AD22" s="134">
        <f t="array" aca="1" ref="AD22:AD24" ca="1">MMULT($EH$17:$EJ$19,AD9:AD11)</f>
        <v>12.002132545548463</v>
      </c>
      <c r="AE22" s="134">
        <f t="array" aca="1" ref="AE22:AE24" ca="1">MMULT($EH$17:$EJ$19,AE9:AE11)</f>
        <v>4.8029654465658123</v>
      </c>
      <c r="AF22" s="134">
        <f t="array" aca="1" ref="AF22:AF24" ca="1">MMULT($EH$17:$EJ$19,AF9:AF11)</f>
        <v>47.751140943468435</v>
      </c>
      <c r="AG22" s="134">
        <f t="array" aca="1" ref="AG22:AG24" ca="1">MMULT($EH$17:$EJ$19,AG9:AG11)</f>
        <v>25.447729010290878</v>
      </c>
      <c r="AH22" s="134">
        <f t="array" aca="1" ref="AH22:AH24" ca="1">MMULT($EH$17:$EJ$19,AH9:AH11)</f>
        <v>32.690052046437451</v>
      </c>
      <c r="AI22" s="134">
        <f t="array" aca="1" ref="AI22:AI24" ca="1">MMULT($EH$17:$EJ$19,AI9:AI11)</f>
        <v>12.594797790173592</v>
      </c>
      <c r="AJ22" s="134">
        <f t="array" aca="1" ref="AJ22:AJ24" ca="1">MMULT($EH$17:$EJ$19,AJ9:AJ11)</f>
        <v>41.441945060139091</v>
      </c>
      <c r="AK22" s="134">
        <f t="array" aca="1" ref="AK22:AK24" ca="1">MMULT($EH$17:$EJ$19,AK9:AK11)</f>
        <v>38.789211685628779</v>
      </c>
      <c r="AL22" s="134">
        <f t="array" aca="1" ref="AL22:AL24" ca="1">MMULT($EH$17:$EJ$19,AL9:AL11)</f>
        <v>15.528612898549554</v>
      </c>
      <c r="AM22" s="134">
        <f t="array" aca="1" ref="AM22:AM24" ca="1">MMULT($EH$17:$EJ$19,AM9:AM11)</f>
        <v>16.849084537137546</v>
      </c>
      <c r="AN22" s="134">
        <f t="array" aca="1" ref="AN22:AN24" ca="1">MMULT($EH$17:$EJ$19,AN9:AN11)</f>
        <v>21.943893821165322</v>
      </c>
      <c r="AO22" s="134">
        <f t="array" aca="1" ref="AO22:AO24" ca="1">MMULT($EH$17:$EJ$19,AO9:AO11)</f>
        <v>40.416022817418124</v>
      </c>
      <c r="AP22" s="134">
        <f t="array" aca="1" ref="AP22:AP24" ca="1">MMULT($EH$17:$EJ$19,AP9:AP11)</f>
        <v>35.179165229603704</v>
      </c>
      <c r="AQ22" s="134">
        <f t="array" aca="1" ref="AQ22:AQ24" ca="1">MMULT($EH$17:$EJ$19,AQ9:AQ11)</f>
        <v>66.995363810767628</v>
      </c>
      <c r="AR22" s="134">
        <f t="array" aca="1" ref="AR22:AR24" ca="1">MMULT($EH$17:$EJ$19,AR9:AR11)</f>
        <v>52.412617825334287</v>
      </c>
      <c r="AS22" s="134">
        <f t="array" aca="1" ref="AS22:AS24" ca="1">MMULT($EH$17:$EJ$19,AS9:AS11)</f>
        <v>74.867726846939561</v>
      </c>
      <c r="AT22" s="134">
        <f t="array" aca="1" ref="AT22:AT24" ca="1">MMULT($EH$17:$EJ$19,AT9:AT11)</f>
        <v>74.861709079029353</v>
      </c>
      <c r="AU22" s="134">
        <f t="array" aca="1" ref="AU22:AU24" ca="1">MMULT($EH$17:$EJ$19,AU9:AU11)</f>
        <v>40.865436640467237</v>
      </c>
      <c r="AV22" s="134">
        <f t="array" aca="1" ref="AV22:AV24" ca="1">MMULT($EH$17:$EJ$19,AV9:AV11)</f>
        <v>73.600497922585703</v>
      </c>
      <c r="AW22" s="134">
        <f t="array" aca="1" ref="AW22:AW24" ca="1">MMULT($EH$17:$EJ$19,AW9:AW11)</f>
        <v>40.844193547489724</v>
      </c>
      <c r="AX22" s="134">
        <f t="array" aca="1" ref="AX22:AX24" ca="1">MMULT($EH$17:$EJ$19,AX9:AX11)</f>
        <v>11.014106008036899</v>
      </c>
      <c r="AY22" s="134">
        <f t="array" aca="1" ref="AY22:AY24" ca="1">MMULT($EH$17:$EJ$19,AY9:AY11)</f>
        <v>66.354739250275458</v>
      </c>
      <c r="AZ22" s="134">
        <f t="array" aca="1" ref="AZ22:AZ24" ca="1">MMULT($EH$17:$EJ$19,AZ9:AZ11)</f>
        <v>29.593544744049208</v>
      </c>
      <c r="BA22" s="134">
        <f t="array" aca="1" ref="BA22:BA24" ca="1">MMULT($EH$17:$EJ$19,BA9:BA11)</f>
        <v>69.887791846460487</v>
      </c>
      <c r="BB22" s="134">
        <f t="array" aca="1" ref="BB22:BB24" ca="1">MMULT($EH$17:$EJ$19,BB9:BB11)</f>
        <v>45.249662454345234</v>
      </c>
      <c r="BC22" s="134">
        <f t="array" aca="1" ref="BC22:BC24" ca="1">MMULT($EH$17:$EJ$19,BC9:BC11)</f>
        <v>71.109706129646725</v>
      </c>
      <c r="BD22" s="134">
        <f t="array" aca="1" ref="BD22:BD24" ca="1">MMULT($EH$17:$EJ$19,BD9:BD11)</f>
        <v>27.735936179987185</v>
      </c>
      <c r="BE22" s="134">
        <f t="array" aca="1" ref="BE22:BE24" ca="1">MMULT($EH$17:$EJ$19,BE9:BE11)</f>
        <v>11.210262344657997</v>
      </c>
      <c r="BF22" s="134">
        <f t="array" aca="1" ref="BF22:BF24" ca="1">MMULT($EH$17:$EJ$19,BF9:BF11)</f>
        <v>51.462573825462606</v>
      </c>
      <c r="BG22" s="134">
        <f t="array" aca="1" ref="BG22:BG24" ca="1">MMULT($EH$17:$EJ$19,BG9:BG11)</f>
        <v>14.812915206861412</v>
      </c>
      <c r="BH22" s="134">
        <f t="array" aca="1" ref="BH22:BH24" ca="1">MMULT($EH$17:$EJ$19,BH9:BH11)</f>
        <v>63.055144772686162</v>
      </c>
      <c r="BI22" s="134">
        <f t="array" aca="1" ref="BI22:BI24" ca="1">MMULT($EH$17:$EJ$19,BI9:BI11)</f>
        <v>7.3450297997086738</v>
      </c>
      <c r="BJ22" s="134">
        <f t="array" aca="1" ref="BJ22:BJ24" ca="1">MMULT($EH$17:$EJ$19,BJ9:BJ11)</f>
        <v>16.018048761694132</v>
      </c>
      <c r="BK22" s="134">
        <f t="array" aca="1" ref="BK22:BK24" ca="1">MMULT($EH$17:$EJ$19,BK9:BK11)</f>
        <v>65.934447165178881</v>
      </c>
      <c r="BL22" s="134">
        <f t="array" aca="1" ref="BL22:BL24" ca="1">MMULT($EH$17:$EJ$19,BL9:BL11)</f>
        <v>34.389369794376549</v>
      </c>
      <c r="BM22" s="134">
        <f t="array" aca="1" ref="BM22:BM24" ca="1">MMULT($EH$17:$EJ$19,BM9:BM11)</f>
        <v>39.35541448592906</v>
      </c>
      <c r="BN22" s="134">
        <f t="array" aca="1" ref="BN22:BN24" ca="1">MMULT($EH$17:$EJ$19,BN9:BN11)</f>
        <v>4.7201290818878441</v>
      </c>
      <c r="BO22" s="134">
        <f t="array" aca="1" ref="BO22:BO24" ca="1">MMULT($EH$17:$EJ$19,BO9:BO11)</f>
        <v>22.597129961350891</v>
      </c>
      <c r="BP22" s="134">
        <f t="array" aca="1" ref="BP22:BP24" ca="1">MMULT($EH$17:$EJ$19,BP9:BP11)</f>
        <v>31.129432522427493</v>
      </c>
      <c r="BQ22" s="134">
        <f t="array" aca="1" ref="BQ22:BQ24" ca="1">MMULT($EH$17:$EJ$19,BQ9:BQ11)</f>
        <v>35.176166503425371</v>
      </c>
      <c r="BR22" s="134">
        <f t="array" aca="1" ref="BR22:BR24" ca="1">MMULT($EH$17:$EJ$19,BR9:BR11)</f>
        <v>45.615709460407203</v>
      </c>
      <c r="BS22" s="134">
        <f t="array" aca="1" ref="BS22:BS24" ca="1">MMULT($EH$17:$EJ$19,BS9:BS11)</f>
        <v>12.983741797259492</v>
      </c>
      <c r="BT22" s="134">
        <f t="array" aca="1" ref="BT22:BT24" ca="1">MMULT($EH$17:$EJ$19,BT9:BT11)</f>
        <v>18.694984350378167</v>
      </c>
      <c r="BU22" s="134">
        <f t="array" aca="1" ref="BU22:BU24" ca="1">MMULT($EH$17:$EJ$19,BU9:BU11)</f>
        <v>22.057982040573705</v>
      </c>
      <c r="BV22" s="134">
        <f t="array" aca="1" ref="BV22:BV24" ca="1">MMULT($EH$17:$EJ$19,BV9:BV11)</f>
        <v>9.7459969408111835</v>
      </c>
      <c r="BW22" s="134">
        <f t="array" aca="1" ref="BW22:BW24" ca="1">MMULT($EH$17:$EJ$19,BW9:BW11)</f>
        <v>14.175273930135633</v>
      </c>
      <c r="BX22" s="134">
        <f t="array" aca="1" ref="BX22:BX24" ca="1">MMULT($EH$17:$EJ$19,BX9:BX11)</f>
        <v>61.655626552304206</v>
      </c>
      <c r="BY22" s="134">
        <f t="array" aca="1" ref="BY22:BY24" ca="1">MMULT($EH$17:$EJ$19,BY9:BY11)</f>
        <v>54.581001493457848</v>
      </c>
      <c r="BZ22" s="134">
        <f t="array" aca="1" ref="BZ22:BZ24" ca="1">MMULT($EH$17:$EJ$19,BZ9:BZ11)</f>
        <v>33.790077128129994</v>
      </c>
      <c r="CA22" s="134">
        <f t="array" aca="1" ref="CA22:CA24" ca="1">MMULT($EH$17:$EJ$19,CA9:CA11)</f>
        <v>19.615436871692019</v>
      </c>
      <c r="CB22" s="134">
        <f t="array" aca="1" ref="CB22:CB24" ca="1">MMULT($EH$17:$EJ$19,CB9:CB11)</f>
        <v>16.554312136001407</v>
      </c>
      <c r="CC22" s="134">
        <f t="array" aca="1" ref="CC22:CC24" ca="1">MMULT($EH$17:$EJ$19,CC9:CC11)</f>
        <v>61.04354336863635</v>
      </c>
      <c r="CD22" s="134">
        <f t="array" aca="1" ref="CD22:CD24" ca="1">MMULT($EH$17:$EJ$19,CD9:CD11)</f>
        <v>65.021436771069546</v>
      </c>
      <c r="CE22" s="134">
        <f t="array" aca="1" ref="CE22:CE24" ca="1">MMULT($EH$17:$EJ$19,CE9:CE11)</f>
        <v>43.327651949577231</v>
      </c>
      <c r="CF22" s="134">
        <f t="array" aca="1" ref="CF22:CF24" ca="1">MMULT($EH$17:$EJ$19,CF9:CF11)</f>
        <v>30.94893373122207</v>
      </c>
      <c r="CG22" s="134">
        <f t="array" aca="1" ref="CG22:CG24" ca="1">MMULT($EH$17:$EJ$19,CG9:CG11)</f>
        <v>6.8875846815487245</v>
      </c>
      <c r="CH22" s="134">
        <f t="array" aca="1" ref="CH22:CH24" ca="1">MMULT($EH$17:$EJ$19,CH9:CH11)</f>
        <v>19.675208756509882</v>
      </c>
      <c r="CI22" s="134">
        <f t="array" aca="1" ref="CI22:CI24" ca="1">MMULT($EH$17:$EJ$19,CI9:CI11)</f>
        <v>8.7777061771482039</v>
      </c>
      <c r="CJ22" s="134">
        <f t="array" aca="1" ref="CJ22:CJ24" ca="1">MMULT($EH$17:$EJ$19,CJ9:CJ11)</f>
        <v>10.197639619859697</v>
      </c>
      <c r="CK22" s="134">
        <f t="array" aca="1" ref="CK22:CK24" ca="1">MMULT($EH$17:$EJ$19,CK9:CK11)</f>
        <v>11.898244682742767</v>
      </c>
      <c r="CL22" s="134">
        <f t="array" aca="1" ref="CL22:CL24" ca="1">MMULT($EH$17:$EJ$19,CL9:CL11)</f>
        <v>25.870634790057817</v>
      </c>
      <c r="CM22" s="134">
        <f t="array" aca="1" ref="CM22:CM24" ca="1">MMULT($EH$17:$EJ$19,CM9:CM11)</f>
        <v>17.41647617779449</v>
      </c>
      <c r="CN22" s="134">
        <f t="array" aca="1" ref="CN22:CN24" ca="1">MMULT($EH$17:$EJ$19,CN9:CN11)</f>
        <v>34.983060451203023</v>
      </c>
      <c r="CO22" s="134">
        <f t="array" aca="1" ref="CO22:CO24" ca="1">MMULT($EH$17:$EJ$19,CO9:CO11)</f>
        <v>6.1569547392924218</v>
      </c>
      <c r="CP22" s="134">
        <f t="array" aca="1" ref="CP22:CP24" ca="1">MMULT($EH$17:$EJ$19,CP9:CP11)</f>
        <v>43.667526849321192</v>
      </c>
      <c r="CQ22" s="134">
        <f t="array" aca="1" ref="CQ22:CQ24" ca="1">MMULT($EH$17:$EJ$19,CQ9:CQ11)</f>
        <v>18.524212833689987</v>
      </c>
      <c r="CR22" s="134">
        <f t="array" aca="1" ref="CR22:CR24" ca="1">MMULT($EH$17:$EJ$19,CR9:CR11)</f>
        <v>4.5157342460308794</v>
      </c>
      <c r="CS22" s="134">
        <f t="array" aca="1" ref="CS22:CS24" ca="1">MMULT($EH$17:$EJ$19,CS9:CS11)</f>
        <v>5.4625826155954753</v>
      </c>
      <c r="CT22" s="134">
        <f t="array" aca="1" ref="CT22:CT24" ca="1">MMULT($EH$17:$EJ$19,CT9:CT11)</f>
        <v>11.751097885535895</v>
      </c>
      <c r="CU22" s="134">
        <f t="array" aca="1" ref="CU22:CU24" ca="1">MMULT($EH$17:$EJ$19,CU9:CU11)</f>
        <v>10.795591967640949</v>
      </c>
      <c r="CV22" s="134">
        <f t="array" aca="1" ref="CV22:CV24" ca="1">MMULT($EH$17:$EJ$19,CV9:CV11)</f>
        <v>9.8085684939530609</v>
      </c>
      <c r="CW22" s="134">
        <f t="array" aca="1" ref="CW22:CW24" ca="1">MMULT($EH$17:$EJ$19,CW9:CW11)</f>
        <v>38.473939440185923</v>
      </c>
      <c r="CX22" s="134">
        <f t="array" aca="1" ref="CX22:CX24" ca="1">MMULT($EH$17:$EJ$19,CX9:CX11)</f>
        <v>28.640695674205737</v>
      </c>
      <c r="CY22" s="134">
        <f t="array" aca="1" ref="CY22:CY24" ca="1">MMULT($EH$17:$EJ$19,CY9:CY11)</f>
        <v>10.791164548869109</v>
      </c>
      <c r="CZ22" s="134">
        <f t="array" aca="1" ref="CZ22:CZ24" ca="1">MMULT($EH$17:$EJ$19,CZ9:CZ11)</f>
        <v>63.047378653095549</v>
      </c>
      <c r="DA22" s="134">
        <f t="array" aca="1" ref="DA22:DA24" ca="1">MMULT($EH$17:$EJ$19,DA9:DA11)</f>
        <v>38.356386365609858</v>
      </c>
      <c r="DB22" s="134">
        <f t="array" aca="1" ref="DB22:DB24" ca="1">MMULT($EH$17:$EJ$19,DB9:DB11)</f>
        <v>4.4902096957606759</v>
      </c>
      <c r="DC22" s="134">
        <f t="array" aca="1" ref="DC22:DC24" ca="1">MMULT($EH$17:$EJ$19,DC9:DC11)</f>
        <v>10.025299785054326</v>
      </c>
      <c r="DD22" s="134">
        <f t="array" aca="1" ref="DD22:DD24" ca="1">MMULT($EH$17:$EJ$19,DD9:DD11)</f>
        <v>29.077378951223295</v>
      </c>
      <c r="DE22" s="134">
        <f t="array" aca="1" ref="DE22:DE24" ca="1">MMULT($EH$17:$EJ$19,DE9:DE11)</f>
        <v>9.0819165207205899</v>
      </c>
      <c r="DF22" s="134">
        <f t="array" aca="1" ref="DF22:DF24" ca="1">MMULT($EH$17:$EJ$19,DF9:DF11)</f>
        <v>26.456443334897699</v>
      </c>
      <c r="DG22" s="134">
        <f t="array" aca="1" ref="DG22:DG24" ca="1">MMULT($EH$17:$EJ$19,DG9:DG11)</f>
        <v>8.7426408102210988</v>
      </c>
      <c r="DH22" s="134">
        <f t="array" aca="1" ref="DH22:DH24" ca="1">MMULT($EH$17:$EJ$19,DH9:DH11)</f>
        <v>11.902729956160698</v>
      </c>
      <c r="DI22" s="134">
        <f t="array" aca="1" ref="DI22:DI24" ca="1">MMULT($EH$17:$EJ$19,DI9:DI11)</f>
        <v>51.011076573991794</v>
      </c>
      <c r="DJ22" s="134">
        <f t="array" aca="1" ref="DJ22:DJ24" ca="1">MMULT($EH$17:$EJ$19,DJ9:DJ11)</f>
        <v>21.082674958782995</v>
      </c>
      <c r="DK22" s="134">
        <f t="array" aca="1" ref="DK22:DK24" ca="1">MMULT($EH$17:$EJ$19,DK9:DK11)</f>
        <v>32.525395672886503</v>
      </c>
      <c r="DL22" s="134">
        <f t="array" aca="1" ref="DL22:DL24" ca="1">MMULT($EH$17:$EJ$19,DL9:DL11)</f>
        <v>9.8270503566212692</v>
      </c>
      <c r="DM22" s="134">
        <f t="array" aca="1" ref="DM22:DM24" ca="1">MMULT($EH$17:$EJ$19,DM9:DM11)</f>
        <v>36.654292781054657</v>
      </c>
      <c r="DN22" s="134">
        <f t="array" aca="1" ref="DN22:DN24" ca="1">MMULT($EH$17:$EJ$19,DN9:DN11)</f>
        <v>48.697556099147349</v>
      </c>
      <c r="DO22" s="134">
        <f t="array" aca="1" ref="DO22:DO24" ca="1">MMULT($EH$17:$EJ$19,DO9:DO11)</f>
        <v>18.613326879586019</v>
      </c>
      <c r="DP22" s="134">
        <f t="array" aca="1" ref="DP22:DP24" ca="1">MMULT($EH$17:$EJ$19,DP9:DP11)</f>
        <v>31.547934366764746</v>
      </c>
      <c r="DQ22" s="134">
        <f t="array" aca="1" ref="DQ22:DQ24" ca="1">MMULT($EH$17:$EJ$19,DQ9:DQ11)</f>
        <v>19.878459473639129</v>
      </c>
      <c r="DS22" s="128" t="s">
        <v>183</v>
      </c>
      <c r="DT22" s="135">
        <f ca="1"/>
        <v>55.354422274304994</v>
      </c>
      <c r="DU22" s="135">
        <f ca="1"/>
        <v>9.5561059436478732</v>
      </c>
      <c r="DV22" s="135">
        <f ca="1"/>
        <v>13.440260365004825</v>
      </c>
      <c r="DW22" s="135">
        <f ca="1"/>
        <v>54.754475813799218</v>
      </c>
      <c r="DX22" s="135">
        <f ca="1"/>
        <v>6.4146791092771247</v>
      </c>
      <c r="DY22" s="135">
        <f ca="1"/>
        <v>13.634545600888631</v>
      </c>
      <c r="DZ22" s="127">
        <f ca="1"/>
        <v>3.2040981670448954</v>
      </c>
      <c r="EA22" s="127">
        <f t="shared" ca="1" si="3"/>
        <v>10.266245064060458</v>
      </c>
      <c r="EB22" s="127">
        <f t="shared" ca="1" si="4"/>
        <v>0.95272190507651666</v>
      </c>
      <c r="EC22" s="127">
        <f ca="1"/>
        <v>-0.10186761960281644</v>
      </c>
      <c r="ED22" s="127">
        <f ca="1"/>
        <v>10.217360064667737</v>
      </c>
      <c r="EE22" s="127">
        <f t="shared" ca="1" si="9"/>
        <v>10.217360064667737</v>
      </c>
      <c r="EF22" s="126">
        <f t="shared" ca="1" si="10"/>
        <v>3</v>
      </c>
      <c r="EH22" s="239">
        <f t="array" ref="EH22:EJ24">MINVERSE(EH17:EJ19)</f>
        <v>1.0961238208355142</v>
      </c>
      <c r="EI22" s="239">
        <v>-0.27886900021828726</v>
      </c>
      <c r="EJ22" s="239">
        <v>0.18274517938277304</v>
      </c>
      <c r="EK22" s="240"/>
      <c r="EL22" s="128">
        <v>397</v>
      </c>
      <c r="EM22" s="237">
        <f ca="1">IF(Calculator!$C$3,OFFSET('SPD Library'!B22,0,Calculator!$C$3-1),Calculator!C23)</f>
        <v>9.5031000000000004E-2</v>
      </c>
      <c r="EN22" s="127">
        <f ca="1">RefCalc!B22</f>
        <v>0.28350980380014151</v>
      </c>
      <c r="EO22" s="127">
        <f ca="1">RefCalc!F22</f>
        <v>0.68952485735783153</v>
      </c>
      <c r="EP22" s="240"/>
    </row>
    <row r="23" spans="2:146" ht="13.5" customHeight="1">
      <c r="B23" s="352"/>
      <c r="C23" s="353"/>
      <c r="D23" s="352"/>
      <c r="E23" s="352"/>
      <c r="F23" s="352"/>
      <c r="G23" s="352"/>
      <c r="H23" s="352"/>
      <c r="I23" s="352"/>
      <c r="J23" s="352"/>
      <c r="K23" s="352"/>
      <c r="L23" s="354"/>
      <c r="M23" s="355"/>
      <c r="N23" s="356"/>
      <c r="O23" s="354"/>
      <c r="P23" s="354"/>
      <c r="Q23" s="354"/>
      <c r="R23" s="352"/>
      <c r="S23" s="228"/>
      <c r="U23" s="133" t="s">
        <v>19</v>
      </c>
      <c r="V23" s="134">
        <f ca="1"/>
        <v>103.65350490728288</v>
      </c>
      <c r="W23" s="134">
        <f ca="1"/>
        <v>55.898170527072423</v>
      </c>
      <c r="X23" s="134">
        <f ca="1"/>
        <v>16.359536156489053</v>
      </c>
      <c r="Y23" s="134">
        <f ca="1"/>
        <v>4.9817563225516261</v>
      </c>
      <c r="Z23" s="134">
        <f ca="1"/>
        <v>27.042273857691821</v>
      </c>
      <c r="AA23" s="134">
        <f ca="1"/>
        <v>7.9502657388904225</v>
      </c>
      <c r="AB23" s="134">
        <f ca="1"/>
        <v>13.109175782780817</v>
      </c>
      <c r="AC23" s="134">
        <f ca="1"/>
        <v>5.7936995315220079</v>
      </c>
      <c r="AD23" s="134">
        <f ca="1"/>
        <v>6.1774996268474966</v>
      </c>
      <c r="AE23" s="134">
        <f ca="1"/>
        <v>5.1139713498712451</v>
      </c>
      <c r="AF23" s="134">
        <f ca="1"/>
        <v>27.094733057780669</v>
      </c>
      <c r="AG23" s="134">
        <f ca="1"/>
        <v>12.237161281624434</v>
      </c>
      <c r="AH23" s="134">
        <f ca="1"/>
        <v>15.615443020992227</v>
      </c>
      <c r="AI23" s="134">
        <f ca="1"/>
        <v>8.8423090134072151</v>
      </c>
      <c r="AJ23" s="134">
        <f ca="1"/>
        <v>41.289251690034163</v>
      </c>
      <c r="AK23" s="134">
        <f ca="1"/>
        <v>35.28027313197893</v>
      </c>
      <c r="AL23" s="134">
        <f ca="1"/>
        <v>11.330197301837563</v>
      </c>
      <c r="AM23" s="134">
        <f ca="1"/>
        <v>12.38392325795445</v>
      </c>
      <c r="AN23" s="134">
        <f ca="1"/>
        <v>19.016198239313255</v>
      </c>
      <c r="AO23" s="134">
        <f ca="1"/>
        <v>30.452588110818791</v>
      </c>
      <c r="AP23" s="134">
        <f ca="1"/>
        <v>24.605695241007833</v>
      </c>
      <c r="AQ23" s="134">
        <f ca="1"/>
        <v>51.064615737688754</v>
      </c>
      <c r="AR23" s="134">
        <f ca="1"/>
        <v>38.558599847152998</v>
      </c>
      <c r="AS23" s="134">
        <f ca="1"/>
        <v>75.68227931316099</v>
      </c>
      <c r="AT23" s="134">
        <f ca="1"/>
        <v>67.572205227739801</v>
      </c>
      <c r="AU23" s="134">
        <f ca="1"/>
        <v>31.398916293205463</v>
      </c>
      <c r="AV23" s="134">
        <f ca="1"/>
        <v>65.069976845353892</v>
      </c>
      <c r="AW23" s="134">
        <f ca="1"/>
        <v>41.875701891327651</v>
      </c>
      <c r="AX23" s="134">
        <f ca="1"/>
        <v>10.909033611666416</v>
      </c>
      <c r="AY23" s="134">
        <f ca="1"/>
        <v>63.906407646975858</v>
      </c>
      <c r="AZ23" s="134">
        <f ca="1"/>
        <v>30.376808786831067</v>
      </c>
      <c r="BA23" s="134">
        <f ca="1"/>
        <v>69.120025616270993</v>
      </c>
      <c r="BB23" s="134">
        <f ca="1"/>
        <v>43.378475221570483</v>
      </c>
      <c r="BC23" s="134">
        <f ca="1"/>
        <v>74.499988750359222</v>
      </c>
      <c r="BD23" s="134">
        <f ca="1"/>
        <v>27.256853029322293</v>
      </c>
      <c r="BE23" s="134">
        <f ca="1"/>
        <v>11.672567182406109</v>
      </c>
      <c r="BF23" s="134">
        <f ca="1"/>
        <v>56.035786316204188</v>
      </c>
      <c r="BG23" s="134">
        <f ca="1"/>
        <v>15.568134350997866</v>
      </c>
      <c r="BH23" s="134">
        <f ca="1"/>
        <v>69.344698167517166</v>
      </c>
      <c r="BI23" s="134">
        <f ca="1"/>
        <v>8.2957321542894125</v>
      </c>
      <c r="BJ23" s="134">
        <f ca="1"/>
        <v>18.474320323959763</v>
      </c>
      <c r="BK23" s="134">
        <f ca="1"/>
        <v>74.021089812789441</v>
      </c>
      <c r="BL23" s="134">
        <f ca="1"/>
        <v>41.969418698957035</v>
      </c>
      <c r="BM23" s="134">
        <f ca="1"/>
        <v>49.133580778274585</v>
      </c>
      <c r="BN23" s="134">
        <f ca="1"/>
        <v>5.1988780126791321</v>
      </c>
      <c r="BO23" s="134">
        <f ca="1"/>
        <v>29.687021622646277</v>
      </c>
      <c r="BP23" s="134">
        <f ca="1"/>
        <v>38.803423104695923</v>
      </c>
      <c r="BQ23" s="134">
        <f ca="1"/>
        <v>43.084666645252049</v>
      </c>
      <c r="BR23" s="134">
        <f ca="1"/>
        <v>59.516982997781518</v>
      </c>
      <c r="BS23" s="134">
        <f ca="1"/>
        <v>17.973526979128085</v>
      </c>
      <c r="BT23" s="134">
        <f ca="1"/>
        <v>25.988388136673407</v>
      </c>
      <c r="BU23" s="134">
        <f ca="1"/>
        <v>29.744392118734247</v>
      </c>
      <c r="BV23" s="134">
        <f ca="1"/>
        <v>15.103460688384004</v>
      </c>
      <c r="BW23" s="134">
        <f ca="1"/>
        <v>25.38856815426308</v>
      </c>
      <c r="BX23" s="134">
        <f ca="1"/>
        <v>76.705405050285222</v>
      </c>
      <c r="BY23" s="134">
        <f ca="1"/>
        <v>70.524216001557377</v>
      </c>
      <c r="BZ23" s="134">
        <f ca="1"/>
        <v>54.431525671342371</v>
      </c>
      <c r="CA23" s="134">
        <f ca="1"/>
        <v>35.102007958228839</v>
      </c>
      <c r="CB23" s="134">
        <f ca="1"/>
        <v>30.338080863915128</v>
      </c>
      <c r="CC23" s="134">
        <f ca="1"/>
        <v>76.484389556896303</v>
      </c>
      <c r="CD23" s="134">
        <f ca="1"/>
        <v>74.882160986968969</v>
      </c>
      <c r="CE23" s="134">
        <f ca="1"/>
        <v>54.909907058863659</v>
      </c>
      <c r="CF23" s="134">
        <f ca="1"/>
        <v>36.616665670253944</v>
      </c>
      <c r="CG23" s="134">
        <f ca="1"/>
        <v>7.9646045008107373</v>
      </c>
      <c r="CH23" s="134">
        <f ca="1"/>
        <v>35.409434870490259</v>
      </c>
      <c r="CI23" s="134">
        <f ca="1"/>
        <v>13.122481022180668</v>
      </c>
      <c r="CJ23" s="134">
        <f ca="1"/>
        <v>19.527729665761523</v>
      </c>
      <c r="CK23" s="134">
        <f ca="1"/>
        <v>22.625893078072323</v>
      </c>
      <c r="CL23" s="134">
        <f ca="1"/>
        <v>36.64221357224887</v>
      </c>
      <c r="CM23" s="134">
        <f ca="1"/>
        <v>21.875407765215567</v>
      </c>
      <c r="CN23" s="134">
        <f ca="1"/>
        <v>49.933918432692032</v>
      </c>
      <c r="CO23" s="134">
        <f ca="1"/>
        <v>10.260127877302825</v>
      </c>
      <c r="CP23" s="134">
        <f ca="1"/>
        <v>50.827293720917368</v>
      </c>
      <c r="CQ23" s="134">
        <f ca="1"/>
        <v>30.648664133557009</v>
      </c>
      <c r="CR23" s="134">
        <f ca="1"/>
        <v>5.144915236190239</v>
      </c>
      <c r="CS23" s="134">
        <f ca="1"/>
        <v>8.6024662499350164</v>
      </c>
      <c r="CT23" s="134">
        <f ca="1"/>
        <v>18.946406151058753</v>
      </c>
      <c r="CU23" s="134">
        <f ca="1"/>
        <v>15.127458697049381</v>
      </c>
      <c r="CV23" s="134">
        <f ca="1"/>
        <v>15.035398223491187</v>
      </c>
      <c r="CW23" s="134">
        <f ca="1"/>
        <v>45.93595924343019</v>
      </c>
      <c r="CX23" s="134">
        <f ca="1"/>
        <v>33.058059994138937</v>
      </c>
      <c r="CY23" s="134">
        <f ca="1"/>
        <v>12.27340666010919</v>
      </c>
      <c r="CZ23" s="134">
        <f ca="1"/>
        <v>69.267375185635331</v>
      </c>
      <c r="DA23" s="134">
        <f ca="1"/>
        <v>41.517797858551475</v>
      </c>
      <c r="DB23" s="134">
        <f ca="1"/>
        <v>4.9254315826206589</v>
      </c>
      <c r="DC23" s="134">
        <f ca="1"/>
        <v>10.834991741892319</v>
      </c>
      <c r="DD23" s="134">
        <f ca="1"/>
        <v>30.298641161089353</v>
      </c>
      <c r="DE23" s="134">
        <f ca="1"/>
        <v>8.4271246071930079</v>
      </c>
      <c r="DF23" s="134">
        <f ca="1"/>
        <v>23.709831916643751</v>
      </c>
      <c r="DG23" s="134">
        <f ca="1"/>
        <v>7.0528213737901133</v>
      </c>
      <c r="DH23" s="134">
        <f ca="1"/>
        <v>8.9643614645161271</v>
      </c>
      <c r="DI23" s="134">
        <f ca="1"/>
        <v>55.288784716210131</v>
      </c>
      <c r="DJ23" s="134">
        <f ca="1"/>
        <v>20.048963516952217</v>
      </c>
      <c r="DK23" s="134">
        <f ca="1"/>
        <v>31.637983458698479</v>
      </c>
      <c r="DL23" s="134">
        <f ca="1"/>
        <v>7.0371286214368656</v>
      </c>
      <c r="DM23" s="134">
        <f ca="1"/>
        <v>33.67759933234462</v>
      </c>
      <c r="DN23" s="134">
        <f ca="1"/>
        <v>44.74748258688463</v>
      </c>
      <c r="DO23" s="134">
        <f ca="1"/>
        <v>12.339099799921646</v>
      </c>
      <c r="DP23" s="134">
        <f ca="1"/>
        <v>19.10889055850906</v>
      </c>
      <c r="DQ23" s="134">
        <f ca="1"/>
        <v>10.708355829333549</v>
      </c>
      <c r="DS23" s="128" t="s">
        <v>184</v>
      </c>
      <c r="DT23" s="135">
        <f ca="1"/>
        <v>69.237779495446503</v>
      </c>
      <c r="DU23" s="135">
        <f ca="1"/>
        <v>15.154442542975266</v>
      </c>
      <c r="DV23" s="135">
        <f ca="1"/>
        <v>22.350685794288914</v>
      </c>
      <c r="DW23" s="135">
        <f ca="1"/>
        <v>69.868964369508276</v>
      </c>
      <c r="DX23" s="135">
        <f ca="1"/>
        <v>11.675628464833524</v>
      </c>
      <c r="DY23" s="135">
        <f ca="1"/>
        <v>23.381071997314049</v>
      </c>
      <c r="DZ23" s="127">
        <f ca="1"/>
        <v>3.6826943211331167</v>
      </c>
      <c r="EA23" s="127">
        <f t="shared" ca="1" si="3"/>
        <v>13.562237462906108</v>
      </c>
      <c r="EB23" s="127">
        <f t="shared" ca="1" si="4"/>
        <v>0.97496778745046608</v>
      </c>
      <c r="EC23" s="127">
        <f ca="1"/>
        <v>-4.2708408621027892E-2</v>
      </c>
      <c r="ED23" s="127">
        <f ca="1"/>
        <v>7.6026418588421194</v>
      </c>
      <c r="EE23" s="127">
        <f t="shared" ca="1" si="9"/>
        <v>7.6026418588421194</v>
      </c>
      <c r="EF23" s="126">
        <f t="shared" ca="1" si="10"/>
        <v>3</v>
      </c>
      <c r="EH23" s="239">
        <v>0.45436904197535916</v>
      </c>
      <c r="EI23" s="239">
        <v>0.47353315430741177</v>
      </c>
      <c r="EJ23" s="239">
        <v>7.2097803717229125E-2</v>
      </c>
      <c r="EK23" s="240"/>
      <c r="EL23" s="128">
        <v>398</v>
      </c>
      <c r="EM23" s="237">
        <f ca="1">IF(Calculator!$C$3,OFFSET('SPD Library'!B23,0,Calculator!$C$3-1),Calculator!C24)</f>
        <v>0.10281999999999999</v>
      </c>
      <c r="EN23" s="127">
        <f ca="1">RefCalc!B23</f>
        <v>0.30674704072071796</v>
      </c>
      <c r="EO23" s="127">
        <f ca="1">RefCalc!F23</f>
        <v>0.71580677956594041</v>
      </c>
      <c r="EP23" s="240"/>
    </row>
    <row r="24" spans="2:146" ht="13.5" customHeight="1">
      <c r="B24" s="461" t="s">
        <v>666</v>
      </c>
      <c r="C24" s="461"/>
      <c r="D24" s="461"/>
      <c r="E24" s="461"/>
      <c r="F24" s="461"/>
      <c r="G24" s="461"/>
      <c r="H24" s="461"/>
      <c r="I24" s="461"/>
      <c r="J24" s="461"/>
      <c r="K24" s="461"/>
      <c r="L24" s="461"/>
      <c r="M24" s="461"/>
      <c r="N24" s="461"/>
      <c r="O24" s="461"/>
      <c r="P24" s="461"/>
      <c r="Q24" s="461"/>
      <c r="R24" s="461"/>
      <c r="U24" s="133" t="s">
        <v>10</v>
      </c>
      <c r="V24" s="134">
        <f ca="1"/>
        <v>106.03045112278966</v>
      </c>
      <c r="W24" s="134">
        <f ca="1"/>
        <v>64.926989404071193</v>
      </c>
      <c r="X24" s="134">
        <f ca="1"/>
        <v>24.085431719587799</v>
      </c>
      <c r="Y24" s="134">
        <f ca="1"/>
        <v>5.4091213711022936</v>
      </c>
      <c r="Z24" s="134">
        <f ca="1"/>
        <v>31.238503719268159</v>
      </c>
      <c r="AA24" s="134">
        <f ca="1"/>
        <v>10.262957906631099</v>
      </c>
      <c r="AB24" s="134">
        <f ca="1"/>
        <v>13.434505759801933</v>
      </c>
      <c r="AC24" s="134">
        <f ca="1"/>
        <v>5.9445674202527314</v>
      </c>
      <c r="AD24" s="134">
        <f ca="1"/>
        <v>6.128586650597045</v>
      </c>
      <c r="AE24" s="134">
        <f ca="1"/>
        <v>5.0962024667415999</v>
      </c>
      <c r="AF24" s="134">
        <f ca="1"/>
        <v>19.797868810993375</v>
      </c>
      <c r="AG24" s="134">
        <f ca="1"/>
        <v>7.9110830187645229</v>
      </c>
      <c r="AH24" s="134">
        <f ca="1"/>
        <v>9.5531064110109334</v>
      </c>
      <c r="AI24" s="134">
        <f ca="1"/>
        <v>5.177240444478957</v>
      </c>
      <c r="AJ24" s="134">
        <f ca="1"/>
        <v>37.920979257911661</v>
      </c>
      <c r="AK24" s="134">
        <f ca="1"/>
        <v>27.652647245266539</v>
      </c>
      <c r="AL24" s="134">
        <f ca="1"/>
        <v>5.9330319470692423</v>
      </c>
      <c r="AM24" s="134">
        <f ca="1"/>
        <v>6.5217096734093474</v>
      </c>
      <c r="AN24" s="134">
        <f ca="1"/>
        <v>12.268975127657695</v>
      </c>
      <c r="AO24" s="134">
        <f ca="1"/>
        <v>13.68742974105807</v>
      </c>
      <c r="AP24" s="134">
        <f ca="1"/>
        <v>5.8121323913135745</v>
      </c>
      <c r="AQ24" s="134">
        <f ca="1"/>
        <v>19.525816166504935</v>
      </c>
      <c r="AR24" s="134">
        <f ca="1"/>
        <v>12.035760889115501</v>
      </c>
      <c r="AS24" s="134">
        <f ca="1"/>
        <v>57.535548304813837</v>
      </c>
      <c r="AT24" s="134">
        <f ca="1"/>
        <v>32.049353947225313</v>
      </c>
      <c r="AU24" s="134">
        <f ca="1"/>
        <v>6.4090495641685026</v>
      </c>
      <c r="AV24" s="134">
        <f ca="1"/>
        <v>22.869203484536246</v>
      </c>
      <c r="AW24" s="134">
        <f ca="1"/>
        <v>25.705735013938646</v>
      </c>
      <c r="AX24" s="134">
        <f ca="1"/>
        <v>5.1869832931731752</v>
      </c>
      <c r="AY24" s="134">
        <f ca="1"/>
        <v>19.935970388486723</v>
      </c>
      <c r="AZ24" s="134">
        <f ca="1"/>
        <v>15.177531710319137</v>
      </c>
      <c r="BA24" s="134">
        <f ca="1"/>
        <v>21.922219697499447</v>
      </c>
      <c r="BB24" s="134">
        <f ca="1"/>
        <v>9.3305651418477069</v>
      </c>
      <c r="BC24" s="134">
        <f ca="1"/>
        <v>39.861385630816756</v>
      </c>
      <c r="BD24" s="134">
        <f ca="1"/>
        <v>6.2785364966317871</v>
      </c>
      <c r="BE24" s="134">
        <f ca="1"/>
        <v>5.5984250882116342</v>
      </c>
      <c r="BF24" s="134">
        <f ca="1"/>
        <v>46.225169721108422</v>
      </c>
      <c r="BG24" s="134">
        <f ca="1"/>
        <v>6.2841884627156785</v>
      </c>
      <c r="BH24" s="134">
        <f ca="1"/>
        <v>40.4320560592489</v>
      </c>
      <c r="BI24" s="134">
        <f ca="1"/>
        <v>5.8880387579624642</v>
      </c>
      <c r="BJ24" s="134">
        <f ca="1"/>
        <v>10.024708298545981</v>
      </c>
      <c r="BK24" s="134">
        <f ca="1"/>
        <v>59.222313424079502</v>
      </c>
      <c r="BL24" s="134">
        <f ca="1"/>
        <v>9.5685933702389931</v>
      </c>
      <c r="BM24" s="134">
        <f ca="1"/>
        <v>10.566804066832429</v>
      </c>
      <c r="BN24" s="134">
        <f ca="1"/>
        <v>4.9936267106529924</v>
      </c>
      <c r="BO24" s="134">
        <f ca="1"/>
        <v>9.9155529148641346</v>
      </c>
      <c r="BP24" s="134">
        <f ca="1"/>
        <v>19.077275193648539</v>
      </c>
      <c r="BQ24" s="134">
        <f ca="1"/>
        <v>26.878461529654238</v>
      </c>
      <c r="BR24" s="134">
        <f ca="1"/>
        <v>31.340900444397221</v>
      </c>
      <c r="BS24" s="134">
        <f ca="1"/>
        <v>7.6918390537381462</v>
      </c>
      <c r="BT24" s="134">
        <f ca="1"/>
        <v>16.252153758987955</v>
      </c>
      <c r="BU24" s="134">
        <f ca="1"/>
        <v>20.387890362772385</v>
      </c>
      <c r="BV24" s="134">
        <f ca="1"/>
        <v>7.8572196517870854</v>
      </c>
      <c r="BW24" s="134">
        <f ca="1"/>
        <v>13.897991212110039</v>
      </c>
      <c r="BX24" s="134">
        <f ca="1"/>
        <v>70.195620829866854</v>
      </c>
      <c r="BY24" s="134">
        <f ca="1"/>
        <v>64.474070646831095</v>
      </c>
      <c r="BZ24" s="134">
        <f ca="1"/>
        <v>43.880629436081222</v>
      </c>
      <c r="CA24" s="134">
        <f ca="1"/>
        <v>26.672030985973262</v>
      </c>
      <c r="CB24" s="134">
        <f ca="1"/>
        <v>24.810618758622265</v>
      </c>
      <c r="CC24" s="134">
        <f ca="1"/>
        <v>73.752139440093003</v>
      </c>
      <c r="CD24" s="134">
        <f ca="1"/>
        <v>75.642634618409915</v>
      </c>
      <c r="CE24" s="134">
        <f ca="1"/>
        <v>55.219272572494624</v>
      </c>
      <c r="CF24" s="134">
        <f ca="1"/>
        <v>36.901245839939271</v>
      </c>
      <c r="CG24" s="134">
        <f ca="1"/>
        <v>8.0255134147983913</v>
      </c>
      <c r="CH24" s="134">
        <f ca="1"/>
        <v>39.507136388598369</v>
      </c>
      <c r="CI24" s="134">
        <f ca="1"/>
        <v>14.727327098224647</v>
      </c>
      <c r="CJ24" s="134">
        <f ca="1"/>
        <v>24.356388932648368</v>
      </c>
      <c r="CK24" s="134">
        <f ca="1"/>
        <v>29.437703626372041</v>
      </c>
      <c r="CL24" s="134">
        <f ca="1"/>
        <v>45.059073425247</v>
      </c>
      <c r="CM24" s="134">
        <f ca="1"/>
        <v>25.396399310908453</v>
      </c>
      <c r="CN24" s="134">
        <f ca="1"/>
        <v>70.679279780688347</v>
      </c>
      <c r="CO24" s="134">
        <f ca="1"/>
        <v>16.821697782385172</v>
      </c>
      <c r="CP24" s="134">
        <f ca="1"/>
        <v>56.670562366830936</v>
      </c>
      <c r="CQ24" s="134">
        <f ca="1"/>
        <v>53.911400760371812</v>
      </c>
      <c r="CR24" s="134">
        <f ca="1"/>
        <v>5.5787109744732524</v>
      </c>
      <c r="CS24" s="134">
        <f ca="1"/>
        <v>16.099731279459608</v>
      </c>
      <c r="CT24" s="134">
        <f ca="1"/>
        <v>46.132792924506575</v>
      </c>
      <c r="CU24" s="134">
        <f ca="1"/>
        <v>28.052333547728264</v>
      </c>
      <c r="CV24" s="134">
        <f ca="1"/>
        <v>39.362261548766924</v>
      </c>
      <c r="CW24" s="134">
        <f ca="1"/>
        <v>67.427067083064742</v>
      </c>
      <c r="CX24" s="134">
        <f ca="1"/>
        <v>57.616401425838944</v>
      </c>
      <c r="CY24" s="134">
        <f ca="1"/>
        <v>33.164725145145773</v>
      </c>
      <c r="CZ24" s="134">
        <f ca="1"/>
        <v>82.003525053005603</v>
      </c>
      <c r="DA24" s="134">
        <f ca="1"/>
        <v>60.80630927988571</v>
      </c>
      <c r="DB24" s="134">
        <f ca="1"/>
        <v>6.2136044622099824</v>
      </c>
      <c r="DC24" s="134">
        <f ca="1"/>
        <v>16.101587870234855</v>
      </c>
      <c r="DD24" s="134">
        <f ca="1"/>
        <v>57.037325242942224</v>
      </c>
      <c r="DE24" s="134">
        <f ca="1"/>
        <v>22.033574458490246</v>
      </c>
      <c r="DF24" s="134">
        <f ca="1"/>
        <v>46.721970084623393</v>
      </c>
      <c r="DG24" s="134">
        <f ca="1"/>
        <v>16.874698671006431</v>
      </c>
      <c r="DH24" s="134">
        <f ca="1"/>
        <v>22.736931263179869</v>
      </c>
      <c r="DI24" s="134">
        <f ca="1"/>
        <v>57.217844447455775</v>
      </c>
      <c r="DJ24" s="134">
        <f ca="1"/>
        <v>28.74110848927733</v>
      </c>
      <c r="DK24" s="134">
        <f ca="1"/>
        <v>41.201443809696052</v>
      </c>
      <c r="DL24" s="134">
        <f ca="1"/>
        <v>13.97034139730189</v>
      </c>
      <c r="DM24" s="134">
        <f ca="1"/>
        <v>44.884710655726572</v>
      </c>
      <c r="DN24" s="134">
        <f ca="1"/>
        <v>58.199317153259429</v>
      </c>
      <c r="DO24" s="134">
        <f ca="1"/>
        <v>21.910613977674139</v>
      </c>
      <c r="DP24" s="134">
        <f ca="1"/>
        <v>32.363920480056557</v>
      </c>
      <c r="DQ24" s="134">
        <f ca="1"/>
        <v>19.78371611776711</v>
      </c>
      <c r="DS24" s="128" t="s">
        <v>185</v>
      </c>
      <c r="DT24" s="135">
        <f ca="1"/>
        <v>64.510828656517688</v>
      </c>
      <c r="DU24" s="135">
        <f ca="1"/>
        <v>14.471078079815038</v>
      </c>
      <c r="DV24" s="135">
        <f ca="1"/>
        <v>30.069729164464153</v>
      </c>
      <c r="DW24" s="135">
        <f ca="1"/>
        <v>62.781880520617655</v>
      </c>
      <c r="DX24" s="135">
        <f ca="1"/>
        <v>8.885971556352569</v>
      </c>
      <c r="DY24" s="135">
        <f ca="1"/>
        <v>30.640900945036165</v>
      </c>
      <c r="DZ24" s="127">
        <f ca="1"/>
        <v>5.8744288009964878</v>
      </c>
      <c r="EA24" s="127">
        <f t="shared" ca="1" si="3"/>
        <v>34.508913737977032</v>
      </c>
      <c r="EB24" s="127">
        <f t="shared" ca="1" si="4"/>
        <v>1.1222603525091692</v>
      </c>
      <c r="EC24" s="127">
        <f ca="1"/>
        <v>-6.1758390561978994E-2</v>
      </c>
      <c r="ED24" s="127">
        <f ca="1"/>
        <v>9.5268690501639384</v>
      </c>
      <c r="EE24" s="127">
        <f t="shared" ca="1" si="9"/>
        <v>9.5268690501639384</v>
      </c>
      <c r="EF24" s="126">
        <f t="shared" ca="1" si="10"/>
        <v>3</v>
      </c>
      <c r="EH24" s="239">
        <v>-9.6276087384293552E-3</v>
      </c>
      <c r="EI24" s="239">
        <v>-5.6980312161134198E-3</v>
      </c>
      <c r="EJ24" s="239">
        <v>1.0153256399545427</v>
      </c>
      <c r="EK24" s="127"/>
      <c r="EL24" s="128">
        <v>399</v>
      </c>
      <c r="EM24" s="237">
        <f ca="1">IF(Calculator!$C$3,OFFSET('SPD Library'!B24,0,Calculator!$C$3-1),Calculator!C25)</f>
        <v>0.1106</v>
      </c>
      <c r="EN24" s="127">
        <f ca="1">RefCalc!B24</f>
        <v>0.32995742757937574</v>
      </c>
      <c r="EO24" s="127">
        <f ca="1">RefCalc!F24</f>
        <v>0.74208870177404929</v>
      </c>
      <c r="EP24" s="127"/>
    </row>
    <row r="25" spans="2:146" ht="13.5" customHeight="1">
      <c r="B25" s="350" t="s">
        <v>137</v>
      </c>
      <c r="C25" s="351">
        <f t="shared" ref="C25:R25" ca="1" si="50">(C19-C17)/SQRT(C17^2+C18^2)</f>
        <v>-0.19098785822218609</v>
      </c>
      <c r="D25" s="351">
        <f t="shared" ca="1" si="50"/>
        <v>-0.15367232712668444</v>
      </c>
      <c r="E25" s="351">
        <f t="shared" ca="1" si="50"/>
        <v>-0.17055621386483316</v>
      </c>
      <c r="F25" s="351">
        <f t="shared" ca="1" si="50"/>
        <v>-0.10616698050780182</v>
      </c>
      <c r="G25" s="351">
        <f t="shared" ca="1" si="50"/>
        <v>-6.9313264057737273E-2</v>
      </c>
      <c r="H25" s="351">
        <f t="shared" ca="1" si="50"/>
        <v>2.8326532255649017E-2</v>
      </c>
      <c r="I25" s="351">
        <f t="shared" ca="1" si="50"/>
        <v>7.0304982959658799E-2</v>
      </c>
      <c r="J25" s="351">
        <f t="shared" ca="1" si="50"/>
        <v>0.10935264828028049</v>
      </c>
      <c r="K25" s="351">
        <f t="shared" ca="1" si="50"/>
        <v>0.11570011806819759</v>
      </c>
      <c r="L25" s="351">
        <f t="shared" ca="1" si="50"/>
        <v>0.11311776365096271</v>
      </c>
      <c r="M25" s="351">
        <f t="shared" ca="1" si="50"/>
        <v>8.8324807650480536E-2</v>
      </c>
      <c r="N25" s="351">
        <f t="shared" ca="1" si="50"/>
        <v>2.0395697206532681E-2</v>
      </c>
      <c r="O25" s="351">
        <f t="shared" ca="1" si="50"/>
        <v>-6.9747575718911853E-2</v>
      </c>
      <c r="P25" s="351">
        <f t="shared" ca="1" si="50"/>
        <v>-0.10688709453185359</v>
      </c>
      <c r="Q25" s="351">
        <f t="shared" ca="1" si="50"/>
        <v>-0.22830290500793182</v>
      </c>
      <c r="R25" s="351">
        <f t="shared" ca="1" si="50"/>
        <v>-0.12229410008184977</v>
      </c>
      <c r="S25" s="228">
        <f ca="1">C25</f>
        <v>-0.19098785822218609</v>
      </c>
      <c r="U25" s="133" t="s">
        <v>99</v>
      </c>
      <c r="V25" s="134">
        <f t="array" aca="1" ref="V25:V27" ca="1">MMULT($EH$17:$EJ$19,V12:V14)</f>
        <v>95.235507298232903</v>
      </c>
      <c r="W25" s="134">
        <f t="array" aca="1" ref="W25:W27" ca="1">MMULT($EH$17:$EJ$19,W12:W14)</f>
        <v>95.235507298232903</v>
      </c>
      <c r="X25" s="134">
        <f t="array" aca="1" ref="X25:X27" ca="1">MMULT($EH$17:$EJ$19,X12:X14)</f>
        <v>95.235507298232903</v>
      </c>
      <c r="Y25" s="134">
        <f t="array" aca="1" ref="Y25:Y27" ca="1">MMULT($EH$17:$EJ$19,Y12:Y14)</f>
        <v>95.235507298232903</v>
      </c>
      <c r="Z25" s="134">
        <f t="array" aca="1" ref="Z25:Z27" ca="1">MMULT($EH$17:$EJ$19,Z12:Z14)</f>
        <v>95.235507298232903</v>
      </c>
      <c r="AA25" s="134">
        <f t="array" aca="1" ref="AA25:AA27" ca="1">MMULT($EH$17:$EJ$19,AA12:AA14)</f>
        <v>95.235507298232903</v>
      </c>
      <c r="AB25" s="134">
        <f t="array" aca="1" ref="AB25:AB27" ca="1">MMULT($EH$17:$EJ$19,AB12:AB14)</f>
        <v>95.235507298232903</v>
      </c>
      <c r="AC25" s="134">
        <f t="array" aca="1" ref="AC25:AC27" ca="1">MMULT($EH$17:$EJ$19,AC12:AC14)</f>
        <v>95.235507298232903</v>
      </c>
      <c r="AD25" s="134">
        <f t="array" aca="1" ref="AD25:AD27" ca="1">MMULT($EH$17:$EJ$19,AD12:AD14)</f>
        <v>95.235507298232903</v>
      </c>
      <c r="AE25" s="134">
        <f t="array" aca="1" ref="AE25:AE27" ca="1">MMULT($EH$17:$EJ$19,AE12:AE14)</f>
        <v>95.235507298232903</v>
      </c>
      <c r="AF25" s="134">
        <f t="array" aca="1" ref="AF25:AF27" ca="1">MMULT($EH$17:$EJ$19,AF12:AF14)</f>
        <v>95.235507298232903</v>
      </c>
      <c r="AG25" s="134">
        <f t="array" aca="1" ref="AG25:AG27" ca="1">MMULT($EH$17:$EJ$19,AG12:AG14)</f>
        <v>95.235507298232903</v>
      </c>
      <c r="AH25" s="134">
        <f t="array" aca="1" ref="AH25:AH27" ca="1">MMULT($EH$17:$EJ$19,AH12:AH14)</f>
        <v>95.235507298232903</v>
      </c>
      <c r="AI25" s="134">
        <f t="array" aca="1" ref="AI25:AI27" ca="1">MMULT($EH$17:$EJ$19,AI12:AI14)</f>
        <v>95.235507298232903</v>
      </c>
      <c r="AJ25" s="134">
        <f t="array" aca="1" ref="AJ25:AJ27" ca="1">MMULT($EH$17:$EJ$19,AJ12:AJ14)</f>
        <v>95.235507298232903</v>
      </c>
      <c r="AK25" s="134">
        <f t="array" aca="1" ref="AK25:AK27" ca="1">MMULT($EH$17:$EJ$19,AK12:AK14)</f>
        <v>95.235507298232903</v>
      </c>
      <c r="AL25" s="134">
        <f t="array" aca="1" ref="AL25:AL27" ca="1">MMULT($EH$17:$EJ$19,AL12:AL14)</f>
        <v>95.235507298232903</v>
      </c>
      <c r="AM25" s="134">
        <f t="array" aca="1" ref="AM25:AM27" ca="1">MMULT($EH$17:$EJ$19,AM12:AM14)</f>
        <v>95.235507298232903</v>
      </c>
      <c r="AN25" s="134">
        <f t="array" aca="1" ref="AN25:AN27" ca="1">MMULT($EH$17:$EJ$19,AN12:AN14)</f>
        <v>95.235507298232903</v>
      </c>
      <c r="AO25" s="134">
        <f t="array" aca="1" ref="AO25:AO27" ca="1">MMULT($EH$17:$EJ$19,AO12:AO14)</f>
        <v>95.235507298232903</v>
      </c>
      <c r="AP25" s="134">
        <f t="array" aca="1" ref="AP25:AP27" ca="1">MMULT($EH$17:$EJ$19,AP12:AP14)</f>
        <v>95.235507298232903</v>
      </c>
      <c r="AQ25" s="134">
        <f t="array" aca="1" ref="AQ25:AQ27" ca="1">MMULT($EH$17:$EJ$19,AQ12:AQ14)</f>
        <v>95.235507298232903</v>
      </c>
      <c r="AR25" s="134">
        <f t="array" aca="1" ref="AR25:AR27" ca="1">MMULT($EH$17:$EJ$19,AR12:AR14)</f>
        <v>95.235507298232903</v>
      </c>
      <c r="AS25" s="134">
        <f t="array" aca="1" ref="AS25:AS27" ca="1">MMULT($EH$17:$EJ$19,AS12:AS14)</f>
        <v>95.235507298232903</v>
      </c>
      <c r="AT25" s="134">
        <f t="array" aca="1" ref="AT25:AT27" ca="1">MMULT($EH$17:$EJ$19,AT12:AT14)</f>
        <v>95.235507298232903</v>
      </c>
      <c r="AU25" s="134">
        <f t="array" aca="1" ref="AU25:AU27" ca="1">MMULT($EH$17:$EJ$19,AU12:AU14)</f>
        <v>95.235507298232903</v>
      </c>
      <c r="AV25" s="134">
        <f t="array" aca="1" ref="AV25:AV27" ca="1">MMULT($EH$17:$EJ$19,AV12:AV14)</f>
        <v>95.235507298232903</v>
      </c>
      <c r="AW25" s="134">
        <f t="array" aca="1" ref="AW25:AW27" ca="1">MMULT($EH$17:$EJ$19,AW12:AW14)</f>
        <v>95.235507298232903</v>
      </c>
      <c r="AX25" s="134">
        <f t="array" aca="1" ref="AX25:AX27" ca="1">MMULT($EH$17:$EJ$19,AX12:AX14)</f>
        <v>95.235507298232903</v>
      </c>
      <c r="AY25" s="134">
        <f t="array" aca="1" ref="AY25:AY27" ca="1">MMULT($EH$17:$EJ$19,AY12:AY14)</f>
        <v>95.235507298232903</v>
      </c>
      <c r="AZ25" s="134">
        <f t="array" aca="1" ref="AZ25:AZ27" ca="1">MMULT($EH$17:$EJ$19,AZ12:AZ14)</f>
        <v>95.235507298232903</v>
      </c>
      <c r="BA25" s="134">
        <f t="array" aca="1" ref="BA25:BA27" ca="1">MMULT($EH$17:$EJ$19,BA12:BA14)</f>
        <v>95.235507298232903</v>
      </c>
      <c r="BB25" s="134">
        <f t="array" aca="1" ref="BB25:BB27" ca="1">MMULT($EH$17:$EJ$19,BB12:BB14)</f>
        <v>95.235507298232903</v>
      </c>
      <c r="BC25" s="134">
        <f t="array" aca="1" ref="BC25:BC27" ca="1">MMULT($EH$17:$EJ$19,BC12:BC14)</f>
        <v>95.235507298232903</v>
      </c>
      <c r="BD25" s="134">
        <f t="array" aca="1" ref="BD25:BD27" ca="1">MMULT($EH$17:$EJ$19,BD12:BD14)</f>
        <v>95.235507298232903</v>
      </c>
      <c r="BE25" s="134">
        <f t="array" aca="1" ref="BE25:BE27" ca="1">MMULT($EH$17:$EJ$19,BE12:BE14)</f>
        <v>95.235507298232903</v>
      </c>
      <c r="BF25" s="134">
        <f t="array" aca="1" ref="BF25:BF27" ca="1">MMULT($EH$17:$EJ$19,BF12:BF14)</f>
        <v>95.235507298232903</v>
      </c>
      <c r="BG25" s="134">
        <f t="array" aca="1" ref="BG25:BG27" ca="1">MMULT($EH$17:$EJ$19,BG12:BG14)</f>
        <v>95.235507298232903</v>
      </c>
      <c r="BH25" s="134">
        <f t="array" aca="1" ref="BH25:BH27" ca="1">MMULT($EH$17:$EJ$19,BH12:BH14)</f>
        <v>95.235507298232903</v>
      </c>
      <c r="BI25" s="134">
        <f t="array" aca="1" ref="BI25:BI27" ca="1">MMULT($EH$17:$EJ$19,BI12:BI14)</f>
        <v>95.235507298232903</v>
      </c>
      <c r="BJ25" s="134">
        <f t="array" aca="1" ref="BJ25:BJ27" ca="1">MMULT($EH$17:$EJ$19,BJ12:BJ14)</f>
        <v>95.235507298232903</v>
      </c>
      <c r="BK25" s="134">
        <f t="array" aca="1" ref="BK25:BK27" ca="1">MMULT($EH$17:$EJ$19,BK12:BK14)</f>
        <v>95.235507298232903</v>
      </c>
      <c r="BL25" s="134">
        <f t="array" aca="1" ref="BL25:BL27" ca="1">MMULT($EH$17:$EJ$19,BL12:BL14)</f>
        <v>95.235507298232903</v>
      </c>
      <c r="BM25" s="134">
        <f t="array" aca="1" ref="BM25:BM27" ca="1">MMULT($EH$17:$EJ$19,BM12:BM14)</f>
        <v>95.235507298232903</v>
      </c>
      <c r="BN25" s="134">
        <f t="array" aca="1" ref="BN25:BN27" ca="1">MMULT($EH$17:$EJ$19,BN12:BN14)</f>
        <v>95.235507298232903</v>
      </c>
      <c r="BO25" s="134">
        <f t="array" aca="1" ref="BO25:BO27" ca="1">MMULT($EH$17:$EJ$19,BO12:BO14)</f>
        <v>95.235507298232903</v>
      </c>
      <c r="BP25" s="134">
        <f t="array" aca="1" ref="BP25:BP27" ca="1">MMULT($EH$17:$EJ$19,BP12:BP14)</f>
        <v>95.235507298232903</v>
      </c>
      <c r="BQ25" s="134">
        <f t="array" aca="1" ref="BQ25:BQ27" ca="1">MMULT($EH$17:$EJ$19,BQ12:BQ14)</f>
        <v>95.235507298232903</v>
      </c>
      <c r="BR25" s="134">
        <f t="array" aca="1" ref="BR25:BR27" ca="1">MMULT($EH$17:$EJ$19,BR12:BR14)</f>
        <v>95.235507298232903</v>
      </c>
      <c r="BS25" s="134">
        <f t="array" aca="1" ref="BS25:BS27" ca="1">MMULT($EH$17:$EJ$19,BS12:BS14)</f>
        <v>95.235507298232903</v>
      </c>
      <c r="BT25" s="134">
        <f t="array" aca="1" ref="BT25:BT27" ca="1">MMULT($EH$17:$EJ$19,BT12:BT14)</f>
        <v>95.235507298232903</v>
      </c>
      <c r="BU25" s="134">
        <f t="array" aca="1" ref="BU25:BU27" ca="1">MMULT($EH$17:$EJ$19,BU12:BU14)</f>
        <v>95.235507298232903</v>
      </c>
      <c r="BV25" s="134">
        <f t="array" aca="1" ref="BV25:BV27" ca="1">MMULT($EH$17:$EJ$19,BV12:BV14)</f>
        <v>95.235507298232903</v>
      </c>
      <c r="BW25" s="134">
        <f t="array" aca="1" ref="BW25:BW27" ca="1">MMULT($EH$17:$EJ$19,BW12:BW14)</f>
        <v>95.235507298232903</v>
      </c>
      <c r="BX25" s="134">
        <f t="array" aca="1" ref="BX25:BX27" ca="1">MMULT($EH$17:$EJ$19,BX12:BX14)</f>
        <v>95.235507298232903</v>
      </c>
      <c r="BY25" s="134">
        <f t="array" aca="1" ref="BY25:BY27" ca="1">MMULT($EH$17:$EJ$19,BY12:BY14)</f>
        <v>95.235507298232903</v>
      </c>
      <c r="BZ25" s="134">
        <f t="array" aca="1" ref="BZ25:BZ27" ca="1">MMULT($EH$17:$EJ$19,BZ12:BZ14)</f>
        <v>95.235507298232903</v>
      </c>
      <c r="CA25" s="134">
        <f t="array" aca="1" ref="CA25:CA27" ca="1">MMULT($EH$17:$EJ$19,CA12:CA14)</f>
        <v>95.235507298232903</v>
      </c>
      <c r="CB25" s="134">
        <f t="array" aca="1" ref="CB25:CB27" ca="1">MMULT($EH$17:$EJ$19,CB12:CB14)</f>
        <v>95.235507298232903</v>
      </c>
      <c r="CC25" s="134">
        <f t="array" aca="1" ref="CC25:CC27" ca="1">MMULT($EH$17:$EJ$19,CC12:CC14)</f>
        <v>95.235507298232903</v>
      </c>
      <c r="CD25" s="134">
        <f t="array" aca="1" ref="CD25:CD27" ca="1">MMULT($EH$17:$EJ$19,CD12:CD14)</f>
        <v>95.235507298232903</v>
      </c>
      <c r="CE25" s="134">
        <f t="array" aca="1" ref="CE25:CE27" ca="1">MMULT($EH$17:$EJ$19,CE12:CE14)</f>
        <v>95.235507298232903</v>
      </c>
      <c r="CF25" s="134">
        <f t="array" aca="1" ref="CF25:CF27" ca="1">MMULT($EH$17:$EJ$19,CF12:CF14)</f>
        <v>95.235507298232903</v>
      </c>
      <c r="CG25" s="134">
        <f t="array" aca="1" ref="CG25:CG27" ca="1">MMULT($EH$17:$EJ$19,CG12:CG14)</f>
        <v>95.235507298232903</v>
      </c>
      <c r="CH25" s="134">
        <f t="array" aca="1" ref="CH25:CH27" ca="1">MMULT($EH$17:$EJ$19,CH12:CH14)</f>
        <v>95.235507298232903</v>
      </c>
      <c r="CI25" s="134">
        <f t="array" aca="1" ref="CI25:CI27" ca="1">MMULT($EH$17:$EJ$19,CI12:CI14)</f>
        <v>95.235507298232903</v>
      </c>
      <c r="CJ25" s="134">
        <f t="array" aca="1" ref="CJ25:CJ27" ca="1">MMULT($EH$17:$EJ$19,CJ12:CJ14)</f>
        <v>95.235507298232903</v>
      </c>
      <c r="CK25" s="134">
        <f t="array" aca="1" ref="CK25:CK27" ca="1">MMULT($EH$17:$EJ$19,CK12:CK14)</f>
        <v>95.235507298232903</v>
      </c>
      <c r="CL25" s="134">
        <f t="array" aca="1" ref="CL25:CL27" ca="1">MMULT($EH$17:$EJ$19,CL12:CL14)</f>
        <v>95.235507298232903</v>
      </c>
      <c r="CM25" s="134">
        <f t="array" aca="1" ref="CM25:CM27" ca="1">MMULT($EH$17:$EJ$19,CM12:CM14)</f>
        <v>95.235507298232903</v>
      </c>
      <c r="CN25" s="134">
        <f t="array" aca="1" ref="CN25:CN27" ca="1">MMULT($EH$17:$EJ$19,CN12:CN14)</f>
        <v>95.235507298232903</v>
      </c>
      <c r="CO25" s="134">
        <f t="array" aca="1" ref="CO25:CO27" ca="1">MMULT($EH$17:$EJ$19,CO12:CO14)</f>
        <v>95.235507298232903</v>
      </c>
      <c r="CP25" s="134">
        <f t="array" aca="1" ref="CP25:CP27" ca="1">MMULT($EH$17:$EJ$19,CP12:CP14)</f>
        <v>95.235507298232903</v>
      </c>
      <c r="CQ25" s="134">
        <f t="array" aca="1" ref="CQ25:CQ27" ca="1">MMULT($EH$17:$EJ$19,CQ12:CQ14)</f>
        <v>95.235507298232903</v>
      </c>
      <c r="CR25" s="134">
        <f t="array" aca="1" ref="CR25:CR27" ca="1">MMULT($EH$17:$EJ$19,CR12:CR14)</f>
        <v>95.235507298232903</v>
      </c>
      <c r="CS25" s="134">
        <f t="array" aca="1" ref="CS25:CS27" ca="1">MMULT($EH$17:$EJ$19,CS12:CS14)</f>
        <v>95.235507298232903</v>
      </c>
      <c r="CT25" s="134">
        <f t="array" aca="1" ref="CT25:CT27" ca="1">MMULT($EH$17:$EJ$19,CT12:CT14)</f>
        <v>95.235507298232903</v>
      </c>
      <c r="CU25" s="134">
        <f t="array" aca="1" ref="CU25:CU27" ca="1">MMULT($EH$17:$EJ$19,CU12:CU14)</f>
        <v>95.235507298232903</v>
      </c>
      <c r="CV25" s="134">
        <f t="array" aca="1" ref="CV25:CV27" ca="1">MMULT($EH$17:$EJ$19,CV12:CV14)</f>
        <v>95.235507298232903</v>
      </c>
      <c r="CW25" s="134">
        <f t="array" aca="1" ref="CW25:CW27" ca="1">MMULT($EH$17:$EJ$19,CW12:CW14)</f>
        <v>95.235507298232903</v>
      </c>
      <c r="CX25" s="134">
        <f t="array" aca="1" ref="CX25:CX27" ca="1">MMULT($EH$17:$EJ$19,CX12:CX14)</f>
        <v>95.235507298232903</v>
      </c>
      <c r="CY25" s="134">
        <f t="array" aca="1" ref="CY25:CY27" ca="1">MMULT($EH$17:$EJ$19,CY12:CY14)</f>
        <v>95.235507298232903</v>
      </c>
      <c r="CZ25" s="134">
        <f t="array" aca="1" ref="CZ25:CZ27" ca="1">MMULT($EH$17:$EJ$19,CZ12:CZ14)</f>
        <v>95.235507298232903</v>
      </c>
      <c r="DA25" s="134">
        <f t="array" aca="1" ref="DA25:DA27" ca="1">MMULT($EH$17:$EJ$19,DA12:DA14)</f>
        <v>95.235507298232903</v>
      </c>
      <c r="DB25" s="134">
        <f t="array" aca="1" ref="DB25:DB27" ca="1">MMULT($EH$17:$EJ$19,DB12:DB14)</f>
        <v>95.235507298232903</v>
      </c>
      <c r="DC25" s="134">
        <f t="array" aca="1" ref="DC25:DC27" ca="1">MMULT($EH$17:$EJ$19,DC12:DC14)</f>
        <v>95.235507298232903</v>
      </c>
      <c r="DD25" s="134">
        <f t="array" aca="1" ref="DD25:DD27" ca="1">MMULT($EH$17:$EJ$19,DD12:DD14)</f>
        <v>95.235507298232903</v>
      </c>
      <c r="DE25" s="134">
        <f t="array" aca="1" ref="DE25:DE27" ca="1">MMULT($EH$17:$EJ$19,DE12:DE14)</f>
        <v>95.235507298232903</v>
      </c>
      <c r="DF25" s="134">
        <f t="array" aca="1" ref="DF25:DF27" ca="1">MMULT($EH$17:$EJ$19,DF12:DF14)</f>
        <v>95.235507298232903</v>
      </c>
      <c r="DG25" s="134">
        <f t="array" aca="1" ref="DG25:DG27" ca="1">MMULT($EH$17:$EJ$19,DG12:DG14)</f>
        <v>95.235507298232903</v>
      </c>
      <c r="DH25" s="134">
        <f t="array" aca="1" ref="DH25:DH27" ca="1">MMULT($EH$17:$EJ$19,DH12:DH14)</f>
        <v>95.235507298232903</v>
      </c>
      <c r="DI25" s="134">
        <f t="array" aca="1" ref="DI25:DI27" ca="1">MMULT($EH$17:$EJ$19,DI12:DI14)</f>
        <v>95.235507298232903</v>
      </c>
      <c r="DJ25" s="134">
        <f t="array" aca="1" ref="DJ25:DJ27" ca="1">MMULT($EH$17:$EJ$19,DJ12:DJ14)</f>
        <v>95.235507298232903</v>
      </c>
      <c r="DK25" s="134">
        <f t="array" aca="1" ref="DK25:DK27" ca="1">MMULT($EH$17:$EJ$19,DK12:DK14)</f>
        <v>95.235507298232903</v>
      </c>
      <c r="DL25" s="134">
        <f t="array" aca="1" ref="DL25:DL27" ca="1">MMULT($EH$17:$EJ$19,DL12:DL14)</f>
        <v>95.235507298232903</v>
      </c>
      <c r="DM25" s="134">
        <f t="array" aca="1" ref="DM25:DM27" ca="1">MMULT($EH$17:$EJ$19,DM12:DM14)</f>
        <v>95.235507298232903</v>
      </c>
      <c r="DN25" s="134">
        <f t="array" aca="1" ref="DN25:DN27" ca="1">MMULT($EH$17:$EJ$19,DN12:DN14)</f>
        <v>95.235507298232903</v>
      </c>
      <c r="DO25" s="134">
        <f t="array" aca="1" ref="DO25:DO27" ca="1">MMULT($EH$17:$EJ$19,DO12:DO14)</f>
        <v>95.235507298232903</v>
      </c>
      <c r="DP25" s="134">
        <f t="array" aca="1" ref="DP25:DP27" ca="1">MMULT($EH$17:$EJ$19,DP12:DP14)</f>
        <v>95.235507298232903</v>
      </c>
      <c r="DQ25" s="134">
        <f t="array" aca="1" ref="DQ25:DQ27" ca="1">MMULT($EH$17:$EJ$19,DQ12:DQ14)</f>
        <v>95.235507298232903</v>
      </c>
      <c r="DS25" s="128" t="s">
        <v>186</v>
      </c>
      <c r="DT25" s="135">
        <f ca="1"/>
        <v>83.607041487870191</v>
      </c>
      <c r="DU25" s="135">
        <f ca="1"/>
        <v>15.081806083536657</v>
      </c>
      <c r="DV25" s="135">
        <f ca="1"/>
        <v>27.361868492727751</v>
      </c>
      <c r="DW25" s="135">
        <f ca="1"/>
        <v>84.314121278402069</v>
      </c>
      <c r="DX25" s="135">
        <f ca="1"/>
        <v>10.575116799336325</v>
      </c>
      <c r="DY25" s="135">
        <f ca="1"/>
        <v>28.621601147565144</v>
      </c>
      <c r="DZ25" s="127">
        <f ca="1"/>
        <v>4.7325613040053032</v>
      </c>
      <c r="EA25" s="127">
        <f t="shared" ca="1" si="3"/>
        <v>22.397136496168375</v>
      </c>
      <c r="EB25" s="127">
        <f t="shared" ca="1" si="4"/>
        <v>1.0670338425038493</v>
      </c>
      <c r="EC25" s="127">
        <f ca="1"/>
        <v>-3.2412070092896136E-2</v>
      </c>
      <c r="ED25" s="127">
        <f ca="1"/>
        <v>8.5851877307663571</v>
      </c>
      <c r="EE25" s="127">
        <f t="shared" ca="1" si="9"/>
        <v>8.5851877307663571</v>
      </c>
      <c r="EF25" s="126">
        <f t="shared" ca="1" si="10"/>
        <v>3</v>
      </c>
      <c r="EH25" s="240"/>
      <c r="EI25" s="240"/>
      <c r="EJ25" s="240"/>
      <c r="EK25" s="127"/>
      <c r="EL25" s="128">
        <v>400</v>
      </c>
      <c r="EM25" s="237">
        <f ca="1">IF(Calculator!$C$3,OFFSET('SPD Library'!B25,0,Calculator!$C$3-1),Calculator!C26)</f>
        <v>0.11839</v>
      </c>
      <c r="EN25" s="127">
        <f ca="1">RefCalc!B25</f>
        <v>0.35319764784016533</v>
      </c>
      <c r="EO25" s="127">
        <f ca="1">RefCalc!F25</f>
        <v>0.76837062398215805</v>
      </c>
      <c r="EP25" s="127"/>
    </row>
    <row r="26" spans="2:146" ht="13.5" customHeight="1">
      <c r="B26" s="350" t="s">
        <v>138</v>
      </c>
      <c r="C26" s="351">
        <f t="shared" ref="C26:R26" ca="1" si="51">(C20-C18)/SQRT(C17^2+C18^2)</f>
        <v>-6.3050924717875323E-2</v>
      </c>
      <c r="D26" s="351">
        <f t="shared" ca="1" si="51"/>
        <v>-1.3805952633828881E-3</v>
      </c>
      <c r="E26" s="351">
        <f t="shared" ca="1" si="51"/>
        <v>2.5115106432594448E-2</v>
      </c>
      <c r="F26" s="351">
        <f t="shared" ca="1" si="51"/>
        <v>4.1049202586940559E-2</v>
      </c>
      <c r="G26" s="351">
        <f t="shared" ca="1" si="51"/>
        <v>5.4103130292621149E-2</v>
      </c>
      <c r="H26" s="351">
        <f t="shared" ca="1" si="51"/>
        <v>3.4145224682282233E-2</v>
      </c>
      <c r="I26" s="351">
        <f t="shared" ca="1" si="51"/>
        <v>9.7546534255525588E-3</v>
      </c>
      <c r="J26" s="351">
        <f t="shared" ca="1" si="51"/>
        <v>2.9977794733328875E-2</v>
      </c>
      <c r="K26" s="351">
        <f t="shared" ca="1" si="51"/>
        <v>-2.9362370891824786E-3</v>
      </c>
      <c r="L26" s="351">
        <f t="shared" ca="1" si="51"/>
        <v>-4.1402397461655659E-2</v>
      </c>
      <c r="M26" s="351">
        <f t="shared" ca="1" si="51"/>
        <v>-4.3918605700996718E-2</v>
      </c>
      <c r="N26" s="351">
        <f t="shared" ca="1" si="51"/>
        <v>-4.8307990598784926E-2</v>
      </c>
      <c r="O26" s="351">
        <f t="shared" ca="1" si="51"/>
        <v>-7.9363687729739674E-2</v>
      </c>
      <c r="P26" s="351">
        <f t="shared" ca="1" si="51"/>
        <v>-9.73345728381734E-2</v>
      </c>
      <c r="Q26" s="351">
        <f t="shared" ca="1" si="51"/>
        <v>-0.17993712803269968</v>
      </c>
      <c r="R26" s="351">
        <f t="shared" ca="1" si="51"/>
        <v>-7.8728279732906623E-2</v>
      </c>
      <c r="S26" s="228">
        <f t="shared" ref="S26:S30" ca="1" si="52">C26</f>
        <v>-6.3050924717875323E-2</v>
      </c>
      <c r="U26" s="133" t="s">
        <v>100</v>
      </c>
      <c r="V26" s="134">
        <f ca="1"/>
        <v>103.65350490728288</v>
      </c>
      <c r="W26" s="134">
        <f ca="1"/>
        <v>103.65350490728288</v>
      </c>
      <c r="X26" s="134">
        <f ca="1"/>
        <v>103.65350490728288</v>
      </c>
      <c r="Y26" s="134">
        <f ca="1"/>
        <v>103.65350490728288</v>
      </c>
      <c r="Z26" s="134">
        <f ca="1"/>
        <v>103.65350490728288</v>
      </c>
      <c r="AA26" s="134">
        <f ca="1"/>
        <v>103.65350490728288</v>
      </c>
      <c r="AB26" s="134">
        <f ca="1"/>
        <v>103.65350490728288</v>
      </c>
      <c r="AC26" s="134">
        <f ca="1"/>
        <v>103.65350490728288</v>
      </c>
      <c r="AD26" s="134">
        <f ca="1"/>
        <v>103.65350490728288</v>
      </c>
      <c r="AE26" s="134">
        <f ca="1"/>
        <v>103.65350490728288</v>
      </c>
      <c r="AF26" s="134">
        <f ca="1"/>
        <v>103.65350490728288</v>
      </c>
      <c r="AG26" s="134">
        <f ca="1"/>
        <v>103.65350490728288</v>
      </c>
      <c r="AH26" s="134">
        <f ca="1"/>
        <v>103.65350490728288</v>
      </c>
      <c r="AI26" s="134">
        <f ca="1"/>
        <v>103.65350490728288</v>
      </c>
      <c r="AJ26" s="134">
        <f ca="1"/>
        <v>103.65350490728288</v>
      </c>
      <c r="AK26" s="134">
        <f ca="1"/>
        <v>103.65350490728288</v>
      </c>
      <c r="AL26" s="134">
        <f ca="1"/>
        <v>103.65350490728288</v>
      </c>
      <c r="AM26" s="134">
        <f ca="1"/>
        <v>103.65350490728288</v>
      </c>
      <c r="AN26" s="134">
        <f ca="1"/>
        <v>103.65350490728288</v>
      </c>
      <c r="AO26" s="134">
        <f ca="1"/>
        <v>103.65350490728288</v>
      </c>
      <c r="AP26" s="134">
        <f ca="1"/>
        <v>103.65350490728288</v>
      </c>
      <c r="AQ26" s="134">
        <f ca="1"/>
        <v>103.65350490728288</v>
      </c>
      <c r="AR26" s="134">
        <f ca="1"/>
        <v>103.65350490728288</v>
      </c>
      <c r="AS26" s="134">
        <f ca="1"/>
        <v>103.65350490728288</v>
      </c>
      <c r="AT26" s="134">
        <f ca="1"/>
        <v>103.65350490728288</v>
      </c>
      <c r="AU26" s="134">
        <f ca="1"/>
        <v>103.65350490728288</v>
      </c>
      <c r="AV26" s="134">
        <f ca="1"/>
        <v>103.65350490728288</v>
      </c>
      <c r="AW26" s="134">
        <f ca="1"/>
        <v>103.65350490728288</v>
      </c>
      <c r="AX26" s="134">
        <f ca="1"/>
        <v>103.65350490728288</v>
      </c>
      <c r="AY26" s="134">
        <f ca="1"/>
        <v>103.65350490728288</v>
      </c>
      <c r="AZ26" s="134">
        <f ca="1"/>
        <v>103.65350490728288</v>
      </c>
      <c r="BA26" s="134">
        <f ca="1"/>
        <v>103.65350490728288</v>
      </c>
      <c r="BB26" s="134">
        <f ca="1"/>
        <v>103.65350490728288</v>
      </c>
      <c r="BC26" s="134">
        <f ca="1"/>
        <v>103.65350490728288</v>
      </c>
      <c r="BD26" s="134">
        <f ca="1"/>
        <v>103.65350490728288</v>
      </c>
      <c r="BE26" s="134">
        <f ca="1"/>
        <v>103.65350490728288</v>
      </c>
      <c r="BF26" s="134">
        <f ca="1"/>
        <v>103.65350490728288</v>
      </c>
      <c r="BG26" s="134">
        <f ca="1"/>
        <v>103.65350490728288</v>
      </c>
      <c r="BH26" s="134">
        <f ca="1"/>
        <v>103.65350490728288</v>
      </c>
      <c r="BI26" s="134">
        <f ca="1"/>
        <v>103.65350490728288</v>
      </c>
      <c r="BJ26" s="134">
        <f ca="1"/>
        <v>103.65350490728288</v>
      </c>
      <c r="BK26" s="134">
        <f ca="1"/>
        <v>103.65350490728288</v>
      </c>
      <c r="BL26" s="134">
        <f ca="1"/>
        <v>103.65350490728288</v>
      </c>
      <c r="BM26" s="134">
        <f ca="1"/>
        <v>103.65350490728288</v>
      </c>
      <c r="BN26" s="134">
        <f ca="1"/>
        <v>103.65350490728288</v>
      </c>
      <c r="BO26" s="134">
        <f ca="1"/>
        <v>103.65350490728288</v>
      </c>
      <c r="BP26" s="134">
        <f ca="1"/>
        <v>103.65350490728288</v>
      </c>
      <c r="BQ26" s="134">
        <f ca="1"/>
        <v>103.65350490728288</v>
      </c>
      <c r="BR26" s="134">
        <f ca="1"/>
        <v>103.65350490728288</v>
      </c>
      <c r="BS26" s="134">
        <f ca="1"/>
        <v>103.65350490728288</v>
      </c>
      <c r="BT26" s="134">
        <f ca="1"/>
        <v>103.65350490728288</v>
      </c>
      <c r="BU26" s="134">
        <f ca="1"/>
        <v>103.65350490728288</v>
      </c>
      <c r="BV26" s="134">
        <f ca="1"/>
        <v>103.65350490728288</v>
      </c>
      <c r="BW26" s="134">
        <f ca="1"/>
        <v>103.65350490728288</v>
      </c>
      <c r="BX26" s="134">
        <f ca="1"/>
        <v>103.65350490728288</v>
      </c>
      <c r="BY26" s="134">
        <f ca="1"/>
        <v>103.65350490728288</v>
      </c>
      <c r="BZ26" s="134">
        <f ca="1"/>
        <v>103.65350490728288</v>
      </c>
      <c r="CA26" s="134">
        <f ca="1"/>
        <v>103.65350490728288</v>
      </c>
      <c r="CB26" s="134">
        <f ca="1"/>
        <v>103.65350490728288</v>
      </c>
      <c r="CC26" s="134">
        <f ca="1"/>
        <v>103.65350490728288</v>
      </c>
      <c r="CD26" s="134">
        <f ca="1"/>
        <v>103.65350490728288</v>
      </c>
      <c r="CE26" s="134">
        <f ca="1"/>
        <v>103.65350490728288</v>
      </c>
      <c r="CF26" s="134">
        <f ca="1"/>
        <v>103.65350490728288</v>
      </c>
      <c r="CG26" s="134">
        <f ca="1"/>
        <v>103.65350490728288</v>
      </c>
      <c r="CH26" s="134">
        <f ca="1"/>
        <v>103.65350490728288</v>
      </c>
      <c r="CI26" s="134">
        <f ca="1"/>
        <v>103.65350490728288</v>
      </c>
      <c r="CJ26" s="134">
        <f ca="1"/>
        <v>103.65350490728288</v>
      </c>
      <c r="CK26" s="134">
        <f ca="1"/>
        <v>103.65350490728288</v>
      </c>
      <c r="CL26" s="134">
        <f ca="1"/>
        <v>103.65350490728288</v>
      </c>
      <c r="CM26" s="134">
        <f ca="1"/>
        <v>103.65350490728288</v>
      </c>
      <c r="CN26" s="134">
        <f ca="1"/>
        <v>103.65350490728288</v>
      </c>
      <c r="CO26" s="134">
        <f ca="1"/>
        <v>103.65350490728288</v>
      </c>
      <c r="CP26" s="134">
        <f ca="1"/>
        <v>103.65350490728288</v>
      </c>
      <c r="CQ26" s="134">
        <f ca="1"/>
        <v>103.65350490728288</v>
      </c>
      <c r="CR26" s="134">
        <f ca="1"/>
        <v>103.65350490728288</v>
      </c>
      <c r="CS26" s="134">
        <f ca="1"/>
        <v>103.65350490728288</v>
      </c>
      <c r="CT26" s="134">
        <f ca="1"/>
        <v>103.65350490728288</v>
      </c>
      <c r="CU26" s="134">
        <f ca="1"/>
        <v>103.65350490728288</v>
      </c>
      <c r="CV26" s="134">
        <f ca="1"/>
        <v>103.65350490728288</v>
      </c>
      <c r="CW26" s="134">
        <f ca="1"/>
        <v>103.65350490728288</v>
      </c>
      <c r="CX26" s="134">
        <f ca="1"/>
        <v>103.65350490728288</v>
      </c>
      <c r="CY26" s="134">
        <f ca="1"/>
        <v>103.65350490728288</v>
      </c>
      <c r="CZ26" s="134">
        <f ca="1"/>
        <v>103.65350490728288</v>
      </c>
      <c r="DA26" s="134">
        <f ca="1"/>
        <v>103.65350490728288</v>
      </c>
      <c r="DB26" s="134">
        <f ca="1"/>
        <v>103.65350490728288</v>
      </c>
      <c r="DC26" s="134">
        <f ca="1"/>
        <v>103.65350490728288</v>
      </c>
      <c r="DD26" s="134">
        <f ca="1"/>
        <v>103.65350490728288</v>
      </c>
      <c r="DE26" s="134">
        <f ca="1"/>
        <v>103.65350490728288</v>
      </c>
      <c r="DF26" s="134">
        <f ca="1"/>
        <v>103.65350490728288</v>
      </c>
      <c r="DG26" s="134">
        <f ca="1"/>
        <v>103.65350490728288</v>
      </c>
      <c r="DH26" s="134">
        <f ca="1"/>
        <v>103.65350490728288</v>
      </c>
      <c r="DI26" s="134">
        <f ca="1"/>
        <v>103.65350490728288</v>
      </c>
      <c r="DJ26" s="134">
        <f ca="1"/>
        <v>103.65350490728288</v>
      </c>
      <c r="DK26" s="134">
        <f ca="1"/>
        <v>103.65350490728288</v>
      </c>
      <c r="DL26" s="134">
        <f ca="1"/>
        <v>103.65350490728288</v>
      </c>
      <c r="DM26" s="134">
        <f ca="1"/>
        <v>103.65350490728288</v>
      </c>
      <c r="DN26" s="134">
        <f ca="1"/>
        <v>103.65350490728288</v>
      </c>
      <c r="DO26" s="134">
        <f ca="1"/>
        <v>103.65350490728288</v>
      </c>
      <c r="DP26" s="134">
        <f ca="1"/>
        <v>103.65350490728288</v>
      </c>
      <c r="DQ26" s="134">
        <f ca="1"/>
        <v>103.65350490728288</v>
      </c>
      <c r="DS26" s="128" t="s">
        <v>187</v>
      </c>
      <c r="DT26" s="135">
        <f ca="1"/>
        <v>75.960421997807941</v>
      </c>
      <c r="DU26" s="135">
        <f ca="1"/>
        <v>14.829176485950642</v>
      </c>
      <c r="DV26" s="135">
        <f ca="1"/>
        <v>28.983422819136589</v>
      </c>
      <c r="DW26" s="135">
        <f ca="1"/>
        <v>76.160734600751084</v>
      </c>
      <c r="DX26" s="135">
        <f ca="1"/>
        <v>10.144255525193836</v>
      </c>
      <c r="DY26" s="135">
        <f ca="1"/>
        <v>30.201427106804491</v>
      </c>
      <c r="DZ26" s="127">
        <f ca="1"/>
        <v>4.844805877660499</v>
      </c>
      <c r="EA26" s="127">
        <f t="shared" ca="1" si="3"/>
        <v>23.472143992213717</v>
      </c>
      <c r="EB26" s="127">
        <f t="shared" ca="1" si="4"/>
        <v>1.0978774582553974</v>
      </c>
      <c r="EC26" s="127">
        <f ca="1"/>
        <v>-3.0097573885802174E-2</v>
      </c>
      <c r="ED26" s="127">
        <f ca="1"/>
        <v>8.5297436729519092</v>
      </c>
      <c r="EE26" s="127">
        <f t="shared" ca="1" si="9"/>
        <v>8.5297436729519092</v>
      </c>
      <c r="EF26" s="126">
        <f t="shared" ca="1" si="10"/>
        <v>3</v>
      </c>
      <c r="EH26" s="460" t="s">
        <v>132</v>
      </c>
      <c r="EI26" s="460"/>
      <c r="EJ26" s="460"/>
      <c r="EK26" s="127"/>
      <c r="EL26" s="128">
        <v>401</v>
      </c>
      <c r="EM26" s="237">
        <f ca="1">IF(Calculator!$C$3,OFFSET('SPD Library'!B26,0,Calculator!$C$3-1),Calculator!C27)</f>
        <v>0.18396999999999999</v>
      </c>
      <c r="EN26" s="127">
        <f ca="1">RefCalc!B26</f>
        <v>0.54884509902149858</v>
      </c>
      <c r="EO26" s="127">
        <f ca="1">RefCalc!F26</f>
        <v>0.77654794676486327</v>
      </c>
      <c r="EP26" s="127"/>
    </row>
    <row r="27" spans="2:146" ht="13.5" customHeight="1">
      <c r="B27" s="350" t="s">
        <v>139</v>
      </c>
      <c r="C27" s="351">
        <f t="shared" ref="C27:R27" ca="1" si="53">COS(C22)</f>
        <v>0.97927401875399123</v>
      </c>
      <c r="D27" s="351">
        <f t="shared" ca="1" si="53"/>
        <v>0.80560360387244934</v>
      </c>
      <c r="E27" s="351">
        <f t="shared" ca="1" si="53"/>
        <v>0.56642484247098179</v>
      </c>
      <c r="F27" s="351">
        <f t="shared" ca="1" si="53"/>
        <v>0.18573418337652209</v>
      </c>
      <c r="G27" s="351">
        <f t="shared" ca="1" si="53"/>
        <v>-8.7297010887282325E-2</v>
      </c>
      <c r="H27" s="351">
        <f t="shared" ca="1" si="53"/>
        <v>-0.51458372450982448</v>
      </c>
      <c r="I27" s="351">
        <f t="shared" ca="1" si="53"/>
        <v>-0.84208975993579782</v>
      </c>
      <c r="J27" s="351">
        <f t="shared" ca="1" si="53"/>
        <v>-0.99318773392468485</v>
      </c>
      <c r="K27" s="351">
        <f t="shared" ca="1" si="53"/>
        <v>-0.98767135664335948</v>
      </c>
      <c r="L27" s="351">
        <f t="shared" ca="1" si="53"/>
        <v>-0.84873840111968601</v>
      </c>
      <c r="M27" s="351">
        <f t="shared" ca="1" si="53"/>
        <v>-0.59149502541064336</v>
      </c>
      <c r="N27" s="351">
        <f t="shared" ca="1" si="53"/>
        <v>-0.18363766110360091</v>
      </c>
      <c r="O27" s="351">
        <f t="shared" ca="1" si="53"/>
        <v>0.11586729739489007</v>
      </c>
      <c r="P27" s="351">
        <f t="shared" ca="1" si="53"/>
        <v>0.56204460883595564</v>
      </c>
      <c r="Q27" s="351">
        <f t="shared" ca="1" si="53"/>
        <v>0.81618779852440526</v>
      </c>
      <c r="R27" s="351">
        <f t="shared" ca="1" si="53"/>
        <v>0.98412724493766124</v>
      </c>
      <c r="S27" s="228">
        <f t="shared" ca="1" si="52"/>
        <v>0.97927401875399123</v>
      </c>
      <c r="U27" s="133" t="s">
        <v>101</v>
      </c>
      <c r="V27" s="134">
        <f ca="1"/>
        <v>106.03045112278966</v>
      </c>
      <c r="W27" s="134">
        <f ca="1"/>
        <v>106.03045112278966</v>
      </c>
      <c r="X27" s="134">
        <f ca="1"/>
        <v>106.03045112278966</v>
      </c>
      <c r="Y27" s="134">
        <f ca="1"/>
        <v>106.03045112278966</v>
      </c>
      <c r="Z27" s="134">
        <f ca="1"/>
        <v>106.03045112278966</v>
      </c>
      <c r="AA27" s="134">
        <f ca="1"/>
        <v>106.03045112278966</v>
      </c>
      <c r="AB27" s="134">
        <f ca="1"/>
        <v>106.03045112278966</v>
      </c>
      <c r="AC27" s="134">
        <f ca="1"/>
        <v>106.03045112278966</v>
      </c>
      <c r="AD27" s="134">
        <f ca="1"/>
        <v>106.03045112278966</v>
      </c>
      <c r="AE27" s="134">
        <f ca="1"/>
        <v>106.03045112278966</v>
      </c>
      <c r="AF27" s="134">
        <f ca="1"/>
        <v>106.03045112278966</v>
      </c>
      <c r="AG27" s="134">
        <f ca="1"/>
        <v>106.03045112278966</v>
      </c>
      <c r="AH27" s="134">
        <f ca="1"/>
        <v>106.03045112278966</v>
      </c>
      <c r="AI27" s="134">
        <f ca="1"/>
        <v>106.03045112278966</v>
      </c>
      <c r="AJ27" s="134">
        <f ca="1"/>
        <v>106.03045112278966</v>
      </c>
      <c r="AK27" s="134">
        <f ca="1"/>
        <v>106.03045112278966</v>
      </c>
      <c r="AL27" s="134">
        <f ca="1"/>
        <v>106.03045112278966</v>
      </c>
      <c r="AM27" s="134">
        <f ca="1"/>
        <v>106.03045112278966</v>
      </c>
      <c r="AN27" s="134">
        <f ca="1"/>
        <v>106.03045112278966</v>
      </c>
      <c r="AO27" s="134">
        <f ca="1"/>
        <v>106.03045112278966</v>
      </c>
      <c r="AP27" s="134">
        <f ca="1"/>
        <v>106.03045112278966</v>
      </c>
      <c r="AQ27" s="134">
        <f ca="1"/>
        <v>106.03045112278966</v>
      </c>
      <c r="AR27" s="134">
        <f ca="1"/>
        <v>106.03045112278966</v>
      </c>
      <c r="AS27" s="134">
        <f ca="1"/>
        <v>106.03045112278966</v>
      </c>
      <c r="AT27" s="134">
        <f ca="1"/>
        <v>106.03045112278966</v>
      </c>
      <c r="AU27" s="134">
        <f ca="1"/>
        <v>106.03045112278966</v>
      </c>
      <c r="AV27" s="134">
        <f ca="1"/>
        <v>106.03045112278966</v>
      </c>
      <c r="AW27" s="134">
        <f ca="1"/>
        <v>106.03045112278966</v>
      </c>
      <c r="AX27" s="134">
        <f ca="1"/>
        <v>106.03045112278966</v>
      </c>
      <c r="AY27" s="134">
        <f ca="1"/>
        <v>106.03045112278966</v>
      </c>
      <c r="AZ27" s="134">
        <f ca="1"/>
        <v>106.03045112278966</v>
      </c>
      <c r="BA27" s="134">
        <f ca="1"/>
        <v>106.03045112278966</v>
      </c>
      <c r="BB27" s="134">
        <f ca="1"/>
        <v>106.03045112278966</v>
      </c>
      <c r="BC27" s="134">
        <f ca="1"/>
        <v>106.03045112278966</v>
      </c>
      <c r="BD27" s="134">
        <f ca="1"/>
        <v>106.03045112278966</v>
      </c>
      <c r="BE27" s="134">
        <f ca="1"/>
        <v>106.03045112278966</v>
      </c>
      <c r="BF27" s="134">
        <f ca="1"/>
        <v>106.03045112278966</v>
      </c>
      <c r="BG27" s="134">
        <f ca="1"/>
        <v>106.03045112278966</v>
      </c>
      <c r="BH27" s="134">
        <f ca="1"/>
        <v>106.03045112278966</v>
      </c>
      <c r="BI27" s="134">
        <f ca="1"/>
        <v>106.03045112278966</v>
      </c>
      <c r="BJ27" s="134">
        <f ca="1"/>
        <v>106.03045112278966</v>
      </c>
      <c r="BK27" s="134">
        <f ca="1"/>
        <v>106.03045112278966</v>
      </c>
      <c r="BL27" s="134">
        <f ca="1"/>
        <v>106.03045112278966</v>
      </c>
      <c r="BM27" s="134">
        <f ca="1"/>
        <v>106.03045112278966</v>
      </c>
      <c r="BN27" s="134">
        <f ca="1"/>
        <v>106.03045112278966</v>
      </c>
      <c r="BO27" s="134">
        <f ca="1"/>
        <v>106.03045112278966</v>
      </c>
      <c r="BP27" s="134">
        <f ca="1"/>
        <v>106.03045112278966</v>
      </c>
      <c r="BQ27" s="134">
        <f ca="1"/>
        <v>106.03045112278966</v>
      </c>
      <c r="BR27" s="134">
        <f ca="1"/>
        <v>106.03045112278966</v>
      </c>
      <c r="BS27" s="134">
        <f ca="1"/>
        <v>106.03045112278966</v>
      </c>
      <c r="BT27" s="134">
        <f ca="1"/>
        <v>106.03045112278966</v>
      </c>
      <c r="BU27" s="134">
        <f ca="1"/>
        <v>106.03045112278966</v>
      </c>
      <c r="BV27" s="134">
        <f ca="1"/>
        <v>106.03045112278966</v>
      </c>
      <c r="BW27" s="134">
        <f ca="1"/>
        <v>106.03045112278966</v>
      </c>
      <c r="BX27" s="134">
        <f ca="1"/>
        <v>106.03045112278966</v>
      </c>
      <c r="BY27" s="134">
        <f ca="1"/>
        <v>106.03045112278966</v>
      </c>
      <c r="BZ27" s="134">
        <f ca="1"/>
        <v>106.03045112278966</v>
      </c>
      <c r="CA27" s="134">
        <f ca="1"/>
        <v>106.03045112278966</v>
      </c>
      <c r="CB27" s="134">
        <f ca="1"/>
        <v>106.03045112278966</v>
      </c>
      <c r="CC27" s="134">
        <f ca="1"/>
        <v>106.03045112278966</v>
      </c>
      <c r="CD27" s="134">
        <f ca="1"/>
        <v>106.03045112278966</v>
      </c>
      <c r="CE27" s="134">
        <f ca="1"/>
        <v>106.03045112278966</v>
      </c>
      <c r="CF27" s="134">
        <f ca="1"/>
        <v>106.03045112278966</v>
      </c>
      <c r="CG27" s="134">
        <f ca="1"/>
        <v>106.03045112278966</v>
      </c>
      <c r="CH27" s="134">
        <f ca="1"/>
        <v>106.03045112278966</v>
      </c>
      <c r="CI27" s="134">
        <f ca="1"/>
        <v>106.03045112278966</v>
      </c>
      <c r="CJ27" s="134">
        <f ca="1"/>
        <v>106.03045112278966</v>
      </c>
      <c r="CK27" s="134">
        <f ca="1"/>
        <v>106.03045112278966</v>
      </c>
      <c r="CL27" s="134">
        <f ca="1"/>
        <v>106.03045112278966</v>
      </c>
      <c r="CM27" s="134">
        <f ca="1"/>
        <v>106.03045112278966</v>
      </c>
      <c r="CN27" s="134">
        <f ca="1"/>
        <v>106.03045112278966</v>
      </c>
      <c r="CO27" s="134">
        <f ca="1"/>
        <v>106.03045112278966</v>
      </c>
      <c r="CP27" s="134">
        <f ca="1"/>
        <v>106.03045112278966</v>
      </c>
      <c r="CQ27" s="134">
        <f ca="1"/>
        <v>106.03045112278966</v>
      </c>
      <c r="CR27" s="134">
        <f ca="1"/>
        <v>106.03045112278966</v>
      </c>
      <c r="CS27" s="134">
        <f ca="1"/>
        <v>106.03045112278966</v>
      </c>
      <c r="CT27" s="134">
        <f ca="1"/>
        <v>106.03045112278966</v>
      </c>
      <c r="CU27" s="134">
        <f ca="1"/>
        <v>106.03045112278966</v>
      </c>
      <c r="CV27" s="134">
        <f ca="1"/>
        <v>106.03045112278966</v>
      </c>
      <c r="CW27" s="134">
        <f ca="1"/>
        <v>106.03045112278966</v>
      </c>
      <c r="CX27" s="134">
        <f ca="1"/>
        <v>106.03045112278966</v>
      </c>
      <c r="CY27" s="134">
        <f ca="1"/>
        <v>106.03045112278966</v>
      </c>
      <c r="CZ27" s="134">
        <f ca="1"/>
        <v>106.03045112278966</v>
      </c>
      <c r="DA27" s="134">
        <f ca="1"/>
        <v>106.03045112278966</v>
      </c>
      <c r="DB27" s="134">
        <f ca="1"/>
        <v>106.03045112278966</v>
      </c>
      <c r="DC27" s="134">
        <f ca="1"/>
        <v>106.03045112278966</v>
      </c>
      <c r="DD27" s="134">
        <f ca="1"/>
        <v>106.03045112278966</v>
      </c>
      <c r="DE27" s="134">
        <f ca="1"/>
        <v>106.03045112278966</v>
      </c>
      <c r="DF27" s="134">
        <f ca="1"/>
        <v>106.03045112278966</v>
      </c>
      <c r="DG27" s="134">
        <f ca="1"/>
        <v>106.03045112278966</v>
      </c>
      <c r="DH27" s="134">
        <f ca="1"/>
        <v>106.03045112278966</v>
      </c>
      <c r="DI27" s="134">
        <f ca="1"/>
        <v>106.03045112278966</v>
      </c>
      <c r="DJ27" s="134">
        <f ca="1"/>
        <v>106.03045112278966</v>
      </c>
      <c r="DK27" s="134">
        <f ca="1"/>
        <v>106.03045112278966</v>
      </c>
      <c r="DL27" s="134">
        <f ca="1"/>
        <v>106.03045112278966</v>
      </c>
      <c r="DM27" s="134">
        <f ca="1"/>
        <v>106.03045112278966</v>
      </c>
      <c r="DN27" s="134">
        <f ca="1"/>
        <v>106.03045112278966</v>
      </c>
      <c r="DO27" s="134">
        <f ca="1"/>
        <v>106.03045112278966</v>
      </c>
      <c r="DP27" s="134">
        <f ca="1"/>
        <v>106.03045112278966</v>
      </c>
      <c r="DQ27" s="134">
        <f ca="1"/>
        <v>106.03045112278966</v>
      </c>
      <c r="DS27" s="128" t="s">
        <v>188</v>
      </c>
      <c r="DT27" s="135">
        <f ca="1"/>
        <v>90.913677006048118</v>
      </c>
      <c r="DU27" s="135">
        <f ca="1"/>
        <v>3.8021883867192239</v>
      </c>
      <c r="DV27" s="135">
        <f ca="1"/>
        <v>12.282047186026457</v>
      </c>
      <c r="DW27" s="135">
        <f ca="1"/>
        <v>91.131473602843016</v>
      </c>
      <c r="DX27" s="135">
        <f ca="1"/>
        <v>2.2642725284802054</v>
      </c>
      <c r="DY27" s="135">
        <f ca="1"/>
        <v>12.924143959872794</v>
      </c>
      <c r="DZ27" s="127">
        <f ca="1"/>
        <v>1.6807465042600473</v>
      </c>
      <c r="EA27" s="127">
        <f t="shared" ca="1" si="3"/>
        <v>2.8249088115823695</v>
      </c>
      <c r="EB27" s="127">
        <f t="shared" ca="1" si="4"/>
        <v>1.2705804010237041</v>
      </c>
      <c r="EC27" s="127">
        <f ca="1"/>
        <v>2.3750439707179827E-2</v>
      </c>
      <c r="ED27" s="127">
        <f ca="1"/>
        <v>7.2639029796339258</v>
      </c>
      <c r="EE27" s="127">
        <f t="shared" ca="1" si="9"/>
        <v>7.2639029796339258</v>
      </c>
      <c r="EF27" s="126">
        <f t="shared" ca="1" si="10"/>
        <v>4</v>
      </c>
      <c r="EH27" s="241">
        <v>0.38971</v>
      </c>
      <c r="EI27" s="241">
        <v>0.68898000000000004</v>
      </c>
      <c r="EJ27" s="241">
        <v>-7.868E-2</v>
      </c>
      <c r="EK27" s="127"/>
      <c r="EL27" s="128">
        <v>402</v>
      </c>
      <c r="EM27" s="237">
        <f ca="1">IF(Calculator!$C$3,OFFSET('SPD Library'!B27,0,Calculator!$C$3-1),Calculator!C28)</f>
        <v>0.24954999999999999</v>
      </c>
      <c r="EN27" s="127">
        <f ca="1">RefCalc!B27</f>
        <v>0.74449255020283178</v>
      </c>
      <c r="EO27" s="127">
        <f ca="1">RefCalc!F27</f>
        <v>0.7847252695475686</v>
      </c>
      <c r="EP27" s="127"/>
    </row>
    <row r="28" spans="2:146" ht="13.5" customHeight="1">
      <c r="B28" s="350" t="s">
        <v>140</v>
      </c>
      <c r="C28" s="351">
        <f t="shared" ref="C28:R28" ca="1" si="54">SIN(C22)</f>
        <v>0.20253986322057083</v>
      </c>
      <c r="D28" s="351">
        <f t="shared" ca="1" si="54"/>
        <v>0.59245492100895047</v>
      </c>
      <c r="E28" s="351">
        <f t="shared" ca="1" si="54"/>
        <v>0.82411340107519393</v>
      </c>
      <c r="F28" s="351">
        <f t="shared" ca="1" si="54"/>
        <v>0.9826000270331039</v>
      </c>
      <c r="G28" s="351">
        <f t="shared" ca="1" si="54"/>
        <v>0.9961823286377578</v>
      </c>
      <c r="H28" s="351">
        <f t="shared" ca="1" si="54"/>
        <v>0.85744013812603681</v>
      </c>
      <c r="I28" s="351">
        <f t="shared" ca="1" si="54"/>
        <v>0.53933740479524528</v>
      </c>
      <c r="J28" s="351">
        <f t="shared" ca="1" si="54"/>
        <v>0.11652521264322738</v>
      </c>
      <c r="K28" s="351">
        <f t="shared" ca="1" si="54"/>
        <v>-0.15654165984256657</v>
      </c>
      <c r="L28" s="351">
        <f t="shared" ca="1" si="54"/>
        <v>-0.52881294090141084</v>
      </c>
      <c r="M28" s="351">
        <f t="shared" ca="1" si="54"/>
        <v>-0.80630864742632047</v>
      </c>
      <c r="N28" s="351">
        <f t="shared" ca="1" si="54"/>
        <v>-0.98299400274080972</v>
      </c>
      <c r="O28" s="351">
        <f t="shared" ca="1" si="54"/>
        <v>-0.99326470258154453</v>
      </c>
      <c r="P28" s="351">
        <f t="shared" ca="1" si="54"/>
        <v>-0.82710692034248967</v>
      </c>
      <c r="Q28" s="351">
        <f t="shared" ca="1" si="54"/>
        <v>-0.57778670592173098</v>
      </c>
      <c r="R28" s="351">
        <f t="shared" ca="1" si="54"/>
        <v>-0.17746426618169792</v>
      </c>
      <c r="S28" s="228">
        <f t="shared" ca="1" si="52"/>
        <v>0.20253986322057083</v>
      </c>
      <c r="U28" s="133" t="s">
        <v>82</v>
      </c>
      <c r="V28" s="134">
        <f t="shared" ref="V28:BA28" ca="1" si="55">($EI$14*(V13/V25)+1-$EI$14)*V22</f>
        <v>100</v>
      </c>
      <c r="W28" s="134">
        <f t="shared" ca="1" si="55"/>
        <v>65.579977064967935</v>
      </c>
      <c r="X28" s="134">
        <f t="shared" ca="1" si="55"/>
        <v>30.502785342920223</v>
      </c>
      <c r="Y28" s="134">
        <f t="shared" ca="1" si="55"/>
        <v>6.3238811023938588</v>
      </c>
      <c r="Z28" s="134">
        <f t="shared" ca="1" si="55"/>
        <v>38.701414549476482</v>
      </c>
      <c r="AA28" s="134">
        <f t="shared" ca="1" si="55"/>
        <v>19.086256394578704</v>
      </c>
      <c r="AB28" s="134">
        <f t="shared" ca="1" si="55"/>
        <v>18.278769148870332</v>
      </c>
      <c r="AC28" s="134">
        <f t="shared" ca="1" si="55"/>
        <v>13.425232364038825</v>
      </c>
      <c r="AD28" s="134">
        <f t="shared" ca="1" si="55"/>
        <v>12.602581627421186</v>
      </c>
      <c r="AE28" s="134">
        <f t="shared" ca="1" si="55"/>
        <v>5.0432507610057451</v>
      </c>
      <c r="AF28" s="134">
        <f t="shared" ca="1" si="55"/>
        <v>50.140060464984217</v>
      </c>
      <c r="AG28" s="134">
        <f t="shared" ca="1" si="55"/>
        <v>26.720841556081112</v>
      </c>
      <c r="AH28" s="134">
        <f t="shared" ca="1" si="55"/>
        <v>34.32548738787893</v>
      </c>
      <c r="AI28" s="134">
        <f t="shared" ca="1" si="55"/>
        <v>13.224897044683763</v>
      </c>
      <c r="AJ28" s="134">
        <f t="shared" ca="1" si="55"/>
        <v>43.51522476838641</v>
      </c>
      <c r="AK28" s="134">
        <f t="shared" ca="1" si="55"/>
        <v>40.729779035207088</v>
      </c>
      <c r="AL28" s="134">
        <f t="shared" ca="1" si="55"/>
        <v>16.305486618474376</v>
      </c>
      <c r="AM28" s="134">
        <f t="shared" ca="1" si="55"/>
        <v>17.692019515761199</v>
      </c>
      <c r="AN28" s="134">
        <f t="shared" ca="1" si="55"/>
        <v>23.041714633227446</v>
      </c>
      <c r="AO28" s="134">
        <f t="shared" ca="1" si="55"/>
        <v>42.437977141082591</v>
      </c>
      <c r="AP28" s="134">
        <f t="shared" ca="1" si="55"/>
        <v>36.939127251602784</v>
      </c>
      <c r="AQ28" s="134">
        <f t="shared" ca="1" si="55"/>
        <v>70.347043567447585</v>
      </c>
      <c r="AR28" s="134">
        <f t="shared" ca="1" si="55"/>
        <v>55.034744195988345</v>
      </c>
      <c r="AS28" s="134">
        <f t="shared" ca="1" si="55"/>
        <v>78.613249376085108</v>
      </c>
      <c r="AT28" s="134">
        <f t="shared" ca="1" si="55"/>
        <v>78.606930548075539</v>
      </c>
      <c r="AU28" s="134">
        <f t="shared" ca="1" si="55"/>
        <v>42.909874478324426</v>
      </c>
      <c r="AV28" s="134">
        <f t="shared" ca="1" si="55"/>
        <v>77.282622847908499</v>
      </c>
      <c r="AW28" s="134">
        <f t="shared" ca="1" si="55"/>
        <v>42.88756862457285</v>
      </c>
      <c r="AX28" s="134">
        <f t="shared" ca="1" si="55"/>
        <v>11.565125571858287</v>
      </c>
      <c r="AY28" s="134">
        <f t="shared" ca="1" si="55"/>
        <v>69.674369500110458</v>
      </c>
      <c r="AZ28" s="134">
        <f t="shared" ca="1" si="55"/>
        <v>31.074066368309584</v>
      </c>
      <c r="BA28" s="134">
        <f t="shared" ca="1" si="55"/>
        <v>73.384175534031371</v>
      </c>
      <c r="BB28" s="134">
        <f t="shared" ref="BB28:CG28" ca="1" si="56">($EI$14*(BB13/BB25)+1-$EI$14)*BB22</f>
        <v>47.513436677188615</v>
      </c>
      <c r="BC28" s="134">
        <f t="shared" ca="1" si="56"/>
        <v>74.66722039602783</v>
      </c>
      <c r="BD28" s="134">
        <f t="shared" ca="1" si="56"/>
        <v>29.123524373247946</v>
      </c>
      <c r="BE28" s="134">
        <f t="shared" ca="1" si="56"/>
        <v>11.771095322202378</v>
      </c>
      <c r="BF28" s="134">
        <f t="shared" ca="1" si="56"/>
        <v>54.03717088869594</v>
      </c>
      <c r="BG28" s="134">
        <f t="shared" ca="1" si="56"/>
        <v>15.553983621333916</v>
      </c>
      <c r="BH28" s="134">
        <f t="shared" ca="1" si="56"/>
        <v>66.209701151931753</v>
      </c>
      <c r="BI28" s="134">
        <f t="shared" ca="1" si="56"/>
        <v>7.7124908640508298</v>
      </c>
      <c r="BJ28" s="134">
        <f t="shared" ca="1" si="56"/>
        <v>16.819408239757806</v>
      </c>
      <c r="BK28" s="134">
        <f t="shared" ca="1" si="56"/>
        <v>69.233050818643875</v>
      </c>
      <c r="BL28" s="134">
        <f t="shared" ca="1" si="56"/>
        <v>36.109819509529345</v>
      </c>
      <c r="BM28" s="134">
        <f t="shared" ca="1" si="56"/>
        <v>41.324308130880617</v>
      </c>
      <c r="BN28" s="134">
        <f t="shared" ca="1" si="56"/>
        <v>4.9562702145394315</v>
      </c>
      <c r="BO28" s="134">
        <f t="shared" ca="1" si="56"/>
        <v>23.727631219086479</v>
      </c>
      <c r="BP28" s="134">
        <f t="shared" ca="1" si="56"/>
        <v>32.686792358804496</v>
      </c>
      <c r="BQ28" s="134">
        <f t="shared" ca="1" si="56"/>
        <v>36.935978503553436</v>
      </c>
      <c r="BR28" s="134">
        <f t="shared" ca="1" si="56"/>
        <v>47.897796477904208</v>
      </c>
      <c r="BS28" s="134">
        <f t="shared" ca="1" si="56"/>
        <v>13.633299349790313</v>
      </c>
      <c r="BT28" s="134">
        <f t="shared" ca="1" si="56"/>
        <v>19.630266988376775</v>
      </c>
      <c r="BU28" s="134">
        <f t="shared" ca="1" si="56"/>
        <v>23.161510518863999</v>
      </c>
      <c r="BV28" s="134">
        <f t="shared" ca="1" si="56"/>
        <v>10.233574868553276</v>
      </c>
      <c r="BW28" s="134">
        <f t="shared" ca="1" si="56"/>
        <v>14.884442087072976</v>
      </c>
      <c r="BX28" s="134">
        <f t="shared" ca="1" si="56"/>
        <v>64.740167088339987</v>
      </c>
      <c r="BY28" s="134">
        <f t="shared" ca="1" si="56"/>
        <v>57.311608917602314</v>
      </c>
      <c r="BZ28" s="134">
        <f t="shared" ca="1" si="56"/>
        <v>35.480545110465293</v>
      </c>
      <c r="CA28" s="134">
        <f t="shared" ca="1" si="56"/>
        <v>20.596768398855353</v>
      </c>
      <c r="CB28" s="134">
        <f t="shared" ca="1" si="56"/>
        <v>17.382500083882658</v>
      </c>
      <c r="CC28" s="134">
        <f t="shared" ca="1" si="56"/>
        <v>64.09746228103414</v>
      </c>
      <c r="CD28" s="134">
        <f t="shared" ca="1" si="56"/>
        <v>68.274363854074863</v>
      </c>
      <c r="CE28" s="134">
        <f t="shared" ca="1" si="56"/>
        <v>45.495270806817217</v>
      </c>
      <c r="CF28" s="134">
        <f t="shared" ca="1" si="56"/>
        <v>32.497263477900674</v>
      </c>
      <c r="CG28" s="134">
        <f t="shared" ca="1" si="56"/>
        <v>7.232160437787182</v>
      </c>
      <c r="CH28" s="134">
        <f t="shared" ref="CH28:DQ28" ca="1" si="57">($EI$14*(CH13/CH25)+1-$EI$14)*CH22</f>
        <v>20.659530583374082</v>
      </c>
      <c r="CI28" s="134">
        <f t="shared" ca="1" si="57"/>
        <v>9.2168419386485212</v>
      </c>
      <c r="CJ28" s="134">
        <f t="shared" ca="1" si="57"/>
        <v>10.707812568190009</v>
      </c>
      <c r="CK28" s="134">
        <f t="shared" ca="1" si="57"/>
        <v>12.493496407262315</v>
      </c>
      <c r="CL28" s="134">
        <f t="shared" ca="1" si="57"/>
        <v>27.164904691527639</v>
      </c>
      <c r="CM28" s="134">
        <f t="shared" ca="1" si="57"/>
        <v>18.287796927730181</v>
      </c>
      <c r="CN28" s="134">
        <f t="shared" ca="1" si="57"/>
        <v>36.733211638861228</v>
      </c>
      <c r="CO28" s="134">
        <f t="shared" ca="1" si="57"/>
        <v>6.4649781514910503</v>
      </c>
      <c r="CP28" s="134">
        <f t="shared" ca="1" si="57"/>
        <v>45.852149149135101</v>
      </c>
      <c r="CQ28" s="134">
        <f t="shared" ca="1" si="57"/>
        <v>19.450952023262552</v>
      </c>
      <c r="CR28" s="134">
        <f t="shared" ca="1" si="57"/>
        <v>4.7416498049301294</v>
      </c>
      <c r="CS28" s="134">
        <f t="shared" ca="1" si="57"/>
        <v>5.7358676092197749</v>
      </c>
      <c r="CT28" s="134">
        <f t="shared" ca="1" si="57"/>
        <v>12.338988071683152</v>
      </c>
      <c r="CU28" s="134">
        <f t="shared" ca="1" si="57"/>
        <v>11.335679594622437</v>
      </c>
      <c r="CV28" s="134">
        <f t="shared" ca="1" si="57"/>
        <v>10.29927678469463</v>
      </c>
      <c r="CW28" s="134">
        <f t="shared" ca="1" si="57"/>
        <v>40.39873418188828</v>
      </c>
      <c r="CX28" s="134">
        <f t="shared" ca="1" si="57"/>
        <v>30.073547657510264</v>
      </c>
      <c r="CY28" s="134">
        <f t="shared" ca="1" si="57"/>
        <v>11.331030678585297</v>
      </c>
      <c r="CZ28" s="134">
        <f t="shared" ca="1" si="57"/>
        <v>66.201546504772381</v>
      </c>
      <c r="DA28" s="134">
        <f t="shared" ca="1" si="57"/>
        <v>40.2753000994636</v>
      </c>
      <c r="DB28" s="134">
        <f t="shared" ca="1" si="57"/>
        <v>4.7148482988592137</v>
      </c>
      <c r="DC28" s="134">
        <f t="shared" ca="1" si="57"/>
        <v>10.52685082430421</v>
      </c>
      <c r="DD28" s="134">
        <f t="shared" ca="1" si="57"/>
        <v>30.532077558180685</v>
      </c>
      <c r="DE28" s="134">
        <f t="shared" ca="1" si="57"/>
        <v>9.5362714793761647</v>
      </c>
      <c r="DF28" s="134">
        <f t="shared" ca="1" si="57"/>
        <v>27.780020378374779</v>
      </c>
      <c r="DG28" s="134">
        <f t="shared" ca="1" si="57"/>
        <v>9.1800223028615289</v>
      </c>
      <c r="DH28" s="134">
        <f t="shared" ca="1" si="57"/>
        <v>12.498206072328607</v>
      </c>
      <c r="DI28" s="134">
        <f t="shared" ca="1" si="57"/>
        <v>53.563085892165248</v>
      </c>
      <c r="DJ28" s="134">
        <f t="shared" ca="1" si="57"/>
        <v>22.13741025472984</v>
      </c>
      <c r="DK28" s="134">
        <f t="shared" ca="1" si="57"/>
        <v>34.152593497541034</v>
      </c>
      <c r="DL28" s="134">
        <f t="shared" ca="1" si="57"/>
        <v>10.318683267835768</v>
      </c>
      <c r="DM28" s="134">
        <f t="shared" ca="1" si="57"/>
        <v>38.488053270163846</v>
      </c>
      <c r="DN28" s="134">
        <f t="shared" ca="1" si="57"/>
        <v>51.133823382333084</v>
      </c>
      <c r="DO28" s="134">
        <f t="shared" ca="1" si="57"/>
        <v>19.544524314127731</v>
      </c>
      <c r="DP28" s="134">
        <f t="shared" ca="1" si="57"/>
        <v>33.126231236393195</v>
      </c>
      <c r="DQ28" s="134">
        <f t="shared" ca="1" si="57"/>
        <v>20.872949635674356</v>
      </c>
      <c r="DS28" s="128" t="s">
        <v>189</v>
      </c>
      <c r="DT28" s="135">
        <f ca="1"/>
        <v>88.932458097747954</v>
      </c>
      <c r="DU28" s="135">
        <f ca="1"/>
        <v>7.6618502136460505</v>
      </c>
      <c r="DV28" s="135">
        <f ca="1"/>
        <v>23.991731090778863</v>
      </c>
      <c r="DW28" s="135">
        <f ca="1"/>
        <v>89.642299382431759</v>
      </c>
      <c r="DX28" s="135">
        <f ca="1"/>
        <v>4.7352497315919138</v>
      </c>
      <c r="DY28" s="135">
        <f ca="1"/>
        <v>25.067456433435801</v>
      </c>
      <c r="DZ28" s="127">
        <f ca="1"/>
        <v>3.19781957649825</v>
      </c>
      <c r="EA28" s="127">
        <f t="shared" ca="1" si="3"/>
        <v>10.226050043835446</v>
      </c>
      <c r="EB28" s="127">
        <f t="shared" ca="1" si="4"/>
        <v>1.2616796783194753</v>
      </c>
      <c r="EC28" s="127">
        <f ca="1"/>
        <v>1.7042117457989576E-2</v>
      </c>
      <c r="ED28" s="127">
        <f ca="1"/>
        <v>7.0139379972835485</v>
      </c>
      <c r="EE28" s="127">
        <f t="shared" ca="1" si="9"/>
        <v>7.0139379972835485</v>
      </c>
      <c r="EF28" s="126">
        <f t="shared" ca="1" si="10"/>
        <v>4</v>
      </c>
      <c r="EH28" s="241">
        <v>-0.22980999999999999</v>
      </c>
      <c r="EI28" s="241">
        <v>1.1834</v>
      </c>
      <c r="EJ28" s="241">
        <v>4.641E-2</v>
      </c>
      <c r="EK28" s="127"/>
      <c r="EL28" s="128">
        <v>403</v>
      </c>
      <c r="EM28" s="237">
        <f ca="1">IF(Calculator!$C$3,OFFSET('SPD Library'!B28,0,Calculator!$C$3-1),Calculator!C29)</f>
        <v>0.31513999999999998</v>
      </c>
      <c r="EN28" s="127">
        <f ca="1">RefCalc!B28</f>
        <v>0.9401698347862969</v>
      </c>
      <c r="EO28" s="127">
        <f ca="1">RefCalc!F28</f>
        <v>0.79290259233027394</v>
      </c>
      <c r="EP28" s="127"/>
    </row>
    <row r="29" spans="2:146" ht="13.5" customHeight="1">
      <c r="B29" s="350" t="s">
        <v>142</v>
      </c>
      <c r="C29" s="351">
        <f t="shared" ref="C29:R29" ca="1" si="58">C27+C25</f>
        <v>0.78828616053180511</v>
      </c>
      <c r="D29" s="351">
        <f t="shared" ca="1" si="58"/>
        <v>0.6519312767457649</v>
      </c>
      <c r="E29" s="351">
        <f t="shared" ca="1" si="58"/>
        <v>0.39586862860614863</v>
      </c>
      <c r="F29" s="351">
        <f t="shared" ca="1" si="58"/>
        <v>7.9567202868720266E-2</v>
      </c>
      <c r="G29" s="351">
        <f t="shared" ca="1" si="58"/>
        <v>-0.15661027494501961</v>
      </c>
      <c r="H29" s="351">
        <f t="shared" ca="1" si="58"/>
        <v>-0.48625719225417546</v>
      </c>
      <c r="I29" s="351">
        <f t="shared" ca="1" si="58"/>
        <v>-0.77178477697613901</v>
      </c>
      <c r="J29" s="351">
        <f t="shared" ca="1" si="58"/>
        <v>-0.88383508564440438</v>
      </c>
      <c r="K29" s="351">
        <f t="shared" ca="1" si="58"/>
        <v>-0.8719712385751619</v>
      </c>
      <c r="L29" s="351">
        <f t="shared" ca="1" si="58"/>
        <v>-0.7356206374687233</v>
      </c>
      <c r="M29" s="351">
        <f t="shared" ca="1" si="58"/>
        <v>-0.5031702177601628</v>
      </c>
      <c r="N29" s="351">
        <f t="shared" ca="1" si="58"/>
        <v>-0.16324196389706824</v>
      </c>
      <c r="O29" s="351">
        <f t="shared" ca="1" si="58"/>
        <v>4.611972167597822E-2</v>
      </c>
      <c r="P29" s="351">
        <f t="shared" ca="1" si="58"/>
        <v>0.45515751430410206</v>
      </c>
      <c r="Q29" s="351">
        <f t="shared" ca="1" si="58"/>
        <v>0.58788489351647344</v>
      </c>
      <c r="R29" s="351">
        <f t="shared" ca="1" si="58"/>
        <v>0.86183314485581142</v>
      </c>
      <c r="S29" s="228">
        <f t="shared" ca="1" si="52"/>
        <v>0.78828616053180511</v>
      </c>
      <c r="U29" s="133" t="s">
        <v>83</v>
      </c>
      <c r="V29" s="134">
        <f t="shared" ref="V29:BA29" ca="1" si="59">($EI$14*(V13/V26)+1-$EI$14)*V23</f>
        <v>100</v>
      </c>
      <c r="W29" s="134">
        <f t="shared" ca="1" si="59"/>
        <v>53.927911629300745</v>
      </c>
      <c r="X29" s="134">
        <f t="shared" ca="1" si="59"/>
        <v>15.782906879147511</v>
      </c>
      <c r="Y29" s="134">
        <f t="shared" ca="1" si="59"/>
        <v>4.8061629242617139</v>
      </c>
      <c r="Z29" s="134">
        <f t="shared" ca="1" si="59"/>
        <v>26.089107051306069</v>
      </c>
      <c r="AA29" s="134">
        <f t="shared" ca="1" si="59"/>
        <v>7.6700404351998159</v>
      </c>
      <c r="AB29" s="134">
        <f t="shared" ca="1" si="59"/>
        <v>12.647112892619361</v>
      </c>
      <c r="AC29" s="134">
        <f t="shared" ca="1" si="59"/>
        <v>5.5894873373596186</v>
      </c>
      <c r="AD29" s="134">
        <f t="shared" ca="1" si="59"/>
        <v>5.959759520310687</v>
      </c>
      <c r="AE29" s="134">
        <f t="shared" ca="1" si="59"/>
        <v>4.9337177304767899</v>
      </c>
      <c r="AF29" s="134">
        <f t="shared" ca="1" si="59"/>
        <v>26.139717206877531</v>
      </c>
      <c r="AG29" s="134">
        <f t="shared" ca="1" si="59"/>
        <v>11.805834537452895</v>
      </c>
      <c r="AH29" s="134">
        <f t="shared" ca="1" si="59"/>
        <v>15.065041008463822</v>
      </c>
      <c r="AI29" s="134">
        <f t="shared" ca="1" si="59"/>
        <v>8.5306416037900306</v>
      </c>
      <c r="AJ29" s="134">
        <f t="shared" ca="1" si="59"/>
        <v>39.833917557314656</v>
      </c>
      <c r="AK29" s="134">
        <f t="shared" ca="1" si="59"/>
        <v>34.036739195203111</v>
      </c>
      <c r="AL29" s="134">
        <f t="shared" ca="1" si="59"/>
        <v>10.930838577983756</v>
      </c>
      <c r="AM29" s="134">
        <f t="shared" ca="1" si="59"/>
        <v>11.947423552181624</v>
      </c>
      <c r="AN29" s="134">
        <f t="shared" ca="1" si="59"/>
        <v>18.345928829249981</v>
      </c>
      <c r="AO29" s="134">
        <f t="shared" ca="1" si="59"/>
        <v>29.379216976848351</v>
      </c>
      <c r="AP29" s="134">
        <f t="shared" ca="1" si="59"/>
        <v>23.738411222097511</v>
      </c>
      <c r="AQ29" s="134">
        <f t="shared" ca="1" si="59"/>
        <v>49.26472653613169</v>
      </c>
      <c r="AR29" s="134">
        <f t="shared" ca="1" si="59"/>
        <v>37.199513785513879</v>
      </c>
      <c r="AS29" s="134">
        <f t="shared" ca="1" si="59"/>
        <v>73.0146842413656</v>
      </c>
      <c r="AT29" s="134">
        <f t="shared" ca="1" si="59"/>
        <v>65.190468270400046</v>
      </c>
      <c r="AU29" s="134">
        <f t="shared" ca="1" si="59"/>
        <v>30.292189657543666</v>
      </c>
      <c r="AV29" s="134">
        <f t="shared" ca="1" si="59"/>
        <v>62.776436651667879</v>
      </c>
      <c r="AW29" s="134">
        <f t="shared" ca="1" si="59"/>
        <v>40.399696979648766</v>
      </c>
      <c r="AX29" s="134">
        <f t="shared" ca="1" si="59"/>
        <v>10.524519765563593</v>
      </c>
      <c r="AY29" s="134">
        <f t="shared" ca="1" si="59"/>
        <v>61.653880111569364</v>
      </c>
      <c r="AZ29" s="134">
        <f t="shared" ca="1" si="59"/>
        <v>29.306108668493984</v>
      </c>
      <c r="BA29" s="134">
        <f t="shared" ca="1" si="59"/>
        <v>66.683732188408129</v>
      </c>
      <c r="BB29" s="134">
        <f t="shared" ref="BB29:CG29" ca="1" si="60">($EI$14*(BB13/BB26)+1-$EI$14)*BB23</f>
        <v>41.849501625991458</v>
      </c>
      <c r="BC29" s="134">
        <f t="shared" ca="1" si="60"/>
        <v>71.874066214161104</v>
      </c>
      <c r="BD29" s="134">
        <f t="shared" ca="1" si="60"/>
        <v>26.296122889142342</v>
      </c>
      <c r="BE29" s="134">
        <f t="shared" ca="1" si="60"/>
        <v>11.261140848876373</v>
      </c>
      <c r="BF29" s="134">
        <f t="shared" ca="1" si="60"/>
        <v>54.060676835122642</v>
      </c>
      <c r="BG29" s="134">
        <f t="shared" ca="1" si="60"/>
        <v>15.019399840770864</v>
      </c>
      <c r="BH29" s="134">
        <f t="shared" ca="1" si="60"/>
        <v>66.900485641605044</v>
      </c>
      <c r="BI29" s="134">
        <f t="shared" ca="1" si="60"/>
        <v>8.0033300964688738</v>
      </c>
      <c r="BJ29" s="134">
        <f t="shared" ca="1" si="60"/>
        <v>17.823150640670448</v>
      </c>
      <c r="BK29" s="134">
        <f t="shared" ca="1" si="60"/>
        <v>71.412047165217075</v>
      </c>
      <c r="BL29" s="134">
        <f t="shared" ca="1" si="60"/>
        <v>40.490110523998489</v>
      </c>
      <c r="BM29" s="134">
        <f t="shared" ca="1" si="60"/>
        <v>47.401755321466581</v>
      </c>
      <c r="BN29" s="134">
        <f t="shared" ca="1" si="60"/>
        <v>5.0156316637141032</v>
      </c>
      <c r="BO29" s="134">
        <f t="shared" ca="1" si="60"/>
        <v>28.64063463092835</v>
      </c>
      <c r="BP29" s="134">
        <f t="shared" ca="1" si="60"/>
        <v>37.435707687265598</v>
      </c>
      <c r="BQ29" s="134">
        <f t="shared" ca="1" si="60"/>
        <v>41.566049005087571</v>
      </c>
      <c r="BR29" s="134">
        <f t="shared" ca="1" si="60"/>
        <v>57.419170775767704</v>
      </c>
      <c r="BS29" s="134">
        <f t="shared" ca="1" si="60"/>
        <v>17.340008902936027</v>
      </c>
      <c r="BT29" s="134">
        <f t="shared" ca="1" si="60"/>
        <v>25.072367943486121</v>
      </c>
      <c r="BU29" s="134">
        <f t="shared" ca="1" si="60"/>
        <v>28.695982972635932</v>
      </c>
      <c r="BV29" s="134">
        <f t="shared" ca="1" si="60"/>
        <v>14.571104664423951</v>
      </c>
      <c r="BW29" s="134">
        <f t="shared" ca="1" si="60"/>
        <v>24.493689988556511</v>
      </c>
      <c r="BX29" s="134">
        <f t="shared" ca="1" si="60"/>
        <v>74.001747571292938</v>
      </c>
      <c r="BY29" s="134">
        <f t="shared" ca="1" si="60"/>
        <v>68.038428671216323</v>
      </c>
      <c r="BZ29" s="134">
        <f t="shared" ca="1" si="60"/>
        <v>52.512962026735977</v>
      </c>
      <c r="CA29" s="134">
        <f t="shared" ca="1" si="60"/>
        <v>33.864757385316842</v>
      </c>
      <c r="CB29" s="134">
        <f t="shared" ca="1" si="60"/>
        <v>29.268745799818603</v>
      </c>
      <c r="CC29" s="134">
        <f t="shared" ca="1" si="60"/>
        <v>73.788522274582888</v>
      </c>
      <c r="CD29" s="134">
        <f t="shared" ca="1" si="60"/>
        <v>72.242767916000886</v>
      </c>
      <c r="CE29" s="134">
        <f t="shared" ca="1" si="60"/>
        <v>52.974481767866962</v>
      </c>
      <c r="CF29" s="134">
        <f t="shared" ca="1" si="60"/>
        <v>35.326027521218137</v>
      </c>
      <c r="CG29" s="134">
        <f t="shared" ca="1" si="60"/>
        <v>7.6838737946536435</v>
      </c>
      <c r="CH29" s="134">
        <f t="shared" ref="CH29:DQ29" ca="1" si="61">($EI$14*(CH13/CH26)+1-$EI$14)*CH23</f>
        <v>34.161348332758912</v>
      </c>
      <c r="CI29" s="134">
        <f t="shared" ca="1" si="61"/>
        <v>12.659949158418337</v>
      </c>
      <c r="CJ29" s="134">
        <f t="shared" ca="1" si="61"/>
        <v>18.839430160349039</v>
      </c>
      <c r="CK29" s="134">
        <f t="shared" ca="1" si="61"/>
        <v>21.828391715563288</v>
      </c>
      <c r="CL29" s="134">
        <f t="shared" ca="1" si="61"/>
        <v>35.350674928961638</v>
      </c>
      <c r="CM29" s="134">
        <f t="shared" ca="1" si="61"/>
        <v>21.104358974434025</v>
      </c>
      <c r="CN29" s="134">
        <f t="shared" ca="1" si="61"/>
        <v>48.173883244331648</v>
      </c>
      <c r="CO29" s="134">
        <f t="shared" ca="1" si="61"/>
        <v>9.8984861983011729</v>
      </c>
      <c r="CP29" s="134">
        <f t="shared" ca="1" si="61"/>
        <v>49.035769476760017</v>
      </c>
      <c r="CQ29" s="134">
        <f t="shared" ca="1" si="61"/>
        <v>29.568381851604499</v>
      </c>
      <c r="CR29" s="134">
        <f t="shared" ca="1" si="61"/>
        <v>4.9635709287325298</v>
      </c>
      <c r="CS29" s="134">
        <f t="shared" ca="1" si="61"/>
        <v>8.2992526472016976</v>
      </c>
      <c r="CT29" s="134">
        <f t="shared" ca="1" si="61"/>
        <v>18.278596722808498</v>
      </c>
      <c r="CU29" s="134">
        <f t="shared" ca="1" si="61"/>
        <v>14.594256808373972</v>
      </c>
      <c r="CV29" s="134">
        <f t="shared" ca="1" si="61"/>
        <v>14.50544121681193</v>
      </c>
      <c r="CW29" s="134">
        <f t="shared" ca="1" si="61"/>
        <v>44.316841272776536</v>
      </c>
      <c r="CX29" s="134">
        <f t="shared" ca="1" si="61"/>
        <v>31.892853043135464</v>
      </c>
      <c r="CY29" s="134">
        <f t="shared" ca="1" si="61"/>
        <v>11.840802364654857</v>
      </c>
      <c r="CZ29" s="134">
        <f t="shared" ca="1" si="61"/>
        <v>66.825888085110449</v>
      </c>
      <c r="DA29" s="134">
        <f t="shared" ca="1" si="61"/>
        <v>40.054408093280365</v>
      </c>
      <c r="DB29" s="134">
        <f t="shared" ca="1" si="61"/>
        <v>4.7518234786430158</v>
      </c>
      <c r="DC29" s="134">
        <f t="shared" ca="1" si="61"/>
        <v>10.453087670874343</v>
      </c>
      <c r="DD29" s="134">
        <f t="shared" ca="1" si="61"/>
        <v>29.230696239544638</v>
      </c>
      <c r="DE29" s="134">
        <f t="shared" ca="1" si="61"/>
        <v>8.130091321785013</v>
      </c>
      <c r="DF29" s="134">
        <f t="shared" ca="1" si="61"/>
        <v>22.874124650055954</v>
      </c>
      <c r="DG29" s="134">
        <f t="shared" ca="1" si="61"/>
        <v>6.8042285498197073</v>
      </c>
      <c r="DH29" s="134">
        <f t="shared" ca="1" si="61"/>
        <v>8.6483920370417451</v>
      </c>
      <c r="DI29" s="134">
        <f t="shared" ca="1" si="61"/>
        <v>53.340005015426584</v>
      </c>
      <c r="DJ29" s="134">
        <f t="shared" ca="1" si="61"/>
        <v>19.34229193203436</v>
      </c>
      <c r="DK29" s="134">
        <f t="shared" ca="1" si="61"/>
        <v>30.522830353877918</v>
      </c>
      <c r="DL29" s="134">
        <f t="shared" ca="1" si="61"/>
        <v>6.7890889244232628</v>
      </c>
      <c r="DM29" s="134">
        <f t="shared" ca="1" si="61"/>
        <v>32.4905553000537</v>
      </c>
      <c r="DN29" s="134">
        <f t="shared" ca="1" si="61"/>
        <v>43.170255194854093</v>
      </c>
      <c r="DO29" s="134">
        <f t="shared" ca="1" si="61"/>
        <v>11.90417999946925</v>
      </c>
      <c r="DP29" s="134">
        <f t="shared" ca="1" si="61"/>
        <v>18.435353995604672</v>
      </c>
      <c r="DQ29" s="134">
        <f t="shared" ca="1" si="61"/>
        <v>10.330915330757099</v>
      </c>
      <c r="DS29" s="128" t="s">
        <v>190</v>
      </c>
      <c r="DT29" s="135">
        <f ca="1"/>
        <v>69.186083842465848</v>
      </c>
      <c r="DU29" s="135">
        <f ca="1"/>
        <v>10.106043692844962</v>
      </c>
      <c r="DV29" s="135">
        <f ca="1"/>
        <v>32.718805291842088</v>
      </c>
      <c r="DW29" s="135">
        <f ca="1"/>
        <v>70.258884307922372</v>
      </c>
      <c r="DX29" s="135">
        <f ca="1"/>
        <v>5.741884825498647</v>
      </c>
      <c r="DY29" s="135">
        <f ca="1"/>
        <v>33.85999821539086</v>
      </c>
      <c r="DZ29" s="127">
        <f ca="1"/>
        <v>4.6367127091161251</v>
      </c>
      <c r="EA29" s="127">
        <f t="shared" ca="1" si="3"/>
        <v>21.499104746878995</v>
      </c>
      <c r="EB29" s="127">
        <f t="shared" ca="1" si="4"/>
        <v>1.271216715668301</v>
      </c>
      <c r="EC29" s="127">
        <f ca="1"/>
        <v>4.1858361146609319E-3</v>
      </c>
      <c r="ED29" s="127">
        <f ca="1"/>
        <v>7.5401460318078506</v>
      </c>
      <c r="EE29" s="127">
        <f t="shared" ca="1" si="9"/>
        <v>7.5401460318078506</v>
      </c>
      <c r="EF29" s="126">
        <f t="shared" ca="1" si="10"/>
        <v>4</v>
      </c>
      <c r="EH29" s="241">
        <v>0</v>
      </c>
      <c r="EI29" s="241">
        <v>0</v>
      </c>
      <c r="EJ29" s="241">
        <v>1</v>
      </c>
      <c r="EK29" s="127"/>
      <c r="EL29" s="128">
        <v>404</v>
      </c>
      <c r="EM29" s="237">
        <f ca="1">IF(Calculator!$C$3,OFFSET('SPD Library'!B29,0,Calculator!$C$3-1),Calculator!C30)</f>
        <v>0.38072</v>
      </c>
      <c r="EN29" s="127">
        <f ca="1">RefCalc!B29</f>
        <v>1.1358172859676303</v>
      </c>
      <c r="EO29" s="127">
        <f ca="1">RefCalc!F29</f>
        <v>0.80107991511297916</v>
      </c>
      <c r="EP29" s="127"/>
    </row>
    <row r="30" spans="2:146" ht="13.5" customHeight="1">
      <c r="B30" s="350" t="s">
        <v>141</v>
      </c>
      <c r="C30" s="351">
        <f t="shared" ref="C30:R30" ca="1" si="62">C28+C26</f>
        <v>0.1394889385026955</v>
      </c>
      <c r="D30" s="351">
        <f t="shared" ca="1" si="62"/>
        <v>0.59107432574556762</v>
      </c>
      <c r="E30" s="351">
        <f t="shared" ca="1" si="62"/>
        <v>0.84922850750778833</v>
      </c>
      <c r="F30" s="351">
        <f t="shared" ca="1" si="62"/>
        <v>1.0236492296200446</v>
      </c>
      <c r="G30" s="351">
        <f t="shared" ca="1" si="62"/>
        <v>1.0502854589303789</v>
      </c>
      <c r="H30" s="351">
        <f t="shared" ca="1" si="62"/>
        <v>0.89158536280831902</v>
      </c>
      <c r="I30" s="351">
        <f t="shared" ca="1" si="62"/>
        <v>0.54909205822079787</v>
      </c>
      <c r="J30" s="351">
        <f t="shared" ca="1" si="62"/>
        <v>0.14650300737655625</v>
      </c>
      <c r="K30" s="351">
        <f t="shared" ca="1" si="62"/>
        <v>-0.15947789693174905</v>
      </c>
      <c r="L30" s="351">
        <f t="shared" ca="1" si="62"/>
        <v>-0.57021533836306648</v>
      </c>
      <c r="M30" s="351">
        <f t="shared" ca="1" si="62"/>
        <v>-0.85022725312731717</v>
      </c>
      <c r="N30" s="351">
        <f t="shared" ca="1" si="62"/>
        <v>-1.0313019933395946</v>
      </c>
      <c r="O30" s="351">
        <f t="shared" ca="1" si="62"/>
        <v>-1.0726283903112841</v>
      </c>
      <c r="P30" s="351">
        <f t="shared" ca="1" si="62"/>
        <v>-0.92444149318066304</v>
      </c>
      <c r="Q30" s="351">
        <f t="shared" ca="1" si="62"/>
        <v>-0.75772383395443066</v>
      </c>
      <c r="R30" s="351">
        <f t="shared" ca="1" si="62"/>
        <v>-0.25619254591460455</v>
      </c>
      <c r="S30" s="228">
        <f t="shared" ca="1" si="52"/>
        <v>0.1394889385026955</v>
      </c>
      <c r="U30" s="133" t="s">
        <v>84</v>
      </c>
      <c r="V30" s="134">
        <f t="shared" ref="V30:BA30" ca="1" si="63">($EI$14*(V13/V27)+1-$EI$14)*V24</f>
        <v>100</v>
      </c>
      <c r="W30" s="134">
        <f t="shared" ca="1" si="63"/>
        <v>61.234285732578677</v>
      </c>
      <c r="X30" s="134">
        <f t="shared" ca="1" si="63"/>
        <v>22.715579783486366</v>
      </c>
      <c r="Y30" s="134">
        <f t="shared" ca="1" si="63"/>
        <v>5.1014791636019776</v>
      </c>
      <c r="Z30" s="134">
        <f t="shared" ca="1" si="63"/>
        <v>29.461822890003635</v>
      </c>
      <c r="AA30" s="134">
        <f t="shared" ca="1" si="63"/>
        <v>9.6792551554326351</v>
      </c>
      <c r="AB30" s="134">
        <f t="shared" ca="1" si="63"/>
        <v>12.670422145279723</v>
      </c>
      <c r="AC30" s="134">
        <f t="shared" ca="1" si="63"/>
        <v>5.6064718741680766</v>
      </c>
      <c r="AD30" s="134">
        <f t="shared" ca="1" si="63"/>
        <v>5.7800250642145921</v>
      </c>
      <c r="AE30" s="134">
        <f t="shared" ca="1" si="63"/>
        <v>4.8063574310741073</v>
      </c>
      <c r="AF30" s="134">
        <f t="shared" ca="1" si="63"/>
        <v>18.671870770469749</v>
      </c>
      <c r="AG30" s="134">
        <f t="shared" ca="1" si="63"/>
        <v>7.4611424689714951</v>
      </c>
      <c r="AH30" s="134">
        <f t="shared" ca="1" si="63"/>
        <v>9.0097762575279994</v>
      </c>
      <c r="AI30" s="134">
        <f t="shared" ca="1" si="63"/>
        <v>4.8827863973561714</v>
      </c>
      <c r="AJ30" s="134">
        <f t="shared" ca="1" si="63"/>
        <v>35.764234572572818</v>
      </c>
      <c r="AK30" s="134">
        <f t="shared" ca="1" si="63"/>
        <v>26.079910961845393</v>
      </c>
      <c r="AL30" s="134">
        <f t="shared" ca="1" si="63"/>
        <v>5.595592477672696</v>
      </c>
      <c r="AM30" s="134">
        <f t="shared" ca="1" si="63"/>
        <v>6.1507893292435529</v>
      </c>
      <c r="AN30" s="134">
        <f t="shared" ca="1" si="63"/>
        <v>11.571180729439208</v>
      </c>
      <c r="AO30" s="134">
        <f t="shared" ca="1" si="63"/>
        <v>12.908961148535717</v>
      </c>
      <c r="AP30" s="134">
        <f t="shared" ca="1" si="63"/>
        <v>5.4815690490487254</v>
      </c>
      <c r="AQ30" s="134">
        <f t="shared" ca="1" si="63"/>
        <v>18.415291041148983</v>
      </c>
      <c r="AR30" s="134">
        <f t="shared" ca="1" si="63"/>
        <v>11.351230483002816</v>
      </c>
      <c r="AS30" s="134">
        <f t="shared" ca="1" si="63"/>
        <v>54.263230699814905</v>
      </c>
      <c r="AT30" s="134">
        <f t="shared" ca="1" si="63"/>
        <v>30.226556246667506</v>
      </c>
      <c r="AU30" s="134">
        <f t="shared" ca="1" si="63"/>
        <v>6.0445367310061116</v>
      </c>
      <c r="AV30" s="134">
        <f t="shared" ca="1" si="63"/>
        <v>21.568524176184376</v>
      </c>
      <c r="AW30" s="134">
        <f t="shared" ca="1" si="63"/>
        <v>24.243728798408917</v>
      </c>
      <c r="AX30" s="134">
        <f t="shared" ca="1" si="63"/>
        <v>4.8919751243596385</v>
      </c>
      <c r="AY30" s="134">
        <f t="shared" ca="1" si="63"/>
        <v>18.802117860839495</v>
      </c>
      <c r="AZ30" s="134">
        <f t="shared" ca="1" si="63"/>
        <v>14.314314000930393</v>
      </c>
      <c r="BA30" s="134">
        <f t="shared" ca="1" si="63"/>
        <v>20.675399817088579</v>
      </c>
      <c r="BB30" s="134">
        <f t="shared" ref="BB30:CG30" ca="1" si="64">($EI$14*(BB13/BB27)+1-$EI$14)*BB24</f>
        <v>8.7998919584359303</v>
      </c>
      <c r="BC30" s="134">
        <f t="shared" ca="1" si="64"/>
        <v>37.594280896395382</v>
      </c>
      <c r="BD30" s="134">
        <f t="shared" ca="1" si="64"/>
        <v>5.9214465562924588</v>
      </c>
      <c r="BE30" s="134">
        <f t="shared" ca="1" si="64"/>
        <v>5.2800162867630549</v>
      </c>
      <c r="BF30" s="134">
        <f t="shared" ca="1" si="64"/>
        <v>43.596126614209048</v>
      </c>
      <c r="BG30" s="134">
        <f t="shared" ca="1" si="64"/>
        <v>5.9267770684463175</v>
      </c>
      <c r="BH30" s="134">
        <f t="shared" ca="1" si="64"/>
        <v>38.132494609898565</v>
      </c>
      <c r="BI30" s="134">
        <f t="shared" ca="1" si="64"/>
        <v>5.5531582631330698</v>
      </c>
      <c r="BJ30" s="134">
        <f t="shared" ca="1" si="64"/>
        <v>9.4545559246341071</v>
      </c>
      <c r="BK30" s="134">
        <f t="shared" ca="1" si="64"/>
        <v>55.85406154265673</v>
      </c>
      <c r="BL30" s="134">
        <f t="shared" ca="1" si="64"/>
        <v>9.0243824004464379</v>
      </c>
      <c r="BM30" s="134">
        <f t="shared" ca="1" si="64"/>
        <v>9.9658201534910305</v>
      </c>
      <c r="BN30" s="134">
        <f t="shared" ca="1" si="64"/>
        <v>4.7096156413312542</v>
      </c>
      <c r="BO30" s="134">
        <f t="shared" ca="1" si="64"/>
        <v>9.3516087217070556</v>
      </c>
      <c r="BP30" s="134">
        <f t="shared" ca="1" si="64"/>
        <v>17.992260705894672</v>
      </c>
      <c r="BQ30" s="134">
        <f t="shared" ca="1" si="64"/>
        <v>25.349756834031911</v>
      </c>
      <c r="BR30" s="134">
        <f t="shared" ca="1" si="64"/>
        <v>29.558395831120787</v>
      </c>
      <c r="BS30" s="134">
        <f t="shared" ca="1" si="64"/>
        <v>7.2543679408008295</v>
      </c>
      <c r="BT30" s="134">
        <f t="shared" ca="1" si="64"/>
        <v>15.327817232586307</v>
      </c>
      <c r="BU30" s="134">
        <f t="shared" ca="1" si="64"/>
        <v>19.228335017797839</v>
      </c>
      <c r="BV30" s="134">
        <f t="shared" ca="1" si="64"/>
        <v>7.4103425653522415</v>
      </c>
      <c r="BW30" s="134">
        <f t="shared" ca="1" si="64"/>
        <v>13.1075469970559</v>
      </c>
      <c r="BX30" s="134">
        <f t="shared" ca="1" si="64"/>
        <v>66.203265275723567</v>
      </c>
      <c r="BY30" s="134">
        <f t="shared" ca="1" si="64"/>
        <v>60.807126598156444</v>
      </c>
      <c r="BZ30" s="134">
        <f t="shared" ca="1" si="64"/>
        <v>41.384931377180322</v>
      </c>
      <c r="CA30" s="134">
        <f t="shared" ca="1" si="64"/>
        <v>25.155066967587867</v>
      </c>
      <c r="CB30" s="134">
        <f t="shared" ca="1" si="64"/>
        <v>23.399522020226126</v>
      </c>
      <c r="CC30" s="134">
        <f t="shared" ca="1" si="64"/>
        <v>69.557507922590631</v>
      </c>
      <c r="CD30" s="134">
        <f t="shared" ca="1" si="64"/>
        <v>71.34048173652603</v>
      </c>
      <c r="CE30" s="134">
        <f t="shared" ca="1" si="64"/>
        <v>52.078692477265214</v>
      </c>
      <c r="CF30" s="134">
        <f t="shared" ca="1" si="64"/>
        <v>34.802498196678805</v>
      </c>
      <c r="CG30" s="134">
        <f t="shared" ca="1" si="64"/>
        <v>7.5690646694545913</v>
      </c>
      <c r="CH30" s="134">
        <f t="shared" ref="CH30:DQ30" ca="1" si="65">($EI$14*(CH13/CH27)+1-$EI$14)*CH24</f>
        <v>37.260179476975651</v>
      </c>
      <c r="CI30" s="134">
        <f t="shared" ca="1" si="65"/>
        <v>13.889714645436634</v>
      </c>
      <c r="CJ30" s="134">
        <f t="shared" ca="1" si="65"/>
        <v>22.971126383723671</v>
      </c>
      <c r="CK30" s="134">
        <f t="shared" ca="1" si="65"/>
        <v>27.763442779547741</v>
      </c>
      <c r="CL30" s="134">
        <f t="shared" ca="1" si="65"/>
        <v>42.49635170661103</v>
      </c>
      <c r="CM30" s="134">
        <f t="shared" ca="1" si="65"/>
        <v>23.951986473676218</v>
      </c>
      <c r="CN30" s="134">
        <f t="shared" ca="1" si="65"/>
        <v>66.659416264142337</v>
      </c>
      <c r="CO30" s="134">
        <f t="shared" ca="1" si="65"/>
        <v>15.864968605013885</v>
      </c>
      <c r="CP30" s="134">
        <f t="shared" ca="1" si="65"/>
        <v>53.447440585915274</v>
      </c>
      <c r="CQ30" s="134">
        <f t="shared" ca="1" si="65"/>
        <v>50.845205494730152</v>
      </c>
      <c r="CR30" s="134">
        <f t="shared" ca="1" si="65"/>
        <v>5.261423407519759</v>
      </c>
      <c r="CS30" s="134">
        <f t="shared" ca="1" si="65"/>
        <v>15.184063737326882</v>
      </c>
      <c r="CT30" s="134">
        <f t="shared" ca="1" si="65"/>
        <v>43.509003721093308</v>
      </c>
      <c r="CU30" s="134">
        <f t="shared" ca="1" si="65"/>
        <v>26.456865221899292</v>
      </c>
      <c r="CV30" s="134">
        <f t="shared" ca="1" si="65"/>
        <v>37.123544351596742</v>
      </c>
      <c r="CW30" s="134">
        <f t="shared" ca="1" si="65"/>
        <v>63.592172219450553</v>
      </c>
      <c r="CX30" s="134">
        <f t="shared" ca="1" si="65"/>
        <v>54.339485323056557</v>
      </c>
      <c r="CY30" s="134">
        <f t="shared" ca="1" si="65"/>
        <v>31.278491031542458</v>
      </c>
      <c r="CZ30" s="134">
        <f t="shared" ca="1" si="65"/>
        <v>77.339598374471294</v>
      </c>
      <c r="DA30" s="134">
        <f t="shared" ca="1" si="65"/>
        <v>57.347968094060391</v>
      </c>
      <c r="DB30" s="134">
        <f t="shared" ca="1" si="65"/>
        <v>5.860207512476066</v>
      </c>
      <c r="DC30" s="134">
        <f t="shared" ca="1" si="65"/>
        <v>15.185814735040829</v>
      </c>
      <c r="DD30" s="134">
        <f t="shared" ca="1" si="65"/>
        <v>53.793343929933449</v>
      </c>
      <c r="DE30" s="134">
        <f t="shared" ca="1" si="65"/>
        <v>20.780421308378703</v>
      </c>
      <c r="DF30" s="134">
        <f t="shared" ca="1" si="65"/>
        <v>44.064671601289838</v>
      </c>
      <c r="DG30" s="134">
        <f t="shared" ca="1" si="65"/>
        <v>15.914955083483058</v>
      </c>
      <c r="DH30" s="134">
        <f t="shared" ca="1" si="65"/>
        <v>21.443774899013803</v>
      </c>
      <c r="DI30" s="134">
        <f t="shared" ca="1" si="65"/>
        <v>53.963596157102131</v>
      </c>
      <c r="DJ30" s="134">
        <f t="shared" ca="1" si="65"/>
        <v>27.106466288626269</v>
      </c>
      <c r="DK30" s="134">
        <f t="shared" ca="1" si="65"/>
        <v>38.858123655422624</v>
      </c>
      <c r="DL30" s="134">
        <f t="shared" ca="1" si="65"/>
        <v>13.175782286471074</v>
      </c>
      <c r="DM30" s="134">
        <f t="shared" ca="1" si="65"/>
        <v>42.331905768982693</v>
      </c>
      <c r="DN30" s="134">
        <f t="shared" ca="1" si="65"/>
        <v>54.889247887723414</v>
      </c>
      <c r="DO30" s="134">
        <f t="shared" ca="1" si="65"/>
        <v>20.664454169208735</v>
      </c>
      <c r="DP30" s="134">
        <f t="shared" ca="1" si="65"/>
        <v>30.523231899275036</v>
      </c>
      <c r="DQ30" s="134">
        <f t="shared" ca="1" si="65"/>
        <v>18.658523007561641</v>
      </c>
      <c r="DS30" s="128" t="s">
        <v>191</v>
      </c>
      <c r="DT30" s="135">
        <f ca="1"/>
        <v>87.889139242967374</v>
      </c>
      <c r="DU30" s="135">
        <f ca="1"/>
        <v>6.8321975022638286</v>
      </c>
      <c r="DV30" s="135">
        <f ca="1"/>
        <v>29.212530491732863</v>
      </c>
      <c r="DW30" s="135">
        <f ca="1"/>
        <v>88.383557453909077</v>
      </c>
      <c r="DX30" s="135">
        <f ca="1"/>
        <v>3.4805017540210232</v>
      </c>
      <c r="DY30" s="135">
        <f ca="1"/>
        <v>30.432323314388665</v>
      </c>
      <c r="DZ30" s="127">
        <f ca="1"/>
        <v>3.6008621587478604</v>
      </c>
      <c r="EA30" s="127">
        <f t="shared" ca="1" si="3"/>
        <v>12.966208286302301</v>
      </c>
      <c r="EB30" s="127">
        <f t="shared" ca="1" si="4"/>
        <v>1.341046961239327</v>
      </c>
      <c r="EC30" s="127">
        <f ca="1"/>
        <v>2.9196518015392348E-2</v>
      </c>
      <c r="ED30" s="127">
        <f ca="1"/>
        <v>6.639180362295491</v>
      </c>
      <c r="EE30" s="127">
        <f t="shared" ca="1" si="9"/>
        <v>6.639180362295491</v>
      </c>
      <c r="EF30" s="126">
        <f t="shared" ca="1" si="10"/>
        <v>4</v>
      </c>
      <c r="EH30" s="127"/>
      <c r="EI30" s="127"/>
      <c r="EJ30" s="127"/>
      <c r="EK30" s="127"/>
      <c r="EL30" s="128">
        <v>405</v>
      </c>
      <c r="EM30" s="237">
        <f ca="1">IF(Calculator!$C$3,OFFSET('SPD Library'!B30,0,Calculator!$C$3-1),Calculator!C31)</f>
        <v>0.44629999999999997</v>
      </c>
      <c r="EN30" s="127">
        <f ca="1">RefCalc!B30</f>
        <v>1.3314647371489634</v>
      </c>
      <c r="EO30" s="127">
        <f ca="1">RefCalc!F30</f>
        <v>0.8092572378956846</v>
      </c>
      <c r="EP30" s="127"/>
    </row>
    <row r="31" spans="2:146" ht="13.5" customHeight="1">
      <c r="B31" s="354"/>
      <c r="C31" s="354"/>
      <c r="D31" s="354"/>
      <c r="E31" s="354"/>
      <c r="F31" s="354"/>
      <c r="G31" s="354"/>
      <c r="H31" s="354"/>
      <c r="I31" s="354"/>
      <c r="J31" s="354"/>
      <c r="K31" s="354"/>
      <c r="L31" s="354"/>
      <c r="M31" s="354"/>
      <c r="N31" s="354"/>
      <c r="O31" s="354"/>
      <c r="P31" s="354"/>
      <c r="Q31" s="354"/>
      <c r="R31" s="354"/>
      <c r="S31" s="228"/>
      <c r="U31" s="133" t="s">
        <v>102</v>
      </c>
      <c r="V31" s="134">
        <f t="shared" ref="V31:BA31" ca="1" si="66">($EI$14*(V13/V25)+1-$EI$14)*V25</f>
        <v>100</v>
      </c>
      <c r="W31" s="134">
        <f t="shared" ca="1" si="66"/>
        <v>100</v>
      </c>
      <c r="X31" s="134">
        <f t="shared" ca="1" si="66"/>
        <v>100</v>
      </c>
      <c r="Y31" s="134">
        <f t="shared" ca="1" si="66"/>
        <v>100</v>
      </c>
      <c r="Z31" s="134">
        <f t="shared" ca="1" si="66"/>
        <v>100</v>
      </c>
      <c r="AA31" s="134">
        <f t="shared" ca="1" si="66"/>
        <v>100</v>
      </c>
      <c r="AB31" s="134">
        <f t="shared" ca="1" si="66"/>
        <v>100</v>
      </c>
      <c r="AC31" s="134">
        <f t="shared" ca="1" si="66"/>
        <v>100</v>
      </c>
      <c r="AD31" s="134">
        <f t="shared" ca="1" si="66"/>
        <v>100</v>
      </c>
      <c r="AE31" s="134">
        <f t="shared" ca="1" si="66"/>
        <v>100</v>
      </c>
      <c r="AF31" s="134">
        <f t="shared" ca="1" si="66"/>
        <v>100</v>
      </c>
      <c r="AG31" s="134">
        <f t="shared" ca="1" si="66"/>
        <v>100</v>
      </c>
      <c r="AH31" s="134">
        <f t="shared" ca="1" si="66"/>
        <v>100</v>
      </c>
      <c r="AI31" s="134">
        <f t="shared" ca="1" si="66"/>
        <v>100</v>
      </c>
      <c r="AJ31" s="134">
        <f t="shared" ca="1" si="66"/>
        <v>100</v>
      </c>
      <c r="AK31" s="134">
        <f t="shared" ca="1" si="66"/>
        <v>100</v>
      </c>
      <c r="AL31" s="134">
        <f t="shared" ca="1" si="66"/>
        <v>100</v>
      </c>
      <c r="AM31" s="134">
        <f t="shared" ca="1" si="66"/>
        <v>100</v>
      </c>
      <c r="AN31" s="134">
        <f t="shared" ca="1" si="66"/>
        <v>100</v>
      </c>
      <c r="AO31" s="134">
        <f t="shared" ca="1" si="66"/>
        <v>100</v>
      </c>
      <c r="AP31" s="134">
        <f t="shared" ca="1" si="66"/>
        <v>100</v>
      </c>
      <c r="AQ31" s="134">
        <f t="shared" ca="1" si="66"/>
        <v>100</v>
      </c>
      <c r="AR31" s="134">
        <f t="shared" ca="1" si="66"/>
        <v>100</v>
      </c>
      <c r="AS31" s="134">
        <f t="shared" ca="1" si="66"/>
        <v>100</v>
      </c>
      <c r="AT31" s="134">
        <f t="shared" ca="1" si="66"/>
        <v>100</v>
      </c>
      <c r="AU31" s="134">
        <f t="shared" ca="1" si="66"/>
        <v>100</v>
      </c>
      <c r="AV31" s="134">
        <f t="shared" ca="1" si="66"/>
        <v>100</v>
      </c>
      <c r="AW31" s="134">
        <f t="shared" ca="1" si="66"/>
        <v>100</v>
      </c>
      <c r="AX31" s="134">
        <f t="shared" ca="1" si="66"/>
        <v>100</v>
      </c>
      <c r="AY31" s="134">
        <f t="shared" ca="1" si="66"/>
        <v>100</v>
      </c>
      <c r="AZ31" s="134">
        <f t="shared" ca="1" si="66"/>
        <v>100</v>
      </c>
      <c r="BA31" s="134">
        <f t="shared" ca="1" si="66"/>
        <v>100</v>
      </c>
      <c r="BB31" s="134">
        <f t="shared" ref="BB31:CG31" ca="1" si="67">($EI$14*(BB13/BB25)+1-$EI$14)*BB25</f>
        <v>100</v>
      </c>
      <c r="BC31" s="134">
        <f t="shared" ca="1" si="67"/>
        <v>100</v>
      </c>
      <c r="BD31" s="134">
        <f t="shared" ca="1" si="67"/>
        <v>100</v>
      </c>
      <c r="BE31" s="134">
        <f t="shared" ca="1" si="67"/>
        <v>100</v>
      </c>
      <c r="BF31" s="134">
        <f t="shared" ca="1" si="67"/>
        <v>100</v>
      </c>
      <c r="BG31" s="134">
        <f t="shared" ca="1" si="67"/>
        <v>100</v>
      </c>
      <c r="BH31" s="134">
        <f t="shared" ca="1" si="67"/>
        <v>100</v>
      </c>
      <c r="BI31" s="134">
        <f t="shared" ca="1" si="67"/>
        <v>100</v>
      </c>
      <c r="BJ31" s="134">
        <f t="shared" ca="1" si="67"/>
        <v>100</v>
      </c>
      <c r="BK31" s="134">
        <f t="shared" ca="1" si="67"/>
        <v>100</v>
      </c>
      <c r="BL31" s="134">
        <f t="shared" ca="1" si="67"/>
        <v>100</v>
      </c>
      <c r="BM31" s="134">
        <f t="shared" ca="1" si="67"/>
        <v>100</v>
      </c>
      <c r="BN31" s="134">
        <f t="shared" ca="1" si="67"/>
        <v>100</v>
      </c>
      <c r="BO31" s="134">
        <f t="shared" ca="1" si="67"/>
        <v>100</v>
      </c>
      <c r="BP31" s="134">
        <f t="shared" ca="1" si="67"/>
        <v>100</v>
      </c>
      <c r="BQ31" s="134">
        <f t="shared" ca="1" si="67"/>
        <v>100</v>
      </c>
      <c r="BR31" s="134">
        <f t="shared" ca="1" si="67"/>
        <v>100</v>
      </c>
      <c r="BS31" s="134">
        <f t="shared" ca="1" si="67"/>
        <v>100</v>
      </c>
      <c r="BT31" s="134">
        <f t="shared" ca="1" si="67"/>
        <v>100</v>
      </c>
      <c r="BU31" s="134">
        <f t="shared" ca="1" si="67"/>
        <v>100</v>
      </c>
      <c r="BV31" s="134">
        <f t="shared" ca="1" si="67"/>
        <v>100</v>
      </c>
      <c r="BW31" s="134">
        <f t="shared" ca="1" si="67"/>
        <v>100</v>
      </c>
      <c r="BX31" s="134">
        <f t="shared" ca="1" si="67"/>
        <v>100</v>
      </c>
      <c r="BY31" s="134">
        <f t="shared" ca="1" si="67"/>
        <v>100</v>
      </c>
      <c r="BZ31" s="134">
        <f t="shared" ca="1" si="67"/>
        <v>100</v>
      </c>
      <c r="CA31" s="134">
        <f t="shared" ca="1" si="67"/>
        <v>100</v>
      </c>
      <c r="CB31" s="134">
        <f t="shared" ca="1" si="67"/>
        <v>100</v>
      </c>
      <c r="CC31" s="134">
        <f t="shared" ca="1" si="67"/>
        <v>100</v>
      </c>
      <c r="CD31" s="134">
        <f t="shared" ca="1" si="67"/>
        <v>100</v>
      </c>
      <c r="CE31" s="134">
        <f t="shared" ca="1" si="67"/>
        <v>100</v>
      </c>
      <c r="CF31" s="134">
        <f t="shared" ca="1" si="67"/>
        <v>100</v>
      </c>
      <c r="CG31" s="134">
        <f t="shared" ca="1" si="67"/>
        <v>100</v>
      </c>
      <c r="CH31" s="134">
        <f t="shared" ref="CH31:DQ31" ca="1" si="68">($EI$14*(CH13/CH25)+1-$EI$14)*CH25</f>
        <v>100</v>
      </c>
      <c r="CI31" s="134">
        <f t="shared" ca="1" si="68"/>
        <v>100</v>
      </c>
      <c r="CJ31" s="134">
        <f t="shared" ca="1" si="68"/>
        <v>100</v>
      </c>
      <c r="CK31" s="134">
        <f t="shared" ca="1" si="68"/>
        <v>100</v>
      </c>
      <c r="CL31" s="134">
        <f t="shared" ca="1" si="68"/>
        <v>100</v>
      </c>
      <c r="CM31" s="134">
        <f t="shared" ca="1" si="68"/>
        <v>100</v>
      </c>
      <c r="CN31" s="134">
        <f t="shared" ca="1" si="68"/>
        <v>100</v>
      </c>
      <c r="CO31" s="134">
        <f t="shared" ca="1" si="68"/>
        <v>100</v>
      </c>
      <c r="CP31" s="134">
        <f t="shared" ca="1" si="68"/>
        <v>100</v>
      </c>
      <c r="CQ31" s="134">
        <f t="shared" ca="1" si="68"/>
        <v>100</v>
      </c>
      <c r="CR31" s="134">
        <f t="shared" ca="1" si="68"/>
        <v>100</v>
      </c>
      <c r="CS31" s="134">
        <f t="shared" ca="1" si="68"/>
        <v>100</v>
      </c>
      <c r="CT31" s="134">
        <f t="shared" ca="1" si="68"/>
        <v>100</v>
      </c>
      <c r="CU31" s="134">
        <f t="shared" ca="1" si="68"/>
        <v>100</v>
      </c>
      <c r="CV31" s="134">
        <f t="shared" ca="1" si="68"/>
        <v>100</v>
      </c>
      <c r="CW31" s="134">
        <f t="shared" ca="1" si="68"/>
        <v>100</v>
      </c>
      <c r="CX31" s="134">
        <f t="shared" ca="1" si="68"/>
        <v>100</v>
      </c>
      <c r="CY31" s="134">
        <f t="shared" ca="1" si="68"/>
        <v>100</v>
      </c>
      <c r="CZ31" s="134">
        <f t="shared" ca="1" si="68"/>
        <v>100</v>
      </c>
      <c r="DA31" s="134">
        <f t="shared" ca="1" si="68"/>
        <v>100</v>
      </c>
      <c r="DB31" s="134">
        <f t="shared" ca="1" si="68"/>
        <v>100</v>
      </c>
      <c r="DC31" s="134">
        <f t="shared" ca="1" si="68"/>
        <v>100</v>
      </c>
      <c r="DD31" s="134">
        <f t="shared" ca="1" si="68"/>
        <v>100</v>
      </c>
      <c r="DE31" s="134">
        <f t="shared" ca="1" si="68"/>
        <v>100</v>
      </c>
      <c r="DF31" s="134">
        <f t="shared" ca="1" si="68"/>
        <v>100</v>
      </c>
      <c r="DG31" s="134">
        <f t="shared" ca="1" si="68"/>
        <v>100</v>
      </c>
      <c r="DH31" s="134">
        <f t="shared" ca="1" si="68"/>
        <v>100</v>
      </c>
      <c r="DI31" s="134">
        <f t="shared" ca="1" si="68"/>
        <v>100</v>
      </c>
      <c r="DJ31" s="134">
        <f t="shared" ca="1" si="68"/>
        <v>100</v>
      </c>
      <c r="DK31" s="134">
        <f t="shared" ca="1" si="68"/>
        <v>100</v>
      </c>
      <c r="DL31" s="134">
        <f t="shared" ca="1" si="68"/>
        <v>100</v>
      </c>
      <c r="DM31" s="134">
        <f t="shared" ca="1" si="68"/>
        <v>100</v>
      </c>
      <c r="DN31" s="134">
        <f t="shared" ca="1" si="68"/>
        <v>100</v>
      </c>
      <c r="DO31" s="134">
        <f t="shared" ca="1" si="68"/>
        <v>100</v>
      </c>
      <c r="DP31" s="134">
        <f t="shared" ca="1" si="68"/>
        <v>100</v>
      </c>
      <c r="DQ31" s="134">
        <f t="shared" ca="1" si="68"/>
        <v>100</v>
      </c>
      <c r="DS31" s="128" t="s">
        <v>192</v>
      </c>
      <c r="DT31" s="135">
        <f ca="1"/>
        <v>72.904605239398876</v>
      </c>
      <c r="DU31" s="135">
        <f ca="1"/>
        <v>0.98015304742827458</v>
      </c>
      <c r="DV31" s="135">
        <f ca="1"/>
        <v>15.715500085585045</v>
      </c>
      <c r="DW31" s="135">
        <f ca="1"/>
        <v>73.065131730148153</v>
      </c>
      <c r="DX31" s="135">
        <f ca="1"/>
        <v>-0.22888515339099993</v>
      </c>
      <c r="DY31" s="135">
        <f ca="1"/>
        <v>16.289238567485256</v>
      </c>
      <c r="DZ31" s="127">
        <f ca="1"/>
        <v>1.3478568065212806</v>
      </c>
      <c r="EA31" s="127">
        <f t="shared" ca="1" si="3"/>
        <v>1.8167179708857448</v>
      </c>
      <c r="EB31" s="127">
        <f t="shared" ca="1" si="4"/>
        <v>1.5085084503971353</v>
      </c>
      <c r="EC31" s="127">
        <f ca="1"/>
        <v>4.1438375485114295E-2</v>
      </c>
      <c r="ED31" s="127">
        <f ca="1"/>
        <v>4.3738602578305006</v>
      </c>
      <c r="EE31" s="127">
        <f t="shared" ca="1" si="9"/>
        <v>4.3738602578305006</v>
      </c>
      <c r="EF31" s="126">
        <f t="shared" ca="1" si="10"/>
        <v>4</v>
      </c>
      <c r="EH31" s="460" t="s">
        <v>134</v>
      </c>
      <c r="EI31" s="460"/>
      <c r="EJ31" s="460"/>
      <c r="EK31" s="127"/>
      <c r="EL31" s="128">
        <v>406</v>
      </c>
      <c r="EM31" s="237">
        <f ca="1">IF(Calculator!$C$3,OFFSET('SPD Library'!B31,0,Calculator!$C$3-1),Calculator!C32)</f>
        <v>0.38512000000000002</v>
      </c>
      <c r="EN31" s="127">
        <f ca="1">RefCalc!B31</f>
        <v>1.1489439829056889</v>
      </c>
      <c r="EO31" s="127">
        <f ca="1">RefCalc!F31</f>
        <v>0.81743456067838971</v>
      </c>
      <c r="EP31" s="127"/>
    </row>
    <row r="32" spans="2:146" ht="13.5" customHeight="1">
      <c r="U32" s="133" t="s">
        <v>103</v>
      </c>
      <c r="V32" s="134">
        <f t="shared" ref="V32:BA32" ca="1" si="69">($EI$14*(V13/V26)+1-$EI$14)*V26</f>
        <v>100</v>
      </c>
      <c r="W32" s="134">
        <f t="shared" ca="1" si="69"/>
        <v>100</v>
      </c>
      <c r="X32" s="134">
        <f t="shared" ca="1" si="69"/>
        <v>100</v>
      </c>
      <c r="Y32" s="134">
        <f t="shared" ca="1" si="69"/>
        <v>100</v>
      </c>
      <c r="Z32" s="134">
        <f t="shared" ca="1" si="69"/>
        <v>100</v>
      </c>
      <c r="AA32" s="134">
        <f t="shared" ca="1" si="69"/>
        <v>100</v>
      </c>
      <c r="AB32" s="134">
        <f t="shared" ca="1" si="69"/>
        <v>100</v>
      </c>
      <c r="AC32" s="134">
        <f t="shared" ca="1" si="69"/>
        <v>100</v>
      </c>
      <c r="AD32" s="134">
        <f t="shared" ca="1" si="69"/>
        <v>100</v>
      </c>
      <c r="AE32" s="134">
        <f t="shared" ca="1" si="69"/>
        <v>100</v>
      </c>
      <c r="AF32" s="134">
        <f t="shared" ca="1" si="69"/>
        <v>100</v>
      </c>
      <c r="AG32" s="134">
        <f t="shared" ca="1" si="69"/>
        <v>100</v>
      </c>
      <c r="AH32" s="134">
        <f t="shared" ca="1" si="69"/>
        <v>100</v>
      </c>
      <c r="AI32" s="134">
        <f t="shared" ca="1" si="69"/>
        <v>100</v>
      </c>
      <c r="AJ32" s="134">
        <f t="shared" ca="1" si="69"/>
        <v>100</v>
      </c>
      <c r="AK32" s="134">
        <f t="shared" ca="1" si="69"/>
        <v>100</v>
      </c>
      <c r="AL32" s="134">
        <f t="shared" ca="1" si="69"/>
        <v>100</v>
      </c>
      <c r="AM32" s="134">
        <f t="shared" ca="1" si="69"/>
        <v>100</v>
      </c>
      <c r="AN32" s="134">
        <f t="shared" ca="1" si="69"/>
        <v>100</v>
      </c>
      <c r="AO32" s="134">
        <f t="shared" ca="1" si="69"/>
        <v>100</v>
      </c>
      <c r="AP32" s="134">
        <f t="shared" ca="1" si="69"/>
        <v>100</v>
      </c>
      <c r="AQ32" s="134">
        <f t="shared" ca="1" si="69"/>
        <v>100</v>
      </c>
      <c r="AR32" s="134">
        <f t="shared" ca="1" si="69"/>
        <v>100</v>
      </c>
      <c r="AS32" s="134">
        <f t="shared" ca="1" si="69"/>
        <v>100</v>
      </c>
      <c r="AT32" s="134">
        <f t="shared" ca="1" si="69"/>
        <v>100</v>
      </c>
      <c r="AU32" s="134">
        <f t="shared" ca="1" si="69"/>
        <v>100</v>
      </c>
      <c r="AV32" s="134">
        <f t="shared" ca="1" si="69"/>
        <v>100</v>
      </c>
      <c r="AW32" s="134">
        <f t="shared" ca="1" si="69"/>
        <v>100</v>
      </c>
      <c r="AX32" s="134">
        <f t="shared" ca="1" si="69"/>
        <v>100</v>
      </c>
      <c r="AY32" s="134">
        <f t="shared" ca="1" si="69"/>
        <v>100</v>
      </c>
      <c r="AZ32" s="134">
        <f t="shared" ca="1" si="69"/>
        <v>100</v>
      </c>
      <c r="BA32" s="134">
        <f t="shared" ca="1" si="69"/>
        <v>100</v>
      </c>
      <c r="BB32" s="134">
        <f t="shared" ref="BB32:CG32" ca="1" si="70">($EI$14*(BB13/BB26)+1-$EI$14)*BB26</f>
        <v>100</v>
      </c>
      <c r="BC32" s="134">
        <f t="shared" ca="1" si="70"/>
        <v>100</v>
      </c>
      <c r="BD32" s="134">
        <f t="shared" ca="1" si="70"/>
        <v>100</v>
      </c>
      <c r="BE32" s="134">
        <f t="shared" ca="1" si="70"/>
        <v>100</v>
      </c>
      <c r="BF32" s="134">
        <f t="shared" ca="1" si="70"/>
        <v>100</v>
      </c>
      <c r="BG32" s="134">
        <f t="shared" ca="1" si="70"/>
        <v>100</v>
      </c>
      <c r="BH32" s="134">
        <f t="shared" ca="1" si="70"/>
        <v>100</v>
      </c>
      <c r="BI32" s="134">
        <f t="shared" ca="1" si="70"/>
        <v>100</v>
      </c>
      <c r="BJ32" s="134">
        <f t="shared" ca="1" si="70"/>
        <v>100</v>
      </c>
      <c r="BK32" s="134">
        <f t="shared" ca="1" si="70"/>
        <v>100</v>
      </c>
      <c r="BL32" s="134">
        <f t="shared" ca="1" si="70"/>
        <v>100</v>
      </c>
      <c r="BM32" s="134">
        <f t="shared" ca="1" si="70"/>
        <v>100</v>
      </c>
      <c r="BN32" s="134">
        <f t="shared" ca="1" si="70"/>
        <v>100</v>
      </c>
      <c r="BO32" s="134">
        <f t="shared" ca="1" si="70"/>
        <v>100</v>
      </c>
      <c r="BP32" s="134">
        <f t="shared" ca="1" si="70"/>
        <v>100</v>
      </c>
      <c r="BQ32" s="134">
        <f t="shared" ca="1" si="70"/>
        <v>100</v>
      </c>
      <c r="BR32" s="134">
        <f t="shared" ca="1" si="70"/>
        <v>100</v>
      </c>
      <c r="BS32" s="134">
        <f t="shared" ca="1" si="70"/>
        <v>100</v>
      </c>
      <c r="BT32" s="134">
        <f t="shared" ca="1" si="70"/>
        <v>100</v>
      </c>
      <c r="BU32" s="134">
        <f t="shared" ca="1" si="70"/>
        <v>100</v>
      </c>
      <c r="BV32" s="134">
        <f t="shared" ca="1" si="70"/>
        <v>100</v>
      </c>
      <c r="BW32" s="134">
        <f t="shared" ca="1" si="70"/>
        <v>100</v>
      </c>
      <c r="BX32" s="134">
        <f t="shared" ca="1" si="70"/>
        <v>100</v>
      </c>
      <c r="BY32" s="134">
        <f t="shared" ca="1" si="70"/>
        <v>100</v>
      </c>
      <c r="BZ32" s="134">
        <f t="shared" ca="1" si="70"/>
        <v>100</v>
      </c>
      <c r="CA32" s="134">
        <f t="shared" ca="1" si="70"/>
        <v>100</v>
      </c>
      <c r="CB32" s="134">
        <f t="shared" ca="1" si="70"/>
        <v>100</v>
      </c>
      <c r="CC32" s="134">
        <f t="shared" ca="1" si="70"/>
        <v>100</v>
      </c>
      <c r="CD32" s="134">
        <f t="shared" ca="1" si="70"/>
        <v>100</v>
      </c>
      <c r="CE32" s="134">
        <f t="shared" ca="1" si="70"/>
        <v>100</v>
      </c>
      <c r="CF32" s="134">
        <f t="shared" ca="1" si="70"/>
        <v>100</v>
      </c>
      <c r="CG32" s="134">
        <f t="shared" ca="1" si="70"/>
        <v>100</v>
      </c>
      <c r="CH32" s="134">
        <f t="shared" ref="CH32:DQ32" ca="1" si="71">($EI$14*(CH13/CH26)+1-$EI$14)*CH26</f>
        <v>100</v>
      </c>
      <c r="CI32" s="134">
        <f t="shared" ca="1" si="71"/>
        <v>100</v>
      </c>
      <c r="CJ32" s="134">
        <f t="shared" ca="1" si="71"/>
        <v>100</v>
      </c>
      <c r="CK32" s="134">
        <f t="shared" ca="1" si="71"/>
        <v>100</v>
      </c>
      <c r="CL32" s="134">
        <f t="shared" ca="1" si="71"/>
        <v>100</v>
      </c>
      <c r="CM32" s="134">
        <f t="shared" ca="1" si="71"/>
        <v>100</v>
      </c>
      <c r="CN32" s="134">
        <f t="shared" ca="1" si="71"/>
        <v>100</v>
      </c>
      <c r="CO32" s="134">
        <f t="shared" ca="1" si="71"/>
        <v>100</v>
      </c>
      <c r="CP32" s="134">
        <f t="shared" ca="1" si="71"/>
        <v>100</v>
      </c>
      <c r="CQ32" s="134">
        <f t="shared" ca="1" si="71"/>
        <v>100</v>
      </c>
      <c r="CR32" s="134">
        <f t="shared" ca="1" si="71"/>
        <v>100</v>
      </c>
      <c r="CS32" s="134">
        <f t="shared" ca="1" si="71"/>
        <v>100</v>
      </c>
      <c r="CT32" s="134">
        <f t="shared" ca="1" si="71"/>
        <v>100</v>
      </c>
      <c r="CU32" s="134">
        <f t="shared" ca="1" si="71"/>
        <v>100</v>
      </c>
      <c r="CV32" s="134">
        <f t="shared" ca="1" si="71"/>
        <v>100</v>
      </c>
      <c r="CW32" s="134">
        <f t="shared" ca="1" si="71"/>
        <v>100</v>
      </c>
      <c r="CX32" s="134">
        <f t="shared" ca="1" si="71"/>
        <v>100</v>
      </c>
      <c r="CY32" s="134">
        <f t="shared" ca="1" si="71"/>
        <v>100</v>
      </c>
      <c r="CZ32" s="134">
        <f t="shared" ca="1" si="71"/>
        <v>100</v>
      </c>
      <c r="DA32" s="134">
        <f t="shared" ca="1" si="71"/>
        <v>100</v>
      </c>
      <c r="DB32" s="134">
        <f t="shared" ca="1" si="71"/>
        <v>100</v>
      </c>
      <c r="DC32" s="134">
        <f t="shared" ca="1" si="71"/>
        <v>100</v>
      </c>
      <c r="DD32" s="134">
        <f t="shared" ca="1" si="71"/>
        <v>100</v>
      </c>
      <c r="DE32" s="134">
        <f t="shared" ca="1" si="71"/>
        <v>100</v>
      </c>
      <c r="DF32" s="134">
        <f t="shared" ca="1" si="71"/>
        <v>100</v>
      </c>
      <c r="DG32" s="134">
        <f t="shared" ca="1" si="71"/>
        <v>100</v>
      </c>
      <c r="DH32" s="134">
        <f t="shared" ca="1" si="71"/>
        <v>100</v>
      </c>
      <c r="DI32" s="134">
        <f t="shared" ca="1" si="71"/>
        <v>100</v>
      </c>
      <c r="DJ32" s="134">
        <f t="shared" ca="1" si="71"/>
        <v>100</v>
      </c>
      <c r="DK32" s="134">
        <f t="shared" ca="1" si="71"/>
        <v>100</v>
      </c>
      <c r="DL32" s="134">
        <f t="shared" ca="1" si="71"/>
        <v>100</v>
      </c>
      <c r="DM32" s="134">
        <f t="shared" ca="1" si="71"/>
        <v>100</v>
      </c>
      <c r="DN32" s="134">
        <f t="shared" ca="1" si="71"/>
        <v>100</v>
      </c>
      <c r="DO32" s="134">
        <f t="shared" ca="1" si="71"/>
        <v>100</v>
      </c>
      <c r="DP32" s="134">
        <f t="shared" ca="1" si="71"/>
        <v>100</v>
      </c>
      <c r="DQ32" s="134">
        <f t="shared" ca="1" si="71"/>
        <v>100</v>
      </c>
      <c r="DS32" s="128" t="s">
        <v>193</v>
      </c>
      <c r="DT32" s="135">
        <f ca="1"/>
        <v>41.512050080644379</v>
      </c>
      <c r="DU32" s="135">
        <f ca="1"/>
        <v>1.1879332998573064</v>
      </c>
      <c r="DV32" s="135">
        <f ca="1"/>
        <v>15.565259320854977</v>
      </c>
      <c r="DW32" s="135">
        <f ca="1"/>
        <v>41.812028110811958</v>
      </c>
      <c r="DX32" s="135">
        <f ca="1"/>
        <v>4.7687114127382545E-2</v>
      </c>
      <c r="DY32" s="135">
        <f ca="1"/>
        <v>16.039775813644106</v>
      </c>
      <c r="DZ32" s="127">
        <f ca="1"/>
        <v>1.2709500716329327</v>
      </c>
      <c r="EA32" s="127">
        <f t="shared" ca="1" si="3"/>
        <v>1.6153140845837568</v>
      </c>
      <c r="EB32" s="127">
        <f t="shared" ca="1" si="4"/>
        <v>1.4946244582501609</v>
      </c>
      <c r="EC32" s="127">
        <f ca="1"/>
        <v>3.2846567484761981E-2</v>
      </c>
      <c r="ED32" s="127">
        <f ca="1"/>
        <v>4.1939836603610416</v>
      </c>
      <c r="EE32" s="127">
        <f t="shared" ca="1" si="9"/>
        <v>4.1939836603610416</v>
      </c>
      <c r="EF32" s="126">
        <f t="shared" ca="1" si="10"/>
        <v>4</v>
      </c>
      <c r="EH32" s="241">
        <f t="array" ref="EH32:EJ34">MINVERSE(EH27:EJ29)</f>
        <v>1.910196834052035</v>
      </c>
      <c r="EI32" s="241">
        <v>-1.1121238927878747</v>
      </c>
      <c r="EJ32" s="241">
        <v>0.20190795676749937</v>
      </c>
      <c r="EK32" s="127"/>
      <c r="EL32" s="128">
        <v>407</v>
      </c>
      <c r="EM32" s="237">
        <f ca="1">IF(Calculator!$C$3,OFFSET('SPD Library'!B32,0,Calculator!$C$3-1),Calculator!C33)</f>
        <v>0.32393</v>
      </c>
      <c r="EN32" s="127">
        <f ca="1">RefCalc!B32</f>
        <v>0.96639339526028178</v>
      </c>
      <c r="EO32" s="127">
        <f ca="1">RefCalc!F32</f>
        <v>0.82561188346109515</v>
      </c>
      <c r="EP32" s="127"/>
    </row>
    <row r="33" spans="2:146" ht="13.5" customHeight="1">
      <c r="U33" s="133" t="s">
        <v>104</v>
      </c>
      <c r="V33" s="134">
        <f t="shared" ref="V33:BA33" ca="1" si="72">($EI$14*(V13/V27)+1-$EI$14)*V27</f>
        <v>100</v>
      </c>
      <c r="W33" s="134">
        <f t="shared" ca="1" si="72"/>
        <v>100</v>
      </c>
      <c r="X33" s="134">
        <f t="shared" ca="1" si="72"/>
        <v>100</v>
      </c>
      <c r="Y33" s="134">
        <f t="shared" ca="1" si="72"/>
        <v>100</v>
      </c>
      <c r="Z33" s="134">
        <f t="shared" ca="1" si="72"/>
        <v>100</v>
      </c>
      <c r="AA33" s="134">
        <f t="shared" ca="1" si="72"/>
        <v>100</v>
      </c>
      <c r="AB33" s="134">
        <f t="shared" ca="1" si="72"/>
        <v>100</v>
      </c>
      <c r="AC33" s="134">
        <f t="shared" ca="1" si="72"/>
        <v>100</v>
      </c>
      <c r="AD33" s="134">
        <f t="shared" ca="1" si="72"/>
        <v>100</v>
      </c>
      <c r="AE33" s="134">
        <f t="shared" ca="1" si="72"/>
        <v>100</v>
      </c>
      <c r="AF33" s="134">
        <f t="shared" ca="1" si="72"/>
        <v>100</v>
      </c>
      <c r="AG33" s="134">
        <f t="shared" ca="1" si="72"/>
        <v>100</v>
      </c>
      <c r="AH33" s="134">
        <f t="shared" ca="1" si="72"/>
        <v>100</v>
      </c>
      <c r="AI33" s="134">
        <f t="shared" ca="1" si="72"/>
        <v>100</v>
      </c>
      <c r="AJ33" s="134">
        <f t="shared" ca="1" si="72"/>
        <v>100</v>
      </c>
      <c r="AK33" s="134">
        <f t="shared" ca="1" si="72"/>
        <v>100</v>
      </c>
      <c r="AL33" s="134">
        <f t="shared" ca="1" si="72"/>
        <v>100</v>
      </c>
      <c r="AM33" s="134">
        <f t="shared" ca="1" si="72"/>
        <v>100</v>
      </c>
      <c r="AN33" s="134">
        <f t="shared" ca="1" si="72"/>
        <v>100</v>
      </c>
      <c r="AO33" s="134">
        <f t="shared" ca="1" si="72"/>
        <v>100</v>
      </c>
      <c r="AP33" s="134">
        <f t="shared" ca="1" si="72"/>
        <v>100</v>
      </c>
      <c r="AQ33" s="134">
        <f t="shared" ca="1" si="72"/>
        <v>100</v>
      </c>
      <c r="AR33" s="134">
        <f t="shared" ca="1" si="72"/>
        <v>100</v>
      </c>
      <c r="AS33" s="134">
        <f t="shared" ca="1" si="72"/>
        <v>100</v>
      </c>
      <c r="AT33" s="134">
        <f t="shared" ca="1" si="72"/>
        <v>100</v>
      </c>
      <c r="AU33" s="134">
        <f t="shared" ca="1" si="72"/>
        <v>100</v>
      </c>
      <c r="AV33" s="134">
        <f t="shared" ca="1" si="72"/>
        <v>100</v>
      </c>
      <c r="AW33" s="134">
        <f t="shared" ca="1" si="72"/>
        <v>100</v>
      </c>
      <c r="AX33" s="134">
        <f t="shared" ca="1" si="72"/>
        <v>100</v>
      </c>
      <c r="AY33" s="134">
        <f t="shared" ca="1" si="72"/>
        <v>100</v>
      </c>
      <c r="AZ33" s="134">
        <f t="shared" ca="1" si="72"/>
        <v>100</v>
      </c>
      <c r="BA33" s="134">
        <f t="shared" ca="1" si="72"/>
        <v>100</v>
      </c>
      <c r="BB33" s="134">
        <f t="shared" ref="BB33:CG33" ca="1" si="73">($EI$14*(BB13/BB27)+1-$EI$14)*BB27</f>
        <v>100</v>
      </c>
      <c r="BC33" s="134">
        <f t="shared" ca="1" si="73"/>
        <v>100</v>
      </c>
      <c r="BD33" s="134">
        <f t="shared" ca="1" si="73"/>
        <v>100</v>
      </c>
      <c r="BE33" s="134">
        <f t="shared" ca="1" si="73"/>
        <v>100</v>
      </c>
      <c r="BF33" s="134">
        <f t="shared" ca="1" si="73"/>
        <v>100</v>
      </c>
      <c r="BG33" s="134">
        <f t="shared" ca="1" si="73"/>
        <v>100</v>
      </c>
      <c r="BH33" s="134">
        <f t="shared" ca="1" si="73"/>
        <v>100</v>
      </c>
      <c r="BI33" s="134">
        <f t="shared" ca="1" si="73"/>
        <v>100</v>
      </c>
      <c r="BJ33" s="134">
        <f t="shared" ca="1" si="73"/>
        <v>100</v>
      </c>
      <c r="BK33" s="134">
        <f t="shared" ca="1" si="73"/>
        <v>100</v>
      </c>
      <c r="BL33" s="134">
        <f t="shared" ca="1" si="73"/>
        <v>100</v>
      </c>
      <c r="BM33" s="134">
        <f t="shared" ca="1" si="73"/>
        <v>100</v>
      </c>
      <c r="BN33" s="134">
        <f t="shared" ca="1" si="73"/>
        <v>100</v>
      </c>
      <c r="BO33" s="134">
        <f t="shared" ca="1" si="73"/>
        <v>100</v>
      </c>
      <c r="BP33" s="134">
        <f t="shared" ca="1" si="73"/>
        <v>100</v>
      </c>
      <c r="BQ33" s="134">
        <f t="shared" ca="1" si="73"/>
        <v>100</v>
      </c>
      <c r="BR33" s="134">
        <f t="shared" ca="1" si="73"/>
        <v>100</v>
      </c>
      <c r="BS33" s="134">
        <f t="shared" ca="1" si="73"/>
        <v>100</v>
      </c>
      <c r="BT33" s="134">
        <f t="shared" ca="1" si="73"/>
        <v>100</v>
      </c>
      <c r="BU33" s="134">
        <f t="shared" ca="1" si="73"/>
        <v>100</v>
      </c>
      <c r="BV33" s="134">
        <f t="shared" ca="1" si="73"/>
        <v>100</v>
      </c>
      <c r="BW33" s="134">
        <f t="shared" ca="1" si="73"/>
        <v>100</v>
      </c>
      <c r="BX33" s="134">
        <f t="shared" ca="1" si="73"/>
        <v>100</v>
      </c>
      <c r="BY33" s="134">
        <f t="shared" ca="1" si="73"/>
        <v>100</v>
      </c>
      <c r="BZ33" s="134">
        <f t="shared" ca="1" si="73"/>
        <v>100</v>
      </c>
      <c r="CA33" s="134">
        <f t="shared" ca="1" si="73"/>
        <v>100</v>
      </c>
      <c r="CB33" s="134">
        <f t="shared" ca="1" si="73"/>
        <v>100</v>
      </c>
      <c r="CC33" s="134">
        <f t="shared" ca="1" si="73"/>
        <v>100</v>
      </c>
      <c r="CD33" s="134">
        <f t="shared" ca="1" si="73"/>
        <v>100</v>
      </c>
      <c r="CE33" s="134">
        <f t="shared" ca="1" si="73"/>
        <v>100</v>
      </c>
      <c r="CF33" s="134">
        <f t="shared" ca="1" si="73"/>
        <v>100</v>
      </c>
      <c r="CG33" s="134">
        <f t="shared" ca="1" si="73"/>
        <v>100</v>
      </c>
      <c r="CH33" s="134">
        <f t="shared" ref="CH33:DQ33" ca="1" si="74">($EI$14*(CH13/CH27)+1-$EI$14)*CH27</f>
        <v>100</v>
      </c>
      <c r="CI33" s="134">
        <f t="shared" ca="1" si="74"/>
        <v>100</v>
      </c>
      <c r="CJ33" s="134">
        <f t="shared" ca="1" si="74"/>
        <v>100</v>
      </c>
      <c r="CK33" s="134">
        <f t="shared" ca="1" si="74"/>
        <v>100</v>
      </c>
      <c r="CL33" s="134">
        <f t="shared" ca="1" si="74"/>
        <v>100</v>
      </c>
      <c r="CM33" s="134">
        <f t="shared" ca="1" si="74"/>
        <v>100</v>
      </c>
      <c r="CN33" s="134">
        <f t="shared" ca="1" si="74"/>
        <v>100</v>
      </c>
      <c r="CO33" s="134">
        <f t="shared" ca="1" si="74"/>
        <v>100</v>
      </c>
      <c r="CP33" s="134">
        <f t="shared" ca="1" si="74"/>
        <v>100</v>
      </c>
      <c r="CQ33" s="134">
        <f t="shared" ca="1" si="74"/>
        <v>100</v>
      </c>
      <c r="CR33" s="134">
        <f t="shared" ca="1" si="74"/>
        <v>100</v>
      </c>
      <c r="CS33" s="134">
        <f t="shared" ca="1" si="74"/>
        <v>100</v>
      </c>
      <c r="CT33" s="134">
        <f t="shared" ca="1" si="74"/>
        <v>100</v>
      </c>
      <c r="CU33" s="134">
        <f t="shared" ca="1" si="74"/>
        <v>100</v>
      </c>
      <c r="CV33" s="134">
        <f t="shared" ca="1" si="74"/>
        <v>100</v>
      </c>
      <c r="CW33" s="134">
        <f t="shared" ca="1" si="74"/>
        <v>100</v>
      </c>
      <c r="CX33" s="134">
        <f t="shared" ca="1" si="74"/>
        <v>100</v>
      </c>
      <c r="CY33" s="134">
        <f t="shared" ca="1" si="74"/>
        <v>100</v>
      </c>
      <c r="CZ33" s="134">
        <f t="shared" ca="1" si="74"/>
        <v>100</v>
      </c>
      <c r="DA33" s="134">
        <f t="shared" ca="1" si="74"/>
        <v>100</v>
      </c>
      <c r="DB33" s="134">
        <f t="shared" ca="1" si="74"/>
        <v>100</v>
      </c>
      <c r="DC33" s="134">
        <f t="shared" ca="1" si="74"/>
        <v>100</v>
      </c>
      <c r="DD33" s="134">
        <f t="shared" ca="1" si="74"/>
        <v>100</v>
      </c>
      <c r="DE33" s="134">
        <f t="shared" ca="1" si="74"/>
        <v>100</v>
      </c>
      <c r="DF33" s="134">
        <f t="shared" ca="1" si="74"/>
        <v>100</v>
      </c>
      <c r="DG33" s="134">
        <f t="shared" ca="1" si="74"/>
        <v>100</v>
      </c>
      <c r="DH33" s="134">
        <f t="shared" ca="1" si="74"/>
        <v>100</v>
      </c>
      <c r="DI33" s="134">
        <f t="shared" ca="1" si="74"/>
        <v>100</v>
      </c>
      <c r="DJ33" s="134">
        <f t="shared" ca="1" si="74"/>
        <v>100</v>
      </c>
      <c r="DK33" s="134">
        <f t="shared" ca="1" si="74"/>
        <v>100</v>
      </c>
      <c r="DL33" s="134">
        <f t="shared" ca="1" si="74"/>
        <v>100</v>
      </c>
      <c r="DM33" s="134">
        <f t="shared" ca="1" si="74"/>
        <v>100</v>
      </c>
      <c r="DN33" s="134">
        <f t="shared" ca="1" si="74"/>
        <v>100</v>
      </c>
      <c r="DO33" s="134">
        <f t="shared" ca="1" si="74"/>
        <v>100</v>
      </c>
      <c r="DP33" s="134">
        <f t="shared" ca="1" si="74"/>
        <v>100</v>
      </c>
      <c r="DQ33" s="134">
        <f t="shared" ca="1" si="74"/>
        <v>100</v>
      </c>
      <c r="DS33" s="128" t="s">
        <v>194</v>
      </c>
      <c r="DT33" s="135">
        <f ca="1"/>
        <v>85.587007153615502</v>
      </c>
      <c r="DU33" s="135">
        <f ca="1"/>
        <v>0.9329462068584975</v>
      </c>
      <c r="DV33" s="135">
        <f ca="1"/>
        <v>30.467302621521572</v>
      </c>
      <c r="DW33" s="135">
        <f ca="1"/>
        <v>85.861380194665017</v>
      </c>
      <c r="DX33" s="135">
        <f ca="1"/>
        <v>-1.8453767952820903</v>
      </c>
      <c r="DY33" s="135">
        <f ca="1"/>
        <v>32.032327154778301</v>
      </c>
      <c r="DZ33" s="127">
        <f ca="1"/>
        <v>3.2005719894377767</v>
      </c>
      <c r="EA33" s="127">
        <f t="shared" ca="1" si="3"/>
        <v>10.243661059573688</v>
      </c>
      <c r="EB33" s="127">
        <f t="shared" ca="1" si="4"/>
        <v>1.5401846646116888</v>
      </c>
      <c r="EC33" s="127">
        <f ca="1"/>
        <v>7.4353327183867876E-2</v>
      </c>
      <c r="ED33" s="127">
        <f ca="1"/>
        <v>5.0510745262974268</v>
      </c>
      <c r="EE33" s="127">
        <f t="shared" ca="1" si="9"/>
        <v>5.0510745262974268</v>
      </c>
      <c r="EF33" s="126">
        <f t="shared" ca="1" si="10"/>
        <v>4</v>
      </c>
      <c r="EH33" s="241">
        <v>0.37095008824868858</v>
      </c>
      <c r="EI33" s="241">
        <v>0.62905425739261323</v>
      </c>
      <c r="EJ33" s="241">
        <v>-8.0551421843613255E-6</v>
      </c>
      <c r="EK33" s="127"/>
      <c r="EL33" s="128">
        <v>408</v>
      </c>
      <c r="EM33" s="237">
        <f ca="1">IF(Calculator!$C$3,OFFSET('SPD Library'!B33,0,Calculator!$C$3-1),Calculator!C34)</f>
        <v>0.26273999999999997</v>
      </c>
      <c r="EN33" s="127">
        <f ca="1">RefCalc!B33</f>
        <v>0.7838428076148749</v>
      </c>
      <c r="EO33" s="127">
        <f ca="1">RefCalc!F33</f>
        <v>0.83378920624380037</v>
      </c>
      <c r="EP33" s="127"/>
    </row>
    <row r="34" spans="2:146" ht="13.5" customHeight="1">
      <c r="U34" s="133" t="s">
        <v>77</v>
      </c>
      <c r="V34" s="134">
        <f t="array" aca="1" ref="V34:V36" ca="1">MMULT($EH$22:$EJ$24,V28:V30)</f>
        <v>100</v>
      </c>
      <c r="W34" s="134">
        <f t="array" aca="1" ref="W34:W36" ca="1">MMULT($EH$22:$EJ$24,W28:W30)</f>
        <v>68.035222761410864</v>
      </c>
      <c r="X34" s="134">
        <f t="array" aca="1" ref="X34:X36" ca="1">MMULT($EH$22:$EJ$24,X28:X30)</f>
        <v>33.184628856597946</v>
      </c>
      <c r="Y34" s="134">
        <f t="array" aca="1" ref="Y34:Y36" ca="1">MMULT($EH$22:$EJ$24,Y28:Y30)</f>
        <v>6.5237375917603186</v>
      </c>
      <c r="Z34" s="134">
        <f t="array" aca="1" ref="Z34:Z36" ca="1">MMULT($EH$22:$EJ$24,Z28:Z30)</f>
        <v>40.530105296702928</v>
      </c>
      <c r="AA34" s="134">
        <f t="array" aca="1" ref="AA34:AA36" ca="1">MMULT($EH$22:$EJ$24,AA28:AA30)</f>
        <v>20.550800996545028</v>
      </c>
      <c r="AB34" s="134">
        <f t="array" aca="1" ref="AB34:AB36" ca="1">MMULT($EH$22:$EJ$24,AB28:AB30)</f>
        <v>18.8243651194121</v>
      </c>
      <c r="AC34" s="134">
        <f t="array" aca="1" ref="AC34:AC36" ca="1">MMULT($EH$22:$EJ$24,AC28:AC30)</f>
        <v>14.181537957321902</v>
      </c>
      <c r="AD34" s="134">
        <f t="array" aca="1" ref="AD34:AD36" ca="1">MMULT($EH$22:$EJ$24,AD28:AD30)</f>
        <v>13.208269464066721</v>
      </c>
      <c r="AE34" s="134">
        <f t="array" aca="1" ref="AE34:AE36" ca="1">MMULT($EH$22:$EJ$24,AE28:AE30)</f>
        <v>5.0305050136472946</v>
      </c>
      <c r="AF34" s="134">
        <f t="array" aca="1" ref="AF34:AF36" ca="1">MMULT($EH$22:$EJ$24,AF28:AF30)</f>
        <v>51.082352223692965</v>
      </c>
      <c r="AG34" s="134">
        <f t="array" aca="1" ref="AG34:AG36" ca="1">MMULT($EH$22:$EJ$24,AG28:AG30)</f>
        <v>27.360557487082623</v>
      </c>
      <c r="AH34" s="134">
        <f t="array" aca="1" ref="AH34:AH36" ca="1">MMULT($EH$22:$EJ$24,AH28:AH30)</f>
        <v>35.070304641745899</v>
      </c>
      <c r="AI34" s="134">
        <f t="array" aca="1" ref="AI34:AI36" ca="1">MMULT($EH$22:$EJ$24,AI28:AI30)</f>
        <v>13.009498859578231</v>
      </c>
      <c r="AJ34" s="134">
        <f t="array" aca="1" ref="AJ34:AJ36" ca="1">MMULT($EH$22:$EJ$24,AJ28:AJ30)</f>
        <v>43.125371136106295</v>
      </c>
      <c r="AK34" s="134">
        <f t="array" aca="1" ref="AK34:AK36" ca="1">MMULT($EH$22:$EJ$24,AK28:AK30)</f>
        <v>39.919067594809718</v>
      </c>
      <c r="AL34" s="134">
        <f t="array" aca="1" ref="AL34:AL36" ca="1">MMULT($EH$22:$EJ$24,AL28:AL30)</f>
        <v>15.847127818119857</v>
      </c>
      <c r="AM34" s="134">
        <f t="array" aca="1" ref="AM34:AM36" ca="1">MMULT($EH$22:$EJ$24,AM28:AM30)</f>
        <v>17.184905068049598</v>
      </c>
      <c r="AN34" s="134">
        <f t="array" aca="1" ref="AN34:AN36" ca="1">MMULT($EH$22:$EJ$24,AN28:AN30)</f>
        <v>22.255038949757903</v>
      </c>
      <c r="AO34" s="134">
        <f t="array" aca="1" ref="AO34:AO36" ca="1">MMULT($EH$22:$EJ$24,AO28:AO30)</f>
        <v>40.683375207618234</v>
      </c>
      <c r="AP34" s="134">
        <f t="array" aca="1" ref="AP34:AP36" ca="1">MMULT($EH$22:$EJ$24,AP28:AP30)</f>
        <v>34.871680616246671</v>
      </c>
      <c r="AQ34" s="134">
        <f t="array" aca="1" ref="AQ34:AQ36" ca="1">MMULT($EH$22:$EJ$24,AQ28:AQ30)</f>
        <v>66.735970809175399</v>
      </c>
      <c r="AR34" s="134">
        <f t="array" aca="1" ref="AR34:AR36" ca="1">MMULT($EH$22:$EJ$24,AR28:AR30)</f>
        <v>52.025485519670781</v>
      </c>
      <c r="AS34" s="134">
        <f t="array" aca="1" ref="AS34:AS36" ca="1">MMULT($EH$22:$EJ$24,AS28:AS30)</f>
        <v>75.724667106892426</v>
      </c>
      <c r="AT34" s="134">
        <f t="array" aca="1" ref="AT34:AT36" ca="1">MMULT($EH$22:$EJ$24,AT28:AT30)</f>
        <v>73.507085789600751</v>
      </c>
      <c r="AU34" s="134">
        <f t="array" aca="1" ref="AU34:AU36" ca="1">MMULT($EH$22:$EJ$24,AU28:AU30)</f>
        <v>39.691592869724815</v>
      </c>
      <c r="AV34" s="134">
        <f t="array" aca="1" ref="AV34:AV36" ca="1">MMULT($EH$22:$EJ$24,AV28:AV30)</f>
        <v>71.146465533520697</v>
      </c>
      <c r="AW34" s="134">
        <f t="array" aca="1" ref="AW34:AW36" ca="1">MMULT($EH$22:$EJ$24,AW28:AW30)</f>
        <v>40.174287049448239</v>
      </c>
      <c r="AX34" s="134">
        <f t="array" aca="1" ref="AX34:AX36" ca="1">MMULT($EH$22:$EJ$24,AX28:AX30)</f>
        <v>10.63583219710466</v>
      </c>
      <c r="AY34" s="134">
        <f t="array" aca="1" ref="AY34:AY36" ca="1">MMULT($EH$22:$EJ$24,AY28:AY30)</f>
        <v>62.614376605730151</v>
      </c>
      <c r="AZ34" s="134">
        <f t="array" aca="1" ref="AZ34:AZ36" ca="1">MMULT($EH$22:$EJ$24,AZ28:AZ30)</f>
        <v>28.504331011697818</v>
      </c>
      <c r="BA34" s="134">
        <f t="array" aca="1" ref="BA34:BA36" ca="1">MMULT($EH$22:$EJ$24,BA28:BA30)</f>
        <v>65.620446797405535</v>
      </c>
      <c r="BB34" s="134">
        <f t="array" aca="1" ref="BB34:BB36" ca="1">MMULT($EH$22:$EJ$24,BB28:BB30)</f>
        <v>42.018218908045817</v>
      </c>
      <c r="BC34" s="134">
        <f t="array" aca="1" ref="BC34:BC36" ca="1">MMULT($EH$22:$EJ$24,BC28:BC30)</f>
        <v>68.6712435310735</v>
      </c>
      <c r="BD34" s="134">
        <f t="array" aca="1" ref="BD34:BD36" ca="1">MMULT($EH$22:$EJ$24,BD28:BD30)</f>
        <v>25.671931125623587</v>
      </c>
      <c r="BE34" s="134">
        <f t="array" aca="1" ref="BE34:BE36" ca="1">MMULT($EH$22:$EJ$24,BE28:BE30)</f>
        <v>10.727092413616527</v>
      </c>
      <c r="BF34" s="134">
        <f t="array" aca="1" ref="BF34:BF36" ca="1">MMULT($EH$22:$EJ$24,BF28:BF30)</f>
        <v>52.122565300032157</v>
      </c>
      <c r="BG34" s="134">
        <f t="array" aca="1" ref="BG34:BG36" ca="1">MMULT($EH$22:$EJ$24,BG28:BG30)</f>
        <v>13.943736877289991</v>
      </c>
      <c r="BH34" s="134">
        <f t="array" aca="1" ref="BH34:BH36" ca="1">MMULT($EH$22:$EJ$24,BH28:BH30)</f>
        <v>60.886088625839236</v>
      </c>
      <c r="BI34" s="134">
        <f t="array" aca="1" ref="BI34:BI36" ca="1">MMULT($EH$22:$EJ$24,BI28:BI30)</f>
        <v>7.2367771945803696</v>
      </c>
      <c r="BJ34" s="134">
        <f t="array" aca="1" ref="BJ34:BJ36" ca="1">MMULT($EH$22:$EJ$24,BJ28:BJ30)</f>
        <v>15.193604342483681</v>
      </c>
      <c r="BK34" s="134">
        <f t="array" aca="1" ref="BK34:BK36" ca="1">MMULT($EH$22:$EJ$24,BK28:BK30)</f>
        <v>66.180450490795238</v>
      </c>
      <c r="BL34" s="134">
        <f t="array" aca="1" ref="BL34:BL36" ca="1">MMULT($EH$22:$EJ$24,BL28:BL30)</f>
        <v>29.938559070499014</v>
      </c>
      <c r="BM34" s="134">
        <f t="array" aca="1" ref="BM34:BM36" ca="1">MMULT($EH$22:$EJ$24,BM28:BM30)</f>
        <v>33.898883998361882</v>
      </c>
      <c r="BN34" s="134">
        <f t="array" aca="1" ref="BN34:BN36" ca="1">MMULT($EH$22:$EJ$24,BN28:BN30)</f>
        <v>4.8946412123300718</v>
      </c>
      <c r="BO34" s="134">
        <f t="array" aca="1" ref="BO34:BO36" ca="1">MMULT($EH$22:$EJ$24,BO28:BO30)</f>
        <v>19.730398059462718</v>
      </c>
      <c r="BP34" s="134">
        <f t="array" aca="1" ref="BP34:BP36" ca="1">MMULT($EH$22:$EJ$24,BP28:BP30)</f>
        <v>28.677112266178408</v>
      </c>
      <c r="BQ34" s="134">
        <f t="array" aca="1" ref="BQ34:BQ36" ca="1">MMULT($EH$22:$EJ$24,BQ28:BQ30)</f>
        <v>33.527469214485144</v>
      </c>
      <c r="BR34" s="134">
        <f t="array" aca="1" ref="BR34:BR36" ca="1">MMULT($EH$22:$EJ$24,BR28:BR30)</f>
        <v>41.89114328578593</v>
      </c>
      <c r="BS34" s="134">
        <f t="array" aca="1" ref="BS34:BS36" ca="1">MMULT($EH$22:$EJ$24,BS28:BS30)</f>
        <v>11.433893997998807</v>
      </c>
      <c r="BT34" s="134">
        <f t="array" aca="1" ref="BT34:BT36" ca="1">MMULT($EH$22:$EJ$24,BT28:BT30)</f>
        <v>17.326381783531147</v>
      </c>
      <c r="BU34" s="134">
        <f t="array" aca="1" ref="BU34:BU36" ca="1">MMULT($EH$22:$EJ$24,BU28:BU30)</f>
        <v>20.899348856458705</v>
      </c>
      <c r="BV34" s="134">
        <f t="array" aca="1" ref="BV34:BV36" ca="1">MMULT($EH$22:$EJ$24,BV28:BV30)</f>
        <v>8.5080401772740775</v>
      </c>
      <c r="BW34" s="134">
        <f t="array" aca="1" ref="BW34:BW36" ca="1">MMULT($EH$22:$EJ$24,BW28:BW30)</f>
        <v>11.880001719967048</v>
      </c>
      <c r="BX34" s="134">
        <f t="array" aca="1" ref="BX34:BX36" ca="1">MMULT($EH$22:$EJ$24,BX28:BX30)</f>
        <v>62.424773539325727</v>
      </c>
      <c r="BY34" s="134">
        <f t="array" aca="1" ref="BY34:BY36" ca="1">MMULT($EH$22:$EJ$24,BY28:BY30)</f>
        <v>54.959020422958723</v>
      </c>
      <c r="BZ34" s="134">
        <f t="array" aca="1" ref="BZ34:BZ36" ca="1">MMULT($EH$22:$EJ$24,BZ28:BZ30)</f>
        <v>31.809730161179861</v>
      </c>
      <c r="CA34" s="134">
        <f t="array" aca="1" ref="CA34:CA36" ca="1">MMULT($EH$22:$EJ$24,CA28:CA30)</f>
        <v>17.729744664916851</v>
      </c>
      <c r="CB34" s="134">
        <f t="array" aca="1" ref="CB34:CB36" ca="1">MMULT($EH$22:$EJ$24,CB28:CB30)</f>
        <v>15.167376377837869</v>
      </c>
      <c r="CC34" s="134">
        <f t="array" aca="1" ref="CC34:CC36" ca="1">MMULT($EH$22:$EJ$24,CC28:CC30)</f>
        <v>62.392723089782123</v>
      </c>
      <c r="CD34" s="134">
        <f t="array" aca="1" ref="CD34:CD36" ca="1">MMULT($EH$22:$EJ$24,CD28:CD30)</f>
        <v>67.728017243300627</v>
      </c>
      <c r="CE34" s="134">
        <f t="array" aca="1" ref="CE34:CE36" ca="1">MMULT($EH$22:$EJ$24,CE28:CE30)</f>
        <v>44.612639297806069</v>
      </c>
      <c r="CF34" s="134">
        <f t="array" aca="1" ref="CF34:CF36" ca="1">MMULT($EH$22:$EJ$24,CF28:CF30)</f>
        <v>32.129679409489803</v>
      </c>
      <c r="CG34" s="134">
        <f t="array" aca="1" ref="CG34:CG36" ca="1">MMULT($EH$22:$EJ$24,CG28:CG30)</f>
        <v>7.167759209823461</v>
      </c>
      <c r="CH34" s="134">
        <f t="array" aca="1" ref="CH34:CH36" ca="1">MMULT($EH$22:$EJ$24,CH28:CH30)</f>
        <v>19.927980726405259</v>
      </c>
      <c r="CI34" s="134">
        <f t="array" aca="1" ref="CI34:CI36" ca="1">MMULT($EH$22:$EJ$24,CI28:CI30)</f>
        <v>9.1106110316618043</v>
      </c>
      <c r="CJ34" s="134">
        <f t="array" aca="1" ref="CJ34:CJ36" ca="1">MMULT($EH$22:$EJ$24,CJ28:CJ30)</f>
        <v>10.681217983154122</v>
      </c>
      <c r="CK34" s="134">
        <f t="array" aca="1" ref="CK34:CK36" ca="1">MMULT($EH$22:$EJ$24,CK28:CK30)</f>
        <v>12.680792574462668</v>
      </c>
      <c r="CL34" s="134">
        <f t="array" aca="1" ref="CL34:CL36" ca="1">MMULT($EH$22:$EJ$24,CL28:CL30)</f>
        <v>27.683895164366703</v>
      </c>
      <c r="CM34" s="134">
        <f t="array" aca="1" ref="CM34:CM36" ca="1">MMULT($EH$22:$EJ$24,CM28:CM30)</f>
        <v>18.537448420345044</v>
      </c>
      <c r="CN34" s="134">
        <f t="array" aca="1" ref="CN34:CN36" ca="1">MMULT($EH$22:$EJ$24,CN28:CN30)</f>
        <v>39.011632618910511</v>
      </c>
      <c r="CO34" s="134">
        <f t="array" aca="1" ref="CO34:CO36" ca="1">MMULT($EH$22:$EJ$24,CO28:CO30)</f>
        <v>7.2252821368610514</v>
      </c>
      <c r="CP34" s="134">
        <f t="array" aca="1" ref="CP34:CP36" ca="1">MMULT($EH$22:$EJ$24,CP28:CP30)</f>
        <v>46.352339027374562</v>
      </c>
      <c r="CQ34" s="134">
        <f t="array" aca="1" ref="CQ34:CQ36" ca="1">MMULT($EH$22:$EJ$24,CQ28:CQ30)</f>
        <v>22.366662964485748</v>
      </c>
      <c r="CR34" s="134">
        <f t="array" aca="1" ref="CR34:CR36" ca="1">MMULT($EH$22:$EJ$24,CR28:CR30)</f>
        <v>4.7747490032517073</v>
      </c>
      <c r="CS34" s="134">
        <f t="array" aca="1" ref="CS34:CS36" ca="1">MMULT($EH$22:$EJ$24,CS28:CS30)</f>
        <v>6.7476312827777951</v>
      </c>
      <c r="CT34" s="134">
        <f t="array" aca="1" ref="CT34:CT36" ca="1">MMULT($EH$22:$EJ$24,CT28:CT30)</f>
        <v>16.378785446671237</v>
      </c>
      <c r="CU34" s="134">
        <f t="array" aca="1" ref="CU34:CU36" ca="1">MMULT($EH$22:$EJ$24,CU28:CU30)</f>
        <v>13.190287204826372</v>
      </c>
      <c r="CV34" s="134">
        <f t="array" aca="1" ref="CV34:CV36" ca="1">MMULT($EH$22:$EJ$24,CV28:CV30)</f>
        <v>14.028313503081385</v>
      </c>
      <c r="CW34" s="134">
        <f t="array" aca="1" ref="CW34:CW36" ca="1">MMULT($EH$22:$EJ$24,CW28:CW30)</f>
        <v>43.544584569381641</v>
      </c>
      <c r="CX34" s="134">
        <f t="array" aca="1" ref="CX34:CX36" ca="1">MMULT($EH$22:$EJ$24,CX28:CX30)</f>
        <v>34.000682915110666</v>
      </c>
      <c r="CY34" s="134">
        <f t="array" aca="1" ref="CY34:CY36" ca="1">MMULT($EH$22:$EJ$24,CY28:CY30)</f>
        <v>14.834173378583397</v>
      </c>
      <c r="CZ34" s="134">
        <f t="array" aca="1" ref="CZ34:CZ36" ca="1">MMULT($EH$22:$EJ$24,CZ28:CZ30)</f>
        <v>68.062862279371558</v>
      </c>
      <c r="DA34" s="134">
        <f t="array" aca="1" ref="DA34:DA36" ca="1">MMULT($EH$22:$EJ$24,DA28:DA30)</f>
        <v>43.456847807599246</v>
      </c>
      <c r="DB34" s="134">
        <f t="array" aca="1" ref="DB34:DB36" ca="1">MMULT($EH$22:$EJ$24,DB28:DB30)</f>
        <v>4.9138459423901368</v>
      </c>
      <c r="DC34" s="134">
        <f t="array" aca="1" ref="DC34:DC36" ca="1">MMULT($EH$22:$EJ$24,DC28:DC30)</f>
        <v>11.398824276759573</v>
      </c>
      <c r="DD34" s="134">
        <f t="array" aca="1" ref="DD34:DD36" ca="1">MMULT($EH$22:$EJ$24,DD28:DD30)</f>
        <v>35.1458767611879</v>
      </c>
      <c r="DE34" s="134">
        <f t="array" aca="1" ref="DE34:DE36" ca="1">MMULT($EH$22:$EJ$24,DE28:DE30)</f>
        <v>11.983225711558248</v>
      </c>
      <c r="DF34" s="134">
        <f t="array" aca="1" ref="DF34:DF36" ca="1">MMULT($EH$22:$EJ$24,DF28:DF30)</f>
        <v>32.124064124223722</v>
      </c>
      <c r="DG34" s="134">
        <f t="array" aca="1" ref="DG34:DG36" ca="1">MMULT($EH$22:$EJ$24,DG28:DG30)</f>
        <v>11.073334030622753</v>
      </c>
      <c r="DH34" s="134">
        <f t="array" aca="1" ref="DH34:DH36" ca="1">MMULT($EH$22:$EJ$24,DH28:DH30)</f>
        <v>15.20655944328891</v>
      </c>
      <c r="DI34" s="134">
        <f t="array" aca="1" ref="DI34:DI36" ca="1">MMULT($EH$22:$EJ$24,DI28:DI30)</f>
        <v>53.698487553439705</v>
      </c>
      <c r="DJ34" s="134">
        <f t="array" aca="1" ref="DJ34:DJ36" ca="1">MMULT($EH$22:$EJ$24,DJ28:DJ30)</f>
        <v>23.824953143149198</v>
      </c>
      <c r="DK34" s="134">
        <f t="array" aca="1" ref="DK34:DK36" ca="1">MMULT($EH$22:$EJ$24,DK28:DK30)</f>
        <v>36.024734869236667</v>
      </c>
      <c r="DL34" s="134">
        <f t="array" aca="1" ref="DL34:DL36" ca="1">MMULT($EH$22:$EJ$24,DL28:DL30)</f>
        <v>11.825098786234188</v>
      </c>
      <c r="DM34" s="134">
        <f t="array" aca="1" ref="DM34:DM36" ca="1">MMULT($EH$22:$EJ$24,DM28:DM30)</f>
        <v>40.863015047317234</v>
      </c>
      <c r="DN34" s="134">
        <f t="array" aca="1" ref="DN34:DN36" ca="1">MMULT($EH$22:$EJ$24,DN28:DN30)</f>
        <v>54.040901405841524</v>
      </c>
      <c r="DO34" s="134">
        <f t="array" aca="1" ref="DO34:DO36" ca="1">MMULT($EH$22:$EJ$24,DO28:DO30)</f>
        <v>21.879841276742919</v>
      </c>
      <c r="DP34" s="134">
        <f t="array" aca="1" ref="DP34:DP36" ca="1">MMULT($EH$22:$EJ$24,DP28:DP30)</f>
        <v>36.74737590406658</v>
      </c>
      <c r="DQ34" s="134">
        <f t="array" aca="1" ref="DQ34:DQ36" ca="1">MMULT($EH$22:$EJ$24,DQ28:DQ30)</f>
        <v>23.408120411169072</v>
      </c>
      <c r="DS34" s="128" t="s">
        <v>195</v>
      </c>
      <c r="DT34" s="135">
        <f ca="1"/>
        <v>64.022619932598573</v>
      </c>
      <c r="DU34" s="135">
        <f ca="1"/>
        <v>-0.28739574778811205</v>
      </c>
      <c r="DV34" s="135">
        <f ca="1"/>
        <v>18.557454833421158</v>
      </c>
      <c r="DW34" s="135">
        <f ca="1"/>
        <v>63.897262466989496</v>
      </c>
      <c r="DX34" s="135">
        <f ca="1"/>
        <v>-2.0989306017753115</v>
      </c>
      <c r="DY34" s="135">
        <f ca="1"/>
        <v>20.279901857818537</v>
      </c>
      <c r="DZ34" s="127">
        <f ca="1"/>
        <v>2.5028377440916421</v>
      </c>
      <c r="EA34" s="127">
        <f t="shared" ca="1" si="3"/>
        <v>6.2641967732497399</v>
      </c>
      <c r="EB34" s="127">
        <f t="shared" ca="1" si="4"/>
        <v>1.5862818972690356</v>
      </c>
      <c r="EC34" s="127">
        <f ca="1"/>
        <v>0.12338819178985196</v>
      </c>
      <c r="ED34" s="127">
        <f ca="1"/>
        <v>5.0217057732733537</v>
      </c>
      <c r="EE34" s="127">
        <f t="shared" ca="1" si="9"/>
        <v>5.0217057732733537</v>
      </c>
      <c r="EF34" s="126">
        <f t="shared" ca="1" si="10"/>
        <v>5</v>
      </c>
      <c r="EH34" s="241">
        <v>0</v>
      </c>
      <c r="EI34" s="241">
        <v>0</v>
      </c>
      <c r="EJ34" s="241">
        <v>1</v>
      </c>
      <c r="EK34" s="127"/>
      <c r="EL34" s="128">
        <v>409</v>
      </c>
      <c r="EM34" s="237">
        <f ca="1">IF(Calculator!$C$3,OFFSET('SPD Library'!B34,0,Calculator!$C$3-1),Calculator!C35)</f>
        <v>0.20155999999999999</v>
      </c>
      <c r="EN34" s="127">
        <f ca="1">RefCalc!B34</f>
        <v>0.60132205337159994</v>
      </c>
      <c r="EO34" s="127">
        <f ca="1">RefCalc!F34</f>
        <v>0.84196652902650571</v>
      </c>
      <c r="EP34" s="127"/>
    </row>
    <row r="35" spans="2:146" ht="13.5" customHeight="1">
      <c r="U35" s="133" t="s">
        <v>78</v>
      </c>
      <c r="V35" s="134">
        <f ca="1"/>
        <v>100.00000000000001</v>
      </c>
      <c r="W35" s="134">
        <f ca="1"/>
        <v>59.749022964321817</v>
      </c>
      <c r="X35" s="134">
        <f ca="1"/>
        <v>22.970994445018416</v>
      </c>
      <c r="Y35" s="134">
        <f ca="1"/>
        <v>5.517058731106669</v>
      </c>
      <c r="Z35" s="134">
        <f ca="1"/>
        <v>32.062914530880811</v>
      </c>
      <c r="AA35" s="134">
        <f ca="1"/>
        <v>13.002075512171723</v>
      </c>
      <c r="AB35" s="134">
        <f ca="1"/>
        <v>15.207643696429754</v>
      </c>
      <c r="AC35" s="134">
        <f ca="1"/>
        <v>9.15103184609608</v>
      </c>
      <c r="AD35" s="134">
        <f ca="1"/>
        <v>8.9650937775943831</v>
      </c>
      <c r="AE35" s="134">
        <f ca="1"/>
        <v>4.9743037507551868</v>
      </c>
      <c r="AF35" s="134">
        <f ca="1"/>
        <v>36.506314853580697</v>
      </c>
      <c r="AG35" s="134">
        <f ca="1"/>
        <v>18.269509231597581</v>
      </c>
      <c r="AH35" s="134">
        <f ca="1"/>
        <v>23.379820288427613</v>
      </c>
      <c r="AI35" s="134">
        <f ca="1"/>
        <v>10.400563602594193</v>
      </c>
      <c r="AJ35" s="134">
        <f ca="1"/>
        <v>41.213174383001046</v>
      </c>
      <c r="AK35" s="134">
        <f ca="1"/>
        <v>36.504179455028307</v>
      </c>
      <c r="AL35" s="134">
        <f ca="1"/>
        <v>12.988252732972883</v>
      </c>
      <c r="AM35" s="134">
        <f ca="1"/>
        <v>14.139665520262829</v>
      </c>
      <c r="AN35" s="134">
        <f ca="1"/>
        <v>19.991104067590882</v>
      </c>
      <c r="AO35" s="134">
        <f ca="1"/>
        <v>34.125244050175212</v>
      </c>
      <c r="AP35" s="134">
        <f ca="1"/>
        <v>28.420129694323691</v>
      </c>
      <c r="AQ35" s="134">
        <f ca="1"/>
        <v>56.619702183166915</v>
      </c>
      <c r="AR35" s="134">
        <f ca="1"/>
        <v>43.439685884559189</v>
      </c>
      <c r="AS35" s="134">
        <f ca="1"/>
        <v>74.206560301213301</v>
      </c>
      <c r="AT35" s="134">
        <f ca="1"/>
        <v>68.765672115932475</v>
      </c>
      <c r="AU35" s="134">
        <f ca="1"/>
        <v>34.277072500207851</v>
      </c>
      <c r="AV35" s="134">
        <f ca="1"/>
        <v>66.396598591115747</v>
      </c>
      <c r="AW35" s="134">
        <f ca="1"/>
        <v>40.365299012717756</v>
      </c>
      <c r="AX35" s="134">
        <f ca="1"/>
        <v>10.591244730873656</v>
      </c>
      <c r="AY35" s="134">
        <f ca="1"/>
        <v>62.208624247523829</v>
      </c>
      <c r="AZ35" s="134">
        <f ca="1"/>
        <v>29.028538445501155</v>
      </c>
      <c r="BA35" s="134">
        <f ca="1"/>
        <v>66.411106495504697</v>
      </c>
      <c r="BB35" s="134">
        <f ca="1"/>
        <v>42.040214098272109</v>
      </c>
      <c r="BC35" s="134">
        <f ca="1"/>
        <v>70.671691770556322</v>
      </c>
      <c r="BD35" s="134">
        <f ca="1"/>
        <v>26.111837177707233</v>
      </c>
      <c r="BE35" s="134">
        <f ca="1"/>
        <v>11.061622429685016</v>
      </c>
      <c r="BF35" s="134">
        <f ca="1"/>
        <v>53.295525372947502</v>
      </c>
      <c r="BG35" s="134">
        <f ca="1"/>
        <v>14.606740029087003</v>
      </c>
      <c r="BH35" s="134">
        <f ca="1"/>
        <v>64.512505584077786</v>
      </c>
      <c r="BI35" s="134">
        <f ca="1"/>
        <v>7.6945297451529111</v>
      </c>
      <c r="BJ35" s="134">
        <f ca="1"/>
        <v>16.763723868351896</v>
      </c>
      <c r="BK35" s="134">
        <f ca="1"/>
        <v>69.300282089105977</v>
      </c>
      <c r="BL35" s="134">
        <f ca="1"/>
        <v>36.231232002109323</v>
      </c>
      <c r="BM35" s="134">
        <f ca="1"/>
        <v>41.941302758112585</v>
      </c>
      <c r="BN35" s="134">
        <f ca="1"/>
        <v>4.9665965758062525</v>
      </c>
      <c r="BO35" s="134">
        <f ca="1"/>
        <v>25.017621573568505</v>
      </c>
      <c r="BP35" s="134">
        <f ca="1"/>
        <v>33.876117755001403</v>
      </c>
      <c r="BQ35" s="134">
        <f ca="1"/>
        <v>38.293129257057124</v>
      </c>
      <c r="BR35" s="134">
        <f ca="1"/>
        <v>51.084252374389614</v>
      </c>
      <c r="BS35" s="134">
        <f ca="1"/>
        <v>14.928642271941829</v>
      </c>
      <c r="BT35" s="134">
        <f ca="1"/>
        <v>21.897085041712863</v>
      </c>
      <c r="BU35" s="134">
        <f ca="1"/>
        <v>25.498693402064823</v>
      </c>
      <c r="BV35" s="134">
        <f ca="1"/>
        <v>12.083990186249972</v>
      </c>
      <c r="BW35" s="134">
        <f ca="1"/>
        <v>19.306629322958194</v>
      </c>
      <c r="BX35" s="134">
        <f ca="1"/>
        <v>69.231318674237684</v>
      </c>
      <c r="BY35" s="134">
        <f ca="1"/>
        <v>62.643132858840907</v>
      </c>
      <c r="BZ35" s="134">
        <f ca="1"/>
        <v>43.971652500434196</v>
      </c>
      <c r="CA35" s="134">
        <f ca="1"/>
        <v>27.208244390423463</v>
      </c>
      <c r="CB35" s="134">
        <f ca="1"/>
        <v>23.444845577151522</v>
      </c>
      <c r="CC35" s="134">
        <f ca="1"/>
        <v>69.080157787313709</v>
      </c>
      <c r="CD35" s="134">
        <f ca="1"/>
        <v>70.37459511234789</v>
      </c>
      <c r="CE35" s="134">
        <f ca="1"/>
        <v>49.511575408317384</v>
      </c>
      <c r="CF35" s="134">
        <f ca="1"/>
        <v>34.00297939840079</v>
      </c>
      <c r="CG35" s="134">
        <f ca="1"/>
        <v>7.4703517436732092</v>
      </c>
      <c r="CH35" s="134">
        <f ca="1"/>
        <v>28.249959256633602</v>
      </c>
      <c r="CI35" s="134">
        <f ca="1"/>
        <v>11.184171220254353</v>
      </c>
      <c r="CJ35" s="134">
        <f ca="1"/>
        <v>15.442561088621844</v>
      </c>
      <c r="CK35" s="134">
        <f ca="1"/>
        <v>18.014808424053182</v>
      </c>
      <c r="CL35" s="134">
        <f ca="1"/>
        <v>32.146501950090069</v>
      </c>
      <c r="CM35" s="134">
        <f ca="1"/>
        <v>20.02990806410919</v>
      </c>
      <c r="CN35" s="134">
        <f ca="1"/>
        <v>44.308362578670028</v>
      </c>
      <c r="CO35" s="134">
        <f ca="1"/>
        <v>8.7685767138988453</v>
      </c>
      <c r="CP35" s="134">
        <f ca="1"/>
        <v>47.907302756176648</v>
      </c>
      <c r="CQ35" s="134">
        <f ca="1"/>
        <v>26.505347207996021</v>
      </c>
      <c r="CR35" s="134">
        <f ca="1"/>
        <v>4.8842113498686306</v>
      </c>
      <c r="CS35" s="134">
        <f ca="1"/>
        <v>7.6309096018859304</v>
      </c>
      <c r="CT35" s="134">
        <f ca="1"/>
        <v>17.398879361756261</v>
      </c>
      <c r="CU35" s="134">
        <f ca="1"/>
        <v>13.968928214531651</v>
      </c>
      <c r="CV35" s="134">
        <f ca="1"/>
        <v>14.225005873667723</v>
      </c>
      <c r="CW35" s="134">
        <f ca="1"/>
        <v>43.926283734710715</v>
      </c>
      <c r="CX35" s="134">
        <f ca="1"/>
        <v>32.684569886238904</v>
      </c>
      <c r="CY35" s="134">
        <f ca="1"/>
        <v>13.010592554251138</v>
      </c>
      <c r="CZ35" s="134">
        <f ca="1"/>
        <v>67.300222020169016</v>
      </c>
      <c r="DA35" s="134">
        <f ca="1"/>
        <v>41.40160227701822</v>
      </c>
      <c r="DB35" s="134">
        <f ca="1"/>
        <v>4.8149351561423881</v>
      </c>
      <c r="DC35" s="134">
        <f ca="1"/>
        <v>10.827822591150849</v>
      </c>
      <c r="DD35" s="134">
        <f ca="1"/>
        <v>31.592916574495035</v>
      </c>
      <c r="DE35" s="134">
        <f ca="1"/>
        <v>9.681077061166075</v>
      </c>
      <c r="DF35" s="134">
        <f ca="1"/>
        <v>26.631003686913978</v>
      </c>
      <c r="DG35" s="134">
        <f ca="1"/>
        <v>8.5405790546657752</v>
      </c>
      <c r="DH35" s="134">
        <f ca="1"/>
        <v>11.320147354107586</v>
      </c>
      <c r="DI35" s="134">
        <f ca="1"/>
        <v>53.486325611405682</v>
      </c>
      <c r="DJ35" s="134">
        <f ca="1"/>
        <v>21.172087085313187</v>
      </c>
      <c r="DK35" s="134">
        <f ca="1"/>
        <v>32.773038696441901</v>
      </c>
      <c r="DL35" s="134">
        <f ca="1"/>
        <v>8.8532938892203035</v>
      </c>
      <c r="DM35" s="134">
        <f ca="1"/>
        <v>35.925172461403115</v>
      </c>
      <c r="DN35" s="134">
        <f ca="1"/>
        <v>47.633567677838506</v>
      </c>
      <c r="DO35" s="134">
        <f ca="1"/>
        <v>16.007312453681497</v>
      </c>
      <c r="DP35" s="134">
        <f ca="1"/>
        <v>25.981943261736021</v>
      </c>
      <c r="DQ35" s="134">
        <f ca="1"/>
        <v>15.721291582070069</v>
      </c>
      <c r="DS35" s="128" t="s">
        <v>196</v>
      </c>
      <c r="DT35" s="135">
        <f ca="1"/>
        <v>87.470207840502226</v>
      </c>
      <c r="DU35" s="135">
        <f ca="1"/>
        <v>-0.62808092061186538</v>
      </c>
      <c r="DV35" s="135">
        <f ca="1"/>
        <v>30.508639273515175</v>
      </c>
      <c r="DW35" s="135">
        <f ca="1"/>
        <v>87.706797300701609</v>
      </c>
      <c r="DX35" s="135">
        <f ca="1"/>
        <v>-2.8944357989946905</v>
      </c>
      <c r="DY35" s="135">
        <f ca="1"/>
        <v>31.804408635360875</v>
      </c>
      <c r="DZ35" s="127">
        <f ca="1"/>
        <v>2.6213273825573706</v>
      </c>
      <c r="EA35" s="127">
        <f t="shared" ca="1" si="3"/>
        <v>6.8713572465450756</v>
      </c>
      <c r="EB35" s="127">
        <f t="shared" ca="1" si="4"/>
        <v>1.5913804048201536</v>
      </c>
      <c r="EC35" s="127">
        <f ca="1"/>
        <v>6.5676151127545351E-2</v>
      </c>
      <c r="ED35" s="127">
        <f ca="1"/>
        <v>4.0206332673666338</v>
      </c>
      <c r="EE35" s="127">
        <f t="shared" ca="1" si="9"/>
        <v>4.0206332673666338</v>
      </c>
      <c r="EF35" s="126">
        <f t="shared" ca="1" si="10"/>
        <v>5</v>
      </c>
      <c r="EK35" s="127"/>
      <c r="EL35" s="128">
        <v>410</v>
      </c>
      <c r="EM35" s="237">
        <f ca="1">IF(Calculator!$C$3,OFFSET('SPD Library'!B35,0,Calculator!$C$3-1),Calculator!C36)</f>
        <v>0.14036999999999999</v>
      </c>
      <c r="EN35" s="127">
        <f ca="1">RefCalc!B35</f>
        <v>0.41877146572619317</v>
      </c>
      <c r="EO35" s="127">
        <f ca="1">RefCalc!F35</f>
        <v>0.85014385180921093</v>
      </c>
      <c r="EP35" s="127"/>
    </row>
    <row r="36" spans="2:146" ht="13.5" customHeight="1">
      <c r="U36" s="133" t="s">
        <v>79</v>
      </c>
      <c r="V36" s="134">
        <f ca="1"/>
        <v>99.999999999999986</v>
      </c>
      <c r="W36" s="134">
        <f ca="1"/>
        <v>61.234079064449524</v>
      </c>
      <c r="X36" s="134">
        <f ca="1"/>
        <v>22.68011020181444</v>
      </c>
      <c r="Y36" s="134">
        <f ca="1"/>
        <v>5.0913930771645779</v>
      </c>
      <c r="Z36" s="134">
        <f ca="1"/>
        <v>29.392085556735353</v>
      </c>
      <c r="AA36" s="134">
        <f ca="1"/>
        <v>9.6001367962959776</v>
      </c>
      <c r="AB36" s="134">
        <f ca="1"/>
        <v>12.616559991509092</v>
      </c>
      <c r="AC36" s="134">
        <f ca="1"/>
        <v>5.5312926857730362</v>
      </c>
      <c r="AD36" s="134">
        <f ca="1"/>
        <v>5.7133160264867886</v>
      </c>
      <c r="AE36" s="134">
        <f ca="1"/>
        <v>4.8033510118190916</v>
      </c>
      <c r="AF36" s="134">
        <f ca="1"/>
        <v>18.326355330272495</v>
      </c>
      <c r="AG36" s="134">
        <f ca="1"/>
        <v>7.2509614307103112</v>
      </c>
      <c r="AH36" s="134">
        <f ca="1"/>
        <v>8.7315434082572168</v>
      </c>
      <c r="AI36" s="134">
        <f ca="1"/>
        <v>4.7816862271528935</v>
      </c>
      <c r="AJ36" s="134">
        <f ca="1"/>
        <v>35.666421890945379</v>
      </c>
      <c r="AK36" s="134">
        <f ca="1"/>
        <v>25.893529508310532</v>
      </c>
      <c r="AL36" s="134">
        <f ca="1"/>
        <v>5.4620814084298406</v>
      </c>
      <c r="AM36" s="134">
        <f ca="1"/>
        <v>6.0066454778969183</v>
      </c>
      <c r="AN36" s="134">
        <f ca="1"/>
        <v>11.422144190838619</v>
      </c>
      <c r="AO36" s="134">
        <f ca="1"/>
        <v>12.530819304281552</v>
      </c>
      <c r="AP36" s="134">
        <f ca="1"/>
        <v>5.074679930198478</v>
      </c>
      <c r="AQ36" s="134">
        <f ca="1"/>
        <v>17.739531400274949</v>
      </c>
      <c r="AR36" s="134">
        <f ca="1"/>
        <v>10.783378379513724</v>
      </c>
      <c r="AS36" s="134">
        <f ca="1"/>
        <v>53.921951879599071</v>
      </c>
      <c r="AT36" s="134">
        <f ca="1"/>
        <v>29.561543470126114</v>
      </c>
      <c r="AU36" s="134">
        <f ca="1"/>
        <v>5.5514477998719851</v>
      </c>
      <c r="AV36" s="134">
        <f ca="1"/>
        <v>20.797326661322593</v>
      </c>
      <c r="AW36" s="134">
        <f ca="1"/>
        <v>23.972175992157421</v>
      </c>
      <c r="AX36" s="134">
        <f ca="1"/>
        <v>4.7956342276067145</v>
      </c>
      <c r="AY36" s="134">
        <f ca="1"/>
        <v>18.068169047443543</v>
      </c>
      <c r="AZ36" s="134">
        <f ca="1"/>
        <v>14.067533948582961</v>
      </c>
      <c r="BA36" s="134">
        <f ca="1"/>
        <v>19.905783433351125</v>
      </c>
      <c r="BB36" s="134">
        <f ca="1"/>
        <v>8.2388553894399958</v>
      </c>
      <c r="BC36" s="134">
        <f ca="1"/>
        <v>37.042029853287161</v>
      </c>
      <c r="BD36" s="134">
        <f ca="1"/>
        <v>5.5819704873894338</v>
      </c>
      <c r="BE36" s="134">
        <f ca="1"/>
        <v>5.1834420830572387</v>
      </c>
      <c r="BF36" s="134">
        <f ca="1"/>
        <v>43.435976991292314</v>
      </c>
      <c r="BG36" s="134">
        <f ca="1"/>
        <v>5.7822800421180229</v>
      </c>
      <c r="BH36" s="134">
        <f ca="1"/>
        <v>37.698257339920261</v>
      </c>
      <c r="BI36" s="134">
        <f ca="1"/>
        <v>5.5184078981241091</v>
      </c>
      <c r="BJ36" s="134">
        <f ca="1"/>
        <v>9.3359654942008028</v>
      </c>
      <c r="BK36" s="134">
        <f ca="1"/>
        <v>55.636603980854687</v>
      </c>
      <c r="BL36" s="134">
        <f ca="1"/>
        <v>8.5843217083651151</v>
      </c>
      <c r="BM36" s="134">
        <f ca="1"/>
        <v>9.4506017734244594</v>
      </c>
      <c r="BN36" s="134">
        <f ca="1"/>
        <v>4.705497258758693</v>
      </c>
      <c r="BO36" s="134">
        <f ca="1"/>
        <v>9.1032925301282646</v>
      </c>
      <c r="BP36" s="134">
        <f ca="1"/>
        <v>17.739998136697292</v>
      </c>
      <c r="BQ36" s="134">
        <f ca="1"/>
        <v>25.145808286040754</v>
      </c>
      <c r="BR36" s="134">
        <f ca="1"/>
        <v>29.223079691856547</v>
      </c>
      <c r="BS36" s="134">
        <f ca="1"/>
        <v>7.1354857879890421</v>
      </c>
      <c r="BT36" s="134">
        <f ca="1"/>
        <v>15.230870175583098</v>
      </c>
      <c r="BU36" s="134">
        <f ca="1"/>
        <v>19.136520989384159</v>
      </c>
      <c r="BV36" s="134">
        <f ca="1"/>
        <v>7.3423593433876544</v>
      </c>
      <c r="BW36" s="134">
        <f ca="1"/>
        <v>13.025561148163277</v>
      </c>
      <c r="BX36" s="134">
        <f ca="1"/>
        <v>66.17291541705913</v>
      </c>
      <c r="BY36" s="134">
        <f ca="1"/>
        <v>60.799575889777635</v>
      </c>
      <c r="BZ36" s="134">
        <f ca="1"/>
        <v>41.378368631981772</v>
      </c>
      <c r="CA36" s="134">
        <f ca="1"/>
        <v>25.149324394837663</v>
      </c>
      <c r="CB36" s="134">
        <f ca="1"/>
        <v>23.424008532889314</v>
      </c>
      <c r="CC36" s="134">
        <f ca="1"/>
        <v>69.585966653868027</v>
      </c>
      <c r="CD36" s="134">
        <f ca="1"/>
        <v>71.364859865027654</v>
      </c>
      <c r="CE36" s="134">
        <f ca="1"/>
        <v>52.136970849927472</v>
      </c>
      <c r="CF36" s="134">
        <f ca="1"/>
        <v>34.821709008167666</v>
      </c>
      <c r="CG36" s="134">
        <f ca="1"/>
        <v>7.5716540656001277</v>
      </c>
      <c r="CH36" s="134">
        <f ca="1"/>
        <v>37.437661265920497</v>
      </c>
      <c r="CI36" s="134">
        <f ca="1"/>
        <v>13.941710477675603</v>
      </c>
      <c r="CJ36" s="134">
        <f ca="1"/>
        <v>23.112735305032487</v>
      </c>
      <c r="CK36" s="134">
        <f ca="1"/>
        <v>27.944273954908713</v>
      </c>
      <c r="CL36" s="134">
        <f ca="1"/>
        <v>42.684673169205517</v>
      </c>
      <c r="CM36" s="134">
        <f ca="1"/>
        <v>24.022744944827433</v>
      </c>
      <c r="CN36" s="134">
        <f ca="1"/>
        <v>67.052865197494086</v>
      </c>
      <c r="CO36" s="134">
        <f ca="1"/>
        <v>15.989465238249215</v>
      </c>
      <c r="CP36" s="134">
        <f ca="1"/>
        <v>53.545702919818126</v>
      </c>
      <c r="CQ36" s="134">
        <f ca="1"/>
        <v>51.268693089086781</v>
      </c>
      <c r="CR36" s="134">
        <f ca="1"/>
        <v>5.2681247571199821</v>
      </c>
      <c r="CS36" s="134">
        <f ca="1"/>
        <v>15.314257141440818</v>
      </c>
      <c r="CT36" s="134">
        <f ca="1"/>
        <v>43.952860082808016</v>
      </c>
      <c r="CU36" s="134">
        <f ca="1"/>
        <v>26.670039593824672</v>
      </c>
      <c r="CV36" s="134">
        <f ca="1"/>
        <v>37.510676562137093</v>
      </c>
      <c r="CW36" s="134">
        <f ca="1"/>
        <v>63.925301003610272</v>
      </c>
      <c r="CX36" s="134">
        <f ca="1"/>
        <v>54.701009887999156</v>
      </c>
      <c r="CY36" s="134">
        <f ca="1"/>
        <v>31.581293931939079</v>
      </c>
      <c r="CZ36" s="134">
        <f ca="1"/>
        <v>77.506738629407039</v>
      </c>
      <c r="DA36" s="134">
        <f ca="1"/>
        <v>57.610876306355649</v>
      </c>
      <c r="DB36" s="134">
        <f ca="1"/>
        <v>5.8775501896739462</v>
      </c>
      <c r="DC36" s="134">
        <f ca="1"/>
        <v>15.257636643248828</v>
      </c>
      <c r="DD36" s="134">
        <f ca="1"/>
        <v>54.157253034611301</v>
      </c>
      <c r="DE36" s="134">
        <f ca="1"/>
        <v>20.96075755868636</v>
      </c>
      <c r="DF36" s="134">
        <f ca="1"/>
        <v>44.342198249720497</v>
      </c>
      <c r="DG36" s="134">
        <f ca="1"/>
        <v>16.031709585364787</v>
      </c>
      <c r="DH36" s="134">
        <f ca="1"/>
        <v>21.602807826589459</v>
      </c>
      <c r="DI36" s="134">
        <f ca="1"/>
        <v>53.971005355020026</v>
      </c>
      <c r="DJ36" s="134">
        <f ca="1"/>
        <v>27.198546923771161</v>
      </c>
      <c r="DK36" s="134">
        <f ca="1"/>
        <v>38.950921420117247</v>
      </c>
      <c r="DL36" s="134">
        <f ca="1"/>
        <v>13.239680896094137</v>
      </c>
      <c r="DM36" s="134">
        <f ca="1"/>
        <v>42.424989199070218</v>
      </c>
      <c r="DN36" s="134">
        <f ca="1"/>
        <v>54.992178831693394</v>
      </c>
      <c r="DO36" s="134">
        <f ca="1"/>
        <v>20.725152731348825</v>
      </c>
      <c r="DP36" s="134">
        <f ca="1"/>
        <v>30.567048345742549</v>
      </c>
      <c r="DQ36" s="134">
        <f ca="1"/>
        <v>18.684654342904189</v>
      </c>
      <c r="DS36" s="128" t="s">
        <v>197</v>
      </c>
      <c r="DT36" s="135">
        <f ca="1"/>
        <v>74.117103211038412</v>
      </c>
      <c r="DU36" s="135">
        <f ca="1"/>
        <v>-0.68573575721673852</v>
      </c>
      <c r="DV36" s="135">
        <f ca="1"/>
        <v>33.066074268108942</v>
      </c>
      <c r="DW36" s="135">
        <f ca="1"/>
        <v>74.618170700678505</v>
      </c>
      <c r="DX36" s="135">
        <f ca="1"/>
        <v>-3.553977603407132</v>
      </c>
      <c r="DY36" s="135">
        <f ca="1"/>
        <v>34.284114075172461</v>
      </c>
      <c r="DZ36" s="127">
        <f ca="1"/>
        <v>3.1561845460941025</v>
      </c>
      <c r="EA36" s="127">
        <f t="shared" ca="1" si="3"/>
        <v>9.9615008890032364</v>
      </c>
      <c r="EB36" s="127">
        <f t="shared" ca="1" si="4"/>
        <v>1.591531702580649</v>
      </c>
      <c r="EC36" s="127">
        <f ca="1"/>
        <v>6.1011753102403692E-2</v>
      </c>
      <c r="ED36" s="127">
        <f ca="1"/>
        <v>4.7302365441826169</v>
      </c>
      <c r="EE36" s="127">
        <f t="shared" ca="1" si="9"/>
        <v>4.7302365441826169</v>
      </c>
      <c r="EF36" s="126">
        <f t="shared" ca="1" si="10"/>
        <v>5</v>
      </c>
      <c r="EK36" s="127"/>
      <c r="EL36" s="128">
        <v>411</v>
      </c>
      <c r="EM36" s="237">
        <f ca="1">IF(Calculator!$C$3,OFFSET('SPD Library'!B36,0,Calculator!$C$3-1),Calculator!C37)</f>
        <v>0.14087</v>
      </c>
      <c r="EN36" s="127">
        <f ca="1">RefCalc!B36</f>
        <v>0.42026313583279074</v>
      </c>
      <c r="EO36" s="127">
        <f ca="1">RefCalc!F36</f>
        <v>0.8520656000096698</v>
      </c>
      <c r="EP36" s="127"/>
    </row>
    <row r="37" spans="2:146" ht="13.5" customHeight="1">
      <c r="B37" s="125"/>
      <c r="C37" s="125"/>
      <c r="D37" s="125"/>
      <c r="E37" s="125"/>
      <c r="F37" s="125"/>
      <c r="G37" s="125"/>
      <c r="H37" s="125"/>
      <c r="I37" s="125"/>
      <c r="J37" s="125"/>
      <c r="K37" s="125"/>
      <c r="L37" s="125"/>
      <c r="M37" s="125"/>
      <c r="N37" s="125"/>
      <c r="O37" s="125"/>
      <c r="P37" s="125"/>
      <c r="Q37" s="125"/>
      <c r="R37" s="125"/>
      <c r="U37" s="133" t="s">
        <v>105</v>
      </c>
      <c r="V37" s="134">
        <f t="array" aca="1" ref="V37:V39" ca="1">MMULT($EH$22:$EJ$24,V31:V33)</f>
        <v>100</v>
      </c>
      <c r="W37" s="134">
        <f t="array" aca="1" ref="W37:W39" ca="1">MMULT($EH$22:$EJ$24,W31:W33)</f>
        <v>100</v>
      </c>
      <c r="X37" s="134">
        <f t="array" aca="1" ref="X37:X39" ca="1">MMULT($EH$22:$EJ$24,X31:X33)</f>
        <v>100</v>
      </c>
      <c r="Y37" s="134">
        <f t="array" aca="1" ref="Y37:Y39" ca="1">MMULT($EH$22:$EJ$24,Y31:Y33)</f>
        <v>100</v>
      </c>
      <c r="Z37" s="134">
        <f t="array" aca="1" ref="Z37:Z39" ca="1">MMULT($EH$22:$EJ$24,Z31:Z33)</f>
        <v>100</v>
      </c>
      <c r="AA37" s="134">
        <f t="array" aca="1" ref="AA37:AA39" ca="1">MMULT($EH$22:$EJ$24,AA31:AA33)</f>
        <v>100</v>
      </c>
      <c r="AB37" s="134">
        <f t="array" aca="1" ref="AB37:AB39" ca="1">MMULT($EH$22:$EJ$24,AB31:AB33)</f>
        <v>100</v>
      </c>
      <c r="AC37" s="134">
        <f t="array" aca="1" ref="AC37:AC39" ca="1">MMULT($EH$22:$EJ$24,AC31:AC33)</f>
        <v>100</v>
      </c>
      <c r="AD37" s="134">
        <f t="array" aca="1" ref="AD37:AD39" ca="1">MMULT($EH$22:$EJ$24,AD31:AD33)</f>
        <v>100</v>
      </c>
      <c r="AE37" s="134">
        <f t="array" aca="1" ref="AE37:AE39" ca="1">MMULT($EH$22:$EJ$24,AE31:AE33)</f>
        <v>100</v>
      </c>
      <c r="AF37" s="134">
        <f t="array" aca="1" ref="AF37:AF39" ca="1">MMULT($EH$22:$EJ$24,AF31:AF33)</f>
        <v>100</v>
      </c>
      <c r="AG37" s="134">
        <f t="array" aca="1" ref="AG37:AG39" ca="1">MMULT($EH$22:$EJ$24,AG31:AG33)</f>
        <v>100</v>
      </c>
      <c r="AH37" s="134">
        <f t="array" aca="1" ref="AH37:AH39" ca="1">MMULT($EH$22:$EJ$24,AH31:AH33)</f>
        <v>100</v>
      </c>
      <c r="AI37" s="134">
        <f t="array" aca="1" ref="AI37:AI39" ca="1">MMULT($EH$22:$EJ$24,AI31:AI33)</f>
        <v>100</v>
      </c>
      <c r="AJ37" s="134">
        <f t="array" aca="1" ref="AJ37:AJ39" ca="1">MMULT($EH$22:$EJ$24,AJ31:AJ33)</f>
        <v>100</v>
      </c>
      <c r="AK37" s="134">
        <f t="array" aca="1" ref="AK37:AK39" ca="1">MMULT($EH$22:$EJ$24,AK31:AK33)</f>
        <v>100</v>
      </c>
      <c r="AL37" s="134">
        <f t="array" aca="1" ref="AL37:AL39" ca="1">MMULT($EH$22:$EJ$24,AL31:AL33)</f>
        <v>100</v>
      </c>
      <c r="AM37" s="134">
        <f t="array" aca="1" ref="AM37:AM39" ca="1">MMULT($EH$22:$EJ$24,AM31:AM33)</f>
        <v>100</v>
      </c>
      <c r="AN37" s="134">
        <f t="array" aca="1" ref="AN37:AN39" ca="1">MMULT($EH$22:$EJ$24,AN31:AN33)</f>
        <v>100</v>
      </c>
      <c r="AO37" s="134">
        <f t="array" aca="1" ref="AO37:AO39" ca="1">MMULT($EH$22:$EJ$24,AO31:AO33)</f>
        <v>100</v>
      </c>
      <c r="AP37" s="134">
        <f t="array" aca="1" ref="AP37:AP39" ca="1">MMULT($EH$22:$EJ$24,AP31:AP33)</f>
        <v>100</v>
      </c>
      <c r="AQ37" s="134">
        <f t="array" aca="1" ref="AQ37:AQ39" ca="1">MMULT($EH$22:$EJ$24,AQ31:AQ33)</f>
        <v>100</v>
      </c>
      <c r="AR37" s="134">
        <f t="array" aca="1" ref="AR37:AR39" ca="1">MMULT($EH$22:$EJ$24,AR31:AR33)</f>
        <v>100</v>
      </c>
      <c r="AS37" s="134">
        <f t="array" aca="1" ref="AS37:AS39" ca="1">MMULT($EH$22:$EJ$24,AS31:AS33)</f>
        <v>100</v>
      </c>
      <c r="AT37" s="134">
        <f t="array" aca="1" ref="AT37:AT39" ca="1">MMULT($EH$22:$EJ$24,AT31:AT33)</f>
        <v>100</v>
      </c>
      <c r="AU37" s="134">
        <f t="array" aca="1" ref="AU37:AU39" ca="1">MMULT($EH$22:$EJ$24,AU31:AU33)</f>
        <v>100</v>
      </c>
      <c r="AV37" s="134">
        <f t="array" aca="1" ref="AV37:AV39" ca="1">MMULT($EH$22:$EJ$24,AV31:AV33)</f>
        <v>100</v>
      </c>
      <c r="AW37" s="134">
        <f t="array" aca="1" ref="AW37:AW39" ca="1">MMULT($EH$22:$EJ$24,AW31:AW33)</f>
        <v>100</v>
      </c>
      <c r="AX37" s="134">
        <f t="array" aca="1" ref="AX37:AX39" ca="1">MMULT($EH$22:$EJ$24,AX31:AX33)</f>
        <v>100</v>
      </c>
      <c r="AY37" s="134">
        <f t="array" aca="1" ref="AY37:AY39" ca="1">MMULT($EH$22:$EJ$24,AY31:AY33)</f>
        <v>100</v>
      </c>
      <c r="AZ37" s="134">
        <f t="array" aca="1" ref="AZ37:AZ39" ca="1">MMULT($EH$22:$EJ$24,AZ31:AZ33)</f>
        <v>100</v>
      </c>
      <c r="BA37" s="134">
        <f t="array" aca="1" ref="BA37:BA39" ca="1">MMULT($EH$22:$EJ$24,BA31:BA33)</f>
        <v>100</v>
      </c>
      <c r="BB37" s="134">
        <f t="array" aca="1" ref="BB37:BB39" ca="1">MMULT($EH$22:$EJ$24,BB31:BB33)</f>
        <v>100</v>
      </c>
      <c r="BC37" s="134">
        <f t="array" aca="1" ref="BC37:BC39" ca="1">MMULT($EH$22:$EJ$24,BC31:BC33)</f>
        <v>100</v>
      </c>
      <c r="BD37" s="134">
        <f t="array" aca="1" ref="BD37:BD39" ca="1">MMULT($EH$22:$EJ$24,BD31:BD33)</f>
        <v>100</v>
      </c>
      <c r="BE37" s="134">
        <f t="array" aca="1" ref="BE37:BE39" ca="1">MMULT($EH$22:$EJ$24,BE31:BE33)</f>
        <v>100</v>
      </c>
      <c r="BF37" s="134">
        <f t="array" aca="1" ref="BF37:BF39" ca="1">MMULT($EH$22:$EJ$24,BF31:BF33)</f>
        <v>100</v>
      </c>
      <c r="BG37" s="134">
        <f t="array" aca="1" ref="BG37:BG39" ca="1">MMULT($EH$22:$EJ$24,BG31:BG33)</f>
        <v>100</v>
      </c>
      <c r="BH37" s="134">
        <f t="array" aca="1" ref="BH37:BH39" ca="1">MMULT($EH$22:$EJ$24,BH31:BH33)</f>
        <v>100</v>
      </c>
      <c r="BI37" s="134">
        <f t="array" aca="1" ref="BI37:BI39" ca="1">MMULT($EH$22:$EJ$24,BI31:BI33)</f>
        <v>100</v>
      </c>
      <c r="BJ37" s="134">
        <f t="array" aca="1" ref="BJ37:BJ39" ca="1">MMULT($EH$22:$EJ$24,BJ31:BJ33)</f>
        <v>100</v>
      </c>
      <c r="BK37" s="134">
        <f t="array" aca="1" ref="BK37:BK39" ca="1">MMULT($EH$22:$EJ$24,BK31:BK33)</f>
        <v>100</v>
      </c>
      <c r="BL37" s="134">
        <f t="array" aca="1" ref="BL37:BL39" ca="1">MMULT($EH$22:$EJ$24,BL31:BL33)</f>
        <v>100</v>
      </c>
      <c r="BM37" s="134">
        <f t="array" aca="1" ref="BM37:BM39" ca="1">MMULT($EH$22:$EJ$24,BM31:BM33)</f>
        <v>100</v>
      </c>
      <c r="BN37" s="134">
        <f t="array" aca="1" ref="BN37:BN39" ca="1">MMULT($EH$22:$EJ$24,BN31:BN33)</f>
        <v>100</v>
      </c>
      <c r="BO37" s="134">
        <f t="array" aca="1" ref="BO37:BO39" ca="1">MMULT($EH$22:$EJ$24,BO31:BO33)</f>
        <v>100</v>
      </c>
      <c r="BP37" s="134">
        <f t="array" aca="1" ref="BP37:BP39" ca="1">MMULT($EH$22:$EJ$24,BP31:BP33)</f>
        <v>100</v>
      </c>
      <c r="BQ37" s="134">
        <f t="array" aca="1" ref="BQ37:BQ39" ca="1">MMULT($EH$22:$EJ$24,BQ31:BQ33)</f>
        <v>100</v>
      </c>
      <c r="BR37" s="134">
        <f t="array" aca="1" ref="BR37:BR39" ca="1">MMULT($EH$22:$EJ$24,BR31:BR33)</f>
        <v>100</v>
      </c>
      <c r="BS37" s="134">
        <f t="array" aca="1" ref="BS37:BS39" ca="1">MMULT($EH$22:$EJ$24,BS31:BS33)</f>
        <v>100</v>
      </c>
      <c r="BT37" s="134">
        <f t="array" aca="1" ref="BT37:BT39" ca="1">MMULT($EH$22:$EJ$24,BT31:BT33)</f>
        <v>100</v>
      </c>
      <c r="BU37" s="134">
        <f t="array" aca="1" ref="BU37:BU39" ca="1">MMULT($EH$22:$EJ$24,BU31:BU33)</f>
        <v>100</v>
      </c>
      <c r="BV37" s="134">
        <f t="array" aca="1" ref="BV37:BV39" ca="1">MMULT($EH$22:$EJ$24,BV31:BV33)</f>
        <v>100</v>
      </c>
      <c r="BW37" s="134">
        <f t="array" aca="1" ref="BW37:BW39" ca="1">MMULT($EH$22:$EJ$24,BW31:BW33)</f>
        <v>100</v>
      </c>
      <c r="BX37" s="134">
        <f t="array" aca="1" ref="BX37:BX39" ca="1">MMULT($EH$22:$EJ$24,BX31:BX33)</f>
        <v>100</v>
      </c>
      <c r="BY37" s="134">
        <f t="array" aca="1" ref="BY37:BY39" ca="1">MMULT($EH$22:$EJ$24,BY31:BY33)</f>
        <v>100</v>
      </c>
      <c r="BZ37" s="134">
        <f t="array" aca="1" ref="BZ37:BZ39" ca="1">MMULT($EH$22:$EJ$24,BZ31:BZ33)</f>
        <v>100</v>
      </c>
      <c r="CA37" s="134">
        <f t="array" aca="1" ref="CA37:CA39" ca="1">MMULT($EH$22:$EJ$24,CA31:CA33)</f>
        <v>100</v>
      </c>
      <c r="CB37" s="134">
        <f t="array" aca="1" ref="CB37:CB39" ca="1">MMULT($EH$22:$EJ$24,CB31:CB33)</f>
        <v>100</v>
      </c>
      <c r="CC37" s="134">
        <f t="array" aca="1" ref="CC37:CC39" ca="1">MMULT($EH$22:$EJ$24,CC31:CC33)</f>
        <v>100</v>
      </c>
      <c r="CD37" s="134">
        <f t="array" aca="1" ref="CD37:CD39" ca="1">MMULT($EH$22:$EJ$24,CD31:CD33)</f>
        <v>100</v>
      </c>
      <c r="CE37" s="134">
        <f t="array" aca="1" ref="CE37:CE39" ca="1">MMULT($EH$22:$EJ$24,CE31:CE33)</f>
        <v>100</v>
      </c>
      <c r="CF37" s="134">
        <f t="array" aca="1" ref="CF37:CF39" ca="1">MMULT($EH$22:$EJ$24,CF31:CF33)</f>
        <v>100</v>
      </c>
      <c r="CG37" s="134">
        <f t="array" aca="1" ref="CG37:CG39" ca="1">MMULT($EH$22:$EJ$24,CG31:CG33)</f>
        <v>100</v>
      </c>
      <c r="CH37" s="134">
        <f t="array" aca="1" ref="CH37:CH39" ca="1">MMULT($EH$22:$EJ$24,CH31:CH33)</f>
        <v>100</v>
      </c>
      <c r="CI37" s="134">
        <f t="array" aca="1" ref="CI37:CI39" ca="1">MMULT($EH$22:$EJ$24,CI31:CI33)</f>
        <v>100</v>
      </c>
      <c r="CJ37" s="134">
        <f t="array" aca="1" ref="CJ37:CJ39" ca="1">MMULT($EH$22:$EJ$24,CJ31:CJ33)</f>
        <v>100</v>
      </c>
      <c r="CK37" s="134">
        <f t="array" aca="1" ref="CK37:CK39" ca="1">MMULT($EH$22:$EJ$24,CK31:CK33)</f>
        <v>100</v>
      </c>
      <c r="CL37" s="134">
        <f t="array" aca="1" ref="CL37:CL39" ca="1">MMULT($EH$22:$EJ$24,CL31:CL33)</f>
        <v>100</v>
      </c>
      <c r="CM37" s="134">
        <f t="array" aca="1" ref="CM37:CM39" ca="1">MMULT($EH$22:$EJ$24,CM31:CM33)</f>
        <v>100</v>
      </c>
      <c r="CN37" s="134">
        <f t="array" aca="1" ref="CN37:CN39" ca="1">MMULT($EH$22:$EJ$24,CN31:CN33)</f>
        <v>100</v>
      </c>
      <c r="CO37" s="134">
        <f t="array" aca="1" ref="CO37:CO39" ca="1">MMULT($EH$22:$EJ$24,CO31:CO33)</f>
        <v>100</v>
      </c>
      <c r="CP37" s="134">
        <f t="array" aca="1" ref="CP37:CP39" ca="1">MMULT($EH$22:$EJ$24,CP31:CP33)</f>
        <v>100</v>
      </c>
      <c r="CQ37" s="134">
        <f t="array" aca="1" ref="CQ37:CQ39" ca="1">MMULT($EH$22:$EJ$24,CQ31:CQ33)</f>
        <v>100</v>
      </c>
      <c r="CR37" s="134">
        <f t="array" aca="1" ref="CR37:CR39" ca="1">MMULT($EH$22:$EJ$24,CR31:CR33)</f>
        <v>100</v>
      </c>
      <c r="CS37" s="134">
        <f t="array" aca="1" ref="CS37:CS39" ca="1">MMULT($EH$22:$EJ$24,CS31:CS33)</f>
        <v>100</v>
      </c>
      <c r="CT37" s="134">
        <f t="array" aca="1" ref="CT37:CT39" ca="1">MMULT($EH$22:$EJ$24,CT31:CT33)</f>
        <v>100</v>
      </c>
      <c r="CU37" s="134">
        <f t="array" aca="1" ref="CU37:CU39" ca="1">MMULT($EH$22:$EJ$24,CU31:CU33)</f>
        <v>100</v>
      </c>
      <c r="CV37" s="134">
        <f t="array" aca="1" ref="CV37:CV39" ca="1">MMULT($EH$22:$EJ$24,CV31:CV33)</f>
        <v>100</v>
      </c>
      <c r="CW37" s="134">
        <f t="array" aca="1" ref="CW37:CW39" ca="1">MMULT($EH$22:$EJ$24,CW31:CW33)</f>
        <v>100</v>
      </c>
      <c r="CX37" s="134">
        <f t="array" aca="1" ref="CX37:CX39" ca="1">MMULT($EH$22:$EJ$24,CX31:CX33)</f>
        <v>100</v>
      </c>
      <c r="CY37" s="134">
        <f t="array" aca="1" ref="CY37:CY39" ca="1">MMULT($EH$22:$EJ$24,CY31:CY33)</f>
        <v>100</v>
      </c>
      <c r="CZ37" s="134">
        <f t="array" aca="1" ref="CZ37:CZ39" ca="1">MMULT($EH$22:$EJ$24,CZ31:CZ33)</f>
        <v>100</v>
      </c>
      <c r="DA37" s="134">
        <f t="array" aca="1" ref="DA37:DA39" ca="1">MMULT($EH$22:$EJ$24,DA31:DA33)</f>
        <v>100</v>
      </c>
      <c r="DB37" s="134">
        <f t="array" aca="1" ref="DB37:DB39" ca="1">MMULT($EH$22:$EJ$24,DB31:DB33)</f>
        <v>100</v>
      </c>
      <c r="DC37" s="134">
        <f t="array" aca="1" ref="DC37:DC39" ca="1">MMULT($EH$22:$EJ$24,DC31:DC33)</f>
        <v>100</v>
      </c>
      <c r="DD37" s="134">
        <f t="array" aca="1" ref="DD37:DD39" ca="1">MMULT($EH$22:$EJ$24,DD31:DD33)</f>
        <v>100</v>
      </c>
      <c r="DE37" s="134">
        <f t="array" aca="1" ref="DE37:DE39" ca="1">MMULT($EH$22:$EJ$24,DE31:DE33)</f>
        <v>100</v>
      </c>
      <c r="DF37" s="134">
        <f t="array" aca="1" ref="DF37:DF39" ca="1">MMULT($EH$22:$EJ$24,DF31:DF33)</f>
        <v>100</v>
      </c>
      <c r="DG37" s="134">
        <f t="array" aca="1" ref="DG37:DG39" ca="1">MMULT($EH$22:$EJ$24,DG31:DG33)</f>
        <v>100</v>
      </c>
      <c r="DH37" s="134">
        <f t="array" aca="1" ref="DH37:DH39" ca="1">MMULT($EH$22:$EJ$24,DH31:DH33)</f>
        <v>100</v>
      </c>
      <c r="DI37" s="134">
        <f t="array" aca="1" ref="DI37:DI39" ca="1">MMULT($EH$22:$EJ$24,DI31:DI33)</f>
        <v>100</v>
      </c>
      <c r="DJ37" s="134">
        <f t="array" aca="1" ref="DJ37:DJ39" ca="1">MMULT($EH$22:$EJ$24,DJ31:DJ33)</f>
        <v>100</v>
      </c>
      <c r="DK37" s="134">
        <f t="array" aca="1" ref="DK37:DK39" ca="1">MMULT($EH$22:$EJ$24,DK31:DK33)</f>
        <v>100</v>
      </c>
      <c r="DL37" s="134">
        <f t="array" aca="1" ref="DL37:DL39" ca="1">MMULT($EH$22:$EJ$24,DL31:DL33)</f>
        <v>100</v>
      </c>
      <c r="DM37" s="134">
        <f t="array" aca="1" ref="DM37:DM39" ca="1">MMULT($EH$22:$EJ$24,DM31:DM33)</f>
        <v>100</v>
      </c>
      <c r="DN37" s="134">
        <f t="array" aca="1" ref="DN37:DN39" ca="1">MMULT($EH$22:$EJ$24,DN31:DN33)</f>
        <v>100</v>
      </c>
      <c r="DO37" s="134">
        <f t="array" aca="1" ref="DO37:DO39" ca="1">MMULT($EH$22:$EJ$24,DO31:DO33)</f>
        <v>100</v>
      </c>
      <c r="DP37" s="134">
        <f t="array" aca="1" ref="DP37:DP39" ca="1">MMULT($EH$22:$EJ$24,DP31:DP33)</f>
        <v>100</v>
      </c>
      <c r="DQ37" s="134">
        <f t="array" aca="1" ref="DQ37:DQ39" ca="1">MMULT($EH$22:$EJ$24,DQ31:DQ33)</f>
        <v>100</v>
      </c>
      <c r="DS37" s="128" t="s">
        <v>198</v>
      </c>
      <c r="DT37" s="135">
        <f ca="1"/>
        <v>89.234962210431519</v>
      </c>
      <c r="DU37" s="135">
        <f ca="1"/>
        <v>-1.3888608656894932</v>
      </c>
      <c r="DV37" s="135">
        <f ca="1"/>
        <v>20.893199830824535</v>
      </c>
      <c r="DW37" s="135">
        <f ca="1"/>
        <v>89.279198433576695</v>
      </c>
      <c r="DX37" s="135">
        <f ca="1"/>
        <v>-2.9639824667783876</v>
      </c>
      <c r="DY37" s="135">
        <f ca="1"/>
        <v>22.263174409786849</v>
      </c>
      <c r="DZ37" s="127">
        <f ca="1"/>
        <v>2.0880122721521444</v>
      </c>
      <c r="EA37" s="127">
        <f t="shared" ref="EA37:EA68" ca="1" si="75">DZ37^2</f>
        <v>4.359795248657961</v>
      </c>
      <c r="EB37" s="127">
        <f t="shared" ref="EB37:EB68" ca="1" si="76">MOD(ATAN2(DU37,DV37),2*PI())</f>
        <v>1.6371729741743075</v>
      </c>
      <c r="EC37" s="127">
        <f ca="1"/>
        <v>9.291132423235153E-2</v>
      </c>
      <c r="ED37" s="127">
        <f ca="1"/>
        <v>3.7803122828059657</v>
      </c>
      <c r="EE37" s="127">
        <f t="shared" ca="1" si="9"/>
        <v>3.7803122828059657</v>
      </c>
      <c r="EF37" s="126">
        <f t="shared" ca="1" si="10"/>
        <v>5</v>
      </c>
      <c r="EK37" s="127"/>
      <c r="EL37" s="128">
        <v>412</v>
      </c>
      <c r="EM37" s="237">
        <f ca="1">IF(Calculator!$C$3,OFFSET('SPD Library'!B37,0,Calculator!$C$3-1),Calculator!C38)</f>
        <v>0.14138000000000001</v>
      </c>
      <c r="EN37" s="127">
        <f ca="1">RefCalc!B37</f>
        <v>0.42178463934152022</v>
      </c>
      <c r="EO37" s="127">
        <f ca="1">RefCalc!F37</f>
        <v>0.85398734821012823</v>
      </c>
      <c r="EP37" s="127"/>
    </row>
    <row r="38" spans="2:146" ht="13.5" customHeight="1">
      <c r="B38" s="125"/>
      <c r="C38" s="125"/>
      <c r="D38" s="125"/>
      <c r="E38" s="125"/>
      <c r="F38" s="125"/>
      <c r="G38" s="125"/>
      <c r="H38" s="125"/>
      <c r="I38" s="125"/>
      <c r="J38" s="125"/>
      <c r="K38" s="125"/>
      <c r="L38" s="125"/>
      <c r="M38" s="125"/>
      <c r="N38" s="125"/>
      <c r="O38" s="125"/>
      <c r="P38" s="125"/>
      <c r="Q38" s="125"/>
      <c r="R38" s="125"/>
      <c r="U38" s="133" t="s">
        <v>106</v>
      </c>
      <c r="V38" s="134">
        <f ca="1"/>
        <v>100.00000000000001</v>
      </c>
      <c r="W38" s="134">
        <f ca="1"/>
        <v>100.00000000000001</v>
      </c>
      <c r="X38" s="134">
        <f ca="1"/>
        <v>100.00000000000001</v>
      </c>
      <c r="Y38" s="134">
        <f ca="1"/>
        <v>100.00000000000001</v>
      </c>
      <c r="Z38" s="134">
        <f ca="1"/>
        <v>100.00000000000001</v>
      </c>
      <c r="AA38" s="134">
        <f ca="1"/>
        <v>100.00000000000001</v>
      </c>
      <c r="AB38" s="134">
        <f ca="1"/>
        <v>100.00000000000001</v>
      </c>
      <c r="AC38" s="134">
        <f ca="1"/>
        <v>100.00000000000001</v>
      </c>
      <c r="AD38" s="134">
        <f ca="1"/>
        <v>100.00000000000001</v>
      </c>
      <c r="AE38" s="134">
        <f ca="1"/>
        <v>100.00000000000001</v>
      </c>
      <c r="AF38" s="134">
        <f ca="1"/>
        <v>100.00000000000001</v>
      </c>
      <c r="AG38" s="134">
        <f ca="1"/>
        <v>100.00000000000001</v>
      </c>
      <c r="AH38" s="134">
        <f ca="1"/>
        <v>100.00000000000001</v>
      </c>
      <c r="AI38" s="134">
        <f ca="1"/>
        <v>100.00000000000001</v>
      </c>
      <c r="AJ38" s="134">
        <f ca="1"/>
        <v>100.00000000000001</v>
      </c>
      <c r="AK38" s="134">
        <f ca="1"/>
        <v>100.00000000000001</v>
      </c>
      <c r="AL38" s="134">
        <f ca="1"/>
        <v>100.00000000000001</v>
      </c>
      <c r="AM38" s="134">
        <f ca="1"/>
        <v>100.00000000000001</v>
      </c>
      <c r="AN38" s="134">
        <f ca="1"/>
        <v>100.00000000000001</v>
      </c>
      <c r="AO38" s="134">
        <f ca="1"/>
        <v>100.00000000000001</v>
      </c>
      <c r="AP38" s="134">
        <f ca="1"/>
        <v>100.00000000000001</v>
      </c>
      <c r="AQ38" s="134">
        <f ca="1"/>
        <v>100.00000000000001</v>
      </c>
      <c r="AR38" s="134">
        <f ca="1"/>
        <v>100.00000000000001</v>
      </c>
      <c r="AS38" s="134">
        <f ca="1"/>
        <v>100.00000000000001</v>
      </c>
      <c r="AT38" s="134">
        <f ca="1"/>
        <v>100.00000000000001</v>
      </c>
      <c r="AU38" s="134">
        <f ca="1"/>
        <v>100.00000000000001</v>
      </c>
      <c r="AV38" s="134">
        <f ca="1"/>
        <v>100.00000000000001</v>
      </c>
      <c r="AW38" s="134">
        <f ca="1"/>
        <v>100.00000000000001</v>
      </c>
      <c r="AX38" s="134">
        <f ca="1"/>
        <v>100.00000000000001</v>
      </c>
      <c r="AY38" s="134">
        <f ca="1"/>
        <v>100.00000000000001</v>
      </c>
      <c r="AZ38" s="134">
        <f ca="1"/>
        <v>100.00000000000001</v>
      </c>
      <c r="BA38" s="134">
        <f ca="1"/>
        <v>100.00000000000001</v>
      </c>
      <c r="BB38" s="134">
        <f ca="1"/>
        <v>100.00000000000001</v>
      </c>
      <c r="BC38" s="134">
        <f ca="1"/>
        <v>100.00000000000001</v>
      </c>
      <c r="BD38" s="134">
        <f ca="1"/>
        <v>100.00000000000001</v>
      </c>
      <c r="BE38" s="134">
        <f ca="1"/>
        <v>100.00000000000001</v>
      </c>
      <c r="BF38" s="134">
        <f ca="1"/>
        <v>100.00000000000001</v>
      </c>
      <c r="BG38" s="134">
        <f ca="1"/>
        <v>100.00000000000001</v>
      </c>
      <c r="BH38" s="134">
        <f ca="1"/>
        <v>100.00000000000001</v>
      </c>
      <c r="BI38" s="134">
        <f ca="1"/>
        <v>100.00000000000001</v>
      </c>
      <c r="BJ38" s="134">
        <f ca="1"/>
        <v>100.00000000000001</v>
      </c>
      <c r="BK38" s="134">
        <f ca="1"/>
        <v>100.00000000000001</v>
      </c>
      <c r="BL38" s="134">
        <f ca="1"/>
        <v>100.00000000000001</v>
      </c>
      <c r="BM38" s="134">
        <f ca="1"/>
        <v>100.00000000000001</v>
      </c>
      <c r="BN38" s="134">
        <f ca="1"/>
        <v>100.00000000000001</v>
      </c>
      <c r="BO38" s="134">
        <f ca="1"/>
        <v>100.00000000000001</v>
      </c>
      <c r="BP38" s="134">
        <f ca="1"/>
        <v>100.00000000000001</v>
      </c>
      <c r="BQ38" s="134">
        <f ca="1"/>
        <v>100.00000000000001</v>
      </c>
      <c r="BR38" s="134">
        <f ca="1"/>
        <v>100.00000000000001</v>
      </c>
      <c r="BS38" s="134">
        <f ca="1"/>
        <v>100.00000000000001</v>
      </c>
      <c r="BT38" s="134">
        <f ca="1"/>
        <v>100.00000000000001</v>
      </c>
      <c r="BU38" s="134">
        <f ca="1"/>
        <v>100.00000000000001</v>
      </c>
      <c r="BV38" s="134">
        <f ca="1"/>
        <v>100.00000000000001</v>
      </c>
      <c r="BW38" s="134">
        <f ca="1"/>
        <v>100.00000000000001</v>
      </c>
      <c r="BX38" s="134">
        <f ca="1"/>
        <v>100.00000000000001</v>
      </c>
      <c r="BY38" s="134">
        <f ca="1"/>
        <v>100.00000000000001</v>
      </c>
      <c r="BZ38" s="134">
        <f ca="1"/>
        <v>100.00000000000001</v>
      </c>
      <c r="CA38" s="134">
        <f ca="1"/>
        <v>100.00000000000001</v>
      </c>
      <c r="CB38" s="134">
        <f ca="1"/>
        <v>100.00000000000001</v>
      </c>
      <c r="CC38" s="134">
        <f ca="1"/>
        <v>100.00000000000001</v>
      </c>
      <c r="CD38" s="134">
        <f ca="1"/>
        <v>100.00000000000001</v>
      </c>
      <c r="CE38" s="134">
        <f ca="1"/>
        <v>100.00000000000001</v>
      </c>
      <c r="CF38" s="134">
        <f ca="1"/>
        <v>100.00000000000001</v>
      </c>
      <c r="CG38" s="134">
        <f ca="1"/>
        <v>100.00000000000001</v>
      </c>
      <c r="CH38" s="134">
        <f ca="1"/>
        <v>100.00000000000001</v>
      </c>
      <c r="CI38" s="134">
        <f ca="1"/>
        <v>100.00000000000001</v>
      </c>
      <c r="CJ38" s="134">
        <f ca="1"/>
        <v>100.00000000000001</v>
      </c>
      <c r="CK38" s="134">
        <f ca="1"/>
        <v>100.00000000000001</v>
      </c>
      <c r="CL38" s="134">
        <f ca="1"/>
        <v>100.00000000000001</v>
      </c>
      <c r="CM38" s="134">
        <f ca="1"/>
        <v>100.00000000000001</v>
      </c>
      <c r="CN38" s="134">
        <f ca="1"/>
        <v>100.00000000000001</v>
      </c>
      <c r="CO38" s="134">
        <f ca="1"/>
        <v>100.00000000000001</v>
      </c>
      <c r="CP38" s="134">
        <f ca="1"/>
        <v>100.00000000000001</v>
      </c>
      <c r="CQ38" s="134">
        <f ca="1"/>
        <v>100.00000000000001</v>
      </c>
      <c r="CR38" s="134">
        <f ca="1"/>
        <v>100.00000000000001</v>
      </c>
      <c r="CS38" s="134">
        <f ca="1"/>
        <v>100.00000000000001</v>
      </c>
      <c r="CT38" s="134">
        <f ca="1"/>
        <v>100.00000000000001</v>
      </c>
      <c r="CU38" s="134">
        <f ca="1"/>
        <v>100.00000000000001</v>
      </c>
      <c r="CV38" s="134">
        <f ca="1"/>
        <v>100.00000000000001</v>
      </c>
      <c r="CW38" s="134">
        <f ca="1"/>
        <v>100.00000000000001</v>
      </c>
      <c r="CX38" s="134">
        <f ca="1"/>
        <v>100.00000000000001</v>
      </c>
      <c r="CY38" s="134">
        <f ca="1"/>
        <v>100.00000000000001</v>
      </c>
      <c r="CZ38" s="134">
        <f ca="1"/>
        <v>100.00000000000001</v>
      </c>
      <c r="DA38" s="134">
        <f ca="1"/>
        <v>100.00000000000001</v>
      </c>
      <c r="DB38" s="134">
        <f ca="1"/>
        <v>100.00000000000001</v>
      </c>
      <c r="DC38" s="134">
        <f ca="1"/>
        <v>100.00000000000001</v>
      </c>
      <c r="DD38" s="134">
        <f ca="1"/>
        <v>100.00000000000001</v>
      </c>
      <c r="DE38" s="134">
        <f ca="1"/>
        <v>100.00000000000001</v>
      </c>
      <c r="DF38" s="134">
        <f ca="1"/>
        <v>100.00000000000001</v>
      </c>
      <c r="DG38" s="134">
        <f ca="1"/>
        <v>100.00000000000001</v>
      </c>
      <c r="DH38" s="134">
        <f ca="1"/>
        <v>100.00000000000001</v>
      </c>
      <c r="DI38" s="134">
        <f ca="1"/>
        <v>100.00000000000001</v>
      </c>
      <c r="DJ38" s="134">
        <f ca="1"/>
        <v>100.00000000000001</v>
      </c>
      <c r="DK38" s="134">
        <f ca="1"/>
        <v>100.00000000000001</v>
      </c>
      <c r="DL38" s="134">
        <f ca="1"/>
        <v>100.00000000000001</v>
      </c>
      <c r="DM38" s="134">
        <f ca="1"/>
        <v>100.00000000000001</v>
      </c>
      <c r="DN38" s="134">
        <f ca="1"/>
        <v>100.00000000000001</v>
      </c>
      <c r="DO38" s="134">
        <f ca="1"/>
        <v>100.00000000000001</v>
      </c>
      <c r="DP38" s="134">
        <f ca="1"/>
        <v>100.00000000000001</v>
      </c>
      <c r="DQ38" s="134">
        <f ca="1"/>
        <v>100.00000000000001</v>
      </c>
      <c r="DS38" s="128" t="s">
        <v>199</v>
      </c>
      <c r="DT38" s="135">
        <f ca="1"/>
        <v>61.354318076472872</v>
      </c>
      <c r="DU38" s="135">
        <f ca="1"/>
        <v>-1.572889422939082</v>
      </c>
      <c r="DV38" s="135">
        <f ca="1"/>
        <v>29.289877922390815</v>
      </c>
      <c r="DW38" s="135">
        <f ca="1"/>
        <v>62.160082701645038</v>
      </c>
      <c r="DX38" s="135">
        <f ca="1"/>
        <v>-3.3020172993505938</v>
      </c>
      <c r="DY38" s="135">
        <f ca="1"/>
        <v>30.256934550765308</v>
      </c>
      <c r="DZ38" s="127">
        <f ca="1"/>
        <v>2.1387702930995811</v>
      </c>
      <c r="EA38" s="127">
        <f t="shared" ca="1" si="75"/>
        <v>4.5743383666452679</v>
      </c>
      <c r="EB38" s="127">
        <f t="shared" ca="1" si="76"/>
        <v>1.62444558013518</v>
      </c>
      <c r="EC38" s="127">
        <f ca="1"/>
        <v>5.2295109576363276E-2</v>
      </c>
      <c r="ED38" s="127">
        <f ca="1"/>
        <v>3.1543126926332405</v>
      </c>
      <c r="EE38" s="127">
        <f t="shared" ca="1" si="9"/>
        <v>3.1543126926332405</v>
      </c>
      <c r="EF38" s="126">
        <f t="shared" ca="1" si="10"/>
        <v>5</v>
      </c>
      <c r="EK38" s="127"/>
      <c r="EL38" s="128">
        <v>413</v>
      </c>
      <c r="EM38" s="237">
        <f ca="1">IF(Calculator!$C$3,OFFSET('SPD Library'!B38,0,Calculator!$C$3-1),Calculator!C39)</f>
        <v>0.14188000000000001</v>
      </c>
      <c r="EN38" s="127">
        <f ca="1">RefCalc!B38</f>
        <v>0.42327630944811778</v>
      </c>
      <c r="EO38" s="127">
        <f ca="1">RefCalc!F38</f>
        <v>0.85590909641058699</v>
      </c>
      <c r="EP38" s="127"/>
    </row>
    <row r="39" spans="2:146" ht="13.5" customHeight="1">
      <c r="B39" s="125"/>
      <c r="C39" s="125"/>
      <c r="D39" s="125"/>
      <c r="E39" s="125"/>
      <c r="F39" s="125"/>
      <c r="G39" s="125"/>
      <c r="H39" s="125"/>
      <c r="I39" s="125"/>
      <c r="J39" s="125"/>
      <c r="K39" s="125"/>
      <c r="L39" s="125"/>
      <c r="M39" s="125"/>
      <c r="N39" s="125"/>
      <c r="O39" s="125"/>
      <c r="P39" s="125"/>
      <c r="Q39" s="125"/>
      <c r="R39" s="125"/>
      <c r="U39" s="133" t="s">
        <v>107</v>
      </c>
      <c r="V39" s="134">
        <f ca="1"/>
        <v>99.999999999999986</v>
      </c>
      <c r="W39" s="134">
        <f ca="1"/>
        <v>99.999999999999986</v>
      </c>
      <c r="X39" s="134">
        <f ca="1"/>
        <v>99.999999999999986</v>
      </c>
      <c r="Y39" s="134">
        <f ca="1"/>
        <v>99.999999999999986</v>
      </c>
      <c r="Z39" s="134">
        <f ca="1"/>
        <v>99.999999999999986</v>
      </c>
      <c r="AA39" s="134">
        <f ca="1"/>
        <v>99.999999999999986</v>
      </c>
      <c r="AB39" s="134">
        <f ca="1"/>
        <v>99.999999999999986</v>
      </c>
      <c r="AC39" s="134">
        <f ca="1"/>
        <v>99.999999999999986</v>
      </c>
      <c r="AD39" s="134">
        <f ca="1"/>
        <v>99.999999999999986</v>
      </c>
      <c r="AE39" s="134">
        <f ca="1"/>
        <v>99.999999999999986</v>
      </c>
      <c r="AF39" s="134">
        <f ca="1"/>
        <v>99.999999999999986</v>
      </c>
      <c r="AG39" s="134">
        <f ca="1"/>
        <v>99.999999999999986</v>
      </c>
      <c r="AH39" s="134">
        <f ca="1"/>
        <v>99.999999999999986</v>
      </c>
      <c r="AI39" s="134">
        <f ca="1"/>
        <v>99.999999999999986</v>
      </c>
      <c r="AJ39" s="134">
        <f ca="1"/>
        <v>99.999999999999986</v>
      </c>
      <c r="AK39" s="134">
        <f ca="1"/>
        <v>99.999999999999986</v>
      </c>
      <c r="AL39" s="134">
        <f ca="1"/>
        <v>99.999999999999986</v>
      </c>
      <c r="AM39" s="134">
        <f ca="1"/>
        <v>99.999999999999986</v>
      </c>
      <c r="AN39" s="134">
        <f ca="1"/>
        <v>99.999999999999986</v>
      </c>
      <c r="AO39" s="134">
        <f ca="1"/>
        <v>99.999999999999986</v>
      </c>
      <c r="AP39" s="134">
        <f ca="1"/>
        <v>99.999999999999986</v>
      </c>
      <c r="AQ39" s="134">
        <f ca="1"/>
        <v>99.999999999999986</v>
      </c>
      <c r="AR39" s="134">
        <f ca="1"/>
        <v>99.999999999999986</v>
      </c>
      <c r="AS39" s="134">
        <f ca="1"/>
        <v>99.999999999999986</v>
      </c>
      <c r="AT39" s="134">
        <f ca="1"/>
        <v>99.999999999999986</v>
      </c>
      <c r="AU39" s="134">
        <f ca="1"/>
        <v>99.999999999999986</v>
      </c>
      <c r="AV39" s="134">
        <f ca="1"/>
        <v>99.999999999999986</v>
      </c>
      <c r="AW39" s="134">
        <f ca="1"/>
        <v>99.999999999999986</v>
      </c>
      <c r="AX39" s="134">
        <f ca="1"/>
        <v>99.999999999999986</v>
      </c>
      <c r="AY39" s="134">
        <f ca="1"/>
        <v>99.999999999999986</v>
      </c>
      <c r="AZ39" s="134">
        <f ca="1"/>
        <v>99.999999999999986</v>
      </c>
      <c r="BA39" s="134">
        <f ca="1"/>
        <v>99.999999999999986</v>
      </c>
      <c r="BB39" s="134">
        <f ca="1"/>
        <v>99.999999999999986</v>
      </c>
      <c r="BC39" s="134">
        <f ca="1"/>
        <v>99.999999999999986</v>
      </c>
      <c r="BD39" s="134">
        <f ca="1"/>
        <v>99.999999999999986</v>
      </c>
      <c r="BE39" s="134">
        <f ca="1"/>
        <v>99.999999999999986</v>
      </c>
      <c r="BF39" s="134">
        <f ca="1"/>
        <v>99.999999999999986</v>
      </c>
      <c r="BG39" s="134">
        <f ca="1"/>
        <v>99.999999999999986</v>
      </c>
      <c r="BH39" s="134">
        <f ca="1"/>
        <v>99.999999999999986</v>
      </c>
      <c r="BI39" s="134">
        <f ca="1"/>
        <v>99.999999999999986</v>
      </c>
      <c r="BJ39" s="134">
        <f ca="1"/>
        <v>99.999999999999986</v>
      </c>
      <c r="BK39" s="134">
        <f ca="1"/>
        <v>99.999999999999986</v>
      </c>
      <c r="BL39" s="134">
        <f ca="1"/>
        <v>99.999999999999986</v>
      </c>
      <c r="BM39" s="134">
        <f ca="1"/>
        <v>99.999999999999986</v>
      </c>
      <c r="BN39" s="134">
        <f ca="1"/>
        <v>99.999999999999986</v>
      </c>
      <c r="BO39" s="134">
        <f ca="1"/>
        <v>99.999999999999986</v>
      </c>
      <c r="BP39" s="134">
        <f ca="1"/>
        <v>99.999999999999986</v>
      </c>
      <c r="BQ39" s="134">
        <f ca="1"/>
        <v>99.999999999999986</v>
      </c>
      <c r="BR39" s="134">
        <f ca="1"/>
        <v>99.999999999999986</v>
      </c>
      <c r="BS39" s="134">
        <f ca="1"/>
        <v>99.999999999999986</v>
      </c>
      <c r="BT39" s="134">
        <f ca="1"/>
        <v>99.999999999999986</v>
      </c>
      <c r="BU39" s="134">
        <f ca="1"/>
        <v>99.999999999999986</v>
      </c>
      <c r="BV39" s="134">
        <f ca="1"/>
        <v>99.999999999999986</v>
      </c>
      <c r="BW39" s="134">
        <f ca="1"/>
        <v>99.999999999999986</v>
      </c>
      <c r="BX39" s="134">
        <f ca="1"/>
        <v>99.999999999999986</v>
      </c>
      <c r="BY39" s="134">
        <f ca="1"/>
        <v>99.999999999999986</v>
      </c>
      <c r="BZ39" s="134">
        <f ca="1"/>
        <v>99.999999999999986</v>
      </c>
      <c r="CA39" s="134">
        <f ca="1"/>
        <v>99.999999999999986</v>
      </c>
      <c r="CB39" s="134">
        <f ca="1"/>
        <v>99.999999999999986</v>
      </c>
      <c r="CC39" s="134">
        <f ca="1"/>
        <v>99.999999999999986</v>
      </c>
      <c r="CD39" s="134">
        <f ca="1"/>
        <v>99.999999999999986</v>
      </c>
      <c r="CE39" s="134">
        <f ca="1"/>
        <v>99.999999999999986</v>
      </c>
      <c r="CF39" s="134">
        <f ca="1"/>
        <v>99.999999999999986</v>
      </c>
      <c r="CG39" s="134">
        <f ca="1"/>
        <v>99.999999999999986</v>
      </c>
      <c r="CH39" s="134">
        <f ca="1"/>
        <v>99.999999999999986</v>
      </c>
      <c r="CI39" s="134">
        <f ca="1"/>
        <v>99.999999999999986</v>
      </c>
      <c r="CJ39" s="134">
        <f ca="1"/>
        <v>99.999999999999986</v>
      </c>
      <c r="CK39" s="134">
        <f ca="1"/>
        <v>99.999999999999986</v>
      </c>
      <c r="CL39" s="134">
        <f ca="1"/>
        <v>99.999999999999986</v>
      </c>
      <c r="CM39" s="134">
        <f ca="1"/>
        <v>99.999999999999986</v>
      </c>
      <c r="CN39" s="134">
        <f ca="1"/>
        <v>99.999999999999986</v>
      </c>
      <c r="CO39" s="134">
        <f ca="1"/>
        <v>99.999999999999986</v>
      </c>
      <c r="CP39" s="134">
        <f ca="1"/>
        <v>99.999999999999986</v>
      </c>
      <c r="CQ39" s="134">
        <f ca="1"/>
        <v>99.999999999999986</v>
      </c>
      <c r="CR39" s="134">
        <f ca="1"/>
        <v>99.999999999999986</v>
      </c>
      <c r="CS39" s="134">
        <f ca="1"/>
        <v>99.999999999999986</v>
      </c>
      <c r="CT39" s="134">
        <f ca="1"/>
        <v>99.999999999999986</v>
      </c>
      <c r="CU39" s="134">
        <f ca="1"/>
        <v>99.999999999999986</v>
      </c>
      <c r="CV39" s="134">
        <f ca="1"/>
        <v>99.999999999999986</v>
      </c>
      <c r="CW39" s="134">
        <f ca="1"/>
        <v>99.999999999999986</v>
      </c>
      <c r="CX39" s="134">
        <f ca="1"/>
        <v>99.999999999999986</v>
      </c>
      <c r="CY39" s="134">
        <f ca="1"/>
        <v>99.999999999999986</v>
      </c>
      <c r="CZ39" s="134">
        <f ca="1"/>
        <v>99.999999999999986</v>
      </c>
      <c r="DA39" s="134">
        <f ca="1"/>
        <v>99.999999999999986</v>
      </c>
      <c r="DB39" s="134">
        <f ca="1"/>
        <v>99.999999999999986</v>
      </c>
      <c r="DC39" s="134">
        <f ca="1"/>
        <v>99.999999999999986</v>
      </c>
      <c r="DD39" s="134">
        <f ca="1"/>
        <v>99.999999999999986</v>
      </c>
      <c r="DE39" s="134">
        <f ca="1"/>
        <v>99.999999999999986</v>
      </c>
      <c r="DF39" s="134">
        <f ca="1"/>
        <v>99.999999999999986</v>
      </c>
      <c r="DG39" s="134">
        <f ca="1"/>
        <v>99.999999999999986</v>
      </c>
      <c r="DH39" s="134">
        <f ca="1"/>
        <v>99.999999999999986</v>
      </c>
      <c r="DI39" s="134">
        <f ca="1"/>
        <v>99.999999999999986</v>
      </c>
      <c r="DJ39" s="134">
        <f ca="1"/>
        <v>99.999999999999986</v>
      </c>
      <c r="DK39" s="134">
        <f ca="1"/>
        <v>99.999999999999986</v>
      </c>
      <c r="DL39" s="134">
        <f ca="1"/>
        <v>99.999999999999986</v>
      </c>
      <c r="DM39" s="134">
        <f ca="1"/>
        <v>99.999999999999986</v>
      </c>
      <c r="DN39" s="134">
        <f ca="1"/>
        <v>99.999999999999986</v>
      </c>
      <c r="DO39" s="134">
        <f ca="1"/>
        <v>99.999999999999986</v>
      </c>
      <c r="DP39" s="134">
        <f ca="1"/>
        <v>99.999999999999986</v>
      </c>
      <c r="DQ39" s="134">
        <f ca="1"/>
        <v>99.999999999999986</v>
      </c>
      <c r="DS39" s="128" t="s">
        <v>200</v>
      </c>
      <c r="DT39" s="135">
        <f ca="1"/>
        <v>42.225221098420903</v>
      </c>
      <c r="DU39" s="135">
        <f ca="1"/>
        <v>-1.0590908029039239</v>
      </c>
      <c r="DV39" s="135">
        <f ca="1"/>
        <v>15.425164948979448</v>
      </c>
      <c r="DW39" s="135">
        <f ca="1"/>
        <v>42.745280547817558</v>
      </c>
      <c r="DX39" s="135">
        <f ca="1"/>
        <v>-1.8217194970255404</v>
      </c>
      <c r="DY39" s="135">
        <f ca="1"/>
        <v>16.097019887041661</v>
      </c>
      <c r="DZ39" s="127">
        <f ca="1"/>
        <v>1.1416888428126875</v>
      </c>
      <c r="EA39" s="127">
        <f t="shared" ca="1" si="75"/>
        <v>1.3034534138029734</v>
      </c>
      <c r="EB39" s="127">
        <f t="shared" ca="1" si="76"/>
        <v>1.6393486727464617</v>
      </c>
      <c r="EC39" s="127">
        <f ca="1"/>
        <v>5.7140165597200858E-2</v>
      </c>
      <c r="ED39" s="127">
        <f ca="1"/>
        <v>2.5290016304658849</v>
      </c>
      <c r="EE39" s="127">
        <f t="shared" ca="1" si="9"/>
        <v>2.5290016304658849</v>
      </c>
      <c r="EF39" s="126">
        <f t="shared" ca="1" si="10"/>
        <v>5</v>
      </c>
      <c r="EK39" s="127"/>
      <c r="EL39" s="128">
        <v>414</v>
      </c>
      <c r="EM39" s="237">
        <f ca="1">IF(Calculator!$C$3,OFFSET('SPD Library'!B39,0,Calculator!$C$3-1),Calculator!C40)</f>
        <v>0.14238999999999999</v>
      </c>
      <c r="EN39" s="127">
        <f ca="1">RefCalc!B39</f>
        <v>0.42479781295684715</v>
      </c>
      <c r="EO39" s="127">
        <f ca="1">RefCalc!F39</f>
        <v>0.85783084461104575</v>
      </c>
      <c r="EP39" s="127"/>
    </row>
    <row r="40" spans="2:146" ht="13.5" customHeight="1">
      <c r="B40" s="125"/>
      <c r="C40" s="125"/>
      <c r="D40" s="125"/>
      <c r="E40" s="125"/>
      <c r="F40" s="125"/>
      <c r="G40" s="125"/>
      <c r="H40" s="125"/>
      <c r="I40" s="125"/>
      <c r="J40" s="125"/>
      <c r="K40" s="125"/>
      <c r="L40" s="125"/>
      <c r="M40" s="125"/>
      <c r="N40" s="125"/>
      <c r="O40" s="125"/>
      <c r="P40" s="125"/>
      <c r="Q40" s="125"/>
      <c r="R40" s="125"/>
      <c r="U40" s="133" t="s">
        <v>30</v>
      </c>
      <c r="V40" s="134">
        <f t="array" aca="1" ref="V40:V42" ca="1">MMULT($EH$27:$EJ$29,V34:V36)</f>
        <v>100.00100000000002</v>
      </c>
      <c r="W40" s="134">
        <f t="array" aca="1" ref="W40:W42" ca="1">MMULT($EH$27:$EJ$29,W34:W36)</f>
        <v>62.861991163516983</v>
      </c>
      <c r="X40" s="134">
        <f t="array" aca="1" ref="X40:X42" ca="1">MMULT($EH$27:$EJ$29,X34:X36)</f>
        <v>26.974466393754813</v>
      </c>
      <c r="Y40" s="134">
        <f t="array" aca="1" ref="Y40:Y42" ca="1">MMULT($EH$27:$EJ$29,Y34:Y36)</f>
        <v>5.9429180941314783</v>
      </c>
      <c r="Z40" s="134">
        <f t="array" aca="1" ref="Z40:Z42" ca="1">MMULT($EH$27:$EJ$29,Z34:Z36)</f>
        <v>35.573124897060424</v>
      </c>
      <c r="AA40" s="134">
        <f t="array" aca="1" ref="AA40:AA42" ca="1">MMULT($EH$27:$EJ$29,AA34:AA36)</f>
        <v>16.211683879607069</v>
      </c>
      <c r="AB40" s="134">
        <f t="array" aca="1" ref="AB40:AB42" ca="1">MMULT($EH$27:$EJ$29,AB34:AB36)</f>
        <v>16.821134744520329</v>
      </c>
      <c r="AC40" s="134">
        <f t="array" aca="1" ref="AC40:AC42" ca="1">MMULT($EH$27:$EJ$29,AC34:AC36)</f>
        <v>11.396362970154575</v>
      </c>
      <c r="AD40" s="134">
        <f t="array" aca="1" ref="AD40:AD42" ca="1">MMULT($EH$27:$EJ$29,AD34:AD36)</f>
        <v>10.874641298764441</v>
      </c>
      <c r="AE40" s="134">
        <f t="array" aca="1" ref="AE40:AE42" ca="1">MMULT($EH$27:$EJ$29,AE34:AE36)</f>
        <v>5.0097062494538696</v>
      </c>
      <c r="AF40" s="134">
        <f t="array" aca="1" ref="AF40:AF42" ca="1">MMULT($EH$27:$EJ$29,AF34:AF36)</f>
        <v>43.617506655529574</v>
      </c>
      <c r="AG40" s="134">
        <f t="array" aca="1" ref="AG40:AG42" ca="1">MMULT($EH$27:$EJ$29,AG34:AG36)</f>
        <v>22.679503683308788</v>
      </c>
      <c r="AH40" s="134">
        <f t="array" aca="1" ref="AH40:AH42" ca="1">MMULT($EH$27:$EJ$29,AH34:AH36)</f>
        <v>29.088479168893976</v>
      </c>
      <c r="AI40" s="134">
        <f t="array" aca="1" ref="AI40:AI42" ca="1">MMULT($EH$27:$EJ$29,AI34:AI36)</f>
        <v>11.859489039129189</v>
      </c>
      <c r="AJ40" s="134">
        <f t="array" aca="1" ref="AJ40:AJ42" ca="1">MMULT($EH$27:$EJ$29,AJ34:AJ36)</f>
        <v>42.395207197472466</v>
      </c>
      <c r="AK40" s="134">
        <f t="array" aca="1" ref="AK40:AK42" ca="1">MMULT($EH$27:$EJ$29,AK34:AK36)</f>
        <v>38.670206491584828</v>
      </c>
      <c r="AL40" s="134">
        <f t="array" aca="1" ref="AL40:AL42" ca="1">MMULT($EH$27:$EJ$29,AL34:AL36)</f>
        <v>14.694673984747887</v>
      </c>
      <c r="AM40" s="134">
        <f t="array" aca="1" ref="AM40:AM42" ca="1">MMULT($EH$27:$EJ$29,AM34:AM36)</f>
        <v>15.966473238019365</v>
      </c>
      <c r="AN40" s="134">
        <f t="array" aca="1" ref="AN40:AN42" ca="1">MMULT($EH$27:$EJ$29,AN34:AN36)</f>
        <v>21.547787804663734</v>
      </c>
      <c r="AO40" s="134">
        <f t="array" aca="1" ref="AO40:AO42" ca="1">MMULT($EH$27:$EJ$29,AO34:AO36)</f>
        <v>38.380403934989751</v>
      </c>
      <c r="AP40" s="134">
        <f t="array" aca="1" ref="AP40:AP42" ca="1">MMULT($EH$27:$EJ$29,AP34:AP36)</f>
        <v>32.771467792844611</v>
      </c>
      <c r="AQ40" s="134">
        <f t="array" aca="1" ref="AQ40:AQ42" ca="1">MMULT($EH$27:$EJ$29,AQ34:AQ36)</f>
        <v>63.62177126362846</v>
      </c>
      <c r="AR40" s="134">
        <f t="array" aca="1" ref="AR40:AR42" ca="1">MMULT($EH$27:$EJ$29,AR34:AR36)</f>
        <v>49.355490531714352</v>
      </c>
      <c r="AS40" s="134">
        <f t="array" aca="1" ref="AS40:AS42" ca="1">MMULT($EH$27:$EJ$29,AS34:AS36)</f>
        <v>76.394916760670142</v>
      </c>
      <c r="AT40" s="134">
        <f t="array" aca="1" ref="AT40:AT42" ca="1">MMULT($EH$27:$EJ$29,AT34:AT36)</f>
        <v>73.698716937270945</v>
      </c>
      <c r="AU40" s="134">
        <f t="array" aca="1" ref="AU40:AU42" ca="1">MMULT($EH$27:$EJ$29,AU34:AU36)</f>
        <v>38.647640155559735</v>
      </c>
      <c r="AV40" s="134">
        <f t="array" aca="1" ref="AV40:AV42" ca="1">MMULT($EH$27:$EJ$29,AV34:AV36)</f>
        <v>71.83608391866241</v>
      </c>
      <c r="AW40" s="134">
        <f t="array" aca="1" ref="AW40:AW42" ca="1">MMULT($EH$27:$EJ$29,AW34:AW36)</f>
        <v>41.581074312759803</v>
      </c>
      <c r="AX40" s="134">
        <f t="array" aca="1" ref="AX40:AX42" ca="1">MMULT($EH$27:$EJ$29,AX34:AX36)</f>
        <v>11.064725459182894</v>
      </c>
      <c r="AY40" s="134">
        <f t="array" aca="1" ref="AY40:AY42" ca="1">MMULT($EH$27:$EJ$29,AY34:AY36)</f>
        <v>65.840343100425216</v>
      </c>
      <c r="AZ40" s="134">
        <f t="array" aca="1" ref="AZ40:AZ42" ca="1">MMULT($EH$27:$EJ$29,AZ34:AZ36)</f>
        <v>30.001671685675635</v>
      </c>
      <c r="BA40" s="134">
        <f t="array" aca="1" ref="BA40:BA42" ca="1">MMULT($EH$27:$EJ$29,BA34:BA36)</f>
        <v>69.762681434153677</v>
      </c>
      <c r="BB40" s="134">
        <f t="array" aca="1" ref="BB40:BB42" ca="1">MMULT($EH$27:$EJ$29,BB34:BB36)</f>
        <v>44.691553658040917</v>
      </c>
      <c r="BC40" s="134">
        <f t="array" aca="1" ref="BC40:BC42" ca="1">MMULT($EH$27:$EJ$29,BC34:BC36)</f>
        <v>72.538785603715908</v>
      </c>
      <c r="BD40" s="134">
        <f t="array" aca="1" ref="BD40:BD42" ca="1">MMULT($EH$27:$EJ$29,BD34:BD36)</f>
        <v>27.555952419715698</v>
      </c>
      <c r="BE40" s="134">
        <f t="array" aca="1" ref="BE40:BE42" ca="1">MMULT($EH$27:$EJ$29,BE34:BE36)</f>
        <v>11.393858583019936</v>
      </c>
      <c r="BF40" s="134">
        <f t="array" aca="1" ref="BF40:BF42" ca="1">MMULT($EH$27:$EJ$29,BF34:BF36)</f>
        <v>53.614693324854024</v>
      </c>
      <c r="BG40" s="134">
        <f t="array" aca="1" ref="BG40:BG42" ca="1">MMULT($EH$27:$EJ$29,BG34:BG36)</f>
        <v>15.0428156499752</v>
      </c>
      <c r="BH40" s="134">
        <f t="array" aca="1" ref="BH40:BH42" ca="1">MMULT($EH$27:$EJ$29,BH34:BH36)</f>
        <v>65.209644808188798</v>
      </c>
      <c r="BI40" s="134">
        <f t="array" aca="1" ref="BI40:BI42" ca="1">MMULT($EH$27:$EJ$29,BI34:BI36)</f>
        <v>7.6874332108909638</v>
      </c>
      <c r="BJ40" s="134">
        <f t="array" aca="1" ref="BJ40:BJ42" ca="1">MMULT($EH$27:$EJ$29,BJ34:BJ36)</f>
        <v>16.736416254042684</v>
      </c>
      <c r="BK40" s="134">
        <f t="array" aca="1" ref="BK40:BK42" ca="1">MMULT($EH$27:$EJ$29,BK34:BK36)</f>
        <v>69.160203713306402</v>
      </c>
      <c r="BL40" s="134">
        <f t="array" aca="1" ref="BL40:BL42" ca="1">MMULT($EH$27:$EJ$29,BL34:BL36)</f>
        <v>35.954535648163287</v>
      </c>
      <c r="BM40" s="134">
        <f t="array" aca="1" ref="BM40:BM42" ca="1">MMULT($EH$27:$EJ$29,BM34:BM36)</f>
        <v>41.363879509752984</v>
      </c>
      <c r="BN40" s="134">
        <f t="array" aca="1" ref="BN40:BN42" ca="1">MMULT($EH$27:$EJ$29,BN34:BN36)</f>
        <v>4.9591478113370107</v>
      </c>
      <c r="BO40" s="134">
        <f t="array" aca="1" ref="BO40:BO42" ca="1">MMULT($EH$27:$EJ$29,BO34:BO36)</f>
        <v>24.209527283239954</v>
      </c>
      <c r="BP40" s="134">
        <f t="array" aca="1" ref="BP40:BP42" ca="1">MMULT($EH$27:$EJ$29,BP34:BP36)</f>
        <v>33.119941978697916</v>
      </c>
      <c r="BQ40" s="134">
        <f t="array" aca="1" ref="BQ40:BQ42" ca="1">MMULT($EH$27:$EJ$29,BQ34:BQ36)</f>
        <v>37.47071802715854</v>
      </c>
      <c r="BR40" s="134">
        <f t="array" aca="1" ref="BR40:BR42" ca="1">MMULT($EH$27:$EJ$29,BR34:BR36)</f>
        <v>49.222153740655315</v>
      </c>
      <c r="BS40" s="134">
        <f t="array" aca="1" ref="BS40:BS42" ca="1">MMULT($EH$27:$EJ$29,BS34:BS36)</f>
        <v>14.180018760683618</v>
      </c>
      <c r="BT40" s="134">
        <f t="array" aca="1" ref="BT40:BT42" ca="1">MMULT($EH$27:$EJ$29,BT34:BT36)</f>
        <v>20.640553031484377</v>
      </c>
      <c r="BU40" s="134">
        <f t="array" aca="1" ref="BU40:BU42" ca="1">MMULT($EH$27:$EJ$29,BU34:BU36)</f>
        <v>24.207113551560397</v>
      </c>
      <c r="BV40" s="134">
        <f t="array" aca="1" ref="BV40:BV42" ca="1">MMULT($EH$27:$EJ$29,BV34:BV36)</f>
        <v>11.063599062870244</v>
      </c>
      <c r="BW40" s="134">
        <f t="array" aca="1" ref="BW40:BW42" ca="1">MMULT($EH$27:$EJ$29,BW34:BW36)</f>
        <v>16.906785790082608</v>
      </c>
      <c r="BX40" s="134">
        <f t="array" aca="1" ref="BX40:BX42" ca="1">MMULT($EH$27:$EJ$29,BX34:BX36)</f>
        <v>66.82006745117269</v>
      </c>
      <c r="BY40" s="134">
        <f t="array" aca="1" ref="BY40:BY42" ca="1">MMULT($EH$27:$EJ$29,BY34:BY36)</f>
        <v>59.794234895107749</v>
      </c>
      <c r="BZ40" s="134">
        <f t="array" aca="1" ref="BZ40:BZ42" ca="1">MMULT($EH$27:$EJ$29,BZ34:BZ36)</f>
        <v>39.436509036898237</v>
      </c>
      <c r="CA40" s="134">
        <f t="array" aca="1" ref="CA40:CA42" ca="1">MMULT($EH$27:$EJ$29,CA34:CA36)</f>
        <v>23.676646170092877</v>
      </c>
      <c r="CB40" s="134">
        <f t="array" aca="1" ref="CB40:CB42" ca="1">MMULT($EH$27:$EJ$29,CB34:CB36)</f>
        <v>20.220906962585325</v>
      </c>
      <c r="CC40" s="134">
        <f t="array" aca="1" ref="CC40:CC42" ca="1">MMULT($EH$27:$EJ$29,CC34:CC36)</f>
        <v>66.434891371296061</v>
      </c>
      <c r="CD40" s="134">
        <f t="array" aca="1" ref="CD40:CD42" ca="1">MMULT($EH$27:$EJ$29,CD34:CD36)</f>
        <v>69.26598696621177</v>
      </c>
      <c r="CE40" s="134">
        <f t="array" aca="1" ref="CE40:CE42" ca="1">MMULT($EH$27:$EJ$29,CE34:CE36)</f>
        <v>47.396340019098226</v>
      </c>
      <c r="CF40" s="134">
        <f t="array" aca="1" ref="CF40:CF42" ca="1">MMULT($EH$27:$EJ$29,CF34:CF36)</f>
        <v>33.208858043819816</v>
      </c>
      <c r="CG40" s="134">
        <f t="array" aca="1" ref="CG40:CG42" ca="1">MMULT($EH$27:$EJ$29,CG34:CG36)</f>
        <v>7.3445326441348504</v>
      </c>
      <c r="CH40" s="134">
        <f t="array" aca="1" ref="CH40:CH42" ca="1">MMULT($EH$27:$EJ$29,CH34:CH36)</f>
        <v>24.284195109120187</v>
      </c>
      <c r="CI40" s="134">
        <f t="array" aca="1" ref="CI40:CI42" ca="1">MMULT($EH$27:$EJ$29,CI34:CI36)</f>
        <v>10.15923273209625</v>
      </c>
      <c r="CJ40" s="134">
        <f t="array" aca="1" ref="CJ40:CJ42" ca="1">MMULT($EH$27:$EJ$29,CJ34:CJ36)</f>
        <v>12.983683185253716</v>
      </c>
      <c r="CK40" s="134">
        <f t="array" aca="1" ref="CK40:CK42" ca="1">MMULT($EH$27:$EJ$29,CK34:CK36)</f>
        <v>15.155018907425791</v>
      </c>
      <c r="CL40" s="134">
        <f t="array" aca="1" ref="CL40:CL42" ca="1">MMULT($EH$27:$EJ$29,CL34:CL36)</f>
        <v>29.578557613125312</v>
      </c>
      <c r="CM40" s="134">
        <f t="array" aca="1" ref="CM40:CM42" ca="1">MMULT($EH$27:$EJ$29,CM34:CM36)</f>
        <v>19.134325509643595</v>
      </c>
      <c r="CN40" s="134">
        <f t="array" aca="1" ref="CN40:CN42" ca="1">MMULT($EH$27:$EJ$29,CN34:CN36)</f>
        <v>40.455079563628857</v>
      </c>
      <c r="CO40" s="134">
        <f t="array" aca="1" ref="CO40:CO42" ca="1">MMULT($EH$27:$EJ$29,CO34:CO36)</f>
        <v>7.5990875609526984</v>
      </c>
      <c r="CP40" s="134">
        <f t="array" aca="1" ref="CP40:CP42" ca="1">MMULT($EH$27:$EJ$29,CP34:CP36)</f>
        <v>46.858167589577441</v>
      </c>
      <c r="CQ40" s="134">
        <f t="array" aca="1" ref="CQ40:CQ42" ca="1">MMULT($EH$27:$EJ$29,CQ34:CQ36)</f>
        <v>22.944345571005492</v>
      </c>
      <c r="CR40" s="134">
        <f t="array" aca="1" ref="CR40:CR42" ca="1">MMULT($EH$27:$EJ$29,CR34:CR36)</f>
        <v>4.8113953139995127</v>
      </c>
      <c r="CS40" s="134">
        <f t="array" aca="1" ref="CS40:CS42" ca="1">MMULT($EH$27:$EJ$29,CS34:CS36)</f>
        <v>6.6822377328301403</v>
      </c>
      <c r="CT40" s="134">
        <f t="array" aca="1" ref="CT40:CT42" ca="1">MMULT($EH$27:$EJ$29,CT34:CT36)</f>
        <v>14.912245347769742</v>
      </c>
      <c r="CU40" s="134">
        <f t="array" aca="1" ref="CU40:CU42" ca="1">MMULT($EH$27:$EJ$29,CU34:CU36)</f>
        <v>12.666300272598779</v>
      </c>
      <c r="CV40" s="134">
        <f t="array" aca="1" ref="CV40:CV42" ca="1">MMULT($EH$27:$EJ$29,CV34:CV36)</f>
        <v>12.316378570216488</v>
      </c>
      <c r="CW40" s="134">
        <f t="array" aca="1" ref="CW40:CW42" ca="1">MMULT($EH$27:$EJ$29,CW34:CW36)</f>
        <v>42.204448337110648</v>
      </c>
      <c r="CX40" s="134">
        <f t="array" aca="1" ref="CX40:CX42" ca="1">MMULT($EH$27:$EJ$29,CX34:CX36)</f>
        <v>31.465545641080887</v>
      </c>
      <c r="CY40" s="134">
        <f t="array" aca="1" ref="CY40:CY42" ca="1">MMULT($EH$27:$EJ$29,CY34:CY36)</f>
        <v>12.260247558830718</v>
      </c>
      <c r="CZ40" s="134">
        <f t="array" aca="1" ref="CZ40:CZ42" ca="1">MMULT($EH$27:$EJ$29,CZ34:CZ36)</f>
        <v>66.795054830988192</v>
      </c>
      <c r="DA40" s="134">
        <f t="array" aca="1" ref="DA40:DA42" ca="1">MMULT($EH$27:$EJ$29,DA34:DA36)</f>
        <v>40.927620348135449</v>
      </c>
      <c r="DB40" s="134">
        <f t="array" aca="1" ref="DB40:DB42" ca="1">MMULT($EH$27:$EJ$29,DB34:DB36)</f>
        <v>4.7699232771642972</v>
      </c>
      <c r="DC40" s="134">
        <f t="array" aca="1" ref="DC40:DC42" ca="1">MMULT($EH$27:$EJ$29,DC34:DC36)</f>
        <v>10.701918166656268</v>
      </c>
      <c r="DD40" s="134">
        <f t="array" aca="1" ref="DD40:DD42" ca="1">MMULT($EH$27:$EJ$29,DD34:DD36)</f>
        <v>31.202494625334907</v>
      </c>
      <c r="DE40" s="134">
        <f t="array" aca="1" ref="DE40:DE42" ca="1">MMULT($EH$27:$EJ$29,DE34:DE36)</f>
        <v>9.690858960936124</v>
      </c>
      <c r="DF40" s="134">
        <f t="array" aca="1" ref="DF40:DF42" ca="1">MMULT($EH$27:$EJ$29,DF34:DF36)</f>
        <v>27.378453791773211</v>
      </c>
      <c r="DG40" s="134">
        <f t="array" aca="1" ref="DG40:DG42" ca="1">MMULT($EH$27:$EJ$29,DG34:DG36)</f>
        <v>8.9383022519811188</v>
      </c>
      <c r="DH40" s="134">
        <f t="array" aca="1" ref="DH40:DH42" ca="1">MMULT($EH$27:$EJ$29,DH34:DH36)</f>
        <v>12.025794484881107</v>
      </c>
      <c r="DI40" s="134">
        <f t="array" aca="1" ref="DI40:DI42" ca="1">MMULT($EH$27:$EJ$29,DI34:DI36)</f>
        <v>53.531407502864297</v>
      </c>
      <c r="DJ40" s="134">
        <f t="array" aca="1" ref="DJ40:DJ42" ca="1">MMULT($EH$27:$EJ$29,DJ34:DJ36)</f>
        <v>21.731985377493441</v>
      </c>
      <c r="DK40" s="134">
        <f t="array" aca="1" ref="DK40:DK42" ca="1">MMULT($EH$27:$EJ$29,DK34:DK36)</f>
        <v>33.554509129629942</v>
      </c>
      <c r="DL40" s="134">
        <f t="array" aca="1" ref="DL40:DL42" ca="1">MMULT($EH$27:$EJ$29,DL34:DL36)</f>
        <v>9.6664035788736431</v>
      </c>
      <c r="DM40" s="134">
        <f t="array" aca="1" ref="DM40:DM42" ca="1">MMULT($EH$27:$EJ$29,DM34:DM36)</f>
        <v>37.338452766364682</v>
      </c>
      <c r="DN40" s="134">
        <f t="array" aca="1" ref="DN40:DN42" ca="1">MMULT($EH$27:$EJ$29,DN34:DN36)</f>
        <v>49.552070515070042</v>
      </c>
      <c r="DO40" s="134">
        <f t="array" aca="1" ref="DO40:DO42" ca="1">MMULT($EH$27:$EJ$29,DO34:DO36)</f>
        <v>17.924856061394433</v>
      </c>
      <c r="DP40" s="134">
        <f t="array" aca="1" ref="DP40:DP42" ca="1">MMULT($EH$27:$EJ$29,DP34:DP36)</f>
        <v>29.816843768201647</v>
      </c>
      <c r="DQ40" s="134">
        <f t="array" aca="1" ref="DQ40:DQ42" ca="1">MMULT($EH$27:$EJ$29,DQ34:DQ36)</f>
        <v>18.483925475951636</v>
      </c>
      <c r="DS40" s="128" t="s">
        <v>201</v>
      </c>
      <c r="DT40" s="135">
        <f ca="1"/>
        <v>80.670707351708032</v>
      </c>
      <c r="DU40" s="135">
        <f ca="1"/>
        <v>-1.5245470675300081</v>
      </c>
      <c r="DV40" s="135">
        <f ca="1"/>
        <v>8.3426764735245236</v>
      </c>
      <c r="DW40" s="135">
        <f ca="1"/>
        <v>80.599325727507647</v>
      </c>
      <c r="DX40" s="135">
        <f ca="1"/>
        <v>-1.9732349174336006</v>
      </c>
      <c r="DY40" s="135">
        <f ca="1"/>
        <v>8.9925197680265399</v>
      </c>
      <c r="DZ40" s="127">
        <f ca="1"/>
        <v>0.79291388582482769</v>
      </c>
      <c r="EA40" s="127">
        <f t="shared" ca="1" si="75"/>
        <v>0.62871243033382784</v>
      </c>
      <c r="EB40" s="127">
        <f t="shared" ca="1" si="76"/>
        <v>1.7515427403301687</v>
      </c>
      <c r="EC40" s="127">
        <f ca="1"/>
        <v>9.4883545350920598E-2</v>
      </c>
      <c r="ED40" s="127">
        <f ca="1"/>
        <v>2.0202955803876961</v>
      </c>
      <c r="EE40" s="127">
        <f t="shared" ca="1" si="9"/>
        <v>2.0202955803876961</v>
      </c>
      <c r="EF40" s="126">
        <f t="shared" ca="1" si="10"/>
        <v>5</v>
      </c>
      <c r="EK40" s="127"/>
      <c r="EL40" s="128">
        <v>415</v>
      </c>
      <c r="EM40" s="237">
        <f ca="1">IF(Calculator!$C$3,OFFSET('SPD Library'!B40,0,Calculator!$C$3-1),Calculator!C41)</f>
        <v>0.14288999999999999</v>
      </c>
      <c r="EN40" s="127">
        <f ca="1">RefCalc!B40</f>
        <v>0.42628948306344472</v>
      </c>
      <c r="EO40" s="127">
        <f ca="1">RefCalc!F40</f>
        <v>0.85975259281150429</v>
      </c>
      <c r="EP40" s="127"/>
    </row>
    <row r="41" spans="2:146" ht="13.5" customHeight="1">
      <c r="B41" s="125"/>
      <c r="C41" s="125"/>
      <c r="D41" s="125"/>
      <c r="E41" s="125"/>
      <c r="F41" s="125"/>
      <c r="G41" s="125"/>
      <c r="H41" s="125"/>
      <c r="I41" s="125"/>
      <c r="J41" s="125"/>
      <c r="K41" s="125"/>
      <c r="L41" s="125"/>
      <c r="M41" s="125"/>
      <c r="N41" s="125"/>
      <c r="O41" s="125"/>
      <c r="P41" s="125"/>
      <c r="Q41" s="125"/>
      <c r="R41" s="125"/>
      <c r="U41" s="133" t="s">
        <v>47</v>
      </c>
      <c r="V41" s="134">
        <f ca="1"/>
        <v>100.00000000000003</v>
      </c>
      <c r="W41" s="134">
        <f ca="1"/>
        <v>57.913692842559705</v>
      </c>
      <c r="X41" s="134">
        <f ca="1"/>
        <v>20.610299183166227</v>
      </c>
      <c r="Y41" s="134">
        <f ca="1"/>
        <v>5.2659587191404009</v>
      </c>
      <c r="Z41" s="134">
        <f ca="1"/>
        <v>29.993116248297138</v>
      </c>
      <c r="AA41" s="134">
        <f ca="1"/>
        <v>11.1094189328041</v>
      </c>
      <c r="AB41" s="134">
        <f ca="1"/>
        <v>14.256232751468813</v>
      </c>
      <c r="AC41" s="134">
        <f ca="1"/>
        <v>7.8269791422446833</v>
      </c>
      <c r="AD41" s="134">
        <f ca="1"/>
        <v>7.8390545676572723</v>
      </c>
      <c r="AE41" s="134">
        <f ca="1"/>
        <v>4.9534542219159281</v>
      </c>
      <c r="AF41" s="134">
        <f ca="1"/>
        <v>32.312863784078466</v>
      </c>
      <c r="AG41" s="134">
        <f ca="1"/>
        <v>15.668924628565387</v>
      </c>
      <c r="AH41" s="134">
        <f ca="1"/>
        <v>20.013403549182833</v>
      </c>
      <c r="AI41" s="134">
        <f ca="1"/>
        <v>9.5402320921924613</v>
      </c>
      <c r="AJ41" s="134">
        <f ca="1"/>
        <v>40.516307664013624</v>
      </c>
      <c r="AK41" s="134">
        <f ca="1"/>
        <v>35.226963747597971</v>
      </c>
      <c r="AL41" s="134">
        <f ca="1"/>
        <v>11.981965038483215</v>
      </c>
      <c r="AM41" s="134">
        <f ca="1"/>
        <v>13.06238555961975</v>
      </c>
      <c r="AN41" s="134">
        <f ca="1"/>
        <v>19.073143764440005</v>
      </c>
      <c r="AO41" s="134">
        <f ca="1"/>
        <v>31.615922676426308</v>
      </c>
      <c r="AP41" s="134">
        <f ca="1"/>
        <v>25.854036453403523</v>
      </c>
      <c r="AQ41" s="134">
        <f ca="1"/>
        <v>52.490453764189887</v>
      </c>
      <c r="AR41" s="134">
        <f ca="1"/>
        <v>39.951004039105037</v>
      </c>
      <c r="AS41" s="134">
        <f ca="1"/>
        <v>72.916275499353063</v>
      </c>
      <c r="AT41" s="134">
        <f ca="1"/>
        <v>65.856584229134896</v>
      </c>
      <c r="AU41" s="134">
        <f ca="1"/>
        <v>31.699605331746572</v>
      </c>
      <c r="AV41" s="134">
        <f ca="1"/>
        <v>63.188769458819976</v>
      </c>
      <c r="AW41" s="134">
        <f ca="1"/>
        <v>39.648390632612518</v>
      </c>
      <c r="AX41" s="134">
        <f ca="1"/>
        <v>10.312023801802489</v>
      </c>
      <c r="AY41" s="134">
        <f ca="1"/>
        <v>60.066819772248706</v>
      </c>
      <c r="AZ41" s="134">
        <f ca="1"/>
        <v>28.45466633716153</v>
      </c>
      <c r="BA41" s="134">
        <f ca="1"/>
        <v>64.43449595741032</v>
      </c>
      <c r="BB41" s="134">
        <f ca="1"/>
        <v>40.476547755261116</v>
      </c>
      <c r="BC41" s="134">
        <f ca="1"/>
        <v>69.57066217089141</v>
      </c>
      <c r="BD41" s="134">
        <f ca="1"/>
        <v>25.260140874438928</v>
      </c>
      <c r="BE41" s="134">
        <f ca="1"/>
        <v>10.865694422790721</v>
      </c>
      <c r="BF41" s="134">
        <f ca="1"/>
        <v>53.107501686911561</v>
      </c>
      <c r="BG41" s="134">
        <f ca="1"/>
        <v>14.349561595406245</v>
      </c>
      <c r="BH41" s="134">
        <f ca="1"/>
        <v>64.101443204239231</v>
      </c>
      <c r="BI41" s="134">
        <f ca="1"/>
        <v>7.6987320438793807</v>
      </c>
      <c r="BJ41" s="134">
        <f ca="1"/>
        <v>16.779830770447319</v>
      </c>
      <c r="BK41" s="134">
        <f ca="1"/>
        <v>69.383119287709832</v>
      </c>
      <c r="BL41" s="134">
        <f ca="1"/>
        <v>36.394258061790019</v>
      </c>
      <c r="BM41" s="134">
        <f ca="1"/>
        <v>42.281637580591514</v>
      </c>
      <c r="BN41" s="134">
        <f ca="1"/>
        <v>4.9710150185825359</v>
      </c>
      <c r="BO41" s="134">
        <f ca="1"/>
        <v>25.494094398439096</v>
      </c>
      <c r="BP41" s="134">
        <f ca="1"/>
        <v>34.322023894902323</v>
      </c>
      <c r="BQ41" s="134">
        <f ca="1"/>
        <v>38.778158425175725</v>
      </c>
      <c r="BR41" s="134">
        <f ca="1"/>
        <v>52.182343749845266</v>
      </c>
      <c r="BS41" s="134">
        <f ca="1"/>
        <v>15.370089980356427</v>
      </c>
      <c r="BT41" s="134">
        <f ca="1"/>
        <v>22.638099325538519</v>
      </c>
      <c r="BU41" s="134">
        <f ca="1"/>
        <v>26.260400350418056</v>
      </c>
      <c r="BV41" s="134">
        <f ca="1"/>
        <v>12.685720170395482</v>
      </c>
      <c r="BW41" s="134">
        <f ca="1"/>
        <v>20.721838238409358</v>
      </c>
      <c r="BX41" s="134">
        <f ca="1"/>
        <v>70.653590316526149</v>
      </c>
      <c r="BY41" s="134">
        <f ca="1"/>
        <v>64.32345925879676</v>
      </c>
      <c r="BZ41" s="134">
        <f ca="1"/>
        <v>46.646229568883363</v>
      </c>
      <c r="CA41" s="134">
        <f ca="1"/>
        <v>29.290943935347002</v>
      </c>
      <c r="CB41" s="134">
        <f ca="1"/>
        <v>25.346123726621585</v>
      </c>
      <c r="CC41" s="134">
        <f ca="1"/>
        <v>70.640471744650227</v>
      </c>
      <c r="CD41" s="134">
        <f ca="1"/>
        <v>71.02876335960552</v>
      </c>
      <c r="CE41" s="134">
        <f ca="1"/>
        <v>50.759244518319107</v>
      </c>
      <c r="CF41" s="134">
        <f ca="1"/>
        <v>34.471479710041706</v>
      </c>
      <c r="CG41" s="134">
        <f ca="1"/>
        <v>7.5445919746378483</v>
      </c>
      <c r="CH41" s="134">
        <f ca="1"/>
        <v>30.588834392916382</v>
      </c>
      <c r="CI41" s="134">
        <f ca="1"/>
        <v>11.788673484131728</v>
      </c>
      <c r="CJ41" s="134">
        <f ca="1"/>
        <v>16.892738133072999</v>
      </c>
      <c r="CK41" s="134">
        <f ca="1"/>
        <v>19.701445101734585</v>
      </c>
      <c r="CL41" s="134">
        <f ca="1"/>
        <v>33.661130141796306</v>
      </c>
      <c r="CM41" s="134">
        <f ca="1"/>
        <v>20.558197774476767</v>
      </c>
      <c r="CN41" s="134">
        <f ca="1"/>
        <v>46.581176457261989</v>
      </c>
      <c r="CO41" s="134">
        <f ca="1"/>
        <v>9.4583626770630005</v>
      </c>
      <c r="CP41" s="134">
        <f ca="1"/>
        <v>48.526327122287263</v>
      </c>
      <c r="CQ41" s="134">
        <f ca="1"/>
        <v>28.605725116338544</v>
      </c>
      <c r="CR41" s="134">
        <f ca="1"/>
        <v>4.9271843129752009</v>
      </c>
      <c r="CS41" s="134">
        <f ca="1"/>
        <v>8.1904799517109126</v>
      </c>
      <c r="CT41" s="134">
        <f ca="1"/>
        <v>18.865677389645963</v>
      </c>
      <c r="CU41" s="134">
        <f ca="1"/>
        <v>14.737326284085013</v>
      </c>
      <c r="CV41" s="134">
        <f ca="1"/>
        <v>15.350895724004033</v>
      </c>
      <c r="CW41" s="134">
        <f ca="1"/>
        <v>44.942156411344619</v>
      </c>
      <c r="CX41" s="134">
        <f ca="1"/>
        <v>33.403896931555579</v>
      </c>
      <c r="CY41" s="134">
        <f ca="1"/>
        <v>13.45338169594984</v>
      </c>
      <c r="CZ41" s="134">
        <f ca="1"/>
        <v>67.598644098036416</v>
      </c>
      <c r="DA41" s="134">
        <f ca="1"/>
        <v>41.681558709336947</v>
      </c>
      <c r="DB41" s="134">
        <f ca="1"/>
        <v>4.8415204320609933</v>
      </c>
      <c r="DC41" s="134">
        <f ca="1"/>
        <v>10.902188363938976</v>
      </c>
      <c r="DD41" s="134">
        <f ca="1"/>
        <v>31.823621649105146</v>
      </c>
      <c r="DE41" s="134">
        <f ca="1"/>
        <v>9.6755102517093672</v>
      </c>
      <c r="DF41" s="134">
        <f ca="1"/>
        <v>26.190620007475676</v>
      </c>
      <c r="DG41" s="134">
        <f ca="1"/>
        <v>8.3061900015708421</v>
      </c>
      <c r="DH41" s="134">
        <f ca="1"/>
        <v>10.90422926442071</v>
      </c>
      <c r="DI41" s="134">
        <f ca="1"/>
        <v>53.460062662407985</v>
      </c>
      <c r="DJ41" s="134">
        <f ca="1"/>
        <v>20.842119937664727</v>
      </c>
      <c r="DK41" s="134">
        <f ca="1"/>
        <v>32.312481936177704</v>
      </c>
      <c r="DL41" s="134">
        <f ca="1"/>
        <v>8.3739156268265571</v>
      </c>
      <c r="DM41" s="134">
        <f ca="1"/>
        <v>35.092063351529319</v>
      </c>
      <c r="DN41" s="134">
        <f ca="1"/>
        <v>46.502611457456538</v>
      </c>
      <c r="DO41" s="134">
        <f ca="1"/>
        <v>14.87670157214029</v>
      </c>
      <c r="DP41" s="134">
        <f ca="1"/>
        <v>23.720733913150777</v>
      </c>
      <c r="DQ41" s="134">
        <f ca="1"/>
        <v>14.09231111458514</v>
      </c>
      <c r="DS41" s="128" t="s">
        <v>202</v>
      </c>
      <c r="DT41" s="135">
        <f ca="1"/>
        <v>47.792174354269449</v>
      </c>
      <c r="DU41" s="135">
        <f ca="1"/>
        <v>-2.3304146124111393</v>
      </c>
      <c r="DV41" s="135">
        <f ca="1"/>
        <v>18.97363128042814</v>
      </c>
      <c r="DW41" s="135">
        <f ca="1"/>
        <v>48.623556352511514</v>
      </c>
      <c r="DX41" s="135">
        <f ca="1"/>
        <v>-3.4444854097838742</v>
      </c>
      <c r="DY41" s="135">
        <f ca="1"/>
        <v>19.989488960159861</v>
      </c>
      <c r="DZ41" s="127">
        <f ca="1"/>
        <v>1.7217190810435961</v>
      </c>
      <c r="EA41" s="127">
        <f t="shared" ca="1" si="75"/>
        <v>2.9643165940296048</v>
      </c>
      <c r="EB41" s="127">
        <f t="shared" ca="1" si="76"/>
        <v>1.6930080886507881</v>
      </c>
      <c r="EC41" s="127">
        <f ca="1"/>
        <v>7.6383757250395271E-2</v>
      </c>
      <c r="ED41" s="127">
        <f ca="1"/>
        <v>2.7746823493058486</v>
      </c>
      <c r="EE41" s="127">
        <f t="shared" ca="1" si="9"/>
        <v>2.7746823493058486</v>
      </c>
      <c r="EF41" s="126">
        <f t="shared" ca="1" si="10"/>
        <v>5</v>
      </c>
      <c r="EK41" s="127"/>
      <c r="EL41" s="128">
        <v>416</v>
      </c>
      <c r="EM41" s="237">
        <f ca="1">IF(Calculator!$C$3,OFFSET('SPD Library'!B41,0,Calculator!$C$3-1),Calculator!C42)</f>
        <v>0.14641999999999999</v>
      </c>
      <c r="EN41" s="127">
        <f ca="1">RefCalc!B41</f>
        <v>0.43682067401602337</v>
      </c>
      <c r="EO41" s="127">
        <f ca="1">RefCalc!F41</f>
        <v>0.86167434101196305</v>
      </c>
      <c r="EP41" s="127"/>
    </row>
    <row r="42" spans="2:146" ht="13.5" customHeight="1">
      <c r="B42" s="125"/>
      <c r="C42" s="125"/>
      <c r="D42" s="125"/>
      <c r="E42" s="125"/>
      <c r="F42" s="125"/>
      <c r="G42" s="125"/>
      <c r="H42" s="125"/>
      <c r="I42" s="125"/>
      <c r="J42" s="125"/>
      <c r="K42" s="125"/>
      <c r="L42" s="125"/>
      <c r="M42" s="125"/>
      <c r="N42" s="125"/>
      <c r="O42" s="125"/>
      <c r="P42" s="125"/>
      <c r="Q42" s="125"/>
      <c r="R42" s="125"/>
      <c r="U42" s="133" t="s">
        <v>45</v>
      </c>
      <c r="V42" s="134">
        <f ca="1"/>
        <v>99.999999999999986</v>
      </c>
      <c r="W42" s="134">
        <f ca="1"/>
        <v>61.234079064449524</v>
      </c>
      <c r="X42" s="134">
        <f ca="1"/>
        <v>22.68011020181444</v>
      </c>
      <c r="Y42" s="134">
        <f ca="1"/>
        <v>5.0913930771645779</v>
      </c>
      <c r="Z42" s="134">
        <f ca="1"/>
        <v>29.392085556735353</v>
      </c>
      <c r="AA42" s="134">
        <f ca="1"/>
        <v>9.6001367962959776</v>
      </c>
      <c r="AB42" s="134">
        <f ca="1"/>
        <v>12.616559991509092</v>
      </c>
      <c r="AC42" s="134">
        <f ca="1"/>
        <v>5.5312926857730362</v>
      </c>
      <c r="AD42" s="134">
        <f ca="1"/>
        <v>5.7133160264867886</v>
      </c>
      <c r="AE42" s="134">
        <f ca="1"/>
        <v>4.8033510118190916</v>
      </c>
      <c r="AF42" s="134">
        <f ca="1"/>
        <v>18.326355330272495</v>
      </c>
      <c r="AG42" s="134">
        <f ca="1"/>
        <v>7.2509614307103112</v>
      </c>
      <c r="AH42" s="134">
        <f ca="1"/>
        <v>8.7315434082572168</v>
      </c>
      <c r="AI42" s="134">
        <f ca="1"/>
        <v>4.7816862271528935</v>
      </c>
      <c r="AJ42" s="134">
        <f ca="1"/>
        <v>35.666421890945379</v>
      </c>
      <c r="AK42" s="134">
        <f ca="1"/>
        <v>25.893529508310532</v>
      </c>
      <c r="AL42" s="134">
        <f ca="1"/>
        <v>5.4620814084298406</v>
      </c>
      <c r="AM42" s="134">
        <f ca="1"/>
        <v>6.0066454778969183</v>
      </c>
      <c r="AN42" s="134">
        <f ca="1"/>
        <v>11.422144190838619</v>
      </c>
      <c r="AO42" s="134">
        <f ca="1"/>
        <v>12.530819304281552</v>
      </c>
      <c r="AP42" s="134">
        <f ca="1"/>
        <v>5.074679930198478</v>
      </c>
      <c r="AQ42" s="134">
        <f ca="1"/>
        <v>17.739531400274949</v>
      </c>
      <c r="AR42" s="134">
        <f ca="1"/>
        <v>10.783378379513724</v>
      </c>
      <c r="AS42" s="134">
        <f ca="1"/>
        <v>53.921951879599071</v>
      </c>
      <c r="AT42" s="134">
        <f ca="1"/>
        <v>29.561543470126114</v>
      </c>
      <c r="AU42" s="134">
        <f ca="1"/>
        <v>5.5514477998719851</v>
      </c>
      <c r="AV42" s="134">
        <f ca="1"/>
        <v>20.797326661322593</v>
      </c>
      <c r="AW42" s="134">
        <f ca="1"/>
        <v>23.972175992157421</v>
      </c>
      <c r="AX42" s="134">
        <f ca="1"/>
        <v>4.7956342276067145</v>
      </c>
      <c r="AY42" s="134">
        <f ca="1"/>
        <v>18.068169047443543</v>
      </c>
      <c r="AZ42" s="134">
        <f ca="1"/>
        <v>14.067533948582961</v>
      </c>
      <c r="BA42" s="134">
        <f ca="1"/>
        <v>19.905783433351125</v>
      </c>
      <c r="BB42" s="134">
        <f ca="1"/>
        <v>8.2388553894399958</v>
      </c>
      <c r="BC42" s="134">
        <f ca="1"/>
        <v>37.042029853287161</v>
      </c>
      <c r="BD42" s="134">
        <f ca="1"/>
        <v>5.5819704873894338</v>
      </c>
      <c r="BE42" s="134">
        <f ca="1"/>
        <v>5.1834420830572387</v>
      </c>
      <c r="BF42" s="134">
        <f ca="1"/>
        <v>43.435976991292314</v>
      </c>
      <c r="BG42" s="134">
        <f ca="1"/>
        <v>5.7822800421180229</v>
      </c>
      <c r="BH42" s="134">
        <f ca="1"/>
        <v>37.698257339920261</v>
      </c>
      <c r="BI42" s="134">
        <f ca="1"/>
        <v>5.5184078981241091</v>
      </c>
      <c r="BJ42" s="134">
        <f ca="1"/>
        <v>9.3359654942008028</v>
      </c>
      <c r="BK42" s="134">
        <f ca="1"/>
        <v>55.636603980854687</v>
      </c>
      <c r="BL42" s="134">
        <f ca="1"/>
        <v>8.5843217083651151</v>
      </c>
      <c r="BM42" s="134">
        <f ca="1"/>
        <v>9.4506017734244594</v>
      </c>
      <c r="BN42" s="134">
        <f ca="1"/>
        <v>4.705497258758693</v>
      </c>
      <c r="BO42" s="134">
        <f ca="1"/>
        <v>9.1032925301282646</v>
      </c>
      <c r="BP42" s="134">
        <f ca="1"/>
        <v>17.739998136697292</v>
      </c>
      <c r="BQ42" s="134">
        <f ca="1"/>
        <v>25.145808286040754</v>
      </c>
      <c r="BR42" s="134">
        <f ca="1"/>
        <v>29.223079691856547</v>
      </c>
      <c r="BS42" s="134">
        <f ca="1"/>
        <v>7.1354857879890421</v>
      </c>
      <c r="BT42" s="134">
        <f ca="1"/>
        <v>15.230870175583098</v>
      </c>
      <c r="BU42" s="134">
        <f ca="1"/>
        <v>19.136520989384159</v>
      </c>
      <c r="BV42" s="134">
        <f ca="1"/>
        <v>7.3423593433876544</v>
      </c>
      <c r="BW42" s="134">
        <f ca="1"/>
        <v>13.025561148163277</v>
      </c>
      <c r="BX42" s="134">
        <f ca="1"/>
        <v>66.17291541705913</v>
      </c>
      <c r="BY42" s="134">
        <f ca="1"/>
        <v>60.799575889777635</v>
      </c>
      <c r="BZ42" s="134">
        <f ca="1"/>
        <v>41.378368631981772</v>
      </c>
      <c r="CA42" s="134">
        <f ca="1"/>
        <v>25.149324394837663</v>
      </c>
      <c r="CB42" s="134">
        <f ca="1"/>
        <v>23.424008532889314</v>
      </c>
      <c r="CC42" s="134">
        <f ca="1"/>
        <v>69.585966653868027</v>
      </c>
      <c r="CD42" s="134">
        <f ca="1"/>
        <v>71.364859865027654</v>
      </c>
      <c r="CE42" s="134">
        <f ca="1"/>
        <v>52.136970849927472</v>
      </c>
      <c r="CF42" s="134">
        <f ca="1"/>
        <v>34.821709008167666</v>
      </c>
      <c r="CG42" s="134">
        <f ca="1"/>
        <v>7.5716540656001277</v>
      </c>
      <c r="CH42" s="134">
        <f ca="1"/>
        <v>37.437661265920497</v>
      </c>
      <c r="CI42" s="134">
        <f ca="1"/>
        <v>13.941710477675603</v>
      </c>
      <c r="CJ42" s="134">
        <f ca="1"/>
        <v>23.112735305032487</v>
      </c>
      <c r="CK42" s="134">
        <f ca="1"/>
        <v>27.944273954908713</v>
      </c>
      <c r="CL42" s="134">
        <f ca="1"/>
        <v>42.684673169205517</v>
      </c>
      <c r="CM42" s="134">
        <f ca="1"/>
        <v>24.022744944827433</v>
      </c>
      <c r="CN42" s="134">
        <f ca="1"/>
        <v>67.052865197494086</v>
      </c>
      <c r="CO42" s="134">
        <f ca="1"/>
        <v>15.989465238249215</v>
      </c>
      <c r="CP42" s="134">
        <f ca="1"/>
        <v>53.545702919818126</v>
      </c>
      <c r="CQ42" s="134">
        <f ca="1"/>
        <v>51.268693089086781</v>
      </c>
      <c r="CR42" s="134">
        <f ca="1"/>
        <v>5.2681247571199821</v>
      </c>
      <c r="CS42" s="134">
        <f ca="1"/>
        <v>15.314257141440818</v>
      </c>
      <c r="CT42" s="134">
        <f ca="1"/>
        <v>43.952860082808016</v>
      </c>
      <c r="CU42" s="134">
        <f ca="1"/>
        <v>26.670039593824672</v>
      </c>
      <c r="CV42" s="134">
        <f ca="1"/>
        <v>37.510676562137093</v>
      </c>
      <c r="CW42" s="134">
        <f ca="1"/>
        <v>63.925301003610272</v>
      </c>
      <c r="CX42" s="134">
        <f ca="1"/>
        <v>54.701009887999156</v>
      </c>
      <c r="CY42" s="134">
        <f ca="1"/>
        <v>31.581293931939079</v>
      </c>
      <c r="CZ42" s="134">
        <f ca="1"/>
        <v>77.506738629407039</v>
      </c>
      <c r="DA42" s="134">
        <f ca="1"/>
        <v>57.610876306355649</v>
      </c>
      <c r="DB42" s="134">
        <f ca="1"/>
        <v>5.8775501896739462</v>
      </c>
      <c r="DC42" s="134">
        <f ca="1"/>
        <v>15.257636643248828</v>
      </c>
      <c r="DD42" s="134">
        <f ca="1"/>
        <v>54.157253034611301</v>
      </c>
      <c r="DE42" s="134">
        <f ca="1"/>
        <v>20.96075755868636</v>
      </c>
      <c r="DF42" s="134">
        <f ca="1"/>
        <v>44.342198249720497</v>
      </c>
      <c r="DG42" s="134">
        <f ca="1"/>
        <v>16.031709585364787</v>
      </c>
      <c r="DH42" s="134">
        <f ca="1"/>
        <v>21.602807826589459</v>
      </c>
      <c r="DI42" s="134">
        <f ca="1"/>
        <v>53.971005355020026</v>
      </c>
      <c r="DJ42" s="134">
        <f ca="1"/>
        <v>27.198546923771161</v>
      </c>
      <c r="DK42" s="134">
        <f ca="1"/>
        <v>38.950921420117247</v>
      </c>
      <c r="DL42" s="134">
        <f ca="1"/>
        <v>13.239680896094137</v>
      </c>
      <c r="DM42" s="134">
        <f ca="1"/>
        <v>42.424989199070218</v>
      </c>
      <c r="DN42" s="134">
        <f ca="1"/>
        <v>54.992178831693394</v>
      </c>
      <c r="DO42" s="134">
        <f ca="1"/>
        <v>20.725152731348825</v>
      </c>
      <c r="DP42" s="134">
        <f ca="1"/>
        <v>30.567048345742549</v>
      </c>
      <c r="DQ42" s="134">
        <f ca="1"/>
        <v>18.684654342904189</v>
      </c>
      <c r="DS42" s="128" t="s">
        <v>203</v>
      </c>
      <c r="DT42" s="135">
        <f ca="1"/>
        <v>86.286765896160915</v>
      </c>
      <c r="DU42" s="135">
        <f ca="1"/>
        <v>-4.4328772879735103</v>
      </c>
      <c r="DV42" s="135">
        <f ca="1"/>
        <v>18.246003712616044</v>
      </c>
      <c r="DW42" s="135">
        <f ca="1"/>
        <v>86.262280017714517</v>
      </c>
      <c r="DX42" s="135">
        <f ca="1"/>
        <v>-5.2901960823438801</v>
      </c>
      <c r="DY42" s="135">
        <f ca="1"/>
        <v>19.820484910816145</v>
      </c>
      <c r="DZ42" s="127">
        <f ca="1"/>
        <v>1.7929266903333165</v>
      </c>
      <c r="EA42" s="127">
        <f t="shared" ca="1" si="75"/>
        <v>3.2145861169095804</v>
      </c>
      <c r="EB42" s="127">
        <f t="shared" ca="1" si="76"/>
        <v>1.8091293216149242</v>
      </c>
      <c r="EC42" s="127">
        <f ca="1"/>
        <v>0.11603849118445704</v>
      </c>
      <c r="ED42" s="127">
        <f ca="1"/>
        <v>1.2887163950500593</v>
      </c>
      <c r="EE42" s="127">
        <f t="shared" ca="1" si="9"/>
        <v>1.2887163950500593</v>
      </c>
      <c r="EF42" s="126">
        <f t="shared" ca="1" si="10"/>
        <v>5</v>
      </c>
      <c r="EK42" s="127"/>
      <c r="EL42" s="128">
        <v>417</v>
      </c>
      <c r="EM42" s="237">
        <f ca="1">IF(Calculator!$C$3,OFFSET('SPD Library'!B42,0,Calculator!$C$3-1),Calculator!C43)</f>
        <v>0.14993999999999999</v>
      </c>
      <c r="EN42" s="127">
        <f ca="1">RefCalc!B42</f>
        <v>0.44732203156646999</v>
      </c>
      <c r="EO42" s="127">
        <f ca="1">RefCalc!F42</f>
        <v>0.86359608921242181</v>
      </c>
      <c r="EP42" s="127"/>
    </row>
    <row r="43" spans="2:146" ht="13.5" customHeight="1">
      <c r="B43" s="125"/>
      <c r="C43" s="125"/>
      <c r="D43" s="125"/>
      <c r="E43" s="125"/>
      <c r="F43" s="125"/>
      <c r="G43" s="125"/>
      <c r="H43" s="125"/>
      <c r="I43" s="125"/>
      <c r="J43" s="125"/>
      <c r="K43" s="125"/>
      <c r="L43" s="125"/>
      <c r="M43" s="125"/>
      <c r="N43" s="125"/>
      <c r="O43" s="125"/>
      <c r="P43" s="125"/>
      <c r="Q43" s="125"/>
      <c r="R43" s="125"/>
      <c r="U43" s="133" t="s">
        <v>108</v>
      </c>
      <c r="V43" s="134">
        <f t="array" aca="1" ref="V43:V45" ca="1">MMULT($EH$27:$EJ$29,V37:V39)</f>
        <v>100.00100000000002</v>
      </c>
      <c r="W43" s="134">
        <f t="array" aca="1" ref="W43:W45" ca="1">MMULT($EH$27:$EJ$29,W37:W39)</f>
        <v>100.00100000000002</v>
      </c>
      <c r="X43" s="134">
        <f t="array" aca="1" ref="X43:X45" ca="1">MMULT($EH$27:$EJ$29,X37:X39)</f>
        <v>100.00100000000002</v>
      </c>
      <c r="Y43" s="134">
        <f t="array" aca="1" ref="Y43:Y45" ca="1">MMULT($EH$27:$EJ$29,Y37:Y39)</f>
        <v>100.00100000000002</v>
      </c>
      <c r="Z43" s="134">
        <f t="array" aca="1" ref="Z43:Z45" ca="1">MMULT($EH$27:$EJ$29,Z37:Z39)</f>
        <v>100.00100000000002</v>
      </c>
      <c r="AA43" s="134">
        <f t="array" aca="1" ref="AA43:AA45" ca="1">MMULT($EH$27:$EJ$29,AA37:AA39)</f>
        <v>100.00100000000002</v>
      </c>
      <c r="AB43" s="134">
        <f t="array" aca="1" ref="AB43:AB45" ca="1">MMULT($EH$27:$EJ$29,AB37:AB39)</f>
        <v>100.00100000000002</v>
      </c>
      <c r="AC43" s="134">
        <f t="array" aca="1" ref="AC43:AC45" ca="1">MMULT($EH$27:$EJ$29,AC37:AC39)</f>
        <v>100.00100000000002</v>
      </c>
      <c r="AD43" s="134">
        <f t="array" aca="1" ref="AD43:AD45" ca="1">MMULT($EH$27:$EJ$29,AD37:AD39)</f>
        <v>100.00100000000002</v>
      </c>
      <c r="AE43" s="134">
        <f t="array" aca="1" ref="AE43:AE45" ca="1">MMULT($EH$27:$EJ$29,AE37:AE39)</f>
        <v>100.00100000000002</v>
      </c>
      <c r="AF43" s="134">
        <f t="array" aca="1" ref="AF43:AF45" ca="1">MMULT($EH$27:$EJ$29,AF37:AF39)</f>
        <v>100.00100000000002</v>
      </c>
      <c r="AG43" s="134">
        <f t="array" aca="1" ref="AG43:AG45" ca="1">MMULT($EH$27:$EJ$29,AG37:AG39)</f>
        <v>100.00100000000002</v>
      </c>
      <c r="AH43" s="134">
        <f t="array" aca="1" ref="AH43:AH45" ca="1">MMULT($EH$27:$EJ$29,AH37:AH39)</f>
        <v>100.00100000000002</v>
      </c>
      <c r="AI43" s="134">
        <f t="array" aca="1" ref="AI43:AI45" ca="1">MMULT($EH$27:$EJ$29,AI37:AI39)</f>
        <v>100.00100000000002</v>
      </c>
      <c r="AJ43" s="134">
        <f t="array" aca="1" ref="AJ43:AJ45" ca="1">MMULT($EH$27:$EJ$29,AJ37:AJ39)</f>
        <v>100.00100000000002</v>
      </c>
      <c r="AK43" s="134">
        <f t="array" aca="1" ref="AK43:AK45" ca="1">MMULT($EH$27:$EJ$29,AK37:AK39)</f>
        <v>100.00100000000002</v>
      </c>
      <c r="AL43" s="134">
        <f t="array" aca="1" ref="AL43:AL45" ca="1">MMULT($EH$27:$EJ$29,AL37:AL39)</f>
        <v>100.00100000000002</v>
      </c>
      <c r="AM43" s="134">
        <f t="array" aca="1" ref="AM43:AM45" ca="1">MMULT($EH$27:$EJ$29,AM37:AM39)</f>
        <v>100.00100000000002</v>
      </c>
      <c r="AN43" s="134">
        <f t="array" aca="1" ref="AN43:AN45" ca="1">MMULT($EH$27:$EJ$29,AN37:AN39)</f>
        <v>100.00100000000002</v>
      </c>
      <c r="AO43" s="134">
        <f t="array" aca="1" ref="AO43:AO45" ca="1">MMULT($EH$27:$EJ$29,AO37:AO39)</f>
        <v>100.00100000000002</v>
      </c>
      <c r="AP43" s="134">
        <f t="array" aca="1" ref="AP43:AP45" ca="1">MMULT($EH$27:$EJ$29,AP37:AP39)</f>
        <v>100.00100000000002</v>
      </c>
      <c r="AQ43" s="134">
        <f t="array" aca="1" ref="AQ43:AQ45" ca="1">MMULT($EH$27:$EJ$29,AQ37:AQ39)</f>
        <v>100.00100000000002</v>
      </c>
      <c r="AR43" s="134">
        <f t="array" aca="1" ref="AR43:AR45" ca="1">MMULT($EH$27:$EJ$29,AR37:AR39)</f>
        <v>100.00100000000002</v>
      </c>
      <c r="AS43" s="134">
        <f t="array" aca="1" ref="AS43:AS45" ca="1">MMULT($EH$27:$EJ$29,AS37:AS39)</f>
        <v>100.00100000000002</v>
      </c>
      <c r="AT43" s="134">
        <f t="array" aca="1" ref="AT43:AT45" ca="1">MMULT($EH$27:$EJ$29,AT37:AT39)</f>
        <v>100.00100000000002</v>
      </c>
      <c r="AU43" s="134">
        <f t="array" aca="1" ref="AU43:AU45" ca="1">MMULT($EH$27:$EJ$29,AU37:AU39)</f>
        <v>100.00100000000002</v>
      </c>
      <c r="AV43" s="134">
        <f t="array" aca="1" ref="AV43:AV45" ca="1">MMULT($EH$27:$EJ$29,AV37:AV39)</f>
        <v>100.00100000000002</v>
      </c>
      <c r="AW43" s="134">
        <f t="array" aca="1" ref="AW43:AW45" ca="1">MMULT($EH$27:$EJ$29,AW37:AW39)</f>
        <v>100.00100000000002</v>
      </c>
      <c r="AX43" s="134">
        <f t="array" aca="1" ref="AX43:AX45" ca="1">MMULT($EH$27:$EJ$29,AX37:AX39)</f>
        <v>100.00100000000002</v>
      </c>
      <c r="AY43" s="134">
        <f t="array" aca="1" ref="AY43:AY45" ca="1">MMULT($EH$27:$EJ$29,AY37:AY39)</f>
        <v>100.00100000000002</v>
      </c>
      <c r="AZ43" s="134">
        <f t="array" aca="1" ref="AZ43:AZ45" ca="1">MMULT($EH$27:$EJ$29,AZ37:AZ39)</f>
        <v>100.00100000000002</v>
      </c>
      <c r="BA43" s="134">
        <f t="array" aca="1" ref="BA43:BA45" ca="1">MMULT($EH$27:$EJ$29,BA37:BA39)</f>
        <v>100.00100000000002</v>
      </c>
      <c r="BB43" s="134">
        <f t="array" aca="1" ref="BB43:BB45" ca="1">MMULT($EH$27:$EJ$29,BB37:BB39)</f>
        <v>100.00100000000002</v>
      </c>
      <c r="BC43" s="134">
        <f t="array" aca="1" ref="BC43:BC45" ca="1">MMULT($EH$27:$EJ$29,BC37:BC39)</f>
        <v>100.00100000000002</v>
      </c>
      <c r="BD43" s="134">
        <f t="array" aca="1" ref="BD43:BD45" ca="1">MMULT($EH$27:$EJ$29,BD37:BD39)</f>
        <v>100.00100000000002</v>
      </c>
      <c r="BE43" s="134">
        <f t="array" aca="1" ref="BE43:BE45" ca="1">MMULT($EH$27:$EJ$29,BE37:BE39)</f>
        <v>100.00100000000002</v>
      </c>
      <c r="BF43" s="134">
        <f t="array" aca="1" ref="BF43:BF45" ca="1">MMULT($EH$27:$EJ$29,BF37:BF39)</f>
        <v>100.00100000000002</v>
      </c>
      <c r="BG43" s="134">
        <f t="array" aca="1" ref="BG43:BG45" ca="1">MMULT($EH$27:$EJ$29,BG37:BG39)</f>
        <v>100.00100000000002</v>
      </c>
      <c r="BH43" s="134">
        <f t="array" aca="1" ref="BH43:BH45" ca="1">MMULT($EH$27:$EJ$29,BH37:BH39)</f>
        <v>100.00100000000002</v>
      </c>
      <c r="BI43" s="134">
        <f t="array" aca="1" ref="BI43:BI45" ca="1">MMULT($EH$27:$EJ$29,BI37:BI39)</f>
        <v>100.00100000000002</v>
      </c>
      <c r="BJ43" s="134">
        <f t="array" aca="1" ref="BJ43:BJ45" ca="1">MMULT($EH$27:$EJ$29,BJ37:BJ39)</f>
        <v>100.00100000000002</v>
      </c>
      <c r="BK43" s="134">
        <f t="array" aca="1" ref="BK43:BK45" ca="1">MMULT($EH$27:$EJ$29,BK37:BK39)</f>
        <v>100.00100000000002</v>
      </c>
      <c r="BL43" s="134">
        <f t="array" aca="1" ref="BL43:BL45" ca="1">MMULT($EH$27:$EJ$29,BL37:BL39)</f>
        <v>100.00100000000002</v>
      </c>
      <c r="BM43" s="134">
        <f t="array" aca="1" ref="BM43:BM45" ca="1">MMULT($EH$27:$EJ$29,BM37:BM39)</f>
        <v>100.00100000000002</v>
      </c>
      <c r="BN43" s="134">
        <f t="array" aca="1" ref="BN43:BN45" ca="1">MMULT($EH$27:$EJ$29,BN37:BN39)</f>
        <v>100.00100000000002</v>
      </c>
      <c r="BO43" s="134">
        <f t="array" aca="1" ref="BO43:BO45" ca="1">MMULT($EH$27:$EJ$29,BO37:BO39)</f>
        <v>100.00100000000002</v>
      </c>
      <c r="BP43" s="134">
        <f t="array" aca="1" ref="BP43:BP45" ca="1">MMULT($EH$27:$EJ$29,BP37:BP39)</f>
        <v>100.00100000000002</v>
      </c>
      <c r="BQ43" s="134">
        <f t="array" aca="1" ref="BQ43:BQ45" ca="1">MMULT($EH$27:$EJ$29,BQ37:BQ39)</f>
        <v>100.00100000000002</v>
      </c>
      <c r="BR43" s="134">
        <f t="array" aca="1" ref="BR43:BR45" ca="1">MMULT($EH$27:$EJ$29,BR37:BR39)</f>
        <v>100.00100000000002</v>
      </c>
      <c r="BS43" s="134">
        <f t="array" aca="1" ref="BS43:BS45" ca="1">MMULT($EH$27:$EJ$29,BS37:BS39)</f>
        <v>100.00100000000002</v>
      </c>
      <c r="BT43" s="134">
        <f t="array" aca="1" ref="BT43:BT45" ca="1">MMULT($EH$27:$EJ$29,BT37:BT39)</f>
        <v>100.00100000000002</v>
      </c>
      <c r="BU43" s="134">
        <f t="array" aca="1" ref="BU43:BU45" ca="1">MMULT($EH$27:$EJ$29,BU37:BU39)</f>
        <v>100.00100000000002</v>
      </c>
      <c r="BV43" s="134">
        <f t="array" aca="1" ref="BV43:BV45" ca="1">MMULT($EH$27:$EJ$29,BV37:BV39)</f>
        <v>100.00100000000002</v>
      </c>
      <c r="BW43" s="134">
        <f t="array" aca="1" ref="BW43:BW45" ca="1">MMULT($EH$27:$EJ$29,BW37:BW39)</f>
        <v>100.00100000000002</v>
      </c>
      <c r="BX43" s="134">
        <f t="array" aca="1" ref="BX43:BX45" ca="1">MMULT($EH$27:$EJ$29,BX37:BX39)</f>
        <v>100.00100000000002</v>
      </c>
      <c r="BY43" s="134">
        <f t="array" aca="1" ref="BY43:BY45" ca="1">MMULT($EH$27:$EJ$29,BY37:BY39)</f>
        <v>100.00100000000002</v>
      </c>
      <c r="BZ43" s="134">
        <f t="array" aca="1" ref="BZ43:BZ45" ca="1">MMULT($EH$27:$EJ$29,BZ37:BZ39)</f>
        <v>100.00100000000002</v>
      </c>
      <c r="CA43" s="134">
        <f t="array" aca="1" ref="CA43:CA45" ca="1">MMULT($EH$27:$EJ$29,CA37:CA39)</f>
        <v>100.00100000000002</v>
      </c>
      <c r="CB43" s="134">
        <f t="array" aca="1" ref="CB43:CB45" ca="1">MMULT($EH$27:$EJ$29,CB37:CB39)</f>
        <v>100.00100000000002</v>
      </c>
      <c r="CC43" s="134">
        <f t="array" aca="1" ref="CC43:CC45" ca="1">MMULT($EH$27:$EJ$29,CC37:CC39)</f>
        <v>100.00100000000002</v>
      </c>
      <c r="CD43" s="134">
        <f t="array" aca="1" ref="CD43:CD45" ca="1">MMULT($EH$27:$EJ$29,CD37:CD39)</f>
        <v>100.00100000000002</v>
      </c>
      <c r="CE43" s="134">
        <f t="array" aca="1" ref="CE43:CE45" ca="1">MMULT($EH$27:$EJ$29,CE37:CE39)</f>
        <v>100.00100000000002</v>
      </c>
      <c r="CF43" s="134">
        <f t="array" aca="1" ref="CF43:CF45" ca="1">MMULT($EH$27:$EJ$29,CF37:CF39)</f>
        <v>100.00100000000002</v>
      </c>
      <c r="CG43" s="134">
        <f t="array" aca="1" ref="CG43:CG45" ca="1">MMULT($EH$27:$EJ$29,CG37:CG39)</f>
        <v>100.00100000000002</v>
      </c>
      <c r="CH43" s="134">
        <f t="array" aca="1" ref="CH43:CH45" ca="1">MMULT($EH$27:$EJ$29,CH37:CH39)</f>
        <v>100.00100000000002</v>
      </c>
      <c r="CI43" s="134">
        <f t="array" aca="1" ref="CI43:CI45" ca="1">MMULT($EH$27:$EJ$29,CI37:CI39)</f>
        <v>100.00100000000002</v>
      </c>
      <c r="CJ43" s="134">
        <f t="array" aca="1" ref="CJ43:CJ45" ca="1">MMULT($EH$27:$EJ$29,CJ37:CJ39)</f>
        <v>100.00100000000002</v>
      </c>
      <c r="CK43" s="134">
        <f t="array" aca="1" ref="CK43:CK45" ca="1">MMULT($EH$27:$EJ$29,CK37:CK39)</f>
        <v>100.00100000000002</v>
      </c>
      <c r="CL43" s="134">
        <f t="array" aca="1" ref="CL43:CL45" ca="1">MMULT($EH$27:$EJ$29,CL37:CL39)</f>
        <v>100.00100000000002</v>
      </c>
      <c r="CM43" s="134">
        <f t="array" aca="1" ref="CM43:CM45" ca="1">MMULT($EH$27:$EJ$29,CM37:CM39)</f>
        <v>100.00100000000002</v>
      </c>
      <c r="CN43" s="134">
        <f t="array" aca="1" ref="CN43:CN45" ca="1">MMULT($EH$27:$EJ$29,CN37:CN39)</f>
        <v>100.00100000000002</v>
      </c>
      <c r="CO43" s="134">
        <f t="array" aca="1" ref="CO43:CO45" ca="1">MMULT($EH$27:$EJ$29,CO37:CO39)</f>
        <v>100.00100000000002</v>
      </c>
      <c r="CP43" s="134">
        <f t="array" aca="1" ref="CP43:CP45" ca="1">MMULT($EH$27:$EJ$29,CP37:CP39)</f>
        <v>100.00100000000002</v>
      </c>
      <c r="CQ43" s="134">
        <f t="array" aca="1" ref="CQ43:CQ45" ca="1">MMULT($EH$27:$EJ$29,CQ37:CQ39)</f>
        <v>100.00100000000002</v>
      </c>
      <c r="CR43" s="134">
        <f t="array" aca="1" ref="CR43:CR45" ca="1">MMULT($EH$27:$EJ$29,CR37:CR39)</f>
        <v>100.00100000000002</v>
      </c>
      <c r="CS43" s="134">
        <f t="array" aca="1" ref="CS43:CS45" ca="1">MMULT($EH$27:$EJ$29,CS37:CS39)</f>
        <v>100.00100000000002</v>
      </c>
      <c r="CT43" s="134">
        <f t="array" aca="1" ref="CT43:CT45" ca="1">MMULT($EH$27:$EJ$29,CT37:CT39)</f>
        <v>100.00100000000002</v>
      </c>
      <c r="CU43" s="134">
        <f t="array" aca="1" ref="CU43:CU45" ca="1">MMULT($EH$27:$EJ$29,CU37:CU39)</f>
        <v>100.00100000000002</v>
      </c>
      <c r="CV43" s="134">
        <f t="array" aca="1" ref="CV43:CV45" ca="1">MMULT($EH$27:$EJ$29,CV37:CV39)</f>
        <v>100.00100000000002</v>
      </c>
      <c r="CW43" s="134">
        <f t="array" aca="1" ref="CW43:CW45" ca="1">MMULT($EH$27:$EJ$29,CW37:CW39)</f>
        <v>100.00100000000002</v>
      </c>
      <c r="CX43" s="134">
        <f t="array" aca="1" ref="CX43:CX45" ca="1">MMULT($EH$27:$EJ$29,CX37:CX39)</f>
        <v>100.00100000000002</v>
      </c>
      <c r="CY43" s="134">
        <f t="array" aca="1" ref="CY43:CY45" ca="1">MMULT($EH$27:$EJ$29,CY37:CY39)</f>
        <v>100.00100000000002</v>
      </c>
      <c r="CZ43" s="134">
        <f t="array" aca="1" ref="CZ43:CZ45" ca="1">MMULT($EH$27:$EJ$29,CZ37:CZ39)</f>
        <v>100.00100000000002</v>
      </c>
      <c r="DA43" s="134">
        <f t="array" aca="1" ref="DA43:DA45" ca="1">MMULT($EH$27:$EJ$29,DA37:DA39)</f>
        <v>100.00100000000002</v>
      </c>
      <c r="DB43" s="134">
        <f t="array" aca="1" ref="DB43:DB45" ca="1">MMULT($EH$27:$EJ$29,DB37:DB39)</f>
        <v>100.00100000000002</v>
      </c>
      <c r="DC43" s="134">
        <f t="array" aca="1" ref="DC43:DC45" ca="1">MMULT($EH$27:$EJ$29,DC37:DC39)</f>
        <v>100.00100000000002</v>
      </c>
      <c r="DD43" s="134">
        <f t="array" aca="1" ref="DD43:DD45" ca="1">MMULT($EH$27:$EJ$29,DD37:DD39)</f>
        <v>100.00100000000002</v>
      </c>
      <c r="DE43" s="134">
        <f t="array" aca="1" ref="DE43:DE45" ca="1">MMULT($EH$27:$EJ$29,DE37:DE39)</f>
        <v>100.00100000000002</v>
      </c>
      <c r="DF43" s="134">
        <f t="array" aca="1" ref="DF43:DF45" ca="1">MMULT($EH$27:$EJ$29,DF37:DF39)</f>
        <v>100.00100000000002</v>
      </c>
      <c r="DG43" s="134">
        <f t="array" aca="1" ref="DG43:DG45" ca="1">MMULT($EH$27:$EJ$29,DG37:DG39)</f>
        <v>100.00100000000002</v>
      </c>
      <c r="DH43" s="134">
        <f t="array" aca="1" ref="DH43:DH45" ca="1">MMULT($EH$27:$EJ$29,DH37:DH39)</f>
        <v>100.00100000000002</v>
      </c>
      <c r="DI43" s="134">
        <f t="array" aca="1" ref="DI43:DI45" ca="1">MMULT($EH$27:$EJ$29,DI37:DI39)</f>
        <v>100.00100000000002</v>
      </c>
      <c r="DJ43" s="134">
        <f t="array" aca="1" ref="DJ43:DJ45" ca="1">MMULT($EH$27:$EJ$29,DJ37:DJ39)</f>
        <v>100.00100000000002</v>
      </c>
      <c r="DK43" s="134">
        <f t="array" aca="1" ref="DK43:DK45" ca="1">MMULT($EH$27:$EJ$29,DK37:DK39)</f>
        <v>100.00100000000002</v>
      </c>
      <c r="DL43" s="134">
        <f t="array" aca="1" ref="DL43:DL45" ca="1">MMULT($EH$27:$EJ$29,DL37:DL39)</f>
        <v>100.00100000000002</v>
      </c>
      <c r="DM43" s="134">
        <f t="array" aca="1" ref="DM43:DM45" ca="1">MMULT($EH$27:$EJ$29,DM37:DM39)</f>
        <v>100.00100000000002</v>
      </c>
      <c r="DN43" s="134">
        <f t="array" aca="1" ref="DN43:DN45" ca="1">MMULT($EH$27:$EJ$29,DN37:DN39)</f>
        <v>100.00100000000002</v>
      </c>
      <c r="DO43" s="134">
        <f t="array" aca="1" ref="DO43:DO45" ca="1">MMULT($EH$27:$EJ$29,DO37:DO39)</f>
        <v>100.00100000000002</v>
      </c>
      <c r="DP43" s="134">
        <f t="array" aca="1" ref="DP43:DP45" ca="1">MMULT($EH$27:$EJ$29,DP37:DP39)</f>
        <v>100.00100000000002</v>
      </c>
      <c r="DQ43" s="134">
        <f t="array" aca="1" ref="DQ43:DQ45" ca="1">MMULT($EH$27:$EJ$29,DQ37:DQ39)</f>
        <v>100.00100000000002</v>
      </c>
      <c r="DS43" s="128" t="s">
        <v>204</v>
      </c>
      <c r="DT43" s="135">
        <f ca="1"/>
        <v>35.54522858942353</v>
      </c>
      <c r="DU43" s="135">
        <f ca="1"/>
        <v>-3.3506095955658757</v>
      </c>
      <c r="DV43" s="135">
        <f ca="1"/>
        <v>7.7679014004653384</v>
      </c>
      <c r="DW43" s="135">
        <f ca="1"/>
        <v>35.245021641148575</v>
      </c>
      <c r="DX43" s="135">
        <f ca="1"/>
        <v>-3.5859885505869826</v>
      </c>
      <c r="DY43" s="135">
        <f ca="1"/>
        <v>7.713637302592427</v>
      </c>
      <c r="DZ43" s="127">
        <f ca="1"/>
        <v>0.3853207191124694</v>
      </c>
      <c r="EA43" s="127">
        <f t="shared" ca="1" si="75"/>
        <v>0.14847205657735055</v>
      </c>
      <c r="EB43" s="127">
        <f t="shared" ca="1" si="76"/>
        <v>1.9780250582985588</v>
      </c>
      <c r="EC43" s="127">
        <f ca="1"/>
        <v>6.0754302415688549E-3</v>
      </c>
      <c r="ED43" s="127">
        <f ca="1"/>
        <v>1.6007315452042548</v>
      </c>
      <c r="EE43" s="127">
        <f t="shared" ca="1" si="9"/>
        <v>1.6007315452042548</v>
      </c>
      <c r="EF43" s="126">
        <f t="shared" ca="1" si="10"/>
        <v>6</v>
      </c>
      <c r="EK43" s="127"/>
      <c r="EL43" s="128">
        <v>418</v>
      </c>
      <c r="EM43" s="237">
        <f ca="1">IF(Calculator!$C$3,OFFSET('SPD Library'!B43,0,Calculator!$C$3-1),Calculator!C44)</f>
        <v>0.15347</v>
      </c>
      <c r="EN43" s="127">
        <f ca="1">RefCalc!B43</f>
        <v>0.45785322251904864</v>
      </c>
      <c r="EO43" s="127">
        <f ca="1">RefCalc!F43</f>
        <v>0.86551783741288035</v>
      </c>
      <c r="EP43" s="127"/>
    </row>
    <row r="44" spans="2:146" ht="13.5" customHeight="1">
      <c r="B44" s="125"/>
      <c r="C44" s="125"/>
      <c r="D44" s="125"/>
      <c r="E44" s="125"/>
      <c r="F44" s="125"/>
      <c r="G44" s="125"/>
      <c r="H44" s="125"/>
      <c r="I44" s="125"/>
      <c r="J44" s="125"/>
      <c r="K44" s="125"/>
      <c r="L44" s="125"/>
      <c r="M44" s="125"/>
      <c r="N44" s="125"/>
      <c r="O44" s="125"/>
      <c r="P44" s="125"/>
      <c r="Q44" s="125"/>
      <c r="R44" s="125"/>
      <c r="U44" s="133" t="s">
        <v>109</v>
      </c>
      <c r="V44" s="134">
        <f ca="1"/>
        <v>100.00000000000003</v>
      </c>
      <c r="W44" s="134">
        <f ca="1"/>
        <v>100.00000000000003</v>
      </c>
      <c r="X44" s="134">
        <f ca="1"/>
        <v>100.00000000000003</v>
      </c>
      <c r="Y44" s="134">
        <f ca="1"/>
        <v>100.00000000000003</v>
      </c>
      <c r="Z44" s="134">
        <f ca="1"/>
        <v>100.00000000000003</v>
      </c>
      <c r="AA44" s="134">
        <f ca="1"/>
        <v>100.00000000000003</v>
      </c>
      <c r="AB44" s="134">
        <f ca="1"/>
        <v>100.00000000000003</v>
      </c>
      <c r="AC44" s="134">
        <f ca="1"/>
        <v>100.00000000000003</v>
      </c>
      <c r="AD44" s="134">
        <f ca="1"/>
        <v>100.00000000000003</v>
      </c>
      <c r="AE44" s="134">
        <f ca="1"/>
        <v>100.00000000000003</v>
      </c>
      <c r="AF44" s="134">
        <f ca="1"/>
        <v>100.00000000000003</v>
      </c>
      <c r="AG44" s="134">
        <f ca="1"/>
        <v>100.00000000000003</v>
      </c>
      <c r="AH44" s="134">
        <f ca="1"/>
        <v>100.00000000000003</v>
      </c>
      <c r="AI44" s="134">
        <f ca="1"/>
        <v>100.00000000000003</v>
      </c>
      <c r="AJ44" s="134">
        <f ca="1"/>
        <v>100.00000000000003</v>
      </c>
      <c r="AK44" s="134">
        <f ca="1"/>
        <v>100.00000000000003</v>
      </c>
      <c r="AL44" s="134">
        <f ca="1"/>
        <v>100.00000000000003</v>
      </c>
      <c r="AM44" s="134">
        <f ca="1"/>
        <v>100.00000000000003</v>
      </c>
      <c r="AN44" s="134">
        <f ca="1"/>
        <v>100.00000000000003</v>
      </c>
      <c r="AO44" s="134">
        <f ca="1"/>
        <v>100.00000000000003</v>
      </c>
      <c r="AP44" s="134">
        <f ca="1"/>
        <v>100.00000000000003</v>
      </c>
      <c r="AQ44" s="134">
        <f ca="1"/>
        <v>100.00000000000003</v>
      </c>
      <c r="AR44" s="134">
        <f ca="1"/>
        <v>100.00000000000003</v>
      </c>
      <c r="AS44" s="134">
        <f ca="1"/>
        <v>100.00000000000003</v>
      </c>
      <c r="AT44" s="134">
        <f ca="1"/>
        <v>100.00000000000003</v>
      </c>
      <c r="AU44" s="134">
        <f ca="1"/>
        <v>100.00000000000003</v>
      </c>
      <c r="AV44" s="134">
        <f ca="1"/>
        <v>100.00000000000003</v>
      </c>
      <c r="AW44" s="134">
        <f ca="1"/>
        <v>100.00000000000003</v>
      </c>
      <c r="AX44" s="134">
        <f ca="1"/>
        <v>100.00000000000003</v>
      </c>
      <c r="AY44" s="134">
        <f ca="1"/>
        <v>100.00000000000003</v>
      </c>
      <c r="AZ44" s="134">
        <f ca="1"/>
        <v>100.00000000000003</v>
      </c>
      <c r="BA44" s="134">
        <f ca="1"/>
        <v>100.00000000000003</v>
      </c>
      <c r="BB44" s="134">
        <f ca="1"/>
        <v>100.00000000000003</v>
      </c>
      <c r="BC44" s="134">
        <f ca="1"/>
        <v>100.00000000000003</v>
      </c>
      <c r="BD44" s="134">
        <f ca="1"/>
        <v>100.00000000000003</v>
      </c>
      <c r="BE44" s="134">
        <f ca="1"/>
        <v>100.00000000000003</v>
      </c>
      <c r="BF44" s="134">
        <f ca="1"/>
        <v>100.00000000000003</v>
      </c>
      <c r="BG44" s="134">
        <f ca="1"/>
        <v>100.00000000000003</v>
      </c>
      <c r="BH44" s="134">
        <f ca="1"/>
        <v>100.00000000000003</v>
      </c>
      <c r="BI44" s="134">
        <f ca="1"/>
        <v>100.00000000000003</v>
      </c>
      <c r="BJ44" s="134">
        <f ca="1"/>
        <v>100.00000000000003</v>
      </c>
      <c r="BK44" s="134">
        <f ca="1"/>
        <v>100.00000000000003</v>
      </c>
      <c r="BL44" s="134">
        <f ca="1"/>
        <v>100.00000000000003</v>
      </c>
      <c r="BM44" s="134">
        <f ca="1"/>
        <v>100.00000000000003</v>
      </c>
      <c r="BN44" s="134">
        <f ca="1"/>
        <v>100.00000000000003</v>
      </c>
      <c r="BO44" s="134">
        <f ca="1"/>
        <v>100.00000000000003</v>
      </c>
      <c r="BP44" s="134">
        <f ca="1"/>
        <v>100.00000000000003</v>
      </c>
      <c r="BQ44" s="134">
        <f ca="1"/>
        <v>100.00000000000003</v>
      </c>
      <c r="BR44" s="134">
        <f ca="1"/>
        <v>100.00000000000003</v>
      </c>
      <c r="BS44" s="134">
        <f ca="1"/>
        <v>100.00000000000003</v>
      </c>
      <c r="BT44" s="134">
        <f ca="1"/>
        <v>100.00000000000003</v>
      </c>
      <c r="BU44" s="134">
        <f ca="1"/>
        <v>100.00000000000003</v>
      </c>
      <c r="BV44" s="134">
        <f ca="1"/>
        <v>100.00000000000003</v>
      </c>
      <c r="BW44" s="134">
        <f ca="1"/>
        <v>100.00000000000003</v>
      </c>
      <c r="BX44" s="134">
        <f ca="1"/>
        <v>100.00000000000003</v>
      </c>
      <c r="BY44" s="134">
        <f ca="1"/>
        <v>100.00000000000003</v>
      </c>
      <c r="BZ44" s="134">
        <f ca="1"/>
        <v>100.00000000000003</v>
      </c>
      <c r="CA44" s="134">
        <f ca="1"/>
        <v>100.00000000000003</v>
      </c>
      <c r="CB44" s="134">
        <f ca="1"/>
        <v>100.00000000000003</v>
      </c>
      <c r="CC44" s="134">
        <f ca="1"/>
        <v>100.00000000000003</v>
      </c>
      <c r="CD44" s="134">
        <f ca="1"/>
        <v>100.00000000000003</v>
      </c>
      <c r="CE44" s="134">
        <f ca="1"/>
        <v>100.00000000000003</v>
      </c>
      <c r="CF44" s="134">
        <f ca="1"/>
        <v>100.00000000000003</v>
      </c>
      <c r="CG44" s="134">
        <f ca="1"/>
        <v>100.00000000000003</v>
      </c>
      <c r="CH44" s="134">
        <f ca="1"/>
        <v>100.00000000000003</v>
      </c>
      <c r="CI44" s="134">
        <f ca="1"/>
        <v>100.00000000000003</v>
      </c>
      <c r="CJ44" s="134">
        <f ca="1"/>
        <v>100.00000000000003</v>
      </c>
      <c r="CK44" s="134">
        <f ca="1"/>
        <v>100.00000000000003</v>
      </c>
      <c r="CL44" s="134">
        <f ca="1"/>
        <v>100.00000000000003</v>
      </c>
      <c r="CM44" s="134">
        <f ca="1"/>
        <v>100.00000000000003</v>
      </c>
      <c r="CN44" s="134">
        <f ca="1"/>
        <v>100.00000000000003</v>
      </c>
      <c r="CO44" s="134">
        <f ca="1"/>
        <v>100.00000000000003</v>
      </c>
      <c r="CP44" s="134">
        <f ca="1"/>
        <v>100.00000000000003</v>
      </c>
      <c r="CQ44" s="134">
        <f ca="1"/>
        <v>100.00000000000003</v>
      </c>
      <c r="CR44" s="134">
        <f ca="1"/>
        <v>100.00000000000003</v>
      </c>
      <c r="CS44" s="134">
        <f ca="1"/>
        <v>100.00000000000003</v>
      </c>
      <c r="CT44" s="134">
        <f ca="1"/>
        <v>100.00000000000003</v>
      </c>
      <c r="CU44" s="134">
        <f ca="1"/>
        <v>100.00000000000003</v>
      </c>
      <c r="CV44" s="134">
        <f ca="1"/>
        <v>100.00000000000003</v>
      </c>
      <c r="CW44" s="134">
        <f ca="1"/>
        <v>100.00000000000003</v>
      </c>
      <c r="CX44" s="134">
        <f ca="1"/>
        <v>100.00000000000003</v>
      </c>
      <c r="CY44" s="134">
        <f ca="1"/>
        <v>100.00000000000003</v>
      </c>
      <c r="CZ44" s="134">
        <f ca="1"/>
        <v>100.00000000000003</v>
      </c>
      <c r="DA44" s="134">
        <f ca="1"/>
        <v>100.00000000000003</v>
      </c>
      <c r="DB44" s="134">
        <f ca="1"/>
        <v>100.00000000000003</v>
      </c>
      <c r="DC44" s="134">
        <f ca="1"/>
        <v>100.00000000000003</v>
      </c>
      <c r="DD44" s="134">
        <f ca="1"/>
        <v>100.00000000000003</v>
      </c>
      <c r="DE44" s="134">
        <f ca="1"/>
        <v>100.00000000000003</v>
      </c>
      <c r="DF44" s="134">
        <f ca="1"/>
        <v>100.00000000000003</v>
      </c>
      <c r="DG44" s="134">
        <f ca="1"/>
        <v>100.00000000000003</v>
      </c>
      <c r="DH44" s="134">
        <f ca="1"/>
        <v>100.00000000000003</v>
      </c>
      <c r="DI44" s="134">
        <f ca="1"/>
        <v>100.00000000000003</v>
      </c>
      <c r="DJ44" s="134">
        <f ca="1"/>
        <v>100.00000000000003</v>
      </c>
      <c r="DK44" s="134">
        <f ca="1"/>
        <v>100.00000000000003</v>
      </c>
      <c r="DL44" s="134">
        <f ca="1"/>
        <v>100.00000000000003</v>
      </c>
      <c r="DM44" s="134">
        <f ca="1"/>
        <v>100.00000000000003</v>
      </c>
      <c r="DN44" s="134">
        <f ca="1"/>
        <v>100.00000000000003</v>
      </c>
      <c r="DO44" s="134">
        <f ca="1"/>
        <v>100.00000000000003</v>
      </c>
      <c r="DP44" s="134">
        <f ca="1"/>
        <v>100.00000000000003</v>
      </c>
      <c r="DQ44" s="134">
        <f ca="1"/>
        <v>100.00000000000003</v>
      </c>
      <c r="DS44" s="128" t="s">
        <v>205</v>
      </c>
      <c r="DT44" s="135">
        <f ca="1"/>
        <v>50.541081969557851</v>
      </c>
      <c r="DU44" s="135">
        <f ca="1"/>
        <v>-6.2525043648636194</v>
      </c>
      <c r="DV44" s="135">
        <f ca="1"/>
        <v>14.456353095532048</v>
      </c>
      <c r="DW44" s="135">
        <f ca="1"/>
        <v>49.901626354548128</v>
      </c>
      <c r="DX44" s="135">
        <f ca="1"/>
        <v>-6.7439072756810008</v>
      </c>
      <c r="DY44" s="135">
        <f ca="1"/>
        <v>14.265070194219627</v>
      </c>
      <c r="DZ44" s="127">
        <f ca="1"/>
        <v>0.82883620375907563</v>
      </c>
      <c r="EA44" s="127">
        <f t="shared" ca="1" si="75"/>
        <v>0.68696945266175591</v>
      </c>
      <c r="EB44" s="127">
        <f t="shared" ca="1" si="76"/>
        <v>1.9790100239471657</v>
      </c>
      <c r="EC44" s="127">
        <f ca="1"/>
        <v>2.1399995636120976E-3</v>
      </c>
      <c r="ED44" s="127">
        <f ca="1"/>
        <v>1.9138339476390911</v>
      </c>
      <c r="EE44" s="127">
        <f t="shared" ca="1" si="9"/>
        <v>1.9138339476390911</v>
      </c>
      <c r="EF44" s="126">
        <f t="shared" ca="1" si="10"/>
        <v>6</v>
      </c>
      <c r="EK44" s="127"/>
      <c r="EL44" s="128">
        <v>419</v>
      </c>
      <c r="EM44" s="237">
        <f ca="1">IF(Calculator!$C$3,OFFSET('SPD Library'!B44,0,Calculator!$C$3-1),Calculator!C45)</f>
        <v>0.157</v>
      </c>
      <c r="EN44" s="127">
        <f ca="1">RefCalc!B44</f>
        <v>0.46838441347162735</v>
      </c>
      <c r="EO44" s="127">
        <f ca="1">RefCalc!F44</f>
        <v>0.86743958561333934</v>
      </c>
      <c r="EP44" s="127"/>
    </row>
    <row r="45" spans="2:146" ht="13.5" customHeight="1">
      <c r="B45" s="125"/>
      <c r="C45" s="125"/>
      <c r="D45" s="125"/>
      <c r="E45" s="125"/>
      <c r="F45" s="125"/>
      <c r="G45" s="125"/>
      <c r="H45" s="125"/>
      <c r="I45" s="125"/>
      <c r="J45" s="125"/>
      <c r="K45" s="125"/>
      <c r="L45" s="125"/>
      <c r="M45" s="125"/>
      <c r="N45" s="125"/>
      <c r="O45" s="125"/>
      <c r="P45" s="125"/>
      <c r="Q45" s="125"/>
      <c r="R45" s="125"/>
      <c r="U45" s="133" t="s">
        <v>110</v>
      </c>
      <c r="V45" s="134">
        <f ca="1"/>
        <v>99.999999999999986</v>
      </c>
      <c r="W45" s="134">
        <f ca="1"/>
        <v>99.999999999999986</v>
      </c>
      <c r="X45" s="134">
        <f ca="1"/>
        <v>99.999999999999986</v>
      </c>
      <c r="Y45" s="134">
        <f ca="1"/>
        <v>99.999999999999986</v>
      </c>
      <c r="Z45" s="134">
        <f ca="1"/>
        <v>99.999999999999986</v>
      </c>
      <c r="AA45" s="134">
        <f ca="1"/>
        <v>99.999999999999986</v>
      </c>
      <c r="AB45" s="134">
        <f ca="1"/>
        <v>99.999999999999986</v>
      </c>
      <c r="AC45" s="134">
        <f ca="1"/>
        <v>99.999999999999986</v>
      </c>
      <c r="AD45" s="134">
        <f ca="1"/>
        <v>99.999999999999986</v>
      </c>
      <c r="AE45" s="134">
        <f ca="1"/>
        <v>99.999999999999986</v>
      </c>
      <c r="AF45" s="134">
        <f ca="1"/>
        <v>99.999999999999986</v>
      </c>
      <c r="AG45" s="134">
        <f ca="1"/>
        <v>99.999999999999986</v>
      </c>
      <c r="AH45" s="134">
        <f ca="1"/>
        <v>99.999999999999986</v>
      </c>
      <c r="AI45" s="134">
        <f ca="1"/>
        <v>99.999999999999986</v>
      </c>
      <c r="AJ45" s="134">
        <f ca="1"/>
        <v>99.999999999999986</v>
      </c>
      <c r="AK45" s="134">
        <f ca="1"/>
        <v>99.999999999999986</v>
      </c>
      <c r="AL45" s="134">
        <f ca="1"/>
        <v>99.999999999999986</v>
      </c>
      <c r="AM45" s="134">
        <f ca="1"/>
        <v>99.999999999999986</v>
      </c>
      <c r="AN45" s="134">
        <f ca="1"/>
        <v>99.999999999999986</v>
      </c>
      <c r="AO45" s="134">
        <f ca="1"/>
        <v>99.999999999999986</v>
      </c>
      <c r="AP45" s="134">
        <f ca="1"/>
        <v>99.999999999999986</v>
      </c>
      <c r="AQ45" s="134">
        <f ca="1"/>
        <v>99.999999999999986</v>
      </c>
      <c r="AR45" s="134">
        <f ca="1"/>
        <v>99.999999999999986</v>
      </c>
      <c r="AS45" s="134">
        <f ca="1"/>
        <v>99.999999999999986</v>
      </c>
      <c r="AT45" s="134">
        <f ca="1"/>
        <v>99.999999999999986</v>
      </c>
      <c r="AU45" s="134">
        <f ca="1"/>
        <v>99.999999999999986</v>
      </c>
      <c r="AV45" s="134">
        <f ca="1"/>
        <v>99.999999999999986</v>
      </c>
      <c r="AW45" s="134">
        <f ca="1"/>
        <v>99.999999999999986</v>
      </c>
      <c r="AX45" s="134">
        <f ca="1"/>
        <v>99.999999999999986</v>
      </c>
      <c r="AY45" s="134">
        <f ca="1"/>
        <v>99.999999999999986</v>
      </c>
      <c r="AZ45" s="134">
        <f ca="1"/>
        <v>99.999999999999986</v>
      </c>
      <c r="BA45" s="134">
        <f ca="1"/>
        <v>99.999999999999986</v>
      </c>
      <c r="BB45" s="134">
        <f ca="1"/>
        <v>99.999999999999986</v>
      </c>
      <c r="BC45" s="134">
        <f ca="1"/>
        <v>99.999999999999986</v>
      </c>
      <c r="BD45" s="134">
        <f ca="1"/>
        <v>99.999999999999986</v>
      </c>
      <c r="BE45" s="134">
        <f ca="1"/>
        <v>99.999999999999986</v>
      </c>
      <c r="BF45" s="134">
        <f ca="1"/>
        <v>99.999999999999986</v>
      </c>
      <c r="BG45" s="134">
        <f ca="1"/>
        <v>99.999999999999986</v>
      </c>
      <c r="BH45" s="134">
        <f ca="1"/>
        <v>99.999999999999986</v>
      </c>
      <c r="BI45" s="134">
        <f ca="1"/>
        <v>99.999999999999986</v>
      </c>
      <c r="BJ45" s="134">
        <f ca="1"/>
        <v>99.999999999999986</v>
      </c>
      <c r="BK45" s="134">
        <f ca="1"/>
        <v>99.999999999999986</v>
      </c>
      <c r="BL45" s="134">
        <f ca="1"/>
        <v>99.999999999999986</v>
      </c>
      <c r="BM45" s="134">
        <f ca="1"/>
        <v>99.999999999999986</v>
      </c>
      <c r="BN45" s="134">
        <f ca="1"/>
        <v>99.999999999999986</v>
      </c>
      <c r="BO45" s="134">
        <f ca="1"/>
        <v>99.999999999999986</v>
      </c>
      <c r="BP45" s="134">
        <f ca="1"/>
        <v>99.999999999999986</v>
      </c>
      <c r="BQ45" s="134">
        <f ca="1"/>
        <v>99.999999999999986</v>
      </c>
      <c r="BR45" s="134">
        <f ca="1"/>
        <v>99.999999999999986</v>
      </c>
      <c r="BS45" s="134">
        <f ca="1"/>
        <v>99.999999999999986</v>
      </c>
      <c r="BT45" s="134">
        <f ca="1"/>
        <v>99.999999999999986</v>
      </c>
      <c r="BU45" s="134">
        <f ca="1"/>
        <v>99.999999999999986</v>
      </c>
      <c r="BV45" s="134">
        <f ca="1"/>
        <v>99.999999999999986</v>
      </c>
      <c r="BW45" s="134">
        <f ca="1"/>
        <v>99.999999999999986</v>
      </c>
      <c r="BX45" s="134">
        <f ca="1"/>
        <v>99.999999999999986</v>
      </c>
      <c r="BY45" s="134">
        <f ca="1"/>
        <v>99.999999999999986</v>
      </c>
      <c r="BZ45" s="134">
        <f ca="1"/>
        <v>99.999999999999986</v>
      </c>
      <c r="CA45" s="134">
        <f ca="1"/>
        <v>99.999999999999986</v>
      </c>
      <c r="CB45" s="134">
        <f ca="1"/>
        <v>99.999999999999986</v>
      </c>
      <c r="CC45" s="134">
        <f ca="1"/>
        <v>99.999999999999986</v>
      </c>
      <c r="CD45" s="134">
        <f ca="1"/>
        <v>99.999999999999986</v>
      </c>
      <c r="CE45" s="134">
        <f ca="1"/>
        <v>99.999999999999986</v>
      </c>
      <c r="CF45" s="134">
        <f ca="1"/>
        <v>99.999999999999986</v>
      </c>
      <c r="CG45" s="134">
        <f ca="1"/>
        <v>99.999999999999986</v>
      </c>
      <c r="CH45" s="134">
        <f ca="1"/>
        <v>99.999999999999986</v>
      </c>
      <c r="CI45" s="134">
        <f ca="1"/>
        <v>99.999999999999986</v>
      </c>
      <c r="CJ45" s="134">
        <f ca="1"/>
        <v>99.999999999999986</v>
      </c>
      <c r="CK45" s="134">
        <f ca="1"/>
        <v>99.999999999999986</v>
      </c>
      <c r="CL45" s="134">
        <f ca="1"/>
        <v>99.999999999999986</v>
      </c>
      <c r="CM45" s="134">
        <f ca="1"/>
        <v>99.999999999999986</v>
      </c>
      <c r="CN45" s="134">
        <f ca="1"/>
        <v>99.999999999999986</v>
      </c>
      <c r="CO45" s="134">
        <f ca="1"/>
        <v>99.999999999999986</v>
      </c>
      <c r="CP45" s="134">
        <f ca="1"/>
        <v>99.999999999999986</v>
      </c>
      <c r="CQ45" s="134">
        <f ca="1"/>
        <v>99.999999999999986</v>
      </c>
      <c r="CR45" s="134">
        <f ca="1"/>
        <v>99.999999999999986</v>
      </c>
      <c r="CS45" s="134">
        <f ca="1"/>
        <v>99.999999999999986</v>
      </c>
      <c r="CT45" s="134">
        <f ca="1"/>
        <v>99.999999999999986</v>
      </c>
      <c r="CU45" s="134">
        <f ca="1"/>
        <v>99.999999999999986</v>
      </c>
      <c r="CV45" s="134">
        <f ca="1"/>
        <v>99.999999999999986</v>
      </c>
      <c r="CW45" s="134">
        <f ca="1"/>
        <v>99.999999999999986</v>
      </c>
      <c r="CX45" s="134">
        <f ca="1"/>
        <v>99.999999999999986</v>
      </c>
      <c r="CY45" s="134">
        <f ca="1"/>
        <v>99.999999999999986</v>
      </c>
      <c r="CZ45" s="134">
        <f ca="1"/>
        <v>99.999999999999986</v>
      </c>
      <c r="DA45" s="134">
        <f ca="1"/>
        <v>99.999999999999986</v>
      </c>
      <c r="DB45" s="134">
        <f ca="1"/>
        <v>99.999999999999986</v>
      </c>
      <c r="DC45" s="134">
        <f ca="1"/>
        <v>99.999999999999986</v>
      </c>
      <c r="DD45" s="134">
        <f ca="1"/>
        <v>99.999999999999986</v>
      </c>
      <c r="DE45" s="134">
        <f ca="1"/>
        <v>99.999999999999986</v>
      </c>
      <c r="DF45" s="134">
        <f ca="1"/>
        <v>99.999999999999986</v>
      </c>
      <c r="DG45" s="134">
        <f ca="1"/>
        <v>99.999999999999986</v>
      </c>
      <c r="DH45" s="134">
        <f ca="1"/>
        <v>99.999999999999986</v>
      </c>
      <c r="DI45" s="134">
        <f ca="1"/>
        <v>99.999999999999986</v>
      </c>
      <c r="DJ45" s="134">
        <f ca="1"/>
        <v>99.999999999999986</v>
      </c>
      <c r="DK45" s="134">
        <f ca="1"/>
        <v>99.999999999999986</v>
      </c>
      <c r="DL45" s="134">
        <f ca="1"/>
        <v>99.999999999999986</v>
      </c>
      <c r="DM45" s="134">
        <f ca="1"/>
        <v>99.999999999999986</v>
      </c>
      <c r="DN45" s="134">
        <f ca="1"/>
        <v>99.999999999999986</v>
      </c>
      <c r="DO45" s="134">
        <f ca="1"/>
        <v>99.999999999999986</v>
      </c>
      <c r="DP45" s="134">
        <f ca="1"/>
        <v>99.999999999999986</v>
      </c>
      <c r="DQ45" s="134">
        <f ca="1"/>
        <v>99.999999999999986</v>
      </c>
      <c r="DS45" s="128" t="s">
        <v>206</v>
      </c>
      <c r="DT45" s="135">
        <f ca="1"/>
        <v>88.418393407062553</v>
      </c>
      <c r="DU45" s="135">
        <f ca="1"/>
        <v>-4.6318742178217933</v>
      </c>
      <c r="DV45" s="135">
        <f ca="1"/>
        <v>9.6254872880050115</v>
      </c>
      <c r="DW45" s="135">
        <f ca="1"/>
        <v>88.25847535708624</v>
      </c>
      <c r="DX45" s="135">
        <f ca="1"/>
        <v>-4.9378468409431768</v>
      </c>
      <c r="DY45" s="135">
        <f ca="1"/>
        <v>10.211015203539811</v>
      </c>
      <c r="DZ45" s="127">
        <f ca="1"/>
        <v>0.67973227720811757</v>
      </c>
      <c r="EA45" s="127">
        <f t="shared" ca="1" si="75"/>
        <v>0.46203596867853319</v>
      </c>
      <c r="EB45" s="127">
        <f t="shared" ca="1" si="76"/>
        <v>2.0192987076549045</v>
      </c>
      <c r="EC45" s="127">
        <f ca="1"/>
        <v>7.0175517993614642E-2</v>
      </c>
      <c r="ED45" s="127">
        <f ca="1"/>
        <v>0.11020712362267204</v>
      </c>
      <c r="EE45" s="127">
        <f t="shared" ca="1" si="9"/>
        <v>0.11020712362267204</v>
      </c>
      <c r="EF45" s="126">
        <f t="shared" ca="1" si="10"/>
        <v>6</v>
      </c>
      <c r="EK45" s="127"/>
      <c r="EL45" s="128">
        <v>420</v>
      </c>
      <c r="EM45" s="237">
        <f ca="1">IF(Calculator!$C$3,OFFSET('SPD Library'!B45,0,Calculator!$C$3-1),Calculator!C46)</f>
        <v>0.16052</v>
      </c>
      <c r="EN45" s="127">
        <f ca="1">RefCalc!B45</f>
        <v>0.47888577102207402</v>
      </c>
      <c r="EO45" s="127">
        <f ca="1">RefCalc!F45</f>
        <v>0.86936133381379788</v>
      </c>
      <c r="EP45" s="127"/>
    </row>
    <row r="46" spans="2:146" ht="13.5" customHeight="1">
      <c r="B46" s="125"/>
      <c r="C46" s="125"/>
      <c r="D46" s="125"/>
      <c r="E46" s="125"/>
      <c r="F46" s="125"/>
      <c r="G46" s="125"/>
      <c r="H46" s="125"/>
      <c r="I46" s="125"/>
      <c r="J46" s="125"/>
      <c r="K46" s="125"/>
      <c r="L46" s="125"/>
      <c r="M46" s="125"/>
      <c r="N46" s="125"/>
      <c r="O46" s="125"/>
      <c r="P46" s="125"/>
      <c r="Q46" s="125"/>
      <c r="R46" s="125"/>
      <c r="U46" s="133" t="s">
        <v>111</v>
      </c>
      <c r="V46" s="134">
        <f t="shared" ref="V46:BA46" ca="1" si="77">((400*(V17*V40/100)^0.42)/(((V17*V40/100)^0.42)+27.13))+0.1</f>
        <v>13.047263118560837</v>
      </c>
      <c r="W46" s="134">
        <f t="shared" ca="1" si="77"/>
        <v>10.815108471954961</v>
      </c>
      <c r="X46" s="134">
        <f t="shared" ca="1" si="77"/>
        <v>7.6712404171832267</v>
      </c>
      <c r="Y46" s="134">
        <f t="shared" ca="1" si="77"/>
        <v>4.1469661788310379</v>
      </c>
      <c r="Z46" s="134">
        <f t="shared" ca="1" si="77"/>
        <v>8.5844992495497561</v>
      </c>
      <c r="AA46" s="134">
        <f t="shared" ca="1" si="77"/>
        <v>6.2359270550558046</v>
      </c>
      <c r="AB46" s="134">
        <f t="shared" ca="1" si="77"/>
        <v>6.3302797265325612</v>
      </c>
      <c r="AC46" s="134">
        <f t="shared" ca="1" si="77"/>
        <v>5.4028799977900972</v>
      </c>
      <c r="AD46" s="134">
        <f t="shared" ca="1" si="77"/>
        <v>5.3008755654612747</v>
      </c>
      <c r="AE46" s="134">
        <f t="shared" ca="1" si="77"/>
        <v>3.8694253008067392</v>
      </c>
      <c r="AF46" s="134">
        <f t="shared" ca="1" si="77"/>
        <v>9.3254971198036873</v>
      </c>
      <c r="AG46" s="134">
        <f t="shared" ca="1" si="77"/>
        <v>7.1487286930011988</v>
      </c>
      <c r="AH46" s="134">
        <f t="shared" ca="1" si="77"/>
        <v>7.9102524211440306</v>
      </c>
      <c r="AI46" s="134">
        <f t="shared" ca="1" si="77"/>
        <v>5.4911392663122127</v>
      </c>
      <c r="AJ46" s="134">
        <f t="shared" ca="1" si="77"/>
        <v>9.2185156156014525</v>
      </c>
      <c r="AK46" s="134">
        <f t="shared" ca="1" si="77"/>
        <v>8.8806063836971916</v>
      </c>
      <c r="AL46" s="134">
        <f t="shared" ca="1" si="77"/>
        <v>5.9915415424810332</v>
      </c>
      <c r="AM46" s="134">
        <f t="shared" ca="1" si="77"/>
        <v>6.197371617306902</v>
      </c>
      <c r="AN46" s="134">
        <f t="shared" ca="1" si="77"/>
        <v>7.0013911707874481</v>
      </c>
      <c r="AO46" s="134">
        <f t="shared" ca="1" si="77"/>
        <v>8.8535146654203611</v>
      </c>
      <c r="AP46" s="134">
        <f t="shared" ca="1" si="77"/>
        <v>8.3030495288162616</v>
      </c>
      <c r="AQ46" s="134">
        <f t="shared" ca="1" si="77"/>
        <v>10.867853204207933</v>
      </c>
      <c r="AR46" s="134">
        <f t="shared" ca="1" si="77"/>
        <v>9.8050949286053655</v>
      </c>
      <c r="AS46" s="134">
        <f t="shared" ca="1" si="77"/>
        <v>11.702965127553103</v>
      </c>
      <c r="AT46" s="134">
        <f t="shared" ca="1" si="77"/>
        <v>11.534147961363198</v>
      </c>
      <c r="AU46" s="134">
        <f t="shared" ca="1" si="77"/>
        <v>8.8785011777256635</v>
      </c>
      <c r="AV46" s="134">
        <f t="shared" ca="1" si="77"/>
        <v>11.415332726484191</v>
      </c>
      <c r="AW46" s="134">
        <f t="shared" ca="1" si="77"/>
        <v>9.1462296662523528</v>
      </c>
      <c r="AX46" s="134">
        <f t="shared" ca="1" si="77"/>
        <v>5.3383680962970574</v>
      </c>
      <c r="AY46" s="134">
        <f t="shared" ca="1" si="77"/>
        <v>11.019729790893129</v>
      </c>
      <c r="AZ46" s="134">
        <f t="shared" ca="1" si="77"/>
        <v>8.0102924509673397</v>
      </c>
      <c r="BA46" s="134">
        <f t="shared" ca="1" si="77"/>
        <v>11.280864062194293</v>
      </c>
      <c r="BB46" s="134">
        <f t="shared" ref="BB46:CG46" ca="1" si="78">((400*(BB17*BB40/100)^0.42)/(((BB17*BB40/100)^0.42)+27.13))+0.1</f>
        <v>9.4180292030605575</v>
      </c>
      <c r="BC46" s="134">
        <f t="shared" ca="1" si="78"/>
        <v>11.460373374331345</v>
      </c>
      <c r="BD46" s="134">
        <f t="shared" ca="1" si="78"/>
        <v>7.7380650684478098</v>
      </c>
      <c r="BE46" s="134">
        <f t="shared" ca="1" si="78"/>
        <v>5.4023970185568695</v>
      </c>
      <c r="BF46" s="134">
        <f t="shared" ca="1" si="78"/>
        <v>10.13980985364527</v>
      </c>
      <c r="BG46" s="134">
        <f t="shared" ca="1" si="78"/>
        <v>6.0489016028772546</v>
      </c>
      <c r="BH46" s="134">
        <f t="shared" ca="1" si="78"/>
        <v>10.976872107046384</v>
      </c>
      <c r="BI46" s="134">
        <f t="shared" ca="1" si="78"/>
        <v>4.6037732899520067</v>
      </c>
      <c r="BJ46" s="134">
        <f t="shared" ca="1" si="78"/>
        <v>6.3172866514076826</v>
      </c>
      <c r="BK46" s="134">
        <f t="shared" ca="1" si="78"/>
        <v>11.241339638258607</v>
      </c>
      <c r="BL46" s="134">
        <f t="shared" ca="1" si="78"/>
        <v>8.621776953757454</v>
      </c>
      <c r="BM46" s="134">
        <f t="shared" ca="1" si="78"/>
        <v>9.1268021716154699</v>
      </c>
      <c r="BN46" s="134">
        <f t="shared" ca="1" si="78"/>
        <v>3.8535512711229472</v>
      </c>
      <c r="BO46" s="134">
        <f t="shared" ca="1" si="78"/>
        <v>7.3411286018088298</v>
      </c>
      <c r="BP46" s="134">
        <f t="shared" ca="1" si="78"/>
        <v>8.3388201858802802</v>
      </c>
      <c r="BQ46" s="134">
        <f t="shared" ca="1" si="78"/>
        <v>8.767670274370067</v>
      </c>
      <c r="BR46" s="134">
        <f t="shared" ca="1" si="78"/>
        <v>9.7943414478767714</v>
      </c>
      <c r="BS46" s="134">
        <f t="shared" ca="1" si="78"/>
        <v>5.9052522956903895</v>
      </c>
      <c r="BT46" s="134">
        <f t="shared" ca="1" si="78"/>
        <v>6.8799212788271582</v>
      </c>
      <c r="BU46" s="134">
        <f t="shared" ca="1" si="78"/>
        <v>7.3408308618453715</v>
      </c>
      <c r="BV46" s="134">
        <f t="shared" ca="1" si="78"/>
        <v>5.3381470496712478</v>
      </c>
      <c r="BW46" s="134">
        <f t="shared" ca="1" si="78"/>
        <v>6.3433764314221994</v>
      </c>
      <c r="BX46" s="134">
        <f t="shared" ca="1" si="78"/>
        <v>11.085816616760864</v>
      </c>
      <c r="BY46" s="134">
        <f t="shared" ca="1" si="78"/>
        <v>10.598142225940364</v>
      </c>
      <c r="BZ46" s="134">
        <f t="shared" ca="1" si="78"/>
        <v>8.9516625812289217</v>
      </c>
      <c r="CA46" s="134">
        <f t="shared" ca="1" si="78"/>
        <v>7.2749626549096336</v>
      </c>
      <c r="CB46" s="134">
        <f t="shared" ca="1" si="78"/>
        <v>6.8226607416906662</v>
      </c>
      <c r="CC46" s="134">
        <f t="shared" ca="1" si="78"/>
        <v>11.059904910884965</v>
      </c>
      <c r="CD46" s="134">
        <f t="shared" ca="1" si="78"/>
        <v>11.248294345432411</v>
      </c>
      <c r="CE46" s="134">
        <f t="shared" ca="1" si="78"/>
        <v>9.6452978199922264</v>
      </c>
      <c r="CF46" s="134">
        <f t="shared" ca="1" si="78"/>
        <v>8.3479113298691274</v>
      </c>
      <c r="CG46" s="134">
        <f t="shared" ca="1" si="78"/>
        <v>4.5192252004981199</v>
      </c>
      <c r="CH46" s="134">
        <f t="shared" ref="CH46:DQ46" ca="1" si="79">((400*(CH17*CH40/100)^0.42)/(((CH17*CH40/100)^0.42)+27.13))+0.1</f>
        <v>7.3503303553323924</v>
      </c>
      <c r="CI46" s="134">
        <f t="shared" ca="1" si="79"/>
        <v>5.1561844279492943</v>
      </c>
      <c r="CJ46" s="134">
        <f t="shared" ca="1" si="79"/>
        <v>5.6972291428176218</v>
      </c>
      <c r="CK46" s="134">
        <f t="shared" ca="1" si="79"/>
        <v>6.0672204447873757</v>
      </c>
      <c r="CL46" s="134">
        <f t="shared" ca="1" si="79"/>
        <v>7.9641695909953629</v>
      </c>
      <c r="CM46" s="134">
        <f t="shared" ca="1" si="79"/>
        <v>6.6710362415193662</v>
      </c>
      <c r="CN46" s="134">
        <f t="shared" ca="1" si="79"/>
        <v>9.0448427483553768</v>
      </c>
      <c r="CO46" s="134">
        <f t="shared" ca="1" si="79"/>
        <v>4.5822063046282082</v>
      </c>
      <c r="CP46" s="134">
        <f t="shared" ca="1" si="79"/>
        <v>9.6007104370595844</v>
      </c>
      <c r="CQ46" s="134">
        <f t="shared" ca="1" si="79"/>
        <v>7.182573363255119</v>
      </c>
      <c r="CR46" s="134">
        <f t="shared" ca="1" si="79"/>
        <v>3.8066081384556187</v>
      </c>
      <c r="CS46" s="134">
        <f t="shared" ca="1" si="79"/>
        <v>4.3490823218062804</v>
      </c>
      <c r="CT46" s="134">
        <f t="shared" ca="1" si="79"/>
        <v>6.0274818555236367</v>
      </c>
      <c r="CU46" s="134">
        <f t="shared" ca="1" si="79"/>
        <v>5.6401524698958037</v>
      </c>
      <c r="CV46" s="134">
        <f t="shared" ca="1" si="79"/>
        <v>5.5762346512168071</v>
      </c>
      <c r="CW46" s="134">
        <f t="shared" ca="1" si="79"/>
        <v>9.2016534671844283</v>
      </c>
      <c r="CX46" s="134">
        <f t="shared" ca="1" si="79"/>
        <v>8.1669380146232147</v>
      </c>
      <c r="CY46" s="134">
        <f t="shared" ca="1" si="79"/>
        <v>5.5658820200961703</v>
      </c>
      <c r="CZ46" s="134">
        <f t="shared" ca="1" si="79"/>
        <v>11.084136697590917</v>
      </c>
      <c r="DA46" s="134">
        <f t="shared" ca="1" si="79"/>
        <v>9.0875945260098039</v>
      </c>
      <c r="DB46" s="134">
        <f t="shared" ca="1" si="79"/>
        <v>3.7932799564055313</v>
      </c>
      <c r="DC46" s="134">
        <f t="shared" ca="1" si="79"/>
        <v>5.2664700559361872</v>
      </c>
      <c r="DD46" s="134">
        <f t="shared" ca="1" si="79"/>
        <v>8.1391151566092841</v>
      </c>
      <c r="DE46" s="134">
        <f t="shared" ca="1" si="79"/>
        <v>5.0581681171183988</v>
      </c>
      <c r="DF46" s="134">
        <f t="shared" ca="1" si="79"/>
        <v>7.7177567091733286</v>
      </c>
      <c r="DG46" s="134">
        <f t="shared" ca="1" si="79"/>
        <v>4.8946393931507073</v>
      </c>
      <c r="DH46" s="134">
        <f t="shared" ca="1" si="79"/>
        <v>5.5223343453039631</v>
      </c>
      <c r="DI46" s="134">
        <f t="shared" ca="1" si="79"/>
        <v>10.133420966936361</v>
      </c>
      <c r="DJ46" s="134">
        <f t="shared" ca="1" si="79"/>
        <v>7.0256801185489186</v>
      </c>
      <c r="DK46" s="134">
        <f t="shared" ca="1" si="79"/>
        <v>8.383114667906959</v>
      </c>
      <c r="DL46" s="134">
        <f t="shared" ca="1" si="79"/>
        <v>5.0529742640531072</v>
      </c>
      <c r="DM46" s="134">
        <f t="shared" ca="1" si="79"/>
        <v>8.7550853584291701</v>
      </c>
      <c r="DN46" s="134">
        <f t="shared" ca="1" si="79"/>
        <v>9.8209171447009673</v>
      </c>
      <c r="DO46" s="134">
        <f t="shared" ca="1" si="79"/>
        <v>6.4961223084821311</v>
      </c>
      <c r="DP46" s="134">
        <f t="shared" ca="1" si="79"/>
        <v>7.9901927596262388</v>
      </c>
      <c r="DQ46" s="134">
        <f t="shared" ca="1" si="79"/>
        <v>6.5778187424124086</v>
      </c>
      <c r="DS46" s="128" t="s">
        <v>207</v>
      </c>
      <c r="DT46" s="135">
        <f ca="1"/>
        <v>69.182227135559103</v>
      </c>
      <c r="DU46" s="135">
        <f ca="1"/>
        <v>-13.959051840378363</v>
      </c>
      <c r="DV46" s="135">
        <f ca="1"/>
        <v>30.244076616275954</v>
      </c>
      <c r="DW46" s="135">
        <f ca="1"/>
        <v>69.753198013433689</v>
      </c>
      <c r="DX46" s="135">
        <f ca="1"/>
        <v>-13.645419209055737</v>
      </c>
      <c r="DY46" s="135">
        <f ca="1"/>
        <v>30.993781927367333</v>
      </c>
      <c r="DZ46" s="127">
        <f ca="1"/>
        <v>0.99319244071320412</v>
      </c>
      <c r="EA46" s="127">
        <f t="shared" ca="1" si="75"/>
        <v>0.98643122428985153</v>
      </c>
      <c r="EB46" s="127">
        <f t="shared" ca="1" si="76"/>
        <v>2.0032108418144352</v>
      </c>
      <c r="EC46" s="127">
        <f ca="1"/>
        <v>2.3914112483649403E-2</v>
      </c>
      <c r="ED46" s="127">
        <f ca="1"/>
        <v>-1.0134029068983068</v>
      </c>
      <c r="EE46" s="127">
        <f t="shared" ca="1" si="9"/>
        <v>-1.0134029068983068</v>
      </c>
      <c r="EF46" s="126">
        <f t="shared" ca="1" si="10"/>
        <v>6</v>
      </c>
      <c r="EK46" s="127"/>
      <c r="EL46" s="128">
        <v>421</v>
      </c>
      <c r="EM46" s="237">
        <f ca="1">IF(Calculator!$C$3,OFFSET('SPD Library'!B46,0,Calculator!$C$3-1),Calculator!C47)</f>
        <v>0.16409000000000001</v>
      </c>
      <c r="EN46" s="127">
        <f ca="1">RefCalc!B46</f>
        <v>0.48953629558318046</v>
      </c>
      <c r="EO46" s="127">
        <f ca="1">RefCalc!F46</f>
        <v>0.86319674657755296</v>
      </c>
      <c r="EP46" s="127"/>
    </row>
    <row r="47" spans="2:146" ht="13.5" customHeight="1">
      <c r="B47" s="125"/>
      <c r="C47" s="125"/>
      <c r="D47" s="125"/>
      <c r="E47" s="125"/>
      <c r="F47" s="125"/>
      <c r="G47" s="125"/>
      <c r="H47" s="125"/>
      <c r="I47" s="125"/>
      <c r="J47" s="125"/>
      <c r="K47" s="125"/>
      <c r="L47" s="125"/>
      <c r="M47" s="125"/>
      <c r="N47" s="125"/>
      <c r="O47" s="125"/>
      <c r="P47" s="125"/>
      <c r="Q47" s="125"/>
      <c r="R47" s="125"/>
      <c r="U47" s="133" t="s">
        <v>112</v>
      </c>
      <c r="V47" s="134">
        <f t="shared" ref="V47:BA47" ca="1" si="80">((400*(V17*V41/100)^0.42)/(((V17*V41/100)^0.42)+27.13))+0.1</f>
        <v>13.047210500554206</v>
      </c>
      <c r="W47" s="134">
        <f t="shared" ca="1" si="80"/>
        <v>10.461810660551389</v>
      </c>
      <c r="X47" s="134">
        <f t="shared" ca="1" si="80"/>
        <v>6.8758164204953331</v>
      </c>
      <c r="Y47" s="134">
        <f t="shared" ca="1" si="80"/>
        <v>3.9484679678387522</v>
      </c>
      <c r="Z47" s="134">
        <f t="shared" ca="1" si="80"/>
        <v>8.0093636963373456</v>
      </c>
      <c r="AA47" s="134">
        <f t="shared" ca="1" si="80"/>
        <v>5.3471281371505679</v>
      </c>
      <c r="AB47" s="134">
        <f t="shared" ca="1" si="80"/>
        <v>5.9181463466733319</v>
      </c>
      <c r="AC47" s="134">
        <f t="shared" ca="1" si="80"/>
        <v>4.637543702123029</v>
      </c>
      <c r="AD47" s="134">
        <f t="shared" ca="1" si="80"/>
        <v>4.6404492381057061</v>
      </c>
      <c r="AE47" s="134">
        <f t="shared" ca="1" si="80"/>
        <v>3.8517576828558164</v>
      </c>
      <c r="AF47" s="134">
        <f t="shared" ca="1" si="80"/>
        <v>8.2556261852716837</v>
      </c>
      <c r="AG47" s="134">
        <f t="shared" ca="1" si="80"/>
        <v>6.1501124742891129</v>
      </c>
      <c r="AH47" s="134">
        <f t="shared" ca="1" si="80"/>
        <v>6.794085947809041</v>
      </c>
      <c r="AI47" s="134">
        <f t="shared" ca="1" si="80"/>
        <v>5.0260538199364406</v>
      </c>
      <c r="AJ47" s="134">
        <f t="shared" ca="1" si="80"/>
        <v>9.0503989893679488</v>
      </c>
      <c r="AK47" s="134">
        <f t="shared" ca="1" si="80"/>
        <v>8.5504593171521659</v>
      </c>
      <c r="AL47" s="134">
        <f t="shared" ca="1" si="80"/>
        <v>5.5141378351147239</v>
      </c>
      <c r="AM47" s="134">
        <f t="shared" ca="1" si="80"/>
        <v>5.7112545393552034</v>
      </c>
      <c r="AN47" s="134">
        <f t="shared" ca="1" si="80"/>
        <v>6.6623484181071397</v>
      </c>
      <c r="AO47" s="134">
        <f t="shared" ca="1" si="80"/>
        <v>8.1827810285551088</v>
      </c>
      <c r="AP47" s="134">
        <f t="shared" ca="1" si="80"/>
        <v>7.5400172580357312</v>
      </c>
      <c r="AQ47" s="134">
        <f t="shared" ca="1" si="80"/>
        <v>10.05305994603124</v>
      </c>
      <c r="AR47" s="134">
        <f t="shared" ca="1" si="80"/>
        <v>8.9989070417255856</v>
      </c>
      <c r="AS47" s="134">
        <f t="shared" ca="1" si="80"/>
        <v>11.484460390228627</v>
      </c>
      <c r="AT47" s="134">
        <f t="shared" ca="1" si="80"/>
        <v>11.020830144394413</v>
      </c>
      <c r="AU47" s="134">
        <f t="shared" ca="1" si="80"/>
        <v>8.1915779614280435</v>
      </c>
      <c r="AV47" s="134">
        <f t="shared" ca="1" si="80"/>
        <v>10.837840580216485</v>
      </c>
      <c r="AW47" s="134">
        <f t="shared" ca="1" si="80"/>
        <v>8.9711634280182349</v>
      </c>
      <c r="AX47" s="134">
        <f t="shared" ca="1" si="80"/>
        <v>5.1875798749090096</v>
      </c>
      <c r="AY47" s="134">
        <f t="shared" ca="1" si="80"/>
        <v>10.617688265890223</v>
      </c>
      <c r="AZ47" s="134">
        <f t="shared" ca="1" si="80"/>
        <v>7.8397123211829713</v>
      </c>
      <c r="BA47" s="134">
        <f t="shared" ca="1" si="80"/>
        <v>10.923854910364858</v>
      </c>
      <c r="BB47" s="134">
        <f t="shared" ref="BB47:CG47" ca="1" si="81">((400*(BB17*BB41/100)^0.42)/(((BB17*BB41/100)^0.42)+27.13))+0.1</f>
        <v>9.0467914863140422</v>
      </c>
      <c r="BC47" s="134">
        <f t="shared" ca="1" si="81"/>
        <v>11.268289438385809</v>
      </c>
      <c r="BD47" s="134">
        <f t="shared" ca="1" si="81"/>
        <v>7.469084267107883</v>
      </c>
      <c r="BE47" s="134">
        <f t="shared" ca="1" si="81"/>
        <v>5.2991013595476257</v>
      </c>
      <c r="BF47" s="134">
        <f t="shared" ca="1" si="81"/>
        <v>10.100810041899214</v>
      </c>
      <c r="BG47" s="134">
        <f t="shared" ca="1" si="81"/>
        <v>5.933880446034224</v>
      </c>
      <c r="BH47" s="134">
        <f t="shared" ca="1" si="81"/>
        <v>10.900957313815876</v>
      </c>
      <c r="BI47" s="134">
        <f t="shared" ca="1" si="81"/>
        <v>4.606521009304676</v>
      </c>
      <c r="BJ47" s="134">
        <f t="shared" ca="1" si="81"/>
        <v>6.3239498937118963</v>
      </c>
      <c r="BK47" s="134">
        <f t="shared" ca="1" si="81"/>
        <v>11.255987722574687</v>
      </c>
      <c r="BL47" s="134">
        <f t="shared" ca="1" si="81"/>
        <v>8.6644615784766881</v>
      </c>
      <c r="BM47" s="134">
        <f t="shared" ca="1" si="81"/>
        <v>9.2084821071128626</v>
      </c>
      <c r="BN47" s="134">
        <f t="shared" ca="1" si="81"/>
        <v>3.8572857783446897</v>
      </c>
      <c r="BO47" s="134">
        <f t="shared" ca="1" si="81"/>
        <v>7.4971442708290841</v>
      </c>
      <c r="BP47" s="134">
        <f t="shared" ca="1" si="81"/>
        <v>8.4605161521374299</v>
      </c>
      <c r="BQ47" s="134">
        <f t="shared" ca="1" si="81"/>
        <v>8.8906670265943646</v>
      </c>
      <c r="BR47" s="134">
        <f t="shared" ca="1" si="81"/>
        <v>10.029090615267771</v>
      </c>
      <c r="BS47" s="134">
        <f t="shared" ca="1" si="81"/>
        <v>6.102110612518338</v>
      </c>
      <c r="BT47" s="134">
        <f t="shared" ca="1" si="81"/>
        <v>7.1434163359170268</v>
      </c>
      <c r="BU47" s="134">
        <f t="shared" ca="1" si="81"/>
        <v>7.5879944864627316</v>
      </c>
      <c r="BV47" s="134">
        <f t="shared" ca="1" si="81"/>
        <v>5.6436689982353005</v>
      </c>
      <c r="BW47" s="134">
        <f t="shared" ca="1" si="81"/>
        <v>6.8909324221449539</v>
      </c>
      <c r="BX47" s="134">
        <f t="shared" ca="1" si="81"/>
        <v>11.338934746436957</v>
      </c>
      <c r="BY47" s="134">
        <f t="shared" ca="1" si="81"/>
        <v>10.916229007549587</v>
      </c>
      <c r="BZ47" s="134">
        <f t="shared" ca="1" si="81"/>
        <v>9.5830671517823944</v>
      </c>
      <c r="CA47" s="134">
        <f t="shared" ca="1" si="81"/>
        <v>7.9325922585975199</v>
      </c>
      <c r="CB47" s="134">
        <f t="shared" ca="1" si="81"/>
        <v>7.4794148260008377</v>
      </c>
      <c r="CC47" s="134">
        <f t="shared" ca="1" si="81"/>
        <v>11.338082875358847</v>
      </c>
      <c r="CD47" s="134">
        <f t="shared" ca="1" si="81"/>
        <v>11.363256786956645</v>
      </c>
      <c r="CE47" s="134">
        <f t="shared" ca="1" si="81"/>
        <v>9.9172628933498608</v>
      </c>
      <c r="CF47" s="134">
        <f t="shared" ca="1" si="81"/>
        <v>8.4754676493698327</v>
      </c>
      <c r="CG47" s="134">
        <f t="shared" ca="1" si="81"/>
        <v>4.5688290370074629</v>
      </c>
      <c r="CH47" s="134">
        <f t="shared" ref="CH47:DQ47" ca="1" si="82">((400*(CH17*CH41/100)^0.42)/(((CH17*CH41/100)^0.42)+27.13))+0.1</f>
        <v>8.0736594925369225</v>
      </c>
      <c r="CI47" s="134">
        <f t="shared" ca="1" si="82"/>
        <v>5.4777773779139016</v>
      </c>
      <c r="CJ47" s="134">
        <f t="shared" ca="1" si="82"/>
        <v>6.341231138585206</v>
      </c>
      <c r="CK47" s="134">
        <f t="shared" ca="1" si="82"/>
        <v>6.7507937521163717</v>
      </c>
      <c r="CL47" s="134">
        <f t="shared" ca="1" si="82"/>
        <v>8.3939298907568141</v>
      </c>
      <c r="CM47" s="134">
        <f t="shared" ca="1" si="82"/>
        <v>6.8687388724766301</v>
      </c>
      <c r="CN47" s="134">
        <f t="shared" ca="1" si="82"/>
        <v>9.5776420074731501</v>
      </c>
      <c r="CO47" s="134">
        <f t="shared" ca="1" si="82"/>
        <v>5.0084732369992775</v>
      </c>
      <c r="CP47" s="134">
        <f t="shared" ca="1" si="82"/>
        <v>9.7379379880367569</v>
      </c>
      <c r="CQ47" s="134">
        <f t="shared" ca="1" si="82"/>
        <v>7.8566087515791612</v>
      </c>
      <c r="CR47" s="134">
        <f t="shared" ca="1" si="82"/>
        <v>3.8434664288895037</v>
      </c>
      <c r="CS47" s="134">
        <f t="shared" ca="1" si="82"/>
        <v>4.7238780573486885</v>
      </c>
      <c r="CT47" s="134">
        <f t="shared" ca="1" si="82"/>
        <v>6.6327643239397025</v>
      </c>
      <c r="CU47" s="134">
        <f t="shared" ca="1" si="82"/>
        <v>5.9986119352527654</v>
      </c>
      <c r="CV47" s="134">
        <f t="shared" ca="1" si="82"/>
        <v>6.0990086050033412</v>
      </c>
      <c r="CW47" s="134">
        <f t="shared" ca="1" si="82"/>
        <v>9.4394269780707383</v>
      </c>
      <c r="CX47" s="134">
        <f t="shared" ca="1" si="82"/>
        <v>8.3678021085178678</v>
      </c>
      <c r="CY47" s="134">
        <f t="shared" ca="1" si="82"/>
        <v>5.7802023141260737</v>
      </c>
      <c r="CZ47" s="134">
        <f t="shared" ca="1" si="82"/>
        <v>11.137919572398115</v>
      </c>
      <c r="DA47" s="134">
        <f t="shared" ca="1" si="82"/>
        <v>9.155197162375325</v>
      </c>
      <c r="DB47" s="134">
        <f t="shared" ca="1" si="82"/>
        <v>3.8162473889386335</v>
      </c>
      <c r="DC47" s="134">
        <f t="shared" ca="1" si="82"/>
        <v>5.3063328626574791</v>
      </c>
      <c r="DD47" s="134">
        <f t="shared" ca="1" si="82"/>
        <v>8.2045894109525612</v>
      </c>
      <c r="DE47" s="134">
        <f t="shared" ca="1" si="82"/>
        <v>5.0549092518964986</v>
      </c>
      <c r="DF47" s="134">
        <f t="shared" ca="1" si="82"/>
        <v>7.5797875021207544</v>
      </c>
      <c r="DG47" s="134">
        <f t="shared" ca="1" si="82"/>
        <v>4.7508845640060162</v>
      </c>
      <c r="DH47" s="134">
        <f t="shared" ca="1" si="82"/>
        <v>5.3067368572336946</v>
      </c>
      <c r="DI47" s="134">
        <f t="shared" ca="1" si="82"/>
        <v>10.127943324594737</v>
      </c>
      <c r="DJ47" s="134">
        <f t="shared" ca="1" si="82"/>
        <v>6.9071791578853441</v>
      </c>
      <c r="DK47" s="134">
        <f t="shared" ca="1" si="82"/>
        <v>8.2555865322108808</v>
      </c>
      <c r="DL47" s="134">
        <f t="shared" ca="1" si="82"/>
        <v>4.7665887637267144</v>
      </c>
      <c r="DM47" s="134">
        <f t="shared" ca="1" si="82"/>
        <v>8.5371396881371773</v>
      </c>
      <c r="DN47" s="134">
        <f t="shared" ca="1" si="82"/>
        <v>9.5710839681587494</v>
      </c>
      <c r="DO47" s="134">
        <f t="shared" ca="1" si="82"/>
        <v>6.0216317578804626</v>
      </c>
      <c r="DP47" s="134">
        <f t="shared" ca="1" si="82"/>
        <v>7.2804702923656111</v>
      </c>
      <c r="DQ47" s="134">
        <f t="shared" ca="1" si="82"/>
        <v>5.8903628290659498</v>
      </c>
      <c r="DS47" s="128" t="s">
        <v>208</v>
      </c>
      <c r="DT47" s="135">
        <f ca="1"/>
        <v>73.111075378188715</v>
      </c>
      <c r="DU47" s="135">
        <f ca="1"/>
        <v>-15.850469994869409</v>
      </c>
      <c r="DV47" s="135">
        <f ca="1"/>
        <v>31.609643397612402</v>
      </c>
      <c r="DW47" s="135">
        <f ca="1"/>
        <v>73.517760068799973</v>
      </c>
      <c r="DX47" s="135">
        <f ca="1"/>
        <v>-14.994327737030018</v>
      </c>
      <c r="DY47" s="135">
        <f ca="1"/>
        <v>32.660001040407529</v>
      </c>
      <c r="DZ47" s="127">
        <f ca="1"/>
        <v>1.4147873271322586</v>
      </c>
      <c r="EA47" s="127">
        <f t="shared" ca="1" si="75"/>
        <v>2.0016231810140406</v>
      </c>
      <c r="EB47" s="127">
        <f t="shared" ca="1" si="76"/>
        <v>2.0355985688091476</v>
      </c>
      <c r="EC47" s="127">
        <f ca="1"/>
        <v>2.390281051591429E-2</v>
      </c>
      <c r="ED47" s="127">
        <f ca="1"/>
        <v>-1.9711758103925519</v>
      </c>
      <c r="EE47" s="127">
        <f t="shared" ca="1" si="9"/>
        <v>-1.9711758103925519</v>
      </c>
      <c r="EF47" s="126">
        <f t="shared" ca="1" si="10"/>
        <v>6</v>
      </c>
      <c r="EK47" s="127"/>
      <c r="EL47" s="128">
        <v>422</v>
      </c>
      <c r="EM47" s="237">
        <f ca="1">IF(Calculator!$C$3,OFFSET('SPD Library'!B47,0,Calculator!$C$3-1),Calculator!C48)</f>
        <v>0.16767000000000001</v>
      </c>
      <c r="EN47" s="127">
        <f ca="1">RefCalc!B47</f>
        <v>0.50021665354641887</v>
      </c>
      <c r="EO47" s="127">
        <f ca="1">RefCalc!F47</f>
        <v>0.85703215934130816</v>
      </c>
      <c r="EP47" s="127"/>
    </row>
    <row r="48" spans="2:146" ht="13.5" customHeight="1">
      <c r="U48" s="133" t="s">
        <v>113</v>
      </c>
      <c r="V48" s="134">
        <f t="shared" ref="V48:BA48" ca="1" si="83">((400*(V17*V42/100)^0.42)/(((V17*V42/100)^0.42)+27.13))+0.1</f>
        <v>13.047210500554202</v>
      </c>
      <c r="W48" s="134">
        <f t="shared" ca="1" si="83"/>
        <v>10.700789574111459</v>
      </c>
      <c r="X48" s="134">
        <f t="shared" ca="1" si="83"/>
        <v>7.1488064690449438</v>
      </c>
      <c r="Y48" s="134">
        <f t="shared" ca="1" si="83"/>
        <v>3.8948750398525642</v>
      </c>
      <c r="Z48" s="134">
        <f t="shared" ca="1" si="83"/>
        <v>7.9437176736336985</v>
      </c>
      <c r="AA48" s="134">
        <f t="shared" ca="1" si="83"/>
        <v>5.0388613624515068</v>
      </c>
      <c r="AB48" s="134">
        <f t="shared" ca="1" si="83"/>
        <v>5.6311309952149236</v>
      </c>
      <c r="AC48" s="134">
        <f t="shared" ca="1" si="83"/>
        <v>4.0279629063068718</v>
      </c>
      <c r="AD48" s="134">
        <f t="shared" ca="1" si="83"/>
        <v>4.0812079788245299</v>
      </c>
      <c r="AE48" s="134">
        <f t="shared" ca="1" si="83"/>
        <v>3.8040281742927164</v>
      </c>
      <c r="AF48" s="134">
        <f t="shared" ca="1" si="83"/>
        <v>6.5549433033509175</v>
      </c>
      <c r="AG48" s="134">
        <f t="shared" ca="1" si="83"/>
        <v>4.4957512107307753</v>
      </c>
      <c r="AH48" s="134">
        <f t="shared" ca="1" si="83"/>
        <v>4.8482981737153379</v>
      </c>
      <c r="AI48" s="134">
        <f t="shared" ca="1" si="83"/>
        <v>3.7970672011674105</v>
      </c>
      <c r="AJ48" s="134">
        <f t="shared" ca="1" si="83"/>
        <v>8.5936397502306612</v>
      </c>
      <c r="AK48" s="134">
        <f t="shared" ca="1" si="83"/>
        <v>7.5446996113983946</v>
      </c>
      <c r="AL48" s="134">
        <f t="shared" ca="1" si="83"/>
        <v>4.0074471716900097</v>
      </c>
      <c r="AM48" s="134">
        <f t="shared" ca="1" si="83"/>
        <v>4.1649517451216873</v>
      </c>
      <c r="AN48" s="134">
        <f t="shared" ca="1" si="83"/>
        <v>5.4078483470799075</v>
      </c>
      <c r="AO48" s="134">
        <f t="shared" ca="1" si="83"/>
        <v>5.6155305391316483</v>
      </c>
      <c r="AP48" s="134">
        <f t="shared" ca="1" si="83"/>
        <v>3.8896876593072887</v>
      </c>
      <c r="AQ48" s="134">
        <f t="shared" ca="1" si="83"/>
        <v>6.4687077959759591</v>
      </c>
      <c r="AR48" s="134">
        <f t="shared" ca="1" si="83"/>
        <v>5.2827370524488559</v>
      </c>
      <c r="AS48" s="134">
        <f t="shared" ca="1" si="83"/>
        <v>10.163328310478272</v>
      </c>
      <c r="AT48" s="134">
        <f t="shared" ca="1" si="83"/>
        <v>7.9623067048701159</v>
      </c>
      <c r="AU48" s="134">
        <f t="shared" ca="1" si="83"/>
        <v>4.0339089031377355</v>
      </c>
      <c r="AV48" s="134">
        <f t="shared" ca="1" si="83"/>
        <v>6.9011353510660411</v>
      </c>
      <c r="AW48" s="134">
        <f t="shared" ca="1" si="83"/>
        <v>7.3117657157867306</v>
      </c>
      <c r="AX48" s="134">
        <f t="shared" ca="1" si="83"/>
        <v>3.8015508637802515</v>
      </c>
      <c r="AY48" s="134">
        <f t="shared" ca="1" si="83"/>
        <v>6.5172070426231645</v>
      </c>
      <c r="AZ48" s="134">
        <f t="shared" ca="1" si="83"/>
        <v>5.8861466606211987</v>
      </c>
      <c r="BA48" s="134">
        <f t="shared" ca="1" si="83"/>
        <v>6.7791964977729382</v>
      </c>
      <c r="BB48" s="134">
        <f t="shared" ref="BB48:CG48" ca="1" si="84">((400*(BB17*BB42/100)^0.42)/(((BB17*BB42/100)^0.42)+27.13))+0.1</f>
        <v>4.7351959881023209</v>
      </c>
      <c r="BC48" s="134">
        <f t="shared" ca="1" si="84"/>
        <v>8.7267838157635467</v>
      </c>
      <c r="BD48" s="134">
        <f t="shared" ca="1" si="84"/>
        <v>4.0428893284397747</v>
      </c>
      <c r="BE48" s="134">
        <f t="shared" ca="1" si="84"/>
        <v>3.9232670907317728</v>
      </c>
      <c r="BF48" s="134">
        <f t="shared" ca="1" si="84"/>
        <v>9.3097233828110983</v>
      </c>
      <c r="BG48" s="134">
        <f t="shared" ca="1" si="84"/>
        <v>4.1011201729503339</v>
      </c>
      <c r="BH48" s="134">
        <f t="shared" ca="1" si="84"/>
        <v>8.7892583954880958</v>
      </c>
      <c r="BI48" s="134">
        <f t="shared" ca="1" si="84"/>
        <v>4.0241550609467698</v>
      </c>
      <c r="BJ48" s="134">
        <f t="shared" ca="1" si="84"/>
        <v>4.9820213962867266</v>
      </c>
      <c r="BK48" s="134">
        <f t="shared" ca="1" si="84"/>
        <v>10.293116059393041</v>
      </c>
      <c r="BL48" s="134">
        <f t="shared" ca="1" si="84"/>
        <v>4.8149051395961484</v>
      </c>
      <c r="BM48" s="134">
        <f t="shared" ca="1" si="84"/>
        <v>5.0068020117732637</v>
      </c>
      <c r="BN48" s="134">
        <f t="shared" ca="1" si="84"/>
        <v>3.7724390958703431</v>
      </c>
      <c r="BO48" s="134">
        <f t="shared" ca="1" si="84"/>
        <v>4.9311671212127646</v>
      </c>
      <c r="BP48" s="134">
        <f t="shared" ca="1" si="84"/>
        <v>6.468777051815402</v>
      </c>
      <c r="BQ48" s="134">
        <f t="shared" ca="1" si="84"/>
        <v>7.4553150941806505</v>
      </c>
      <c r="BR48" s="134">
        <f t="shared" ca="1" si="84"/>
        <v>7.9251144507227309</v>
      </c>
      <c r="BS48" s="134">
        <f t="shared" ca="1" si="84"/>
        <v>4.4665347052352393</v>
      </c>
      <c r="BT48" s="134">
        <f t="shared" ca="1" si="84"/>
        <v>6.079558801971058</v>
      </c>
      <c r="BU48" s="134">
        <f t="shared" ca="1" si="84"/>
        <v>6.6713476934106044</v>
      </c>
      <c r="BV48" s="134">
        <f t="shared" ca="1" si="84"/>
        <v>4.5186819950190076</v>
      </c>
      <c r="BW48" s="134">
        <f t="shared" ca="1" si="84"/>
        <v>5.7046983761673653</v>
      </c>
      <c r="BX48" s="134">
        <f t="shared" ca="1" si="84"/>
        <v>11.042229367385914</v>
      </c>
      <c r="BY48" s="134">
        <f t="shared" ca="1" si="84"/>
        <v>10.669968141132534</v>
      </c>
      <c r="BZ48" s="134">
        <f t="shared" ca="1" si="84"/>
        <v>9.1281000842778752</v>
      </c>
      <c r="CA48" s="134">
        <f t="shared" ca="1" si="84"/>
        <v>7.4557390971811826</v>
      </c>
      <c r="CB48" s="134">
        <f t="shared" ca="1" si="84"/>
        <v>7.2432837340970107</v>
      </c>
      <c r="CC48" s="134">
        <f t="shared" ca="1" si="84"/>
        <v>11.269292439319402</v>
      </c>
      <c r="CD48" s="134">
        <f t="shared" ca="1" si="84"/>
        <v>11.384979770380349</v>
      </c>
      <c r="CE48" s="134">
        <f t="shared" ca="1" si="84"/>
        <v>10.025553666439667</v>
      </c>
      <c r="CF48" s="134">
        <f t="shared" ca="1" si="84"/>
        <v>8.5103533496237755</v>
      </c>
      <c r="CG48" s="134">
        <f t="shared" ca="1" si="84"/>
        <v>4.5754791787441658</v>
      </c>
      <c r="CH48" s="134">
        <f t="shared" ref="CH48:DQ48" ca="1" si="85">((400*(CH17*CH42/100)^0.42)/(((CH17*CH42/100)^0.42)+27.13))+0.1</f>
        <v>8.7645274484243316</v>
      </c>
      <c r="CI48" s="134">
        <f t="shared" ca="1" si="85"/>
        <v>5.8646679443398302</v>
      </c>
      <c r="CJ48" s="134">
        <f t="shared" ca="1" si="85"/>
        <v>7.2039715125981285</v>
      </c>
      <c r="CK48" s="134">
        <f t="shared" ca="1" si="85"/>
        <v>7.7822242812775366</v>
      </c>
      <c r="CL48" s="134">
        <f t="shared" ca="1" si="85"/>
        <v>9.2440163840575966</v>
      </c>
      <c r="CM48" s="134">
        <f t="shared" ca="1" si="85"/>
        <v>7.3180360903061041</v>
      </c>
      <c r="CN48" s="134">
        <f t="shared" ca="1" si="85"/>
        <v>11.101433821420638</v>
      </c>
      <c r="CO48" s="134">
        <f t="shared" ca="1" si="85"/>
        <v>6.2010015898006943</v>
      </c>
      <c r="CP48" s="134">
        <f t="shared" ca="1" si="85"/>
        <v>10.134517998276198</v>
      </c>
      <c r="CQ48" s="134">
        <f t="shared" ca="1" si="85"/>
        <v>9.9575094682109597</v>
      </c>
      <c r="CR48" s="134">
        <f t="shared" ca="1" si="85"/>
        <v>3.9491263447824525</v>
      </c>
      <c r="CS48" s="134">
        <f t="shared" ca="1" si="85"/>
        <v>6.0930810110345632</v>
      </c>
      <c r="CT48" s="134">
        <f t="shared" ca="1" si="85"/>
        <v>9.3545339653625934</v>
      </c>
      <c r="CU48" s="134">
        <f t="shared" ca="1" si="85"/>
        <v>7.6359128421674916</v>
      </c>
      <c r="CV48" s="134">
        <f t="shared" ca="1" si="85"/>
        <v>8.771467063564792</v>
      </c>
      <c r="CW48" s="134">
        <f t="shared" ca="1" si="85"/>
        <v>10.888818425593191</v>
      </c>
      <c r="CX48" s="134">
        <f t="shared" ca="1" si="85"/>
        <v>10.222600845438008</v>
      </c>
      <c r="CY48" s="134">
        <f t="shared" ca="1" si="85"/>
        <v>8.1791367011598908</v>
      </c>
      <c r="CZ48" s="134">
        <f t="shared" ca="1" si="85"/>
        <v>11.771530589372846</v>
      </c>
      <c r="DA48" s="134">
        <f t="shared" ca="1" si="85"/>
        <v>10.439609821049462</v>
      </c>
      <c r="DB48" s="134">
        <f t="shared" ca="1" si="85"/>
        <v>4.1283993004119424</v>
      </c>
      <c r="DC48" s="134">
        <f t="shared" ca="1" si="85"/>
        <v>6.0839040799341344</v>
      </c>
      <c r="DD48" s="134">
        <f t="shared" ca="1" si="85"/>
        <v>10.181284525479793</v>
      </c>
      <c r="DE48" s="134">
        <f t="shared" ca="1" si="85"/>
        <v>6.9231493302634863</v>
      </c>
      <c r="DF48" s="134">
        <f t="shared" ca="1" si="85"/>
        <v>9.3880790175728439</v>
      </c>
      <c r="DG48" s="134">
        <f t="shared" ca="1" si="85"/>
        <v>6.2076630619766746</v>
      </c>
      <c r="DH48" s="134">
        <f t="shared" ca="1" si="85"/>
        <v>7.0086591924595352</v>
      </c>
      <c r="DI48" s="134">
        <f t="shared" ca="1" si="85"/>
        <v>10.167075541692713</v>
      </c>
      <c r="DJ48" s="134">
        <f t="shared" ca="1" si="85"/>
        <v>7.6970925792409188</v>
      </c>
      <c r="DK48" s="134">
        <f t="shared" ca="1" si="85"/>
        <v>8.9067329572710445</v>
      </c>
      <c r="DL48" s="134">
        <f t="shared" ca="1" si="85"/>
        <v>5.7426678231607475</v>
      </c>
      <c r="DM48" s="134">
        <f t="shared" ca="1" si="85"/>
        <v>9.2211440932790634</v>
      </c>
      <c r="DN48" s="134">
        <f t="shared" ca="1" si="85"/>
        <v>10.24462329413274</v>
      </c>
      <c r="DO48" s="134">
        <f t="shared" ca="1" si="85"/>
        <v>6.8913808684106925</v>
      </c>
      <c r="DP48" s="134">
        <f t="shared" ca="1" si="85"/>
        <v>8.071321354966738</v>
      </c>
      <c r="DQ48" s="134">
        <f t="shared" ca="1" si="85"/>
        <v>6.6067927698400641</v>
      </c>
      <c r="DS48" s="128" t="s">
        <v>209</v>
      </c>
      <c r="DT48" s="135">
        <f ca="1"/>
        <v>28.867357251200783</v>
      </c>
      <c r="DU48" s="135">
        <f ca="1"/>
        <v>-0.93382551015455006</v>
      </c>
      <c r="DV48" s="135">
        <f ca="1"/>
        <v>1.5041807791078625</v>
      </c>
      <c r="DW48" s="135">
        <f ca="1"/>
        <v>28.835627203718129</v>
      </c>
      <c r="DX48" s="135">
        <f ca="1"/>
        <v>-0.99227964427601512</v>
      </c>
      <c r="DY48" s="135">
        <f ca="1"/>
        <v>1.5101285594984908</v>
      </c>
      <c r="DZ48" s="127">
        <f ca="1"/>
        <v>6.6776176895033706E-2</v>
      </c>
      <c r="EA48" s="127">
        <f t="shared" ca="1" si="75"/>
        <v>4.4590578007168338E-3</v>
      </c>
      <c r="EB48" s="127">
        <f t="shared" ca="1" si="76"/>
        <v>2.1263841504428269</v>
      </c>
      <c r="EC48" s="127">
        <f ca="1"/>
        <v>2.103401445711213E-2</v>
      </c>
      <c r="ED48" s="127">
        <f ca="1"/>
        <v>1.475393856963862</v>
      </c>
      <c r="EE48" s="127">
        <f t="shared" ca="1" si="9"/>
        <v>1.475393856963862</v>
      </c>
      <c r="EF48" s="126">
        <f t="shared" ca="1" si="10"/>
        <v>6</v>
      </c>
      <c r="EK48" s="127"/>
      <c r="EL48" s="128">
        <v>423</v>
      </c>
      <c r="EM48" s="237">
        <f ca="1">IF(Calculator!$C$3,OFFSET('SPD Library'!B48,0,Calculator!$C$3-1),Calculator!C49)</f>
        <v>0.17124</v>
      </c>
      <c r="EN48" s="127">
        <f ca="1">RefCalc!B48</f>
        <v>0.51086717810752524</v>
      </c>
      <c r="EO48" s="127">
        <f ca="1">RefCalc!F48</f>
        <v>0.85086757210506347</v>
      </c>
      <c r="EP48" s="127"/>
    </row>
    <row r="49" spans="21:146" ht="13.5" customHeight="1">
      <c r="U49" s="133" t="s">
        <v>114</v>
      </c>
      <c r="V49" s="134">
        <f t="shared" ref="V49:BA49" ca="1" si="86">((400*(V17*V43/100)^0.42)/(((V17*V43/100)^0.42)+27.13))+0.1</f>
        <v>13.047263118560837</v>
      </c>
      <c r="W49" s="134">
        <f t="shared" ca="1" si="86"/>
        <v>13.047263118560837</v>
      </c>
      <c r="X49" s="134">
        <f t="shared" ca="1" si="86"/>
        <v>13.047263118560837</v>
      </c>
      <c r="Y49" s="134">
        <f t="shared" ca="1" si="86"/>
        <v>13.047263118560837</v>
      </c>
      <c r="Z49" s="134">
        <f t="shared" ca="1" si="86"/>
        <v>13.047263118560837</v>
      </c>
      <c r="AA49" s="134">
        <f t="shared" ca="1" si="86"/>
        <v>13.047263118560837</v>
      </c>
      <c r="AB49" s="134">
        <f t="shared" ca="1" si="86"/>
        <v>13.047263118560837</v>
      </c>
      <c r="AC49" s="134">
        <f t="shared" ca="1" si="86"/>
        <v>13.047263118560837</v>
      </c>
      <c r="AD49" s="134">
        <f t="shared" ca="1" si="86"/>
        <v>13.047263118560837</v>
      </c>
      <c r="AE49" s="134">
        <f t="shared" ca="1" si="86"/>
        <v>13.047263118560837</v>
      </c>
      <c r="AF49" s="134">
        <f t="shared" ca="1" si="86"/>
        <v>13.047263118560837</v>
      </c>
      <c r="AG49" s="134">
        <f t="shared" ca="1" si="86"/>
        <v>13.047263118560837</v>
      </c>
      <c r="AH49" s="134">
        <f t="shared" ca="1" si="86"/>
        <v>13.047263118560837</v>
      </c>
      <c r="AI49" s="134">
        <f t="shared" ca="1" si="86"/>
        <v>13.047263118560837</v>
      </c>
      <c r="AJ49" s="134">
        <f t="shared" ca="1" si="86"/>
        <v>13.047263118560837</v>
      </c>
      <c r="AK49" s="134">
        <f t="shared" ca="1" si="86"/>
        <v>13.047263118560837</v>
      </c>
      <c r="AL49" s="134">
        <f t="shared" ca="1" si="86"/>
        <v>13.047263118560837</v>
      </c>
      <c r="AM49" s="134">
        <f t="shared" ca="1" si="86"/>
        <v>13.047263118560837</v>
      </c>
      <c r="AN49" s="134">
        <f t="shared" ca="1" si="86"/>
        <v>13.047263118560837</v>
      </c>
      <c r="AO49" s="134">
        <f t="shared" ca="1" si="86"/>
        <v>13.047263118560837</v>
      </c>
      <c r="AP49" s="134">
        <f t="shared" ca="1" si="86"/>
        <v>13.047263118560837</v>
      </c>
      <c r="AQ49" s="134">
        <f t="shared" ca="1" si="86"/>
        <v>13.047263118560837</v>
      </c>
      <c r="AR49" s="134">
        <f t="shared" ca="1" si="86"/>
        <v>13.047263118560837</v>
      </c>
      <c r="AS49" s="134">
        <f t="shared" ca="1" si="86"/>
        <v>13.047263118560837</v>
      </c>
      <c r="AT49" s="134">
        <f t="shared" ca="1" si="86"/>
        <v>13.047263118560837</v>
      </c>
      <c r="AU49" s="134">
        <f t="shared" ca="1" si="86"/>
        <v>13.047263118560837</v>
      </c>
      <c r="AV49" s="134">
        <f t="shared" ca="1" si="86"/>
        <v>13.047263118560837</v>
      </c>
      <c r="AW49" s="134">
        <f t="shared" ca="1" si="86"/>
        <v>13.047263118560837</v>
      </c>
      <c r="AX49" s="134">
        <f t="shared" ca="1" si="86"/>
        <v>13.047263118560837</v>
      </c>
      <c r="AY49" s="134">
        <f t="shared" ca="1" si="86"/>
        <v>13.047263118560837</v>
      </c>
      <c r="AZ49" s="134">
        <f t="shared" ca="1" si="86"/>
        <v>13.047263118560837</v>
      </c>
      <c r="BA49" s="134">
        <f t="shared" ca="1" si="86"/>
        <v>13.047263118560837</v>
      </c>
      <c r="BB49" s="134">
        <f t="shared" ref="BB49:CG49" ca="1" si="87">((400*(BB17*BB43/100)^0.42)/(((BB17*BB43/100)^0.42)+27.13))+0.1</f>
        <v>13.047263118560837</v>
      </c>
      <c r="BC49" s="134">
        <f t="shared" ca="1" si="87"/>
        <v>13.047263118560837</v>
      </c>
      <c r="BD49" s="134">
        <f t="shared" ca="1" si="87"/>
        <v>13.047263118560837</v>
      </c>
      <c r="BE49" s="134">
        <f t="shared" ca="1" si="87"/>
        <v>13.047263118560837</v>
      </c>
      <c r="BF49" s="134">
        <f t="shared" ca="1" si="87"/>
        <v>13.047263118560837</v>
      </c>
      <c r="BG49" s="134">
        <f t="shared" ca="1" si="87"/>
        <v>13.047263118560837</v>
      </c>
      <c r="BH49" s="134">
        <f t="shared" ca="1" si="87"/>
        <v>13.047263118560837</v>
      </c>
      <c r="BI49" s="134">
        <f t="shared" ca="1" si="87"/>
        <v>13.047263118560837</v>
      </c>
      <c r="BJ49" s="134">
        <f t="shared" ca="1" si="87"/>
        <v>13.047263118560837</v>
      </c>
      <c r="BK49" s="134">
        <f t="shared" ca="1" si="87"/>
        <v>13.047263118560837</v>
      </c>
      <c r="BL49" s="134">
        <f t="shared" ca="1" si="87"/>
        <v>13.047263118560837</v>
      </c>
      <c r="BM49" s="134">
        <f t="shared" ca="1" si="87"/>
        <v>13.047263118560837</v>
      </c>
      <c r="BN49" s="134">
        <f t="shared" ca="1" si="87"/>
        <v>13.047263118560837</v>
      </c>
      <c r="BO49" s="134">
        <f t="shared" ca="1" si="87"/>
        <v>13.047263118560837</v>
      </c>
      <c r="BP49" s="134">
        <f t="shared" ca="1" si="87"/>
        <v>13.047263118560837</v>
      </c>
      <c r="BQ49" s="134">
        <f t="shared" ca="1" si="87"/>
        <v>13.047263118560837</v>
      </c>
      <c r="BR49" s="134">
        <f t="shared" ca="1" si="87"/>
        <v>13.047263118560837</v>
      </c>
      <c r="BS49" s="134">
        <f t="shared" ca="1" si="87"/>
        <v>13.047263118560837</v>
      </c>
      <c r="BT49" s="134">
        <f t="shared" ca="1" si="87"/>
        <v>13.047263118560837</v>
      </c>
      <c r="BU49" s="134">
        <f t="shared" ca="1" si="87"/>
        <v>13.047263118560837</v>
      </c>
      <c r="BV49" s="134">
        <f t="shared" ca="1" si="87"/>
        <v>13.047263118560837</v>
      </c>
      <c r="BW49" s="134">
        <f t="shared" ca="1" si="87"/>
        <v>13.047263118560837</v>
      </c>
      <c r="BX49" s="134">
        <f t="shared" ca="1" si="87"/>
        <v>13.047263118560837</v>
      </c>
      <c r="BY49" s="134">
        <f t="shared" ca="1" si="87"/>
        <v>13.047263118560837</v>
      </c>
      <c r="BZ49" s="134">
        <f t="shared" ca="1" si="87"/>
        <v>13.047263118560837</v>
      </c>
      <c r="CA49" s="134">
        <f t="shared" ca="1" si="87"/>
        <v>13.047263118560837</v>
      </c>
      <c r="CB49" s="134">
        <f t="shared" ca="1" si="87"/>
        <v>13.047263118560837</v>
      </c>
      <c r="CC49" s="134">
        <f t="shared" ca="1" si="87"/>
        <v>13.047263118560837</v>
      </c>
      <c r="CD49" s="134">
        <f t="shared" ca="1" si="87"/>
        <v>13.047263118560837</v>
      </c>
      <c r="CE49" s="134">
        <f t="shared" ca="1" si="87"/>
        <v>13.047263118560837</v>
      </c>
      <c r="CF49" s="134">
        <f t="shared" ca="1" si="87"/>
        <v>13.047263118560837</v>
      </c>
      <c r="CG49" s="134">
        <f t="shared" ca="1" si="87"/>
        <v>13.047263118560837</v>
      </c>
      <c r="CH49" s="134">
        <f t="shared" ref="CH49:DQ49" ca="1" si="88">((400*(CH17*CH43/100)^0.42)/(((CH17*CH43/100)^0.42)+27.13))+0.1</f>
        <v>13.047263118560837</v>
      </c>
      <c r="CI49" s="134">
        <f t="shared" ca="1" si="88"/>
        <v>13.047263118560837</v>
      </c>
      <c r="CJ49" s="134">
        <f t="shared" ca="1" si="88"/>
        <v>13.047263118560837</v>
      </c>
      <c r="CK49" s="134">
        <f t="shared" ca="1" si="88"/>
        <v>13.047263118560837</v>
      </c>
      <c r="CL49" s="134">
        <f t="shared" ca="1" si="88"/>
        <v>13.047263118560837</v>
      </c>
      <c r="CM49" s="134">
        <f t="shared" ca="1" si="88"/>
        <v>13.047263118560837</v>
      </c>
      <c r="CN49" s="134">
        <f t="shared" ca="1" si="88"/>
        <v>13.047263118560837</v>
      </c>
      <c r="CO49" s="134">
        <f t="shared" ca="1" si="88"/>
        <v>13.047263118560837</v>
      </c>
      <c r="CP49" s="134">
        <f t="shared" ca="1" si="88"/>
        <v>13.047263118560837</v>
      </c>
      <c r="CQ49" s="134">
        <f t="shared" ca="1" si="88"/>
        <v>13.047263118560837</v>
      </c>
      <c r="CR49" s="134">
        <f t="shared" ca="1" si="88"/>
        <v>13.047263118560837</v>
      </c>
      <c r="CS49" s="134">
        <f t="shared" ca="1" si="88"/>
        <v>13.047263118560837</v>
      </c>
      <c r="CT49" s="134">
        <f t="shared" ca="1" si="88"/>
        <v>13.047263118560837</v>
      </c>
      <c r="CU49" s="134">
        <f t="shared" ca="1" si="88"/>
        <v>13.047263118560837</v>
      </c>
      <c r="CV49" s="134">
        <f t="shared" ca="1" si="88"/>
        <v>13.047263118560837</v>
      </c>
      <c r="CW49" s="134">
        <f t="shared" ca="1" si="88"/>
        <v>13.047263118560837</v>
      </c>
      <c r="CX49" s="134">
        <f t="shared" ca="1" si="88"/>
        <v>13.047263118560837</v>
      </c>
      <c r="CY49" s="134">
        <f t="shared" ca="1" si="88"/>
        <v>13.047263118560837</v>
      </c>
      <c r="CZ49" s="134">
        <f t="shared" ca="1" si="88"/>
        <v>13.047263118560837</v>
      </c>
      <c r="DA49" s="134">
        <f t="shared" ca="1" si="88"/>
        <v>13.047263118560837</v>
      </c>
      <c r="DB49" s="134">
        <f t="shared" ca="1" si="88"/>
        <v>13.047263118560837</v>
      </c>
      <c r="DC49" s="134">
        <f t="shared" ca="1" si="88"/>
        <v>13.047263118560837</v>
      </c>
      <c r="DD49" s="134">
        <f t="shared" ca="1" si="88"/>
        <v>13.047263118560837</v>
      </c>
      <c r="DE49" s="134">
        <f t="shared" ca="1" si="88"/>
        <v>13.047263118560837</v>
      </c>
      <c r="DF49" s="134">
        <f t="shared" ca="1" si="88"/>
        <v>13.047263118560837</v>
      </c>
      <c r="DG49" s="134">
        <f t="shared" ca="1" si="88"/>
        <v>13.047263118560837</v>
      </c>
      <c r="DH49" s="134">
        <f t="shared" ca="1" si="88"/>
        <v>13.047263118560837</v>
      </c>
      <c r="DI49" s="134">
        <f t="shared" ca="1" si="88"/>
        <v>13.047263118560837</v>
      </c>
      <c r="DJ49" s="134">
        <f t="shared" ca="1" si="88"/>
        <v>13.047263118560837</v>
      </c>
      <c r="DK49" s="134">
        <f t="shared" ca="1" si="88"/>
        <v>13.047263118560837</v>
      </c>
      <c r="DL49" s="134">
        <f t="shared" ca="1" si="88"/>
        <v>13.047263118560837</v>
      </c>
      <c r="DM49" s="134">
        <f t="shared" ca="1" si="88"/>
        <v>13.047263118560837</v>
      </c>
      <c r="DN49" s="134">
        <f t="shared" ca="1" si="88"/>
        <v>13.047263118560837</v>
      </c>
      <c r="DO49" s="134">
        <f t="shared" ca="1" si="88"/>
        <v>13.047263118560837</v>
      </c>
      <c r="DP49" s="134">
        <f t="shared" ca="1" si="88"/>
        <v>13.047263118560837</v>
      </c>
      <c r="DQ49" s="134">
        <f t="shared" ca="1" si="88"/>
        <v>13.047263118560837</v>
      </c>
      <c r="DS49" s="128" t="s">
        <v>210</v>
      </c>
      <c r="DT49" s="135">
        <f ca="1"/>
        <v>59.418273129450256</v>
      </c>
      <c r="DU49" s="135">
        <f ca="1"/>
        <v>-15.93359145602183</v>
      </c>
      <c r="DV49" s="135">
        <f ca="1"/>
        <v>22.629608587520423</v>
      </c>
      <c r="DW49" s="135">
        <f ca="1"/>
        <v>59.766581288063939</v>
      </c>
      <c r="DX49" s="135">
        <f ca="1"/>
        <v>-14.558886576363777</v>
      </c>
      <c r="DY49" s="135">
        <f ca="1"/>
        <v>23.471453778593823</v>
      </c>
      <c r="DZ49" s="127">
        <f ca="1"/>
        <v>1.6491923493776961</v>
      </c>
      <c r="EA49" s="127">
        <f t="shared" ca="1" si="75"/>
        <v>2.719835405245925</v>
      </c>
      <c r="EB49" s="127">
        <f t="shared" ca="1" si="76"/>
        <v>2.1842711552229184</v>
      </c>
      <c r="EC49" s="127">
        <f ca="1"/>
        <v>-2.7369574264289416E-3</v>
      </c>
      <c r="ED49" s="127">
        <f ca="1"/>
        <v>-3.3389955364869905</v>
      </c>
      <c r="EE49" s="127">
        <f t="shared" ca="1" si="9"/>
        <v>-3.3389955364869905</v>
      </c>
      <c r="EF49" s="126">
        <f t="shared" ca="1" si="10"/>
        <v>6</v>
      </c>
      <c r="EK49" s="127"/>
      <c r="EL49" s="128">
        <v>424</v>
      </c>
      <c r="EM49" s="237">
        <f ca="1">IF(Calculator!$C$3,OFFSET('SPD Library'!B49,0,Calculator!$C$3-1),Calculator!C50)</f>
        <v>0.17480999999999999</v>
      </c>
      <c r="EN49" s="127">
        <f ca="1">RefCalc!B49</f>
        <v>0.52151770266863173</v>
      </c>
      <c r="EO49" s="127">
        <f ca="1">RefCalc!F49</f>
        <v>0.84470298486881856</v>
      </c>
      <c r="EP49" s="127"/>
    </row>
    <row r="50" spans="21:146" ht="13.5" customHeight="1">
      <c r="U50" s="133" t="s">
        <v>115</v>
      </c>
      <c r="V50" s="134">
        <f t="shared" ref="V50:BA50" ca="1" si="89">((400*(V17*V44/100)^0.42)/(((V17*V44/100)^0.42)+27.13))+0.1</f>
        <v>13.047210500554206</v>
      </c>
      <c r="W50" s="134">
        <f t="shared" ca="1" si="89"/>
        <v>13.047210500554206</v>
      </c>
      <c r="X50" s="134">
        <f t="shared" ca="1" si="89"/>
        <v>13.047210500554206</v>
      </c>
      <c r="Y50" s="134">
        <f t="shared" ca="1" si="89"/>
        <v>13.047210500554206</v>
      </c>
      <c r="Z50" s="134">
        <f t="shared" ca="1" si="89"/>
        <v>13.047210500554206</v>
      </c>
      <c r="AA50" s="134">
        <f t="shared" ca="1" si="89"/>
        <v>13.047210500554206</v>
      </c>
      <c r="AB50" s="134">
        <f t="shared" ca="1" si="89"/>
        <v>13.047210500554206</v>
      </c>
      <c r="AC50" s="134">
        <f t="shared" ca="1" si="89"/>
        <v>13.047210500554206</v>
      </c>
      <c r="AD50" s="134">
        <f t="shared" ca="1" si="89"/>
        <v>13.047210500554206</v>
      </c>
      <c r="AE50" s="134">
        <f t="shared" ca="1" si="89"/>
        <v>13.047210500554206</v>
      </c>
      <c r="AF50" s="134">
        <f t="shared" ca="1" si="89"/>
        <v>13.047210500554206</v>
      </c>
      <c r="AG50" s="134">
        <f t="shared" ca="1" si="89"/>
        <v>13.047210500554206</v>
      </c>
      <c r="AH50" s="134">
        <f t="shared" ca="1" si="89"/>
        <v>13.047210500554206</v>
      </c>
      <c r="AI50" s="134">
        <f t="shared" ca="1" si="89"/>
        <v>13.047210500554206</v>
      </c>
      <c r="AJ50" s="134">
        <f t="shared" ca="1" si="89"/>
        <v>13.047210500554206</v>
      </c>
      <c r="AK50" s="134">
        <f t="shared" ca="1" si="89"/>
        <v>13.047210500554206</v>
      </c>
      <c r="AL50" s="134">
        <f t="shared" ca="1" si="89"/>
        <v>13.047210500554206</v>
      </c>
      <c r="AM50" s="134">
        <f t="shared" ca="1" si="89"/>
        <v>13.047210500554206</v>
      </c>
      <c r="AN50" s="134">
        <f t="shared" ca="1" si="89"/>
        <v>13.047210500554206</v>
      </c>
      <c r="AO50" s="134">
        <f t="shared" ca="1" si="89"/>
        <v>13.047210500554206</v>
      </c>
      <c r="AP50" s="134">
        <f t="shared" ca="1" si="89"/>
        <v>13.047210500554206</v>
      </c>
      <c r="AQ50" s="134">
        <f t="shared" ca="1" si="89"/>
        <v>13.047210500554206</v>
      </c>
      <c r="AR50" s="134">
        <f t="shared" ca="1" si="89"/>
        <v>13.047210500554206</v>
      </c>
      <c r="AS50" s="134">
        <f t="shared" ca="1" si="89"/>
        <v>13.047210500554206</v>
      </c>
      <c r="AT50" s="134">
        <f t="shared" ca="1" si="89"/>
        <v>13.047210500554206</v>
      </c>
      <c r="AU50" s="134">
        <f t="shared" ca="1" si="89"/>
        <v>13.047210500554206</v>
      </c>
      <c r="AV50" s="134">
        <f t="shared" ca="1" si="89"/>
        <v>13.047210500554206</v>
      </c>
      <c r="AW50" s="134">
        <f t="shared" ca="1" si="89"/>
        <v>13.047210500554206</v>
      </c>
      <c r="AX50" s="134">
        <f t="shared" ca="1" si="89"/>
        <v>13.047210500554206</v>
      </c>
      <c r="AY50" s="134">
        <f t="shared" ca="1" si="89"/>
        <v>13.047210500554206</v>
      </c>
      <c r="AZ50" s="134">
        <f t="shared" ca="1" si="89"/>
        <v>13.047210500554206</v>
      </c>
      <c r="BA50" s="134">
        <f t="shared" ca="1" si="89"/>
        <v>13.047210500554206</v>
      </c>
      <c r="BB50" s="134">
        <f t="shared" ref="BB50:CG50" ca="1" si="90">((400*(BB17*BB44/100)^0.42)/(((BB17*BB44/100)^0.42)+27.13))+0.1</f>
        <v>13.047210500554206</v>
      </c>
      <c r="BC50" s="134">
        <f t="shared" ca="1" si="90"/>
        <v>13.047210500554206</v>
      </c>
      <c r="BD50" s="134">
        <f t="shared" ca="1" si="90"/>
        <v>13.047210500554206</v>
      </c>
      <c r="BE50" s="134">
        <f t="shared" ca="1" si="90"/>
        <v>13.047210500554206</v>
      </c>
      <c r="BF50" s="134">
        <f t="shared" ca="1" si="90"/>
        <v>13.047210500554206</v>
      </c>
      <c r="BG50" s="134">
        <f t="shared" ca="1" si="90"/>
        <v>13.047210500554206</v>
      </c>
      <c r="BH50" s="134">
        <f t="shared" ca="1" si="90"/>
        <v>13.047210500554206</v>
      </c>
      <c r="BI50" s="134">
        <f t="shared" ca="1" si="90"/>
        <v>13.047210500554206</v>
      </c>
      <c r="BJ50" s="134">
        <f t="shared" ca="1" si="90"/>
        <v>13.047210500554206</v>
      </c>
      <c r="BK50" s="134">
        <f t="shared" ca="1" si="90"/>
        <v>13.047210500554206</v>
      </c>
      <c r="BL50" s="134">
        <f t="shared" ca="1" si="90"/>
        <v>13.047210500554206</v>
      </c>
      <c r="BM50" s="134">
        <f t="shared" ca="1" si="90"/>
        <v>13.047210500554206</v>
      </c>
      <c r="BN50" s="134">
        <f t="shared" ca="1" si="90"/>
        <v>13.047210500554206</v>
      </c>
      <c r="BO50" s="134">
        <f t="shared" ca="1" si="90"/>
        <v>13.047210500554206</v>
      </c>
      <c r="BP50" s="134">
        <f t="shared" ca="1" si="90"/>
        <v>13.047210500554206</v>
      </c>
      <c r="BQ50" s="134">
        <f t="shared" ca="1" si="90"/>
        <v>13.047210500554206</v>
      </c>
      <c r="BR50" s="134">
        <f t="shared" ca="1" si="90"/>
        <v>13.047210500554206</v>
      </c>
      <c r="BS50" s="134">
        <f t="shared" ca="1" si="90"/>
        <v>13.047210500554206</v>
      </c>
      <c r="BT50" s="134">
        <f t="shared" ca="1" si="90"/>
        <v>13.047210500554206</v>
      </c>
      <c r="BU50" s="134">
        <f t="shared" ca="1" si="90"/>
        <v>13.047210500554206</v>
      </c>
      <c r="BV50" s="134">
        <f t="shared" ca="1" si="90"/>
        <v>13.047210500554206</v>
      </c>
      <c r="BW50" s="134">
        <f t="shared" ca="1" si="90"/>
        <v>13.047210500554206</v>
      </c>
      <c r="BX50" s="134">
        <f t="shared" ca="1" si="90"/>
        <v>13.047210500554206</v>
      </c>
      <c r="BY50" s="134">
        <f t="shared" ca="1" si="90"/>
        <v>13.047210500554206</v>
      </c>
      <c r="BZ50" s="134">
        <f t="shared" ca="1" si="90"/>
        <v>13.047210500554206</v>
      </c>
      <c r="CA50" s="134">
        <f t="shared" ca="1" si="90"/>
        <v>13.047210500554206</v>
      </c>
      <c r="CB50" s="134">
        <f t="shared" ca="1" si="90"/>
        <v>13.047210500554206</v>
      </c>
      <c r="CC50" s="134">
        <f t="shared" ca="1" si="90"/>
        <v>13.047210500554206</v>
      </c>
      <c r="CD50" s="134">
        <f t="shared" ca="1" si="90"/>
        <v>13.047210500554206</v>
      </c>
      <c r="CE50" s="134">
        <f t="shared" ca="1" si="90"/>
        <v>13.047210500554206</v>
      </c>
      <c r="CF50" s="134">
        <f t="shared" ca="1" si="90"/>
        <v>13.047210500554206</v>
      </c>
      <c r="CG50" s="134">
        <f t="shared" ca="1" si="90"/>
        <v>13.047210500554206</v>
      </c>
      <c r="CH50" s="134">
        <f t="shared" ref="CH50:DQ50" ca="1" si="91">((400*(CH17*CH44/100)^0.42)/(((CH17*CH44/100)^0.42)+27.13))+0.1</f>
        <v>13.047210500554206</v>
      </c>
      <c r="CI50" s="134">
        <f t="shared" ca="1" si="91"/>
        <v>13.047210500554206</v>
      </c>
      <c r="CJ50" s="134">
        <f t="shared" ca="1" si="91"/>
        <v>13.047210500554206</v>
      </c>
      <c r="CK50" s="134">
        <f t="shared" ca="1" si="91"/>
        <v>13.047210500554206</v>
      </c>
      <c r="CL50" s="134">
        <f t="shared" ca="1" si="91"/>
        <v>13.047210500554206</v>
      </c>
      <c r="CM50" s="134">
        <f t="shared" ca="1" si="91"/>
        <v>13.047210500554206</v>
      </c>
      <c r="CN50" s="134">
        <f t="shared" ca="1" si="91"/>
        <v>13.047210500554206</v>
      </c>
      <c r="CO50" s="134">
        <f t="shared" ca="1" si="91"/>
        <v>13.047210500554206</v>
      </c>
      <c r="CP50" s="134">
        <f t="shared" ca="1" si="91"/>
        <v>13.047210500554206</v>
      </c>
      <c r="CQ50" s="134">
        <f t="shared" ca="1" si="91"/>
        <v>13.047210500554206</v>
      </c>
      <c r="CR50" s="134">
        <f t="shared" ca="1" si="91"/>
        <v>13.047210500554206</v>
      </c>
      <c r="CS50" s="134">
        <f t="shared" ca="1" si="91"/>
        <v>13.047210500554206</v>
      </c>
      <c r="CT50" s="134">
        <f t="shared" ca="1" si="91"/>
        <v>13.047210500554206</v>
      </c>
      <c r="CU50" s="134">
        <f t="shared" ca="1" si="91"/>
        <v>13.047210500554206</v>
      </c>
      <c r="CV50" s="134">
        <f t="shared" ca="1" si="91"/>
        <v>13.047210500554206</v>
      </c>
      <c r="CW50" s="134">
        <f t="shared" ca="1" si="91"/>
        <v>13.047210500554206</v>
      </c>
      <c r="CX50" s="134">
        <f t="shared" ca="1" si="91"/>
        <v>13.047210500554206</v>
      </c>
      <c r="CY50" s="134">
        <f t="shared" ca="1" si="91"/>
        <v>13.047210500554206</v>
      </c>
      <c r="CZ50" s="134">
        <f t="shared" ca="1" si="91"/>
        <v>13.047210500554206</v>
      </c>
      <c r="DA50" s="134">
        <f t="shared" ca="1" si="91"/>
        <v>13.047210500554206</v>
      </c>
      <c r="DB50" s="134">
        <f t="shared" ca="1" si="91"/>
        <v>13.047210500554206</v>
      </c>
      <c r="DC50" s="134">
        <f t="shared" ca="1" si="91"/>
        <v>13.047210500554206</v>
      </c>
      <c r="DD50" s="134">
        <f t="shared" ca="1" si="91"/>
        <v>13.047210500554206</v>
      </c>
      <c r="DE50" s="134">
        <f t="shared" ca="1" si="91"/>
        <v>13.047210500554206</v>
      </c>
      <c r="DF50" s="134">
        <f t="shared" ca="1" si="91"/>
        <v>13.047210500554206</v>
      </c>
      <c r="DG50" s="134">
        <f t="shared" ca="1" si="91"/>
        <v>13.047210500554206</v>
      </c>
      <c r="DH50" s="134">
        <f t="shared" ca="1" si="91"/>
        <v>13.047210500554206</v>
      </c>
      <c r="DI50" s="134">
        <f t="shared" ca="1" si="91"/>
        <v>13.047210500554206</v>
      </c>
      <c r="DJ50" s="134">
        <f t="shared" ca="1" si="91"/>
        <v>13.047210500554206</v>
      </c>
      <c r="DK50" s="134">
        <f t="shared" ca="1" si="91"/>
        <v>13.047210500554206</v>
      </c>
      <c r="DL50" s="134">
        <f t="shared" ca="1" si="91"/>
        <v>13.047210500554206</v>
      </c>
      <c r="DM50" s="134">
        <f t="shared" ca="1" si="91"/>
        <v>13.047210500554206</v>
      </c>
      <c r="DN50" s="134">
        <f t="shared" ca="1" si="91"/>
        <v>13.047210500554206</v>
      </c>
      <c r="DO50" s="134">
        <f t="shared" ca="1" si="91"/>
        <v>13.047210500554206</v>
      </c>
      <c r="DP50" s="134">
        <f t="shared" ca="1" si="91"/>
        <v>13.047210500554206</v>
      </c>
      <c r="DQ50" s="134">
        <f t="shared" ca="1" si="91"/>
        <v>13.047210500554206</v>
      </c>
      <c r="DS50" s="128" t="s">
        <v>211</v>
      </c>
      <c r="DT50" s="135">
        <f ca="1"/>
        <v>67.422997467942807</v>
      </c>
      <c r="DU50" s="135">
        <f ca="1"/>
        <v>-12.790009411540657</v>
      </c>
      <c r="DV50" s="135">
        <f ca="1"/>
        <v>18.126464696639651</v>
      </c>
      <c r="DW50" s="135">
        <f ca="1"/>
        <v>67.805864670986367</v>
      </c>
      <c r="DX50" s="135">
        <f ca="1"/>
        <v>-11.295490528226933</v>
      </c>
      <c r="DY50" s="135">
        <f ca="1"/>
        <v>19.144459216990466</v>
      </c>
      <c r="DZ50" s="127">
        <f ca="1"/>
        <v>1.8483741047774889</v>
      </c>
      <c r="EA50" s="127">
        <f t="shared" ca="1" si="75"/>
        <v>3.4164868312119836</v>
      </c>
      <c r="EB50" s="127">
        <f t="shared" ca="1" si="76"/>
        <v>2.1852699141609904</v>
      </c>
      <c r="EC50" s="127">
        <f ca="1"/>
        <v>2.5169431719292723E-3</v>
      </c>
      <c r="ED50" s="127">
        <f ca="1"/>
        <v>-4.6655620359293408</v>
      </c>
      <c r="EE50" s="127">
        <f t="shared" ca="1" si="9"/>
        <v>-4.6655620359293408</v>
      </c>
      <c r="EF50" s="126">
        <f t="shared" ca="1" si="10"/>
        <v>6</v>
      </c>
      <c r="EK50" s="127"/>
      <c r="EL50" s="128">
        <v>425</v>
      </c>
      <c r="EM50" s="237">
        <f ca="1">IF(Calculator!$C$3,OFFSET('SPD Library'!B50,0,Calculator!$C$3-1),Calculator!C51)</f>
        <v>0.17838000000000001</v>
      </c>
      <c r="EN50" s="127">
        <f ca="1">RefCalc!B50</f>
        <v>0.53216822722973811</v>
      </c>
      <c r="EO50" s="127">
        <f ca="1">RefCalc!F50</f>
        <v>0.83853839763257354</v>
      </c>
      <c r="EP50" s="127"/>
    </row>
    <row r="51" spans="21:146" ht="13.5" customHeight="1">
      <c r="U51" s="133" t="s">
        <v>116</v>
      </c>
      <c r="V51" s="134">
        <f t="shared" ref="V51:BA51" ca="1" si="92">((400*(V17*V45/100)^0.42)/(((V17*V45/100)^0.42)+27.13))+0.1</f>
        <v>13.047210500554202</v>
      </c>
      <c r="W51" s="134">
        <f t="shared" ca="1" si="92"/>
        <v>13.047210500554202</v>
      </c>
      <c r="X51" s="134">
        <f t="shared" ca="1" si="92"/>
        <v>13.047210500554202</v>
      </c>
      <c r="Y51" s="134">
        <f t="shared" ca="1" si="92"/>
        <v>13.047210500554202</v>
      </c>
      <c r="Z51" s="134">
        <f t="shared" ca="1" si="92"/>
        <v>13.047210500554202</v>
      </c>
      <c r="AA51" s="134">
        <f t="shared" ca="1" si="92"/>
        <v>13.047210500554202</v>
      </c>
      <c r="AB51" s="134">
        <f t="shared" ca="1" si="92"/>
        <v>13.047210500554202</v>
      </c>
      <c r="AC51" s="134">
        <f t="shared" ca="1" si="92"/>
        <v>13.047210500554202</v>
      </c>
      <c r="AD51" s="134">
        <f t="shared" ca="1" si="92"/>
        <v>13.047210500554202</v>
      </c>
      <c r="AE51" s="134">
        <f t="shared" ca="1" si="92"/>
        <v>13.047210500554202</v>
      </c>
      <c r="AF51" s="134">
        <f t="shared" ca="1" si="92"/>
        <v>13.047210500554202</v>
      </c>
      <c r="AG51" s="134">
        <f t="shared" ca="1" si="92"/>
        <v>13.047210500554202</v>
      </c>
      <c r="AH51" s="134">
        <f t="shared" ca="1" si="92"/>
        <v>13.047210500554202</v>
      </c>
      <c r="AI51" s="134">
        <f t="shared" ca="1" si="92"/>
        <v>13.047210500554202</v>
      </c>
      <c r="AJ51" s="134">
        <f t="shared" ca="1" si="92"/>
        <v>13.047210500554202</v>
      </c>
      <c r="AK51" s="134">
        <f t="shared" ca="1" si="92"/>
        <v>13.047210500554202</v>
      </c>
      <c r="AL51" s="134">
        <f t="shared" ca="1" si="92"/>
        <v>13.047210500554202</v>
      </c>
      <c r="AM51" s="134">
        <f t="shared" ca="1" si="92"/>
        <v>13.047210500554202</v>
      </c>
      <c r="AN51" s="134">
        <f t="shared" ca="1" si="92"/>
        <v>13.047210500554202</v>
      </c>
      <c r="AO51" s="134">
        <f t="shared" ca="1" si="92"/>
        <v>13.047210500554202</v>
      </c>
      <c r="AP51" s="134">
        <f t="shared" ca="1" si="92"/>
        <v>13.047210500554202</v>
      </c>
      <c r="AQ51" s="134">
        <f t="shared" ca="1" si="92"/>
        <v>13.047210500554202</v>
      </c>
      <c r="AR51" s="134">
        <f t="shared" ca="1" si="92"/>
        <v>13.047210500554202</v>
      </c>
      <c r="AS51" s="134">
        <f t="shared" ca="1" si="92"/>
        <v>13.047210500554202</v>
      </c>
      <c r="AT51" s="134">
        <f t="shared" ca="1" si="92"/>
        <v>13.047210500554202</v>
      </c>
      <c r="AU51" s="134">
        <f t="shared" ca="1" si="92"/>
        <v>13.047210500554202</v>
      </c>
      <c r="AV51" s="134">
        <f t="shared" ca="1" si="92"/>
        <v>13.047210500554202</v>
      </c>
      <c r="AW51" s="134">
        <f t="shared" ca="1" si="92"/>
        <v>13.047210500554202</v>
      </c>
      <c r="AX51" s="134">
        <f t="shared" ca="1" si="92"/>
        <v>13.047210500554202</v>
      </c>
      <c r="AY51" s="134">
        <f t="shared" ca="1" si="92"/>
        <v>13.047210500554202</v>
      </c>
      <c r="AZ51" s="134">
        <f t="shared" ca="1" si="92"/>
        <v>13.047210500554202</v>
      </c>
      <c r="BA51" s="134">
        <f t="shared" ca="1" si="92"/>
        <v>13.047210500554202</v>
      </c>
      <c r="BB51" s="134">
        <f t="shared" ref="BB51:CG51" ca="1" si="93">((400*(BB17*BB45/100)^0.42)/(((BB17*BB45/100)^0.42)+27.13))+0.1</f>
        <v>13.047210500554202</v>
      </c>
      <c r="BC51" s="134">
        <f t="shared" ca="1" si="93"/>
        <v>13.047210500554202</v>
      </c>
      <c r="BD51" s="134">
        <f t="shared" ca="1" si="93"/>
        <v>13.047210500554202</v>
      </c>
      <c r="BE51" s="134">
        <f t="shared" ca="1" si="93"/>
        <v>13.047210500554202</v>
      </c>
      <c r="BF51" s="134">
        <f t="shared" ca="1" si="93"/>
        <v>13.047210500554202</v>
      </c>
      <c r="BG51" s="134">
        <f t="shared" ca="1" si="93"/>
        <v>13.047210500554202</v>
      </c>
      <c r="BH51" s="134">
        <f t="shared" ca="1" si="93"/>
        <v>13.047210500554202</v>
      </c>
      <c r="BI51" s="134">
        <f t="shared" ca="1" si="93"/>
        <v>13.047210500554202</v>
      </c>
      <c r="BJ51" s="134">
        <f t="shared" ca="1" si="93"/>
        <v>13.047210500554202</v>
      </c>
      <c r="BK51" s="134">
        <f t="shared" ca="1" si="93"/>
        <v>13.047210500554202</v>
      </c>
      <c r="BL51" s="134">
        <f t="shared" ca="1" si="93"/>
        <v>13.047210500554202</v>
      </c>
      <c r="BM51" s="134">
        <f t="shared" ca="1" si="93"/>
        <v>13.047210500554202</v>
      </c>
      <c r="BN51" s="134">
        <f t="shared" ca="1" si="93"/>
        <v>13.047210500554202</v>
      </c>
      <c r="BO51" s="134">
        <f t="shared" ca="1" si="93"/>
        <v>13.047210500554202</v>
      </c>
      <c r="BP51" s="134">
        <f t="shared" ca="1" si="93"/>
        <v>13.047210500554202</v>
      </c>
      <c r="BQ51" s="134">
        <f t="shared" ca="1" si="93"/>
        <v>13.047210500554202</v>
      </c>
      <c r="BR51" s="134">
        <f t="shared" ca="1" si="93"/>
        <v>13.047210500554202</v>
      </c>
      <c r="BS51" s="134">
        <f t="shared" ca="1" si="93"/>
        <v>13.047210500554202</v>
      </c>
      <c r="BT51" s="134">
        <f t="shared" ca="1" si="93"/>
        <v>13.047210500554202</v>
      </c>
      <c r="BU51" s="134">
        <f t="shared" ca="1" si="93"/>
        <v>13.047210500554202</v>
      </c>
      <c r="BV51" s="134">
        <f t="shared" ca="1" si="93"/>
        <v>13.047210500554202</v>
      </c>
      <c r="BW51" s="134">
        <f t="shared" ca="1" si="93"/>
        <v>13.047210500554202</v>
      </c>
      <c r="BX51" s="134">
        <f t="shared" ca="1" si="93"/>
        <v>13.047210500554202</v>
      </c>
      <c r="BY51" s="134">
        <f t="shared" ca="1" si="93"/>
        <v>13.047210500554202</v>
      </c>
      <c r="BZ51" s="134">
        <f t="shared" ca="1" si="93"/>
        <v>13.047210500554202</v>
      </c>
      <c r="CA51" s="134">
        <f t="shared" ca="1" si="93"/>
        <v>13.047210500554202</v>
      </c>
      <c r="CB51" s="134">
        <f t="shared" ca="1" si="93"/>
        <v>13.047210500554202</v>
      </c>
      <c r="CC51" s="134">
        <f t="shared" ca="1" si="93"/>
        <v>13.047210500554202</v>
      </c>
      <c r="CD51" s="134">
        <f t="shared" ca="1" si="93"/>
        <v>13.047210500554202</v>
      </c>
      <c r="CE51" s="134">
        <f t="shared" ca="1" si="93"/>
        <v>13.047210500554202</v>
      </c>
      <c r="CF51" s="134">
        <f t="shared" ca="1" si="93"/>
        <v>13.047210500554202</v>
      </c>
      <c r="CG51" s="134">
        <f t="shared" ca="1" si="93"/>
        <v>13.047210500554202</v>
      </c>
      <c r="CH51" s="134">
        <f t="shared" ref="CH51:DQ51" ca="1" si="94">((400*(CH17*CH45/100)^0.42)/(((CH17*CH45/100)^0.42)+27.13))+0.1</f>
        <v>13.047210500554202</v>
      </c>
      <c r="CI51" s="134">
        <f t="shared" ca="1" si="94"/>
        <v>13.047210500554202</v>
      </c>
      <c r="CJ51" s="134">
        <f t="shared" ca="1" si="94"/>
        <v>13.047210500554202</v>
      </c>
      <c r="CK51" s="134">
        <f t="shared" ca="1" si="94"/>
        <v>13.047210500554202</v>
      </c>
      <c r="CL51" s="134">
        <f t="shared" ca="1" si="94"/>
        <v>13.047210500554202</v>
      </c>
      <c r="CM51" s="134">
        <f t="shared" ca="1" si="94"/>
        <v>13.047210500554202</v>
      </c>
      <c r="CN51" s="134">
        <f t="shared" ca="1" si="94"/>
        <v>13.047210500554202</v>
      </c>
      <c r="CO51" s="134">
        <f t="shared" ca="1" si="94"/>
        <v>13.047210500554202</v>
      </c>
      <c r="CP51" s="134">
        <f t="shared" ca="1" si="94"/>
        <v>13.047210500554202</v>
      </c>
      <c r="CQ51" s="134">
        <f t="shared" ca="1" si="94"/>
        <v>13.047210500554202</v>
      </c>
      <c r="CR51" s="134">
        <f t="shared" ca="1" si="94"/>
        <v>13.047210500554202</v>
      </c>
      <c r="CS51" s="134">
        <f t="shared" ca="1" si="94"/>
        <v>13.047210500554202</v>
      </c>
      <c r="CT51" s="134">
        <f t="shared" ca="1" si="94"/>
        <v>13.047210500554202</v>
      </c>
      <c r="CU51" s="134">
        <f t="shared" ca="1" si="94"/>
        <v>13.047210500554202</v>
      </c>
      <c r="CV51" s="134">
        <f t="shared" ca="1" si="94"/>
        <v>13.047210500554202</v>
      </c>
      <c r="CW51" s="134">
        <f t="shared" ca="1" si="94"/>
        <v>13.047210500554202</v>
      </c>
      <c r="CX51" s="134">
        <f t="shared" ca="1" si="94"/>
        <v>13.047210500554202</v>
      </c>
      <c r="CY51" s="134">
        <f t="shared" ca="1" si="94"/>
        <v>13.047210500554202</v>
      </c>
      <c r="CZ51" s="134">
        <f t="shared" ca="1" si="94"/>
        <v>13.047210500554202</v>
      </c>
      <c r="DA51" s="134">
        <f t="shared" ca="1" si="94"/>
        <v>13.047210500554202</v>
      </c>
      <c r="DB51" s="134">
        <f t="shared" ca="1" si="94"/>
        <v>13.047210500554202</v>
      </c>
      <c r="DC51" s="134">
        <f t="shared" ca="1" si="94"/>
        <v>13.047210500554202</v>
      </c>
      <c r="DD51" s="134">
        <f t="shared" ca="1" si="94"/>
        <v>13.047210500554202</v>
      </c>
      <c r="DE51" s="134">
        <f t="shared" ca="1" si="94"/>
        <v>13.047210500554202</v>
      </c>
      <c r="DF51" s="134">
        <f t="shared" ca="1" si="94"/>
        <v>13.047210500554202</v>
      </c>
      <c r="DG51" s="134">
        <f t="shared" ca="1" si="94"/>
        <v>13.047210500554202</v>
      </c>
      <c r="DH51" s="134">
        <f t="shared" ca="1" si="94"/>
        <v>13.047210500554202</v>
      </c>
      <c r="DI51" s="134">
        <f t="shared" ca="1" si="94"/>
        <v>13.047210500554202</v>
      </c>
      <c r="DJ51" s="134">
        <f t="shared" ca="1" si="94"/>
        <v>13.047210500554202</v>
      </c>
      <c r="DK51" s="134">
        <f t="shared" ca="1" si="94"/>
        <v>13.047210500554202</v>
      </c>
      <c r="DL51" s="134">
        <f t="shared" ca="1" si="94"/>
        <v>13.047210500554202</v>
      </c>
      <c r="DM51" s="134">
        <f t="shared" ca="1" si="94"/>
        <v>13.047210500554202</v>
      </c>
      <c r="DN51" s="134">
        <f t="shared" ca="1" si="94"/>
        <v>13.047210500554202</v>
      </c>
      <c r="DO51" s="134">
        <f t="shared" ca="1" si="94"/>
        <v>13.047210500554202</v>
      </c>
      <c r="DP51" s="134">
        <f t="shared" ca="1" si="94"/>
        <v>13.047210500554202</v>
      </c>
      <c r="DQ51" s="134">
        <f t="shared" ca="1" si="94"/>
        <v>13.047210500554202</v>
      </c>
      <c r="DS51" s="128" t="s">
        <v>212</v>
      </c>
      <c r="DT51" s="135">
        <f ca="1"/>
        <v>70.828030768673628</v>
      </c>
      <c r="DU51" s="135">
        <f ca="1"/>
        <v>-11.421048599915551</v>
      </c>
      <c r="DV51" s="135">
        <f ca="1"/>
        <v>13.755759373234971</v>
      </c>
      <c r="DW51" s="135">
        <f ca="1"/>
        <v>70.370406077222341</v>
      </c>
      <c r="DX51" s="135">
        <f ca="1"/>
        <v>-11.383798203288732</v>
      </c>
      <c r="DY51" s="135">
        <f ca="1"/>
        <v>14.45856988615245</v>
      </c>
      <c r="DZ51" s="127">
        <f ca="1"/>
        <v>0.83949423306063864</v>
      </c>
      <c r="EA51" s="127">
        <f t="shared" ca="1" si="75"/>
        <v>0.70475056734206987</v>
      </c>
      <c r="EB51" s="127">
        <f t="shared" ca="1" si="76"/>
        <v>2.2637263435065282</v>
      </c>
      <c r="EC51" s="127">
        <f ca="1"/>
        <v>3.5840426599677816E-2</v>
      </c>
      <c r="ED51" s="127">
        <f ca="1"/>
        <v>-1.4872220087466985</v>
      </c>
      <c r="EE51" s="127">
        <f t="shared" ca="1" si="9"/>
        <v>-1.4872220087466985</v>
      </c>
      <c r="EF51" s="126">
        <f t="shared" ca="1" si="10"/>
        <v>6</v>
      </c>
      <c r="EK51" s="127"/>
      <c r="EL51" s="128">
        <v>426</v>
      </c>
      <c r="EM51" s="237">
        <f ca="1">IF(Calculator!$C$3,OFFSET('SPD Library'!B51,0,Calculator!$C$3-1),Calculator!C52)</f>
        <v>0.18190999999999999</v>
      </c>
      <c r="EN51" s="127">
        <f ca="1">RefCalc!B51</f>
        <v>0.54269941818231671</v>
      </c>
      <c r="EO51" s="127">
        <f ca="1">RefCalc!F51</f>
        <v>0.83237381039632863</v>
      </c>
      <c r="EP51" s="127"/>
    </row>
    <row r="52" spans="21:146" ht="13.5" customHeight="1">
      <c r="U52" s="133" t="s">
        <v>65</v>
      </c>
      <c r="V52" s="134">
        <f ca="1">V46-12*V47/11+V48/11</f>
        <v>5.2618006631144354E-5</v>
      </c>
      <c r="W52" s="134">
        <f t="shared" ref="W52:AM52" ca="1" si="95">W46-12*W47/11+W48/11</f>
        <v>0.3750231671817591</v>
      </c>
      <c r="X52" s="134">
        <f t="shared" ca="1" si="95"/>
        <v>0.82024127382876766</v>
      </c>
      <c r="Y52" s="134">
        <f t="shared" ca="1" si="95"/>
        <v>0.19362612662990497</v>
      </c>
      <c r="Z52" s="134">
        <f t="shared" ca="1" si="95"/>
        <v>0.56916773296662471</v>
      </c>
      <c r="AA52" s="134">
        <f t="shared" ca="1" si="95"/>
        <v>0.86077466565986838</v>
      </c>
      <c r="AB52" s="134">
        <f t="shared" ca="1" si="95"/>
        <v>0.38604107518119213</v>
      </c>
      <c r="AC52" s="134">
        <f t="shared" ca="1" si="95"/>
        <v>0.7099198596837808</v>
      </c>
      <c r="AD52" s="134">
        <f t="shared" ca="1" si="95"/>
        <v>0.60958621287546144</v>
      </c>
      <c r="AE52" s="134">
        <f t="shared" ca="1" si="95"/>
        <v>1.3328571717912963E-2</v>
      </c>
      <c r="AF52" s="134">
        <f t="shared" ca="1" si="95"/>
        <v>0.91526339981193483</v>
      </c>
      <c r="AG52" s="134">
        <f t="shared" ca="1" si="95"/>
        <v>0.84821974020678292</v>
      </c>
      <c r="AH52" s="134">
        <f t="shared" ca="1" si="95"/>
        <v>0.93927667569010764</v>
      </c>
      <c r="AI52" s="134">
        <f t="shared" ca="1" si="95"/>
        <v>0.35335939012404161</v>
      </c>
      <c r="AJ52" s="134">
        <f t="shared" ca="1" si="95"/>
        <v>0.12659305903920393</v>
      </c>
      <c r="AK52" s="134">
        <f t="shared" ca="1" si="95"/>
        <v>0.23871436602195684</v>
      </c>
      <c r="AL52" s="134">
        <f t="shared" ca="1" si="95"/>
        <v>0.34043182887315315</v>
      </c>
      <c r="AM52" s="134">
        <f t="shared" ca="1" si="95"/>
        <v>0.34554409665774233</v>
      </c>
      <c r="AN52" s="134">
        <f t="shared" ref="AN52:CY52" ca="1" si="96">AN46-12*AN47/11+AN48/11</f>
        <v>0.22499729167783278</v>
      </c>
      <c r="AO52" s="134">
        <f t="shared" ca="1" si="96"/>
        <v>0.43734722873584653</v>
      </c>
      <c r="AP52" s="134">
        <f t="shared" ca="1" si="96"/>
        <v>0.43118412544158058</v>
      </c>
      <c r="AQ52" s="134">
        <f t="shared" ca="1" si="96"/>
        <v>0.48894306271712162</v>
      </c>
      <c r="AR52" s="134">
        <f t="shared" ca="1" si="96"/>
        <v>0.46835425149098753</v>
      </c>
      <c r="AS52" s="134">
        <f t="shared" ca="1" si="96"/>
        <v>9.8401820983534449E-2</v>
      </c>
      <c r="AT52" s="134">
        <f t="shared" ca="1" si="96"/>
        <v>0.2352702315574845</v>
      </c>
      <c r="AU52" s="134">
        <f t="shared" ca="1" si="96"/>
        <v>0.30895330190759296</v>
      </c>
      <c r="AV52" s="134">
        <f t="shared" ca="1" si="96"/>
        <v>0.21960985270857691</v>
      </c>
      <c r="AW52" s="134">
        <f t="shared" ca="1" si="96"/>
        <v>2.4211900758528082E-2</v>
      </c>
      <c r="AX52" s="134">
        <f t="shared" ca="1" si="96"/>
        <v>2.4785584012705586E-2</v>
      </c>
      <c r="AY52" s="134">
        <f t="shared" ca="1" si="96"/>
        <v>2.9270504705900646E-2</v>
      </c>
      <c r="AZ52" s="134">
        <f t="shared" ca="1" si="96"/>
        <v>-7.0167484485189613E-3</v>
      </c>
      <c r="BA52" s="134">
        <f t="shared" ca="1" si="96"/>
        <v>-1.9777976588010615E-2</v>
      </c>
      <c r="BB52" s="134">
        <f t="shared" ca="1" si="96"/>
        <v>-2.0725510363641175E-2</v>
      </c>
      <c r="BC52" s="134">
        <f t="shared" ca="1" si="96"/>
        <v>-3.8962029747397264E-2</v>
      </c>
      <c r="BD52" s="134">
        <f t="shared" ca="1" si="96"/>
        <v>-4.2491465811719198E-2</v>
      </c>
      <c r="BE52" s="134">
        <f t="shared" ca="1" si="96"/>
        <v>-2.1780183610379256E-2</v>
      </c>
      <c r="BF52" s="134">
        <f t="shared" ca="1" si="96"/>
        <v>-3.2917157261953656E-2</v>
      </c>
      <c r="BG52" s="134">
        <f t="shared" ca="1" si="96"/>
        <v>-5.1593413437323044E-2</v>
      </c>
      <c r="BH52" s="134">
        <f t="shared" ca="1" si="96"/>
        <v>-0.11605783570838046</v>
      </c>
      <c r="BI52" s="134">
        <f t="shared" ca="1" si="96"/>
        <v>-5.569007829429734E-2</v>
      </c>
      <c r="BJ52" s="134">
        <f t="shared" ca="1" si="96"/>
        <v>-0.12865674207013716</v>
      </c>
      <c r="BK52" s="134">
        <f t="shared" ca="1" si="96"/>
        <v>-0.10218187187804828</v>
      </c>
      <c r="BL52" s="134">
        <f t="shared" ca="1" si="96"/>
        <v>-0.39264430098110048</v>
      </c>
      <c r="BM52" s="134">
        <f t="shared" ca="1" si="96"/>
        <v>-0.46365085325553762</v>
      </c>
      <c r="BN52" s="134">
        <f t="shared" ca="1" si="96"/>
        <v>-1.1447841992137664E-2</v>
      </c>
      <c r="BO52" s="134">
        <f t="shared" ca="1" si="96"/>
        <v>-0.38928631898537558</v>
      </c>
      <c r="BP52" s="134">
        <f t="shared" ca="1" si="96"/>
        <v>-0.30276315719551561</v>
      </c>
      <c r="BQ52" s="134">
        <f t="shared" ca="1" si="96"/>
        <v>-0.25348329153463445</v>
      </c>
      <c r="BR52" s="134">
        <f t="shared" ca="1" si="96"/>
        <v>-0.4260197278041864</v>
      </c>
      <c r="BS52" s="134">
        <f t="shared" ca="1" si="96"/>
        <v>-0.34554703567186701</v>
      </c>
      <c r="BT52" s="134">
        <f t="shared" ca="1" si="96"/>
        <v>-0.36020937835768352</v>
      </c>
      <c r="BU52" s="134">
        <f t="shared" ca="1" si="96"/>
        <v>-0.33049515125846174</v>
      </c>
      <c r="BV52" s="134">
        <f t="shared" ca="1" si="96"/>
        <v>-0.40779349431098894</v>
      </c>
      <c r="BW52" s="134">
        <f t="shared" ca="1" si="96"/>
        <v>-0.65539544944799044</v>
      </c>
      <c r="BX52" s="134">
        <f t="shared" ca="1" si="96"/>
        <v>-0.28009134595346019</v>
      </c>
      <c r="BY52" s="134">
        <f t="shared" ca="1" si="96"/>
        <v>-0.34047413310168217</v>
      </c>
      <c r="BZ52" s="134">
        <f t="shared" ca="1" si="96"/>
        <v>-0.67276521305388393</v>
      </c>
      <c r="CA52" s="134">
        <f t="shared" ca="1" si="96"/>
        <v>-0.70097989108937109</v>
      </c>
      <c r="CB52" s="134">
        <f t="shared" ca="1" si="96"/>
        <v>-0.6782205472105195</v>
      </c>
      <c r="CC52" s="134">
        <f t="shared" ca="1" si="96"/>
        <v>-0.28443164047746694</v>
      </c>
      <c r="CD52" s="134">
        <f t="shared" ca="1" si="96"/>
        <v>-0.11298762484935221</v>
      </c>
      <c r="CE52" s="134">
        <f t="shared" ca="1" si="96"/>
        <v>-0.26212045762219749</v>
      </c>
      <c r="CF52" s="134">
        <f t="shared" ca="1" si="96"/>
        <v>-0.12438489220489235</v>
      </c>
      <c r="CG52" s="134">
        <f t="shared" ca="1" si="96"/>
        <v>-4.8999278169642779E-2</v>
      </c>
      <c r="CH52" s="134">
        <f t="shared" ca="1" si="96"/>
        <v>-0.66052295939658334</v>
      </c>
      <c r="CI52" s="134">
        <f t="shared" ca="1" si="96"/>
        <v>-0.28642108028952251</v>
      </c>
      <c r="CJ52" s="134">
        <f t="shared" ca="1" si="96"/>
        <v>-0.56557105267549934</v>
      </c>
      <c r="CK52" s="134">
        <f t="shared" ca="1" si="96"/>
        <v>-0.58980689558707189</v>
      </c>
      <c r="CL52" s="134">
        <f t="shared" ca="1" si="96"/>
        <v>-0.35247970946137908</v>
      </c>
      <c r="CM52" s="134">
        <f t="shared" ca="1" si="96"/>
        <v>-0.15685742933640245</v>
      </c>
      <c r="CN52" s="134">
        <f t="shared" ca="1" si="96"/>
        <v>-0.39427273057709211</v>
      </c>
      <c r="CO52" s="134">
        <f t="shared" ca="1" si="96"/>
        <v>-0.31785526393457719</v>
      </c>
      <c r="CP52" s="134">
        <f t="shared" ca="1" si="96"/>
        <v>-0.10117482277358691</v>
      </c>
      <c r="CQ52" s="134">
        <f t="shared" ca="1" si="96"/>
        <v>-0.48304441408478838</v>
      </c>
      <c r="CR52" s="134">
        <f t="shared" ca="1" si="96"/>
        <v>-2.7252843534526505E-2</v>
      </c>
      <c r="CS52" s="134">
        <f t="shared" ca="1" si="96"/>
        <v>-0.25032273975278274</v>
      </c>
      <c r="CT52" s="134">
        <f t="shared" ca="1" si="96"/>
        <v>-0.35784886465034849</v>
      </c>
      <c r="CU52" s="134">
        <f t="shared" ca="1" si="96"/>
        <v>-0.2096139283647146</v>
      </c>
      <c r="CV52" s="134">
        <f t="shared" ca="1" si="96"/>
        <v>-0.27982318482640234</v>
      </c>
      <c r="CW52" s="134">
        <f t="shared" ca="1" si="96"/>
        <v>-0.10601065202063187</v>
      </c>
      <c r="CX52" s="134">
        <f t="shared" ca="1" si="96"/>
        <v>-3.2246026901912472E-2</v>
      </c>
      <c r="CY52" s="134">
        <f t="shared" ca="1" si="96"/>
        <v>3.7646502458973385E-3</v>
      </c>
      <c r="CZ52" s="134">
        <f t="shared" ref="CZ52:DQ52" ca="1" si="97">CZ46-12*CZ47/11+CZ48/11</f>
        <v>3.8181267359616022E-3</v>
      </c>
      <c r="DA52" s="134">
        <f t="shared" ca="1" si="97"/>
        <v>4.9162150786672854E-2</v>
      </c>
      <c r="DB52" s="134">
        <f t="shared" ca="1" si="97"/>
        <v>5.4100139644709389E-3</v>
      </c>
      <c r="DC52" s="134">
        <f t="shared" ca="1" si="97"/>
        <v>3.0825485758403826E-2</v>
      </c>
      <c r="DD52" s="134">
        <f t="shared" ca="1" si="97"/>
        <v>0.11422530152283461</v>
      </c>
      <c r="DE52" s="134">
        <f t="shared" ca="1" si="97"/>
        <v>0.17309887234617205</v>
      </c>
      <c r="DF52" s="134">
        <f t="shared" ca="1" si="97"/>
        <v>0.30235934482094595</v>
      </c>
      <c r="DG52" s="134">
        <f t="shared" ca="1" si="97"/>
        <v>0.27618923805111473</v>
      </c>
      <c r="DH52" s="134">
        <f t="shared" ca="1" si="97"/>
        <v>0.37031770036352663</v>
      </c>
      <c r="DI52" s="134">
        <f t="shared" ca="1" si="97"/>
        <v>9.0351166232597313E-3</v>
      </c>
      <c r="DJ52" s="134">
        <f t="shared" ca="1" si="97"/>
        <v>0.19031127169589945</v>
      </c>
      <c r="DK52" s="134">
        <f t="shared" ca="1" si="97"/>
        <v>0.18672326524700256</v>
      </c>
      <c r="DL52" s="134">
        <f t="shared" ca="1" si="97"/>
        <v>0.37511996027494143</v>
      </c>
      <c r="DM52" s="134">
        <f t="shared" ca="1" si="97"/>
        <v>0.2801278889412544</v>
      </c>
      <c r="DN52" s="134">
        <f t="shared" ca="1" si="97"/>
        <v>0.31106402435803604</v>
      </c>
      <c r="DO52" s="134">
        <f t="shared" ca="1" si="97"/>
        <v>0.55355865155896211</v>
      </c>
      <c r="DP52" s="134">
        <f t="shared" ca="1" si="97"/>
        <v>0.7816180184061845</v>
      </c>
      <c r="DQ52" s="134">
        <f t="shared" ca="1" si="97"/>
        <v>0.75258590796228697</v>
      </c>
      <c r="DS52" s="128" t="s">
        <v>213</v>
      </c>
      <c r="DT52" s="135">
        <f ca="1"/>
        <v>78.704602643699076</v>
      </c>
      <c r="DU52" s="135">
        <f ca="1"/>
        <v>-17.019967460231033</v>
      </c>
      <c r="DV52" s="135">
        <f ca="1"/>
        <v>17.637104082677002</v>
      </c>
      <c r="DW52" s="135">
        <f ca="1"/>
        <v>79.363558264328091</v>
      </c>
      <c r="DX52" s="135">
        <f ca="1"/>
        <v>-14.45117189058309</v>
      </c>
      <c r="DY52" s="135">
        <f ca="1"/>
        <v>19.62313899332813</v>
      </c>
      <c r="DZ52" s="127">
        <f ca="1"/>
        <v>3.313196018186443</v>
      </c>
      <c r="EA52" s="127">
        <f t="shared" ca="1" si="75"/>
        <v>10.977267854926501</v>
      </c>
      <c r="EB52" s="127">
        <f t="shared" ca="1" si="76"/>
        <v>2.3383894253486259</v>
      </c>
      <c r="EC52" s="127">
        <f ca="1"/>
        <v>-7.4434181166889218E-3</v>
      </c>
      <c r="ED52" s="127">
        <f ca="1"/>
        <v>-7.6106031406201282</v>
      </c>
      <c r="EE52" s="127">
        <f t="shared" ca="1" si="9"/>
        <v>-7.6106031406201282</v>
      </c>
      <c r="EF52" s="126">
        <f t="shared" ca="1" si="10"/>
        <v>6</v>
      </c>
      <c r="EK52" s="127"/>
      <c r="EL52" s="128">
        <v>427</v>
      </c>
      <c r="EM52" s="237">
        <f ca="1">IF(Calculator!$C$3,OFFSET('SPD Library'!B52,0,Calculator!$C$3-1),Calculator!C53)</f>
        <v>0.18543999999999999</v>
      </c>
      <c r="EN52" s="127">
        <f ca="1">RefCalc!B52</f>
        <v>0.5532306091348953</v>
      </c>
      <c r="EO52" s="127">
        <f ca="1">RefCalc!F52</f>
        <v>0.82620922316008394</v>
      </c>
      <c r="EP52" s="127"/>
    </row>
    <row r="53" spans="21:146" ht="13.5" customHeight="1">
      <c r="U53" s="133" t="s">
        <v>73</v>
      </c>
      <c r="V53" s="134">
        <f ca="1">(1/9)*(V46+V47-2*V48)</f>
        <v>5.8464451820030818E-6</v>
      </c>
      <c r="W53" s="134">
        <f t="shared" ref="W53:AM53" ca="1" si="98">(1/9)*(W46+W47-2*W48)</f>
        <v>-1.3851112857396448E-2</v>
      </c>
      <c r="X53" s="134">
        <f t="shared" ca="1" si="98"/>
        <v>2.7715988843185907E-2</v>
      </c>
      <c r="Y53" s="134">
        <f t="shared" ca="1" si="98"/>
        <v>3.396489632940685E-2</v>
      </c>
      <c r="Z53" s="134">
        <f t="shared" ca="1" si="98"/>
        <v>7.8491955402189589E-2</v>
      </c>
      <c r="AA53" s="134">
        <f t="shared" ca="1" si="98"/>
        <v>0.16725916303370661</v>
      </c>
      <c r="AB53" s="134">
        <f t="shared" ca="1" si="98"/>
        <v>0.10957378697511622</v>
      </c>
      <c r="AC53" s="134">
        <f t="shared" ca="1" si="98"/>
        <v>0.22049976525548703</v>
      </c>
      <c r="AD53" s="134">
        <f t="shared" ca="1" si="98"/>
        <v>0.19765653843532463</v>
      </c>
      <c r="AE53" s="134">
        <f t="shared" ca="1" si="98"/>
        <v>1.2569626119680303E-2</v>
      </c>
      <c r="AF53" s="134">
        <f t="shared" ca="1" si="98"/>
        <v>0.49680407759705975</v>
      </c>
      <c r="AG53" s="134">
        <f t="shared" ca="1" si="98"/>
        <v>0.47859319398097355</v>
      </c>
      <c r="AH53" s="134">
        <f t="shared" ca="1" si="98"/>
        <v>0.55641578016915494</v>
      </c>
      <c r="AI53" s="134">
        <f t="shared" ca="1" si="98"/>
        <v>0.32478429821264804</v>
      </c>
      <c r="AJ53" s="134">
        <f t="shared" ca="1" si="98"/>
        <v>0.12018167827867564</v>
      </c>
      <c r="AK53" s="134">
        <f t="shared" ca="1" si="98"/>
        <v>0.26018516422806331</v>
      </c>
      <c r="AL53" s="134">
        <f t="shared" ca="1" si="98"/>
        <v>0.38786500380174871</v>
      </c>
      <c r="AM53" s="134">
        <f t="shared" ca="1" si="98"/>
        <v>0.39763585182430339</v>
      </c>
      <c r="AN53" s="134">
        <f t="shared" ref="AN53:CY53" ca="1" si="99">(1/9)*(AN46+AN47-2*AN48)</f>
        <v>0.31644921052608588</v>
      </c>
      <c r="AO53" s="134">
        <f t="shared" ca="1" si="99"/>
        <v>0.64502606841246346</v>
      </c>
      <c r="AP53" s="134">
        <f t="shared" ca="1" si="99"/>
        <v>0.89596571869304609</v>
      </c>
      <c r="AQ53" s="134">
        <f t="shared" ca="1" si="99"/>
        <v>0.88705528425413938</v>
      </c>
      <c r="AR53" s="134">
        <f t="shared" ca="1" si="99"/>
        <v>0.91539198504813768</v>
      </c>
      <c r="AS53" s="134">
        <f t="shared" ca="1" si="99"/>
        <v>0.31786321075835389</v>
      </c>
      <c r="AT53" s="134">
        <f t="shared" ca="1" si="99"/>
        <v>0.73670718844637562</v>
      </c>
      <c r="AU53" s="134">
        <f t="shared" ca="1" si="99"/>
        <v>1.0002512592086927</v>
      </c>
      <c r="AV53" s="134">
        <f t="shared" ca="1" si="99"/>
        <v>0.93898917828539907</v>
      </c>
      <c r="AW53" s="134">
        <f t="shared" ca="1" si="99"/>
        <v>0.38820685141079198</v>
      </c>
      <c r="AX53" s="134">
        <f t="shared" ca="1" si="99"/>
        <v>0.324760693738396</v>
      </c>
      <c r="AY53" s="134">
        <f t="shared" ca="1" si="99"/>
        <v>0.95588933017078048</v>
      </c>
      <c r="AZ53" s="134">
        <f t="shared" ca="1" si="99"/>
        <v>0.45307905010087918</v>
      </c>
      <c r="BA53" s="134">
        <f t="shared" ca="1" si="99"/>
        <v>0.96070288633480805</v>
      </c>
      <c r="BB53" s="134">
        <f t="shared" ca="1" si="99"/>
        <v>0.99938096812999511</v>
      </c>
      <c r="BC53" s="134">
        <f t="shared" ca="1" si="99"/>
        <v>0.58612168679889554</v>
      </c>
      <c r="BD53" s="134">
        <f t="shared" ca="1" si="99"/>
        <v>0.79126340874179368</v>
      </c>
      <c r="BE53" s="134">
        <f t="shared" ca="1" si="99"/>
        <v>0.31721824407121668</v>
      </c>
      <c r="BF53" s="134">
        <f t="shared" ca="1" si="99"/>
        <v>0.18013034776914297</v>
      </c>
      <c r="BG53" s="134">
        <f t="shared" ca="1" si="99"/>
        <v>0.42006018922342331</v>
      </c>
      <c r="BH53" s="134">
        <f t="shared" ca="1" si="99"/>
        <v>0.47770140332067451</v>
      </c>
      <c r="BI53" s="134">
        <f t="shared" ca="1" si="99"/>
        <v>0.12910935304034923</v>
      </c>
      <c r="BJ53" s="134">
        <f t="shared" ca="1" si="99"/>
        <v>0.29746597250512508</v>
      </c>
      <c r="BK53" s="134">
        <f t="shared" ca="1" si="99"/>
        <v>0.21234391578302375</v>
      </c>
      <c r="BL53" s="134">
        <f t="shared" ca="1" si="99"/>
        <v>0.85071425033798298</v>
      </c>
      <c r="BM53" s="134">
        <f t="shared" ca="1" si="99"/>
        <v>0.92463113946464481</v>
      </c>
      <c r="BN53" s="134">
        <f t="shared" ca="1" si="99"/>
        <v>1.8439873080772291E-2</v>
      </c>
      <c r="BO53" s="134">
        <f t="shared" ca="1" si="99"/>
        <v>0.55288207002359824</v>
      </c>
      <c r="BP53" s="134">
        <f t="shared" ca="1" si="99"/>
        <v>0.42908691493187845</v>
      </c>
      <c r="BQ53" s="134">
        <f t="shared" ca="1" si="99"/>
        <v>0.3053007902892369</v>
      </c>
      <c r="BR53" s="134">
        <f t="shared" ca="1" si="99"/>
        <v>0.44146701796656468</v>
      </c>
      <c r="BS53" s="134">
        <f t="shared" ca="1" si="99"/>
        <v>0.34158816641536088</v>
      </c>
      <c r="BT53" s="134">
        <f t="shared" ca="1" si="99"/>
        <v>0.20713555675578554</v>
      </c>
      <c r="BU53" s="134">
        <f t="shared" ca="1" si="99"/>
        <v>0.17623666238743257</v>
      </c>
      <c r="BV53" s="134">
        <f t="shared" ca="1" si="99"/>
        <v>0.21605022865205922</v>
      </c>
      <c r="BW53" s="134">
        <f t="shared" ca="1" si="99"/>
        <v>0.20276801124804697</v>
      </c>
      <c r="BX53" s="134">
        <f t="shared" ca="1" si="99"/>
        <v>3.7810292047332439E-2</v>
      </c>
      <c r="BY53" s="134">
        <f t="shared" ca="1" si="99"/>
        <v>1.9381661247209473E-2</v>
      </c>
      <c r="BZ53" s="134">
        <f t="shared" ca="1" si="99"/>
        <v>3.0947729383951933E-2</v>
      </c>
      <c r="CA53" s="134">
        <f t="shared" ca="1" si="99"/>
        <v>3.289741323830972E-2</v>
      </c>
      <c r="CB53" s="134">
        <f t="shared" ca="1" si="99"/>
        <v>-2.0499100055835363E-2</v>
      </c>
      <c r="CC53" s="134">
        <f t="shared" ca="1" si="99"/>
        <v>-1.5621899154999378E-2</v>
      </c>
      <c r="CD53" s="134">
        <f t="shared" ca="1" si="99"/>
        <v>-1.760093426351577E-2</v>
      </c>
      <c r="CE53" s="134">
        <f t="shared" ca="1" si="99"/>
        <v>-5.4282957726360652E-2</v>
      </c>
      <c r="CF53" s="134">
        <f t="shared" ca="1" si="99"/>
        <v>-2.1925302223176776E-2</v>
      </c>
      <c r="CG53" s="134">
        <f t="shared" ca="1" si="99"/>
        <v>-6.9893466647498546E-3</v>
      </c>
      <c r="CH53" s="134">
        <f t="shared" ca="1" si="99"/>
        <v>-0.23389611655326092</v>
      </c>
      <c r="CI53" s="134">
        <f t="shared" ca="1" si="99"/>
        <v>-0.1217082314240516</v>
      </c>
      <c r="CJ53" s="134">
        <f t="shared" ca="1" si="99"/>
        <v>-0.2632758604214922</v>
      </c>
      <c r="CK53" s="134">
        <f t="shared" ca="1" si="99"/>
        <v>-0.30515937396125853</v>
      </c>
      <c r="CL53" s="134">
        <f t="shared" ca="1" si="99"/>
        <v>-0.23665925404033514</v>
      </c>
      <c r="CM53" s="134">
        <f t="shared" ca="1" si="99"/>
        <v>-0.121810785179579</v>
      </c>
      <c r="CN53" s="134">
        <f t="shared" ca="1" si="99"/>
        <v>-0.39782032077919438</v>
      </c>
      <c r="CO53" s="134">
        <f t="shared" ca="1" si="99"/>
        <v>-0.31236929310821143</v>
      </c>
      <c r="CP53" s="134">
        <f t="shared" ca="1" si="99"/>
        <v>-0.1033763968284506</v>
      </c>
      <c r="CQ53" s="134">
        <f t="shared" ca="1" si="99"/>
        <v>-0.5417596468430711</v>
      </c>
      <c r="CR53" s="134">
        <f t="shared" ca="1" si="99"/>
        <v>-2.7575346913309217E-2</v>
      </c>
      <c r="CS53" s="134">
        <f t="shared" ca="1" si="99"/>
        <v>-0.34591129365712858</v>
      </c>
      <c r="CT53" s="134">
        <f t="shared" ca="1" si="99"/>
        <v>-0.67209130569576081</v>
      </c>
      <c r="CU53" s="134">
        <f t="shared" ca="1" si="99"/>
        <v>-0.40367347546515708</v>
      </c>
      <c r="CV53" s="134">
        <f t="shared" ca="1" si="99"/>
        <v>-0.65196565232327053</v>
      </c>
      <c r="CW53" s="134">
        <f t="shared" ca="1" si="99"/>
        <v>-0.34850626732569068</v>
      </c>
      <c r="CX53" s="134">
        <f t="shared" ca="1" si="99"/>
        <v>-0.43449572974832562</v>
      </c>
      <c r="CY53" s="134">
        <f t="shared" ca="1" si="99"/>
        <v>-0.55690989645528188</v>
      </c>
      <c r="CZ53" s="134">
        <f t="shared" ref="CZ53:DQ53" ca="1" si="100">(1/9)*(CZ46+CZ47-2*CZ48)</f>
        <v>-0.14677832319518438</v>
      </c>
      <c r="DA53" s="134">
        <f t="shared" ca="1" si="100"/>
        <v>-0.29293643930153279</v>
      </c>
      <c r="DB53" s="134">
        <f t="shared" ca="1" si="100"/>
        <v>-7.1919028386635553E-2</v>
      </c>
      <c r="DC53" s="134">
        <f t="shared" ca="1" si="100"/>
        <v>-0.17722280458606693</v>
      </c>
      <c r="DD53" s="134">
        <f t="shared" ca="1" si="100"/>
        <v>-0.44654049815530467</v>
      </c>
      <c r="DE53" s="134">
        <f t="shared" ca="1" si="100"/>
        <v>-0.41480236572356388</v>
      </c>
      <c r="DF53" s="134">
        <f t="shared" ca="1" si="100"/>
        <v>-0.38651264709462274</v>
      </c>
      <c r="DG53" s="134">
        <f t="shared" ca="1" si="100"/>
        <v>-0.3077557963107363</v>
      </c>
      <c r="DH53" s="134">
        <f t="shared" ca="1" si="100"/>
        <v>-0.35424968693126796</v>
      </c>
      <c r="DI53" s="134">
        <f t="shared" ca="1" si="100"/>
        <v>-8.0874213171474203E-3</v>
      </c>
      <c r="DJ53" s="134">
        <f t="shared" ca="1" si="100"/>
        <v>-0.16236954244973054</v>
      </c>
      <c r="DK53" s="134">
        <f t="shared" ca="1" si="100"/>
        <v>-0.13052941271380547</v>
      </c>
      <c r="DL53" s="134">
        <f t="shared" ca="1" si="100"/>
        <v>-0.18508584650463036</v>
      </c>
      <c r="DM53" s="134">
        <f t="shared" ca="1" si="100"/>
        <v>-0.12778479333241993</v>
      </c>
      <c r="DN53" s="134">
        <f t="shared" ca="1" si="100"/>
        <v>-0.12191616393397374</v>
      </c>
      <c r="DO53" s="134">
        <f t="shared" ca="1" si="100"/>
        <v>-0.14055640782875459</v>
      </c>
      <c r="DP53" s="134">
        <f t="shared" ca="1" si="100"/>
        <v>-9.6886628660180676E-2</v>
      </c>
      <c r="DQ53" s="134">
        <f t="shared" ca="1" si="100"/>
        <v>-8.2822663133530081E-2</v>
      </c>
      <c r="DS53" s="128" t="s">
        <v>214</v>
      </c>
      <c r="DT53" s="135">
        <f ca="1"/>
        <v>47.505077841966752</v>
      </c>
      <c r="DU53" s="135">
        <f ca="1"/>
        <v>-16.467816763173332</v>
      </c>
      <c r="DV53" s="135">
        <f ca="1"/>
        <v>16.279147995175538</v>
      </c>
      <c r="DW53" s="135">
        <f ca="1"/>
        <v>47.500614902871796</v>
      </c>
      <c r="DX53" s="135">
        <f ca="1"/>
        <v>-14.868251911536445</v>
      </c>
      <c r="DY53" s="135">
        <f ca="1"/>
        <v>17.073111110180687</v>
      </c>
      <c r="DZ53" s="127">
        <f ca="1"/>
        <v>1.785778558614191</v>
      </c>
      <c r="EA53" s="127">
        <f t="shared" ca="1" si="75"/>
        <v>3.1890050604061777</v>
      </c>
      <c r="EB53" s="127">
        <f t="shared" ca="1" si="76"/>
        <v>2.3619558388206099</v>
      </c>
      <c r="EC53" s="127">
        <f ca="1"/>
        <v>-2.8528858396696537E-2</v>
      </c>
      <c r="ED53" s="127">
        <f ca="1"/>
        <v>-4.2788694927155859</v>
      </c>
      <c r="EE53" s="127">
        <f t="shared" ca="1" si="9"/>
        <v>-4.2788694927155859</v>
      </c>
      <c r="EF53" s="126">
        <f t="shared" ca="1" si="10"/>
        <v>7</v>
      </c>
      <c r="EK53" s="127"/>
      <c r="EL53" s="128">
        <v>428</v>
      </c>
      <c r="EM53" s="237">
        <f ca="1">IF(Calculator!$C$3,OFFSET('SPD Library'!B53,0,Calculator!$C$3-1),Calculator!C54)</f>
        <v>0.18895999999999999</v>
      </c>
      <c r="EN53" s="127">
        <f ca="1">RefCalc!B53</f>
        <v>0.56373196668534198</v>
      </c>
      <c r="EO53" s="127">
        <f ca="1">RefCalc!F53</f>
        <v>0.82004463592383914</v>
      </c>
      <c r="EP53" s="127"/>
    </row>
    <row r="54" spans="21:146" ht="13.5" customHeight="1">
      <c r="U54" s="133" t="s">
        <v>117</v>
      </c>
      <c r="V54" s="134">
        <f ca="1">IF(V52=0,IF(V53=0,0,IF(V53&gt;=0,(360/(2*PI()))*ATAN2(V52,V53),360+(360/(2*PI()))*ATAN2(V52,V53))),IF(V53&gt;=0,(360/(2*PI()))*ATAN2(V52,V53),360+(360/(2*PI()))*ATAN2(V52,V53)))</f>
        <v>6.3401917467325672</v>
      </c>
      <c r="W54" s="134">
        <f t="shared" ref="W54:AM54" ca="1" si="101">IF(W52=0,IF(W53=0,0,IF(W53&gt;=0,(360/(2*PI()))*ATAN2(W52,W53),360+(360/(2*PI()))*ATAN2(W52,W53))),IF(W53&gt;=0,(360/(2*PI()))*ATAN2(W52,W53),360+(360/(2*PI()))*ATAN2(W52,W53)))</f>
        <v>357.884798027415</v>
      </c>
      <c r="X54" s="134">
        <f t="shared" ca="1" si="101"/>
        <v>1.9352905921977333</v>
      </c>
      <c r="Y54" s="134">
        <f t="shared" ca="1" si="101"/>
        <v>9.9493062673813313</v>
      </c>
      <c r="Z54" s="134">
        <f t="shared" ca="1" si="101"/>
        <v>7.8519363323394389</v>
      </c>
      <c r="AA54" s="134">
        <f t="shared" ca="1" si="101"/>
        <v>10.996248902757186</v>
      </c>
      <c r="AB54" s="134">
        <f t="shared" ca="1" si="101"/>
        <v>15.846047608136354</v>
      </c>
      <c r="AC54" s="134">
        <f t="shared" ca="1" si="101"/>
        <v>17.254695442383085</v>
      </c>
      <c r="AD54" s="134">
        <f t="shared" ca="1" si="101"/>
        <v>17.965134155426568</v>
      </c>
      <c r="AE54" s="134">
        <f t="shared" ca="1" si="101"/>
        <v>43.321429989268324</v>
      </c>
      <c r="AF54" s="134">
        <f t="shared" ca="1" si="101"/>
        <v>28.493066423823926</v>
      </c>
      <c r="AG54" s="134">
        <f t="shared" ca="1" si="101"/>
        <v>29.433106255992115</v>
      </c>
      <c r="AH54" s="134">
        <f t="shared" ca="1" si="101"/>
        <v>30.641971119248552</v>
      </c>
      <c r="AI54" s="134">
        <f t="shared" ca="1" si="101"/>
        <v>42.587142324835384</v>
      </c>
      <c r="AJ54" s="134">
        <f t="shared" ca="1" si="101"/>
        <v>43.511750256013208</v>
      </c>
      <c r="AK54" s="134">
        <f t="shared" ca="1" si="101"/>
        <v>47.46427868207973</v>
      </c>
      <c r="AL54" s="134">
        <f t="shared" ca="1" si="101"/>
        <v>48.726348527478876</v>
      </c>
      <c r="AM54" s="134">
        <f t="shared" ca="1" si="101"/>
        <v>49.009478733246297</v>
      </c>
      <c r="AN54" s="134">
        <f t="shared" ref="AN54:CY54" ca="1" si="102">IF(AN52=0,IF(AN53=0,0,IF(AN53&gt;=0,(360/(2*PI()))*ATAN2(AN52,AN53),360+(360/(2*PI()))*ATAN2(AN52,AN53))),IF(AN53&gt;=0,(360/(2*PI()))*ATAN2(AN52,AN53),360+(360/(2*PI()))*ATAN2(AN52,AN53)))</f>
        <v>54.586944210547848</v>
      </c>
      <c r="AO54" s="134">
        <f t="shared" ca="1" si="102"/>
        <v>55.861539382119616</v>
      </c>
      <c r="AP54" s="134">
        <f t="shared" ca="1" si="102"/>
        <v>64.30078171363941</v>
      </c>
      <c r="AQ54" s="134">
        <f t="shared" ca="1" si="102"/>
        <v>61.136535773097556</v>
      </c>
      <c r="AR54" s="134">
        <f t="shared" ca="1" si="102"/>
        <v>62.903744780584489</v>
      </c>
      <c r="AS54" s="134">
        <f t="shared" ca="1" si="102"/>
        <v>72.798894510697863</v>
      </c>
      <c r="AT54" s="134">
        <f t="shared" ca="1" si="102"/>
        <v>72.288920665129282</v>
      </c>
      <c r="AU54" s="134">
        <f t="shared" ca="1" si="102"/>
        <v>72.835352654275638</v>
      </c>
      <c r="AV54" s="134">
        <f t="shared" ca="1" si="102"/>
        <v>76.836331007857538</v>
      </c>
      <c r="AW54" s="134">
        <f t="shared" ca="1" si="102"/>
        <v>86.431167567575741</v>
      </c>
      <c r="AX54" s="134">
        <f t="shared" ca="1" si="102"/>
        <v>85.635673414761342</v>
      </c>
      <c r="AY54" s="134">
        <f t="shared" ca="1" si="102"/>
        <v>88.246080953021959</v>
      </c>
      <c r="AZ54" s="134">
        <f t="shared" ca="1" si="102"/>
        <v>90.887257831520571</v>
      </c>
      <c r="BA54" s="134">
        <f t="shared" ca="1" si="102"/>
        <v>91.179380796015224</v>
      </c>
      <c r="BB54" s="134">
        <f t="shared" ca="1" si="102"/>
        <v>91.188049519141387</v>
      </c>
      <c r="BC54" s="134">
        <f t="shared" ca="1" si="102"/>
        <v>93.803101753068361</v>
      </c>
      <c r="BD54" s="134">
        <f t="shared" ca="1" si="102"/>
        <v>93.073875790426399</v>
      </c>
      <c r="BE54" s="134">
        <f t="shared" ca="1" si="102"/>
        <v>93.927760098745424</v>
      </c>
      <c r="BF54" s="134">
        <f t="shared" ca="1" si="102"/>
        <v>100.35600665769736</v>
      </c>
      <c r="BG54" s="134">
        <f t="shared" ca="1" si="102"/>
        <v>97.002218161200489</v>
      </c>
      <c r="BH54" s="134">
        <f t="shared" ca="1" si="102"/>
        <v>103.65547472190092</v>
      </c>
      <c r="BI54" s="134">
        <f t="shared" ca="1" si="102"/>
        <v>113.33248761162605</v>
      </c>
      <c r="BJ54" s="134">
        <f t="shared" ca="1" si="102"/>
        <v>113.38892198625658</v>
      </c>
      <c r="BK54" s="134">
        <f t="shared" ca="1" si="102"/>
        <v>115.69729352484751</v>
      </c>
      <c r="BL54" s="134">
        <f t="shared" ca="1" si="102"/>
        <v>114.77552671081591</v>
      </c>
      <c r="BM54" s="134">
        <f t="shared" ca="1" si="102"/>
        <v>116.63120677563485</v>
      </c>
      <c r="BN54" s="134">
        <f t="shared" ca="1" si="102"/>
        <v>121.83283744388508</v>
      </c>
      <c r="BO54" s="134">
        <f t="shared" ca="1" si="102"/>
        <v>125.14951850643794</v>
      </c>
      <c r="BP54" s="134">
        <f t="shared" ca="1" si="102"/>
        <v>125.20674317834043</v>
      </c>
      <c r="BQ54" s="134">
        <f t="shared" ca="1" si="102"/>
        <v>129.7019654555061</v>
      </c>
      <c r="BR54" s="134">
        <f t="shared" ca="1" si="102"/>
        <v>133.97984493049816</v>
      </c>
      <c r="BS54" s="134">
        <f t="shared" ca="1" si="102"/>
        <v>135.33010096070308</v>
      </c>
      <c r="BT54" s="134">
        <f t="shared" ca="1" si="102"/>
        <v>150.0992854713636</v>
      </c>
      <c r="BU54" s="134">
        <f t="shared" ca="1" si="102"/>
        <v>151.9312138797128</v>
      </c>
      <c r="BV54" s="134">
        <f t="shared" ca="1" si="102"/>
        <v>152.08522167086562</v>
      </c>
      <c r="BW54" s="134">
        <f t="shared" ca="1" si="102"/>
        <v>162.80883739055039</v>
      </c>
      <c r="BX54" s="134">
        <f t="shared" ca="1" si="102"/>
        <v>172.31196199675207</v>
      </c>
      <c r="BY54" s="134">
        <f t="shared" ca="1" si="102"/>
        <v>176.74192517967032</v>
      </c>
      <c r="BZ54" s="134">
        <f t="shared" ca="1" si="102"/>
        <v>177.36620575993396</v>
      </c>
      <c r="CA54" s="134">
        <f t="shared" ca="1" si="102"/>
        <v>177.31304566899263</v>
      </c>
      <c r="CB54" s="134">
        <f t="shared" ca="1" si="102"/>
        <v>181.73122808370363</v>
      </c>
      <c r="CC54" s="134">
        <f t="shared" ca="1" si="102"/>
        <v>183.14370969451997</v>
      </c>
      <c r="CD54" s="134">
        <f t="shared" ca="1" si="102"/>
        <v>188.85423242834824</v>
      </c>
      <c r="CE54" s="134">
        <f t="shared" ca="1" si="102"/>
        <v>191.70008813794462</v>
      </c>
      <c r="CF54" s="134">
        <f t="shared" ca="1" si="102"/>
        <v>189.99682350663801</v>
      </c>
      <c r="CG54" s="134">
        <f t="shared" ca="1" si="102"/>
        <v>188.11801215407692</v>
      </c>
      <c r="CH54" s="134">
        <f t="shared" ca="1" si="102"/>
        <v>199.49943494631586</v>
      </c>
      <c r="CI54" s="134">
        <f t="shared" ca="1" si="102"/>
        <v>203.02197989872442</v>
      </c>
      <c r="CJ54" s="134">
        <f t="shared" ca="1" si="102"/>
        <v>204.96218901997554</v>
      </c>
      <c r="CK54" s="134">
        <f t="shared" ca="1" si="102"/>
        <v>207.35653087270271</v>
      </c>
      <c r="CL54" s="134">
        <f t="shared" ca="1" si="102"/>
        <v>213.87790186924113</v>
      </c>
      <c r="CM54" s="134">
        <f t="shared" ca="1" si="102"/>
        <v>217.83184370004372</v>
      </c>
      <c r="CN54" s="134">
        <f t="shared" ca="1" si="102"/>
        <v>225.25661200612393</v>
      </c>
      <c r="CO54" s="134">
        <f t="shared" ca="1" si="102"/>
        <v>224.50126501318914</v>
      </c>
      <c r="CP54" s="134">
        <f t="shared" ca="1" si="102"/>
        <v>225.61664766139586</v>
      </c>
      <c r="CQ54" s="134">
        <f t="shared" ca="1" si="102"/>
        <v>228.27912557970427</v>
      </c>
      <c r="CR54" s="134">
        <f t="shared" ca="1" si="102"/>
        <v>225.33701402928168</v>
      </c>
      <c r="CS54" s="134">
        <f t="shared" ca="1" si="102"/>
        <v>234.10818241308397</v>
      </c>
      <c r="CT54" s="134">
        <f t="shared" ca="1" si="102"/>
        <v>241.96733930912461</v>
      </c>
      <c r="CU54" s="134">
        <f t="shared" ca="1" si="102"/>
        <v>242.55868019482745</v>
      </c>
      <c r="CV54" s="134">
        <f t="shared" ca="1" si="102"/>
        <v>246.77102549053649</v>
      </c>
      <c r="CW54" s="134">
        <f t="shared" ca="1" si="102"/>
        <v>253.08098458762231</v>
      </c>
      <c r="CX54" s="134">
        <f t="shared" ca="1" si="102"/>
        <v>265.75558454906667</v>
      </c>
      <c r="CY54" s="134">
        <f t="shared" ca="1" si="102"/>
        <v>270.38730732990382</v>
      </c>
      <c r="CZ54" s="134">
        <f t="shared" ref="CZ54:DQ54" ca="1" si="103">IF(CZ52=0,IF(CZ53=0,0,IF(CZ53&gt;=0,(360/(2*PI()))*ATAN2(CZ52,CZ53),360+(360/(2*PI()))*ATAN2(CZ52,CZ53))),IF(CZ53&gt;=0,(360/(2*PI()))*ATAN2(CZ52,CZ53),360+(360/(2*PI()))*ATAN2(CZ52,CZ53)))</f>
        <v>271.49009213035117</v>
      </c>
      <c r="DA54" s="134">
        <f t="shared" ca="1" si="103"/>
        <v>279.52690161082842</v>
      </c>
      <c r="DB54" s="134">
        <f t="shared" ca="1" si="103"/>
        <v>274.30189733952119</v>
      </c>
      <c r="DC54" s="134">
        <f t="shared" ca="1" si="103"/>
        <v>279.86710246979192</v>
      </c>
      <c r="DD54" s="134">
        <f t="shared" ca="1" si="103"/>
        <v>284.34861082481871</v>
      </c>
      <c r="DE54" s="134">
        <f t="shared" ca="1" si="103"/>
        <v>292.65099443765996</v>
      </c>
      <c r="DF54" s="134">
        <f t="shared" ca="1" si="103"/>
        <v>308.03519853945346</v>
      </c>
      <c r="DG54" s="134">
        <f t="shared" ca="1" si="103"/>
        <v>311.90575001238619</v>
      </c>
      <c r="DH54" s="134">
        <f t="shared" ca="1" si="103"/>
        <v>316.27038354360167</v>
      </c>
      <c r="DI54" s="134">
        <f t="shared" ca="1" si="103"/>
        <v>318.16796476350362</v>
      </c>
      <c r="DJ54" s="134">
        <f t="shared" ca="1" si="103"/>
        <v>319.52989223508894</v>
      </c>
      <c r="DK54" s="134">
        <f t="shared" ca="1" si="103"/>
        <v>325.04442099763685</v>
      </c>
      <c r="DL54" s="134">
        <f t="shared" ca="1" si="103"/>
        <v>333.73806480154678</v>
      </c>
      <c r="DM54" s="134">
        <f t="shared" ca="1" si="103"/>
        <v>335.47914511862666</v>
      </c>
      <c r="DN54" s="134">
        <f t="shared" ca="1" si="103"/>
        <v>338.5981628870166</v>
      </c>
      <c r="DO54" s="134">
        <f t="shared" ca="1" si="103"/>
        <v>345.75287619667762</v>
      </c>
      <c r="DP54" s="134">
        <f t="shared" ca="1" si="103"/>
        <v>352.93385989832774</v>
      </c>
      <c r="DQ54" s="134">
        <f t="shared" ca="1" si="103"/>
        <v>353.71982706018582</v>
      </c>
      <c r="DS54" s="128" t="s">
        <v>215</v>
      </c>
      <c r="DT54" s="135">
        <f ca="1"/>
        <v>56.101549546821573</v>
      </c>
      <c r="DU54" s="135">
        <f ca="1"/>
        <v>-17.79878084203996</v>
      </c>
      <c r="DV54" s="135">
        <f ca="1"/>
        <v>10.235048282472119</v>
      </c>
      <c r="DW54" s="135">
        <f ca="1"/>
        <v>55.685523190567373</v>
      </c>
      <c r="DX54" s="135">
        <f ca="1"/>
        <v>-16.330561624965892</v>
      </c>
      <c r="DY54" s="135">
        <f ca="1"/>
        <v>10.457263477416372</v>
      </c>
      <c r="DZ54" s="127">
        <f ca="1"/>
        <v>1.5421171133697498</v>
      </c>
      <c r="EA54" s="127">
        <f t="shared" ca="1" si="75"/>
        <v>2.3781251913478498</v>
      </c>
      <c r="EB54" s="127">
        <f t="shared" ca="1" si="76"/>
        <v>2.6197267363661836</v>
      </c>
      <c r="EC54" s="127">
        <f ca="1"/>
        <v>-6.863177168810039E-2</v>
      </c>
      <c r="ED54" s="127">
        <f ca="1"/>
        <v>-2.7327236639643502</v>
      </c>
      <c r="EE54" s="127">
        <f t="shared" ca="1" si="9"/>
        <v>-2.7327236639643502</v>
      </c>
      <c r="EF54" s="126">
        <f t="shared" ca="1" si="10"/>
        <v>7</v>
      </c>
      <c r="EK54" s="127"/>
      <c r="EL54" s="128">
        <v>429</v>
      </c>
      <c r="EM54" s="237">
        <f ca="1">IF(Calculator!$C$3,OFFSET('SPD Library'!B54,0,Calculator!$C$3-1),Calculator!C55)</f>
        <v>0.19248999999999999</v>
      </c>
      <c r="EN54" s="127">
        <f ca="1">RefCalc!B54</f>
        <v>0.57426315763792068</v>
      </c>
      <c r="EO54" s="127">
        <f ca="1">RefCalc!F54</f>
        <v>0.81388004868759423</v>
      </c>
      <c r="EP54" s="127"/>
    </row>
    <row r="55" spans="21:146" ht="13.5" customHeight="1">
      <c r="U55" s="133" t="s">
        <v>118</v>
      </c>
      <c r="V55" s="134">
        <f ca="1">IF(V54&lt;20.14,300+(100*(V54+360-237.53)/1.2)/((V54+360-237.53)/1.2+(380.14-360-V54)/0.8),IF(V54&lt;90,(100*(V54-20.14)/0.8)/((V54-20.14)/0.8+(90-V54)/0.7),IF(V54&lt;164.25,100+(100*(V54-90)/0.7)/((V54-90)/0.7+(164.25-V54)/1),IF(V54&lt;237.53,200+(100*(V54-164.25)/1)/((V54-164.25)/1+(237.53-V54)/1.2),300+(100*(V54-237.53)/1.2)/((V54-237.53)/1.2+(380.14-V54)/0.8)))))</f>
        <v>386.1549557530526</v>
      </c>
      <c r="W55" s="134">
        <f t="shared" ref="W55:CH55" ca="1" si="104">IF(W54&lt;20.14,300+(100*(W54+360-237.53)/1.2)/((W54+360-237.53)/1.2+(380.14-360-W54)/0.8),IF(W54&lt;90,(100*(W54-20.14)/0.8)/((W54-20.14)/0.8+(90-W54)/0.7),IF(W54&lt;164.25,100+(100*(W54-90)/0.7)/((W54-90)/0.7+(164.25-W54)/1),IF(W54&lt;237.53,200+(100*(W54-164.25)/1)/((W54-164.25)/1+(237.53-W54)/1.2),300+(100*(W54-237.53)/1.2)/((W54-237.53)/1.2+(380.14-W54)/0.8)))))</f>
        <v>378.285856716436</v>
      </c>
      <c r="X55" s="134">
        <f t="shared" ca="1" si="104"/>
        <v>382.00076443016201</v>
      </c>
      <c r="Y55" s="134">
        <f t="shared" ca="1" si="104"/>
        <v>389.65099035124052</v>
      </c>
      <c r="Z55" s="134">
        <f t="shared" ca="1" si="104"/>
        <v>387.60901114795939</v>
      </c>
      <c r="AA55" s="134">
        <f t="shared" ca="1" si="104"/>
        <v>390.68117144537052</v>
      </c>
      <c r="AB55" s="134">
        <f t="shared" ca="1" si="104"/>
        <v>395.55052284383345</v>
      </c>
      <c r="AC55" s="134">
        <f t="shared" ca="1" si="104"/>
        <v>396.99557296033066</v>
      </c>
      <c r="AD55" s="134">
        <f t="shared" ca="1" si="104"/>
        <v>397.72974457475215</v>
      </c>
      <c r="AE55" s="134">
        <f t="shared" ca="1" si="104"/>
        <v>30.29129047733457</v>
      </c>
      <c r="AF55" s="134">
        <f t="shared" ca="1" si="104"/>
        <v>10.620999882229523</v>
      </c>
      <c r="AG55" s="134">
        <f t="shared" ca="1" si="104"/>
        <v>11.836480187652592</v>
      </c>
      <c r="AH55" s="134">
        <f t="shared" ca="1" si="104"/>
        <v>13.40567892276478</v>
      </c>
      <c r="AI55" s="134">
        <f t="shared" ca="1" si="104"/>
        <v>29.291642751868352</v>
      </c>
      <c r="AJ55" s="134">
        <f t="shared" ca="1" si="104"/>
        <v>30.550836867649863</v>
      </c>
      <c r="AK55" s="134">
        <f t="shared" ca="1" si="104"/>
        <v>35.983048080139227</v>
      </c>
      <c r="AL55" s="134">
        <f t="shared" ca="1" si="104"/>
        <v>37.734647423498558</v>
      </c>
      <c r="AM55" s="134">
        <f t="shared" ca="1" si="104"/>
        <v>38.128743303005912</v>
      </c>
      <c r="AN55" s="134">
        <f t="shared" ca="1" si="104"/>
        <v>45.978911285607929</v>
      </c>
      <c r="AO55" s="134">
        <f t="shared" ca="1" si="104"/>
        <v>47.796374234206759</v>
      </c>
      <c r="AP55" s="134">
        <f t="shared" ca="1" si="104"/>
        <v>60.057107062106233</v>
      </c>
      <c r="AQ55" s="134">
        <f t="shared" ca="1" si="104"/>
        <v>55.413190463626968</v>
      </c>
      <c r="AR55" s="134">
        <f t="shared" ca="1" si="104"/>
        <v>57.999764672560239</v>
      </c>
      <c r="AS55" s="134">
        <f t="shared" ca="1" si="104"/>
        <v>72.816454623833309</v>
      </c>
      <c r="AT55" s="134">
        <f t="shared" ca="1" si="104"/>
        <v>72.038692620759605</v>
      </c>
      <c r="AU55" s="134">
        <f t="shared" ca="1" si="104"/>
        <v>72.872117025705208</v>
      </c>
      <c r="AV55" s="134">
        <f t="shared" ca="1" si="104"/>
        <v>79.029713939425719</v>
      </c>
      <c r="AW55" s="134">
        <f t="shared" ca="1" si="104"/>
        <v>94.203957219572004</v>
      </c>
      <c r="AX55" s="134">
        <f t="shared" ca="1" si="104"/>
        <v>92.923445111530668</v>
      </c>
      <c r="AY55" s="134">
        <f t="shared" ca="1" si="104"/>
        <v>97.140974320096007</v>
      </c>
      <c r="AZ55" s="134">
        <f t="shared" ca="1" si="104"/>
        <v>101.69838789349147</v>
      </c>
      <c r="BA55" s="134">
        <f t="shared" ca="1" si="104"/>
        <v>102.25378849716157</v>
      </c>
      <c r="BB55" s="134">
        <f t="shared" ca="1" si="104"/>
        <v>102.27024154117825</v>
      </c>
      <c r="BC55" s="134">
        <f t="shared" ca="1" si="104"/>
        <v>107.16000212255051</v>
      </c>
      <c r="BD55" s="134">
        <f t="shared" ca="1" si="104"/>
        <v>105.8110409545064</v>
      </c>
      <c r="BE55" s="134">
        <f t="shared" ca="1" si="104"/>
        <v>107.3894904502619</v>
      </c>
      <c r="BF55" s="134">
        <f t="shared" ca="1" si="104"/>
        <v>118.8011399086095</v>
      </c>
      <c r="BG55" s="134">
        <f t="shared" ca="1" si="104"/>
        <v>112.94892647763585</v>
      </c>
      <c r="BH55" s="134">
        <f t="shared" ca="1" si="104"/>
        <v>124.35362000001886</v>
      </c>
      <c r="BI55" s="134">
        <f t="shared" ca="1" si="104"/>
        <v>139.56352351134888</v>
      </c>
      <c r="BJ55" s="134">
        <f t="shared" ca="1" si="104"/>
        <v>139.64783395881864</v>
      </c>
      <c r="BK55" s="134">
        <f t="shared" ca="1" si="104"/>
        <v>143.05544627684358</v>
      </c>
      <c r="BL55" s="134">
        <f t="shared" ca="1" si="104"/>
        <v>141.70426429752925</v>
      </c>
      <c r="BM55" s="134">
        <f t="shared" ca="1" si="104"/>
        <v>144.41172368533904</v>
      </c>
      <c r="BN55" s="134">
        <f t="shared" ca="1" si="104"/>
        <v>151.73980400740135</v>
      </c>
      <c r="BO55" s="134">
        <f t="shared" ca="1" si="104"/>
        <v>156.22136870940369</v>
      </c>
      <c r="BP55" s="134">
        <f t="shared" ca="1" si="104"/>
        <v>156.29744032509757</v>
      </c>
      <c r="BQ55" s="134">
        <f t="shared" ca="1" si="104"/>
        <v>162.14541601840153</v>
      </c>
      <c r="BR55" s="134">
        <f t="shared" ca="1" si="104"/>
        <v>167.48588489236573</v>
      </c>
      <c r="BS55" s="134">
        <f t="shared" ca="1" si="104"/>
        <v>169.12813008666427</v>
      </c>
      <c r="BT55" s="134">
        <f t="shared" ca="1" si="104"/>
        <v>185.85025283730573</v>
      </c>
      <c r="BU55" s="134">
        <f t="shared" ca="1" si="104"/>
        <v>187.77800581666713</v>
      </c>
      <c r="BV55" s="134">
        <f t="shared" ca="1" si="104"/>
        <v>187.93870183712741</v>
      </c>
      <c r="BW55" s="134">
        <f t="shared" ca="1" si="104"/>
        <v>198.63337046088492</v>
      </c>
      <c r="BX55" s="134">
        <f t="shared" ca="1" si="104"/>
        <v>212.91767305885452</v>
      </c>
      <c r="BY55" s="134">
        <f t="shared" ca="1" si="104"/>
        <v>219.78177577748059</v>
      </c>
      <c r="BZ55" s="134">
        <f t="shared" ca="1" si="104"/>
        <v>220.73619870909658</v>
      </c>
      <c r="CA55" s="134">
        <f t="shared" ca="1" si="104"/>
        <v>220.65504794433278</v>
      </c>
      <c r="CB55" s="134">
        <f t="shared" ca="1" si="104"/>
        <v>227.32286989541242</v>
      </c>
      <c r="CC55" s="134">
        <f t="shared" ca="1" si="104"/>
        <v>229.42229663105559</v>
      </c>
      <c r="CD55" s="134">
        <f t="shared" ca="1" si="104"/>
        <v>237.75544670022003</v>
      </c>
      <c r="CE55" s="134">
        <f t="shared" ca="1" si="104"/>
        <v>241.81807590962933</v>
      </c>
      <c r="CF55" s="134">
        <f t="shared" ca="1" si="104"/>
        <v>239.39364844484408</v>
      </c>
      <c r="CG55" s="134">
        <f t="shared" ca="1" si="104"/>
        <v>236.69480164003892</v>
      </c>
      <c r="CH55" s="134">
        <f t="shared" ca="1" si="104"/>
        <v>252.65701661105626</v>
      </c>
      <c r="CI55" s="134">
        <f t="shared" ref="CI55:DQ55" ca="1" si="105">IF(CI54&lt;20.14,300+(100*(CI54+360-237.53)/1.2)/((CI54+360-237.53)/1.2+(380.14-360-CI54)/0.8),IF(CI54&lt;90,(100*(CI54-20.14)/0.8)/((CI54-20.14)/0.8+(90-CI54)/0.7),IF(CI54&lt;164.25,100+(100*(CI54-90)/0.7)/((CI54-90)/0.7+(164.25-CI54)/1),IF(CI54&lt;237.53,200+(100*(CI54-164.25)/1)/((CI54-164.25)/1+(237.53-CI54)/1.2),300+(100*(CI54-237.53)/1.2)/((CI54-237.53)/1.2+(380.14-CI54)/0.8)))))</f>
        <v>257.41558916549326</v>
      </c>
      <c r="CJ55" s="134">
        <f t="shared" ca="1" si="105"/>
        <v>260.00142975524312</v>
      </c>
      <c r="CK55" s="134">
        <f t="shared" ca="1" si="105"/>
        <v>263.15874491306113</v>
      </c>
      <c r="CL55" s="134">
        <f t="shared" ca="1" si="105"/>
        <v>271.57390402844567</v>
      </c>
      <c r="CM55" s="134">
        <f t="shared" ca="1" si="105"/>
        <v>276.54880015000725</v>
      </c>
      <c r="CN55" s="134">
        <f t="shared" ca="1" si="105"/>
        <v>285.64202372037681</v>
      </c>
      <c r="CO55" s="134">
        <f t="shared" ca="1" si="105"/>
        <v>284.73140002712978</v>
      </c>
      <c r="CP55" s="134">
        <f t="shared" ca="1" si="105"/>
        <v>286.07494015284436</v>
      </c>
      <c r="CQ55" s="134">
        <f t="shared" ca="1" si="105"/>
        <v>289.25389353260351</v>
      </c>
      <c r="CR55" s="134">
        <f t="shared" ca="1" si="105"/>
        <v>285.73876448807971</v>
      </c>
      <c r="CS55" s="134">
        <f t="shared" ca="1" si="105"/>
        <v>296.07821959007293</v>
      </c>
      <c r="CT55" s="134">
        <f t="shared" ca="1" si="105"/>
        <v>302.09608702327711</v>
      </c>
      <c r="CU55" s="134">
        <f t="shared" ca="1" si="105"/>
        <v>302.37874384930711</v>
      </c>
      <c r="CV55" s="134">
        <f t="shared" ca="1" si="105"/>
        <v>304.41532197610599</v>
      </c>
      <c r="CW55" s="134">
        <f t="shared" ca="1" si="105"/>
        <v>307.54391274174731</v>
      </c>
      <c r="CX55" s="134">
        <f t="shared" ca="1" si="105"/>
        <v>314.12676309755761</v>
      </c>
      <c r="CY55" s="134">
        <f t="shared" ca="1" si="105"/>
        <v>316.63776151600848</v>
      </c>
      <c r="CZ55" s="134">
        <f t="shared" ca="1" si="105"/>
        <v>317.24431922917569</v>
      </c>
      <c r="DA55" s="134">
        <f t="shared" ca="1" si="105"/>
        <v>321.76946549487991</v>
      </c>
      <c r="DB55" s="134">
        <f t="shared" ca="1" si="105"/>
        <v>318.80636002136339</v>
      </c>
      <c r="DC55" s="134">
        <f t="shared" ca="1" si="105"/>
        <v>321.96517899086547</v>
      </c>
      <c r="DD55" s="134">
        <f t="shared" ca="1" si="105"/>
        <v>324.57596395014451</v>
      </c>
      <c r="DE55" s="134">
        <f t="shared" ca="1" si="105"/>
        <v>329.5785685964276</v>
      </c>
      <c r="DF55" s="134">
        <f t="shared" ca="1" si="105"/>
        <v>339.46280708826657</v>
      </c>
      <c r="DG55" s="134">
        <f t="shared" ca="1" si="105"/>
        <v>342.0850789119059</v>
      </c>
      <c r="DH55" s="134">
        <f t="shared" ca="1" si="105"/>
        <v>345.11184511466922</v>
      </c>
      <c r="DI55" s="134">
        <f t="shared" ca="1" si="105"/>
        <v>346.45150612892115</v>
      </c>
      <c r="DJ55" s="134">
        <f t="shared" ca="1" si="105"/>
        <v>347.42206672811204</v>
      </c>
      <c r="DK55" s="134">
        <f t="shared" ca="1" si="105"/>
        <v>351.43133397194794</v>
      </c>
      <c r="DL55" s="134">
        <f t="shared" ca="1" si="105"/>
        <v>358.02273890234238</v>
      </c>
      <c r="DM55" s="134">
        <f t="shared" ca="1" si="105"/>
        <v>359.38455880008536</v>
      </c>
      <c r="DN55" s="134">
        <f t="shared" ca="1" si="105"/>
        <v>361.86044476917942</v>
      </c>
      <c r="DO55" s="134">
        <f t="shared" ca="1" si="105"/>
        <v>367.72244304746789</v>
      </c>
      <c r="DP55" s="134">
        <f t="shared" ca="1" si="105"/>
        <v>373.87593103494612</v>
      </c>
      <c r="DQ55" s="134">
        <f t="shared" ca="1" si="105"/>
        <v>374.56665548868443</v>
      </c>
      <c r="DS55" s="128" t="s">
        <v>216</v>
      </c>
      <c r="DT55" s="135">
        <f ca="1"/>
        <v>59.895907542146333</v>
      </c>
      <c r="DU55" s="135">
        <f ca="1"/>
        <v>-16.611127172624894</v>
      </c>
      <c r="DV55" s="135">
        <f ca="1"/>
        <v>8.8578897458836749</v>
      </c>
      <c r="DW55" s="135">
        <f ca="1"/>
        <v>59.26237878802084</v>
      </c>
      <c r="DX55" s="135">
        <f ca="1"/>
        <v>-15.433627528557121</v>
      </c>
      <c r="DY55" s="135">
        <f ca="1"/>
        <v>8.7845269679779108</v>
      </c>
      <c r="DZ55" s="127">
        <f ca="1"/>
        <v>1.3391214251387291</v>
      </c>
      <c r="EA55" s="127">
        <f t="shared" ca="1" si="75"/>
        <v>1.7932461912655808</v>
      </c>
      <c r="EB55" s="127">
        <f t="shared" ca="1" si="76"/>
        <v>2.6516999187526964</v>
      </c>
      <c r="EC55" s="127">
        <f ca="1"/>
        <v>-6.8855401426221888E-2</v>
      </c>
      <c r="ED55" s="127">
        <f ca="1"/>
        <v>-1.5789219953741451</v>
      </c>
      <c r="EE55" s="127">
        <f t="shared" ca="1" si="9"/>
        <v>-1.5789219953741451</v>
      </c>
      <c r="EF55" s="126">
        <f t="shared" ca="1" si="10"/>
        <v>7</v>
      </c>
      <c r="EK55" s="127"/>
      <c r="EL55" s="128">
        <v>430</v>
      </c>
      <c r="EM55" s="237">
        <f ca="1">IF(Calculator!$C$3,OFFSET('SPD Library'!B55,0,Calculator!$C$3-1),Calculator!C56)</f>
        <v>0.19602</v>
      </c>
      <c r="EN55" s="127">
        <f ca="1">RefCalc!B55</f>
        <v>0.58479434859049928</v>
      </c>
      <c r="EO55" s="127">
        <f ca="1">RefCalc!F55</f>
        <v>0.80771546145134931</v>
      </c>
      <c r="EP55" s="127"/>
    </row>
    <row r="56" spans="21:146" ht="13.5" customHeight="1">
      <c r="U56" s="133" t="s">
        <v>119</v>
      </c>
      <c r="V56" s="134">
        <f t="shared" ref="V56:BA56" ca="1" si="106">((12500/13)*$EI$13*V20)*(COS((V54*PI()/180)+2)+3.8)</f>
        <v>3160.5598839618074</v>
      </c>
      <c r="W56" s="134">
        <f t="shared" ca="1" si="106"/>
        <v>3287.2469541228893</v>
      </c>
      <c r="X56" s="134">
        <f t="shared" ca="1" si="106"/>
        <v>3225.3868274875622</v>
      </c>
      <c r="Y56" s="134">
        <f t="shared" ca="1" si="106"/>
        <v>3109.6047702269029</v>
      </c>
      <c r="Z56" s="134">
        <f t="shared" ca="1" si="106"/>
        <v>3138.9658917855568</v>
      </c>
      <c r="AA56" s="134">
        <f t="shared" ca="1" si="106"/>
        <v>3095.2195827627475</v>
      </c>
      <c r="AB56" s="134">
        <f t="shared" ca="1" si="106"/>
        <v>3031.0946438637484</v>
      </c>
      <c r="AC56" s="134">
        <f t="shared" ca="1" si="106"/>
        <v>3013.2868607255373</v>
      </c>
      <c r="AD56" s="134">
        <f t="shared" ca="1" si="106"/>
        <v>3004.4521280943736</v>
      </c>
      <c r="AE56" s="134">
        <f t="shared" ca="1" si="106"/>
        <v>2763.7111778506119</v>
      </c>
      <c r="AF56" s="134">
        <f t="shared" ca="1" si="106"/>
        <v>2885.9506187559546</v>
      </c>
      <c r="AG56" s="134">
        <f t="shared" ca="1" si="106"/>
        <v>2876.5761925647507</v>
      </c>
      <c r="AH56" s="134">
        <f t="shared" ca="1" si="106"/>
        <v>2864.8292558848593</v>
      </c>
      <c r="AI56" s="134">
        <f t="shared" ca="1" si="106"/>
        <v>2768.419206161539</v>
      </c>
      <c r="AJ56" s="134">
        <f t="shared" ca="1" si="106"/>
        <v>2762.5147586483708</v>
      </c>
      <c r="AK56" s="134">
        <f t="shared" ca="1" si="106"/>
        <v>2739.9122910525457</v>
      </c>
      <c r="AL56" s="134">
        <f t="shared" ca="1" si="106"/>
        <v>2733.6074483208572</v>
      </c>
      <c r="AM56" s="134">
        <f t="shared" ca="1" si="106"/>
        <v>2732.2543189498151</v>
      </c>
      <c r="AN56" s="134">
        <f t="shared" ca="1" si="106"/>
        <v>2710.2305199872426</v>
      </c>
      <c r="AO56" s="134">
        <f t="shared" ca="1" si="106"/>
        <v>2706.4473633961156</v>
      </c>
      <c r="AP56" s="134">
        <f t="shared" ca="1" si="106"/>
        <v>2693.3058968135701</v>
      </c>
      <c r="AQ56" s="134">
        <f t="shared" ca="1" si="106"/>
        <v>2695.7983443663138</v>
      </c>
      <c r="AR56" s="134">
        <f t="shared" ca="1" si="106"/>
        <v>2694.0450578789555</v>
      </c>
      <c r="AS56" s="134">
        <f t="shared" ca="1" si="106"/>
        <v>2701.116471221027</v>
      </c>
      <c r="AT56" s="134">
        <f t="shared" ca="1" si="106"/>
        <v>2700.0530653557826</v>
      </c>
      <c r="AU56" s="134">
        <f t="shared" ca="1" si="106"/>
        <v>2701.1953895764295</v>
      </c>
      <c r="AV56" s="134">
        <f t="shared" ca="1" si="106"/>
        <v>2712.1946110156109</v>
      </c>
      <c r="AW56" s="134">
        <f t="shared" ca="1" si="106"/>
        <v>2757.147348882037</v>
      </c>
      <c r="AX56" s="134">
        <f t="shared" ca="1" si="106"/>
        <v>2752.4434260594348</v>
      </c>
      <c r="AY56" s="134">
        <f t="shared" ca="1" si="106"/>
        <v>2768.5256409538624</v>
      </c>
      <c r="AZ56" s="134">
        <f t="shared" ca="1" si="106"/>
        <v>2786.6696053813098</v>
      </c>
      <c r="BA56" s="134">
        <f t="shared" ca="1" si="106"/>
        <v>2788.7904291078571</v>
      </c>
      <c r="BB56" s="134">
        <f t="shared" ref="BB56:CG56" ca="1" si="107">((12500/13)*$EI$13*BB20)*(COS((BB54*PI()/180)+2)+3.8)</f>
        <v>2788.8537086284614</v>
      </c>
      <c r="BC56" s="134">
        <f t="shared" ca="1" si="107"/>
        <v>2808.8412458117004</v>
      </c>
      <c r="BD56" s="134">
        <f t="shared" ca="1" si="107"/>
        <v>2803.0885342628012</v>
      </c>
      <c r="BE56" s="134">
        <f t="shared" ca="1" si="107"/>
        <v>2809.8383929245915</v>
      </c>
      <c r="BF56" s="134">
        <f t="shared" ca="1" si="107"/>
        <v>2866.566751338567</v>
      </c>
      <c r="BG56" s="134">
        <f t="shared" ca="1" si="107"/>
        <v>2835.685031419308</v>
      </c>
      <c r="BH56" s="134">
        <f t="shared" ca="1" si="107"/>
        <v>2899.5841219217255</v>
      </c>
      <c r="BI56" s="134">
        <f t="shared" ca="1" si="107"/>
        <v>3010.4195590469549</v>
      </c>
      <c r="BJ56" s="134">
        <f t="shared" ca="1" si="107"/>
        <v>3011.1230639415244</v>
      </c>
      <c r="BK56" s="134">
        <f t="shared" ca="1" si="107"/>
        <v>3040.4264268561951</v>
      </c>
      <c r="BL56" s="134">
        <f t="shared" ca="1" si="107"/>
        <v>3028.6028498626583</v>
      </c>
      <c r="BM56" s="134">
        <f t="shared" ca="1" si="107"/>
        <v>3052.5679999009194</v>
      </c>
      <c r="BN56" s="134">
        <f t="shared" ca="1" si="107"/>
        <v>3123.0290858858098</v>
      </c>
      <c r="BO56" s="134">
        <f t="shared" ca="1" si="107"/>
        <v>3170.2822441224907</v>
      </c>
      <c r="BP56" s="134">
        <f t="shared" ca="1" si="107"/>
        <v>3171.1122427669015</v>
      </c>
      <c r="BQ56" s="134">
        <f t="shared" ca="1" si="107"/>
        <v>3237.7523377714524</v>
      </c>
      <c r="BR56" s="134">
        <f t="shared" ca="1" si="107"/>
        <v>3303.5603149895255</v>
      </c>
      <c r="BS56" s="134">
        <f t="shared" ca="1" si="107"/>
        <v>3324.7559562516826</v>
      </c>
      <c r="BT56" s="134">
        <f t="shared" ca="1" si="107"/>
        <v>3565.9590299160527</v>
      </c>
      <c r="BU56" s="134">
        <f t="shared" ca="1" si="107"/>
        <v>3596.6201586684665</v>
      </c>
      <c r="BV56" s="134">
        <f t="shared" ca="1" si="107"/>
        <v>3599.2009529631596</v>
      </c>
      <c r="BW56" s="134">
        <f t="shared" ca="1" si="107"/>
        <v>3778.8431072942817</v>
      </c>
      <c r="BX56" s="134">
        <f t="shared" ca="1" si="107"/>
        <v>3934.6198101262971</v>
      </c>
      <c r="BY56" s="134">
        <f t="shared" ca="1" si="107"/>
        <v>4004.866798662526</v>
      </c>
      <c r="BZ56" s="134">
        <f t="shared" ca="1" si="107"/>
        <v>4014.6076112877195</v>
      </c>
      <c r="CA56" s="134">
        <f t="shared" ca="1" si="107"/>
        <v>4013.7797873586364</v>
      </c>
      <c r="CB56" s="134">
        <f t="shared" ca="1" si="107"/>
        <v>4081.4593450421989</v>
      </c>
      <c r="CC56" s="134">
        <f t="shared" ca="1" si="107"/>
        <v>4102.580445622305</v>
      </c>
      <c r="CD56" s="134">
        <f t="shared" ca="1" si="107"/>
        <v>4185.0678395296745</v>
      </c>
      <c r="CE56" s="134">
        <f t="shared" ca="1" si="107"/>
        <v>4224.2604201708546</v>
      </c>
      <c r="CF56" s="134">
        <f t="shared" ca="1" si="107"/>
        <v>4200.9659859699614</v>
      </c>
      <c r="CG56" s="134">
        <f t="shared" ca="1" si="107"/>
        <v>4174.7119055031226</v>
      </c>
      <c r="CH56" s="134">
        <f t="shared" ref="CH56:DQ56" ca="1" si="108">((12500/13)*$EI$13*CH20)*(COS((CH54*PI()/180)+2)+3.8)</f>
        <v>4324.1987049080062</v>
      </c>
      <c r="CI56" s="134">
        <f t="shared" ca="1" si="108"/>
        <v>4365.3792465508568</v>
      </c>
      <c r="CJ56" s="134">
        <f t="shared" ca="1" si="108"/>
        <v>4386.9244564568244</v>
      </c>
      <c r="CK56" s="134">
        <f t="shared" ca="1" si="108"/>
        <v>4412.3531212955977</v>
      </c>
      <c r="CL56" s="134">
        <f t="shared" ca="1" si="108"/>
        <v>4474.7845062470396</v>
      </c>
      <c r="CM56" s="134">
        <f t="shared" ca="1" si="108"/>
        <v>4507.5167552597031</v>
      </c>
      <c r="CN56" s="134">
        <f t="shared" ca="1" si="108"/>
        <v>4557.9073170774982</v>
      </c>
      <c r="CO56" s="134">
        <f t="shared" ca="1" si="108"/>
        <v>4553.4605709715315</v>
      </c>
      <c r="CP56" s="134">
        <f t="shared" ca="1" si="108"/>
        <v>4559.971675106458</v>
      </c>
      <c r="CQ56" s="134">
        <f t="shared" ca="1" si="108"/>
        <v>4574.1232508729136</v>
      </c>
      <c r="CR56" s="134">
        <f t="shared" ca="1" si="108"/>
        <v>4558.3714179134486</v>
      </c>
      <c r="CS56" s="134">
        <f t="shared" ca="1" si="108"/>
        <v>4598.1414448724472</v>
      </c>
      <c r="CT56" s="134">
        <f t="shared" ca="1" si="108"/>
        <v>4615.0535585268381</v>
      </c>
      <c r="CU56" s="134">
        <f t="shared" ca="1" si="108"/>
        <v>4615.5982510428312</v>
      </c>
      <c r="CV56" s="134">
        <f t="shared" ca="1" si="108"/>
        <v>4616.5157378167869</v>
      </c>
      <c r="CW56" s="134">
        <f t="shared" ca="1" si="108"/>
        <v>4608.1767239538758</v>
      </c>
      <c r="CX56" s="134">
        <f t="shared" ca="1" si="108"/>
        <v>4556.7725074860355</v>
      </c>
      <c r="CY56" s="134">
        <f t="shared" ca="1" si="108"/>
        <v>4526.8215338729751</v>
      </c>
      <c r="CZ56" s="134">
        <f t="shared" ca="1" si="108"/>
        <v>4518.8429652402392</v>
      </c>
      <c r="DA56" s="134">
        <f t="shared" ca="1" si="108"/>
        <v>4451.2370681668217</v>
      </c>
      <c r="DB56" s="134">
        <f t="shared" ca="1" si="108"/>
        <v>4497.0587454792649</v>
      </c>
      <c r="DC56" s="134">
        <f t="shared" ca="1" si="108"/>
        <v>4448.0197229196892</v>
      </c>
      <c r="DD56" s="134">
        <f t="shared" ca="1" si="108"/>
        <v>4403.0715074018462</v>
      </c>
      <c r="DE56" s="134">
        <f t="shared" ca="1" si="108"/>
        <v>4307.9401750379511</v>
      </c>
      <c r="DF56" s="134">
        <f t="shared" ca="1" si="108"/>
        <v>4097.1924155413672</v>
      </c>
      <c r="DG56" s="134">
        <f t="shared" ca="1" si="108"/>
        <v>4038.5274915471809</v>
      </c>
      <c r="DH56" s="134">
        <f t="shared" ca="1" si="108"/>
        <v>3970.2888188612856</v>
      </c>
      <c r="DI56" s="134">
        <f t="shared" ca="1" si="108"/>
        <v>3940.0270625966032</v>
      </c>
      <c r="DJ56" s="134">
        <f t="shared" ca="1" si="108"/>
        <v>3918.113000902254</v>
      </c>
      <c r="DK56" s="134">
        <f t="shared" ca="1" si="108"/>
        <v>3827.9916967572185</v>
      </c>
      <c r="DL56" s="134">
        <f t="shared" ca="1" si="108"/>
        <v>3682.993762755651</v>
      </c>
      <c r="DM56" s="134">
        <f t="shared" ca="1" si="108"/>
        <v>3653.7700215094033</v>
      </c>
      <c r="DN56" s="134">
        <f t="shared" ca="1" si="108"/>
        <v>3601.4383696511486</v>
      </c>
      <c r="DO56" s="134">
        <f t="shared" ca="1" si="108"/>
        <v>3482.2456002758472</v>
      </c>
      <c r="DP56" s="134">
        <f t="shared" ca="1" si="108"/>
        <v>3365.3219155230163</v>
      </c>
      <c r="DQ56" s="134">
        <f t="shared" ca="1" si="108"/>
        <v>3352.7678661309164</v>
      </c>
      <c r="DS56" s="128" t="s">
        <v>217</v>
      </c>
      <c r="DT56" s="135">
        <f ca="1"/>
        <v>42.937442522784536</v>
      </c>
      <c r="DU56" s="135">
        <f ca="1"/>
        <v>-20.730543622140832</v>
      </c>
      <c r="DV56" s="135">
        <f ca="1"/>
        <v>10.9831048119404</v>
      </c>
      <c r="DW56" s="135">
        <f ca="1"/>
        <v>42.254891539497407</v>
      </c>
      <c r="DX56" s="135">
        <f ca="1"/>
        <v>-18.978623621604005</v>
      </c>
      <c r="DY56" s="135">
        <f ca="1"/>
        <v>10.872387394185447</v>
      </c>
      <c r="DZ56" s="127">
        <f ca="1"/>
        <v>1.8834430916970943</v>
      </c>
      <c r="EA56" s="127">
        <f t="shared" ca="1" si="75"/>
        <v>3.5473578796615093</v>
      </c>
      <c r="EB56" s="127">
        <f t="shared" ca="1" si="76"/>
        <v>2.6543878617820371</v>
      </c>
      <c r="EC56" s="127">
        <f ca="1"/>
        <v>-8.5833891696821943E-2</v>
      </c>
      <c r="ED56" s="127">
        <f ca="1"/>
        <v>-1.8925575410009969</v>
      </c>
      <c r="EE56" s="127">
        <f t="shared" ca="1" si="9"/>
        <v>-1.8925575410009969</v>
      </c>
      <c r="EF56" s="126">
        <f t="shared" ca="1" si="10"/>
        <v>7</v>
      </c>
      <c r="EH56" s="127"/>
      <c r="EI56" s="127"/>
      <c r="EJ56" s="127"/>
      <c r="EK56" s="127"/>
      <c r="EL56" s="128">
        <v>431</v>
      </c>
      <c r="EM56" s="237">
        <f ca="1">IF(Calculator!$C$3,OFFSET('SPD Library'!B56,0,Calculator!$C$3-1),Calculator!C57)</f>
        <v>0.35681000000000002</v>
      </c>
      <c r="EN56" s="127">
        <f ca="1">RefCalc!B56</f>
        <v>1.0644856214701359</v>
      </c>
      <c r="EO56" s="127">
        <f ca="1">RefCalc!F56</f>
        <v>0.82492066410711529</v>
      </c>
      <c r="EP56" s="127"/>
    </row>
    <row r="57" spans="21:146" ht="13.5" customHeight="1">
      <c r="U57" s="133" t="s">
        <v>75</v>
      </c>
      <c r="V57" s="134">
        <f t="shared" ref="V57:BA57" ca="1" si="109">(2*V46+V47+(1/20)*V48-0.305)*V19</f>
        <v>39.501102128317278</v>
      </c>
      <c r="W57" s="134">
        <f t="shared" ca="1" si="109"/>
        <v>32.33189313892877</v>
      </c>
      <c r="X57" s="134">
        <f t="shared" ca="1" si="109"/>
        <v>22.277507984078618</v>
      </c>
      <c r="Y57" s="134">
        <f t="shared" ca="1" si="109"/>
        <v>12.13583230460808</v>
      </c>
      <c r="Z57" s="134">
        <f t="shared" ca="1" si="109"/>
        <v>25.278230440952647</v>
      </c>
      <c r="AA57" s="134">
        <f t="shared" ca="1" si="109"/>
        <v>17.771326237682246</v>
      </c>
      <c r="AB57" s="134">
        <f t="shared" ca="1" si="109"/>
        <v>18.560903233853956</v>
      </c>
      <c r="AC57" s="134">
        <f t="shared" ca="1" si="109"/>
        <v>15.344365182318386</v>
      </c>
      <c r="AD57" s="134">
        <f t="shared" ca="1" si="109"/>
        <v>15.145863780277718</v>
      </c>
      <c r="AE57" s="134">
        <f t="shared" ca="1" si="109"/>
        <v>11.479298391653243</v>
      </c>
      <c r="AF57" s="134">
        <f t="shared" ca="1" si="109"/>
        <v>26.937554240575217</v>
      </c>
      <c r="AG57" s="134">
        <f t="shared" ca="1" si="109"/>
        <v>20.373549190346516</v>
      </c>
      <c r="AH57" s="134">
        <f t="shared" ca="1" si="109"/>
        <v>22.558861611338482</v>
      </c>
      <c r="AI57" s="134">
        <f t="shared" ca="1" si="109"/>
        <v>15.89801731353896</v>
      </c>
      <c r="AJ57" s="134">
        <f t="shared" ca="1" si="109"/>
        <v>27.620506416087775</v>
      </c>
      <c r="AK57" s="134">
        <f t="shared" ca="1" si="109"/>
        <v>26.391927893158545</v>
      </c>
      <c r="AL57" s="134">
        <f t="shared" ca="1" si="109"/>
        <v>17.397880706317459</v>
      </c>
      <c r="AM57" s="134">
        <f t="shared" ca="1" si="109"/>
        <v>18.014720253925912</v>
      </c>
      <c r="AN57" s="134">
        <f t="shared" ca="1" si="109"/>
        <v>20.63679495014426</v>
      </c>
      <c r="AO57" s="134">
        <f t="shared" ca="1" si="109"/>
        <v>25.873450142696925</v>
      </c>
      <c r="AP57" s="134">
        <f t="shared" ca="1" si="109"/>
        <v>24.042907630833458</v>
      </c>
      <c r="AQ57" s="134">
        <f t="shared" ca="1" si="109"/>
        <v>31.816871278597294</v>
      </c>
      <c r="AR57" s="134">
        <f t="shared" ca="1" si="109"/>
        <v>28.576918624872686</v>
      </c>
      <c r="AS57" s="134">
        <f t="shared" ca="1" si="109"/>
        <v>35.104225662210141</v>
      </c>
      <c r="AT57" s="134">
        <f t="shared" ca="1" si="109"/>
        <v>34.192632959600481</v>
      </c>
      <c r="AU57" s="134">
        <f t="shared" ca="1" si="109"/>
        <v>25.853132843706369</v>
      </c>
      <c r="AV57" s="134">
        <f t="shared" ca="1" si="109"/>
        <v>33.718810357519764</v>
      </c>
      <c r="AW57" s="134">
        <f t="shared" ca="1" si="109"/>
        <v>27.332517731051841</v>
      </c>
      <c r="AX57" s="134">
        <f t="shared" ca="1" si="109"/>
        <v>15.754181498157271</v>
      </c>
      <c r="AY57" s="134">
        <f t="shared" ca="1" si="109"/>
        <v>32.687942463291868</v>
      </c>
      <c r="AZ57" s="134">
        <f t="shared" ca="1" si="109"/>
        <v>23.856854944673209</v>
      </c>
      <c r="BA57" s="134">
        <f t="shared" ca="1" si="109"/>
        <v>33.529732953499781</v>
      </c>
      <c r="BB57" s="134">
        <f t="shared" ref="BB57:CG57" ca="1" si="110">(2*BB46+BB47+(1/20)*BB48-0.305)*BB19</f>
        <v>27.823065460003988</v>
      </c>
      <c r="BC57" s="134">
        <f t="shared" ca="1" si="110"/>
        <v>34.330808928431196</v>
      </c>
      <c r="BD57" s="134">
        <f t="shared" ca="1" si="110"/>
        <v>22.849303051669111</v>
      </c>
      <c r="BE57" s="134">
        <f t="shared" ca="1" si="110"/>
        <v>15.999921321985878</v>
      </c>
      <c r="BF57" s="134">
        <f t="shared" ca="1" si="110"/>
        <v>30.55020049601714</v>
      </c>
      <c r="BG57" s="134">
        <f t="shared" ca="1" si="110"/>
        <v>17.937190991050652</v>
      </c>
      <c r="BH57" s="134">
        <f t="shared" ca="1" si="110"/>
        <v>32.99919330408531</v>
      </c>
      <c r="BI57" s="134">
        <f t="shared" ca="1" si="110"/>
        <v>13.714443328470439</v>
      </c>
      <c r="BJ57" s="134">
        <f t="shared" ca="1" si="110"/>
        <v>18.908370750302826</v>
      </c>
      <c r="BK57" s="134">
        <f t="shared" ca="1" si="110"/>
        <v>33.958643246976713</v>
      </c>
      <c r="BL57" s="134">
        <f t="shared" ca="1" si="110"/>
        <v>25.851617364068812</v>
      </c>
      <c r="BM57" s="134">
        <f t="shared" ca="1" si="110"/>
        <v>27.415758533564844</v>
      </c>
      <c r="BN57" s="134">
        <f t="shared" ca="1" si="110"/>
        <v>11.451490522703656</v>
      </c>
      <c r="BO57" s="134">
        <f t="shared" ca="1" si="110"/>
        <v>22.127684703153733</v>
      </c>
      <c r="BP57" s="134">
        <f t="shared" ca="1" si="110"/>
        <v>25.164243096181707</v>
      </c>
      <c r="BQ57" s="134">
        <f t="shared" ca="1" si="110"/>
        <v>26.501827557931065</v>
      </c>
      <c r="BR57" s="134">
        <f t="shared" ca="1" si="110"/>
        <v>29.718060913899226</v>
      </c>
      <c r="BS57" s="134">
        <f t="shared" ca="1" si="110"/>
        <v>17.836362626808434</v>
      </c>
      <c r="BT57" s="134">
        <f t="shared" ca="1" si="110"/>
        <v>20.908591208968588</v>
      </c>
      <c r="BU57" s="134">
        <f t="shared" ca="1" si="110"/>
        <v>22.305002356462921</v>
      </c>
      <c r="BV57" s="134">
        <f t="shared" ca="1" si="110"/>
        <v>16.24583450412517</v>
      </c>
      <c r="BW57" s="134">
        <f t="shared" ca="1" si="110"/>
        <v>19.563865900711679</v>
      </c>
      <c r="BX57" s="134">
        <f t="shared" ca="1" si="110"/>
        <v>33.767941936794386</v>
      </c>
      <c r="BY57" s="134">
        <f t="shared" ca="1" si="110"/>
        <v>32.350843681549343</v>
      </c>
      <c r="BZ57" s="134">
        <f t="shared" ca="1" si="110"/>
        <v>27.646199334850184</v>
      </c>
      <c r="CA57" s="134">
        <f t="shared" ca="1" si="110"/>
        <v>22.557159918666347</v>
      </c>
      <c r="CB57" s="134">
        <f t="shared" ca="1" si="110"/>
        <v>21.188339890414181</v>
      </c>
      <c r="CC57" s="134">
        <f t="shared" ca="1" si="110"/>
        <v>33.726607245445464</v>
      </c>
      <c r="CD57" s="134">
        <f t="shared" ca="1" si="110"/>
        <v>34.13446834664299</v>
      </c>
      <c r="CE57" s="134">
        <f t="shared" ca="1" si="110"/>
        <v>29.413075208130813</v>
      </c>
      <c r="CF57" s="134">
        <f t="shared" ca="1" si="110"/>
        <v>25.299496801529141</v>
      </c>
      <c r="CG57" s="134">
        <f t="shared" ca="1" si="110"/>
        <v>13.535166898866807</v>
      </c>
      <c r="CH57" s="134">
        <f t="shared" ref="CH57:DQ57" ca="1" si="111">(2*CH46+CH47+(1/20)*CH48-0.305)*CH19</f>
        <v>22.914510574226139</v>
      </c>
      <c r="CI57" s="134">
        <f t="shared" ca="1" si="111"/>
        <v>15.783176330376953</v>
      </c>
      <c r="CJ57" s="134">
        <f t="shared" ca="1" si="111"/>
        <v>17.796296510917742</v>
      </c>
      <c r="CK57" s="134">
        <f t="shared" ca="1" si="111"/>
        <v>18.97511262338362</v>
      </c>
      <c r="CL57" s="134">
        <f t="shared" ca="1" si="111"/>
        <v>24.486911762408795</v>
      </c>
      <c r="CM57" s="134">
        <f t="shared" ca="1" si="111"/>
        <v>20.277875853257775</v>
      </c>
      <c r="CN57" s="134">
        <f t="shared" ca="1" si="111"/>
        <v>27.925886211896344</v>
      </c>
      <c r="CO57" s="134">
        <f t="shared" ca="1" si="111"/>
        <v>14.182246082909764</v>
      </c>
      <c r="CP57" s="134">
        <f t="shared" ca="1" si="111"/>
        <v>29.149943784702707</v>
      </c>
      <c r="CQ57" s="134">
        <f t="shared" ca="1" si="111"/>
        <v>22.421445101506041</v>
      </c>
      <c r="CR57" s="134">
        <f t="shared" ca="1" si="111"/>
        <v>11.352589213047914</v>
      </c>
      <c r="CS57" s="134">
        <f t="shared" ca="1" si="111"/>
        <v>13.425777008520063</v>
      </c>
      <c r="CT57" s="134">
        <f t="shared" ca="1" si="111"/>
        <v>18.856185357440417</v>
      </c>
      <c r="CU57" s="134">
        <f t="shared" ca="1" si="111"/>
        <v>17.360988732889265</v>
      </c>
      <c r="CV57" s="134">
        <f t="shared" ca="1" si="111"/>
        <v>17.390336395463489</v>
      </c>
      <c r="CW57" s="134">
        <f t="shared" ca="1" si="111"/>
        <v>28.090711942906033</v>
      </c>
      <c r="CX57" s="134">
        <f t="shared" ca="1" si="111"/>
        <v>24.915380267287109</v>
      </c>
      <c r="CY57" s="134">
        <f t="shared" ca="1" si="111"/>
        <v>17.021096107608056</v>
      </c>
      <c r="CZ57" s="134">
        <f t="shared" ca="1" si="111"/>
        <v>33.599980940124233</v>
      </c>
      <c r="DA57" s="134">
        <f t="shared" ca="1" si="111"/>
        <v>27.555741230524799</v>
      </c>
      <c r="DB57" s="134">
        <f t="shared" ca="1" si="111"/>
        <v>11.307663803399668</v>
      </c>
      <c r="DC57" s="134">
        <f t="shared" ca="1" si="111"/>
        <v>15.84328314506644</v>
      </c>
      <c r="DD57" s="134">
        <f t="shared" ca="1" si="111"/>
        <v>24.694388875722957</v>
      </c>
      <c r="DE57" s="134">
        <f t="shared" ca="1" si="111"/>
        <v>15.217027592503213</v>
      </c>
      <c r="DF57" s="134">
        <f t="shared" ca="1" si="111"/>
        <v>23.186751607312043</v>
      </c>
      <c r="DG57" s="134">
        <f t="shared" ca="1" si="111"/>
        <v>14.549968415861985</v>
      </c>
      <c r="DH57" s="134">
        <f t="shared" ca="1" si="111"/>
        <v>16.4018232211303</v>
      </c>
      <c r="DI57" s="134">
        <f t="shared" ca="1" si="111"/>
        <v>30.607441009327466</v>
      </c>
      <c r="DJ57" s="134">
        <f t="shared" ca="1" si="111"/>
        <v>21.044789791650555</v>
      </c>
      <c r="DK57" s="134">
        <f t="shared" ca="1" si="111"/>
        <v>25.169801924977016</v>
      </c>
      <c r="DL57" s="134">
        <f t="shared" ca="1" si="111"/>
        <v>14.859186570606695</v>
      </c>
      <c r="DM57" s="134">
        <f t="shared" ca="1" si="111"/>
        <v>26.211333552883936</v>
      </c>
      <c r="DN57" s="134">
        <f t="shared" ca="1" si="111"/>
        <v>29.429093281829353</v>
      </c>
      <c r="DO57" s="134">
        <f t="shared" ca="1" si="111"/>
        <v>19.059237752544323</v>
      </c>
      <c r="DP57" s="134">
        <f t="shared" ca="1" si="111"/>
        <v>23.366523250122253</v>
      </c>
      <c r="DQ57" s="134">
        <f t="shared" ca="1" si="111"/>
        <v>19.077137726681794</v>
      </c>
      <c r="DS57" s="128" t="s">
        <v>218</v>
      </c>
      <c r="DT57" s="135">
        <f ca="1"/>
        <v>52.378847315778749</v>
      </c>
      <c r="DU57" s="135">
        <f ca="1"/>
        <v>-28.983218475492819</v>
      </c>
      <c r="DV57" s="135">
        <f ca="1"/>
        <v>8.966906277413349</v>
      </c>
      <c r="DW57" s="135">
        <f ca="1"/>
        <v>51.801254446131736</v>
      </c>
      <c r="DX57" s="135">
        <f ca="1"/>
        <v>-26.306578853007519</v>
      </c>
      <c r="DY57" s="135">
        <f ca="1"/>
        <v>9.4316256995735088</v>
      </c>
      <c r="DZ57" s="127">
        <f ca="1"/>
        <v>2.7774047837969524</v>
      </c>
      <c r="EA57" s="127">
        <f t="shared" ca="1" si="75"/>
        <v>7.713977333058196</v>
      </c>
      <c r="EB57" s="127">
        <f t="shared" ca="1" si="76"/>
        <v>2.8415502638091574</v>
      </c>
      <c r="EC57" s="127">
        <f ca="1"/>
        <v>-0.10632325068161178</v>
      </c>
      <c r="ED57" s="127">
        <f ca="1"/>
        <v>-2.5329782422476228</v>
      </c>
      <c r="EE57" s="127">
        <f t="shared" ca="1" si="9"/>
        <v>-2.5329782422476228</v>
      </c>
      <c r="EF57" s="126">
        <f t="shared" ca="1" si="10"/>
        <v>8</v>
      </c>
      <c r="EH57" s="127"/>
      <c r="EI57" s="127"/>
      <c r="EJ57" s="127"/>
      <c r="EK57" s="127"/>
      <c r="EL57" s="128">
        <v>432</v>
      </c>
      <c r="EM57" s="237">
        <f ca="1">IF(Calculator!$C$3,OFFSET('SPD Library'!B57,0,Calculator!$C$3-1),Calculator!C58)</f>
        <v>0.51761000000000001</v>
      </c>
      <c r="EN57" s="127">
        <f ca="1">RefCalc!B57</f>
        <v>1.5442067277519047</v>
      </c>
      <c r="EO57" s="127">
        <f ca="1">RefCalc!F57</f>
        <v>0.84212586676288104</v>
      </c>
      <c r="EP57" s="127"/>
    </row>
    <row r="58" spans="21:146" ht="13.5" customHeight="1">
      <c r="U58" s="133" t="s">
        <v>120</v>
      </c>
      <c r="V58" s="134">
        <f t="shared" ref="V58:BA58" ca="1" si="112">(2*V49+V50+(1/20)*V51-0.305)*V19</f>
        <v>39.501102128317278</v>
      </c>
      <c r="W58" s="134">
        <f t="shared" ca="1" si="112"/>
        <v>39.501102128317278</v>
      </c>
      <c r="X58" s="134">
        <f t="shared" ca="1" si="112"/>
        <v>39.501102128317278</v>
      </c>
      <c r="Y58" s="134">
        <f t="shared" ca="1" si="112"/>
        <v>39.501102128317278</v>
      </c>
      <c r="Z58" s="134">
        <f t="shared" ca="1" si="112"/>
        <v>39.501102128317278</v>
      </c>
      <c r="AA58" s="134">
        <f t="shared" ca="1" si="112"/>
        <v>39.501102128317278</v>
      </c>
      <c r="AB58" s="134">
        <f t="shared" ca="1" si="112"/>
        <v>39.501102128317278</v>
      </c>
      <c r="AC58" s="134">
        <f t="shared" ca="1" si="112"/>
        <v>39.501102128317278</v>
      </c>
      <c r="AD58" s="134">
        <f t="shared" ca="1" si="112"/>
        <v>39.501102128317278</v>
      </c>
      <c r="AE58" s="134">
        <f t="shared" ca="1" si="112"/>
        <v>39.501102128317278</v>
      </c>
      <c r="AF58" s="134">
        <f t="shared" ca="1" si="112"/>
        <v>39.501102128317278</v>
      </c>
      <c r="AG58" s="134">
        <f t="shared" ca="1" si="112"/>
        <v>39.501102128317278</v>
      </c>
      <c r="AH58" s="134">
        <f t="shared" ca="1" si="112"/>
        <v>39.501102128317278</v>
      </c>
      <c r="AI58" s="134">
        <f t="shared" ca="1" si="112"/>
        <v>39.501102128317278</v>
      </c>
      <c r="AJ58" s="134">
        <f t="shared" ca="1" si="112"/>
        <v>39.501102128317278</v>
      </c>
      <c r="AK58" s="134">
        <f t="shared" ca="1" si="112"/>
        <v>39.501102128317278</v>
      </c>
      <c r="AL58" s="134">
        <f t="shared" ca="1" si="112"/>
        <v>39.501102128317278</v>
      </c>
      <c r="AM58" s="134">
        <f t="shared" ca="1" si="112"/>
        <v>39.501102128317278</v>
      </c>
      <c r="AN58" s="134">
        <f t="shared" ca="1" si="112"/>
        <v>39.501102128317278</v>
      </c>
      <c r="AO58" s="134">
        <f t="shared" ca="1" si="112"/>
        <v>39.501102128317278</v>
      </c>
      <c r="AP58" s="134">
        <f t="shared" ca="1" si="112"/>
        <v>39.501102128317278</v>
      </c>
      <c r="AQ58" s="134">
        <f t="shared" ca="1" si="112"/>
        <v>39.501102128317278</v>
      </c>
      <c r="AR58" s="134">
        <f t="shared" ca="1" si="112"/>
        <v>39.501102128317278</v>
      </c>
      <c r="AS58" s="134">
        <f t="shared" ca="1" si="112"/>
        <v>39.501102128317278</v>
      </c>
      <c r="AT58" s="134">
        <f t="shared" ca="1" si="112"/>
        <v>39.501102128317278</v>
      </c>
      <c r="AU58" s="134">
        <f t="shared" ca="1" si="112"/>
        <v>39.501102128317278</v>
      </c>
      <c r="AV58" s="134">
        <f t="shared" ca="1" si="112"/>
        <v>39.501102128317278</v>
      </c>
      <c r="AW58" s="134">
        <f t="shared" ca="1" si="112"/>
        <v>39.501102128317278</v>
      </c>
      <c r="AX58" s="134">
        <f t="shared" ca="1" si="112"/>
        <v>39.501102128317278</v>
      </c>
      <c r="AY58" s="134">
        <f t="shared" ca="1" si="112"/>
        <v>39.501102128317278</v>
      </c>
      <c r="AZ58" s="134">
        <f t="shared" ca="1" si="112"/>
        <v>39.501102128317278</v>
      </c>
      <c r="BA58" s="134">
        <f t="shared" ca="1" si="112"/>
        <v>39.501102128317278</v>
      </c>
      <c r="BB58" s="134">
        <f t="shared" ref="BB58:CG58" ca="1" si="113">(2*BB49+BB50+(1/20)*BB51-0.305)*BB19</f>
        <v>39.501102128317278</v>
      </c>
      <c r="BC58" s="134">
        <f t="shared" ca="1" si="113"/>
        <v>39.501102128317278</v>
      </c>
      <c r="BD58" s="134">
        <f t="shared" ca="1" si="113"/>
        <v>39.501102128317278</v>
      </c>
      <c r="BE58" s="134">
        <f t="shared" ca="1" si="113"/>
        <v>39.501102128317278</v>
      </c>
      <c r="BF58" s="134">
        <f t="shared" ca="1" si="113"/>
        <v>39.501102128317278</v>
      </c>
      <c r="BG58" s="134">
        <f t="shared" ca="1" si="113"/>
        <v>39.501102128317278</v>
      </c>
      <c r="BH58" s="134">
        <f t="shared" ca="1" si="113"/>
        <v>39.501102128317278</v>
      </c>
      <c r="BI58" s="134">
        <f t="shared" ca="1" si="113"/>
        <v>39.501102128317278</v>
      </c>
      <c r="BJ58" s="134">
        <f t="shared" ca="1" si="113"/>
        <v>39.501102128317278</v>
      </c>
      <c r="BK58" s="134">
        <f t="shared" ca="1" si="113"/>
        <v>39.501102128317278</v>
      </c>
      <c r="BL58" s="134">
        <f t="shared" ca="1" si="113"/>
        <v>39.501102128317278</v>
      </c>
      <c r="BM58" s="134">
        <f t="shared" ca="1" si="113"/>
        <v>39.501102128317278</v>
      </c>
      <c r="BN58" s="134">
        <f t="shared" ca="1" si="113"/>
        <v>39.501102128317278</v>
      </c>
      <c r="BO58" s="134">
        <f t="shared" ca="1" si="113"/>
        <v>39.501102128317278</v>
      </c>
      <c r="BP58" s="134">
        <f t="shared" ca="1" si="113"/>
        <v>39.501102128317278</v>
      </c>
      <c r="BQ58" s="134">
        <f t="shared" ca="1" si="113"/>
        <v>39.501102128317278</v>
      </c>
      <c r="BR58" s="134">
        <f t="shared" ca="1" si="113"/>
        <v>39.501102128317278</v>
      </c>
      <c r="BS58" s="134">
        <f t="shared" ca="1" si="113"/>
        <v>39.501102128317278</v>
      </c>
      <c r="BT58" s="134">
        <f t="shared" ca="1" si="113"/>
        <v>39.501102128317278</v>
      </c>
      <c r="BU58" s="134">
        <f t="shared" ca="1" si="113"/>
        <v>39.501102128317278</v>
      </c>
      <c r="BV58" s="134">
        <f t="shared" ca="1" si="113"/>
        <v>39.501102128317278</v>
      </c>
      <c r="BW58" s="134">
        <f t="shared" ca="1" si="113"/>
        <v>39.501102128317278</v>
      </c>
      <c r="BX58" s="134">
        <f t="shared" ca="1" si="113"/>
        <v>39.501102128317278</v>
      </c>
      <c r="BY58" s="134">
        <f t="shared" ca="1" si="113"/>
        <v>39.501102128317278</v>
      </c>
      <c r="BZ58" s="134">
        <f t="shared" ca="1" si="113"/>
        <v>39.501102128317278</v>
      </c>
      <c r="CA58" s="134">
        <f t="shared" ca="1" si="113"/>
        <v>39.501102128317278</v>
      </c>
      <c r="CB58" s="134">
        <f t="shared" ca="1" si="113"/>
        <v>39.501102128317278</v>
      </c>
      <c r="CC58" s="134">
        <f t="shared" ca="1" si="113"/>
        <v>39.501102128317278</v>
      </c>
      <c r="CD58" s="134">
        <f t="shared" ca="1" si="113"/>
        <v>39.501102128317278</v>
      </c>
      <c r="CE58" s="134">
        <f t="shared" ca="1" si="113"/>
        <v>39.501102128317278</v>
      </c>
      <c r="CF58" s="134">
        <f t="shared" ca="1" si="113"/>
        <v>39.501102128317278</v>
      </c>
      <c r="CG58" s="134">
        <f t="shared" ca="1" si="113"/>
        <v>39.501102128317278</v>
      </c>
      <c r="CH58" s="134">
        <f t="shared" ref="CH58:DQ58" ca="1" si="114">(2*CH49+CH50+(1/20)*CH51-0.305)*CH19</f>
        <v>39.501102128317278</v>
      </c>
      <c r="CI58" s="134">
        <f t="shared" ca="1" si="114"/>
        <v>39.501102128317278</v>
      </c>
      <c r="CJ58" s="134">
        <f t="shared" ca="1" si="114"/>
        <v>39.501102128317278</v>
      </c>
      <c r="CK58" s="134">
        <f t="shared" ca="1" si="114"/>
        <v>39.501102128317278</v>
      </c>
      <c r="CL58" s="134">
        <f t="shared" ca="1" si="114"/>
        <v>39.501102128317278</v>
      </c>
      <c r="CM58" s="134">
        <f t="shared" ca="1" si="114"/>
        <v>39.501102128317278</v>
      </c>
      <c r="CN58" s="134">
        <f t="shared" ca="1" si="114"/>
        <v>39.501102128317278</v>
      </c>
      <c r="CO58" s="134">
        <f t="shared" ca="1" si="114"/>
        <v>39.501102128317278</v>
      </c>
      <c r="CP58" s="134">
        <f t="shared" ca="1" si="114"/>
        <v>39.501102128317278</v>
      </c>
      <c r="CQ58" s="134">
        <f t="shared" ca="1" si="114"/>
        <v>39.501102128317278</v>
      </c>
      <c r="CR58" s="134">
        <f t="shared" ca="1" si="114"/>
        <v>39.501102128317278</v>
      </c>
      <c r="CS58" s="134">
        <f t="shared" ca="1" si="114"/>
        <v>39.501102128317278</v>
      </c>
      <c r="CT58" s="134">
        <f t="shared" ca="1" si="114"/>
        <v>39.501102128317278</v>
      </c>
      <c r="CU58" s="134">
        <f t="shared" ca="1" si="114"/>
        <v>39.501102128317278</v>
      </c>
      <c r="CV58" s="134">
        <f t="shared" ca="1" si="114"/>
        <v>39.501102128317278</v>
      </c>
      <c r="CW58" s="134">
        <f t="shared" ca="1" si="114"/>
        <v>39.501102128317278</v>
      </c>
      <c r="CX58" s="134">
        <f t="shared" ca="1" si="114"/>
        <v>39.501102128317278</v>
      </c>
      <c r="CY58" s="134">
        <f t="shared" ca="1" si="114"/>
        <v>39.501102128317278</v>
      </c>
      <c r="CZ58" s="134">
        <f t="shared" ca="1" si="114"/>
        <v>39.501102128317278</v>
      </c>
      <c r="DA58" s="134">
        <f t="shared" ca="1" si="114"/>
        <v>39.501102128317278</v>
      </c>
      <c r="DB58" s="134">
        <f t="shared" ca="1" si="114"/>
        <v>39.501102128317278</v>
      </c>
      <c r="DC58" s="134">
        <f t="shared" ca="1" si="114"/>
        <v>39.501102128317278</v>
      </c>
      <c r="DD58" s="134">
        <f t="shared" ca="1" si="114"/>
        <v>39.501102128317278</v>
      </c>
      <c r="DE58" s="134">
        <f t="shared" ca="1" si="114"/>
        <v>39.501102128317278</v>
      </c>
      <c r="DF58" s="134">
        <f t="shared" ca="1" si="114"/>
        <v>39.501102128317278</v>
      </c>
      <c r="DG58" s="134">
        <f t="shared" ca="1" si="114"/>
        <v>39.501102128317278</v>
      </c>
      <c r="DH58" s="134">
        <f t="shared" ca="1" si="114"/>
        <v>39.501102128317278</v>
      </c>
      <c r="DI58" s="134">
        <f t="shared" ca="1" si="114"/>
        <v>39.501102128317278</v>
      </c>
      <c r="DJ58" s="134">
        <f t="shared" ca="1" si="114"/>
        <v>39.501102128317278</v>
      </c>
      <c r="DK58" s="134">
        <f t="shared" ca="1" si="114"/>
        <v>39.501102128317278</v>
      </c>
      <c r="DL58" s="134">
        <f t="shared" ca="1" si="114"/>
        <v>39.501102128317278</v>
      </c>
      <c r="DM58" s="134">
        <f t="shared" ca="1" si="114"/>
        <v>39.501102128317278</v>
      </c>
      <c r="DN58" s="134">
        <f t="shared" ca="1" si="114"/>
        <v>39.501102128317278</v>
      </c>
      <c r="DO58" s="134">
        <f t="shared" ca="1" si="114"/>
        <v>39.501102128317278</v>
      </c>
      <c r="DP58" s="134">
        <f t="shared" ca="1" si="114"/>
        <v>39.501102128317278</v>
      </c>
      <c r="DQ58" s="134">
        <f t="shared" ca="1" si="114"/>
        <v>39.501102128317278</v>
      </c>
      <c r="DS58" s="128" t="s">
        <v>219</v>
      </c>
      <c r="DT58" s="135">
        <f ca="1"/>
        <v>87.997755188200827</v>
      </c>
      <c r="DU58" s="135">
        <f ca="1"/>
        <v>-14.636252867080108</v>
      </c>
      <c r="DV58" s="135">
        <f ca="1"/>
        <v>1.9757875542319017</v>
      </c>
      <c r="DW58" s="135">
        <f ca="1"/>
        <v>88.201907164604194</v>
      </c>
      <c r="DX58" s="135">
        <f ca="1"/>
        <v>-12.441704640634638</v>
      </c>
      <c r="DY58" s="135">
        <f ca="1"/>
        <v>2.9409709216706617</v>
      </c>
      <c r="DZ58" s="127">
        <f ca="1"/>
        <v>2.4060961910207959</v>
      </c>
      <c r="EA58" s="127">
        <f t="shared" ca="1" si="75"/>
        <v>5.7892988804447825</v>
      </c>
      <c r="EB58" s="127">
        <f t="shared" ca="1" si="76"/>
        <v>3.0074110774146661</v>
      </c>
      <c r="EC58" s="127">
        <f ca="1"/>
        <v>-0.15472790510147461</v>
      </c>
      <c r="ED58" s="127">
        <f ca="1"/>
        <v>-5.6114236793364682</v>
      </c>
      <c r="EE58" s="127">
        <f t="shared" ca="1" si="9"/>
        <v>-5.6114236793364682</v>
      </c>
      <c r="EF58" s="126">
        <f t="shared" ca="1" si="10"/>
        <v>8</v>
      </c>
      <c r="EH58" s="127"/>
      <c r="EI58" s="127"/>
      <c r="EJ58" s="127"/>
      <c r="EK58" s="127"/>
      <c r="EL58" s="128">
        <v>433</v>
      </c>
      <c r="EM58" s="237">
        <f ca="1">IF(Calculator!$C$3,OFFSET('SPD Library'!B58,0,Calculator!$C$3-1),Calculator!C59)</f>
        <v>0.67840999999999996</v>
      </c>
      <c r="EN58" s="127">
        <f ca="1">RefCalc!B58</f>
        <v>2.0239278340336728</v>
      </c>
      <c r="EO58" s="127">
        <f ca="1">RefCalc!F58</f>
        <v>0.8593310694186469</v>
      </c>
      <c r="EP58" s="127"/>
    </row>
    <row r="59" spans="21:146" ht="13.5" customHeight="1">
      <c r="U59" s="133" t="s">
        <v>121</v>
      </c>
      <c r="V59" s="134">
        <f t="shared" ref="V59:BA59" ca="1" si="115">100*(V57/V58)^($EI$12*V21)</f>
        <v>100</v>
      </c>
      <c r="W59" s="134">
        <f t="shared" ca="1" si="115"/>
        <v>76.619359769686156</v>
      </c>
      <c r="X59" s="134">
        <f t="shared" ca="1" si="115"/>
        <v>46.690412409942482</v>
      </c>
      <c r="Y59" s="134">
        <f t="shared" ca="1" si="115"/>
        <v>20.817873791462407</v>
      </c>
      <c r="Z59" s="134">
        <f t="shared" ca="1" si="115"/>
        <v>55.233933575728692</v>
      </c>
      <c r="AA59" s="134">
        <f t="shared" ca="1" si="115"/>
        <v>34.571192255386507</v>
      </c>
      <c r="AB59" s="134">
        <f t="shared" ca="1" si="115"/>
        <v>36.628537588101899</v>
      </c>
      <c r="AC59" s="134">
        <f t="shared" ca="1" si="115"/>
        <v>28.438929107852566</v>
      </c>
      <c r="AD59" s="134">
        <f t="shared" ca="1" si="115"/>
        <v>27.950752725835464</v>
      </c>
      <c r="AE59" s="134">
        <f t="shared" ca="1" si="115"/>
        <v>19.333773825811736</v>
      </c>
      <c r="AF59" s="134">
        <f t="shared" ca="1" si="115"/>
        <v>60.106731528385104</v>
      </c>
      <c r="AG59" s="134">
        <f t="shared" ca="1" si="115"/>
        <v>41.460301849262649</v>
      </c>
      <c r="AH59" s="134">
        <f t="shared" ca="1" si="115"/>
        <v>47.476178874167523</v>
      </c>
      <c r="AI59" s="134">
        <f t="shared" ca="1" si="115"/>
        <v>29.811503844166648</v>
      </c>
      <c r="AJ59" s="134">
        <f t="shared" ca="1" si="115"/>
        <v>62.141597517477841</v>
      </c>
      <c r="AK59" s="134">
        <f t="shared" ca="1" si="115"/>
        <v>58.493191759299258</v>
      </c>
      <c r="AL59" s="134">
        <f t="shared" ca="1" si="115"/>
        <v>33.608502948708789</v>
      </c>
      <c r="AM59" s="134">
        <f t="shared" ca="1" si="115"/>
        <v>35.202236832519354</v>
      </c>
      <c r="AN59" s="134">
        <f t="shared" ca="1" si="115"/>
        <v>42.174185985324826</v>
      </c>
      <c r="AO59" s="134">
        <f t="shared" ca="1" si="115"/>
        <v>56.97009345603049</v>
      </c>
      <c r="AP59" s="134">
        <f t="shared" ca="1" si="115"/>
        <v>51.673805015391274</v>
      </c>
      <c r="AQ59" s="134">
        <f t="shared" ca="1" si="115"/>
        <v>75.000662272735681</v>
      </c>
      <c r="AR59" s="134">
        <f t="shared" ca="1" si="115"/>
        <v>65.01918552357678</v>
      </c>
      <c r="AS59" s="134">
        <f t="shared" ca="1" si="115"/>
        <v>85.476977051774824</v>
      </c>
      <c r="AT59" s="134">
        <f t="shared" ca="1" si="115"/>
        <v>82.538008058719853</v>
      </c>
      <c r="AU59" s="134">
        <f t="shared" ca="1" si="115"/>
        <v>56.910612046041187</v>
      </c>
      <c r="AV59" s="134">
        <f t="shared" ca="1" si="115"/>
        <v>81.020539902440888</v>
      </c>
      <c r="AW59" s="134">
        <f t="shared" ca="1" si="115"/>
        <v>61.281483357745593</v>
      </c>
      <c r="AX59" s="134">
        <f t="shared" ca="1" si="115"/>
        <v>29.453376721956452</v>
      </c>
      <c r="AY59" s="134">
        <f t="shared" ca="1" si="115"/>
        <v>77.74340152352984</v>
      </c>
      <c r="AZ59" s="134">
        <f t="shared" ca="1" si="115"/>
        <v>51.142745887262542</v>
      </c>
      <c r="BA59" s="134">
        <f t="shared" ca="1" si="115"/>
        <v>80.416953818391562</v>
      </c>
      <c r="BB59" s="134">
        <f t="shared" ref="BB59:CG59" ca="1" si="116">100*(BB57/BB58)^($EI$12*BB21)</f>
        <v>62.748341317112846</v>
      </c>
      <c r="BC59" s="134">
        <f t="shared" ca="1" si="116"/>
        <v>82.981843446578225</v>
      </c>
      <c r="BD59" s="134">
        <f t="shared" ca="1" si="116"/>
        <v>48.290722708833158</v>
      </c>
      <c r="BE59" s="134">
        <f t="shared" ca="1" si="116"/>
        <v>30.065875807568609</v>
      </c>
      <c r="BF59" s="134">
        <f t="shared" ca="1" si="116"/>
        <v>71.056415591201144</v>
      </c>
      <c r="BG59" s="134">
        <f t="shared" ca="1" si="116"/>
        <v>35.000920624457372</v>
      </c>
      <c r="BH59" s="134">
        <f t="shared" ca="1" si="116"/>
        <v>78.729329784909211</v>
      </c>
      <c r="BI59" s="134">
        <f t="shared" ca="1" si="116"/>
        <v>24.493960303369583</v>
      </c>
      <c r="BJ59" s="134">
        <f t="shared" ca="1" si="116"/>
        <v>37.543169997123158</v>
      </c>
      <c r="BK59" s="134">
        <f t="shared" ca="1" si="116"/>
        <v>81.787757950180819</v>
      </c>
      <c r="BL59" s="134">
        <f t="shared" ca="1" si="116"/>
        <v>56.906175909268761</v>
      </c>
      <c r="BM59" s="134">
        <f t="shared" ca="1" si="116"/>
        <v>61.529786785995441</v>
      </c>
      <c r="BN59" s="134">
        <f t="shared" ca="1" si="116"/>
        <v>19.271518811356085</v>
      </c>
      <c r="BO59" s="134">
        <f t="shared" ca="1" si="116"/>
        <v>46.273315712090749</v>
      </c>
      <c r="BP59" s="134">
        <f t="shared" ca="1" si="116"/>
        <v>54.902976611345785</v>
      </c>
      <c r="BQ59" s="134">
        <f t="shared" ca="1" si="116"/>
        <v>58.817312877874961</v>
      </c>
      <c r="BR59" s="134">
        <f t="shared" ca="1" si="116"/>
        <v>68.494308091522043</v>
      </c>
      <c r="BS59" s="134">
        <f t="shared" ca="1" si="116"/>
        <v>34.739533934193759</v>
      </c>
      <c r="BT59" s="134">
        <f t="shared" ca="1" si="116"/>
        <v>42.914415231463032</v>
      </c>
      <c r="BU59" s="134">
        <f t="shared" ca="1" si="116"/>
        <v>46.76705535779292</v>
      </c>
      <c r="BV59" s="134">
        <f t="shared" ca="1" si="116"/>
        <v>30.681920541792707</v>
      </c>
      <c r="BW59" s="134">
        <f t="shared" ca="1" si="116"/>
        <v>39.283701339388259</v>
      </c>
      <c r="BX59" s="134">
        <f t="shared" ca="1" si="116"/>
        <v>81.177564197161686</v>
      </c>
      <c r="BY59" s="134">
        <f t="shared" ca="1" si="116"/>
        <v>76.679083914571905</v>
      </c>
      <c r="BZ59" s="134">
        <f t="shared" ca="1" si="116"/>
        <v>62.218476876839844</v>
      </c>
      <c r="CA59" s="134">
        <f t="shared" ca="1" si="116"/>
        <v>47.471416612597281</v>
      </c>
      <c r="CB59" s="134">
        <f t="shared" ca="1" si="116"/>
        <v>43.679623469309647</v>
      </c>
      <c r="CC59" s="134">
        <f t="shared" ca="1" si="116"/>
        <v>81.045453685570365</v>
      </c>
      <c r="CD59" s="134">
        <f t="shared" ca="1" si="116"/>
        <v>82.351354040127305</v>
      </c>
      <c r="CE59" s="134">
        <f t="shared" ca="1" si="116"/>
        <v>67.561150027918387</v>
      </c>
      <c r="CF59" s="134">
        <f t="shared" ca="1" si="116"/>
        <v>55.295734027366215</v>
      </c>
      <c r="CG59" s="134">
        <f t="shared" ca="1" si="116"/>
        <v>24.069102987851416</v>
      </c>
      <c r="CH59" s="134">
        <f t="shared" ref="CH59:DM59" ca="1" si="117">100*(CH57/CH58)^($EI$12*CH21)</f>
        <v>48.474068765060146</v>
      </c>
      <c r="CI59" s="134">
        <f t="shared" ca="1" si="117"/>
        <v>29.525482573554839</v>
      </c>
      <c r="CJ59" s="134">
        <f t="shared" ca="1" si="117"/>
        <v>34.635801896596433</v>
      </c>
      <c r="CK59" s="134">
        <f t="shared" ca="1" si="117"/>
        <v>37.719492059486704</v>
      </c>
      <c r="CL59" s="134">
        <f t="shared" ca="1" si="117"/>
        <v>52.946617531829631</v>
      </c>
      <c r="CM59" s="134">
        <f t="shared" ca="1" si="117"/>
        <v>41.201600395901075</v>
      </c>
      <c r="CN59" s="134">
        <f t="shared" ca="1" si="117"/>
        <v>63.056888317144519</v>
      </c>
      <c r="CO59" s="134">
        <f t="shared" ca="1" si="117"/>
        <v>25.611183870417754</v>
      </c>
      <c r="CP59" s="134">
        <f t="shared" ca="1" si="117"/>
        <v>66.75861154557407</v>
      </c>
      <c r="CQ59" s="134">
        <f t="shared" ca="1" si="117"/>
        <v>47.091994756893648</v>
      </c>
      <c r="CR59" s="134">
        <f t="shared" ca="1" si="117"/>
        <v>19.050507345989249</v>
      </c>
      <c r="CS59" s="134">
        <f t="shared" ca="1" si="117"/>
        <v>23.810774539440764</v>
      </c>
      <c r="CT59" s="134">
        <f t="shared" ca="1" si="117"/>
        <v>37.405446854330812</v>
      </c>
      <c r="CU59" s="134">
        <f t="shared" ca="1" si="117"/>
        <v>33.513767677973767</v>
      </c>
      <c r="CV59" s="134">
        <f t="shared" ca="1" si="117"/>
        <v>33.589124443300847</v>
      </c>
      <c r="CW59" s="134">
        <f t="shared" ca="1" si="117"/>
        <v>63.552283095542137</v>
      </c>
      <c r="CX59" s="134">
        <f t="shared" ca="1" si="117"/>
        <v>54.182133671074929</v>
      </c>
      <c r="CY59" s="134">
        <f t="shared" ca="1" si="117"/>
        <v>32.644088584617137</v>
      </c>
      <c r="CZ59" s="134">
        <f t="shared" ca="1" si="117"/>
        <v>80.641073646506143</v>
      </c>
      <c r="DA59" s="134">
        <f t="shared" ca="1" si="117"/>
        <v>61.947909257096676</v>
      </c>
      <c r="DB59" s="134">
        <f t="shared" ca="1" si="117"/>
        <v>18.950323226767985</v>
      </c>
      <c r="DC59" s="134">
        <f t="shared" ca="1" si="117"/>
        <v>29.675098437975301</v>
      </c>
      <c r="DD59" s="134">
        <f t="shared" ca="1" si="117"/>
        <v>53.544008329815703</v>
      </c>
      <c r="DE59" s="134">
        <f t="shared" ca="1" si="117"/>
        <v>28.125525423997555</v>
      </c>
      <c r="DF59" s="134">
        <f t="shared" ca="1" si="117"/>
        <v>49.24139336454288</v>
      </c>
      <c r="DG59" s="134">
        <f t="shared" ca="1" si="117"/>
        <v>26.497984042157096</v>
      </c>
      <c r="DH59" s="134">
        <f t="shared" ca="1" si="117"/>
        <v>31.074292731419629</v>
      </c>
      <c r="DI59" s="134">
        <f t="shared" ca="1" si="117"/>
        <v>71.233510382647452</v>
      </c>
      <c r="DJ59" s="134">
        <f t="shared" ca="1" si="117"/>
        <v>43.286545931282035</v>
      </c>
      <c r="DK59" s="134">
        <f t="shared" ca="1" si="117"/>
        <v>54.919104966435917</v>
      </c>
      <c r="DL59" s="134">
        <f t="shared" ca="1" si="117"/>
        <v>27.249445626166874</v>
      </c>
      <c r="DM59" s="134">
        <f t="shared" ca="1" si="117"/>
        <v>57.961541244700463</v>
      </c>
      <c r="DN59" s="134">
        <f t="shared" ref="DN59:DQ59" ca="1" si="118">100*(DN57/DN58)^($EI$12*DN21)</f>
        <v>67.610081110090377</v>
      </c>
      <c r="DO59" s="134">
        <f t="shared" ca="1" si="118"/>
        <v>37.942029561882372</v>
      </c>
      <c r="DP59" s="134">
        <f t="shared" ca="1" si="118"/>
        <v>49.749721852775579</v>
      </c>
      <c r="DQ59" s="134">
        <f t="shared" ca="1" si="118"/>
        <v>37.98942249750425</v>
      </c>
      <c r="DS59" s="128" t="s">
        <v>220</v>
      </c>
      <c r="DT59" s="135">
        <f ca="1"/>
        <v>84.824557250682048</v>
      </c>
      <c r="DU59" s="135">
        <f ca="1"/>
        <v>-17.311613352763686</v>
      </c>
      <c r="DV59" s="135">
        <f ca="1"/>
        <v>0.98547229591074503</v>
      </c>
      <c r="DW59" s="135">
        <f ca="1"/>
        <v>84.762062924965051</v>
      </c>
      <c r="DX59" s="135">
        <f ca="1"/>
        <v>-15.213729467606528</v>
      </c>
      <c r="DY59" s="135">
        <f ca="1"/>
        <v>1.6294732716993459</v>
      </c>
      <c r="DZ59" s="127">
        <f ca="1"/>
        <v>2.1953950881710522</v>
      </c>
      <c r="EA59" s="127">
        <f t="shared" ca="1" si="75"/>
        <v>4.8197595931655819</v>
      </c>
      <c r="EB59" s="127">
        <f t="shared" ca="1" si="76"/>
        <v>3.0847285206987176</v>
      </c>
      <c r="EC59" s="127">
        <f ca="1"/>
        <v>-0.13909865715684577</v>
      </c>
      <c r="ED59" s="127">
        <f ca="1"/>
        <v>-2.8553095334862348</v>
      </c>
      <c r="EE59" s="127">
        <f t="shared" ca="1" si="9"/>
        <v>-2.8553095334862348</v>
      </c>
      <c r="EF59" s="126">
        <f t="shared" ca="1" si="10"/>
        <v>8</v>
      </c>
      <c r="EH59" s="127"/>
      <c r="EI59" s="127"/>
      <c r="EJ59" s="127"/>
      <c r="EK59" s="127"/>
      <c r="EL59" s="128">
        <v>434</v>
      </c>
      <c r="EM59" s="237">
        <f ca="1">IF(Calculator!$C$3,OFFSET('SPD Library'!B59,0,Calculator!$C$3-1),Calculator!C60)</f>
        <v>0.83919999999999995</v>
      </c>
      <c r="EN59" s="127">
        <f ca="1">RefCalc!B59</f>
        <v>2.5036191069133098</v>
      </c>
      <c r="EO59" s="127">
        <f ca="1">RefCalc!F59</f>
        <v>0.87653627207441265</v>
      </c>
      <c r="EP59" s="127"/>
    </row>
    <row r="60" spans="21:146" ht="13.5" customHeight="1">
      <c r="U60" s="133" t="s">
        <v>122</v>
      </c>
      <c r="V60" s="134">
        <f t="shared" ref="V60:BA60" ca="1" si="119">(4/$EI$12)*((V59/100)^0.5)*(V58+4)*(V17^0.25)</f>
        <v>238.02650952152914</v>
      </c>
      <c r="W60" s="134">
        <f t="shared" ca="1" si="119"/>
        <v>208.3505193778212</v>
      </c>
      <c r="X60" s="134">
        <f t="shared" ca="1" si="119"/>
        <v>162.644425598769</v>
      </c>
      <c r="Y60" s="134">
        <f t="shared" ca="1" si="119"/>
        <v>108.60342299786069</v>
      </c>
      <c r="Z60" s="134">
        <f t="shared" ca="1" si="119"/>
        <v>176.90019625346619</v>
      </c>
      <c r="AA60" s="134">
        <f t="shared" ca="1" si="119"/>
        <v>139.95309486086771</v>
      </c>
      <c r="AB60" s="134">
        <f t="shared" ca="1" si="119"/>
        <v>144.05724928874872</v>
      </c>
      <c r="AC60" s="134">
        <f t="shared" ca="1" si="119"/>
        <v>126.93516368267836</v>
      </c>
      <c r="AD60" s="134">
        <f t="shared" ca="1" si="119"/>
        <v>125.84097721010319</v>
      </c>
      <c r="AE60" s="134">
        <f t="shared" ca="1" si="119"/>
        <v>104.66070236839971</v>
      </c>
      <c r="AF60" s="134">
        <f t="shared" ca="1" si="119"/>
        <v>184.53845674179243</v>
      </c>
      <c r="AG60" s="134">
        <f t="shared" ca="1" si="119"/>
        <v>153.26449475471961</v>
      </c>
      <c r="AH60" s="134">
        <f t="shared" ca="1" si="119"/>
        <v>164.00731048360569</v>
      </c>
      <c r="AI60" s="134">
        <f t="shared" ca="1" si="119"/>
        <v>129.96226460483697</v>
      </c>
      <c r="AJ60" s="134">
        <f t="shared" ca="1" si="119"/>
        <v>187.63615934042471</v>
      </c>
      <c r="AK60" s="134">
        <f t="shared" ca="1" si="119"/>
        <v>182.04467839919437</v>
      </c>
      <c r="AL60" s="134">
        <f t="shared" ca="1" si="119"/>
        <v>137.99072992862443</v>
      </c>
      <c r="AM60" s="134">
        <f t="shared" ca="1" si="119"/>
        <v>141.22463412735164</v>
      </c>
      <c r="AN60" s="134">
        <f t="shared" ca="1" si="119"/>
        <v>154.57835543557613</v>
      </c>
      <c r="AO60" s="134">
        <f t="shared" ca="1" si="119"/>
        <v>179.65892387301091</v>
      </c>
      <c r="AP60" s="134">
        <f t="shared" ca="1" si="119"/>
        <v>171.1041523511569</v>
      </c>
      <c r="AQ60" s="134">
        <f t="shared" ca="1" si="119"/>
        <v>206.13791414389084</v>
      </c>
      <c r="AR60" s="134">
        <f t="shared" ca="1" si="119"/>
        <v>191.93142622247359</v>
      </c>
      <c r="AS60" s="134">
        <f t="shared" ca="1" si="119"/>
        <v>220.06445742512489</v>
      </c>
      <c r="AT60" s="134">
        <f t="shared" ca="1" si="119"/>
        <v>216.24810970268541</v>
      </c>
      <c r="AU60" s="134">
        <f t="shared" ca="1" si="119"/>
        <v>179.56511011673473</v>
      </c>
      <c r="AV60" s="134">
        <f t="shared" ca="1" si="119"/>
        <v>214.25101818817402</v>
      </c>
      <c r="AW60" s="134">
        <f t="shared" ca="1" si="119"/>
        <v>186.33307996048205</v>
      </c>
      <c r="AX60" s="134">
        <f t="shared" ca="1" si="119"/>
        <v>129.17928433463996</v>
      </c>
      <c r="AY60" s="134">
        <f t="shared" ca="1" si="119"/>
        <v>209.87325456457168</v>
      </c>
      <c r="AZ60" s="134">
        <f t="shared" ca="1" si="119"/>
        <v>170.22265067749146</v>
      </c>
      <c r="BA60" s="134">
        <f t="shared" ca="1" si="119"/>
        <v>213.45146362879311</v>
      </c>
      <c r="BB60" s="134">
        <f t="shared" ref="BB60:CG60" ca="1" si="120">(4/$EI$12)*((BB59/100)^0.5)*(BB58+4)*(BB17^0.25)</f>
        <v>188.54996371337873</v>
      </c>
      <c r="BC60" s="134">
        <f t="shared" ca="1" si="120"/>
        <v>216.82875057453469</v>
      </c>
      <c r="BD60" s="134">
        <f t="shared" ca="1" si="120"/>
        <v>165.40825520805947</v>
      </c>
      <c r="BE60" s="134">
        <f t="shared" ca="1" si="120"/>
        <v>130.51554993931916</v>
      </c>
      <c r="BF60" s="134">
        <f t="shared" ca="1" si="120"/>
        <v>200.64436903025177</v>
      </c>
      <c r="BG60" s="134">
        <f t="shared" ca="1" si="120"/>
        <v>140.82023408212439</v>
      </c>
      <c r="BH60" s="134">
        <f t="shared" ca="1" si="120"/>
        <v>211.19984991118127</v>
      </c>
      <c r="BI60" s="134">
        <f t="shared" ca="1" si="120"/>
        <v>117.80258836143115</v>
      </c>
      <c r="BJ60" s="134">
        <f t="shared" ca="1" si="120"/>
        <v>145.84474921648638</v>
      </c>
      <c r="BK60" s="134">
        <f t="shared" ca="1" si="120"/>
        <v>215.26304513938177</v>
      </c>
      <c r="BL60" s="134">
        <f t="shared" ca="1" si="120"/>
        <v>179.55811150186219</v>
      </c>
      <c r="BM60" s="134">
        <f t="shared" ca="1" si="120"/>
        <v>186.71019526381087</v>
      </c>
      <c r="BN60" s="134">
        <f t="shared" ca="1" si="120"/>
        <v>104.49206206096191</v>
      </c>
      <c r="BO60" s="134">
        <f t="shared" ca="1" si="120"/>
        <v>161.91632496573618</v>
      </c>
      <c r="BP60" s="134">
        <f t="shared" ca="1" si="120"/>
        <v>176.36941460290876</v>
      </c>
      <c r="BQ60" s="134">
        <f t="shared" ca="1" si="120"/>
        <v>182.54835250277603</v>
      </c>
      <c r="BR60" s="134">
        <f t="shared" ca="1" si="120"/>
        <v>196.9938053164698</v>
      </c>
      <c r="BS60" s="134">
        <f t="shared" ca="1" si="120"/>
        <v>140.29342630754542</v>
      </c>
      <c r="BT60" s="134">
        <f t="shared" ca="1" si="120"/>
        <v>155.92901216456792</v>
      </c>
      <c r="BU60" s="134">
        <f t="shared" ca="1" si="120"/>
        <v>162.77786238149093</v>
      </c>
      <c r="BV60" s="134">
        <f t="shared" ca="1" si="120"/>
        <v>131.8458907033114</v>
      </c>
      <c r="BW60" s="134">
        <f t="shared" ca="1" si="120"/>
        <v>149.18718808688908</v>
      </c>
      <c r="BX60" s="134">
        <f t="shared" ca="1" si="120"/>
        <v>214.4585355061339</v>
      </c>
      <c r="BY60" s="134">
        <f t="shared" ca="1" si="120"/>
        <v>208.43170729610006</v>
      </c>
      <c r="BZ60" s="134">
        <f t="shared" ca="1" si="120"/>
        <v>187.752191832557</v>
      </c>
      <c r="CA60" s="134">
        <f t="shared" ca="1" si="120"/>
        <v>163.99908461836307</v>
      </c>
      <c r="CB60" s="134">
        <f t="shared" ca="1" si="120"/>
        <v>157.31305715766126</v>
      </c>
      <c r="CC60" s="134">
        <f t="shared" ca="1" si="120"/>
        <v>214.28395670678191</v>
      </c>
      <c r="CD60" s="134">
        <f t="shared" ca="1" si="120"/>
        <v>216.00345620703351</v>
      </c>
      <c r="CE60" s="134">
        <f t="shared" ca="1" si="120"/>
        <v>195.64729367437354</v>
      </c>
      <c r="CF60" s="134">
        <f t="shared" ca="1" si="120"/>
        <v>176.99913412523983</v>
      </c>
      <c r="CG60" s="134">
        <f t="shared" ca="1" si="120"/>
        <v>116.77645324768007</v>
      </c>
      <c r="CH60" s="134">
        <f t="shared" ref="CH60:DM60" ca="1" si="121">(4/$EI$12)*((CH59/100)^0.5)*(CH58+4)*(CH17^0.25)</f>
        <v>165.72196163433938</v>
      </c>
      <c r="CI60" s="134">
        <f t="shared" ca="1" si="121"/>
        <v>129.33731185932393</v>
      </c>
      <c r="CJ60" s="134">
        <f t="shared" ca="1" si="121"/>
        <v>140.0838120538717</v>
      </c>
      <c r="CK60" s="134">
        <f t="shared" ca="1" si="121"/>
        <v>146.18682906992825</v>
      </c>
      <c r="CL60" s="134">
        <f t="shared" ca="1" si="121"/>
        <v>173.19862439644791</v>
      </c>
      <c r="CM60" s="134">
        <f t="shared" ca="1" si="121"/>
        <v>152.78558130606757</v>
      </c>
      <c r="CN60" s="134">
        <f t="shared" ca="1" si="121"/>
        <v>189.01296546873556</v>
      </c>
      <c r="CO60" s="134">
        <f t="shared" ca="1" si="121"/>
        <v>120.4592500683903</v>
      </c>
      <c r="CP60" s="134">
        <f t="shared" ca="1" si="121"/>
        <v>194.48180467578547</v>
      </c>
      <c r="CQ60" s="134">
        <f t="shared" ca="1" si="121"/>
        <v>163.34237710888323</v>
      </c>
      <c r="CR60" s="134">
        <f t="shared" ca="1" si="121"/>
        <v>103.89116136300204</v>
      </c>
      <c r="CS60" s="134">
        <f t="shared" ca="1" si="121"/>
        <v>116.14809455051724</v>
      </c>
      <c r="CT60" s="134">
        <f t="shared" ca="1" si="121"/>
        <v>145.57699542650778</v>
      </c>
      <c r="CU60" s="134">
        <f t="shared" ca="1" si="121"/>
        <v>137.79610932320611</v>
      </c>
      <c r="CV60" s="134">
        <f t="shared" ca="1" si="121"/>
        <v>137.95094178805795</v>
      </c>
      <c r="CW60" s="134">
        <f t="shared" ca="1" si="121"/>
        <v>189.75398559343154</v>
      </c>
      <c r="CX60" s="134">
        <f t="shared" ca="1" si="121"/>
        <v>175.20777713167033</v>
      </c>
      <c r="CY60" s="134">
        <f t="shared" ca="1" si="121"/>
        <v>135.99645941024889</v>
      </c>
      <c r="CZ60" s="134">
        <f t="shared" ca="1" si="121"/>
        <v>213.74869834204608</v>
      </c>
      <c r="DA60" s="134">
        <f t="shared" ca="1" si="121"/>
        <v>187.34351088798934</v>
      </c>
      <c r="DB60" s="134">
        <f t="shared" ca="1" si="121"/>
        <v>103.61762627271575</v>
      </c>
      <c r="DC60" s="134">
        <f t="shared" ca="1" si="121"/>
        <v>129.66459628447492</v>
      </c>
      <c r="DD60" s="134">
        <f t="shared" ca="1" si="121"/>
        <v>174.17297414519211</v>
      </c>
      <c r="DE60" s="134">
        <f t="shared" ca="1" si="121"/>
        <v>126.23379835574204</v>
      </c>
      <c r="DF60" s="134">
        <f t="shared" ca="1" si="121"/>
        <v>167.0284668688511</v>
      </c>
      <c r="DG60" s="134">
        <f t="shared" ca="1" si="121"/>
        <v>122.52698447165301</v>
      </c>
      <c r="DH60" s="134">
        <f t="shared" ca="1" si="121"/>
        <v>132.68626045228083</v>
      </c>
      <c r="DI60" s="134">
        <f t="shared" ca="1" si="121"/>
        <v>200.89424766583687</v>
      </c>
      <c r="DJ60" s="134">
        <f t="shared" ca="1" si="121"/>
        <v>156.60361907782007</v>
      </c>
      <c r="DK60" s="134">
        <f t="shared" ca="1" si="121"/>
        <v>176.39531793135833</v>
      </c>
      <c r="DL60" s="134">
        <f t="shared" ca="1" si="121"/>
        <v>124.25222192003827</v>
      </c>
      <c r="DM60" s="134">
        <f t="shared" ca="1" si="121"/>
        <v>181.21547871456488</v>
      </c>
      <c r="DN60" s="134">
        <f t="shared" ref="DN60:DQ60" ca="1" si="122">(4/$EI$12)*((DN59/100)^0.5)*(DN58+4)*(DN17^0.25)</f>
        <v>195.71812951032493</v>
      </c>
      <c r="DO60" s="134">
        <f t="shared" ca="1" si="122"/>
        <v>146.61743149744444</v>
      </c>
      <c r="DP60" s="134">
        <f t="shared" ca="1" si="122"/>
        <v>167.88838697360799</v>
      </c>
      <c r="DQ60" s="134">
        <f t="shared" ca="1" si="122"/>
        <v>146.70897196145637</v>
      </c>
      <c r="DS60" s="128" t="s">
        <v>221</v>
      </c>
      <c r="DT60" s="135">
        <f ca="1"/>
        <v>73.681120880351301</v>
      </c>
      <c r="DU60" s="135">
        <f ca="1"/>
        <v>-28.707165328393273</v>
      </c>
      <c r="DV60" s="135">
        <f ca="1"/>
        <v>1.3205522026483438</v>
      </c>
      <c r="DW60" s="135">
        <f ca="1"/>
        <v>73.517148067818795</v>
      </c>
      <c r="DX60" s="135">
        <f ca="1"/>
        <v>-25.554050095767188</v>
      </c>
      <c r="DY60" s="135">
        <f ca="1"/>
        <v>2.0668556143123133</v>
      </c>
      <c r="DZ60" s="127">
        <f ca="1"/>
        <v>3.2443784513724276</v>
      </c>
      <c r="EA60" s="127">
        <f t="shared" ca="1" si="75"/>
        <v>10.525991535729752</v>
      </c>
      <c r="EB60" s="127">
        <f t="shared" ca="1" si="76"/>
        <v>3.0956242722805789</v>
      </c>
      <c r="EC60" s="127">
        <f ca="1"/>
        <v>-0.14196955121418758</v>
      </c>
      <c r="ED60" s="127">
        <f ca="1"/>
        <v>-1.9903212587954897</v>
      </c>
      <c r="EE60" s="127">
        <f t="shared" ca="1" si="9"/>
        <v>-1.9903212587954897</v>
      </c>
      <c r="EF60" s="126">
        <f t="shared" ca="1" si="10"/>
        <v>8</v>
      </c>
      <c r="EK60" s="127"/>
      <c r="EL60" s="128">
        <v>435</v>
      </c>
      <c r="EM60" s="237">
        <f ca="1">IF(Calculator!$C$3,OFFSET('SPD Library'!B60,0,Calculator!$C$3-1),Calculator!C61)</f>
        <v>1</v>
      </c>
      <c r="EN60" s="127">
        <f ca="1">RefCalc!B60</f>
        <v>2.9833402131950786</v>
      </c>
      <c r="EO60" s="127">
        <f ca="1">RefCalc!F60</f>
        <v>0.8937414747301784</v>
      </c>
      <c r="EP60" s="127"/>
    </row>
    <row r="61" spans="21:146" ht="13.5" customHeight="1">
      <c r="U61" s="133" t="s">
        <v>123</v>
      </c>
      <c r="V61" s="134">
        <f t="shared" ref="V61:BA61" ca="1" si="123">(V56*(V52^2+V53^2)^0.5)/(V46+V47+(21/20)*V48)</f>
        <v>4.204794240704135E-3</v>
      </c>
      <c r="W61" s="134">
        <f t="shared" ca="1" si="123"/>
        <v>37.943095762426466</v>
      </c>
      <c r="X61" s="134">
        <f t="shared" ca="1" si="123"/>
        <v>120.03214304605038</v>
      </c>
      <c r="Y61" s="134">
        <f t="shared" ca="1" si="123"/>
        <v>50.167527057748153</v>
      </c>
      <c r="Z61" s="134">
        <f t="shared" ca="1" si="123"/>
        <v>72.329012501788654</v>
      </c>
      <c r="AA61" s="134">
        <f t="shared" ca="1" si="123"/>
        <v>160.84753387912991</v>
      </c>
      <c r="AB61" s="134">
        <f t="shared" ca="1" si="123"/>
        <v>66.975502803422373</v>
      </c>
      <c r="AC61" s="134">
        <f t="shared" ca="1" si="123"/>
        <v>156.97518106667349</v>
      </c>
      <c r="AD61" s="134">
        <f t="shared" ca="1" si="123"/>
        <v>135.33415190926391</v>
      </c>
      <c r="AE61" s="134">
        <f t="shared" ca="1" si="123"/>
        <v>4.3219129568814214</v>
      </c>
      <c r="AF61" s="134">
        <f t="shared" ca="1" si="123"/>
        <v>122.85244185308601</v>
      </c>
      <c r="AG61" s="134">
        <f t="shared" ca="1" si="123"/>
        <v>155.47521164237483</v>
      </c>
      <c r="AH61" s="134">
        <f t="shared" ca="1" si="123"/>
        <v>157.99776361857977</v>
      </c>
      <c r="AI61" s="134">
        <f t="shared" ca="1" si="123"/>
        <v>91.60783061305996</v>
      </c>
      <c r="AJ61" s="134">
        <f t="shared" ca="1" si="123"/>
        <v>17.668419744169089</v>
      </c>
      <c r="AK61" s="134">
        <f t="shared" ca="1" si="123"/>
        <v>38.159898255016714</v>
      </c>
      <c r="AL61" s="134">
        <f t="shared" ca="1" si="123"/>
        <v>89.779217196883351</v>
      </c>
      <c r="AM61" s="134">
        <f t="shared" ca="1" si="123"/>
        <v>88.401829197808965</v>
      </c>
      <c r="AN61" s="134">
        <f t="shared" ca="1" si="123"/>
        <v>54.406896391576737</v>
      </c>
      <c r="AO61" s="134">
        <f t="shared" ca="1" si="123"/>
        <v>91.972722617459283</v>
      </c>
      <c r="AP61" s="134">
        <f t="shared" ca="1" si="123"/>
        <v>134.38945193424979</v>
      </c>
      <c r="AQ61" s="134">
        <f t="shared" ca="1" si="123"/>
        <v>98.528608532161016</v>
      </c>
      <c r="AR61" s="134">
        <f t="shared" ca="1" si="123"/>
        <v>113.75985050849927</v>
      </c>
      <c r="AS61" s="134">
        <f t="shared" ca="1" si="123"/>
        <v>26.545024223303745</v>
      </c>
      <c r="AT61" s="134">
        <f t="shared" ca="1" si="123"/>
        <v>67.5430300449745</v>
      </c>
      <c r="AU61" s="134">
        <f t="shared" ca="1" si="123"/>
        <v>132.72625343056399</v>
      </c>
      <c r="AV61" s="134">
        <f t="shared" ca="1" si="123"/>
        <v>88.661098746298194</v>
      </c>
      <c r="AW61" s="134">
        <f t="shared" ca="1" si="123"/>
        <v>41.575255514979801</v>
      </c>
      <c r="AX61" s="134">
        <f t="shared" ca="1" si="123"/>
        <v>61.751695157667804</v>
      </c>
      <c r="AY61" s="134">
        <f t="shared" ca="1" si="123"/>
        <v>92.963462556730207</v>
      </c>
      <c r="AZ61" s="134">
        <f t="shared" ca="1" si="123"/>
        <v>57.317599767876118</v>
      </c>
      <c r="BA61" s="134">
        <f t="shared" ca="1" si="123"/>
        <v>91.388265369552954</v>
      </c>
      <c r="BB61" s="134">
        <f t="shared" ref="BB61:CG61" ca="1" si="124">(BB56*(BB52^2+BB53^2)^0.5)/(BB46+BB47+(21/20)*BB48)</f>
        <v>118.94667341311472</v>
      </c>
      <c r="BC61" s="134">
        <f t="shared" ca="1" si="124"/>
        <v>51.736085942844156</v>
      </c>
      <c r="BD61" s="134">
        <f t="shared" ca="1" si="124"/>
        <v>114.18652344751168</v>
      </c>
      <c r="BE61" s="134">
        <f t="shared" ca="1" si="124"/>
        <v>60.281679654870153</v>
      </c>
      <c r="BF61" s="134">
        <f t="shared" ca="1" si="124"/>
        <v>17.487656125950249</v>
      </c>
      <c r="BG61" s="134">
        <f t="shared" ca="1" si="124"/>
        <v>73.676257936925452</v>
      </c>
      <c r="BH61" s="134">
        <f t="shared" ca="1" si="124"/>
        <v>45.824050692279791</v>
      </c>
      <c r="BI61" s="134">
        <f t="shared" ca="1" si="124"/>
        <v>31.504903103732559</v>
      </c>
      <c r="BJ61" s="134">
        <f t="shared" ca="1" si="124"/>
        <v>54.603566431711918</v>
      </c>
      <c r="BK61" s="134">
        <f t="shared" ca="1" si="124"/>
        <v>21.512545477740247</v>
      </c>
      <c r="BL61" s="134">
        <f t="shared" ca="1" si="124"/>
        <v>127.01092388408397</v>
      </c>
      <c r="BM61" s="134">
        <f t="shared" ca="1" si="124"/>
        <v>133.83427411645161</v>
      </c>
      <c r="BN61" s="134">
        <f t="shared" ca="1" si="124"/>
        <v>5.8074141614545898</v>
      </c>
      <c r="BO61" s="134">
        <f t="shared" ca="1" si="124"/>
        <v>107.09875727134117</v>
      </c>
      <c r="BP61" s="134">
        <f t="shared" ca="1" si="124"/>
        <v>70.589052905435281</v>
      </c>
      <c r="BQ61" s="134">
        <f t="shared" ca="1" si="124"/>
        <v>50.410753387852886</v>
      </c>
      <c r="BR61" s="134">
        <f t="shared" ca="1" si="124"/>
        <v>72.011313545584642</v>
      </c>
      <c r="BS61" s="134">
        <f t="shared" ca="1" si="124"/>
        <v>96.749760436982754</v>
      </c>
      <c r="BT61" s="134">
        <f t="shared" ca="1" si="124"/>
        <v>72.609026595101327</v>
      </c>
      <c r="BU61" s="134">
        <f t="shared" ca="1" si="124"/>
        <v>61.417151395039944</v>
      </c>
      <c r="BV61" s="134">
        <f t="shared" ca="1" si="124"/>
        <v>105.61811299008946</v>
      </c>
      <c r="BW61" s="134">
        <f t="shared" ca="1" si="124"/>
        <v>134.8535499859253</v>
      </c>
      <c r="BX61" s="134">
        <f t="shared" ca="1" si="124"/>
        <v>32.688967482848938</v>
      </c>
      <c r="BY61" s="134">
        <f t="shared" ca="1" si="124"/>
        <v>41.743622548374752</v>
      </c>
      <c r="BZ61" s="134">
        <f t="shared" ca="1" si="124"/>
        <v>96.15284660564221</v>
      </c>
      <c r="CA61" s="134">
        <f t="shared" ca="1" si="124"/>
        <v>122.27234514356854</v>
      </c>
      <c r="CB61" s="134">
        <f t="shared" ca="1" si="124"/>
        <v>126.41290569330378</v>
      </c>
      <c r="CC61" s="134">
        <f t="shared" ca="1" si="124"/>
        <v>34.140723003500213</v>
      </c>
      <c r="CD61" s="134">
        <f t="shared" ca="1" si="124"/>
        <v>13.845018357555764</v>
      </c>
      <c r="CE61" s="134">
        <f t="shared" ca="1" si="124"/>
        <v>37.580002534982071</v>
      </c>
      <c r="CF61" s="134">
        <f t="shared" ca="1" si="124"/>
        <v>20.598134116151652</v>
      </c>
      <c r="CG61" s="134">
        <f t="shared" ca="1" si="124"/>
        <v>14.873586011689948</v>
      </c>
      <c r="CH61" s="134">
        <f t="shared" ref="CH61:DQ61" ca="1" si="125">(CH56*(CH52^2+CH53^2)^0.5)/(CH46+CH47+(21/20)*CH48)</f>
        <v>123.03778443243586</v>
      </c>
      <c r="CI61" s="134">
        <f t="shared" ca="1" si="125"/>
        <v>80.904512675194908</v>
      </c>
      <c r="CJ61" s="134">
        <f t="shared" ca="1" si="125"/>
        <v>139.61231770173109</v>
      </c>
      <c r="CK61" s="134">
        <f t="shared" ca="1" si="125"/>
        <v>139.60077349450205</v>
      </c>
      <c r="CL61" s="134">
        <f t="shared" ca="1" si="125"/>
        <v>72.88914807563981</v>
      </c>
      <c r="CM61" s="134">
        <f t="shared" ca="1" si="125"/>
        <v>42.17898389810621</v>
      </c>
      <c r="CN61" s="134">
        <f t="shared" ca="1" si="125"/>
        <v>84.312052659514421</v>
      </c>
      <c r="CO61" s="134">
        <f t="shared" ca="1" si="125"/>
        <v>126.02763454176851</v>
      </c>
      <c r="CP61" s="134">
        <f t="shared" ca="1" si="125"/>
        <v>22.001095431674877</v>
      </c>
      <c r="CQ61" s="134">
        <f t="shared" ca="1" si="125"/>
        <v>130.22600103930432</v>
      </c>
      <c r="CR61" s="134">
        <f t="shared" ca="1" si="125"/>
        <v>14.98121980336829</v>
      </c>
      <c r="CS61" s="134">
        <f t="shared" ca="1" si="125"/>
        <v>126.90683046699806</v>
      </c>
      <c r="CT61" s="134">
        <f t="shared" ca="1" si="125"/>
        <v>156.29931839465121</v>
      </c>
      <c r="CU61" s="134">
        <f t="shared" ca="1" si="125"/>
        <v>106.80521178654949</v>
      </c>
      <c r="CV61" s="134">
        <f t="shared" ca="1" si="125"/>
        <v>156.82431174259636</v>
      </c>
      <c r="CW61" s="134">
        <f t="shared" ca="1" si="125"/>
        <v>55.816178820679553</v>
      </c>
      <c r="CX61" s="134">
        <f t="shared" ca="1" si="125"/>
        <v>72.807279520163618</v>
      </c>
      <c r="CY61" s="134">
        <f t="shared" ca="1" si="125"/>
        <v>126.47069410745411</v>
      </c>
      <c r="CZ61" s="134">
        <f t="shared" ca="1" si="125"/>
        <v>19.185976152217602</v>
      </c>
      <c r="DA61" s="134">
        <f t="shared" ca="1" si="125"/>
        <v>45.272823627007497</v>
      </c>
      <c r="DB61" s="134">
        <f t="shared" ca="1" si="125"/>
        <v>27.154090500986971</v>
      </c>
      <c r="DC61" s="134">
        <f t="shared" ca="1" si="125"/>
        <v>47.174736430874525</v>
      </c>
      <c r="DD61" s="134">
        <f t="shared" ca="1" si="125"/>
        <v>75.070392093490469</v>
      </c>
      <c r="DE61" s="134">
        <f t="shared" ca="1" si="125"/>
        <v>111.39406211620928</v>
      </c>
      <c r="DF61" s="134">
        <f t="shared" ca="1" si="125"/>
        <v>79.928509317912088</v>
      </c>
      <c r="DG61" s="134">
        <f t="shared" ca="1" si="125"/>
        <v>103.31808446638767</v>
      </c>
      <c r="DH61" s="134">
        <f t="shared" ca="1" si="125"/>
        <v>111.86746603017612</v>
      </c>
      <c r="DI61" s="134">
        <f t="shared" ca="1" si="125"/>
        <v>1.544333997955607</v>
      </c>
      <c r="DJ61" s="134">
        <f t="shared" ca="1" si="125"/>
        <v>44.523332805492338</v>
      </c>
      <c r="DK61" s="134">
        <f t="shared" ca="1" si="125"/>
        <v>33.554453687474258</v>
      </c>
      <c r="DL61" s="134">
        <f t="shared" ca="1" si="125"/>
        <v>97.201532301662667</v>
      </c>
      <c r="DM61" s="134">
        <f t="shared" ca="1" si="125"/>
        <v>41.705612643887164</v>
      </c>
      <c r="DN61" s="134">
        <f t="shared" ca="1" si="125"/>
        <v>39.910271521054284</v>
      </c>
      <c r="DO61" s="134">
        <f t="shared" ca="1" si="125"/>
        <v>100.67965247908036</v>
      </c>
      <c r="DP61" s="134">
        <f t="shared" ca="1" si="125"/>
        <v>111.62207052360829</v>
      </c>
      <c r="DQ61" s="134">
        <f t="shared" ca="1" si="125"/>
        <v>130.81363173991855</v>
      </c>
      <c r="DS61" s="128" t="s">
        <v>222</v>
      </c>
      <c r="DT61" s="135">
        <f ca="1"/>
        <v>60.573004062217016</v>
      </c>
      <c r="DU61" s="135">
        <f ca="1"/>
        <v>-30.448004443105155</v>
      </c>
      <c r="DV61" s="135">
        <f ca="1"/>
        <v>1.4289433936401115</v>
      </c>
      <c r="DW61" s="135">
        <f ca="1"/>
        <v>60.22941551833167</v>
      </c>
      <c r="DX61" s="135">
        <f ca="1"/>
        <v>-27.340716216648698</v>
      </c>
      <c r="DY61" s="135">
        <f ca="1"/>
        <v>2.2354475766467177</v>
      </c>
      <c r="DZ61" s="127">
        <f ca="1"/>
        <v>3.228582073754874</v>
      </c>
      <c r="EA61" s="127">
        <f t="shared" ca="1" si="75"/>
        <v>10.423742206971323</v>
      </c>
      <c r="EB61" s="127">
        <f t="shared" ca="1" si="76"/>
        <v>3.0946964536629928</v>
      </c>
      <c r="EC61" s="127">
        <f ca="1"/>
        <v>-0.13409049246782964</v>
      </c>
      <c r="ED61" s="127">
        <f ca="1"/>
        <v>-1.9872991143068077</v>
      </c>
      <c r="EE61" s="127">
        <f t="shared" ca="1" si="9"/>
        <v>-1.9872991143068077</v>
      </c>
      <c r="EF61" s="126">
        <f t="shared" ca="1" si="10"/>
        <v>8</v>
      </c>
      <c r="EK61" s="127"/>
      <c r="EL61" s="128">
        <v>436</v>
      </c>
      <c r="EM61" s="237">
        <f ca="1">IF(Calculator!$C$3,OFFSET('SPD Library'!B61,0,Calculator!$C$3-1),Calculator!C62)</f>
        <v>0.87758000000000003</v>
      </c>
      <c r="EN61" s="127">
        <f ca="1">RefCalc!B61</f>
        <v>2.6181197042957369</v>
      </c>
      <c r="EO61" s="127">
        <f ca="1">RefCalc!F61</f>
        <v>0.91094667738594415</v>
      </c>
      <c r="EP61" s="127"/>
    </row>
    <row r="62" spans="21:146" ht="13.5" customHeight="1">
      <c r="U62" s="133" t="s">
        <v>124</v>
      </c>
      <c r="V62" s="134">
        <f ca="1">100*(V64/V60)^0.5</f>
        <v>0.50791838306523907</v>
      </c>
      <c r="W62" s="134">
        <f t="shared" ref="W62:AM62" ca="1" si="126">100*(W64/W60)^0.5</f>
        <v>30.599796443007421</v>
      </c>
      <c r="X62" s="134">
        <f t="shared" ca="1" si="126"/>
        <v>51.379833978558189</v>
      </c>
      <c r="Y62" s="134">
        <f t="shared" ca="1" si="126"/>
        <v>34.697565694922176</v>
      </c>
      <c r="Z62" s="134">
        <f t="shared" ca="1" si="126"/>
        <v>40.907170009342664</v>
      </c>
      <c r="AA62" s="134">
        <f t="shared" ca="1" si="126"/>
        <v>58.613179104376592</v>
      </c>
      <c r="AB62" s="134">
        <f t="shared" ca="1" si="126"/>
        <v>39.515818935863095</v>
      </c>
      <c r="AC62" s="134">
        <f t="shared" ca="1" si="126"/>
        <v>57.973929934440562</v>
      </c>
      <c r="AD62" s="134">
        <f t="shared" ca="1" si="126"/>
        <v>54.23031501325957</v>
      </c>
      <c r="AE62" s="134">
        <f t="shared" ca="1" si="126"/>
        <v>11.512323947195133</v>
      </c>
      <c r="AF62" s="134">
        <f t="shared" ca="1" si="126"/>
        <v>51.919619555686459</v>
      </c>
      <c r="AG62" s="134">
        <f t="shared" ca="1" si="126"/>
        <v>57.723986321466626</v>
      </c>
      <c r="AH62" s="134">
        <f t="shared" ca="1" si="126"/>
        <v>58.143573169864005</v>
      </c>
      <c r="AI62" s="134">
        <f t="shared" ca="1" si="126"/>
        <v>45.496549853067087</v>
      </c>
      <c r="AJ62" s="134">
        <f t="shared" ca="1" si="126"/>
        <v>21.694405987945757</v>
      </c>
      <c r="AK62" s="134">
        <f t="shared" ca="1" si="126"/>
        <v>30.678352851383096</v>
      </c>
      <c r="AL62" s="134">
        <f t="shared" ca="1" si="126"/>
        <v>45.085605961330501</v>
      </c>
      <c r="AM62" s="134">
        <f t="shared" ca="1" si="126"/>
        <v>44.773016767525995</v>
      </c>
      <c r="AN62" s="134">
        <f t="shared" ref="AN62:CY62" ca="1" si="127">100*(AN64/AN60)^0.5</f>
        <v>35.987615625742116</v>
      </c>
      <c r="AO62" s="134">
        <f t="shared" ca="1" si="127"/>
        <v>45.578010475847194</v>
      </c>
      <c r="AP62" s="134">
        <f t="shared" ca="1" si="127"/>
        <v>54.059637210900171</v>
      </c>
      <c r="AQ62" s="134">
        <f t="shared" ca="1" si="127"/>
        <v>47.012338215267455</v>
      </c>
      <c r="AR62" s="134">
        <f t="shared" ca="1" si="127"/>
        <v>50.153800755217461</v>
      </c>
      <c r="AS62" s="134">
        <f t="shared" ca="1" si="127"/>
        <v>26.055607372381438</v>
      </c>
      <c r="AT62" s="134">
        <f t="shared" ca="1" si="127"/>
        <v>39.666148864033666</v>
      </c>
      <c r="AU62" s="134">
        <f t="shared" ca="1" si="127"/>
        <v>53.757537992984275</v>
      </c>
      <c r="AV62" s="134">
        <f t="shared" ca="1" si="127"/>
        <v>44.832059880470716</v>
      </c>
      <c r="AW62" s="134">
        <f t="shared" ca="1" si="127"/>
        <v>31.884859803620351</v>
      </c>
      <c r="AX62" s="134">
        <f t="shared" ca="1" si="127"/>
        <v>38.097878496690015</v>
      </c>
      <c r="AY62" s="134">
        <f t="shared" ca="1" si="127"/>
        <v>45.798296632410377</v>
      </c>
      <c r="AZ62" s="134">
        <f t="shared" ca="1" si="127"/>
        <v>36.841592334103936</v>
      </c>
      <c r="BA62" s="134">
        <f t="shared" ca="1" si="127"/>
        <v>45.447446801237312</v>
      </c>
      <c r="BB62" s="134">
        <f t="shared" ca="1" si="127"/>
        <v>51.170225385005921</v>
      </c>
      <c r="BC62" s="134">
        <f t="shared" ca="1" si="127"/>
        <v>35.181625458462776</v>
      </c>
      <c r="BD62" s="134">
        <f t="shared" ca="1" si="127"/>
        <v>50.238362735174903</v>
      </c>
      <c r="BE62" s="134">
        <f t="shared" ca="1" si="127"/>
        <v>37.687054850005687</v>
      </c>
      <c r="BF62" s="134">
        <f t="shared" ca="1" si="127"/>
        <v>21.594244620080122</v>
      </c>
      <c r="BG62" s="134">
        <f t="shared" ca="1" si="127"/>
        <v>41.248313498992999</v>
      </c>
      <c r="BH62" s="134">
        <f t="shared" ca="1" si="127"/>
        <v>33.312011604993238</v>
      </c>
      <c r="BI62" s="134">
        <f t="shared" ca="1" si="127"/>
        <v>28.143555396229686</v>
      </c>
      <c r="BJ62" s="134">
        <f t="shared" ca="1" si="127"/>
        <v>36.046097153878051</v>
      </c>
      <c r="BK62" s="134">
        <f t="shared" ca="1" si="127"/>
        <v>23.703916316072984</v>
      </c>
      <c r="BL62" s="134">
        <f t="shared" ca="1" si="127"/>
        <v>52.703235577156718</v>
      </c>
      <c r="BM62" s="134">
        <f t="shared" ca="1" si="127"/>
        <v>53.959025920142921</v>
      </c>
      <c r="BN62" s="134">
        <f t="shared" ca="1" si="127"/>
        <v>13.149252173989639</v>
      </c>
      <c r="BO62" s="134">
        <f t="shared" ca="1" si="127"/>
        <v>48.810335046255759</v>
      </c>
      <c r="BP62" s="134">
        <f t="shared" ca="1" si="127"/>
        <v>40.46137192767911</v>
      </c>
      <c r="BQ62" s="134">
        <f t="shared" ca="1" si="127"/>
        <v>34.773165633108945</v>
      </c>
      <c r="BR62" s="134">
        <f t="shared" ca="1" si="127"/>
        <v>40.826215570295176</v>
      </c>
      <c r="BS62" s="134">
        <f t="shared" ca="1" si="127"/>
        <v>46.628478962937528</v>
      </c>
      <c r="BT62" s="134">
        <f t="shared" ca="1" si="127"/>
        <v>40.978359783768006</v>
      </c>
      <c r="BU62" s="134">
        <f t="shared" ca="1" si="127"/>
        <v>38.004860770837297</v>
      </c>
      <c r="BV62" s="134">
        <f t="shared" ca="1" si="127"/>
        <v>48.505510128487074</v>
      </c>
      <c r="BW62" s="134">
        <f t="shared" ca="1" si="127"/>
        <v>54.143567419268294</v>
      </c>
      <c r="BX62" s="134">
        <f t="shared" ca="1" si="127"/>
        <v>28.614709154139302</v>
      </c>
      <c r="BY62" s="134">
        <f t="shared" ca="1" si="127"/>
        <v>31.942900984579097</v>
      </c>
      <c r="BZ62" s="134">
        <f t="shared" ca="1" si="127"/>
        <v>46.49880162527289</v>
      </c>
      <c r="CA62" s="134">
        <f t="shared" ca="1" si="127"/>
        <v>51.809154331701521</v>
      </c>
      <c r="CB62" s="134">
        <f t="shared" ca="1" si="127"/>
        <v>52.591424084002178</v>
      </c>
      <c r="CC62" s="134">
        <f t="shared" ca="1" si="127"/>
        <v>29.179746585591555</v>
      </c>
      <c r="CD62" s="134">
        <f t="shared" ca="1" si="127"/>
        <v>19.439759412318367</v>
      </c>
      <c r="CE62" s="134">
        <f t="shared" ca="1" si="127"/>
        <v>30.467677986440549</v>
      </c>
      <c r="CF62" s="134">
        <f t="shared" ca="1" si="127"/>
        <v>23.245095849019265</v>
      </c>
      <c r="CG62" s="134">
        <f t="shared" ca="1" si="127"/>
        <v>20.076862967285251</v>
      </c>
      <c r="CH62" s="134">
        <f t="shared" ca="1" si="127"/>
        <v>51.954853019998858</v>
      </c>
      <c r="CI62" s="134">
        <f t="shared" ca="1" si="127"/>
        <v>43.022587885381718</v>
      </c>
      <c r="CJ62" s="134">
        <f t="shared" ca="1" si="127"/>
        <v>54.995160796900834</v>
      </c>
      <c r="CK62" s="134">
        <f t="shared" ca="1" si="127"/>
        <v>54.993114412375618</v>
      </c>
      <c r="CL62" s="134">
        <f t="shared" ca="1" si="127"/>
        <v>41.049425935376213</v>
      </c>
      <c r="CM62" s="134">
        <f t="shared" ca="1" si="127"/>
        <v>32.092388838635465</v>
      </c>
      <c r="CN62" s="134">
        <f t="shared" ca="1" si="127"/>
        <v>43.828755866290273</v>
      </c>
      <c r="CO62" s="134">
        <f t="shared" ca="1" si="127"/>
        <v>52.519235763941083</v>
      </c>
      <c r="CP62" s="134">
        <f t="shared" ca="1" si="127"/>
        <v>23.944663146786286</v>
      </c>
      <c r="CQ62" s="134">
        <f t="shared" ca="1" si="127"/>
        <v>53.299454183824466</v>
      </c>
      <c r="CR62" s="134">
        <f t="shared" ca="1" si="127"/>
        <v>20.142112801087091</v>
      </c>
      <c r="CS62" s="134">
        <f t="shared" ca="1" si="127"/>
        <v>52.683794071587883</v>
      </c>
      <c r="CT62" s="134">
        <f t="shared" ca="1" si="127"/>
        <v>57.861472601483129</v>
      </c>
      <c r="CU62" s="134">
        <f t="shared" ca="1" si="127"/>
        <v>48.75008700068453</v>
      </c>
      <c r="CV62" s="134">
        <f t="shared" ca="1" si="127"/>
        <v>57.948849789940923</v>
      </c>
      <c r="CW62" s="134">
        <f t="shared" ca="1" si="127"/>
        <v>36.404145392552287</v>
      </c>
      <c r="CX62" s="134">
        <f t="shared" ca="1" si="127"/>
        <v>41.028671636992087</v>
      </c>
      <c r="CY62" s="134">
        <f t="shared" ca="1" si="127"/>
        <v>52.602241467335951</v>
      </c>
      <c r="CZ62" s="134">
        <f t="shared" ref="CZ62:DQ62" ca="1" si="128">100*(CZ64/CZ60)^0.5</f>
        <v>22.513942352995581</v>
      </c>
      <c r="DA62" s="134">
        <f t="shared" ca="1" si="128"/>
        <v>33.13108864395339</v>
      </c>
      <c r="DB62" s="134">
        <f t="shared" ca="1" si="128"/>
        <v>26.322956258959429</v>
      </c>
      <c r="DC62" s="134">
        <f t="shared" ca="1" si="128"/>
        <v>33.750332960987336</v>
      </c>
      <c r="DD62" s="134">
        <f t="shared" ca="1" si="128"/>
        <v>41.597736780414699</v>
      </c>
      <c r="DE62" s="134">
        <f t="shared" ca="1" si="128"/>
        <v>49.681730331762743</v>
      </c>
      <c r="DF62" s="134">
        <f t="shared" ca="1" si="128"/>
        <v>42.788254040844436</v>
      </c>
      <c r="DG62" s="134">
        <f t="shared" ca="1" si="128"/>
        <v>48.027297568556314</v>
      </c>
      <c r="DH62" s="134">
        <f t="shared" ca="1" si="128"/>
        <v>49.776631659050608</v>
      </c>
      <c r="DI62" s="134">
        <f t="shared" ca="1" si="128"/>
        <v>7.2450660513795633</v>
      </c>
      <c r="DJ62" s="134">
        <f t="shared" ca="1" si="128"/>
        <v>32.883137188285367</v>
      </c>
      <c r="DK62" s="134">
        <f t="shared" ca="1" si="128"/>
        <v>28.953186787115513</v>
      </c>
      <c r="DL62" s="134">
        <f t="shared" ca="1" si="128"/>
        <v>46.726332459351561</v>
      </c>
      <c r="DM62" s="134">
        <f t="shared" ca="1" si="128"/>
        <v>31.929809096055202</v>
      </c>
      <c r="DN62" s="134">
        <f t="shared" ca="1" si="128"/>
        <v>31.303788575218316</v>
      </c>
      <c r="DO62" s="134">
        <f t="shared" ca="1" si="128"/>
        <v>47.471457193215684</v>
      </c>
      <c r="DP62" s="134">
        <f t="shared" ca="1" si="128"/>
        <v>49.727465868207211</v>
      </c>
      <c r="DQ62" s="134">
        <f t="shared" ca="1" si="128"/>
        <v>53.407548796224681</v>
      </c>
      <c r="DS62" s="128" t="s">
        <v>223</v>
      </c>
      <c r="DT62" s="135">
        <f ca="1"/>
        <v>56.867655453337036</v>
      </c>
      <c r="DU62" s="135">
        <f ca="1"/>
        <v>-30.212500303073718</v>
      </c>
      <c r="DV62" s="135">
        <f ca="1"/>
        <v>-0.91316765497142927</v>
      </c>
      <c r="DW62" s="135">
        <f ca="1"/>
        <v>56.512135549944567</v>
      </c>
      <c r="DX62" s="135">
        <f ca="1"/>
        <v>-27.233129003298874</v>
      </c>
      <c r="DY62" s="135">
        <f ca="1"/>
        <v>-0.36884552991205583</v>
      </c>
      <c r="DZ62" s="127">
        <f ca="1"/>
        <v>3.0494809918180148</v>
      </c>
      <c r="EA62" s="127">
        <f t="shared" ca="1" si="75"/>
        <v>9.2993343194593834</v>
      </c>
      <c r="EB62" s="127">
        <f t="shared" ca="1" si="76"/>
        <v>3.1718082837534136</v>
      </c>
      <c r="EC62" s="127">
        <f ca="1"/>
        <v>-0.13235781915713021</v>
      </c>
      <c r="ED62" s="127">
        <f ca="1"/>
        <v>-0.95526142685190507</v>
      </c>
      <c r="EE62" s="127">
        <f t="shared" ca="1" si="9"/>
        <v>-0.95526142685190507</v>
      </c>
      <c r="EF62" s="126">
        <f t="shared" ca="1" si="10"/>
        <v>9</v>
      </c>
      <c r="EK62" s="127"/>
      <c r="EL62" s="128">
        <v>437</v>
      </c>
      <c r="EM62" s="237">
        <f ca="1">IF(Calculator!$C$3,OFFSET('SPD Library'!B62,0,Calculator!$C$3-1),Calculator!C63)</f>
        <v>0.75516000000000005</v>
      </c>
      <c r="EN62" s="127">
        <f ca="1">RefCalc!B62</f>
        <v>2.2528991953963957</v>
      </c>
      <c r="EO62" s="127">
        <f ca="1">RefCalc!F62</f>
        <v>0.92815188004171012</v>
      </c>
      <c r="EP62" s="127"/>
    </row>
    <row r="63" spans="21:146" ht="13.5" customHeight="1">
      <c r="U63" s="133" t="s">
        <v>76</v>
      </c>
      <c r="V63" s="134">
        <f t="shared" ref="V63:BA63" ca="1" si="129">(V61^0.9)*((V59/100)^0.5)*((1.64-0.29^V18)^0.73)</f>
        <v>6.5057747686821689E-3</v>
      </c>
      <c r="W63" s="134">
        <f t="shared" ca="1" si="129"/>
        <v>20.668906235749944</v>
      </c>
      <c r="X63" s="134">
        <f t="shared" ca="1" si="129"/>
        <v>45.489420998650168</v>
      </c>
      <c r="Y63" s="134">
        <f t="shared" ca="1" si="129"/>
        <v>13.852474516345456</v>
      </c>
      <c r="Z63" s="134">
        <f t="shared" ca="1" si="129"/>
        <v>31.362669311767235</v>
      </c>
      <c r="AA63" s="134">
        <f t="shared" ca="1" si="129"/>
        <v>50.939994608968696</v>
      </c>
      <c r="AB63" s="134">
        <f t="shared" ca="1" si="129"/>
        <v>23.832133566626361</v>
      </c>
      <c r="AC63" s="134">
        <f t="shared" ca="1" si="129"/>
        <v>45.199461710665283</v>
      </c>
      <c r="AD63" s="134">
        <f t="shared" ca="1" si="129"/>
        <v>39.209578096319632</v>
      </c>
      <c r="AE63" s="134">
        <f t="shared" ca="1" si="129"/>
        <v>1.4695876081335073</v>
      </c>
      <c r="AF63" s="134">
        <f t="shared" ca="1" si="129"/>
        <v>52.703046471350532</v>
      </c>
      <c r="AG63" s="134">
        <f t="shared" ca="1" si="129"/>
        <v>54.105326336906892</v>
      </c>
      <c r="AH63" s="134">
        <f t="shared" ca="1" si="129"/>
        <v>58.742506624545641</v>
      </c>
      <c r="AI63" s="134">
        <f t="shared" ca="1" si="129"/>
        <v>28.500995599490079</v>
      </c>
      <c r="AJ63" s="134">
        <f t="shared" ca="1" si="129"/>
        <v>9.3561654749643939</v>
      </c>
      <c r="AK63" s="134">
        <f t="shared" ca="1" si="129"/>
        <v>18.1521427084237</v>
      </c>
      <c r="AL63" s="134">
        <f t="shared" ca="1" si="129"/>
        <v>29.717451790507543</v>
      </c>
      <c r="AM63" s="134">
        <f t="shared" ca="1" si="129"/>
        <v>29.993628399217304</v>
      </c>
      <c r="AN63" s="134">
        <f t="shared" ca="1" si="129"/>
        <v>21.209999670242034</v>
      </c>
      <c r="AO63" s="134">
        <f t="shared" ca="1" si="129"/>
        <v>39.540791141301909</v>
      </c>
      <c r="AP63" s="134">
        <f t="shared" ca="1" si="129"/>
        <v>52.977643387186774</v>
      </c>
      <c r="AQ63" s="134">
        <f t="shared" ca="1" si="129"/>
        <v>48.268901328414699</v>
      </c>
      <c r="AR63" s="134">
        <f t="shared" ca="1" si="129"/>
        <v>51.149291673408008</v>
      </c>
      <c r="AS63" s="134">
        <f t="shared" ca="1" si="129"/>
        <v>15.828440963114222</v>
      </c>
      <c r="AT63" s="134">
        <f t="shared" ca="1" si="129"/>
        <v>36.047755394377205</v>
      </c>
      <c r="AU63" s="134">
        <f t="shared" ca="1" si="129"/>
        <v>54.977695301208726</v>
      </c>
      <c r="AV63" s="134">
        <f t="shared" ca="1" si="129"/>
        <v>45.623239005431621</v>
      </c>
      <c r="AW63" s="134">
        <f t="shared" ca="1" si="129"/>
        <v>20.069881990993732</v>
      </c>
      <c r="AX63" s="134">
        <f t="shared" ca="1" si="129"/>
        <v>19.864621376692696</v>
      </c>
      <c r="AY63" s="134">
        <f t="shared" ca="1" si="129"/>
        <v>46.638178619717557</v>
      </c>
      <c r="AZ63" s="134">
        <f t="shared" ca="1" si="129"/>
        <v>24.478227510711008</v>
      </c>
      <c r="BA63" s="134">
        <f t="shared" ca="1" si="129"/>
        <v>46.709363550939372</v>
      </c>
      <c r="BB63" s="134">
        <f t="shared" ref="BB63:CG63" ca="1" si="130">(BB61^0.9)*((BB59/100)^0.5)*((1.64-0.29^BB18)^0.73)</f>
        <v>52.305450343502635</v>
      </c>
      <c r="BC63" s="134">
        <f t="shared" ca="1" si="130"/>
        <v>28.433773639885612</v>
      </c>
      <c r="BD63" s="134">
        <f t="shared" ca="1" si="130"/>
        <v>44.229697385079966</v>
      </c>
      <c r="BE63" s="134">
        <f t="shared" ca="1" si="130"/>
        <v>19.639593290406047</v>
      </c>
      <c r="BF63" s="134">
        <f t="shared" ca="1" si="130"/>
        <v>9.9126287752850075</v>
      </c>
      <c r="BG63" s="134">
        <f t="shared" ca="1" si="130"/>
        <v>25.384188700537127</v>
      </c>
      <c r="BH63" s="134">
        <f t="shared" ca="1" si="130"/>
        <v>24.830253660923894</v>
      </c>
      <c r="BI63" s="134">
        <f t="shared" ca="1" si="130"/>
        <v>9.8854988122228171</v>
      </c>
      <c r="BJ63" s="134">
        <f t="shared" ca="1" si="130"/>
        <v>20.076736940786223</v>
      </c>
      <c r="BK63" s="134">
        <f t="shared" ca="1" si="130"/>
        <v>12.814318754988738</v>
      </c>
      <c r="BL63" s="134">
        <f t="shared" ca="1" si="130"/>
        <v>52.840317518869817</v>
      </c>
      <c r="BM63" s="134">
        <f t="shared" ca="1" si="130"/>
        <v>57.594640007493624</v>
      </c>
      <c r="BN63" s="134">
        <f t="shared" ca="1" si="130"/>
        <v>1.9141291670984493</v>
      </c>
      <c r="BO63" s="134">
        <f t="shared" ca="1" si="130"/>
        <v>40.869568111850874</v>
      </c>
      <c r="BP63" s="134">
        <f t="shared" ca="1" si="130"/>
        <v>30.590763388299219</v>
      </c>
      <c r="BQ63" s="134">
        <f t="shared" ca="1" si="130"/>
        <v>23.385798803483606</v>
      </c>
      <c r="BR63" s="134">
        <f t="shared" ca="1" si="130"/>
        <v>34.786973877568059</v>
      </c>
      <c r="BS63" s="134">
        <f t="shared" ca="1" si="130"/>
        <v>32.316599223145566</v>
      </c>
      <c r="BT63" s="134">
        <f t="shared" ca="1" si="130"/>
        <v>27.740986606467455</v>
      </c>
      <c r="BU63" s="134">
        <f t="shared" ca="1" si="130"/>
        <v>24.90918197662792</v>
      </c>
      <c r="BV63" s="134">
        <f t="shared" ca="1" si="130"/>
        <v>32.865071695019402</v>
      </c>
      <c r="BW63" s="134">
        <f t="shared" ca="1" si="130"/>
        <v>46.335205723063524</v>
      </c>
      <c r="BX63" s="134">
        <f t="shared" ca="1" si="130"/>
        <v>18.604064679592327</v>
      </c>
      <c r="BY63" s="134">
        <f t="shared" ca="1" si="130"/>
        <v>22.531926673001006</v>
      </c>
      <c r="BZ63" s="134">
        <f t="shared" ca="1" si="130"/>
        <v>43.008507238712099</v>
      </c>
      <c r="CA63" s="134">
        <f t="shared" ca="1" si="130"/>
        <v>46.638037110758788</v>
      </c>
      <c r="CB63" s="134">
        <f t="shared" ca="1" si="130"/>
        <v>46.097828263401055</v>
      </c>
      <c r="CC63" s="134">
        <f t="shared" ca="1" si="130"/>
        <v>19.330296763987135</v>
      </c>
      <c r="CD63" s="134">
        <f t="shared" ca="1" si="130"/>
        <v>8.6482513737592619</v>
      </c>
      <c r="CE63" s="134">
        <f t="shared" ca="1" si="130"/>
        <v>19.2414763515701</v>
      </c>
      <c r="CF63" s="134">
        <f t="shared" ca="1" si="130"/>
        <v>10.132571037086128</v>
      </c>
      <c r="CG63" s="134">
        <f t="shared" ca="1" si="130"/>
        <v>4.986924841280107</v>
      </c>
      <c r="CH63" s="134">
        <f t="shared" ref="CH63:DQ63" ca="1" si="131">(CH61^0.9)*((CH59/100)^0.5)*((1.64-0.29^CH18)^0.73)</f>
        <v>47.393429805060499</v>
      </c>
      <c r="CI63" s="134">
        <f t="shared" ca="1" si="131"/>
        <v>25.363122772966097</v>
      </c>
      <c r="CJ63" s="134">
        <f t="shared" ca="1" si="131"/>
        <v>44.887222853783847</v>
      </c>
      <c r="CK63" s="134">
        <f t="shared" ca="1" si="131"/>
        <v>46.83933386739929</v>
      </c>
      <c r="CL63" s="134">
        <f t="shared" ca="1" si="131"/>
        <v>30.920353270122291</v>
      </c>
      <c r="CM63" s="134">
        <f t="shared" ca="1" si="131"/>
        <v>16.67140856276875</v>
      </c>
      <c r="CN63" s="134">
        <f t="shared" ca="1" si="131"/>
        <v>38.467655173626532</v>
      </c>
      <c r="CO63" s="134">
        <f t="shared" ca="1" si="131"/>
        <v>35.201630783190119</v>
      </c>
      <c r="CP63" s="134">
        <f t="shared" ca="1" si="131"/>
        <v>11.813600279645739</v>
      </c>
      <c r="CQ63" s="134">
        <f t="shared" ca="1" si="131"/>
        <v>49.162077553870063</v>
      </c>
      <c r="CR63" s="134">
        <f t="shared" ca="1" si="131"/>
        <v>4.4655451162343525</v>
      </c>
      <c r="CS63" s="134">
        <f t="shared" ca="1" si="131"/>
        <v>34.154820658242393</v>
      </c>
      <c r="CT63" s="134">
        <f t="shared" ca="1" si="131"/>
        <v>51.6365893997163</v>
      </c>
      <c r="CU63" s="134">
        <f t="shared" ca="1" si="131"/>
        <v>34.695534179504605</v>
      </c>
      <c r="CV63" s="134">
        <f t="shared" ca="1" si="131"/>
        <v>49.079501494072765</v>
      </c>
      <c r="CW63" s="134">
        <f t="shared" ca="1" si="131"/>
        <v>26.642711358558106</v>
      </c>
      <c r="CX63" s="134">
        <f t="shared" ca="1" si="131"/>
        <v>31.247417137282874</v>
      </c>
      <c r="CY63" s="134">
        <f t="shared" ca="1" si="131"/>
        <v>39.867769232269957</v>
      </c>
      <c r="CZ63" s="134">
        <f t="shared" ca="1" si="131"/>
        <v>11.478692212332614</v>
      </c>
      <c r="DA63" s="134">
        <f t="shared" ca="1" si="131"/>
        <v>21.786923099386573</v>
      </c>
      <c r="DB63" s="134">
        <f t="shared" ca="1" si="131"/>
        <v>7.6065687692816955</v>
      </c>
      <c r="DC63" s="134">
        <f t="shared" ca="1" si="131"/>
        <v>15.648163251933738</v>
      </c>
      <c r="DD63" s="134">
        <f t="shared" ca="1" si="131"/>
        <v>31.93052105380205</v>
      </c>
      <c r="DE63" s="134">
        <f t="shared" ca="1" si="131"/>
        <v>33.010713350651685</v>
      </c>
      <c r="DF63" s="134">
        <f t="shared" ca="1" si="131"/>
        <v>32.398541424101772</v>
      </c>
      <c r="DG63" s="134">
        <f t="shared" ca="1" si="131"/>
        <v>29.942901264401701</v>
      </c>
      <c r="DH63" s="134">
        <f t="shared" ca="1" si="131"/>
        <v>34.830747668007554</v>
      </c>
      <c r="DI63" s="134">
        <f t="shared" ca="1" si="131"/>
        <v>1.1172182788651361</v>
      </c>
      <c r="DJ63" s="134">
        <f t="shared" ca="1" si="131"/>
        <v>17.940482366068746</v>
      </c>
      <c r="DK63" s="134">
        <f t="shared" ca="1" si="131"/>
        <v>15.666270843052406</v>
      </c>
      <c r="DL63" s="134">
        <f t="shared" ca="1" si="131"/>
        <v>28.741761798146488</v>
      </c>
      <c r="DM63" s="134">
        <f t="shared" ca="1" si="131"/>
        <v>19.573737840687208</v>
      </c>
      <c r="DN63" s="134">
        <f t="shared" ca="1" si="131"/>
        <v>20.319391246345234</v>
      </c>
      <c r="DO63" s="134">
        <f t="shared" ca="1" si="131"/>
        <v>35.005522634265837</v>
      </c>
      <c r="DP63" s="134">
        <f t="shared" ca="1" si="131"/>
        <v>43.984447924776433</v>
      </c>
      <c r="DQ63" s="134">
        <f t="shared" ca="1" si="131"/>
        <v>44.335110837243953</v>
      </c>
      <c r="DS63" s="128" t="s">
        <v>224</v>
      </c>
      <c r="DT63" s="135">
        <f ca="1"/>
        <v>87.906382630465629</v>
      </c>
      <c r="DU63" s="135">
        <f ca="1"/>
        <v>-15.232834700715326</v>
      </c>
      <c r="DV63" s="135">
        <f ca="1"/>
        <v>-0.83663620242771075</v>
      </c>
      <c r="DW63" s="135">
        <f ca="1"/>
        <v>87.808355308739507</v>
      </c>
      <c r="DX63" s="135">
        <f ca="1"/>
        <v>-13.288978923821851</v>
      </c>
      <c r="DY63" s="135">
        <f ca="1"/>
        <v>-0.95593746571146998</v>
      </c>
      <c r="DZ63" s="127">
        <f ca="1"/>
        <v>1.9499788277281456</v>
      </c>
      <c r="EA63" s="127">
        <f t="shared" ca="1" si="75"/>
        <v>3.8024174285880328</v>
      </c>
      <c r="EB63" s="127">
        <f t="shared" ca="1" si="76"/>
        <v>3.196460738486032</v>
      </c>
      <c r="EC63" s="127">
        <f ca="1"/>
        <v>-0.14672037658343726</v>
      </c>
      <c r="ED63" s="127">
        <f ca="1"/>
        <v>0.97075252656202338</v>
      </c>
      <c r="EE63" s="127">
        <f t="shared" ca="1" si="9"/>
        <v>0.97075252656202338</v>
      </c>
      <c r="EF63" s="126">
        <f t="shared" ca="1" si="10"/>
        <v>9</v>
      </c>
      <c r="EK63" s="127"/>
      <c r="EL63" s="128">
        <v>438</v>
      </c>
      <c r="EM63" s="237">
        <f ca="1">IF(Calculator!$C$3,OFFSET('SPD Library'!B63,0,Calculator!$C$3-1),Calculator!C64)</f>
        <v>0.63275000000000003</v>
      </c>
      <c r="EN63" s="127">
        <f ca="1">RefCalc!B63</f>
        <v>1.8877085198991859</v>
      </c>
      <c r="EO63" s="127">
        <f ca="1">RefCalc!F63</f>
        <v>0.94535708269747609</v>
      </c>
      <c r="EP63" s="127"/>
    </row>
    <row r="64" spans="21:146" ht="13.5" customHeight="1">
      <c r="U64" s="133" t="s">
        <v>85</v>
      </c>
      <c r="V64" s="134">
        <f t="shared" ref="V64:BA64" ca="1" si="132">V63*V17^0.25</f>
        <v>6.1406336912731025E-3</v>
      </c>
      <c r="W64" s="134">
        <f t="shared" ca="1" si="132"/>
        <v>19.508849676749598</v>
      </c>
      <c r="X64" s="134">
        <f t="shared" ca="1" si="132"/>
        <v>42.936296000514652</v>
      </c>
      <c r="Y64" s="134">
        <f t="shared" ca="1" si="132"/>
        <v>13.074994869489405</v>
      </c>
      <c r="Z64" s="134">
        <f t="shared" ca="1" si="132"/>
        <v>29.602417955072529</v>
      </c>
      <c r="AA64" s="134">
        <f t="shared" ca="1" si="132"/>
        <v>48.080952423206305</v>
      </c>
      <c r="AB64" s="134">
        <f t="shared" ca="1" si="132"/>
        <v>22.494538701005542</v>
      </c>
      <c r="AC64" s="134">
        <f t="shared" ca="1" si="132"/>
        <v>42.662610876727584</v>
      </c>
      <c r="AD64" s="134">
        <f t="shared" ca="1" si="132"/>
        <v>37.008913594412014</v>
      </c>
      <c r="AE64" s="134">
        <f t="shared" ca="1" si="132"/>
        <v>1.3871059942350323</v>
      </c>
      <c r="AF64" s="134">
        <f t="shared" ca="1" si="132"/>
        <v>49.745051788852912</v>
      </c>
      <c r="AG64" s="134">
        <f t="shared" ca="1" si="132"/>
        <v>51.068627733793527</v>
      </c>
      <c r="AH64" s="134">
        <f t="shared" ca="1" si="132"/>
        <v>55.445543092723177</v>
      </c>
      <c r="AI64" s="134">
        <f t="shared" ca="1" si="132"/>
        <v>26.901357645448684</v>
      </c>
      <c r="AJ64" s="134">
        <f t="shared" ca="1" si="132"/>
        <v>8.8310442613632603</v>
      </c>
      <c r="AK64" s="134">
        <f t="shared" ca="1" si="132"/>
        <v>17.133341231043385</v>
      </c>
      <c r="AL64" s="134">
        <f t="shared" ca="1" si="132"/>
        <v>28.049539397217611</v>
      </c>
      <c r="AM64" s="134">
        <f t="shared" ca="1" si="132"/>
        <v>28.310215404070558</v>
      </c>
      <c r="AN64" s="134">
        <f t="shared" ca="1" si="132"/>
        <v>20.019573870578682</v>
      </c>
      <c r="AO64" s="134">
        <f t="shared" ca="1" si="132"/>
        <v>37.321537079749689</v>
      </c>
      <c r="AP64" s="134">
        <f t="shared" ca="1" si="132"/>
        <v>50.004236764179879</v>
      </c>
      <c r="AQ64" s="134">
        <f t="shared" ca="1" si="132"/>
        <v>45.559776087674244</v>
      </c>
      <c r="AR64" s="134">
        <f t="shared" ca="1" si="132"/>
        <v>48.278502546147458</v>
      </c>
      <c r="AS64" s="134">
        <f t="shared" ca="1" si="132"/>
        <v>14.940058842233011</v>
      </c>
      <c r="AT64" s="134">
        <f t="shared" ca="1" si="132"/>
        <v>34.024550363326362</v>
      </c>
      <c r="AU64" s="134">
        <f t="shared" ca="1" si="132"/>
        <v>51.892034390783891</v>
      </c>
      <c r="AV64" s="134">
        <f t="shared" ca="1" si="132"/>
        <v>43.062603379752076</v>
      </c>
      <c r="AW64" s="134">
        <f t="shared" ca="1" si="132"/>
        <v>18.943446079172467</v>
      </c>
      <c r="AX64" s="134">
        <f t="shared" ca="1" si="132"/>
        <v>18.749705857833131</v>
      </c>
      <c r="AY64" s="134">
        <f t="shared" ca="1" si="132"/>
        <v>44.020578811070983</v>
      </c>
      <c r="AZ64" s="134">
        <f t="shared" ca="1" si="132"/>
        <v>23.104370178706294</v>
      </c>
      <c r="BA64" s="134">
        <f t="shared" ca="1" si="132"/>
        <v>44.087768439134322</v>
      </c>
      <c r="BB64" s="134">
        <f t="shared" ref="BB64:CG64" ca="1" si="133">BB63*BB17^0.25</f>
        <v>49.369771016770926</v>
      </c>
      <c r="BC64" s="134">
        <f t="shared" ca="1" si="133"/>
        <v>26.837908564498683</v>
      </c>
      <c r="BD64" s="134">
        <f t="shared" ca="1" si="133"/>
        <v>41.747275240002153</v>
      </c>
      <c r="BE64" s="134">
        <f t="shared" ca="1" si="133"/>
        <v>18.53730762745074</v>
      </c>
      <c r="BF64" s="134">
        <f t="shared" ca="1" si="133"/>
        <v>9.3562756767443904</v>
      </c>
      <c r="BG64" s="134">
        <f t="shared" ca="1" si="133"/>
        <v>23.959483674490443</v>
      </c>
      <c r="BH64" s="134">
        <f t="shared" ca="1" si="133"/>
        <v>23.436638619447947</v>
      </c>
      <c r="BI64" s="134">
        <f t="shared" ca="1" si="133"/>
        <v>9.3306684014933872</v>
      </c>
      <c r="BJ64" s="134">
        <f t="shared" ca="1" si="133"/>
        <v>18.949916290199504</v>
      </c>
      <c r="BK64" s="134">
        <f t="shared" ca="1" si="133"/>
        <v>12.095106313300167</v>
      </c>
      <c r="BL64" s="134">
        <f t="shared" ca="1" si="133"/>
        <v>49.874618404545018</v>
      </c>
      <c r="BM64" s="134">
        <f t="shared" ca="1" si="133"/>
        <v>54.36210127796987</v>
      </c>
      <c r="BN64" s="134">
        <f t="shared" ca="1" si="133"/>
        <v>1.8066973528679631</v>
      </c>
      <c r="BO64" s="134">
        <f t="shared" ca="1" si="133"/>
        <v>38.575735530150943</v>
      </c>
      <c r="BP64" s="134">
        <f t="shared" ca="1" si="133"/>
        <v>28.873835781745754</v>
      </c>
      <c r="BQ64" s="134">
        <f t="shared" ca="1" si="133"/>
        <v>22.073254783010949</v>
      </c>
      <c r="BR64" s="134">
        <f t="shared" ca="1" si="133"/>
        <v>32.834531075120836</v>
      </c>
      <c r="BS64" s="134">
        <f t="shared" ca="1" si="133"/>
        <v>30.50280789496427</v>
      </c>
      <c r="BT64" s="134">
        <f t="shared" ca="1" si="133"/>
        <v>26.184004679174596</v>
      </c>
      <c r="BU64" s="134">
        <f t="shared" ca="1" si="133"/>
        <v>23.511137029220862</v>
      </c>
      <c r="BV64" s="134">
        <f t="shared" ca="1" si="133"/>
        <v>31.020496972633733</v>
      </c>
      <c r="BW64" s="134">
        <f t="shared" ca="1" si="133"/>
        <v>43.734610476339768</v>
      </c>
      <c r="BX64" s="134">
        <f t="shared" ca="1" si="133"/>
        <v>17.559898771175803</v>
      </c>
      <c r="BY64" s="134">
        <f t="shared" ca="1" si="133"/>
        <v>21.26730681233709</v>
      </c>
      <c r="BZ64" s="134">
        <f t="shared" ca="1" si="133"/>
        <v>40.594625229378401</v>
      </c>
      <c r="CA64" s="134">
        <f t="shared" ca="1" si="133"/>
        <v>44.020445244399717</v>
      </c>
      <c r="CB64" s="134">
        <f t="shared" ca="1" si="133"/>
        <v>43.510555989644494</v>
      </c>
      <c r="CC64" s="134">
        <f t="shared" ca="1" si="133"/>
        <v>18.245370581018616</v>
      </c>
      <c r="CD64" s="134">
        <f t="shared" ca="1" si="133"/>
        <v>8.1628623253218286</v>
      </c>
      <c r="CE64" s="134">
        <f t="shared" ca="1" si="133"/>
        <v>18.161535275255133</v>
      </c>
      <c r="CF64" s="134">
        <f t="shared" ca="1" si="133"/>
        <v>9.5638735280337244</v>
      </c>
      <c r="CG64" s="134">
        <f t="shared" ca="1" si="133"/>
        <v>4.7070302592744788</v>
      </c>
      <c r="CH64" s="134">
        <f t="shared" ref="CH64:DM64" ca="1" si="134">CH63*CH17^0.25</f>
        <v>44.733441004889329</v>
      </c>
      <c r="CI64" s="134">
        <f t="shared" ca="1" si="134"/>
        <v>23.939600086573552</v>
      </c>
      <c r="CJ64" s="134">
        <f t="shared" ca="1" si="134"/>
        <v>42.367896640151095</v>
      </c>
      <c r="CK64" s="134">
        <f t="shared" ca="1" si="134"/>
        <v>44.210444082312307</v>
      </c>
      <c r="CL64" s="134">
        <f t="shared" ca="1" si="134"/>
        <v>29.184927205071407</v>
      </c>
      <c r="CM64" s="134">
        <f t="shared" ca="1" si="134"/>
        <v>15.735714306361345</v>
      </c>
      <c r="CN64" s="134">
        <f t="shared" ca="1" si="134"/>
        <v>36.30863160534772</v>
      </c>
      <c r="CO64" s="134">
        <f t="shared" ca="1" si="134"/>
        <v>33.225915077106144</v>
      </c>
      <c r="CP64" s="134">
        <f t="shared" ca="1" si="134"/>
        <v>11.150553849733182</v>
      </c>
      <c r="CQ64" s="134">
        <f t="shared" ca="1" si="134"/>
        <v>46.402822183994346</v>
      </c>
      <c r="CR64" s="134">
        <f t="shared" ca="1" si="134"/>
        <v>4.2149133294086152</v>
      </c>
      <c r="CS64" s="134">
        <f t="shared" ca="1" si="134"/>
        <v>32.237857889426728</v>
      </c>
      <c r="CT64" s="134">
        <f t="shared" ca="1" si="134"/>
        <v>48.738450352864348</v>
      </c>
      <c r="CU64" s="134">
        <f t="shared" ca="1" si="134"/>
        <v>32.748223492916907</v>
      </c>
      <c r="CV64" s="134">
        <f t="shared" ca="1" si="134"/>
        <v>46.324880762270865</v>
      </c>
      <c r="CW64" s="134">
        <f t="shared" ca="1" si="134"/>
        <v>25.147370883908799</v>
      </c>
      <c r="CX64" s="134">
        <f t="shared" ca="1" si="134"/>
        <v>29.493634388042508</v>
      </c>
      <c r="CY64" s="134">
        <f t="shared" ca="1" si="134"/>
        <v>37.630163300775976</v>
      </c>
      <c r="CZ64" s="134">
        <f t="shared" ca="1" si="134"/>
        <v>10.83444272773092</v>
      </c>
      <c r="DA64" s="134">
        <f t="shared" ca="1" si="134"/>
        <v>20.564117076000375</v>
      </c>
      <c r="DB64" s="134">
        <f t="shared" ca="1" si="134"/>
        <v>7.1796448725043263</v>
      </c>
      <c r="DC64" s="134">
        <f t="shared" ca="1" si="134"/>
        <v>14.769899341416981</v>
      </c>
      <c r="DD64" s="134">
        <f t="shared" ca="1" si="134"/>
        <v>30.138398628054457</v>
      </c>
      <c r="DE64" s="134">
        <f t="shared" ca="1" si="134"/>
        <v>31.157964390309115</v>
      </c>
      <c r="DF64" s="134">
        <f t="shared" ca="1" si="134"/>
        <v>30.580151033609489</v>
      </c>
      <c r="DG64" s="134">
        <f t="shared" ca="1" si="134"/>
        <v>28.262335364538611</v>
      </c>
      <c r="DH64" s="134">
        <f t="shared" ca="1" si="134"/>
        <v>32.875848031505711</v>
      </c>
      <c r="DI64" s="134">
        <f t="shared" ca="1" si="134"/>
        <v>1.0545136355980971</v>
      </c>
      <c r="DJ64" s="134">
        <f t="shared" ca="1" si="134"/>
        <v>16.933560470782837</v>
      </c>
      <c r="DK64" s="134">
        <f t="shared" ca="1" si="134"/>
        <v>14.786990631546844</v>
      </c>
      <c r="DL64" s="134">
        <f t="shared" ca="1" si="134"/>
        <v>27.128610675834299</v>
      </c>
      <c r="DM64" s="134">
        <f t="shared" ca="1" si="134"/>
        <v>18.475148360080443</v>
      </c>
      <c r="DN64" s="134">
        <f t="shared" ref="DN64:DQ64" ca="1" si="135">DN63*DN17^0.25</f>
        <v>19.178951456190958</v>
      </c>
      <c r="DO64" s="134">
        <f t="shared" ca="1" si="135"/>
        <v>33.04081363273788</v>
      </c>
      <c r="DP64" s="134">
        <f t="shared" ca="1" si="135"/>
        <v>41.515790574108706</v>
      </c>
      <c r="DQ64" s="134">
        <f t="shared" ca="1" si="135"/>
        <v>41.846772289759798</v>
      </c>
      <c r="DS64" s="128" t="s">
        <v>225</v>
      </c>
      <c r="DT64" s="135">
        <f ca="1"/>
        <v>88.804884487663259</v>
      </c>
      <c r="DU64" s="135">
        <f ca="1"/>
        <v>-7.3968334211337394</v>
      </c>
      <c r="DV64" s="135">
        <f ca="1"/>
        <v>-1.1522605150531868</v>
      </c>
      <c r="DW64" s="135">
        <f ca="1"/>
        <v>88.646042967968953</v>
      </c>
      <c r="DX64" s="135">
        <f ca="1"/>
        <v>-6.5787830487489227</v>
      </c>
      <c r="DY64" s="135">
        <f ca="1"/>
        <v>-1.2196896653358631</v>
      </c>
      <c r="DZ64" s="127">
        <f ca="1"/>
        <v>0.83605246871567673</v>
      </c>
      <c r="EA64" s="127">
        <f t="shared" ca="1" si="75"/>
        <v>0.6989837304455776</v>
      </c>
      <c r="EB64" s="127">
        <f t="shared" ca="1" si="76"/>
        <v>3.2961281622013225</v>
      </c>
      <c r="EC64" s="127">
        <f ca="1"/>
        <v>-0.11449936577902411</v>
      </c>
      <c r="ED64" s="127">
        <f ca="1"/>
        <v>1.649003308503751</v>
      </c>
      <c r="EE64" s="127">
        <f t="shared" ca="1" si="9"/>
        <v>1.649003308503751</v>
      </c>
      <c r="EF64" s="126">
        <f t="shared" ca="1" si="10"/>
        <v>9</v>
      </c>
      <c r="EK64" s="127"/>
      <c r="EL64" s="128">
        <v>439</v>
      </c>
      <c r="EM64" s="237">
        <f ca="1">IF(Calculator!$C$3,OFFSET('SPD Library'!B64,0,Calculator!$C$3-1),Calculator!C65)</f>
        <v>0.51032999999999995</v>
      </c>
      <c r="EN64" s="127">
        <f ca="1">RefCalc!B64</f>
        <v>1.5224880109998442</v>
      </c>
      <c r="EO64" s="127">
        <f ca="1">RefCalc!F64</f>
        <v>0.96256228535324151</v>
      </c>
      <c r="EP64" s="127"/>
    </row>
    <row r="65" spans="2:146" ht="13.5" customHeight="1">
      <c r="U65" s="134"/>
      <c r="V65" s="134"/>
      <c r="W65" s="134"/>
      <c r="X65" s="134"/>
      <c r="Y65" s="134"/>
      <c r="Z65" s="134"/>
      <c r="AA65" s="134"/>
      <c r="AB65" s="134"/>
      <c r="AC65" s="134"/>
      <c r="AD65" s="134"/>
      <c r="AE65" s="134"/>
      <c r="AF65" s="134"/>
      <c r="AG65" s="134"/>
      <c r="AH65" s="134"/>
      <c r="AI65" s="134"/>
      <c r="AJ65" s="1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134"/>
      <c r="BG65" s="134"/>
      <c r="BH65" s="134"/>
      <c r="BI65" s="134"/>
      <c r="BJ65" s="134"/>
      <c r="BK65" s="134"/>
      <c r="BL65" s="134"/>
      <c r="BM65" s="134"/>
      <c r="BN65" s="134"/>
      <c r="BO65" s="134"/>
      <c r="BP65" s="134"/>
      <c r="BQ65" s="134"/>
      <c r="BR65" s="134"/>
      <c r="BS65" s="134"/>
      <c r="BT65" s="134"/>
      <c r="BU65" s="134"/>
      <c r="BV65" s="134"/>
      <c r="BW65" s="134"/>
      <c r="BX65" s="134"/>
      <c r="BY65" s="134"/>
      <c r="BZ65" s="134"/>
      <c r="CA65" s="134"/>
      <c r="CB65" s="134"/>
      <c r="CC65" s="134"/>
      <c r="CD65" s="134"/>
      <c r="CE65" s="134"/>
      <c r="CF65" s="134"/>
      <c r="CG65" s="134"/>
      <c r="CH65" s="134"/>
      <c r="CI65" s="134"/>
      <c r="CJ65" s="134"/>
      <c r="CK65" s="134"/>
      <c r="CL65" s="134"/>
      <c r="CM65" s="134"/>
      <c r="CN65" s="134"/>
      <c r="CO65" s="134"/>
      <c r="CP65" s="134"/>
      <c r="CQ65" s="134"/>
      <c r="CR65" s="134"/>
      <c r="CS65" s="134"/>
      <c r="CT65" s="134"/>
      <c r="CU65" s="134"/>
      <c r="CV65" s="134"/>
      <c r="CW65" s="134"/>
      <c r="CX65" s="134"/>
      <c r="CY65" s="134"/>
      <c r="CZ65" s="134"/>
      <c r="DA65" s="134"/>
      <c r="DB65" s="134"/>
      <c r="DC65" s="134"/>
      <c r="DD65" s="134"/>
      <c r="DE65" s="134"/>
      <c r="DF65" s="134"/>
      <c r="DG65" s="134"/>
      <c r="DH65" s="134"/>
      <c r="DI65" s="134"/>
      <c r="DJ65" s="134"/>
      <c r="DK65" s="134"/>
      <c r="DL65" s="134"/>
      <c r="DM65" s="134"/>
      <c r="DN65" s="134"/>
      <c r="DO65" s="134"/>
      <c r="DP65" s="134"/>
      <c r="DQ65" s="134"/>
      <c r="DS65" s="128" t="s">
        <v>226</v>
      </c>
      <c r="DT65" s="135">
        <f ca="1"/>
        <v>77.976622844695228</v>
      </c>
      <c r="DU65" s="135">
        <f ca="1"/>
        <v>-14.88080054856475</v>
      </c>
      <c r="DV65" s="135">
        <f ca="1"/>
        <v>-3.0816895195430098</v>
      </c>
      <c r="DW65" s="135">
        <f ca="1"/>
        <v>77.616368145079363</v>
      </c>
      <c r="DX65" s="135">
        <f ca="1"/>
        <v>-13.164743713715808</v>
      </c>
      <c r="DY65" s="135">
        <f ca="1"/>
        <v>-3.6999718944614632</v>
      </c>
      <c r="DZ65" s="127">
        <f ca="1"/>
        <v>1.8592760968080799</v>
      </c>
      <c r="EA65" s="127">
        <f t="shared" ca="1" si="75"/>
        <v>3.4569076041618887</v>
      </c>
      <c r="EB65" s="127">
        <f t="shared" ca="1" si="76"/>
        <v>3.3457977143704594</v>
      </c>
      <c r="EC65" s="127">
        <f ca="1"/>
        <v>-0.11645315460381316</v>
      </c>
      <c r="ED65" s="127">
        <f ca="1"/>
        <v>3.9980133636971402</v>
      </c>
      <c r="EE65" s="127">
        <f t="shared" ca="1" si="9"/>
        <v>3.9980133636971402</v>
      </c>
      <c r="EF65" s="126">
        <f t="shared" ca="1" si="10"/>
        <v>9</v>
      </c>
      <c r="EK65" s="127"/>
      <c r="EL65" s="128">
        <v>440</v>
      </c>
      <c r="EM65" s="237">
        <f ca="1">IF(Calculator!$C$3,OFFSET('SPD Library'!B65,0,Calculator!$C$3-1),Calculator!C66)</f>
        <v>0.38790999999999998</v>
      </c>
      <c r="EN65" s="127">
        <f ca="1">RefCalc!B65</f>
        <v>1.1572675021005028</v>
      </c>
      <c r="EO65" s="127">
        <f ca="1">RefCalc!F65</f>
        <v>0.97976748800900748</v>
      </c>
      <c r="EP65" s="127"/>
    </row>
    <row r="66" spans="2:146" ht="13.5" customHeight="1">
      <c r="B66" s="461" t="s">
        <v>623</v>
      </c>
      <c r="C66" s="461"/>
      <c r="D66" s="461"/>
      <c r="E66" s="461"/>
      <c r="F66" s="461"/>
      <c r="G66" s="461"/>
      <c r="H66" s="461"/>
      <c r="I66" s="461"/>
      <c r="J66" s="461"/>
      <c r="K66" s="461"/>
      <c r="L66" s="461"/>
      <c r="M66" s="461"/>
      <c r="N66" s="461"/>
      <c r="O66" s="461"/>
      <c r="P66" s="461"/>
      <c r="Q66" s="461"/>
      <c r="R66" s="461"/>
      <c r="U66" s="133" t="s">
        <v>125</v>
      </c>
      <c r="V66" s="134">
        <f t="shared" ref="V66:BA66" ca="1" si="136">V63*COS(PI()*V$34/180)</f>
        <v>-1.1297159328931537E-3</v>
      </c>
      <c r="W66" s="134">
        <f t="shared" ca="1" si="136"/>
        <v>7.730926038891635</v>
      </c>
      <c r="X66" s="134">
        <f t="shared" ca="1" si="136"/>
        <v>38.070605096389606</v>
      </c>
      <c r="Y66" s="134">
        <f t="shared" ca="1" si="136"/>
        <v>13.762777948771395</v>
      </c>
      <c r="Z66" s="134">
        <f t="shared" ca="1" si="136"/>
        <v>23.837655235603538</v>
      </c>
      <c r="AA66" s="134">
        <f t="shared" ca="1" si="136"/>
        <v>47.698240165456255</v>
      </c>
      <c r="AB66" s="134">
        <f t="shared" ca="1" si="136"/>
        <v>22.55740351736279</v>
      </c>
      <c r="AC66" s="134">
        <f t="shared" ca="1" si="136"/>
        <v>43.821978434970511</v>
      </c>
      <c r="AD66" s="134">
        <f t="shared" ca="1" si="136"/>
        <v>38.172325368522834</v>
      </c>
      <c r="AE66" s="134">
        <f t="shared" ca="1" si="136"/>
        <v>1.4639269830679003</v>
      </c>
      <c r="AF66" s="134">
        <f t="shared" ca="1" si="136"/>
        <v>33.108197985277933</v>
      </c>
      <c r="AG66" s="134">
        <f t="shared" ca="1" si="136"/>
        <v>48.052670449414144</v>
      </c>
      <c r="AH66" s="134">
        <f t="shared" ca="1" si="136"/>
        <v>48.077664873025874</v>
      </c>
      <c r="AI66" s="134">
        <f t="shared" ca="1" si="136"/>
        <v>27.769453636091328</v>
      </c>
      <c r="AJ66" s="134">
        <f t="shared" ca="1" si="136"/>
        <v>6.8286876091363924</v>
      </c>
      <c r="AK66" s="134">
        <f t="shared" ca="1" si="136"/>
        <v>13.92181561670167</v>
      </c>
      <c r="AL66" s="134">
        <f t="shared" ca="1" si="136"/>
        <v>28.588001636041941</v>
      </c>
      <c r="AM66" s="134">
        <f t="shared" ca="1" si="136"/>
        <v>28.654599904664494</v>
      </c>
      <c r="AN66" s="134">
        <f t="shared" ca="1" si="136"/>
        <v>19.630007400591722</v>
      </c>
      <c r="AO66" s="134">
        <f t="shared" ca="1" si="136"/>
        <v>29.984711741357359</v>
      </c>
      <c r="AP66" s="134">
        <f t="shared" ca="1" si="136"/>
        <v>43.464689977299486</v>
      </c>
      <c r="AQ66" s="134">
        <f t="shared" ca="1" si="136"/>
        <v>19.064710792601165</v>
      </c>
      <c r="AR66" s="134">
        <f t="shared" ca="1" si="136"/>
        <v>31.472716813602645</v>
      </c>
      <c r="AS66" s="134">
        <f t="shared" ca="1" si="136"/>
        <v>3.9030055751418722</v>
      </c>
      <c r="AT66" s="134">
        <f t="shared" ca="1" si="136"/>
        <v>10.23384114023856</v>
      </c>
      <c r="AU66" s="134">
        <f t="shared" ca="1" si="136"/>
        <v>42.304966782320911</v>
      </c>
      <c r="AV66" s="134">
        <f t="shared" ca="1" si="136"/>
        <v>14.743152363864612</v>
      </c>
      <c r="AW66" s="134">
        <f t="shared" ca="1" si="136"/>
        <v>15.335108172285407</v>
      </c>
      <c r="AX66" s="134">
        <f t="shared" ca="1" si="136"/>
        <v>19.523349478512841</v>
      </c>
      <c r="AY66" s="134">
        <f t="shared" ca="1" si="136"/>
        <v>21.452489508272723</v>
      </c>
      <c r="AZ66" s="134">
        <f t="shared" ca="1" si="136"/>
        <v>21.511002266499414</v>
      </c>
      <c r="BA66" s="134">
        <f t="shared" ca="1" si="136"/>
        <v>19.280663685479603</v>
      </c>
      <c r="BB66" s="134">
        <f t="shared" ref="BB66:CG66" ca="1" si="137">BB63*COS(PI()*BB$34/180)</f>
        <v>38.859393765973365</v>
      </c>
      <c r="BC66" s="134">
        <f t="shared" ca="1" si="137"/>
        <v>10.341897912057043</v>
      </c>
      <c r="BD66" s="134">
        <f t="shared" ca="1" si="137"/>
        <v>39.86375566197043</v>
      </c>
      <c r="BE66" s="134">
        <f t="shared" ca="1" si="137"/>
        <v>19.296389313881132</v>
      </c>
      <c r="BF66" s="134">
        <f t="shared" ca="1" si="137"/>
        <v>6.0861001119408744</v>
      </c>
      <c r="BG66" s="134">
        <f t="shared" ca="1" si="137"/>
        <v>24.636188245339739</v>
      </c>
      <c r="BH66" s="134">
        <f t="shared" ca="1" si="137"/>
        <v>12.08109827402242</v>
      </c>
      <c r="BI66" s="134">
        <f t="shared" ca="1" si="137"/>
        <v>9.8067513997145035</v>
      </c>
      <c r="BJ66" s="134">
        <f t="shared" ca="1" si="137"/>
        <v>19.374969767007581</v>
      </c>
      <c r="BK66" s="134">
        <f t="shared" ca="1" si="137"/>
        <v>5.1751582255142186</v>
      </c>
      <c r="BL66" s="134">
        <f t="shared" ca="1" si="137"/>
        <v>45.789362564189808</v>
      </c>
      <c r="BM66" s="134">
        <f t="shared" ca="1" si="137"/>
        <v>47.804884443984186</v>
      </c>
      <c r="BN66" s="134">
        <f t="shared" ca="1" si="137"/>
        <v>1.9071488754155572</v>
      </c>
      <c r="BO66" s="134">
        <f t="shared" ca="1" si="137"/>
        <v>38.470179839298254</v>
      </c>
      <c r="BP66" s="134">
        <f t="shared" ca="1" si="137"/>
        <v>26.838436931118238</v>
      </c>
      <c r="BQ66" s="134">
        <f t="shared" ca="1" si="137"/>
        <v>19.494895605142005</v>
      </c>
      <c r="BR66" s="134">
        <f t="shared" ca="1" si="137"/>
        <v>25.895937161865998</v>
      </c>
      <c r="BS66" s="134">
        <f t="shared" ca="1" si="137"/>
        <v>31.675246469237308</v>
      </c>
      <c r="BT66" s="134">
        <f t="shared" ca="1" si="137"/>
        <v>26.482205282634897</v>
      </c>
      <c r="BU66" s="134">
        <f t="shared" ca="1" si="137"/>
        <v>23.270370239151898</v>
      </c>
      <c r="BV66" s="134">
        <f t="shared" ca="1" si="137"/>
        <v>32.503395258267005</v>
      </c>
      <c r="BW66" s="134">
        <f t="shared" ca="1" si="137"/>
        <v>45.34274723223961</v>
      </c>
      <c r="BX66" s="134">
        <f t="shared" ca="1" si="137"/>
        <v>8.6120599563505085</v>
      </c>
      <c r="BY66" s="134">
        <f t="shared" ca="1" si="137"/>
        <v>12.936979924549403</v>
      </c>
      <c r="BZ66" s="134">
        <f t="shared" ca="1" si="137"/>
        <v>36.548766705956496</v>
      </c>
      <c r="CA66" s="134">
        <f t="shared" ca="1" si="137"/>
        <v>44.42289434838775</v>
      </c>
      <c r="CB66" s="134">
        <f t="shared" ca="1" si="137"/>
        <v>44.492039265242475</v>
      </c>
      <c r="CC66" s="134">
        <f t="shared" ca="1" si="137"/>
        <v>8.9578254631533127</v>
      </c>
      <c r="CD66" s="134">
        <f t="shared" ca="1" si="137"/>
        <v>3.2777192084073445</v>
      </c>
      <c r="CE66" s="134">
        <f t="shared" ca="1" si="137"/>
        <v>13.697451620174045</v>
      </c>
      <c r="CF66" s="134">
        <f t="shared" ca="1" si="137"/>
        <v>8.5807327388756427</v>
      </c>
      <c r="CG66" s="134">
        <f t="shared" ca="1" si="137"/>
        <v>4.9479523739519076</v>
      </c>
      <c r="CH66" s="134">
        <f t="shared" ref="CH66:DQ66" ca="1" si="138">CH63*COS(PI()*CH$34/180)</f>
        <v>44.555595994477557</v>
      </c>
      <c r="CI66" s="134">
        <f t="shared" ca="1" si="138"/>
        <v>25.043154281106705</v>
      </c>
      <c r="CJ66" s="134">
        <f t="shared" ca="1" si="138"/>
        <v>44.109489178981946</v>
      </c>
      <c r="CK66" s="134">
        <f t="shared" ca="1" si="138"/>
        <v>45.696837678548285</v>
      </c>
      <c r="CL66" s="134">
        <f t="shared" ca="1" si="138"/>
        <v>27.380722629910718</v>
      </c>
      <c r="CM66" s="134">
        <f t="shared" ca="1" si="138"/>
        <v>15.806430249532756</v>
      </c>
      <c r="CN66" s="134">
        <f t="shared" ca="1" si="138"/>
        <v>29.890067261652028</v>
      </c>
      <c r="CO66" s="134">
        <f t="shared" ca="1" si="138"/>
        <v>34.92210521554366</v>
      </c>
      <c r="CP66" s="134">
        <f t="shared" ca="1" si="138"/>
        <v>8.1540032780929135</v>
      </c>
      <c r="CQ66" s="134">
        <f t="shared" ca="1" si="138"/>
        <v>45.463496445120413</v>
      </c>
      <c r="CR66" s="134">
        <f t="shared" ca="1" si="138"/>
        <v>4.4500480688308865</v>
      </c>
      <c r="CS66" s="134">
        <f t="shared" ca="1" si="138"/>
        <v>33.918240985490698</v>
      </c>
      <c r="CT66" s="134">
        <f t="shared" ca="1" si="138"/>
        <v>49.541096544562208</v>
      </c>
      <c r="CU66" s="134">
        <f t="shared" ca="1" si="138"/>
        <v>33.780182683242344</v>
      </c>
      <c r="CV66" s="134">
        <f t="shared" ca="1" si="138"/>
        <v>47.615757325084772</v>
      </c>
      <c r="CW66" s="134">
        <f t="shared" ca="1" si="138"/>
        <v>19.311663204579244</v>
      </c>
      <c r="CX66" s="134">
        <f t="shared" ca="1" si="138"/>
        <v>25.905074583553006</v>
      </c>
      <c r="CY66" s="134">
        <f t="shared" ca="1" si="138"/>
        <v>38.539010733977094</v>
      </c>
      <c r="CZ66" s="134">
        <f t="shared" ca="1" si="138"/>
        <v>4.2883143491549847</v>
      </c>
      <c r="DA66" s="134">
        <f t="shared" ca="1" si="138"/>
        <v>15.814966210937474</v>
      </c>
      <c r="DB66" s="134">
        <f t="shared" ca="1" si="138"/>
        <v>7.578611780220804</v>
      </c>
      <c r="DC66" s="134">
        <f t="shared" ca="1" si="138"/>
        <v>15.339506836996609</v>
      </c>
      <c r="DD66" s="134">
        <f t="shared" ca="1" si="138"/>
        <v>26.109237368882251</v>
      </c>
      <c r="DE66" s="134">
        <f t="shared" ca="1" si="138"/>
        <v>32.291358027250489</v>
      </c>
      <c r="DF66" s="134">
        <f t="shared" ca="1" si="138"/>
        <v>27.438281325370127</v>
      </c>
      <c r="DG66" s="134">
        <f t="shared" ca="1" si="138"/>
        <v>29.385429094411542</v>
      </c>
      <c r="DH66" s="134">
        <f t="shared" ca="1" si="138"/>
        <v>33.611200299284654</v>
      </c>
      <c r="DI66" s="134">
        <f t="shared" ca="1" si="138"/>
        <v>0.66143171240913157</v>
      </c>
      <c r="DJ66" s="134">
        <f t="shared" ca="1" si="138"/>
        <v>16.411663193362841</v>
      </c>
      <c r="DK66" s="134">
        <f t="shared" ca="1" si="138"/>
        <v>12.670302856831658</v>
      </c>
      <c r="DL66" s="134">
        <f t="shared" ca="1" si="138"/>
        <v>28.13179590996371</v>
      </c>
      <c r="DM66" s="134">
        <f t="shared" ca="1" si="138"/>
        <v>14.803147236899704</v>
      </c>
      <c r="DN66" s="134">
        <f t="shared" ca="1" si="138"/>
        <v>11.931700445085031</v>
      </c>
      <c r="DO66" s="134">
        <f t="shared" ca="1" si="138"/>
        <v>32.483984770861262</v>
      </c>
      <c r="DP66" s="134">
        <f t="shared" ca="1" si="138"/>
        <v>35.243911856114906</v>
      </c>
      <c r="DQ66" s="134">
        <f t="shared" ca="1" si="138"/>
        <v>40.686257154675083</v>
      </c>
      <c r="DS66" s="128" t="s">
        <v>227</v>
      </c>
      <c r="DT66" s="135">
        <f ca="1"/>
        <v>67.770724246923535</v>
      </c>
      <c r="DU66" s="135">
        <f ca="1"/>
        <v>-8.5202427945742336</v>
      </c>
      <c r="DV66" s="135">
        <f ca="1"/>
        <v>-1.5018616407060437</v>
      </c>
      <c r="DW66" s="135">
        <f ca="1"/>
        <v>67.437111025772865</v>
      </c>
      <c r="DX66" s="135">
        <f ca="1"/>
        <v>-7.8220496946548979</v>
      </c>
      <c r="DY66" s="135">
        <f ca="1"/>
        <v>-0.98731967210401583</v>
      </c>
      <c r="DZ66" s="127">
        <f ca="1"/>
        <v>0.92926036370564535</v>
      </c>
      <c r="EA66" s="127">
        <f t="shared" ca="1" si="75"/>
        <v>0.86352482355434823</v>
      </c>
      <c r="EB66" s="127">
        <f t="shared" ca="1" si="76"/>
        <v>3.3160701385213915</v>
      </c>
      <c r="EC66" s="127">
        <f ca="1"/>
        <v>-9.6896396836121917E-2</v>
      </c>
      <c r="ED66" s="127">
        <f ca="1"/>
        <v>-2.8028438345815516</v>
      </c>
      <c r="EE66" s="127">
        <f t="shared" ca="1" si="9"/>
        <v>-2.8028438345815516</v>
      </c>
      <c r="EF66" s="126">
        <f t="shared" ca="1" si="10"/>
        <v>9</v>
      </c>
      <c r="EK66" s="127"/>
      <c r="EL66" s="128">
        <v>441</v>
      </c>
      <c r="EM66" s="237">
        <f ca="1">IF(Calculator!$C$3,OFFSET('SPD Library'!B66,0,Calculator!$C$3-1),Calculator!C67)</f>
        <v>0.35942000000000002</v>
      </c>
      <c r="EN66" s="127">
        <f ca="1">RefCalc!B66</f>
        <v>1.0722721394265751</v>
      </c>
      <c r="EO66" s="127">
        <f ca="1">RefCalc!F66</f>
        <v>0.9912870345848156</v>
      </c>
      <c r="EP66" s="127"/>
    </row>
    <row r="67" spans="2:146" ht="13.5" customHeight="1">
      <c r="B67" s="350" t="s">
        <v>701</v>
      </c>
      <c r="C67" s="351">
        <f t="shared" ref="C67:R67" ca="1" si="139">D17-C17</f>
        <v>-5.2076810210340447</v>
      </c>
      <c r="D67" s="351">
        <f t="shared" ca="1" si="139"/>
        <v>-5.2001478594947947</v>
      </c>
      <c r="E67" s="351">
        <f t="shared" ca="1" si="139"/>
        <v>-8.9373671635318992</v>
      </c>
      <c r="F67" s="351">
        <f t="shared" ca="1" si="139"/>
        <v>-6.0460168022541332</v>
      </c>
      <c r="G67" s="351">
        <f t="shared" ca="1" si="139"/>
        <v>-8.6687516356847247</v>
      </c>
      <c r="H67" s="351">
        <f t="shared" ca="1" si="139"/>
        <v>-7.6877718548584859</v>
      </c>
      <c r="I67" s="351">
        <f t="shared" ca="1" si="139"/>
        <v>-6.1151837933722568</v>
      </c>
      <c r="J67" s="351">
        <f t="shared" ca="1" si="139"/>
        <v>8.3405488450217131</v>
      </c>
      <c r="K67" s="351">
        <f t="shared" ca="1" si="139"/>
        <v>-4.0653885020395624</v>
      </c>
      <c r="L67" s="351">
        <f t="shared" ca="1" si="139"/>
        <v>6.8945825742036533</v>
      </c>
      <c r="M67" s="351">
        <f t="shared" ca="1" si="139"/>
        <v>9.1203693737872324</v>
      </c>
      <c r="N67" s="351">
        <f t="shared" ca="1" si="139"/>
        <v>5.6591230122520502</v>
      </c>
      <c r="O67" s="351">
        <f t="shared" ca="1" si="139"/>
        <v>10.711797587020651</v>
      </c>
      <c r="P67" s="351">
        <f t="shared" ca="1" si="139"/>
        <v>-0.50898929335432541</v>
      </c>
      <c r="Q67" s="351">
        <f t="shared" ca="1" si="139"/>
        <v>10.467174010756112</v>
      </c>
      <c r="R67" s="351">
        <f t="shared" ca="1" si="139"/>
        <v>1.2437025225828151</v>
      </c>
      <c r="U67" s="133" t="s">
        <v>126</v>
      </c>
      <c r="V67" s="134">
        <f t="shared" ref="V67:BA67" ca="1" si="140">V63*SIN(PI()*V$34/180)</f>
        <v>6.4069374315494044E-3</v>
      </c>
      <c r="W67" s="134">
        <f t="shared" ca="1" si="140"/>
        <v>19.16863238636002</v>
      </c>
      <c r="X67" s="134">
        <f t="shared" ca="1" si="140"/>
        <v>24.898121422854157</v>
      </c>
      <c r="Y67" s="134">
        <f t="shared" ca="1" si="140"/>
        <v>1.5738466757635878</v>
      </c>
      <c r="Z67" s="134">
        <f t="shared" ca="1" si="140"/>
        <v>20.380952363120066</v>
      </c>
      <c r="AA67" s="134">
        <f t="shared" ca="1" si="140"/>
        <v>17.881860526248815</v>
      </c>
      <c r="AB67" s="134">
        <f t="shared" ca="1" si="140"/>
        <v>7.6898723586538029</v>
      </c>
      <c r="AC67" s="134">
        <f t="shared" ca="1" si="140"/>
        <v>11.073641902232362</v>
      </c>
      <c r="AD67" s="134">
        <f t="shared" ca="1" si="140"/>
        <v>8.9590507561357207</v>
      </c>
      <c r="AE67" s="134">
        <f t="shared" ca="1" si="140"/>
        <v>0.12886243139596049</v>
      </c>
      <c r="AF67" s="134">
        <f t="shared" ca="1" si="140"/>
        <v>41.005589052334955</v>
      </c>
      <c r="AG67" s="134">
        <f t="shared" ca="1" si="140"/>
        <v>24.86618588974174</v>
      </c>
      <c r="AH67" s="134">
        <f t="shared" ca="1" si="140"/>
        <v>33.752336584180398</v>
      </c>
      <c r="AI67" s="134">
        <f t="shared" ca="1" si="140"/>
        <v>6.4159328951546009</v>
      </c>
      <c r="AJ67" s="134">
        <f t="shared" ca="1" si="140"/>
        <v>6.3958469284171278</v>
      </c>
      <c r="AK67" s="134">
        <f t="shared" ca="1" si="140"/>
        <v>11.648318970630104</v>
      </c>
      <c r="AL67" s="134">
        <f t="shared" ca="1" si="140"/>
        <v>8.1149925063923014</v>
      </c>
      <c r="AM67" s="134">
        <f t="shared" ca="1" si="140"/>
        <v>8.8618084415053993</v>
      </c>
      <c r="AN67" s="134">
        <f t="shared" ca="1" si="140"/>
        <v>8.0328634660612437</v>
      </c>
      <c r="AO67" s="134">
        <f t="shared" ca="1" si="140"/>
        <v>25.775787589669612</v>
      </c>
      <c r="AP67" s="134">
        <f t="shared" ca="1" si="140"/>
        <v>30.28946060987511</v>
      </c>
      <c r="AQ67" s="134">
        <f t="shared" ca="1" si="140"/>
        <v>44.344375492803039</v>
      </c>
      <c r="AR67" s="134">
        <f t="shared" ca="1" si="140"/>
        <v>40.320195126786516</v>
      </c>
      <c r="AS67" s="134">
        <f t="shared" ca="1" si="140"/>
        <v>15.339690049124322</v>
      </c>
      <c r="AT67" s="134">
        <f t="shared" ca="1" si="140"/>
        <v>34.564565156952455</v>
      </c>
      <c r="AU67" s="134">
        <f t="shared" ca="1" si="140"/>
        <v>35.11177532081328</v>
      </c>
      <c r="AV67" s="134">
        <f t="shared" ca="1" si="140"/>
        <v>43.175448992715879</v>
      </c>
      <c r="AW67" s="134">
        <f t="shared" ca="1" si="140"/>
        <v>12.947378903728735</v>
      </c>
      <c r="AX67" s="134">
        <f t="shared" ca="1" si="140"/>
        <v>3.6663343518027327</v>
      </c>
      <c r="AY67" s="134">
        <f t="shared" ca="1" si="140"/>
        <v>41.411476656382689</v>
      </c>
      <c r="AZ67" s="134">
        <f t="shared" ca="1" si="140"/>
        <v>11.681626751304213</v>
      </c>
      <c r="BA67" s="134">
        <f t="shared" ca="1" si="140"/>
        <v>42.544337474936093</v>
      </c>
      <c r="BB67" s="134">
        <f t="shared" ref="BB67:CG67" ca="1" si="141">BB63*SIN(PI()*BB$34/180)</f>
        <v>35.011535981411193</v>
      </c>
      <c r="BC67" s="134">
        <f t="shared" ca="1" si="141"/>
        <v>26.486310256070855</v>
      </c>
      <c r="BD67" s="134">
        <f t="shared" ca="1" si="141"/>
        <v>19.161083353987852</v>
      </c>
      <c r="BE67" s="134">
        <f t="shared" ca="1" si="141"/>
        <v>3.6555415549130763</v>
      </c>
      <c r="BF67" s="134">
        <f t="shared" ca="1" si="141"/>
        <v>7.8242951544558723</v>
      </c>
      <c r="BG67" s="134">
        <f t="shared" ca="1" si="141"/>
        <v>6.1168018379428286</v>
      </c>
      <c r="BH67" s="134">
        <f t="shared" ca="1" si="141"/>
        <v>21.693053297293975</v>
      </c>
      <c r="BI67" s="134">
        <f t="shared" ca="1" si="141"/>
        <v>1.2452765759687157</v>
      </c>
      <c r="BJ67" s="134">
        <f t="shared" ca="1" si="141"/>
        <v>5.2617404646250199</v>
      </c>
      <c r="BK67" s="134">
        <f t="shared" ca="1" si="141"/>
        <v>11.72281973312516</v>
      </c>
      <c r="BL67" s="134">
        <f t="shared" ca="1" si="141"/>
        <v>26.371071867866004</v>
      </c>
      <c r="BM67" s="134">
        <f t="shared" ca="1" si="141"/>
        <v>32.122197634814839</v>
      </c>
      <c r="BN67" s="134">
        <f t="shared" ca="1" si="141"/>
        <v>0.16332065190348219</v>
      </c>
      <c r="BO67" s="134">
        <f t="shared" ca="1" si="141"/>
        <v>13.797349773824958</v>
      </c>
      <c r="BP67" s="134">
        <f t="shared" ca="1" si="141"/>
        <v>14.679683503853097</v>
      </c>
      <c r="BQ67" s="134">
        <f t="shared" ca="1" si="141"/>
        <v>12.916835178232716</v>
      </c>
      <c r="BR67" s="134">
        <f t="shared" ca="1" si="141"/>
        <v>23.227870975775851</v>
      </c>
      <c r="BS67" s="134">
        <f t="shared" ca="1" si="141"/>
        <v>6.4063520401615399</v>
      </c>
      <c r="BT67" s="134">
        <f t="shared" ca="1" si="141"/>
        <v>8.2616669787997985</v>
      </c>
      <c r="BU67" s="134">
        <f t="shared" ca="1" si="141"/>
        <v>8.8857872851851969</v>
      </c>
      <c r="BV67" s="134">
        <f t="shared" ca="1" si="141"/>
        <v>4.8623280641716606</v>
      </c>
      <c r="BW67" s="134">
        <f t="shared" ca="1" si="141"/>
        <v>9.5386876891869168</v>
      </c>
      <c r="BX67" s="134">
        <f t="shared" ca="1" si="141"/>
        <v>16.490713929684148</v>
      </c>
      <c r="BY67" s="134">
        <f t="shared" ca="1" si="141"/>
        <v>18.447825617923105</v>
      </c>
      <c r="BZ67" s="134">
        <f t="shared" ca="1" si="141"/>
        <v>22.669789305944526</v>
      </c>
      <c r="CA67" s="134">
        <f t="shared" ca="1" si="141"/>
        <v>14.202568896382569</v>
      </c>
      <c r="CB67" s="134">
        <f t="shared" ca="1" si="141"/>
        <v>12.061020380636915</v>
      </c>
      <c r="CC67" s="134">
        <f t="shared" ca="1" si="141"/>
        <v>17.129440620040505</v>
      </c>
      <c r="CD67" s="134">
        <f t="shared" ca="1" si="141"/>
        <v>8.0030499570205418</v>
      </c>
      <c r="CE67" s="134">
        <f t="shared" ca="1" si="141"/>
        <v>13.51348331486086</v>
      </c>
      <c r="CF67" s="134">
        <f t="shared" ca="1" si="141"/>
        <v>5.3888794276346896</v>
      </c>
      <c r="CG67" s="134">
        <f t="shared" ca="1" si="141"/>
        <v>0.62224326246276107</v>
      </c>
      <c r="CH67" s="134">
        <f t="shared" ref="CH67:DQ67" ca="1" si="142">CH63*SIN(PI()*CH$34/180)</f>
        <v>16.153515229326782</v>
      </c>
      <c r="CI67" s="134">
        <f t="shared" ca="1" si="142"/>
        <v>4.0160204742055639</v>
      </c>
      <c r="CJ67" s="134">
        <f t="shared" ca="1" si="142"/>
        <v>8.3195997436493112</v>
      </c>
      <c r="CK67" s="134">
        <f t="shared" ca="1" si="142"/>
        <v>10.28213126361007</v>
      </c>
      <c r="CL67" s="134">
        <f t="shared" ca="1" si="142"/>
        <v>14.365384596767933</v>
      </c>
      <c r="CM67" s="134">
        <f t="shared" ca="1" si="142"/>
        <v>5.3002477520786764</v>
      </c>
      <c r="CN67" s="134">
        <f t="shared" ca="1" si="142"/>
        <v>24.21454880130856</v>
      </c>
      <c r="CO67" s="134">
        <f t="shared" ca="1" si="142"/>
        <v>4.4273442502855547</v>
      </c>
      <c r="CP67" s="134">
        <f t="shared" ca="1" si="142"/>
        <v>8.5482970297069052</v>
      </c>
      <c r="CQ67" s="134">
        <f t="shared" ca="1" si="142"/>
        <v>18.70776203604424</v>
      </c>
      <c r="CR67" s="134">
        <f t="shared" ca="1" si="142"/>
        <v>0.37170602661105218</v>
      </c>
      <c r="CS67" s="134">
        <f t="shared" ca="1" si="142"/>
        <v>4.0130664892174774</v>
      </c>
      <c r="CT67" s="134">
        <f t="shared" ca="1" si="142"/>
        <v>14.560807601134647</v>
      </c>
      <c r="CU67" s="134">
        <f t="shared" ca="1" si="142"/>
        <v>7.9170291074333079</v>
      </c>
      <c r="CV67" s="134">
        <f t="shared" ca="1" si="142"/>
        <v>11.896937474212697</v>
      </c>
      <c r="CW67" s="134">
        <f t="shared" ca="1" si="142"/>
        <v>18.354665151081925</v>
      </c>
      <c r="CX67" s="134">
        <f t="shared" ca="1" si="142"/>
        <v>17.473642681819822</v>
      </c>
      <c r="CY67" s="134">
        <f t="shared" ca="1" si="142"/>
        <v>10.207040472337185</v>
      </c>
      <c r="CZ67" s="134">
        <f t="shared" ca="1" si="142"/>
        <v>10.647569438529006</v>
      </c>
      <c r="DA67" s="134">
        <f t="shared" ca="1" si="142"/>
        <v>14.985221449331013</v>
      </c>
      <c r="DB67" s="134">
        <f t="shared" ca="1" si="142"/>
        <v>0.65156114564184209</v>
      </c>
      <c r="DC67" s="134">
        <f t="shared" ca="1" si="142"/>
        <v>3.0926595604598535</v>
      </c>
      <c r="DD67" s="134">
        <f t="shared" ca="1" si="142"/>
        <v>18.381128876721871</v>
      </c>
      <c r="DE67" s="134">
        <f t="shared" ca="1" si="142"/>
        <v>6.8538596917954786</v>
      </c>
      <c r="DF67" s="134">
        <f t="shared" ca="1" si="142"/>
        <v>17.228064439137775</v>
      </c>
      <c r="DG67" s="134">
        <f t="shared" ca="1" si="142"/>
        <v>5.7509906161478446</v>
      </c>
      <c r="DH67" s="134">
        <f t="shared" ca="1" si="142"/>
        <v>9.1360931230904701</v>
      </c>
      <c r="DI67" s="134">
        <f t="shared" ca="1" si="142"/>
        <v>0.90038034876928597</v>
      </c>
      <c r="DJ67" s="134">
        <f t="shared" ca="1" si="142"/>
        <v>7.2469454775679836</v>
      </c>
      <c r="DK67" s="134">
        <f t="shared" ca="1" si="142"/>
        <v>9.2138736503187122</v>
      </c>
      <c r="DL67" s="134">
        <f t="shared" ca="1" si="142"/>
        <v>5.8899006902953746</v>
      </c>
      <c r="DM67" s="134">
        <f t="shared" ca="1" si="142"/>
        <v>12.806172142315553</v>
      </c>
      <c r="DN67" s="134">
        <f t="shared" ca="1" si="142"/>
        <v>16.447254637501327</v>
      </c>
      <c r="DO67" s="134">
        <f t="shared" ca="1" si="142"/>
        <v>13.045204034607949</v>
      </c>
      <c r="DP67" s="134">
        <f t="shared" ca="1" si="142"/>
        <v>26.315363123578081</v>
      </c>
      <c r="DQ67" s="134">
        <f t="shared" ca="1" si="142"/>
        <v>17.613362305203321</v>
      </c>
      <c r="DS67" s="128" t="s">
        <v>228</v>
      </c>
      <c r="DT67" s="135">
        <f ca="1"/>
        <v>35.017582484852873</v>
      </c>
      <c r="DU67" s="135">
        <f ca="1"/>
        <v>-4.4263774143330705</v>
      </c>
      <c r="DV67" s="135">
        <f ca="1"/>
        <v>-0.63138657085279526</v>
      </c>
      <c r="DW67" s="135">
        <f ca="1"/>
        <v>34.841582022155791</v>
      </c>
      <c r="DX67" s="135">
        <f ca="1"/>
        <v>-2.7665916090204887</v>
      </c>
      <c r="DY67" s="135">
        <f ca="1"/>
        <v>-0.35551564958409482</v>
      </c>
      <c r="DZ67" s="127">
        <f ca="1"/>
        <v>1.6917357499291561</v>
      </c>
      <c r="EA67" s="127">
        <f t="shared" ca="1" si="75"/>
        <v>2.8619698475883641</v>
      </c>
      <c r="EB67" s="127">
        <f t="shared" ca="1" si="76"/>
        <v>3.2832786943953529</v>
      </c>
      <c r="EC67" s="127">
        <f ca="1"/>
        <v>-0.38816032366085435</v>
      </c>
      <c r="ED67" s="127">
        <f ca="1"/>
        <v>-0.79545575500608834</v>
      </c>
      <c r="EE67" s="127">
        <f t="shared" ca="1" si="9"/>
        <v>-0.79545575500608834</v>
      </c>
      <c r="EF67" s="126">
        <f t="shared" ca="1" si="10"/>
        <v>9</v>
      </c>
      <c r="EK67" s="127"/>
      <c r="EL67" s="128">
        <v>442</v>
      </c>
      <c r="EM67" s="237">
        <f ca="1">IF(Calculator!$C$3,OFFSET('SPD Library'!B67,0,Calculator!$C$3-1),Calculator!C68)</f>
        <v>0.33094000000000001</v>
      </c>
      <c r="EN67" s="127">
        <f ca="1">RefCalc!B67</f>
        <v>0.98730661015477927</v>
      </c>
      <c r="EO67" s="127">
        <f ca="1">RefCalc!F67</f>
        <v>1.0028065811606237</v>
      </c>
      <c r="EP67" s="127"/>
    </row>
    <row r="68" spans="2:146" ht="13.5" customHeight="1">
      <c r="B68" s="350" t="s">
        <v>702</v>
      </c>
      <c r="C68" s="351">
        <f t="shared" ref="C68:R68" ca="1" si="143">(C18+D18)/2</f>
        <v>8.4068543051897109</v>
      </c>
      <c r="D68" s="351">
        <f t="shared" ca="1" si="143"/>
        <v>16.306706883922974</v>
      </c>
      <c r="E68" s="351">
        <f t="shared" ca="1" si="143"/>
        <v>21.778261926923683</v>
      </c>
      <c r="F68" s="351">
        <f t="shared" ca="1" si="143"/>
        <v>22.164267004775702</v>
      </c>
      <c r="G68" s="351">
        <f t="shared" ca="1" si="143"/>
        <v>19.106869107176244</v>
      </c>
      <c r="H68" s="351">
        <f t="shared" ca="1" si="143"/>
        <v>14.1622278202875</v>
      </c>
      <c r="I68" s="351">
        <f t="shared" ca="1" si="143"/>
        <v>7.2621650268184119</v>
      </c>
      <c r="J68" s="351">
        <f t="shared" ca="1" si="143"/>
        <v>0.15276908771932285</v>
      </c>
      <c r="K68" s="351">
        <f t="shared" ca="1" si="143"/>
        <v>-7.3223528459683891</v>
      </c>
      <c r="L68" s="351">
        <f t="shared" ca="1" si="143"/>
        <v>-15.485466123924461</v>
      </c>
      <c r="M68" s="351">
        <f t="shared" ca="1" si="143"/>
        <v>-19.856170762740149</v>
      </c>
      <c r="N68" s="351">
        <f t="shared" ca="1" si="143"/>
        <v>-18.28446811975202</v>
      </c>
      <c r="O68" s="351">
        <f t="shared" ca="1" si="143"/>
        <v>-17.278806249583383</v>
      </c>
      <c r="P68" s="351">
        <f t="shared" ca="1" si="143"/>
        <v>-13.538442799013463</v>
      </c>
      <c r="Q68" s="351">
        <f t="shared" ca="1" si="143"/>
        <v>-6.0930804430102938</v>
      </c>
      <c r="R68" s="351">
        <f t="shared" ca="1" si="143"/>
        <v>0.52614631079027707</v>
      </c>
      <c r="U68" s="133" t="s">
        <v>127</v>
      </c>
      <c r="V68" s="134">
        <f t="shared" ref="V68:BA68" ca="1" si="144">V64*COS(PI()*V$34/180)</f>
        <v>-1.0663098502097298E-3</v>
      </c>
      <c r="W68" s="134">
        <f t="shared" ca="1" si="144"/>
        <v>7.2970225049421336</v>
      </c>
      <c r="X68" s="134">
        <f t="shared" ca="1" si="144"/>
        <v>35.933866236411106</v>
      </c>
      <c r="Y68" s="134">
        <f t="shared" ca="1" si="144"/>
        <v>12.990332583378876</v>
      </c>
      <c r="Z68" s="134">
        <f t="shared" ca="1" si="144"/>
        <v>22.499750462518797</v>
      </c>
      <c r="AA68" s="134">
        <f t="shared" ca="1" si="144"/>
        <v>45.021143674447686</v>
      </c>
      <c r="AB68" s="134">
        <f t="shared" ca="1" si="144"/>
        <v>21.291353751310194</v>
      </c>
      <c r="AC68" s="134">
        <f t="shared" ca="1" si="144"/>
        <v>41.362439796010946</v>
      </c>
      <c r="AD68" s="134">
        <f t="shared" ca="1" si="144"/>
        <v>36.029877388403897</v>
      </c>
      <c r="AE68" s="134">
        <f t="shared" ca="1" si="144"/>
        <v>1.3817630756392549</v>
      </c>
      <c r="AF68" s="134">
        <f t="shared" ca="1" si="144"/>
        <v>31.249977632859263</v>
      </c>
      <c r="AG68" s="134">
        <f t="shared" ca="1" si="144"/>
        <v>45.35568131527662</v>
      </c>
      <c r="AH68" s="134">
        <f t="shared" ca="1" si="144"/>
        <v>45.379272909695615</v>
      </c>
      <c r="AI68" s="134">
        <f t="shared" ca="1" si="144"/>
        <v>26.210873977208138</v>
      </c>
      <c r="AJ68" s="134">
        <f t="shared" ca="1" si="144"/>
        <v>6.4454228267628872</v>
      </c>
      <c r="AK68" s="134">
        <f t="shared" ca="1" si="144"/>
        <v>13.140444152960921</v>
      </c>
      <c r="AL68" s="134">
        <f t="shared" ca="1" si="144"/>
        <v>26.983480408438638</v>
      </c>
      <c r="AM68" s="134">
        <f t="shared" ca="1" si="144"/>
        <v>27.046340803491471</v>
      </c>
      <c r="AN68" s="134">
        <f t="shared" ca="1" si="144"/>
        <v>18.528259752286349</v>
      </c>
      <c r="AO68" s="134">
        <f t="shared" ca="1" si="144"/>
        <v>28.30179919975744</v>
      </c>
      <c r="AP68" s="134">
        <f t="shared" ca="1" si="144"/>
        <v>41.025204398431676</v>
      </c>
      <c r="AQ68" s="134">
        <f t="shared" ca="1" si="144"/>
        <v>17.994690804695441</v>
      </c>
      <c r="AR68" s="134">
        <f t="shared" ca="1" si="144"/>
        <v>29.706288965280873</v>
      </c>
      <c r="AS68" s="134">
        <f t="shared" ca="1" si="144"/>
        <v>3.6839467064424287</v>
      </c>
      <c r="AT68" s="134">
        <f t="shared" ca="1" si="144"/>
        <v>9.6594597770889603</v>
      </c>
      <c r="AU68" s="134">
        <f t="shared" ca="1" si="144"/>
        <v>39.930571464331678</v>
      </c>
      <c r="AV68" s="134">
        <f t="shared" ca="1" si="144"/>
        <v>13.915682811050994</v>
      </c>
      <c r="AW68" s="134">
        <f t="shared" ca="1" si="144"/>
        <v>14.474414693137016</v>
      </c>
      <c r="AX68" s="134">
        <f t="shared" ca="1" si="144"/>
        <v>18.427588079342556</v>
      </c>
      <c r="AY68" s="134">
        <f t="shared" ca="1" si="144"/>
        <v>20.248453799894811</v>
      </c>
      <c r="AZ68" s="134">
        <f t="shared" ca="1" si="144"/>
        <v>20.30368248937631</v>
      </c>
      <c r="BA68" s="134">
        <f t="shared" ca="1" si="144"/>
        <v>18.198523193132988</v>
      </c>
      <c r="BB68" s="134">
        <f t="shared" ref="BB68:CG68" ca="1" si="145">BB64*COS(PI()*BB$34/180)</f>
        <v>36.678383600131902</v>
      </c>
      <c r="BC68" s="134">
        <f t="shared" ca="1" si="145"/>
        <v>9.7614517883699143</v>
      </c>
      <c r="BD68" s="134">
        <f t="shared" ca="1" si="145"/>
        <v>37.626374994866239</v>
      </c>
      <c r="BE68" s="134">
        <f t="shared" ca="1" si="145"/>
        <v>18.213366209839275</v>
      </c>
      <c r="BF68" s="134">
        <f t="shared" ca="1" si="145"/>
        <v>5.7445135628965875</v>
      </c>
      <c r="BG68" s="134">
        <f t="shared" ca="1" si="145"/>
        <v>23.253465258608038</v>
      </c>
      <c r="BH68" s="134">
        <f t="shared" ca="1" si="145"/>
        <v>11.403038335443432</v>
      </c>
      <c r="BI68" s="134">
        <f t="shared" ca="1" si="145"/>
        <v>9.25634074160007</v>
      </c>
      <c r="BJ68" s="134">
        <f t="shared" ca="1" si="145"/>
        <v>18.28753628106071</v>
      </c>
      <c r="BK68" s="134">
        <f t="shared" ca="1" si="145"/>
        <v>4.8846989155296168</v>
      </c>
      <c r="BL68" s="134">
        <f t="shared" ca="1" si="145"/>
        <v>43.219403139672337</v>
      </c>
      <c r="BM68" s="134">
        <f t="shared" ca="1" si="145"/>
        <v>45.121802469594201</v>
      </c>
      <c r="BN68" s="134">
        <f t="shared" ca="1" si="145"/>
        <v>1.8001088348502139</v>
      </c>
      <c r="BO68" s="134">
        <f t="shared" ca="1" si="145"/>
        <v>36.31101457242454</v>
      </c>
      <c r="BP68" s="134">
        <f t="shared" ca="1" si="145"/>
        <v>25.332111224274119</v>
      </c>
      <c r="BQ68" s="134">
        <f t="shared" ca="1" si="145"/>
        <v>18.400731199158312</v>
      </c>
      <c r="BR68" s="134">
        <f t="shared" ca="1" si="145"/>
        <v>24.442509901930805</v>
      </c>
      <c r="BS68" s="134">
        <f t="shared" ca="1" si="145"/>
        <v>29.897451504884756</v>
      </c>
      <c r="BT68" s="134">
        <f t="shared" ca="1" si="145"/>
        <v>24.995873321741005</v>
      </c>
      <c r="BU68" s="134">
        <f t="shared" ca="1" si="145"/>
        <v>21.964304726134916</v>
      </c>
      <c r="BV68" s="134">
        <f t="shared" ca="1" si="145"/>
        <v>30.679119874312939</v>
      </c>
      <c r="BW68" s="134">
        <f t="shared" ca="1" si="145"/>
        <v>42.79785439998733</v>
      </c>
      <c r="BX68" s="134">
        <f t="shared" ca="1" si="145"/>
        <v>8.1287021760733573</v>
      </c>
      <c r="BY68" s="134">
        <f t="shared" ca="1" si="145"/>
        <v>12.210883040468937</v>
      </c>
      <c r="BZ68" s="134">
        <f t="shared" ca="1" si="145"/>
        <v>34.497442070921693</v>
      </c>
      <c r="CA68" s="134">
        <f t="shared" ca="1" si="145"/>
        <v>41.9296288910462</v>
      </c>
      <c r="CB68" s="134">
        <f t="shared" ca="1" si="145"/>
        <v>41.994893001949997</v>
      </c>
      <c r="CC68" s="134">
        <f t="shared" ca="1" si="145"/>
        <v>8.4550613563164685</v>
      </c>
      <c r="CD68" s="134">
        <f t="shared" ca="1" si="145"/>
        <v>3.0937549665212574</v>
      </c>
      <c r="CE68" s="134">
        <f t="shared" ca="1" si="145"/>
        <v>12.928672739843696</v>
      </c>
      <c r="CF68" s="134">
        <f t="shared" ca="1" si="145"/>
        <v>8.0991332201964905</v>
      </c>
      <c r="CG68" s="134">
        <f t="shared" ca="1" si="145"/>
        <v>4.6702451484434659</v>
      </c>
      <c r="CH68" s="134">
        <f t="shared" ref="CH68:DQ68" ca="1" si="146">CH64*COS(PI()*CH$34/180)</f>
        <v>42.054882566102577</v>
      </c>
      <c r="CI68" s="134">
        <f t="shared" ca="1" si="146"/>
        <v>23.637590046091375</v>
      </c>
      <c r="CJ68" s="134">
        <f t="shared" ca="1" si="146"/>
        <v>41.633813802036862</v>
      </c>
      <c r="CK68" s="134">
        <f t="shared" ca="1" si="146"/>
        <v>43.13207127678853</v>
      </c>
      <c r="CL68" s="134">
        <f t="shared" ca="1" si="146"/>
        <v>25.843960765750822</v>
      </c>
      <c r="CM68" s="134">
        <f t="shared" ca="1" si="146"/>
        <v>14.91928349506945</v>
      </c>
      <c r="CN68" s="134">
        <f t="shared" ca="1" si="146"/>
        <v>28.212466706482505</v>
      </c>
      <c r="CO68" s="134">
        <f t="shared" ca="1" si="146"/>
        <v>32.962078073937072</v>
      </c>
      <c r="CP68" s="134">
        <f t="shared" ca="1" si="146"/>
        <v>7.696354243500986</v>
      </c>
      <c r="CQ68" s="134">
        <f t="shared" ca="1" si="146"/>
        <v>42.91182648035813</v>
      </c>
      <c r="CR68" s="134">
        <f t="shared" ca="1" si="146"/>
        <v>4.2002860644348763</v>
      </c>
      <c r="CS68" s="134">
        <f t="shared" ca="1" si="146"/>
        <v>32.014556413303893</v>
      </c>
      <c r="CT68" s="134">
        <f t="shared" ca="1" si="146"/>
        <v>46.76056847350322</v>
      </c>
      <c r="CU68" s="134">
        <f t="shared" ca="1" si="146"/>
        <v>31.884246728095114</v>
      </c>
      <c r="CV68" s="134">
        <f t="shared" ca="1" si="146"/>
        <v>44.943290240145714</v>
      </c>
      <c r="CW68" s="134">
        <f t="shared" ca="1" si="146"/>
        <v>18.227782842931024</v>
      </c>
      <c r="CX68" s="134">
        <f t="shared" ca="1" si="146"/>
        <v>24.451134479549555</v>
      </c>
      <c r="CY68" s="134">
        <f t="shared" ca="1" si="146"/>
        <v>36.375982285862762</v>
      </c>
      <c r="CZ68" s="134">
        <f t="shared" ca="1" si="146"/>
        <v>4.047629760863221</v>
      </c>
      <c r="DA68" s="134">
        <f t="shared" ca="1" si="146"/>
        <v>14.927340369777369</v>
      </c>
      <c r="DB68" s="134">
        <f t="shared" ca="1" si="146"/>
        <v>7.1532569886568442</v>
      </c>
      <c r="DC68" s="134">
        <f t="shared" ca="1" si="146"/>
        <v>14.478566479770061</v>
      </c>
      <c r="DD68" s="134">
        <f t="shared" ca="1" si="146"/>
        <v>24.643838488322192</v>
      </c>
      <c r="DE68" s="134">
        <f t="shared" ca="1" si="146"/>
        <v>30.478983378525818</v>
      </c>
      <c r="DF68" s="134">
        <f t="shared" ca="1" si="146"/>
        <v>25.898288939893156</v>
      </c>
      <c r="DG68" s="134">
        <f t="shared" ca="1" si="146"/>
        <v>27.736151702991087</v>
      </c>
      <c r="DH68" s="134">
        <f t="shared" ca="1" si="146"/>
        <v>31.72474859650325</v>
      </c>
      <c r="DI68" s="134">
        <f t="shared" ca="1" si="146"/>
        <v>0.62430840324321701</v>
      </c>
      <c r="DJ68" s="134">
        <f t="shared" ca="1" si="146"/>
        <v>15.490547324220463</v>
      </c>
      <c r="DK68" s="134">
        <f t="shared" ca="1" si="146"/>
        <v>11.959173406345036</v>
      </c>
      <c r="DL68" s="134">
        <f t="shared" ca="1" si="146"/>
        <v>26.552879542083229</v>
      </c>
      <c r="DM68" s="134">
        <f t="shared" ca="1" si="146"/>
        <v>13.97231043062928</v>
      </c>
      <c r="DN68" s="134">
        <f t="shared" ca="1" si="146"/>
        <v>11.262025562269635</v>
      </c>
      <c r="DO68" s="134">
        <f t="shared" ca="1" si="146"/>
        <v>30.660798813845002</v>
      </c>
      <c r="DP68" s="134">
        <f t="shared" ca="1" si="146"/>
        <v>33.265823095772106</v>
      </c>
      <c r="DQ68" s="134">
        <f t="shared" ca="1" si="146"/>
        <v>38.40271302635449</v>
      </c>
      <c r="DS68" s="128" t="s">
        <v>229</v>
      </c>
      <c r="DT68" s="135">
        <f ca="1"/>
        <v>61.52824593087491</v>
      </c>
      <c r="DU68" s="135">
        <f ca="1"/>
        <v>-29.06732515602225</v>
      </c>
      <c r="DV68" s="135">
        <f ca="1"/>
        <v>-10.292957081757535</v>
      </c>
      <c r="DW68" s="135">
        <f ca="1"/>
        <v>60.704067989148484</v>
      </c>
      <c r="DX68" s="135">
        <f ca="1"/>
        <v>-26.008632103317595</v>
      </c>
      <c r="DY68" s="135">
        <f ca="1"/>
        <v>-11.149395782177061</v>
      </c>
      <c r="DZ68" s="127">
        <f ca="1"/>
        <v>3.2815178984531554</v>
      </c>
      <c r="EA68" s="127">
        <f t="shared" ca="1" si="75"/>
        <v>10.768359717868414</v>
      </c>
      <c r="EB68" s="127">
        <f t="shared" ca="1" si="76"/>
        <v>3.4819219956814487</v>
      </c>
      <c r="EC68" s="127">
        <f ca="1"/>
        <v>-0.11136075035180855</v>
      </c>
      <c r="ED68" s="127">
        <f ca="1"/>
        <v>3.7044393737570829</v>
      </c>
      <c r="EE68" s="127">
        <f t="shared" ca="1" si="9"/>
        <v>3.7044393737570829</v>
      </c>
      <c r="EF68" s="126">
        <f t="shared" ca="1" si="10"/>
        <v>9</v>
      </c>
      <c r="EK68" s="127"/>
      <c r="EL68" s="128">
        <v>443</v>
      </c>
      <c r="EM68" s="237">
        <f ca="1">IF(Calculator!$C$3,OFFSET('SPD Library'!B68,0,Calculator!$C$3-1),Calculator!C69)</f>
        <v>0.30245</v>
      </c>
      <c r="EN68" s="127">
        <f ca="1">RefCalc!B68</f>
        <v>0.90231124748085156</v>
      </c>
      <c r="EO68" s="127">
        <f ca="1">RefCalc!F68</f>
        <v>1.0143261277364324</v>
      </c>
      <c r="EP68" s="127"/>
    </row>
    <row r="69" spans="2:146" ht="13.5" customHeight="1">
      <c r="B69" s="350" t="s">
        <v>703</v>
      </c>
      <c r="C69" s="351">
        <f t="shared" ref="C69:R69" ca="1" si="147">D19-C19</f>
        <v>-3.9568080381126176</v>
      </c>
      <c r="D69" s="351">
        <f t="shared" ca="1" si="147"/>
        <v>-6.0114532667807588</v>
      </c>
      <c r="E69" s="351">
        <f t="shared" ca="1" si="147"/>
        <v>-7.199867054656842</v>
      </c>
      <c r="F69" s="351">
        <f t="shared" ca="1" si="147"/>
        <v>-5.0660137108518377</v>
      </c>
      <c r="G69" s="351">
        <f t="shared" ca="1" si="147"/>
        <v>-6.6208027926154358</v>
      </c>
      <c r="H69" s="351">
        <f t="shared" ca="1" si="147"/>
        <v>-6.7438545260623162</v>
      </c>
      <c r="I69" s="351">
        <f t="shared" ca="1" si="147"/>
        <v>-4.9685896830670515</v>
      </c>
      <c r="J69" s="351">
        <f t="shared" ca="1" si="147"/>
        <v>7.5337975552217085</v>
      </c>
      <c r="K69" s="351">
        <f t="shared" ca="1" si="147"/>
        <v>-3.2903040521458902</v>
      </c>
      <c r="L69" s="351">
        <f t="shared" ca="1" si="147"/>
        <v>6.3029669476926085</v>
      </c>
      <c r="M69" s="351">
        <f t="shared" ca="1" si="147"/>
        <v>7.5278633769616974</v>
      </c>
      <c r="N69" s="351">
        <f t="shared" ca="1" si="147"/>
        <v>4.1179095434145427</v>
      </c>
      <c r="O69" s="351">
        <f t="shared" ca="1" si="147"/>
        <v>9.4061387229243074</v>
      </c>
      <c r="P69" s="351">
        <f t="shared" ca="1" si="147"/>
        <v>-1.4528306137710345</v>
      </c>
      <c r="Q69" s="351">
        <f t="shared" ca="1" si="147"/>
        <v>11.023796389054603</v>
      </c>
      <c r="R69" s="351">
        <f t="shared" ca="1" si="147"/>
        <v>-0.60194879720568295</v>
      </c>
      <c r="U69" s="133" t="s">
        <v>128</v>
      </c>
      <c r="V69" s="134">
        <f t="shared" ref="V69:BA69" ca="1" si="148">V64*SIN(PI()*V$34/180)</f>
        <v>6.0473436675737248E-3</v>
      </c>
      <c r="W69" s="134">
        <f t="shared" ca="1" si="148"/>
        <v>18.092779727625629</v>
      </c>
      <c r="X69" s="134">
        <f t="shared" ca="1" si="148"/>
        <v>23.500697256624633</v>
      </c>
      <c r="Y69" s="134">
        <f t="shared" ca="1" si="148"/>
        <v>1.4855134500836273</v>
      </c>
      <c r="Z69" s="134">
        <f t="shared" ca="1" si="148"/>
        <v>19.23705741300331</v>
      </c>
      <c r="AA69" s="134">
        <f t="shared" ca="1" si="148"/>
        <v>16.878228821987438</v>
      </c>
      <c r="AB69" s="134">
        <f t="shared" ca="1" si="148"/>
        <v>7.258272990705529</v>
      </c>
      <c r="AC69" s="134">
        <f t="shared" ca="1" si="148"/>
        <v>10.452126144495431</v>
      </c>
      <c r="AD69" s="134">
        <f t="shared" ca="1" si="148"/>
        <v>8.4562178788886406</v>
      </c>
      <c r="AE69" s="134">
        <f t="shared" ca="1" si="148"/>
        <v>0.12162993892419846</v>
      </c>
      <c r="AF69" s="134">
        <f t="shared" ca="1" si="148"/>
        <v>38.704122201923845</v>
      </c>
      <c r="AG69" s="134">
        <f t="shared" ca="1" si="148"/>
        <v>23.470554127243201</v>
      </c>
      <c r="AH69" s="134">
        <f t="shared" ca="1" si="148"/>
        <v>31.857963510469219</v>
      </c>
      <c r="AI69" s="134">
        <f t="shared" ca="1" si="148"/>
        <v>6.0558342546055099</v>
      </c>
      <c r="AJ69" s="134">
        <f t="shared" ca="1" si="148"/>
        <v>6.0368756265473023</v>
      </c>
      <c r="AK69" s="134">
        <f t="shared" ca="1" si="148"/>
        <v>10.994549067710162</v>
      </c>
      <c r="AL69" s="134">
        <f t="shared" ca="1" si="148"/>
        <v>7.6595329781567729</v>
      </c>
      <c r="AM69" s="134">
        <f t="shared" ca="1" si="148"/>
        <v>8.3644333559582087</v>
      </c>
      <c r="AN69" s="134">
        <f t="shared" ca="1" si="148"/>
        <v>7.5820134866249482</v>
      </c>
      <c r="AO69" s="134">
        <f t="shared" ca="1" si="148"/>
        <v>24.329103806999143</v>
      </c>
      <c r="AP69" s="134">
        <f t="shared" ca="1" si="148"/>
        <v>28.589443828711683</v>
      </c>
      <c r="AQ69" s="134">
        <f t="shared" ca="1" si="148"/>
        <v>41.85551696016217</v>
      </c>
      <c r="AR69" s="134">
        <f t="shared" ca="1" si="148"/>
        <v>38.057196481212301</v>
      </c>
      <c r="AS69" s="134">
        <f t="shared" ca="1" si="148"/>
        <v>14.478739408991267</v>
      </c>
      <c r="AT69" s="134">
        <f t="shared" ca="1" si="148"/>
        <v>32.624605196712075</v>
      </c>
      <c r="AU69" s="134">
        <f t="shared" ca="1" si="148"/>
        <v>33.141102814272777</v>
      </c>
      <c r="AV69" s="134">
        <f t="shared" ca="1" si="148"/>
        <v>40.752197262774125</v>
      </c>
      <c r="AW69" s="134">
        <f t="shared" ca="1" si="148"/>
        <v>12.22069836979925</v>
      </c>
      <c r="AX69" s="134">
        <f t="shared" ca="1" si="148"/>
        <v>3.4605588180717519</v>
      </c>
      <c r="AY69" s="134">
        <f t="shared" ca="1" si="148"/>
        <v>39.087229085408914</v>
      </c>
      <c r="AZ69" s="134">
        <f t="shared" ca="1" si="148"/>
        <v>11.025987426316357</v>
      </c>
      <c r="BA69" s="134">
        <f t="shared" ca="1" si="148"/>
        <v>40.156507312411136</v>
      </c>
      <c r="BB69" s="134">
        <f t="shared" ref="BB69:CG69" ca="1" si="149">BB64*SIN(PI()*BB$34/180)</f>
        <v>33.046489476644417</v>
      </c>
      <c r="BC69" s="134">
        <f t="shared" ca="1" si="149"/>
        <v>24.999747900723349</v>
      </c>
      <c r="BD69" s="134">
        <f t="shared" ca="1" si="149"/>
        <v>18.085654389880428</v>
      </c>
      <c r="BE69" s="134">
        <f t="shared" ca="1" si="149"/>
        <v>3.4503717743206024</v>
      </c>
      <c r="BF69" s="134">
        <f t="shared" ca="1" si="149"/>
        <v>7.3851512147643845</v>
      </c>
      <c r="BG69" s="134">
        <f t="shared" ca="1" si="149"/>
        <v>5.7734921334390821</v>
      </c>
      <c r="BH69" s="134">
        <f t="shared" ca="1" si="149"/>
        <v>20.475515781025067</v>
      </c>
      <c r="BI69" s="134">
        <f t="shared" ca="1" si="149"/>
        <v>1.1753845728193972</v>
      </c>
      <c r="BJ69" s="134">
        <f t="shared" ca="1" si="149"/>
        <v>4.9664216670009749</v>
      </c>
      <c r="BK69" s="134">
        <f t="shared" ca="1" si="149"/>
        <v>11.064868423739044</v>
      </c>
      <c r="BL69" s="134">
        <f t="shared" ca="1" si="149"/>
        <v>24.89097734620843</v>
      </c>
      <c r="BM69" s="134">
        <f t="shared" ca="1" si="149"/>
        <v>30.319317229304097</v>
      </c>
      <c r="BN69" s="134">
        <f t="shared" ca="1" si="149"/>
        <v>0.15415416813797236</v>
      </c>
      <c r="BO69" s="134">
        <f t="shared" ca="1" si="149"/>
        <v>13.022964041005514</v>
      </c>
      <c r="BP69" s="134">
        <f t="shared" ca="1" si="149"/>
        <v>13.85577618440146</v>
      </c>
      <c r="BQ69" s="134">
        <f t="shared" ca="1" si="149"/>
        <v>12.191868931875772</v>
      </c>
      <c r="BR69" s="134">
        <f t="shared" ca="1" si="149"/>
        <v>21.924190763106637</v>
      </c>
      <c r="BS69" s="134">
        <f t="shared" ca="1" si="149"/>
        <v>6.0467911316795817</v>
      </c>
      <c r="BT69" s="134">
        <f t="shared" ca="1" si="149"/>
        <v>7.797975245056465</v>
      </c>
      <c r="BU69" s="134">
        <f t="shared" ca="1" si="149"/>
        <v>8.3870663705665152</v>
      </c>
      <c r="BV69" s="134">
        <f t="shared" ca="1" si="149"/>
        <v>4.5894265618610266</v>
      </c>
      <c r="BW69" s="134">
        <f t="shared" ca="1" si="149"/>
        <v>9.0033222909464499</v>
      </c>
      <c r="BX69" s="134">
        <f t="shared" ca="1" si="149"/>
        <v>15.565161283669427</v>
      </c>
      <c r="BY69" s="134">
        <f t="shared" ca="1" si="149"/>
        <v>17.412428734156176</v>
      </c>
      <c r="BZ69" s="134">
        <f t="shared" ca="1" si="149"/>
        <v>21.397431810315165</v>
      </c>
      <c r="CA69" s="134">
        <f t="shared" ca="1" si="149"/>
        <v>13.405439961983245</v>
      </c>
      <c r="CB69" s="134">
        <f t="shared" ca="1" si="149"/>
        <v>11.384087327614768</v>
      </c>
      <c r="CC69" s="134">
        <f t="shared" ca="1" si="149"/>
        <v>16.168038999817618</v>
      </c>
      <c r="CD69" s="134">
        <f t="shared" ca="1" si="149"/>
        <v>7.5538732812566796</v>
      </c>
      <c r="CE69" s="134">
        <f t="shared" ca="1" si="149"/>
        <v>12.755029782025563</v>
      </c>
      <c r="CF69" s="134">
        <f t="shared" ca="1" si="149"/>
        <v>5.0864248683858353</v>
      </c>
      <c r="CG69" s="134">
        <f t="shared" ca="1" si="149"/>
        <v>0.58731943196682634</v>
      </c>
      <c r="CH69" s="134">
        <f t="shared" ref="CH69:DQ69" ca="1" si="150">CH64*SIN(PI()*CH$34/180)</f>
        <v>15.246888091975864</v>
      </c>
      <c r="CI69" s="134">
        <f t="shared" ca="1" si="150"/>
        <v>3.7906185666714469</v>
      </c>
      <c r="CJ69" s="134">
        <f t="shared" ca="1" si="150"/>
        <v>7.8526564936874532</v>
      </c>
      <c r="CK69" s="134">
        <f t="shared" ca="1" si="150"/>
        <v>9.7050395841179835</v>
      </c>
      <c r="CL69" s="134">
        <f t="shared" ca="1" si="150"/>
        <v>13.55911751935388</v>
      </c>
      <c r="CM69" s="134">
        <f t="shared" ca="1" si="150"/>
        <v>5.0027677064974148</v>
      </c>
      <c r="CN69" s="134">
        <f t="shared" ca="1" si="150"/>
        <v>22.855490617977811</v>
      </c>
      <c r="CO69" s="134">
        <f t="shared" ca="1" si="150"/>
        <v>4.1788565132996078</v>
      </c>
      <c r="CP69" s="134">
        <f t="shared" ca="1" si="150"/>
        <v>8.0685179874834425</v>
      </c>
      <c r="CQ69" s="134">
        <f t="shared" ca="1" si="150"/>
        <v>17.657776042271919</v>
      </c>
      <c r="CR69" s="134">
        <f t="shared" ca="1" si="150"/>
        <v>0.35084377055977239</v>
      </c>
      <c r="CS69" s="134">
        <f t="shared" ca="1" si="150"/>
        <v>3.7878303761197731</v>
      </c>
      <c r="CT69" s="134">
        <f t="shared" ca="1" si="150"/>
        <v>13.743572273373459</v>
      </c>
      <c r="CU69" s="134">
        <f t="shared" ca="1" si="150"/>
        <v>7.4726804109362854</v>
      </c>
      <c r="CV69" s="134">
        <f t="shared" ca="1" si="150"/>
        <v>11.229213687014594</v>
      </c>
      <c r="CW69" s="134">
        <f t="shared" ca="1" si="150"/>
        <v>17.324496962504089</v>
      </c>
      <c r="CX69" s="134">
        <f t="shared" ca="1" si="150"/>
        <v>16.492922484463037</v>
      </c>
      <c r="CY69" s="134">
        <f t="shared" ca="1" si="150"/>
        <v>9.6341633150816932</v>
      </c>
      <c r="CZ69" s="134">
        <f t="shared" ca="1" si="150"/>
        <v>10.049967290466958</v>
      </c>
      <c r="DA69" s="134">
        <f t="shared" ca="1" si="150"/>
        <v>14.144165602829496</v>
      </c>
      <c r="DB69" s="134">
        <f t="shared" ca="1" si="150"/>
        <v>0.61499182881537895</v>
      </c>
      <c r="DC69" s="134">
        <f t="shared" ca="1" si="150"/>
        <v>2.91908191842376</v>
      </c>
      <c r="DD69" s="134">
        <f t="shared" ca="1" si="150"/>
        <v>17.349475393365775</v>
      </c>
      <c r="DE69" s="134">
        <f t="shared" ca="1" si="150"/>
        <v>6.4691821089931896</v>
      </c>
      <c r="DF69" s="134">
        <f t="shared" ca="1" si="150"/>
        <v>16.261127489327897</v>
      </c>
      <c r="DG69" s="134">
        <f t="shared" ca="1" si="150"/>
        <v>5.4282123177262065</v>
      </c>
      <c r="DH69" s="134">
        <f t="shared" ca="1" si="150"/>
        <v>8.623323621395814</v>
      </c>
      <c r="DI69" s="134">
        <f t="shared" ca="1" si="150"/>
        <v>0.84984588326485466</v>
      </c>
      <c r="DJ69" s="134">
        <f t="shared" ca="1" si="150"/>
        <v>6.8402056850467075</v>
      </c>
      <c r="DK69" s="134">
        <f t="shared" ca="1" si="150"/>
        <v>8.6967386631095138</v>
      </c>
      <c r="DL69" s="134">
        <f t="shared" ca="1" si="150"/>
        <v>5.5593259685512795</v>
      </c>
      <c r="DM69" s="134">
        <f t="shared" ca="1" si="150"/>
        <v>12.087416934858799</v>
      </c>
      <c r="DN69" s="134">
        <f t="shared" ca="1" si="150"/>
        <v>15.524141174110552</v>
      </c>
      <c r="DO69" s="134">
        <f t="shared" ca="1" si="150"/>
        <v>12.313032998016293</v>
      </c>
      <c r="DP69" s="134">
        <f t="shared" ca="1" si="150"/>
        <v>24.838395293457438</v>
      </c>
      <c r="DQ69" s="134">
        <f t="shared" ca="1" si="150"/>
        <v>16.62480024801717</v>
      </c>
      <c r="DS69" s="128" t="s">
        <v>230</v>
      </c>
      <c r="DT69" s="135">
        <f ca="1"/>
        <v>41.596270629806639</v>
      </c>
      <c r="DU69" s="135">
        <f ca="1"/>
        <v>-17.581861571353215</v>
      </c>
      <c r="DV69" s="135">
        <f ca="1"/>
        <v>-7.4710188050016022</v>
      </c>
      <c r="DW69" s="135">
        <f ca="1"/>
        <v>41.816366598832992</v>
      </c>
      <c r="DX69" s="135">
        <f ca="1"/>
        <v>-13.812276337484136</v>
      </c>
      <c r="DY69" s="135">
        <f ca="1"/>
        <v>-7.3948851600820182</v>
      </c>
      <c r="DZ69" s="127">
        <f ca="1"/>
        <v>3.7767726173115315</v>
      </c>
      <c r="EA69" s="127">
        <f t="shared" ref="EA69:EA100" ca="1" si="151">DZ69^2</f>
        <v>14.264011402874196</v>
      </c>
      <c r="EB69" s="127">
        <f t="shared" ref="EB69:EB103" ca="1" si="152">MOD(ATAN2(DU69,DV69),2*PI())</f>
        <v>3.5434020031504851</v>
      </c>
      <c r="EC69" s="127">
        <f ca="1"/>
        <v>-0.21340542001852439</v>
      </c>
      <c r="ED69" s="127">
        <f ca="1"/>
        <v>5.141947347650671</v>
      </c>
      <c r="EE69" s="127">
        <f t="shared" ca="1" si="9"/>
        <v>5.141947347650671</v>
      </c>
      <c r="EF69" s="126">
        <f t="shared" ca="1" si="10"/>
        <v>10</v>
      </c>
      <c r="EK69" s="127"/>
      <c r="EL69" s="128">
        <v>444</v>
      </c>
      <c r="EM69" s="237">
        <f ca="1">IF(Calculator!$C$3,OFFSET('SPD Library'!B69,0,Calculator!$C$3-1),Calculator!C70)</f>
        <v>0.27395999999999998</v>
      </c>
      <c r="EN69" s="127">
        <f ca="1">RefCalc!B69</f>
        <v>0.81731588480692363</v>
      </c>
      <c r="EO69" s="127">
        <f ca="1">RefCalc!F69</f>
        <v>1.0258456743122404</v>
      </c>
      <c r="EP69" s="127"/>
    </row>
    <row r="70" spans="2:146" ht="13.5" customHeight="1">
      <c r="B70" s="350" t="s">
        <v>704</v>
      </c>
      <c r="C70" s="351">
        <f t="shared" ref="C70:R70" ca="1" si="153">(C20+D20)/2</f>
        <v>7.6240936032705591</v>
      </c>
      <c r="D70" s="351">
        <f t="shared" ca="1" si="153"/>
        <v>16.601414583678814</v>
      </c>
      <c r="E70" s="351">
        <f t="shared" ca="1" si="153"/>
        <v>22.566243145021737</v>
      </c>
      <c r="F70" s="351">
        <f t="shared" ca="1" si="153"/>
        <v>23.224791273933327</v>
      </c>
      <c r="G70" s="351">
        <f t="shared" ca="1" si="153"/>
        <v>20.024120974853851</v>
      </c>
      <c r="H70" s="351">
        <f t="shared" ca="1" si="153"/>
        <v>14.600973923854557</v>
      </c>
      <c r="I70" s="351">
        <f t="shared" ca="1" si="153"/>
        <v>7.7288484271103064</v>
      </c>
      <c r="J70" s="351">
        <f t="shared" ca="1" si="153"/>
        <v>0.49210333272696727</v>
      </c>
      <c r="K70" s="351">
        <f t="shared" ca="1" si="153"/>
        <v>-7.8241084726532275</v>
      </c>
      <c r="L70" s="351">
        <f t="shared" ca="1" si="153"/>
        <v>-16.466746549367564</v>
      </c>
      <c r="M70" s="351">
        <f t="shared" ca="1" si="153"/>
        <v>-20.868394407375419</v>
      </c>
      <c r="N70" s="351">
        <f t="shared" ca="1" si="153"/>
        <v>-19.425977784547072</v>
      </c>
      <c r="O70" s="351">
        <f t="shared" ca="1" si="153"/>
        <v>-19.011343411054185</v>
      </c>
      <c r="P70" s="351">
        <f t="shared" ca="1" si="153"/>
        <v>-15.963164908607084</v>
      </c>
      <c r="Q70" s="351">
        <f t="shared" ca="1" si="153"/>
        <v>-8.3199623313635662</v>
      </c>
      <c r="R70" s="351">
        <f t="shared" ca="1" si="153"/>
        <v>-1.1438963438618921</v>
      </c>
      <c r="U70" s="133" t="s">
        <v>129</v>
      </c>
      <c r="V70" s="134">
        <f t="shared" ref="V70:BA70" ca="1" si="154">V62*COS(PI()*V$34/180)</f>
        <v>-8.8199101622812595E-2</v>
      </c>
      <c r="W70" s="134">
        <f t="shared" ca="1" si="154"/>
        <v>11.445441786215849</v>
      </c>
      <c r="X70" s="134">
        <f t="shared" ca="1" si="154"/>
        <v>43.000357585861387</v>
      </c>
      <c r="Y70" s="134">
        <f t="shared" ca="1" si="154"/>
        <v>34.47289446074393</v>
      </c>
      <c r="Z70" s="134">
        <f t="shared" ca="1" si="154"/>
        <v>31.092092501866965</v>
      </c>
      <c r="AA70" s="134">
        <f t="shared" ca="1" si="154"/>
        <v>54.883113263801306</v>
      </c>
      <c r="AB70" s="134">
        <f t="shared" ca="1" si="154"/>
        <v>37.402201970853206</v>
      </c>
      <c r="AC70" s="134">
        <f t="shared" ca="1" si="154"/>
        <v>56.207136351318113</v>
      </c>
      <c r="AD70" s="134">
        <f t="shared" ca="1" si="154"/>
        <v>52.795702734632094</v>
      </c>
      <c r="AE70" s="134">
        <f t="shared" ca="1" si="154"/>
        <v>11.467980248909839</v>
      </c>
      <c r="AF70" s="134">
        <f t="shared" ca="1" si="154"/>
        <v>32.616047053454636</v>
      </c>
      <c r="AG70" s="134">
        <f t="shared" ca="1" si="154"/>
        <v>51.266518095831863</v>
      </c>
      <c r="AH70" s="134">
        <f t="shared" ca="1" si="154"/>
        <v>47.587469211143862</v>
      </c>
      <c r="AI70" s="134">
        <f t="shared" ca="1" si="154"/>
        <v>44.328778878498838</v>
      </c>
      <c r="AJ70" s="134">
        <f t="shared" ca="1" si="154"/>
        <v>15.833871445932644</v>
      </c>
      <c r="AK70" s="134">
        <f t="shared" ca="1" si="154"/>
        <v>23.528813026732639</v>
      </c>
      <c r="AL70" s="134">
        <f t="shared" ca="1" si="154"/>
        <v>43.372069249765424</v>
      </c>
      <c r="AM70" s="134">
        <f t="shared" ca="1" si="154"/>
        <v>42.774180733391077</v>
      </c>
      <c r="AN70" s="134">
        <f t="shared" ca="1" si="154"/>
        <v>33.306797361911826</v>
      </c>
      <c r="AO70" s="134">
        <f t="shared" ca="1" si="154"/>
        <v>34.562877130582528</v>
      </c>
      <c r="AP70" s="134">
        <f t="shared" ca="1" si="154"/>
        <v>44.352395112866731</v>
      </c>
      <c r="AQ70" s="134">
        <f t="shared" ca="1" si="154"/>
        <v>18.568407547954898</v>
      </c>
      <c r="AR70" s="134">
        <f t="shared" ca="1" si="154"/>
        <v>30.860180398459814</v>
      </c>
      <c r="AS70" s="134">
        <f t="shared" ca="1" si="154"/>
        <v>6.4248387491287104</v>
      </c>
      <c r="AT70" s="134">
        <f t="shared" ca="1" si="154"/>
        <v>11.261091340596856</v>
      </c>
      <c r="AU70" s="134">
        <f t="shared" ca="1" si="154"/>
        <v>41.366063939798401</v>
      </c>
      <c r="AV70" s="134">
        <f t="shared" ca="1" si="154"/>
        <v>14.487482783170899</v>
      </c>
      <c r="AW70" s="134">
        <f t="shared" ca="1" si="154"/>
        <v>24.362762788844023</v>
      </c>
      <c r="AX70" s="134">
        <f t="shared" ca="1" si="154"/>
        <v>37.443361349615373</v>
      </c>
      <c r="AY70" s="134">
        <f t="shared" ca="1" si="154"/>
        <v>21.066163111013353</v>
      </c>
      <c r="AZ70" s="134">
        <f t="shared" ca="1" si="154"/>
        <v>32.375692882729396</v>
      </c>
      <c r="BA70" s="134">
        <f t="shared" ca="1" si="154"/>
        <v>18.759770429814814</v>
      </c>
      <c r="BB70" s="134">
        <f t="shared" ref="BB70:CG70" ca="1" si="155">BB62*COS(PI()*BB$34/180)</f>
        <v>38.015998796893157</v>
      </c>
      <c r="BC70" s="134">
        <f t="shared" ca="1" si="155"/>
        <v>12.796218450626759</v>
      </c>
      <c r="BD70" s="134">
        <f t="shared" ca="1" si="155"/>
        <v>45.279301811547583</v>
      </c>
      <c r="BE70" s="134">
        <f t="shared" ca="1" si="155"/>
        <v>37.028469567878027</v>
      </c>
      <c r="BF70" s="134">
        <f t="shared" ca="1" si="155"/>
        <v>13.258312964087525</v>
      </c>
      <c r="BG70" s="134">
        <f t="shared" ca="1" si="155"/>
        <v>40.032842024314022</v>
      </c>
      <c r="BH70" s="134">
        <f t="shared" ca="1" si="155"/>
        <v>16.207876544517113</v>
      </c>
      <c r="BI70" s="134">
        <f t="shared" ca="1" si="155"/>
        <v>27.919365174943408</v>
      </c>
      <c r="BJ70" s="134">
        <f t="shared" ca="1" si="155"/>
        <v>34.786133057120963</v>
      </c>
      <c r="BK70" s="134">
        <f t="shared" ca="1" si="155"/>
        <v>9.5730034382255855</v>
      </c>
      <c r="BL70" s="134">
        <f t="shared" ca="1" si="155"/>
        <v>45.670572688866621</v>
      </c>
      <c r="BM70" s="134">
        <f t="shared" ca="1" si="155"/>
        <v>44.787240591950244</v>
      </c>
      <c r="BN70" s="134">
        <f t="shared" ca="1" si="155"/>
        <v>13.101300542948207</v>
      </c>
      <c r="BO70" s="134">
        <f t="shared" ca="1" si="155"/>
        <v>45.944756795738584</v>
      </c>
      <c r="BP70" s="134">
        <f t="shared" ca="1" si="155"/>
        <v>35.498296163569805</v>
      </c>
      <c r="BQ70" s="134">
        <f t="shared" ca="1" si="155"/>
        <v>28.987645005172503</v>
      </c>
      <c r="BR70" s="134">
        <f t="shared" ca="1" si="155"/>
        <v>30.391637878191595</v>
      </c>
      <c r="BS70" s="134">
        <f t="shared" ca="1" si="155"/>
        <v>45.703093739482</v>
      </c>
      <c r="BT70" s="134">
        <f t="shared" ca="1" si="155"/>
        <v>39.118916400991118</v>
      </c>
      <c r="BU70" s="134">
        <f t="shared" ca="1" si="155"/>
        <v>35.504465054477372</v>
      </c>
      <c r="BV70" s="134">
        <f t="shared" ca="1" si="155"/>
        <v>47.971712416772753</v>
      </c>
      <c r="BW70" s="134">
        <f t="shared" ca="1" si="155"/>
        <v>52.98386083395787</v>
      </c>
      <c r="BX70" s="134">
        <f t="shared" ca="1" si="155"/>
        <v>13.24611557275985</v>
      </c>
      <c r="BY70" s="134">
        <f t="shared" ca="1" si="155"/>
        <v>18.340405361985383</v>
      </c>
      <c r="BZ70" s="134">
        <f t="shared" ca="1" si="155"/>
        <v>39.51483001434999</v>
      </c>
      <c r="CA70" s="134">
        <f t="shared" ca="1" si="155"/>
        <v>49.348401685317995</v>
      </c>
      <c r="CB70" s="134">
        <f t="shared" ca="1" si="155"/>
        <v>50.759434739319062</v>
      </c>
      <c r="CC70" s="134">
        <f t="shared" ca="1" si="155"/>
        <v>13.522145063998403</v>
      </c>
      <c r="CD70" s="134">
        <f t="shared" ca="1" si="155"/>
        <v>7.3677406077612799</v>
      </c>
      <c r="CE70" s="134">
        <f t="shared" ca="1" si="155"/>
        <v>21.689060525974515</v>
      </c>
      <c r="CF70" s="134">
        <f t="shared" ca="1" si="155"/>
        <v>19.685029025697464</v>
      </c>
      <c r="CG70" s="134">
        <f t="shared" ca="1" si="155"/>
        <v>19.91996369349463</v>
      </c>
      <c r="CH70" s="134">
        <f t="shared" ref="CH70:DQ70" ca="1" si="156">CH62*COS(PI()*CH$34/180)</f>
        <v>48.843889345699068</v>
      </c>
      <c r="CI70" s="134">
        <f t="shared" ca="1" si="156"/>
        <v>42.479836399896406</v>
      </c>
      <c r="CJ70" s="134">
        <f t="shared" ca="1" si="156"/>
        <v>54.042293014409147</v>
      </c>
      <c r="CK70" s="134">
        <f t="shared" ca="1" si="156"/>
        <v>53.651732747831574</v>
      </c>
      <c r="CL70" s="134">
        <f t="shared" ca="1" si="156"/>
        <v>36.350262101942477</v>
      </c>
      <c r="CM70" s="134">
        <f t="shared" ca="1" si="156"/>
        <v>30.427309354748932</v>
      </c>
      <c r="CN70" s="134">
        <f t="shared" ca="1" si="156"/>
        <v>34.055739943725762</v>
      </c>
      <c r="CO70" s="134">
        <f t="shared" ca="1" si="156"/>
        <v>52.102196301204479</v>
      </c>
      <c r="CP70" s="134">
        <f t="shared" ca="1" si="156"/>
        <v>16.527126123280418</v>
      </c>
      <c r="CQ70" s="134">
        <f t="shared" ca="1" si="156"/>
        <v>49.28960829936301</v>
      </c>
      <c r="CR70" s="134">
        <f t="shared" ca="1" si="156"/>
        <v>20.072212426382642</v>
      </c>
      <c r="CS70" s="134">
        <f t="shared" ca="1" si="156"/>
        <v>52.318870042693412</v>
      </c>
      <c r="CT70" s="134">
        <f t="shared" ca="1" si="156"/>
        <v>55.513364334949003</v>
      </c>
      <c r="CU70" s="134">
        <f t="shared" ca="1" si="156"/>
        <v>47.463942655763276</v>
      </c>
      <c r="CV70" s="134">
        <f t="shared" ca="1" si="156"/>
        <v>56.220586698478371</v>
      </c>
      <c r="CW70" s="134">
        <f t="shared" ca="1" si="156"/>
        <v>26.387126505639266</v>
      </c>
      <c r="CX70" s="134">
        <f t="shared" ca="1" si="156"/>
        <v>34.014036877059027</v>
      </c>
      <c r="CY70" s="134">
        <f t="shared" ca="1" si="156"/>
        <v>50.84905394957535</v>
      </c>
      <c r="CZ70" s="134">
        <f t="shared" ca="1" si="156"/>
        <v>8.410963571674996</v>
      </c>
      <c r="DA70" s="134">
        <f t="shared" ca="1" si="156"/>
        <v>24.049612010171817</v>
      </c>
      <c r="DB70" s="134">
        <f t="shared" ca="1" si="156"/>
        <v>26.226209536159267</v>
      </c>
      <c r="DC70" s="134">
        <f t="shared" ca="1" si="156"/>
        <v>33.084615419129165</v>
      </c>
      <c r="DD70" s="134">
        <f t="shared" ca="1" si="156"/>
        <v>34.014013795080494</v>
      </c>
      <c r="DE70" s="134">
        <f t="shared" ca="1" si="156"/>
        <v>48.599087348246883</v>
      </c>
      <c r="DF70" s="134">
        <f t="shared" ca="1" si="156"/>
        <v>36.237315020629637</v>
      </c>
      <c r="DG70" s="134">
        <f t="shared" ca="1" si="156"/>
        <v>47.133132986511058</v>
      </c>
      <c r="DH70" s="134">
        <f t="shared" ca="1" si="156"/>
        <v>48.033776158436638</v>
      </c>
      <c r="DI70" s="134">
        <f t="shared" ca="1" si="156"/>
        <v>4.2893287153778523</v>
      </c>
      <c r="DJ70" s="134">
        <f t="shared" ca="1" si="156"/>
        <v>30.080962220724267</v>
      </c>
      <c r="DK70" s="134">
        <f t="shared" ca="1" si="156"/>
        <v>23.416271104865842</v>
      </c>
      <c r="DL70" s="134">
        <f t="shared" ca="1" si="156"/>
        <v>45.734692869535948</v>
      </c>
      <c r="DM70" s="134">
        <f t="shared" ca="1" si="156"/>
        <v>24.147746799413049</v>
      </c>
      <c r="DN70" s="134">
        <f t="shared" ca="1" si="156"/>
        <v>18.381821755755666</v>
      </c>
      <c r="DO70" s="134">
        <f t="shared" ca="1" si="156"/>
        <v>44.051965989090334</v>
      </c>
      <c r="DP70" s="134">
        <f t="shared" ca="1" si="156"/>
        <v>39.845684249223545</v>
      </c>
      <c r="DQ70" s="134">
        <f t="shared" ca="1" si="156"/>
        <v>49.01201831435715</v>
      </c>
      <c r="DS70" s="128" t="s">
        <v>231</v>
      </c>
      <c r="DT70" s="135">
        <f ca="1"/>
        <v>47.390908415227088</v>
      </c>
      <c r="DU70" s="135">
        <f ca="1"/>
        <v>-26.879292875036441</v>
      </c>
      <c r="DV70" s="135">
        <f ca="1"/>
        <v>-12.512431330633873</v>
      </c>
      <c r="DW70" s="135">
        <f ca="1"/>
        <v>46.24732126241954</v>
      </c>
      <c r="DX70" s="135">
        <f ca="1"/>
        <v>-24.053384966860701</v>
      </c>
      <c r="DY70" s="135">
        <f ca="1"/>
        <v>-13.586272364893858</v>
      </c>
      <c r="DZ70" s="127">
        <f ca="1"/>
        <v>3.232132678034306</v>
      </c>
      <c r="EA70" s="127">
        <f t="shared" ca="1" si="151"/>
        <v>10.446681648417215</v>
      </c>
      <c r="EB70" s="127">
        <f t="shared" ca="1" si="152"/>
        <v>3.5772650404935429</v>
      </c>
      <c r="EC70" s="127">
        <f ca="1"/>
        <v>-9.1771503659571221E-2</v>
      </c>
      <c r="ED70" s="127">
        <f ca="1"/>
        <v>4.4972346321072791</v>
      </c>
      <c r="EE70" s="127">
        <f t="shared" ref="EE70:EE103" ca="1" si="157">IF(ED70&gt;-180,IF(ED70&lt;180,ED70,ED70-360),ED70+360)</f>
        <v>4.4972346321072791</v>
      </c>
      <c r="EF70" s="126">
        <f t="shared" ref="EF70:EF103" ca="1" si="158">FLOOR((EB70/2/PI())*16,1)+1</f>
        <v>10</v>
      </c>
      <c r="EK70" s="127"/>
      <c r="EL70" s="128">
        <v>445</v>
      </c>
      <c r="EM70" s="237">
        <f ca="1">IF(Calculator!$C$3,OFFSET('SPD Library'!B70,0,Calculator!$C$3-1),Calculator!C71)</f>
        <v>0.24548</v>
      </c>
      <c r="EN70" s="127">
        <f ca="1">RefCalc!B70</f>
        <v>0.73235035553512795</v>
      </c>
      <c r="EO70" s="127">
        <f ca="1">RefCalc!F70</f>
        <v>1.0373652208880486</v>
      </c>
      <c r="EP70" s="127"/>
    </row>
    <row r="71" spans="2:146" ht="13.5" customHeight="1">
      <c r="U71" s="133" t="s">
        <v>130</v>
      </c>
      <c r="V71" s="134">
        <f t="shared" ref="V71:BA71" ca="1" si="159">V62*SIN(PI()*V$34/180)</f>
        <v>0.50020196154007202</v>
      </c>
      <c r="W71" s="134">
        <f t="shared" ca="1" si="159"/>
        <v>28.37867869848478</v>
      </c>
      <c r="X71" s="134">
        <f t="shared" ca="1" si="159"/>
        <v>28.122172518357395</v>
      </c>
      <c r="Y71" s="134">
        <f t="shared" ca="1" si="159"/>
        <v>3.9421583747803033</v>
      </c>
      <c r="Z71" s="134">
        <f t="shared" ca="1" si="159"/>
        <v>26.583422315958718</v>
      </c>
      <c r="AA71" s="134">
        <f t="shared" ca="1" si="159"/>
        <v>20.575437861549535</v>
      </c>
      <c r="AB71" s="134">
        <f t="shared" ca="1" si="159"/>
        <v>12.750499358982811</v>
      </c>
      <c r="AC71" s="134">
        <f t="shared" ca="1" si="159"/>
        <v>14.203322682659772</v>
      </c>
      <c r="AD71" s="134">
        <f t="shared" ca="1" si="159"/>
        <v>12.391159719482561</v>
      </c>
      <c r="AE71" s="134">
        <f t="shared" ca="1" si="159"/>
        <v>1.0094709880805786</v>
      </c>
      <c r="AF71" s="134">
        <f t="shared" ca="1" si="159"/>
        <v>40.396043982227432</v>
      </c>
      <c r="AG71" s="134">
        <f t="shared" ca="1" si="159"/>
        <v>26.529280411850788</v>
      </c>
      <c r="AH71" s="134">
        <f t="shared" ca="1" si="159"/>
        <v>33.408200715359754</v>
      </c>
      <c r="AI71" s="134">
        <f t="shared" ca="1" si="159"/>
        <v>10.24184610672186</v>
      </c>
      <c r="AJ71" s="134">
        <f t="shared" ca="1" si="159"/>
        <v>14.830231495276655</v>
      </c>
      <c r="AK71" s="134">
        <f t="shared" ca="1" si="159"/>
        <v>19.686449431703572</v>
      </c>
      <c r="AL71" s="134">
        <f t="shared" ca="1" si="159"/>
        <v>12.311599160706654</v>
      </c>
      <c r="AM71" s="134">
        <f t="shared" ca="1" si="159"/>
        <v>13.228472816329168</v>
      </c>
      <c r="AN71" s="134">
        <f t="shared" ca="1" si="159"/>
        <v>13.629590159601346</v>
      </c>
      <c r="AO71" s="134">
        <f t="shared" ca="1" si="159"/>
        <v>29.711320458584336</v>
      </c>
      <c r="AP71" s="134">
        <f t="shared" ca="1" si="159"/>
        <v>30.908080223888021</v>
      </c>
      <c r="AQ71" s="134">
        <f t="shared" ca="1" si="159"/>
        <v>43.189977837453775</v>
      </c>
      <c r="AR71" s="134">
        <f t="shared" ca="1" si="159"/>
        <v>39.535465040499624</v>
      </c>
      <c r="AS71" s="134">
        <f t="shared" ca="1" si="159"/>
        <v>25.251061811167311</v>
      </c>
      <c r="AT71" s="134">
        <f t="shared" ca="1" si="159"/>
        <v>38.03407929110962</v>
      </c>
      <c r="AU71" s="134">
        <f t="shared" ca="1" si="159"/>
        <v>34.332515858813181</v>
      </c>
      <c r="AV71" s="134">
        <f t="shared" ca="1" si="159"/>
        <v>42.426718418155303</v>
      </c>
      <c r="AW71" s="134">
        <f t="shared" ca="1" si="159"/>
        <v>20.569396539301824</v>
      </c>
      <c r="AX71" s="134">
        <f t="shared" ca="1" si="159"/>
        <v>7.0315742754155028</v>
      </c>
      <c r="AY71" s="134">
        <f t="shared" ca="1" si="159"/>
        <v>40.665719546202936</v>
      </c>
      <c r="AZ71" s="134">
        <f t="shared" ca="1" si="159"/>
        <v>17.581735866389618</v>
      </c>
      <c r="BA71" s="134">
        <f t="shared" ca="1" si="159"/>
        <v>41.394944548482499</v>
      </c>
      <c r="BB71" s="134">
        <f t="shared" ref="BB71:CG71" ca="1" si="160">BB62*SIN(PI()*BB$34/180)</f>
        <v>34.251653995492283</v>
      </c>
      <c r="BC71" s="134">
        <f t="shared" ca="1" si="160"/>
        <v>32.771993580851856</v>
      </c>
      <c r="BD71" s="134">
        <f t="shared" ca="1" si="160"/>
        <v>21.764142936715754</v>
      </c>
      <c r="BE71" s="134">
        <f t="shared" ca="1" si="160"/>
        <v>7.0147376806312609</v>
      </c>
      <c r="BF71" s="134">
        <f t="shared" ca="1" si="160"/>
        <v>17.044897713338383</v>
      </c>
      <c r="BG71" s="134">
        <f t="shared" ca="1" si="160"/>
        <v>9.9395636708824018</v>
      </c>
      <c r="BH71" s="134">
        <f t="shared" ca="1" si="160"/>
        <v>29.103176030957446</v>
      </c>
      <c r="BI71" s="134">
        <f t="shared" ca="1" si="160"/>
        <v>3.5452445005678319</v>
      </c>
      <c r="BJ71" s="134">
        <f t="shared" ca="1" si="160"/>
        <v>9.4470136529535793</v>
      </c>
      <c r="BK71" s="134">
        <f t="shared" ca="1" si="160"/>
        <v>21.684862321239493</v>
      </c>
      <c r="BL71" s="134">
        <f t="shared" ca="1" si="160"/>
        <v>26.302658241558557</v>
      </c>
      <c r="BM71" s="134">
        <f t="shared" ca="1" si="160"/>
        <v>30.094510436447045</v>
      </c>
      <c r="BN71" s="134">
        <f t="shared" ca="1" si="160"/>
        <v>1.1219433223279511</v>
      </c>
      <c r="BO71" s="134">
        <f t="shared" ca="1" si="160"/>
        <v>16.478110641337981</v>
      </c>
      <c r="BP71" s="134">
        <f t="shared" ca="1" si="160"/>
        <v>19.416322714496296</v>
      </c>
      <c r="BQ71" s="134">
        <f t="shared" ca="1" si="160"/>
        <v>19.206495911584884</v>
      </c>
      <c r="BR71" s="134">
        <f t="shared" ca="1" si="160"/>
        <v>27.260378296587927</v>
      </c>
      <c r="BS71" s="134">
        <f t="shared" ca="1" si="160"/>
        <v>9.2434989607414586</v>
      </c>
      <c r="BT71" s="134">
        <f t="shared" ca="1" si="160"/>
        <v>12.203948139032851</v>
      </c>
      <c r="BU71" s="134">
        <f t="shared" ca="1" si="160"/>
        <v>13.557374502687553</v>
      </c>
      <c r="BV71" s="134">
        <f t="shared" ca="1" si="160"/>
        <v>7.1763027129025767</v>
      </c>
      <c r="BW71" s="134">
        <f t="shared" ca="1" si="160"/>
        <v>11.146137627565709</v>
      </c>
      <c r="BX71" s="134">
        <f t="shared" ca="1" si="160"/>
        <v>25.364187395007797</v>
      </c>
      <c r="BY71" s="134">
        <f t="shared" ca="1" si="160"/>
        <v>26.152981751010383</v>
      </c>
      <c r="BZ71" s="134">
        <f t="shared" ca="1" si="160"/>
        <v>24.509523894264159</v>
      </c>
      <c r="CA71" s="134">
        <f t="shared" ca="1" si="160"/>
        <v>15.777316744952877</v>
      </c>
      <c r="CB71" s="134">
        <f t="shared" ca="1" si="160"/>
        <v>13.760002620936286</v>
      </c>
      <c r="CC71" s="134">
        <f t="shared" ca="1" si="160"/>
        <v>25.857478679630109</v>
      </c>
      <c r="CD71" s="134">
        <f t="shared" ca="1" si="160"/>
        <v>17.989459256619305</v>
      </c>
      <c r="CE71" s="134">
        <f t="shared" ca="1" si="160"/>
        <v>21.397758185988742</v>
      </c>
      <c r="CF71" s="134">
        <f t="shared" ca="1" si="160"/>
        <v>12.36260948536113</v>
      </c>
      <c r="CG71" s="134">
        <f t="shared" ca="1" si="160"/>
        <v>2.5050894309396856</v>
      </c>
      <c r="CH71" s="134">
        <f t="shared" ref="CH71:DQ71" ca="1" si="161">CH62*SIN(PI()*CH$34/180)</f>
        <v>17.708224809810527</v>
      </c>
      <c r="CI71" s="134">
        <f t="shared" ca="1" si="161"/>
        <v>6.8122366219495101</v>
      </c>
      <c r="CJ71" s="134">
        <f t="shared" ca="1" si="161"/>
        <v>10.193050417893694</v>
      </c>
      <c r="CK71" s="134">
        <f t="shared" ca="1" si="161"/>
        <v>12.072042326296405</v>
      </c>
      <c r="CL71" s="134">
        <f t="shared" ca="1" si="161"/>
        <v>19.071282461964167</v>
      </c>
      <c r="CM71" s="134">
        <f t="shared" ca="1" si="161"/>
        <v>10.202953827229761</v>
      </c>
      <c r="CN71" s="134">
        <f t="shared" ca="1" si="161"/>
        <v>27.589244601333245</v>
      </c>
      <c r="CO71" s="134">
        <f t="shared" ca="1" si="161"/>
        <v>6.6053967192881284</v>
      </c>
      <c r="CP71" s="134">
        <f t="shared" ca="1" si="161"/>
        <v>17.326309339217261</v>
      </c>
      <c r="CQ71" s="134">
        <f t="shared" ca="1" si="161"/>
        <v>20.282167783276229</v>
      </c>
      <c r="CR71" s="134">
        <f t="shared" ca="1" si="161"/>
        <v>1.6766026368483289</v>
      </c>
      <c r="CS71" s="134">
        <f t="shared" ca="1" si="161"/>
        <v>6.1901530864136474</v>
      </c>
      <c r="CT71" s="134">
        <f t="shared" ca="1" si="161"/>
        <v>16.316138998776488</v>
      </c>
      <c r="CU71" s="134">
        <f t="shared" ca="1" si="161"/>
        <v>11.124078844772994</v>
      </c>
      <c r="CV71" s="134">
        <f t="shared" ca="1" si="161"/>
        <v>14.046879484640444</v>
      </c>
      <c r="CW71" s="134">
        <f t="shared" ca="1" si="161"/>
        <v>25.079500723448934</v>
      </c>
      <c r="CX71" s="134">
        <f t="shared" ca="1" si="161"/>
        <v>22.943347437158934</v>
      </c>
      <c r="CY71" s="134">
        <f t="shared" ca="1" si="161"/>
        <v>13.467350141029726</v>
      </c>
      <c r="CZ71" s="134">
        <f t="shared" ca="1" si="161"/>
        <v>20.883804540120664</v>
      </c>
      <c r="DA71" s="134">
        <f t="shared" ca="1" si="161"/>
        <v>22.787830017219648</v>
      </c>
      <c r="DB71" s="134">
        <f t="shared" ca="1" si="161"/>
        <v>2.2547637518285808</v>
      </c>
      <c r="DC71" s="134">
        <f t="shared" ca="1" si="161"/>
        <v>6.6703221470802418</v>
      </c>
      <c r="DD71" s="134">
        <f t="shared" ca="1" si="161"/>
        <v>23.946159834109928</v>
      </c>
      <c r="DE71" s="134">
        <f t="shared" ca="1" si="161"/>
        <v>10.315184810533614</v>
      </c>
      <c r="DF71" s="134">
        <f t="shared" ca="1" si="161"/>
        <v>22.752839030755919</v>
      </c>
      <c r="DG71" s="134">
        <f t="shared" ca="1" si="161"/>
        <v>9.2243745920532945</v>
      </c>
      <c r="DH71" s="134">
        <f t="shared" ca="1" si="161"/>
        <v>13.056393348930767</v>
      </c>
      <c r="DI71" s="134">
        <f t="shared" ca="1" si="161"/>
        <v>5.8388904134507982</v>
      </c>
      <c r="DJ71" s="134">
        <f t="shared" ca="1" si="161"/>
        <v>13.282937296357144</v>
      </c>
      <c r="DK71" s="134">
        <f t="shared" ca="1" si="161"/>
        <v>17.028366705971109</v>
      </c>
      <c r="DL71" s="134">
        <f t="shared" ca="1" si="161"/>
        <v>9.5753858006384984</v>
      </c>
      <c r="DM71" s="134">
        <f t="shared" ca="1" si="161"/>
        <v>20.890165950082022</v>
      </c>
      <c r="DN71" s="134">
        <f t="shared" ca="1" si="161"/>
        <v>25.33842552530832</v>
      </c>
      <c r="DO71" s="134">
        <f t="shared" ca="1" si="161"/>
        <v>17.690775577778876</v>
      </c>
      <c r="DP71" s="134">
        <f t="shared" ca="1" si="161"/>
        <v>29.75134128715699</v>
      </c>
      <c r="DQ71" s="134">
        <f t="shared" ca="1" si="161"/>
        <v>21.217641932463646</v>
      </c>
      <c r="DS71" s="128" t="s">
        <v>232</v>
      </c>
      <c r="DT71" s="135">
        <f ca="1"/>
        <v>50.728866864857224</v>
      </c>
      <c r="DU71" s="135">
        <f ca="1"/>
        <v>-27.156723839819389</v>
      </c>
      <c r="DV71" s="135">
        <f ca="1"/>
        <v>-14.050579787727598</v>
      </c>
      <c r="DW71" s="135">
        <f ca="1"/>
        <v>49.578019511700163</v>
      </c>
      <c r="DX71" s="135">
        <f ca="1"/>
        <v>-24.184963352565411</v>
      </c>
      <c r="DY71" s="135">
        <f ca="1"/>
        <v>-15.209721390173044</v>
      </c>
      <c r="DZ71" s="127">
        <f ca="1"/>
        <v>3.391079367751868</v>
      </c>
      <c r="EA71" s="127">
        <f t="shared" ca="1" si="151"/>
        <v>11.499419278392409</v>
      </c>
      <c r="EB71" s="127">
        <f t="shared" ca="1" si="152"/>
        <v>3.6190541892419335</v>
      </c>
      <c r="EC71" s="127">
        <f ca="1"/>
        <v>-8.9066536581402234E-2</v>
      </c>
      <c r="ED71" s="127">
        <f ca="1"/>
        <v>4.808913421657337</v>
      </c>
      <c r="EE71" s="127">
        <f t="shared" ca="1" si="157"/>
        <v>4.808913421657337</v>
      </c>
      <c r="EF71" s="126">
        <f t="shared" ca="1" si="158"/>
        <v>10</v>
      </c>
      <c r="EK71" s="127"/>
      <c r="EL71" s="128">
        <v>446</v>
      </c>
      <c r="EM71" s="237">
        <f ca="1">IF(Calculator!$C$3,OFFSET('SPD Library'!B71,0,Calculator!$C$3-1),Calculator!C72)</f>
        <v>0.24836</v>
      </c>
      <c r="EN71" s="127">
        <f ca="1">RefCalc!B71</f>
        <v>0.74094237534912977</v>
      </c>
      <c r="EO71" s="127">
        <f ca="1">RefCalc!F71</f>
        <v>1.0488847674638571</v>
      </c>
      <c r="EP71" s="127"/>
    </row>
    <row r="72" spans="2:146" ht="13.5" customHeight="1">
      <c r="U72" s="121"/>
      <c r="V72" s="121"/>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S72" s="128" t="s">
        <v>233</v>
      </c>
      <c r="DT72" s="135">
        <f ca="1"/>
        <v>65.670159920249588</v>
      </c>
      <c r="DU72" s="135">
        <f ca="1"/>
        <v>-18.573610993091954</v>
      </c>
      <c r="DV72" s="135">
        <f ca="1"/>
        <v>-12.470553068650142</v>
      </c>
      <c r="DW72" s="135">
        <f ca="1"/>
        <v>64.863805645961776</v>
      </c>
      <c r="DX72" s="135">
        <f ca="1"/>
        <v>-16.055268699542964</v>
      </c>
      <c r="DY72" s="135">
        <f ca="1"/>
        <v>-13.886658464082672</v>
      </c>
      <c r="DZ72" s="127">
        <f ca="1"/>
        <v>2.9996015758951944</v>
      </c>
      <c r="EA72" s="127">
        <f t="shared" ca="1" si="151"/>
        <v>8.9976096141129336</v>
      </c>
      <c r="EB72" s="127">
        <f t="shared" ca="1" si="152"/>
        <v>3.7328735848755925</v>
      </c>
      <c r="EC72" s="127">
        <f ca="1"/>
        <v>-6.4444082173106473E-2</v>
      </c>
      <c r="ED72" s="127">
        <f ca="1"/>
        <v>6.9795581004593146</v>
      </c>
      <c r="EE72" s="127">
        <f t="shared" ca="1" si="157"/>
        <v>6.9795581004593146</v>
      </c>
      <c r="EF72" s="126">
        <f t="shared" ca="1" si="158"/>
        <v>10</v>
      </c>
      <c r="EK72" s="127"/>
      <c r="EL72" s="128">
        <v>447</v>
      </c>
      <c r="EM72" s="237">
        <f ca="1">IF(Calculator!$C$3,OFFSET('SPD Library'!B72,0,Calculator!$C$3-1),Calculator!C73)</f>
        <v>0.25124999999999997</v>
      </c>
      <c r="EN72" s="127">
        <f ca="1">RefCalc!B72</f>
        <v>0.74956422856526339</v>
      </c>
      <c r="EO72" s="127">
        <f ca="1">RefCalc!F72</f>
        <v>1.0604043140396651</v>
      </c>
      <c r="EP72" s="127"/>
    </row>
    <row r="73" spans="2:146" ht="13.5" customHeight="1">
      <c r="U73" s="121" t="s">
        <v>610</v>
      </c>
      <c r="V73" s="121"/>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S73" s="128" t="s">
        <v>234</v>
      </c>
      <c r="DT73" s="135">
        <f ca="1"/>
        <v>54.363638349599476</v>
      </c>
      <c r="DU73" s="135">
        <f ca="1"/>
        <v>-10.620335464028624</v>
      </c>
      <c r="DV73" s="135">
        <f ca="1"/>
        <v>-8.2474346750219656</v>
      </c>
      <c r="DW73" s="135">
        <f ca="1"/>
        <v>53.45335019639532</v>
      </c>
      <c r="DX73" s="135">
        <f ca="1"/>
        <v>-9.4850086406446223</v>
      </c>
      <c r="DY73" s="135">
        <f ca="1"/>
        <v>-9.6554404994972511</v>
      </c>
      <c r="DZ73" s="127">
        <f ca="1"/>
        <v>2.0248634323122561</v>
      </c>
      <c r="EA73" s="127">
        <f t="shared" ca="1" si="151"/>
        <v>4.1000719195153703</v>
      </c>
      <c r="EB73" s="127">
        <f t="shared" ca="1" si="152"/>
        <v>3.8018828882554296</v>
      </c>
      <c r="EC73" s="127">
        <f ca="1"/>
        <v>7.6283489243541471E-3</v>
      </c>
      <c r="ED73" s="127">
        <f ca="1"/>
        <v>7.6783203024050124</v>
      </c>
      <c r="EE73" s="127">
        <f t="shared" ca="1" si="157"/>
        <v>7.6783203024050124</v>
      </c>
      <c r="EF73" s="126">
        <f t="shared" ca="1" si="158"/>
        <v>10</v>
      </c>
      <c r="EK73" s="127"/>
      <c r="EL73" s="128">
        <v>448</v>
      </c>
      <c r="EM73" s="237">
        <f ca="1">IF(Calculator!$C$3,OFFSET('SPD Library'!B73,0,Calculator!$C$3-1),Calculator!C74)</f>
        <v>0.25413000000000002</v>
      </c>
      <c r="EN73" s="127">
        <f ca="1">RefCalc!B73</f>
        <v>0.75815624837926532</v>
      </c>
      <c r="EO73" s="127">
        <f ca="1">RefCalc!F73</f>
        <v>1.0719238606154733</v>
      </c>
      <c r="EP73" s="127"/>
    </row>
    <row r="74" spans="2:146" ht="13.5" customHeight="1">
      <c r="U74" s="121" t="s">
        <v>135</v>
      </c>
      <c r="V74" s="121">
        <f t="shared" ref="V74:BA74" ca="1" si="162">(1/0.0228)*LN(1+0.0228*V64)</f>
        <v>6.1402038672305611E-3</v>
      </c>
      <c r="W74" s="121">
        <f t="shared" ca="1" si="162"/>
        <v>16.13912853434795</v>
      </c>
      <c r="X74" s="121">
        <f t="shared" ca="1" si="162"/>
        <v>29.937068525625865</v>
      </c>
      <c r="Y74" s="121">
        <f t="shared" ca="1" si="162"/>
        <v>11.44338905007082</v>
      </c>
      <c r="Z74" s="121">
        <f t="shared" ca="1" si="162"/>
        <v>22.621685780530708</v>
      </c>
      <c r="AA74" s="121">
        <f t="shared" ca="1" si="162"/>
        <v>32.462631146737259</v>
      </c>
      <c r="AB74" s="121">
        <f t="shared" ca="1" si="162"/>
        <v>18.158426882823949</v>
      </c>
      <c r="AC74" s="121">
        <f t="shared" ca="1" si="162"/>
        <v>29.798551703712679</v>
      </c>
      <c r="AD74" s="121">
        <f t="shared" ca="1" si="162"/>
        <v>26.834667156667159</v>
      </c>
      <c r="AE74" s="121">
        <f t="shared" ca="1" si="162"/>
        <v>1.3656234400123599</v>
      </c>
      <c r="AF74" s="121">
        <f t="shared" ca="1" si="162"/>
        <v>33.249379939290399</v>
      </c>
      <c r="AG74" s="121">
        <f t="shared" ca="1" si="162"/>
        <v>33.865214165819772</v>
      </c>
      <c r="AH74" s="121">
        <f t="shared" ca="1" si="162"/>
        <v>35.842241878724373</v>
      </c>
      <c r="AI74" s="121">
        <f t="shared" ca="1" si="162"/>
        <v>20.978655881474641</v>
      </c>
      <c r="AJ74" s="121">
        <f t="shared" ca="1" si="162"/>
        <v>8.0457938949491954</v>
      </c>
      <c r="AK74" s="121">
        <f t="shared" ca="1" si="162"/>
        <v>14.46334220687247</v>
      </c>
      <c r="AL74" s="121">
        <f t="shared" ca="1" si="162"/>
        <v>21.684618831927573</v>
      </c>
      <c r="AM74" s="121">
        <f t="shared" ca="1" si="162"/>
        <v>21.843325742178372</v>
      </c>
      <c r="AN74" s="121">
        <f t="shared" ca="1" si="162"/>
        <v>16.491202487548986</v>
      </c>
      <c r="AO74" s="121">
        <f t="shared" ca="1" si="162"/>
        <v>27.003893872243072</v>
      </c>
      <c r="AP74" s="121">
        <f t="shared" ca="1" si="162"/>
        <v>33.370656463670734</v>
      </c>
      <c r="AQ74" s="121">
        <f t="shared" ca="1" si="162"/>
        <v>31.243122797741119</v>
      </c>
      <c r="AR74" s="121">
        <f t="shared" ca="1" si="162"/>
        <v>32.556770011232977</v>
      </c>
      <c r="AS74" s="121">
        <f t="shared" ca="1" si="162"/>
        <v>12.857111635506746</v>
      </c>
      <c r="AT74" s="121">
        <f t="shared" ca="1" si="162"/>
        <v>25.185454322457499</v>
      </c>
      <c r="AU74" s="121">
        <f t="shared" ca="1" si="162"/>
        <v>34.244011722448136</v>
      </c>
      <c r="AV74" s="121">
        <f t="shared" ca="1" si="162"/>
        <v>30.000847662030527</v>
      </c>
      <c r="AW74" s="121">
        <f t="shared" ca="1" si="162"/>
        <v>15.746035784806489</v>
      </c>
      <c r="AX74" s="121">
        <f t="shared" ca="1" si="162"/>
        <v>15.610524758968632</v>
      </c>
      <c r="AY74" s="121">
        <f t="shared" ca="1" si="162"/>
        <v>30.481583253765987</v>
      </c>
      <c r="AZ74" s="121">
        <f t="shared" ca="1" si="162"/>
        <v>18.559680121443716</v>
      </c>
      <c r="BA74" s="121">
        <f t="shared" ca="1" si="162"/>
        <v>30.515103735106479</v>
      </c>
      <c r="BB74" s="121">
        <f t="shared" ref="BB74:CG74" ca="1" si="163">(1/0.0228)*LN(1+0.0228*BB64)</f>
        <v>33.073184017158404</v>
      </c>
      <c r="BC74" s="121">
        <f t="shared" ca="1" si="163"/>
        <v>20.939310725881359</v>
      </c>
      <c r="BD74" s="121">
        <f t="shared" ca="1" si="163"/>
        <v>29.332080216809558</v>
      </c>
      <c r="BE74" s="121">
        <f t="shared" ca="1" si="163"/>
        <v>15.461480751597495</v>
      </c>
      <c r="BF74" s="121">
        <f t="shared" ca="1" si="163"/>
        <v>8.4808310030924403</v>
      </c>
      <c r="BG74" s="121">
        <f t="shared" ca="1" si="163"/>
        <v>19.116210823052267</v>
      </c>
      <c r="BH74" s="121">
        <f t="shared" ca="1" si="163"/>
        <v>18.776768958770031</v>
      </c>
      <c r="BI74" s="121">
        <f t="shared" ca="1" si="163"/>
        <v>8.4597208481869828</v>
      </c>
      <c r="BJ74" s="121">
        <f t="shared" ca="1" si="163"/>
        <v>15.750554138040275</v>
      </c>
      <c r="BK74" s="121">
        <f t="shared" ca="1" si="163"/>
        <v>10.681959759391921</v>
      </c>
      <c r="BL74" s="121">
        <f t="shared" ca="1" si="163"/>
        <v>33.310048013377894</v>
      </c>
      <c r="BM74" s="121">
        <f t="shared" ca="1" si="163"/>
        <v>35.361093800708097</v>
      </c>
      <c r="BN74" s="121">
        <f t="shared" ca="1" si="163"/>
        <v>1.7704773084264429</v>
      </c>
      <c r="BO74" s="121">
        <f t="shared" ca="1" si="163"/>
        <v>27.676316978814032</v>
      </c>
      <c r="BP74" s="121">
        <f t="shared" ca="1" si="163"/>
        <v>22.184523054278678</v>
      </c>
      <c r="BQ74" s="121">
        <f t="shared" ca="1" si="163"/>
        <v>17.879073439526298</v>
      </c>
      <c r="BR74" s="121">
        <f t="shared" ca="1" si="163"/>
        <v>24.510135307062363</v>
      </c>
      <c r="BS74" s="121">
        <f t="shared" ca="1" si="163"/>
        <v>23.155985152747881</v>
      </c>
      <c r="BT74" s="121">
        <f t="shared" ca="1" si="163"/>
        <v>20.531751333179159</v>
      </c>
      <c r="BU74" s="121">
        <f t="shared" ca="1" si="163"/>
        <v>18.825295660237273</v>
      </c>
      <c r="BV74" s="121">
        <f t="shared" ca="1" si="163"/>
        <v>23.460264921342052</v>
      </c>
      <c r="BW74" s="121">
        <f t="shared" ca="1" si="163"/>
        <v>30.338628205409407</v>
      </c>
      <c r="BX74" s="121">
        <f t="shared" ca="1" si="163"/>
        <v>14.769009257515156</v>
      </c>
      <c r="BY74" s="121">
        <f t="shared" ca="1" si="163"/>
        <v>17.339639919029274</v>
      </c>
      <c r="BZ74" s="121">
        <f t="shared" ca="1" si="163"/>
        <v>28.737522497801098</v>
      </c>
      <c r="CA74" s="121">
        <f t="shared" ca="1" si="163"/>
        <v>30.481516592675945</v>
      </c>
      <c r="CB74" s="121">
        <f t="shared" ca="1" si="163"/>
        <v>30.226297320864749</v>
      </c>
      <c r="CC74" s="121">
        <f t="shared" ca="1" si="163"/>
        <v>15.25579277371483</v>
      </c>
      <c r="CD74" s="121">
        <f t="shared" ca="1" si="163"/>
        <v>7.4860436115849405</v>
      </c>
      <c r="CE74" s="121">
        <f t="shared" ca="1" si="163"/>
        <v>15.196546820282107</v>
      </c>
      <c r="CF74" s="121">
        <f t="shared" ca="1" si="163"/>
        <v>8.6515967119554524</v>
      </c>
      <c r="CG74" s="121">
        <f t="shared" ca="1" si="163"/>
        <v>4.4711817247760317</v>
      </c>
      <c r="CH74" s="121">
        <f t="shared" ref="CH74:DQ74" ca="1" si="164">(1/0.0228)*LN(1+0.0228*CH64)</f>
        <v>30.835926404323033</v>
      </c>
      <c r="CI74" s="121">
        <f t="shared" ca="1" si="164"/>
        <v>19.103349923479769</v>
      </c>
      <c r="CJ74" s="121">
        <f t="shared" ca="1" si="164"/>
        <v>29.648900877870886</v>
      </c>
      <c r="CK74" s="121">
        <f t="shared" ca="1" si="164"/>
        <v>30.576239829048863</v>
      </c>
      <c r="CL74" s="121">
        <f t="shared" ca="1" si="164"/>
        <v>22.371716947090263</v>
      </c>
      <c r="CM74" s="121">
        <f t="shared" ca="1" si="164"/>
        <v>13.446624263630586</v>
      </c>
      <c r="CN74" s="121">
        <f t="shared" ca="1" si="164"/>
        <v>26.453210152474451</v>
      </c>
      <c r="CO74" s="121">
        <f t="shared" ca="1" si="164"/>
        <v>24.733389704199453</v>
      </c>
      <c r="CP74" s="121">
        <f t="shared" ca="1" si="164"/>
        <v>9.9352602455165666</v>
      </c>
      <c r="CQ74" s="121">
        <f t="shared" ca="1" si="164"/>
        <v>31.654694336375318</v>
      </c>
      <c r="CR74" s="121">
        <f t="shared" ca="1" si="164"/>
        <v>4.0244932918295957</v>
      </c>
      <c r="CS74" s="121">
        <f t="shared" ca="1" si="164"/>
        <v>24.16757727820697</v>
      </c>
      <c r="CT74" s="121">
        <f t="shared" ca="1" si="164"/>
        <v>32.775169929778215</v>
      </c>
      <c r="CU74" s="121">
        <f t="shared" ca="1" si="164"/>
        <v>24.460750180085061</v>
      </c>
      <c r="CV74" s="121">
        <f t="shared" ca="1" si="164"/>
        <v>31.616805276441514</v>
      </c>
      <c r="CW74" s="121">
        <f t="shared" ca="1" si="164"/>
        <v>19.877784895973626</v>
      </c>
      <c r="CX74" s="121">
        <f t="shared" ca="1" si="164"/>
        <v>22.55668971664112</v>
      </c>
      <c r="CY74" s="121">
        <f t="shared" ca="1" si="164"/>
        <v>27.170318792726963</v>
      </c>
      <c r="CZ74" s="121">
        <f t="shared" ca="1" si="164"/>
        <v>9.6824978301613314</v>
      </c>
      <c r="DA74" s="121">
        <f t="shared" ca="1" si="164"/>
        <v>16.863502735266454</v>
      </c>
      <c r="DB74" s="121">
        <f t="shared" ca="1" si="164"/>
        <v>6.6491694534587982</v>
      </c>
      <c r="DC74" s="121">
        <f t="shared" ca="1" si="164"/>
        <v>12.730002915735803</v>
      </c>
      <c r="DD74" s="121">
        <f t="shared" ca="1" si="164"/>
        <v>22.940524916197727</v>
      </c>
      <c r="DE74" s="121">
        <f t="shared" ca="1" si="164"/>
        <v>23.540710078241844</v>
      </c>
      <c r="DF74" s="121">
        <f t="shared" ca="1" si="164"/>
        <v>23.201579128174618</v>
      </c>
      <c r="DG74" s="121">
        <f t="shared" ca="1" si="164"/>
        <v>21.814218043784031</v>
      </c>
      <c r="DH74" s="121">
        <f t="shared" ca="1" si="164"/>
        <v>24.533757168033969</v>
      </c>
      <c r="DI74" s="121">
        <f t="shared" ca="1" si="164"/>
        <v>1.0420364432865341</v>
      </c>
      <c r="DJ74" s="121">
        <f t="shared" ca="1" si="164"/>
        <v>14.319445412160761</v>
      </c>
      <c r="DK74" s="121">
        <f t="shared" ca="1" si="164"/>
        <v>12.742786721295065</v>
      </c>
      <c r="DL74" s="121">
        <f t="shared" ca="1" si="164"/>
        <v>21.119287956062404</v>
      </c>
      <c r="DM74" s="121">
        <f t="shared" ca="1" si="164"/>
        <v>15.417766399962808</v>
      </c>
      <c r="DN74" s="121">
        <f t="shared" ca="1" si="164"/>
        <v>15.910197515099419</v>
      </c>
      <c r="DO74" s="121">
        <f t="shared" ca="1" si="164"/>
        <v>24.627945223645717</v>
      </c>
      <c r="DP74" s="121">
        <f t="shared" ca="1" si="164"/>
        <v>29.213321273659787</v>
      </c>
      <c r="DQ74" s="121">
        <f t="shared" ca="1" si="164"/>
        <v>29.383026699257226</v>
      </c>
      <c r="DS74" s="128" t="s">
        <v>235</v>
      </c>
      <c r="DT74" s="135">
        <f ca="1"/>
        <v>74.369947724455585</v>
      </c>
      <c r="DU74" s="135">
        <f ca="1"/>
        <v>-18.621281325258526</v>
      </c>
      <c r="DV74" s="135">
        <f ca="1"/>
        <v>-18.788832033326486</v>
      </c>
      <c r="DW74" s="135">
        <f ca="1"/>
        <v>73.628811585822675</v>
      </c>
      <c r="DX74" s="135">
        <f ca="1"/>
        <v>-15.491658192166701</v>
      </c>
      <c r="DY74" s="135">
        <f ca="1"/>
        <v>-20.188603990145236</v>
      </c>
      <c r="DZ74" s="127">
        <f ca="1"/>
        <v>3.5075896656061949</v>
      </c>
      <c r="EA74" s="127">
        <f t="shared" ca="1" si="151"/>
        <v>12.303185262267379</v>
      </c>
      <c r="EB74" s="127">
        <f t="shared" ca="1" si="152"/>
        <v>3.931469541394252</v>
      </c>
      <c r="EC74" s="127">
        <f ca="1"/>
        <v>-5.0056979393087932E-2</v>
      </c>
      <c r="ED74" s="127">
        <f ca="1"/>
        <v>7.2426779525143274</v>
      </c>
      <c r="EE74" s="127">
        <f t="shared" ca="1" si="157"/>
        <v>7.2426779525143274</v>
      </c>
      <c r="EF74" s="126">
        <f t="shared" ca="1" si="158"/>
        <v>11</v>
      </c>
      <c r="EK74" s="127"/>
      <c r="EL74" s="128">
        <v>449</v>
      </c>
      <c r="EM74" s="237">
        <f ca="1">IF(Calculator!$C$3,OFFSET('SPD Library'!B74,0,Calculator!$C$3-1),Calculator!C75)</f>
        <v>0.25702000000000003</v>
      </c>
      <c r="EN74" s="127">
        <f ca="1">RefCalc!B74</f>
        <v>0.76677810159539916</v>
      </c>
      <c r="EO74" s="127">
        <f ca="1">RefCalc!F74</f>
        <v>1.0834434071912817</v>
      </c>
      <c r="EP74" s="127"/>
    </row>
    <row r="75" spans="2:146" ht="13.5" customHeight="1">
      <c r="U75" s="218" t="s">
        <v>136</v>
      </c>
      <c r="V75" s="121">
        <f t="shared" ref="V75:BA75" ca="1" si="165">(1+100*0.007)*V59/(1+0.007*V59)</f>
        <v>100</v>
      </c>
      <c r="W75" s="121">
        <f t="shared" ca="1" si="165"/>
        <v>84.781553280204733</v>
      </c>
      <c r="X75" s="121">
        <f t="shared" ca="1" si="165"/>
        <v>59.821927751707257</v>
      </c>
      <c r="Y75" s="121">
        <f t="shared" ca="1" si="165"/>
        <v>30.889071850283745</v>
      </c>
      <c r="Z75" s="121">
        <f t="shared" ca="1" si="165"/>
        <v>67.716100788156197</v>
      </c>
      <c r="AA75" s="121">
        <f t="shared" ca="1" si="165"/>
        <v>47.319730363153631</v>
      </c>
      <c r="AB75" s="121">
        <f t="shared" ca="1" si="165"/>
        <v>49.56106784460512</v>
      </c>
      <c r="AC75" s="121">
        <f t="shared" ca="1" si="165"/>
        <v>40.319646503401913</v>
      </c>
      <c r="AD75" s="121">
        <f t="shared" ca="1" si="165"/>
        <v>39.740785544689736</v>
      </c>
      <c r="AE75" s="121">
        <f t="shared" ca="1" si="165"/>
        <v>28.949494632681279</v>
      </c>
      <c r="AF75" s="121">
        <f t="shared" ca="1" si="165"/>
        <v>71.920922527017936</v>
      </c>
      <c r="AG75" s="121">
        <f t="shared" ca="1" si="165"/>
        <v>54.628201172955627</v>
      </c>
      <c r="AH75" s="121">
        <f t="shared" ca="1" si="165"/>
        <v>60.577564928076718</v>
      </c>
      <c r="AI75" s="121">
        <f t="shared" ca="1" si="165"/>
        <v>41.929654202902469</v>
      </c>
      <c r="AJ75" s="121">
        <f t="shared" ca="1" si="165"/>
        <v>73.617675884712682</v>
      </c>
      <c r="AK75" s="121">
        <f t="shared" ca="1" si="165"/>
        <v>70.551109111980509</v>
      </c>
      <c r="AL75" s="121">
        <f t="shared" ca="1" si="165"/>
        <v>46.252997089355404</v>
      </c>
      <c r="AM75" s="121">
        <f t="shared" ca="1" si="165"/>
        <v>48.012717298163629</v>
      </c>
      <c r="AN75" s="121">
        <f t="shared" ca="1" si="165"/>
        <v>55.354422274304994</v>
      </c>
      <c r="AO75" s="121">
        <f t="shared" ca="1" si="165"/>
        <v>69.237779495446503</v>
      </c>
      <c r="AP75" s="121">
        <f t="shared" ca="1" si="165"/>
        <v>64.510828656517688</v>
      </c>
      <c r="AQ75" s="121">
        <f t="shared" ca="1" si="165"/>
        <v>83.607041487870191</v>
      </c>
      <c r="AR75" s="121">
        <f t="shared" ca="1" si="165"/>
        <v>75.960421997807941</v>
      </c>
      <c r="AS75" s="121">
        <f t="shared" ca="1" si="165"/>
        <v>90.913677006048118</v>
      </c>
      <c r="AT75" s="121">
        <f t="shared" ca="1" si="165"/>
        <v>88.932458097747954</v>
      </c>
      <c r="AU75" s="121">
        <f t="shared" ca="1" si="165"/>
        <v>69.186083842465848</v>
      </c>
      <c r="AV75" s="121">
        <f t="shared" ca="1" si="165"/>
        <v>87.889139242967374</v>
      </c>
      <c r="AW75" s="121">
        <f t="shared" ca="1" si="165"/>
        <v>72.904605239398876</v>
      </c>
      <c r="AX75" s="121">
        <f t="shared" ca="1" si="165"/>
        <v>41.512050080644379</v>
      </c>
      <c r="AY75" s="121">
        <f t="shared" ca="1" si="165"/>
        <v>85.587007153615502</v>
      </c>
      <c r="AZ75" s="121">
        <f t="shared" ca="1" si="165"/>
        <v>64.022619932598573</v>
      </c>
      <c r="BA75" s="121">
        <f t="shared" ca="1" si="165"/>
        <v>87.470207840502226</v>
      </c>
      <c r="BB75" s="121">
        <f t="shared" ref="BB75:CG75" ca="1" si="166">(1+100*0.007)*BB59/(1+0.007*BB59)</f>
        <v>74.117103211038412</v>
      </c>
      <c r="BC75" s="121">
        <f t="shared" ca="1" si="166"/>
        <v>89.234962210431519</v>
      </c>
      <c r="BD75" s="121">
        <f t="shared" ca="1" si="166"/>
        <v>61.354318076472872</v>
      </c>
      <c r="BE75" s="121">
        <f t="shared" ca="1" si="166"/>
        <v>42.225221098420903</v>
      </c>
      <c r="BF75" s="121">
        <f t="shared" ca="1" si="166"/>
        <v>80.670707351708032</v>
      </c>
      <c r="BG75" s="121">
        <f t="shared" ca="1" si="166"/>
        <v>47.792174354269449</v>
      </c>
      <c r="BH75" s="121">
        <f t="shared" ca="1" si="166"/>
        <v>86.286765896160915</v>
      </c>
      <c r="BI75" s="121">
        <f t="shared" ca="1" si="166"/>
        <v>35.54522858942353</v>
      </c>
      <c r="BJ75" s="121">
        <f t="shared" ca="1" si="166"/>
        <v>50.541081969557851</v>
      </c>
      <c r="BK75" s="121">
        <f t="shared" ca="1" si="166"/>
        <v>88.418393407062553</v>
      </c>
      <c r="BL75" s="121">
        <f t="shared" ca="1" si="166"/>
        <v>69.182227135559103</v>
      </c>
      <c r="BM75" s="121">
        <f t="shared" ca="1" si="166"/>
        <v>73.111075378188715</v>
      </c>
      <c r="BN75" s="121">
        <f t="shared" ca="1" si="166"/>
        <v>28.867357251200783</v>
      </c>
      <c r="BO75" s="121">
        <f t="shared" ca="1" si="166"/>
        <v>59.418273129450256</v>
      </c>
      <c r="BP75" s="121">
        <f t="shared" ca="1" si="166"/>
        <v>67.422997467942807</v>
      </c>
      <c r="BQ75" s="121">
        <f t="shared" ca="1" si="166"/>
        <v>70.828030768673628</v>
      </c>
      <c r="BR75" s="121">
        <f t="shared" ca="1" si="166"/>
        <v>78.704602643699076</v>
      </c>
      <c r="BS75" s="121">
        <f t="shared" ca="1" si="166"/>
        <v>47.505077841966752</v>
      </c>
      <c r="BT75" s="121">
        <f t="shared" ca="1" si="166"/>
        <v>56.101549546821573</v>
      </c>
      <c r="BU75" s="121">
        <f t="shared" ca="1" si="166"/>
        <v>59.895907542146333</v>
      </c>
      <c r="BV75" s="121">
        <f t="shared" ca="1" si="166"/>
        <v>42.937442522784536</v>
      </c>
      <c r="BW75" s="121">
        <f t="shared" ca="1" si="166"/>
        <v>52.378847315778749</v>
      </c>
      <c r="BX75" s="121">
        <f t="shared" ca="1" si="166"/>
        <v>87.997755188200827</v>
      </c>
      <c r="BY75" s="121">
        <f t="shared" ca="1" si="166"/>
        <v>84.824557250682048</v>
      </c>
      <c r="BZ75" s="121">
        <f t="shared" ca="1" si="166"/>
        <v>73.681120880351301</v>
      </c>
      <c r="CA75" s="121">
        <f t="shared" ca="1" si="166"/>
        <v>60.573004062217016</v>
      </c>
      <c r="CB75" s="121">
        <f t="shared" ca="1" si="166"/>
        <v>56.867655453337036</v>
      </c>
      <c r="CC75" s="121">
        <f t="shared" ca="1" si="166"/>
        <v>87.906382630465629</v>
      </c>
      <c r="CD75" s="121">
        <f t="shared" ca="1" si="166"/>
        <v>88.804884487663259</v>
      </c>
      <c r="CE75" s="121">
        <f t="shared" ca="1" si="166"/>
        <v>77.976622844695228</v>
      </c>
      <c r="CF75" s="121">
        <f t="shared" ca="1" si="166"/>
        <v>67.770724246923535</v>
      </c>
      <c r="CG75" s="121">
        <f t="shared" ca="1" si="166"/>
        <v>35.017582484852873</v>
      </c>
      <c r="CH75" s="121">
        <f t="shared" ref="CH75:DQ75" ca="1" si="167">(1+100*0.007)*CH59/(1+0.007*CH59)</f>
        <v>61.52824593087491</v>
      </c>
      <c r="CI75" s="121">
        <f t="shared" ca="1" si="167"/>
        <v>41.596270629806639</v>
      </c>
      <c r="CJ75" s="121">
        <f t="shared" ca="1" si="167"/>
        <v>47.390908415227088</v>
      </c>
      <c r="CK75" s="121">
        <f t="shared" ca="1" si="167"/>
        <v>50.728866864857224</v>
      </c>
      <c r="CL75" s="121">
        <f t="shared" ca="1" si="167"/>
        <v>65.670159920249588</v>
      </c>
      <c r="CM75" s="121">
        <f t="shared" ca="1" si="167"/>
        <v>54.363638349599476</v>
      </c>
      <c r="CN75" s="121">
        <f t="shared" ca="1" si="167"/>
        <v>74.369947724455585</v>
      </c>
      <c r="CO75" s="121">
        <f t="shared" ca="1" si="167"/>
        <v>36.920049369381303</v>
      </c>
      <c r="CP75" s="121">
        <f t="shared" ca="1" si="167"/>
        <v>77.345358450108208</v>
      </c>
      <c r="CQ75" s="121">
        <f t="shared" ca="1" si="167"/>
        <v>60.208892979241526</v>
      </c>
      <c r="CR75" s="121">
        <f t="shared" ca="1" si="167"/>
        <v>28.575251251076832</v>
      </c>
      <c r="CS75" s="121">
        <f t="shared" ca="1" si="167"/>
        <v>34.695439675438813</v>
      </c>
      <c r="CT75" s="121">
        <f t="shared" ca="1" si="167"/>
        <v>50.39414980599981</v>
      </c>
      <c r="CU75" s="121">
        <f t="shared" ca="1" si="167"/>
        <v>46.147393807496577</v>
      </c>
      <c r="CV75" s="121">
        <f t="shared" ca="1" si="167"/>
        <v>46.231404711345519</v>
      </c>
      <c r="CW75" s="121">
        <f t="shared" ca="1" si="167"/>
        <v>74.774326915523758</v>
      </c>
      <c r="CX75" s="121">
        <f t="shared" ca="1" si="167"/>
        <v>66.781194130991636</v>
      </c>
      <c r="CY75" s="121">
        <f t="shared" ca="1" si="167"/>
        <v>45.172617990811339</v>
      </c>
      <c r="CZ75" s="121">
        <f t="shared" ca="1" si="167"/>
        <v>87.626026950435104</v>
      </c>
      <c r="DA75" s="121">
        <f t="shared" ca="1" si="167"/>
        <v>73.457622714112972</v>
      </c>
      <c r="DB75" s="121">
        <f t="shared" ca="1" si="167"/>
        <v>28.44257725836696</v>
      </c>
      <c r="DC75" s="121">
        <f t="shared" ca="1" si="167"/>
        <v>41.770799281067845</v>
      </c>
      <c r="DD75" s="121">
        <f t="shared" ca="1" si="167"/>
        <v>66.209107235424199</v>
      </c>
      <c r="DE75" s="121">
        <f t="shared" ca="1" si="167"/>
        <v>39.948404212506887</v>
      </c>
      <c r="DF75" s="121">
        <f t="shared" ca="1" si="167"/>
        <v>62.252551935206085</v>
      </c>
      <c r="DG75" s="121">
        <f t="shared" ca="1" si="167"/>
        <v>37.998404971695244</v>
      </c>
      <c r="DH75" s="121">
        <f t="shared" ca="1" si="167"/>
        <v>43.388441678309874</v>
      </c>
      <c r="DI75" s="121">
        <f t="shared" ca="1" si="167"/>
        <v>80.804867215936611</v>
      </c>
      <c r="DJ75" s="121">
        <f t="shared" ca="1" si="167"/>
        <v>56.474903540642309</v>
      </c>
      <c r="DK75" s="121">
        <f t="shared" ca="1" si="167"/>
        <v>67.437303858234401</v>
      </c>
      <c r="DL75" s="121">
        <f t="shared" ca="1" si="167"/>
        <v>38.903387389144328</v>
      </c>
      <c r="DM75" s="121">
        <f t="shared" ca="1" si="167"/>
        <v>70.094943432383502</v>
      </c>
      <c r="DN75" s="121">
        <f t="shared" ca="1" si="167"/>
        <v>78.014955569958644</v>
      </c>
      <c r="DO75" s="121">
        <f t="shared" ca="1" si="167"/>
        <v>50.96534884708565</v>
      </c>
      <c r="DP75" s="121">
        <f t="shared" ca="1" si="167"/>
        <v>62.729203994360354</v>
      </c>
      <c r="DQ75" s="121">
        <f t="shared" ca="1" si="167"/>
        <v>51.015636312717348</v>
      </c>
      <c r="DS75" s="128" t="s">
        <v>236</v>
      </c>
      <c r="DT75" s="135">
        <f ca="1"/>
        <v>36.920049369381303</v>
      </c>
      <c r="DU75" s="135">
        <f ca="1"/>
        <v>-17.640718558979511</v>
      </c>
      <c r="DV75" s="135">
        <f ca="1"/>
        <v>-17.336251468604029</v>
      </c>
      <c r="DW75" s="135">
        <f ca="1"/>
        <v>35.983166201618282</v>
      </c>
      <c r="DX75" s="135">
        <f ca="1"/>
        <v>-15.176272112844758</v>
      </c>
      <c r="DY75" s="135">
        <f ca="1"/>
        <v>-18.096316085150434</v>
      </c>
      <c r="DZ75" s="127">
        <f ca="1"/>
        <v>2.7438922313439571</v>
      </c>
      <c r="EA75" s="127">
        <f t="shared" ca="1" si="151"/>
        <v>7.5289445772297201</v>
      </c>
      <c r="EB75" s="127">
        <f t="shared" ca="1" si="152"/>
        <v>3.9182862493725015</v>
      </c>
      <c r="EC75" s="127">
        <f ca="1"/>
        <v>-5.8272175638287314E-2</v>
      </c>
      <c r="ED75" s="127">
        <f ca="1"/>
        <v>5.5142341080617712</v>
      </c>
      <c r="EE75" s="127">
        <f t="shared" ca="1" si="157"/>
        <v>5.5142341080617712</v>
      </c>
      <c r="EF75" s="126">
        <f t="shared" ca="1" si="158"/>
        <v>10</v>
      </c>
      <c r="EK75" s="127"/>
      <c r="EL75" s="128">
        <v>450</v>
      </c>
      <c r="EM75" s="237">
        <f ca="1">IF(Calculator!$C$3,OFFSET('SPD Library'!B75,0,Calculator!$C$3-1),Calculator!C76)</f>
        <v>0.25990000000000002</v>
      </c>
      <c r="EN75" s="127">
        <f ca="1">RefCalc!B75</f>
        <v>0.77537012140940098</v>
      </c>
      <c r="EO75" s="127">
        <f ca="1">RefCalc!F75</f>
        <v>1.0949629537670897</v>
      </c>
      <c r="EP75" s="127"/>
    </row>
    <row r="76" spans="2:146" ht="13.5" customHeight="1">
      <c r="U76" s="218" t="s">
        <v>608</v>
      </c>
      <c r="V76" s="121">
        <f t="shared" ref="V76:BA76" ca="1" si="168">V74*COS(V54*PI()/180)</f>
        <v>6.102648751210772E-3</v>
      </c>
      <c r="W76" s="121">
        <f t="shared" ca="1" si="168"/>
        <v>16.128131915289419</v>
      </c>
      <c r="X76" s="121">
        <f t="shared" ca="1" si="168"/>
        <v>29.919992567115163</v>
      </c>
      <c r="Y76" s="121">
        <f t="shared" ca="1" si="168"/>
        <v>11.271291998443855</v>
      </c>
      <c r="Z76" s="121">
        <f t="shared" ca="1" si="168"/>
        <v>22.409594190999353</v>
      </c>
      <c r="AA76" s="121">
        <f t="shared" ca="1" si="168"/>
        <v>31.866606637158085</v>
      </c>
      <c r="AB76" s="121">
        <f t="shared" ca="1" si="168"/>
        <v>17.468385887427406</v>
      </c>
      <c r="AC76" s="121">
        <f t="shared" ca="1" si="168"/>
        <v>28.457486937260445</v>
      </c>
      <c r="AD76" s="121">
        <f t="shared" ca="1" si="168"/>
        <v>25.526326439638993</v>
      </c>
      <c r="AE76" s="121">
        <f t="shared" ca="1" si="168"/>
        <v>0.99351316795509859</v>
      </c>
      <c r="AF76" s="121">
        <f t="shared" ca="1" si="168"/>
        <v>29.22204377315154</v>
      </c>
      <c r="AG76" s="121">
        <f t="shared" ca="1" si="168"/>
        <v>29.494231482996081</v>
      </c>
      <c r="AH76" s="121">
        <f t="shared" ca="1" si="168"/>
        <v>30.837550428057977</v>
      </c>
      <c r="AI76" s="121">
        <f t="shared" ca="1" si="168"/>
        <v>15.445513689995924</v>
      </c>
      <c r="AJ76" s="121">
        <f t="shared" ca="1" si="168"/>
        <v>5.8350767528190852</v>
      </c>
      <c r="AK76" s="121">
        <f t="shared" ca="1" si="168"/>
        <v>9.7779386696635733</v>
      </c>
      <c r="AL76" s="121">
        <f t="shared" ca="1" si="168"/>
        <v>14.304391423280341</v>
      </c>
      <c r="AM76" s="121">
        <f t="shared" ca="1" si="168"/>
        <v>14.327783621806523</v>
      </c>
      <c r="AN76" s="121">
        <f t="shared" ca="1" si="168"/>
        <v>9.5561059436478732</v>
      </c>
      <c r="AO76" s="121">
        <f t="shared" ca="1" si="168"/>
        <v>15.154442542975266</v>
      </c>
      <c r="AP76" s="121">
        <f t="shared" ca="1" si="168"/>
        <v>14.471078079815038</v>
      </c>
      <c r="AQ76" s="121">
        <f t="shared" ca="1" si="168"/>
        <v>15.081806083536657</v>
      </c>
      <c r="AR76" s="121">
        <f t="shared" ca="1" si="168"/>
        <v>14.829176485950642</v>
      </c>
      <c r="AS76" s="121">
        <f t="shared" ca="1" si="168"/>
        <v>3.8021883867192239</v>
      </c>
      <c r="AT76" s="121">
        <f t="shared" ca="1" si="168"/>
        <v>7.6618502136460505</v>
      </c>
      <c r="AU76" s="121">
        <f t="shared" ca="1" si="168"/>
        <v>10.106043692844962</v>
      </c>
      <c r="AV76" s="121">
        <f t="shared" ca="1" si="168"/>
        <v>6.8321975022638286</v>
      </c>
      <c r="AW76" s="121">
        <f t="shared" ca="1" si="168"/>
        <v>0.98015304742827458</v>
      </c>
      <c r="AX76" s="121">
        <f t="shared" ca="1" si="168"/>
        <v>1.1879332998573064</v>
      </c>
      <c r="AY76" s="121">
        <f t="shared" ca="1" si="168"/>
        <v>0.9329462068584975</v>
      </c>
      <c r="AZ76" s="121">
        <f t="shared" ca="1" si="168"/>
        <v>-0.28739574778811205</v>
      </c>
      <c r="BA76" s="121">
        <f t="shared" ca="1" si="168"/>
        <v>-0.62808092061186538</v>
      </c>
      <c r="BB76" s="121">
        <f t="shared" ref="BB76:CG76" ca="1" si="169">BB74*COS(BB54*PI()/180)</f>
        <v>-0.68573575721673852</v>
      </c>
      <c r="BC76" s="121">
        <f t="shared" ca="1" si="169"/>
        <v>-1.3888608656894932</v>
      </c>
      <c r="BD76" s="121">
        <f t="shared" ca="1" si="169"/>
        <v>-1.572889422939082</v>
      </c>
      <c r="BE76" s="121">
        <f t="shared" ca="1" si="169"/>
        <v>-1.0590908029039239</v>
      </c>
      <c r="BF76" s="121">
        <f t="shared" ca="1" si="169"/>
        <v>-1.5245470675300081</v>
      </c>
      <c r="BG76" s="121">
        <f t="shared" ca="1" si="169"/>
        <v>-2.3304146124111393</v>
      </c>
      <c r="BH76" s="121">
        <f t="shared" ca="1" si="169"/>
        <v>-4.4328772879735103</v>
      </c>
      <c r="BI76" s="121">
        <f t="shared" ca="1" si="169"/>
        <v>-3.3506095955658757</v>
      </c>
      <c r="BJ76" s="121">
        <f t="shared" ca="1" si="169"/>
        <v>-6.2525043648636194</v>
      </c>
      <c r="BK76" s="121">
        <f t="shared" ca="1" si="169"/>
        <v>-4.6318742178217933</v>
      </c>
      <c r="BL76" s="121">
        <f t="shared" ca="1" si="169"/>
        <v>-13.959051840378363</v>
      </c>
      <c r="BM76" s="121">
        <f t="shared" ca="1" si="169"/>
        <v>-15.850469994869409</v>
      </c>
      <c r="BN76" s="121">
        <f t="shared" ca="1" si="169"/>
        <v>-0.93382551015455006</v>
      </c>
      <c r="BO76" s="121">
        <f t="shared" ca="1" si="169"/>
        <v>-15.93359145602183</v>
      </c>
      <c r="BP76" s="121">
        <f t="shared" ca="1" si="169"/>
        <v>-12.790009411540657</v>
      </c>
      <c r="BQ76" s="121">
        <f t="shared" ca="1" si="169"/>
        <v>-11.421048599915551</v>
      </c>
      <c r="BR76" s="121">
        <f t="shared" ca="1" si="169"/>
        <v>-17.019967460231033</v>
      </c>
      <c r="BS76" s="121">
        <f t="shared" ca="1" si="169"/>
        <v>-16.467816763173332</v>
      </c>
      <c r="BT76" s="121">
        <f t="shared" ca="1" si="169"/>
        <v>-17.79878084203996</v>
      </c>
      <c r="BU76" s="121">
        <f t="shared" ca="1" si="169"/>
        <v>-16.611127172624894</v>
      </c>
      <c r="BV76" s="121">
        <f t="shared" ca="1" si="169"/>
        <v>-20.730543622140832</v>
      </c>
      <c r="BW76" s="121">
        <f t="shared" ca="1" si="169"/>
        <v>-28.983218475492819</v>
      </c>
      <c r="BX76" s="121">
        <f t="shared" ca="1" si="169"/>
        <v>-14.636252867080108</v>
      </c>
      <c r="BY76" s="121">
        <f t="shared" ca="1" si="169"/>
        <v>-17.311613352763686</v>
      </c>
      <c r="BZ76" s="121">
        <f t="shared" ca="1" si="169"/>
        <v>-28.707165328393273</v>
      </c>
      <c r="CA76" s="121">
        <f t="shared" ca="1" si="169"/>
        <v>-30.448004443105155</v>
      </c>
      <c r="CB76" s="121">
        <f t="shared" ca="1" si="169"/>
        <v>-30.212500303073718</v>
      </c>
      <c r="CC76" s="121">
        <f t="shared" ca="1" si="169"/>
        <v>-15.232834700715326</v>
      </c>
      <c r="CD76" s="121">
        <f t="shared" ca="1" si="169"/>
        <v>-7.3968334211337394</v>
      </c>
      <c r="CE76" s="121">
        <f t="shared" ca="1" si="169"/>
        <v>-14.88080054856475</v>
      </c>
      <c r="CF76" s="121">
        <f t="shared" ca="1" si="169"/>
        <v>-8.5202427945742336</v>
      </c>
      <c r="CG76" s="121">
        <f t="shared" ca="1" si="169"/>
        <v>-4.4263774143330705</v>
      </c>
      <c r="CH76" s="121">
        <f t="shared" ref="CH76:DQ76" ca="1" si="170">CH74*COS(CH54*PI()/180)</f>
        <v>-29.06732515602225</v>
      </c>
      <c r="CI76" s="121">
        <f t="shared" ca="1" si="170"/>
        <v>-17.581861571353215</v>
      </c>
      <c r="CJ76" s="121">
        <f t="shared" ca="1" si="170"/>
        <v>-26.879292875036441</v>
      </c>
      <c r="CK76" s="121">
        <f t="shared" ca="1" si="170"/>
        <v>-27.156723839819389</v>
      </c>
      <c r="CL76" s="121">
        <f t="shared" ca="1" si="170"/>
        <v>-18.573610993091954</v>
      </c>
      <c r="CM76" s="121">
        <f t="shared" ca="1" si="170"/>
        <v>-10.620335464028624</v>
      </c>
      <c r="CN76" s="121">
        <f t="shared" ca="1" si="170"/>
        <v>-18.621281325258526</v>
      </c>
      <c r="CO76" s="121">
        <f t="shared" ca="1" si="170"/>
        <v>-17.640718558979511</v>
      </c>
      <c r="CP76" s="121">
        <f t="shared" ca="1" si="170"/>
        <v>-6.9492745716382052</v>
      </c>
      <c r="CQ76" s="121">
        <f t="shared" ca="1" si="170"/>
        <v>-21.066272874894604</v>
      </c>
      <c r="CR76" s="121">
        <f t="shared" ca="1" si="170"/>
        <v>-2.8289586720972264</v>
      </c>
      <c r="CS76" s="121">
        <f t="shared" ca="1" si="170"/>
        <v>-14.168403344953944</v>
      </c>
      <c r="CT76" s="121">
        <f t="shared" ca="1" si="170"/>
        <v>-15.403503897307036</v>
      </c>
      <c r="CU76" s="121">
        <f t="shared" ca="1" si="170"/>
        <v>-11.272490349413093</v>
      </c>
      <c r="CV76" s="121">
        <f t="shared" ca="1" si="170"/>
        <v>-12.469878773887</v>
      </c>
      <c r="CW76" s="121">
        <f t="shared" ca="1" si="170"/>
        <v>-5.7848275211174451</v>
      </c>
      <c r="CX76" s="121">
        <f t="shared" ca="1" si="170"/>
        <v>-1.6694496836705013</v>
      </c>
      <c r="CY76" s="121">
        <f t="shared" ca="1" si="170"/>
        <v>0.18366419954315411</v>
      </c>
      <c r="CZ76" s="121">
        <f t="shared" ca="1" si="170"/>
        <v>0.25178446973999918</v>
      </c>
      <c r="DA76" s="121">
        <f t="shared" ca="1" si="170"/>
        <v>2.7910896383997268</v>
      </c>
      <c r="DB76" s="121">
        <f t="shared" ca="1" si="170"/>
        <v>0.49876582606582209</v>
      </c>
      <c r="DC76" s="121">
        <f t="shared" ca="1" si="170"/>
        <v>2.1814572376780128</v>
      </c>
      <c r="DD76" s="121">
        <f t="shared" ca="1" si="170"/>
        <v>5.6851450877217484</v>
      </c>
      <c r="DE76" s="121">
        <f t="shared" ca="1" si="170"/>
        <v>9.0659240338122302</v>
      </c>
      <c r="DF76" s="121">
        <f t="shared" ca="1" si="170"/>
        <v>14.29554760022479</v>
      </c>
      <c r="DG76" s="121">
        <f t="shared" ca="1" si="170"/>
        <v>14.569874356599163</v>
      </c>
      <c r="DH76" s="121">
        <f t="shared" ca="1" si="170"/>
        <v>17.728336525076109</v>
      </c>
      <c r="DI76" s="121">
        <f t="shared" ca="1" si="170"/>
        <v>0.7764247001929544</v>
      </c>
      <c r="DJ76" s="121">
        <f t="shared" ca="1" si="170"/>
        <v>10.893442072276784</v>
      </c>
      <c r="DK76" s="121">
        <f t="shared" ca="1" si="170"/>
        <v>10.443943239791691</v>
      </c>
      <c r="DL76" s="121">
        <f t="shared" ca="1" si="170"/>
        <v>18.939367504675815</v>
      </c>
      <c r="DM76" s="121">
        <f t="shared" ca="1" si="170"/>
        <v>14.02724217913306</v>
      </c>
      <c r="DN76" s="121">
        <f t="shared" ca="1" si="170"/>
        <v>14.813095782342938</v>
      </c>
      <c r="DO76" s="121">
        <f t="shared" ca="1" si="170"/>
        <v>23.870470042743005</v>
      </c>
      <c r="DP76" s="121">
        <f t="shared" ca="1" si="170"/>
        <v>28.991440517600573</v>
      </c>
      <c r="DQ76" s="121">
        <f t="shared" ca="1" si="170"/>
        <v>29.206695313426618</v>
      </c>
      <c r="DS76" s="128" t="s">
        <v>237</v>
      </c>
      <c r="DT76" s="135">
        <f ca="1"/>
        <v>77.345358450108208</v>
      </c>
      <c r="DU76" s="135">
        <f ca="1"/>
        <v>-6.9492745716382052</v>
      </c>
      <c r="DV76" s="135">
        <f ca="1"/>
        <v>-7.1004914670834269</v>
      </c>
      <c r="DW76" s="135">
        <f ca="1"/>
        <v>77.116714756721919</v>
      </c>
      <c r="DX76" s="135">
        <f ca="1"/>
        <v>-5.7440618835720594</v>
      </c>
      <c r="DY76" s="135">
        <f ca="1"/>
        <v>-7.6251325324073811</v>
      </c>
      <c r="DZ76" s="127">
        <f ca="1"/>
        <v>1.3341903197914462</v>
      </c>
      <c r="EA76" s="127">
        <f t="shared" ca="1" si="151"/>
        <v>1.7800638094252015</v>
      </c>
      <c r="EB76" s="127">
        <f t="shared" ca="1" si="152"/>
        <v>3.9377533490033221</v>
      </c>
      <c r="EC76" s="127">
        <f ca="1"/>
        <v>-4.3527977432083642E-2</v>
      </c>
      <c r="ED76" s="127">
        <f ca="1"/>
        <v>7.3924000436450683</v>
      </c>
      <c r="EE76" s="127">
        <f t="shared" ca="1" si="157"/>
        <v>7.3924000436450683</v>
      </c>
      <c r="EF76" s="126">
        <f t="shared" ca="1" si="158"/>
        <v>11</v>
      </c>
      <c r="EK76" s="127"/>
      <c r="EL76" s="128">
        <v>451</v>
      </c>
      <c r="EM76" s="237">
        <f ca="1">IF(Calculator!$C$3,OFFSET('SPD Library'!B76,0,Calculator!$C$3-1),Calculator!C77)</f>
        <v>0.26238</v>
      </c>
      <c r="EN76" s="127">
        <f ca="1">RefCalc!B76</f>
        <v>0.78276880513812475</v>
      </c>
      <c r="EO76" s="127">
        <f ca="1">RefCalc!F76</f>
        <v>1.0958405331558347</v>
      </c>
      <c r="EP76" s="127"/>
    </row>
    <row r="77" spans="2:146" ht="13.5" customHeight="1">
      <c r="U77" s="218" t="s">
        <v>609</v>
      </c>
      <c r="V77" s="121">
        <f t="shared" ref="V77:BA77" ca="1" si="171">V74*SIN(V54*PI()/180)</f>
        <v>6.7807208355656764E-4</v>
      </c>
      <c r="W77" s="121">
        <f t="shared" ca="1" si="171"/>
        <v>-0.5956767338306338</v>
      </c>
      <c r="X77" s="121">
        <f t="shared" ca="1" si="171"/>
        <v>1.0109978693311703</v>
      </c>
      <c r="Y77" s="121">
        <f t="shared" ca="1" si="171"/>
        <v>1.9771519003597722</v>
      </c>
      <c r="Z77" s="121">
        <f t="shared" ca="1" si="171"/>
        <v>3.0904297027748626</v>
      </c>
      <c r="AA77" s="121">
        <f t="shared" ca="1" si="171"/>
        <v>6.1920757748713102</v>
      </c>
      <c r="AB77" s="121">
        <f t="shared" ca="1" si="171"/>
        <v>4.9582215911343255</v>
      </c>
      <c r="AC77" s="121">
        <f t="shared" ca="1" si="171"/>
        <v>8.8388416013914988</v>
      </c>
      <c r="AD77" s="121">
        <f t="shared" ca="1" si="171"/>
        <v>8.2768363464610264</v>
      </c>
      <c r="AE77" s="121">
        <f t="shared" ca="1" si="171"/>
        <v>0.93694128151715883</v>
      </c>
      <c r="AF77" s="121">
        <f t="shared" ca="1" si="171"/>
        <v>15.861696758774016</v>
      </c>
      <c r="AG77" s="121">
        <f t="shared" ca="1" si="171"/>
        <v>16.641605683475465</v>
      </c>
      <c r="AH77" s="121">
        <f t="shared" ca="1" si="171"/>
        <v>18.267780009896232</v>
      </c>
      <c r="AI77" s="121">
        <f t="shared" ca="1" si="171"/>
        <v>14.196482291239581</v>
      </c>
      <c r="AJ77" s="121">
        <f t="shared" ca="1" si="171"/>
        <v>5.5395558205249653</v>
      </c>
      <c r="AK77" s="121">
        <f t="shared" ca="1" si="171"/>
        <v>10.657400394345537</v>
      </c>
      <c r="AL77" s="121">
        <f t="shared" ca="1" si="171"/>
        <v>16.297456240026285</v>
      </c>
      <c r="AM77" s="121">
        <f t="shared" ca="1" si="171"/>
        <v>16.487737745536986</v>
      </c>
      <c r="AN77" s="121">
        <f t="shared" ca="1" si="171"/>
        <v>13.440260365004825</v>
      </c>
      <c r="AO77" s="121">
        <f t="shared" ca="1" si="171"/>
        <v>22.350685794288914</v>
      </c>
      <c r="AP77" s="121">
        <f t="shared" ca="1" si="171"/>
        <v>30.069729164464153</v>
      </c>
      <c r="AQ77" s="121">
        <f t="shared" ca="1" si="171"/>
        <v>27.361868492727751</v>
      </c>
      <c r="AR77" s="121">
        <f t="shared" ca="1" si="171"/>
        <v>28.983422819136589</v>
      </c>
      <c r="AS77" s="121">
        <f t="shared" ca="1" si="171"/>
        <v>12.282047186026457</v>
      </c>
      <c r="AT77" s="121">
        <f t="shared" ca="1" si="171"/>
        <v>23.991731090778863</v>
      </c>
      <c r="AU77" s="121">
        <f t="shared" ca="1" si="171"/>
        <v>32.718805291842088</v>
      </c>
      <c r="AV77" s="121">
        <f t="shared" ca="1" si="171"/>
        <v>29.212530491732863</v>
      </c>
      <c r="AW77" s="121">
        <f t="shared" ca="1" si="171"/>
        <v>15.715500085585045</v>
      </c>
      <c r="AX77" s="121">
        <f t="shared" ca="1" si="171"/>
        <v>15.565259320854977</v>
      </c>
      <c r="AY77" s="121">
        <f t="shared" ca="1" si="171"/>
        <v>30.467302621521572</v>
      </c>
      <c r="AZ77" s="121">
        <f t="shared" ca="1" si="171"/>
        <v>18.557454833421158</v>
      </c>
      <c r="BA77" s="121">
        <f t="shared" ca="1" si="171"/>
        <v>30.508639273515175</v>
      </c>
      <c r="BB77" s="121">
        <f t="shared" ref="BB77:CG77" ca="1" si="172">BB74*SIN(BB54*PI()/180)</f>
        <v>33.066074268108942</v>
      </c>
      <c r="BC77" s="121">
        <f t="shared" ca="1" si="172"/>
        <v>20.893199830824535</v>
      </c>
      <c r="BD77" s="121">
        <f t="shared" ca="1" si="172"/>
        <v>29.289877922390815</v>
      </c>
      <c r="BE77" s="121">
        <f t="shared" ca="1" si="172"/>
        <v>15.425164948979448</v>
      </c>
      <c r="BF77" s="121">
        <f t="shared" ca="1" si="172"/>
        <v>8.3426764735245236</v>
      </c>
      <c r="BG77" s="121">
        <f t="shared" ca="1" si="172"/>
        <v>18.97363128042814</v>
      </c>
      <c r="BH77" s="121">
        <f t="shared" ca="1" si="172"/>
        <v>18.246003712616044</v>
      </c>
      <c r="BI77" s="121">
        <f t="shared" ca="1" si="172"/>
        <v>7.7679014004653384</v>
      </c>
      <c r="BJ77" s="121">
        <f t="shared" ca="1" si="172"/>
        <v>14.456353095532048</v>
      </c>
      <c r="BK77" s="121">
        <f t="shared" ca="1" si="172"/>
        <v>9.6254872880050115</v>
      </c>
      <c r="BL77" s="121">
        <f t="shared" ca="1" si="172"/>
        <v>30.244076616275954</v>
      </c>
      <c r="BM77" s="121">
        <f t="shared" ca="1" si="172"/>
        <v>31.609643397612402</v>
      </c>
      <c r="BN77" s="121">
        <f t="shared" ca="1" si="172"/>
        <v>1.5041807791078625</v>
      </c>
      <c r="BO77" s="121">
        <f t="shared" ca="1" si="172"/>
        <v>22.629608587520423</v>
      </c>
      <c r="BP77" s="121">
        <f t="shared" ca="1" si="172"/>
        <v>18.126464696639651</v>
      </c>
      <c r="BQ77" s="121">
        <f t="shared" ca="1" si="172"/>
        <v>13.755759373234971</v>
      </c>
      <c r="BR77" s="121">
        <f t="shared" ca="1" si="172"/>
        <v>17.637104082677002</v>
      </c>
      <c r="BS77" s="121">
        <f t="shared" ca="1" si="172"/>
        <v>16.279147995175538</v>
      </c>
      <c r="BT77" s="121">
        <f t="shared" ca="1" si="172"/>
        <v>10.235048282472119</v>
      </c>
      <c r="BU77" s="121">
        <f t="shared" ca="1" si="172"/>
        <v>8.8578897458836749</v>
      </c>
      <c r="BV77" s="121">
        <f t="shared" ca="1" si="172"/>
        <v>10.9831048119404</v>
      </c>
      <c r="BW77" s="121">
        <f t="shared" ca="1" si="172"/>
        <v>8.966906277413349</v>
      </c>
      <c r="BX77" s="121">
        <f t="shared" ca="1" si="172"/>
        <v>1.9757875542319017</v>
      </c>
      <c r="BY77" s="121">
        <f t="shared" ca="1" si="172"/>
        <v>0.98547229591074503</v>
      </c>
      <c r="BZ77" s="121">
        <f t="shared" ca="1" si="172"/>
        <v>1.3205522026483438</v>
      </c>
      <c r="CA77" s="121">
        <f t="shared" ca="1" si="172"/>
        <v>1.4289433936401115</v>
      </c>
      <c r="CB77" s="121">
        <f t="shared" ca="1" si="172"/>
        <v>-0.91316765497142927</v>
      </c>
      <c r="CC77" s="121">
        <f t="shared" ca="1" si="172"/>
        <v>-0.83663620242771075</v>
      </c>
      <c r="CD77" s="121">
        <f t="shared" ca="1" si="172"/>
        <v>-1.1522605150531868</v>
      </c>
      <c r="CE77" s="121">
        <f t="shared" ca="1" si="172"/>
        <v>-3.0816895195430098</v>
      </c>
      <c r="CF77" s="121">
        <f t="shared" ca="1" si="172"/>
        <v>-1.5018616407060437</v>
      </c>
      <c r="CG77" s="121">
        <f t="shared" ca="1" si="172"/>
        <v>-0.63138657085279526</v>
      </c>
      <c r="CH77" s="121">
        <f t="shared" ref="CH77:DQ77" ca="1" si="173">CH74*SIN(CH54*PI()/180)</f>
        <v>-10.292957081757535</v>
      </c>
      <c r="CI77" s="121">
        <f t="shared" ca="1" si="173"/>
        <v>-7.4710188050016022</v>
      </c>
      <c r="CJ77" s="121">
        <f t="shared" ca="1" si="173"/>
        <v>-12.512431330633873</v>
      </c>
      <c r="CK77" s="121">
        <f t="shared" ca="1" si="173"/>
        <v>-14.050579787727598</v>
      </c>
      <c r="CL77" s="121">
        <f t="shared" ca="1" si="173"/>
        <v>-12.470553068650142</v>
      </c>
      <c r="CM77" s="121">
        <f t="shared" ca="1" si="173"/>
        <v>-8.2474346750219656</v>
      </c>
      <c r="CN77" s="121">
        <f t="shared" ca="1" si="173"/>
        <v>-18.788832033326486</v>
      </c>
      <c r="CO77" s="121">
        <f t="shared" ca="1" si="173"/>
        <v>-17.336251468604029</v>
      </c>
      <c r="CP77" s="121">
        <f t="shared" ca="1" si="173"/>
        <v>-7.1004914670834269</v>
      </c>
      <c r="CQ77" s="121">
        <f t="shared" ca="1" si="173"/>
        <v>-23.626929988676725</v>
      </c>
      <c r="CR77" s="121">
        <f t="shared" ca="1" si="173"/>
        <v>-2.8624358661020359</v>
      </c>
      <c r="CS77" s="121">
        <f t="shared" ca="1" si="173"/>
        <v>-19.578767534061068</v>
      </c>
      <c r="CT77" s="121">
        <f t="shared" ca="1" si="173"/>
        <v>-28.929981534931631</v>
      </c>
      <c r="CU77" s="121">
        <f t="shared" ca="1" si="173"/>
        <v>-21.708506643592969</v>
      </c>
      <c r="CV77" s="121">
        <f t="shared" ca="1" si="173"/>
        <v>-29.053820734164766</v>
      </c>
      <c r="CW77" s="121">
        <f t="shared" ca="1" si="173"/>
        <v>-19.017415779267157</v>
      </c>
      <c r="CX77" s="121">
        <f t="shared" ca="1" si="173"/>
        <v>-22.494825821208657</v>
      </c>
      <c r="CY77" s="121">
        <f t="shared" ca="1" si="173"/>
        <v>-27.16969802482571</v>
      </c>
      <c r="CZ77" s="121">
        <f t="shared" ca="1" si="173"/>
        <v>-9.6792235645157323</v>
      </c>
      <c r="DA77" s="121">
        <f t="shared" ca="1" si="173"/>
        <v>-16.630921295368964</v>
      </c>
      <c r="DB77" s="121">
        <f t="shared" ca="1" si="173"/>
        <v>-6.6304364163724889</v>
      </c>
      <c r="DC77" s="121">
        <f t="shared" ca="1" si="173"/>
        <v>-12.541699189297448</v>
      </c>
      <c r="DD77" s="121">
        <f t="shared" ca="1" si="173"/>
        <v>-22.224914145216445</v>
      </c>
      <c r="DE77" s="121">
        <f t="shared" ca="1" si="173"/>
        <v>-21.72496380666681</v>
      </c>
      <c r="DF77" s="121">
        <f t="shared" ca="1" si="173"/>
        <v>-18.274315113039265</v>
      </c>
      <c r="DG77" s="121">
        <f t="shared" ca="1" si="173"/>
        <v>-16.23511225999583</v>
      </c>
      <c r="DH77" s="121">
        <f t="shared" ca="1" si="173"/>
        <v>-16.959107430336967</v>
      </c>
      <c r="DI77" s="121">
        <f t="shared" ca="1" si="173"/>
        <v>-0.69498534809557766</v>
      </c>
      <c r="DJ77" s="121">
        <f t="shared" ca="1" si="173"/>
        <v>-9.2940538372554062</v>
      </c>
      <c r="DK77" s="121">
        <f t="shared" ca="1" si="173"/>
        <v>-7.3008672791952112</v>
      </c>
      <c r="DL77" s="121">
        <f t="shared" ca="1" si="173"/>
        <v>-9.3447676425854649</v>
      </c>
      <c r="DM77" s="121">
        <f t="shared" ca="1" si="173"/>
        <v>-6.3987496912891135</v>
      </c>
      <c r="DN77" s="121">
        <f t="shared" ca="1" si="173"/>
        <v>-5.8057366726893198</v>
      </c>
      <c r="DO77" s="121">
        <f t="shared" ca="1" si="173"/>
        <v>-6.0610515488158248</v>
      </c>
      <c r="DP77" s="121">
        <f t="shared" ca="1" si="173"/>
        <v>-3.5936773022200086</v>
      </c>
      <c r="DQ77" s="121">
        <f t="shared" ca="1" si="173"/>
        <v>-3.2142194819156997</v>
      </c>
      <c r="DS77" s="128" t="s">
        <v>238</v>
      </c>
      <c r="DT77" s="135">
        <f ca="1"/>
        <v>60.208892979241526</v>
      </c>
      <c r="DU77" s="135">
        <f ca="1"/>
        <v>-21.066272874894604</v>
      </c>
      <c r="DV77" s="135">
        <f ca="1"/>
        <v>-23.626929988676725</v>
      </c>
      <c r="DW77" s="135">
        <f ca="1"/>
        <v>59.166670022518964</v>
      </c>
      <c r="DX77" s="135">
        <f ca="1"/>
        <v>-17.662809043406149</v>
      </c>
      <c r="DY77" s="135">
        <f ca="1"/>
        <v>-25.341323394143135</v>
      </c>
      <c r="DZ77" s="127">
        <f ca="1"/>
        <v>3.950815041542227</v>
      </c>
      <c r="EA77" s="127">
        <f t="shared" ca="1" si="151"/>
        <v>15.608939492476308</v>
      </c>
      <c r="EB77" s="127">
        <f t="shared" ca="1" si="152"/>
        <v>3.9842223549394484</v>
      </c>
      <c r="EC77" s="127">
        <f ca="1"/>
        <v>-3.3644983470226812E-2</v>
      </c>
      <c r="ED77" s="127">
        <f ca="1"/>
        <v>6.8445195834711399</v>
      </c>
      <c r="EE77" s="127">
        <f t="shared" ca="1" si="157"/>
        <v>6.8445195834711399</v>
      </c>
      <c r="EF77" s="126">
        <f t="shared" ca="1" si="158"/>
        <v>11</v>
      </c>
      <c r="EK77" s="127"/>
      <c r="EL77" s="128">
        <v>452</v>
      </c>
      <c r="EM77" s="237">
        <f ca="1">IF(Calculator!$C$3,OFFSET('SPD Library'!B77,0,Calculator!$C$3-1),Calculator!C78)</f>
        <v>0.26484999999999997</v>
      </c>
      <c r="EN77" s="127">
        <f ca="1">RefCalc!B77</f>
        <v>0.79013765546471648</v>
      </c>
      <c r="EO77" s="127">
        <f ca="1">RefCalc!F77</f>
        <v>1.09671811254458</v>
      </c>
      <c r="EP77" s="127"/>
    </row>
    <row r="78" spans="2:146" ht="13.5" customHeight="1">
      <c r="U78" s="124"/>
      <c r="V78" s="124"/>
      <c r="W78" s="124"/>
      <c r="X78" s="124"/>
      <c r="Y78" s="124"/>
      <c r="Z78" s="124"/>
      <c r="AA78" s="124"/>
      <c r="AB78" s="124"/>
      <c r="AC78" s="124"/>
      <c r="AD78" s="124"/>
      <c r="AE78" s="124"/>
      <c r="AF78" s="124"/>
      <c r="AG78" s="124"/>
      <c r="AH78" s="124"/>
      <c r="AI78" s="124"/>
      <c r="AJ78" s="124"/>
      <c r="AK78" s="124"/>
      <c r="AL78" s="124"/>
      <c r="AM78" s="124"/>
      <c r="AN78" s="124"/>
      <c r="AO78" s="124"/>
      <c r="AP78" s="124"/>
      <c r="AQ78" s="124"/>
      <c r="AR78" s="124"/>
      <c r="AS78" s="124"/>
      <c r="AT78" s="124"/>
      <c r="AU78" s="124"/>
      <c r="AV78" s="124"/>
      <c r="AW78" s="124"/>
      <c r="AX78" s="124"/>
      <c r="AY78" s="124"/>
      <c r="AZ78" s="124"/>
      <c r="BA78" s="124"/>
      <c r="BB78" s="124"/>
      <c r="BC78" s="124"/>
      <c r="BD78" s="124"/>
      <c r="BE78" s="124"/>
      <c r="BF78" s="124"/>
      <c r="BG78" s="124"/>
      <c r="BH78" s="124"/>
      <c r="BI78" s="124"/>
      <c r="BJ78" s="124"/>
      <c r="BK78" s="124"/>
      <c r="BL78" s="124"/>
      <c r="BM78" s="124"/>
      <c r="BN78" s="124"/>
      <c r="BO78" s="124"/>
      <c r="BP78" s="124"/>
      <c r="BQ78" s="124"/>
      <c r="BR78" s="124"/>
      <c r="BS78" s="124"/>
      <c r="BT78" s="124"/>
      <c r="BU78" s="124"/>
      <c r="BV78" s="124"/>
      <c r="BW78" s="124"/>
      <c r="BX78" s="124"/>
      <c r="BY78" s="124"/>
      <c r="BZ78" s="124"/>
      <c r="CA78" s="124"/>
      <c r="CB78" s="124"/>
      <c r="CC78" s="124"/>
      <c r="CD78" s="124"/>
      <c r="CE78" s="124"/>
      <c r="CF78" s="124"/>
      <c r="CG78" s="124"/>
      <c r="CH78" s="124"/>
      <c r="CI78" s="124"/>
      <c r="CJ78" s="124"/>
      <c r="CK78" s="124"/>
      <c r="CL78" s="124"/>
      <c r="CM78" s="124"/>
      <c r="CN78" s="124"/>
      <c r="CO78" s="124"/>
      <c r="CP78" s="124"/>
      <c r="CQ78" s="124"/>
      <c r="CR78" s="124"/>
      <c r="CS78" s="124"/>
      <c r="CT78" s="124"/>
      <c r="CU78" s="124"/>
      <c r="CV78" s="124"/>
      <c r="CW78" s="124"/>
      <c r="CX78" s="124"/>
      <c r="CY78" s="124"/>
      <c r="CZ78" s="124"/>
      <c r="DA78" s="124"/>
      <c r="DB78" s="124"/>
      <c r="DC78" s="124"/>
      <c r="DD78" s="124"/>
      <c r="DE78" s="124"/>
      <c r="DF78" s="124"/>
      <c r="DG78" s="124"/>
      <c r="DH78" s="124"/>
      <c r="DI78" s="124"/>
      <c r="DJ78" s="124"/>
      <c r="DK78" s="124"/>
      <c r="DL78" s="124"/>
      <c r="DM78" s="124"/>
      <c r="DN78" s="124"/>
      <c r="DO78" s="124"/>
      <c r="DP78" s="124"/>
      <c r="DQ78" s="124"/>
      <c r="DS78" s="128" t="s">
        <v>239</v>
      </c>
      <c r="DT78" s="135">
        <f ca="1"/>
        <v>28.575251251076832</v>
      </c>
      <c r="DU78" s="135">
        <f ca="1"/>
        <v>-2.8289586720972264</v>
      </c>
      <c r="DV78" s="135">
        <f ca="1"/>
        <v>-2.8624358661020359</v>
      </c>
      <c r="DW78" s="135">
        <f ca="1"/>
        <v>28.421964075947994</v>
      </c>
      <c r="DX78" s="135">
        <f ca="1"/>
        <v>-2.7448607606002975</v>
      </c>
      <c r="DY78" s="135">
        <f ca="1"/>
        <v>-2.6585925131736499</v>
      </c>
      <c r="DZ78" s="127">
        <f ca="1"/>
        <v>0.26855451832023042</v>
      </c>
      <c r="EA78" s="127">
        <f t="shared" ca="1" si="151"/>
        <v>7.2121529310210972E-2</v>
      </c>
      <c r="EB78" s="127">
        <f t="shared" ca="1" si="152"/>
        <v>3.9328728214236195</v>
      </c>
      <c r="EC78" s="127">
        <f ca="1"/>
        <v>-5.2717382211102788E-2</v>
      </c>
      <c r="ED78" s="127">
        <f ca="1"/>
        <v>-1.2516858759474871</v>
      </c>
      <c r="EE78" s="127">
        <f t="shared" ca="1" si="157"/>
        <v>-1.2516858759474871</v>
      </c>
      <c r="EF78" s="126">
        <f t="shared" ca="1" si="158"/>
        <v>11</v>
      </c>
      <c r="EK78" s="127"/>
      <c r="EL78" s="128">
        <v>453</v>
      </c>
      <c r="EM78" s="237">
        <f ca="1">IF(Calculator!$C$3,OFFSET('SPD Library'!B78,0,Calculator!$C$3-1),Calculator!C79)</f>
        <v>0.26732</v>
      </c>
      <c r="EN78" s="127">
        <f ca="1">RefCalc!B78</f>
        <v>0.79750650579130844</v>
      </c>
      <c r="EO78" s="127">
        <f ca="1">RefCalc!F78</f>
        <v>1.097595691933325</v>
      </c>
      <c r="EP78" s="127"/>
    </row>
    <row r="79" spans="2:146" ht="13.5" customHeight="1">
      <c r="U79" s="457" t="s">
        <v>611</v>
      </c>
      <c r="V79" s="457"/>
      <c r="W79" s="457"/>
      <c r="X79" s="457"/>
      <c r="Y79" s="457"/>
      <c r="Z79" s="457"/>
      <c r="AA79" s="457"/>
      <c r="AB79" s="457"/>
      <c r="AC79" s="457"/>
      <c r="AD79" s="457"/>
      <c r="AE79" s="457"/>
      <c r="AF79" s="457"/>
      <c r="AG79" s="457"/>
      <c r="AH79" s="457"/>
      <c r="AI79" s="457"/>
      <c r="AJ79" s="457"/>
      <c r="AK79" s="457"/>
      <c r="AL79" s="457"/>
      <c r="AM79" s="457"/>
      <c r="AN79" s="457"/>
      <c r="AO79" s="457"/>
      <c r="AP79" s="457"/>
      <c r="AQ79" s="457"/>
      <c r="AR79" s="457"/>
      <c r="AS79" s="457"/>
      <c r="AT79" s="457"/>
      <c r="AU79" s="457"/>
      <c r="AV79" s="457"/>
      <c r="AW79" s="457"/>
      <c r="AX79" s="457"/>
      <c r="AY79" s="457"/>
      <c r="AZ79" s="457"/>
      <c r="BA79" s="457"/>
      <c r="BB79" s="457"/>
      <c r="BC79" s="457"/>
      <c r="BD79" s="457"/>
      <c r="BE79" s="457"/>
      <c r="BF79" s="457"/>
      <c r="BG79" s="457"/>
      <c r="BH79" s="457"/>
      <c r="BI79" s="457"/>
      <c r="BJ79" s="457"/>
      <c r="BK79" s="457"/>
      <c r="BL79" s="457"/>
      <c r="BM79" s="457"/>
      <c r="BN79" s="457"/>
      <c r="BO79" s="457"/>
      <c r="BP79" s="457"/>
      <c r="BQ79" s="457"/>
      <c r="BR79" s="457"/>
      <c r="BS79" s="457"/>
      <c r="BT79" s="457"/>
      <c r="BU79" s="457"/>
      <c r="BV79" s="457"/>
      <c r="BW79" s="457"/>
      <c r="BX79" s="457"/>
      <c r="BY79" s="457"/>
      <c r="BZ79" s="457"/>
      <c r="CA79" s="457"/>
      <c r="CB79" s="457"/>
      <c r="CC79" s="457"/>
      <c r="CD79" s="457"/>
      <c r="CE79" s="457"/>
      <c r="CF79" s="457"/>
      <c r="CG79" s="457"/>
      <c r="CH79" s="457"/>
      <c r="CI79" s="457"/>
      <c r="CJ79" s="457"/>
      <c r="CK79" s="457"/>
      <c r="CL79" s="457"/>
      <c r="CM79" s="457"/>
      <c r="CN79" s="457"/>
      <c r="CO79" s="457"/>
      <c r="CP79" s="457"/>
      <c r="CQ79" s="457"/>
      <c r="CR79" s="457"/>
      <c r="CS79" s="457"/>
      <c r="CT79" s="457"/>
      <c r="CU79" s="457"/>
      <c r="CV79" s="457"/>
      <c r="CW79" s="457"/>
      <c r="CX79" s="457"/>
      <c r="CY79" s="457"/>
      <c r="CZ79" s="457"/>
      <c r="DA79" s="457"/>
      <c r="DB79" s="457"/>
      <c r="DC79" s="457"/>
      <c r="DD79" s="457"/>
      <c r="DE79" s="457"/>
      <c r="DF79" s="457"/>
      <c r="DG79" s="457"/>
      <c r="DH79" s="457"/>
      <c r="DI79" s="457"/>
      <c r="DJ79" s="457"/>
      <c r="DK79" s="457"/>
      <c r="DL79" s="457"/>
      <c r="DM79" s="457"/>
      <c r="DN79" s="457"/>
      <c r="DO79" s="457"/>
      <c r="DP79" s="457"/>
      <c r="DQ79" s="457"/>
      <c r="DS79" s="128" t="s">
        <v>240</v>
      </c>
      <c r="DT79" s="135">
        <f ca="1"/>
        <v>34.695439675438813</v>
      </c>
      <c r="DU79" s="135">
        <f ca="1"/>
        <v>-14.168403344953944</v>
      </c>
      <c r="DV79" s="135">
        <f ca="1"/>
        <v>-19.578767534061068</v>
      </c>
      <c r="DW79" s="135">
        <f ca="1"/>
        <v>33.997313948181542</v>
      </c>
      <c r="DX79" s="135">
        <f ca="1"/>
        <v>-11.624876297993481</v>
      </c>
      <c r="DY79" s="135">
        <f ca="1"/>
        <v>-20.127161841905007</v>
      </c>
      <c r="DZ79" s="127">
        <f ca="1"/>
        <v>2.6940017978007256</v>
      </c>
      <c r="EA79" s="127">
        <f t="shared" ca="1" si="151"/>
        <v>7.2576456865535413</v>
      </c>
      <c r="EB79" s="127">
        <f t="shared" ca="1" si="152"/>
        <v>4.0859585889677987</v>
      </c>
      <c r="EC79" s="127">
        <f ca="1"/>
        <v>-4.9235616621385619E-2</v>
      </c>
      <c r="ED79" s="127">
        <f ca="1"/>
        <v>5.8823091521611275</v>
      </c>
      <c r="EE79" s="127">
        <f t="shared" ca="1" si="157"/>
        <v>5.8823091521611275</v>
      </c>
      <c r="EF79" s="126">
        <f t="shared" ca="1" si="158"/>
        <v>11</v>
      </c>
      <c r="EK79" s="127"/>
      <c r="EL79" s="128">
        <v>454</v>
      </c>
      <c r="EM79" s="237">
        <f ca="1">IF(Calculator!$C$3,OFFSET('SPD Library'!B79,0,Calculator!$C$3-1),Calculator!C80)</f>
        <v>0.26979999999999998</v>
      </c>
      <c r="EN79" s="127">
        <f ca="1">RefCalc!B79</f>
        <v>0.8049051895200322</v>
      </c>
      <c r="EO79" s="127">
        <f ca="1">RefCalc!F79</f>
        <v>1.09847327132207</v>
      </c>
      <c r="EP79" s="127"/>
    </row>
    <row r="80" spans="2:146" ht="13.5" customHeight="1">
      <c r="U80" s="138" t="s">
        <v>25</v>
      </c>
      <c r="V80" s="139">
        <f ca="1">100*SUMPRODUCT($EN5:$EN405,CMF!$F3:$F403,CES!B$2:B$402)/SUMPRODUCT($EN5:$EN405,CMF!$G3:$G403)</f>
        <v>94.788392959618704</v>
      </c>
      <c r="W80" s="139">
        <f ca="1">100*SUMPRODUCT($EN5:$EN405,CMF!$F3:$F403,CES!C$2:C$402)/SUMPRODUCT($EN5:$EN405,CMF!$G3:$G403)</f>
        <v>63.022587822202965</v>
      </c>
      <c r="X80" s="139">
        <f ca="1">100*SUMPRODUCT($EN5:$EN405,CMF!$F3:$F403,CES!D$2:D$402)/SUMPRODUCT($EN5:$EN405,CMF!$G3:$G403)</f>
        <v>28.564659487834284</v>
      </c>
      <c r="Y80" s="139">
        <f ca="1">100*SUMPRODUCT($EN5:$EN405,CMF!$F3:$F403,CES!E$2:E$402)/SUMPRODUCT($EN5:$EN405,CMF!$G3:$G403)</f>
        <v>5.5166223014900142</v>
      </c>
      <c r="Z80" s="139">
        <f ca="1">100*SUMPRODUCT($EN5:$EN405,CMF!$F3:$F403,CES!F$2:F$402)/SUMPRODUCT($EN5:$EN405,CMF!$G3:$G403)</f>
        <v>37.933362436051091</v>
      </c>
      <c r="AA80" s="139">
        <f ca="1">100*SUMPRODUCT($EN5:$EN405,CMF!$F3:$F403,CES!G$2:G$402)/SUMPRODUCT($EN5:$EN405,CMF!$G3:$G403)</f>
        <v>15.998603216128904</v>
      </c>
      <c r="AB80" s="139">
        <f ca="1">100*SUMPRODUCT($EN5:$EN405,CMF!$F3:$F403,CES!H$2:H$402)/SUMPRODUCT($EN5:$EN405,CMF!$G3:$G403)</f>
        <v>16.98312906306063</v>
      </c>
      <c r="AC80" s="139">
        <f ca="1">100*SUMPRODUCT($EN5:$EN405,CMF!$F3:$F403,CES!I$2:I$402)/SUMPRODUCT($EN5:$EN405,CMF!$G3:$G403)</f>
        <v>10.562972868738408</v>
      </c>
      <c r="AD80" s="139">
        <f ca="1">100*SUMPRODUCT($EN5:$EN405,CMF!$F3:$F403,CES!J$2:J$402)/SUMPRODUCT($EN5:$EN405,CMF!$G3:$G403)</f>
        <v>9.722388820437093</v>
      </c>
      <c r="AE80" s="139">
        <f ca="1">100*SUMPRODUCT($EN5:$EN405,CMF!$F3:$F403,CES!K$2:K$402)/SUMPRODUCT($EN5:$EN405,CMF!$G3:$G403)</f>
        <v>4.6265060468397534</v>
      </c>
      <c r="AF80" s="139">
        <f ca="1">100*SUMPRODUCT($EN5:$EN405,CMF!$F3:$F403,CES!L$2:L$402)/SUMPRODUCT($EN5:$EN405,CMF!$G3:$G403)</f>
        <v>45.05343339738512</v>
      </c>
      <c r="AG80" s="139">
        <f ca="1">100*SUMPRODUCT($EN5:$EN405,CMF!$F3:$F403,CES!M$2:M$402)/SUMPRODUCT($EN5:$EN405,CMF!$G3:$G403)</f>
        <v>24.255302127946674</v>
      </c>
      <c r="AH80" s="139">
        <f ca="1">100*SUMPRODUCT($EN5:$EN405,CMF!$F3:$F403,CES!N$2:N$402)/SUMPRODUCT($EN5:$EN405,CMF!$G3:$G403)</f>
        <v>30.431108797702066</v>
      </c>
      <c r="AI80" s="139">
        <f ca="1">100*SUMPRODUCT($EN5:$EN405,CMF!$F3:$F403,CES!O$2:O$402)/SUMPRODUCT($EN5:$EN405,CMF!$G3:$G403)</f>
        <v>10.872089910504235</v>
      </c>
      <c r="AJ80" s="139">
        <f ca="1">100*SUMPRODUCT($EN5:$EN405,CMF!$F3:$F403,CES!P$2:P$402)/SUMPRODUCT($EN5:$EN405,CMF!$G3:$G403)</f>
        <v>40.355431462137624</v>
      </c>
      <c r="AK80" s="139">
        <f ca="1">100*SUMPRODUCT($EN5:$EN405,CMF!$F3:$F403,CES!Q$2:Q$402)/SUMPRODUCT($EN5:$EN405,CMF!$G3:$G403)</f>
        <v>35.703244653495219</v>
      </c>
      <c r="AL80" s="139">
        <f ca="1">100*SUMPRODUCT($EN5:$EN405,CMF!$F3:$F403,CES!R$2:R$402)/SUMPRODUCT($EN5:$EN405,CMF!$G3:$G403)</f>
        <v>13.218680033733682</v>
      </c>
      <c r="AM80" s="139">
        <f ca="1">100*SUMPRODUCT($EN5:$EN405,CMF!$F3:$F403,CES!S$2:S$402)/SUMPRODUCT($EN5:$EN405,CMF!$G3:$G403)</f>
        <v>15.471969356796608</v>
      </c>
      <c r="AN80" s="139">
        <f ca="1">100*SUMPRODUCT($EN5:$EN405,CMF!$F3:$F403,CES!T$2:T$402)/SUMPRODUCT($EN5:$EN405,CMF!$G3:$G403)</f>
        <v>19.817993271149579</v>
      </c>
      <c r="AO80" s="139">
        <f ca="1">100*SUMPRODUCT($EN5:$EN405,CMF!$F3:$F403,CES!U$2:U$402)/SUMPRODUCT($EN5:$EN405,CMF!$G3:$G403)</f>
        <v>37.95393335650833</v>
      </c>
      <c r="AP80" s="139">
        <f ca="1">100*SUMPRODUCT($EN5:$EN405,CMF!$F3:$F403,CES!V$2:V$402)/SUMPRODUCT($EN5:$EN405,CMF!$G3:$G403)</f>
        <v>28.95822805873669</v>
      </c>
      <c r="AQ80" s="139">
        <f ca="1">100*SUMPRODUCT($EN5:$EN405,CMF!$F3:$F403,CES!W$2:W$402)/SUMPRODUCT($EN5:$EN405,CMF!$G3:$G403)</f>
        <v>61.806932025418561</v>
      </c>
      <c r="AR80" s="139">
        <f ca="1">100*SUMPRODUCT($EN5:$EN405,CMF!$F3:$F403,CES!X$2:X$402)/SUMPRODUCT($EN5:$EN405,CMF!$G3:$G403)</f>
        <v>47.18647848101979</v>
      </c>
      <c r="AS80" s="139">
        <f ca="1">100*SUMPRODUCT($EN5:$EN405,CMF!$F3:$F403,CES!Y$2:Y$402)/SUMPRODUCT($EN5:$EN405,CMF!$G3:$G403)</f>
        <v>71.194434316598887</v>
      </c>
      <c r="AT80" s="139">
        <f ca="1">100*SUMPRODUCT($EN5:$EN405,CMF!$F3:$F403,CES!Z$2:Z$402)/SUMPRODUCT($EN5:$EN405,CMF!$G3:$G403)</f>
        <v>69.088609102652654</v>
      </c>
      <c r="AU80" s="139">
        <f ca="1">100*SUMPRODUCT($EN5:$EN405,CMF!$F3:$F403,CES!AA$2:AA$402)/SUMPRODUCT($EN5:$EN405,CMF!$G3:$G403)</f>
        <v>37.082630644928535</v>
      </c>
      <c r="AV80" s="139">
        <f ca="1">100*SUMPRODUCT($EN5:$EN405,CMF!$F3:$F403,CES!AB$2:AB$402)/SUMPRODUCT($EN5:$EN405,CMF!$G3:$G403)</f>
        <v>66.001298261097105</v>
      </c>
      <c r="AW80" s="139">
        <f ca="1">100*SUMPRODUCT($EN5:$EN405,CMF!$F3:$F403,CES!AC$2:AC$402)/SUMPRODUCT($EN5:$EN405,CMF!$G3:$G403)</f>
        <v>37.642323887374481</v>
      </c>
      <c r="AX80" s="139">
        <f ca="1">100*SUMPRODUCT($EN5:$EN405,CMF!$F3:$F403,CES!AD$2:AD$402)/SUMPRODUCT($EN5:$EN405,CMF!$G3:$G403)</f>
        <v>10.011342549690415</v>
      </c>
      <c r="AY80" s="139">
        <f ca="1">100*SUMPRODUCT($EN5:$EN405,CMF!$F3:$F403,CES!AE$2:AE$402)/SUMPRODUCT($EN5:$EN405,CMF!$G3:$G403)</f>
        <v>57.814747056812827</v>
      </c>
      <c r="AZ80" s="139">
        <f ca="1">100*SUMPRODUCT($EN5:$EN405,CMF!$F3:$F403,CES!AF$2:AF$402)/SUMPRODUCT($EN5:$EN405,CMF!$G3:$G403)</f>
        <v>26.158561870935447</v>
      </c>
      <c r="BA80" s="139">
        <f ca="1">100*SUMPRODUCT($EN5:$EN405,CMF!$F3:$F403,CES!AG$2:AG$402)/SUMPRODUCT($EN5:$EN405,CMF!$G3:$G403)</f>
        <v>60.763828088371156</v>
      </c>
      <c r="BB80" s="139">
        <f ca="1">100*SUMPRODUCT($EN5:$EN405,CMF!$F3:$F403,CES!AH$2:AH$402)/SUMPRODUCT($EN5:$EN405,CMF!$G3:$G403)</f>
        <v>38.907059981676511</v>
      </c>
      <c r="BC80" s="139">
        <f ca="1">100*SUMPRODUCT($EN5:$EN405,CMF!$F3:$F403,CES!AI$2:AI$402)/SUMPRODUCT($EN5:$EN405,CMF!$G3:$G403)</f>
        <v>63.775232407747723</v>
      </c>
      <c r="BD80" s="139">
        <f ca="1">100*SUMPRODUCT($EN5:$EN405,CMF!$F3:$F403,CES!AJ$2:AJ$402)/SUMPRODUCT($EN5:$EN405,CMF!$G3:$G403)</f>
        <v>24.353223009820521</v>
      </c>
      <c r="BE80" s="139">
        <f ca="1">100*SUMPRODUCT($EN5:$EN405,CMF!$F3:$F403,CES!AK$2:AK$402)/SUMPRODUCT($EN5:$EN405,CMF!$G3:$G403)</f>
        <v>10.252695470138658</v>
      </c>
      <c r="BF80" s="139">
        <f ca="1">100*SUMPRODUCT($EN5:$EN405,CMF!$F3:$F403,CES!AL$2:AL$402)/SUMPRODUCT($EN5:$EN405,CMF!$G3:$G403)</f>
        <v>48.910397901702048</v>
      </c>
      <c r="BG80" s="139">
        <f ca="1">100*SUMPRODUCT($EN5:$EN405,CMF!$F3:$F403,CES!AM$2:AM$402)/SUMPRODUCT($EN5:$EN405,CMF!$G3:$G403)</f>
        <v>13.417648556652381</v>
      </c>
      <c r="BH80" s="139">
        <f ca="1">100*SUMPRODUCT($EN5:$EN405,CMF!$F3:$F403,CES!AN$2:AN$402)/SUMPRODUCT($EN5:$EN405,CMF!$G3:$G403)</f>
        <v>56.686864063512154</v>
      </c>
      <c r="BI80" s="139">
        <f ca="1">100*SUMPRODUCT($EN5:$EN405,CMF!$F3:$F403,CES!AO$2:AO$402)/SUMPRODUCT($EN5:$EN405,CMF!$G3:$G403)</f>
        <v>6.6784562449397695</v>
      </c>
      <c r="BJ80" s="139">
        <f ca="1">100*SUMPRODUCT($EN5:$EN405,CMF!$F3:$F403,CES!AP$2:AP$402)/SUMPRODUCT($EN5:$EN405,CMF!$G3:$G403)</f>
        <v>13.771708124340405</v>
      </c>
      <c r="BK80" s="139">
        <f ca="1">100*SUMPRODUCT($EN5:$EN405,CMF!$F3:$F403,CES!AQ$2:AQ$402)/SUMPRODUCT($EN5:$EN405,CMF!$G3:$G403)</f>
        <v>61.929809858265521</v>
      </c>
      <c r="BL80" s="139">
        <f ca="1">100*SUMPRODUCT($EN5:$EN405,CMF!$F3:$F403,CES!AR$2:AR$402)/SUMPRODUCT($EN5:$EN405,CMF!$G3:$G403)</f>
        <v>28.602317881204065</v>
      </c>
      <c r="BM80" s="139">
        <f ca="1">100*SUMPRODUCT($EN5:$EN405,CMF!$F3:$F403,CES!AS$2:AS$402)/SUMPRODUCT($EN5:$EN405,CMF!$G3:$G403)</f>
        <v>32.376775320156014</v>
      </c>
      <c r="BN80" s="139">
        <f ca="1">100*SUMPRODUCT($EN5:$EN405,CMF!$F3:$F403,CES!AT$2:AT$402)/SUMPRODUCT($EN5:$EN405,CMF!$G3:$G403)</f>
        <v>4.621152303044159</v>
      </c>
      <c r="BO80" s="139">
        <f ca="1">100*SUMPRODUCT($EN5:$EN405,CMF!$F3:$F403,CES!AU$2:AU$402)/SUMPRODUCT($EN5:$EN405,CMF!$G3:$G403)</f>
        <v>18.980160852892936</v>
      </c>
      <c r="BP80" s="139">
        <f ca="1">100*SUMPRODUCT($EN5:$EN405,CMF!$F3:$F403,CES!AV$2:AV$402)/SUMPRODUCT($EN5:$EN405,CMF!$G3:$G403)</f>
        <v>27.62758492215972</v>
      </c>
      <c r="BQ80" s="139">
        <f ca="1">100*SUMPRODUCT($EN5:$EN405,CMF!$F3:$F403,CES!AW$2:AW$402)/SUMPRODUCT($EN5:$EN405,CMF!$G3:$G403)</f>
        <v>30.88289991928859</v>
      </c>
      <c r="BR80" s="139">
        <f ca="1">100*SUMPRODUCT($EN5:$EN405,CMF!$F3:$F403,CES!AX$2:AX$402)/SUMPRODUCT($EN5:$EN405,CMF!$G3:$G403)</f>
        <v>40.994825381911205</v>
      </c>
      <c r="BS80" s="139">
        <f ca="1">100*SUMPRODUCT($EN5:$EN405,CMF!$F3:$F403,CES!AY$2:AY$402)/SUMPRODUCT($EN5:$EN405,CMF!$G3:$G403)</f>
        <v>10.89167243636961</v>
      </c>
      <c r="BT80" s="139">
        <f ca="1">100*SUMPRODUCT($EN5:$EN405,CMF!$F3:$F403,CES!AZ$2:AZ$402)/SUMPRODUCT($EN5:$EN405,CMF!$G3:$G403)</f>
        <v>16.23228379080512</v>
      </c>
      <c r="BU80" s="139">
        <f ca="1">100*SUMPRODUCT($EN5:$EN405,CMF!$F3:$F403,CES!BA$2:BA$402)/SUMPRODUCT($EN5:$EN405,CMF!$G3:$G403)</f>
        <v>19.378670741654329</v>
      </c>
      <c r="BV80" s="139">
        <f ca="1">100*SUMPRODUCT($EN5:$EN405,CMF!$F3:$F403,CES!BB$2:BB$402)/SUMPRODUCT($EN5:$EN405,CMF!$G3:$G403)</f>
        <v>7.8913403709433698</v>
      </c>
      <c r="BW80" s="139">
        <f ca="1">100*SUMPRODUCT($EN5:$EN405,CMF!$F3:$F403,CES!BC$2:BC$402)/SUMPRODUCT($EN5:$EN405,CMF!$G3:$G403)</f>
        <v>11.369615566100688</v>
      </c>
      <c r="BX80" s="139">
        <f ca="1">100*SUMPRODUCT($EN5:$EN405,CMF!$F3:$F403,CES!BD$2:BD$402)/SUMPRODUCT($EN5:$EN405,CMF!$G3:$G403)</f>
        <v>60.19083181680206</v>
      </c>
      <c r="BY80" s="139">
        <f ca="1">100*SUMPRODUCT($EN5:$EN405,CMF!$F3:$F403,CES!BE$2:BE$402)/SUMPRODUCT($EN5:$EN405,CMF!$G3:$G403)</f>
        <v>52.625695210517378</v>
      </c>
      <c r="BZ80" s="139">
        <f ca="1">100*SUMPRODUCT($EN5:$EN405,CMF!$F3:$F403,CES!BF$2:BF$402)/SUMPRODUCT($EN5:$EN405,CMF!$G3:$G403)</f>
        <v>31.074991086270384</v>
      </c>
      <c r="CA80" s="139">
        <f ca="1">100*SUMPRODUCT($EN5:$EN405,CMF!$F3:$F403,CES!BG$2:BG$402)/SUMPRODUCT($EN5:$EN405,CMF!$G3:$G403)</f>
        <v>17.352118133955369</v>
      </c>
      <c r="CB80" s="139">
        <f ca="1">100*SUMPRODUCT($EN5:$EN405,CMF!$F3:$F403,CES!BH$2:BH$402)/SUMPRODUCT($EN5:$EN405,CMF!$G3:$G403)</f>
        <v>14.870568342982745</v>
      </c>
      <c r="CC80" s="139">
        <f ca="1">100*SUMPRODUCT($EN5:$EN405,CMF!$F3:$F403,CES!BI$2:BI$402)/SUMPRODUCT($EN5:$EN405,CMF!$G3:$G403)</f>
        <v>59.695468340974358</v>
      </c>
      <c r="CD80" s="139">
        <f ca="1">100*SUMPRODUCT($EN5:$EN405,CMF!$F3:$F403,CES!BJ$2:BJ$402)/SUMPRODUCT($EN5:$EN405,CMF!$G3:$G403)</f>
        <v>64.108922127590972</v>
      </c>
      <c r="CE80" s="139">
        <f ca="1">100*SUMPRODUCT($EN5:$EN405,CMF!$F3:$F403,CES!BK$2:BK$402)/SUMPRODUCT($EN5:$EN405,CMF!$G3:$G403)</f>
        <v>42.324611940834899</v>
      </c>
      <c r="CF80" s="139">
        <f ca="1">100*SUMPRODUCT($EN5:$EN405,CMF!$F3:$F403,CES!BL$2:BL$402)/SUMPRODUCT($EN5:$EN405,CMF!$G3:$G403)</f>
        <v>30.152420488890762</v>
      </c>
      <c r="CG80" s="139">
        <f ca="1">100*SUMPRODUCT($EN5:$EN405,CMF!$F3:$F403,CES!BM$2:BM$402)/SUMPRODUCT($EN5:$EN405,CMF!$G3:$G403)</f>
        <v>6.814222030175892</v>
      </c>
      <c r="CH80" s="139">
        <f ca="1">100*SUMPRODUCT($EN5:$EN405,CMF!$F3:$F403,CES!BN$2:BN$402)/SUMPRODUCT($EN5:$EN405,CMF!$G3:$G403)</f>
        <v>19.256706969261753</v>
      </c>
      <c r="CI80" s="139">
        <f ca="1">100*SUMPRODUCT($EN5:$EN405,CMF!$F3:$F403,CES!BO$2:BO$402)/SUMPRODUCT($EN5:$EN405,CMF!$G3:$G403)</f>
        <v>9.2133990296952675</v>
      </c>
      <c r="CJ80" s="139">
        <f ca="1">100*SUMPRODUCT($EN5:$EN405,CMF!$F3:$F403,CES!BP$2:BP$402)/SUMPRODUCT($EN5:$EN405,CMF!$G3:$G403)</f>
        <v>10.155902105914654</v>
      </c>
      <c r="CK80" s="139">
        <f ca="1">100*SUMPRODUCT($EN5:$EN405,CMF!$F3:$F403,CES!BQ$2:BQ$402)/SUMPRODUCT($EN5:$EN405,CMF!$G3:$G403)</f>
        <v>12.103002488646968</v>
      </c>
      <c r="CL80" s="139">
        <f ca="1">100*SUMPRODUCT($EN5:$EN405,CMF!$F3:$F403,CES!BR$2:BR$402)/SUMPRODUCT($EN5:$EN405,CMF!$G3:$G403)</f>
        <v>26.211168590051038</v>
      </c>
      <c r="CM80" s="139">
        <f ca="1">100*SUMPRODUCT($EN5:$EN405,CMF!$F3:$F403,CES!BS$2:BS$402)/SUMPRODUCT($EN5:$EN405,CMF!$G3:$G403)</f>
        <v>17.117039654923104</v>
      </c>
      <c r="CN80" s="139">
        <f ca="1">100*SUMPRODUCT($EN5:$EN405,CMF!$F3:$F403,CES!BT$2:BT$402)/SUMPRODUCT($EN5:$EN405,CMF!$G3:$G403)</f>
        <v>37.352968820198654</v>
      </c>
      <c r="CO80" s="139">
        <f ca="1">100*SUMPRODUCT($EN5:$EN405,CMF!$F3:$F403,CES!BU$2:BU$402)/SUMPRODUCT($EN5:$EN405,CMF!$G3:$G403)</f>
        <v>6.8159221854326857</v>
      </c>
      <c r="CP80" s="139">
        <f ca="1">100*SUMPRODUCT($EN5:$EN405,CMF!$F3:$F403,CES!BV$2:BV$402)/SUMPRODUCT($EN5:$EN405,CMF!$G3:$G403)</f>
        <v>43.940343398635619</v>
      </c>
      <c r="CQ80" s="139">
        <f ca="1">100*SUMPRODUCT($EN5:$EN405,CMF!$F3:$F403,CES!BW$2:BW$402)/SUMPRODUCT($EN5:$EN405,CMF!$G3:$G403)</f>
        <v>21.601183211729129</v>
      </c>
      <c r="CR80" s="139">
        <f ca="1">100*SUMPRODUCT($EN5:$EN405,CMF!$F3:$F403,CES!BX$2:BX$402)/SUMPRODUCT($EN5:$EN405,CMF!$G3:$G403)</f>
        <v>4.479738028667331</v>
      </c>
      <c r="CS80" s="139">
        <f ca="1">100*SUMPRODUCT($EN5:$EN405,CMF!$F3:$F403,CES!BY$2:BY$402)/SUMPRODUCT($EN5:$EN405,CMF!$G3:$G403)</f>
        <v>6.452199248860973</v>
      </c>
      <c r="CT80" s="139">
        <f ca="1">100*SUMPRODUCT($EN5:$EN405,CMF!$F3:$F403,CES!BZ$2:BZ$402)/SUMPRODUCT($EN5:$EN405,CMF!$G3:$G403)</f>
        <v>15.515515131884145</v>
      </c>
      <c r="CU80" s="139">
        <f ca="1">100*SUMPRODUCT($EN5:$EN405,CMF!$F3:$F403,CES!CA$2:CA$402)/SUMPRODUCT($EN5:$EN405,CMF!$G3:$G403)</f>
        <v>12.153816832442276</v>
      </c>
      <c r="CV80" s="139">
        <f ca="1">100*SUMPRODUCT($EN5:$EN405,CMF!$F3:$F403,CES!CB$2:CB$402)/SUMPRODUCT($EN5:$EN405,CMF!$G3:$G403)</f>
        <v>13.529592732832933</v>
      </c>
      <c r="CW80" s="139">
        <f ca="1">100*SUMPRODUCT($EN5:$EN405,CMF!$F3:$F403,CES!CC$2:CC$402)/SUMPRODUCT($EN5:$EN405,CMF!$G3:$G403)</f>
        <v>40.679175840038575</v>
      </c>
      <c r="CX80" s="139">
        <f ca="1">100*SUMPRODUCT($EN5:$EN405,CMF!$F3:$F403,CES!CD$2:CD$402)/SUMPRODUCT($EN5:$EN405,CMF!$G3:$G403)</f>
        <v>31.818335581473313</v>
      </c>
      <c r="CY80" s="139">
        <f ca="1">100*SUMPRODUCT($EN5:$EN405,CMF!$F3:$F403,CES!CE$2:CE$402)/SUMPRODUCT($EN5:$EN405,CMF!$G3:$G403)</f>
        <v>13.386223579541815</v>
      </c>
      <c r="CZ80" s="139">
        <f ca="1">100*SUMPRODUCT($EN5:$EN405,CMF!$F3:$F403,CES!CF$2:CF$402)/SUMPRODUCT($EN5:$EN405,CMF!$G3:$G403)</f>
        <v>64.368285737786408</v>
      </c>
      <c r="DA80" s="139">
        <f ca="1">100*SUMPRODUCT($EN5:$EN405,CMF!$F3:$F403,CES!CG$2:CG$402)/SUMPRODUCT($EN5:$EN405,CMF!$G3:$G403)</f>
        <v>41.238831323820811</v>
      </c>
      <c r="DB80" s="139">
        <f ca="1">100*SUMPRODUCT($EN5:$EN405,CMF!$F3:$F403,CES!CH$2:CH$402)/SUMPRODUCT($EN5:$EN405,CMF!$G3:$G403)</f>
        <v>4.4529699609197158</v>
      </c>
      <c r="DC80" s="139">
        <f ca="1">100*SUMPRODUCT($EN5:$EN405,CMF!$F3:$F403,CES!CI$2:CI$402)/SUMPRODUCT($EN5:$EN405,CMF!$G3:$G403)</f>
        <v>10.331184887208883</v>
      </c>
      <c r="DD80" s="139">
        <f ca="1">100*SUMPRODUCT($EN5:$EN405,CMF!$F3:$F403,CES!CJ$2:CJ$402)/SUMPRODUCT($EN5:$EN405,CMF!$G3:$G403)</f>
        <v>31.570664883884085</v>
      </c>
      <c r="DE80" s="139">
        <f ca="1">100*SUMPRODUCT($EN5:$EN405,CMF!$F3:$F403,CES!CK$2:CK$402)/SUMPRODUCT($EN5:$EN405,CMF!$G3:$G403)</f>
        <v>10.694806666034195</v>
      </c>
      <c r="DF80" s="139">
        <f ca="1">100*SUMPRODUCT($EN5:$EN405,CMF!$F3:$F403,CES!CL$2:CL$402)/SUMPRODUCT($EN5:$EN405,CMF!$G3:$G403)</f>
        <v>29.1291216380985</v>
      </c>
      <c r="DG80" s="139">
        <f ca="1">100*SUMPRODUCT($EN5:$EN405,CMF!$F3:$F403,CES!CM$2:CM$402)/SUMPRODUCT($EN5:$EN405,CMF!$G3:$G403)</f>
        <v>9.8782167963755398</v>
      </c>
      <c r="DH80" s="139">
        <f ca="1">100*SUMPRODUCT($EN5:$EN405,CMF!$F3:$F403,CES!CN$2:CN$402)/SUMPRODUCT($EN5:$EN405,CMF!$G3:$G403)</f>
        <v>13.747797731694723</v>
      </c>
      <c r="DI80" s="139">
        <f ca="1">100*SUMPRODUCT($EN5:$EN405,CMF!$F3:$F403,CES!CO$2:CO$402)/SUMPRODUCT($EN5:$EN405,CMF!$G3:$G403)</f>
        <v>50.13187014184701</v>
      </c>
      <c r="DJ80" s="139">
        <f ca="1">100*SUMPRODUCT($EN5:$EN405,CMF!$F3:$F403,CES!CP$2:CP$402)/SUMPRODUCT($EN5:$EN405,CMF!$G3:$G403)</f>
        <v>20.475802239220506</v>
      </c>
      <c r="DK80" s="139">
        <f ca="1">100*SUMPRODUCT($EN5:$EN405,CMF!$F3:$F403,CES!CQ$2:CQ$402)/SUMPRODUCT($EN5:$EN405,CMF!$G3:$G403)</f>
        <v>32.443884080865139</v>
      </c>
      <c r="DL80" s="139">
        <f ca="1">100*SUMPRODUCT($EN5:$EN405,CMF!$F3:$F403,CES!CR$2:CR$402)/SUMPRODUCT($EN5:$EN405,CMF!$G3:$G403)</f>
        <v>9.6509373277591006</v>
      </c>
      <c r="DM80" s="139">
        <f ca="1">100*SUMPRODUCT($EN5:$EN405,CMF!$F3:$F403,CES!CS$2:CS$402)/SUMPRODUCT($EN5:$EN405,CMF!$G3:$G403)</f>
        <v>36.034719325363497</v>
      </c>
      <c r="DN80" s="139">
        <f ca="1">100*SUMPRODUCT($EN5:$EN405,CMF!$F3:$F403,CES!CT$2:CT$402)/SUMPRODUCT($EN5:$EN405,CMF!$G3:$G403)</f>
        <v>48.96233095274745</v>
      </c>
      <c r="DO80" s="139">
        <f ca="1">100*SUMPRODUCT($EN5:$EN405,CMF!$F3:$F403,CES!CU$2:CU$402)/SUMPRODUCT($EN5:$EN405,CMF!$G3:$G403)</f>
        <v>20.723600130714917</v>
      </c>
      <c r="DP80" s="139">
        <f ca="1">100*SUMPRODUCT($EN5:$EN405,CMF!$F3:$F403,CES!CV$2:CV$402)/SUMPRODUCT($EN5:$EN405,CMF!$G3:$G403)</f>
        <v>32.801693448962624</v>
      </c>
      <c r="DQ80" s="139">
        <f ca="1">100*SUMPRODUCT($EN5:$EN405,CMF!$F3:$F403,CES!CW$2:CW$402)/SUMPRODUCT($EN5:$EN405,CMF!$G3:$G403)</f>
        <v>18.900325624416958</v>
      </c>
      <c r="DS80" s="128" t="s">
        <v>241</v>
      </c>
      <c r="DT80" s="135">
        <f ca="1"/>
        <v>50.39414980599981</v>
      </c>
      <c r="DU80" s="135">
        <f ca="1"/>
        <v>-15.403503897307036</v>
      </c>
      <c r="DV80" s="135">
        <f ca="1"/>
        <v>-28.929981534931631</v>
      </c>
      <c r="DW80" s="135">
        <f ca="1"/>
        <v>48.789592983874705</v>
      </c>
      <c r="DX80" s="135">
        <f ca="1"/>
        <v>-12.921631259482881</v>
      </c>
      <c r="DY80" s="135">
        <f ca="1"/>
        <v>-30.496799059185307</v>
      </c>
      <c r="DZ80" s="127">
        <f ca="1"/>
        <v>3.3450278833093248</v>
      </c>
      <c r="EA80" s="127">
        <f t="shared" ca="1" si="151"/>
        <v>11.189211540116862</v>
      </c>
      <c r="EB80" s="127">
        <f t="shared" ca="1" si="152"/>
        <v>4.223126753234526</v>
      </c>
      <c r="EC80" s="127">
        <f ca="1"/>
        <v>1.5054712130992375E-2</v>
      </c>
      <c r="ED80" s="127">
        <f ca="1"/>
        <v>5.0700682404886379</v>
      </c>
      <c r="EE80" s="127">
        <f t="shared" ca="1" si="157"/>
        <v>5.0700682404886379</v>
      </c>
      <c r="EF80" s="126">
        <f t="shared" ca="1" si="158"/>
        <v>11</v>
      </c>
      <c r="EK80" s="127"/>
      <c r="EL80" s="128">
        <v>455</v>
      </c>
      <c r="EM80" s="237">
        <f ca="1">IF(Calculator!$C$3,OFFSET('SPD Library'!B80,0,Calculator!$C$3-1),Calculator!C81)</f>
        <v>0.27227000000000001</v>
      </c>
      <c r="EN80" s="127">
        <f ca="1">RefCalc!B80</f>
        <v>0.81227403984662405</v>
      </c>
      <c r="EO80" s="127">
        <f ca="1">RefCalc!F80</f>
        <v>1.099350850710815</v>
      </c>
      <c r="EP80" s="127"/>
    </row>
    <row r="81" spans="21:146" ht="13.5" customHeight="1">
      <c r="U81" s="138" t="s">
        <v>26</v>
      </c>
      <c r="V81" s="139">
        <f ca="1">100*SUMPRODUCT($EN5:$EN405,CMF!$G3:$G403,CES!B$2:B$402)/SUMPRODUCT($EN5:$EN405,CMF!$G3:$G403)</f>
        <v>100</v>
      </c>
      <c r="W81" s="139">
        <f ca="1">100*SUMPRODUCT($EN5:$EN405,CMF!$G3:$G403,CES!C$2:C$402)/SUMPRODUCT($EN5:$EN405,CMF!$G3:$G403)</f>
        <v>59.223800680287837</v>
      </c>
      <c r="X81" s="139">
        <f ca="1">100*SUMPRODUCT($EN5:$EN405,CMF!$G3:$G403,CES!D$2:D$402)/SUMPRODUCT($EN5:$EN405,CMF!$G3:$G403)</f>
        <v>21.677637678099465</v>
      </c>
      <c r="Y81" s="139">
        <f ca="1">100*SUMPRODUCT($EN5:$EN405,CMF!$G3:$G403,CES!E$2:E$402)/SUMPRODUCT($EN5:$EN405,CMF!$G3:$G403)</f>
        <v>5.1709323430749041</v>
      </c>
      <c r="Z81" s="139">
        <f ca="1">100*SUMPRODUCT($EN5:$EN405,CMF!$G3:$G403,CES!F$2:F$402)/SUMPRODUCT($EN5:$EN405,CMF!$G3:$G403)</f>
        <v>32.601779900342066</v>
      </c>
      <c r="AA81" s="139">
        <f ca="1">100*SUMPRODUCT($EN5:$EN405,CMF!$G3:$G403,CES!G$2:G$402)/SUMPRODUCT($EN5:$EN405,CMF!$G3:$G403)</f>
        <v>11.546145485284372</v>
      </c>
      <c r="AB81" s="139">
        <f ca="1">100*SUMPRODUCT($EN5:$EN405,CMF!$G3:$G403,CES!H$2:H$402)/SUMPRODUCT($EN5:$EN405,CMF!$G3:$G403)</f>
        <v>15.033952247896677</v>
      </c>
      <c r="AC81" s="139">
        <f ca="1">100*SUMPRODUCT($EN5:$EN405,CMF!$G3:$G403,CES!I$2:I$402)/SUMPRODUCT($EN5:$EN405,CMF!$G3:$G403)</f>
        <v>7.7779848995620577</v>
      </c>
      <c r="AD81" s="139">
        <f ca="1">100*SUMPRODUCT($EN5:$EN405,CMF!$G3:$G403,CES!J$2:J$402)/SUMPRODUCT($EN5:$EN405,CMF!$G3:$G403)</f>
        <v>7.6522275152456727</v>
      </c>
      <c r="AE81" s="139">
        <f ca="1">100*SUMPRODUCT($EN5:$EN405,CMF!$G3:$G403,CES!K$2:K$402)/SUMPRODUCT($EN5:$EN405,CMF!$G3:$G403)</f>
        <v>4.8505296376552618</v>
      </c>
      <c r="AF81" s="139">
        <f ca="1">100*SUMPRODUCT($EN5:$EN405,CMF!$G3:$G403,CES!L$2:L$402)/SUMPRODUCT($EN5:$EN405,CMF!$G3:$G403)</f>
        <v>35.590899389918953</v>
      </c>
      <c r="AG81" s="139">
        <f ca="1">100*SUMPRODUCT($EN5:$EN405,CMF!$G3:$G403,CES!M$2:M$402)/SUMPRODUCT($EN5:$EN405,CMF!$G3:$G403)</f>
        <v>18.09604730929783</v>
      </c>
      <c r="AH81" s="139">
        <f ca="1">100*SUMPRODUCT($EN5:$EN405,CMF!$G3:$G403,CES!N$2:N$402)/SUMPRODUCT($EN5:$EN405,CMF!$G3:$G403)</f>
        <v>22.754771881782684</v>
      </c>
      <c r="AI81" s="139">
        <f ca="1">100*SUMPRODUCT($EN5:$EN405,CMF!$G3:$G403,CES!O$2:O$402)/SUMPRODUCT($EN5:$EN405,CMF!$G3:$G403)</f>
        <v>9.6841729763626674</v>
      </c>
      <c r="AJ81" s="139">
        <f ca="1">100*SUMPRODUCT($EN5:$EN405,CMF!$G3:$G403,CES!P$2:P$402)/SUMPRODUCT($EN5:$EN405,CMF!$G3:$G403)</f>
        <v>41.150443926490688</v>
      </c>
      <c r="AK81" s="139">
        <f ca="1">100*SUMPRODUCT($EN5:$EN405,CMF!$G3:$G403,CES!Q$2:Q$402)/SUMPRODUCT($EN5:$EN405,CMF!$G3:$G403)</f>
        <v>35.522897385722217</v>
      </c>
      <c r="AL81" s="139">
        <f ca="1">100*SUMPRODUCT($EN5:$EN405,CMF!$G3:$G403,CES!R$2:R$402)/SUMPRODUCT($EN5:$EN405,CMF!$G3:$G403)</f>
        <v>12.322322402089705</v>
      </c>
      <c r="AM81" s="139">
        <f ca="1">100*SUMPRODUCT($EN5:$EN405,CMF!$G3:$G403,CES!S$2:S$402)/SUMPRODUCT($EN5:$EN405,CMF!$G3:$G403)</f>
        <v>14.167400902105092</v>
      </c>
      <c r="AN81" s="139">
        <f ca="1">100*SUMPRODUCT($EN5:$EN405,CMF!$G3:$G403,CES!T$2:T$402)/SUMPRODUCT($EN5:$EN405,CMF!$G3:$G403)</f>
        <v>19.544047749730726</v>
      </c>
      <c r="AO81" s="139">
        <f ca="1">100*SUMPRODUCT($EN5:$EN405,CMF!$G3:$G403,CES!U$2:U$402)/SUMPRODUCT($EN5:$EN405,CMF!$G3:$G403)</f>
        <v>34.942377690334425</v>
      </c>
      <c r="AP81" s="139">
        <f ca="1">100*SUMPRODUCT($EN5:$EN405,CMF!$G3:$G403,CES!V$2:V$402)/SUMPRODUCT($EN5:$EN405,CMF!$G3:$G403)</f>
        <v>26.699092254811816</v>
      </c>
      <c r="AQ81" s="139">
        <f ca="1">100*SUMPRODUCT($EN5:$EN405,CMF!$G3:$G403,CES!W$2:W$402)/SUMPRODUCT($EN5:$EN405,CMF!$G3:$G403)</f>
        <v>58.094785920724391</v>
      </c>
      <c r="AR81" s="139">
        <f ca="1">100*SUMPRODUCT($EN5:$EN405,CMF!$G3:$G403,CES!X$2:X$402)/SUMPRODUCT($EN5:$EN405,CMF!$G3:$G403)</f>
        <v>43.846758343722755</v>
      </c>
      <c r="AS81" s="139">
        <f ca="1">100*SUMPRODUCT($EN5:$EN405,CMF!$G3:$G403,CES!Y$2:Y$402)/SUMPRODUCT($EN5:$EN405,CMF!$G3:$G403)</f>
        <v>74.768156475535093</v>
      </c>
      <c r="AT81" s="139">
        <f ca="1">100*SUMPRODUCT($EN5:$EN405,CMF!$G3:$G403,CES!Z$2:Z$402)/SUMPRODUCT($EN5:$EN405,CMF!$G3:$G403)</f>
        <v>70.442291949097921</v>
      </c>
      <c r="AU81" s="139">
        <f ca="1">100*SUMPRODUCT($EN5:$EN405,CMF!$G3:$G403,CES!AA$2:AA$402)/SUMPRODUCT($EN5:$EN405,CMF!$G3:$G403)</f>
        <v>35.757224981939387</v>
      </c>
      <c r="AV81" s="139">
        <f ca="1">100*SUMPRODUCT($EN5:$EN405,CMF!$G3:$G403,CES!AB$2:AB$402)/SUMPRODUCT($EN5:$EN405,CMF!$G3:$G403)</f>
        <v>67.572726732361986</v>
      </c>
      <c r="AW81" s="139">
        <f ca="1">100*SUMPRODUCT($EN5:$EN405,CMF!$G3:$G403,CES!AC$2:AC$402)/SUMPRODUCT($EN5:$EN405,CMF!$G3:$G403)</f>
        <v>40.608802316242496</v>
      </c>
      <c r="AX81" s="139">
        <f ca="1">100*SUMPRODUCT($EN5:$EN405,CMF!$G3:$G403,CES!AD$2:AD$402)/SUMPRODUCT($EN5:$EN405,CMF!$G3:$G403)</f>
        <v>10.761366568801266</v>
      </c>
      <c r="AY81" s="139">
        <f ca="1">100*SUMPRODUCT($EN5:$EN405,CMF!$G3:$G403,CES!AE$2:AE$402)/SUMPRODUCT($EN5:$EN405,CMF!$G3:$G403)</f>
        <v>62.86952365320856</v>
      </c>
      <c r="AZ81" s="139">
        <f ca="1">100*SUMPRODUCT($EN5:$EN405,CMF!$G3:$G403,CES!AF$2:AF$402)/SUMPRODUCT($EN5:$EN405,CMF!$G3:$G403)</f>
        <v>28.922566402659918</v>
      </c>
      <c r="BA81" s="139">
        <f ca="1">100*SUMPRODUCT($EN5:$EN405,CMF!$G3:$G403,CES!AG$2:AG$402)/SUMPRODUCT($EN5:$EN405,CMF!$G3:$G403)</f>
        <v>66.98993065133287</v>
      </c>
      <c r="BB81" s="139">
        <f ca="1">100*SUMPRODUCT($EN5:$EN405,CMF!$G3:$G403,CES!AH$2:AH$402)/SUMPRODUCT($EN5:$EN405,CMF!$G3:$G403)</f>
        <v>42.891354030566717</v>
      </c>
      <c r="BC81" s="139">
        <f ca="1">100*SUMPRODUCT($EN5:$EN405,CMF!$G3:$G403,CES!AI$2:AI$402)/SUMPRODUCT($EN5:$EN405,CMF!$G3:$G403)</f>
        <v>70.82242432016146</v>
      </c>
      <c r="BD81" s="139">
        <f ca="1">100*SUMPRODUCT($EN5:$EN405,CMF!$G3:$G403,CES!AJ$2:AJ$402)/SUMPRODUCT($EN5:$EN405,CMF!$G3:$G403)</f>
        <v>26.969558917404246</v>
      </c>
      <c r="BE81" s="139">
        <f ca="1">100*SUMPRODUCT($EN5:$EN405,CMF!$G3:$G403,CES!AK$2:AK$402)/SUMPRODUCT($EN5:$EN405,CMF!$G3:$G403)</f>
        <v>11.36132074850358</v>
      </c>
      <c r="BF81" s="139">
        <f ca="1">100*SUMPRODUCT($EN5:$EN405,CMF!$G3:$G403,CES!AL$2:AL$402)/SUMPRODUCT($EN5:$EN405,CMF!$G3:$G403)</f>
        <v>53.173004895906629</v>
      </c>
      <c r="BG81" s="139">
        <f ca="1">100*SUMPRODUCT($EN5:$EN405,CMF!$G3:$G403,CES!AM$2:AM$402)/SUMPRODUCT($EN5:$EN405,CMF!$G3:$G403)</f>
        <v>15.197879183466792</v>
      </c>
      <c r="BH81" s="139">
        <f ca="1">100*SUMPRODUCT($EN5:$EN405,CMF!$G3:$G403,CES!AN$2:AN$402)/SUMPRODUCT($EN5:$EN405,CMF!$G3:$G403)</f>
        <v>64.483849587267997</v>
      </c>
      <c r="BI81" s="139">
        <f ca="1">100*SUMPRODUCT($EN5:$EN405,CMF!$G3:$G403,CES!AO$2:AO$402)/SUMPRODUCT($EN5:$EN405,CMF!$G3:$G403)</f>
        <v>7.5629719615066451</v>
      </c>
      <c r="BJ81" s="139">
        <f ca="1">100*SUMPRODUCT($EN5:$EN405,CMF!$G3:$G403,CES!AP$2:AP$402)/SUMPRODUCT($EN5:$EN405,CMF!$G3:$G403)</f>
        <v>16.304904495199136</v>
      </c>
      <c r="BK81" s="139">
        <f ca="1">100*SUMPRODUCT($EN5:$EN405,CMF!$G3:$G403,CES!AQ$2:AQ$402)/SUMPRODUCT($EN5:$EN405,CMF!$G3:$G403)</f>
        <v>68.972267643474154</v>
      </c>
      <c r="BL81" s="139">
        <f ca="1">100*SUMPRODUCT($EN5:$EN405,CMF!$G3:$G403,CES!AR$2:AR$402)/SUMPRODUCT($EN5:$EN405,CMF!$G3:$G403)</f>
        <v>36.977295851177175</v>
      </c>
      <c r="BM81" s="139">
        <f ca="1">100*SUMPRODUCT($EN5:$EN405,CMF!$G3:$G403,CES!AS$2:AS$402)/SUMPRODUCT($EN5:$EN405,CMF!$G3:$G403)</f>
        <v>42.48532250580238</v>
      </c>
      <c r="BN81" s="139">
        <f ca="1">100*SUMPRODUCT($EN5:$EN405,CMF!$G3:$G403,CES!AT$2:AT$402)/SUMPRODUCT($EN5:$EN405,CMF!$G3:$G403)</f>
        <v>4.9565754860962326</v>
      </c>
      <c r="BO81" s="139">
        <f ca="1">100*SUMPRODUCT($EN5:$EN405,CMF!$G3:$G403,CES!AU$2:AU$402)/SUMPRODUCT($EN5:$EN405,CMF!$G3:$G403)</f>
        <v>25.327715731415886</v>
      </c>
      <c r="BP81" s="139">
        <f ca="1">100*SUMPRODUCT($EN5:$EN405,CMF!$G3:$G403,CES!AV$2:AV$402)/SUMPRODUCT($EN5:$EN405,CMF!$G3:$G403)</f>
        <v>34.292920131507785</v>
      </c>
      <c r="BQ81" s="139">
        <f ca="1">100*SUMPRODUCT($EN5:$EN405,CMF!$G3:$G403,CES!AW$2:AW$402)/SUMPRODUCT($EN5:$EN405,CMF!$G3:$G403)</f>
        <v>37.711478247832282</v>
      </c>
      <c r="BR81" s="139">
        <f ca="1">100*SUMPRODUCT($EN5:$EN405,CMF!$G3:$G403,CES!AX$2:AX$402)/SUMPRODUCT($EN5:$EN405,CMF!$G3:$G403)</f>
        <v>52.090385319318493</v>
      </c>
      <c r="BS81" s="139">
        <f ca="1">100*SUMPRODUCT($EN5:$EN405,CMF!$G3:$G403,CES!AY$2:AY$402)/SUMPRODUCT($EN5:$EN405,CMF!$G3:$G403)</f>
        <v>14.904307636474025</v>
      </c>
      <c r="BT81" s="139">
        <f ca="1">100*SUMPRODUCT($EN5:$EN405,CMF!$G3:$G403,CES!AZ$2:AZ$402)/SUMPRODUCT($EN5:$EN405,CMF!$G3:$G403)</f>
        <v>21.518612764942787</v>
      </c>
      <c r="BU81" s="139">
        <f ca="1">100*SUMPRODUCT($EN5:$EN405,CMF!$G3:$G403,CES!BA$2:BA$402)/SUMPRODUCT($EN5:$EN405,CMF!$G3:$G403)</f>
        <v>24.870535673425476</v>
      </c>
      <c r="BV81" s="139">
        <f ca="1">100*SUMPRODUCT($EN5:$EN405,CMF!$G3:$G403,CES!BB$2:BB$402)/SUMPRODUCT($EN5:$EN405,CMF!$G3:$G403)</f>
        <v>11.667025073527634</v>
      </c>
      <c r="BW81" s="139">
        <f ca="1">100*SUMPRODUCT($EN5:$EN405,CMF!$G3:$G403,CES!BC$2:BC$402)/SUMPRODUCT($EN5:$EN405,CMF!$G3:$G403)</f>
        <v>18.792599081432808</v>
      </c>
      <c r="BX81" s="139">
        <f ca="1">100*SUMPRODUCT($EN5:$EN405,CMF!$G3:$G403,CES!BD$2:BD$402)/SUMPRODUCT($EN5:$EN405,CMF!$G3:$G403)</f>
        <v>69.607333064141827</v>
      </c>
      <c r="BY81" s="139">
        <f ca="1">100*SUMPRODUCT($EN5:$EN405,CMF!$G3:$G403,CES!BE$2:BE$402)/SUMPRODUCT($EN5:$EN405,CMF!$G3:$G403)</f>
        <v>62.458339688997597</v>
      </c>
      <c r="BZ81" s="139">
        <f ca="1">100*SUMPRODUCT($EN5:$EN405,CMF!$G3:$G403,CES!BF$2:BF$402)/SUMPRODUCT($EN5:$EN405,CMF!$G3:$G403)</f>
        <v>43.606005721073103</v>
      </c>
      <c r="CA81" s="139">
        <f ca="1">100*SUMPRODUCT($EN5:$EN405,CMF!$G3:$G403,CES!BG$2:BG$402)/SUMPRODUCT($EN5:$EN405,CMF!$G3:$G403)</f>
        <v>26.764546939548733</v>
      </c>
      <c r="CB81" s="139">
        <f ca="1">100*SUMPRODUCT($EN5:$EN405,CMF!$G3:$G403,CES!BH$2:BH$402)/SUMPRODUCT($EN5:$EN405,CMF!$G3:$G403)</f>
        <v>23.045070022451721</v>
      </c>
      <c r="CC81" s="139">
        <f ca="1">100*SUMPRODUCT($EN5:$EN405,CMF!$G3:$G403,CES!BI$2:BI$402)/SUMPRODUCT($EN5:$EN405,CMF!$G3:$G403)</f>
        <v>68.806629377514199</v>
      </c>
      <c r="CD81" s="139">
        <f ca="1">100*SUMPRODUCT($EN5:$EN405,CMF!$G3:$G403,CES!BJ$2:BJ$402)/SUMPRODUCT($EN5:$EN405,CMF!$G3:$G403)</f>
        <v>70.010937003878553</v>
      </c>
      <c r="CE81" s="139">
        <f ca="1">100*SUMPRODUCT($EN5:$EN405,CMF!$G3:$G403,CES!BK$2:BK$402)/SUMPRODUCT($EN5:$EN405,CMF!$G3:$G403)</f>
        <v>48.887136326471442</v>
      </c>
      <c r="CF81" s="139">
        <f ca="1">100*SUMPRODUCT($EN5:$EN405,CMF!$G3:$G403,CES!BL$2:BL$402)/SUMPRODUCT($EN5:$EN405,CMF!$G3:$G403)</f>
        <v>33.59410193818163</v>
      </c>
      <c r="CG81" s="139">
        <f ca="1">100*SUMPRODUCT($EN5:$EN405,CMF!$G3:$G403,CES!BM$2:BM$402)/SUMPRODUCT($EN5:$EN405,CMF!$G3:$G403)</f>
        <v>7.3724613100542076</v>
      </c>
      <c r="CH81" s="139">
        <f ca="1">100*SUMPRODUCT($EN5:$EN405,CMF!$G3:$G403,CES!BN$2:BN$402)/SUMPRODUCT($EN5:$EN405,CMF!$G3:$G403)</f>
        <v>27.317893751275594</v>
      </c>
      <c r="CI81" s="139">
        <f ca="1">100*SUMPRODUCT($EN5:$EN405,CMF!$G3:$G403,CES!BO$2:BO$402)/SUMPRODUCT($EN5:$EN405,CMF!$G3:$G403)</f>
        <v>11.240324915333568</v>
      </c>
      <c r="CJ81" s="139">
        <f ca="1">100*SUMPRODUCT($EN5:$EN405,CMF!$G3:$G403,CES!BP$2:BP$402)/SUMPRODUCT($EN5:$EN405,CMF!$G3:$G403)</f>
        <v>14.630669976434129</v>
      </c>
      <c r="CK81" s="139">
        <f ca="1">100*SUMPRODUCT($EN5:$EN405,CMF!$G3:$G403,CES!BQ$2:BQ$402)/SUMPRODUCT($EN5:$EN405,CMF!$G3:$G403)</f>
        <v>17.105857986133685</v>
      </c>
      <c r="CL81" s="139">
        <f ca="1">100*SUMPRODUCT($EN5:$EN405,CMF!$G3:$G403,CES!BR$2:BR$402)/SUMPRODUCT($EN5:$EN405,CMF!$G3:$G403)</f>
        <v>31.183693604500245</v>
      </c>
      <c r="CM81" s="139">
        <f ca="1">100*SUMPRODUCT($EN5:$EN405,CMF!$G3:$G403,CES!BS$2:BS$402)/SUMPRODUCT($EN5:$EN405,CMF!$G3:$G403)</f>
        <v>19.286475154514594</v>
      </c>
      <c r="CN81" s="139">
        <f ca="1">100*SUMPRODUCT($EN5:$EN405,CMF!$G3:$G403,CES!BT$2:BT$402)/SUMPRODUCT($EN5:$EN405,CMF!$G3:$G403)</f>
        <v>43.157837208577597</v>
      </c>
      <c r="CO81" s="139">
        <f ca="1">100*SUMPRODUCT($EN5:$EN405,CMF!$G3:$G403,CES!BU$2:BU$402)/SUMPRODUCT($EN5:$EN405,CMF!$G3:$G403)</f>
        <v>8.3130403792941436</v>
      </c>
      <c r="CP81" s="139">
        <f ca="1">100*SUMPRODUCT($EN5:$EN405,CMF!$G3:$G403,CES!BV$2:BV$402)/SUMPRODUCT($EN5:$EN405,CMF!$G3:$G403)</f>
        <v>47.530142704061163</v>
      </c>
      <c r="CQ81" s="139">
        <f ca="1">100*SUMPRODUCT($EN5:$EN405,CMF!$G3:$G403,CES!BW$2:BW$402)/SUMPRODUCT($EN5:$EN405,CMF!$G3:$G403)</f>
        <v>25.444434781125548</v>
      </c>
      <c r="CR81" s="139">
        <f ca="1">100*SUMPRODUCT($EN5:$EN405,CMF!$G3:$G403,CES!BX$2:BX$402)/SUMPRODUCT($EN5:$EN405,CMF!$G3:$G403)</f>
        <v>4.8343912263295525</v>
      </c>
      <c r="CS81" s="139">
        <f ca="1">100*SUMPRODUCT($EN5:$EN405,CMF!$G3:$G403,CES!BY$2:BY$402)/SUMPRODUCT($EN5:$EN405,CMF!$G3:$G403)</f>
        <v>7.3134857511553708</v>
      </c>
      <c r="CT81" s="139">
        <f ca="1">100*SUMPRODUCT($EN5:$EN405,CMF!$G3:$G403,CES!BZ$2:BZ$402)/SUMPRODUCT($EN5:$EN405,CMF!$G3:$G403)</f>
        <v>16.25146608514536</v>
      </c>
      <c r="CU81" s="139">
        <f ca="1">100*SUMPRODUCT($EN5:$EN405,CMF!$G3:$G403,CES!CA$2:CA$402)/SUMPRODUCT($EN5:$EN405,CMF!$G3:$G403)</f>
        <v>13.247306056361001</v>
      </c>
      <c r="CV81" s="139">
        <f ca="1">100*SUMPRODUCT($EN5:$EN405,CMF!$G3:$G403,CES!CB$2:CB$402)/SUMPRODUCT($EN5:$EN405,CMF!$G3:$G403)</f>
        <v>13.513769905382565</v>
      </c>
      <c r="CW81" s="139">
        <f ca="1">100*SUMPRODUCT($EN5:$EN405,CMF!$G3:$G403,CES!CC$2:CC$402)/SUMPRODUCT($EN5:$EN405,CMF!$G3:$G403)</f>
        <v>42.809926989645277</v>
      </c>
      <c r="CX81" s="139">
        <f ca="1">100*SUMPRODUCT($EN5:$EN405,CMF!$G3:$G403,CES!CD$2:CD$402)/SUMPRODUCT($EN5:$EN405,CMF!$G3:$G403)</f>
        <v>31.739918657960146</v>
      </c>
      <c r="CY81" s="139">
        <f ca="1">100*SUMPRODUCT($EN5:$EN405,CMF!$G3:$G403,CES!CE$2:CE$402)/SUMPRODUCT($EN5:$EN405,CMF!$G3:$G403)</f>
        <v>12.122940218311715</v>
      </c>
      <c r="CZ81" s="139">
        <f ca="1">100*SUMPRODUCT($EN5:$EN405,CMF!$G3:$G403,CES!CF$2:CF$402)/SUMPRODUCT($EN5:$EN405,CMF!$G3:$G403)</f>
        <v>66.890357566507376</v>
      </c>
      <c r="DA81" s="139">
        <f ca="1">100*SUMPRODUCT($EN5:$EN405,CMF!$G3:$G403,CES!CG$2:CG$402)/SUMPRODUCT($EN5:$EN405,CMF!$G3:$G403)</f>
        <v>41.04573144112188</v>
      </c>
      <c r="DB81" s="139">
        <f ca="1">100*SUMPRODUCT($EN5:$EN405,CMF!$G3:$G403,CES!CH$2:CH$402)/SUMPRODUCT($EN5:$EN405,CMF!$G3:$G403)</f>
        <v>4.5914763792384301</v>
      </c>
      <c r="DC81" s="139">
        <f ca="1">100*SUMPRODUCT($EN5:$EN405,CMF!$G3:$G403,CES!CI$2:CI$402)/SUMPRODUCT($EN5:$EN405,CMF!$G3:$G403)</f>
        <v>10.405924791268568</v>
      </c>
      <c r="DD81" s="139">
        <f ca="1">100*SUMPRODUCT($EN5:$EN405,CMF!$G3:$G403,CES!CJ$2:CJ$402)/SUMPRODUCT($EN5:$EN405,CMF!$G3:$G403)</f>
        <v>30.061172319241727</v>
      </c>
      <c r="DE81" s="139">
        <f ca="1">100*SUMPRODUCT($EN5:$EN405,CMF!$G3:$G403,CES!CK$2:CK$402)/SUMPRODUCT($EN5:$EN405,CMF!$G3:$G403)</f>
        <v>8.9432508221260285</v>
      </c>
      <c r="DF81" s="139">
        <f ca="1">100*SUMPRODUCT($EN5:$EN405,CMF!$G3:$G403,CES!CL$2:CL$402)/SUMPRODUCT($EN5:$EN405,CMF!$G3:$G403)</f>
        <v>25.409563970647071</v>
      </c>
      <c r="DG81" s="139">
        <f ca="1">100*SUMPRODUCT($EN5:$EN405,CMF!$G3:$G403,CES!CM$2:CM$402)/SUMPRODUCT($EN5:$EN405,CMF!$G3:$G403)</f>
        <v>8.0910634917437996</v>
      </c>
      <c r="DH81" s="139">
        <f ca="1">100*SUMPRODUCT($EN5:$EN405,CMF!$G3:$G403,CES!CN$2:CN$402)/SUMPRODUCT($EN5:$EN405,CMF!$G3:$G403)</f>
        <v>10.732143735185579</v>
      </c>
      <c r="DI81" s="139">
        <f ca="1">100*SUMPRODUCT($EN5:$EN405,CMF!$G3:$G403,CES!CO$2:CO$402)/SUMPRODUCT($EN5:$EN405,CMF!$G3:$G403)</f>
        <v>52.88265346346536</v>
      </c>
      <c r="DJ81" s="139">
        <f ca="1">100*SUMPRODUCT($EN5:$EN405,CMF!$G3:$G403,CES!CP$2:CP$402)/SUMPRODUCT($EN5:$EN405,CMF!$G3:$G403)</f>
        <v>19.814172763760812</v>
      </c>
      <c r="DK81" s="139">
        <f ca="1">100*SUMPRODUCT($EN5:$EN405,CMF!$G3:$G403,CES!CQ$2:CQ$402)/SUMPRODUCT($EN5:$EN405,CMF!$G3:$G403)</f>
        <v>31.722465958979019</v>
      </c>
      <c r="DL81" s="139">
        <f ca="1">100*SUMPRODUCT($EN5:$EN405,CMF!$G3:$G403,CES!CR$2:CR$402)/SUMPRODUCT($EN5:$EN405,CMF!$G3:$G403)</f>
        <v>8.004773843892476</v>
      </c>
      <c r="DM81" s="139">
        <f ca="1">100*SUMPRODUCT($EN5:$EN405,CMF!$G3:$G403,CES!CS$2:CS$402)/SUMPRODUCT($EN5:$EN405,CMF!$G3:$G403)</f>
        <v>34.221967535004005</v>
      </c>
      <c r="DN81" s="139">
        <f ca="1">100*SUMPRODUCT($EN5:$EN405,CMF!$G3:$G403,CES!CT$2:CT$402)/SUMPRODUCT($EN5:$EN405,CMF!$G3:$G403)</f>
        <v>46.32542484556474</v>
      </c>
      <c r="DO81" s="139">
        <f ca="1">100*SUMPRODUCT($EN5:$EN405,CMF!$G3:$G403,CES!CU$2:CU$402)/SUMPRODUCT($EN5:$EN405,CMF!$G3:$G403)</f>
        <v>16.136337990415218</v>
      </c>
      <c r="DP81" s="139">
        <f ca="1">100*SUMPRODUCT($EN5:$EN405,CMF!$G3:$G403,CES!CV$2:CV$402)/SUMPRODUCT($EN5:$EN405,CMF!$G3:$G403)</f>
        <v>25.002602450690883</v>
      </c>
      <c r="DQ81" s="139">
        <f ca="1">100*SUMPRODUCT($EN5:$EN405,CMF!$G3:$G403,CES!CW$2:CW$402)/SUMPRODUCT($EN5:$EN405,CMF!$G3:$G403)</f>
        <v>13.963302446005484</v>
      </c>
      <c r="DS81" s="128" t="s">
        <v>242</v>
      </c>
      <c r="DT81" s="135">
        <f ca="1"/>
        <v>46.147393807496577</v>
      </c>
      <c r="DU81" s="135">
        <f ca="1"/>
        <v>-11.272490349413093</v>
      </c>
      <c r="DV81" s="135">
        <f ca="1"/>
        <v>-21.708506643592969</v>
      </c>
      <c r="DW81" s="135">
        <f ca="1"/>
        <v>44.927010490998576</v>
      </c>
      <c r="DX81" s="135">
        <f ca="1"/>
        <v>-10.499522643743752</v>
      </c>
      <c r="DY81" s="135">
        <f ca="1"/>
        <v>-23.003691520954686</v>
      </c>
      <c r="DZ81" s="127">
        <f ca="1"/>
        <v>1.9401851405834625</v>
      </c>
      <c r="EA81" s="127">
        <f t="shared" ca="1" si="151"/>
        <v>3.7643183797408701</v>
      </c>
      <c r="EB81" s="127">
        <f t="shared" ca="1" si="152"/>
        <v>4.2334475986916997</v>
      </c>
      <c r="EC81" s="127">
        <f ca="1"/>
        <v>4.4462326130429518E-2</v>
      </c>
      <c r="ED81" s="127">
        <f ca="1"/>
        <v>2.9080489669617293</v>
      </c>
      <c r="EE81" s="127">
        <f t="shared" ca="1" si="157"/>
        <v>2.9080489669617293</v>
      </c>
      <c r="EF81" s="126">
        <f t="shared" ca="1" si="158"/>
        <v>11</v>
      </c>
      <c r="EK81" s="127"/>
      <c r="EL81" s="128">
        <v>456</v>
      </c>
      <c r="EM81" s="237">
        <f ca="1">IF(Calculator!$C$3,OFFSET('SPD Library'!B81,0,Calculator!$C$3-1),Calculator!C82)</f>
        <v>0.27446999999999999</v>
      </c>
      <c r="EN81" s="127">
        <f ca="1">RefCalc!B81</f>
        <v>0.81883738831565311</v>
      </c>
      <c r="EO81" s="127">
        <f ca="1">RefCalc!F81</f>
        <v>1.1002284300995602</v>
      </c>
      <c r="EP81" s="127"/>
    </row>
    <row r="82" spans="21:146" ht="13.5" customHeight="1">
      <c r="U82" s="138" t="s">
        <v>52</v>
      </c>
      <c r="V82" s="139">
        <f ca="1">100*SUMPRODUCT($EN5:$EN405,CMF!$H3:$H403,CES!B$2:B$402)/SUMPRODUCT($EN5:$EN405,CMF!$G3:$G403)</f>
        <v>103.18792270810967</v>
      </c>
      <c r="W82" s="139">
        <f ca="1">100*SUMPRODUCT($EN5:$EN405,CMF!$H3:$H403,CES!C$2:C$402)/SUMPRODUCT($EN5:$EN405,CMF!$G3:$G403)</f>
        <v>63.750841722717979</v>
      </c>
      <c r="X82" s="139">
        <f ca="1">100*SUMPRODUCT($EN5:$EN405,CMF!$H3:$H403,CES!D$2:D$402)/SUMPRODUCT($EN5:$EN405,CMF!$G3:$G403)</f>
        <v>23.983851413895756</v>
      </c>
      <c r="Y82" s="139">
        <f ca="1">100*SUMPRODUCT($EN5:$EN405,CMF!$H3:$H403,CES!E$2:E$402)/SUMPRODUCT($EN5:$EN405,CMF!$G3:$G403)</f>
        <v>5.3093041380005621</v>
      </c>
      <c r="Z82" s="139">
        <f ca="1">100*SUMPRODUCT($EN5:$EN405,CMF!$H3:$H403,CES!F$2:F$402)/SUMPRODUCT($EN5:$EN405,CMF!$G3:$G403)</f>
        <v>31.043382315477274</v>
      </c>
      <c r="AA82" s="139">
        <f ca="1">100*SUMPRODUCT($EN5:$EN405,CMF!$H3:$H403,CES!G$2:G$402)/SUMPRODUCT($EN5:$EN405,CMF!$G3:$G403)</f>
        <v>10.372093599727892</v>
      </c>
      <c r="AB82" s="139">
        <f ca="1">100*SUMPRODUCT($EN5:$EN405,CMF!$H3:$H403,CES!H$2:H$402)/SUMPRODUCT($EN5:$EN405,CMF!$G3:$G403)</f>
        <v>13.245499923515554</v>
      </c>
      <c r="AC82" s="139">
        <f ca="1">100*SUMPRODUCT($EN5:$EN405,CMF!$H3:$H403,CES!I$2:I$402)/SUMPRODUCT($EN5:$EN405,CMF!$G3:$G403)</f>
        <v>5.7487006269878442</v>
      </c>
      <c r="AD82" s="139">
        <f ca="1">100*SUMPRODUCT($EN5:$EN405,CMF!$H3:$H403,CES!J$2:J$402)/SUMPRODUCT($EN5:$EN405,CMF!$G3:$G403)</f>
        <v>5.9140141268287945</v>
      </c>
      <c r="AE82" s="139">
        <f ca="1">100*SUMPRODUCT($EN5:$EN405,CMF!$H3:$H403,CES!K$2:K$402)/SUMPRODUCT($EN5:$EN405,CMF!$G3:$G403)</f>
        <v>4.9147211775680848</v>
      </c>
      <c r="AF82" s="139">
        <f ca="1">100*SUMPRODUCT($EN5:$EN405,CMF!$H3:$H403,CES!L$2:L$402)/SUMPRODUCT($EN5:$EN405,CMF!$G3:$G403)</f>
        <v>19.043527234759338</v>
      </c>
      <c r="AG82" s="139">
        <f ca="1">100*SUMPRODUCT($EN5:$EN405,CMF!$H3:$H403,CES!M$2:M$402)/SUMPRODUCT($EN5:$EN405,CMF!$G3:$G403)</f>
        <v>7.6984936910540105</v>
      </c>
      <c r="AH82" s="139">
        <f ca="1">100*SUMPRODUCT($EN5:$EN405,CMF!$H3:$H403,CES!N$2:N$402)/SUMPRODUCT($EN5:$EN405,CMF!$G3:$G403)</f>
        <v>9.1816825317836326</v>
      </c>
      <c r="AI82" s="139">
        <f ca="1">100*SUMPRODUCT($EN5:$EN405,CMF!$H3:$H403,CES!O$2:O$402)/SUMPRODUCT($EN5:$EN405,CMF!$G3:$G403)</f>
        <v>4.9184477375813254</v>
      </c>
      <c r="AJ82" s="139">
        <f ca="1">100*SUMPRODUCT($EN5:$EN405,CMF!$H3:$H403,CES!P$2:P$402)/SUMPRODUCT($EN5:$EN405,CMF!$G3:$G403)</f>
        <v>36.75644349187256</v>
      </c>
      <c r="AK82" s="139">
        <f ca="1">100*SUMPRODUCT($EN5:$EN405,CMF!$H3:$H403,CES!Q$2:Q$402)/SUMPRODUCT($EN5:$EN405,CMF!$G3:$G403)</f>
        <v>26.170203821614294</v>
      </c>
      <c r="AL82" s="139">
        <f ca="1">100*SUMPRODUCT($EN5:$EN405,CMF!$H3:$H403,CES!R$2:R$402)/SUMPRODUCT($EN5:$EN405,CMF!$G3:$G403)</f>
        <v>5.5097730267899401</v>
      </c>
      <c r="AM82" s="139">
        <f ca="1">100*SUMPRODUCT($EN5:$EN405,CMF!$H3:$H403,CES!S$2:S$402)/SUMPRODUCT($EN5:$EN405,CMF!$G3:$G403)</f>
        <v>6.110032270441609</v>
      </c>
      <c r="AN82" s="139">
        <f ca="1">100*SUMPRODUCT($EN5:$EN405,CMF!$H3:$H403,CES!T$2:T$402)/SUMPRODUCT($EN5:$EN405,CMF!$G3:$G403)</f>
        <v>11.548808149653416</v>
      </c>
      <c r="AO82" s="139">
        <f ca="1">100*SUMPRODUCT($EN5:$EN405,CMF!$H3:$H403,CES!U$2:U$402)/SUMPRODUCT($EN5:$EN405,CMF!$G3:$G403)</f>
        <v>12.917101077456142</v>
      </c>
      <c r="AP82" s="139">
        <f ca="1">100*SUMPRODUCT($EN5:$EN405,CMF!$H3:$H403,CES!V$2:V$402)/SUMPRODUCT($EN5:$EN405,CMF!$G3:$G403)</f>
        <v>4.8553915338931146</v>
      </c>
      <c r="AQ82" s="139">
        <f ca="1">100*SUMPRODUCT($EN5:$EN405,CMF!$H3:$H403,CES!W$2:W$402)/SUMPRODUCT($EN5:$EN405,CMF!$G3:$G403)</f>
        <v>18.267611384753092</v>
      </c>
      <c r="AR82" s="139">
        <f ca="1">100*SUMPRODUCT($EN5:$EN405,CMF!$H3:$H403,CES!X$2:X$402)/SUMPRODUCT($EN5:$EN405,CMF!$G3:$G403)</f>
        <v>10.847882305740182</v>
      </c>
      <c r="AS82" s="139">
        <f ca="1">100*SUMPRODUCT($EN5:$EN405,CMF!$H3:$H403,CES!Y$2:Y$402)/SUMPRODUCT($EN5:$EN405,CMF!$G3:$G403)</f>
        <v>55.255781451461161</v>
      </c>
      <c r="AT82" s="139">
        <f ca="1">100*SUMPRODUCT($EN5:$EN405,CMF!$H3:$H403,CES!Z$2:Z$402)/SUMPRODUCT($EN5:$EN405,CMF!$G3:$G403)</f>
        <v>30.336396660554129</v>
      </c>
      <c r="AU82" s="139">
        <f ca="1">100*SUMPRODUCT($EN5:$EN405,CMF!$H3:$H403,CES!AA$2:AA$402)/SUMPRODUCT($EN5:$EN405,CMF!$G3:$G403)</f>
        <v>5.8218198573724651</v>
      </c>
      <c r="AV82" s="139">
        <f ca="1">100*SUMPRODUCT($EN5:$EN405,CMF!$H3:$H403,CES!AB$2:AB$402)/SUMPRODUCT($EN5:$EN405,CMF!$G3:$G403)</f>
        <v>20.879156198462102</v>
      </c>
      <c r="AW82" s="139">
        <f ca="1">100*SUMPRODUCT($EN5:$EN405,CMF!$H3:$H403,CES!AC$2:AC$402)/SUMPRODUCT($EN5:$EN405,CMF!$G3:$G403)</f>
        <v>24.445278036137609</v>
      </c>
      <c r="AX82" s="139">
        <f ca="1">100*SUMPRODUCT($EN5:$EN405,CMF!$H3:$H403,CES!AD$2:AD$402)/SUMPRODUCT($EN5:$EN405,CMF!$G3:$G403)</f>
        <v>4.9357181399856094</v>
      </c>
      <c r="AY82" s="139">
        <f ca="1">100*SUMPRODUCT($EN5:$EN405,CMF!$H3:$H403,CES!AE$2:AE$402)/SUMPRODUCT($EN5:$EN405,CMF!$G3:$G403)</f>
        <v>17.260658544121586</v>
      </c>
      <c r="AZ82" s="139">
        <f ca="1">100*SUMPRODUCT($EN5:$EN405,CMF!$H3:$H403,CES!AF$2:AF$402)/SUMPRODUCT($EN5:$EN405,CMF!$G3:$G403)</f>
        <v>13.215774592712259</v>
      </c>
      <c r="BA82" s="139">
        <f ca="1">100*SUMPRODUCT($EN5:$EN405,CMF!$H3:$H403,CES!AG$2:AG$402)/SUMPRODUCT($EN5:$EN405,CMF!$G3:$G403)</f>
        <v>19.296615855862932</v>
      </c>
      <c r="BB82" s="139">
        <f ca="1">100*SUMPRODUCT($EN5:$EN405,CMF!$H3:$H403,CES!AH$2:AH$402)/SUMPRODUCT($EN5:$EN405,CMF!$G3:$G403)</f>
        <v>8.0126462576649455</v>
      </c>
      <c r="BC82" s="139">
        <f ca="1">100*SUMPRODUCT($EN5:$EN405,CMF!$H3:$H403,CES!AI$2:AI$402)/SUMPRODUCT($EN5:$EN405,CMF!$G3:$G403)</f>
        <v>36.22223351126987</v>
      </c>
      <c r="BD82" s="139">
        <f ca="1">100*SUMPRODUCT($EN5:$EN405,CMF!$H3:$H403,CES!AJ$2:AJ$402)/SUMPRODUCT($EN5:$EN405,CMF!$G3:$G403)</f>
        <v>5.6200076335203679</v>
      </c>
      <c r="BE82" s="139">
        <f ca="1">100*SUMPRODUCT($EN5:$EN405,CMF!$H3:$H403,CES!AK$2:AK$402)/SUMPRODUCT($EN5:$EN405,CMF!$G3:$G403)</f>
        <v>5.3166748270516662</v>
      </c>
      <c r="BF82" s="139">
        <f ca="1">100*SUMPRODUCT($EN5:$EN405,CMF!$H3:$H403,CES!AL$2:AL$402)/SUMPRODUCT($EN5:$EN405,CMF!$G3:$G403)</f>
        <v>43.892989644494804</v>
      </c>
      <c r="BG82" s="139">
        <f ca="1">100*SUMPRODUCT($EN5:$EN405,CMF!$H3:$H403,CES!AM$2:AM$402)/SUMPRODUCT($EN5:$EN405,CMF!$G3:$G403)</f>
        <v>5.882641424982805</v>
      </c>
      <c r="BH82" s="139">
        <f ca="1">100*SUMPRODUCT($EN5:$EN405,CMF!$H3:$H403,CES!AN$2:AN$402)/SUMPRODUCT($EN5:$EN405,CMF!$G3:$G403)</f>
        <v>36.415782436201368</v>
      </c>
      <c r="BI82" s="139">
        <f ca="1">100*SUMPRODUCT($EN5:$EN405,CMF!$H3:$H403,CES!AO$2:AO$402)/SUMPRODUCT($EN5:$EN405,CMF!$G3:$G403)</f>
        <v>5.6091921577716786</v>
      </c>
      <c r="BJ82" s="139">
        <f ca="1">100*SUMPRODUCT($EN5:$EN405,CMF!$H3:$H403,CES!AP$2:AP$402)/SUMPRODUCT($EN5:$EN405,CMF!$G3:$G403)</f>
        <v>9.434586580449885</v>
      </c>
      <c r="BK82" s="139">
        <f ca="1">100*SUMPRODUCT($EN5:$EN405,CMF!$H3:$H403,CES!AQ$2:AQ$402)/SUMPRODUCT($EN5:$EN405,CMF!$G3:$G403)</f>
        <v>56.149620368411945</v>
      </c>
      <c r="BL82" s="139">
        <f ca="1">100*SUMPRODUCT($EN5:$EN405,CMF!$H3:$H403,CES!AR$2:AR$402)/SUMPRODUCT($EN5:$EN405,CMF!$G3:$G403)</f>
        <v>8.5848068471446695</v>
      </c>
      <c r="BM82" s="139">
        <f ca="1">100*SUMPRODUCT($EN5:$EN405,CMF!$H3:$H403,CES!AS$2:AS$402)/SUMPRODUCT($EN5:$EN405,CMF!$G3:$G403)</f>
        <v>9.1191888326784518</v>
      </c>
      <c r="BN82" s="139">
        <f ca="1">100*SUMPRODUCT($EN5:$EN405,CMF!$H3:$H403,CES!AT$2:AT$402)/SUMPRODUCT($EN5:$EN405,CMF!$G3:$G403)</f>
        <v>4.8448678360752817</v>
      </c>
      <c r="BO82" s="139">
        <f ca="1">100*SUMPRODUCT($EN5:$EN405,CMF!$H3:$H403,CES!AU$2:AU$402)/SUMPRODUCT($EN5:$EN405,CMF!$G3:$G403)</f>
        <v>9.0375423119261313</v>
      </c>
      <c r="BP82" s="139">
        <f ca="1">100*SUMPRODUCT($EN5:$EN405,CMF!$H3:$H403,CES!AV$2:AV$402)/SUMPRODUCT($EN5:$EN405,CMF!$G3:$G403)</f>
        <v>17.637177560693502</v>
      </c>
      <c r="BQ82" s="139">
        <f ca="1">100*SUMPRODUCT($EN5:$EN405,CMF!$H3:$H403,CES!AW$2:AW$402)/SUMPRODUCT($EN5:$EN405,CMF!$G3:$G403)</f>
        <v>24.724385578760643</v>
      </c>
      <c r="BR82" s="139">
        <f ca="1">100*SUMPRODUCT($EN5:$EN405,CMF!$H3:$H403,CES!AX$2:AX$402)/SUMPRODUCT($EN5:$EN405,CMF!$G3:$G403)</f>
        <v>28.367712289862215</v>
      </c>
      <c r="BS82" s="139">
        <f ca="1">100*SUMPRODUCT($EN5:$EN405,CMF!$H3:$H403,CES!AY$2:AY$402)/SUMPRODUCT($EN5:$EN405,CMF!$G3:$G403)</f>
        <v>7.0171936947774523</v>
      </c>
      <c r="BT82" s="139">
        <f ca="1">100*SUMPRODUCT($EN5:$EN405,CMF!$H3:$H403,CES!AZ$2:AZ$402)/SUMPRODUCT($EN5:$EN405,CMF!$G3:$G403)</f>
        <v>15.31919653954828</v>
      </c>
      <c r="BU82" s="139">
        <f ca="1">100*SUMPRODUCT($EN5:$EN405,CMF!$H3:$H403,CES!BA$2:BA$402)/SUMPRODUCT($EN5:$EN405,CMF!$G3:$G403)</f>
        <v>19.298825808006786</v>
      </c>
      <c r="BV82" s="139">
        <f ca="1">100*SUMPRODUCT($EN5:$EN405,CMF!$H3:$H403,CES!BB$2:BB$402)/SUMPRODUCT($EN5:$EN405,CMF!$G3:$G403)</f>
        <v>7.3682699982408835</v>
      </c>
      <c r="BW82" s="139">
        <f ca="1">100*SUMPRODUCT($EN5:$EN405,CMF!$H3:$H403,CES!BC$2:BC$402)/SUMPRODUCT($EN5:$EN405,CMF!$G3:$G403)</f>
        <v>12.911082225631384</v>
      </c>
      <c r="BX82" s="139">
        <f ca="1">100*SUMPRODUCT($EN5:$EN405,CMF!$H3:$H403,CES!BD$2:BD$402)/SUMPRODUCT($EN5:$EN405,CMF!$G3:$G403)</f>
        <v>67.450586288717687</v>
      </c>
      <c r="BY82" s="139">
        <f ca="1">100*SUMPRODUCT($EN5:$EN405,CMF!$H3:$H403,CES!BE$2:BE$402)/SUMPRODUCT($EN5:$EN405,CMF!$G3:$G403)</f>
        <v>61.735745083932628</v>
      </c>
      <c r="BZ82" s="139">
        <f ca="1">100*SUMPRODUCT($EN5:$EN405,CMF!$H3:$H403,CES!BF$2:BF$402)/SUMPRODUCT($EN5:$EN405,CMF!$G3:$G403)</f>
        <v>41.489382334280265</v>
      </c>
      <c r="CA82" s="139">
        <f ca="1">100*SUMPRODUCT($EN5:$EN405,CMF!$H3:$H403,CES!BG$2:BG$402)/SUMPRODUCT($EN5:$EN405,CMF!$G3:$G403)</f>
        <v>24.853159659551078</v>
      </c>
      <c r="CB82" s="139">
        <f ca="1">100*SUMPRODUCT($EN5:$EN405,CMF!$H3:$H403,CES!BH$2:BH$402)/SUMPRODUCT($EN5:$EN405,CMF!$G3:$G403)</f>
        <v>23.232823363445309</v>
      </c>
      <c r="CC82" s="139">
        <f ca="1">100*SUMPRODUCT($EN5:$EN405,CMF!$H3:$H403,CES!BI$2:BI$402)/SUMPRODUCT($EN5:$EN405,CMF!$G3:$G403)</f>
        <v>71.557428708389793</v>
      </c>
      <c r="CD82" s="139">
        <f ca="1">100*SUMPRODUCT($EN5:$EN405,CMF!$H3:$H403,CES!BJ$2:BJ$402)/SUMPRODUCT($EN5:$EN405,CMF!$G3:$G403)</f>
        <v>73.256655433383884</v>
      </c>
      <c r="CE82" s="139">
        <f ca="1">100*SUMPRODUCT($EN5:$EN405,CMF!$H3:$H403,CES!BK$2:BK$402)/SUMPRODUCT($EN5:$EN405,CMF!$G3:$G403)</f>
        <v>53.53532282426427</v>
      </c>
      <c r="CF82" s="139">
        <f ca="1">100*SUMPRODUCT($EN5:$EN405,CMF!$H3:$H403,CES!BL$2:BL$402)/SUMPRODUCT($EN5:$EN405,CMF!$G3:$G403)</f>
        <v>35.115240877747659</v>
      </c>
      <c r="CG82" s="139">
        <f ca="1">100*SUMPRODUCT($EN5:$EN405,CMF!$H3:$H403,CES!BM$2:BM$402)/SUMPRODUCT($EN5:$EN405,CMF!$G3:$G403)</f>
        <v>7.6549848395548574</v>
      </c>
      <c r="CH82" s="139">
        <f ca="1">100*SUMPRODUCT($EN5:$EN405,CMF!$H3:$H403,CES!BN$2:BN$402)/SUMPRODUCT($EN5:$EN405,CMF!$G3:$G403)</f>
        <v>37.597701086822504</v>
      </c>
      <c r="CI82" s="139">
        <f ca="1">100*SUMPRODUCT($EN5:$EN405,CMF!$H3:$H403,CES!BO$2:BO$402)/SUMPRODUCT($EN5:$EN405,CMF!$G3:$G403)</f>
        <v>14.158158612175002</v>
      </c>
      <c r="CJ82" s="139">
        <f ca="1">100*SUMPRODUCT($EN5:$EN405,CMF!$H3:$H403,CES!BP$2:BP$402)/SUMPRODUCT($EN5:$EN405,CMF!$G3:$G403)</f>
        <v>22.984042844350842</v>
      </c>
      <c r="CK82" s="139">
        <f ca="1">100*SUMPRODUCT($EN5:$EN405,CMF!$H3:$H403,CES!BQ$2:BQ$402)/SUMPRODUCT($EN5:$EN405,CMF!$G3:$G403)</f>
        <v>27.857701817688323</v>
      </c>
      <c r="CL82" s="139">
        <f ca="1">100*SUMPRODUCT($EN5:$EN405,CMF!$H3:$H403,CES!BR$2:BR$402)/SUMPRODUCT($EN5:$EN405,CMF!$G3:$G403)</f>
        <v>43.690224507403649</v>
      </c>
      <c r="CM82" s="139">
        <f ca="1">100*SUMPRODUCT($EN5:$EN405,CMF!$H3:$H403,CES!BS$2:BS$402)/SUMPRODUCT($EN5:$EN405,CMF!$G3:$G403)</f>
        <v>24.594394182105138</v>
      </c>
      <c r="CN82" s="139">
        <f ca="1">100*SUMPRODUCT($EN5:$EN405,CMF!$H3:$H403,CES!BT$2:BT$402)/SUMPRODUCT($EN5:$EN405,CMF!$G3:$G403)</f>
        <v>68.758736815982147</v>
      </c>
      <c r="CO82" s="139">
        <f ca="1">100*SUMPRODUCT($EN5:$EN405,CMF!$H3:$H403,CES!BU$2:BU$402)/SUMPRODUCT($EN5:$EN405,CMF!$G3:$G403)</f>
        <v>15.876972049579846</v>
      </c>
      <c r="CP82" s="139">
        <f ca="1">100*SUMPRODUCT($EN5:$EN405,CMF!$H3:$H403,CES!BV$2:BV$402)/SUMPRODUCT($EN5:$EN405,CMF!$G3:$G403)</f>
        <v>55.135407905252954</v>
      </c>
      <c r="CQ82" s="139">
        <f ca="1">100*SUMPRODUCT($EN5:$EN405,CMF!$H3:$H403,CES!BW$2:BW$402)/SUMPRODUCT($EN5:$EN405,CMF!$G3:$G403)</f>
        <v>52.741666432461365</v>
      </c>
      <c r="CR82" s="139">
        <f ca="1">100*SUMPRODUCT($EN5:$EN405,CMF!$H3:$H403,CES!BX$2:BX$402)/SUMPRODUCT($EN5:$EN405,CMF!$G3:$G403)</f>
        <v>5.3445539503057349</v>
      </c>
      <c r="CS82" s="139">
        <f ca="1">100*SUMPRODUCT($EN5:$EN405,CMF!$H3:$H403,CES!BY$2:BY$402)/SUMPRODUCT($EN5:$EN405,CMF!$G3:$G403)</f>
        <v>15.295973098634819</v>
      </c>
      <c r="CT82" s="139">
        <f ca="1">100*SUMPRODUCT($EN5:$EN405,CMF!$H3:$H403,CES!BZ$2:BZ$402)/SUMPRODUCT($EN5:$EN405,CMF!$G3:$G403)</f>
        <v>45.382998412111341</v>
      </c>
      <c r="CU82" s="139">
        <f ca="1">100*SUMPRODUCT($EN5:$EN405,CMF!$H3:$H403,CES!CA$2:CA$402)/SUMPRODUCT($EN5:$EN405,CMF!$G3:$G403)</f>
        <v>27.542184185349814</v>
      </c>
      <c r="CV82" s="139">
        <f ca="1">100*SUMPRODUCT($EN5:$EN405,CMF!$H3:$H403,CES!CB$2:CB$402)/SUMPRODUCT($EN5:$EN405,CMF!$G3:$G403)</f>
        <v>38.829348980251815</v>
      </c>
      <c r="CW82" s="139">
        <f ca="1">100*SUMPRODUCT($EN5:$EN405,CMF!$H3:$H403,CES!CC$2:CC$402)/SUMPRODUCT($EN5:$EN405,CMF!$G3:$G403)</f>
        <v>66.185509142238317</v>
      </c>
      <c r="CX82" s="139">
        <f ca="1">100*SUMPRODUCT($EN5:$EN405,CMF!$H3:$H403,CES!CD$2:CD$402)/SUMPRODUCT($EN5:$EN405,CMF!$G3:$G403)</f>
        <v>56.661693589098199</v>
      </c>
      <c r="CY82" s="139">
        <f ca="1">100*SUMPRODUCT($EN5:$EN405,CMF!$H3:$H403,CES!CE$2:CE$402)/SUMPRODUCT($EN5:$EN405,CMF!$G3:$G403)</f>
        <v>33.152056133273199</v>
      </c>
      <c r="CZ82" s="139">
        <f ca="1">100*SUMPRODUCT($EN5:$EN405,CMF!$H3:$H403,CES!CF$2:CF$402)/SUMPRODUCT($EN5:$EN405,CMF!$G3:$G403)</f>
        <v>80.08704504884048</v>
      </c>
      <c r="DA82" s="139">
        <f ca="1">100*SUMPRODUCT($EN5:$EN405,CMF!$H3:$H403,CES!CG$2:CG$402)/SUMPRODUCT($EN5:$EN405,CMF!$G3:$G403)</f>
        <v>59.974337441488558</v>
      </c>
      <c r="DB82" s="139">
        <f ca="1">100*SUMPRODUCT($EN5:$EN405,CMF!$H3:$H403,CES!CH$2:CH$402)/SUMPRODUCT($EN5:$EN405,CMF!$G3:$G403)</f>
        <v>6.0726982243216909</v>
      </c>
      <c r="DC82" s="139">
        <f ca="1">100*SUMPRODUCT($EN5:$EN405,CMF!$H3:$H403,CES!CI$2:CI$402)/SUMPRODUCT($EN5:$EN405,CMF!$G3:$G403)</f>
        <v>15.795509569811871</v>
      </c>
      <c r="DD82" s="139">
        <f ca="1">100*SUMPRODUCT($EN5:$EN405,CMF!$H3:$H403,CES!CJ$2:CJ$402)/SUMPRODUCT($EN5:$EN405,CMF!$G3:$G403)</f>
        <v>56.660404416087964</v>
      </c>
      <c r="DE82" s="139">
        <f ca="1">100*SUMPRODUCT($EN5:$EN405,CMF!$H3:$H403,CES!CK$2:CK$402)/SUMPRODUCT($EN5:$EN405,CMF!$G3:$G403)</f>
        <v>21.838116647593957</v>
      </c>
      <c r="DF82" s="139">
        <f ca="1">100*SUMPRODUCT($EN5:$EN405,CMF!$H3:$H403,CES!CL$2:CL$402)/SUMPRODUCT($EN5:$EN405,CMF!$G3:$G403)</f>
        <v>46.48697554125755</v>
      </c>
      <c r="DG82" s="139">
        <f ca="1">100*SUMPRODUCT($EN5:$EN405,CMF!$H3:$H403,CES!CM$2:CM$402)/SUMPRODUCT($EN5:$EN405,CMF!$G3:$G403)</f>
        <v>16.787369901942029</v>
      </c>
      <c r="DH82" s="139">
        <f ca="1">100*SUMPRODUCT($EN5:$EN405,CMF!$H3:$H403,CES!CN$2:CN$402)/SUMPRODUCT($EN5:$EN405,CMF!$G3:$G403)</f>
        <v>22.948707429342434</v>
      </c>
      <c r="DI82" s="139">
        <f ca="1">100*SUMPRODUCT($EN5:$EN405,CMF!$H3:$H403,CES!CO$2:CO$402)/SUMPRODUCT($EN5:$EN405,CMF!$G3:$G403)</f>
        <v>55.419043474459187</v>
      </c>
      <c r="DJ82" s="139">
        <f ca="1">100*SUMPRODUCT($EN5:$EN405,CMF!$H3:$H403,CES!CP$2:CP$402)/SUMPRODUCT($EN5:$EN405,CMF!$G3:$G403)</f>
        <v>28.046335129198457</v>
      </c>
      <c r="DK82" s="139">
        <f ca="1">100*SUMPRODUCT($EN5:$EN405,CMF!$H3:$H403,CES!CQ$2:CQ$402)/SUMPRODUCT($EN5:$EN405,CMF!$G3:$G403)</f>
        <v>40.119458903717103</v>
      </c>
      <c r="DL82" s="139">
        <f ca="1">100*SUMPRODUCT($EN5:$EN405,CMF!$H3:$H403,CES!CR$2:CR$402)/SUMPRODUCT($EN5:$EN405,CMF!$G3:$G403)</f>
        <v>13.837002560974419</v>
      </c>
      <c r="DM82" s="139">
        <f ca="1">100*SUMPRODUCT($EN5:$EN405,CMF!$H3:$H403,CES!CS$2:CS$402)/SUMPRODUCT($EN5:$EN405,CMF!$G3:$G403)</f>
        <v>43.982795420085921</v>
      </c>
      <c r="DN82" s="139">
        <f ca="1">100*SUMPRODUCT($EN5:$EN405,CMF!$H3:$H403,CES!CT$2:CT$402)/SUMPRODUCT($EN5:$EN405,CMF!$G3:$G403)</f>
        <v>57.116296825624417</v>
      </c>
      <c r="DO82" s="139">
        <f ca="1">100*SUMPRODUCT($EN5:$EN405,CMF!$H3:$H403,CES!CU$2:CU$402)/SUMPRODUCT($EN5:$EN405,CMF!$G3:$G403)</f>
        <v>21.8643240056916</v>
      </c>
      <c r="DP82" s="139">
        <f ca="1">100*SUMPRODUCT($EN5:$EN405,CMF!$H3:$H403,CES!CV$2:CV$402)/SUMPRODUCT($EN5:$EN405,CMF!$G3:$G403)</f>
        <v>32.434652691261384</v>
      </c>
      <c r="DQ82" s="139">
        <f ca="1">100*SUMPRODUCT($EN5:$EN405,CMF!$H3:$H403,CES!CW$2:CW$402)/SUMPRODUCT($EN5:$EN405,CMF!$G3:$G403)</f>
        <v>19.728916266495432</v>
      </c>
      <c r="DS82" s="128" t="s">
        <v>243</v>
      </c>
      <c r="DT82" s="135">
        <f ca="1"/>
        <v>46.231404711345519</v>
      </c>
      <c r="DU82" s="135">
        <f ca="1"/>
        <v>-12.469878773887</v>
      </c>
      <c r="DV82" s="135">
        <f ca="1"/>
        <v>-29.053820734164766</v>
      </c>
      <c r="DW82" s="135">
        <f ca="1"/>
        <v>45.112159776744711</v>
      </c>
      <c r="DX82" s="135">
        <f ca="1"/>
        <v>-9.9097431507505771</v>
      </c>
      <c r="DY82" s="135">
        <f ca="1"/>
        <v>-30.254247986127606</v>
      </c>
      <c r="DZ82" s="127">
        <f ca="1"/>
        <v>3.0410572536104516</v>
      </c>
      <c r="EA82" s="127">
        <f t="shared" ca="1" si="151"/>
        <v>9.2480292197367433</v>
      </c>
      <c r="EB82" s="127">
        <f t="shared" ca="1" si="152"/>
        <v>4.3069668933327172</v>
      </c>
      <c r="EC82" s="127">
        <f ca="1"/>
        <v>9.7478157299306246E-3</v>
      </c>
      <c r="ED82" s="127">
        <f ca="1"/>
        <v>5.0928270205885156</v>
      </c>
      <c r="EE82" s="127">
        <f t="shared" ca="1" si="157"/>
        <v>5.0928270205885156</v>
      </c>
      <c r="EF82" s="126">
        <f t="shared" ca="1" si="158"/>
        <v>11</v>
      </c>
      <c r="EK82" s="127"/>
      <c r="EL82" s="128">
        <v>457</v>
      </c>
      <c r="EM82" s="237">
        <f ca="1">IF(Calculator!$C$3,OFFSET('SPD Library'!B82,0,Calculator!$C$3-1),Calculator!C83)</f>
        <v>0.27667000000000003</v>
      </c>
      <c r="EN82" s="127">
        <f ca="1">RefCalc!B82</f>
        <v>0.82540073678468251</v>
      </c>
      <c r="EO82" s="127">
        <f ca="1">RefCalc!F82</f>
        <v>1.1011060094883049</v>
      </c>
      <c r="EP82" s="127"/>
    </row>
    <row r="83" spans="21:146" ht="13.5" customHeight="1">
      <c r="U83" s="138" t="s">
        <v>87</v>
      </c>
      <c r="V83" s="139">
        <f ca="1">$V80</f>
        <v>94.788392959618704</v>
      </c>
      <c r="W83" s="139">
        <f t="shared" ref="W83:CH84" ca="1" si="174">$V80</f>
        <v>94.788392959618704</v>
      </c>
      <c r="X83" s="139">
        <f t="shared" ca="1" si="174"/>
        <v>94.788392959618704</v>
      </c>
      <c r="Y83" s="139">
        <f t="shared" ca="1" si="174"/>
        <v>94.788392959618704</v>
      </c>
      <c r="Z83" s="139">
        <f t="shared" ca="1" si="174"/>
        <v>94.788392959618704</v>
      </c>
      <c r="AA83" s="139">
        <f t="shared" ca="1" si="174"/>
        <v>94.788392959618704</v>
      </c>
      <c r="AB83" s="139">
        <f t="shared" ca="1" si="174"/>
        <v>94.788392959618704</v>
      </c>
      <c r="AC83" s="139">
        <f t="shared" ca="1" si="174"/>
        <v>94.788392959618704</v>
      </c>
      <c r="AD83" s="139">
        <f t="shared" ca="1" si="174"/>
        <v>94.788392959618704</v>
      </c>
      <c r="AE83" s="139">
        <f t="shared" ca="1" si="174"/>
        <v>94.788392959618704</v>
      </c>
      <c r="AF83" s="139">
        <f t="shared" ca="1" si="174"/>
        <v>94.788392959618704</v>
      </c>
      <c r="AG83" s="139">
        <f t="shared" ca="1" si="174"/>
        <v>94.788392959618704</v>
      </c>
      <c r="AH83" s="139">
        <f t="shared" ca="1" si="174"/>
        <v>94.788392959618704</v>
      </c>
      <c r="AI83" s="139">
        <f t="shared" ca="1" si="174"/>
        <v>94.788392959618704</v>
      </c>
      <c r="AJ83" s="139">
        <f t="shared" ca="1" si="174"/>
        <v>94.788392959618704</v>
      </c>
      <c r="AK83" s="139">
        <f t="shared" ca="1" si="174"/>
        <v>94.788392959618704</v>
      </c>
      <c r="AL83" s="139">
        <f t="shared" ca="1" si="174"/>
        <v>94.788392959618704</v>
      </c>
      <c r="AM83" s="139">
        <f t="shared" ca="1" si="174"/>
        <v>94.788392959618704</v>
      </c>
      <c r="AN83" s="139">
        <f t="shared" ca="1" si="174"/>
        <v>94.788392959618704</v>
      </c>
      <c r="AO83" s="139">
        <f t="shared" ca="1" si="174"/>
        <v>94.788392959618704</v>
      </c>
      <c r="AP83" s="139">
        <f t="shared" ca="1" si="174"/>
        <v>94.788392959618704</v>
      </c>
      <c r="AQ83" s="139">
        <f t="shared" ca="1" si="174"/>
        <v>94.788392959618704</v>
      </c>
      <c r="AR83" s="139">
        <f t="shared" ca="1" si="174"/>
        <v>94.788392959618704</v>
      </c>
      <c r="AS83" s="139">
        <f t="shared" ca="1" si="174"/>
        <v>94.788392959618704</v>
      </c>
      <c r="AT83" s="139">
        <f t="shared" ca="1" si="174"/>
        <v>94.788392959618704</v>
      </c>
      <c r="AU83" s="139">
        <f t="shared" ca="1" si="174"/>
        <v>94.788392959618704</v>
      </c>
      <c r="AV83" s="139">
        <f t="shared" ca="1" si="174"/>
        <v>94.788392959618704</v>
      </c>
      <c r="AW83" s="139">
        <f t="shared" ca="1" si="174"/>
        <v>94.788392959618704</v>
      </c>
      <c r="AX83" s="139">
        <f t="shared" ca="1" si="174"/>
        <v>94.788392959618704</v>
      </c>
      <c r="AY83" s="139">
        <f t="shared" ca="1" si="174"/>
        <v>94.788392959618704</v>
      </c>
      <c r="AZ83" s="139">
        <f t="shared" ca="1" si="174"/>
        <v>94.788392959618704</v>
      </c>
      <c r="BA83" s="139">
        <f t="shared" ca="1" si="174"/>
        <v>94.788392959618704</v>
      </c>
      <c r="BB83" s="139">
        <f t="shared" ca="1" si="174"/>
        <v>94.788392959618704</v>
      </c>
      <c r="BC83" s="139">
        <f t="shared" ca="1" si="174"/>
        <v>94.788392959618704</v>
      </c>
      <c r="BD83" s="139">
        <f t="shared" ca="1" si="174"/>
        <v>94.788392959618704</v>
      </c>
      <c r="BE83" s="139">
        <f t="shared" ca="1" si="174"/>
        <v>94.788392959618704</v>
      </c>
      <c r="BF83" s="139">
        <f t="shared" ca="1" si="174"/>
        <v>94.788392959618704</v>
      </c>
      <c r="BG83" s="139">
        <f t="shared" ca="1" si="174"/>
        <v>94.788392959618704</v>
      </c>
      <c r="BH83" s="139">
        <f t="shared" ca="1" si="174"/>
        <v>94.788392959618704</v>
      </c>
      <c r="BI83" s="139">
        <f t="shared" ca="1" si="174"/>
        <v>94.788392959618704</v>
      </c>
      <c r="BJ83" s="139">
        <f t="shared" ca="1" si="174"/>
        <v>94.788392959618704</v>
      </c>
      <c r="BK83" s="139">
        <f t="shared" ca="1" si="174"/>
        <v>94.788392959618704</v>
      </c>
      <c r="BL83" s="139">
        <f t="shared" ca="1" si="174"/>
        <v>94.788392959618704</v>
      </c>
      <c r="BM83" s="139">
        <f t="shared" ca="1" si="174"/>
        <v>94.788392959618704</v>
      </c>
      <c r="BN83" s="139">
        <f t="shared" ca="1" si="174"/>
        <v>94.788392959618704</v>
      </c>
      <c r="BO83" s="139">
        <f t="shared" ca="1" si="174"/>
        <v>94.788392959618704</v>
      </c>
      <c r="BP83" s="139">
        <f t="shared" ca="1" si="174"/>
        <v>94.788392959618704</v>
      </c>
      <c r="BQ83" s="139">
        <f t="shared" ca="1" si="174"/>
        <v>94.788392959618704</v>
      </c>
      <c r="BR83" s="139">
        <f t="shared" ca="1" si="174"/>
        <v>94.788392959618704</v>
      </c>
      <c r="BS83" s="139">
        <f t="shared" ca="1" si="174"/>
        <v>94.788392959618704</v>
      </c>
      <c r="BT83" s="139">
        <f t="shared" ca="1" si="174"/>
        <v>94.788392959618704</v>
      </c>
      <c r="BU83" s="139">
        <f t="shared" ca="1" si="174"/>
        <v>94.788392959618704</v>
      </c>
      <c r="BV83" s="139">
        <f t="shared" ca="1" si="174"/>
        <v>94.788392959618704</v>
      </c>
      <c r="BW83" s="139">
        <f t="shared" ca="1" si="174"/>
        <v>94.788392959618704</v>
      </c>
      <c r="BX83" s="139">
        <f t="shared" ca="1" si="174"/>
        <v>94.788392959618704</v>
      </c>
      <c r="BY83" s="139">
        <f t="shared" ca="1" si="174"/>
        <v>94.788392959618704</v>
      </c>
      <c r="BZ83" s="139">
        <f t="shared" ca="1" si="174"/>
        <v>94.788392959618704</v>
      </c>
      <c r="CA83" s="139">
        <f t="shared" ca="1" si="174"/>
        <v>94.788392959618704</v>
      </c>
      <c r="CB83" s="139">
        <f t="shared" ca="1" si="174"/>
        <v>94.788392959618704</v>
      </c>
      <c r="CC83" s="139">
        <f t="shared" ca="1" si="174"/>
        <v>94.788392959618704</v>
      </c>
      <c r="CD83" s="139">
        <f t="shared" ca="1" si="174"/>
        <v>94.788392959618704</v>
      </c>
      <c r="CE83" s="139">
        <f t="shared" ca="1" si="174"/>
        <v>94.788392959618704</v>
      </c>
      <c r="CF83" s="139">
        <f t="shared" ca="1" si="174"/>
        <v>94.788392959618704</v>
      </c>
      <c r="CG83" s="139">
        <f t="shared" ca="1" si="174"/>
        <v>94.788392959618704</v>
      </c>
      <c r="CH83" s="139">
        <f t="shared" ca="1" si="174"/>
        <v>94.788392959618704</v>
      </c>
      <c r="CI83" s="139">
        <f t="shared" ref="CI83:DQ85" ca="1" si="175">$V80</f>
        <v>94.788392959618704</v>
      </c>
      <c r="CJ83" s="139">
        <f t="shared" ca="1" si="175"/>
        <v>94.788392959618704</v>
      </c>
      <c r="CK83" s="139">
        <f t="shared" ca="1" si="175"/>
        <v>94.788392959618704</v>
      </c>
      <c r="CL83" s="139">
        <f t="shared" ca="1" si="175"/>
        <v>94.788392959618704</v>
      </c>
      <c r="CM83" s="139">
        <f t="shared" ca="1" si="175"/>
        <v>94.788392959618704</v>
      </c>
      <c r="CN83" s="139">
        <f t="shared" ca="1" si="175"/>
        <v>94.788392959618704</v>
      </c>
      <c r="CO83" s="139">
        <f t="shared" ca="1" si="175"/>
        <v>94.788392959618704</v>
      </c>
      <c r="CP83" s="139">
        <f t="shared" ca="1" si="175"/>
        <v>94.788392959618704</v>
      </c>
      <c r="CQ83" s="139">
        <f t="shared" ca="1" si="175"/>
        <v>94.788392959618704</v>
      </c>
      <c r="CR83" s="139">
        <f t="shared" ca="1" si="175"/>
        <v>94.788392959618704</v>
      </c>
      <c r="CS83" s="139">
        <f t="shared" ca="1" si="175"/>
        <v>94.788392959618704</v>
      </c>
      <c r="CT83" s="139">
        <f t="shared" ca="1" si="175"/>
        <v>94.788392959618704</v>
      </c>
      <c r="CU83" s="139">
        <f t="shared" ca="1" si="175"/>
        <v>94.788392959618704</v>
      </c>
      <c r="CV83" s="139">
        <f t="shared" ca="1" si="175"/>
        <v>94.788392959618704</v>
      </c>
      <c r="CW83" s="139">
        <f t="shared" ca="1" si="175"/>
        <v>94.788392959618704</v>
      </c>
      <c r="CX83" s="139">
        <f t="shared" ca="1" si="175"/>
        <v>94.788392959618704</v>
      </c>
      <c r="CY83" s="139">
        <f t="shared" ca="1" si="175"/>
        <v>94.788392959618704</v>
      </c>
      <c r="CZ83" s="139">
        <f t="shared" ca="1" si="175"/>
        <v>94.788392959618704</v>
      </c>
      <c r="DA83" s="139">
        <f t="shared" ca="1" si="175"/>
        <v>94.788392959618704</v>
      </c>
      <c r="DB83" s="139">
        <f t="shared" ca="1" si="175"/>
        <v>94.788392959618704</v>
      </c>
      <c r="DC83" s="139">
        <f t="shared" ca="1" si="175"/>
        <v>94.788392959618704</v>
      </c>
      <c r="DD83" s="139">
        <f t="shared" ca="1" si="175"/>
        <v>94.788392959618704</v>
      </c>
      <c r="DE83" s="139">
        <f t="shared" ca="1" si="175"/>
        <v>94.788392959618704</v>
      </c>
      <c r="DF83" s="139">
        <f t="shared" ca="1" si="175"/>
        <v>94.788392959618704</v>
      </c>
      <c r="DG83" s="139">
        <f t="shared" ca="1" si="175"/>
        <v>94.788392959618704</v>
      </c>
      <c r="DH83" s="139">
        <f t="shared" ca="1" si="175"/>
        <v>94.788392959618704</v>
      </c>
      <c r="DI83" s="139">
        <f t="shared" ca="1" si="175"/>
        <v>94.788392959618704</v>
      </c>
      <c r="DJ83" s="139">
        <f t="shared" ca="1" si="175"/>
        <v>94.788392959618704</v>
      </c>
      <c r="DK83" s="139">
        <f t="shared" ca="1" si="175"/>
        <v>94.788392959618704</v>
      </c>
      <c r="DL83" s="139">
        <f t="shared" ca="1" si="175"/>
        <v>94.788392959618704</v>
      </c>
      <c r="DM83" s="139">
        <f t="shared" ca="1" si="175"/>
        <v>94.788392959618704</v>
      </c>
      <c r="DN83" s="139">
        <f t="shared" ca="1" si="175"/>
        <v>94.788392959618704</v>
      </c>
      <c r="DO83" s="139">
        <f t="shared" ca="1" si="175"/>
        <v>94.788392959618704</v>
      </c>
      <c r="DP83" s="139">
        <f t="shared" ca="1" si="175"/>
        <v>94.788392959618704</v>
      </c>
      <c r="DQ83" s="139">
        <f t="shared" ca="1" si="175"/>
        <v>94.788392959618704</v>
      </c>
      <c r="DS83" s="128" t="s">
        <v>244</v>
      </c>
      <c r="DT83" s="135">
        <f ca="1"/>
        <v>74.774326915523758</v>
      </c>
      <c r="DU83" s="135">
        <f ca="1"/>
        <v>-5.7848275211174451</v>
      </c>
      <c r="DV83" s="135">
        <f ca="1"/>
        <v>-19.017415779267157</v>
      </c>
      <c r="DW83" s="135">
        <f ca="1"/>
        <v>73.973769298177061</v>
      </c>
      <c r="DX83" s="135">
        <f ca="1"/>
        <v>-5.2553653413391572</v>
      </c>
      <c r="DY83" s="135">
        <f ca="1"/>
        <v>-20.107549336330628</v>
      </c>
      <c r="DZ83" s="127">
        <f ca="1"/>
        <v>1.4524509873807285</v>
      </c>
      <c r="EA83" s="127">
        <f t="shared" ca="1" si="151"/>
        <v>2.109613870743253</v>
      </c>
      <c r="EB83" s="127">
        <f t="shared" ca="1" si="152"/>
        <v>4.4170964552430325</v>
      </c>
      <c r="EC83" s="127">
        <f ca="1"/>
        <v>5.7222751898208107E-2</v>
      </c>
      <c r="ED83" s="127">
        <f ca="1"/>
        <v>2.2716851409229548</v>
      </c>
      <c r="EE83" s="127">
        <f t="shared" ca="1" si="157"/>
        <v>2.2716851409229548</v>
      </c>
      <c r="EF83" s="126">
        <f t="shared" ca="1" si="158"/>
        <v>12</v>
      </c>
      <c r="EK83" s="127"/>
      <c r="EL83" s="128">
        <v>458</v>
      </c>
      <c r="EM83" s="237">
        <f ca="1">IF(Calculator!$C$3,OFFSET('SPD Library'!B83,0,Calculator!$C$3-1),Calculator!C84)</f>
        <v>0.27886</v>
      </c>
      <c r="EN83" s="127">
        <f ca="1">RefCalc!B83</f>
        <v>0.83193425185157965</v>
      </c>
      <c r="EO83" s="127">
        <f ca="1">RefCalc!F83</f>
        <v>1.1019835888770499</v>
      </c>
      <c r="EP83" s="127"/>
    </row>
    <row r="84" spans="21:146" ht="13.5" customHeight="1">
      <c r="U84" s="138" t="s">
        <v>88</v>
      </c>
      <c r="V84" s="139">
        <f t="shared" ref="V84:AK85" ca="1" si="176">$V81</f>
        <v>100</v>
      </c>
      <c r="W84" s="139">
        <f t="shared" ca="1" si="176"/>
        <v>100</v>
      </c>
      <c r="X84" s="139">
        <f t="shared" ca="1" si="176"/>
        <v>100</v>
      </c>
      <c r="Y84" s="139">
        <f t="shared" ca="1" si="176"/>
        <v>100</v>
      </c>
      <c r="Z84" s="139">
        <f t="shared" ca="1" si="176"/>
        <v>100</v>
      </c>
      <c r="AA84" s="139">
        <f t="shared" ca="1" si="176"/>
        <v>100</v>
      </c>
      <c r="AB84" s="139">
        <f t="shared" ca="1" si="176"/>
        <v>100</v>
      </c>
      <c r="AC84" s="139">
        <f t="shared" ca="1" si="176"/>
        <v>100</v>
      </c>
      <c r="AD84" s="139">
        <f t="shared" ca="1" si="176"/>
        <v>100</v>
      </c>
      <c r="AE84" s="139">
        <f t="shared" ca="1" si="176"/>
        <v>100</v>
      </c>
      <c r="AF84" s="139">
        <f t="shared" ca="1" si="176"/>
        <v>100</v>
      </c>
      <c r="AG84" s="139">
        <f t="shared" ca="1" si="176"/>
        <v>100</v>
      </c>
      <c r="AH84" s="139">
        <f t="shared" ca="1" si="176"/>
        <v>100</v>
      </c>
      <c r="AI84" s="139">
        <f t="shared" ca="1" si="176"/>
        <v>100</v>
      </c>
      <c r="AJ84" s="139">
        <f t="shared" ca="1" si="176"/>
        <v>100</v>
      </c>
      <c r="AK84" s="139">
        <f t="shared" ca="1" si="176"/>
        <v>100</v>
      </c>
      <c r="AL84" s="139">
        <f t="shared" ca="1" si="174"/>
        <v>100</v>
      </c>
      <c r="AM84" s="139">
        <f t="shared" ca="1" si="174"/>
        <v>100</v>
      </c>
      <c r="AN84" s="139">
        <f t="shared" ca="1" si="174"/>
        <v>100</v>
      </c>
      <c r="AO84" s="139">
        <f t="shared" ca="1" si="174"/>
        <v>100</v>
      </c>
      <c r="AP84" s="139">
        <f t="shared" ca="1" si="174"/>
        <v>100</v>
      </c>
      <c r="AQ84" s="139">
        <f t="shared" ca="1" si="174"/>
        <v>100</v>
      </c>
      <c r="AR84" s="139">
        <f t="shared" ca="1" si="174"/>
        <v>100</v>
      </c>
      <c r="AS84" s="139">
        <f t="shared" ca="1" si="174"/>
        <v>100</v>
      </c>
      <c r="AT84" s="139">
        <f t="shared" ca="1" si="174"/>
        <v>100</v>
      </c>
      <c r="AU84" s="139">
        <f t="shared" ca="1" si="174"/>
        <v>100</v>
      </c>
      <c r="AV84" s="139">
        <f t="shared" ca="1" si="174"/>
        <v>100</v>
      </c>
      <c r="AW84" s="139">
        <f t="shared" ca="1" si="174"/>
        <v>100</v>
      </c>
      <c r="AX84" s="139">
        <f t="shared" ca="1" si="174"/>
        <v>100</v>
      </c>
      <c r="AY84" s="139">
        <f t="shared" ca="1" si="174"/>
        <v>100</v>
      </c>
      <c r="AZ84" s="139">
        <f t="shared" ca="1" si="174"/>
        <v>100</v>
      </c>
      <c r="BA84" s="139">
        <f t="shared" ca="1" si="174"/>
        <v>100</v>
      </c>
      <c r="BB84" s="139">
        <f t="shared" ca="1" si="174"/>
        <v>100</v>
      </c>
      <c r="BC84" s="139">
        <f t="shared" ca="1" si="174"/>
        <v>100</v>
      </c>
      <c r="BD84" s="139">
        <f t="shared" ca="1" si="174"/>
        <v>100</v>
      </c>
      <c r="BE84" s="139">
        <f t="shared" ca="1" si="174"/>
        <v>100</v>
      </c>
      <c r="BF84" s="139">
        <f t="shared" ca="1" si="174"/>
        <v>100</v>
      </c>
      <c r="BG84" s="139">
        <f t="shared" ca="1" si="174"/>
        <v>100</v>
      </c>
      <c r="BH84" s="139">
        <f t="shared" ca="1" si="174"/>
        <v>100</v>
      </c>
      <c r="BI84" s="139">
        <f t="shared" ca="1" si="174"/>
        <v>100</v>
      </c>
      <c r="BJ84" s="139">
        <f t="shared" ca="1" si="174"/>
        <v>100</v>
      </c>
      <c r="BK84" s="139">
        <f t="shared" ca="1" si="174"/>
        <v>100</v>
      </c>
      <c r="BL84" s="139">
        <f t="shared" ca="1" si="174"/>
        <v>100</v>
      </c>
      <c r="BM84" s="139">
        <f t="shared" ca="1" si="174"/>
        <v>100</v>
      </c>
      <c r="BN84" s="139">
        <f t="shared" ca="1" si="174"/>
        <v>100</v>
      </c>
      <c r="BO84" s="139">
        <f t="shared" ca="1" si="174"/>
        <v>100</v>
      </c>
      <c r="BP84" s="139">
        <f t="shared" ca="1" si="174"/>
        <v>100</v>
      </c>
      <c r="BQ84" s="139">
        <f t="shared" ca="1" si="174"/>
        <v>100</v>
      </c>
      <c r="BR84" s="139">
        <f t="shared" ca="1" si="174"/>
        <v>100</v>
      </c>
      <c r="BS84" s="139">
        <f t="shared" ca="1" si="174"/>
        <v>100</v>
      </c>
      <c r="BT84" s="139">
        <f t="shared" ca="1" si="174"/>
        <v>100</v>
      </c>
      <c r="BU84" s="139">
        <f t="shared" ca="1" si="174"/>
        <v>100</v>
      </c>
      <c r="BV84" s="139">
        <f t="shared" ca="1" si="174"/>
        <v>100</v>
      </c>
      <c r="BW84" s="139">
        <f t="shared" ca="1" si="174"/>
        <v>100</v>
      </c>
      <c r="BX84" s="139">
        <f t="shared" ca="1" si="174"/>
        <v>100</v>
      </c>
      <c r="BY84" s="139">
        <f t="shared" ca="1" si="174"/>
        <v>100</v>
      </c>
      <c r="BZ84" s="139">
        <f t="shared" ca="1" si="174"/>
        <v>100</v>
      </c>
      <c r="CA84" s="139">
        <f t="shared" ca="1" si="174"/>
        <v>100</v>
      </c>
      <c r="CB84" s="139">
        <f t="shared" ca="1" si="174"/>
        <v>100</v>
      </c>
      <c r="CC84" s="139">
        <f t="shared" ca="1" si="174"/>
        <v>100</v>
      </c>
      <c r="CD84" s="139">
        <f t="shared" ca="1" si="174"/>
        <v>100</v>
      </c>
      <c r="CE84" s="139">
        <f t="shared" ca="1" si="174"/>
        <v>100</v>
      </c>
      <c r="CF84" s="139">
        <f t="shared" ca="1" si="174"/>
        <v>100</v>
      </c>
      <c r="CG84" s="139">
        <f t="shared" ca="1" si="174"/>
        <v>100</v>
      </c>
      <c r="CH84" s="139">
        <f t="shared" ca="1" si="174"/>
        <v>100</v>
      </c>
      <c r="CI84" s="139">
        <f t="shared" ca="1" si="175"/>
        <v>100</v>
      </c>
      <c r="CJ84" s="139">
        <f t="shared" ca="1" si="175"/>
        <v>100</v>
      </c>
      <c r="CK84" s="139">
        <f t="shared" ca="1" si="175"/>
        <v>100</v>
      </c>
      <c r="CL84" s="139">
        <f t="shared" ca="1" si="175"/>
        <v>100</v>
      </c>
      <c r="CM84" s="139">
        <f t="shared" ca="1" si="175"/>
        <v>100</v>
      </c>
      <c r="CN84" s="139">
        <f t="shared" ca="1" si="175"/>
        <v>100</v>
      </c>
      <c r="CO84" s="139">
        <f t="shared" ca="1" si="175"/>
        <v>100</v>
      </c>
      <c r="CP84" s="139">
        <f t="shared" ca="1" si="175"/>
        <v>100</v>
      </c>
      <c r="CQ84" s="139">
        <f t="shared" ca="1" si="175"/>
        <v>100</v>
      </c>
      <c r="CR84" s="139">
        <f t="shared" ca="1" si="175"/>
        <v>100</v>
      </c>
      <c r="CS84" s="139">
        <f t="shared" ca="1" si="175"/>
        <v>100</v>
      </c>
      <c r="CT84" s="139">
        <f t="shared" ca="1" si="175"/>
        <v>100</v>
      </c>
      <c r="CU84" s="139">
        <f t="shared" ca="1" si="175"/>
        <v>100</v>
      </c>
      <c r="CV84" s="139">
        <f t="shared" ca="1" si="175"/>
        <v>100</v>
      </c>
      <c r="CW84" s="139">
        <f t="shared" ca="1" si="175"/>
        <v>100</v>
      </c>
      <c r="CX84" s="139">
        <f t="shared" ca="1" si="175"/>
        <v>100</v>
      </c>
      <c r="CY84" s="139">
        <f t="shared" ca="1" si="175"/>
        <v>100</v>
      </c>
      <c r="CZ84" s="139">
        <f t="shared" ca="1" si="175"/>
        <v>100</v>
      </c>
      <c r="DA84" s="139">
        <f t="shared" ca="1" si="175"/>
        <v>100</v>
      </c>
      <c r="DB84" s="139">
        <f t="shared" ca="1" si="175"/>
        <v>100</v>
      </c>
      <c r="DC84" s="139">
        <f t="shared" ca="1" si="175"/>
        <v>100</v>
      </c>
      <c r="DD84" s="139">
        <f t="shared" ca="1" si="175"/>
        <v>100</v>
      </c>
      <c r="DE84" s="139">
        <f t="shared" ca="1" si="175"/>
        <v>100</v>
      </c>
      <c r="DF84" s="139">
        <f t="shared" ca="1" si="175"/>
        <v>100</v>
      </c>
      <c r="DG84" s="139">
        <f t="shared" ca="1" si="175"/>
        <v>100</v>
      </c>
      <c r="DH84" s="139">
        <f t="shared" ca="1" si="175"/>
        <v>100</v>
      </c>
      <c r="DI84" s="139">
        <f t="shared" ca="1" si="175"/>
        <v>100</v>
      </c>
      <c r="DJ84" s="139">
        <f t="shared" ca="1" si="175"/>
        <v>100</v>
      </c>
      <c r="DK84" s="139">
        <f t="shared" ca="1" si="175"/>
        <v>100</v>
      </c>
      <c r="DL84" s="139">
        <f t="shared" ca="1" si="175"/>
        <v>100</v>
      </c>
      <c r="DM84" s="139">
        <f t="shared" ca="1" si="175"/>
        <v>100</v>
      </c>
      <c r="DN84" s="139">
        <f t="shared" ca="1" si="175"/>
        <v>100</v>
      </c>
      <c r="DO84" s="139">
        <f t="shared" ca="1" si="175"/>
        <v>100</v>
      </c>
      <c r="DP84" s="139">
        <f t="shared" ca="1" si="175"/>
        <v>100</v>
      </c>
      <c r="DQ84" s="139">
        <f t="shared" ca="1" si="175"/>
        <v>100</v>
      </c>
      <c r="DS84" s="128" t="s">
        <v>245</v>
      </c>
      <c r="DT84" s="135">
        <f ca="1"/>
        <v>66.781194130991636</v>
      </c>
      <c r="DU84" s="135">
        <f ca="1"/>
        <v>-1.6694496836705013</v>
      </c>
      <c r="DV84" s="135">
        <f ca="1"/>
        <v>-22.494825821208657</v>
      </c>
      <c r="DW84" s="135">
        <f ca="1"/>
        <v>65.93551650939628</v>
      </c>
      <c r="DX84" s="135">
        <f ca="1"/>
        <v>-1.338698712666424</v>
      </c>
      <c r="DY84" s="135">
        <f ca="1"/>
        <v>-23.442140083660551</v>
      </c>
      <c r="DZ84" s="127">
        <f ca="1"/>
        <v>1.3122389859823913</v>
      </c>
      <c r="EA84" s="127">
        <f t="shared" ca="1" si="151"/>
        <v>1.7219711563320945</v>
      </c>
      <c r="EB84" s="127">
        <f t="shared" ca="1" si="152"/>
        <v>4.6383099559433836</v>
      </c>
      <c r="EC84" s="127">
        <f ca="1"/>
        <v>5.2931160505850824E-2</v>
      </c>
      <c r="ED84" s="127">
        <f ca="1"/>
        <v>0.9760035220178338</v>
      </c>
      <c r="EE84" s="127">
        <f t="shared" ca="1" si="157"/>
        <v>0.9760035220178338</v>
      </c>
      <c r="EF84" s="126">
        <f t="shared" ca="1" si="158"/>
        <v>12</v>
      </c>
      <c r="EK84" s="127"/>
      <c r="EL84" s="128">
        <v>459</v>
      </c>
      <c r="EM84" s="237">
        <f ca="1">IF(Calculator!$C$3,OFFSET('SPD Library'!B84,0,Calculator!$C$3-1),Calculator!C85)</f>
        <v>0.28105999999999998</v>
      </c>
      <c r="EN84" s="127">
        <f ca="1">RefCalc!B84</f>
        <v>0.83849760032060872</v>
      </c>
      <c r="EO84" s="127">
        <f ca="1">RefCalc!F84</f>
        <v>1.1028611682657952</v>
      </c>
      <c r="EP84" s="127"/>
    </row>
    <row r="85" spans="21:146" ht="13.5" customHeight="1">
      <c r="U85" s="138" t="s">
        <v>89</v>
      </c>
      <c r="V85" s="139">
        <f t="shared" ca="1" si="176"/>
        <v>103.18792270810967</v>
      </c>
      <c r="W85" s="139">
        <f t="shared" ref="W85:CH85" ca="1" si="177">$V82</f>
        <v>103.18792270810967</v>
      </c>
      <c r="X85" s="139">
        <f t="shared" ca="1" si="177"/>
        <v>103.18792270810967</v>
      </c>
      <c r="Y85" s="139">
        <f t="shared" ca="1" si="177"/>
        <v>103.18792270810967</v>
      </c>
      <c r="Z85" s="139">
        <f t="shared" ca="1" si="177"/>
        <v>103.18792270810967</v>
      </c>
      <c r="AA85" s="139">
        <f t="shared" ca="1" si="177"/>
        <v>103.18792270810967</v>
      </c>
      <c r="AB85" s="139">
        <f t="shared" ca="1" si="177"/>
        <v>103.18792270810967</v>
      </c>
      <c r="AC85" s="139">
        <f t="shared" ca="1" si="177"/>
        <v>103.18792270810967</v>
      </c>
      <c r="AD85" s="139">
        <f t="shared" ca="1" si="177"/>
        <v>103.18792270810967</v>
      </c>
      <c r="AE85" s="139">
        <f t="shared" ca="1" si="177"/>
        <v>103.18792270810967</v>
      </c>
      <c r="AF85" s="139">
        <f t="shared" ca="1" si="177"/>
        <v>103.18792270810967</v>
      </c>
      <c r="AG85" s="139">
        <f t="shared" ca="1" si="177"/>
        <v>103.18792270810967</v>
      </c>
      <c r="AH85" s="139">
        <f t="shared" ca="1" si="177"/>
        <v>103.18792270810967</v>
      </c>
      <c r="AI85" s="139">
        <f t="shared" ca="1" si="177"/>
        <v>103.18792270810967</v>
      </c>
      <c r="AJ85" s="139">
        <f t="shared" ca="1" si="177"/>
        <v>103.18792270810967</v>
      </c>
      <c r="AK85" s="139">
        <f t="shared" ca="1" si="177"/>
        <v>103.18792270810967</v>
      </c>
      <c r="AL85" s="139">
        <f t="shared" ca="1" si="177"/>
        <v>103.18792270810967</v>
      </c>
      <c r="AM85" s="139">
        <f t="shared" ca="1" si="177"/>
        <v>103.18792270810967</v>
      </c>
      <c r="AN85" s="139">
        <f t="shared" ca="1" si="177"/>
        <v>103.18792270810967</v>
      </c>
      <c r="AO85" s="139">
        <f t="shared" ca="1" si="177"/>
        <v>103.18792270810967</v>
      </c>
      <c r="AP85" s="139">
        <f t="shared" ca="1" si="177"/>
        <v>103.18792270810967</v>
      </c>
      <c r="AQ85" s="139">
        <f t="shared" ca="1" si="177"/>
        <v>103.18792270810967</v>
      </c>
      <c r="AR85" s="139">
        <f t="shared" ca="1" si="177"/>
        <v>103.18792270810967</v>
      </c>
      <c r="AS85" s="139">
        <f t="shared" ca="1" si="177"/>
        <v>103.18792270810967</v>
      </c>
      <c r="AT85" s="139">
        <f t="shared" ca="1" si="177"/>
        <v>103.18792270810967</v>
      </c>
      <c r="AU85" s="139">
        <f t="shared" ca="1" si="177"/>
        <v>103.18792270810967</v>
      </c>
      <c r="AV85" s="139">
        <f t="shared" ca="1" si="177"/>
        <v>103.18792270810967</v>
      </c>
      <c r="AW85" s="139">
        <f t="shared" ca="1" si="177"/>
        <v>103.18792270810967</v>
      </c>
      <c r="AX85" s="139">
        <f t="shared" ca="1" si="177"/>
        <v>103.18792270810967</v>
      </c>
      <c r="AY85" s="139">
        <f t="shared" ca="1" si="177"/>
        <v>103.18792270810967</v>
      </c>
      <c r="AZ85" s="139">
        <f t="shared" ca="1" si="177"/>
        <v>103.18792270810967</v>
      </c>
      <c r="BA85" s="139">
        <f t="shared" ca="1" si="177"/>
        <v>103.18792270810967</v>
      </c>
      <c r="BB85" s="139">
        <f t="shared" ca="1" si="177"/>
        <v>103.18792270810967</v>
      </c>
      <c r="BC85" s="139">
        <f t="shared" ca="1" si="177"/>
        <v>103.18792270810967</v>
      </c>
      <c r="BD85" s="139">
        <f t="shared" ca="1" si="177"/>
        <v>103.18792270810967</v>
      </c>
      <c r="BE85" s="139">
        <f t="shared" ca="1" si="177"/>
        <v>103.18792270810967</v>
      </c>
      <c r="BF85" s="139">
        <f t="shared" ca="1" si="177"/>
        <v>103.18792270810967</v>
      </c>
      <c r="BG85" s="139">
        <f t="shared" ca="1" si="177"/>
        <v>103.18792270810967</v>
      </c>
      <c r="BH85" s="139">
        <f t="shared" ca="1" si="177"/>
        <v>103.18792270810967</v>
      </c>
      <c r="BI85" s="139">
        <f t="shared" ca="1" si="177"/>
        <v>103.18792270810967</v>
      </c>
      <c r="BJ85" s="139">
        <f t="shared" ca="1" si="177"/>
        <v>103.18792270810967</v>
      </c>
      <c r="BK85" s="139">
        <f t="shared" ca="1" si="177"/>
        <v>103.18792270810967</v>
      </c>
      <c r="BL85" s="139">
        <f t="shared" ca="1" si="177"/>
        <v>103.18792270810967</v>
      </c>
      <c r="BM85" s="139">
        <f t="shared" ca="1" si="177"/>
        <v>103.18792270810967</v>
      </c>
      <c r="BN85" s="139">
        <f t="shared" ca="1" si="177"/>
        <v>103.18792270810967</v>
      </c>
      <c r="BO85" s="139">
        <f t="shared" ca="1" si="177"/>
        <v>103.18792270810967</v>
      </c>
      <c r="BP85" s="139">
        <f t="shared" ca="1" si="177"/>
        <v>103.18792270810967</v>
      </c>
      <c r="BQ85" s="139">
        <f t="shared" ca="1" si="177"/>
        <v>103.18792270810967</v>
      </c>
      <c r="BR85" s="139">
        <f t="shared" ca="1" si="177"/>
        <v>103.18792270810967</v>
      </c>
      <c r="BS85" s="139">
        <f t="shared" ca="1" si="177"/>
        <v>103.18792270810967</v>
      </c>
      <c r="BT85" s="139">
        <f t="shared" ca="1" si="177"/>
        <v>103.18792270810967</v>
      </c>
      <c r="BU85" s="139">
        <f t="shared" ca="1" si="177"/>
        <v>103.18792270810967</v>
      </c>
      <c r="BV85" s="139">
        <f t="shared" ca="1" si="177"/>
        <v>103.18792270810967</v>
      </c>
      <c r="BW85" s="139">
        <f t="shared" ca="1" si="177"/>
        <v>103.18792270810967</v>
      </c>
      <c r="BX85" s="139">
        <f t="shared" ca="1" si="177"/>
        <v>103.18792270810967</v>
      </c>
      <c r="BY85" s="139">
        <f t="shared" ca="1" si="177"/>
        <v>103.18792270810967</v>
      </c>
      <c r="BZ85" s="139">
        <f t="shared" ca="1" si="177"/>
        <v>103.18792270810967</v>
      </c>
      <c r="CA85" s="139">
        <f t="shared" ca="1" si="177"/>
        <v>103.18792270810967</v>
      </c>
      <c r="CB85" s="139">
        <f t="shared" ca="1" si="177"/>
        <v>103.18792270810967</v>
      </c>
      <c r="CC85" s="139">
        <f t="shared" ca="1" si="177"/>
        <v>103.18792270810967</v>
      </c>
      <c r="CD85" s="139">
        <f t="shared" ca="1" si="177"/>
        <v>103.18792270810967</v>
      </c>
      <c r="CE85" s="139">
        <f t="shared" ca="1" si="177"/>
        <v>103.18792270810967</v>
      </c>
      <c r="CF85" s="139">
        <f t="shared" ca="1" si="177"/>
        <v>103.18792270810967</v>
      </c>
      <c r="CG85" s="139">
        <f t="shared" ca="1" si="177"/>
        <v>103.18792270810967</v>
      </c>
      <c r="CH85" s="139">
        <f t="shared" ca="1" si="177"/>
        <v>103.18792270810967</v>
      </c>
      <c r="CI85" s="139">
        <f t="shared" ca="1" si="175"/>
        <v>103.18792270810967</v>
      </c>
      <c r="CJ85" s="139">
        <f t="shared" ca="1" si="175"/>
        <v>103.18792270810967</v>
      </c>
      <c r="CK85" s="139">
        <f t="shared" ca="1" si="175"/>
        <v>103.18792270810967</v>
      </c>
      <c r="CL85" s="139">
        <f t="shared" ca="1" si="175"/>
        <v>103.18792270810967</v>
      </c>
      <c r="CM85" s="139">
        <f t="shared" ca="1" si="175"/>
        <v>103.18792270810967</v>
      </c>
      <c r="CN85" s="139">
        <f t="shared" ca="1" si="175"/>
        <v>103.18792270810967</v>
      </c>
      <c r="CO85" s="139">
        <f t="shared" ca="1" si="175"/>
        <v>103.18792270810967</v>
      </c>
      <c r="CP85" s="139">
        <f t="shared" ca="1" si="175"/>
        <v>103.18792270810967</v>
      </c>
      <c r="CQ85" s="139">
        <f t="shared" ca="1" si="175"/>
        <v>103.18792270810967</v>
      </c>
      <c r="CR85" s="139">
        <f t="shared" ca="1" si="175"/>
        <v>103.18792270810967</v>
      </c>
      <c r="CS85" s="139">
        <f t="shared" ca="1" si="175"/>
        <v>103.18792270810967</v>
      </c>
      <c r="CT85" s="139">
        <f t="shared" ca="1" si="175"/>
        <v>103.18792270810967</v>
      </c>
      <c r="CU85" s="139">
        <f t="shared" ca="1" si="175"/>
        <v>103.18792270810967</v>
      </c>
      <c r="CV85" s="139">
        <f t="shared" ca="1" si="175"/>
        <v>103.18792270810967</v>
      </c>
      <c r="CW85" s="139">
        <f t="shared" ca="1" si="175"/>
        <v>103.18792270810967</v>
      </c>
      <c r="CX85" s="139">
        <f t="shared" ca="1" si="175"/>
        <v>103.18792270810967</v>
      </c>
      <c r="CY85" s="139">
        <f t="shared" ca="1" si="175"/>
        <v>103.18792270810967</v>
      </c>
      <c r="CZ85" s="139">
        <f t="shared" ca="1" si="175"/>
        <v>103.18792270810967</v>
      </c>
      <c r="DA85" s="139">
        <f t="shared" ca="1" si="175"/>
        <v>103.18792270810967</v>
      </c>
      <c r="DB85" s="139">
        <f t="shared" ca="1" si="175"/>
        <v>103.18792270810967</v>
      </c>
      <c r="DC85" s="139">
        <f t="shared" ca="1" si="175"/>
        <v>103.18792270810967</v>
      </c>
      <c r="DD85" s="139">
        <f t="shared" ca="1" si="175"/>
        <v>103.18792270810967</v>
      </c>
      <c r="DE85" s="139">
        <f t="shared" ca="1" si="175"/>
        <v>103.18792270810967</v>
      </c>
      <c r="DF85" s="139">
        <f t="shared" ca="1" si="175"/>
        <v>103.18792270810967</v>
      </c>
      <c r="DG85" s="139">
        <f t="shared" ca="1" si="175"/>
        <v>103.18792270810967</v>
      </c>
      <c r="DH85" s="139">
        <f t="shared" ca="1" si="175"/>
        <v>103.18792270810967</v>
      </c>
      <c r="DI85" s="139">
        <f t="shared" ca="1" si="175"/>
        <v>103.18792270810967</v>
      </c>
      <c r="DJ85" s="139">
        <f t="shared" ca="1" si="175"/>
        <v>103.18792270810967</v>
      </c>
      <c r="DK85" s="139">
        <f t="shared" ca="1" si="175"/>
        <v>103.18792270810967</v>
      </c>
      <c r="DL85" s="139">
        <f t="shared" ca="1" si="175"/>
        <v>103.18792270810967</v>
      </c>
      <c r="DM85" s="139">
        <f t="shared" ca="1" si="175"/>
        <v>103.18792270810967</v>
      </c>
      <c r="DN85" s="139">
        <f t="shared" ca="1" si="175"/>
        <v>103.18792270810967</v>
      </c>
      <c r="DO85" s="139">
        <f t="shared" ca="1" si="175"/>
        <v>103.18792270810967</v>
      </c>
      <c r="DP85" s="139">
        <f t="shared" ca="1" si="175"/>
        <v>103.18792270810967</v>
      </c>
      <c r="DQ85" s="139">
        <f t="shared" ca="1" si="175"/>
        <v>103.18792270810967</v>
      </c>
      <c r="DS85" s="128" t="s">
        <v>246</v>
      </c>
      <c r="DT85" s="135">
        <f ca="1"/>
        <v>45.172617990811339</v>
      </c>
      <c r="DU85" s="135">
        <f ca="1"/>
        <v>0.18366419954315411</v>
      </c>
      <c r="DV85" s="135">
        <f ca="1"/>
        <v>-27.16969802482571</v>
      </c>
      <c r="DW85" s="135">
        <f ca="1"/>
        <v>43.529822880306874</v>
      </c>
      <c r="DX85" s="135">
        <f ca="1"/>
        <v>-1.5544893664505541</v>
      </c>
      <c r="DY85" s="135">
        <f ca="1"/>
        <v>-28.770592667181603</v>
      </c>
      <c r="DZ85" s="127">
        <f ca="1"/>
        <v>2.8779884033814009</v>
      </c>
      <c r="EA85" s="127">
        <f t="shared" ca="1" si="151"/>
        <v>8.2828172499978248</v>
      </c>
      <c r="EB85" s="127">
        <f t="shared" ca="1" si="152"/>
        <v>4.7191487685086191</v>
      </c>
      <c r="EC85" s="127">
        <f ca="1"/>
        <v>8.2621719362854715E-2</v>
      </c>
      <c r="ED85" s="127">
        <f ca="1"/>
        <v>-3.4800194916093687</v>
      </c>
      <c r="EE85" s="127">
        <f t="shared" ca="1" si="157"/>
        <v>-3.4800194916093687</v>
      </c>
      <c r="EF85" s="126">
        <f t="shared" ca="1" si="158"/>
        <v>13</v>
      </c>
      <c r="EK85" s="127"/>
      <c r="EL85" s="128">
        <v>460</v>
      </c>
      <c r="EM85" s="237">
        <f ca="1">IF(Calculator!$C$3,OFFSET('SPD Library'!B85,0,Calculator!$C$3-1),Calculator!C86)</f>
        <v>0.28326000000000001</v>
      </c>
      <c r="EN85" s="127">
        <f ca="1">RefCalc!B85</f>
        <v>0.84506094878963789</v>
      </c>
      <c r="EO85" s="127">
        <f ca="1">RefCalc!F85</f>
        <v>1.1037387476545402</v>
      </c>
      <c r="EP85" s="127"/>
    </row>
    <row r="86" spans="21:146" ht="13.5" customHeight="1">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S86" s="128" t="s">
        <v>247</v>
      </c>
      <c r="DT86" s="135">
        <f ca="1"/>
        <v>87.626026950435104</v>
      </c>
      <c r="DU86" s="135">
        <f ca="1"/>
        <v>0.25178446973999918</v>
      </c>
      <c r="DV86" s="135">
        <f ca="1"/>
        <v>-9.6792235645157323</v>
      </c>
      <c r="DW86" s="135">
        <f ca="1"/>
        <v>87.427848132732024</v>
      </c>
      <c r="DX86" s="135">
        <f ca="1"/>
        <v>0.46304378008326447</v>
      </c>
      <c r="DY86" s="135">
        <f ca="1"/>
        <v>-10.091751103034399</v>
      </c>
      <c r="DZ86" s="127">
        <f ca="1"/>
        <v>0.50406776333065895</v>
      </c>
      <c r="EA86" s="127">
        <f t="shared" ca="1" si="151"/>
        <v>0.2540843100291732</v>
      </c>
      <c r="EB86" s="127">
        <f t="shared" ca="1" si="152"/>
        <v>4.7383959942173739</v>
      </c>
      <c r="EC86" s="127">
        <f ca="1"/>
        <v>4.8558433859492378E-2</v>
      </c>
      <c r="ED86" s="127">
        <f ca="1"/>
        <v>1.1369900755030926</v>
      </c>
      <c r="EE86" s="127">
        <f t="shared" ca="1" si="157"/>
        <v>1.1369900755030926</v>
      </c>
      <c r="EF86" s="126">
        <f t="shared" ca="1" si="158"/>
        <v>13</v>
      </c>
      <c r="EK86" s="127"/>
      <c r="EL86" s="128">
        <v>461</v>
      </c>
      <c r="EM86" s="237">
        <f ca="1">IF(Calculator!$C$3,OFFSET('SPD Library'!B86,0,Calculator!$C$3-1),Calculator!C87)</f>
        <v>0.28499999999999998</v>
      </c>
      <c r="EN86" s="127">
        <f ca="1">RefCalc!B86</f>
        <v>0.85025196076059728</v>
      </c>
      <c r="EO86" s="127">
        <f ca="1">RefCalc!F86</f>
        <v>1.1011102124415943</v>
      </c>
      <c r="EP86" s="127"/>
    </row>
    <row r="87" spans="21:146" ht="13.5" customHeight="1">
      <c r="U87" s="138" t="s">
        <v>94</v>
      </c>
      <c r="V87" s="139">
        <f t="shared" ref="V87:BA87" si="178">1/(5*$EI$8+1)</f>
        <v>1.996007984031936E-3</v>
      </c>
      <c r="W87" s="139">
        <f t="shared" si="178"/>
        <v>1.996007984031936E-3</v>
      </c>
      <c r="X87" s="139">
        <f t="shared" si="178"/>
        <v>1.996007984031936E-3</v>
      </c>
      <c r="Y87" s="139">
        <f t="shared" si="178"/>
        <v>1.996007984031936E-3</v>
      </c>
      <c r="Z87" s="139">
        <f t="shared" si="178"/>
        <v>1.996007984031936E-3</v>
      </c>
      <c r="AA87" s="139">
        <f t="shared" si="178"/>
        <v>1.996007984031936E-3</v>
      </c>
      <c r="AB87" s="139">
        <f t="shared" si="178"/>
        <v>1.996007984031936E-3</v>
      </c>
      <c r="AC87" s="139">
        <f t="shared" si="178"/>
        <v>1.996007984031936E-3</v>
      </c>
      <c r="AD87" s="139">
        <f t="shared" si="178"/>
        <v>1.996007984031936E-3</v>
      </c>
      <c r="AE87" s="139">
        <f t="shared" si="178"/>
        <v>1.996007984031936E-3</v>
      </c>
      <c r="AF87" s="139">
        <f t="shared" si="178"/>
        <v>1.996007984031936E-3</v>
      </c>
      <c r="AG87" s="139">
        <f t="shared" si="178"/>
        <v>1.996007984031936E-3</v>
      </c>
      <c r="AH87" s="139">
        <f t="shared" si="178"/>
        <v>1.996007984031936E-3</v>
      </c>
      <c r="AI87" s="139">
        <f t="shared" si="178"/>
        <v>1.996007984031936E-3</v>
      </c>
      <c r="AJ87" s="139">
        <f t="shared" si="178"/>
        <v>1.996007984031936E-3</v>
      </c>
      <c r="AK87" s="139">
        <f t="shared" si="178"/>
        <v>1.996007984031936E-3</v>
      </c>
      <c r="AL87" s="139">
        <f t="shared" si="178"/>
        <v>1.996007984031936E-3</v>
      </c>
      <c r="AM87" s="139">
        <f t="shared" si="178"/>
        <v>1.996007984031936E-3</v>
      </c>
      <c r="AN87" s="139">
        <f t="shared" si="178"/>
        <v>1.996007984031936E-3</v>
      </c>
      <c r="AO87" s="139">
        <f t="shared" si="178"/>
        <v>1.996007984031936E-3</v>
      </c>
      <c r="AP87" s="139">
        <f t="shared" si="178"/>
        <v>1.996007984031936E-3</v>
      </c>
      <c r="AQ87" s="139">
        <f t="shared" si="178"/>
        <v>1.996007984031936E-3</v>
      </c>
      <c r="AR87" s="139">
        <f t="shared" si="178"/>
        <v>1.996007984031936E-3</v>
      </c>
      <c r="AS87" s="139">
        <f t="shared" si="178"/>
        <v>1.996007984031936E-3</v>
      </c>
      <c r="AT87" s="139">
        <f t="shared" si="178"/>
        <v>1.996007984031936E-3</v>
      </c>
      <c r="AU87" s="139">
        <f t="shared" si="178"/>
        <v>1.996007984031936E-3</v>
      </c>
      <c r="AV87" s="139">
        <f t="shared" si="178"/>
        <v>1.996007984031936E-3</v>
      </c>
      <c r="AW87" s="139">
        <f t="shared" si="178"/>
        <v>1.996007984031936E-3</v>
      </c>
      <c r="AX87" s="139">
        <f t="shared" si="178"/>
        <v>1.996007984031936E-3</v>
      </c>
      <c r="AY87" s="139">
        <f t="shared" si="178"/>
        <v>1.996007984031936E-3</v>
      </c>
      <c r="AZ87" s="139">
        <f t="shared" si="178"/>
        <v>1.996007984031936E-3</v>
      </c>
      <c r="BA87" s="139">
        <f t="shared" si="178"/>
        <v>1.996007984031936E-3</v>
      </c>
      <c r="BB87" s="139">
        <f t="shared" ref="BB87:CG87" si="179">1/(5*$EI$8+1)</f>
        <v>1.996007984031936E-3</v>
      </c>
      <c r="BC87" s="139">
        <f t="shared" si="179"/>
        <v>1.996007984031936E-3</v>
      </c>
      <c r="BD87" s="139">
        <f t="shared" si="179"/>
        <v>1.996007984031936E-3</v>
      </c>
      <c r="BE87" s="139">
        <f t="shared" si="179"/>
        <v>1.996007984031936E-3</v>
      </c>
      <c r="BF87" s="139">
        <f t="shared" si="179"/>
        <v>1.996007984031936E-3</v>
      </c>
      <c r="BG87" s="139">
        <f t="shared" si="179"/>
        <v>1.996007984031936E-3</v>
      </c>
      <c r="BH87" s="139">
        <f t="shared" si="179"/>
        <v>1.996007984031936E-3</v>
      </c>
      <c r="BI87" s="139">
        <f t="shared" si="179"/>
        <v>1.996007984031936E-3</v>
      </c>
      <c r="BJ87" s="139">
        <f t="shared" si="179"/>
        <v>1.996007984031936E-3</v>
      </c>
      <c r="BK87" s="139">
        <f t="shared" si="179"/>
        <v>1.996007984031936E-3</v>
      </c>
      <c r="BL87" s="139">
        <f t="shared" si="179"/>
        <v>1.996007984031936E-3</v>
      </c>
      <c r="BM87" s="139">
        <f t="shared" si="179"/>
        <v>1.996007984031936E-3</v>
      </c>
      <c r="BN87" s="139">
        <f t="shared" si="179"/>
        <v>1.996007984031936E-3</v>
      </c>
      <c r="BO87" s="139">
        <f t="shared" si="179"/>
        <v>1.996007984031936E-3</v>
      </c>
      <c r="BP87" s="139">
        <f t="shared" si="179"/>
        <v>1.996007984031936E-3</v>
      </c>
      <c r="BQ87" s="139">
        <f t="shared" si="179"/>
        <v>1.996007984031936E-3</v>
      </c>
      <c r="BR87" s="139">
        <f t="shared" si="179"/>
        <v>1.996007984031936E-3</v>
      </c>
      <c r="BS87" s="139">
        <f t="shared" si="179"/>
        <v>1.996007984031936E-3</v>
      </c>
      <c r="BT87" s="139">
        <f t="shared" si="179"/>
        <v>1.996007984031936E-3</v>
      </c>
      <c r="BU87" s="139">
        <f t="shared" si="179"/>
        <v>1.996007984031936E-3</v>
      </c>
      <c r="BV87" s="139">
        <f t="shared" si="179"/>
        <v>1.996007984031936E-3</v>
      </c>
      <c r="BW87" s="139">
        <f t="shared" si="179"/>
        <v>1.996007984031936E-3</v>
      </c>
      <c r="BX87" s="139">
        <f t="shared" si="179"/>
        <v>1.996007984031936E-3</v>
      </c>
      <c r="BY87" s="139">
        <f t="shared" si="179"/>
        <v>1.996007984031936E-3</v>
      </c>
      <c r="BZ87" s="139">
        <f t="shared" si="179"/>
        <v>1.996007984031936E-3</v>
      </c>
      <c r="CA87" s="139">
        <f t="shared" si="179"/>
        <v>1.996007984031936E-3</v>
      </c>
      <c r="CB87" s="139">
        <f t="shared" si="179"/>
        <v>1.996007984031936E-3</v>
      </c>
      <c r="CC87" s="139">
        <f t="shared" si="179"/>
        <v>1.996007984031936E-3</v>
      </c>
      <c r="CD87" s="139">
        <f t="shared" si="179"/>
        <v>1.996007984031936E-3</v>
      </c>
      <c r="CE87" s="139">
        <f t="shared" si="179"/>
        <v>1.996007984031936E-3</v>
      </c>
      <c r="CF87" s="139">
        <f t="shared" si="179"/>
        <v>1.996007984031936E-3</v>
      </c>
      <c r="CG87" s="139">
        <f t="shared" si="179"/>
        <v>1.996007984031936E-3</v>
      </c>
      <c r="CH87" s="139">
        <f t="shared" ref="CH87:DQ87" si="180">1/(5*$EI$8+1)</f>
        <v>1.996007984031936E-3</v>
      </c>
      <c r="CI87" s="139">
        <f t="shared" si="180"/>
        <v>1.996007984031936E-3</v>
      </c>
      <c r="CJ87" s="139">
        <f t="shared" si="180"/>
        <v>1.996007984031936E-3</v>
      </c>
      <c r="CK87" s="139">
        <f t="shared" si="180"/>
        <v>1.996007984031936E-3</v>
      </c>
      <c r="CL87" s="139">
        <f t="shared" si="180"/>
        <v>1.996007984031936E-3</v>
      </c>
      <c r="CM87" s="139">
        <f t="shared" si="180"/>
        <v>1.996007984031936E-3</v>
      </c>
      <c r="CN87" s="139">
        <f t="shared" si="180"/>
        <v>1.996007984031936E-3</v>
      </c>
      <c r="CO87" s="139">
        <f t="shared" si="180"/>
        <v>1.996007984031936E-3</v>
      </c>
      <c r="CP87" s="139">
        <f t="shared" si="180"/>
        <v>1.996007984031936E-3</v>
      </c>
      <c r="CQ87" s="139">
        <f t="shared" si="180"/>
        <v>1.996007984031936E-3</v>
      </c>
      <c r="CR87" s="139">
        <f t="shared" si="180"/>
        <v>1.996007984031936E-3</v>
      </c>
      <c r="CS87" s="139">
        <f t="shared" si="180"/>
        <v>1.996007984031936E-3</v>
      </c>
      <c r="CT87" s="139">
        <f t="shared" si="180"/>
        <v>1.996007984031936E-3</v>
      </c>
      <c r="CU87" s="139">
        <f t="shared" si="180"/>
        <v>1.996007984031936E-3</v>
      </c>
      <c r="CV87" s="139">
        <f t="shared" si="180"/>
        <v>1.996007984031936E-3</v>
      </c>
      <c r="CW87" s="139">
        <f t="shared" si="180"/>
        <v>1.996007984031936E-3</v>
      </c>
      <c r="CX87" s="139">
        <f t="shared" si="180"/>
        <v>1.996007984031936E-3</v>
      </c>
      <c r="CY87" s="139">
        <f t="shared" si="180"/>
        <v>1.996007984031936E-3</v>
      </c>
      <c r="CZ87" s="139">
        <f t="shared" si="180"/>
        <v>1.996007984031936E-3</v>
      </c>
      <c r="DA87" s="139">
        <f t="shared" si="180"/>
        <v>1.996007984031936E-3</v>
      </c>
      <c r="DB87" s="139">
        <f t="shared" si="180"/>
        <v>1.996007984031936E-3</v>
      </c>
      <c r="DC87" s="139">
        <f t="shared" si="180"/>
        <v>1.996007984031936E-3</v>
      </c>
      <c r="DD87" s="139">
        <f t="shared" si="180"/>
        <v>1.996007984031936E-3</v>
      </c>
      <c r="DE87" s="139">
        <f t="shared" si="180"/>
        <v>1.996007984031936E-3</v>
      </c>
      <c r="DF87" s="139">
        <f t="shared" si="180"/>
        <v>1.996007984031936E-3</v>
      </c>
      <c r="DG87" s="139">
        <f t="shared" si="180"/>
        <v>1.996007984031936E-3</v>
      </c>
      <c r="DH87" s="139">
        <f t="shared" si="180"/>
        <v>1.996007984031936E-3</v>
      </c>
      <c r="DI87" s="139">
        <f t="shared" si="180"/>
        <v>1.996007984031936E-3</v>
      </c>
      <c r="DJ87" s="139">
        <f t="shared" si="180"/>
        <v>1.996007984031936E-3</v>
      </c>
      <c r="DK87" s="139">
        <f t="shared" si="180"/>
        <v>1.996007984031936E-3</v>
      </c>
      <c r="DL87" s="139">
        <f t="shared" si="180"/>
        <v>1.996007984031936E-3</v>
      </c>
      <c r="DM87" s="139">
        <f t="shared" si="180"/>
        <v>1.996007984031936E-3</v>
      </c>
      <c r="DN87" s="139">
        <f t="shared" si="180"/>
        <v>1.996007984031936E-3</v>
      </c>
      <c r="DO87" s="139">
        <f t="shared" si="180"/>
        <v>1.996007984031936E-3</v>
      </c>
      <c r="DP87" s="139">
        <f t="shared" si="180"/>
        <v>1.996007984031936E-3</v>
      </c>
      <c r="DQ87" s="139">
        <f t="shared" si="180"/>
        <v>1.996007984031936E-3</v>
      </c>
      <c r="DS87" s="123" t="s">
        <v>248</v>
      </c>
      <c r="DT87" s="135">
        <f ca="1"/>
        <v>73.457622714112972</v>
      </c>
      <c r="DU87" s="135">
        <f ca="1"/>
        <v>2.7910896383997268</v>
      </c>
      <c r="DV87" s="135">
        <f ca="1"/>
        <v>-16.630921295368964</v>
      </c>
      <c r="DW87" s="135">
        <f ca="1"/>
        <v>73.195366613837948</v>
      </c>
      <c r="DX87" s="135">
        <f ca="1"/>
        <v>2.9683534995425545</v>
      </c>
      <c r="DY87" s="135">
        <f ca="1"/>
        <v>-17.287374535674122</v>
      </c>
      <c r="DZ87" s="127">
        <f ca="1"/>
        <v>0.72878775737924473</v>
      </c>
      <c r="EA87" s="127">
        <f t="shared" ca="1" si="151"/>
        <v>0.53113159530586884</v>
      </c>
      <c r="EB87" s="127">
        <f t="shared" ca="1" si="152"/>
        <v>4.8786647810071972</v>
      </c>
      <c r="EC87" s="127">
        <f ca="1"/>
        <v>4.8722244904655876E-2</v>
      </c>
      <c r="ED87" s="127">
        <f ca="1"/>
        <v>0.21614227931314645</v>
      </c>
      <c r="EE87" s="127">
        <f t="shared" ca="1" si="157"/>
        <v>0.21614227931314645</v>
      </c>
      <c r="EF87" s="126">
        <f t="shared" ca="1" si="158"/>
        <v>13</v>
      </c>
      <c r="EK87" s="127"/>
      <c r="EL87" s="128">
        <v>462</v>
      </c>
      <c r="EM87" s="237">
        <f ca="1">IF(Calculator!$C$3,OFFSET('SPD Library'!B87,0,Calculator!$C$3-1),Calculator!C88)</f>
        <v>0.28673999999999999</v>
      </c>
      <c r="EN87" s="127">
        <f ca="1">RefCalc!B87</f>
        <v>0.85544297273155678</v>
      </c>
      <c r="EO87" s="127">
        <f ca="1">RefCalc!F87</f>
        <v>1.0984816772286483</v>
      </c>
      <c r="EP87" s="127"/>
    </row>
    <row r="88" spans="21:146" ht="13.5" customHeight="1">
      <c r="U88" s="138" t="s">
        <v>95</v>
      </c>
      <c r="V88" s="139">
        <f t="shared" ref="V88:BA88" si="181">0.2*V87^4*5*$EI$8+0.1*(1-V87^4)^2*(5*$EI$8)^(1/3)</f>
        <v>0.79370052754616693</v>
      </c>
      <c r="W88" s="139">
        <f t="shared" si="181"/>
        <v>0.79370052754616693</v>
      </c>
      <c r="X88" s="139">
        <f t="shared" si="181"/>
        <v>0.79370052754616693</v>
      </c>
      <c r="Y88" s="139">
        <f t="shared" si="181"/>
        <v>0.79370052754616693</v>
      </c>
      <c r="Z88" s="139">
        <f t="shared" si="181"/>
        <v>0.79370052754616693</v>
      </c>
      <c r="AA88" s="139">
        <f t="shared" si="181"/>
        <v>0.79370052754616693</v>
      </c>
      <c r="AB88" s="139">
        <f t="shared" si="181"/>
        <v>0.79370052754616693</v>
      </c>
      <c r="AC88" s="139">
        <f t="shared" si="181"/>
        <v>0.79370052754616693</v>
      </c>
      <c r="AD88" s="139">
        <f t="shared" si="181"/>
        <v>0.79370052754616693</v>
      </c>
      <c r="AE88" s="139">
        <f t="shared" si="181"/>
        <v>0.79370052754616693</v>
      </c>
      <c r="AF88" s="139">
        <f t="shared" si="181"/>
        <v>0.79370052754616693</v>
      </c>
      <c r="AG88" s="139">
        <f t="shared" si="181"/>
        <v>0.79370052754616693</v>
      </c>
      <c r="AH88" s="139">
        <f t="shared" si="181"/>
        <v>0.79370052754616693</v>
      </c>
      <c r="AI88" s="139">
        <f t="shared" si="181"/>
        <v>0.79370052754616693</v>
      </c>
      <c r="AJ88" s="139">
        <f t="shared" si="181"/>
        <v>0.79370052754616693</v>
      </c>
      <c r="AK88" s="139">
        <f t="shared" si="181"/>
        <v>0.79370052754616693</v>
      </c>
      <c r="AL88" s="139">
        <f t="shared" si="181"/>
        <v>0.79370052754616693</v>
      </c>
      <c r="AM88" s="139">
        <f t="shared" si="181"/>
        <v>0.79370052754616693</v>
      </c>
      <c r="AN88" s="139">
        <f t="shared" si="181"/>
        <v>0.79370052754616693</v>
      </c>
      <c r="AO88" s="139">
        <f t="shared" si="181"/>
        <v>0.79370052754616693</v>
      </c>
      <c r="AP88" s="139">
        <f t="shared" si="181"/>
        <v>0.79370052754616693</v>
      </c>
      <c r="AQ88" s="139">
        <f t="shared" si="181"/>
        <v>0.79370052754616693</v>
      </c>
      <c r="AR88" s="139">
        <f t="shared" si="181"/>
        <v>0.79370052754616693</v>
      </c>
      <c r="AS88" s="139">
        <f t="shared" si="181"/>
        <v>0.79370052754616693</v>
      </c>
      <c r="AT88" s="139">
        <f t="shared" si="181"/>
        <v>0.79370052754616693</v>
      </c>
      <c r="AU88" s="139">
        <f t="shared" si="181"/>
        <v>0.79370052754616693</v>
      </c>
      <c r="AV88" s="139">
        <f t="shared" si="181"/>
        <v>0.79370052754616693</v>
      </c>
      <c r="AW88" s="139">
        <f t="shared" si="181"/>
        <v>0.79370052754616693</v>
      </c>
      <c r="AX88" s="139">
        <f t="shared" si="181"/>
        <v>0.79370052754616693</v>
      </c>
      <c r="AY88" s="139">
        <f t="shared" si="181"/>
        <v>0.79370052754616693</v>
      </c>
      <c r="AZ88" s="139">
        <f t="shared" si="181"/>
        <v>0.79370052754616693</v>
      </c>
      <c r="BA88" s="139">
        <f t="shared" si="181"/>
        <v>0.79370052754616693</v>
      </c>
      <c r="BB88" s="139">
        <f t="shared" ref="BB88:CG88" si="182">0.2*BB87^4*5*$EI$8+0.1*(1-BB87^4)^2*(5*$EI$8)^(1/3)</f>
        <v>0.79370052754616693</v>
      </c>
      <c r="BC88" s="139">
        <f t="shared" si="182"/>
        <v>0.79370052754616693</v>
      </c>
      <c r="BD88" s="139">
        <f t="shared" si="182"/>
        <v>0.79370052754616693</v>
      </c>
      <c r="BE88" s="139">
        <f t="shared" si="182"/>
        <v>0.79370052754616693</v>
      </c>
      <c r="BF88" s="139">
        <f t="shared" si="182"/>
        <v>0.79370052754616693</v>
      </c>
      <c r="BG88" s="139">
        <f t="shared" si="182"/>
        <v>0.79370052754616693</v>
      </c>
      <c r="BH88" s="139">
        <f t="shared" si="182"/>
        <v>0.79370052754616693</v>
      </c>
      <c r="BI88" s="139">
        <f t="shared" si="182"/>
        <v>0.79370052754616693</v>
      </c>
      <c r="BJ88" s="139">
        <f t="shared" si="182"/>
        <v>0.79370052754616693</v>
      </c>
      <c r="BK88" s="139">
        <f t="shared" si="182"/>
        <v>0.79370052754616693</v>
      </c>
      <c r="BL88" s="139">
        <f t="shared" si="182"/>
        <v>0.79370052754616693</v>
      </c>
      <c r="BM88" s="139">
        <f t="shared" si="182"/>
        <v>0.79370052754616693</v>
      </c>
      <c r="BN88" s="139">
        <f t="shared" si="182"/>
        <v>0.79370052754616693</v>
      </c>
      <c r="BO88" s="139">
        <f t="shared" si="182"/>
        <v>0.79370052754616693</v>
      </c>
      <c r="BP88" s="139">
        <f t="shared" si="182"/>
        <v>0.79370052754616693</v>
      </c>
      <c r="BQ88" s="139">
        <f t="shared" si="182"/>
        <v>0.79370052754616693</v>
      </c>
      <c r="BR88" s="139">
        <f t="shared" si="182"/>
        <v>0.79370052754616693</v>
      </c>
      <c r="BS88" s="139">
        <f t="shared" si="182"/>
        <v>0.79370052754616693</v>
      </c>
      <c r="BT88" s="139">
        <f t="shared" si="182"/>
        <v>0.79370052754616693</v>
      </c>
      <c r="BU88" s="139">
        <f t="shared" si="182"/>
        <v>0.79370052754616693</v>
      </c>
      <c r="BV88" s="139">
        <f t="shared" si="182"/>
        <v>0.79370052754616693</v>
      </c>
      <c r="BW88" s="139">
        <f t="shared" si="182"/>
        <v>0.79370052754616693</v>
      </c>
      <c r="BX88" s="139">
        <f t="shared" si="182"/>
        <v>0.79370052754616693</v>
      </c>
      <c r="BY88" s="139">
        <f t="shared" si="182"/>
        <v>0.79370052754616693</v>
      </c>
      <c r="BZ88" s="139">
        <f t="shared" si="182"/>
        <v>0.79370052754616693</v>
      </c>
      <c r="CA88" s="139">
        <f t="shared" si="182"/>
        <v>0.79370052754616693</v>
      </c>
      <c r="CB88" s="139">
        <f t="shared" si="182"/>
        <v>0.79370052754616693</v>
      </c>
      <c r="CC88" s="139">
        <f t="shared" si="182"/>
        <v>0.79370052754616693</v>
      </c>
      <c r="CD88" s="139">
        <f t="shared" si="182"/>
        <v>0.79370052754616693</v>
      </c>
      <c r="CE88" s="139">
        <f t="shared" si="182"/>
        <v>0.79370052754616693</v>
      </c>
      <c r="CF88" s="139">
        <f t="shared" si="182"/>
        <v>0.79370052754616693</v>
      </c>
      <c r="CG88" s="139">
        <f t="shared" si="182"/>
        <v>0.79370052754616693</v>
      </c>
      <c r="CH88" s="139">
        <f t="shared" ref="CH88:DM88" si="183">0.2*CH87^4*5*$EI$8+0.1*(1-CH87^4)^2*(5*$EI$8)^(1/3)</f>
        <v>0.79370052754616693</v>
      </c>
      <c r="CI88" s="139">
        <f t="shared" si="183"/>
        <v>0.79370052754616693</v>
      </c>
      <c r="CJ88" s="139">
        <f t="shared" si="183"/>
        <v>0.79370052754616693</v>
      </c>
      <c r="CK88" s="139">
        <f t="shared" si="183"/>
        <v>0.79370052754616693</v>
      </c>
      <c r="CL88" s="139">
        <f t="shared" si="183"/>
        <v>0.79370052754616693</v>
      </c>
      <c r="CM88" s="139">
        <f t="shared" si="183"/>
        <v>0.79370052754616693</v>
      </c>
      <c r="CN88" s="139">
        <f t="shared" si="183"/>
        <v>0.79370052754616693</v>
      </c>
      <c r="CO88" s="139">
        <f t="shared" si="183"/>
        <v>0.79370052754616693</v>
      </c>
      <c r="CP88" s="139">
        <f t="shared" si="183"/>
        <v>0.79370052754616693</v>
      </c>
      <c r="CQ88" s="139">
        <f t="shared" si="183"/>
        <v>0.79370052754616693</v>
      </c>
      <c r="CR88" s="139">
        <f t="shared" si="183"/>
        <v>0.79370052754616693</v>
      </c>
      <c r="CS88" s="139">
        <f t="shared" si="183"/>
        <v>0.79370052754616693</v>
      </c>
      <c r="CT88" s="139">
        <f t="shared" si="183"/>
        <v>0.79370052754616693</v>
      </c>
      <c r="CU88" s="139">
        <f t="shared" si="183"/>
        <v>0.79370052754616693</v>
      </c>
      <c r="CV88" s="139">
        <f t="shared" si="183"/>
        <v>0.79370052754616693</v>
      </c>
      <c r="CW88" s="139">
        <f t="shared" si="183"/>
        <v>0.79370052754616693</v>
      </c>
      <c r="CX88" s="139">
        <f t="shared" si="183"/>
        <v>0.79370052754616693</v>
      </c>
      <c r="CY88" s="139">
        <f t="shared" si="183"/>
        <v>0.79370052754616693</v>
      </c>
      <c r="CZ88" s="139">
        <f t="shared" si="183"/>
        <v>0.79370052754616693</v>
      </c>
      <c r="DA88" s="139">
        <f t="shared" si="183"/>
        <v>0.79370052754616693</v>
      </c>
      <c r="DB88" s="139">
        <f t="shared" si="183"/>
        <v>0.79370052754616693</v>
      </c>
      <c r="DC88" s="139">
        <f t="shared" si="183"/>
        <v>0.79370052754616693</v>
      </c>
      <c r="DD88" s="139">
        <f t="shared" si="183"/>
        <v>0.79370052754616693</v>
      </c>
      <c r="DE88" s="139">
        <f t="shared" si="183"/>
        <v>0.79370052754616693</v>
      </c>
      <c r="DF88" s="139">
        <f t="shared" si="183"/>
        <v>0.79370052754616693</v>
      </c>
      <c r="DG88" s="139">
        <f t="shared" si="183"/>
        <v>0.79370052754616693</v>
      </c>
      <c r="DH88" s="139">
        <f t="shared" si="183"/>
        <v>0.79370052754616693</v>
      </c>
      <c r="DI88" s="139">
        <f t="shared" si="183"/>
        <v>0.79370052754616693</v>
      </c>
      <c r="DJ88" s="139">
        <f t="shared" si="183"/>
        <v>0.79370052754616693</v>
      </c>
      <c r="DK88" s="139">
        <f t="shared" si="183"/>
        <v>0.79370052754616693</v>
      </c>
      <c r="DL88" s="139">
        <f t="shared" si="183"/>
        <v>0.79370052754616693</v>
      </c>
      <c r="DM88" s="139">
        <f t="shared" si="183"/>
        <v>0.79370052754616693</v>
      </c>
      <c r="DN88" s="139">
        <f t="shared" ref="DN88:DQ88" si="184">0.2*DN87^4*5*$EI$8+0.1*(1-DN87^4)^2*(5*$EI$8)^(1/3)</f>
        <v>0.79370052754616693</v>
      </c>
      <c r="DO88" s="139">
        <f t="shared" si="184"/>
        <v>0.79370052754616693</v>
      </c>
      <c r="DP88" s="139">
        <f t="shared" si="184"/>
        <v>0.79370052754616693</v>
      </c>
      <c r="DQ88" s="139">
        <f t="shared" si="184"/>
        <v>0.79370052754616693</v>
      </c>
      <c r="DS88" s="128" t="s">
        <v>249</v>
      </c>
      <c r="DT88" s="135">
        <f ca="1"/>
        <v>28.44257725836696</v>
      </c>
      <c r="DU88" s="135">
        <f ca="1"/>
        <v>0.49876582606582209</v>
      </c>
      <c r="DV88" s="135">
        <f ca="1"/>
        <v>-6.6304364163724889</v>
      </c>
      <c r="DW88" s="135">
        <f ca="1"/>
        <v>27.753623580336598</v>
      </c>
      <c r="DX88" s="135">
        <f ca="1"/>
        <v>-1.8372933318195964E-2</v>
      </c>
      <c r="DY88" s="135">
        <f ca="1"/>
        <v>-7.9674564537023311</v>
      </c>
      <c r="DZ88" s="127">
        <f ca="1"/>
        <v>1.5905069151532469</v>
      </c>
      <c r="EA88" s="127">
        <f t="shared" ca="1" si="151"/>
        <v>2.529712247150298</v>
      </c>
      <c r="EB88" s="127">
        <f t="shared" ca="1" si="152"/>
        <v>4.7874712530421188</v>
      </c>
      <c r="EC88" s="127">
        <f ca="1"/>
        <v>0.21691856659344136</v>
      </c>
      <c r="ED88" s="127">
        <f ca="1"/>
        <v>-4.4340210199694639</v>
      </c>
      <c r="EE88" s="127">
        <f t="shared" ca="1" si="157"/>
        <v>-4.4340210199694639</v>
      </c>
      <c r="EF88" s="126">
        <f t="shared" ca="1" si="158"/>
        <v>13</v>
      </c>
      <c r="EH88" s="127"/>
      <c r="EI88" s="127"/>
      <c r="EJ88" s="127"/>
      <c r="EK88" s="127"/>
      <c r="EL88" s="128">
        <v>463</v>
      </c>
      <c r="EM88" s="237">
        <f ca="1">IF(Calculator!$C$3,OFFSET('SPD Library'!B88,0,Calculator!$C$3-1),Calculator!C89)</f>
        <v>0.28848000000000001</v>
      </c>
      <c r="EN88" s="127">
        <f ca="1">RefCalc!B88</f>
        <v>0.86063398470251629</v>
      </c>
      <c r="EO88" s="127">
        <f ca="1">RefCalc!F88</f>
        <v>1.0958531420157025</v>
      </c>
      <c r="EP88" s="127"/>
    </row>
    <row r="89" spans="21:146" ht="13.5" customHeight="1">
      <c r="U89" s="138" t="s">
        <v>96</v>
      </c>
      <c r="V89" s="139">
        <f t="shared" ref="V89:BA89" ca="1" si="185">$EI$9/V84</f>
        <v>0.2</v>
      </c>
      <c r="W89" s="139">
        <f t="shared" ca="1" si="185"/>
        <v>0.2</v>
      </c>
      <c r="X89" s="139">
        <f t="shared" ca="1" si="185"/>
        <v>0.2</v>
      </c>
      <c r="Y89" s="139">
        <f t="shared" ca="1" si="185"/>
        <v>0.2</v>
      </c>
      <c r="Z89" s="139">
        <f t="shared" ca="1" si="185"/>
        <v>0.2</v>
      </c>
      <c r="AA89" s="139">
        <f t="shared" ca="1" si="185"/>
        <v>0.2</v>
      </c>
      <c r="AB89" s="139">
        <f t="shared" ca="1" si="185"/>
        <v>0.2</v>
      </c>
      <c r="AC89" s="139">
        <f t="shared" ca="1" si="185"/>
        <v>0.2</v>
      </c>
      <c r="AD89" s="139">
        <f t="shared" ca="1" si="185"/>
        <v>0.2</v>
      </c>
      <c r="AE89" s="139">
        <f t="shared" ca="1" si="185"/>
        <v>0.2</v>
      </c>
      <c r="AF89" s="139">
        <f t="shared" ca="1" si="185"/>
        <v>0.2</v>
      </c>
      <c r="AG89" s="139">
        <f t="shared" ca="1" si="185"/>
        <v>0.2</v>
      </c>
      <c r="AH89" s="139">
        <f t="shared" ca="1" si="185"/>
        <v>0.2</v>
      </c>
      <c r="AI89" s="139">
        <f t="shared" ca="1" si="185"/>
        <v>0.2</v>
      </c>
      <c r="AJ89" s="139">
        <f t="shared" ca="1" si="185"/>
        <v>0.2</v>
      </c>
      <c r="AK89" s="139">
        <f t="shared" ca="1" si="185"/>
        <v>0.2</v>
      </c>
      <c r="AL89" s="139">
        <f t="shared" ca="1" si="185"/>
        <v>0.2</v>
      </c>
      <c r="AM89" s="139">
        <f t="shared" ca="1" si="185"/>
        <v>0.2</v>
      </c>
      <c r="AN89" s="139">
        <f t="shared" ca="1" si="185"/>
        <v>0.2</v>
      </c>
      <c r="AO89" s="139">
        <f t="shared" ca="1" si="185"/>
        <v>0.2</v>
      </c>
      <c r="AP89" s="139">
        <f t="shared" ca="1" si="185"/>
        <v>0.2</v>
      </c>
      <c r="AQ89" s="139">
        <f t="shared" ca="1" si="185"/>
        <v>0.2</v>
      </c>
      <c r="AR89" s="139">
        <f t="shared" ca="1" si="185"/>
        <v>0.2</v>
      </c>
      <c r="AS89" s="139">
        <f t="shared" ca="1" si="185"/>
        <v>0.2</v>
      </c>
      <c r="AT89" s="139">
        <f t="shared" ca="1" si="185"/>
        <v>0.2</v>
      </c>
      <c r="AU89" s="139">
        <f t="shared" ca="1" si="185"/>
        <v>0.2</v>
      </c>
      <c r="AV89" s="139">
        <f t="shared" ca="1" si="185"/>
        <v>0.2</v>
      </c>
      <c r="AW89" s="139">
        <f t="shared" ca="1" si="185"/>
        <v>0.2</v>
      </c>
      <c r="AX89" s="139">
        <f t="shared" ca="1" si="185"/>
        <v>0.2</v>
      </c>
      <c r="AY89" s="139">
        <f t="shared" ca="1" si="185"/>
        <v>0.2</v>
      </c>
      <c r="AZ89" s="139">
        <f t="shared" ca="1" si="185"/>
        <v>0.2</v>
      </c>
      <c r="BA89" s="139">
        <f t="shared" ca="1" si="185"/>
        <v>0.2</v>
      </c>
      <c r="BB89" s="139">
        <f t="shared" ref="BB89:CG89" ca="1" si="186">$EI$9/BB84</f>
        <v>0.2</v>
      </c>
      <c r="BC89" s="139">
        <f t="shared" ca="1" si="186"/>
        <v>0.2</v>
      </c>
      <c r="BD89" s="139">
        <f t="shared" ca="1" si="186"/>
        <v>0.2</v>
      </c>
      <c r="BE89" s="139">
        <f t="shared" ca="1" si="186"/>
        <v>0.2</v>
      </c>
      <c r="BF89" s="139">
        <f t="shared" ca="1" si="186"/>
        <v>0.2</v>
      </c>
      <c r="BG89" s="139">
        <f t="shared" ca="1" si="186"/>
        <v>0.2</v>
      </c>
      <c r="BH89" s="139">
        <f t="shared" ca="1" si="186"/>
        <v>0.2</v>
      </c>
      <c r="BI89" s="139">
        <f t="shared" ca="1" si="186"/>
        <v>0.2</v>
      </c>
      <c r="BJ89" s="139">
        <f t="shared" ca="1" si="186"/>
        <v>0.2</v>
      </c>
      <c r="BK89" s="139">
        <f t="shared" ca="1" si="186"/>
        <v>0.2</v>
      </c>
      <c r="BL89" s="139">
        <f t="shared" ca="1" si="186"/>
        <v>0.2</v>
      </c>
      <c r="BM89" s="139">
        <f t="shared" ca="1" si="186"/>
        <v>0.2</v>
      </c>
      <c r="BN89" s="139">
        <f t="shared" ca="1" si="186"/>
        <v>0.2</v>
      </c>
      <c r="BO89" s="139">
        <f t="shared" ca="1" si="186"/>
        <v>0.2</v>
      </c>
      <c r="BP89" s="139">
        <f t="shared" ca="1" si="186"/>
        <v>0.2</v>
      </c>
      <c r="BQ89" s="139">
        <f t="shared" ca="1" si="186"/>
        <v>0.2</v>
      </c>
      <c r="BR89" s="139">
        <f t="shared" ca="1" si="186"/>
        <v>0.2</v>
      </c>
      <c r="BS89" s="139">
        <f t="shared" ca="1" si="186"/>
        <v>0.2</v>
      </c>
      <c r="BT89" s="139">
        <f t="shared" ca="1" si="186"/>
        <v>0.2</v>
      </c>
      <c r="BU89" s="139">
        <f t="shared" ca="1" si="186"/>
        <v>0.2</v>
      </c>
      <c r="BV89" s="139">
        <f t="shared" ca="1" si="186"/>
        <v>0.2</v>
      </c>
      <c r="BW89" s="139">
        <f t="shared" ca="1" si="186"/>
        <v>0.2</v>
      </c>
      <c r="BX89" s="139">
        <f t="shared" ca="1" si="186"/>
        <v>0.2</v>
      </c>
      <c r="BY89" s="139">
        <f t="shared" ca="1" si="186"/>
        <v>0.2</v>
      </c>
      <c r="BZ89" s="139">
        <f t="shared" ca="1" si="186"/>
        <v>0.2</v>
      </c>
      <c r="CA89" s="139">
        <f t="shared" ca="1" si="186"/>
        <v>0.2</v>
      </c>
      <c r="CB89" s="139">
        <f t="shared" ca="1" si="186"/>
        <v>0.2</v>
      </c>
      <c r="CC89" s="139">
        <f t="shared" ca="1" si="186"/>
        <v>0.2</v>
      </c>
      <c r="CD89" s="139">
        <f t="shared" ca="1" si="186"/>
        <v>0.2</v>
      </c>
      <c r="CE89" s="139">
        <f t="shared" ca="1" si="186"/>
        <v>0.2</v>
      </c>
      <c r="CF89" s="139">
        <f t="shared" ca="1" si="186"/>
        <v>0.2</v>
      </c>
      <c r="CG89" s="139">
        <f t="shared" ca="1" si="186"/>
        <v>0.2</v>
      </c>
      <c r="CH89" s="139">
        <f t="shared" ref="CH89:DQ89" ca="1" si="187">$EI$9/CH84</f>
        <v>0.2</v>
      </c>
      <c r="CI89" s="139">
        <f t="shared" ca="1" si="187"/>
        <v>0.2</v>
      </c>
      <c r="CJ89" s="139">
        <f t="shared" ca="1" si="187"/>
        <v>0.2</v>
      </c>
      <c r="CK89" s="139">
        <f t="shared" ca="1" si="187"/>
        <v>0.2</v>
      </c>
      <c r="CL89" s="139">
        <f t="shared" ca="1" si="187"/>
        <v>0.2</v>
      </c>
      <c r="CM89" s="139">
        <f t="shared" ca="1" si="187"/>
        <v>0.2</v>
      </c>
      <c r="CN89" s="139">
        <f t="shared" ca="1" si="187"/>
        <v>0.2</v>
      </c>
      <c r="CO89" s="139">
        <f t="shared" ca="1" si="187"/>
        <v>0.2</v>
      </c>
      <c r="CP89" s="139">
        <f t="shared" ca="1" si="187"/>
        <v>0.2</v>
      </c>
      <c r="CQ89" s="139">
        <f t="shared" ca="1" si="187"/>
        <v>0.2</v>
      </c>
      <c r="CR89" s="139">
        <f t="shared" ca="1" si="187"/>
        <v>0.2</v>
      </c>
      <c r="CS89" s="139">
        <f t="shared" ca="1" si="187"/>
        <v>0.2</v>
      </c>
      <c r="CT89" s="139">
        <f t="shared" ca="1" si="187"/>
        <v>0.2</v>
      </c>
      <c r="CU89" s="139">
        <f t="shared" ca="1" si="187"/>
        <v>0.2</v>
      </c>
      <c r="CV89" s="139">
        <f t="shared" ca="1" si="187"/>
        <v>0.2</v>
      </c>
      <c r="CW89" s="139">
        <f t="shared" ca="1" si="187"/>
        <v>0.2</v>
      </c>
      <c r="CX89" s="139">
        <f t="shared" ca="1" si="187"/>
        <v>0.2</v>
      </c>
      <c r="CY89" s="139">
        <f t="shared" ca="1" si="187"/>
        <v>0.2</v>
      </c>
      <c r="CZ89" s="139">
        <f t="shared" ca="1" si="187"/>
        <v>0.2</v>
      </c>
      <c r="DA89" s="139">
        <f t="shared" ca="1" si="187"/>
        <v>0.2</v>
      </c>
      <c r="DB89" s="139">
        <f t="shared" ca="1" si="187"/>
        <v>0.2</v>
      </c>
      <c r="DC89" s="139">
        <f t="shared" ca="1" si="187"/>
        <v>0.2</v>
      </c>
      <c r="DD89" s="139">
        <f t="shared" ca="1" si="187"/>
        <v>0.2</v>
      </c>
      <c r="DE89" s="139">
        <f t="shared" ca="1" si="187"/>
        <v>0.2</v>
      </c>
      <c r="DF89" s="139">
        <f t="shared" ca="1" si="187"/>
        <v>0.2</v>
      </c>
      <c r="DG89" s="139">
        <f t="shared" ca="1" si="187"/>
        <v>0.2</v>
      </c>
      <c r="DH89" s="139">
        <f t="shared" ca="1" si="187"/>
        <v>0.2</v>
      </c>
      <c r="DI89" s="139">
        <f t="shared" ca="1" si="187"/>
        <v>0.2</v>
      </c>
      <c r="DJ89" s="139">
        <f t="shared" ca="1" si="187"/>
        <v>0.2</v>
      </c>
      <c r="DK89" s="139">
        <f t="shared" ca="1" si="187"/>
        <v>0.2</v>
      </c>
      <c r="DL89" s="139">
        <f t="shared" ca="1" si="187"/>
        <v>0.2</v>
      </c>
      <c r="DM89" s="139">
        <f t="shared" ca="1" si="187"/>
        <v>0.2</v>
      </c>
      <c r="DN89" s="139">
        <f t="shared" ca="1" si="187"/>
        <v>0.2</v>
      </c>
      <c r="DO89" s="139">
        <f t="shared" ca="1" si="187"/>
        <v>0.2</v>
      </c>
      <c r="DP89" s="139">
        <f t="shared" ca="1" si="187"/>
        <v>0.2</v>
      </c>
      <c r="DQ89" s="139">
        <f t="shared" ca="1" si="187"/>
        <v>0.2</v>
      </c>
      <c r="DS89" s="128" t="s">
        <v>250</v>
      </c>
      <c r="DT89" s="135">
        <f ca="1"/>
        <v>41.770799281067845</v>
      </c>
      <c r="DU89" s="135">
        <f ca="1"/>
        <v>2.1814572376780128</v>
      </c>
      <c r="DV89" s="135">
        <f ca="1"/>
        <v>-12.541699189297448</v>
      </c>
      <c r="DW89" s="135">
        <f ca="1"/>
        <v>40.921896352189741</v>
      </c>
      <c r="DX89" s="135">
        <f ca="1"/>
        <v>0.49005228028773851</v>
      </c>
      <c r="DY89" s="135">
        <f ca="1"/>
        <v>-13.925170088743103</v>
      </c>
      <c r="DZ89" s="127">
        <f ca="1"/>
        <v>2.3442437249900419</v>
      </c>
      <c r="EA89" s="127">
        <f t="shared" ca="1" si="151"/>
        <v>5.4954786421551871</v>
      </c>
      <c r="EB89" s="127">
        <f t="shared" ca="1" si="152"/>
        <v>4.8846024061142224</v>
      </c>
      <c r="EC89" s="127">
        <f ca="1"/>
        <v>0.11045800476959221</v>
      </c>
      <c r="ED89" s="127">
        <f ca="1"/>
        <v>-7.8515906556327195</v>
      </c>
      <c r="EE89" s="127">
        <f t="shared" ca="1" si="157"/>
        <v>-7.8515906556327195</v>
      </c>
      <c r="EF89" s="126">
        <f t="shared" ca="1" si="158"/>
        <v>13</v>
      </c>
      <c r="EH89" s="127"/>
      <c r="EI89" s="127"/>
      <c r="EJ89" s="127"/>
      <c r="EK89" s="127"/>
      <c r="EL89" s="128">
        <v>464</v>
      </c>
      <c r="EM89" s="237">
        <f ca="1">IF(Calculator!$C$3,OFFSET('SPD Library'!B89,0,Calculator!$C$3-1),Calculator!C90)</f>
        <v>0.29021999999999998</v>
      </c>
      <c r="EN89" s="127">
        <f ca="1">RefCalc!B89</f>
        <v>0.86582499667347568</v>
      </c>
      <c r="EO89" s="127">
        <f ca="1">RefCalc!F89</f>
        <v>1.0932246068027565</v>
      </c>
      <c r="EP89" s="127"/>
    </row>
    <row r="90" spans="21:146" ht="13.5" customHeight="1">
      <c r="U90" s="138" t="s">
        <v>97</v>
      </c>
      <c r="V90" s="139">
        <f ca="1">0.725*(1/V89)^0.2</f>
        <v>1.0003040045593807</v>
      </c>
      <c r="W90" s="139">
        <f t="shared" ref="W90:AM90" ca="1" si="188">0.725*(1/W89)^0.2</f>
        <v>1.0003040045593807</v>
      </c>
      <c r="X90" s="139">
        <f t="shared" ca="1" si="188"/>
        <v>1.0003040045593807</v>
      </c>
      <c r="Y90" s="139">
        <f t="shared" ca="1" si="188"/>
        <v>1.0003040045593807</v>
      </c>
      <c r="Z90" s="139">
        <f t="shared" ca="1" si="188"/>
        <v>1.0003040045593807</v>
      </c>
      <c r="AA90" s="139">
        <f t="shared" ca="1" si="188"/>
        <v>1.0003040045593807</v>
      </c>
      <c r="AB90" s="139">
        <f t="shared" ca="1" si="188"/>
        <v>1.0003040045593807</v>
      </c>
      <c r="AC90" s="139">
        <f t="shared" ca="1" si="188"/>
        <v>1.0003040045593807</v>
      </c>
      <c r="AD90" s="139">
        <f t="shared" ca="1" si="188"/>
        <v>1.0003040045593807</v>
      </c>
      <c r="AE90" s="139">
        <f t="shared" ca="1" si="188"/>
        <v>1.0003040045593807</v>
      </c>
      <c r="AF90" s="139">
        <f t="shared" ca="1" si="188"/>
        <v>1.0003040045593807</v>
      </c>
      <c r="AG90" s="139">
        <f t="shared" ca="1" si="188"/>
        <v>1.0003040045593807</v>
      </c>
      <c r="AH90" s="139">
        <f t="shared" ca="1" si="188"/>
        <v>1.0003040045593807</v>
      </c>
      <c r="AI90" s="139">
        <f t="shared" ca="1" si="188"/>
        <v>1.0003040045593807</v>
      </c>
      <c r="AJ90" s="139">
        <f t="shared" ca="1" si="188"/>
        <v>1.0003040045593807</v>
      </c>
      <c r="AK90" s="139">
        <f t="shared" ca="1" si="188"/>
        <v>1.0003040045593807</v>
      </c>
      <c r="AL90" s="139">
        <f t="shared" ca="1" si="188"/>
        <v>1.0003040045593807</v>
      </c>
      <c r="AM90" s="139">
        <f t="shared" ca="1" si="188"/>
        <v>1.0003040045593807</v>
      </c>
      <c r="AN90" s="139">
        <f t="shared" ref="AN90:CY90" ca="1" si="189">0.725*(1/AN89)^0.2</f>
        <v>1.0003040045593807</v>
      </c>
      <c r="AO90" s="139">
        <f t="shared" ca="1" si="189"/>
        <v>1.0003040045593807</v>
      </c>
      <c r="AP90" s="139">
        <f t="shared" ca="1" si="189"/>
        <v>1.0003040045593807</v>
      </c>
      <c r="AQ90" s="139">
        <f t="shared" ca="1" si="189"/>
        <v>1.0003040045593807</v>
      </c>
      <c r="AR90" s="139">
        <f t="shared" ca="1" si="189"/>
        <v>1.0003040045593807</v>
      </c>
      <c r="AS90" s="139">
        <f t="shared" ca="1" si="189"/>
        <v>1.0003040045593807</v>
      </c>
      <c r="AT90" s="139">
        <f t="shared" ca="1" si="189"/>
        <v>1.0003040045593807</v>
      </c>
      <c r="AU90" s="139">
        <f t="shared" ca="1" si="189"/>
        <v>1.0003040045593807</v>
      </c>
      <c r="AV90" s="139">
        <f t="shared" ca="1" si="189"/>
        <v>1.0003040045593807</v>
      </c>
      <c r="AW90" s="139">
        <f t="shared" ca="1" si="189"/>
        <v>1.0003040045593807</v>
      </c>
      <c r="AX90" s="139">
        <f t="shared" ca="1" si="189"/>
        <v>1.0003040045593807</v>
      </c>
      <c r="AY90" s="139">
        <f t="shared" ca="1" si="189"/>
        <v>1.0003040045593807</v>
      </c>
      <c r="AZ90" s="139">
        <f t="shared" ca="1" si="189"/>
        <v>1.0003040045593807</v>
      </c>
      <c r="BA90" s="139">
        <f t="shared" ca="1" si="189"/>
        <v>1.0003040045593807</v>
      </c>
      <c r="BB90" s="139">
        <f t="shared" ca="1" si="189"/>
        <v>1.0003040045593807</v>
      </c>
      <c r="BC90" s="139">
        <f t="shared" ca="1" si="189"/>
        <v>1.0003040045593807</v>
      </c>
      <c r="BD90" s="139">
        <f t="shared" ca="1" si="189"/>
        <v>1.0003040045593807</v>
      </c>
      <c r="BE90" s="139">
        <f t="shared" ca="1" si="189"/>
        <v>1.0003040045593807</v>
      </c>
      <c r="BF90" s="139">
        <f t="shared" ca="1" si="189"/>
        <v>1.0003040045593807</v>
      </c>
      <c r="BG90" s="139">
        <f t="shared" ca="1" si="189"/>
        <v>1.0003040045593807</v>
      </c>
      <c r="BH90" s="139">
        <f t="shared" ca="1" si="189"/>
        <v>1.0003040045593807</v>
      </c>
      <c r="BI90" s="139">
        <f t="shared" ca="1" si="189"/>
        <v>1.0003040045593807</v>
      </c>
      <c r="BJ90" s="139">
        <f t="shared" ca="1" si="189"/>
        <v>1.0003040045593807</v>
      </c>
      <c r="BK90" s="139">
        <f t="shared" ca="1" si="189"/>
        <v>1.0003040045593807</v>
      </c>
      <c r="BL90" s="139">
        <f t="shared" ca="1" si="189"/>
        <v>1.0003040045593807</v>
      </c>
      <c r="BM90" s="139">
        <f t="shared" ca="1" si="189"/>
        <v>1.0003040045593807</v>
      </c>
      <c r="BN90" s="139">
        <f t="shared" ca="1" si="189"/>
        <v>1.0003040045593807</v>
      </c>
      <c r="BO90" s="139">
        <f t="shared" ca="1" si="189"/>
        <v>1.0003040045593807</v>
      </c>
      <c r="BP90" s="139">
        <f t="shared" ca="1" si="189"/>
        <v>1.0003040045593807</v>
      </c>
      <c r="BQ90" s="139">
        <f t="shared" ca="1" si="189"/>
        <v>1.0003040045593807</v>
      </c>
      <c r="BR90" s="139">
        <f t="shared" ca="1" si="189"/>
        <v>1.0003040045593807</v>
      </c>
      <c r="BS90" s="139">
        <f t="shared" ca="1" si="189"/>
        <v>1.0003040045593807</v>
      </c>
      <c r="BT90" s="139">
        <f t="shared" ca="1" si="189"/>
        <v>1.0003040045593807</v>
      </c>
      <c r="BU90" s="139">
        <f t="shared" ca="1" si="189"/>
        <v>1.0003040045593807</v>
      </c>
      <c r="BV90" s="139">
        <f t="shared" ca="1" si="189"/>
        <v>1.0003040045593807</v>
      </c>
      <c r="BW90" s="139">
        <f t="shared" ca="1" si="189"/>
        <v>1.0003040045593807</v>
      </c>
      <c r="BX90" s="139">
        <f t="shared" ca="1" si="189"/>
        <v>1.0003040045593807</v>
      </c>
      <c r="BY90" s="139">
        <f t="shared" ca="1" si="189"/>
        <v>1.0003040045593807</v>
      </c>
      <c r="BZ90" s="139">
        <f t="shared" ca="1" si="189"/>
        <v>1.0003040045593807</v>
      </c>
      <c r="CA90" s="139">
        <f t="shared" ca="1" si="189"/>
        <v>1.0003040045593807</v>
      </c>
      <c r="CB90" s="139">
        <f t="shared" ca="1" si="189"/>
        <v>1.0003040045593807</v>
      </c>
      <c r="CC90" s="139">
        <f t="shared" ca="1" si="189"/>
        <v>1.0003040045593807</v>
      </c>
      <c r="CD90" s="139">
        <f t="shared" ca="1" si="189"/>
        <v>1.0003040045593807</v>
      </c>
      <c r="CE90" s="139">
        <f t="shared" ca="1" si="189"/>
        <v>1.0003040045593807</v>
      </c>
      <c r="CF90" s="139">
        <f t="shared" ca="1" si="189"/>
        <v>1.0003040045593807</v>
      </c>
      <c r="CG90" s="139">
        <f t="shared" ca="1" si="189"/>
        <v>1.0003040045593807</v>
      </c>
      <c r="CH90" s="139">
        <f t="shared" ca="1" si="189"/>
        <v>1.0003040045593807</v>
      </c>
      <c r="CI90" s="139">
        <f t="shared" ca="1" si="189"/>
        <v>1.0003040045593807</v>
      </c>
      <c r="CJ90" s="139">
        <f t="shared" ca="1" si="189"/>
        <v>1.0003040045593807</v>
      </c>
      <c r="CK90" s="139">
        <f t="shared" ca="1" si="189"/>
        <v>1.0003040045593807</v>
      </c>
      <c r="CL90" s="139">
        <f t="shared" ca="1" si="189"/>
        <v>1.0003040045593807</v>
      </c>
      <c r="CM90" s="139">
        <f t="shared" ca="1" si="189"/>
        <v>1.0003040045593807</v>
      </c>
      <c r="CN90" s="139">
        <f t="shared" ca="1" si="189"/>
        <v>1.0003040045593807</v>
      </c>
      <c r="CO90" s="139">
        <f t="shared" ca="1" si="189"/>
        <v>1.0003040045593807</v>
      </c>
      <c r="CP90" s="139">
        <f t="shared" ca="1" si="189"/>
        <v>1.0003040045593807</v>
      </c>
      <c r="CQ90" s="139">
        <f t="shared" ca="1" si="189"/>
        <v>1.0003040045593807</v>
      </c>
      <c r="CR90" s="139">
        <f t="shared" ca="1" si="189"/>
        <v>1.0003040045593807</v>
      </c>
      <c r="CS90" s="139">
        <f t="shared" ca="1" si="189"/>
        <v>1.0003040045593807</v>
      </c>
      <c r="CT90" s="139">
        <f t="shared" ca="1" si="189"/>
        <v>1.0003040045593807</v>
      </c>
      <c r="CU90" s="139">
        <f t="shared" ca="1" si="189"/>
        <v>1.0003040045593807</v>
      </c>
      <c r="CV90" s="139">
        <f t="shared" ca="1" si="189"/>
        <v>1.0003040045593807</v>
      </c>
      <c r="CW90" s="139">
        <f t="shared" ca="1" si="189"/>
        <v>1.0003040045593807</v>
      </c>
      <c r="CX90" s="139">
        <f t="shared" ca="1" si="189"/>
        <v>1.0003040045593807</v>
      </c>
      <c r="CY90" s="139">
        <f t="shared" ca="1" si="189"/>
        <v>1.0003040045593807</v>
      </c>
      <c r="CZ90" s="139">
        <f t="shared" ref="CZ90:DQ90" ca="1" si="190">0.725*(1/CZ89)^0.2</f>
        <v>1.0003040045593807</v>
      </c>
      <c r="DA90" s="139">
        <f t="shared" ca="1" si="190"/>
        <v>1.0003040045593807</v>
      </c>
      <c r="DB90" s="139">
        <f t="shared" ca="1" si="190"/>
        <v>1.0003040045593807</v>
      </c>
      <c r="DC90" s="139">
        <f t="shared" ca="1" si="190"/>
        <v>1.0003040045593807</v>
      </c>
      <c r="DD90" s="139">
        <f t="shared" ca="1" si="190"/>
        <v>1.0003040045593807</v>
      </c>
      <c r="DE90" s="139">
        <f t="shared" ca="1" si="190"/>
        <v>1.0003040045593807</v>
      </c>
      <c r="DF90" s="139">
        <f t="shared" ca="1" si="190"/>
        <v>1.0003040045593807</v>
      </c>
      <c r="DG90" s="139">
        <f t="shared" ca="1" si="190"/>
        <v>1.0003040045593807</v>
      </c>
      <c r="DH90" s="139">
        <f t="shared" ca="1" si="190"/>
        <v>1.0003040045593807</v>
      </c>
      <c r="DI90" s="139">
        <f t="shared" ca="1" si="190"/>
        <v>1.0003040045593807</v>
      </c>
      <c r="DJ90" s="139">
        <f t="shared" ca="1" si="190"/>
        <v>1.0003040045593807</v>
      </c>
      <c r="DK90" s="139">
        <f t="shared" ca="1" si="190"/>
        <v>1.0003040045593807</v>
      </c>
      <c r="DL90" s="139">
        <f t="shared" ca="1" si="190"/>
        <v>1.0003040045593807</v>
      </c>
      <c r="DM90" s="139">
        <f t="shared" ca="1" si="190"/>
        <v>1.0003040045593807</v>
      </c>
      <c r="DN90" s="139">
        <f t="shared" ca="1" si="190"/>
        <v>1.0003040045593807</v>
      </c>
      <c r="DO90" s="139">
        <f t="shared" ca="1" si="190"/>
        <v>1.0003040045593807</v>
      </c>
      <c r="DP90" s="139">
        <f t="shared" ca="1" si="190"/>
        <v>1.0003040045593807</v>
      </c>
      <c r="DQ90" s="139">
        <f t="shared" ca="1" si="190"/>
        <v>1.0003040045593807</v>
      </c>
      <c r="DS90" s="128" t="s">
        <v>251</v>
      </c>
      <c r="DT90" s="135">
        <f ca="1"/>
        <v>66.209107235424199</v>
      </c>
      <c r="DU90" s="135">
        <f ca="1"/>
        <v>5.6851450877217484</v>
      </c>
      <c r="DV90" s="135">
        <f ca="1"/>
        <v>-22.224914145216445</v>
      </c>
      <c r="DW90" s="135">
        <f ca="1"/>
        <v>64.699288112425364</v>
      </c>
      <c r="DX90" s="135">
        <f ca="1"/>
        <v>2.5766778383257045</v>
      </c>
      <c r="DY90" s="135">
        <f ca="1"/>
        <v>-24.420320306255775</v>
      </c>
      <c r="DZ90" s="127">
        <f ca="1"/>
        <v>4.0941336857350201</v>
      </c>
      <c r="EA90" s="127">
        <f t="shared" ca="1" si="151"/>
        <v>16.761930636670222</v>
      </c>
      <c r="EB90" s="127">
        <f t="shared" ca="1" si="152"/>
        <v>4.9628194823650755</v>
      </c>
      <c r="EC90" s="127">
        <f ca="1"/>
        <v>9.2113954796049932E-2</v>
      </c>
      <c r="ED90" s="127">
        <f ca="1"/>
        <v>-8.3254087367483862</v>
      </c>
      <c r="EE90" s="127">
        <f t="shared" ca="1" si="157"/>
        <v>-8.3254087367483862</v>
      </c>
      <c r="EF90" s="126">
        <f t="shared" ca="1" si="158"/>
        <v>13</v>
      </c>
      <c r="EK90" s="127"/>
      <c r="EL90" s="128">
        <v>465</v>
      </c>
      <c r="EM90" s="237">
        <f ca="1">IF(Calculator!$C$3,OFFSET('SPD Library'!B90,0,Calculator!$C$3-1),Calculator!C91)</f>
        <v>0.29196</v>
      </c>
      <c r="EN90" s="127">
        <f ca="1">RefCalc!B90</f>
        <v>0.87101600864443518</v>
      </c>
      <c r="EO90" s="127">
        <f ca="1">RefCalc!F90</f>
        <v>1.0905960715898106</v>
      </c>
      <c r="EP90" s="127"/>
    </row>
    <row r="91" spans="21:146" ht="13.5" customHeight="1">
      <c r="U91" s="138" t="s">
        <v>98</v>
      </c>
      <c r="V91" s="139">
        <f ca="1">0.725*(1/V89)^0.2</f>
        <v>1.0003040045593807</v>
      </c>
      <c r="W91" s="139">
        <f t="shared" ref="W91:AM91" ca="1" si="191">0.725*(1/W89)^0.2</f>
        <v>1.0003040045593807</v>
      </c>
      <c r="X91" s="139">
        <f t="shared" ca="1" si="191"/>
        <v>1.0003040045593807</v>
      </c>
      <c r="Y91" s="139">
        <f t="shared" ca="1" si="191"/>
        <v>1.0003040045593807</v>
      </c>
      <c r="Z91" s="139">
        <f t="shared" ca="1" si="191"/>
        <v>1.0003040045593807</v>
      </c>
      <c r="AA91" s="139">
        <f t="shared" ca="1" si="191"/>
        <v>1.0003040045593807</v>
      </c>
      <c r="AB91" s="139">
        <f t="shared" ca="1" si="191"/>
        <v>1.0003040045593807</v>
      </c>
      <c r="AC91" s="139">
        <f t="shared" ca="1" si="191"/>
        <v>1.0003040045593807</v>
      </c>
      <c r="AD91" s="139">
        <f t="shared" ca="1" si="191"/>
        <v>1.0003040045593807</v>
      </c>
      <c r="AE91" s="139">
        <f t="shared" ca="1" si="191"/>
        <v>1.0003040045593807</v>
      </c>
      <c r="AF91" s="139">
        <f t="shared" ca="1" si="191"/>
        <v>1.0003040045593807</v>
      </c>
      <c r="AG91" s="139">
        <f t="shared" ca="1" si="191"/>
        <v>1.0003040045593807</v>
      </c>
      <c r="AH91" s="139">
        <f t="shared" ca="1" si="191"/>
        <v>1.0003040045593807</v>
      </c>
      <c r="AI91" s="139">
        <f t="shared" ca="1" si="191"/>
        <v>1.0003040045593807</v>
      </c>
      <c r="AJ91" s="139">
        <f t="shared" ca="1" si="191"/>
        <v>1.0003040045593807</v>
      </c>
      <c r="AK91" s="139">
        <f t="shared" ca="1" si="191"/>
        <v>1.0003040045593807</v>
      </c>
      <c r="AL91" s="139">
        <f t="shared" ca="1" si="191"/>
        <v>1.0003040045593807</v>
      </c>
      <c r="AM91" s="139">
        <f t="shared" ca="1" si="191"/>
        <v>1.0003040045593807</v>
      </c>
      <c r="AN91" s="139">
        <f t="shared" ref="AN91:CY91" ca="1" si="192">0.725*(1/AN89)^0.2</f>
        <v>1.0003040045593807</v>
      </c>
      <c r="AO91" s="139">
        <f t="shared" ca="1" si="192"/>
        <v>1.0003040045593807</v>
      </c>
      <c r="AP91" s="139">
        <f t="shared" ca="1" si="192"/>
        <v>1.0003040045593807</v>
      </c>
      <c r="AQ91" s="139">
        <f t="shared" ca="1" si="192"/>
        <v>1.0003040045593807</v>
      </c>
      <c r="AR91" s="139">
        <f t="shared" ca="1" si="192"/>
        <v>1.0003040045593807</v>
      </c>
      <c r="AS91" s="139">
        <f t="shared" ca="1" si="192"/>
        <v>1.0003040045593807</v>
      </c>
      <c r="AT91" s="139">
        <f t="shared" ca="1" si="192"/>
        <v>1.0003040045593807</v>
      </c>
      <c r="AU91" s="139">
        <f t="shared" ca="1" si="192"/>
        <v>1.0003040045593807</v>
      </c>
      <c r="AV91" s="139">
        <f t="shared" ca="1" si="192"/>
        <v>1.0003040045593807</v>
      </c>
      <c r="AW91" s="139">
        <f t="shared" ca="1" si="192"/>
        <v>1.0003040045593807</v>
      </c>
      <c r="AX91" s="139">
        <f t="shared" ca="1" si="192"/>
        <v>1.0003040045593807</v>
      </c>
      <c r="AY91" s="139">
        <f t="shared" ca="1" si="192"/>
        <v>1.0003040045593807</v>
      </c>
      <c r="AZ91" s="139">
        <f t="shared" ca="1" si="192"/>
        <v>1.0003040045593807</v>
      </c>
      <c r="BA91" s="139">
        <f t="shared" ca="1" si="192"/>
        <v>1.0003040045593807</v>
      </c>
      <c r="BB91" s="139">
        <f t="shared" ca="1" si="192"/>
        <v>1.0003040045593807</v>
      </c>
      <c r="BC91" s="139">
        <f t="shared" ca="1" si="192"/>
        <v>1.0003040045593807</v>
      </c>
      <c r="BD91" s="139">
        <f t="shared" ca="1" si="192"/>
        <v>1.0003040045593807</v>
      </c>
      <c r="BE91" s="139">
        <f t="shared" ca="1" si="192"/>
        <v>1.0003040045593807</v>
      </c>
      <c r="BF91" s="139">
        <f t="shared" ca="1" si="192"/>
        <v>1.0003040045593807</v>
      </c>
      <c r="BG91" s="139">
        <f t="shared" ca="1" si="192"/>
        <v>1.0003040045593807</v>
      </c>
      <c r="BH91" s="139">
        <f t="shared" ca="1" si="192"/>
        <v>1.0003040045593807</v>
      </c>
      <c r="BI91" s="139">
        <f t="shared" ca="1" si="192"/>
        <v>1.0003040045593807</v>
      </c>
      <c r="BJ91" s="139">
        <f t="shared" ca="1" si="192"/>
        <v>1.0003040045593807</v>
      </c>
      <c r="BK91" s="139">
        <f t="shared" ca="1" si="192"/>
        <v>1.0003040045593807</v>
      </c>
      <c r="BL91" s="139">
        <f t="shared" ca="1" si="192"/>
        <v>1.0003040045593807</v>
      </c>
      <c r="BM91" s="139">
        <f t="shared" ca="1" si="192"/>
        <v>1.0003040045593807</v>
      </c>
      <c r="BN91" s="139">
        <f t="shared" ca="1" si="192"/>
        <v>1.0003040045593807</v>
      </c>
      <c r="BO91" s="139">
        <f t="shared" ca="1" si="192"/>
        <v>1.0003040045593807</v>
      </c>
      <c r="BP91" s="139">
        <f t="shared" ca="1" si="192"/>
        <v>1.0003040045593807</v>
      </c>
      <c r="BQ91" s="139">
        <f t="shared" ca="1" si="192"/>
        <v>1.0003040045593807</v>
      </c>
      <c r="BR91" s="139">
        <f t="shared" ca="1" si="192"/>
        <v>1.0003040045593807</v>
      </c>
      <c r="BS91" s="139">
        <f t="shared" ca="1" si="192"/>
        <v>1.0003040045593807</v>
      </c>
      <c r="BT91" s="139">
        <f t="shared" ca="1" si="192"/>
        <v>1.0003040045593807</v>
      </c>
      <c r="BU91" s="139">
        <f t="shared" ca="1" si="192"/>
        <v>1.0003040045593807</v>
      </c>
      <c r="BV91" s="139">
        <f t="shared" ca="1" si="192"/>
        <v>1.0003040045593807</v>
      </c>
      <c r="BW91" s="139">
        <f t="shared" ca="1" si="192"/>
        <v>1.0003040045593807</v>
      </c>
      <c r="BX91" s="139">
        <f t="shared" ca="1" si="192"/>
        <v>1.0003040045593807</v>
      </c>
      <c r="BY91" s="139">
        <f t="shared" ca="1" si="192"/>
        <v>1.0003040045593807</v>
      </c>
      <c r="BZ91" s="139">
        <f t="shared" ca="1" si="192"/>
        <v>1.0003040045593807</v>
      </c>
      <c r="CA91" s="139">
        <f t="shared" ca="1" si="192"/>
        <v>1.0003040045593807</v>
      </c>
      <c r="CB91" s="139">
        <f t="shared" ca="1" si="192"/>
        <v>1.0003040045593807</v>
      </c>
      <c r="CC91" s="139">
        <f t="shared" ca="1" si="192"/>
        <v>1.0003040045593807</v>
      </c>
      <c r="CD91" s="139">
        <f t="shared" ca="1" si="192"/>
        <v>1.0003040045593807</v>
      </c>
      <c r="CE91" s="139">
        <f t="shared" ca="1" si="192"/>
        <v>1.0003040045593807</v>
      </c>
      <c r="CF91" s="139">
        <f t="shared" ca="1" si="192"/>
        <v>1.0003040045593807</v>
      </c>
      <c r="CG91" s="139">
        <f t="shared" ca="1" si="192"/>
        <v>1.0003040045593807</v>
      </c>
      <c r="CH91" s="139">
        <f t="shared" ca="1" si="192"/>
        <v>1.0003040045593807</v>
      </c>
      <c r="CI91" s="139">
        <f t="shared" ca="1" si="192"/>
        <v>1.0003040045593807</v>
      </c>
      <c r="CJ91" s="139">
        <f t="shared" ca="1" si="192"/>
        <v>1.0003040045593807</v>
      </c>
      <c r="CK91" s="139">
        <f t="shared" ca="1" si="192"/>
        <v>1.0003040045593807</v>
      </c>
      <c r="CL91" s="139">
        <f t="shared" ca="1" si="192"/>
        <v>1.0003040045593807</v>
      </c>
      <c r="CM91" s="139">
        <f t="shared" ca="1" si="192"/>
        <v>1.0003040045593807</v>
      </c>
      <c r="CN91" s="139">
        <f t="shared" ca="1" si="192"/>
        <v>1.0003040045593807</v>
      </c>
      <c r="CO91" s="139">
        <f t="shared" ca="1" si="192"/>
        <v>1.0003040045593807</v>
      </c>
      <c r="CP91" s="139">
        <f t="shared" ca="1" si="192"/>
        <v>1.0003040045593807</v>
      </c>
      <c r="CQ91" s="139">
        <f t="shared" ca="1" si="192"/>
        <v>1.0003040045593807</v>
      </c>
      <c r="CR91" s="139">
        <f t="shared" ca="1" si="192"/>
        <v>1.0003040045593807</v>
      </c>
      <c r="CS91" s="139">
        <f t="shared" ca="1" si="192"/>
        <v>1.0003040045593807</v>
      </c>
      <c r="CT91" s="139">
        <f t="shared" ca="1" si="192"/>
        <v>1.0003040045593807</v>
      </c>
      <c r="CU91" s="139">
        <f t="shared" ca="1" si="192"/>
        <v>1.0003040045593807</v>
      </c>
      <c r="CV91" s="139">
        <f t="shared" ca="1" si="192"/>
        <v>1.0003040045593807</v>
      </c>
      <c r="CW91" s="139">
        <f t="shared" ca="1" si="192"/>
        <v>1.0003040045593807</v>
      </c>
      <c r="CX91" s="139">
        <f t="shared" ca="1" si="192"/>
        <v>1.0003040045593807</v>
      </c>
      <c r="CY91" s="139">
        <f t="shared" ca="1" si="192"/>
        <v>1.0003040045593807</v>
      </c>
      <c r="CZ91" s="139">
        <f t="shared" ref="CZ91:DQ91" ca="1" si="193">0.725*(1/CZ89)^0.2</f>
        <v>1.0003040045593807</v>
      </c>
      <c r="DA91" s="139">
        <f t="shared" ca="1" si="193"/>
        <v>1.0003040045593807</v>
      </c>
      <c r="DB91" s="139">
        <f t="shared" ca="1" si="193"/>
        <v>1.0003040045593807</v>
      </c>
      <c r="DC91" s="139">
        <f t="shared" ca="1" si="193"/>
        <v>1.0003040045593807</v>
      </c>
      <c r="DD91" s="139">
        <f t="shared" ca="1" si="193"/>
        <v>1.0003040045593807</v>
      </c>
      <c r="DE91" s="139">
        <f t="shared" ca="1" si="193"/>
        <v>1.0003040045593807</v>
      </c>
      <c r="DF91" s="139">
        <f t="shared" ca="1" si="193"/>
        <v>1.0003040045593807</v>
      </c>
      <c r="DG91" s="139">
        <f t="shared" ca="1" si="193"/>
        <v>1.0003040045593807</v>
      </c>
      <c r="DH91" s="139">
        <f t="shared" ca="1" si="193"/>
        <v>1.0003040045593807</v>
      </c>
      <c r="DI91" s="139">
        <f t="shared" ca="1" si="193"/>
        <v>1.0003040045593807</v>
      </c>
      <c r="DJ91" s="139">
        <f t="shared" ca="1" si="193"/>
        <v>1.0003040045593807</v>
      </c>
      <c r="DK91" s="139">
        <f t="shared" ca="1" si="193"/>
        <v>1.0003040045593807</v>
      </c>
      <c r="DL91" s="139">
        <f t="shared" ca="1" si="193"/>
        <v>1.0003040045593807</v>
      </c>
      <c r="DM91" s="139">
        <f t="shared" ca="1" si="193"/>
        <v>1.0003040045593807</v>
      </c>
      <c r="DN91" s="139">
        <f t="shared" ca="1" si="193"/>
        <v>1.0003040045593807</v>
      </c>
      <c r="DO91" s="139">
        <f t="shared" ca="1" si="193"/>
        <v>1.0003040045593807</v>
      </c>
      <c r="DP91" s="139">
        <f t="shared" ca="1" si="193"/>
        <v>1.0003040045593807</v>
      </c>
      <c r="DQ91" s="139">
        <f t="shared" ca="1" si="193"/>
        <v>1.0003040045593807</v>
      </c>
      <c r="DS91" s="128" t="s">
        <v>252</v>
      </c>
      <c r="DT91" s="135">
        <f ca="1"/>
        <v>39.948404212506887</v>
      </c>
      <c r="DU91" s="135">
        <f ca="1"/>
        <v>9.0659240338122302</v>
      </c>
      <c r="DV91" s="135">
        <f ca="1"/>
        <v>-21.72496380666681</v>
      </c>
      <c r="DW91" s="135">
        <f ca="1"/>
        <v>38.391903699864706</v>
      </c>
      <c r="DX91" s="135">
        <f ca="1"/>
        <v>7.1011971440946189</v>
      </c>
      <c r="DY91" s="135">
        <f ca="1"/>
        <v>-23.68754469575055</v>
      </c>
      <c r="DZ91" s="127">
        <f ca="1"/>
        <v>3.1834838374384016</v>
      </c>
      <c r="EA91" s="127">
        <f t="shared" ca="1" si="151"/>
        <v>10.134569343231531</v>
      </c>
      <c r="EB91" s="127">
        <f t="shared" ca="1" si="152"/>
        <v>5.1077234121727777</v>
      </c>
      <c r="EC91" s="127">
        <f ca="1"/>
        <v>6.6126091230968936E-2</v>
      </c>
      <c r="ED91" s="127">
        <f ca="1"/>
        <v>-5.9629933928621313</v>
      </c>
      <c r="EE91" s="127">
        <f t="shared" ca="1" si="157"/>
        <v>-5.9629933928621313</v>
      </c>
      <c r="EF91" s="126">
        <f t="shared" ca="1" si="158"/>
        <v>14</v>
      </c>
      <c r="EK91" s="127"/>
      <c r="EL91" s="128">
        <v>466</v>
      </c>
      <c r="EM91" s="237">
        <f ca="1">IF(Calculator!$C$3,OFFSET('SPD Library'!B91,0,Calculator!$C$3-1),Calculator!C92)</f>
        <v>0.29310999999999998</v>
      </c>
      <c r="EN91" s="127">
        <f ca="1">RefCalc!B91</f>
        <v>0.87444684988960941</v>
      </c>
      <c r="EO91" s="127">
        <f ca="1">RefCalc!F91</f>
        <v>1.0879675363768648</v>
      </c>
      <c r="EP91" s="127"/>
    </row>
    <row r="92" spans="21:146" ht="13.5" customHeight="1">
      <c r="U92" s="138" t="s">
        <v>39</v>
      </c>
      <c r="V92" s="139">
        <f ca="1">1.48+V89^(1/2)</f>
        <v>1.9272135954999579</v>
      </c>
      <c r="W92" s="139">
        <f t="shared" ref="W92:AM92" ca="1" si="194">1.48+W89^(1/2)</f>
        <v>1.9272135954999579</v>
      </c>
      <c r="X92" s="139">
        <f t="shared" ca="1" si="194"/>
        <v>1.9272135954999579</v>
      </c>
      <c r="Y92" s="139">
        <f t="shared" ca="1" si="194"/>
        <v>1.9272135954999579</v>
      </c>
      <c r="Z92" s="139">
        <f t="shared" ca="1" si="194"/>
        <v>1.9272135954999579</v>
      </c>
      <c r="AA92" s="139">
        <f t="shared" ca="1" si="194"/>
        <v>1.9272135954999579</v>
      </c>
      <c r="AB92" s="139">
        <f t="shared" ca="1" si="194"/>
        <v>1.9272135954999579</v>
      </c>
      <c r="AC92" s="139">
        <f t="shared" ca="1" si="194"/>
        <v>1.9272135954999579</v>
      </c>
      <c r="AD92" s="139">
        <f t="shared" ca="1" si="194"/>
        <v>1.9272135954999579</v>
      </c>
      <c r="AE92" s="139">
        <f t="shared" ca="1" si="194"/>
        <v>1.9272135954999579</v>
      </c>
      <c r="AF92" s="139">
        <f t="shared" ca="1" si="194"/>
        <v>1.9272135954999579</v>
      </c>
      <c r="AG92" s="139">
        <f t="shared" ca="1" si="194"/>
        <v>1.9272135954999579</v>
      </c>
      <c r="AH92" s="139">
        <f t="shared" ca="1" si="194"/>
        <v>1.9272135954999579</v>
      </c>
      <c r="AI92" s="139">
        <f t="shared" ca="1" si="194"/>
        <v>1.9272135954999579</v>
      </c>
      <c r="AJ92" s="139">
        <f t="shared" ca="1" si="194"/>
        <v>1.9272135954999579</v>
      </c>
      <c r="AK92" s="139">
        <f t="shared" ca="1" si="194"/>
        <v>1.9272135954999579</v>
      </c>
      <c r="AL92" s="139">
        <f t="shared" ca="1" si="194"/>
        <v>1.9272135954999579</v>
      </c>
      <c r="AM92" s="139">
        <f t="shared" ca="1" si="194"/>
        <v>1.9272135954999579</v>
      </c>
      <c r="AN92" s="139">
        <f t="shared" ref="AN92:CY92" ca="1" si="195">1.48+AN89^(1/2)</f>
        <v>1.9272135954999579</v>
      </c>
      <c r="AO92" s="139">
        <f t="shared" ca="1" si="195"/>
        <v>1.9272135954999579</v>
      </c>
      <c r="AP92" s="139">
        <f t="shared" ca="1" si="195"/>
        <v>1.9272135954999579</v>
      </c>
      <c r="AQ92" s="139">
        <f t="shared" ca="1" si="195"/>
        <v>1.9272135954999579</v>
      </c>
      <c r="AR92" s="139">
        <f t="shared" ca="1" si="195"/>
        <v>1.9272135954999579</v>
      </c>
      <c r="AS92" s="139">
        <f t="shared" ca="1" si="195"/>
        <v>1.9272135954999579</v>
      </c>
      <c r="AT92" s="139">
        <f t="shared" ca="1" si="195"/>
        <v>1.9272135954999579</v>
      </c>
      <c r="AU92" s="139">
        <f t="shared" ca="1" si="195"/>
        <v>1.9272135954999579</v>
      </c>
      <c r="AV92" s="139">
        <f t="shared" ca="1" si="195"/>
        <v>1.9272135954999579</v>
      </c>
      <c r="AW92" s="139">
        <f t="shared" ca="1" si="195"/>
        <v>1.9272135954999579</v>
      </c>
      <c r="AX92" s="139">
        <f t="shared" ca="1" si="195"/>
        <v>1.9272135954999579</v>
      </c>
      <c r="AY92" s="139">
        <f t="shared" ca="1" si="195"/>
        <v>1.9272135954999579</v>
      </c>
      <c r="AZ92" s="139">
        <f t="shared" ca="1" si="195"/>
        <v>1.9272135954999579</v>
      </c>
      <c r="BA92" s="139">
        <f t="shared" ca="1" si="195"/>
        <v>1.9272135954999579</v>
      </c>
      <c r="BB92" s="139">
        <f t="shared" ca="1" si="195"/>
        <v>1.9272135954999579</v>
      </c>
      <c r="BC92" s="139">
        <f t="shared" ca="1" si="195"/>
        <v>1.9272135954999579</v>
      </c>
      <c r="BD92" s="139">
        <f t="shared" ca="1" si="195"/>
        <v>1.9272135954999579</v>
      </c>
      <c r="BE92" s="139">
        <f t="shared" ca="1" si="195"/>
        <v>1.9272135954999579</v>
      </c>
      <c r="BF92" s="139">
        <f t="shared" ca="1" si="195"/>
        <v>1.9272135954999579</v>
      </c>
      <c r="BG92" s="139">
        <f t="shared" ca="1" si="195"/>
        <v>1.9272135954999579</v>
      </c>
      <c r="BH92" s="139">
        <f t="shared" ca="1" si="195"/>
        <v>1.9272135954999579</v>
      </c>
      <c r="BI92" s="139">
        <f t="shared" ca="1" si="195"/>
        <v>1.9272135954999579</v>
      </c>
      <c r="BJ92" s="139">
        <f t="shared" ca="1" si="195"/>
        <v>1.9272135954999579</v>
      </c>
      <c r="BK92" s="139">
        <f t="shared" ca="1" si="195"/>
        <v>1.9272135954999579</v>
      </c>
      <c r="BL92" s="139">
        <f t="shared" ca="1" si="195"/>
        <v>1.9272135954999579</v>
      </c>
      <c r="BM92" s="139">
        <f t="shared" ca="1" si="195"/>
        <v>1.9272135954999579</v>
      </c>
      <c r="BN92" s="139">
        <f t="shared" ca="1" si="195"/>
        <v>1.9272135954999579</v>
      </c>
      <c r="BO92" s="139">
        <f t="shared" ca="1" si="195"/>
        <v>1.9272135954999579</v>
      </c>
      <c r="BP92" s="139">
        <f t="shared" ca="1" si="195"/>
        <v>1.9272135954999579</v>
      </c>
      <c r="BQ92" s="139">
        <f t="shared" ca="1" si="195"/>
        <v>1.9272135954999579</v>
      </c>
      <c r="BR92" s="139">
        <f t="shared" ca="1" si="195"/>
        <v>1.9272135954999579</v>
      </c>
      <c r="BS92" s="139">
        <f t="shared" ca="1" si="195"/>
        <v>1.9272135954999579</v>
      </c>
      <c r="BT92" s="139">
        <f t="shared" ca="1" si="195"/>
        <v>1.9272135954999579</v>
      </c>
      <c r="BU92" s="139">
        <f t="shared" ca="1" si="195"/>
        <v>1.9272135954999579</v>
      </c>
      <c r="BV92" s="139">
        <f t="shared" ca="1" si="195"/>
        <v>1.9272135954999579</v>
      </c>
      <c r="BW92" s="139">
        <f t="shared" ca="1" si="195"/>
        <v>1.9272135954999579</v>
      </c>
      <c r="BX92" s="139">
        <f t="shared" ca="1" si="195"/>
        <v>1.9272135954999579</v>
      </c>
      <c r="BY92" s="139">
        <f t="shared" ca="1" si="195"/>
        <v>1.9272135954999579</v>
      </c>
      <c r="BZ92" s="139">
        <f t="shared" ca="1" si="195"/>
        <v>1.9272135954999579</v>
      </c>
      <c r="CA92" s="139">
        <f t="shared" ca="1" si="195"/>
        <v>1.9272135954999579</v>
      </c>
      <c r="CB92" s="139">
        <f t="shared" ca="1" si="195"/>
        <v>1.9272135954999579</v>
      </c>
      <c r="CC92" s="139">
        <f t="shared" ca="1" si="195"/>
        <v>1.9272135954999579</v>
      </c>
      <c r="CD92" s="139">
        <f t="shared" ca="1" si="195"/>
        <v>1.9272135954999579</v>
      </c>
      <c r="CE92" s="139">
        <f t="shared" ca="1" si="195"/>
        <v>1.9272135954999579</v>
      </c>
      <c r="CF92" s="139">
        <f t="shared" ca="1" si="195"/>
        <v>1.9272135954999579</v>
      </c>
      <c r="CG92" s="139">
        <f t="shared" ca="1" si="195"/>
        <v>1.9272135954999579</v>
      </c>
      <c r="CH92" s="139">
        <f t="shared" ca="1" si="195"/>
        <v>1.9272135954999579</v>
      </c>
      <c r="CI92" s="139">
        <f t="shared" ca="1" si="195"/>
        <v>1.9272135954999579</v>
      </c>
      <c r="CJ92" s="139">
        <f t="shared" ca="1" si="195"/>
        <v>1.9272135954999579</v>
      </c>
      <c r="CK92" s="139">
        <f t="shared" ca="1" si="195"/>
        <v>1.9272135954999579</v>
      </c>
      <c r="CL92" s="139">
        <f t="shared" ca="1" si="195"/>
        <v>1.9272135954999579</v>
      </c>
      <c r="CM92" s="139">
        <f t="shared" ca="1" si="195"/>
        <v>1.9272135954999579</v>
      </c>
      <c r="CN92" s="139">
        <f t="shared" ca="1" si="195"/>
        <v>1.9272135954999579</v>
      </c>
      <c r="CO92" s="139">
        <f t="shared" ca="1" si="195"/>
        <v>1.9272135954999579</v>
      </c>
      <c r="CP92" s="139">
        <f t="shared" ca="1" si="195"/>
        <v>1.9272135954999579</v>
      </c>
      <c r="CQ92" s="139">
        <f t="shared" ca="1" si="195"/>
        <v>1.9272135954999579</v>
      </c>
      <c r="CR92" s="139">
        <f t="shared" ca="1" si="195"/>
        <v>1.9272135954999579</v>
      </c>
      <c r="CS92" s="139">
        <f t="shared" ca="1" si="195"/>
        <v>1.9272135954999579</v>
      </c>
      <c r="CT92" s="139">
        <f t="shared" ca="1" si="195"/>
        <v>1.9272135954999579</v>
      </c>
      <c r="CU92" s="139">
        <f t="shared" ca="1" si="195"/>
        <v>1.9272135954999579</v>
      </c>
      <c r="CV92" s="139">
        <f t="shared" ca="1" si="195"/>
        <v>1.9272135954999579</v>
      </c>
      <c r="CW92" s="139">
        <f t="shared" ca="1" si="195"/>
        <v>1.9272135954999579</v>
      </c>
      <c r="CX92" s="139">
        <f t="shared" ca="1" si="195"/>
        <v>1.9272135954999579</v>
      </c>
      <c r="CY92" s="139">
        <f t="shared" ca="1" si="195"/>
        <v>1.9272135954999579</v>
      </c>
      <c r="CZ92" s="139">
        <f t="shared" ref="CZ92:DQ92" ca="1" si="196">1.48+CZ89^(1/2)</f>
        <v>1.9272135954999579</v>
      </c>
      <c r="DA92" s="139">
        <f t="shared" ca="1" si="196"/>
        <v>1.9272135954999579</v>
      </c>
      <c r="DB92" s="139">
        <f t="shared" ca="1" si="196"/>
        <v>1.9272135954999579</v>
      </c>
      <c r="DC92" s="139">
        <f t="shared" ca="1" si="196"/>
        <v>1.9272135954999579</v>
      </c>
      <c r="DD92" s="139">
        <f t="shared" ca="1" si="196"/>
        <v>1.9272135954999579</v>
      </c>
      <c r="DE92" s="139">
        <f t="shared" ca="1" si="196"/>
        <v>1.9272135954999579</v>
      </c>
      <c r="DF92" s="139">
        <f t="shared" ca="1" si="196"/>
        <v>1.9272135954999579</v>
      </c>
      <c r="DG92" s="139">
        <f t="shared" ca="1" si="196"/>
        <v>1.9272135954999579</v>
      </c>
      <c r="DH92" s="139">
        <f t="shared" ca="1" si="196"/>
        <v>1.9272135954999579</v>
      </c>
      <c r="DI92" s="139">
        <f t="shared" ca="1" si="196"/>
        <v>1.9272135954999579</v>
      </c>
      <c r="DJ92" s="139">
        <f t="shared" ca="1" si="196"/>
        <v>1.9272135954999579</v>
      </c>
      <c r="DK92" s="139">
        <f t="shared" ca="1" si="196"/>
        <v>1.9272135954999579</v>
      </c>
      <c r="DL92" s="139">
        <f t="shared" ca="1" si="196"/>
        <v>1.9272135954999579</v>
      </c>
      <c r="DM92" s="139">
        <f t="shared" ca="1" si="196"/>
        <v>1.9272135954999579</v>
      </c>
      <c r="DN92" s="139">
        <f t="shared" ca="1" si="196"/>
        <v>1.9272135954999579</v>
      </c>
      <c r="DO92" s="139">
        <f t="shared" ca="1" si="196"/>
        <v>1.9272135954999579</v>
      </c>
      <c r="DP92" s="139">
        <f t="shared" ca="1" si="196"/>
        <v>1.9272135954999579</v>
      </c>
      <c r="DQ92" s="139">
        <f t="shared" ca="1" si="196"/>
        <v>1.9272135954999579</v>
      </c>
      <c r="DS92" s="128" t="s">
        <v>253</v>
      </c>
      <c r="DT92" s="135">
        <f ca="1"/>
        <v>62.252551935206085</v>
      </c>
      <c r="DU92" s="135">
        <f ca="1"/>
        <v>14.29554760022479</v>
      </c>
      <c r="DV92" s="135">
        <f ca="1"/>
        <v>-18.274315113039265</v>
      </c>
      <c r="DW92" s="135">
        <f ca="1"/>
        <v>60.96794637144793</v>
      </c>
      <c r="DX92" s="135">
        <f ca="1"/>
        <v>11.915715135002458</v>
      </c>
      <c r="DY92" s="135">
        <f ca="1"/>
        <v>-20.691610839362195</v>
      </c>
      <c r="DZ92" s="127">
        <f ca="1"/>
        <v>3.6272762019818279</v>
      </c>
      <c r="EA92" s="127">
        <f t="shared" ca="1" si="151"/>
        <v>13.157132645463713</v>
      </c>
      <c r="EB92" s="127">
        <f t="shared" ca="1" si="152"/>
        <v>5.3762284265478915</v>
      </c>
      <c r="EC92" s="127">
        <f ca="1"/>
        <v>3.7795389031458057E-2</v>
      </c>
      <c r="ED92" s="127">
        <f ca="1"/>
        <v>-8.0987718376323983</v>
      </c>
      <c r="EE92" s="127">
        <f t="shared" ca="1" si="157"/>
        <v>-8.0987718376323983</v>
      </c>
      <c r="EF92" s="126">
        <f t="shared" ca="1" si="158"/>
        <v>14</v>
      </c>
      <c r="EK92" s="127"/>
      <c r="EL92" s="128">
        <v>467</v>
      </c>
      <c r="EM92" s="237">
        <f ca="1">IF(Calculator!$C$3,OFFSET('SPD Library'!B92,0,Calculator!$C$3-1),Calculator!C93)</f>
        <v>0.29425000000000001</v>
      </c>
      <c r="EN92" s="127">
        <f ca="1">RefCalc!B92</f>
        <v>0.87784785773265195</v>
      </c>
      <c r="EO92" s="127">
        <f ca="1">RefCalc!F92</f>
        <v>1.0853390011639188</v>
      </c>
      <c r="EP92" s="127"/>
    </row>
    <row r="93" spans="21:146" ht="13.5" customHeight="1">
      <c r="U93" s="138" t="s">
        <v>29</v>
      </c>
      <c r="V93" s="139">
        <f t="array" aca="1" ref="V93:V95" ca="1">MMULT($EH$17:$EJ$19,V80:V82)</f>
        <v>95.663215713011581</v>
      </c>
      <c r="W93" s="139">
        <f t="array" aca="1" ref="W93:W95" ca="1">MMULT($EH$17:$EJ$19,W80:W82)</f>
        <v>61.272360432592585</v>
      </c>
      <c r="X93" s="139">
        <f t="array" aca="1" ref="X93:X95" ca="1">MMULT($EH$17:$EJ$19,X80:X82)</f>
        <v>26.349918149579825</v>
      </c>
      <c r="Y93" s="139">
        <f t="array" aca="1" ref="Y93:Y95" ca="1">MMULT($EH$17:$EJ$19,Y80:Y82)</f>
        <v>5.4017823651055696</v>
      </c>
      <c r="Z93" s="139">
        <f t="array" aca="1" ref="Z93:Z95" ca="1">MMULT($EH$17:$EJ$19,Z80:Z82)</f>
        <v>36.761847350291681</v>
      </c>
      <c r="AA93" s="139">
        <f t="array" aca="1" ref="AA93:AA95" ca="1">MMULT($EH$17:$EJ$19,AA80:AA82)</f>
        <v>14.999572536661615</v>
      </c>
      <c r="AB93" s="139">
        <f t="array" aca="1" ref="AB93:AB95" ca="1">MMULT($EH$17:$EJ$19,AB80:AB82)</f>
        <v>16.752753675528318</v>
      </c>
      <c r="AC93" s="139">
        <f t="array" aca="1" ref="AC93:AC95" ca="1">MMULT($EH$17:$EJ$19,AC80:AC82)</f>
        <v>10.148379849240538</v>
      </c>
      <c r="AD93" s="139">
        <f t="array" aca="1" ref="AD93:AD95" ca="1">MMULT($EH$17:$EJ$19,AD80:AD82)</f>
        <v>9.4515275739688462</v>
      </c>
      <c r="AE93" s="139">
        <f t="array" aca="1" ref="AE93:AE95" ca="1">MMULT($EH$17:$EJ$19,AE80:AE82)</f>
        <v>4.6759404442238148</v>
      </c>
      <c r="AF93" s="139">
        <f t="array" aca="1" ref="AF93:AF95" ca="1">MMULT($EH$17:$EJ$19,AF80:AF82)</f>
        <v>45.212337548588089</v>
      </c>
      <c r="AG93" s="139">
        <f t="array" aca="1" ref="AG93:AG95" ca="1">MMULT($EH$17:$EJ$19,AG80:AG82)</f>
        <v>24.298111948006497</v>
      </c>
      <c r="AH93" s="139">
        <f t="array" aca="1" ref="AH93:AH95" ca="1">MMULT($EH$17:$EJ$19,AH80:AH82)</f>
        <v>30.584261284208253</v>
      </c>
      <c r="AI93" s="139">
        <f t="array" aca="1" ref="AI93:AI95" ca="1">MMULT($EH$17:$EJ$19,AI80:AI82)</f>
        <v>11.328632284479697</v>
      </c>
      <c r="AJ93" s="139">
        <f t="array" aca="1" ref="AJ93:AJ95" ca="1">MMULT($EH$17:$EJ$19,AJ80:AJ82)</f>
        <v>41.281444463194752</v>
      </c>
      <c r="AK93" s="139">
        <f t="array" aca="1" ref="AK93:AK95" ca="1">MMULT($EH$17:$EJ$19,AK80:AK82)</f>
        <v>37.173933298357397</v>
      </c>
      <c r="AL93" s="139">
        <f t="array" aca="1" ref="AL93:AL95" ca="1">MMULT($EH$17:$EJ$19,AL80:AL82)</f>
        <v>14.085531293107092</v>
      </c>
      <c r="AM93" s="139">
        <f t="array" aca="1" ref="AM93:AM95" ca="1">MMULT($EH$17:$EJ$19,AM80:AM82)</f>
        <v>16.431905331485183</v>
      </c>
      <c r="AN93" s="139">
        <f t="array" aca="1" ref="AN93:AN95" ca="1">MMULT($EH$17:$EJ$19,AN80:AN82)</f>
        <v>21.043221938879014</v>
      </c>
      <c r="AO93" s="139">
        <f t="array" aca="1" ref="AO93:AO95" ca="1">MMULT($EH$17:$EJ$19,AO80:AO82)</f>
        <v>40.726150604438089</v>
      </c>
      <c r="AP93" s="139">
        <f t="array" aca="1" ref="AP93:AP95" ca="1">MMULT($EH$17:$EJ$19,AP80:AP82)</f>
        <v>31.902003969005158</v>
      </c>
      <c r="AQ93" s="139">
        <f t="array" aca="1" ref="AQ93:AQ95" ca="1">MMULT($EH$17:$EJ$19,AQ80:AQ82)</f>
        <v>67.282979730886026</v>
      </c>
      <c r="AR93" s="139">
        <f t="array" aca="1" ref="AR93:AR95" ca="1">MMULT($EH$17:$EJ$19,AR80:AR82)</f>
        <v>51.653122728902389</v>
      </c>
      <c r="AS93" s="139">
        <f t="array" aca="1" ref="AS93:AS95" ca="1">MMULT($EH$17:$EJ$19,AS80:AS82)</f>
        <v>75.318142581376236</v>
      </c>
      <c r="AT93" s="139">
        <f t="array" aca="1" ref="AT93:AT95" ca="1">MMULT($EH$17:$EJ$19,AT80:AT82)</f>
        <v>75.963510554082333</v>
      </c>
      <c r="AU93" s="139">
        <f t="array" aca="1" ref="AU93:AU95" ca="1">MMULT($EH$17:$EJ$19,AU80:AU82)</f>
        <v>41.589992044007502</v>
      </c>
      <c r="AV93" s="139">
        <f t="array" aca="1" ref="AV93:AV95" ca="1">MMULT($EH$17:$EJ$19,AV80:AV82)</f>
        <v>74.004219803324418</v>
      </c>
      <c r="AW93" s="139">
        <f t="array" aca="1" ref="AW93:AW95" ca="1">MMULT($EH$17:$EJ$19,AW80:AW82)</f>
        <v>41.059923266657051</v>
      </c>
      <c r="AX93" s="139">
        <f t="array" aca="1" ref="AX93:AX95" ca="1">MMULT($EH$17:$EJ$19,AX80:AX82)</f>
        <v>11.157834272436498</v>
      </c>
      <c r="AY93" s="139">
        <f t="array" aca="1" ref="AY93:AY95" ca="1">MMULT($EH$17:$EJ$19,AY80:AY82)</f>
        <v>66.572263057085493</v>
      </c>
      <c r="AZ93" s="139">
        <f t="array" aca="1" ref="AZ93:AZ95" ca="1">MMULT($EH$17:$EJ$19,AZ80:AZ82)</f>
        <v>29.447886871747723</v>
      </c>
      <c r="BA93" s="139">
        <f t="array" aca="1" ref="BA93:BA95" ca="1">MMULT($EH$17:$EJ$19,BA80:BA82)</f>
        <v>70.172837015978843</v>
      </c>
      <c r="BB93" s="139">
        <f t="array" aca="1" ref="BB93:BB95" ca="1">MMULT($EH$17:$EJ$19,BB80:BB82)</f>
        <v>45.635965493859217</v>
      </c>
      <c r="BC93" s="139">
        <f t="array" aca="1" ref="BC93:BC95" ca="1">MMULT($EH$17:$EJ$19,BC80:BC82)</f>
        <v>71.277313074108662</v>
      </c>
      <c r="BD93" s="139">
        <f t="array" aca="1" ref="BD93:BD95" ca="1">MMULT($EH$17:$EJ$19,BD80:BD82)</f>
        <v>28.519475092829637</v>
      </c>
      <c r="BE93" s="139">
        <f t="array" aca="1" ref="BE93:BE95" ca="1">MMULT($EH$17:$EJ$19,BE80:BE82)</f>
        <v>11.530570642161555</v>
      </c>
      <c r="BF93" s="139">
        <f t="array" aca="1" ref="BF93:BF95" ca="1">MMULT($EH$17:$EJ$19,BF80:BF82)</f>
        <v>51.556440967382791</v>
      </c>
      <c r="BG93" s="139">
        <f t="array" aca="1" ref="BG93:BG95" ca="1">MMULT($EH$17:$EJ$19,BG80:BG82)</f>
        <v>15.40612079211499</v>
      </c>
      <c r="BH93" s="139">
        <f t="array" aca="1" ref="BH93:BH95" ca="1">MMULT($EH$17:$EJ$19,BH80:BH82)</f>
        <v>63.328472700792929</v>
      </c>
      <c r="BI93" s="139">
        <f t="array" aca="1" ref="BI93:BI95" ca="1">MMULT($EH$17:$EJ$19,BI80:BI82)</f>
        <v>7.2320926845329971</v>
      </c>
      <c r="BJ93" s="139">
        <f t="array" aca="1" ref="BJ93:BJ95" ca="1">MMULT($EH$17:$EJ$19,BJ80:BJ82)</f>
        <v>15.564317823989136</v>
      </c>
      <c r="BK93" s="139">
        <f t="array" aca="1" ref="BK93:BK95" ca="1">MMULT($EH$17:$EJ$19,BK80:BK82)</f>
        <v>65.893952495943367</v>
      </c>
      <c r="BL93" s="139">
        <f t="array" aca="1" ref="BL93:BL95" ca="1">MMULT($EH$17:$EJ$19,BL80:BL82)</f>
        <v>35.451052209035758</v>
      </c>
      <c r="BM93" s="139">
        <f t="array" aca="1" ref="BM93:BM95" ca="1">MMULT($EH$17:$EJ$19,BM80:BM82)</f>
        <v>40.496439236676046</v>
      </c>
      <c r="BN93" s="139">
        <f t="array" aca="1" ref="BN93:BN95" ca="1">MMULT($EH$17:$EJ$19,BN80:BN82)</f>
        <v>4.7289186999190758</v>
      </c>
      <c r="BO93" s="139">
        <f t="array" aca="1" ref="BO93:BO95" ca="1">MMULT($EH$17:$EJ$19,BO80:BO82)</f>
        <v>23.321751679759409</v>
      </c>
      <c r="BP93" s="139">
        <f t="array" aca="1" ref="BP93:BP95" ca="1">MMULT($EH$17:$EJ$19,BP80:BP82)</f>
        <v>32.113455083597763</v>
      </c>
      <c r="BQ93" s="139">
        <f t="array" aca="1" ref="BQ93:BQ95" ca="1">MMULT($EH$17:$EJ$19,BQ80:BQ82)</f>
        <v>34.816599898132701</v>
      </c>
      <c r="BR93" s="139">
        <f t="array" aca="1" ref="BR93:BR95" ca="1">MMULT($EH$17:$EJ$19,BR80:BR82)</f>
        <v>47.812121097170127</v>
      </c>
      <c r="BS93" s="139">
        <f t="array" aca="1" ref="BS93:BS95" ca="1">MMULT($EH$17:$EJ$19,BS80:BS82)</f>
        <v>13.244715865969034</v>
      </c>
      <c r="BT93" s="139">
        <f t="array" aca="1" ref="BT93:BT95" ca="1">MMULT($EH$17:$EJ$19,BT80:BT82)</f>
        <v>18.651576087698775</v>
      </c>
      <c r="BU93" s="139">
        <f t="array" aca="1" ref="BU93:BU95" ca="1">MMULT($EH$17:$EJ$19,BU80:BU82)</f>
        <v>21.750942733567573</v>
      </c>
      <c r="BV93" s="139">
        <f t="array" aca="1" ref="BV93:BV95" ca="1">MMULT($EH$17:$EJ$19,BV80:BV82)</f>
        <v>9.5983211477004531</v>
      </c>
      <c r="BW93" s="139">
        <f t="array" aca="1" ref="BW93:BW95" ca="1">MMULT($EH$17:$EJ$19,BW80:BW82)</f>
        <v>14.308195098779581</v>
      </c>
      <c r="BX93" s="139">
        <f t="array" aca="1" ref="BX93:BX95" ca="1">MMULT($EH$17:$EJ$19,BX80:BX82)</f>
        <v>63.05717662642013</v>
      </c>
      <c r="BY93" s="139">
        <f t="array" aca="1" ref="BY93:BY95" ca="1">MMULT($EH$17:$EJ$19,BY80:BY82)</f>
        <v>55.370327179029843</v>
      </c>
      <c r="BZ93" s="139">
        <f t="array" aca="1" ref="BZ93:BZ95" ca="1">MMULT($EH$17:$EJ$19,BZ80:BZ82)</f>
        <v>34.767017834704831</v>
      </c>
      <c r="CA93" s="139">
        <f t="array" aca="1" ref="CA93:CA95" ca="1">MMULT($EH$17:$EJ$19,CA80:CA82)</f>
        <v>20.177528405081535</v>
      </c>
      <c r="CB93" s="139">
        <f t="array" aca="1" ref="CB93:CB95" ca="1">MMULT($EH$17:$EJ$19,CB80:CB82)</f>
        <v>17.024304049159497</v>
      </c>
      <c r="CC93" s="139">
        <f t="array" aca="1" ref="CC93:CC95" ca="1">MMULT($EH$17:$EJ$19,CC80:CC82)</f>
        <v>61.683240758603603</v>
      </c>
      <c r="CD93" s="139">
        <f t="array" aca="1" ref="CD93:CD95" ca="1">MMULT($EH$17:$EJ$19,CD80:CD82)</f>
        <v>65.158835829583353</v>
      </c>
      <c r="CE93" s="139">
        <f t="array" aca="1" ref="CE93:CE95" ca="1">MMULT($EH$17:$EJ$19,CE80:CE82)</f>
        <v>43.32325296943543</v>
      </c>
      <c r="CF93" s="139">
        <f t="array" aca="1" ref="CF93:CF95" ca="1">MMULT($EH$17:$EJ$19,CF80:CF82)</f>
        <v>30.825004808355761</v>
      </c>
      <c r="CG93" s="139">
        <f t="array" aca="1" ref="CG93:CG95" ca="1">MMULT($EH$17:$EJ$19,CG80:CG82)</f>
        <v>6.9175017445684723</v>
      </c>
      <c r="CH93" s="139">
        <f t="array" aca="1" ref="CH93:CH95" ca="1">MMULT($EH$17:$EJ$19,CH80:CH82)</f>
        <v>19.741215366123033</v>
      </c>
      <c r="CI93" s="139">
        <f t="array" aca="1" ref="CI93:CI95" ca="1">MMULT($EH$17:$EJ$19,CI80:CI82)</f>
        <v>9.2811374339707733</v>
      </c>
      <c r="CJ93" s="139">
        <f t="array" aca="1" ref="CJ93:CJ95" ca="1">MMULT($EH$17:$EJ$19,CJ80:CJ82)</f>
        <v>9.9949723271677833</v>
      </c>
      <c r="CK93" s="139">
        <f t="array" aca="1" ref="CK93:CK95" ca="1">MMULT($EH$17:$EJ$19,CK80:CK82)</f>
        <v>11.693666039330946</v>
      </c>
      <c r="CL93" s="139">
        <f t="array" aca="1" ref="CL93:CL95" ca="1">MMULT($EH$17:$EJ$19,CL80:CL82)</f>
        <v>25.508766655280358</v>
      </c>
      <c r="CM93" s="139">
        <f t="array" aca="1" ref="CM93:CM95" ca="1">MMULT($EH$17:$EJ$19,CM80:CM82)</f>
        <v>16.834706770333245</v>
      </c>
      <c r="CN93" s="139">
        <f t="array" aca="1" ref="CN93:CN95" ca="1">MMULT($EH$17:$EJ$19,CN80:CN82)</f>
        <v>34.746443557331013</v>
      </c>
      <c r="CO93" s="139">
        <f t="array" aca="1" ref="CO93:CO95" ca="1">MMULT($EH$17:$EJ$19,CO80:CO82)</f>
        <v>5.9875696635780695</v>
      </c>
      <c r="CP93" s="139">
        <f t="array" aca="1" ref="CP93:CP95" ca="1">MMULT($EH$17:$EJ$19,CP80:CP82)</f>
        <v>43.66444270437178</v>
      </c>
      <c r="CQ93" s="139">
        <f t="array" aca="1" ref="CQ93:CQ95" ca="1">MMULT($EH$17:$EJ$19,CQ80:CQ82)</f>
        <v>18.195029610894913</v>
      </c>
      <c r="CR93" s="139">
        <f t="array" aca="1" ref="CR93:CR95" ca="1">MMULT($EH$17:$EJ$19,CR80:CR82)</f>
        <v>4.491650936708945</v>
      </c>
      <c r="CS93" s="139">
        <f t="array" aca="1" ref="CS93:CS95" ca="1">MMULT($EH$17:$EJ$19,CS80:CS82)</f>
        <v>5.3859790570433752</v>
      </c>
      <c r="CT93" s="139">
        <f t="array" aca="1" ref="CT93:CT95" ca="1">MMULT($EH$17:$EJ$19,CT80:CT82)</f>
        <v>10.981200376696266</v>
      </c>
      <c r="CU93" s="139">
        <f t="array" aca="1" ref="CU93:CU95" ca="1">MMULT($EH$17:$EJ$19,CU80:CU82)</f>
        <v>10.124508944925577</v>
      </c>
      <c r="CV93" s="139">
        <f t="array" aca="1" ref="CV93:CV95" ca="1">MMULT($EH$17:$EJ$19,CV80:CV82)</f>
        <v>9.414114831579429</v>
      </c>
      <c r="CW93" s="139">
        <f t="array" aca="1" ref="CW93:CW95" ca="1">MMULT($EH$17:$EJ$19,CW80:CW82)</f>
        <v>37.452318005632378</v>
      </c>
      <c r="CX93" s="139">
        <f t="array" aca="1" ref="CX93:CX95" ca="1">MMULT($EH$17:$EJ$19,CX80:CX82)</f>
        <v>27.75008633069378</v>
      </c>
      <c r="CY93" s="139">
        <f t="array" aca="1" ref="CY93:CY95" ca="1">MMULT($EH$17:$EJ$19,CY80:CY82)</f>
        <v>9.6335458408313865</v>
      </c>
      <c r="CZ93" s="139">
        <f t="array" aca="1" ref="CZ93:CZ95" ca="1">MMULT($EH$17:$EJ$19,CZ80:CZ82)</f>
        <v>62.899041283289748</v>
      </c>
      <c r="DA93" s="139">
        <f t="array" aca="1" ref="DA93:DA95" ca="1">MMULT($EH$17:$EJ$19,DA80:DA82)</f>
        <v>38.113229420704108</v>
      </c>
      <c r="DB93" s="139">
        <f t="array" aca="1" ref="DB93:DB95" ca="1">MMULT($EH$17:$EJ$19,DB80:DB82)</f>
        <v>4.2494284482529538</v>
      </c>
      <c r="DC93" s="139">
        <f t="array" aca="1" ref="DC93:DC95" ca="1">MMULT($EH$17:$EJ$19,DC80:DC82)</f>
        <v>9.4758868215381966</v>
      </c>
      <c r="DD93" s="139">
        <f t="array" aca="1" ref="DD93:DD95" ca="1">MMULT($EH$17:$EJ$19,DD80:DD82)</f>
        <v>26.847613178083819</v>
      </c>
      <c r="DE93" s="139">
        <f t="array" aca="1" ref="DE93:DE95" ca="1">MMULT($EH$17:$EJ$19,DE80:DE82)</f>
        <v>8.1326647344859424</v>
      </c>
      <c r="DF93" s="139">
        <f t="array" aca="1" ref="DF93:DF95" ca="1">MMULT($EH$17:$EJ$19,DF80:DF82)</f>
        <v>24.712284190288333</v>
      </c>
      <c r="DG93" s="139">
        <f t="array" aca="1" ref="DG93:DG95" ca="1">MMULT($EH$17:$EJ$19,DG80:DG82)</f>
        <v>7.9884092723617464</v>
      </c>
      <c r="DH93" s="139">
        <f t="array" aca="1" ref="DH93:DH95" ca="1">MMULT($EH$17:$EJ$19,DH80:DH82)</f>
        <v>10.958045039896408</v>
      </c>
      <c r="DI93" s="139">
        <f t="array" aca="1" ref="DI93:DI95" ca="1">MMULT($EH$17:$EJ$19,DI80:DI82)</f>
        <v>50.454969707598032</v>
      </c>
      <c r="DJ93" s="139">
        <f t="array" aca="1" ref="DJ93:DJ95" ca="1">MMULT($EH$17:$EJ$19,DJ80:DJ82)</f>
        <v>18.962111675230602</v>
      </c>
      <c r="DK93" s="139">
        <f t="array" aca="1" ref="DK93:DK95" ca="1">MMULT($EH$17:$EJ$19,DK80:DK82)</f>
        <v>30.887449504471704</v>
      </c>
      <c r="DL93" s="139">
        <f t="array" aca="1" ref="DL93:DL95" ca="1">MMULT($EH$17:$EJ$19,DL80:DL82)</f>
        <v>8.2639285012158297</v>
      </c>
      <c r="DM93" s="139">
        <f t="array" aca="1" ref="DM93:DM95" ca="1">MMULT($EH$17:$EJ$19,DM80:DM82)</f>
        <v>33.965193598442141</v>
      </c>
      <c r="DN93" s="139">
        <f t="array" aca="1" ref="DN93:DN95" ca="1">MMULT($EH$17:$EJ$19,DN80:DN82)</f>
        <v>46.505312031346534</v>
      </c>
      <c r="DO93" s="139">
        <f t="array" aca="1" ref="DO93:DO95" ca="1">MMULT($EH$17:$EJ$19,DO80:DO82)</f>
        <v>18.567658757945953</v>
      </c>
      <c r="DP93" s="139">
        <f t="array" aca="1" ref="DP93:DP95" ca="1">MMULT($EH$17:$EJ$19,DP80:DP82)</f>
        <v>29.510811375155768</v>
      </c>
      <c r="DQ93" s="139">
        <f t="array" aca="1" ref="DQ93:DQ95" ca="1">MMULT($EH$17:$EJ$19,DQ80:DQ82)</f>
        <v>16.644817346697845</v>
      </c>
      <c r="DS93" s="128" t="s">
        <v>254</v>
      </c>
      <c r="DT93" s="135">
        <f ca="1"/>
        <v>37.998404971695244</v>
      </c>
      <c r="DU93" s="135">
        <f ca="1"/>
        <v>14.569874356599163</v>
      </c>
      <c r="DV93" s="135">
        <f ca="1"/>
        <v>-16.23511225999583</v>
      </c>
      <c r="DW93" s="135">
        <f ca="1"/>
        <v>36.930205603669513</v>
      </c>
      <c r="DX93" s="135">
        <f ca="1"/>
        <v>11.6641364389111</v>
      </c>
      <c r="DY93" s="135">
        <f ca="1"/>
        <v>-18.457572353916699</v>
      </c>
      <c r="DZ93" s="127">
        <f ca="1"/>
        <v>3.8109961434264781</v>
      </c>
      <c r="EA93" s="127">
        <f t="shared" ca="1" si="151"/>
        <v>14.523691605211489</v>
      </c>
      <c r="EB93" s="127">
        <f t="shared" ca="1" si="152"/>
        <v>5.443782293618483</v>
      </c>
      <c r="EC93" s="127">
        <f ca="1"/>
        <v>1.1652252581541762E-3</v>
      </c>
      <c r="ED93" s="127">
        <f ca="1"/>
        <v>-9.6151910952603998</v>
      </c>
      <c r="EE93" s="127">
        <f t="shared" ca="1" si="157"/>
        <v>-9.6151910952603998</v>
      </c>
      <c r="EF93" s="126">
        <f t="shared" ca="1" si="158"/>
        <v>14</v>
      </c>
      <c r="EK93" s="127"/>
      <c r="EL93" s="128">
        <v>468</v>
      </c>
      <c r="EM93" s="237">
        <f ca="1">IF(Calculator!$C$3,OFFSET('SPD Library'!B93,0,Calculator!$C$3-1),Calculator!C94)</f>
        <v>0.2954</v>
      </c>
      <c r="EN93" s="127">
        <f ca="1">RefCalc!B93</f>
        <v>0.88127869897782629</v>
      </c>
      <c r="EO93" s="127">
        <f ca="1">RefCalc!F93</f>
        <v>1.082710465950973</v>
      </c>
      <c r="EP93" s="127"/>
    </row>
    <row r="94" spans="21:146" ht="13.5" customHeight="1">
      <c r="U94" s="138" t="s">
        <v>19</v>
      </c>
      <c r="V94" s="139">
        <f ca="1"/>
        <v>103.68633304213175</v>
      </c>
      <c r="W94" s="139">
        <f ca="1"/>
        <v>56.578588997595176</v>
      </c>
      <c r="X94" s="139">
        <f ca="1"/>
        <v>16.845997036558408</v>
      </c>
      <c r="Y94" s="139">
        <f ca="1"/>
        <v>4.9285489562830787</v>
      </c>
      <c r="Z94" s="139">
        <f ca="1"/>
        <v>28.840972202949519</v>
      </c>
      <c r="AA94" s="139">
        <f ca="1"/>
        <v>8.4062345093602655</v>
      </c>
      <c r="AB94" s="139">
        <f ca="1"/>
        <v>13.651601881568594</v>
      </c>
      <c r="AC94" s="139">
        <f ca="1"/>
        <v>5.8060887303868753</v>
      </c>
      <c r="AD94" s="139">
        <f ca="1"/>
        <v>6.1850589192436463</v>
      </c>
      <c r="AE94" s="139">
        <f ca="1"/>
        <v>5.0085442045465207</v>
      </c>
      <c r="AF94" s="139">
        <f ca="1"/>
        <v>28.832121492119281</v>
      </c>
      <c r="AG94" s="139">
        <f ca="1"/>
        <v>13.698970541825215</v>
      </c>
      <c r="AH94" s="139">
        <f ca="1"/>
        <v>17.270905382706811</v>
      </c>
      <c r="AI94" s="139">
        <f ca="1"/>
        <v>8.819283697544094</v>
      </c>
      <c r="AJ94" s="139">
        <f ca="1"/>
        <v>41.683011293758341</v>
      </c>
      <c r="AK94" s="139">
        <f ca="1"/>
        <v>35.338953617376077</v>
      </c>
      <c r="AL94" s="139">
        <f ca="1"/>
        <v>11.650088621275675</v>
      </c>
      <c r="AM94" s="139">
        <f ca="1"/>
        <v>13.200356588730992</v>
      </c>
      <c r="AN94" s="139">
        <f ca="1"/>
        <v>19.30252871929995</v>
      </c>
      <c r="AO94" s="139">
        <f ca="1"/>
        <v>32.689092936275912</v>
      </c>
      <c r="AP94" s="139">
        <f ca="1"/>
        <v>24.976317728772671</v>
      </c>
      <c r="AQ94" s="139">
        <f ca="1"/>
        <v>55.239974156792151</v>
      </c>
      <c r="AR94" s="139">
        <f ca="1"/>
        <v>41.295638111288874</v>
      </c>
      <c r="AS94" s="139">
        <f ca="1"/>
        <v>77.163601898915772</v>
      </c>
      <c r="AT94" s="139">
        <f ca="1"/>
        <v>71.150097238596686</v>
      </c>
      <c r="AU94" s="139">
        <f ca="1"/>
        <v>34.642063586200358</v>
      </c>
      <c r="AV94" s="139">
        <f ca="1"/>
        <v>68.393553024487176</v>
      </c>
      <c r="AW94" s="139">
        <f ca="1"/>
        <v>42.597419040685388</v>
      </c>
      <c r="AX94" s="139">
        <f ca="1"/>
        <v>11.253547013231884</v>
      </c>
      <c r="AY94" s="139">
        <f ca="1"/>
        <v>66.147850389267177</v>
      </c>
      <c r="AZ94" s="139">
        <f ca="1"/>
        <v>30.771508561140571</v>
      </c>
      <c r="BA94" s="139">
        <f ca="1"/>
        <v>71.079687194380369</v>
      </c>
      <c r="BB94" s="139">
        <f ca="1"/>
        <v>45.481943205951175</v>
      </c>
      <c r="BC94" s="139">
        <f ca="1"/>
        <v>75.569767385801526</v>
      </c>
      <c r="BD94" s="139">
        <f ca="1"/>
        <v>28.680180599148464</v>
      </c>
      <c r="BE94" s="139">
        <f ca="1"/>
        <v>12.104477154240282</v>
      </c>
      <c r="BF94" s="139">
        <f ca="1"/>
        <v>56.115567083995359</v>
      </c>
      <c r="BG94" s="139">
        <f ca="1"/>
        <v>16.393626502166658</v>
      </c>
      <c r="BH94" s="139">
        <f ca="1"/>
        <v>69.798593392161095</v>
      </c>
      <c r="BI94" s="139">
        <f ca="1"/>
        <v>8.1733991628803153</v>
      </c>
      <c r="BJ94" s="139">
        <f ca="1"/>
        <v>18.045352522455367</v>
      </c>
      <c r="BK94" s="139">
        <f ca="1"/>
        <v>73.849122792769066</v>
      </c>
      <c r="BL94" s="139">
        <f ca="1"/>
        <v>42.696736167925657</v>
      </c>
      <c r="BM94" s="139">
        <f ca="1"/>
        <v>49.394162890217117</v>
      </c>
      <c r="BN94" s="139">
        <f ca="1"/>
        <v>5.1918978210265436</v>
      </c>
      <c r="BO94" s="139">
        <f ca="1"/>
        <v>29.694485286085747</v>
      </c>
      <c r="BP94" s="139">
        <f ca="1"/>
        <v>38.881049955123117</v>
      </c>
      <c r="BQ94" s="139">
        <f ca="1"/>
        <v>42.436844694514285</v>
      </c>
      <c r="BR94" s="139">
        <f ca="1"/>
        <v>59.752512985798582</v>
      </c>
      <c r="BS94" s="139">
        <f ca="1"/>
        <v>17.679486368223142</v>
      </c>
      <c r="BT94" s="139">
        <f ca="1"/>
        <v>25.200257392171142</v>
      </c>
      <c r="BU94" s="139">
        <f ca="1"/>
        <v>28.7006244092406</v>
      </c>
      <c r="BV94" s="139">
        <f ca="1"/>
        <v>14.297374424306673</v>
      </c>
      <c r="BW94" s="139">
        <f ca="1"/>
        <v>23.979533030000102</v>
      </c>
      <c r="BX94" s="139">
        <f ca="1"/>
        <v>76.219627186439993</v>
      </c>
      <c r="BY94" s="139">
        <f ca="1"/>
        <v>69.372180516965372</v>
      </c>
      <c r="BZ94" s="139">
        <f ca="1"/>
        <v>52.409916215460854</v>
      </c>
      <c r="CA94" s="139">
        <f ca="1"/>
        <v>33.375472384756236</v>
      </c>
      <c r="CB94" s="139">
        <f ca="1"/>
        <v>28.797794699506149</v>
      </c>
      <c r="CC94" s="139">
        <f ca="1"/>
        <v>75.234022158741979</v>
      </c>
      <c r="CD94" s="139">
        <f ca="1"/>
        <v>74.183393553254476</v>
      </c>
      <c r="CE94" s="139">
        <f ca="1"/>
        <v>53.532882421841855</v>
      </c>
      <c r="CF94" s="139">
        <f ca="1"/>
        <v>36.024947953434037</v>
      </c>
      <c r="CG94" s="139">
        <f ca="1"/>
        <v>7.7669618609065445</v>
      </c>
      <c r="CH94" s="139">
        <f ca="1"/>
        <v>33.052451595847366</v>
      </c>
      <c r="CI94" s="139">
        <f ca="1"/>
        <v>12.68426875401941</v>
      </c>
      <c r="CJ94" s="139">
        <f ca="1"/>
        <v>17.830072224625926</v>
      </c>
      <c r="CK94" s="139">
        <f ca="1"/>
        <v>20.691453361537825</v>
      </c>
      <c r="CL94" s="139">
        <f ca="1"/>
        <v>34.758652043174422</v>
      </c>
      <c r="CM94" s="139">
        <f ca="1"/>
        <v>20.845268278095467</v>
      </c>
      <c r="CN94" s="139">
        <f ca="1"/>
        <v>47.398308094246183</v>
      </c>
      <c r="CO94" s="139">
        <f ca="1"/>
        <v>9.4125527236838078</v>
      </c>
      <c r="CP94" s="139">
        <f ca="1"/>
        <v>50.102317613085845</v>
      </c>
      <c r="CQ94" s="139">
        <f ca="1"/>
        <v>28.315059698426015</v>
      </c>
      <c r="CR94" s="139">
        <f ca="1"/>
        <v>5.0870372088209459</v>
      </c>
      <c r="CS94" s="139">
        <f ca="1"/>
        <v>7.9681801069893341</v>
      </c>
      <c r="CT94" s="139">
        <f ca="1"/>
        <v>16.946983523054442</v>
      </c>
      <c r="CU94" s="139">
        <f ca="1"/>
        <v>14.10388383089705</v>
      </c>
      <c r="CV94" s="139">
        <f ca="1"/>
        <v>13.65706199634519</v>
      </c>
      <c r="CW94" s="139">
        <f ca="1"/>
        <v>44.45171454963937</v>
      </c>
      <c r="CX94" s="139">
        <f ca="1"/>
        <v>31.836767337656227</v>
      </c>
      <c r="CY94" s="139">
        <f ca="1"/>
        <v>11.362371652431484</v>
      </c>
      <c r="CZ94" s="139">
        <f ca="1"/>
        <v>68.745387098837682</v>
      </c>
      <c r="DA94" s="139">
        <f ca="1"/>
        <v>41.025330860257149</v>
      </c>
      <c r="DB94" s="139">
        <f ca="1"/>
        <v>4.6979649484224852</v>
      </c>
      <c r="DC94" s="139">
        <f ca="1"/>
        <v>10.491388254914078</v>
      </c>
      <c r="DD94" s="139">
        <f ca="1"/>
        <v>29.161348666550129</v>
      </c>
      <c r="DE94" s="139">
        <f ca="1"/>
        <v>7.7895148118875968</v>
      </c>
      <c r="DF94" s="139">
        <f ca="1"/>
        <v>22.921055406408971</v>
      </c>
      <c r="DG94" s="139">
        <f ca="1"/>
        <v>6.886669895707116</v>
      </c>
      <c r="DH94" s="139">
        <f ca="1"/>
        <v>8.6848506217761017</v>
      </c>
      <c r="DI94" s="139">
        <f ca="1"/>
        <v>54.833576587623092</v>
      </c>
      <c r="DJ94" s="139">
        <f ca="1"/>
        <v>19.398866455256542</v>
      </c>
      <c r="DK94" s="139">
        <f ca="1"/>
        <v>31.266097825382843</v>
      </c>
      <c r="DL94" s="139">
        <f ca="1"/>
        <v>6.8821098118181192</v>
      </c>
      <c r="DM94" s="139">
        <f ca="1"/>
        <v>33.006056425406072</v>
      </c>
      <c r="DN94" s="139">
        <f ca="1"/>
        <v>44.535922027629354</v>
      </c>
      <c r="DO94" s="139">
        <f ca="1"/>
        <v>12.943681063193534</v>
      </c>
      <c r="DP94" s="139">
        <f ca="1"/>
        <v>19.560497530774363</v>
      </c>
      <c r="DQ94" s="139">
        <f ca="1"/>
        <v>10.524783181980158</v>
      </c>
      <c r="DS94" s="128" t="s">
        <v>255</v>
      </c>
      <c r="DT94" s="135">
        <f ca="1"/>
        <v>43.388441678309874</v>
      </c>
      <c r="DU94" s="135">
        <f ca="1"/>
        <v>17.728336525076109</v>
      </c>
      <c r="DV94" s="135">
        <f ca="1"/>
        <v>-16.959107430336967</v>
      </c>
      <c r="DW94" s="135">
        <f ca="1"/>
        <v>42.271453618006881</v>
      </c>
      <c r="DX94" s="135">
        <f ca="1"/>
        <v>15.297547090585926</v>
      </c>
      <c r="DY94" s="135">
        <f ca="1"/>
        <v>-19.45113704541658</v>
      </c>
      <c r="DZ94" s="127">
        <f ca="1"/>
        <v>3.6560376371315426</v>
      </c>
      <c r="EA94" s="127">
        <f t="shared" ca="1" si="151"/>
        <v>13.366611204122393</v>
      </c>
      <c r="EB94" s="127">
        <f t="shared" ca="1" si="152"/>
        <v>5.5199595193811399</v>
      </c>
      <c r="EC94" s="127">
        <f ca="1"/>
        <v>1.1319334007096052E-2</v>
      </c>
      <c r="ED94" s="127">
        <f ca="1"/>
        <v>-8.0867383670445179</v>
      </c>
      <c r="EE94" s="127">
        <f t="shared" ca="1" si="157"/>
        <v>-8.0867383670445179</v>
      </c>
      <c r="EF94" s="126">
        <f t="shared" ca="1" si="158"/>
        <v>15</v>
      </c>
      <c r="EK94" s="127"/>
      <c r="EL94" s="128">
        <v>469</v>
      </c>
      <c r="EM94" s="237">
        <f ca="1">IF(Calculator!$C$3,OFFSET('SPD Library'!B94,0,Calculator!$C$3-1),Calculator!C95)</f>
        <v>0.29654000000000003</v>
      </c>
      <c r="EN94" s="127">
        <f ca="1">RefCalc!B94</f>
        <v>0.88467970682086872</v>
      </c>
      <c r="EO94" s="127">
        <f ca="1">RefCalc!F94</f>
        <v>1.0800819307380269</v>
      </c>
      <c r="EP94" s="127"/>
    </row>
    <row r="95" spans="21:146" ht="13.5" customHeight="1">
      <c r="U95" s="138" t="s">
        <v>10</v>
      </c>
      <c r="V95" s="139">
        <f ca="1"/>
        <v>103.11936837003391</v>
      </c>
      <c r="W95" s="139">
        <f ca="1"/>
        <v>63.687089202839388</v>
      </c>
      <c r="X95" s="139">
        <f ca="1"/>
        <v>23.966229331310743</v>
      </c>
      <c r="Y95" s="139">
        <f ca="1"/>
        <v>5.3080442360800415</v>
      </c>
      <c r="Z95" s="139">
        <f ca="1"/>
        <v>31.085246462993158</v>
      </c>
      <c r="AA95" s="139">
        <f ca="1"/>
        <v>10.404940234220662</v>
      </c>
      <c r="AB95" s="139">
        <f ca="1"/>
        <v>13.281035762545773</v>
      </c>
      <c r="AC95" s="139">
        <f ca="1"/>
        <v>5.7907417098201055</v>
      </c>
      <c r="AD95" s="139">
        <f ca="1"/>
        <v>5.9490789529920898</v>
      </c>
      <c r="AE95" s="139">
        <f ca="1"/>
        <v>4.9129835272330853</v>
      </c>
      <c r="AF95" s="139">
        <f ca="1"/>
        <v>19.346601214557388</v>
      </c>
      <c r="AG95" s="139">
        <f ca="1"/>
        <v>7.8895708455728046</v>
      </c>
      <c r="AH95" s="139">
        <f ca="1"/>
        <v>9.4300248257413752</v>
      </c>
      <c r="AI95" s="139">
        <f ca="1"/>
        <v>5.0011225273475199</v>
      </c>
      <c r="AJ95" s="139">
        <f ca="1"/>
        <v>36.826998861694165</v>
      </c>
      <c r="AK95" s="139">
        <f ca="1"/>
        <v>26.325999576581804</v>
      </c>
      <c r="AL95" s="139">
        <f ca="1"/>
        <v>5.6255504193148491</v>
      </c>
      <c r="AM95" s="139">
        <f ca="1"/>
        <v>6.2476982950912978</v>
      </c>
      <c r="AN95" s="139">
        <f ca="1"/>
        <v>11.682350963578957</v>
      </c>
      <c r="AO95" s="139">
        <f ca="1"/>
        <v>13.291755336228444</v>
      </c>
      <c r="AP95" s="139">
        <f ca="1"/>
        <v>5.2247743732721403</v>
      </c>
      <c r="AQ95" s="139">
        <f ca="1"/>
        <v>18.939878920364301</v>
      </c>
      <c r="AR95" s="139">
        <f ca="1"/>
        <v>11.405682808382585</v>
      </c>
      <c r="AS95" s="139">
        <f ca="1"/>
        <v>55.568965710383985</v>
      </c>
      <c r="AT95" s="139">
        <f ca="1"/>
        <v>30.998093473804619</v>
      </c>
      <c r="AU95" s="139">
        <f ca="1"/>
        <v>6.3227237994292436</v>
      </c>
      <c r="AV95" s="139">
        <f ca="1"/>
        <v>21.649555183911048</v>
      </c>
      <c r="AW95" s="139">
        <f ca="1"/>
        <v>24.704693103900745</v>
      </c>
      <c r="AX95" s="139">
        <f ca="1"/>
        <v>5.0301738318466169</v>
      </c>
      <c r="AY95" s="139">
        <f ca="1"/>
        <v>18.002601375143247</v>
      </c>
      <c r="AZ95" s="139">
        <f ca="1"/>
        <v>13.468215323162218</v>
      </c>
      <c r="BA95" s="139">
        <f ca="1"/>
        <v>20.069646573778847</v>
      </c>
      <c r="BB95" s="139">
        <f ca="1"/>
        <v>8.5796799245484454</v>
      </c>
      <c r="BC95" s="139">
        <f ca="1"/>
        <v>36.77545510296023</v>
      </c>
      <c r="BD95" s="139">
        <f ca="1"/>
        <v>5.9665611771100888</v>
      </c>
      <c r="BE95" s="139">
        <f ca="1"/>
        <v>5.4136900735126732</v>
      </c>
      <c r="BF95" s="139">
        <f ca="1"/>
        <v>44.03425007668563</v>
      </c>
      <c r="BG95" s="139">
        <f ca="1"/>
        <v>6.0319336798931964</v>
      </c>
      <c r="BH95" s="139">
        <f ca="1"/>
        <v>36.858321394337807</v>
      </c>
      <c r="BI95" s="139">
        <f ca="1"/>
        <v>5.6389713553639789</v>
      </c>
      <c r="BJ95" s="139">
        <f ca="1"/>
        <v>9.5410342687221483</v>
      </c>
      <c r="BK95" s="139">
        <f ca="1"/>
        <v>56.341348939822353</v>
      </c>
      <c r="BL95" s="139">
        <f ca="1"/>
        <v>9.0309972307016899</v>
      </c>
      <c r="BM95" s="139">
        <f ca="1"/>
        <v>9.6427410100953708</v>
      </c>
      <c r="BN95" s="139">
        <f ca="1"/>
        <v>4.8457159135164733</v>
      </c>
      <c r="BO95" s="139">
        <f ca="1"/>
        <v>9.2889165260540931</v>
      </c>
      <c r="BP95" s="139">
        <f ca="1"/>
        <v>17.893666881740977</v>
      </c>
      <c r="BQ95" s="139">
        <f ca="1"/>
        <v>24.919485582081602</v>
      </c>
      <c r="BR95" s="139">
        <f ca="1"/>
        <v>28.728221982338969</v>
      </c>
      <c r="BS95" s="139">
        <f ca="1"/>
        <v>7.1360818806093027</v>
      </c>
      <c r="BT95" s="139">
        <f ca="1"/>
        <v>15.406247861967417</v>
      </c>
      <c r="BU95" s="139">
        <f ca="1"/>
        <v>19.374840596977425</v>
      </c>
      <c r="BV95" s="139">
        <f ca="1"/>
        <v>7.4283022783828914</v>
      </c>
      <c r="BW95" s="139">
        <f ca="1"/>
        <v>12.986446454891691</v>
      </c>
      <c r="BX95" s="139">
        <f ca="1"/>
        <v>67.458138781447715</v>
      </c>
      <c r="BY95" s="139">
        <f ca="1"/>
        <v>61.718242220941271</v>
      </c>
      <c r="BZ95" s="139">
        <f ca="1"/>
        <v>41.486925238596619</v>
      </c>
      <c r="CA95" s="139">
        <f ca="1"/>
        <v>24.856651401982262</v>
      </c>
      <c r="CB95" s="139">
        <f ca="1"/>
        <v>23.205183152946407</v>
      </c>
      <c r="CC95" s="139">
        <f ca="1"/>
        <v>71.484431956387638</v>
      </c>
      <c r="CD95" s="139">
        <f ca="1"/>
        <v>73.185070462825237</v>
      </c>
      <c r="CE95" s="139">
        <f ca="1"/>
        <v>53.438475355244002</v>
      </c>
      <c r="CF95" s="139">
        <f ca="1"/>
        <v>35.079664927002995</v>
      </c>
      <c r="CG95" s="139">
        <f ca="1"/>
        <v>7.6486202311255118</v>
      </c>
      <c r="CH95" s="139">
        <f ca="1"/>
        <v>37.402872724706384</v>
      </c>
      <c r="CI95" s="139">
        <f ca="1"/>
        <v>14.103641795150521</v>
      </c>
      <c r="CJ95" s="139">
        <f ca="1"/>
        <v>22.831952551131867</v>
      </c>
      <c r="CK95" s="139">
        <f ca="1"/>
        <v>27.664212643592055</v>
      </c>
      <c r="CL95" s="139">
        <f ca="1"/>
        <v>43.467698519372107</v>
      </c>
      <c r="CM95" s="139">
        <f ca="1"/>
        <v>24.499774419748359</v>
      </c>
      <c r="CN95" s="139">
        <f ca="1"/>
        <v>68.316347277334103</v>
      </c>
      <c r="CO95" s="139">
        <f ca="1"/>
        <v>15.74691942927152</v>
      </c>
      <c r="CP95" s="139">
        <f ca="1"/>
        <v>54.998391104996898</v>
      </c>
      <c r="CQ95" s="139">
        <f ca="1"/>
        <v>52.277002632341002</v>
      </c>
      <c r="CR95" s="139">
        <f ca="1"/>
        <v>5.335021289494744</v>
      </c>
      <c r="CS95" s="139">
        <f ca="1"/>
        <v>15.16087994915978</v>
      </c>
      <c r="CT95" s="139">
        <f ca="1"/>
        <v>44.897207122623918</v>
      </c>
      <c r="CU95" s="139">
        <f ca="1"/>
        <v>27.301608740736846</v>
      </c>
      <c r="CV95" s="139">
        <f ca="1"/>
        <v>38.409157836091339</v>
      </c>
      <c r="CW95" s="139">
        <f ca="1"/>
        <v>65.791082225056456</v>
      </c>
      <c r="CX95" s="139">
        <f ca="1"/>
        <v>56.248227376011847</v>
      </c>
      <c r="CY95" s="139">
        <f ca="1"/>
        <v>32.806762659168534</v>
      </c>
      <c r="CZ95" s="139">
        <f ca="1"/>
        <v>79.860413821147603</v>
      </c>
      <c r="DA95" s="139">
        <f ca="1"/>
        <v>59.660701881530571</v>
      </c>
      <c r="DB95" s="139">
        <f ca="1"/>
        <v>6.0476944224383526</v>
      </c>
      <c r="DC95" s="139">
        <f ca="1"/>
        <v>15.705818242775875</v>
      </c>
      <c r="DD95" s="139">
        <f ca="1"/>
        <v>56.223385640974243</v>
      </c>
      <c r="DE95" s="139">
        <f ca="1"/>
        <v>21.629316542422913</v>
      </c>
      <c r="DF95" s="139">
        <f ca="1"/>
        <v>46.148249182187776</v>
      </c>
      <c r="DG95" s="139">
        <f ca="1"/>
        <v>16.648372675446634</v>
      </c>
      <c r="DH95" s="139">
        <f ca="1"/>
        <v>22.75495943400896</v>
      </c>
      <c r="DI95" s="139">
        <f ca="1"/>
        <v>55.368687050311834</v>
      </c>
      <c r="DJ95" s="139">
        <f ca="1"/>
        <v>27.911666122358572</v>
      </c>
      <c r="DK95" s="139">
        <f ca="1"/>
        <v>39.982233075200114</v>
      </c>
      <c r="DL95" s="139">
        <f ca="1"/>
        <v>13.74512605472246</v>
      </c>
      <c r="DM95" s="139">
        <f ca="1"/>
        <v>43.826203932564638</v>
      </c>
      <c r="DN95" s="139">
        <f ca="1"/>
        <v>56.945079069076982</v>
      </c>
      <c r="DO95" s="139">
        <f ca="1"/>
        <v>21.783001224258911</v>
      </c>
      <c r="DP95" s="139">
        <f ca="1"/>
        <v>32.334677930262728</v>
      </c>
      <c r="DQ95" s="139">
        <f ca="1"/>
        <v>19.648018146610536</v>
      </c>
      <c r="DS95" s="128" t="s">
        <v>256</v>
      </c>
      <c r="DT95" s="135">
        <f ca="1"/>
        <v>80.804867215936611</v>
      </c>
      <c r="DU95" s="135">
        <f ca="1"/>
        <v>0.7764247001929544</v>
      </c>
      <c r="DV95" s="135">
        <f ca="1"/>
        <v>-0.69498534809557766</v>
      </c>
      <c r="DW95" s="135">
        <f ca="1"/>
        <v>80.444402553286324</v>
      </c>
      <c r="DX95" s="135">
        <f ca="1"/>
        <v>-0.24264164355041976</v>
      </c>
      <c r="DY95" s="135">
        <f ca="1"/>
        <v>-1.3876342456832818</v>
      </c>
      <c r="DZ95" s="127">
        <f ca="1"/>
        <v>1.2838198788379684</v>
      </c>
      <c r="EA95" s="127">
        <f t="shared" ca="1" si="151"/>
        <v>1.648193481299536</v>
      </c>
      <c r="EB95" s="127">
        <f t="shared" ca="1" si="152"/>
        <v>5.5530785594924392</v>
      </c>
      <c r="EC95" s="127">
        <f ca="1"/>
        <v>0.35755003561681414</v>
      </c>
      <c r="ED95" s="127">
        <f ca="1"/>
        <v>-58.086423800799651</v>
      </c>
      <c r="EE95" s="127">
        <f t="shared" ca="1" si="157"/>
        <v>-58.086423800799651</v>
      </c>
      <c r="EF95" s="126">
        <f t="shared" ca="1" si="158"/>
        <v>15</v>
      </c>
      <c r="EK95" s="127"/>
      <c r="EL95" s="128">
        <v>470</v>
      </c>
      <c r="EM95" s="237">
        <f ca="1">IF(Calculator!$C$3,OFFSET('SPD Library'!B95,0,Calculator!$C$3-1),Calculator!C96)</f>
        <v>0.29769000000000001</v>
      </c>
      <c r="EN95" s="127">
        <f ca="1">RefCalc!B95</f>
        <v>0.88811054806604306</v>
      </c>
      <c r="EO95" s="127">
        <f ca="1">RefCalc!F95</f>
        <v>1.0774533955250813</v>
      </c>
      <c r="EP95" s="127"/>
    </row>
    <row r="96" spans="21:146" ht="13.5" customHeight="1">
      <c r="U96" s="138" t="s">
        <v>99</v>
      </c>
      <c r="V96" s="139">
        <f t="array" aca="1" ref="V96:V98" ca="1">MMULT($EH$17:$EJ$19,V83:V85)</f>
        <v>95.663215713011581</v>
      </c>
      <c r="W96" s="139">
        <f t="array" aca="1" ref="W96:W98" ca="1">MMULT($EH$17:$EJ$19,W83:W85)</f>
        <v>95.663215713011581</v>
      </c>
      <c r="X96" s="139">
        <f t="array" aca="1" ref="X96:X98" ca="1">MMULT($EH$17:$EJ$19,X83:X85)</f>
        <v>95.663215713011581</v>
      </c>
      <c r="Y96" s="139">
        <f t="array" aca="1" ref="Y96:Y98" ca="1">MMULT($EH$17:$EJ$19,Y83:Y85)</f>
        <v>95.663215713011581</v>
      </c>
      <c r="Z96" s="139">
        <f t="array" aca="1" ref="Z96:Z98" ca="1">MMULT($EH$17:$EJ$19,Z83:Z85)</f>
        <v>95.663215713011581</v>
      </c>
      <c r="AA96" s="139">
        <f t="array" aca="1" ref="AA96:AA98" ca="1">MMULT($EH$17:$EJ$19,AA83:AA85)</f>
        <v>95.663215713011581</v>
      </c>
      <c r="AB96" s="139">
        <f t="array" aca="1" ref="AB96:AB98" ca="1">MMULT($EH$17:$EJ$19,AB83:AB85)</f>
        <v>95.663215713011581</v>
      </c>
      <c r="AC96" s="139">
        <f t="array" aca="1" ref="AC96:AC98" ca="1">MMULT($EH$17:$EJ$19,AC83:AC85)</f>
        <v>95.663215713011581</v>
      </c>
      <c r="AD96" s="139">
        <f t="array" aca="1" ref="AD96:AD98" ca="1">MMULT($EH$17:$EJ$19,AD83:AD85)</f>
        <v>95.663215713011581</v>
      </c>
      <c r="AE96" s="139">
        <f t="array" aca="1" ref="AE96:AE98" ca="1">MMULT($EH$17:$EJ$19,AE83:AE85)</f>
        <v>95.663215713011581</v>
      </c>
      <c r="AF96" s="139">
        <f t="array" aca="1" ref="AF96:AF98" ca="1">MMULT($EH$17:$EJ$19,AF83:AF85)</f>
        <v>95.663215713011581</v>
      </c>
      <c r="AG96" s="139">
        <f t="array" aca="1" ref="AG96:AG98" ca="1">MMULT($EH$17:$EJ$19,AG83:AG85)</f>
        <v>95.663215713011581</v>
      </c>
      <c r="AH96" s="139">
        <f t="array" aca="1" ref="AH96:AH98" ca="1">MMULT($EH$17:$EJ$19,AH83:AH85)</f>
        <v>95.663215713011581</v>
      </c>
      <c r="AI96" s="139">
        <f t="array" aca="1" ref="AI96:AI98" ca="1">MMULT($EH$17:$EJ$19,AI83:AI85)</f>
        <v>95.663215713011581</v>
      </c>
      <c r="AJ96" s="139">
        <f t="array" aca="1" ref="AJ96:AJ98" ca="1">MMULT($EH$17:$EJ$19,AJ83:AJ85)</f>
        <v>95.663215713011581</v>
      </c>
      <c r="AK96" s="139">
        <f t="array" aca="1" ref="AK96:AK98" ca="1">MMULT($EH$17:$EJ$19,AK83:AK85)</f>
        <v>95.663215713011581</v>
      </c>
      <c r="AL96" s="139">
        <f t="array" aca="1" ref="AL96:AL98" ca="1">MMULT($EH$17:$EJ$19,AL83:AL85)</f>
        <v>95.663215713011581</v>
      </c>
      <c r="AM96" s="139">
        <f t="array" aca="1" ref="AM96:AM98" ca="1">MMULT($EH$17:$EJ$19,AM83:AM85)</f>
        <v>95.663215713011581</v>
      </c>
      <c r="AN96" s="139">
        <f t="array" aca="1" ref="AN96:AN98" ca="1">MMULT($EH$17:$EJ$19,AN83:AN85)</f>
        <v>95.663215713011581</v>
      </c>
      <c r="AO96" s="139">
        <f t="array" aca="1" ref="AO96:AO98" ca="1">MMULT($EH$17:$EJ$19,AO83:AO85)</f>
        <v>95.663215713011581</v>
      </c>
      <c r="AP96" s="139">
        <f t="array" aca="1" ref="AP96:AP98" ca="1">MMULT($EH$17:$EJ$19,AP83:AP85)</f>
        <v>95.663215713011581</v>
      </c>
      <c r="AQ96" s="139">
        <f t="array" aca="1" ref="AQ96:AQ98" ca="1">MMULT($EH$17:$EJ$19,AQ83:AQ85)</f>
        <v>95.663215713011581</v>
      </c>
      <c r="AR96" s="139">
        <f t="array" aca="1" ref="AR96:AR98" ca="1">MMULT($EH$17:$EJ$19,AR83:AR85)</f>
        <v>95.663215713011581</v>
      </c>
      <c r="AS96" s="139">
        <f t="array" aca="1" ref="AS96:AS98" ca="1">MMULT($EH$17:$EJ$19,AS83:AS85)</f>
        <v>95.663215713011581</v>
      </c>
      <c r="AT96" s="139">
        <f t="array" aca="1" ref="AT96:AT98" ca="1">MMULT($EH$17:$EJ$19,AT83:AT85)</f>
        <v>95.663215713011581</v>
      </c>
      <c r="AU96" s="139">
        <f t="array" aca="1" ref="AU96:AU98" ca="1">MMULT($EH$17:$EJ$19,AU83:AU85)</f>
        <v>95.663215713011581</v>
      </c>
      <c r="AV96" s="139">
        <f t="array" aca="1" ref="AV96:AV98" ca="1">MMULT($EH$17:$EJ$19,AV83:AV85)</f>
        <v>95.663215713011581</v>
      </c>
      <c r="AW96" s="139">
        <f t="array" aca="1" ref="AW96:AW98" ca="1">MMULT($EH$17:$EJ$19,AW83:AW85)</f>
        <v>95.663215713011581</v>
      </c>
      <c r="AX96" s="139">
        <f t="array" aca="1" ref="AX96:AX98" ca="1">MMULT($EH$17:$EJ$19,AX83:AX85)</f>
        <v>95.663215713011581</v>
      </c>
      <c r="AY96" s="139">
        <f t="array" aca="1" ref="AY96:AY98" ca="1">MMULT($EH$17:$EJ$19,AY83:AY85)</f>
        <v>95.663215713011581</v>
      </c>
      <c r="AZ96" s="139">
        <f t="array" aca="1" ref="AZ96:AZ98" ca="1">MMULT($EH$17:$EJ$19,AZ83:AZ85)</f>
        <v>95.663215713011581</v>
      </c>
      <c r="BA96" s="139">
        <f t="array" aca="1" ref="BA96:BA98" ca="1">MMULT($EH$17:$EJ$19,BA83:BA85)</f>
        <v>95.663215713011581</v>
      </c>
      <c r="BB96" s="139">
        <f t="array" aca="1" ref="BB96:BB98" ca="1">MMULT($EH$17:$EJ$19,BB83:BB85)</f>
        <v>95.663215713011581</v>
      </c>
      <c r="BC96" s="139">
        <f t="array" aca="1" ref="BC96:BC98" ca="1">MMULT($EH$17:$EJ$19,BC83:BC85)</f>
        <v>95.663215713011581</v>
      </c>
      <c r="BD96" s="139">
        <f t="array" aca="1" ref="BD96:BD98" ca="1">MMULT($EH$17:$EJ$19,BD83:BD85)</f>
        <v>95.663215713011581</v>
      </c>
      <c r="BE96" s="139">
        <f t="array" aca="1" ref="BE96:BE98" ca="1">MMULT($EH$17:$EJ$19,BE83:BE85)</f>
        <v>95.663215713011581</v>
      </c>
      <c r="BF96" s="139">
        <f t="array" aca="1" ref="BF96:BF98" ca="1">MMULT($EH$17:$EJ$19,BF83:BF85)</f>
        <v>95.663215713011581</v>
      </c>
      <c r="BG96" s="139">
        <f t="array" aca="1" ref="BG96:BG98" ca="1">MMULT($EH$17:$EJ$19,BG83:BG85)</f>
        <v>95.663215713011581</v>
      </c>
      <c r="BH96" s="139">
        <f t="array" aca="1" ref="BH96:BH98" ca="1">MMULT($EH$17:$EJ$19,BH83:BH85)</f>
        <v>95.663215713011581</v>
      </c>
      <c r="BI96" s="139">
        <f t="array" aca="1" ref="BI96:BI98" ca="1">MMULT($EH$17:$EJ$19,BI83:BI85)</f>
        <v>95.663215713011581</v>
      </c>
      <c r="BJ96" s="139">
        <f t="array" aca="1" ref="BJ96:BJ98" ca="1">MMULT($EH$17:$EJ$19,BJ83:BJ85)</f>
        <v>95.663215713011581</v>
      </c>
      <c r="BK96" s="139">
        <f t="array" aca="1" ref="BK96:BK98" ca="1">MMULT($EH$17:$EJ$19,BK83:BK85)</f>
        <v>95.663215713011581</v>
      </c>
      <c r="BL96" s="139">
        <f t="array" aca="1" ref="BL96:BL98" ca="1">MMULT($EH$17:$EJ$19,BL83:BL85)</f>
        <v>95.663215713011581</v>
      </c>
      <c r="BM96" s="139">
        <f t="array" aca="1" ref="BM96:BM98" ca="1">MMULT($EH$17:$EJ$19,BM83:BM85)</f>
        <v>95.663215713011581</v>
      </c>
      <c r="BN96" s="139">
        <f t="array" aca="1" ref="BN96:BN98" ca="1">MMULT($EH$17:$EJ$19,BN83:BN85)</f>
        <v>95.663215713011581</v>
      </c>
      <c r="BO96" s="139">
        <f t="array" aca="1" ref="BO96:BO98" ca="1">MMULT($EH$17:$EJ$19,BO83:BO85)</f>
        <v>95.663215713011581</v>
      </c>
      <c r="BP96" s="139">
        <f t="array" aca="1" ref="BP96:BP98" ca="1">MMULT($EH$17:$EJ$19,BP83:BP85)</f>
        <v>95.663215713011581</v>
      </c>
      <c r="BQ96" s="139">
        <f t="array" aca="1" ref="BQ96:BQ98" ca="1">MMULT($EH$17:$EJ$19,BQ83:BQ85)</f>
        <v>95.663215713011581</v>
      </c>
      <c r="BR96" s="139">
        <f t="array" aca="1" ref="BR96:BR98" ca="1">MMULT($EH$17:$EJ$19,BR83:BR85)</f>
        <v>95.663215713011581</v>
      </c>
      <c r="BS96" s="139">
        <f t="array" aca="1" ref="BS96:BS98" ca="1">MMULT($EH$17:$EJ$19,BS83:BS85)</f>
        <v>95.663215713011581</v>
      </c>
      <c r="BT96" s="139">
        <f t="array" aca="1" ref="BT96:BT98" ca="1">MMULT($EH$17:$EJ$19,BT83:BT85)</f>
        <v>95.663215713011581</v>
      </c>
      <c r="BU96" s="139">
        <f t="array" aca="1" ref="BU96:BU98" ca="1">MMULT($EH$17:$EJ$19,BU83:BU85)</f>
        <v>95.663215713011581</v>
      </c>
      <c r="BV96" s="139">
        <f t="array" aca="1" ref="BV96:BV98" ca="1">MMULT($EH$17:$EJ$19,BV83:BV85)</f>
        <v>95.663215713011581</v>
      </c>
      <c r="BW96" s="139">
        <f t="array" aca="1" ref="BW96:BW98" ca="1">MMULT($EH$17:$EJ$19,BW83:BW85)</f>
        <v>95.663215713011581</v>
      </c>
      <c r="BX96" s="139">
        <f t="array" aca="1" ref="BX96:BX98" ca="1">MMULT($EH$17:$EJ$19,BX83:BX85)</f>
        <v>95.663215713011581</v>
      </c>
      <c r="BY96" s="139">
        <f t="array" aca="1" ref="BY96:BY98" ca="1">MMULT($EH$17:$EJ$19,BY83:BY85)</f>
        <v>95.663215713011581</v>
      </c>
      <c r="BZ96" s="139">
        <f t="array" aca="1" ref="BZ96:BZ98" ca="1">MMULT($EH$17:$EJ$19,BZ83:BZ85)</f>
        <v>95.663215713011581</v>
      </c>
      <c r="CA96" s="139">
        <f t="array" aca="1" ref="CA96:CA98" ca="1">MMULT($EH$17:$EJ$19,CA83:CA85)</f>
        <v>95.663215713011581</v>
      </c>
      <c r="CB96" s="139">
        <f t="array" aca="1" ref="CB96:CB98" ca="1">MMULT($EH$17:$EJ$19,CB83:CB85)</f>
        <v>95.663215713011581</v>
      </c>
      <c r="CC96" s="139">
        <f t="array" aca="1" ref="CC96:CC98" ca="1">MMULT($EH$17:$EJ$19,CC83:CC85)</f>
        <v>95.663215713011581</v>
      </c>
      <c r="CD96" s="139">
        <f t="array" aca="1" ref="CD96:CD98" ca="1">MMULT($EH$17:$EJ$19,CD83:CD85)</f>
        <v>95.663215713011581</v>
      </c>
      <c r="CE96" s="139">
        <f t="array" aca="1" ref="CE96:CE98" ca="1">MMULT($EH$17:$EJ$19,CE83:CE85)</f>
        <v>95.663215713011581</v>
      </c>
      <c r="CF96" s="139">
        <f t="array" aca="1" ref="CF96:CF98" ca="1">MMULT($EH$17:$EJ$19,CF83:CF85)</f>
        <v>95.663215713011581</v>
      </c>
      <c r="CG96" s="139">
        <f t="array" aca="1" ref="CG96:CG98" ca="1">MMULT($EH$17:$EJ$19,CG83:CG85)</f>
        <v>95.663215713011581</v>
      </c>
      <c r="CH96" s="139">
        <f t="array" aca="1" ref="CH96:CH98" ca="1">MMULT($EH$17:$EJ$19,CH83:CH85)</f>
        <v>95.663215713011581</v>
      </c>
      <c r="CI96" s="139">
        <f t="array" aca="1" ref="CI96:CI98" ca="1">MMULT($EH$17:$EJ$19,CI83:CI85)</f>
        <v>95.663215713011581</v>
      </c>
      <c r="CJ96" s="139">
        <f t="array" aca="1" ref="CJ96:CJ98" ca="1">MMULT($EH$17:$EJ$19,CJ83:CJ85)</f>
        <v>95.663215713011581</v>
      </c>
      <c r="CK96" s="139">
        <f t="array" aca="1" ref="CK96:CK98" ca="1">MMULT($EH$17:$EJ$19,CK83:CK85)</f>
        <v>95.663215713011581</v>
      </c>
      <c r="CL96" s="139">
        <f t="array" aca="1" ref="CL96:CL98" ca="1">MMULT($EH$17:$EJ$19,CL83:CL85)</f>
        <v>95.663215713011581</v>
      </c>
      <c r="CM96" s="139">
        <f t="array" aca="1" ref="CM96:CM98" ca="1">MMULT($EH$17:$EJ$19,CM83:CM85)</f>
        <v>95.663215713011581</v>
      </c>
      <c r="CN96" s="139">
        <f t="array" aca="1" ref="CN96:CN98" ca="1">MMULT($EH$17:$EJ$19,CN83:CN85)</f>
        <v>95.663215713011581</v>
      </c>
      <c r="CO96" s="139">
        <f t="array" aca="1" ref="CO96:CO98" ca="1">MMULT($EH$17:$EJ$19,CO83:CO85)</f>
        <v>95.663215713011581</v>
      </c>
      <c r="CP96" s="139">
        <f t="array" aca="1" ref="CP96:CP98" ca="1">MMULT($EH$17:$EJ$19,CP83:CP85)</f>
        <v>95.663215713011581</v>
      </c>
      <c r="CQ96" s="139">
        <f t="array" aca="1" ref="CQ96:CQ98" ca="1">MMULT($EH$17:$EJ$19,CQ83:CQ85)</f>
        <v>95.663215713011581</v>
      </c>
      <c r="CR96" s="139">
        <f t="array" aca="1" ref="CR96:CR98" ca="1">MMULT($EH$17:$EJ$19,CR83:CR85)</f>
        <v>95.663215713011581</v>
      </c>
      <c r="CS96" s="139">
        <f t="array" aca="1" ref="CS96:CS98" ca="1">MMULT($EH$17:$EJ$19,CS83:CS85)</f>
        <v>95.663215713011581</v>
      </c>
      <c r="CT96" s="139">
        <f t="array" aca="1" ref="CT96:CT98" ca="1">MMULT($EH$17:$EJ$19,CT83:CT85)</f>
        <v>95.663215713011581</v>
      </c>
      <c r="CU96" s="139">
        <f t="array" aca="1" ref="CU96:CU98" ca="1">MMULT($EH$17:$EJ$19,CU83:CU85)</f>
        <v>95.663215713011581</v>
      </c>
      <c r="CV96" s="139">
        <f t="array" aca="1" ref="CV96:CV98" ca="1">MMULT($EH$17:$EJ$19,CV83:CV85)</f>
        <v>95.663215713011581</v>
      </c>
      <c r="CW96" s="139">
        <f t="array" aca="1" ref="CW96:CW98" ca="1">MMULT($EH$17:$EJ$19,CW83:CW85)</f>
        <v>95.663215713011581</v>
      </c>
      <c r="CX96" s="139">
        <f t="array" aca="1" ref="CX96:CX98" ca="1">MMULT($EH$17:$EJ$19,CX83:CX85)</f>
        <v>95.663215713011581</v>
      </c>
      <c r="CY96" s="139">
        <f t="array" aca="1" ref="CY96:CY98" ca="1">MMULT($EH$17:$EJ$19,CY83:CY85)</f>
        <v>95.663215713011581</v>
      </c>
      <c r="CZ96" s="139">
        <f t="array" aca="1" ref="CZ96:CZ98" ca="1">MMULT($EH$17:$EJ$19,CZ83:CZ85)</f>
        <v>95.663215713011581</v>
      </c>
      <c r="DA96" s="139">
        <f t="array" aca="1" ref="DA96:DA98" ca="1">MMULT($EH$17:$EJ$19,DA83:DA85)</f>
        <v>95.663215713011581</v>
      </c>
      <c r="DB96" s="139">
        <f t="array" aca="1" ref="DB96:DB98" ca="1">MMULT($EH$17:$EJ$19,DB83:DB85)</f>
        <v>95.663215713011581</v>
      </c>
      <c r="DC96" s="139">
        <f t="array" aca="1" ref="DC96:DC98" ca="1">MMULT($EH$17:$EJ$19,DC83:DC85)</f>
        <v>95.663215713011581</v>
      </c>
      <c r="DD96" s="139">
        <f t="array" aca="1" ref="DD96:DD98" ca="1">MMULT($EH$17:$EJ$19,DD83:DD85)</f>
        <v>95.663215713011581</v>
      </c>
      <c r="DE96" s="139">
        <f t="array" aca="1" ref="DE96:DE98" ca="1">MMULT($EH$17:$EJ$19,DE83:DE85)</f>
        <v>95.663215713011581</v>
      </c>
      <c r="DF96" s="139">
        <f t="array" aca="1" ref="DF96:DF98" ca="1">MMULT($EH$17:$EJ$19,DF83:DF85)</f>
        <v>95.663215713011581</v>
      </c>
      <c r="DG96" s="139">
        <f t="array" aca="1" ref="DG96:DG98" ca="1">MMULT($EH$17:$EJ$19,DG83:DG85)</f>
        <v>95.663215713011581</v>
      </c>
      <c r="DH96" s="139">
        <f t="array" aca="1" ref="DH96:DH98" ca="1">MMULT($EH$17:$EJ$19,DH83:DH85)</f>
        <v>95.663215713011581</v>
      </c>
      <c r="DI96" s="139">
        <f t="array" aca="1" ref="DI96:DI98" ca="1">MMULT($EH$17:$EJ$19,DI83:DI85)</f>
        <v>95.663215713011581</v>
      </c>
      <c r="DJ96" s="139">
        <f t="array" aca="1" ref="DJ96:DJ98" ca="1">MMULT($EH$17:$EJ$19,DJ83:DJ85)</f>
        <v>95.663215713011581</v>
      </c>
      <c r="DK96" s="139">
        <f t="array" aca="1" ref="DK96:DK98" ca="1">MMULT($EH$17:$EJ$19,DK83:DK85)</f>
        <v>95.663215713011581</v>
      </c>
      <c r="DL96" s="139">
        <f t="array" aca="1" ref="DL96:DL98" ca="1">MMULT($EH$17:$EJ$19,DL83:DL85)</f>
        <v>95.663215713011581</v>
      </c>
      <c r="DM96" s="139">
        <f t="array" aca="1" ref="DM96:DM98" ca="1">MMULT($EH$17:$EJ$19,DM83:DM85)</f>
        <v>95.663215713011581</v>
      </c>
      <c r="DN96" s="139">
        <f t="array" aca="1" ref="DN96:DN98" ca="1">MMULT($EH$17:$EJ$19,DN83:DN85)</f>
        <v>95.663215713011581</v>
      </c>
      <c r="DO96" s="139">
        <f t="array" aca="1" ref="DO96:DO98" ca="1">MMULT($EH$17:$EJ$19,DO83:DO85)</f>
        <v>95.663215713011581</v>
      </c>
      <c r="DP96" s="139">
        <f t="array" aca="1" ref="DP96:DP98" ca="1">MMULT($EH$17:$EJ$19,DP83:DP85)</f>
        <v>95.663215713011581</v>
      </c>
      <c r="DQ96" s="139">
        <f t="array" aca="1" ref="DQ96:DQ98" ca="1">MMULT($EH$17:$EJ$19,DQ83:DQ85)</f>
        <v>95.663215713011581</v>
      </c>
      <c r="DS96" s="128" t="s">
        <v>257</v>
      </c>
      <c r="DT96" s="135">
        <f ca="1"/>
        <v>56.474903540642309</v>
      </c>
      <c r="DU96" s="135">
        <f ca="1"/>
        <v>10.893442072276784</v>
      </c>
      <c r="DV96" s="135">
        <f ca="1"/>
        <v>-9.2940538372554062</v>
      </c>
      <c r="DW96" s="135">
        <f ca="1"/>
        <v>54.696698283355794</v>
      </c>
      <c r="DX96" s="135">
        <f ca="1"/>
        <v>6.0965697520065989</v>
      </c>
      <c r="DY96" s="135">
        <f ca="1"/>
        <v>-12.827653316139312</v>
      </c>
      <c r="DZ96" s="127">
        <f ca="1"/>
        <v>6.2175817864491565</v>
      </c>
      <c r="EA96" s="127">
        <f t="shared" ca="1" si="151"/>
        <v>38.658323271184287</v>
      </c>
      <c r="EB96" s="127">
        <f t="shared" ca="1" si="152"/>
        <v>5.5768486780449642</v>
      </c>
      <c r="EC96" s="127">
        <f ca="1"/>
        <v>-9.5429357343300714E-3</v>
      </c>
      <c r="ED96" s="127">
        <f ca="1"/>
        <v>-24.109659236951472</v>
      </c>
      <c r="EE96" s="127">
        <f t="shared" ca="1" si="157"/>
        <v>-24.109659236951472</v>
      </c>
      <c r="EF96" s="126">
        <f t="shared" ca="1" si="158"/>
        <v>15</v>
      </c>
      <c r="EK96" s="127"/>
      <c r="EL96" s="128">
        <v>471</v>
      </c>
      <c r="EM96" s="237">
        <f ca="1">IF(Calculator!$C$3,OFFSET('SPD Library'!B96,0,Calculator!$C$3-1),Calculator!C97)</f>
        <v>0.29837000000000002</v>
      </c>
      <c r="EN96" s="127">
        <f ca="1">RefCalc!B96</f>
        <v>0.89013921941101559</v>
      </c>
      <c r="EO96" s="127">
        <f ca="1">RefCalc!F96</f>
        <v>1.0785832961361472</v>
      </c>
      <c r="EP96" s="127"/>
    </row>
    <row r="97" spans="21:146" ht="13.5" customHeight="1">
      <c r="U97" s="138" t="s">
        <v>100</v>
      </c>
      <c r="V97" s="139">
        <f ca="1"/>
        <v>103.68633304213175</v>
      </c>
      <c r="W97" s="139">
        <f ca="1"/>
        <v>103.68633304213175</v>
      </c>
      <c r="X97" s="139">
        <f ca="1"/>
        <v>103.68633304213175</v>
      </c>
      <c r="Y97" s="139">
        <f ca="1"/>
        <v>103.68633304213175</v>
      </c>
      <c r="Z97" s="139">
        <f ca="1"/>
        <v>103.68633304213175</v>
      </c>
      <c r="AA97" s="139">
        <f ca="1"/>
        <v>103.68633304213175</v>
      </c>
      <c r="AB97" s="139">
        <f ca="1"/>
        <v>103.68633304213175</v>
      </c>
      <c r="AC97" s="139">
        <f ca="1"/>
        <v>103.68633304213175</v>
      </c>
      <c r="AD97" s="139">
        <f ca="1"/>
        <v>103.68633304213175</v>
      </c>
      <c r="AE97" s="139">
        <f ca="1"/>
        <v>103.68633304213175</v>
      </c>
      <c r="AF97" s="139">
        <f ca="1"/>
        <v>103.68633304213175</v>
      </c>
      <c r="AG97" s="139">
        <f ca="1"/>
        <v>103.68633304213175</v>
      </c>
      <c r="AH97" s="139">
        <f ca="1"/>
        <v>103.68633304213175</v>
      </c>
      <c r="AI97" s="139">
        <f ca="1"/>
        <v>103.68633304213175</v>
      </c>
      <c r="AJ97" s="139">
        <f ca="1"/>
        <v>103.68633304213175</v>
      </c>
      <c r="AK97" s="139">
        <f ca="1"/>
        <v>103.68633304213175</v>
      </c>
      <c r="AL97" s="139">
        <f ca="1"/>
        <v>103.68633304213175</v>
      </c>
      <c r="AM97" s="139">
        <f ca="1"/>
        <v>103.68633304213175</v>
      </c>
      <c r="AN97" s="139">
        <f ca="1"/>
        <v>103.68633304213175</v>
      </c>
      <c r="AO97" s="139">
        <f ca="1"/>
        <v>103.68633304213175</v>
      </c>
      <c r="AP97" s="139">
        <f ca="1"/>
        <v>103.68633304213175</v>
      </c>
      <c r="AQ97" s="139">
        <f ca="1"/>
        <v>103.68633304213175</v>
      </c>
      <c r="AR97" s="139">
        <f ca="1"/>
        <v>103.68633304213175</v>
      </c>
      <c r="AS97" s="139">
        <f ca="1"/>
        <v>103.68633304213175</v>
      </c>
      <c r="AT97" s="139">
        <f ca="1"/>
        <v>103.68633304213175</v>
      </c>
      <c r="AU97" s="139">
        <f ca="1"/>
        <v>103.68633304213175</v>
      </c>
      <c r="AV97" s="139">
        <f ca="1"/>
        <v>103.68633304213175</v>
      </c>
      <c r="AW97" s="139">
        <f ca="1"/>
        <v>103.68633304213175</v>
      </c>
      <c r="AX97" s="139">
        <f ca="1"/>
        <v>103.68633304213175</v>
      </c>
      <c r="AY97" s="139">
        <f ca="1"/>
        <v>103.68633304213175</v>
      </c>
      <c r="AZ97" s="139">
        <f ca="1"/>
        <v>103.68633304213175</v>
      </c>
      <c r="BA97" s="139">
        <f ca="1"/>
        <v>103.68633304213175</v>
      </c>
      <c r="BB97" s="139">
        <f ca="1"/>
        <v>103.68633304213175</v>
      </c>
      <c r="BC97" s="139">
        <f ca="1"/>
        <v>103.68633304213175</v>
      </c>
      <c r="BD97" s="139">
        <f ca="1"/>
        <v>103.68633304213175</v>
      </c>
      <c r="BE97" s="139">
        <f ca="1"/>
        <v>103.68633304213175</v>
      </c>
      <c r="BF97" s="139">
        <f ca="1"/>
        <v>103.68633304213175</v>
      </c>
      <c r="BG97" s="139">
        <f ca="1"/>
        <v>103.68633304213175</v>
      </c>
      <c r="BH97" s="139">
        <f ca="1"/>
        <v>103.68633304213175</v>
      </c>
      <c r="BI97" s="139">
        <f ca="1"/>
        <v>103.68633304213175</v>
      </c>
      <c r="BJ97" s="139">
        <f ca="1"/>
        <v>103.68633304213175</v>
      </c>
      <c r="BK97" s="139">
        <f ca="1"/>
        <v>103.68633304213175</v>
      </c>
      <c r="BL97" s="139">
        <f ca="1"/>
        <v>103.68633304213175</v>
      </c>
      <c r="BM97" s="139">
        <f ca="1"/>
        <v>103.68633304213175</v>
      </c>
      <c r="BN97" s="139">
        <f ca="1"/>
        <v>103.68633304213175</v>
      </c>
      <c r="BO97" s="139">
        <f ca="1"/>
        <v>103.68633304213175</v>
      </c>
      <c r="BP97" s="139">
        <f ca="1"/>
        <v>103.68633304213175</v>
      </c>
      <c r="BQ97" s="139">
        <f ca="1"/>
        <v>103.68633304213175</v>
      </c>
      <c r="BR97" s="139">
        <f ca="1"/>
        <v>103.68633304213175</v>
      </c>
      <c r="BS97" s="139">
        <f ca="1"/>
        <v>103.68633304213175</v>
      </c>
      <c r="BT97" s="139">
        <f ca="1"/>
        <v>103.68633304213175</v>
      </c>
      <c r="BU97" s="139">
        <f ca="1"/>
        <v>103.68633304213175</v>
      </c>
      <c r="BV97" s="139">
        <f ca="1"/>
        <v>103.68633304213175</v>
      </c>
      <c r="BW97" s="139">
        <f ca="1"/>
        <v>103.68633304213175</v>
      </c>
      <c r="BX97" s="139">
        <f ca="1"/>
        <v>103.68633304213175</v>
      </c>
      <c r="BY97" s="139">
        <f ca="1"/>
        <v>103.68633304213175</v>
      </c>
      <c r="BZ97" s="139">
        <f ca="1"/>
        <v>103.68633304213175</v>
      </c>
      <c r="CA97" s="139">
        <f ca="1"/>
        <v>103.68633304213175</v>
      </c>
      <c r="CB97" s="139">
        <f ca="1"/>
        <v>103.68633304213175</v>
      </c>
      <c r="CC97" s="139">
        <f ca="1"/>
        <v>103.68633304213175</v>
      </c>
      <c r="CD97" s="139">
        <f ca="1"/>
        <v>103.68633304213175</v>
      </c>
      <c r="CE97" s="139">
        <f ca="1"/>
        <v>103.68633304213175</v>
      </c>
      <c r="CF97" s="139">
        <f ca="1"/>
        <v>103.68633304213175</v>
      </c>
      <c r="CG97" s="139">
        <f ca="1"/>
        <v>103.68633304213175</v>
      </c>
      <c r="CH97" s="139">
        <f ca="1"/>
        <v>103.68633304213175</v>
      </c>
      <c r="CI97" s="139">
        <f ca="1"/>
        <v>103.68633304213175</v>
      </c>
      <c r="CJ97" s="139">
        <f ca="1"/>
        <v>103.68633304213175</v>
      </c>
      <c r="CK97" s="139">
        <f ca="1"/>
        <v>103.68633304213175</v>
      </c>
      <c r="CL97" s="139">
        <f ca="1"/>
        <v>103.68633304213175</v>
      </c>
      <c r="CM97" s="139">
        <f ca="1"/>
        <v>103.68633304213175</v>
      </c>
      <c r="CN97" s="139">
        <f ca="1"/>
        <v>103.68633304213175</v>
      </c>
      <c r="CO97" s="139">
        <f ca="1"/>
        <v>103.68633304213175</v>
      </c>
      <c r="CP97" s="139">
        <f ca="1"/>
        <v>103.68633304213175</v>
      </c>
      <c r="CQ97" s="139">
        <f ca="1"/>
        <v>103.68633304213175</v>
      </c>
      <c r="CR97" s="139">
        <f ca="1"/>
        <v>103.68633304213175</v>
      </c>
      <c r="CS97" s="139">
        <f ca="1"/>
        <v>103.68633304213175</v>
      </c>
      <c r="CT97" s="139">
        <f ca="1"/>
        <v>103.68633304213175</v>
      </c>
      <c r="CU97" s="139">
        <f ca="1"/>
        <v>103.68633304213175</v>
      </c>
      <c r="CV97" s="139">
        <f ca="1"/>
        <v>103.68633304213175</v>
      </c>
      <c r="CW97" s="139">
        <f ca="1"/>
        <v>103.68633304213175</v>
      </c>
      <c r="CX97" s="139">
        <f ca="1"/>
        <v>103.68633304213175</v>
      </c>
      <c r="CY97" s="139">
        <f ca="1"/>
        <v>103.68633304213175</v>
      </c>
      <c r="CZ97" s="139">
        <f ca="1"/>
        <v>103.68633304213175</v>
      </c>
      <c r="DA97" s="139">
        <f ca="1"/>
        <v>103.68633304213175</v>
      </c>
      <c r="DB97" s="139">
        <f ca="1"/>
        <v>103.68633304213175</v>
      </c>
      <c r="DC97" s="139">
        <f ca="1"/>
        <v>103.68633304213175</v>
      </c>
      <c r="DD97" s="139">
        <f ca="1"/>
        <v>103.68633304213175</v>
      </c>
      <c r="DE97" s="139">
        <f ca="1"/>
        <v>103.68633304213175</v>
      </c>
      <c r="DF97" s="139">
        <f ca="1"/>
        <v>103.68633304213175</v>
      </c>
      <c r="DG97" s="139">
        <f ca="1"/>
        <v>103.68633304213175</v>
      </c>
      <c r="DH97" s="139">
        <f ca="1"/>
        <v>103.68633304213175</v>
      </c>
      <c r="DI97" s="139">
        <f ca="1"/>
        <v>103.68633304213175</v>
      </c>
      <c r="DJ97" s="139">
        <f ca="1"/>
        <v>103.68633304213175</v>
      </c>
      <c r="DK97" s="139">
        <f ca="1"/>
        <v>103.68633304213175</v>
      </c>
      <c r="DL97" s="139">
        <f ca="1"/>
        <v>103.68633304213175</v>
      </c>
      <c r="DM97" s="139">
        <f ca="1"/>
        <v>103.68633304213175</v>
      </c>
      <c r="DN97" s="139">
        <f ca="1"/>
        <v>103.68633304213175</v>
      </c>
      <c r="DO97" s="139">
        <f ca="1"/>
        <v>103.68633304213175</v>
      </c>
      <c r="DP97" s="139">
        <f ca="1"/>
        <v>103.68633304213175</v>
      </c>
      <c r="DQ97" s="139">
        <f ca="1"/>
        <v>103.68633304213175</v>
      </c>
      <c r="DS97" s="128" t="s">
        <v>258</v>
      </c>
      <c r="DT97" s="135">
        <f ca="1"/>
        <v>67.437303858234401</v>
      </c>
      <c r="DU97" s="135">
        <f ca="1"/>
        <v>10.443943239791691</v>
      </c>
      <c r="DV97" s="135">
        <f ca="1"/>
        <v>-7.3008672791952112</v>
      </c>
      <c r="DW97" s="135">
        <f ca="1"/>
        <v>66.44978241739382</v>
      </c>
      <c r="DX97" s="135">
        <f ca="1"/>
        <v>7.4697464176052559</v>
      </c>
      <c r="DY97" s="135">
        <f ca="1"/>
        <v>-9.3893750611951337</v>
      </c>
      <c r="DZ97" s="127">
        <f ca="1"/>
        <v>3.7660204578172412</v>
      </c>
      <c r="EA97" s="127">
        <f t="shared" ca="1" si="151"/>
        <v>14.182910088697982</v>
      </c>
      <c r="EB97" s="127">
        <f t="shared" ca="1" si="152"/>
        <v>5.6730953616473547</v>
      </c>
      <c r="EC97" s="127">
        <f ca="1"/>
        <v>-6.675995938725475E-2</v>
      </c>
      <c r="ED97" s="127">
        <f ca="1"/>
        <v>-16.540309076578922</v>
      </c>
      <c r="EE97" s="127">
        <f t="shared" ca="1" si="157"/>
        <v>-16.540309076578922</v>
      </c>
      <c r="EF97" s="126">
        <f t="shared" ca="1" si="158"/>
        <v>15</v>
      </c>
      <c r="EK97" s="127"/>
      <c r="EL97" s="128">
        <v>472</v>
      </c>
      <c r="EM97" s="237">
        <f ca="1">IF(Calculator!$C$3,OFFSET('SPD Library'!B97,0,Calculator!$C$3-1),Calculator!C98)</f>
        <v>0.29905999999999999</v>
      </c>
      <c r="EN97" s="127">
        <f ca="1">RefCalc!B97</f>
        <v>0.89219772415812026</v>
      </c>
      <c r="EO97" s="127">
        <f ca="1">RefCalc!F97</f>
        <v>1.0797131967472129</v>
      </c>
      <c r="EP97" s="127"/>
    </row>
    <row r="98" spans="21:146" ht="13.5" customHeight="1">
      <c r="U98" s="138" t="s">
        <v>101</v>
      </c>
      <c r="V98" s="139">
        <f ca="1"/>
        <v>103.11936837003391</v>
      </c>
      <c r="W98" s="139">
        <f ca="1"/>
        <v>103.11936837003391</v>
      </c>
      <c r="X98" s="139">
        <f ca="1"/>
        <v>103.11936837003391</v>
      </c>
      <c r="Y98" s="139">
        <f ca="1"/>
        <v>103.11936837003391</v>
      </c>
      <c r="Z98" s="139">
        <f ca="1"/>
        <v>103.11936837003391</v>
      </c>
      <c r="AA98" s="139">
        <f ca="1"/>
        <v>103.11936837003391</v>
      </c>
      <c r="AB98" s="139">
        <f ca="1"/>
        <v>103.11936837003391</v>
      </c>
      <c r="AC98" s="139">
        <f ca="1"/>
        <v>103.11936837003391</v>
      </c>
      <c r="AD98" s="139">
        <f ca="1"/>
        <v>103.11936837003391</v>
      </c>
      <c r="AE98" s="139">
        <f ca="1"/>
        <v>103.11936837003391</v>
      </c>
      <c r="AF98" s="139">
        <f ca="1"/>
        <v>103.11936837003391</v>
      </c>
      <c r="AG98" s="139">
        <f ca="1"/>
        <v>103.11936837003391</v>
      </c>
      <c r="AH98" s="139">
        <f ca="1"/>
        <v>103.11936837003391</v>
      </c>
      <c r="AI98" s="139">
        <f ca="1"/>
        <v>103.11936837003391</v>
      </c>
      <c r="AJ98" s="139">
        <f ca="1"/>
        <v>103.11936837003391</v>
      </c>
      <c r="AK98" s="139">
        <f ca="1"/>
        <v>103.11936837003391</v>
      </c>
      <c r="AL98" s="139">
        <f ca="1"/>
        <v>103.11936837003391</v>
      </c>
      <c r="AM98" s="139">
        <f ca="1"/>
        <v>103.11936837003391</v>
      </c>
      <c r="AN98" s="139">
        <f ca="1"/>
        <v>103.11936837003391</v>
      </c>
      <c r="AO98" s="139">
        <f ca="1"/>
        <v>103.11936837003391</v>
      </c>
      <c r="AP98" s="139">
        <f ca="1"/>
        <v>103.11936837003391</v>
      </c>
      <c r="AQ98" s="139">
        <f ca="1"/>
        <v>103.11936837003391</v>
      </c>
      <c r="AR98" s="139">
        <f ca="1"/>
        <v>103.11936837003391</v>
      </c>
      <c r="AS98" s="139">
        <f ca="1"/>
        <v>103.11936837003391</v>
      </c>
      <c r="AT98" s="139">
        <f ca="1"/>
        <v>103.11936837003391</v>
      </c>
      <c r="AU98" s="139">
        <f ca="1"/>
        <v>103.11936837003391</v>
      </c>
      <c r="AV98" s="139">
        <f ca="1"/>
        <v>103.11936837003391</v>
      </c>
      <c r="AW98" s="139">
        <f ca="1"/>
        <v>103.11936837003391</v>
      </c>
      <c r="AX98" s="139">
        <f ca="1"/>
        <v>103.11936837003391</v>
      </c>
      <c r="AY98" s="139">
        <f ca="1"/>
        <v>103.11936837003391</v>
      </c>
      <c r="AZ98" s="139">
        <f ca="1"/>
        <v>103.11936837003391</v>
      </c>
      <c r="BA98" s="139">
        <f ca="1"/>
        <v>103.11936837003391</v>
      </c>
      <c r="BB98" s="139">
        <f ca="1"/>
        <v>103.11936837003391</v>
      </c>
      <c r="BC98" s="139">
        <f ca="1"/>
        <v>103.11936837003391</v>
      </c>
      <c r="BD98" s="139">
        <f ca="1"/>
        <v>103.11936837003391</v>
      </c>
      <c r="BE98" s="139">
        <f ca="1"/>
        <v>103.11936837003391</v>
      </c>
      <c r="BF98" s="139">
        <f ca="1"/>
        <v>103.11936837003391</v>
      </c>
      <c r="BG98" s="139">
        <f ca="1"/>
        <v>103.11936837003391</v>
      </c>
      <c r="BH98" s="139">
        <f ca="1"/>
        <v>103.11936837003391</v>
      </c>
      <c r="BI98" s="139">
        <f ca="1"/>
        <v>103.11936837003391</v>
      </c>
      <c r="BJ98" s="139">
        <f ca="1"/>
        <v>103.11936837003391</v>
      </c>
      <c r="BK98" s="139">
        <f ca="1"/>
        <v>103.11936837003391</v>
      </c>
      <c r="BL98" s="139">
        <f ca="1"/>
        <v>103.11936837003391</v>
      </c>
      <c r="BM98" s="139">
        <f ca="1"/>
        <v>103.11936837003391</v>
      </c>
      <c r="BN98" s="139">
        <f ca="1"/>
        <v>103.11936837003391</v>
      </c>
      <c r="BO98" s="139">
        <f ca="1"/>
        <v>103.11936837003391</v>
      </c>
      <c r="BP98" s="139">
        <f ca="1"/>
        <v>103.11936837003391</v>
      </c>
      <c r="BQ98" s="139">
        <f ca="1"/>
        <v>103.11936837003391</v>
      </c>
      <c r="BR98" s="139">
        <f ca="1"/>
        <v>103.11936837003391</v>
      </c>
      <c r="BS98" s="139">
        <f ca="1"/>
        <v>103.11936837003391</v>
      </c>
      <c r="BT98" s="139">
        <f ca="1"/>
        <v>103.11936837003391</v>
      </c>
      <c r="BU98" s="139">
        <f ca="1"/>
        <v>103.11936837003391</v>
      </c>
      <c r="BV98" s="139">
        <f ca="1"/>
        <v>103.11936837003391</v>
      </c>
      <c r="BW98" s="139">
        <f ca="1"/>
        <v>103.11936837003391</v>
      </c>
      <c r="BX98" s="139">
        <f ca="1"/>
        <v>103.11936837003391</v>
      </c>
      <c r="BY98" s="139">
        <f ca="1"/>
        <v>103.11936837003391</v>
      </c>
      <c r="BZ98" s="139">
        <f ca="1"/>
        <v>103.11936837003391</v>
      </c>
      <c r="CA98" s="139">
        <f ca="1"/>
        <v>103.11936837003391</v>
      </c>
      <c r="CB98" s="139">
        <f ca="1"/>
        <v>103.11936837003391</v>
      </c>
      <c r="CC98" s="139">
        <f ca="1"/>
        <v>103.11936837003391</v>
      </c>
      <c r="CD98" s="139">
        <f ca="1"/>
        <v>103.11936837003391</v>
      </c>
      <c r="CE98" s="139">
        <f ca="1"/>
        <v>103.11936837003391</v>
      </c>
      <c r="CF98" s="139">
        <f ca="1"/>
        <v>103.11936837003391</v>
      </c>
      <c r="CG98" s="139">
        <f ca="1"/>
        <v>103.11936837003391</v>
      </c>
      <c r="CH98" s="139">
        <f ca="1"/>
        <v>103.11936837003391</v>
      </c>
      <c r="CI98" s="139">
        <f ca="1"/>
        <v>103.11936837003391</v>
      </c>
      <c r="CJ98" s="139">
        <f ca="1"/>
        <v>103.11936837003391</v>
      </c>
      <c r="CK98" s="139">
        <f ca="1"/>
        <v>103.11936837003391</v>
      </c>
      <c r="CL98" s="139">
        <f ca="1"/>
        <v>103.11936837003391</v>
      </c>
      <c r="CM98" s="139">
        <f ca="1"/>
        <v>103.11936837003391</v>
      </c>
      <c r="CN98" s="139">
        <f ca="1"/>
        <v>103.11936837003391</v>
      </c>
      <c r="CO98" s="139">
        <f ca="1"/>
        <v>103.11936837003391</v>
      </c>
      <c r="CP98" s="139">
        <f ca="1"/>
        <v>103.11936837003391</v>
      </c>
      <c r="CQ98" s="139">
        <f ca="1"/>
        <v>103.11936837003391</v>
      </c>
      <c r="CR98" s="139">
        <f ca="1"/>
        <v>103.11936837003391</v>
      </c>
      <c r="CS98" s="139">
        <f ca="1"/>
        <v>103.11936837003391</v>
      </c>
      <c r="CT98" s="139">
        <f ca="1"/>
        <v>103.11936837003391</v>
      </c>
      <c r="CU98" s="139">
        <f ca="1"/>
        <v>103.11936837003391</v>
      </c>
      <c r="CV98" s="139">
        <f ca="1"/>
        <v>103.11936837003391</v>
      </c>
      <c r="CW98" s="139">
        <f ca="1"/>
        <v>103.11936837003391</v>
      </c>
      <c r="CX98" s="139">
        <f ca="1"/>
        <v>103.11936837003391</v>
      </c>
      <c r="CY98" s="139">
        <f ca="1"/>
        <v>103.11936837003391</v>
      </c>
      <c r="CZ98" s="139">
        <f ca="1"/>
        <v>103.11936837003391</v>
      </c>
      <c r="DA98" s="139">
        <f ca="1"/>
        <v>103.11936837003391</v>
      </c>
      <c r="DB98" s="139">
        <f ca="1"/>
        <v>103.11936837003391</v>
      </c>
      <c r="DC98" s="139">
        <f ca="1"/>
        <v>103.11936837003391</v>
      </c>
      <c r="DD98" s="139">
        <f ca="1"/>
        <v>103.11936837003391</v>
      </c>
      <c r="DE98" s="139">
        <f ca="1"/>
        <v>103.11936837003391</v>
      </c>
      <c r="DF98" s="139">
        <f ca="1"/>
        <v>103.11936837003391</v>
      </c>
      <c r="DG98" s="139">
        <f ca="1"/>
        <v>103.11936837003391</v>
      </c>
      <c r="DH98" s="139">
        <f ca="1"/>
        <v>103.11936837003391</v>
      </c>
      <c r="DI98" s="139">
        <f ca="1"/>
        <v>103.11936837003391</v>
      </c>
      <c r="DJ98" s="139">
        <f ca="1"/>
        <v>103.11936837003391</v>
      </c>
      <c r="DK98" s="139">
        <f ca="1"/>
        <v>103.11936837003391</v>
      </c>
      <c r="DL98" s="139">
        <f ca="1"/>
        <v>103.11936837003391</v>
      </c>
      <c r="DM98" s="139">
        <f ca="1"/>
        <v>103.11936837003391</v>
      </c>
      <c r="DN98" s="139">
        <f ca="1"/>
        <v>103.11936837003391</v>
      </c>
      <c r="DO98" s="139">
        <f ca="1"/>
        <v>103.11936837003391</v>
      </c>
      <c r="DP98" s="139">
        <f ca="1"/>
        <v>103.11936837003391</v>
      </c>
      <c r="DQ98" s="139">
        <f ca="1"/>
        <v>103.11936837003391</v>
      </c>
      <c r="DS98" s="128" t="s">
        <v>259</v>
      </c>
      <c r="DT98" s="135">
        <f ca="1"/>
        <v>38.903387389144328</v>
      </c>
      <c r="DU98" s="135">
        <f ca="1"/>
        <v>18.939367504675815</v>
      </c>
      <c r="DV98" s="135">
        <f ca="1"/>
        <v>-9.3447676425854649</v>
      </c>
      <c r="DW98" s="135">
        <f ca="1"/>
        <v>36.869698098479553</v>
      </c>
      <c r="DX98" s="135">
        <f ca="1"/>
        <v>13.53123364376823</v>
      </c>
      <c r="DY98" s="135">
        <f ca="1"/>
        <v>-13.376926868088184</v>
      </c>
      <c r="DZ98" s="127">
        <f ca="1"/>
        <v>7.0457158620161842</v>
      </c>
      <c r="EA98" s="127">
        <f t="shared" ca="1" si="151"/>
        <v>49.642112008266459</v>
      </c>
      <c r="EB98" s="127">
        <f t="shared" ca="1" si="152"/>
        <v>5.8248280700211872</v>
      </c>
      <c r="EC98" s="127">
        <f ca="1"/>
        <v>-0.12188375462973569</v>
      </c>
      <c r="ED98" s="127">
        <f ca="1"/>
        <v>-18.40950164761631</v>
      </c>
      <c r="EE98" s="127">
        <f t="shared" ca="1" si="157"/>
        <v>-18.40950164761631</v>
      </c>
      <c r="EF98" s="126">
        <f t="shared" ca="1" si="158"/>
        <v>15</v>
      </c>
      <c r="EK98" s="127"/>
      <c r="EL98" s="128">
        <v>473</v>
      </c>
      <c r="EM98" s="237">
        <f ca="1">IF(Calculator!$C$3,OFFSET('SPD Library'!B98,0,Calculator!$C$3-1),Calculator!C99)</f>
        <v>0.29975000000000002</v>
      </c>
      <c r="EN98" s="127">
        <f ca="1">RefCalc!B98</f>
        <v>0.89425622890522483</v>
      </c>
      <c r="EO98" s="127">
        <f ca="1">RefCalc!F98</f>
        <v>1.0808430973582788</v>
      </c>
      <c r="EP98" s="127"/>
    </row>
    <row r="99" spans="21:146" ht="13.5" customHeight="1">
      <c r="U99" s="138" t="s">
        <v>82</v>
      </c>
      <c r="V99" s="139">
        <f t="shared" ref="V99:BA99" ca="1" si="197">($EI$14*(V84/V96)+1-$EI$14)*V93</f>
        <v>100.00000000000001</v>
      </c>
      <c r="W99" s="139">
        <f t="shared" ca="1" si="197"/>
        <v>64.050073976614897</v>
      </c>
      <c r="X99" s="139">
        <f t="shared" ca="1" si="197"/>
        <v>27.544462051776772</v>
      </c>
      <c r="Y99" s="139">
        <f t="shared" ca="1" si="197"/>
        <v>5.6466660929639332</v>
      </c>
      <c r="Z99" s="139">
        <f t="shared" ca="1" si="197"/>
        <v>38.428404351968219</v>
      </c>
      <c r="AA99" s="139">
        <f t="shared" ca="1" si="197"/>
        <v>15.679561286817018</v>
      </c>
      <c r="AB99" s="139">
        <f t="shared" ca="1" si="197"/>
        <v>17.512220920720843</v>
      </c>
      <c r="AC99" s="139">
        <f t="shared" ca="1" si="197"/>
        <v>10.608445235298747</v>
      </c>
      <c r="AD99" s="139">
        <f t="shared" ca="1" si="197"/>
        <v>9.880001945913369</v>
      </c>
      <c r="AE99" s="139">
        <f t="shared" ca="1" si="197"/>
        <v>4.8879189449909113</v>
      </c>
      <c r="AF99" s="139">
        <f t="shared" ca="1" si="197"/>
        <v>47.261988018701494</v>
      </c>
      <c r="AG99" s="139">
        <f t="shared" ca="1" si="197"/>
        <v>25.399639523827556</v>
      </c>
      <c r="AH99" s="139">
        <f t="shared" ca="1" si="197"/>
        <v>31.970764369829098</v>
      </c>
      <c r="AI99" s="139">
        <f t="shared" ca="1" si="197"/>
        <v>11.842203087198586</v>
      </c>
      <c r="AJ99" s="139">
        <f t="shared" ca="1" si="197"/>
        <v>43.152892316560383</v>
      </c>
      <c r="AK99" s="139">
        <f t="shared" ca="1" si="197"/>
        <v>38.859171752995138</v>
      </c>
      <c r="AL99" s="139">
        <f t="shared" ca="1" si="197"/>
        <v>14.72408301155536</v>
      </c>
      <c r="AM99" s="139">
        <f t="shared" ca="1" si="197"/>
        <v>17.176827277875219</v>
      </c>
      <c r="AN99" s="139">
        <f t="shared" ca="1" si="197"/>
        <v>21.997192737079228</v>
      </c>
      <c r="AO99" s="139">
        <f t="shared" ca="1" si="197"/>
        <v>42.572424835284679</v>
      </c>
      <c r="AP99" s="139">
        <f t="shared" ca="1" si="197"/>
        <v>33.348245437107998</v>
      </c>
      <c r="AQ99" s="139">
        <f t="shared" ca="1" si="197"/>
        <v>70.333177940342409</v>
      </c>
      <c r="AR99" s="139">
        <f t="shared" ca="1" si="197"/>
        <v>53.994758950881504</v>
      </c>
      <c r="AS99" s="139">
        <f t="shared" ca="1" si="197"/>
        <v>78.732605861096815</v>
      </c>
      <c r="AT99" s="139">
        <f t="shared" ca="1" si="197"/>
        <v>79.407230864966849</v>
      </c>
      <c r="AU99" s="139">
        <f t="shared" ca="1" si="197"/>
        <v>43.475427554909878</v>
      </c>
      <c r="AV99" s="139">
        <f t="shared" ca="1" si="197"/>
        <v>77.359117871738846</v>
      </c>
      <c r="AW99" s="139">
        <f t="shared" ca="1" si="197"/>
        <v>42.921328705733984</v>
      </c>
      <c r="AX99" s="139">
        <f t="shared" ca="1" si="197"/>
        <v>11.663662139384755</v>
      </c>
      <c r="AY99" s="139">
        <f t="shared" ca="1" si="197"/>
        <v>69.5902417255149</v>
      </c>
      <c r="AZ99" s="139">
        <f t="shared" ca="1" si="197"/>
        <v>30.782873701518682</v>
      </c>
      <c r="BA99" s="139">
        <f t="shared" ca="1" si="197"/>
        <v>73.354043655083132</v>
      </c>
      <c r="BB99" s="139">
        <f t="shared" ref="BB99:CG99" ca="1" si="198">($EI$14*(BB84/BB96)+1-$EI$14)*BB93</f>
        <v>47.704820660395249</v>
      </c>
      <c r="BC99" s="139">
        <f t="shared" ca="1" si="198"/>
        <v>74.508589893046974</v>
      </c>
      <c r="BD99" s="139">
        <f t="shared" ca="1" si="198"/>
        <v>29.812373418836035</v>
      </c>
      <c r="BE99" s="139">
        <f t="shared" ca="1" si="198"/>
        <v>12.053296093195446</v>
      </c>
      <c r="BF99" s="139">
        <f t="shared" ca="1" si="198"/>
        <v>53.893694230446386</v>
      </c>
      <c r="BG99" s="139">
        <f t="shared" ca="1" si="198"/>
        <v>16.104539950165545</v>
      </c>
      <c r="BH99" s="139">
        <f t="shared" ca="1" si="198"/>
        <v>66.199397781878403</v>
      </c>
      <c r="BI99" s="139">
        <f t="shared" ca="1" si="198"/>
        <v>7.5599514720780281</v>
      </c>
      <c r="BJ99" s="139">
        <f t="shared" ca="1" si="198"/>
        <v>16.26990866654733</v>
      </c>
      <c r="BK99" s="139">
        <f t="shared" ca="1" si="198"/>
        <v>68.881180718014321</v>
      </c>
      <c r="BL99" s="139">
        <f t="shared" ca="1" si="198"/>
        <v>37.058185787302477</v>
      </c>
      <c r="BM99" s="139">
        <f t="shared" ca="1" si="198"/>
        <v>42.332299761033383</v>
      </c>
      <c r="BN99" s="139">
        <f t="shared" ca="1" si="198"/>
        <v>4.9432989103207365</v>
      </c>
      <c r="BO99" s="139">
        <f t="shared" ca="1" si="198"/>
        <v>24.379017060982321</v>
      </c>
      <c r="BP99" s="139">
        <f t="shared" ca="1" si="198"/>
        <v>33.569282450150666</v>
      </c>
      <c r="BQ99" s="139">
        <f t="shared" ca="1" si="198"/>
        <v>36.39497129448592</v>
      </c>
      <c r="BR99" s="139">
        <f t="shared" ca="1" si="198"/>
        <v>49.979629830347626</v>
      </c>
      <c r="BS99" s="139">
        <f t="shared" ca="1" si="198"/>
        <v>13.845150162736548</v>
      </c>
      <c r="BT99" s="139">
        <f t="shared" ca="1" si="198"/>
        <v>19.497124311243379</v>
      </c>
      <c r="BU99" s="139">
        <f t="shared" ca="1" si="198"/>
        <v>22.736997257984854</v>
      </c>
      <c r="BV99" s="139">
        <f t="shared" ca="1" si="198"/>
        <v>10.033450241203782</v>
      </c>
      <c r="BW99" s="139">
        <f t="shared" ca="1" si="198"/>
        <v>14.956841030416525</v>
      </c>
      <c r="BX99" s="139">
        <f t="shared" ca="1" si="198"/>
        <v>65.915802805114623</v>
      </c>
      <c r="BY99" s="139">
        <f t="shared" ca="1" si="198"/>
        <v>57.880478683823597</v>
      </c>
      <c r="BZ99" s="139">
        <f t="shared" ca="1" si="198"/>
        <v>36.343141483980055</v>
      </c>
      <c r="CA99" s="139">
        <f t="shared" ca="1" si="198"/>
        <v>21.092253960617281</v>
      </c>
      <c r="CB99" s="139">
        <f t="shared" ca="1" si="198"/>
        <v>17.796081725113854</v>
      </c>
      <c r="CC99" s="139">
        <f t="shared" ca="1" si="198"/>
        <v>64.479581100067293</v>
      </c>
      <c r="CD99" s="139">
        <f t="shared" ca="1" si="198"/>
        <v>68.112738364408571</v>
      </c>
      <c r="CE99" s="139">
        <f t="shared" ca="1" si="198"/>
        <v>45.287263914903967</v>
      </c>
      <c r="CF99" s="139">
        <f t="shared" ca="1" si="198"/>
        <v>32.222421730867154</v>
      </c>
      <c r="CG99" s="139">
        <f t="shared" ca="1" si="198"/>
        <v>7.2310989056868946</v>
      </c>
      <c r="CH99" s="139">
        <f t="shared" ref="CH99:DQ99" ca="1" si="199">($EI$14*(CH84/CH96)+1-$EI$14)*CH93</f>
        <v>20.636161160781413</v>
      </c>
      <c r="CI99" s="139">
        <f t="shared" ca="1" si="199"/>
        <v>9.7018873605650775</v>
      </c>
      <c r="CJ99" s="139">
        <f t="shared" ca="1" si="199"/>
        <v>10.448083155758191</v>
      </c>
      <c r="CK99" s="139">
        <f t="shared" ca="1" si="199"/>
        <v>12.223785236753692</v>
      </c>
      <c r="CL99" s="139">
        <f t="shared" ca="1" si="199"/>
        <v>26.66517790056978</v>
      </c>
      <c r="CM99" s="139">
        <f t="shared" ca="1" si="199"/>
        <v>17.59788926690187</v>
      </c>
      <c r="CN99" s="139">
        <f t="shared" ca="1" si="199"/>
        <v>36.321634494882446</v>
      </c>
      <c r="CO99" s="139">
        <f t="shared" ca="1" si="199"/>
        <v>6.2590093997474465</v>
      </c>
      <c r="CP99" s="139">
        <f t="shared" ca="1" si="199"/>
        <v>45.643921102719936</v>
      </c>
      <c r="CQ99" s="139">
        <f t="shared" ca="1" si="199"/>
        <v>19.019880813415025</v>
      </c>
      <c r="CR99" s="139">
        <f t="shared" ca="1" si="199"/>
        <v>4.6952748799327857</v>
      </c>
      <c r="CS99" s="139">
        <f t="shared" ca="1" si="199"/>
        <v>5.6301463597055363</v>
      </c>
      <c r="CT99" s="139">
        <f t="shared" ca="1" si="199"/>
        <v>11.479020744650409</v>
      </c>
      <c r="CU99" s="139">
        <f t="shared" ca="1" si="199"/>
        <v>10.583492170385506</v>
      </c>
      <c r="CV99" s="139">
        <f t="shared" ca="1" si="199"/>
        <v>9.8408931389277718</v>
      </c>
      <c r="CW99" s="139">
        <f t="shared" ca="1" si="199"/>
        <v>39.150176717860766</v>
      </c>
      <c r="CX99" s="139">
        <f t="shared" ca="1" si="199"/>
        <v>29.00810528254004</v>
      </c>
      <c r="CY99" s="139">
        <f t="shared" ca="1" si="199"/>
        <v>10.070271806178775</v>
      </c>
      <c r="CZ99" s="139">
        <f t="shared" ca="1" si="199"/>
        <v>65.750498574066413</v>
      </c>
      <c r="DA99" s="139">
        <f t="shared" ca="1" si="199"/>
        <v>39.841049808573565</v>
      </c>
      <c r="DB99" s="139">
        <f t="shared" ca="1" si="199"/>
        <v>4.4420715074027886</v>
      </c>
      <c r="DC99" s="139">
        <f t="shared" ca="1" si="199"/>
        <v>9.9054654925731711</v>
      </c>
      <c r="DD99" s="139">
        <f t="shared" ca="1" si="199"/>
        <v>28.064719524614684</v>
      </c>
      <c r="DE99" s="139">
        <f t="shared" ca="1" si="199"/>
        <v>8.5013499429956791</v>
      </c>
      <c r="DF99" s="139">
        <f t="shared" ca="1" si="199"/>
        <v>25.832587798872321</v>
      </c>
      <c r="DG99" s="139">
        <f t="shared" ca="1" si="199"/>
        <v>8.3505548217476537</v>
      </c>
      <c r="DH99" s="139">
        <f t="shared" ca="1" si="199"/>
        <v>11.454815686700732</v>
      </c>
      <c r="DI99" s="139">
        <f t="shared" ca="1" si="199"/>
        <v>52.742289009980915</v>
      </c>
      <c r="DJ99" s="139">
        <f t="shared" ca="1" si="199"/>
        <v>19.821737680360545</v>
      </c>
      <c r="DK99" s="139">
        <f t="shared" ca="1" si="199"/>
        <v>32.28769728704674</v>
      </c>
      <c r="DL99" s="139">
        <f t="shared" ca="1" si="199"/>
        <v>8.6385644049511257</v>
      </c>
      <c r="DM99" s="139">
        <f t="shared" ca="1" si="199"/>
        <v>35.504967447819539</v>
      </c>
      <c r="DN99" s="139">
        <f t="shared" ca="1" si="199"/>
        <v>48.61357804536059</v>
      </c>
      <c r="DO99" s="139">
        <f t="shared" ca="1" si="199"/>
        <v>19.40940268373237</v>
      </c>
      <c r="DP99" s="139">
        <f t="shared" ca="1" si="199"/>
        <v>30.84865081651429</v>
      </c>
      <c r="DQ99" s="139">
        <f t="shared" ca="1" si="199"/>
        <v>17.399391419824404</v>
      </c>
      <c r="DS99" s="128" t="s">
        <v>260</v>
      </c>
      <c r="DT99" s="135">
        <f ca="1"/>
        <v>70.094943432383502</v>
      </c>
      <c r="DU99" s="135">
        <f ca="1"/>
        <v>14.02724217913306</v>
      </c>
      <c r="DV99" s="135">
        <f ca="1"/>
        <v>-6.3987496912891135</v>
      </c>
      <c r="DW99" s="135">
        <f ca="1"/>
        <v>68.621534946721624</v>
      </c>
      <c r="DX99" s="135">
        <f ca="1"/>
        <v>10.492658492974559</v>
      </c>
      <c r="DY99" s="135">
        <f ca="1"/>
        <v>-9.4517965887036208</v>
      </c>
      <c r="DZ99" s="127">
        <f ca="1"/>
        <v>4.897479939508746</v>
      </c>
      <c r="EA99" s="127">
        <f t="shared" ca="1" si="151"/>
        <v>23.98530975789059</v>
      </c>
      <c r="EB99" s="127">
        <f t="shared" ca="1" si="152"/>
        <v>5.8552156540958977</v>
      </c>
      <c r="EC99" s="127">
        <f ca="1"/>
        <v>-9.8217223662398156E-2</v>
      </c>
      <c r="ED99" s="127">
        <f ca="1"/>
        <v>-17.491701241458543</v>
      </c>
      <c r="EE99" s="127">
        <f t="shared" ca="1" si="157"/>
        <v>-17.491701241458543</v>
      </c>
      <c r="EF99" s="126">
        <f t="shared" ca="1" si="158"/>
        <v>15</v>
      </c>
      <c r="EK99" s="127"/>
      <c r="EL99" s="128">
        <v>474</v>
      </c>
      <c r="EM99" s="237">
        <f ca="1">IF(Calculator!$C$3,OFFSET('SPD Library'!B99,0,Calculator!$C$3-1),Calculator!C100)</f>
        <v>0.30043999999999998</v>
      </c>
      <c r="EN99" s="127">
        <f ca="1">RefCalc!B99</f>
        <v>0.89631473365232928</v>
      </c>
      <c r="EO99" s="127">
        <f ca="1">RefCalc!F99</f>
        <v>1.0819729979693449</v>
      </c>
      <c r="EP99" s="127"/>
    </row>
    <row r="100" spans="21:146" ht="13.5" customHeight="1">
      <c r="U100" s="138" t="s">
        <v>83</v>
      </c>
      <c r="V100" s="139">
        <f t="shared" ref="V100:BA100" ca="1" si="200">($EI$14*(V84/V97)+1-$EI$14)*V94</f>
        <v>100</v>
      </c>
      <c r="W100" s="139">
        <f t="shared" ca="1" si="200"/>
        <v>54.567065241477017</v>
      </c>
      <c r="X100" s="139">
        <f t="shared" ca="1" si="200"/>
        <v>16.247075716057228</v>
      </c>
      <c r="Y100" s="139">
        <f t="shared" ca="1" si="200"/>
        <v>4.7533255460779191</v>
      </c>
      <c r="Z100" s="139">
        <f t="shared" ca="1" si="200"/>
        <v>27.81559667196478</v>
      </c>
      <c r="AA100" s="139">
        <f t="shared" ca="1" si="200"/>
        <v>8.1073698555281037</v>
      </c>
      <c r="AB100" s="139">
        <f t="shared" ca="1" si="200"/>
        <v>13.166250055367877</v>
      </c>
      <c r="AC100" s="139">
        <f t="shared" ca="1" si="200"/>
        <v>5.5996663784296796</v>
      </c>
      <c r="AD100" s="139">
        <f t="shared" ca="1" si="200"/>
        <v>5.965163139418209</v>
      </c>
      <c r="AE100" s="139">
        <f t="shared" ca="1" si="200"/>
        <v>4.8304767442314276</v>
      </c>
      <c r="AF100" s="139">
        <f t="shared" ca="1" si="200"/>
        <v>27.807060628138597</v>
      </c>
      <c r="AG100" s="139">
        <f t="shared" ca="1" si="200"/>
        <v>13.211934630052733</v>
      </c>
      <c r="AH100" s="139">
        <f t="shared" ca="1" si="200"/>
        <v>16.656877407062872</v>
      </c>
      <c r="AI100" s="139">
        <f t="shared" ca="1" si="200"/>
        <v>8.5057340141062561</v>
      </c>
      <c r="AJ100" s="139">
        <f t="shared" ca="1" si="200"/>
        <v>40.20106611043996</v>
      </c>
      <c r="AK100" s="139">
        <f t="shared" ca="1" si="200"/>
        <v>34.082557055052277</v>
      </c>
      <c r="AL100" s="139">
        <f t="shared" ca="1" si="200"/>
        <v>11.23589607180128</v>
      </c>
      <c r="AM100" s="139">
        <f t="shared" ca="1" si="200"/>
        <v>12.731047768240757</v>
      </c>
      <c r="AN100" s="139">
        <f t="shared" ca="1" si="200"/>
        <v>18.616270971273128</v>
      </c>
      <c r="AO100" s="139">
        <f t="shared" ca="1" si="200"/>
        <v>31.52690617672155</v>
      </c>
      <c r="AP100" s="139">
        <f t="shared" ca="1" si="200"/>
        <v>24.088341246115657</v>
      </c>
      <c r="AQ100" s="139">
        <f t="shared" ca="1" si="200"/>
        <v>53.276041823512095</v>
      </c>
      <c r="AR100" s="139">
        <f t="shared" ca="1" si="200"/>
        <v>39.827465105269816</v>
      </c>
      <c r="AS100" s="139">
        <f t="shared" ca="1" si="200"/>
        <v>74.420224570543184</v>
      </c>
      <c r="AT100" s="139">
        <f t="shared" ca="1" si="200"/>
        <v>68.620516466413818</v>
      </c>
      <c r="AU100" s="139">
        <f t="shared" ca="1" si="200"/>
        <v>33.410443372632294</v>
      </c>
      <c r="AV100" s="139">
        <f t="shared" ca="1" si="200"/>
        <v>65.961974946781311</v>
      </c>
      <c r="AW100" s="139">
        <f t="shared" ca="1" si="200"/>
        <v>41.082964158233288</v>
      </c>
      <c r="AX100" s="139">
        <f t="shared" ca="1" si="200"/>
        <v>10.853452603689952</v>
      </c>
      <c r="AY100" s="139">
        <f t="shared" ca="1" si="200"/>
        <v>63.796113189178712</v>
      </c>
      <c r="AZ100" s="139">
        <f t="shared" ca="1" si="200"/>
        <v>29.677497176640358</v>
      </c>
      <c r="BA100" s="139">
        <f t="shared" ca="1" si="200"/>
        <v>68.552609692058411</v>
      </c>
      <c r="BB100" s="139">
        <f t="shared" ref="BB100:CG100" ca="1" si="201">($EI$14*(BB84/BB97)+1-$EI$14)*BB94</f>
        <v>43.864935591337876</v>
      </c>
      <c r="BC100" s="139">
        <f t="shared" ca="1" si="201"/>
        <v>72.883055238432064</v>
      </c>
      <c r="BD100" s="139">
        <f t="shared" ca="1" si="201"/>
        <v>27.660521649940694</v>
      </c>
      <c r="BE100" s="139">
        <f t="shared" ca="1" si="201"/>
        <v>11.674129848262419</v>
      </c>
      <c r="BF100" s="139">
        <f t="shared" ca="1" si="201"/>
        <v>54.120505024701224</v>
      </c>
      <c r="BG100" s="139">
        <f t="shared" ca="1" si="201"/>
        <v>15.810788192794218</v>
      </c>
      <c r="BH100" s="139">
        <f t="shared" ca="1" si="201"/>
        <v>67.317062282257808</v>
      </c>
      <c r="BI100" s="139">
        <f t="shared" ca="1" si="201"/>
        <v>7.8828124431395876</v>
      </c>
      <c r="BJ100" s="139">
        <f t="shared" ca="1" si="201"/>
        <v>17.403790830487605</v>
      </c>
      <c r="BK100" s="139">
        <f t="shared" ca="1" si="201"/>
        <v>71.223584271961201</v>
      </c>
      <c r="BL100" s="139">
        <f t="shared" ca="1" si="201"/>
        <v>41.178750289660961</v>
      </c>
      <c r="BM100" s="139">
        <f t="shared" ca="1" si="201"/>
        <v>47.63806515381961</v>
      </c>
      <c r="BN100" s="139">
        <f t="shared" ca="1" si="201"/>
        <v>5.0073116376069304</v>
      </c>
      <c r="BO100" s="139">
        <f t="shared" ca="1" si="201"/>
        <v>28.638765028000105</v>
      </c>
      <c r="BP100" s="139">
        <f t="shared" ca="1" si="201"/>
        <v>37.498722169414798</v>
      </c>
      <c r="BQ100" s="139">
        <f t="shared" ca="1" si="201"/>
        <v>40.92809866973554</v>
      </c>
      <c r="BR100" s="139">
        <f t="shared" ca="1" si="201"/>
        <v>57.62814754141111</v>
      </c>
      <c r="BS100" s="139">
        <f t="shared" ca="1" si="201"/>
        <v>17.050932219812697</v>
      </c>
      <c r="BT100" s="139">
        <f t="shared" ca="1" si="201"/>
        <v>24.304319241313419</v>
      </c>
      <c r="BU100" s="139">
        <f t="shared" ca="1" si="201"/>
        <v>27.680238626607068</v>
      </c>
      <c r="BV100" s="139">
        <f t="shared" ca="1" si="201"/>
        <v>13.789063616028448</v>
      </c>
      <c r="BW100" s="139">
        <f t="shared" ca="1" si="201"/>
        <v>23.126994972670403</v>
      </c>
      <c r="BX100" s="139">
        <f t="shared" ca="1" si="201"/>
        <v>73.50981074378339</v>
      </c>
      <c r="BY100" s="139">
        <f t="shared" ca="1" si="201"/>
        <v>66.905809552332016</v>
      </c>
      <c r="BZ100" s="139">
        <f t="shared" ca="1" si="201"/>
        <v>50.546600190947714</v>
      </c>
      <c r="CA100" s="139">
        <f t="shared" ca="1" si="201"/>
        <v>32.188882956439876</v>
      </c>
      <c r="CB100" s="139">
        <f t="shared" ca="1" si="201"/>
        <v>27.773954246992702</v>
      </c>
      <c r="CC100" s="139">
        <f t="shared" ca="1" si="201"/>
        <v>72.559246673495039</v>
      </c>
      <c r="CD100" s="139">
        <f t="shared" ca="1" si="201"/>
        <v>71.545970791648017</v>
      </c>
      <c r="CE100" s="139">
        <f t="shared" ca="1" si="201"/>
        <v>51.629641873909634</v>
      </c>
      <c r="CF100" s="139">
        <f t="shared" ca="1" si="201"/>
        <v>34.744162414149329</v>
      </c>
      <c r="CG100" s="139">
        <f t="shared" ca="1" si="201"/>
        <v>7.4908251001127875</v>
      </c>
      <c r="CH100" s="139">
        <f t="shared" ref="CH100:DQ100" ca="1" si="202">($EI$14*(CH84/CH97)+1-$EI$14)*CH94</f>
        <v>31.877346441036622</v>
      </c>
      <c r="CI100" s="139">
        <f t="shared" ca="1" si="202"/>
        <v>12.233308269147972</v>
      </c>
      <c r="CJ100" s="139">
        <f t="shared" ca="1" si="202"/>
        <v>17.196164336702775</v>
      </c>
      <c r="CK100" s="139">
        <f t="shared" ca="1" si="202"/>
        <v>19.955815539479143</v>
      </c>
      <c r="CL100" s="139">
        <f t="shared" ca="1" si="202"/>
        <v>33.522886790731278</v>
      </c>
      <c r="CM100" s="139">
        <f t="shared" ca="1" si="202"/>
        <v>20.104161914594116</v>
      </c>
      <c r="CN100" s="139">
        <f t="shared" ca="1" si="202"/>
        <v>45.713168460674972</v>
      </c>
      <c r="CO100" s="139">
        <f t="shared" ca="1" si="202"/>
        <v>9.0779107019428729</v>
      </c>
      <c r="CP100" s="139">
        <f t="shared" ca="1" si="202"/>
        <v>48.321043037299177</v>
      </c>
      <c r="CQ100" s="139">
        <f t="shared" ca="1" si="202"/>
        <v>27.308381796972718</v>
      </c>
      <c r="CR100" s="139">
        <f t="shared" ca="1" si="202"/>
        <v>4.9061791072830081</v>
      </c>
      <c r="CS100" s="139">
        <f t="shared" ca="1" si="202"/>
        <v>7.684889486593721</v>
      </c>
      <c r="CT100" s="139">
        <f t="shared" ca="1" si="202"/>
        <v>16.344471856448266</v>
      </c>
      <c r="CU100" s="139">
        <f t="shared" ca="1" si="202"/>
        <v>13.602452143009145</v>
      </c>
      <c r="CV100" s="139">
        <f t="shared" ca="1" si="202"/>
        <v>13.171516048113881</v>
      </c>
      <c r="CW100" s="139">
        <f t="shared" ca="1" si="202"/>
        <v>42.871334384616461</v>
      </c>
      <c r="CX100" s="139">
        <f t="shared" ca="1" si="202"/>
        <v>30.704883086876766</v>
      </c>
      <c r="CY100" s="139">
        <f t="shared" ca="1" si="202"/>
        <v>10.958408228994379</v>
      </c>
      <c r="CZ100" s="139">
        <f t="shared" ca="1" si="202"/>
        <v>66.301300356435391</v>
      </c>
      <c r="DA100" s="139">
        <f t="shared" ca="1" si="202"/>
        <v>39.566768017137782</v>
      </c>
      <c r="DB100" s="139">
        <f t="shared" ca="1" si="202"/>
        <v>4.5309394310564741</v>
      </c>
      <c r="DC100" s="139">
        <f t="shared" ca="1" si="202"/>
        <v>10.118390676089415</v>
      </c>
      <c r="DD100" s="139">
        <f t="shared" ca="1" si="202"/>
        <v>28.124582875064885</v>
      </c>
      <c r="DE100" s="139">
        <f t="shared" ca="1" si="202"/>
        <v>7.5125762319344602</v>
      </c>
      <c r="DF100" s="139">
        <f t="shared" ca="1" si="202"/>
        <v>22.106149126804652</v>
      </c>
      <c r="DG100" s="139">
        <f t="shared" ca="1" si="202"/>
        <v>6.6418299245945907</v>
      </c>
      <c r="DH100" s="139">
        <f t="shared" ca="1" si="202"/>
        <v>8.37608040227164</v>
      </c>
      <c r="DI100" s="139">
        <f t="shared" ca="1" si="202"/>
        <v>52.884092800680008</v>
      </c>
      <c r="DJ100" s="139">
        <f t="shared" ca="1" si="202"/>
        <v>18.709183636935094</v>
      </c>
      <c r="DK100" s="139">
        <f t="shared" ca="1" si="202"/>
        <v>30.154502438309031</v>
      </c>
      <c r="DL100" s="139">
        <f t="shared" ca="1" si="202"/>
        <v>6.6374319641737669</v>
      </c>
      <c r="DM100" s="139">
        <f t="shared" ca="1" si="202"/>
        <v>31.832600745938656</v>
      </c>
      <c r="DN100" s="139">
        <f t="shared" ca="1" si="202"/>
        <v>42.952548056196271</v>
      </c>
      <c r="DO100" s="139">
        <f t="shared" ca="1" si="202"/>
        <v>12.483497760436775</v>
      </c>
      <c r="DP100" s="139">
        <f t="shared" ca="1" si="202"/>
        <v>18.865068285157871</v>
      </c>
      <c r="DQ100" s="139">
        <f t="shared" ca="1" si="202"/>
        <v>10.15059832205999</v>
      </c>
      <c r="DS100" s="128" t="s">
        <v>261</v>
      </c>
      <c r="DT100" s="135">
        <f ca="1"/>
        <v>78.014955569958644</v>
      </c>
      <c r="DU100" s="135">
        <f ca="1"/>
        <v>14.813095782342938</v>
      </c>
      <c r="DV100" s="135">
        <f ca="1"/>
        <v>-5.8057366726893198</v>
      </c>
      <c r="DW100" s="135">
        <f ca="1"/>
        <v>77.109160156629358</v>
      </c>
      <c r="DX100" s="135">
        <f ca="1"/>
        <v>12.099557366570343</v>
      </c>
      <c r="DY100" s="135">
        <f ca="1"/>
        <v>-7.8894528951883709</v>
      </c>
      <c r="DZ100" s="127">
        <f ca="1"/>
        <v>3.53915658887647</v>
      </c>
      <c r="EA100" s="127">
        <f t="shared" ca="1" si="151"/>
        <v>12.525629360587731</v>
      </c>
      <c r="EB100" s="127">
        <f t="shared" ca="1" si="152"/>
        <v>5.9096527835825086</v>
      </c>
      <c r="EC100" s="127">
        <f ca="1"/>
        <v>-0.10802712644759867</v>
      </c>
      <c r="ED100" s="127">
        <f ca="1"/>
        <v>-11.704312537382918</v>
      </c>
      <c r="EE100" s="127">
        <f t="shared" ca="1" si="157"/>
        <v>-11.704312537382918</v>
      </c>
      <c r="EF100" s="126">
        <f t="shared" ca="1" si="158"/>
        <v>16</v>
      </c>
      <c r="EL100" s="128">
        <v>475</v>
      </c>
      <c r="EM100" s="237">
        <f ca="1">IF(Calculator!$C$3,OFFSET('SPD Library'!B100,0,Calculator!$C$3-1),Calculator!C101)</f>
        <v>0.30112</v>
      </c>
      <c r="EN100" s="127">
        <f ca="1">RefCalc!B100</f>
        <v>0.89834340499730203</v>
      </c>
      <c r="EO100" s="127">
        <f ca="1">RefCalc!F100</f>
        <v>1.0831028985804105</v>
      </c>
    </row>
    <row r="101" spans="21:146" ht="13.5" customHeight="1">
      <c r="U101" s="138" t="s">
        <v>84</v>
      </c>
      <c r="V101" s="139">
        <f t="shared" ref="V101:BA101" ca="1" si="203">($EI$14*(V84/V98)+1-$EI$14)*V95</f>
        <v>100.00000000000001</v>
      </c>
      <c r="W101" s="139">
        <f t="shared" ca="1" si="203"/>
        <v>61.76055013671575</v>
      </c>
      <c r="X101" s="139">
        <f t="shared" ca="1" si="203"/>
        <v>23.241249156327491</v>
      </c>
      <c r="Y101" s="139">
        <f t="shared" ca="1" si="203"/>
        <v>5.1474755130700931</v>
      </c>
      <c r="Z101" s="139">
        <f t="shared" ca="1" si="203"/>
        <v>30.144915503600402</v>
      </c>
      <c r="AA101" s="139">
        <f t="shared" ca="1" si="203"/>
        <v>10.090190037708085</v>
      </c>
      <c r="AB101" s="139">
        <f t="shared" ca="1" si="203"/>
        <v>12.879283467765298</v>
      </c>
      <c r="AC101" s="139">
        <f t="shared" ca="1" si="203"/>
        <v>5.6155713532307407</v>
      </c>
      <c r="AD101" s="139">
        <f t="shared" ca="1" si="203"/>
        <v>5.7691188833162688</v>
      </c>
      <c r="AE101" s="139">
        <f t="shared" ca="1" si="203"/>
        <v>4.7643654193102876</v>
      </c>
      <c r="AF101" s="139">
        <f t="shared" ca="1" si="203"/>
        <v>18.761365125059704</v>
      </c>
      <c r="AG101" s="139">
        <f t="shared" ca="1" si="203"/>
        <v>7.6509107554478426</v>
      </c>
      <c r="AH101" s="139">
        <f t="shared" ca="1" si="203"/>
        <v>9.14476589102315</v>
      </c>
      <c r="AI101" s="139">
        <f t="shared" ca="1" si="203"/>
        <v>4.8498382082805964</v>
      </c>
      <c r="AJ101" s="139">
        <f t="shared" ca="1" si="203"/>
        <v>35.712979475925444</v>
      </c>
      <c r="AK101" s="139">
        <f t="shared" ca="1" si="203"/>
        <v>25.529636180580059</v>
      </c>
      <c r="AL101" s="139">
        <f t="shared" ca="1" si="203"/>
        <v>5.4553771112407361</v>
      </c>
      <c r="AM101" s="139">
        <f t="shared" ca="1" si="203"/>
        <v>6.0587049686650865</v>
      </c>
      <c r="AN101" s="139">
        <f t="shared" ca="1" si="203"/>
        <v>11.328958999882513</v>
      </c>
      <c r="AO101" s="139">
        <f t="shared" ca="1" si="203"/>
        <v>12.889678773566827</v>
      </c>
      <c r="AP101" s="139">
        <f t="shared" ca="1" si="203"/>
        <v>5.0667245696497494</v>
      </c>
      <c r="AQ101" s="139">
        <f t="shared" ca="1" si="203"/>
        <v>18.36694620975603</v>
      </c>
      <c r="AR101" s="139">
        <f t="shared" ca="1" si="203"/>
        <v>11.060660076441113</v>
      </c>
      <c r="AS101" s="139">
        <f t="shared" ca="1" si="203"/>
        <v>53.888000468525092</v>
      </c>
      <c r="AT101" s="139">
        <f t="shared" ca="1" si="203"/>
        <v>30.060398898653986</v>
      </c>
      <c r="AU101" s="139">
        <f t="shared" ca="1" si="203"/>
        <v>6.1314609460569613</v>
      </c>
      <c r="AV101" s="139">
        <f t="shared" ca="1" si="203"/>
        <v>20.994654569860927</v>
      </c>
      <c r="AW101" s="139">
        <f t="shared" ca="1" si="203"/>
        <v>23.957374346253108</v>
      </c>
      <c r="AX101" s="139">
        <f t="shared" ca="1" si="203"/>
        <v>4.8780107087121829</v>
      </c>
      <c r="AY101" s="139">
        <f t="shared" ca="1" si="203"/>
        <v>17.458021378236772</v>
      </c>
      <c r="AZ101" s="139">
        <f t="shared" ca="1" si="203"/>
        <v>13.060800833101331</v>
      </c>
      <c r="BA101" s="139">
        <f t="shared" ca="1" si="203"/>
        <v>19.462538309739113</v>
      </c>
      <c r="BB101" s="139">
        <f t="shared" ref="BB101:CG101" ca="1" si="204">($EI$14*(BB84/BB98)+1-$EI$14)*BB95</f>
        <v>8.32014398474697</v>
      </c>
      <c r="BC101" s="139">
        <f t="shared" ca="1" si="204"/>
        <v>35.662994919630478</v>
      </c>
      <c r="BD101" s="139">
        <f t="shared" ca="1" si="204"/>
        <v>5.7860722688871213</v>
      </c>
      <c r="BE101" s="139">
        <f t="shared" ca="1" si="204"/>
        <v>5.2499255562603615</v>
      </c>
      <c r="BF101" s="139">
        <f t="shared" ca="1" si="204"/>
        <v>42.70221081908975</v>
      </c>
      <c r="BG101" s="139">
        <f t="shared" ca="1" si="204"/>
        <v>5.8494672487210986</v>
      </c>
      <c r="BH101" s="139">
        <f t="shared" ca="1" si="204"/>
        <v>35.74335449968553</v>
      </c>
      <c r="BI101" s="139">
        <f t="shared" ca="1" si="204"/>
        <v>5.4683920630012732</v>
      </c>
      <c r="BJ101" s="139">
        <f t="shared" ca="1" si="204"/>
        <v>9.2524172903048321</v>
      </c>
      <c r="BK101" s="139">
        <f t="shared" ca="1" si="204"/>
        <v>54.637019049270023</v>
      </c>
      <c r="BL101" s="139">
        <f t="shared" ca="1" si="204"/>
        <v>8.757808909665572</v>
      </c>
      <c r="BM101" s="139">
        <f t="shared" ca="1" si="204"/>
        <v>9.3510473953770994</v>
      </c>
      <c r="BN101" s="139">
        <f t="shared" ca="1" si="204"/>
        <v>4.6991326557859523</v>
      </c>
      <c r="BO101" s="139">
        <f t="shared" ca="1" si="204"/>
        <v>9.0079261276326985</v>
      </c>
      <c r="BP101" s="139">
        <f t="shared" ca="1" si="204"/>
        <v>17.352382161158395</v>
      </c>
      <c r="BQ101" s="139">
        <f t="shared" ca="1" si="204"/>
        <v>24.165669336395112</v>
      </c>
      <c r="BR101" s="139">
        <f t="shared" ca="1" si="204"/>
        <v>27.85919118438596</v>
      </c>
      <c r="BS101" s="139">
        <f t="shared" ca="1" si="204"/>
        <v>6.9202148863074502</v>
      </c>
      <c r="BT101" s="139">
        <f t="shared" ca="1" si="204"/>
        <v>14.940207747087417</v>
      </c>
      <c r="BU101" s="139">
        <f t="shared" ca="1" si="204"/>
        <v>18.788750264113993</v>
      </c>
      <c r="BV101" s="139">
        <f t="shared" ca="1" si="204"/>
        <v>7.2035955958604649</v>
      </c>
      <c r="BW101" s="139">
        <f t="shared" ca="1" si="204"/>
        <v>12.593605508027437</v>
      </c>
      <c r="BX101" s="139">
        <f t="shared" ca="1" si="204"/>
        <v>65.417525192144979</v>
      </c>
      <c r="BY101" s="139">
        <f t="shared" ca="1" si="204"/>
        <v>59.851260918774557</v>
      </c>
      <c r="BZ101" s="139">
        <f t="shared" ca="1" si="204"/>
        <v>40.231942742050933</v>
      </c>
      <c r="CA101" s="139">
        <f t="shared" ca="1" si="204"/>
        <v>24.104735894799674</v>
      </c>
      <c r="CB101" s="139">
        <f t="shared" ca="1" si="204"/>
        <v>22.50322468003959</v>
      </c>
      <c r="CC101" s="139">
        <f t="shared" ca="1" si="204"/>
        <v>69.322022706609928</v>
      </c>
      <c r="CD101" s="139">
        <f t="shared" ca="1" si="204"/>
        <v>70.97121677492018</v>
      </c>
      <c r="CE101" s="139">
        <f t="shared" ca="1" si="204"/>
        <v>51.821957601102824</v>
      </c>
      <c r="CF101" s="139">
        <f t="shared" ca="1" si="204"/>
        <v>34.018502519452021</v>
      </c>
      <c r="CG101" s="139">
        <f t="shared" ca="1" si="204"/>
        <v>7.4172489145581038</v>
      </c>
      <c r="CH101" s="139">
        <f t="shared" ref="CH101:DQ101" ca="1" si="205">($EI$14*(CH84/CH98)+1-$EI$14)*CH95</f>
        <v>36.271433112826863</v>
      </c>
      <c r="CI101" s="139">
        <f t="shared" ca="1" si="205"/>
        <v>13.677005608239341</v>
      </c>
      <c r="CJ101" s="139">
        <f t="shared" ca="1" si="205"/>
        <v>22.141284330991642</v>
      </c>
      <c r="CK101" s="139">
        <f t="shared" ca="1" si="205"/>
        <v>26.827368205283896</v>
      </c>
      <c r="CL101" s="139">
        <f t="shared" ca="1" si="205"/>
        <v>42.152797487463715</v>
      </c>
      <c r="CM101" s="139">
        <f t="shared" ca="1" si="205"/>
        <v>23.758654467154301</v>
      </c>
      <c r="CN101" s="139">
        <f t="shared" ca="1" si="205"/>
        <v>66.249772818804985</v>
      </c>
      <c r="CO101" s="139">
        <f t="shared" ca="1" si="205"/>
        <v>15.270573974779616</v>
      </c>
      <c r="CP101" s="139">
        <f t="shared" ca="1" si="205"/>
        <v>53.334685786321423</v>
      </c>
      <c r="CQ101" s="139">
        <f t="shared" ca="1" si="205"/>
        <v>50.695619512282136</v>
      </c>
      <c r="CR101" s="139">
        <f t="shared" ca="1" si="205"/>
        <v>5.1736365086629847</v>
      </c>
      <c r="CS101" s="139">
        <f t="shared" ca="1" si="205"/>
        <v>14.702262231433018</v>
      </c>
      <c r="CT101" s="139">
        <f t="shared" ca="1" si="205"/>
        <v>43.539063351818278</v>
      </c>
      <c r="CU101" s="139">
        <f t="shared" ca="1" si="205"/>
        <v>26.475733096781255</v>
      </c>
      <c r="CV101" s="139">
        <f t="shared" ca="1" si="205"/>
        <v>37.247278026630056</v>
      </c>
      <c r="CW101" s="139">
        <f t="shared" ca="1" si="205"/>
        <v>63.800897217457255</v>
      </c>
      <c r="CX101" s="139">
        <f t="shared" ca="1" si="205"/>
        <v>54.546714419516725</v>
      </c>
      <c r="CY101" s="139">
        <f t="shared" ca="1" si="205"/>
        <v>31.814355710020092</v>
      </c>
      <c r="CZ101" s="139">
        <f t="shared" ca="1" si="205"/>
        <v>77.444630512646484</v>
      </c>
      <c r="DA101" s="139">
        <f t="shared" ca="1" si="205"/>
        <v>57.855961323816395</v>
      </c>
      <c r="DB101" s="139">
        <f t="shared" ca="1" si="205"/>
        <v>5.8647512276615048</v>
      </c>
      <c r="DC101" s="139">
        <f t="shared" ca="1" si="205"/>
        <v>15.230716102155574</v>
      </c>
      <c r="DD101" s="139">
        <f t="shared" ca="1" si="205"/>
        <v>54.522624148765196</v>
      </c>
      <c r="DE101" s="139">
        <f t="shared" ca="1" si="205"/>
        <v>20.975028148745245</v>
      </c>
      <c r="DF101" s="139">
        <f t="shared" ca="1" si="205"/>
        <v>44.752261298371451</v>
      </c>
      <c r="DG101" s="139">
        <f t="shared" ca="1" si="205"/>
        <v>16.144758194896575</v>
      </c>
      <c r="DH101" s="139">
        <f t="shared" ca="1" si="205"/>
        <v>22.066620261244214</v>
      </c>
      <c r="DI101" s="139">
        <f t="shared" ca="1" si="205"/>
        <v>53.693780252441663</v>
      </c>
      <c r="DJ101" s="139">
        <f t="shared" ca="1" si="205"/>
        <v>27.067336198375703</v>
      </c>
      <c r="DK101" s="139">
        <f t="shared" ca="1" si="205"/>
        <v>38.772767625697362</v>
      </c>
      <c r="DL101" s="139">
        <f t="shared" ca="1" si="205"/>
        <v>13.329334994954005</v>
      </c>
      <c r="DM101" s="139">
        <f t="shared" ca="1" si="205"/>
        <v>42.500458085913145</v>
      </c>
      <c r="DN101" s="139">
        <f t="shared" ca="1" si="205"/>
        <v>55.22248629834025</v>
      </c>
      <c r="DO101" s="139">
        <f t="shared" ca="1" si="205"/>
        <v>21.124063857812544</v>
      </c>
      <c r="DP101" s="139">
        <f t="shared" ca="1" si="205"/>
        <v>31.35655157839297</v>
      </c>
      <c r="DQ101" s="139">
        <f t="shared" ca="1" si="205"/>
        <v>19.05366417306351</v>
      </c>
      <c r="DS101" s="128" t="s">
        <v>262</v>
      </c>
      <c r="DT101" s="135">
        <f ca="1"/>
        <v>50.96534884708565</v>
      </c>
      <c r="DU101" s="135">
        <f ca="1"/>
        <v>23.870470042743005</v>
      </c>
      <c r="DV101" s="135">
        <f ca="1"/>
        <v>-6.0610515488158248</v>
      </c>
      <c r="DW101" s="135">
        <f ca="1"/>
        <v>51.178903277384023</v>
      </c>
      <c r="DX101" s="135">
        <f ca="1"/>
        <v>22.297668708197666</v>
      </c>
      <c r="DY101" s="135">
        <f ca="1"/>
        <v>-6.547898716570792</v>
      </c>
      <c r="DZ101" s="127">
        <f ca="1"/>
        <v>1.6602197738247475</v>
      </c>
      <c r="EA101" s="127">
        <f t="shared" ref="EA101:EA103" ca="1" si="206">DZ101^2</f>
        <v>2.7563296973986957</v>
      </c>
      <c r="EB101" s="127">
        <f t="shared" ca="1" si="152"/>
        <v>6.0345260878723543</v>
      </c>
      <c r="EC101" s="127">
        <f ca="1"/>
        <v>-7.2539449713320076E-2</v>
      </c>
      <c r="ED101" s="127">
        <f ca="1"/>
        <v>-2.1181979459533409</v>
      </c>
      <c r="EE101" s="127">
        <f t="shared" ca="1" si="157"/>
        <v>-2.1181979459533409</v>
      </c>
      <c r="EF101" s="126">
        <f t="shared" ca="1" si="158"/>
        <v>16</v>
      </c>
      <c r="EL101" s="128">
        <v>476</v>
      </c>
      <c r="EM101" s="237">
        <f ca="1">IF(Calculator!$C$3,OFFSET('SPD Library'!B101,0,Calculator!$C$3-1),Calculator!C102)</f>
        <v>0.30148999999999998</v>
      </c>
      <c r="EN101" s="127">
        <f ca="1">RefCalc!B101</f>
        <v>0.89944724087618422</v>
      </c>
      <c r="EO101" s="127">
        <f ca="1">RefCalc!F101</f>
        <v>1.0842327991914766</v>
      </c>
    </row>
    <row r="102" spans="21:146" ht="13.5" customHeight="1">
      <c r="U102" s="138" t="s">
        <v>102</v>
      </c>
      <c r="V102" s="139">
        <f t="shared" ref="V102:BA102" ca="1" si="207">($EI$14*(V84/V96)+1-$EI$14)*V96</f>
        <v>100.00000000000001</v>
      </c>
      <c r="W102" s="139">
        <f t="shared" ca="1" si="207"/>
        <v>100.00000000000001</v>
      </c>
      <c r="X102" s="139">
        <f t="shared" ca="1" si="207"/>
        <v>100.00000000000001</v>
      </c>
      <c r="Y102" s="139">
        <f t="shared" ca="1" si="207"/>
        <v>100.00000000000001</v>
      </c>
      <c r="Z102" s="139">
        <f t="shared" ca="1" si="207"/>
        <v>100.00000000000001</v>
      </c>
      <c r="AA102" s="139">
        <f t="shared" ca="1" si="207"/>
        <v>100.00000000000001</v>
      </c>
      <c r="AB102" s="139">
        <f t="shared" ca="1" si="207"/>
        <v>100.00000000000001</v>
      </c>
      <c r="AC102" s="139">
        <f t="shared" ca="1" si="207"/>
        <v>100.00000000000001</v>
      </c>
      <c r="AD102" s="139">
        <f t="shared" ca="1" si="207"/>
        <v>100.00000000000001</v>
      </c>
      <c r="AE102" s="139">
        <f t="shared" ca="1" si="207"/>
        <v>100.00000000000001</v>
      </c>
      <c r="AF102" s="139">
        <f t="shared" ca="1" si="207"/>
        <v>100.00000000000001</v>
      </c>
      <c r="AG102" s="139">
        <f t="shared" ca="1" si="207"/>
        <v>100.00000000000001</v>
      </c>
      <c r="AH102" s="139">
        <f t="shared" ca="1" si="207"/>
        <v>100.00000000000001</v>
      </c>
      <c r="AI102" s="139">
        <f t="shared" ca="1" si="207"/>
        <v>100.00000000000001</v>
      </c>
      <c r="AJ102" s="139">
        <f t="shared" ca="1" si="207"/>
        <v>100.00000000000001</v>
      </c>
      <c r="AK102" s="139">
        <f t="shared" ca="1" si="207"/>
        <v>100.00000000000001</v>
      </c>
      <c r="AL102" s="139">
        <f t="shared" ca="1" si="207"/>
        <v>100.00000000000001</v>
      </c>
      <c r="AM102" s="139">
        <f t="shared" ca="1" si="207"/>
        <v>100.00000000000001</v>
      </c>
      <c r="AN102" s="139">
        <f t="shared" ca="1" si="207"/>
        <v>100.00000000000001</v>
      </c>
      <c r="AO102" s="139">
        <f t="shared" ca="1" si="207"/>
        <v>100.00000000000001</v>
      </c>
      <c r="AP102" s="139">
        <f t="shared" ca="1" si="207"/>
        <v>100.00000000000001</v>
      </c>
      <c r="AQ102" s="139">
        <f t="shared" ca="1" si="207"/>
        <v>100.00000000000001</v>
      </c>
      <c r="AR102" s="139">
        <f t="shared" ca="1" si="207"/>
        <v>100.00000000000001</v>
      </c>
      <c r="AS102" s="139">
        <f t="shared" ca="1" si="207"/>
        <v>100.00000000000001</v>
      </c>
      <c r="AT102" s="139">
        <f t="shared" ca="1" si="207"/>
        <v>100.00000000000001</v>
      </c>
      <c r="AU102" s="139">
        <f t="shared" ca="1" si="207"/>
        <v>100.00000000000001</v>
      </c>
      <c r="AV102" s="139">
        <f t="shared" ca="1" si="207"/>
        <v>100.00000000000001</v>
      </c>
      <c r="AW102" s="139">
        <f t="shared" ca="1" si="207"/>
        <v>100.00000000000001</v>
      </c>
      <c r="AX102" s="139">
        <f t="shared" ca="1" si="207"/>
        <v>100.00000000000001</v>
      </c>
      <c r="AY102" s="139">
        <f t="shared" ca="1" si="207"/>
        <v>100.00000000000001</v>
      </c>
      <c r="AZ102" s="139">
        <f t="shared" ca="1" si="207"/>
        <v>100.00000000000001</v>
      </c>
      <c r="BA102" s="139">
        <f t="shared" ca="1" si="207"/>
        <v>100.00000000000001</v>
      </c>
      <c r="BB102" s="139">
        <f t="shared" ref="BB102:CG102" ca="1" si="208">($EI$14*(BB84/BB96)+1-$EI$14)*BB96</f>
        <v>100.00000000000001</v>
      </c>
      <c r="BC102" s="139">
        <f t="shared" ca="1" si="208"/>
        <v>100.00000000000001</v>
      </c>
      <c r="BD102" s="139">
        <f t="shared" ca="1" si="208"/>
        <v>100.00000000000001</v>
      </c>
      <c r="BE102" s="139">
        <f t="shared" ca="1" si="208"/>
        <v>100.00000000000001</v>
      </c>
      <c r="BF102" s="139">
        <f t="shared" ca="1" si="208"/>
        <v>100.00000000000001</v>
      </c>
      <c r="BG102" s="139">
        <f t="shared" ca="1" si="208"/>
        <v>100.00000000000001</v>
      </c>
      <c r="BH102" s="139">
        <f t="shared" ca="1" si="208"/>
        <v>100.00000000000001</v>
      </c>
      <c r="BI102" s="139">
        <f t="shared" ca="1" si="208"/>
        <v>100.00000000000001</v>
      </c>
      <c r="BJ102" s="139">
        <f t="shared" ca="1" si="208"/>
        <v>100.00000000000001</v>
      </c>
      <c r="BK102" s="139">
        <f t="shared" ca="1" si="208"/>
        <v>100.00000000000001</v>
      </c>
      <c r="BL102" s="139">
        <f t="shared" ca="1" si="208"/>
        <v>100.00000000000001</v>
      </c>
      <c r="BM102" s="139">
        <f t="shared" ca="1" si="208"/>
        <v>100.00000000000001</v>
      </c>
      <c r="BN102" s="139">
        <f t="shared" ca="1" si="208"/>
        <v>100.00000000000001</v>
      </c>
      <c r="BO102" s="139">
        <f t="shared" ca="1" si="208"/>
        <v>100.00000000000001</v>
      </c>
      <c r="BP102" s="139">
        <f t="shared" ca="1" si="208"/>
        <v>100.00000000000001</v>
      </c>
      <c r="BQ102" s="139">
        <f t="shared" ca="1" si="208"/>
        <v>100.00000000000001</v>
      </c>
      <c r="BR102" s="139">
        <f t="shared" ca="1" si="208"/>
        <v>100.00000000000001</v>
      </c>
      <c r="BS102" s="139">
        <f t="shared" ca="1" si="208"/>
        <v>100.00000000000001</v>
      </c>
      <c r="BT102" s="139">
        <f t="shared" ca="1" si="208"/>
        <v>100.00000000000001</v>
      </c>
      <c r="BU102" s="139">
        <f t="shared" ca="1" si="208"/>
        <v>100.00000000000001</v>
      </c>
      <c r="BV102" s="139">
        <f t="shared" ca="1" si="208"/>
        <v>100.00000000000001</v>
      </c>
      <c r="BW102" s="139">
        <f t="shared" ca="1" si="208"/>
        <v>100.00000000000001</v>
      </c>
      <c r="BX102" s="139">
        <f t="shared" ca="1" si="208"/>
        <v>100.00000000000001</v>
      </c>
      <c r="BY102" s="139">
        <f t="shared" ca="1" si="208"/>
        <v>100.00000000000001</v>
      </c>
      <c r="BZ102" s="139">
        <f t="shared" ca="1" si="208"/>
        <v>100.00000000000001</v>
      </c>
      <c r="CA102" s="139">
        <f t="shared" ca="1" si="208"/>
        <v>100.00000000000001</v>
      </c>
      <c r="CB102" s="139">
        <f t="shared" ca="1" si="208"/>
        <v>100.00000000000001</v>
      </c>
      <c r="CC102" s="139">
        <f t="shared" ca="1" si="208"/>
        <v>100.00000000000001</v>
      </c>
      <c r="CD102" s="139">
        <f t="shared" ca="1" si="208"/>
        <v>100.00000000000001</v>
      </c>
      <c r="CE102" s="139">
        <f t="shared" ca="1" si="208"/>
        <v>100.00000000000001</v>
      </c>
      <c r="CF102" s="139">
        <f t="shared" ca="1" si="208"/>
        <v>100.00000000000001</v>
      </c>
      <c r="CG102" s="139">
        <f t="shared" ca="1" si="208"/>
        <v>100.00000000000001</v>
      </c>
      <c r="CH102" s="139">
        <f t="shared" ref="CH102:DQ102" ca="1" si="209">($EI$14*(CH84/CH96)+1-$EI$14)*CH96</f>
        <v>100.00000000000001</v>
      </c>
      <c r="CI102" s="139">
        <f t="shared" ca="1" si="209"/>
        <v>100.00000000000001</v>
      </c>
      <c r="CJ102" s="139">
        <f t="shared" ca="1" si="209"/>
        <v>100.00000000000001</v>
      </c>
      <c r="CK102" s="139">
        <f t="shared" ca="1" si="209"/>
        <v>100.00000000000001</v>
      </c>
      <c r="CL102" s="139">
        <f t="shared" ca="1" si="209"/>
        <v>100.00000000000001</v>
      </c>
      <c r="CM102" s="139">
        <f t="shared" ca="1" si="209"/>
        <v>100.00000000000001</v>
      </c>
      <c r="CN102" s="139">
        <f t="shared" ca="1" si="209"/>
        <v>100.00000000000001</v>
      </c>
      <c r="CO102" s="139">
        <f t="shared" ca="1" si="209"/>
        <v>100.00000000000001</v>
      </c>
      <c r="CP102" s="139">
        <f t="shared" ca="1" si="209"/>
        <v>100.00000000000001</v>
      </c>
      <c r="CQ102" s="139">
        <f t="shared" ca="1" si="209"/>
        <v>100.00000000000001</v>
      </c>
      <c r="CR102" s="139">
        <f t="shared" ca="1" si="209"/>
        <v>100.00000000000001</v>
      </c>
      <c r="CS102" s="139">
        <f t="shared" ca="1" si="209"/>
        <v>100.00000000000001</v>
      </c>
      <c r="CT102" s="139">
        <f t="shared" ca="1" si="209"/>
        <v>100.00000000000001</v>
      </c>
      <c r="CU102" s="139">
        <f t="shared" ca="1" si="209"/>
        <v>100.00000000000001</v>
      </c>
      <c r="CV102" s="139">
        <f t="shared" ca="1" si="209"/>
        <v>100.00000000000001</v>
      </c>
      <c r="CW102" s="139">
        <f t="shared" ca="1" si="209"/>
        <v>100.00000000000001</v>
      </c>
      <c r="CX102" s="139">
        <f t="shared" ca="1" si="209"/>
        <v>100.00000000000001</v>
      </c>
      <c r="CY102" s="139">
        <f t="shared" ca="1" si="209"/>
        <v>100.00000000000001</v>
      </c>
      <c r="CZ102" s="139">
        <f t="shared" ca="1" si="209"/>
        <v>100.00000000000001</v>
      </c>
      <c r="DA102" s="139">
        <f t="shared" ca="1" si="209"/>
        <v>100.00000000000001</v>
      </c>
      <c r="DB102" s="139">
        <f t="shared" ca="1" si="209"/>
        <v>100.00000000000001</v>
      </c>
      <c r="DC102" s="139">
        <f t="shared" ca="1" si="209"/>
        <v>100.00000000000001</v>
      </c>
      <c r="DD102" s="139">
        <f t="shared" ca="1" si="209"/>
        <v>100.00000000000001</v>
      </c>
      <c r="DE102" s="139">
        <f t="shared" ca="1" si="209"/>
        <v>100.00000000000001</v>
      </c>
      <c r="DF102" s="139">
        <f t="shared" ca="1" si="209"/>
        <v>100.00000000000001</v>
      </c>
      <c r="DG102" s="139">
        <f t="shared" ca="1" si="209"/>
        <v>100.00000000000001</v>
      </c>
      <c r="DH102" s="139">
        <f t="shared" ca="1" si="209"/>
        <v>100.00000000000001</v>
      </c>
      <c r="DI102" s="139">
        <f t="shared" ca="1" si="209"/>
        <v>100.00000000000001</v>
      </c>
      <c r="DJ102" s="139">
        <f t="shared" ca="1" si="209"/>
        <v>100.00000000000001</v>
      </c>
      <c r="DK102" s="139">
        <f t="shared" ca="1" si="209"/>
        <v>100.00000000000001</v>
      </c>
      <c r="DL102" s="139">
        <f t="shared" ca="1" si="209"/>
        <v>100.00000000000001</v>
      </c>
      <c r="DM102" s="139">
        <f t="shared" ca="1" si="209"/>
        <v>100.00000000000001</v>
      </c>
      <c r="DN102" s="139">
        <f t="shared" ca="1" si="209"/>
        <v>100.00000000000001</v>
      </c>
      <c r="DO102" s="139">
        <f t="shared" ca="1" si="209"/>
        <v>100.00000000000001</v>
      </c>
      <c r="DP102" s="139">
        <f t="shared" ca="1" si="209"/>
        <v>100.00000000000001</v>
      </c>
      <c r="DQ102" s="139">
        <f t="shared" ca="1" si="209"/>
        <v>100.00000000000001</v>
      </c>
      <c r="DS102" s="128" t="s">
        <v>263</v>
      </c>
      <c r="DT102" s="135">
        <f ca="1"/>
        <v>62.729203994360354</v>
      </c>
      <c r="DU102" s="135">
        <f ca="1"/>
        <v>28.991440517600573</v>
      </c>
      <c r="DV102" s="135">
        <f ca="1"/>
        <v>-3.5936773022200086</v>
      </c>
      <c r="DW102" s="135">
        <f ca="1"/>
        <v>61.722179990376752</v>
      </c>
      <c r="DX102" s="135">
        <f ca="1"/>
        <v>26.040803082982826</v>
      </c>
      <c r="DY102" s="135">
        <f ca="1"/>
        <v>-5.562519929887439</v>
      </c>
      <c r="DZ102" s="127">
        <f ca="1"/>
        <v>3.6873703241859443</v>
      </c>
      <c r="EA102" s="127">
        <f t="shared" ca="1" si="206"/>
        <v>13.596699907687157</v>
      </c>
      <c r="EB102" s="127">
        <f t="shared" ca="1" si="152"/>
        <v>6.159857896998199</v>
      </c>
      <c r="EC102" s="127">
        <f ca="1"/>
        <v>-0.1177028944070893</v>
      </c>
      <c r="ED102" s="127">
        <f ca="1"/>
        <v>-4.9914781155772516</v>
      </c>
      <c r="EE102" s="127">
        <f t="shared" ca="1" si="157"/>
        <v>-4.9914781155772516</v>
      </c>
      <c r="EF102" s="126">
        <f t="shared" ca="1" si="158"/>
        <v>16</v>
      </c>
      <c r="EL102" s="128">
        <v>477</v>
      </c>
      <c r="EM102" s="237">
        <f ca="1">IF(Calculator!$C$3,OFFSET('SPD Library'!B102,0,Calculator!$C$3-1),Calculator!C103)</f>
        <v>0.30185000000000001</v>
      </c>
      <c r="EN102" s="127">
        <f ca="1">RefCalc!B102</f>
        <v>0.90052124335293449</v>
      </c>
      <c r="EO102" s="127">
        <f ca="1">RefCalc!F102</f>
        <v>1.0853626998025425</v>
      </c>
    </row>
    <row r="103" spans="21:146" ht="13.5" customHeight="1">
      <c r="U103" s="138" t="s">
        <v>103</v>
      </c>
      <c r="V103" s="139">
        <f t="shared" ref="V103:BA103" ca="1" si="210">($EI$14*(V84/V97)+1-$EI$14)*V97</f>
        <v>100</v>
      </c>
      <c r="W103" s="139">
        <f t="shared" ca="1" si="210"/>
        <v>100</v>
      </c>
      <c r="X103" s="139">
        <f t="shared" ca="1" si="210"/>
        <v>100</v>
      </c>
      <c r="Y103" s="139">
        <f t="shared" ca="1" si="210"/>
        <v>100</v>
      </c>
      <c r="Z103" s="139">
        <f t="shared" ca="1" si="210"/>
        <v>100</v>
      </c>
      <c r="AA103" s="139">
        <f t="shared" ca="1" si="210"/>
        <v>100</v>
      </c>
      <c r="AB103" s="139">
        <f t="shared" ca="1" si="210"/>
        <v>100</v>
      </c>
      <c r="AC103" s="139">
        <f t="shared" ca="1" si="210"/>
        <v>100</v>
      </c>
      <c r="AD103" s="139">
        <f t="shared" ca="1" si="210"/>
        <v>100</v>
      </c>
      <c r="AE103" s="139">
        <f t="shared" ca="1" si="210"/>
        <v>100</v>
      </c>
      <c r="AF103" s="139">
        <f t="shared" ca="1" si="210"/>
        <v>100</v>
      </c>
      <c r="AG103" s="139">
        <f t="shared" ca="1" si="210"/>
        <v>100</v>
      </c>
      <c r="AH103" s="139">
        <f t="shared" ca="1" si="210"/>
        <v>100</v>
      </c>
      <c r="AI103" s="139">
        <f t="shared" ca="1" si="210"/>
        <v>100</v>
      </c>
      <c r="AJ103" s="139">
        <f t="shared" ca="1" si="210"/>
        <v>100</v>
      </c>
      <c r="AK103" s="139">
        <f t="shared" ca="1" si="210"/>
        <v>100</v>
      </c>
      <c r="AL103" s="139">
        <f t="shared" ca="1" si="210"/>
        <v>100</v>
      </c>
      <c r="AM103" s="139">
        <f t="shared" ca="1" si="210"/>
        <v>100</v>
      </c>
      <c r="AN103" s="139">
        <f t="shared" ca="1" si="210"/>
        <v>100</v>
      </c>
      <c r="AO103" s="139">
        <f t="shared" ca="1" si="210"/>
        <v>100</v>
      </c>
      <c r="AP103" s="139">
        <f t="shared" ca="1" si="210"/>
        <v>100</v>
      </c>
      <c r="AQ103" s="139">
        <f t="shared" ca="1" si="210"/>
        <v>100</v>
      </c>
      <c r="AR103" s="139">
        <f t="shared" ca="1" si="210"/>
        <v>100</v>
      </c>
      <c r="AS103" s="139">
        <f t="shared" ca="1" si="210"/>
        <v>100</v>
      </c>
      <c r="AT103" s="139">
        <f t="shared" ca="1" si="210"/>
        <v>100</v>
      </c>
      <c r="AU103" s="139">
        <f t="shared" ca="1" si="210"/>
        <v>100</v>
      </c>
      <c r="AV103" s="139">
        <f t="shared" ca="1" si="210"/>
        <v>100</v>
      </c>
      <c r="AW103" s="139">
        <f t="shared" ca="1" si="210"/>
        <v>100</v>
      </c>
      <c r="AX103" s="139">
        <f t="shared" ca="1" si="210"/>
        <v>100</v>
      </c>
      <c r="AY103" s="139">
        <f t="shared" ca="1" si="210"/>
        <v>100</v>
      </c>
      <c r="AZ103" s="139">
        <f t="shared" ca="1" si="210"/>
        <v>100</v>
      </c>
      <c r="BA103" s="139">
        <f t="shared" ca="1" si="210"/>
        <v>100</v>
      </c>
      <c r="BB103" s="139">
        <f t="shared" ref="BB103:CG103" ca="1" si="211">($EI$14*(BB84/BB97)+1-$EI$14)*BB97</f>
        <v>100</v>
      </c>
      <c r="BC103" s="139">
        <f t="shared" ca="1" si="211"/>
        <v>100</v>
      </c>
      <c r="BD103" s="139">
        <f t="shared" ca="1" si="211"/>
        <v>100</v>
      </c>
      <c r="BE103" s="139">
        <f t="shared" ca="1" si="211"/>
        <v>100</v>
      </c>
      <c r="BF103" s="139">
        <f t="shared" ca="1" si="211"/>
        <v>100</v>
      </c>
      <c r="BG103" s="139">
        <f t="shared" ca="1" si="211"/>
        <v>100</v>
      </c>
      <c r="BH103" s="139">
        <f t="shared" ca="1" si="211"/>
        <v>100</v>
      </c>
      <c r="BI103" s="139">
        <f t="shared" ca="1" si="211"/>
        <v>100</v>
      </c>
      <c r="BJ103" s="139">
        <f t="shared" ca="1" si="211"/>
        <v>100</v>
      </c>
      <c r="BK103" s="139">
        <f t="shared" ca="1" si="211"/>
        <v>100</v>
      </c>
      <c r="BL103" s="139">
        <f t="shared" ca="1" si="211"/>
        <v>100</v>
      </c>
      <c r="BM103" s="139">
        <f t="shared" ca="1" si="211"/>
        <v>100</v>
      </c>
      <c r="BN103" s="139">
        <f t="shared" ca="1" si="211"/>
        <v>100</v>
      </c>
      <c r="BO103" s="139">
        <f t="shared" ca="1" si="211"/>
        <v>100</v>
      </c>
      <c r="BP103" s="139">
        <f t="shared" ca="1" si="211"/>
        <v>100</v>
      </c>
      <c r="BQ103" s="139">
        <f t="shared" ca="1" si="211"/>
        <v>100</v>
      </c>
      <c r="BR103" s="139">
        <f t="shared" ca="1" si="211"/>
        <v>100</v>
      </c>
      <c r="BS103" s="139">
        <f t="shared" ca="1" si="211"/>
        <v>100</v>
      </c>
      <c r="BT103" s="139">
        <f t="shared" ca="1" si="211"/>
        <v>100</v>
      </c>
      <c r="BU103" s="139">
        <f t="shared" ca="1" si="211"/>
        <v>100</v>
      </c>
      <c r="BV103" s="139">
        <f t="shared" ca="1" si="211"/>
        <v>100</v>
      </c>
      <c r="BW103" s="139">
        <f t="shared" ca="1" si="211"/>
        <v>100</v>
      </c>
      <c r="BX103" s="139">
        <f t="shared" ca="1" si="211"/>
        <v>100</v>
      </c>
      <c r="BY103" s="139">
        <f t="shared" ca="1" si="211"/>
        <v>100</v>
      </c>
      <c r="BZ103" s="139">
        <f t="shared" ca="1" si="211"/>
        <v>100</v>
      </c>
      <c r="CA103" s="139">
        <f t="shared" ca="1" si="211"/>
        <v>100</v>
      </c>
      <c r="CB103" s="139">
        <f t="shared" ca="1" si="211"/>
        <v>100</v>
      </c>
      <c r="CC103" s="139">
        <f t="shared" ca="1" si="211"/>
        <v>100</v>
      </c>
      <c r="CD103" s="139">
        <f t="shared" ca="1" si="211"/>
        <v>100</v>
      </c>
      <c r="CE103" s="139">
        <f t="shared" ca="1" si="211"/>
        <v>100</v>
      </c>
      <c r="CF103" s="139">
        <f t="shared" ca="1" si="211"/>
        <v>100</v>
      </c>
      <c r="CG103" s="139">
        <f t="shared" ca="1" si="211"/>
        <v>100</v>
      </c>
      <c r="CH103" s="139">
        <f t="shared" ref="CH103:DQ103" ca="1" si="212">($EI$14*(CH84/CH97)+1-$EI$14)*CH97</f>
        <v>100</v>
      </c>
      <c r="CI103" s="139">
        <f t="shared" ca="1" si="212"/>
        <v>100</v>
      </c>
      <c r="CJ103" s="139">
        <f t="shared" ca="1" si="212"/>
        <v>100</v>
      </c>
      <c r="CK103" s="139">
        <f t="shared" ca="1" si="212"/>
        <v>100</v>
      </c>
      <c r="CL103" s="139">
        <f t="shared" ca="1" si="212"/>
        <v>100</v>
      </c>
      <c r="CM103" s="139">
        <f t="shared" ca="1" si="212"/>
        <v>100</v>
      </c>
      <c r="CN103" s="139">
        <f t="shared" ca="1" si="212"/>
        <v>100</v>
      </c>
      <c r="CO103" s="139">
        <f t="shared" ca="1" si="212"/>
        <v>100</v>
      </c>
      <c r="CP103" s="139">
        <f t="shared" ca="1" si="212"/>
        <v>100</v>
      </c>
      <c r="CQ103" s="139">
        <f t="shared" ca="1" si="212"/>
        <v>100</v>
      </c>
      <c r="CR103" s="139">
        <f t="shared" ca="1" si="212"/>
        <v>100</v>
      </c>
      <c r="CS103" s="139">
        <f t="shared" ca="1" si="212"/>
        <v>100</v>
      </c>
      <c r="CT103" s="139">
        <f t="shared" ca="1" si="212"/>
        <v>100</v>
      </c>
      <c r="CU103" s="139">
        <f t="shared" ca="1" si="212"/>
        <v>100</v>
      </c>
      <c r="CV103" s="139">
        <f t="shared" ca="1" si="212"/>
        <v>100</v>
      </c>
      <c r="CW103" s="139">
        <f t="shared" ca="1" si="212"/>
        <v>100</v>
      </c>
      <c r="CX103" s="139">
        <f t="shared" ca="1" si="212"/>
        <v>100</v>
      </c>
      <c r="CY103" s="139">
        <f t="shared" ca="1" si="212"/>
        <v>100</v>
      </c>
      <c r="CZ103" s="139">
        <f t="shared" ca="1" si="212"/>
        <v>100</v>
      </c>
      <c r="DA103" s="139">
        <f t="shared" ca="1" si="212"/>
        <v>100</v>
      </c>
      <c r="DB103" s="139">
        <f t="shared" ca="1" si="212"/>
        <v>100</v>
      </c>
      <c r="DC103" s="139">
        <f t="shared" ca="1" si="212"/>
        <v>100</v>
      </c>
      <c r="DD103" s="139">
        <f t="shared" ca="1" si="212"/>
        <v>100</v>
      </c>
      <c r="DE103" s="139">
        <f t="shared" ca="1" si="212"/>
        <v>100</v>
      </c>
      <c r="DF103" s="139">
        <f t="shared" ca="1" si="212"/>
        <v>100</v>
      </c>
      <c r="DG103" s="139">
        <f t="shared" ca="1" si="212"/>
        <v>100</v>
      </c>
      <c r="DH103" s="139">
        <f t="shared" ca="1" si="212"/>
        <v>100</v>
      </c>
      <c r="DI103" s="139">
        <f t="shared" ca="1" si="212"/>
        <v>100</v>
      </c>
      <c r="DJ103" s="139">
        <f t="shared" ca="1" si="212"/>
        <v>100</v>
      </c>
      <c r="DK103" s="139">
        <f t="shared" ca="1" si="212"/>
        <v>100</v>
      </c>
      <c r="DL103" s="139">
        <f t="shared" ca="1" si="212"/>
        <v>100</v>
      </c>
      <c r="DM103" s="139">
        <f t="shared" ca="1" si="212"/>
        <v>100</v>
      </c>
      <c r="DN103" s="139">
        <f t="shared" ca="1" si="212"/>
        <v>100</v>
      </c>
      <c r="DO103" s="139">
        <f t="shared" ca="1" si="212"/>
        <v>100</v>
      </c>
      <c r="DP103" s="139">
        <f t="shared" ca="1" si="212"/>
        <v>100</v>
      </c>
      <c r="DQ103" s="139">
        <f t="shared" ca="1" si="212"/>
        <v>100</v>
      </c>
      <c r="DS103" s="128" t="s">
        <v>264</v>
      </c>
      <c r="DT103" s="135">
        <f ca="1"/>
        <v>51.015636312717348</v>
      </c>
      <c r="DU103" s="135">
        <f ca="1"/>
        <v>29.206695313426618</v>
      </c>
      <c r="DV103" s="135">
        <f ca="1"/>
        <v>-3.2142194819156997</v>
      </c>
      <c r="DW103" s="135">
        <f ca="1"/>
        <v>48.277889139267309</v>
      </c>
      <c r="DX103" s="135">
        <f ca="1"/>
        <v>24.477947696093324</v>
      </c>
      <c r="DY103" s="135">
        <f ca="1"/>
        <v>-6.9373172082938872</v>
      </c>
      <c r="DZ103" s="127">
        <f ca="1"/>
        <v>6.6119414920529511</v>
      </c>
      <c r="EA103" s="127">
        <f t="shared" ca="1" si="206"/>
        <v>43.717770294331409</v>
      </c>
      <c r="EB103" s="127">
        <f t="shared" ca="1" si="152"/>
        <v>6.1735756117851768</v>
      </c>
      <c r="EC103" s="127">
        <f ca="1"/>
        <v>-0.17600618773877147</v>
      </c>
      <c r="ED103" s="127">
        <f ca="1"/>
        <v>-9.5431349521168727</v>
      </c>
      <c r="EE103" s="127">
        <f t="shared" ca="1" si="157"/>
        <v>-9.5431349521168727</v>
      </c>
      <c r="EF103" s="126">
        <f t="shared" ca="1" si="158"/>
        <v>16</v>
      </c>
      <c r="EL103" s="128">
        <v>478</v>
      </c>
      <c r="EM103" s="237">
        <f ca="1">IF(Calculator!$C$3,OFFSET('SPD Library'!B103,0,Calculator!$C$3-1),Calculator!C104)</f>
        <v>0.30221999999999999</v>
      </c>
      <c r="EN103" s="127">
        <f ca="1">RefCalc!B103</f>
        <v>0.90162507923181656</v>
      </c>
      <c r="EO103" s="127">
        <f ca="1">RefCalc!F103</f>
        <v>1.0864926004136082</v>
      </c>
    </row>
    <row r="104" spans="21:146" ht="13.5" customHeight="1">
      <c r="U104" s="138" t="s">
        <v>104</v>
      </c>
      <c r="V104" s="139">
        <f t="shared" ref="V104:BA104" ca="1" si="213">($EI$14*(V84/V98)+1-$EI$14)*V98</f>
        <v>100.00000000000001</v>
      </c>
      <c r="W104" s="139">
        <f t="shared" ca="1" si="213"/>
        <v>100.00000000000001</v>
      </c>
      <c r="X104" s="139">
        <f t="shared" ca="1" si="213"/>
        <v>100.00000000000001</v>
      </c>
      <c r="Y104" s="139">
        <f t="shared" ca="1" si="213"/>
        <v>100.00000000000001</v>
      </c>
      <c r="Z104" s="139">
        <f t="shared" ca="1" si="213"/>
        <v>100.00000000000001</v>
      </c>
      <c r="AA104" s="139">
        <f t="shared" ca="1" si="213"/>
        <v>100.00000000000001</v>
      </c>
      <c r="AB104" s="139">
        <f t="shared" ca="1" si="213"/>
        <v>100.00000000000001</v>
      </c>
      <c r="AC104" s="139">
        <f t="shared" ca="1" si="213"/>
        <v>100.00000000000001</v>
      </c>
      <c r="AD104" s="139">
        <f t="shared" ca="1" si="213"/>
        <v>100.00000000000001</v>
      </c>
      <c r="AE104" s="139">
        <f t="shared" ca="1" si="213"/>
        <v>100.00000000000001</v>
      </c>
      <c r="AF104" s="139">
        <f t="shared" ca="1" si="213"/>
        <v>100.00000000000001</v>
      </c>
      <c r="AG104" s="139">
        <f t="shared" ca="1" si="213"/>
        <v>100.00000000000001</v>
      </c>
      <c r="AH104" s="139">
        <f t="shared" ca="1" si="213"/>
        <v>100.00000000000001</v>
      </c>
      <c r="AI104" s="139">
        <f t="shared" ca="1" si="213"/>
        <v>100.00000000000001</v>
      </c>
      <c r="AJ104" s="139">
        <f t="shared" ca="1" si="213"/>
        <v>100.00000000000001</v>
      </c>
      <c r="AK104" s="139">
        <f t="shared" ca="1" si="213"/>
        <v>100.00000000000001</v>
      </c>
      <c r="AL104" s="139">
        <f t="shared" ca="1" si="213"/>
        <v>100.00000000000001</v>
      </c>
      <c r="AM104" s="139">
        <f t="shared" ca="1" si="213"/>
        <v>100.00000000000001</v>
      </c>
      <c r="AN104" s="139">
        <f t="shared" ca="1" si="213"/>
        <v>100.00000000000001</v>
      </c>
      <c r="AO104" s="139">
        <f t="shared" ca="1" si="213"/>
        <v>100.00000000000001</v>
      </c>
      <c r="AP104" s="139">
        <f t="shared" ca="1" si="213"/>
        <v>100.00000000000001</v>
      </c>
      <c r="AQ104" s="139">
        <f t="shared" ca="1" si="213"/>
        <v>100.00000000000001</v>
      </c>
      <c r="AR104" s="139">
        <f t="shared" ca="1" si="213"/>
        <v>100.00000000000001</v>
      </c>
      <c r="AS104" s="139">
        <f t="shared" ca="1" si="213"/>
        <v>100.00000000000001</v>
      </c>
      <c r="AT104" s="139">
        <f t="shared" ca="1" si="213"/>
        <v>100.00000000000001</v>
      </c>
      <c r="AU104" s="139">
        <f t="shared" ca="1" si="213"/>
        <v>100.00000000000001</v>
      </c>
      <c r="AV104" s="139">
        <f t="shared" ca="1" si="213"/>
        <v>100.00000000000001</v>
      </c>
      <c r="AW104" s="139">
        <f t="shared" ca="1" si="213"/>
        <v>100.00000000000001</v>
      </c>
      <c r="AX104" s="139">
        <f t="shared" ca="1" si="213"/>
        <v>100.00000000000001</v>
      </c>
      <c r="AY104" s="139">
        <f t="shared" ca="1" si="213"/>
        <v>100.00000000000001</v>
      </c>
      <c r="AZ104" s="139">
        <f t="shared" ca="1" si="213"/>
        <v>100.00000000000001</v>
      </c>
      <c r="BA104" s="139">
        <f t="shared" ca="1" si="213"/>
        <v>100.00000000000001</v>
      </c>
      <c r="BB104" s="139">
        <f t="shared" ref="BB104:CG104" ca="1" si="214">($EI$14*(BB84/BB98)+1-$EI$14)*BB98</f>
        <v>100.00000000000001</v>
      </c>
      <c r="BC104" s="139">
        <f t="shared" ca="1" si="214"/>
        <v>100.00000000000001</v>
      </c>
      <c r="BD104" s="139">
        <f t="shared" ca="1" si="214"/>
        <v>100.00000000000001</v>
      </c>
      <c r="BE104" s="139">
        <f t="shared" ca="1" si="214"/>
        <v>100.00000000000001</v>
      </c>
      <c r="BF104" s="139">
        <f t="shared" ca="1" si="214"/>
        <v>100.00000000000001</v>
      </c>
      <c r="BG104" s="139">
        <f t="shared" ca="1" si="214"/>
        <v>100.00000000000001</v>
      </c>
      <c r="BH104" s="139">
        <f t="shared" ca="1" si="214"/>
        <v>100.00000000000001</v>
      </c>
      <c r="BI104" s="139">
        <f t="shared" ca="1" si="214"/>
        <v>100.00000000000001</v>
      </c>
      <c r="BJ104" s="139">
        <f t="shared" ca="1" si="214"/>
        <v>100.00000000000001</v>
      </c>
      <c r="BK104" s="139">
        <f t="shared" ca="1" si="214"/>
        <v>100.00000000000001</v>
      </c>
      <c r="BL104" s="139">
        <f t="shared" ca="1" si="214"/>
        <v>100.00000000000001</v>
      </c>
      <c r="BM104" s="139">
        <f t="shared" ca="1" si="214"/>
        <v>100.00000000000001</v>
      </c>
      <c r="BN104" s="139">
        <f t="shared" ca="1" si="214"/>
        <v>100.00000000000001</v>
      </c>
      <c r="BO104" s="139">
        <f t="shared" ca="1" si="214"/>
        <v>100.00000000000001</v>
      </c>
      <c r="BP104" s="139">
        <f t="shared" ca="1" si="214"/>
        <v>100.00000000000001</v>
      </c>
      <c r="BQ104" s="139">
        <f t="shared" ca="1" si="214"/>
        <v>100.00000000000001</v>
      </c>
      <c r="BR104" s="139">
        <f t="shared" ca="1" si="214"/>
        <v>100.00000000000001</v>
      </c>
      <c r="BS104" s="139">
        <f t="shared" ca="1" si="214"/>
        <v>100.00000000000001</v>
      </c>
      <c r="BT104" s="139">
        <f t="shared" ca="1" si="214"/>
        <v>100.00000000000001</v>
      </c>
      <c r="BU104" s="139">
        <f t="shared" ca="1" si="214"/>
        <v>100.00000000000001</v>
      </c>
      <c r="BV104" s="139">
        <f t="shared" ca="1" si="214"/>
        <v>100.00000000000001</v>
      </c>
      <c r="BW104" s="139">
        <f t="shared" ca="1" si="214"/>
        <v>100.00000000000001</v>
      </c>
      <c r="BX104" s="139">
        <f t="shared" ca="1" si="214"/>
        <v>100.00000000000001</v>
      </c>
      <c r="BY104" s="139">
        <f t="shared" ca="1" si="214"/>
        <v>100.00000000000001</v>
      </c>
      <c r="BZ104" s="139">
        <f t="shared" ca="1" si="214"/>
        <v>100.00000000000001</v>
      </c>
      <c r="CA104" s="139">
        <f t="shared" ca="1" si="214"/>
        <v>100.00000000000001</v>
      </c>
      <c r="CB104" s="139">
        <f t="shared" ca="1" si="214"/>
        <v>100.00000000000001</v>
      </c>
      <c r="CC104" s="139">
        <f t="shared" ca="1" si="214"/>
        <v>100.00000000000001</v>
      </c>
      <c r="CD104" s="139">
        <f t="shared" ca="1" si="214"/>
        <v>100.00000000000001</v>
      </c>
      <c r="CE104" s="139">
        <f t="shared" ca="1" si="214"/>
        <v>100.00000000000001</v>
      </c>
      <c r="CF104" s="139">
        <f t="shared" ca="1" si="214"/>
        <v>100.00000000000001</v>
      </c>
      <c r="CG104" s="139">
        <f t="shared" ca="1" si="214"/>
        <v>100.00000000000001</v>
      </c>
      <c r="CH104" s="139">
        <f t="shared" ref="CH104:DQ104" ca="1" si="215">($EI$14*(CH84/CH98)+1-$EI$14)*CH98</f>
        <v>100.00000000000001</v>
      </c>
      <c r="CI104" s="139">
        <f t="shared" ca="1" si="215"/>
        <v>100.00000000000001</v>
      </c>
      <c r="CJ104" s="139">
        <f t="shared" ca="1" si="215"/>
        <v>100.00000000000001</v>
      </c>
      <c r="CK104" s="139">
        <f t="shared" ca="1" si="215"/>
        <v>100.00000000000001</v>
      </c>
      <c r="CL104" s="139">
        <f t="shared" ca="1" si="215"/>
        <v>100.00000000000001</v>
      </c>
      <c r="CM104" s="139">
        <f t="shared" ca="1" si="215"/>
        <v>100.00000000000001</v>
      </c>
      <c r="CN104" s="139">
        <f t="shared" ca="1" si="215"/>
        <v>100.00000000000001</v>
      </c>
      <c r="CO104" s="139">
        <f t="shared" ca="1" si="215"/>
        <v>100.00000000000001</v>
      </c>
      <c r="CP104" s="139">
        <f t="shared" ca="1" si="215"/>
        <v>100.00000000000001</v>
      </c>
      <c r="CQ104" s="139">
        <f t="shared" ca="1" si="215"/>
        <v>100.00000000000001</v>
      </c>
      <c r="CR104" s="139">
        <f t="shared" ca="1" si="215"/>
        <v>100.00000000000001</v>
      </c>
      <c r="CS104" s="139">
        <f t="shared" ca="1" si="215"/>
        <v>100.00000000000001</v>
      </c>
      <c r="CT104" s="139">
        <f t="shared" ca="1" si="215"/>
        <v>100.00000000000001</v>
      </c>
      <c r="CU104" s="139">
        <f t="shared" ca="1" si="215"/>
        <v>100.00000000000001</v>
      </c>
      <c r="CV104" s="139">
        <f t="shared" ca="1" si="215"/>
        <v>100.00000000000001</v>
      </c>
      <c r="CW104" s="139">
        <f t="shared" ca="1" si="215"/>
        <v>100.00000000000001</v>
      </c>
      <c r="CX104" s="139">
        <f t="shared" ca="1" si="215"/>
        <v>100.00000000000001</v>
      </c>
      <c r="CY104" s="139">
        <f t="shared" ca="1" si="215"/>
        <v>100.00000000000001</v>
      </c>
      <c r="CZ104" s="139">
        <f t="shared" ca="1" si="215"/>
        <v>100.00000000000001</v>
      </c>
      <c r="DA104" s="139">
        <f t="shared" ca="1" si="215"/>
        <v>100.00000000000001</v>
      </c>
      <c r="DB104" s="139">
        <f t="shared" ca="1" si="215"/>
        <v>100.00000000000001</v>
      </c>
      <c r="DC104" s="139">
        <f t="shared" ca="1" si="215"/>
        <v>100.00000000000001</v>
      </c>
      <c r="DD104" s="139">
        <f t="shared" ca="1" si="215"/>
        <v>100.00000000000001</v>
      </c>
      <c r="DE104" s="139">
        <f t="shared" ca="1" si="215"/>
        <v>100.00000000000001</v>
      </c>
      <c r="DF104" s="139">
        <f t="shared" ca="1" si="215"/>
        <v>100.00000000000001</v>
      </c>
      <c r="DG104" s="139">
        <f t="shared" ca="1" si="215"/>
        <v>100.00000000000001</v>
      </c>
      <c r="DH104" s="139">
        <f t="shared" ca="1" si="215"/>
        <v>100.00000000000001</v>
      </c>
      <c r="DI104" s="139">
        <f t="shared" ca="1" si="215"/>
        <v>100.00000000000001</v>
      </c>
      <c r="DJ104" s="139">
        <f t="shared" ca="1" si="215"/>
        <v>100.00000000000001</v>
      </c>
      <c r="DK104" s="139">
        <f t="shared" ca="1" si="215"/>
        <v>100.00000000000001</v>
      </c>
      <c r="DL104" s="139">
        <f t="shared" ca="1" si="215"/>
        <v>100.00000000000001</v>
      </c>
      <c r="DM104" s="139">
        <f t="shared" ca="1" si="215"/>
        <v>100.00000000000001</v>
      </c>
      <c r="DN104" s="139">
        <f t="shared" ca="1" si="215"/>
        <v>100.00000000000001</v>
      </c>
      <c r="DO104" s="139">
        <f t="shared" ca="1" si="215"/>
        <v>100.00000000000001</v>
      </c>
      <c r="DP104" s="139">
        <f t="shared" ca="1" si="215"/>
        <v>100.00000000000001</v>
      </c>
      <c r="DQ104" s="139">
        <f t="shared" ca="1" si="215"/>
        <v>100.00000000000001</v>
      </c>
      <c r="DR104" s="136"/>
      <c r="EL104" s="128">
        <v>479</v>
      </c>
      <c r="EM104" s="237">
        <f ca="1">IF(Calculator!$C$3,OFFSET('SPD Library'!B104,0,Calculator!$C$3-1),Calculator!C105)</f>
        <v>0.30259000000000003</v>
      </c>
      <c r="EN104" s="127">
        <f ca="1">RefCalc!B104</f>
        <v>0.90272891511069886</v>
      </c>
      <c r="EO104" s="127">
        <f ca="1">RefCalc!F104</f>
        <v>1.0876225010246743</v>
      </c>
    </row>
    <row r="105" spans="21:146" ht="13.5" customHeight="1">
      <c r="U105" s="138" t="s">
        <v>77</v>
      </c>
      <c r="V105" s="139">
        <f t="array" aca="1" ref="V105:V107" ca="1">MMULT($EH$22:$EJ$24,V99:V101)</f>
        <v>100.00000000000003</v>
      </c>
      <c r="W105" s="139">
        <f t="array" aca="1" ref="W105:W107" ca="1">MMULT($EH$22:$EJ$24,W99:W101)</f>
        <v>66.276191696820561</v>
      </c>
      <c r="X105" s="139">
        <f t="array" aca="1" ref="X105:X107" ca="1">MMULT($EH$22:$EJ$24,X99:X101)</f>
        <v>29.908561471797483</v>
      </c>
      <c r="Y105" s="139">
        <f t="array" aca="1" ref="Y105:Y107" ca="1">MMULT($EH$22:$EJ$24,Y99:Y101)</f>
        <v>5.8045664060596032</v>
      </c>
      <c r="Z105" s="139">
        <f t="array" aca="1" ref="Z105:Z107" ca="1">MMULT($EH$22:$EJ$24,Z99:Z101)</f>
        <v>39.874219763689553</v>
      </c>
      <c r="AA105" s="139">
        <f t="array" aca="1" ref="AA105:AA107" ca="1">MMULT($EH$22:$EJ$24,AA99:AA101)</f>
        <v>16.769780089166709</v>
      </c>
      <c r="AB105" s="139">
        <f t="array" aca="1" ref="AB105:AB107" ca="1">MMULT($EH$22:$EJ$24,AB99:AB101)</f>
        <v>17.877530485010098</v>
      </c>
      <c r="AC105" s="139">
        <f t="array" aca="1" ref="AC105:AC107" ca="1">MMULT($EH$22:$EJ$24,AC99:AC101)</f>
        <v>11.092814754214238</v>
      </c>
      <c r="AD105" s="139">
        <f t="array" aca="1" ref="AD105:AD107" ca="1">MMULT($EH$22:$EJ$24,AD99:AD101)</f>
        <v>10.220485067200515</v>
      </c>
      <c r="AE105" s="139">
        <f t="array" aca="1" ref="AE105:AE107" ca="1">MMULT($EH$22:$EJ$24,AE99:AE101)</f>
        <v>4.8813589828731665</v>
      </c>
      <c r="AF105" s="139">
        <f t="array" aca="1" ref="AF105:AF107" ca="1">MMULT($EH$22:$EJ$24,AF99:AF101)</f>
        <v>47.479012726207799</v>
      </c>
      <c r="AG105" s="139">
        <f t="array" aca="1" ref="AG105:AG107" ca="1">MMULT($EH$22:$EJ$24,AG99:AG101)</f>
        <v>25.554917979916333</v>
      </c>
      <c r="AH105" s="139">
        <f t="array" aca="1" ref="AH105:AH107" ca="1">MMULT($EH$22:$EJ$24,AH99:AH101)</f>
        <v>32.069991529991277</v>
      </c>
      <c r="AI105" s="139">
        <f t="array" aca="1" ref="AI105:AI107" ca="1">MMULT($EH$22:$EJ$24,AI99:AI101)</f>
        <v>11.494819907763409</v>
      </c>
      <c r="AJ105" s="139">
        <f t="array" aca="1" ref="AJ105:AJ107" ca="1">MMULT($EH$22:$EJ$24,AJ99:AJ101)</f>
        <v>42.616456932825294</v>
      </c>
      <c r="AK105" s="139">
        <f t="array" aca="1" ref="AK105:AK107" ca="1">MMULT($EH$22:$EJ$24,AK99:AK101)</f>
        <v>37.755313148968398</v>
      </c>
      <c r="AL105" s="139">
        <f t="array" aca="1" ref="AL105:AL107" ca="1">MMULT($EH$22:$EJ$24,AL99:AL101)</f>
        <v>14.003018893619904</v>
      </c>
      <c r="AM105" s="139">
        <f t="array" aca="1" ref="AM105:AM107" ca="1">MMULT($EH$22:$EJ$24,AM99:AM101)</f>
        <v>16.384834109121709</v>
      </c>
      <c r="AN105" s="139">
        <f t="array" aca="1" ref="AN105:AN107" ca="1">MMULT($EH$22:$EJ$24,AN99:AN101)</f>
        <v>20.990458721724458</v>
      </c>
      <c r="AO105" s="139">
        <f t="array" aca="1" ref="AO105:AO107" ca="1">MMULT($EH$22:$EJ$24,AO99:AO101)</f>
        <v>40.228298826868688</v>
      </c>
      <c r="AP105" s="139">
        <f t="array" aca="1" ref="AP105:AP107" ca="1">MMULT($EH$22:$EJ$24,AP99:AP101)</f>
        <v>30.762234056825861</v>
      </c>
      <c r="AQ105" s="139">
        <f t="array" aca="1" ref="AQ105:AQ107" ca="1">MMULT($EH$22:$EJ$24,AQ99:AQ101)</f>
        <v>65.593306096377347</v>
      </c>
      <c r="AR105" s="139">
        <f t="array" aca="1" ref="AR105:AR107" ca="1">MMULT($EH$22:$EJ$24,AR99:AR101)</f>
        <v>50.099578420958601</v>
      </c>
      <c r="AS105" s="139">
        <f t="array" aca="1" ref="AS105:AS107" ca="1">MMULT($EH$22:$EJ$24,AS99:AS101)</f>
        <v>75.394963450993828</v>
      </c>
      <c r="AT105" s="139">
        <f t="array" aca="1" ref="AT105:AT107" ca="1">MMULT($EH$22:$EJ$24,AT99:AT101)</f>
        <v>73.39741546527614</v>
      </c>
      <c r="AU105" s="139">
        <f t="array" aca="1" ref="AU105:AU107" ca="1">MMULT($EH$22:$EJ$24,AU99:AU101)</f>
        <v>39.457809754235392</v>
      </c>
      <c r="AV105" s="139">
        <f t="array" aca="1" ref="AV105:AV107" ca="1">MMULT($EH$22:$EJ$24,AV99:AV101)</f>
        <v>70.23709376765126</v>
      </c>
      <c r="AW105" s="139">
        <f t="array" aca="1" ref="AW105:AW107" ca="1">MMULT($EH$22:$EJ$24,AW99:AW101)</f>
        <v>39.968420347902189</v>
      </c>
      <c r="AX105" s="139">
        <f t="array" aca="1" ref="AX105:AX107" ca="1">MMULT($EH$22:$EJ$24,AX99:AX101)</f>
        <v>10.649559374644058</v>
      </c>
      <c r="AY105" s="139">
        <f t="array" aca="1" ref="AY105:AY107" ca="1">MMULT($EH$22:$EJ$24,AY99:AY101)</f>
        <v>61.679132598593625</v>
      </c>
      <c r="AZ105" s="139">
        <f t="array" aca="1" ref="AZ105:AZ107" ca="1">MMULT($EH$22:$EJ$24,AZ99:AZ101)</f>
        <v>27.852505562502763</v>
      </c>
      <c r="BA105" s="139">
        <f t="array" aca="1" ref="BA105:BA107" ca="1">MMULT($EH$22:$EJ$24,BA99:BA101)</f>
        <v>64.844601932423402</v>
      </c>
      <c r="BB105" s="139">
        <f t="array" aca="1" ref="BB105:BB107" ca="1">MMULT($EH$22:$EJ$24,BB99:BB101)</f>
        <v>41.578285766532545</v>
      </c>
      <c r="BC105" s="139">
        <f t="array" aca="1" ref="BC105:BC107" ca="1">MMULT($EH$22:$EJ$24,BC99:BC101)</f>
        <v>67.863055895352076</v>
      </c>
      <c r="BD105" s="139">
        <f t="array" aca="1" ref="BD105:BD107" ca="1">MMULT($EH$22:$EJ$24,BD99:BD101)</f>
        <v>26.021767456693894</v>
      </c>
      <c r="BE105" s="139">
        <f t="array" aca="1" ref="BE105:BE107" ca="1">MMULT($EH$22:$EJ$24,BE99:BE101)</f>
        <v>10.915750635656766</v>
      </c>
      <c r="BF105" s="139">
        <f t="array" aca="1" ref="BF105:BF107" ca="1">MMULT($EH$22:$EJ$24,BF99:BF101)</f>
        <v>51.78525408744612</v>
      </c>
      <c r="BG105" s="139">
        <f t="array" aca="1" ref="BG105:BG107" ca="1">MMULT($EH$22:$EJ$24,BG99:BG101)</f>
        <v>14.312393108647207</v>
      </c>
      <c r="BH105" s="139">
        <f t="array" aca="1" ref="BH105:BH107" ca="1">MMULT($EH$22:$EJ$24,BH99:BH101)</f>
        <v>60.322020707184294</v>
      </c>
      <c r="BI105" s="139">
        <f t="array" aca="1" ref="BI105:BI107" ca="1">MMULT($EH$22:$EJ$24,BI99:BI101)</f>
        <v>7.0876931564671271</v>
      </c>
      <c r="BJ105" s="139">
        <f t="array" aca="1" ref="BJ105:BJ107" ca="1">MMULT($EH$22:$EJ$24,BJ99:BJ101)</f>
        <v>14.671291360755459</v>
      </c>
      <c r="BK105" s="139">
        <f t="array" aca="1" ref="BK105:BK107" ca="1">MMULT($EH$22:$EJ$24,BK99:BK101)</f>
        <v>65.624905101505504</v>
      </c>
      <c r="BL105" s="139">
        <f t="array" aca="1" ref="BL105:BL107" ca="1">MMULT($EH$22:$EJ$24,BL99:BL101)</f>
        <v>30.737330635090963</v>
      </c>
      <c r="BM105" s="139">
        <f t="array" aca="1" ref="BM105:BM107" ca="1">MMULT($EH$22:$EJ$24,BM99:BM101)</f>
        <v>34.825521390723928</v>
      </c>
      <c r="BN105" s="139">
        <f t="array" aca="1" ref="BN105:BN107" ca="1">MMULT($EH$22:$EJ$24,BN99:BN101)</f>
        <v>4.8808275390770106</v>
      </c>
      <c r="BO105" s="139">
        <f t="array" aca="1" ref="BO105:BO107" ca="1">MMULT($EH$22:$EJ$24,BO99:BO101)</f>
        <v>20.382112634314296</v>
      </c>
      <c r="BP105" s="139">
        <f t="array" aca="1" ref="BP105:BP107" ca="1">MMULT($EH$22:$EJ$24,BP99:BP101)</f>
        <v>29.509923171877013</v>
      </c>
      <c r="BQ105" s="139">
        <f t="array" aca="1" ref="BQ105:BQ107" ca="1">MMULT($EH$22:$EJ$24,BQ99:BQ101)</f>
        <v>32.895976615430499</v>
      </c>
      <c r="BR105" s="139">
        <f t="array" aca="1" ref="BR105:BR107" ca="1">MMULT($EH$22:$EJ$24,BR99:BR101)</f>
        <v>43.804291814729595</v>
      </c>
      <c r="BS105" s="139">
        <f t="array" aca="1" ref="BS105:BS107" ca="1">MMULT($EH$22:$EJ$24,BS99:BS101)</f>
        <v>11.685658386256868</v>
      </c>
      <c r="BT105" s="139">
        <f t="array" aca="1" ref="BT105:BT107" ca="1">MMULT($EH$22:$EJ$24,BT99:BT101)</f>
        <v>17.323792132291317</v>
      </c>
      <c r="BU105" s="139">
        <f t="array" aca="1" ref="BU105:BU107" ca="1">MMULT($EH$22:$EJ$24,BU99:BU101)</f>
        <v>20.636957374537072</v>
      </c>
      <c r="BV105" s="139">
        <f t="array" aca="1" ref="BV105:BV107" ca="1">MMULT($EH$22:$EJ$24,BV99:BV101)</f>
        <v>8.4689837993695622</v>
      </c>
      <c r="BW105" s="139">
        <f t="array" aca="1" ref="BW105:BW107" ca="1">MMULT($EH$22:$EJ$24,BW99:BW101)</f>
        <v>12.246568469447954</v>
      </c>
      <c r="BX105" s="139">
        <f t="array" aca="1" ref="BX105:BX107" ca="1">MMULT($EH$22:$EJ$24,BX99:BX101)</f>
        <v>63.707011571843772</v>
      </c>
      <c r="BY105" s="139">
        <f t="array" aca="1" ref="BY105:BY107" ca="1">MMULT($EH$22:$EJ$24,BY99:BY101)</f>
        <v>55.723744640933909</v>
      </c>
      <c r="BZ105" s="139">
        <f t="array" aca="1" ref="BZ105:BZ107" ca="1">MMULT($EH$22:$EJ$24,BZ99:BZ101)</f>
        <v>33.092896838216376</v>
      </c>
      <c r="CA105" s="139">
        <f t="array" aca="1" ref="CA105:CA107" ca="1">MMULT($EH$22:$EJ$24,CA99:CA101)</f>
        <v>18.548264678208504</v>
      </c>
      <c r="CB105" s="139">
        <f t="array" aca="1" ref="CB105:CB107" ca="1">MMULT($EH$22:$EJ$24,CB99:CB101)</f>
        <v>15.87377007431024</v>
      </c>
      <c r="CC105" s="139">
        <f t="array" aca="1" ref="CC105:CC107" ca="1">MMULT($EH$22:$EJ$24,CC99:CC101)</f>
        <v>63.111345699545623</v>
      </c>
      <c r="CD105" s="139">
        <f t="array" aca="1" ref="CD105:CD107" ca="1">MMULT($EH$22:$EJ$24,CD99:CD101)</f>
        <v>67.677689419798028</v>
      </c>
      <c r="CE105" s="139">
        <f t="array" aca="1" ref="CE105:CE107" ca="1">MMULT($EH$22:$EJ$24,CE99:CE101)</f>
        <v>44.71275508436544</v>
      </c>
      <c r="CF105" s="139">
        <f t="array" aca="1" ref="CF105:CF107" ca="1">MMULT($EH$22:$EJ$24,CF99:CF101)</f>
        <v>31.847411533606365</v>
      </c>
      <c r="CG105" s="139">
        <f t="array" aca="1" ref="CG105:CG107" ca="1">MMULT($EH$22:$EJ$24,CG99:CG101)</f>
        <v>7.1926873382801189</v>
      </c>
      <c r="CH105" s="139">
        <f t="array" aca="1" ref="CH105:CH107" ca="1">MMULT($EH$22:$EJ$24,CH99:CH101)</f>
        <v>20.358613637983101</v>
      </c>
      <c r="CI105" s="139">
        <f t="array" aca="1" ref="CI105:CI107" ca="1">MMULT($EH$22:$EJ$24,CI99:CI101)</f>
        <v>9.7223862398958651</v>
      </c>
      <c r="CJ105" s="139">
        <f t="array" aca="1" ref="CJ105:CJ107" ca="1">MMULT($EH$22:$EJ$24,CJ99:CJ101)</f>
        <v>10.703128649763224</v>
      </c>
      <c r="CK105" s="139">
        <f t="array" aca="1" ref="CK105:CK107" ca="1">MMULT($EH$22:$EJ$24,CK99:CK101)</f>
        <v>12.736296065790405</v>
      </c>
      <c r="CL105" s="139">
        <f t="array" aca="1" ref="CL105:CL107" ca="1">MMULT($EH$22:$EJ$24,CL99:CL101)</f>
        <v>27.583063298201463</v>
      </c>
      <c r="CM105" s="139">
        <f t="array" aca="1" ref="CM105:CM107" ca="1">MMULT($EH$22:$EJ$24,CM99:CM101)</f>
        <v>18.024817661020769</v>
      </c>
      <c r="CN105" s="139">
        <f t="array" aca="1" ref="CN105:CN107" ca="1">MMULT($EH$22:$EJ$24,CN99:CN101)</f>
        <v>39.171849813923473</v>
      </c>
      <c r="CO105" s="139">
        <f t="array" aca="1" ref="CO105:CO107" ca="1">MMULT($EH$22:$EJ$24,CO99:CO101)</f>
        <v>7.1197251966738762</v>
      </c>
      <c r="CP105" s="139">
        <f t="array" aca="1" ref="CP105:CP107" ca="1">MMULT($EH$22:$EJ$24,CP99:CP101)</f>
        <v>46.302804957056821</v>
      </c>
      <c r="CQ105" s="139">
        <f t="array" aca="1" ref="CQ105:CQ107" ca="1">MMULT($EH$22:$EJ$24,CQ99:CQ101)</f>
        <v>22.497063381428319</v>
      </c>
      <c r="CR105" s="139">
        <f t="array" aca="1" ref="CR105:CR107" ca="1">MMULT($EH$22:$EJ$24,CR99:CR101)</f>
        <v>4.7238785105619545</v>
      </c>
      <c r="CS105" s="139">
        <f t="array" aca="1" ref="CS105:CS107" ca="1">MMULT($EH$22:$EJ$24,CS99:CS101)</f>
        <v>6.7150276405649727</v>
      </c>
      <c r="CT105" s="139">
        <f t="array" aca="1" ref="CT105:CT107" ca="1">MMULT($EH$22:$EJ$24,CT99:CT101)</f>
        <v>15.981015494758626</v>
      </c>
      <c r="CU105" s="139">
        <f t="array" aca="1" ref="CU105:CU107" ca="1">MMULT($EH$22:$EJ$24,CU99:CU101)</f>
        <v>12.645828240009362</v>
      </c>
      <c r="CV105" s="139">
        <f t="array" aca="1" ref="CV105:CV107" ca="1">MMULT($EH$22:$EJ$24,CV99:CV101)</f>
        <v>13.920470380675393</v>
      </c>
      <c r="CW105" s="139">
        <f t="array" aca="1" ref="CW105:CW107" ca="1">MMULT($EH$22:$EJ$24,CW99:CW101)</f>
        <v>42.617261539291349</v>
      </c>
      <c r="CX105" s="139">
        <f t="array" aca="1" ref="CX105:CX107" ca="1">MMULT($EH$22:$EJ$24,CX99:CX101)</f>
        <v>33.201984260575408</v>
      </c>
      <c r="CY105" s="139">
        <f t="array" aca="1" ref="CY105:CY107" ca="1">MMULT($EH$22:$EJ$24,CY99:CY101)</f>
        <v>13.796224603412291</v>
      </c>
      <c r="CZ105" s="139">
        <f t="array" aca="1" ref="CZ105:CZ107" ca="1">MMULT($EH$22:$EJ$24,CZ99:CZ101)</f>
        <v>67.733943270540365</v>
      </c>
      <c r="DA105" s="139">
        <f t="array" aca="1" ref="DA105:DA107" ca="1">MMULT($EH$22:$EJ$24,DA99:DA101)</f>
        <v>43.209676733947184</v>
      </c>
      <c r="DB105" s="139">
        <f t="array" aca="1" ref="DB105:DB107" ca="1">MMULT($EH$22:$EJ$24,DB99:DB101)</f>
        <v>4.6772768590649214</v>
      </c>
      <c r="DC105" s="139">
        <f t="array" aca="1" ref="DC105:DC107" ca="1">MMULT($EH$22:$EJ$24,DC99:DC101)</f>
        <v>10.819251137431056</v>
      </c>
      <c r="DD105" s="139">
        <f t="array" aca="1" ref="DD105:DD107" ca="1">MMULT($EH$22:$EJ$24,DD99:DD101)</f>
        <v>32.883080018557607</v>
      </c>
      <c r="DE105" s="139">
        <f t="array" aca="1" ref="DE105:DE107" ca="1">MMULT($EH$22:$EJ$24,DE99:DE101)</f>
        <v>11.056592840514137</v>
      </c>
      <c r="DF105" s="139">
        <f t="array" aca="1" ref="DF105:DF107" ca="1">MMULT($EH$22:$EJ$24,DF99:DF101)</f>
        <v>30.329255153256057</v>
      </c>
      <c r="DG105" s="139">
        <f t="array" aca="1" ref="DG105:DG107" ca="1">MMULT($EH$22:$EJ$24,DG99:DG101)</f>
        <v>10.251418319036738</v>
      </c>
      <c r="DH105" s="139">
        <f t="array" aca="1" ref="DH105:DH107" ca="1">MMULT($EH$22:$EJ$24,DH99:DH101)</f>
        <v>14.252635647956115</v>
      </c>
      <c r="DI105" s="139">
        <f t="array" aca="1" ref="DI105:DI107" ca="1">MMULT($EH$22:$EJ$24,DI99:DI101)</f>
        <v>52.876624766426119</v>
      </c>
      <c r="DJ105" s="139">
        <f t="array" aca="1" ref="DJ105:DJ107" ca="1">MMULT($EH$22:$EJ$24,DJ99:DJ101)</f>
        <v>21.45609271504965</v>
      </c>
      <c r="DK105" s="139">
        <f t="array" aca="1" ref="DK105:DK107" ca="1">MMULT($EH$22:$EJ$24,DK99:DK101)</f>
        <v>34.067694544131626</v>
      </c>
      <c r="DL105" s="139">
        <f t="array" aca="1" ref="DL105:DL107" ca="1">MMULT($EH$22:$EJ$24,DL99:DL101)</f>
        <v>10.0538339209286</v>
      </c>
      <c r="DM105" s="139">
        <f t="array" aca="1" ref="DM105:DM107" ca="1">MMULT($EH$22:$EJ$24,DM99:DM101)</f>
        <v>37.807468869936919</v>
      </c>
      <c r="DN105" s="139">
        <f t="array" aca="1" ref="DN105:DN107" ca="1">MMULT($EH$22:$EJ$24,DN99:DN101)</f>
        <v>51.400009942859633</v>
      </c>
      <c r="DO105" s="139">
        <f t="array" aca="1" ref="DO105:DO107" ca="1">MMULT($EH$22:$EJ$24,DO99:DO101)</f>
        <v>21.654168929136684</v>
      </c>
      <c r="DP105" s="139">
        <f t="array" aca="1" ref="DP105:DP107" ca="1">MMULT($EH$22:$EJ$24,DP99:DP101)</f>
        <v>34.283316911905153</v>
      </c>
      <c r="DQ105" s="139">
        <f t="array" aca="1" ref="DQ105:DQ107" ca="1">MMULT($EH$22:$EJ$24,DQ99:DQ101)</f>
        <v>19.723165474825901</v>
      </c>
      <c r="DR105" s="136"/>
      <c r="EL105" s="128">
        <v>480</v>
      </c>
      <c r="EM105" s="237">
        <f ca="1">IF(Calculator!$C$3,OFFSET('SPD Library'!B105,0,Calculator!$C$3-1),Calculator!C106)</f>
        <v>0.30295</v>
      </c>
      <c r="EN105" s="127">
        <f ca="1">RefCalc!B105</f>
        <v>0.90380291758744902</v>
      </c>
      <c r="EO105" s="127">
        <f ca="1">RefCalc!F105</f>
        <v>1.0887524016357402</v>
      </c>
    </row>
    <row r="106" spans="21:146" ht="13.5" customHeight="1">
      <c r="U106" s="138" t="s">
        <v>78</v>
      </c>
      <c r="V106" s="139">
        <f ca="1"/>
        <v>100.00000000000001</v>
      </c>
      <c r="W106" s="139">
        <f ca="1"/>
        <v>59.394485297525357</v>
      </c>
      <c r="X106" s="139">
        <f ca="1"/>
        <v>21.884522866104497</v>
      </c>
      <c r="Y106" s="139">
        <f ca="1"/>
        <v>5.1876491814796148</v>
      </c>
      <c r="Z106" s="139">
        <f ca="1"/>
        <v>32.805666702114792</v>
      </c>
      <c r="AA106" s="139">
        <f ca="1"/>
        <v>11.690896202118244</v>
      </c>
      <c r="AB106" s="139">
        <f ca="1"/>
        <v>15.120235013204754</v>
      </c>
      <c r="AC106" s="139">
        <f ca="1"/>
        <v>7.8766471428430469</v>
      </c>
      <c r="AD106" s="139">
        <f ca="1"/>
        <v>7.7298103371170459</v>
      </c>
      <c r="AE106" s="139">
        <f ca="1"/>
        <v>4.8518102206318199</v>
      </c>
      <c r="AF106" s="139">
        <f ca="1"/>
        <v>35.994602569422035</v>
      </c>
      <c r="AG106" s="139">
        <f ca="1"/>
        <v>18.348712818737507</v>
      </c>
      <c r="AH106" s="139">
        <f ca="1"/>
        <v>23.073426813668537</v>
      </c>
      <c r="AI106" s="139">
        <f ca="1"/>
        <v>9.7581402122085734</v>
      </c>
      <c r="AJ106" s="139">
        <f ca="1"/>
        <v>41.218703366551516</v>
      </c>
      <c r="AK106" s="139">
        <f ca="1"/>
        <v>35.636256088825313</v>
      </c>
      <c r="AL106" s="139">
        <f ca="1"/>
        <v>12.404057508446087</v>
      </c>
      <c r="AM106" s="139">
        <f ca="1"/>
        <v>14.270011083369177</v>
      </c>
      <c r="AN106" s="139">
        <f ca="1"/>
        <v>19.627057966856555</v>
      </c>
      <c r="AO106" s="139">
        <f ca="1"/>
        <v>35.201944744587827</v>
      </c>
      <c r="AP106" s="139">
        <f ca="1"/>
        <v>26.924338256636251</v>
      </c>
      <c r="AQ106" s="139">
        <f ca="1"/>
        <v>58.509407296253016</v>
      </c>
      <c r="AR106" s="139">
        <f ca="1"/>
        <v>44.190621374743515</v>
      </c>
      <c r="AS106" s="139">
        <f ca="1"/>
        <v>74.899308862979041</v>
      </c>
      <c r="AT106" s="139">
        <f ca="1"/>
        <v>70.741565766032551</v>
      </c>
      <c r="AU106" s="139">
        <f ca="1"/>
        <v>36.016905872433938</v>
      </c>
      <c r="AV106" s="139">
        <f ca="1"/>
        <v>67.898438820625543</v>
      </c>
      <c r="AW106" s="139">
        <f ca="1"/>
        <v>40.683542683676713</v>
      </c>
      <c r="AX106" s="139">
        <f ca="1"/>
        <v>10.790770497355087</v>
      </c>
      <c r="AY106" s="139">
        <f ca="1"/>
        <v>63.087911173299645</v>
      </c>
      <c r="AZ106" s="139">
        <f ca="1"/>
        <v>28.9817187378661</v>
      </c>
      <c r="BA106" s="139">
        <f ca="1"/>
        <v>67.194946310958684</v>
      </c>
      <c r="BB106" s="139">
        <f ca="1"/>
        <v>43.046959083039155</v>
      </c>
      <c r="BC106" s="139">
        <f ca="1"/>
        <v>70.9381632589388</v>
      </c>
      <c r="BD106" s="139">
        <f ca="1"/>
        <v>27.06115671874899</v>
      </c>
      <c r="BE106" s="139">
        <f ca="1"/>
        <v>11.38324023163789</v>
      </c>
      <c r="BF106" s="139">
        <f ca="1"/>
        <v>53.194215286984232</v>
      </c>
      <c r="BG106" s="139">
        <f ca="1"/>
        <v>15.226070535179499</v>
      </c>
      <c r="BH106" s="139">
        <f ca="1"/>
        <v>64.532835147637513</v>
      </c>
      <c r="BI106" s="139">
        <f ca="1"/>
        <v>7.5620400063690223</v>
      </c>
      <c r="BJ106" s="139">
        <f ca="1"/>
        <v>16.300893748419202</v>
      </c>
      <c r="BK106" s="139">
        <f ca="1"/>
        <v>68.96341368946608</v>
      </c>
      <c r="BL106" s="139">
        <f ca="1"/>
        <v>36.969014676383964</v>
      </c>
      <c r="BM106" s="139">
        <f ca="1"/>
        <v>42.466879724087072</v>
      </c>
      <c r="BN106" s="139">
        <f ca="1"/>
        <v>4.9560072082945688</v>
      </c>
      <c r="BO106" s="139">
        <f ca="1"/>
        <v>25.287927055326517</v>
      </c>
      <c r="BP106" s="139">
        <f ca="1"/>
        <v>34.260799541136997</v>
      </c>
      <c r="BQ106" s="139">
        <f ca="1"/>
        <v>37.659851587191994</v>
      </c>
      <c r="BR106" s="139">
        <f ca="1"/>
        <v>52.00662150420807</v>
      </c>
      <c r="BS106" s="139">
        <f ca="1"/>
        <v>14.863921627931418</v>
      </c>
      <c r="BT106" s="139">
        <f ca="1"/>
        <v>21.444946813851736</v>
      </c>
      <c r="BU106" s="139">
        <f ca="1"/>
        <v>24.793125998980177</v>
      </c>
      <c r="BV106" s="139">
        <f ca="1"/>
        <v>11.607831384175359</v>
      </c>
      <c r="BW106" s="139">
        <f ca="1"/>
        <v>18.655295707038352</v>
      </c>
      <c r="BX106" s="139">
        <f ca="1"/>
        <v>69.475892616611389</v>
      </c>
      <c r="BY106" s="139">
        <f ca="1"/>
        <v>62.296361149401342</v>
      </c>
      <c r="BZ106" s="139">
        <f ca="1"/>
        <v>43.349324117365235</v>
      </c>
      <c r="CA106" s="139">
        <f ca="1"/>
        <v>26.564069022380622</v>
      </c>
      <c r="CB106" s="139">
        <f ca="1"/>
        <v>22.860309842509572</v>
      </c>
      <c r="CC106" s="139">
        <f ca="1"/>
        <v>68.654700029262187</v>
      </c>
      <c r="CD106" s="139">
        <f ca="1"/>
        <v>69.944577760520772</v>
      </c>
      <c r="CE106" s="139">
        <f ca="1"/>
        <v>48.761727218381509</v>
      </c>
      <c r="CF106" s="139">
        <f ca="1"/>
        <v>33.546043031122771</v>
      </c>
      <c r="CG106" s="139">
        <f ca="1"/>
        <v>7.3675088765912058</v>
      </c>
      <c r="CH106" s="139">
        <f ca="1"/>
        <v>27.086503852958781</v>
      </c>
      <c r="CI106" s="139">
        <f ca="1"/>
        <v>11.187196383459666</v>
      </c>
      <c r="CJ106" s="139">
        <f ca="1"/>
        <v>14.48657744605142</v>
      </c>
      <c r="CK106" s="139">
        <f ca="1"/>
        <v>16.938044193637129</v>
      </c>
      <c r="CL106" s="139">
        <f ca="1"/>
        <v>31.029153779672924</v>
      </c>
      <c r="CM106" s="139">
        <f ca="1"/>
        <v>19.228870099473703</v>
      </c>
      <c r="CN106" s="139">
        <f ca="1"/>
        <v>42.926590239989629</v>
      </c>
      <c r="CO106" s="139">
        <f ca="1"/>
        <v>8.2435666389731228</v>
      </c>
      <c r="CP106" s="139">
        <f ca="1"/>
        <v>47.466114339460503</v>
      </c>
      <c r="CQ106" s="139">
        <f ca="1"/>
        <v>25.228512019948347</v>
      </c>
      <c r="CR106" s="139">
        <f ca="1"/>
        <v>4.829633846780748</v>
      </c>
      <c r="CS106" s="139">
        <f ca="1"/>
        <v>7.2572149832921395</v>
      </c>
      <c r="CT106" s="139">
        <f ca="1"/>
        <v>16.094431815806146</v>
      </c>
      <c r="CU106" s="139">
        <f ca="1"/>
        <v>13.158865475887993</v>
      </c>
      <c r="CV106" s="139">
        <f ca="1"/>
        <v>13.393993669155595</v>
      </c>
      <c r="CW106" s="139">
        <f ca="1"/>
        <v>42.689531053542979</v>
      </c>
      <c r="CX106" s="139">
        <f ca="1"/>
        <v>31.652863457155199</v>
      </c>
      <c r="CY106" s="139">
        <f ca="1"/>
        <v>12.058534541240061</v>
      </c>
      <c r="CZ106" s="139">
        <f ca="1"/>
        <v>66.854442708620866</v>
      </c>
      <c r="DA106" s="139">
        <f ca="1"/>
        <v>41.010003841115122</v>
      </c>
      <c r="DB106" s="139">
        <f ca="1"/>
        <v>4.5867254988309645</v>
      </c>
      <c r="DC106" s="139">
        <f ca="1"/>
        <v>10.390231499549831</v>
      </c>
      <c r="DD106" s="139">
        <f ca="1"/>
        <v>30.000623620141951</v>
      </c>
      <c r="DE106" s="139">
        <f ca="1"/>
        <v>8.9324576116106265</v>
      </c>
      <c r="DF106" s="139">
        <f ca="1"/>
        <v>25.432062446515946</v>
      </c>
      <c r="DG106" s="139">
        <f ca="1"/>
        <v>8.1033618762846125</v>
      </c>
      <c r="DH106" s="139">
        <f ca="1"/>
        <v>10.762020259488528</v>
      </c>
      <c r="DI106" s="139">
        <f ca="1"/>
        <v>52.878038235121004</v>
      </c>
      <c r="DJ106" s="139">
        <f ca="1"/>
        <v>19.817298194605531</v>
      </c>
      <c r="DK106" s="139">
        <f ca="1"/>
        <v>31.745118129940106</v>
      </c>
      <c r="DL106" s="139">
        <f ca="1"/>
        <v>8.0291561053635121</v>
      </c>
      <c r="DM106" s="139">
        <f ca="1"/>
        <v>34.270339570635365</v>
      </c>
      <c r="DN106" s="139">
        <f ca="1"/>
        <v>46.409380427971257</v>
      </c>
      <c r="DO106" s="139">
        <f ca="1"/>
        <v>16.253380383741362</v>
      </c>
      <c r="DP106" s="139">
        <f ca="1"/>
        <v>25.210645709975648</v>
      </c>
      <c r="DQ106" s="139">
        <f ca="1"/>
        <v>14.08611699157602</v>
      </c>
      <c r="DR106" s="136"/>
      <c r="EL106" s="128">
        <v>481</v>
      </c>
      <c r="EM106" s="237">
        <f ca="1">IF(Calculator!$C$3,OFFSET('SPD Library'!B106,0,Calculator!$C$3-1),Calculator!C107)</f>
        <v>0.30268</v>
      </c>
      <c r="EN106" s="127">
        <f ca="1">RefCalc!B106</f>
        <v>0.90299741572988645</v>
      </c>
      <c r="EO106" s="127">
        <f ca="1">RefCalc!F106</f>
        <v>1.0821774405863629</v>
      </c>
    </row>
    <row r="107" spans="21:146" ht="13.5" customHeight="1">
      <c r="U107" s="138" t="s">
        <v>79</v>
      </c>
      <c r="V107" s="139">
        <f ca="1"/>
        <v>100</v>
      </c>
      <c r="W107" s="139">
        <f ca="1"/>
        <v>61.779496198473602</v>
      </c>
      <c r="X107" s="139">
        <f ca="1"/>
        <v>23.239672524845513</v>
      </c>
      <c r="Y107" s="139">
        <f ca="1"/>
        <v>5.1449153802967169</v>
      </c>
      <c r="Z107" s="139">
        <f ca="1"/>
        <v>30.078437845394113</v>
      </c>
      <c r="AA107" s="139">
        <f ca="1"/>
        <v>10.047675929521839</v>
      </c>
      <c r="AB107" s="139">
        <f ca="1"/>
        <v>12.833044214084484</v>
      </c>
      <c r="AC107" s="139">
        <f ca="1"/>
        <v>5.5675925440567751</v>
      </c>
      <c r="AD107" s="139">
        <f ca="1"/>
        <v>5.7284238433291383</v>
      </c>
      <c r="AE107" s="139">
        <f ca="1"/>
        <v>4.7627991899136415</v>
      </c>
      <c r="AF107" s="139">
        <f ca="1"/>
        <v>18.435429623690197</v>
      </c>
      <c r="AG107" s="139">
        <f ca="1"/>
        <v>7.4483460516303266</v>
      </c>
      <c r="AH107" s="139">
        <f ca="1"/>
        <v>8.8822018626879036</v>
      </c>
      <c r="AI107" s="139">
        <f ca="1"/>
        <v>4.7616870466455863</v>
      </c>
      <c r="AJ107" s="139">
        <f ca="1"/>
        <v>35.615777648303705</v>
      </c>
      <c r="AK107" s="139">
        <f ca="1"/>
        <v>25.352569817292178</v>
      </c>
      <c r="AL107" s="139">
        <f ca="1"/>
        <v>5.3332040598383257</v>
      </c>
      <c r="AM107" s="139">
        <f ca="1"/>
        <v>5.9136448196094165</v>
      </c>
      <c r="AN107" s="139">
        <f ca="1"/>
        <v>11.184726088436131</v>
      </c>
      <c r="AO107" s="139">
        <f ca="1"/>
        <v>12.497709404677472</v>
      </c>
      <c r="AP107" s="139">
        <f ca="1"/>
        <v>4.6860553866066894</v>
      </c>
      <c r="AQ107" s="139">
        <f ca="1"/>
        <v>17.667722546509921</v>
      </c>
      <c r="AR107" s="139">
        <f ca="1"/>
        <v>10.483393217898847</v>
      </c>
      <c r="AS107" s="139">
        <f ca="1"/>
        <v>53.531813074675199</v>
      </c>
      <c r="AT107" s="139">
        <f ca="1"/>
        <v>29.365590154403208</v>
      </c>
      <c r="AU107" s="139">
        <f ca="1"/>
        <v>5.616491353395519</v>
      </c>
      <c r="AV107" s="139">
        <f ca="1"/>
        <v>20.195774375226218</v>
      </c>
      <c r="AW107" s="139">
        <f ca="1"/>
        <v>23.677214668203575</v>
      </c>
      <c r="AX107" s="139">
        <f ca="1"/>
        <v>4.7786328572546486</v>
      </c>
      <c r="AY107" s="139">
        <f ca="1"/>
        <v>16.692076864433712</v>
      </c>
      <c r="AZ107" s="139">
        <f ca="1"/>
        <v>12.795497195016109</v>
      </c>
      <c r="BA107" s="139">
        <f ca="1"/>
        <v>18.663975222811473</v>
      </c>
      <c r="BB107" s="139">
        <f ca="1"/>
        <v>7.7384283952796817</v>
      </c>
      <c r="BC107" s="139">
        <f ca="1"/>
        <v>35.076923664452771</v>
      </c>
      <c r="BD107" s="139">
        <f ca="1"/>
        <v>5.4301151465752016</v>
      </c>
      <c r="BE107" s="139">
        <f ca="1"/>
        <v>5.1478200500336753</v>
      </c>
      <c r="BF107" s="139">
        <f ca="1"/>
        <v>42.529401798784235</v>
      </c>
      <c r="BG107" s="139">
        <f ca="1"/>
        <v>5.6939755034743902</v>
      </c>
      <c r="BH107" s="139">
        <f ca="1"/>
        <v>35.270227658690366</v>
      </c>
      <c r="BI107" s="139">
        <f ca="1"/>
        <v>5.4344979046626536</v>
      </c>
      <c r="BJ107" s="139">
        <f ca="1"/>
        <v>9.1384088481229035</v>
      </c>
      <c r="BK107" s="139">
        <f ca="1"/>
        <v>54.405371067509421</v>
      </c>
      <c r="BL107" s="139">
        <f ca="1"/>
        <v>8.3006084178985926</v>
      </c>
      <c r="BM107" s="139">
        <f ca="1"/>
        <v>8.8153561795376696</v>
      </c>
      <c r="BN107" s="139">
        <f ca="1"/>
        <v>4.6950259051615975</v>
      </c>
      <c r="BO107" s="139">
        <f ca="1"/>
        <v>8.7480821453908018</v>
      </c>
      <c r="BP107" s="139">
        <f ca="1"/>
        <v>17.081457715968376</v>
      </c>
      <c r="BQ107" s="139">
        <f ca="1"/>
        <v>23.952417556399237</v>
      </c>
      <c r="BR107" s="139">
        <f ca="1"/>
        <v>27.476599813386759</v>
      </c>
      <c r="BS107" s="139">
        <f ca="1"/>
        <v>6.7958191753191093</v>
      </c>
      <c r="BT107" s="139">
        <f ca="1"/>
        <v>14.842978537748788</v>
      </c>
      <c r="BU107" s="139">
        <f ca="1"/>
        <v>18.700074108607129</v>
      </c>
      <c r="BV107" s="139">
        <f ca="1"/>
        <v>7.1388266601968384</v>
      </c>
      <c r="BW107" s="139">
        <f ca="1"/>
        <v>12.510833619080101</v>
      </c>
      <c r="BX107" s="139">
        <f ca="1"/>
        <v>65.366617874561243</v>
      </c>
      <c r="BY107" s="139">
        <f ca="1"/>
        <v>59.830037800711708</v>
      </c>
      <c r="BZ107" s="139">
        <f ca="1"/>
        <v>40.21060935889782</v>
      </c>
      <c r="CA107" s="139">
        <f ca="1"/>
        <v>24.08767516988069</v>
      </c>
      <c r="CB107" s="139">
        <f ca="1"/>
        <v>22.518510429081278</v>
      </c>
      <c r="CC107" s="139">
        <f ca="1"/>
        <v>69.350198036519558</v>
      </c>
      <c r="CD107" s="139">
        <f ca="1"/>
        <v>70.995462120314926</v>
      </c>
      <c r="CE107" s="139">
        <f ca="1"/>
        <v>51.885966896155928</v>
      </c>
      <c r="CF107" s="139">
        <f ca="1"/>
        <v>34.031659649814856</v>
      </c>
      <c r="CG107" s="139">
        <f ca="1"/>
        <v>7.4186218546081175</v>
      </c>
      <c r="CH107" s="139">
        <f ca="1"/>
        <v>36.447001036722263</v>
      </c>
      <c r="CI107" s="139">
        <f ca="1"/>
        <v>13.723502723921701</v>
      </c>
      <c r="CJ107" s="139">
        <f ca="1"/>
        <v>22.282039344901413</v>
      </c>
      <c r="CK107" s="139">
        <f ca="1"/>
        <v>27.007120109877018</v>
      </c>
      <c r="CL107" s="139">
        <f ca="1"/>
        <v>42.351079729678219</v>
      </c>
      <c r="CM107" s="139">
        <f ca="1"/>
        <v>23.838791316675202</v>
      </c>
      <c r="CN107" s="139">
        <f ca="1"/>
        <v>66.654927437562904</v>
      </c>
      <c r="CO107" s="139">
        <f ca="1"/>
        <v>15.392619781268618</v>
      </c>
      <c r="CP107" s="139">
        <f ca="1"/>
        <v>53.437297352484833</v>
      </c>
      <c r="CQ107" s="139">
        <f ca="1"/>
        <v>51.133842341536052</v>
      </c>
      <c r="CR107" s="139">
        <f ca="1"/>
        <v>5.179765967881921</v>
      </c>
      <c r="CS107" s="139">
        <f ca="1"/>
        <v>14.829590222430902</v>
      </c>
      <c r="CT107" s="139">
        <f ca="1"/>
        <v>44.002680529427529</v>
      </c>
      <c r="CU107" s="139">
        <f ca="1"/>
        <v>26.702089731125838</v>
      </c>
      <c r="CV107" s="139">
        <f ca="1"/>
        <v>37.648320420568957</v>
      </c>
      <c r="CW107" s="139">
        <f ca="1"/>
        <v>64.157482011908883</v>
      </c>
      <c r="CX107" s="139">
        <f ca="1"/>
        <v>54.9284416551939</v>
      </c>
      <c r="CY107" s="139">
        <f ca="1"/>
        <v>32.142537082010364</v>
      </c>
      <c r="CZ107" s="139">
        <f ca="1"/>
        <v>77.620712082568247</v>
      </c>
      <c r="DA107" s="139">
        <f ca="1"/>
        <v>58.133614237721559</v>
      </c>
      <c r="DB107" s="139">
        <f ca="1"/>
        <v>5.8860483326217299</v>
      </c>
      <c r="DC107" s="139">
        <f ca="1"/>
        <v>15.311115721323372</v>
      </c>
      <c r="DD107" s="139">
        <f ca="1"/>
        <v>54.927767365746988</v>
      </c>
      <c r="DE107" s="139">
        <f ca="1"/>
        <v>21.171829313306688</v>
      </c>
      <c r="DF107" s="139">
        <f ca="1"/>
        <v>45.063450766360653</v>
      </c>
      <c r="DG107" s="139">
        <f ca="1"/>
        <v>16.273945717329664</v>
      </c>
      <c r="DH107" s="139">
        <f ca="1"/>
        <v>22.246795687178462</v>
      </c>
      <c r="DI107" s="139">
        <f ca="1"/>
        <v>53.707554462217544</v>
      </c>
      <c r="DJ107" s="139">
        <f ca="1"/>
        <v>27.184719000187023</v>
      </c>
      <c r="DK107" s="139">
        <f ca="1"/>
        <v>38.88431048962557</v>
      </c>
      <c r="DL107" s="139">
        <f ca="1"/>
        <v>13.412626571240873</v>
      </c>
      <c r="DM107" s="139">
        <f ca="1"/>
        <v>42.628593716842275</v>
      </c>
      <c r="DN107" s="139">
        <f ca="1"/>
        <v>55.356028772311639</v>
      </c>
      <c r="DO107" s="139">
        <f ca="1"/>
        <v>21.189806160063299</v>
      </c>
      <c r="DP107" s="139">
        <f ca="1"/>
        <v>31.432618309946701</v>
      </c>
      <c r="DQ107" s="139">
        <f ca="1"/>
        <v>19.12032081101647</v>
      </c>
      <c r="DR107" s="136"/>
      <c r="EL107" s="128">
        <v>482</v>
      </c>
      <c r="EM107" s="237">
        <f ca="1">IF(Calculator!$C$3,OFFSET('SPD Library'!B107,0,Calculator!$C$3-1),Calculator!C108)</f>
        <v>0.3024</v>
      </c>
      <c r="EN107" s="127">
        <f ca="1">RefCalc!B107</f>
        <v>0.90216208047019175</v>
      </c>
      <c r="EO107" s="127">
        <f ca="1">RefCalc!F107</f>
        <v>1.0756024795369854</v>
      </c>
    </row>
    <row r="108" spans="21:146" ht="13.5" customHeight="1">
      <c r="U108" s="138" t="s">
        <v>105</v>
      </c>
      <c r="V108" s="139">
        <f t="array" aca="1" ref="V108:V110" ca="1">MMULT($EH$22:$EJ$24,V102:V104)</f>
        <v>100.00000000000003</v>
      </c>
      <c r="W108" s="139">
        <f t="array" aca="1" ref="W108:W110" ca="1">MMULT($EH$22:$EJ$24,W102:W104)</f>
        <v>100.00000000000003</v>
      </c>
      <c r="X108" s="139">
        <f t="array" aca="1" ref="X108:X110" ca="1">MMULT($EH$22:$EJ$24,X102:X104)</f>
        <v>100.00000000000003</v>
      </c>
      <c r="Y108" s="139">
        <f t="array" aca="1" ref="Y108:Y110" ca="1">MMULT($EH$22:$EJ$24,Y102:Y104)</f>
        <v>100.00000000000003</v>
      </c>
      <c r="Z108" s="139">
        <f t="array" aca="1" ref="Z108:Z110" ca="1">MMULT($EH$22:$EJ$24,Z102:Z104)</f>
        <v>100.00000000000003</v>
      </c>
      <c r="AA108" s="139">
        <f t="array" aca="1" ref="AA108:AA110" ca="1">MMULT($EH$22:$EJ$24,AA102:AA104)</f>
        <v>100.00000000000003</v>
      </c>
      <c r="AB108" s="139">
        <f t="array" aca="1" ref="AB108:AB110" ca="1">MMULT($EH$22:$EJ$24,AB102:AB104)</f>
        <v>100.00000000000003</v>
      </c>
      <c r="AC108" s="139">
        <f t="array" aca="1" ref="AC108:AC110" ca="1">MMULT($EH$22:$EJ$24,AC102:AC104)</f>
        <v>100.00000000000003</v>
      </c>
      <c r="AD108" s="139">
        <f t="array" aca="1" ref="AD108:AD110" ca="1">MMULT($EH$22:$EJ$24,AD102:AD104)</f>
        <v>100.00000000000003</v>
      </c>
      <c r="AE108" s="139">
        <f t="array" aca="1" ref="AE108:AE110" ca="1">MMULT($EH$22:$EJ$24,AE102:AE104)</f>
        <v>100.00000000000003</v>
      </c>
      <c r="AF108" s="139">
        <f t="array" aca="1" ref="AF108:AF110" ca="1">MMULT($EH$22:$EJ$24,AF102:AF104)</f>
        <v>100.00000000000003</v>
      </c>
      <c r="AG108" s="139">
        <f t="array" aca="1" ref="AG108:AG110" ca="1">MMULT($EH$22:$EJ$24,AG102:AG104)</f>
        <v>100.00000000000003</v>
      </c>
      <c r="AH108" s="139">
        <f t="array" aca="1" ref="AH108:AH110" ca="1">MMULT($EH$22:$EJ$24,AH102:AH104)</f>
        <v>100.00000000000003</v>
      </c>
      <c r="AI108" s="139">
        <f t="array" aca="1" ref="AI108:AI110" ca="1">MMULT($EH$22:$EJ$24,AI102:AI104)</f>
        <v>100.00000000000003</v>
      </c>
      <c r="AJ108" s="139">
        <f t="array" aca="1" ref="AJ108:AJ110" ca="1">MMULT($EH$22:$EJ$24,AJ102:AJ104)</f>
        <v>100.00000000000003</v>
      </c>
      <c r="AK108" s="139">
        <f t="array" aca="1" ref="AK108:AK110" ca="1">MMULT($EH$22:$EJ$24,AK102:AK104)</f>
        <v>100.00000000000003</v>
      </c>
      <c r="AL108" s="139">
        <f t="array" aca="1" ref="AL108:AL110" ca="1">MMULT($EH$22:$EJ$24,AL102:AL104)</f>
        <v>100.00000000000003</v>
      </c>
      <c r="AM108" s="139">
        <f t="array" aca="1" ref="AM108:AM110" ca="1">MMULT($EH$22:$EJ$24,AM102:AM104)</f>
        <v>100.00000000000003</v>
      </c>
      <c r="AN108" s="139">
        <f t="array" aca="1" ref="AN108:AN110" ca="1">MMULT($EH$22:$EJ$24,AN102:AN104)</f>
        <v>100.00000000000003</v>
      </c>
      <c r="AO108" s="139">
        <f t="array" aca="1" ref="AO108:AO110" ca="1">MMULT($EH$22:$EJ$24,AO102:AO104)</f>
        <v>100.00000000000003</v>
      </c>
      <c r="AP108" s="139">
        <f t="array" aca="1" ref="AP108:AP110" ca="1">MMULT($EH$22:$EJ$24,AP102:AP104)</f>
        <v>100.00000000000003</v>
      </c>
      <c r="AQ108" s="139">
        <f t="array" aca="1" ref="AQ108:AQ110" ca="1">MMULT($EH$22:$EJ$24,AQ102:AQ104)</f>
        <v>100.00000000000003</v>
      </c>
      <c r="AR108" s="139">
        <f t="array" aca="1" ref="AR108:AR110" ca="1">MMULT($EH$22:$EJ$24,AR102:AR104)</f>
        <v>100.00000000000003</v>
      </c>
      <c r="AS108" s="139">
        <f t="array" aca="1" ref="AS108:AS110" ca="1">MMULT($EH$22:$EJ$24,AS102:AS104)</f>
        <v>100.00000000000003</v>
      </c>
      <c r="AT108" s="139">
        <f t="array" aca="1" ref="AT108:AT110" ca="1">MMULT($EH$22:$EJ$24,AT102:AT104)</f>
        <v>100.00000000000003</v>
      </c>
      <c r="AU108" s="139">
        <f t="array" aca="1" ref="AU108:AU110" ca="1">MMULT($EH$22:$EJ$24,AU102:AU104)</f>
        <v>100.00000000000003</v>
      </c>
      <c r="AV108" s="139">
        <f t="array" aca="1" ref="AV108:AV110" ca="1">MMULT($EH$22:$EJ$24,AV102:AV104)</f>
        <v>100.00000000000003</v>
      </c>
      <c r="AW108" s="139">
        <f t="array" aca="1" ref="AW108:AW110" ca="1">MMULT($EH$22:$EJ$24,AW102:AW104)</f>
        <v>100.00000000000003</v>
      </c>
      <c r="AX108" s="139">
        <f t="array" aca="1" ref="AX108:AX110" ca="1">MMULT($EH$22:$EJ$24,AX102:AX104)</f>
        <v>100.00000000000003</v>
      </c>
      <c r="AY108" s="139">
        <f t="array" aca="1" ref="AY108:AY110" ca="1">MMULT($EH$22:$EJ$24,AY102:AY104)</f>
        <v>100.00000000000003</v>
      </c>
      <c r="AZ108" s="139">
        <f t="array" aca="1" ref="AZ108:AZ110" ca="1">MMULT($EH$22:$EJ$24,AZ102:AZ104)</f>
        <v>100.00000000000003</v>
      </c>
      <c r="BA108" s="139">
        <f t="array" aca="1" ref="BA108:BA110" ca="1">MMULT($EH$22:$EJ$24,BA102:BA104)</f>
        <v>100.00000000000003</v>
      </c>
      <c r="BB108" s="139">
        <f t="array" aca="1" ref="BB108:BB110" ca="1">MMULT($EH$22:$EJ$24,BB102:BB104)</f>
        <v>100.00000000000003</v>
      </c>
      <c r="BC108" s="139">
        <f t="array" aca="1" ref="BC108:BC110" ca="1">MMULT($EH$22:$EJ$24,BC102:BC104)</f>
        <v>100.00000000000003</v>
      </c>
      <c r="BD108" s="139">
        <f t="array" aca="1" ref="BD108:BD110" ca="1">MMULT($EH$22:$EJ$24,BD102:BD104)</f>
        <v>100.00000000000003</v>
      </c>
      <c r="BE108" s="139">
        <f t="array" aca="1" ref="BE108:BE110" ca="1">MMULT($EH$22:$EJ$24,BE102:BE104)</f>
        <v>100.00000000000003</v>
      </c>
      <c r="BF108" s="139">
        <f t="array" aca="1" ref="BF108:BF110" ca="1">MMULT($EH$22:$EJ$24,BF102:BF104)</f>
        <v>100.00000000000003</v>
      </c>
      <c r="BG108" s="139">
        <f t="array" aca="1" ref="BG108:BG110" ca="1">MMULT($EH$22:$EJ$24,BG102:BG104)</f>
        <v>100.00000000000003</v>
      </c>
      <c r="BH108" s="139">
        <f t="array" aca="1" ref="BH108:BH110" ca="1">MMULT($EH$22:$EJ$24,BH102:BH104)</f>
        <v>100.00000000000003</v>
      </c>
      <c r="BI108" s="139">
        <f t="array" aca="1" ref="BI108:BI110" ca="1">MMULT($EH$22:$EJ$24,BI102:BI104)</f>
        <v>100.00000000000003</v>
      </c>
      <c r="BJ108" s="139">
        <f t="array" aca="1" ref="BJ108:BJ110" ca="1">MMULT($EH$22:$EJ$24,BJ102:BJ104)</f>
        <v>100.00000000000003</v>
      </c>
      <c r="BK108" s="139">
        <f t="array" aca="1" ref="BK108:BK110" ca="1">MMULT($EH$22:$EJ$24,BK102:BK104)</f>
        <v>100.00000000000003</v>
      </c>
      <c r="BL108" s="139">
        <f t="array" aca="1" ref="BL108:BL110" ca="1">MMULT($EH$22:$EJ$24,BL102:BL104)</f>
        <v>100.00000000000003</v>
      </c>
      <c r="BM108" s="139">
        <f t="array" aca="1" ref="BM108:BM110" ca="1">MMULT($EH$22:$EJ$24,BM102:BM104)</f>
        <v>100.00000000000003</v>
      </c>
      <c r="BN108" s="139">
        <f t="array" aca="1" ref="BN108:BN110" ca="1">MMULT($EH$22:$EJ$24,BN102:BN104)</f>
        <v>100.00000000000003</v>
      </c>
      <c r="BO108" s="139">
        <f t="array" aca="1" ref="BO108:BO110" ca="1">MMULT($EH$22:$EJ$24,BO102:BO104)</f>
        <v>100.00000000000003</v>
      </c>
      <c r="BP108" s="139">
        <f t="array" aca="1" ref="BP108:BP110" ca="1">MMULT($EH$22:$EJ$24,BP102:BP104)</f>
        <v>100.00000000000003</v>
      </c>
      <c r="BQ108" s="139">
        <f t="array" aca="1" ref="BQ108:BQ110" ca="1">MMULT($EH$22:$EJ$24,BQ102:BQ104)</f>
        <v>100.00000000000003</v>
      </c>
      <c r="BR108" s="139">
        <f t="array" aca="1" ref="BR108:BR110" ca="1">MMULT($EH$22:$EJ$24,BR102:BR104)</f>
        <v>100.00000000000003</v>
      </c>
      <c r="BS108" s="139">
        <f t="array" aca="1" ref="BS108:BS110" ca="1">MMULT($EH$22:$EJ$24,BS102:BS104)</f>
        <v>100.00000000000003</v>
      </c>
      <c r="BT108" s="139">
        <f t="array" aca="1" ref="BT108:BT110" ca="1">MMULT($EH$22:$EJ$24,BT102:BT104)</f>
        <v>100.00000000000003</v>
      </c>
      <c r="BU108" s="139">
        <f t="array" aca="1" ref="BU108:BU110" ca="1">MMULT($EH$22:$EJ$24,BU102:BU104)</f>
        <v>100.00000000000003</v>
      </c>
      <c r="BV108" s="139">
        <f t="array" aca="1" ref="BV108:BV110" ca="1">MMULT($EH$22:$EJ$24,BV102:BV104)</f>
        <v>100.00000000000003</v>
      </c>
      <c r="BW108" s="139">
        <f t="array" aca="1" ref="BW108:BW110" ca="1">MMULT($EH$22:$EJ$24,BW102:BW104)</f>
        <v>100.00000000000003</v>
      </c>
      <c r="BX108" s="139">
        <f t="array" aca="1" ref="BX108:BX110" ca="1">MMULT($EH$22:$EJ$24,BX102:BX104)</f>
        <v>100.00000000000003</v>
      </c>
      <c r="BY108" s="139">
        <f t="array" aca="1" ref="BY108:BY110" ca="1">MMULT($EH$22:$EJ$24,BY102:BY104)</f>
        <v>100.00000000000003</v>
      </c>
      <c r="BZ108" s="139">
        <f t="array" aca="1" ref="BZ108:BZ110" ca="1">MMULT($EH$22:$EJ$24,BZ102:BZ104)</f>
        <v>100.00000000000003</v>
      </c>
      <c r="CA108" s="139">
        <f t="array" aca="1" ref="CA108:CA110" ca="1">MMULT($EH$22:$EJ$24,CA102:CA104)</f>
        <v>100.00000000000003</v>
      </c>
      <c r="CB108" s="139">
        <f t="array" aca="1" ref="CB108:CB110" ca="1">MMULT($EH$22:$EJ$24,CB102:CB104)</f>
        <v>100.00000000000003</v>
      </c>
      <c r="CC108" s="139">
        <f t="array" aca="1" ref="CC108:CC110" ca="1">MMULT($EH$22:$EJ$24,CC102:CC104)</f>
        <v>100.00000000000003</v>
      </c>
      <c r="CD108" s="139">
        <f t="array" aca="1" ref="CD108:CD110" ca="1">MMULT($EH$22:$EJ$24,CD102:CD104)</f>
        <v>100.00000000000003</v>
      </c>
      <c r="CE108" s="139">
        <f t="array" aca="1" ref="CE108:CE110" ca="1">MMULT($EH$22:$EJ$24,CE102:CE104)</f>
        <v>100.00000000000003</v>
      </c>
      <c r="CF108" s="139">
        <f t="array" aca="1" ref="CF108:CF110" ca="1">MMULT($EH$22:$EJ$24,CF102:CF104)</f>
        <v>100.00000000000003</v>
      </c>
      <c r="CG108" s="139">
        <f t="array" aca="1" ref="CG108:CG110" ca="1">MMULT($EH$22:$EJ$24,CG102:CG104)</f>
        <v>100.00000000000003</v>
      </c>
      <c r="CH108" s="139">
        <f t="array" aca="1" ref="CH108:CH110" ca="1">MMULT($EH$22:$EJ$24,CH102:CH104)</f>
        <v>100.00000000000003</v>
      </c>
      <c r="CI108" s="139">
        <f t="array" aca="1" ref="CI108:CI110" ca="1">MMULT($EH$22:$EJ$24,CI102:CI104)</f>
        <v>100.00000000000003</v>
      </c>
      <c r="CJ108" s="139">
        <f t="array" aca="1" ref="CJ108:CJ110" ca="1">MMULT($EH$22:$EJ$24,CJ102:CJ104)</f>
        <v>100.00000000000003</v>
      </c>
      <c r="CK108" s="139">
        <f t="array" aca="1" ref="CK108:CK110" ca="1">MMULT($EH$22:$EJ$24,CK102:CK104)</f>
        <v>100.00000000000003</v>
      </c>
      <c r="CL108" s="139">
        <f t="array" aca="1" ref="CL108:CL110" ca="1">MMULT($EH$22:$EJ$24,CL102:CL104)</f>
        <v>100.00000000000003</v>
      </c>
      <c r="CM108" s="139">
        <f t="array" aca="1" ref="CM108:CM110" ca="1">MMULT($EH$22:$EJ$24,CM102:CM104)</f>
        <v>100.00000000000003</v>
      </c>
      <c r="CN108" s="139">
        <f t="array" aca="1" ref="CN108:CN110" ca="1">MMULT($EH$22:$EJ$24,CN102:CN104)</f>
        <v>100.00000000000003</v>
      </c>
      <c r="CO108" s="139">
        <f t="array" aca="1" ref="CO108:CO110" ca="1">MMULT($EH$22:$EJ$24,CO102:CO104)</f>
        <v>100.00000000000003</v>
      </c>
      <c r="CP108" s="139">
        <f t="array" aca="1" ref="CP108:CP110" ca="1">MMULT($EH$22:$EJ$24,CP102:CP104)</f>
        <v>100.00000000000003</v>
      </c>
      <c r="CQ108" s="139">
        <f t="array" aca="1" ref="CQ108:CQ110" ca="1">MMULT($EH$22:$EJ$24,CQ102:CQ104)</f>
        <v>100.00000000000003</v>
      </c>
      <c r="CR108" s="139">
        <f t="array" aca="1" ref="CR108:CR110" ca="1">MMULT($EH$22:$EJ$24,CR102:CR104)</f>
        <v>100.00000000000003</v>
      </c>
      <c r="CS108" s="139">
        <f t="array" aca="1" ref="CS108:CS110" ca="1">MMULT($EH$22:$EJ$24,CS102:CS104)</f>
        <v>100.00000000000003</v>
      </c>
      <c r="CT108" s="139">
        <f t="array" aca="1" ref="CT108:CT110" ca="1">MMULT($EH$22:$EJ$24,CT102:CT104)</f>
        <v>100.00000000000003</v>
      </c>
      <c r="CU108" s="139">
        <f t="array" aca="1" ref="CU108:CU110" ca="1">MMULT($EH$22:$EJ$24,CU102:CU104)</f>
        <v>100.00000000000003</v>
      </c>
      <c r="CV108" s="139">
        <f t="array" aca="1" ref="CV108:CV110" ca="1">MMULT($EH$22:$EJ$24,CV102:CV104)</f>
        <v>100.00000000000003</v>
      </c>
      <c r="CW108" s="139">
        <f t="array" aca="1" ref="CW108:CW110" ca="1">MMULT($EH$22:$EJ$24,CW102:CW104)</f>
        <v>100.00000000000003</v>
      </c>
      <c r="CX108" s="139">
        <f t="array" aca="1" ref="CX108:CX110" ca="1">MMULT($EH$22:$EJ$24,CX102:CX104)</f>
        <v>100.00000000000003</v>
      </c>
      <c r="CY108" s="139">
        <f t="array" aca="1" ref="CY108:CY110" ca="1">MMULT($EH$22:$EJ$24,CY102:CY104)</f>
        <v>100.00000000000003</v>
      </c>
      <c r="CZ108" s="139">
        <f t="array" aca="1" ref="CZ108:CZ110" ca="1">MMULT($EH$22:$EJ$24,CZ102:CZ104)</f>
        <v>100.00000000000003</v>
      </c>
      <c r="DA108" s="139">
        <f t="array" aca="1" ref="DA108:DA110" ca="1">MMULT($EH$22:$EJ$24,DA102:DA104)</f>
        <v>100.00000000000003</v>
      </c>
      <c r="DB108" s="139">
        <f t="array" aca="1" ref="DB108:DB110" ca="1">MMULT($EH$22:$EJ$24,DB102:DB104)</f>
        <v>100.00000000000003</v>
      </c>
      <c r="DC108" s="139">
        <f t="array" aca="1" ref="DC108:DC110" ca="1">MMULT($EH$22:$EJ$24,DC102:DC104)</f>
        <v>100.00000000000003</v>
      </c>
      <c r="DD108" s="139">
        <f t="array" aca="1" ref="DD108:DD110" ca="1">MMULT($EH$22:$EJ$24,DD102:DD104)</f>
        <v>100.00000000000003</v>
      </c>
      <c r="DE108" s="139">
        <f t="array" aca="1" ref="DE108:DE110" ca="1">MMULT($EH$22:$EJ$24,DE102:DE104)</f>
        <v>100.00000000000003</v>
      </c>
      <c r="DF108" s="139">
        <f t="array" aca="1" ref="DF108:DF110" ca="1">MMULT($EH$22:$EJ$24,DF102:DF104)</f>
        <v>100.00000000000003</v>
      </c>
      <c r="DG108" s="139">
        <f t="array" aca="1" ref="DG108:DG110" ca="1">MMULT($EH$22:$EJ$24,DG102:DG104)</f>
        <v>100.00000000000003</v>
      </c>
      <c r="DH108" s="139">
        <f t="array" aca="1" ref="DH108:DH110" ca="1">MMULT($EH$22:$EJ$24,DH102:DH104)</f>
        <v>100.00000000000003</v>
      </c>
      <c r="DI108" s="139">
        <f t="array" aca="1" ref="DI108:DI110" ca="1">MMULT($EH$22:$EJ$24,DI102:DI104)</f>
        <v>100.00000000000003</v>
      </c>
      <c r="DJ108" s="139">
        <f t="array" aca="1" ref="DJ108:DJ110" ca="1">MMULT($EH$22:$EJ$24,DJ102:DJ104)</f>
        <v>100.00000000000003</v>
      </c>
      <c r="DK108" s="139">
        <f t="array" aca="1" ref="DK108:DK110" ca="1">MMULT($EH$22:$EJ$24,DK102:DK104)</f>
        <v>100.00000000000003</v>
      </c>
      <c r="DL108" s="139">
        <f t="array" aca="1" ref="DL108:DL110" ca="1">MMULT($EH$22:$EJ$24,DL102:DL104)</f>
        <v>100.00000000000003</v>
      </c>
      <c r="DM108" s="139">
        <f t="array" aca="1" ref="DM108:DM110" ca="1">MMULT($EH$22:$EJ$24,DM102:DM104)</f>
        <v>100.00000000000003</v>
      </c>
      <c r="DN108" s="139">
        <f t="array" aca="1" ref="DN108:DN110" ca="1">MMULT($EH$22:$EJ$24,DN102:DN104)</f>
        <v>100.00000000000003</v>
      </c>
      <c r="DO108" s="139">
        <f t="array" aca="1" ref="DO108:DO110" ca="1">MMULT($EH$22:$EJ$24,DO102:DO104)</f>
        <v>100.00000000000003</v>
      </c>
      <c r="DP108" s="139">
        <f t="array" aca="1" ref="DP108:DP110" ca="1">MMULT($EH$22:$EJ$24,DP102:DP104)</f>
        <v>100.00000000000003</v>
      </c>
      <c r="DQ108" s="139">
        <f t="array" aca="1" ref="DQ108:DQ110" ca="1">MMULT($EH$22:$EJ$24,DQ102:DQ104)</f>
        <v>100.00000000000003</v>
      </c>
      <c r="DR108" s="136"/>
      <c r="EL108" s="128">
        <v>483</v>
      </c>
      <c r="EM108" s="237">
        <f ca="1">IF(Calculator!$C$3,OFFSET('SPD Library'!B108,0,Calculator!$C$3-1),Calculator!C109)</f>
        <v>0.30213000000000001</v>
      </c>
      <c r="EN108" s="127">
        <f ca="1">RefCalc!B108</f>
        <v>0.90135657861262919</v>
      </c>
      <c r="EO108" s="127">
        <f ca="1">RefCalc!F108</f>
        <v>1.0690275184876081</v>
      </c>
    </row>
    <row r="109" spans="21:146" ht="13.5" customHeight="1">
      <c r="U109" s="138" t="s">
        <v>106</v>
      </c>
      <c r="V109" s="139">
        <f ca="1"/>
        <v>100.00000000000001</v>
      </c>
      <c r="W109" s="139">
        <f ca="1"/>
        <v>100.00000000000001</v>
      </c>
      <c r="X109" s="139">
        <f ca="1"/>
        <v>100.00000000000001</v>
      </c>
      <c r="Y109" s="139">
        <f ca="1"/>
        <v>100.00000000000001</v>
      </c>
      <c r="Z109" s="139">
        <f ca="1"/>
        <v>100.00000000000001</v>
      </c>
      <c r="AA109" s="139">
        <f ca="1"/>
        <v>100.00000000000001</v>
      </c>
      <c r="AB109" s="139">
        <f ca="1"/>
        <v>100.00000000000001</v>
      </c>
      <c r="AC109" s="139">
        <f ca="1"/>
        <v>100.00000000000001</v>
      </c>
      <c r="AD109" s="139">
        <f ca="1"/>
        <v>100.00000000000001</v>
      </c>
      <c r="AE109" s="139">
        <f ca="1"/>
        <v>100.00000000000001</v>
      </c>
      <c r="AF109" s="139">
        <f ca="1"/>
        <v>100.00000000000001</v>
      </c>
      <c r="AG109" s="139">
        <f ca="1"/>
        <v>100.00000000000001</v>
      </c>
      <c r="AH109" s="139">
        <f ca="1"/>
        <v>100.00000000000001</v>
      </c>
      <c r="AI109" s="139">
        <f ca="1"/>
        <v>100.00000000000001</v>
      </c>
      <c r="AJ109" s="139">
        <f ca="1"/>
        <v>100.00000000000001</v>
      </c>
      <c r="AK109" s="139">
        <f ca="1"/>
        <v>100.00000000000001</v>
      </c>
      <c r="AL109" s="139">
        <f ca="1"/>
        <v>100.00000000000001</v>
      </c>
      <c r="AM109" s="139">
        <f ca="1"/>
        <v>100.00000000000001</v>
      </c>
      <c r="AN109" s="139">
        <f ca="1"/>
        <v>100.00000000000001</v>
      </c>
      <c r="AO109" s="139">
        <f ca="1"/>
        <v>100.00000000000001</v>
      </c>
      <c r="AP109" s="139">
        <f ca="1"/>
        <v>100.00000000000001</v>
      </c>
      <c r="AQ109" s="139">
        <f ca="1"/>
        <v>100.00000000000001</v>
      </c>
      <c r="AR109" s="139">
        <f ca="1"/>
        <v>100.00000000000001</v>
      </c>
      <c r="AS109" s="139">
        <f ca="1"/>
        <v>100.00000000000001</v>
      </c>
      <c r="AT109" s="139">
        <f ca="1"/>
        <v>100.00000000000001</v>
      </c>
      <c r="AU109" s="139">
        <f ca="1"/>
        <v>100.00000000000001</v>
      </c>
      <c r="AV109" s="139">
        <f ca="1"/>
        <v>100.00000000000001</v>
      </c>
      <c r="AW109" s="139">
        <f ca="1"/>
        <v>100.00000000000001</v>
      </c>
      <c r="AX109" s="139">
        <f ca="1"/>
        <v>100.00000000000001</v>
      </c>
      <c r="AY109" s="139">
        <f ca="1"/>
        <v>100.00000000000001</v>
      </c>
      <c r="AZ109" s="139">
        <f ca="1"/>
        <v>100.00000000000001</v>
      </c>
      <c r="BA109" s="139">
        <f ca="1"/>
        <v>100.00000000000001</v>
      </c>
      <c r="BB109" s="139">
        <f ca="1"/>
        <v>100.00000000000001</v>
      </c>
      <c r="BC109" s="139">
        <f ca="1"/>
        <v>100.00000000000001</v>
      </c>
      <c r="BD109" s="139">
        <f ca="1"/>
        <v>100.00000000000001</v>
      </c>
      <c r="BE109" s="139">
        <f ca="1"/>
        <v>100.00000000000001</v>
      </c>
      <c r="BF109" s="139">
        <f ca="1"/>
        <v>100.00000000000001</v>
      </c>
      <c r="BG109" s="139">
        <f ca="1"/>
        <v>100.00000000000001</v>
      </c>
      <c r="BH109" s="139">
        <f ca="1"/>
        <v>100.00000000000001</v>
      </c>
      <c r="BI109" s="139">
        <f ca="1"/>
        <v>100.00000000000001</v>
      </c>
      <c r="BJ109" s="139">
        <f ca="1"/>
        <v>100.00000000000001</v>
      </c>
      <c r="BK109" s="139">
        <f ca="1"/>
        <v>100.00000000000001</v>
      </c>
      <c r="BL109" s="139">
        <f ca="1"/>
        <v>100.00000000000001</v>
      </c>
      <c r="BM109" s="139">
        <f ca="1"/>
        <v>100.00000000000001</v>
      </c>
      <c r="BN109" s="139">
        <f ca="1"/>
        <v>100.00000000000001</v>
      </c>
      <c r="BO109" s="139">
        <f ca="1"/>
        <v>100.00000000000001</v>
      </c>
      <c r="BP109" s="139">
        <f ca="1"/>
        <v>100.00000000000001</v>
      </c>
      <c r="BQ109" s="139">
        <f ca="1"/>
        <v>100.00000000000001</v>
      </c>
      <c r="BR109" s="139">
        <f ca="1"/>
        <v>100.00000000000001</v>
      </c>
      <c r="BS109" s="139">
        <f ca="1"/>
        <v>100.00000000000001</v>
      </c>
      <c r="BT109" s="139">
        <f ca="1"/>
        <v>100.00000000000001</v>
      </c>
      <c r="BU109" s="139">
        <f ca="1"/>
        <v>100.00000000000001</v>
      </c>
      <c r="BV109" s="139">
        <f ca="1"/>
        <v>100.00000000000001</v>
      </c>
      <c r="BW109" s="139">
        <f ca="1"/>
        <v>100.00000000000001</v>
      </c>
      <c r="BX109" s="139">
        <f ca="1"/>
        <v>100.00000000000001</v>
      </c>
      <c r="BY109" s="139">
        <f ca="1"/>
        <v>100.00000000000001</v>
      </c>
      <c r="BZ109" s="139">
        <f ca="1"/>
        <v>100.00000000000001</v>
      </c>
      <c r="CA109" s="139">
        <f ca="1"/>
        <v>100.00000000000001</v>
      </c>
      <c r="CB109" s="139">
        <f ca="1"/>
        <v>100.00000000000001</v>
      </c>
      <c r="CC109" s="139">
        <f ca="1"/>
        <v>100.00000000000001</v>
      </c>
      <c r="CD109" s="139">
        <f ca="1"/>
        <v>100.00000000000001</v>
      </c>
      <c r="CE109" s="139">
        <f ca="1"/>
        <v>100.00000000000001</v>
      </c>
      <c r="CF109" s="139">
        <f ca="1"/>
        <v>100.00000000000001</v>
      </c>
      <c r="CG109" s="139">
        <f ca="1"/>
        <v>100.00000000000001</v>
      </c>
      <c r="CH109" s="139">
        <f ca="1"/>
        <v>100.00000000000001</v>
      </c>
      <c r="CI109" s="139">
        <f ca="1"/>
        <v>100.00000000000001</v>
      </c>
      <c r="CJ109" s="139">
        <f ca="1"/>
        <v>100.00000000000001</v>
      </c>
      <c r="CK109" s="139">
        <f ca="1"/>
        <v>100.00000000000001</v>
      </c>
      <c r="CL109" s="139">
        <f ca="1"/>
        <v>100.00000000000001</v>
      </c>
      <c r="CM109" s="139">
        <f ca="1"/>
        <v>100.00000000000001</v>
      </c>
      <c r="CN109" s="139">
        <f ca="1"/>
        <v>100.00000000000001</v>
      </c>
      <c r="CO109" s="139">
        <f ca="1"/>
        <v>100.00000000000001</v>
      </c>
      <c r="CP109" s="139">
        <f ca="1"/>
        <v>100.00000000000001</v>
      </c>
      <c r="CQ109" s="139">
        <f ca="1"/>
        <v>100.00000000000001</v>
      </c>
      <c r="CR109" s="139">
        <f ca="1"/>
        <v>100.00000000000001</v>
      </c>
      <c r="CS109" s="139">
        <f ca="1"/>
        <v>100.00000000000001</v>
      </c>
      <c r="CT109" s="139">
        <f ca="1"/>
        <v>100.00000000000001</v>
      </c>
      <c r="CU109" s="139">
        <f ca="1"/>
        <v>100.00000000000001</v>
      </c>
      <c r="CV109" s="139">
        <f ca="1"/>
        <v>100.00000000000001</v>
      </c>
      <c r="CW109" s="139">
        <f ca="1"/>
        <v>100.00000000000001</v>
      </c>
      <c r="CX109" s="139">
        <f ca="1"/>
        <v>100.00000000000001</v>
      </c>
      <c r="CY109" s="139">
        <f ca="1"/>
        <v>100.00000000000001</v>
      </c>
      <c r="CZ109" s="139">
        <f ca="1"/>
        <v>100.00000000000001</v>
      </c>
      <c r="DA109" s="139">
        <f ca="1"/>
        <v>100.00000000000001</v>
      </c>
      <c r="DB109" s="139">
        <f ca="1"/>
        <v>100.00000000000001</v>
      </c>
      <c r="DC109" s="139">
        <f ca="1"/>
        <v>100.00000000000001</v>
      </c>
      <c r="DD109" s="139">
        <f ca="1"/>
        <v>100.00000000000001</v>
      </c>
      <c r="DE109" s="139">
        <f ca="1"/>
        <v>100.00000000000001</v>
      </c>
      <c r="DF109" s="139">
        <f ca="1"/>
        <v>100.00000000000001</v>
      </c>
      <c r="DG109" s="139">
        <f ca="1"/>
        <v>100.00000000000001</v>
      </c>
      <c r="DH109" s="139">
        <f ca="1"/>
        <v>100.00000000000001</v>
      </c>
      <c r="DI109" s="139">
        <f ca="1"/>
        <v>100.00000000000001</v>
      </c>
      <c r="DJ109" s="139">
        <f ca="1"/>
        <v>100.00000000000001</v>
      </c>
      <c r="DK109" s="139">
        <f ca="1"/>
        <v>100.00000000000001</v>
      </c>
      <c r="DL109" s="139">
        <f ca="1"/>
        <v>100.00000000000001</v>
      </c>
      <c r="DM109" s="139">
        <f ca="1"/>
        <v>100.00000000000001</v>
      </c>
      <c r="DN109" s="139">
        <f ca="1"/>
        <v>100.00000000000001</v>
      </c>
      <c r="DO109" s="139">
        <f ca="1"/>
        <v>100.00000000000001</v>
      </c>
      <c r="DP109" s="139">
        <f ca="1"/>
        <v>100.00000000000001</v>
      </c>
      <c r="DQ109" s="139">
        <f ca="1"/>
        <v>100.00000000000001</v>
      </c>
      <c r="DR109" s="136"/>
      <c r="EL109" s="128">
        <v>484</v>
      </c>
      <c r="EM109" s="237">
        <f ca="1">IF(Calculator!$C$3,OFFSET('SPD Library'!B109,0,Calculator!$C$3-1),Calculator!C110)</f>
        <v>0.30185000000000001</v>
      </c>
      <c r="EN109" s="127">
        <f ca="1">RefCalc!B109</f>
        <v>0.90052124335293449</v>
      </c>
      <c r="EO109" s="127">
        <f ca="1">RefCalc!F109</f>
        <v>1.0624525574382311</v>
      </c>
    </row>
    <row r="110" spans="21:146" ht="13.5" customHeight="1">
      <c r="U110" s="138" t="s">
        <v>107</v>
      </c>
      <c r="V110" s="139">
        <f ca="1"/>
        <v>100</v>
      </c>
      <c r="W110" s="139">
        <f ca="1"/>
        <v>100</v>
      </c>
      <c r="X110" s="139">
        <f ca="1"/>
        <v>100</v>
      </c>
      <c r="Y110" s="139">
        <f ca="1"/>
        <v>100</v>
      </c>
      <c r="Z110" s="139">
        <f ca="1"/>
        <v>100</v>
      </c>
      <c r="AA110" s="139">
        <f ca="1"/>
        <v>100</v>
      </c>
      <c r="AB110" s="139">
        <f ca="1"/>
        <v>100</v>
      </c>
      <c r="AC110" s="139">
        <f ca="1"/>
        <v>100</v>
      </c>
      <c r="AD110" s="139">
        <f ca="1"/>
        <v>100</v>
      </c>
      <c r="AE110" s="139">
        <f ca="1"/>
        <v>100</v>
      </c>
      <c r="AF110" s="139">
        <f ca="1"/>
        <v>100</v>
      </c>
      <c r="AG110" s="139">
        <f ca="1"/>
        <v>100</v>
      </c>
      <c r="AH110" s="139">
        <f ca="1"/>
        <v>100</v>
      </c>
      <c r="AI110" s="139">
        <f ca="1"/>
        <v>100</v>
      </c>
      <c r="AJ110" s="139">
        <f ca="1"/>
        <v>100</v>
      </c>
      <c r="AK110" s="139">
        <f ca="1"/>
        <v>100</v>
      </c>
      <c r="AL110" s="139">
        <f ca="1"/>
        <v>100</v>
      </c>
      <c r="AM110" s="139">
        <f ca="1"/>
        <v>100</v>
      </c>
      <c r="AN110" s="139">
        <f ca="1"/>
        <v>100</v>
      </c>
      <c r="AO110" s="139">
        <f ca="1"/>
        <v>100</v>
      </c>
      <c r="AP110" s="139">
        <f ca="1"/>
        <v>100</v>
      </c>
      <c r="AQ110" s="139">
        <f ca="1"/>
        <v>100</v>
      </c>
      <c r="AR110" s="139">
        <f ca="1"/>
        <v>100</v>
      </c>
      <c r="AS110" s="139">
        <f ca="1"/>
        <v>100</v>
      </c>
      <c r="AT110" s="139">
        <f ca="1"/>
        <v>100</v>
      </c>
      <c r="AU110" s="139">
        <f ca="1"/>
        <v>100</v>
      </c>
      <c r="AV110" s="139">
        <f ca="1"/>
        <v>100</v>
      </c>
      <c r="AW110" s="139">
        <f ca="1"/>
        <v>100</v>
      </c>
      <c r="AX110" s="139">
        <f ca="1"/>
        <v>100</v>
      </c>
      <c r="AY110" s="139">
        <f ca="1"/>
        <v>100</v>
      </c>
      <c r="AZ110" s="139">
        <f ca="1"/>
        <v>100</v>
      </c>
      <c r="BA110" s="139">
        <f ca="1"/>
        <v>100</v>
      </c>
      <c r="BB110" s="139">
        <f ca="1"/>
        <v>100</v>
      </c>
      <c r="BC110" s="139">
        <f ca="1"/>
        <v>100</v>
      </c>
      <c r="BD110" s="139">
        <f ca="1"/>
        <v>100</v>
      </c>
      <c r="BE110" s="139">
        <f ca="1"/>
        <v>100</v>
      </c>
      <c r="BF110" s="139">
        <f ca="1"/>
        <v>100</v>
      </c>
      <c r="BG110" s="139">
        <f ca="1"/>
        <v>100</v>
      </c>
      <c r="BH110" s="139">
        <f ca="1"/>
        <v>100</v>
      </c>
      <c r="BI110" s="139">
        <f ca="1"/>
        <v>100</v>
      </c>
      <c r="BJ110" s="139">
        <f ca="1"/>
        <v>100</v>
      </c>
      <c r="BK110" s="139">
        <f ca="1"/>
        <v>100</v>
      </c>
      <c r="BL110" s="139">
        <f ca="1"/>
        <v>100</v>
      </c>
      <c r="BM110" s="139">
        <f ca="1"/>
        <v>100</v>
      </c>
      <c r="BN110" s="139">
        <f ca="1"/>
        <v>100</v>
      </c>
      <c r="BO110" s="139">
        <f ca="1"/>
        <v>100</v>
      </c>
      <c r="BP110" s="139">
        <f ca="1"/>
        <v>100</v>
      </c>
      <c r="BQ110" s="139">
        <f ca="1"/>
        <v>100</v>
      </c>
      <c r="BR110" s="139">
        <f ca="1"/>
        <v>100</v>
      </c>
      <c r="BS110" s="139">
        <f ca="1"/>
        <v>100</v>
      </c>
      <c r="BT110" s="139">
        <f ca="1"/>
        <v>100</v>
      </c>
      <c r="BU110" s="139">
        <f ca="1"/>
        <v>100</v>
      </c>
      <c r="BV110" s="139">
        <f ca="1"/>
        <v>100</v>
      </c>
      <c r="BW110" s="139">
        <f ca="1"/>
        <v>100</v>
      </c>
      <c r="BX110" s="139">
        <f ca="1"/>
        <v>100</v>
      </c>
      <c r="BY110" s="139">
        <f ca="1"/>
        <v>100</v>
      </c>
      <c r="BZ110" s="139">
        <f ca="1"/>
        <v>100</v>
      </c>
      <c r="CA110" s="139">
        <f ca="1"/>
        <v>100</v>
      </c>
      <c r="CB110" s="139">
        <f ca="1"/>
        <v>100</v>
      </c>
      <c r="CC110" s="139">
        <f ca="1"/>
        <v>100</v>
      </c>
      <c r="CD110" s="139">
        <f ca="1"/>
        <v>100</v>
      </c>
      <c r="CE110" s="139">
        <f ca="1"/>
        <v>100</v>
      </c>
      <c r="CF110" s="139">
        <f ca="1"/>
        <v>100</v>
      </c>
      <c r="CG110" s="139">
        <f ca="1"/>
        <v>100</v>
      </c>
      <c r="CH110" s="139">
        <f ca="1"/>
        <v>100</v>
      </c>
      <c r="CI110" s="139">
        <f ca="1"/>
        <v>100</v>
      </c>
      <c r="CJ110" s="139">
        <f ca="1"/>
        <v>100</v>
      </c>
      <c r="CK110" s="139">
        <f ca="1"/>
        <v>100</v>
      </c>
      <c r="CL110" s="139">
        <f ca="1"/>
        <v>100</v>
      </c>
      <c r="CM110" s="139">
        <f ca="1"/>
        <v>100</v>
      </c>
      <c r="CN110" s="139">
        <f ca="1"/>
        <v>100</v>
      </c>
      <c r="CO110" s="139">
        <f ca="1"/>
        <v>100</v>
      </c>
      <c r="CP110" s="139">
        <f ca="1"/>
        <v>100</v>
      </c>
      <c r="CQ110" s="139">
        <f ca="1"/>
        <v>100</v>
      </c>
      <c r="CR110" s="139">
        <f ca="1"/>
        <v>100</v>
      </c>
      <c r="CS110" s="139">
        <f ca="1"/>
        <v>100</v>
      </c>
      <c r="CT110" s="139">
        <f ca="1"/>
        <v>100</v>
      </c>
      <c r="CU110" s="139">
        <f ca="1"/>
        <v>100</v>
      </c>
      <c r="CV110" s="139">
        <f ca="1"/>
        <v>100</v>
      </c>
      <c r="CW110" s="139">
        <f ca="1"/>
        <v>100</v>
      </c>
      <c r="CX110" s="139">
        <f ca="1"/>
        <v>100</v>
      </c>
      <c r="CY110" s="139">
        <f ca="1"/>
        <v>100</v>
      </c>
      <c r="CZ110" s="139">
        <f ca="1"/>
        <v>100</v>
      </c>
      <c r="DA110" s="139">
        <f ca="1"/>
        <v>100</v>
      </c>
      <c r="DB110" s="139">
        <f ca="1"/>
        <v>100</v>
      </c>
      <c r="DC110" s="139">
        <f ca="1"/>
        <v>100</v>
      </c>
      <c r="DD110" s="139">
        <f ca="1"/>
        <v>100</v>
      </c>
      <c r="DE110" s="139">
        <f ca="1"/>
        <v>100</v>
      </c>
      <c r="DF110" s="139">
        <f ca="1"/>
        <v>100</v>
      </c>
      <c r="DG110" s="139">
        <f ca="1"/>
        <v>100</v>
      </c>
      <c r="DH110" s="139">
        <f ca="1"/>
        <v>100</v>
      </c>
      <c r="DI110" s="139">
        <f ca="1"/>
        <v>100</v>
      </c>
      <c r="DJ110" s="139">
        <f ca="1"/>
        <v>100</v>
      </c>
      <c r="DK110" s="139">
        <f ca="1"/>
        <v>100</v>
      </c>
      <c r="DL110" s="139">
        <f ca="1"/>
        <v>100</v>
      </c>
      <c r="DM110" s="139">
        <f ca="1"/>
        <v>100</v>
      </c>
      <c r="DN110" s="139">
        <f ca="1"/>
        <v>100</v>
      </c>
      <c r="DO110" s="139">
        <f ca="1"/>
        <v>100</v>
      </c>
      <c r="DP110" s="139">
        <f ca="1"/>
        <v>100</v>
      </c>
      <c r="DQ110" s="139">
        <f ca="1"/>
        <v>100</v>
      </c>
      <c r="DR110" s="136"/>
      <c r="EL110" s="128">
        <v>485</v>
      </c>
      <c r="EM110" s="237">
        <f ca="1">IF(Calculator!$C$3,OFFSET('SPD Library'!B110,0,Calculator!$C$3-1),Calculator!C111)</f>
        <v>0.30158000000000001</v>
      </c>
      <c r="EN110" s="127">
        <f ca="1">RefCalc!B110</f>
        <v>0.89971574149537181</v>
      </c>
      <c r="EO110" s="127">
        <f ca="1">RefCalc!F110</f>
        <v>1.0558775963888536</v>
      </c>
    </row>
    <row r="111" spans="21:146" ht="13.5" customHeight="1">
      <c r="U111" s="138" t="s">
        <v>30</v>
      </c>
      <c r="V111" s="139">
        <f t="array" aca="1" ref="V111:V113" ca="1">MMULT($EH$27:$EJ$29,V105:V107)</f>
        <v>100.00100000000003</v>
      </c>
      <c r="W111" s="139">
        <f t="array" aca="1" ref="W111:W113" ca="1">MMULT($EH$27:$EJ$29,W105:W107)</f>
        <v>61.889296385561067</v>
      </c>
      <c r="X111" s="139">
        <f t="array" aca="1" ref="X111:X113" ca="1">MMULT($EH$27:$EJ$29,X105:X107)</f>
        <v>24.905166621208028</v>
      </c>
      <c r="Y111" s="139">
        <f t="array" aca="1" ref="Y111:Y113" ca="1">MMULT($EH$27:$EJ$29,Y105:Y107)</f>
        <v>5.4314821650395677</v>
      </c>
      <c r="Z111" s="139">
        <f t="array" aca="1" ref="Z111:Z113" ca="1">MMULT($EH$27:$EJ$29,Z105:Z107)</f>
        <v>35.775258938854904</v>
      </c>
      <c r="AA111" s="139">
        <f t="array" aca="1" ref="AA111:AA113" ca="1">MMULT($EH$27:$EJ$29,AA105:AA107)</f>
        <v>13.799593521749809</v>
      </c>
      <c r="AB111" s="139">
        <f t="array" aca="1" ref="AB111:AB113" ca="1">MMULT($EH$27:$EJ$29,AB105:AB107)</f>
        <v>16.374888005946929</v>
      </c>
      <c r="AC111" s="139">
        <f t="array" aca="1" ref="AC111:AC113" ca="1">MMULT($EH$27:$EJ$29,AC105:AC107)</f>
        <v>9.3117750049744465</v>
      </c>
      <c r="AD111" s="139">
        <f t="array" aca="1" ref="AD111:AD113" ca="1">MMULT($EH$27:$EJ$29,AD105:AD107)</f>
        <v>8.8579975736124776</v>
      </c>
      <c r="AE111" s="139">
        <f t="array" aca="1" ref="AE111:AE113" ca="1">MMULT($EH$27:$EJ$29,AE105:AE107)</f>
        <v>4.8703775747640075</v>
      </c>
      <c r="AF111" s="139">
        <f t="array" aca="1" ref="AF111:AF113" ca="1">MMULT($EH$27:$EJ$29,AF105:AF107)</f>
        <v>41.85210772501889</v>
      </c>
      <c r="AG111" s="139">
        <f t="array" aca="1" ref="AG111:AG113" ca="1">MMULT($EH$27:$EJ$29,AG105:AG107)</f>
        <v>22.014867376464686</v>
      </c>
      <c r="AH111" s="139">
        <f t="array" aca="1" ref="AH111:AH113" ca="1">MMULT($EH$27:$EJ$29,AH105:AH107)</f>
        <v>27.696274362677965</v>
      </c>
      <c r="AI111" s="139">
        <f t="array" aca="1" ref="AI111:AI113" ca="1">MMULT($EH$27:$EJ$29,AI105:AI107)</f>
        <v>10.828160172831867</v>
      </c>
      <c r="AJ111" s="139">
        <f t="array" aca="1" ref="AJ111:AJ113" ca="1">MMULT($EH$27:$EJ$29,AJ105:AJ107)</f>
        <v>42.204672291409473</v>
      </c>
      <c r="AK111" s="139">
        <f t="array" aca="1" ref="AK111:AK113" ca="1">MMULT($EH$27:$EJ$29,AK105:AK107)</f>
        <v>37.271550614138789</v>
      </c>
      <c r="AL111" s="139">
        <f t="array" aca="1" ref="AL111:AL113" ca="1">MMULT($EH$27:$EJ$29,AL105:AL107)</f>
        <v>13.583647539773718</v>
      </c>
      <c r="AM111" s="139">
        <f t="array" aca="1" ref="AM111:AM113" ca="1">MMULT($EH$27:$EJ$29,AM105:AM107)</f>
        <v>15.751800362478649</v>
      </c>
      <c r="AN111" s="139">
        <f t="array" aca="1" ref="AN111:AN113" ca="1">MMULT($EH$27:$EJ$29,AN105:AN107)</f>
        <v>20.822827817809916</v>
      </c>
      <c r="AO111" s="139">
        <f t="array" aca="1" ref="AO111:AO113" ca="1">MMULT($EH$27:$EJ$29,AO105:AO107)</f>
        <v>38.947486449985092</v>
      </c>
      <c r="AP111" s="139">
        <f t="array" aca="1" ref="AP111:AP113" ca="1">MMULT($EH$27:$EJ$29,AP105:AP107)</f>
        <v>30.169981968524638</v>
      </c>
      <c r="AQ111" s="139">
        <f t="array" aca="1" ref="AQ111:AQ113" ca="1">MMULT($EH$27:$EJ$29,AQ105:AQ107)</f>
        <v>64.484082347832228</v>
      </c>
      <c r="AR111" s="139">
        <f t="array" aca="1" ref="AR111:AR113" ca="1">MMULT($EH$27:$EJ$29,AR105:AR107)</f>
        <v>49.145927642818279</v>
      </c>
      <c r="AS111" s="139">
        <f t="array" aca="1" ref="AS111:AS113" ca="1">MMULT($EH$27:$EJ$29,AS105:AS107)</f>
        <v>76.774413974186658</v>
      </c>
      <c r="AT111" s="139">
        <f t="array" aca="1" ref="AT111:AT113" ca="1">MMULT($EH$27:$EJ$29,AT105:AT107)</f>
        <v>75.032746129105419</v>
      </c>
      <c r="AU111" s="139">
        <f t="array" aca="1" ref="AU111:AU113" ca="1">MMULT($EH$27:$EJ$29,AU105:AU107)</f>
        <v>39.750125307627449</v>
      </c>
      <c r="AV111" s="139">
        <f t="array" aca="1" ref="AV111:AV113" ca="1">MMULT($EH$27:$EJ$29,AV105:AV107)</f>
        <v>72.563760662983157</v>
      </c>
      <c r="AW111" s="139">
        <f t="array" aca="1" ref="AW111:AW113" ca="1">MMULT($EH$27:$EJ$29,AW105:AW107)</f>
        <v>41.743317081886289</v>
      </c>
      <c r="AX111" s="139">
        <f t="array" aca="1" ref="AX111:AX113" ca="1">MMULT($EH$27:$EJ$29,AX105:AX107)</f>
        <v>11.208882007951448</v>
      </c>
      <c r="AY111" s="139">
        <f t="array" aca="1" ref="AY111:AY113" ca="1">MMULT($EH$27:$EJ$29,AY105:AY107)</f>
        <v>66.189951197484277</v>
      </c>
      <c r="AZ111" s="139">
        <f t="array" aca="1" ref="AZ111:AZ113" ca="1">MMULT($EH$27:$EJ$29,AZ105:AZ107)</f>
        <v>29.815474799474067</v>
      </c>
      <c r="BA111" s="139">
        <f t="array" aca="1" ref="BA111:BA113" ca="1">MMULT($EH$27:$EJ$29,BA105:BA107)</f>
        <v>70.098082357878226</v>
      </c>
      <c r="BB111" s="139">
        <f t="array" aca="1" ref="BB111:BB113" ca="1">MMULT($EH$27:$EJ$29,BB105:BB107)</f>
        <v>45.253108068967109</v>
      </c>
      <c r="BC111" s="139">
        <f t="array" aca="1" ref="BC111:BC113" ca="1">MMULT($EH$27:$EJ$29,BC105:BC107)</f>
        <v>72.56203488120218</v>
      </c>
      <c r="BD111" s="139">
        <f t="array" aca="1" ref="BD111:BD113" ca="1">MMULT($EH$27:$EJ$29,BD105:BD107)</f>
        <v>28.358297291899319</v>
      </c>
      <c r="BE111" s="139">
        <f t="array" aca="1" ref="BE111:BE113" ca="1">MMULT($EH$27:$EJ$29,BE105:BE107)</f>
        <v>11.691771553479024</v>
      </c>
      <c r="BF111" s="139">
        <f t="array" aca="1" ref="BF111:BF113" ca="1">MMULT($EH$27:$EJ$29,BF105:BF107)</f>
        <v>53.484768485316671</v>
      </c>
      <c r="BG111" s="139">
        <f t="array" aca="1" ref="BG111:BG113" ca="1">MMULT($EH$27:$EJ$29,BG105:BG107)</f>
        <v>15.620138803085508</v>
      </c>
      <c r="BH111" s="139">
        <f t="array" aca="1" ref="BH111:BH113" ca="1">MMULT($EH$27:$EJ$29,BH105:BH107)</f>
        <v>65.194865937630325</v>
      </c>
      <c r="BI111" s="139">
        <f t="array" aca="1" ref="BI111:BI113" ca="1">MMULT($EH$27:$EJ$29,BI105:BI107)</f>
        <v>7.5446529284560757</v>
      </c>
      <c r="BJ111" s="139">
        <f t="array" aca="1" ref="BJ111:BJ113" ca="1">MMULT($EH$27:$EJ$29,BJ105:BJ107)</f>
        <v>16.229528722815562</v>
      </c>
      <c r="BK111" s="139">
        <f t="array" aca="1" ref="BK111:BK113" ca="1">MMULT($EH$27:$EJ$29,BK105:BK107)</f>
        <v>68.80847993528441</v>
      </c>
      <c r="BL111" s="139">
        <f t="array" aca="1" ref="BL111:BL113" ca="1">MMULT($EH$27:$EJ$29,BL105:BL107)</f>
        <v>36.796464983216062</v>
      </c>
      <c r="BM111" s="139">
        <f t="array" aca="1" ref="BM111:BM113" ca="1">MMULT($EH$27:$EJ$29,BM105:BM107)</f>
        <v>42.137092509274517</v>
      </c>
      <c r="BN111" s="139">
        <f t="array" aca="1" ref="BN111:BN113" ca="1">MMULT($EH$27:$EJ$29,BN105:BN107)</f>
        <v>4.9472925084063792</v>
      </c>
      <c r="BO111" s="139">
        <f t="array" aca="1" ref="BO111:BO113" ca="1">MMULT($EH$27:$EJ$29,BO105:BO107)</f>
        <v>24.677689994098142</v>
      </c>
      <c r="BP111" s="139">
        <f t="array" aca="1" ref="BP111:BP113" ca="1">MMULT($EH$27:$EJ$29,BP105:BP107)</f>
        <v>33.761348734072371</v>
      </c>
      <c r="BQ111" s="139">
        <f t="array" aca="1" ref="BQ111:BQ113" ca="1">MMULT($EH$27:$EJ$29,BQ105:BQ107)</f>
        <v>36.882199380005467</v>
      </c>
      <c r="BR111" s="139">
        <f t="array" aca="1" ref="BR111:BR113" ca="1">MMULT($EH$27:$EJ$29,BR105:BR107)</f>
        <v>50.74063377377027</v>
      </c>
      <c r="BS111" s="139">
        <f t="array" aca="1" ref="BS111:BS113" ca="1">MMULT($EH$27:$EJ$29,BS105:BS107)</f>
        <v>14.260267600206246</v>
      </c>
      <c r="BT111" s="139">
        <f t="array" aca="1" ref="BT111:BT113" ca="1">MMULT($EH$27:$EJ$29,BT105:BT107)</f>
        <v>20.358548936332745</v>
      </c>
      <c r="BU111" s="139">
        <f t="array" aca="1" ref="BU111:BU113" ca="1">MMULT($EH$27:$EJ$29,BU105:BU107)</f>
        <v>23.653074778342997</v>
      </c>
      <c r="BV111" s="139">
        <f t="array" aca="1" ref="BV111:BV113" ca="1">MMULT($EH$27:$EJ$29,BV105:BV107)</f>
        <v>10.736328461897164</v>
      </c>
      <c r="BW111" s="139">
        <f t="array" aca="1" ref="BW111:BW113" ca="1">MMULT($EH$27:$EJ$29,BW105:BW107)</f>
        <v>16.641383445314624</v>
      </c>
      <c r="BX111" s="139">
        <f t="array" aca="1" ref="BX111:BX113" ca="1">MMULT($EH$27:$EJ$29,BX105:BX107)</f>
        <v>67.551714480285668</v>
      </c>
      <c r="BY111" s="139">
        <f t="array" aca="1" ref="BY111:BY113" ca="1">MMULT($EH$27:$EJ$29,BY105:BY107)</f>
        <v>59.929620054572901</v>
      </c>
      <c r="BZ111" s="139">
        <f t="array" aca="1" ref="BZ111:BZ113" ca="1">MMULT($EH$27:$EJ$29,BZ105:BZ107)</f>
        <v>39.599679412845525</v>
      </c>
      <c r="CA111" s="139">
        <f t="array" aca="1" ref="CA111:CA113" ca="1">MMULT($EH$27:$EJ$29,CA105:CA107)</f>
        <v>23.635338220418223</v>
      </c>
      <c r="CB111" s="139">
        <f t="array" aca="1" ref="CB111:CB113" ca="1">MMULT($EH$27:$EJ$29,CB105:CB107)</f>
        <v>20.164706810391575</v>
      </c>
      <c r="CC111" s="139">
        <f t="array" aca="1" ref="CC111:CC113" ca="1">MMULT($EH$27:$EJ$29,CC105:CC107)</f>
        <v>66.440364177217617</v>
      </c>
      <c r="CD111" s="139">
        <f t="array" aca="1" ref="CD111:CD113" ca="1">MMULT($EH$27:$EJ$29,CD105:CD107)</f>
        <v>68.979164569606723</v>
      </c>
      <c r="CE111" s="139">
        <f t="array" aca="1" ref="CE111:CE113" ca="1">MMULT($EH$27:$EJ$29,CE105:CE107)</f>
        <v>46.938474727459003</v>
      </c>
      <c r="CF111" s="139">
        <f t="array" aca="1" ref="CF111:CF113" ca="1">MMULT($EH$27:$EJ$29,CF105:CF107)</f>
        <v>32.846196495097274</v>
      </c>
      <c r="CG111" s="139">
        <f t="array" aca="1" ref="CG111:CG113" ca="1">MMULT($EH$27:$EJ$29,CG105:CG107)</f>
        <v>7.2954312808743875</v>
      </c>
      <c r="CH111" s="139">
        <f t="array" aca="1" ref="CH111:CH113" ca="1">MMULT($EH$27:$EJ$29,CH105:CH107)</f>
        <v>23.728364703900628</v>
      </c>
      <c r="CI111" s="139">
        <f t="array" aca="1" ref="CI111:CI113" ca="1">MMULT($EH$27:$EJ$29,CI105:CI107)</f>
        <v>10.416900511507698</v>
      </c>
      <c r="CJ111" s="139">
        <f t="array" aca="1" ref="CJ111:CJ113" ca="1">MMULT($EH$27:$EJ$29,CJ105:CJ107)</f>
        <v>12.398927539222891</v>
      </c>
      <c r="CK111" s="139">
        <f t="array" aca="1" ref="CK111:CK113" ca="1">MMULT($EH$27:$EJ$29,CK105:CK107)</f>
        <v>14.508515418086164</v>
      </c>
      <c r="CL111" s="139">
        <f t="array" aca="1" ref="CL111:CL113" ca="1">MMULT($EH$27:$EJ$29,CL105:CL107)</f>
        <v>28.795679015930062</v>
      </c>
      <c r="CM111" s="139">
        <f t="array" aca="1" ref="CM111:CM113" ca="1">MMULT($EH$27:$EJ$29,CM105:CM107)</f>
        <v>18.397122511015791</v>
      </c>
      <c r="CN111" s="139">
        <f t="array" aca="1" ref="CN111:CN113" ca="1">MMULT($EH$27:$EJ$29,CN105:CN107)</f>
        <v>39.596814043744722</v>
      </c>
      <c r="CO111" s="139">
        <f t="array" aca="1" ref="CO111:CO113" ca="1">MMULT($EH$27:$EJ$29,CO105:CO107)</f>
        <v>7.2431893249252637</v>
      </c>
      <c r="CP111" s="139">
        <f t="array" aca="1" ref="CP111:CP113" ca="1">MMULT($EH$27:$EJ$29,CP105:CP107)</f>
        <v>46.543423021722603</v>
      </c>
      <c r="CQ111" s="139">
        <f t="array" aca="1" ref="CQ111:CQ113" ca="1">MMULT($EH$27:$EJ$29,CQ105:CQ107)</f>
        <v>22.126060066448385</v>
      </c>
      <c r="CR111" s="139">
        <f t="array" aca="1" ref="CR111:CR113" ca="1">MMULT($EH$27:$EJ$29,CR105:CR107)</f>
        <v>4.7609198357531497</v>
      </c>
      <c r="CS111" s="139">
        <f t="array" aca="1" ref="CS111:CS113" ca="1">MMULT($EH$27:$EJ$29,CS105:CS107)</f>
        <v>6.4501972422923313</v>
      </c>
      <c r="CT111" s="139">
        <f t="array" aca="1" ref="CT111:CT113" ca="1">MMULT($EH$27:$EJ$29,CT105:CT107)</f>
        <v>13.854572276861148</v>
      </c>
      <c r="CU111" s="139">
        <f t="array" aca="1" ref="CU111:CU113" ca="1">MMULT($EH$27:$EJ$29,CU105:CU107)</f>
        <v>11.893480438946378</v>
      </c>
      <c r="CV111" s="139">
        <f t="array" aca="1" ref="CV111:CV113" ca="1">MMULT($EH$27:$EJ$29,CV105:CV107)</f>
        <v>11.690970419537464</v>
      </c>
      <c r="CW111" s="139">
        <f t="array" aca="1" ref="CW111:CW113" ca="1">MMULT($EH$27:$EJ$29,CW105:CW107)</f>
        <v>40.972695415050282</v>
      </c>
      <c r="CX111" s="139">
        <f t="array" aca="1" ref="CX111:CX113" ca="1">MMULT($EH$27:$EJ$29,CX105:CX107)</f>
        <v>30.425565361468976</v>
      </c>
      <c r="CY111" s="139">
        <f t="array" aca="1" ref="CY111:CY113" ca="1">MMULT($EH$27:$EJ$29,CY105:CY107)</f>
        <v>11.155641000806806</v>
      </c>
      <c r="CZ111" s="139">
        <f t="array" aca="1" ref="CZ111:CZ113" ca="1">MMULT($EH$27:$EJ$29,CZ105:CZ107)</f>
        <v>66.350771342691417</v>
      </c>
      <c r="DA111" s="139">
        <f t="array" aca="1" ref="DA111:DA113" ca="1">MMULT($EH$27:$EJ$29,DA105:DA107)</f>
        <v>40.520362798214123</v>
      </c>
      <c r="DB111" s="139">
        <f t="array" aca="1" ref="DB111:DB113" ca="1">MMULT($EH$27:$EJ$29,DB105:DB107)</f>
        <v>4.5198294161200705</v>
      </c>
      <c r="DC111" s="139">
        <f t="array" aca="1" ref="DC111:DC113" ca="1">MMULT($EH$27:$EJ$29,DC105:DC107)</f>
        <v>10.170353474374377</v>
      </c>
      <c r="DD111" s="139">
        <f t="array" aca="1" ref="DD111:DD113" ca="1">MMULT($EH$27:$EJ$29,DD105:DD107)</f>
        <v>29.162978039500508</v>
      </c>
      <c r="DE111" s="139">
        <f t="array" aca="1" ref="DE111:DE113" ca="1">MMULT($EH$27:$EJ$29,DE105:DE107)</f>
        <v>8.7973499107532849</v>
      </c>
      <c r="DF111" s="139">
        <f t="array" aca="1" ref="DF111:DF113" ca="1">MMULT($EH$27:$EJ$29,DF105:DF107)</f>
        <v>25.796204103878718</v>
      </c>
      <c r="DG111" s="139">
        <f t="array" aca="1" ref="DG111:DG113" ca="1">MMULT($EH$27:$EJ$29,DG105:DG107)</f>
        <v>8.297700449594883</v>
      </c>
      <c r="DH111" s="139">
        <f t="array" aca="1" ref="DH111:DH113" ca="1">MMULT($EH$27:$EJ$29,DH105:DH107)</f>
        <v>11.218833472080181</v>
      </c>
      <c r="DI111" s="139">
        <f t="array" aca="1" ref="DI111:DI113" ca="1">MMULT($EH$27:$EJ$29,DI105:DI107)</f>
        <v>52.812749835870314</v>
      </c>
      <c r="DJ111" s="139">
        <f t="array" aca="1" ref="DJ111:DJ113" ca="1">MMULT($EH$27:$EJ$29,DJ105:DJ107)</f>
        <v>19.876482311166605</v>
      </c>
      <c r="DK111" s="139">
        <f t="array" aca="1" ref="DK111:DK113" ca="1">MMULT($EH$27:$EJ$29,DK105:DK107)</f>
        <v>32.088855180635932</v>
      </c>
      <c r="DL111" s="139">
        <f t="array" aca="1" ref="DL111:DL113" ca="1">MMULT($EH$27:$EJ$29,DL105:DL107)</f>
        <v>8.3947021321732063</v>
      </c>
      <c r="DM111" s="139">
        <f t="array" aca="1" ref="DM111:DM113" ca="1">MMULT($EH$27:$EJ$29,DM105:DM107)</f>
        <v>34.991509497038315</v>
      </c>
      <c r="DN111" s="139">
        <f t="array" aca="1" ref="DN111:DN113" ca="1">MMULT($EH$27:$EJ$29,DN105:DN107)</f>
        <v>47.650820458289985</v>
      </c>
      <c r="DO111" s="139">
        <f t="array" aca="1" ref="DO111:DO113" ca="1">MMULT($EH$27:$EJ$29,DO105:DO107)</f>
        <v>17.969886241490201</v>
      </c>
      <c r="DP111" s="139">
        <f t="array" aca="1" ref="DP111:DP113" ca="1">MMULT($EH$27:$EJ$29,DP105:DP107)</f>
        <v>28.257063706370971</v>
      </c>
      <c r="DQ111" s="139">
        <f t="array" aca="1" ref="DQ111:DQ113" ca="1">MMULT($EH$27:$EJ$29,DQ105:DQ107)</f>
        <v>15.886980860639673</v>
      </c>
      <c r="DR111" s="136"/>
      <c r="EL111" s="128">
        <v>486</v>
      </c>
      <c r="EM111" s="237">
        <f ca="1">IF(Calculator!$C$3,OFFSET('SPD Library'!B111,0,Calculator!$C$3-1),Calculator!C112)</f>
        <v>0.3014</v>
      </c>
      <c r="EN111" s="127">
        <f ca="1">RefCalc!B111</f>
        <v>0.89917874025699662</v>
      </c>
      <c r="EO111" s="127">
        <f ca="1">RefCalc!F111</f>
        <v>1.0493026353394763</v>
      </c>
    </row>
    <row r="112" spans="21:146" ht="13.5" customHeight="1">
      <c r="U112" s="138" t="s">
        <v>47</v>
      </c>
      <c r="V112" s="139">
        <f ca="1"/>
        <v>100.00000000000001</v>
      </c>
      <c r="W112" s="139">
        <f ca="1"/>
        <v>57.923688705816332</v>
      </c>
      <c r="X112" s="139">
        <f ca="1"/>
        <v>20.103411049792363</v>
      </c>
      <c r="Y112" s="139">
        <f ca="1"/>
        <v>5.0438921583859893</v>
      </c>
      <c r="Z112" s="139">
        <f ca="1"/>
        <v>31.054671831793886</v>
      </c>
      <c r="AA112" s="139">
        <f ca="1"/>
        <v>10.44745604318444</v>
      </c>
      <c r="AB112" s="139">
        <f ca="1"/>
        <v>14.380432415841996</v>
      </c>
      <c r="AC112" s="139">
        <f ca="1"/>
        <v>7.0303764401441624</v>
      </c>
      <c r="AD112" s="139">
        <f ca="1"/>
        <v>7.0645440302198663</v>
      </c>
      <c r="AE112" s="139">
        <f ca="1"/>
        <v>4.8408886176455059</v>
      </c>
      <c r="AF112" s="139">
        <f ca="1"/>
        <v>32.54044905487968</v>
      </c>
      <c r="AG112" s="139">
        <f ca="1"/>
        <v>16.186768788985557</v>
      </c>
      <c r="AH112" s="139">
        <f ca="1"/>
        <v>20.347311526235398</v>
      </c>
      <c r="AI112" s="139">
        <f ca="1"/>
        <v>9.1271484599593382</v>
      </c>
      <c r="AJ112" s="139">
        <f ca="1"/>
        <v>40.637453836902253</v>
      </c>
      <c r="AK112" s="139">
        <f ca="1"/>
        <v>34.672009705971981</v>
      </c>
      <c r="AL112" s="139">
        <f ca="1"/>
        <v>11.708441883969405</v>
      </c>
      <c r="AM112" s="139">
        <f ca="1"/>
        <v>13.396184645519897</v>
      </c>
      <c r="AN112" s="139">
        <f ca="1"/>
        <v>18.921926216902868</v>
      </c>
      <c r="AO112" s="139">
        <f ca="1"/>
        <v>32.993134750813624</v>
      </c>
      <c r="AP112" s="139">
        <f ca="1"/>
        <v>25.010272714796606</v>
      </c>
      <c r="AQ112" s="139">
        <f ca="1"/>
        <v>54.985993923760866</v>
      </c>
      <c r="AR112" s="139">
        <f ca="1"/>
        <v>41.268331497193664</v>
      </c>
      <c r="AS112" s="139">
        <f ca="1"/>
        <v>73.793737002572186</v>
      </c>
      <c r="AT112" s="139">
        <f ca="1"/>
        <v>68.210965918513665</v>
      </c>
      <c r="AU112" s="139">
        <f ca="1"/>
        <v>33.815268513528572</v>
      </c>
      <c r="AV112" s="139">
        <f ca="1"/>
        <v>65.147111870338577</v>
      </c>
      <c r="AW112" s="139">
        <f ca="1"/>
        <v>40.05862126446295</v>
      </c>
      <c r="AX112" s="139">
        <f ca="1"/>
        <v>10.544198917588247</v>
      </c>
      <c r="AY112" s="139">
        <f ca="1"/>
        <v>61.258431907278371</v>
      </c>
      <c r="AZ112" s="139">
        <f ca="1"/>
        <v>28.490020675892683</v>
      </c>
      <c r="BA112" s="139">
        <f ca="1"/>
        <v>65.48275658438898</v>
      </c>
      <c r="BB112" s="139">
        <f ca="1"/>
        <v>41.74580598868662</v>
      </c>
      <c r="BC112" s="139">
        <f ca="1"/>
        <v>69.980533552584575</v>
      </c>
      <c r="BD112" s="139">
        <f ca="1"/>
        <v>26.296122125697288</v>
      </c>
      <c r="BE112" s="139">
        <f ca="1"/>
        <v>11.201288165062062</v>
      </c>
      <c r="BF112" s="139">
        <f ca="1"/>
        <v>53.023054666262723</v>
      </c>
      <c r="BG112" s="139">
        <f ca="1"/>
        <v>14.993658214149452</v>
      </c>
      <c r="BH112" s="139">
        <f ca="1"/>
        <v>64.142444800636028</v>
      </c>
      <c r="BI112" s="139">
        <f ca="1"/>
        <v>7.5723104270047852</v>
      </c>
      <c r="BJ112" s="139">
        <f ca="1"/>
        <v>16.342981748905455</v>
      </c>
      <c r="BK112" s="139">
        <f ca="1"/>
        <v>69.054997589980275</v>
      </c>
      <c r="BL112" s="139">
        <f ca="1"/>
        <v>37.0706172514572</v>
      </c>
      <c r="BM112" s="139">
        <f ca="1"/>
        <v>42.66117307497472</v>
      </c>
      <c r="BN112" s="139">
        <f ca="1"/>
        <v>4.9611721057990543</v>
      </c>
      <c r="BO112" s="139">
        <f ca="1"/>
        <v>25.64771806514922</v>
      </c>
      <c r="BP112" s="139">
        <f ca="1"/>
        <v>34.555305185450557</v>
      </c>
      <c r="BQ112" s="139">
        <f ca="1"/>
        <v>38.11847568108341</v>
      </c>
      <c r="BR112" s="139">
        <f ca="1"/>
        <v>52.753160583476102</v>
      </c>
      <c r="BS112" s="139">
        <f ca="1"/>
        <v>15.219877668674911</v>
      </c>
      <c r="BT112" s="139">
        <f ca="1"/>
        <v>22.0856320235272</v>
      </c>
      <c r="BU112" s="139">
        <f ca="1"/>
        <v>25.465476572331234</v>
      </c>
      <c r="BV112" s="139">
        <f ca="1"/>
        <v>12.121763438399737</v>
      </c>
      <c r="BW112" s="139">
        <f ca="1"/>
        <v>19.842920828006861</v>
      </c>
      <c r="BX112" s="139">
        <f ca="1"/>
        <v>70.6109277287309</v>
      </c>
      <c r="BY112" s="139">
        <f ca="1"/>
        <v>63.692352082599555</v>
      </c>
      <c r="BZ112" s="139">
        <f ca="1"/>
        <v>45.560685918445962</v>
      </c>
      <c r="CA112" s="139">
        <f ca="1"/>
        <v>28.291251580020294</v>
      </c>
      <c r="CB112" s="139">
        <f ca="1"/>
        <v>24.450023635862252</v>
      </c>
      <c r="CC112" s="139">
        <f ca="1"/>
        <v>69.960896350291165</v>
      </c>
      <c r="CD112" s="139">
        <f ca="1"/>
        <v>70.514302913240314</v>
      </c>
      <c r="CE112" s="139">
        <f ca="1"/>
        <v>49.837217467945258</v>
      </c>
      <c r="CF112" s="139">
        <f ca="1"/>
        <v>33.958943002840513</v>
      </c>
      <c r="CG112" s="139">
        <f ca="1"/>
        <v>7.4100567676202429</v>
      </c>
      <c r="CH112" s="139">
        <f ca="1"/>
        <v>29.067060977560804</v>
      </c>
      <c r="CI112" s="139">
        <f ca="1"/>
        <v>11.641534379812907</v>
      </c>
      <c r="CJ112" s="139">
        <f ca="1"/>
        <v>15.717839200652039</v>
      </c>
      <c r="CK112" s="139">
        <f ca="1"/>
        <v>18.370953744170279</v>
      </c>
      <c r="CL112" s="139">
        <f ca="1"/>
        <v>32.34655041655963</v>
      </c>
      <c r="CM112" s="139">
        <f ca="1"/>
        <v>19.719519834044895</v>
      </c>
      <c r="CN112" s="139">
        <f ca="1"/>
        <v>44.890699266643267</v>
      </c>
      <c r="CO112" s="139">
        <f ca="1"/>
        <v>8.8336241971618481</v>
      </c>
      <c r="CP112" s="139">
        <f ca="1"/>
        <v>48.010577072265157</v>
      </c>
      <c r="CQ112" s="139">
        <f ca="1"/>
        <v>27.058492611791522</v>
      </c>
      <c r="CR112" s="139">
        <f ca="1"/>
        <v>4.8701871123374945</v>
      </c>
      <c r="CS112" s="139">
        <f ca="1"/>
        <v>7.7332489913726992</v>
      </c>
      <c r="CT112" s="139">
        <f ca="1"/>
        <v>17.415717843345245</v>
      </c>
      <c r="CU112" s="139">
        <f ca="1"/>
        <v>13.90530760075085</v>
      </c>
      <c r="CV112" s="139">
        <f ca="1"/>
        <v>14.398647360614325</v>
      </c>
      <c r="CW112" s="139">
        <f ca="1"/>
        <v>43.702466914590914</v>
      </c>
      <c r="CX112" s="139">
        <f ca="1"/>
        <v>32.377079589492176</v>
      </c>
      <c r="CY112" s="139">
        <f ca="1"/>
        <v>12.591294545969411</v>
      </c>
      <c r="CZ112" s="139">
        <f ca="1"/>
        <v>67.151987246131057</v>
      </c>
      <c r="DA112" s="139">
        <f ca="1"/>
        <v>41.299203772119888</v>
      </c>
      <c r="DB112" s="139">
        <f ca="1"/>
        <v>4.6262174634518285</v>
      </c>
      <c r="DC112" s="139">
        <f ca="1"/>
        <v>10.520016733300858</v>
      </c>
      <c r="DD112" s="139">
        <f ca="1"/>
        <v>30.495075056455583</v>
      </c>
      <c r="DE112" s="139">
        <f ca="1"/>
        <v>9.0123393353320242</v>
      </c>
      <c r="DF112" s="139">
        <f ca="1"/>
        <v>25.217731322503994</v>
      </c>
      <c r="DG112" s="139">
        <f ca="1"/>
        <v>7.988913821238647</v>
      </c>
      <c r="DH112" s="139">
        <f ca="1"/>
        <v>10.492850364663882</v>
      </c>
      <c r="DI112" s="139">
        <f ca="1"/>
        <v>52.916860912461324</v>
      </c>
      <c r="DJ112" s="139">
        <f ca="1"/>
        <v>19.782608825449305</v>
      </c>
      <c r="DK112" s="139">
        <f ca="1"/>
        <v>31.542696761607754</v>
      </c>
      <c r="DL112" s="139">
        <f ca="1"/>
        <v>7.8137117608898672</v>
      </c>
      <c r="DM112" s="139">
        <f ca="1"/>
        <v>33.845378461288341</v>
      </c>
      <c r="DN112" s="139">
        <f ca="1"/>
        <v>45.677697808815594</v>
      </c>
      <c r="DO112" s="139">
        <f ca="1"/>
        <v>15.241324688403164</v>
      </c>
      <c r="DP112" s="139">
        <f ca="1"/>
        <v>23.414416889424889</v>
      </c>
      <c r="DQ112" s="139">
        <f ca="1"/>
        <v>13.024304278900598</v>
      </c>
      <c r="DR112" s="136"/>
      <c r="EL112" s="128">
        <v>487</v>
      </c>
      <c r="EM112" s="237">
        <f ca="1">IF(Calculator!$C$3,OFFSET('SPD Library'!B112,0,Calculator!$C$3-1),Calculator!C113)</f>
        <v>0.30120999999999998</v>
      </c>
      <c r="EN112" s="127">
        <f ca="1">RefCalc!B112</f>
        <v>0.89861190561648951</v>
      </c>
      <c r="EO112" s="127">
        <f ca="1">RefCalc!F112</f>
        <v>1.0427276742900993</v>
      </c>
    </row>
    <row r="113" spans="21:145" ht="13.5" customHeight="1">
      <c r="U113" s="138" t="s">
        <v>45</v>
      </c>
      <c r="V113" s="139">
        <f ca="1"/>
        <v>100</v>
      </c>
      <c r="W113" s="139">
        <f ca="1"/>
        <v>61.779496198473602</v>
      </c>
      <c r="X113" s="139">
        <f ca="1"/>
        <v>23.239672524845513</v>
      </c>
      <c r="Y113" s="139">
        <f ca="1"/>
        <v>5.1449153802967169</v>
      </c>
      <c r="Z113" s="139">
        <f ca="1"/>
        <v>30.078437845394113</v>
      </c>
      <c r="AA113" s="139">
        <f ca="1"/>
        <v>10.047675929521839</v>
      </c>
      <c r="AB113" s="139">
        <f ca="1"/>
        <v>12.833044214084484</v>
      </c>
      <c r="AC113" s="139">
        <f ca="1"/>
        <v>5.5675925440567751</v>
      </c>
      <c r="AD113" s="139">
        <f ca="1"/>
        <v>5.7284238433291383</v>
      </c>
      <c r="AE113" s="139">
        <f ca="1"/>
        <v>4.7627991899136415</v>
      </c>
      <c r="AF113" s="139">
        <f ca="1"/>
        <v>18.435429623690197</v>
      </c>
      <c r="AG113" s="139">
        <f ca="1"/>
        <v>7.4483460516303266</v>
      </c>
      <c r="AH113" s="139">
        <f ca="1"/>
        <v>8.8822018626879036</v>
      </c>
      <c r="AI113" s="139">
        <f ca="1"/>
        <v>4.7616870466455863</v>
      </c>
      <c r="AJ113" s="139">
        <f ca="1"/>
        <v>35.615777648303705</v>
      </c>
      <c r="AK113" s="139">
        <f ca="1"/>
        <v>25.352569817292178</v>
      </c>
      <c r="AL113" s="139">
        <f ca="1"/>
        <v>5.3332040598383257</v>
      </c>
      <c r="AM113" s="139">
        <f ca="1"/>
        <v>5.9136448196094165</v>
      </c>
      <c r="AN113" s="139">
        <f ca="1"/>
        <v>11.184726088436131</v>
      </c>
      <c r="AO113" s="139">
        <f ca="1"/>
        <v>12.497709404677472</v>
      </c>
      <c r="AP113" s="139">
        <f ca="1"/>
        <v>4.6860553866066894</v>
      </c>
      <c r="AQ113" s="139">
        <f ca="1"/>
        <v>17.667722546509921</v>
      </c>
      <c r="AR113" s="139">
        <f ca="1"/>
        <v>10.483393217898847</v>
      </c>
      <c r="AS113" s="139">
        <f ca="1"/>
        <v>53.531813074675199</v>
      </c>
      <c r="AT113" s="139">
        <f ca="1"/>
        <v>29.365590154403208</v>
      </c>
      <c r="AU113" s="139">
        <f ca="1"/>
        <v>5.616491353395519</v>
      </c>
      <c r="AV113" s="139">
        <f ca="1"/>
        <v>20.195774375226218</v>
      </c>
      <c r="AW113" s="139">
        <f ca="1"/>
        <v>23.677214668203575</v>
      </c>
      <c r="AX113" s="139">
        <f ca="1"/>
        <v>4.7786328572546486</v>
      </c>
      <c r="AY113" s="139">
        <f ca="1"/>
        <v>16.692076864433712</v>
      </c>
      <c r="AZ113" s="139">
        <f ca="1"/>
        <v>12.795497195016109</v>
      </c>
      <c r="BA113" s="139">
        <f ca="1"/>
        <v>18.663975222811473</v>
      </c>
      <c r="BB113" s="139">
        <f ca="1"/>
        <v>7.7384283952796817</v>
      </c>
      <c r="BC113" s="139">
        <f ca="1"/>
        <v>35.076923664452771</v>
      </c>
      <c r="BD113" s="139">
        <f ca="1"/>
        <v>5.4301151465752016</v>
      </c>
      <c r="BE113" s="139">
        <f ca="1"/>
        <v>5.1478200500336753</v>
      </c>
      <c r="BF113" s="139">
        <f ca="1"/>
        <v>42.529401798784235</v>
      </c>
      <c r="BG113" s="139">
        <f ca="1"/>
        <v>5.6939755034743902</v>
      </c>
      <c r="BH113" s="139">
        <f ca="1"/>
        <v>35.270227658690366</v>
      </c>
      <c r="BI113" s="139">
        <f ca="1"/>
        <v>5.4344979046626536</v>
      </c>
      <c r="BJ113" s="139">
        <f ca="1"/>
        <v>9.1384088481229035</v>
      </c>
      <c r="BK113" s="139">
        <f ca="1"/>
        <v>54.405371067509421</v>
      </c>
      <c r="BL113" s="139">
        <f ca="1"/>
        <v>8.3006084178985926</v>
      </c>
      <c r="BM113" s="139">
        <f ca="1"/>
        <v>8.8153561795376696</v>
      </c>
      <c r="BN113" s="139">
        <f ca="1"/>
        <v>4.6950259051615975</v>
      </c>
      <c r="BO113" s="139">
        <f ca="1"/>
        <v>8.7480821453908018</v>
      </c>
      <c r="BP113" s="139">
        <f ca="1"/>
        <v>17.081457715968376</v>
      </c>
      <c r="BQ113" s="139">
        <f ca="1"/>
        <v>23.952417556399237</v>
      </c>
      <c r="BR113" s="139">
        <f ca="1"/>
        <v>27.476599813386759</v>
      </c>
      <c r="BS113" s="139">
        <f ca="1"/>
        <v>6.7958191753191093</v>
      </c>
      <c r="BT113" s="139">
        <f ca="1"/>
        <v>14.842978537748788</v>
      </c>
      <c r="BU113" s="139">
        <f ca="1"/>
        <v>18.700074108607129</v>
      </c>
      <c r="BV113" s="139">
        <f ca="1"/>
        <v>7.1388266601968384</v>
      </c>
      <c r="BW113" s="139">
        <f ca="1"/>
        <v>12.510833619080101</v>
      </c>
      <c r="BX113" s="139">
        <f ca="1"/>
        <v>65.366617874561243</v>
      </c>
      <c r="BY113" s="139">
        <f ca="1"/>
        <v>59.830037800711708</v>
      </c>
      <c r="BZ113" s="139">
        <f ca="1"/>
        <v>40.21060935889782</v>
      </c>
      <c r="CA113" s="139">
        <f ca="1"/>
        <v>24.08767516988069</v>
      </c>
      <c r="CB113" s="139">
        <f ca="1"/>
        <v>22.518510429081278</v>
      </c>
      <c r="CC113" s="139">
        <f ca="1"/>
        <v>69.350198036519558</v>
      </c>
      <c r="CD113" s="139">
        <f ca="1"/>
        <v>70.995462120314926</v>
      </c>
      <c r="CE113" s="139">
        <f ca="1"/>
        <v>51.885966896155928</v>
      </c>
      <c r="CF113" s="139">
        <f ca="1"/>
        <v>34.031659649814856</v>
      </c>
      <c r="CG113" s="139">
        <f ca="1"/>
        <v>7.4186218546081175</v>
      </c>
      <c r="CH113" s="139">
        <f ca="1"/>
        <v>36.447001036722263</v>
      </c>
      <c r="CI113" s="139">
        <f ca="1"/>
        <v>13.723502723921701</v>
      </c>
      <c r="CJ113" s="139">
        <f ca="1"/>
        <v>22.282039344901413</v>
      </c>
      <c r="CK113" s="139">
        <f ca="1"/>
        <v>27.007120109877018</v>
      </c>
      <c r="CL113" s="139">
        <f ca="1"/>
        <v>42.351079729678219</v>
      </c>
      <c r="CM113" s="139">
        <f ca="1"/>
        <v>23.838791316675202</v>
      </c>
      <c r="CN113" s="139">
        <f ca="1"/>
        <v>66.654927437562904</v>
      </c>
      <c r="CO113" s="139">
        <f ca="1"/>
        <v>15.392619781268618</v>
      </c>
      <c r="CP113" s="139">
        <f ca="1"/>
        <v>53.437297352484833</v>
      </c>
      <c r="CQ113" s="139">
        <f ca="1"/>
        <v>51.133842341536052</v>
      </c>
      <c r="CR113" s="139">
        <f ca="1"/>
        <v>5.179765967881921</v>
      </c>
      <c r="CS113" s="139">
        <f ca="1"/>
        <v>14.829590222430902</v>
      </c>
      <c r="CT113" s="139">
        <f ca="1"/>
        <v>44.002680529427529</v>
      </c>
      <c r="CU113" s="139">
        <f ca="1"/>
        <v>26.702089731125838</v>
      </c>
      <c r="CV113" s="139">
        <f ca="1"/>
        <v>37.648320420568957</v>
      </c>
      <c r="CW113" s="139">
        <f ca="1"/>
        <v>64.157482011908883</v>
      </c>
      <c r="CX113" s="139">
        <f ca="1"/>
        <v>54.9284416551939</v>
      </c>
      <c r="CY113" s="139">
        <f ca="1"/>
        <v>32.142537082010364</v>
      </c>
      <c r="CZ113" s="139">
        <f ca="1"/>
        <v>77.620712082568247</v>
      </c>
      <c r="DA113" s="139">
        <f ca="1"/>
        <v>58.133614237721559</v>
      </c>
      <c r="DB113" s="139">
        <f ca="1"/>
        <v>5.8860483326217299</v>
      </c>
      <c r="DC113" s="139">
        <f ca="1"/>
        <v>15.311115721323372</v>
      </c>
      <c r="DD113" s="139">
        <f ca="1"/>
        <v>54.927767365746988</v>
      </c>
      <c r="DE113" s="139">
        <f ca="1"/>
        <v>21.171829313306688</v>
      </c>
      <c r="DF113" s="139">
        <f ca="1"/>
        <v>45.063450766360653</v>
      </c>
      <c r="DG113" s="139">
        <f ca="1"/>
        <v>16.273945717329664</v>
      </c>
      <c r="DH113" s="139">
        <f ca="1"/>
        <v>22.246795687178462</v>
      </c>
      <c r="DI113" s="139">
        <f ca="1"/>
        <v>53.707554462217544</v>
      </c>
      <c r="DJ113" s="139">
        <f ca="1"/>
        <v>27.184719000187023</v>
      </c>
      <c r="DK113" s="139">
        <f ca="1"/>
        <v>38.88431048962557</v>
      </c>
      <c r="DL113" s="139">
        <f ca="1"/>
        <v>13.412626571240873</v>
      </c>
      <c r="DM113" s="139">
        <f ca="1"/>
        <v>42.628593716842275</v>
      </c>
      <c r="DN113" s="139">
        <f ca="1"/>
        <v>55.356028772311639</v>
      </c>
      <c r="DO113" s="139">
        <f ca="1"/>
        <v>21.189806160063299</v>
      </c>
      <c r="DP113" s="139">
        <f ca="1"/>
        <v>31.432618309946701</v>
      </c>
      <c r="DQ113" s="139">
        <f ca="1"/>
        <v>19.12032081101647</v>
      </c>
      <c r="DR113" s="136"/>
      <c r="EL113" s="128">
        <v>488</v>
      </c>
      <c r="EM113" s="237">
        <f ca="1">IF(Calculator!$C$3,OFFSET('SPD Library'!B113,0,Calculator!$C$3-1),Calculator!C114)</f>
        <v>0.30103000000000002</v>
      </c>
      <c r="EN113" s="127">
        <f ca="1">RefCalc!B113</f>
        <v>0.89807490437811455</v>
      </c>
      <c r="EO113" s="127">
        <f ca="1">RefCalc!F113</f>
        <v>1.0361527132407218</v>
      </c>
    </row>
    <row r="114" spans="21:145" ht="13.5" customHeight="1">
      <c r="U114" s="138" t="s">
        <v>108</v>
      </c>
      <c r="V114" s="139">
        <f t="array" aca="1" ref="V114:V116" ca="1">MMULT($EH$27:$EJ$29,V108:V110)</f>
        <v>100.00100000000003</v>
      </c>
      <c r="W114" s="139">
        <f t="array" aca="1" ref="W114:W116" ca="1">MMULT($EH$27:$EJ$29,W108:W110)</f>
        <v>100.00100000000003</v>
      </c>
      <c r="X114" s="139">
        <f t="array" aca="1" ref="X114:X116" ca="1">MMULT($EH$27:$EJ$29,X108:X110)</f>
        <v>100.00100000000003</v>
      </c>
      <c r="Y114" s="139">
        <f t="array" aca="1" ref="Y114:Y116" ca="1">MMULT($EH$27:$EJ$29,Y108:Y110)</f>
        <v>100.00100000000003</v>
      </c>
      <c r="Z114" s="139">
        <f t="array" aca="1" ref="Z114:Z116" ca="1">MMULT($EH$27:$EJ$29,Z108:Z110)</f>
        <v>100.00100000000003</v>
      </c>
      <c r="AA114" s="139">
        <f t="array" aca="1" ref="AA114:AA116" ca="1">MMULT($EH$27:$EJ$29,AA108:AA110)</f>
        <v>100.00100000000003</v>
      </c>
      <c r="AB114" s="139">
        <f t="array" aca="1" ref="AB114:AB116" ca="1">MMULT($EH$27:$EJ$29,AB108:AB110)</f>
        <v>100.00100000000003</v>
      </c>
      <c r="AC114" s="139">
        <f t="array" aca="1" ref="AC114:AC116" ca="1">MMULT($EH$27:$EJ$29,AC108:AC110)</f>
        <v>100.00100000000003</v>
      </c>
      <c r="AD114" s="139">
        <f t="array" aca="1" ref="AD114:AD116" ca="1">MMULT($EH$27:$EJ$29,AD108:AD110)</f>
        <v>100.00100000000003</v>
      </c>
      <c r="AE114" s="139">
        <f t="array" aca="1" ref="AE114:AE116" ca="1">MMULT($EH$27:$EJ$29,AE108:AE110)</f>
        <v>100.00100000000003</v>
      </c>
      <c r="AF114" s="139">
        <f t="array" aca="1" ref="AF114:AF116" ca="1">MMULT($EH$27:$EJ$29,AF108:AF110)</f>
        <v>100.00100000000003</v>
      </c>
      <c r="AG114" s="139">
        <f t="array" aca="1" ref="AG114:AG116" ca="1">MMULT($EH$27:$EJ$29,AG108:AG110)</f>
        <v>100.00100000000003</v>
      </c>
      <c r="AH114" s="139">
        <f t="array" aca="1" ref="AH114:AH116" ca="1">MMULT($EH$27:$EJ$29,AH108:AH110)</f>
        <v>100.00100000000003</v>
      </c>
      <c r="AI114" s="139">
        <f t="array" aca="1" ref="AI114:AI116" ca="1">MMULT($EH$27:$EJ$29,AI108:AI110)</f>
        <v>100.00100000000003</v>
      </c>
      <c r="AJ114" s="139">
        <f t="array" aca="1" ref="AJ114:AJ116" ca="1">MMULT($EH$27:$EJ$29,AJ108:AJ110)</f>
        <v>100.00100000000003</v>
      </c>
      <c r="AK114" s="139">
        <f t="array" aca="1" ref="AK114:AK116" ca="1">MMULT($EH$27:$EJ$29,AK108:AK110)</f>
        <v>100.00100000000003</v>
      </c>
      <c r="AL114" s="139">
        <f t="array" aca="1" ref="AL114:AL116" ca="1">MMULT($EH$27:$EJ$29,AL108:AL110)</f>
        <v>100.00100000000003</v>
      </c>
      <c r="AM114" s="139">
        <f t="array" aca="1" ref="AM114:AM116" ca="1">MMULT($EH$27:$EJ$29,AM108:AM110)</f>
        <v>100.00100000000003</v>
      </c>
      <c r="AN114" s="139">
        <f t="array" aca="1" ref="AN114:AN116" ca="1">MMULT($EH$27:$EJ$29,AN108:AN110)</f>
        <v>100.00100000000003</v>
      </c>
      <c r="AO114" s="139">
        <f t="array" aca="1" ref="AO114:AO116" ca="1">MMULT($EH$27:$EJ$29,AO108:AO110)</f>
        <v>100.00100000000003</v>
      </c>
      <c r="AP114" s="139">
        <f t="array" aca="1" ref="AP114:AP116" ca="1">MMULT($EH$27:$EJ$29,AP108:AP110)</f>
        <v>100.00100000000003</v>
      </c>
      <c r="AQ114" s="139">
        <f t="array" aca="1" ref="AQ114:AQ116" ca="1">MMULT($EH$27:$EJ$29,AQ108:AQ110)</f>
        <v>100.00100000000003</v>
      </c>
      <c r="AR114" s="139">
        <f t="array" aca="1" ref="AR114:AR116" ca="1">MMULT($EH$27:$EJ$29,AR108:AR110)</f>
        <v>100.00100000000003</v>
      </c>
      <c r="AS114" s="139">
        <f t="array" aca="1" ref="AS114:AS116" ca="1">MMULT($EH$27:$EJ$29,AS108:AS110)</f>
        <v>100.00100000000003</v>
      </c>
      <c r="AT114" s="139">
        <f t="array" aca="1" ref="AT114:AT116" ca="1">MMULT($EH$27:$EJ$29,AT108:AT110)</f>
        <v>100.00100000000003</v>
      </c>
      <c r="AU114" s="139">
        <f t="array" aca="1" ref="AU114:AU116" ca="1">MMULT($EH$27:$EJ$29,AU108:AU110)</f>
        <v>100.00100000000003</v>
      </c>
      <c r="AV114" s="139">
        <f t="array" aca="1" ref="AV114:AV116" ca="1">MMULT($EH$27:$EJ$29,AV108:AV110)</f>
        <v>100.00100000000003</v>
      </c>
      <c r="AW114" s="139">
        <f t="array" aca="1" ref="AW114:AW116" ca="1">MMULT($EH$27:$EJ$29,AW108:AW110)</f>
        <v>100.00100000000003</v>
      </c>
      <c r="AX114" s="139">
        <f t="array" aca="1" ref="AX114:AX116" ca="1">MMULT($EH$27:$EJ$29,AX108:AX110)</f>
        <v>100.00100000000003</v>
      </c>
      <c r="AY114" s="139">
        <f t="array" aca="1" ref="AY114:AY116" ca="1">MMULT($EH$27:$EJ$29,AY108:AY110)</f>
        <v>100.00100000000003</v>
      </c>
      <c r="AZ114" s="139">
        <f t="array" aca="1" ref="AZ114:AZ116" ca="1">MMULT($EH$27:$EJ$29,AZ108:AZ110)</f>
        <v>100.00100000000003</v>
      </c>
      <c r="BA114" s="139">
        <f t="array" aca="1" ref="BA114:BA116" ca="1">MMULT($EH$27:$EJ$29,BA108:BA110)</f>
        <v>100.00100000000003</v>
      </c>
      <c r="BB114" s="139">
        <f t="array" aca="1" ref="BB114:BB116" ca="1">MMULT($EH$27:$EJ$29,BB108:BB110)</f>
        <v>100.00100000000003</v>
      </c>
      <c r="BC114" s="139">
        <f t="array" aca="1" ref="BC114:BC116" ca="1">MMULT($EH$27:$EJ$29,BC108:BC110)</f>
        <v>100.00100000000003</v>
      </c>
      <c r="BD114" s="139">
        <f t="array" aca="1" ref="BD114:BD116" ca="1">MMULT($EH$27:$EJ$29,BD108:BD110)</f>
        <v>100.00100000000003</v>
      </c>
      <c r="BE114" s="139">
        <f t="array" aca="1" ref="BE114:BE116" ca="1">MMULT($EH$27:$EJ$29,BE108:BE110)</f>
        <v>100.00100000000003</v>
      </c>
      <c r="BF114" s="139">
        <f t="array" aca="1" ref="BF114:BF116" ca="1">MMULT($EH$27:$EJ$29,BF108:BF110)</f>
        <v>100.00100000000003</v>
      </c>
      <c r="BG114" s="139">
        <f t="array" aca="1" ref="BG114:BG116" ca="1">MMULT($EH$27:$EJ$29,BG108:BG110)</f>
        <v>100.00100000000003</v>
      </c>
      <c r="BH114" s="139">
        <f t="array" aca="1" ref="BH114:BH116" ca="1">MMULT($EH$27:$EJ$29,BH108:BH110)</f>
        <v>100.00100000000003</v>
      </c>
      <c r="BI114" s="139">
        <f t="array" aca="1" ref="BI114:BI116" ca="1">MMULT($EH$27:$EJ$29,BI108:BI110)</f>
        <v>100.00100000000003</v>
      </c>
      <c r="BJ114" s="139">
        <f t="array" aca="1" ref="BJ114:BJ116" ca="1">MMULT($EH$27:$EJ$29,BJ108:BJ110)</f>
        <v>100.00100000000003</v>
      </c>
      <c r="BK114" s="139">
        <f t="array" aca="1" ref="BK114:BK116" ca="1">MMULT($EH$27:$EJ$29,BK108:BK110)</f>
        <v>100.00100000000003</v>
      </c>
      <c r="BL114" s="139">
        <f t="array" aca="1" ref="BL114:BL116" ca="1">MMULT($EH$27:$EJ$29,BL108:BL110)</f>
        <v>100.00100000000003</v>
      </c>
      <c r="BM114" s="139">
        <f t="array" aca="1" ref="BM114:BM116" ca="1">MMULT($EH$27:$EJ$29,BM108:BM110)</f>
        <v>100.00100000000003</v>
      </c>
      <c r="BN114" s="139">
        <f t="array" aca="1" ref="BN114:BN116" ca="1">MMULT($EH$27:$EJ$29,BN108:BN110)</f>
        <v>100.00100000000003</v>
      </c>
      <c r="BO114" s="139">
        <f t="array" aca="1" ref="BO114:BO116" ca="1">MMULT($EH$27:$EJ$29,BO108:BO110)</f>
        <v>100.00100000000003</v>
      </c>
      <c r="BP114" s="139">
        <f t="array" aca="1" ref="BP114:BP116" ca="1">MMULT($EH$27:$EJ$29,BP108:BP110)</f>
        <v>100.00100000000003</v>
      </c>
      <c r="BQ114" s="139">
        <f t="array" aca="1" ref="BQ114:BQ116" ca="1">MMULT($EH$27:$EJ$29,BQ108:BQ110)</f>
        <v>100.00100000000003</v>
      </c>
      <c r="BR114" s="139">
        <f t="array" aca="1" ref="BR114:BR116" ca="1">MMULT($EH$27:$EJ$29,BR108:BR110)</f>
        <v>100.00100000000003</v>
      </c>
      <c r="BS114" s="139">
        <f t="array" aca="1" ref="BS114:BS116" ca="1">MMULT($EH$27:$EJ$29,BS108:BS110)</f>
        <v>100.00100000000003</v>
      </c>
      <c r="BT114" s="139">
        <f t="array" aca="1" ref="BT114:BT116" ca="1">MMULT($EH$27:$EJ$29,BT108:BT110)</f>
        <v>100.00100000000003</v>
      </c>
      <c r="BU114" s="139">
        <f t="array" aca="1" ref="BU114:BU116" ca="1">MMULT($EH$27:$EJ$29,BU108:BU110)</f>
        <v>100.00100000000003</v>
      </c>
      <c r="BV114" s="139">
        <f t="array" aca="1" ref="BV114:BV116" ca="1">MMULT($EH$27:$EJ$29,BV108:BV110)</f>
        <v>100.00100000000003</v>
      </c>
      <c r="BW114" s="139">
        <f t="array" aca="1" ref="BW114:BW116" ca="1">MMULT($EH$27:$EJ$29,BW108:BW110)</f>
        <v>100.00100000000003</v>
      </c>
      <c r="BX114" s="139">
        <f t="array" aca="1" ref="BX114:BX116" ca="1">MMULT($EH$27:$EJ$29,BX108:BX110)</f>
        <v>100.00100000000003</v>
      </c>
      <c r="BY114" s="139">
        <f t="array" aca="1" ref="BY114:BY116" ca="1">MMULT($EH$27:$EJ$29,BY108:BY110)</f>
        <v>100.00100000000003</v>
      </c>
      <c r="BZ114" s="139">
        <f t="array" aca="1" ref="BZ114:BZ116" ca="1">MMULT($EH$27:$EJ$29,BZ108:BZ110)</f>
        <v>100.00100000000003</v>
      </c>
      <c r="CA114" s="139">
        <f t="array" aca="1" ref="CA114:CA116" ca="1">MMULT($EH$27:$EJ$29,CA108:CA110)</f>
        <v>100.00100000000003</v>
      </c>
      <c r="CB114" s="139">
        <f t="array" aca="1" ref="CB114:CB116" ca="1">MMULT($EH$27:$EJ$29,CB108:CB110)</f>
        <v>100.00100000000003</v>
      </c>
      <c r="CC114" s="139">
        <f t="array" aca="1" ref="CC114:CC116" ca="1">MMULT($EH$27:$EJ$29,CC108:CC110)</f>
        <v>100.00100000000003</v>
      </c>
      <c r="CD114" s="139">
        <f t="array" aca="1" ref="CD114:CD116" ca="1">MMULT($EH$27:$EJ$29,CD108:CD110)</f>
        <v>100.00100000000003</v>
      </c>
      <c r="CE114" s="139">
        <f t="array" aca="1" ref="CE114:CE116" ca="1">MMULT($EH$27:$EJ$29,CE108:CE110)</f>
        <v>100.00100000000003</v>
      </c>
      <c r="CF114" s="139">
        <f t="array" aca="1" ref="CF114:CF116" ca="1">MMULT($EH$27:$EJ$29,CF108:CF110)</f>
        <v>100.00100000000003</v>
      </c>
      <c r="CG114" s="139">
        <f t="array" aca="1" ref="CG114:CG116" ca="1">MMULT($EH$27:$EJ$29,CG108:CG110)</f>
        <v>100.00100000000003</v>
      </c>
      <c r="CH114" s="139">
        <f t="array" aca="1" ref="CH114:CH116" ca="1">MMULT($EH$27:$EJ$29,CH108:CH110)</f>
        <v>100.00100000000003</v>
      </c>
      <c r="CI114" s="139">
        <f t="array" aca="1" ref="CI114:CI116" ca="1">MMULT($EH$27:$EJ$29,CI108:CI110)</f>
        <v>100.00100000000003</v>
      </c>
      <c r="CJ114" s="139">
        <f t="array" aca="1" ref="CJ114:CJ116" ca="1">MMULT($EH$27:$EJ$29,CJ108:CJ110)</f>
        <v>100.00100000000003</v>
      </c>
      <c r="CK114" s="139">
        <f t="array" aca="1" ref="CK114:CK116" ca="1">MMULT($EH$27:$EJ$29,CK108:CK110)</f>
        <v>100.00100000000003</v>
      </c>
      <c r="CL114" s="139">
        <f t="array" aca="1" ref="CL114:CL116" ca="1">MMULT($EH$27:$EJ$29,CL108:CL110)</f>
        <v>100.00100000000003</v>
      </c>
      <c r="CM114" s="139">
        <f t="array" aca="1" ref="CM114:CM116" ca="1">MMULT($EH$27:$EJ$29,CM108:CM110)</f>
        <v>100.00100000000003</v>
      </c>
      <c r="CN114" s="139">
        <f t="array" aca="1" ref="CN114:CN116" ca="1">MMULT($EH$27:$EJ$29,CN108:CN110)</f>
        <v>100.00100000000003</v>
      </c>
      <c r="CO114" s="139">
        <f t="array" aca="1" ref="CO114:CO116" ca="1">MMULT($EH$27:$EJ$29,CO108:CO110)</f>
        <v>100.00100000000003</v>
      </c>
      <c r="CP114" s="139">
        <f t="array" aca="1" ref="CP114:CP116" ca="1">MMULT($EH$27:$EJ$29,CP108:CP110)</f>
        <v>100.00100000000003</v>
      </c>
      <c r="CQ114" s="139">
        <f t="array" aca="1" ref="CQ114:CQ116" ca="1">MMULT($EH$27:$EJ$29,CQ108:CQ110)</f>
        <v>100.00100000000003</v>
      </c>
      <c r="CR114" s="139">
        <f t="array" aca="1" ref="CR114:CR116" ca="1">MMULT($EH$27:$EJ$29,CR108:CR110)</f>
        <v>100.00100000000003</v>
      </c>
      <c r="CS114" s="139">
        <f t="array" aca="1" ref="CS114:CS116" ca="1">MMULT($EH$27:$EJ$29,CS108:CS110)</f>
        <v>100.00100000000003</v>
      </c>
      <c r="CT114" s="139">
        <f t="array" aca="1" ref="CT114:CT116" ca="1">MMULT($EH$27:$EJ$29,CT108:CT110)</f>
        <v>100.00100000000003</v>
      </c>
      <c r="CU114" s="139">
        <f t="array" aca="1" ref="CU114:CU116" ca="1">MMULT($EH$27:$EJ$29,CU108:CU110)</f>
        <v>100.00100000000003</v>
      </c>
      <c r="CV114" s="139">
        <f t="array" aca="1" ref="CV114:CV116" ca="1">MMULT($EH$27:$EJ$29,CV108:CV110)</f>
        <v>100.00100000000003</v>
      </c>
      <c r="CW114" s="139">
        <f t="array" aca="1" ref="CW114:CW116" ca="1">MMULT($EH$27:$EJ$29,CW108:CW110)</f>
        <v>100.00100000000003</v>
      </c>
      <c r="CX114" s="139">
        <f t="array" aca="1" ref="CX114:CX116" ca="1">MMULT($EH$27:$EJ$29,CX108:CX110)</f>
        <v>100.00100000000003</v>
      </c>
      <c r="CY114" s="139">
        <f t="array" aca="1" ref="CY114:CY116" ca="1">MMULT($EH$27:$EJ$29,CY108:CY110)</f>
        <v>100.00100000000003</v>
      </c>
      <c r="CZ114" s="139">
        <f t="array" aca="1" ref="CZ114:CZ116" ca="1">MMULT($EH$27:$EJ$29,CZ108:CZ110)</f>
        <v>100.00100000000003</v>
      </c>
      <c r="DA114" s="139">
        <f t="array" aca="1" ref="DA114:DA116" ca="1">MMULT($EH$27:$EJ$29,DA108:DA110)</f>
        <v>100.00100000000003</v>
      </c>
      <c r="DB114" s="139">
        <f t="array" aca="1" ref="DB114:DB116" ca="1">MMULT($EH$27:$EJ$29,DB108:DB110)</f>
        <v>100.00100000000003</v>
      </c>
      <c r="DC114" s="139">
        <f t="array" aca="1" ref="DC114:DC116" ca="1">MMULT($EH$27:$EJ$29,DC108:DC110)</f>
        <v>100.00100000000003</v>
      </c>
      <c r="DD114" s="139">
        <f t="array" aca="1" ref="DD114:DD116" ca="1">MMULT($EH$27:$EJ$29,DD108:DD110)</f>
        <v>100.00100000000003</v>
      </c>
      <c r="DE114" s="139">
        <f t="array" aca="1" ref="DE114:DE116" ca="1">MMULT($EH$27:$EJ$29,DE108:DE110)</f>
        <v>100.00100000000003</v>
      </c>
      <c r="DF114" s="139">
        <f t="array" aca="1" ref="DF114:DF116" ca="1">MMULT($EH$27:$EJ$29,DF108:DF110)</f>
        <v>100.00100000000003</v>
      </c>
      <c r="DG114" s="139">
        <f t="array" aca="1" ref="DG114:DG116" ca="1">MMULT($EH$27:$EJ$29,DG108:DG110)</f>
        <v>100.00100000000003</v>
      </c>
      <c r="DH114" s="139">
        <f t="array" aca="1" ref="DH114:DH116" ca="1">MMULT($EH$27:$EJ$29,DH108:DH110)</f>
        <v>100.00100000000003</v>
      </c>
      <c r="DI114" s="139">
        <f t="array" aca="1" ref="DI114:DI116" ca="1">MMULT($EH$27:$EJ$29,DI108:DI110)</f>
        <v>100.00100000000003</v>
      </c>
      <c r="DJ114" s="139">
        <f t="array" aca="1" ref="DJ114:DJ116" ca="1">MMULT($EH$27:$EJ$29,DJ108:DJ110)</f>
        <v>100.00100000000003</v>
      </c>
      <c r="DK114" s="139">
        <f t="array" aca="1" ref="DK114:DK116" ca="1">MMULT($EH$27:$EJ$29,DK108:DK110)</f>
        <v>100.00100000000003</v>
      </c>
      <c r="DL114" s="139">
        <f t="array" aca="1" ref="DL114:DL116" ca="1">MMULT($EH$27:$EJ$29,DL108:DL110)</f>
        <v>100.00100000000003</v>
      </c>
      <c r="DM114" s="139">
        <f t="array" aca="1" ref="DM114:DM116" ca="1">MMULT($EH$27:$EJ$29,DM108:DM110)</f>
        <v>100.00100000000003</v>
      </c>
      <c r="DN114" s="139">
        <f t="array" aca="1" ref="DN114:DN116" ca="1">MMULT($EH$27:$EJ$29,DN108:DN110)</f>
        <v>100.00100000000003</v>
      </c>
      <c r="DO114" s="139">
        <f t="array" aca="1" ref="DO114:DO116" ca="1">MMULT($EH$27:$EJ$29,DO108:DO110)</f>
        <v>100.00100000000003</v>
      </c>
      <c r="DP114" s="139">
        <f t="array" aca="1" ref="DP114:DP116" ca="1">MMULT($EH$27:$EJ$29,DP108:DP110)</f>
        <v>100.00100000000003</v>
      </c>
      <c r="DQ114" s="139">
        <f t="array" aca="1" ref="DQ114:DQ116" ca="1">MMULT($EH$27:$EJ$29,DQ108:DQ110)</f>
        <v>100.00100000000003</v>
      </c>
      <c r="DR114" s="136"/>
      <c r="EL114" s="128">
        <v>489</v>
      </c>
      <c r="EM114" s="237">
        <f ca="1">IF(Calculator!$C$3,OFFSET('SPD Library'!B114,0,Calculator!$C$3-1),Calculator!C115)</f>
        <v>0.30085000000000001</v>
      </c>
      <c r="EN114" s="127">
        <f ca="1">RefCalc!B114</f>
        <v>0.89753790313973936</v>
      </c>
      <c r="EO114" s="127">
        <f ca="1">RefCalc!F114</f>
        <v>1.0295777521913445</v>
      </c>
    </row>
    <row r="115" spans="21:145" ht="13.5" customHeight="1">
      <c r="U115" s="138" t="s">
        <v>109</v>
      </c>
      <c r="V115" s="139">
        <f ca="1"/>
        <v>100.00000000000001</v>
      </c>
      <c r="W115" s="139">
        <f ca="1"/>
        <v>100.00000000000001</v>
      </c>
      <c r="X115" s="139">
        <f ca="1"/>
        <v>100.00000000000001</v>
      </c>
      <c r="Y115" s="139">
        <f ca="1"/>
        <v>100.00000000000001</v>
      </c>
      <c r="Z115" s="139">
        <f ca="1"/>
        <v>100.00000000000001</v>
      </c>
      <c r="AA115" s="139">
        <f ca="1"/>
        <v>100.00000000000001</v>
      </c>
      <c r="AB115" s="139">
        <f ca="1"/>
        <v>100.00000000000001</v>
      </c>
      <c r="AC115" s="139">
        <f ca="1"/>
        <v>100.00000000000001</v>
      </c>
      <c r="AD115" s="139">
        <f ca="1"/>
        <v>100.00000000000001</v>
      </c>
      <c r="AE115" s="139">
        <f ca="1"/>
        <v>100.00000000000001</v>
      </c>
      <c r="AF115" s="139">
        <f ca="1"/>
        <v>100.00000000000001</v>
      </c>
      <c r="AG115" s="139">
        <f ca="1"/>
        <v>100.00000000000001</v>
      </c>
      <c r="AH115" s="139">
        <f ca="1"/>
        <v>100.00000000000001</v>
      </c>
      <c r="AI115" s="139">
        <f ca="1"/>
        <v>100.00000000000001</v>
      </c>
      <c r="AJ115" s="139">
        <f ca="1"/>
        <v>100.00000000000001</v>
      </c>
      <c r="AK115" s="139">
        <f ca="1"/>
        <v>100.00000000000001</v>
      </c>
      <c r="AL115" s="139">
        <f ca="1"/>
        <v>100.00000000000001</v>
      </c>
      <c r="AM115" s="139">
        <f ca="1"/>
        <v>100.00000000000001</v>
      </c>
      <c r="AN115" s="139">
        <f ca="1"/>
        <v>100.00000000000001</v>
      </c>
      <c r="AO115" s="139">
        <f ca="1"/>
        <v>100.00000000000001</v>
      </c>
      <c r="AP115" s="139">
        <f ca="1"/>
        <v>100.00000000000001</v>
      </c>
      <c r="AQ115" s="139">
        <f ca="1"/>
        <v>100.00000000000001</v>
      </c>
      <c r="AR115" s="139">
        <f ca="1"/>
        <v>100.00000000000001</v>
      </c>
      <c r="AS115" s="139">
        <f ca="1"/>
        <v>100.00000000000001</v>
      </c>
      <c r="AT115" s="139">
        <f ca="1"/>
        <v>100.00000000000001</v>
      </c>
      <c r="AU115" s="139">
        <f ca="1"/>
        <v>100.00000000000001</v>
      </c>
      <c r="AV115" s="139">
        <f ca="1"/>
        <v>100.00000000000001</v>
      </c>
      <c r="AW115" s="139">
        <f ca="1"/>
        <v>100.00000000000001</v>
      </c>
      <c r="AX115" s="139">
        <f ca="1"/>
        <v>100.00000000000001</v>
      </c>
      <c r="AY115" s="139">
        <f ca="1"/>
        <v>100.00000000000001</v>
      </c>
      <c r="AZ115" s="139">
        <f ca="1"/>
        <v>100.00000000000001</v>
      </c>
      <c r="BA115" s="139">
        <f ca="1"/>
        <v>100.00000000000001</v>
      </c>
      <c r="BB115" s="139">
        <f ca="1"/>
        <v>100.00000000000001</v>
      </c>
      <c r="BC115" s="139">
        <f ca="1"/>
        <v>100.00000000000001</v>
      </c>
      <c r="BD115" s="139">
        <f ca="1"/>
        <v>100.00000000000001</v>
      </c>
      <c r="BE115" s="139">
        <f ca="1"/>
        <v>100.00000000000001</v>
      </c>
      <c r="BF115" s="139">
        <f ca="1"/>
        <v>100.00000000000001</v>
      </c>
      <c r="BG115" s="139">
        <f ca="1"/>
        <v>100.00000000000001</v>
      </c>
      <c r="BH115" s="139">
        <f ca="1"/>
        <v>100.00000000000001</v>
      </c>
      <c r="BI115" s="139">
        <f ca="1"/>
        <v>100.00000000000001</v>
      </c>
      <c r="BJ115" s="139">
        <f ca="1"/>
        <v>100.00000000000001</v>
      </c>
      <c r="BK115" s="139">
        <f ca="1"/>
        <v>100.00000000000001</v>
      </c>
      <c r="BL115" s="139">
        <f ca="1"/>
        <v>100.00000000000001</v>
      </c>
      <c r="BM115" s="139">
        <f ca="1"/>
        <v>100.00000000000001</v>
      </c>
      <c r="BN115" s="139">
        <f ca="1"/>
        <v>100.00000000000001</v>
      </c>
      <c r="BO115" s="139">
        <f ca="1"/>
        <v>100.00000000000001</v>
      </c>
      <c r="BP115" s="139">
        <f ca="1"/>
        <v>100.00000000000001</v>
      </c>
      <c r="BQ115" s="139">
        <f ca="1"/>
        <v>100.00000000000001</v>
      </c>
      <c r="BR115" s="139">
        <f ca="1"/>
        <v>100.00000000000001</v>
      </c>
      <c r="BS115" s="139">
        <f ca="1"/>
        <v>100.00000000000001</v>
      </c>
      <c r="BT115" s="139">
        <f ca="1"/>
        <v>100.00000000000001</v>
      </c>
      <c r="BU115" s="139">
        <f ca="1"/>
        <v>100.00000000000001</v>
      </c>
      <c r="BV115" s="139">
        <f ca="1"/>
        <v>100.00000000000001</v>
      </c>
      <c r="BW115" s="139">
        <f ca="1"/>
        <v>100.00000000000001</v>
      </c>
      <c r="BX115" s="139">
        <f ca="1"/>
        <v>100.00000000000001</v>
      </c>
      <c r="BY115" s="139">
        <f ca="1"/>
        <v>100.00000000000001</v>
      </c>
      <c r="BZ115" s="139">
        <f ca="1"/>
        <v>100.00000000000001</v>
      </c>
      <c r="CA115" s="139">
        <f ca="1"/>
        <v>100.00000000000001</v>
      </c>
      <c r="CB115" s="139">
        <f ca="1"/>
        <v>100.00000000000001</v>
      </c>
      <c r="CC115" s="139">
        <f ca="1"/>
        <v>100.00000000000001</v>
      </c>
      <c r="CD115" s="139">
        <f ca="1"/>
        <v>100.00000000000001</v>
      </c>
      <c r="CE115" s="139">
        <f ca="1"/>
        <v>100.00000000000001</v>
      </c>
      <c r="CF115" s="139">
        <f ca="1"/>
        <v>100.00000000000001</v>
      </c>
      <c r="CG115" s="139">
        <f ca="1"/>
        <v>100.00000000000001</v>
      </c>
      <c r="CH115" s="139">
        <f ca="1"/>
        <v>100.00000000000001</v>
      </c>
      <c r="CI115" s="139">
        <f ca="1"/>
        <v>100.00000000000001</v>
      </c>
      <c r="CJ115" s="139">
        <f ca="1"/>
        <v>100.00000000000001</v>
      </c>
      <c r="CK115" s="139">
        <f ca="1"/>
        <v>100.00000000000001</v>
      </c>
      <c r="CL115" s="139">
        <f ca="1"/>
        <v>100.00000000000001</v>
      </c>
      <c r="CM115" s="139">
        <f ca="1"/>
        <v>100.00000000000001</v>
      </c>
      <c r="CN115" s="139">
        <f ca="1"/>
        <v>100.00000000000001</v>
      </c>
      <c r="CO115" s="139">
        <f ca="1"/>
        <v>100.00000000000001</v>
      </c>
      <c r="CP115" s="139">
        <f ca="1"/>
        <v>100.00000000000001</v>
      </c>
      <c r="CQ115" s="139">
        <f ca="1"/>
        <v>100.00000000000001</v>
      </c>
      <c r="CR115" s="139">
        <f ca="1"/>
        <v>100.00000000000001</v>
      </c>
      <c r="CS115" s="139">
        <f ca="1"/>
        <v>100.00000000000001</v>
      </c>
      <c r="CT115" s="139">
        <f ca="1"/>
        <v>100.00000000000001</v>
      </c>
      <c r="CU115" s="139">
        <f ca="1"/>
        <v>100.00000000000001</v>
      </c>
      <c r="CV115" s="139">
        <f ca="1"/>
        <v>100.00000000000001</v>
      </c>
      <c r="CW115" s="139">
        <f ca="1"/>
        <v>100.00000000000001</v>
      </c>
      <c r="CX115" s="139">
        <f ca="1"/>
        <v>100.00000000000001</v>
      </c>
      <c r="CY115" s="139">
        <f ca="1"/>
        <v>100.00000000000001</v>
      </c>
      <c r="CZ115" s="139">
        <f ca="1"/>
        <v>100.00000000000001</v>
      </c>
      <c r="DA115" s="139">
        <f ca="1"/>
        <v>100.00000000000001</v>
      </c>
      <c r="DB115" s="139">
        <f ca="1"/>
        <v>100.00000000000001</v>
      </c>
      <c r="DC115" s="139">
        <f ca="1"/>
        <v>100.00000000000001</v>
      </c>
      <c r="DD115" s="139">
        <f ca="1"/>
        <v>100.00000000000001</v>
      </c>
      <c r="DE115" s="139">
        <f ca="1"/>
        <v>100.00000000000001</v>
      </c>
      <c r="DF115" s="139">
        <f ca="1"/>
        <v>100.00000000000001</v>
      </c>
      <c r="DG115" s="139">
        <f ca="1"/>
        <v>100.00000000000001</v>
      </c>
      <c r="DH115" s="139">
        <f ca="1"/>
        <v>100.00000000000001</v>
      </c>
      <c r="DI115" s="139">
        <f ca="1"/>
        <v>100.00000000000001</v>
      </c>
      <c r="DJ115" s="139">
        <f ca="1"/>
        <v>100.00000000000001</v>
      </c>
      <c r="DK115" s="139">
        <f ca="1"/>
        <v>100.00000000000001</v>
      </c>
      <c r="DL115" s="139">
        <f ca="1"/>
        <v>100.00000000000001</v>
      </c>
      <c r="DM115" s="139">
        <f ca="1"/>
        <v>100.00000000000001</v>
      </c>
      <c r="DN115" s="139">
        <f ca="1"/>
        <v>100.00000000000001</v>
      </c>
      <c r="DO115" s="139">
        <f ca="1"/>
        <v>100.00000000000001</v>
      </c>
      <c r="DP115" s="139">
        <f ca="1"/>
        <v>100.00000000000001</v>
      </c>
      <c r="DQ115" s="139">
        <f ca="1"/>
        <v>100.00000000000001</v>
      </c>
      <c r="DR115" s="136"/>
      <c r="EL115" s="128">
        <v>490</v>
      </c>
      <c r="EM115" s="237">
        <f ca="1">IF(Calculator!$C$3,OFFSET('SPD Library'!B115,0,Calculator!$C$3-1),Calculator!C116)</f>
        <v>0.30065999999999998</v>
      </c>
      <c r="EN115" s="127">
        <f ca="1">RefCalc!B115</f>
        <v>0.89697106849923225</v>
      </c>
      <c r="EO115" s="127">
        <f ca="1">RefCalc!F115</f>
        <v>1.0230027911419672</v>
      </c>
    </row>
    <row r="116" spans="21:145" ht="13.5" customHeight="1">
      <c r="U116" s="138" t="s">
        <v>110</v>
      </c>
      <c r="V116" s="139">
        <f ca="1"/>
        <v>100</v>
      </c>
      <c r="W116" s="139">
        <f ca="1"/>
        <v>100</v>
      </c>
      <c r="X116" s="139">
        <f ca="1"/>
        <v>100</v>
      </c>
      <c r="Y116" s="139">
        <f ca="1"/>
        <v>100</v>
      </c>
      <c r="Z116" s="139">
        <f ca="1"/>
        <v>100</v>
      </c>
      <c r="AA116" s="139">
        <f ca="1"/>
        <v>100</v>
      </c>
      <c r="AB116" s="139">
        <f ca="1"/>
        <v>100</v>
      </c>
      <c r="AC116" s="139">
        <f ca="1"/>
        <v>100</v>
      </c>
      <c r="AD116" s="139">
        <f ca="1"/>
        <v>100</v>
      </c>
      <c r="AE116" s="139">
        <f ca="1"/>
        <v>100</v>
      </c>
      <c r="AF116" s="139">
        <f ca="1"/>
        <v>100</v>
      </c>
      <c r="AG116" s="139">
        <f ca="1"/>
        <v>100</v>
      </c>
      <c r="AH116" s="139">
        <f ca="1"/>
        <v>100</v>
      </c>
      <c r="AI116" s="139">
        <f ca="1"/>
        <v>100</v>
      </c>
      <c r="AJ116" s="139">
        <f ca="1"/>
        <v>100</v>
      </c>
      <c r="AK116" s="139">
        <f ca="1"/>
        <v>100</v>
      </c>
      <c r="AL116" s="139">
        <f ca="1"/>
        <v>100</v>
      </c>
      <c r="AM116" s="139">
        <f ca="1"/>
        <v>100</v>
      </c>
      <c r="AN116" s="139">
        <f ca="1"/>
        <v>100</v>
      </c>
      <c r="AO116" s="139">
        <f ca="1"/>
        <v>100</v>
      </c>
      <c r="AP116" s="139">
        <f ca="1"/>
        <v>100</v>
      </c>
      <c r="AQ116" s="139">
        <f ca="1"/>
        <v>100</v>
      </c>
      <c r="AR116" s="139">
        <f ca="1"/>
        <v>100</v>
      </c>
      <c r="AS116" s="139">
        <f ca="1"/>
        <v>100</v>
      </c>
      <c r="AT116" s="139">
        <f ca="1"/>
        <v>100</v>
      </c>
      <c r="AU116" s="139">
        <f ca="1"/>
        <v>100</v>
      </c>
      <c r="AV116" s="139">
        <f ca="1"/>
        <v>100</v>
      </c>
      <c r="AW116" s="139">
        <f ca="1"/>
        <v>100</v>
      </c>
      <c r="AX116" s="139">
        <f ca="1"/>
        <v>100</v>
      </c>
      <c r="AY116" s="139">
        <f ca="1"/>
        <v>100</v>
      </c>
      <c r="AZ116" s="139">
        <f ca="1"/>
        <v>100</v>
      </c>
      <c r="BA116" s="139">
        <f ca="1"/>
        <v>100</v>
      </c>
      <c r="BB116" s="139">
        <f ca="1"/>
        <v>100</v>
      </c>
      <c r="BC116" s="139">
        <f ca="1"/>
        <v>100</v>
      </c>
      <c r="BD116" s="139">
        <f ca="1"/>
        <v>100</v>
      </c>
      <c r="BE116" s="139">
        <f ca="1"/>
        <v>100</v>
      </c>
      <c r="BF116" s="139">
        <f ca="1"/>
        <v>100</v>
      </c>
      <c r="BG116" s="139">
        <f ca="1"/>
        <v>100</v>
      </c>
      <c r="BH116" s="139">
        <f ca="1"/>
        <v>100</v>
      </c>
      <c r="BI116" s="139">
        <f ca="1"/>
        <v>100</v>
      </c>
      <c r="BJ116" s="139">
        <f ca="1"/>
        <v>100</v>
      </c>
      <c r="BK116" s="139">
        <f ca="1"/>
        <v>100</v>
      </c>
      <c r="BL116" s="139">
        <f ca="1"/>
        <v>100</v>
      </c>
      <c r="BM116" s="139">
        <f ca="1"/>
        <v>100</v>
      </c>
      <c r="BN116" s="139">
        <f ca="1"/>
        <v>100</v>
      </c>
      <c r="BO116" s="139">
        <f ca="1"/>
        <v>100</v>
      </c>
      <c r="BP116" s="139">
        <f ca="1"/>
        <v>100</v>
      </c>
      <c r="BQ116" s="139">
        <f ca="1"/>
        <v>100</v>
      </c>
      <c r="BR116" s="139">
        <f ca="1"/>
        <v>100</v>
      </c>
      <c r="BS116" s="139">
        <f ca="1"/>
        <v>100</v>
      </c>
      <c r="BT116" s="139">
        <f ca="1"/>
        <v>100</v>
      </c>
      <c r="BU116" s="139">
        <f ca="1"/>
        <v>100</v>
      </c>
      <c r="BV116" s="139">
        <f ca="1"/>
        <v>100</v>
      </c>
      <c r="BW116" s="139">
        <f ca="1"/>
        <v>100</v>
      </c>
      <c r="BX116" s="139">
        <f ca="1"/>
        <v>100</v>
      </c>
      <c r="BY116" s="139">
        <f ca="1"/>
        <v>100</v>
      </c>
      <c r="BZ116" s="139">
        <f ca="1"/>
        <v>100</v>
      </c>
      <c r="CA116" s="139">
        <f ca="1"/>
        <v>100</v>
      </c>
      <c r="CB116" s="139">
        <f ca="1"/>
        <v>100</v>
      </c>
      <c r="CC116" s="139">
        <f ca="1"/>
        <v>100</v>
      </c>
      <c r="CD116" s="139">
        <f ca="1"/>
        <v>100</v>
      </c>
      <c r="CE116" s="139">
        <f ca="1"/>
        <v>100</v>
      </c>
      <c r="CF116" s="139">
        <f ca="1"/>
        <v>100</v>
      </c>
      <c r="CG116" s="139">
        <f ca="1"/>
        <v>100</v>
      </c>
      <c r="CH116" s="139">
        <f ca="1"/>
        <v>100</v>
      </c>
      <c r="CI116" s="139">
        <f ca="1"/>
        <v>100</v>
      </c>
      <c r="CJ116" s="139">
        <f ca="1"/>
        <v>100</v>
      </c>
      <c r="CK116" s="139">
        <f ca="1"/>
        <v>100</v>
      </c>
      <c r="CL116" s="139">
        <f ca="1"/>
        <v>100</v>
      </c>
      <c r="CM116" s="139">
        <f ca="1"/>
        <v>100</v>
      </c>
      <c r="CN116" s="139">
        <f ca="1"/>
        <v>100</v>
      </c>
      <c r="CO116" s="139">
        <f ca="1"/>
        <v>100</v>
      </c>
      <c r="CP116" s="139">
        <f ca="1"/>
        <v>100</v>
      </c>
      <c r="CQ116" s="139">
        <f ca="1"/>
        <v>100</v>
      </c>
      <c r="CR116" s="139">
        <f ca="1"/>
        <v>100</v>
      </c>
      <c r="CS116" s="139">
        <f ca="1"/>
        <v>100</v>
      </c>
      <c r="CT116" s="139">
        <f ca="1"/>
        <v>100</v>
      </c>
      <c r="CU116" s="139">
        <f ca="1"/>
        <v>100</v>
      </c>
      <c r="CV116" s="139">
        <f ca="1"/>
        <v>100</v>
      </c>
      <c r="CW116" s="139">
        <f ca="1"/>
        <v>100</v>
      </c>
      <c r="CX116" s="139">
        <f ca="1"/>
        <v>100</v>
      </c>
      <c r="CY116" s="139">
        <f ca="1"/>
        <v>100</v>
      </c>
      <c r="CZ116" s="139">
        <f ca="1"/>
        <v>100</v>
      </c>
      <c r="DA116" s="139">
        <f ca="1"/>
        <v>100</v>
      </c>
      <c r="DB116" s="139">
        <f ca="1"/>
        <v>100</v>
      </c>
      <c r="DC116" s="139">
        <f ca="1"/>
        <v>100</v>
      </c>
      <c r="DD116" s="139">
        <f ca="1"/>
        <v>100</v>
      </c>
      <c r="DE116" s="139">
        <f ca="1"/>
        <v>100</v>
      </c>
      <c r="DF116" s="139">
        <f ca="1"/>
        <v>100</v>
      </c>
      <c r="DG116" s="139">
        <f ca="1"/>
        <v>100</v>
      </c>
      <c r="DH116" s="139">
        <f ca="1"/>
        <v>100</v>
      </c>
      <c r="DI116" s="139">
        <f ca="1"/>
        <v>100</v>
      </c>
      <c r="DJ116" s="139">
        <f ca="1"/>
        <v>100</v>
      </c>
      <c r="DK116" s="139">
        <f ca="1"/>
        <v>100</v>
      </c>
      <c r="DL116" s="139">
        <f ca="1"/>
        <v>100</v>
      </c>
      <c r="DM116" s="139">
        <f ca="1"/>
        <v>100</v>
      </c>
      <c r="DN116" s="139">
        <f ca="1"/>
        <v>100</v>
      </c>
      <c r="DO116" s="139">
        <f ca="1"/>
        <v>100</v>
      </c>
      <c r="DP116" s="139">
        <f ca="1"/>
        <v>100</v>
      </c>
      <c r="DQ116" s="139">
        <f ca="1"/>
        <v>100</v>
      </c>
      <c r="DR116" s="136"/>
      <c r="EL116" s="128">
        <v>491</v>
      </c>
      <c r="EM116" s="237">
        <f ca="1">IF(Calculator!$C$3,OFFSET('SPD Library'!B116,0,Calculator!$C$3-1),Calculator!C117)</f>
        <v>0.29937999999999998</v>
      </c>
      <c r="EN116" s="127">
        <f ca="1">RefCalc!B116</f>
        <v>0.89315239302634253</v>
      </c>
      <c r="EO116" s="127">
        <f ca="1">RefCalc!F116</f>
        <v>1.0236576776841719</v>
      </c>
    </row>
    <row r="117" spans="21:145" ht="13.5" customHeight="1">
      <c r="U117" s="138" t="s">
        <v>111</v>
      </c>
      <c r="V117" s="139">
        <f t="shared" ref="V117:BA117" ca="1" si="216">((400*(V88*V111/100)^0.42)/(((V88*V111/100)^0.42)+27.13))+0.1</f>
        <v>13.047263118560837</v>
      </c>
      <c r="W117" s="139">
        <f t="shared" ca="1" si="216"/>
        <v>10.747019268746</v>
      </c>
      <c r="X117" s="139">
        <f t="shared" ca="1" si="216"/>
        <v>7.426212116820631</v>
      </c>
      <c r="Y117" s="139">
        <f t="shared" ca="1" si="216"/>
        <v>3.9983281408637903</v>
      </c>
      <c r="Z117" s="139">
        <f t="shared" ca="1" si="216"/>
        <v>8.60428469668798</v>
      </c>
      <c r="AA117" s="139">
        <f t="shared" ca="1" si="216"/>
        <v>5.8402693548253977</v>
      </c>
      <c r="AB117" s="139">
        <f t="shared" ca="1" si="216"/>
        <v>6.2613969832714425</v>
      </c>
      <c r="AC117" s="139">
        <f t="shared" ca="1" si="216"/>
        <v>4.9767692886657118</v>
      </c>
      <c r="AD117" s="139">
        <f t="shared" ca="1" si="216"/>
        <v>4.876716462841908</v>
      </c>
      <c r="AE117" s="139">
        <f t="shared" ca="1" si="216"/>
        <v>3.8254479154627816</v>
      </c>
      <c r="AF117" s="139">
        <f t="shared" ca="1" si="216"/>
        <v>9.1703878178791065</v>
      </c>
      <c r="AG117" s="139">
        <f t="shared" ca="1" si="216"/>
        <v>7.0627447791076774</v>
      </c>
      <c r="AH117" s="139">
        <f t="shared" ca="1" si="216"/>
        <v>7.7540647695907099</v>
      </c>
      <c r="AI117" s="139">
        <f t="shared" ca="1" si="216"/>
        <v>5.2916487253183293</v>
      </c>
      <c r="AJ117" s="139">
        <f t="shared" ca="1" si="216"/>
        <v>9.2016732903913248</v>
      </c>
      <c r="AK117" s="139">
        <f t="shared" ca="1" si="216"/>
        <v>8.7487095242051183</v>
      </c>
      <c r="AL117" s="139">
        <f t="shared" ca="1" si="216"/>
        <v>5.8029093660239326</v>
      </c>
      <c r="AM117" s="139">
        <f t="shared" ca="1" si="216"/>
        <v>6.1633285509009781</v>
      </c>
      <c r="AN117" s="139">
        <f t="shared" ca="1" si="216"/>
        <v>6.904577084057383</v>
      </c>
      <c r="AO117" s="139">
        <f t="shared" ca="1" si="216"/>
        <v>8.906413941474197</v>
      </c>
      <c r="AP117" s="139">
        <f t="shared" ca="1" si="216"/>
        <v>8.02853171139847</v>
      </c>
      <c r="AQ117" s="139">
        <f t="shared" ca="1" si="216"/>
        <v>10.927257901682708</v>
      </c>
      <c r="AR117" s="139">
        <f t="shared" ca="1" si="216"/>
        <v>9.7881860300293493</v>
      </c>
      <c r="AS117" s="139">
        <f t="shared" ca="1" si="216"/>
        <v>11.726435912602994</v>
      </c>
      <c r="AT117" s="139">
        <f t="shared" ca="1" si="216"/>
        <v>11.618133614335084</v>
      </c>
      <c r="AU117" s="139">
        <f t="shared" ca="1" si="216"/>
        <v>8.9805045691046725</v>
      </c>
      <c r="AV117" s="139">
        <f t="shared" ca="1" si="216"/>
        <v>11.461969327306884</v>
      </c>
      <c r="AW117" s="139">
        <f t="shared" ca="1" si="216"/>
        <v>9.1607022207160274</v>
      </c>
      <c r="AX117" s="139">
        <f t="shared" ca="1" si="216"/>
        <v>5.3665486940109055</v>
      </c>
      <c r="AY117" s="139">
        <f t="shared" ca="1" si="216"/>
        <v>11.043380054545043</v>
      </c>
      <c r="AZ117" s="139">
        <f t="shared" ca="1" si="216"/>
        <v>7.9900436099130792</v>
      </c>
      <c r="BA117" s="139">
        <f t="shared" ca="1" si="216"/>
        <v>11.302778205829297</v>
      </c>
      <c r="BB117" s="139">
        <f t="shared" ref="BB117:CG117" ca="1" si="217">((400*(BB88*BB111/100)^0.42)/(((BB88*BB111/100)^0.42)+27.13))+0.1</f>
        <v>9.4658784327020218</v>
      </c>
      <c r="BC117" s="139">
        <f t="shared" ca="1" si="217"/>
        <v>11.461859057294182</v>
      </c>
      <c r="BD117" s="139">
        <f t="shared" ca="1" si="217"/>
        <v>7.8289051611347409</v>
      </c>
      <c r="BE117" s="139">
        <f t="shared" ca="1" si="217"/>
        <v>5.4594162279098652</v>
      </c>
      <c r="BF117" s="139">
        <f t="shared" ca="1" si="217"/>
        <v>10.129840660444588</v>
      </c>
      <c r="BG117" s="139">
        <f t="shared" ca="1" si="217"/>
        <v>6.1423132861772407</v>
      </c>
      <c r="BH117" s="139">
        <f t="shared" ca="1" si="217"/>
        <v>10.975864852012482</v>
      </c>
      <c r="BI117" s="139">
        <f t="shared" ca="1" si="217"/>
        <v>4.5688440313655638</v>
      </c>
      <c r="BJ117" s="139">
        <f t="shared" ca="1" si="217"/>
        <v>6.2387193340596276</v>
      </c>
      <c r="BK117" s="139">
        <f t="shared" ca="1" si="217"/>
        <v>11.218169341803346</v>
      </c>
      <c r="BL117" s="139">
        <f t="shared" ca="1" si="217"/>
        <v>8.703235277000358</v>
      </c>
      <c r="BM117" s="139">
        <f t="shared" ca="1" si="217"/>
        <v>9.1956886363673789</v>
      </c>
      <c r="BN117" s="139">
        <f t="shared" ca="1" si="217"/>
        <v>3.8498152605969174</v>
      </c>
      <c r="BO117" s="139">
        <f t="shared" ca="1" si="217"/>
        <v>7.3985469684006082</v>
      </c>
      <c r="BP117" s="139">
        <f t="shared" ca="1" si="217"/>
        <v>8.4040770334127917</v>
      </c>
      <c r="BQ117" s="139">
        <f t="shared" ca="1" si="217"/>
        <v>8.7114674598228881</v>
      </c>
      <c r="BR117" s="139">
        <f t="shared" ca="1" si="217"/>
        <v>9.9157880557705464</v>
      </c>
      <c r="BS117" s="139">
        <f t="shared" ca="1" si="217"/>
        <v>5.9188278322302148</v>
      </c>
      <c r="BT117" s="139">
        <f t="shared" ca="1" si="217"/>
        <v>6.8415190951521412</v>
      </c>
      <c r="BU117" s="139">
        <f t="shared" ca="1" si="217"/>
        <v>7.2720155076432906</v>
      </c>
      <c r="BV117" s="139">
        <f t="shared" ca="1" si="217"/>
        <v>5.2733504289885875</v>
      </c>
      <c r="BW117" s="139">
        <f t="shared" ca="1" si="217"/>
        <v>6.3026651908201297</v>
      </c>
      <c r="BX117" s="139">
        <f t="shared" ca="1" si="217"/>
        <v>11.134789288154792</v>
      </c>
      <c r="BY117" s="139">
        <f t="shared" ca="1" si="217"/>
        <v>10.607856878724375</v>
      </c>
      <c r="BZ117" s="139">
        <f t="shared" ca="1" si="217"/>
        <v>8.9666857492381791</v>
      </c>
      <c r="CA117" s="139">
        <f t="shared" ca="1" si="217"/>
        <v>7.2697967411626658</v>
      </c>
      <c r="CB117" s="139">
        <f t="shared" ca="1" si="217"/>
        <v>6.8149388231087258</v>
      </c>
      <c r="CC117" s="139">
        <f t="shared" ca="1" si="217"/>
        <v>11.060273713064952</v>
      </c>
      <c r="CD117" s="139">
        <f t="shared" ca="1" si="217"/>
        <v>11.229422333782519</v>
      </c>
      <c r="CE117" s="139">
        <f t="shared" ca="1" si="217"/>
        <v>9.6073832868079236</v>
      </c>
      <c r="CF117" s="139">
        <f t="shared" ca="1" si="217"/>
        <v>8.3107394477882419</v>
      </c>
      <c r="CG117" s="139">
        <f t="shared" ca="1" si="217"/>
        <v>4.5069293761989186</v>
      </c>
      <c r="CH117" s="139">
        <f t="shared" ref="CH117:DQ117" ca="1" si="218">((400*(CH88*CH111/100)^0.42)/(((CH88*CH111/100)^0.42)+27.13))+0.1</f>
        <v>7.2814229461979698</v>
      </c>
      <c r="CI117" s="139">
        <f t="shared" ca="1" si="218"/>
        <v>5.2089711656989586</v>
      </c>
      <c r="CJ117" s="139">
        <f t="shared" ca="1" si="218"/>
        <v>5.5914091534937462</v>
      </c>
      <c r="CK117" s="139">
        <f t="shared" ca="1" si="218"/>
        <v>5.9605391982387443</v>
      </c>
      <c r="CL117" s="139">
        <f t="shared" ca="1" si="218"/>
        <v>7.8777803872861378</v>
      </c>
      <c r="CM117" s="139">
        <f t="shared" ca="1" si="218"/>
        <v>6.5652313993483045</v>
      </c>
      <c r="CN117" s="139">
        <f t="shared" ca="1" si="218"/>
        <v>8.9664222534164768</v>
      </c>
      <c r="CO117" s="139">
        <f t="shared" ca="1" si="218"/>
        <v>4.4937934317536063</v>
      </c>
      <c r="CP117" s="139">
        <f t="shared" ca="1" si="218"/>
        <v>9.5744914519325199</v>
      </c>
      <c r="CQ117" s="139">
        <f t="shared" ca="1" si="218"/>
        <v>7.077236259108286</v>
      </c>
      <c r="CR117" s="139">
        <f t="shared" ca="1" si="218"/>
        <v>3.7903774633213065</v>
      </c>
      <c r="CS117" s="139">
        <f t="shared" ca="1" si="218"/>
        <v>4.2871312563034119</v>
      </c>
      <c r="CT117" s="139">
        <f t="shared" ca="1" si="218"/>
        <v>5.8497256531931248</v>
      </c>
      <c r="CU117" s="139">
        <f t="shared" ca="1" si="218"/>
        <v>5.4975362040939357</v>
      </c>
      <c r="CV117" s="139">
        <f t="shared" ca="1" si="218"/>
        <v>5.4592640533202257</v>
      </c>
      <c r="CW117" s="139">
        <f t="shared" ca="1" si="218"/>
        <v>9.0916570882729246</v>
      </c>
      <c r="CX117" s="139">
        <f t="shared" ca="1" si="218"/>
        <v>8.0561127634288301</v>
      </c>
      <c r="CY117" s="139">
        <f t="shared" ca="1" si="218"/>
        <v>5.3561659047876002</v>
      </c>
      <c r="CZ117" s="139">
        <f t="shared" ca="1" si="218"/>
        <v>11.054233912670179</v>
      </c>
      <c r="DA117" s="139">
        <f t="shared" ca="1" si="218"/>
        <v>9.0507668013723865</v>
      </c>
      <c r="DB117" s="139">
        <f t="shared" ca="1" si="218"/>
        <v>3.711423303668389</v>
      </c>
      <c r="DC117" s="139">
        <f t="shared" ca="1" si="218"/>
        <v>5.1584788856687478</v>
      </c>
      <c r="DD117" s="139">
        <f t="shared" ca="1" si="218"/>
        <v>7.9184833323905162</v>
      </c>
      <c r="DE117" s="139">
        <f t="shared" ca="1" si="218"/>
        <v>4.8631170766475922</v>
      </c>
      <c r="DF117" s="139">
        <f t="shared" ca="1" si="218"/>
        <v>7.5331528781962858</v>
      </c>
      <c r="DG117" s="139">
        <f t="shared" ca="1" si="218"/>
        <v>4.7489106897382465</v>
      </c>
      <c r="DH117" s="139">
        <f t="shared" ca="1" si="218"/>
        <v>5.3684861422499068</v>
      </c>
      <c r="DI117" s="139">
        <f t="shared" ca="1" si="218"/>
        <v>10.078042575769336</v>
      </c>
      <c r="DJ117" s="139">
        <f t="shared" ca="1" si="218"/>
        <v>6.775134353016254</v>
      </c>
      <c r="DK117" s="139">
        <f t="shared" ca="1" si="218"/>
        <v>8.2323157306162198</v>
      </c>
      <c r="DL117" s="139">
        <f t="shared" ca="1" si="218"/>
        <v>4.7713937000270201</v>
      </c>
      <c r="DM117" s="139">
        <f t="shared" ca="1" si="218"/>
        <v>8.5271914043420853</v>
      </c>
      <c r="DN117" s="139">
        <f t="shared" ca="1" si="218"/>
        <v>9.6662756644274825</v>
      </c>
      <c r="DO117" s="139">
        <f t="shared" ca="1" si="218"/>
        <v>6.5027580585451661</v>
      </c>
      <c r="DP117" s="139">
        <f t="shared" ca="1" si="218"/>
        <v>7.8175288656948725</v>
      </c>
      <c r="DQ117" s="139">
        <f t="shared" ca="1" si="218"/>
        <v>6.1847974442210347</v>
      </c>
      <c r="DR117" s="136"/>
      <c r="EL117" s="128">
        <v>492</v>
      </c>
      <c r="EM117" s="237">
        <f ca="1">IF(Calculator!$C$3,OFFSET('SPD Library'!B117,0,Calculator!$C$3-1),Calculator!C118)</f>
        <v>0.29809999999999998</v>
      </c>
      <c r="EN117" s="127">
        <f ca="1">RefCalc!B117</f>
        <v>0.88933371755345292</v>
      </c>
      <c r="EO117" s="127">
        <f ca="1">RefCalc!F117</f>
        <v>1.0243125642263768</v>
      </c>
    </row>
    <row r="118" spans="21:145" ht="13.5" customHeight="1">
      <c r="U118" s="138" t="s">
        <v>112</v>
      </c>
      <c r="V118" s="139">
        <f t="shared" ref="V118:BA118" ca="1" si="219">((400*(V88*V112/100)^0.42)/(((V88*V112/100)^0.42)+27.13))+0.1</f>
        <v>13.047210500554204</v>
      </c>
      <c r="W118" s="139">
        <f t="shared" ca="1" si="219"/>
        <v>10.462542309855007</v>
      </c>
      <c r="X118" s="139">
        <f t="shared" ca="1" si="219"/>
        <v>6.8065021748961927</v>
      </c>
      <c r="Y118" s="139">
        <f t="shared" ca="1" si="219"/>
        <v>3.8801054759612525</v>
      </c>
      <c r="Z118" s="139">
        <f t="shared" ca="1" si="219"/>
        <v>8.1234184872530353</v>
      </c>
      <c r="AA118" s="139">
        <f t="shared" ca="1" si="219"/>
        <v>5.2151795058062955</v>
      </c>
      <c r="AB118" s="139">
        <f t="shared" ca="1" si="219"/>
        <v>5.939071543768482</v>
      </c>
      <c r="AC118" s="139">
        <f t="shared" ca="1" si="219"/>
        <v>4.4396978114345362</v>
      </c>
      <c r="AD118" s="139">
        <f t="shared" ca="1" si="219"/>
        <v>4.4484473765787165</v>
      </c>
      <c r="AE118" s="139">
        <f t="shared" ca="1" si="219"/>
        <v>3.8160455873399846</v>
      </c>
      <c r="AF118" s="139">
        <f t="shared" ca="1" si="219"/>
        <v>8.2792102200711941</v>
      </c>
      <c r="AG118" s="139">
        <f t="shared" ca="1" si="219"/>
        <v>6.2320254062478524</v>
      </c>
      <c r="AH118" s="139">
        <f t="shared" ca="1" si="219"/>
        <v>6.83998230062282</v>
      </c>
      <c r="AI118" s="139">
        <f t="shared" ca="1" si="219"/>
        <v>4.936416240045137</v>
      </c>
      <c r="AJ118" s="139">
        <f t="shared" ca="1" si="219"/>
        <v>9.0613777933755131</v>
      </c>
      <c r="AK118" s="139">
        <f t="shared" ca="1" si="219"/>
        <v>8.4954678547494034</v>
      </c>
      <c r="AL118" s="139">
        <f t="shared" ca="1" si="219"/>
        <v>5.4625813426540004</v>
      </c>
      <c r="AM118" s="139">
        <f t="shared" ca="1" si="219"/>
        <v>5.770190997220352</v>
      </c>
      <c r="AN118" s="139">
        <f t="shared" ca="1" si="219"/>
        <v>6.6408042484946472</v>
      </c>
      <c r="AO118" s="139">
        <f t="shared" ca="1" si="219"/>
        <v>8.3258296376057501</v>
      </c>
      <c r="AP118" s="139">
        <f t="shared" ca="1" si="219"/>
        <v>7.4389440512785159</v>
      </c>
      <c r="AQ118" s="139">
        <f t="shared" ca="1" si="219"/>
        <v>10.244156230825762</v>
      </c>
      <c r="AR118" s="139">
        <f t="shared" ca="1" si="219"/>
        <v>9.1182363051140936</v>
      </c>
      <c r="AS118" s="139">
        <f t="shared" ca="1" si="219"/>
        <v>11.540160309413032</v>
      </c>
      <c r="AT118" s="139">
        <f t="shared" ca="1" si="219"/>
        <v>11.178642890237686</v>
      </c>
      <c r="AU118" s="139">
        <f t="shared" ca="1" si="219"/>
        <v>8.4095289721951758</v>
      </c>
      <c r="AV118" s="139">
        <f t="shared" ca="1" si="219"/>
        <v>10.972609228680497</v>
      </c>
      <c r="AW118" s="139">
        <f t="shared" ca="1" si="219"/>
        <v>9.008743058348049</v>
      </c>
      <c r="AX118" s="139">
        <f t="shared" ca="1" si="219"/>
        <v>5.2347654883728234</v>
      </c>
      <c r="AY118" s="139">
        <f t="shared" ca="1" si="219"/>
        <v>10.702513136671046</v>
      </c>
      <c r="AZ118" s="139">
        <f t="shared" ca="1" si="219"/>
        <v>7.8436716073027748</v>
      </c>
      <c r="BA118" s="139">
        <f t="shared" ca="1" si="219"/>
        <v>10.995461344072117</v>
      </c>
      <c r="BB118" s="139">
        <f t="shared" ref="BB118:CG118" ca="1" si="220">((400*(BB88*BB112/100)^0.42)/(((BB88*BB112/100)^0.42)+27.13))+0.1</f>
        <v>9.1609239762196584</v>
      </c>
      <c r="BC118" s="139">
        <f t="shared" ca="1" si="220"/>
        <v>11.295105117838016</v>
      </c>
      <c r="BD118" s="139">
        <f t="shared" ca="1" si="220"/>
        <v>7.5921907579162946</v>
      </c>
      <c r="BE118" s="139">
        <f t="shared" ca="1" si="220"/>
        <v>5.365069566480372</v>
      </c>
      <c r="BF118" s="139">
        <f t="shared" ca="1" si="220"/>
        <v>10.0942948938795</v>
      </c>
      <c r="BG118" s="139">
        <f t="shared" ca="1" si="220"/>
        <v>6.0408504203774411</v>
      </c>
      <c r="BH118" s="139">
        <f t="shared" ca="1" si="220"/>
        <v>10.903780064891468</v>
      </c>
      <c r="BI118" s="139">
        <f t="shared" ca="1" si="220"/>
        <v>4.5756402965099481</v>
      </c>
      <c r="BJ118" s="139">
        <f t="shared" ca="1" si="220"/>
        <v>6.2564295120747451</v>
      </c>
      <c r="BK118" s="139">
        <f t="shared" ca="1" si="220"/>
        <v>11.234416505285385</v>
      </c>
      <c r="BL118" s="139">
        <f t="shared" ca="1" si="220"/>
        <v>8.7295191409385993</v>
      </c>
      <c r="BM118" s="139">
        <f t="shared" ca="1" si="220"/>
        <v>9.2419499937655498</v>
      </c>
      <c r="BN118" s="139">
        <f t="shared" ca="1" si="220"/>
        <v>3.854188670401733</v>
      </c>
      <c r="BO118" s="139">
        <f t="shared" ca="1" si="220"/>
        <v>7.5154863219822143</v>
      </c>
      <c r="BP118" s="139">
        <f t="shared" ca="1" si="220"/>
        <v>8.4838365630825265</v>
      </c>
      <c r="BQ118" s="139">
        <f t="shared" ca="1" si="220"/>
        <v>8.828923218614614</v>
      </c>
      <c r="BR118" s="139">
        <f t="shared" ca="1" si="220"/>
        <v>10.073430460340736</v>
      </c>
      <c r="BS118" s="139">
        <f t="shared" ca="1" si="220"/>
        <v>6.0777729637427846</v>
      </c>
      <c r="BT118" s="139">
        <f t="shared" ca="1" si="220"/>
        <v>7.0719723889861559</v>
      </c>
      <c r="BU118" s="139">
        <f t="shared" ca="1" si="220"/>
        <v>7.4937201497058687</v>
      </c>
      <c r="BV118" s="139">
        <f t="shared" ca="1" si="220"/>
        <v>5.5402199388465041</v>
      </c>
      <c r="BW118" s="139">
        <f t="shared" ca="1" si="220"/>
        <v>6.7704772025418096</v>
      </c>
      <c r="BX118" s="139">
        <f t="shared" ca="1" si="220"/>
        <v>11.336164047528868</v>
      </c>
      <c r="BY118" s="139">
        <f t="shared" ca="1" si="220"/>
        <v>10.87273368891651</v>
      </c>
      <c r="BZ118" s="139">
        <f t="shared" ca="1" si="220"/>
        <v>9.4919358786878956</v>
      </c>
      <c r="CA118" s="139">
        <f t="shared" ca="1" si="220"/>
        <v>7.8213734992995079</v>
      </c>
      <c r="CB118" s="139">
        <f t="shared" ca="1" si="220"/>
        <v>7.3707063169683025</v>
      </c>
      <c r="CC118" s="139">
        <f t="shared" ca="1" si="220"/>
        <v>11.29382252638554</v>
      </c>
      <c r="CD118" s="139">
        <f t="shared" ca="1" si="220"/>
        <v>11.329885062629421</v>
      </c>
      <c r="CE118" s="139">
        <f t="shared" ca="1" si="220"/>
        <v>9.8438010485704428</v>
      </c>
      <c r="CF118" s="139">
        <f t="shared" ca="1" si="220"/>
        <v>8.4240308820813823</v>
      </c>
      <c r="CG118" s="139">
        <f t="shared" ca="1" si="220"/>
        <v>4.5355583493134048</v>
      </c>
      <c r="CH118" s="139">
        <f t="shared" ref="CH118:DQ118" ca="1" si="221">((400*(CH88*CH112/100)^0.42)/(((CH88*CH112/100)^0.42)+27.13))+0.1</f>
        <v>7.9078837336452317</v>
      </c>
      <c r="CI118" s="139">
        <f t="shared" ca="1" si="221"/>
        <v>5.4498617717112428</v>
      </c>
      <c r="CJ118" s="139">
        <f t="shared" ca="1" si="221"/>
        <v>6.1579178082099979</v>
      </c>
      <c r="CK118" s="139">
        <f t="shared" ca="1" si="221"/>
        <v>6.5614297392874343</v>
      </c>
      <c r="CL118" s="139">
        <f t="shared" ca="1" si="221"/>
        <v>8.2591232788288131</v>
      </c>
      <c r="CM118" s="139">
        <f t="shared" ca="1" si="221"/>
        <v>6.7533131488443408</v>
      </c>
      <c r="CN118" s="139">
        <f t="shared" ca="1" si="221"/>
        <v>9.4350391456400171</v>
      </c>
      <c r="CO118" s="139">
        <f t="shared" ca="1" si="221"/>
        <v>4.8712576986554845</v>
      </c>
      <c r="CP118" s="139">
        <f t="shared" ca="1" si="221"/>
        <v>9.6958174618579012</v>
      </c>
      <c r="CQ118" s="139">
        <f t="shared" ca="1" si="221"/>
        <v>7.6809494622127579</v>
      </c>
      <c r="CR118" s="139">
        <f t="shared" ca="1" si="221"/>
        <v>3.8253872955017978</v>
      </c>
      <c r="CS118" s="139">
        <f t="shared" ca="1" si="221"/>
        <v>4.6149003586158068</v>
      </c>
      <c r="CT118" s="139">
        <f t="shared" ca="1" si="221"/>
        <v>6.4203961777720311</v>
      </c>
      <c r="CU118" s="139">
        <f t="shared" ca="1" si="221"/>
        <v>5.8584323933161011</v>
      </c>
      <c r="CV118" s="139">
        <f t="shared" ca="1" si="221"/>
        <v>5.9421313911013289</v>
      </c>
      <c r="CW118" s="139">
        <f t="shared" ca="1" si="221"/>
        <v>9.3328660926793034</v>
      </c>
      <c r="CX118" s="139">
        <f t="shared" ca="1" si="221"/>
        <v>8.262290710560622</v>
      </c>
      <c r="CY118" s="139">
        <f t="shared" ca="1" si="221"/>
        <v>5.6265405010199689</v>
      </c>
      <c r="CZ118" s="139">
        <f t="shared" ca="1" si="221"/>
        <v>11.108073484321945</v>
      </c>
      <c r="DA118" s="139">
        <f t="shared" ca="1" si="221"/>
        <v>9.1210052981732126</v>
      </c>
      <c r="DB118" s="139">
        <f t="shared" ca="1" si="221"/>
        <v>3.7465617772605584</v>
      </c>
      <c r="DC118" s="139">
        <f t="shared" ca="1" si="221"/>
        <v>5.2298796936215304</v>
      </c>
      <c r="DD118" s="139">
        <f t="shared" ca="1" si="221"/>
        <v>8.0635899096970256</v>
      </c>
      <c r="DE118" s="139">
        <f t="shared" ca="1" si="221"/>
        <v>4.9110794886093538</v>
      </c>
      <c r="DF118" s="139">
        <f t="shared" ca="1" si="221"/>
        <v>7.463981186105662</v>
      </c>
      <c r="DG118" s="139">
        <f t="shared" ca="1" si="221"/>
        <v>4.6762902604407781</v>
      </c>
      <c r="DH118" s="139">
        <f t="shared" ca="1" si="221"/>
        <v>5.2243830508647191</v>
      </c>
      <c r="DI118" s="139">
        <f t="shared" ca="1" si="221"/>
        <v>10.086093112001157</v>
      </c>
      <c r="DJ118" s="139">
        <f t="shared" ca="1" si="221"/>
        <v>6.7620962495692183</v>
      </c>
      <c r="DK118" s="139">
        <f t="shared" ca="1" si="221"/>
        <v>8.1750719245194556</v>
      </c>
      <c r="DL118" s="139">
        <f t="shared" ca="1" si="221"/>
        <v>4.6343483144837805</v>
      </c>
      <c r="DM118" s="139">
        <f t="shared" ca="1" si="221"/>
        <v>8.412571190628416</v>
      </c>
      <c r="DN118" s="139">
        <f t="shared" ca="1" si="221"/>
        <v>9.5018212099945174</v>
      </c>
      <c r="DO118" s="139">
        <f t="shared" ca="1" si="221"/>
        <v>6.0812565294510765</v>
      </c>
      <c r="DP118" s="139">
        <f t="shared" ca="1" si="221"/>
        <v>7.2420770152225842</v>
      </c>
      <c r="DQ118" s="139">
        <f t="shared" ca="1" si="221"/>
        <v>5.7044744115871664</v>
      </c>
      <c r="DR118" s="136"/>
      <c r="EL118" s="128">
        <v>493</v>
      </c>
      <c r="EM118" s="237">
        <f ca="1">IF(Calculator!$C$3,OFFSET('SPD Library'!B118,0,Calculator!$C$3-1),Calculator!C119)</f>
        <v>0.29681999999999997</v>
      </c>
      <c r="EN118" s="127">
        <f ca="1">RefCalc!B118</f>
        <v>0.88551504208056309</v>
      </c>
      <c r="EO118" s="127">
        <f ca="1">RefCalc!F118</f>
        <v>1.0249674507685818</v>
      </c>
    </row>
    <row r="119" spans="21:145" ht="13.5" customHeight="1">
      <c r="U119" s="138" t="s">
        <v>113</v>
      </c>
      <c r="V119" s="139">
        <f t="shared" ref="V119:BA119" ca="1" si="222">((400*(V88*V113/100)^0.42)/(((V88*V113/100)^0.42)+27.13))+0.1</f>
        <v>13.047210500554204</v>
      </c>
      <c r="W119" s="139">
        <f t="shared" ca="1" si="222"/>
        <v>10.739292808186519</v>
      </c>
      <c r="X119" s="139">
        <f t="shared" ca="1" si="222"/>
        <v>7.2200408424219127</v>
      </c>
      <c r="Y119" s="139">
        <f t="shared" ca="1" si="222"/>
        <v>3.9114200943151625</v>
      </c>
      <c r="Z119" s="139">
        <f t="shared" ca="1" si="222"/>
        <v>8.0186189123768941</v>
      </c>
      <c r="AA119" s="139">
        <f t="shared" ca="1" si="222"/>
        <v>5.1330852306033377</v>
      </c>
      <c r="AB119" s="139">
        <f t="shared" ca="1" si="222"/>
        <v>5.6702430976644767</v>
      </c>
      <c r="AC119" s="139">
        <f t="shared" ca="1" si="222"/>
        <v>4.0386626394275407</v>
      </c>
      <c r="AD119" s="139">
        <f t="shared" ca="1" si="222"/>
        <v>4.0855821514914243</v>
      </c>
      <c r="AE119" s="139">
        <f t="shared" ca="1" si="222"/>
        <v>3.7909835881765939</v>
      </c>
      <c r="AF119" s="139">
        <f t="shared" ca="1" si="222"/>
        <v>6.5707906700833076</v>
      </c>
      <c r="AG119" s="139">
        <f t="shared" ca="1" si="222"/>
        <v>4.5450633162195819</v>
      </c>
      <c r="AH119" s="139">
        <f t="shared" ca="1" si="222"/>
        <v>4.8821285941691093</v>
      </c>
      <c r="AI119" s="139">
        <f t="shared" ca="1" si="222"/>
        <v>3.7906249193456567</v>
      </c>
      <c r="AJ119" s="139">
        <f t="shared" ca="1" si="222"/>
        <v>8.588679804435964</v>
      </c>
      <c r="AK119" s="139">
        <f t="shared" ca="1" si="222"/>
        <v>7.480188461278992</v>
      </c>
      <c r="AL119" s="139">
        <f t="shared" ca="1" si="222"/>
        <v>3.9688337183161213</v>
      </c>
      <c r="AM119" s="139">
        <f t="shared" ca="1" si="222"/>
        <v>4.1386664336869696</v>
      </c>
      <c r="AN119" s="139">
        <f t="shared" ca="1" si="222"/>
        <v>5.3618415505485082</v>
      </c>
      <c r="AO119" s="139">
        <f t="shared" ca="1" si="222"/>
        <v>5.609489318891705</v>
      </c>
      <c r="AP119" s="139">
        <f t="shared" ca="1" si="222"/>
        <v>3.7661170323187569</v>
      </c>
      <c r="AQ119" s="139">
        <f t="shared" ca="1" si="222"/>
        <v>6.4580396617754854</v>
      </c>
      <c r="AR119" s="139">
        <f t="shared" ca="1" si="222"/>
        <v>5.2224675889930747</v>
      </c>
      <c r="AS119" s="139">
        <f t="shared" ca="1" si="222"/>
        <v>10.133452092973583</v>
      </c>
      <c r="AT119" s="139">
        <f t="shared" ca="1" si="222"/>
        <v>7.9408054324312465</v>
      </c>
      <c r="AU119" s="139">
        <f t="shared" ca="1" si="222"/>
        <v>4.0530113600518227</v>
      </c>
      <c r="AV119" s="139">
        <f t="shared" ca="1" si="222"/>
        <v>6.8192090943993664</v>
      </c>
      <c r="AW119" s="139">
        <f t="shared" ca="1" si="222"/>
        <v>7.2750337130509912</v>
      </c>
      <c r="AX119" s="139">
        <f t="shared" ca="1" si="222"/>
        <v>3.7960846531246211</v>
      </c>
      <c r="AY119" s="139">
        <f t="shared" ca="1" si="222"/>
        <v>6.3104708708738366</v>
      </c>
      <c r="AZ119" s="139">
        <f t="shared" ca="1" si="222"/>
        <v>5.6634876328681614</v>
      </c>
      <c r="BA119" s="139">
        <f t="shared" ca="1" si="222"/>
        <v>6.6038164250867561</v>
      </c>
      <c r="BB119" s="139">
        <f t="shared" ref="BB119:CG119" ca="1" si="223">((400*(BB88*BB113/100)^0.42)/(((BB88*BB113/100)^0.42)+27.13))+0.1</f>
        <v>4.6161558093390465</v>
      </c>
      <c r="BC119" s="139">
        <f t="shared" ca="1" si="223"/>
        <v>8.5356429355058712</v>
      </c>
      <c r="BD119" s="139">
        <f t="shared" ca="1" si="223"/>
        <v>3.9979200446746539</v>
      </c>
      <c r="BE119" s="139">
        <f t="shared" ca="1" si="223"/>
        <v>3.9123150973832921</v>
      </c>
      <c r="BF119" s="139">
        <f t="shared" ca="1" si="223"/>
        <v>9.2303505403130224</v>
      </c>
      <c r="BG119" s="139">
        <f t="shared" ca="1" si="223"/>
        <v>4.0755983648514249</v>
      </c>
      <c r="BH119" s="139">
        <f t="shared" ca="1" si="223"/>
        <v>8.5547245972884749</v>
      </c>
      <c r="BI119" s="139">
        <f t="shared" ca="1" si="223"/>
        <v>3.9992282163851183</v>
      </c>
      <c r="BJ119" s="139">
        <f t="shared" ca="1" si="223"/>
        <v>4.9388910970076934</v>
      </c>
      <c r="BK119" s="139">
        <f t="shared" ca="1" si="223"/>
        <v>10.200168087370699</v>
      </c>
      <c r="BL119" s="139">
        <f t="shared" ca="1" si="223"/>
        <v>4.7495869447281045</v>
      </c>
      <c r="BM119" s="139">
        <f t="shared" ca="1" si="223"/>
        <v>4.8671604873737051</v>
      </c>
      <c r="BN119" s="139">
        <f t="shared" ca="1" si="223"/>
        <v>3.7690359566552201</v>
      </c>
      <c r="BO119" s="139">
        <f t="shared" ca="1" si="223"/>
        <v>4.8520286980154328</v>
      </c>
      <c r="BP119" s="139">
        <f t="shared" ca="1" si="223"/>
        <v>6.3699636756749083</v>
      </c>
      <c r="BQ119" s="139">
        <f t="shared" ca="1" si="223"/>
        <v>7.3093135996692427</v>
      </c>
      <c r="BR119" s="139">
        <f t="shared" ca="1" si="223"/>
        <v>7.7289956714779731</v>
      </c>
      <c r="BS119" s="139">
        <f t="shared" ca="1" si="223"/>
        <v>4.3789452271232863</v>
      </c>
      <c r="BT119" s="139">
        <f t="shared" ca="1" si="223"/>
        <v>6.0160736732337625</v>
      </c>
      <c r="BU119" s="139">
        <f t="shared" ca="1" si="223"/>
        <v>6.6090108634333937</v>
      </c>
      <c r="BV119" s="139">
        <f t="shared" ca="1" si="223"/>
        <v>4.4673838772313612</v>
      </c>
      <c r="BW119" s="139">
        <f t="shared" ca="1" si="223"/>
        <v>5.6118850896299941</v>
      </c>
      <c r="BX119" s="139">
        <f t="shared" ca="1" si="223"/>
        <v>10.987562135057839</v>
      </c>
      <c r="BY119" s="139">
        <f t="shared" ca="1" si="223"/>
        <v>10.600712574281049</v>
      </c>
      <c r="BZ119" s="139">
        <f t="shared" ca="1" si="223"/>
        <v>9.0226075787567943</v>
      </c>
      <c r="CA119" s="139">
        <f t="shared" ca="1" si="223"/>
        <v>7.3260757045562643</v>
      </c>
      <c r="CB119" s="139">
        <f t="shared" ca="1" si="223"/>
        <v>7.1280400378555395</v>
      </c>
      <c r="CC119" s="139">
        <f t="shared" ca="1" si="223"/>
        <v>11.253826211632605</v>
      </c>
      <c r="CD119" s="139">
        <f t="shared" ca="1" si="223"/>
        <v>11.361101046430006</v>
      </c>
      <c r="CE119" s="139">
        <f t="shared" ca="1" si="223"/>
        <v>10.00595368822029</v>
      </c>
      <c r="CF119" s="139">
        <f t="shared" ca="1" si="223"/>
        <v>8.4313566304732248</v>
      </c>
      <c r="CG119" s="139">
        <f t="shared" ca="1" si="223"/>
        <v>4.5376870629078407</v>
      </c>
      <c r="CH119" s="139">
        <f t="shared" ref="CH119:DQ119" ca="1" si="224">((400*(CH88*CH113/100)^0.42)/(((CH88*CH113/100)^0.42)+27.13))+0.1</f>
        <v>8.6695606756818417</v>
      </c>
      <c r="CI119" s="139">
        <f t="shared" ca="1" si="224"/>
        <v>5.8271449318134394</v>
      </c>
      <c r="CJ119" s="139">
        <f t="shared" ca="1" si="224"/>
        <v>7.0974918719852695</v>
      </c>
      <c r="CK119" s="139">
        <f t="shared" ca="1" si="224"/>
        <v>7.6750156204882556</v>
      </c>
      <c r="CL119" s="139">
        <f t="shared" ca="1" si="224"/>
        <v>9.2146190116946247</v>
      </c>
      <c r="CM119" s="139">
        <f t="shared" ca="1" si="224"/>
        <v>7.2951886195807729</v>
      </c>
      <c r="CN119" s="139">
        <f t="shared" ca="1" si="224"/>
        <v>11.074718317438125</v>
      </c>
      <c r="CO119" s="139">
        <f t="shared" ca="1" si="224"/>
        <v>6.1057487542401523</v>
      </c>
      <c r="CP119" s="139">
        <f t="shared" ca="1" si="224"/>
        <v>10.126194547924365</v>
      </c>
      <c r="CQ119" s="139">
        <f t="shared" ca="1" si="224"/>
        <v>9.9468796875763505</v>
      </c>
      <c r="CR119" s="139">
        <f t="shared" ca="1" si="224"/>
        <v>3.9221389212560758</v>
      </c>
      <c r="CS119" s="139">
        <f t="shared" ca="1" si="224"/>
        <v>6.0138649945367</v>
      </c>
      <c r="CT119" s="139">
        <f t="shared" ca="1" si="224"/>
        <v>9.3588363654839917</v>
      </c>
      <c r="CU119" s="139">
        <f t="shared" ca="1" si="224"/>
        <v>7.6396434183332858</v>
      </c>
      <c r="CV119" s="139">
        <f t="shared" ca="1" si="224"/>
        <v>8.7845272487123633</v>
      </c>
      <c r="CW119" s="139">
        <f t="shared" ca="1" si="224"/>
        <v>10.904815027742373</v>
      </c>
      <c r="CX119" s="139">
        <f t="shared" ca="1" si="224"/>
        <v>10.239808562918586</v>
      </c>
      <c r="CY119" s="139">
        <f t="shared" ca="1" si="224"/>
        <v>8.2379107279678703</v>
      </c>
      <c r="CZ119" s="139">
        <f t="shared" ca="1" si="224"/>
        <v>11.778525588506048</v>
      </c>
      <c r="DA119" s="139">
        <f t="shared" ca="1" si="224"/>
        <v>10.477890332907304</v>
      </c>
      <c r="DB119" s="139">
        <f t="shared" ca="1" si="224"/>
        <v>4.1308199330314919</v>
      </c>
      <c r="DC119" s="139">
        <f t="shared" ca="1" si="224"/>
        <v>6.09257238360291</v>
      </c>
      <c r="DD119" s="139">
        <f t="shared" ca="1" si="224"/>
        <v>10.239757608877376</v>
      </c>
      <c r="DE119" s="139">
        <f t="shared" ca="1" si="224"/>
        <v>6.9514300603190922</v>
      </c>
      <c r="DF119" s="139">
        <f t="shared" ca="1" si="224"/>
        <v>9.4497580347878767</v>
      </c>
      <c r="DG119" s="139">
        <f t="shared" ca="1" si="224"/>
        <v>6.2456616063253225</v>
      </c>
      <c r="DH119" s="139">
        <f t="shared" ca="1" si="224"/>
        <v>7.0929224902605004</v>
      </c>
      <c r="DI119" s="139">
        <f t="shared" ca="1" si="224"/>
        <v>10.146926236630307</v>
      </c>
      <c r="DJ119" s="139">
        <f t="shared" ca="1" si="224"/>
        <v>7.6955009349779608</v>
      </c>
      <c r="DK119" s="139">
        <f t="shared" ca="1" si="224"/>
        <v>8.9005435985093833</v>
      </c>
      <c r="DL119" s="139">
        <f t="shared" ca="1" si="224"/>
        <v>5.773071448091085</v>
      </c>
      <c r="DM119" s="139">
        <f t="shared" ca="1" si="224"/>
        <v>9.2390841248239362</v>
      </c>
      <c r="DN119" s="139">
        <f t="shared" ca="1" si="224"/>
        <v>10.272044615418197</v>
      </c>
      <c r="DO119" s="139">
        <f t="shared" ca="1" si="224"/>
        <v>6.9538309533087155</v>
      </c>
      <c r="DP119" s="139">
        <f t="shared" ca="1" si="224"/>
        <v>8.1634629180102287</v>
      </c>
      <c r="DQ119" s="139">
        <f t="shared" ca="1" si="224"/>
        <v>6.6690490281472457</v>
      </c>
      <c r="DR119" s="136"/>
      <c r="EL119" s="128">
        <v>494</v>
      </c>
      <c r="EM119" s="237">
        <f ca="1">IF(Calculator!$C$3,OFFSET('SPD Library'!B119,0,Calculator!$C$3-1),Calculator!C120)</f>
        <v>0.29553000000000001</v>
      </c>
      <c r="EN119" s="127">
        <f ca="1">RefCalc!B119</f>
        <v>0.88166653320554156</v>
      </c>
      <c r="EO119" s="127">
        <f ca="1">RefCalc!F119</f>
        <v>1.0256223373107867</v>
      </c>
    </row>
    <row r="120" spans="21:145" ht="13.5" customHeight="1">
      <c r="U120" s="138" t="s">
        <v>114</v>
      </c>
      <c r="V120" s="139">
        <f t="shared" ref="V120:BA120" ca="1" si="225">((400*(V88*V114/100)^0.42)/(((V88*V114/100)^0.42)+27.13))+0.1</f>
        <v>13.047263118560837</v>
      </c>
      <c r="W120" s="139">
        <f t="shared" ca="1" si="225"/>
        <v>13.047263118560837</v>
      </c>
      <c r="X120" s="139">
        <f t="shared" ca="1" si="225"/>
        <v>13.047263118560837</v>
      </c>
      <c r="Y120" s="139">
        <f t="shared" ca="1" si="225"/>
        <v>13.047263118560837</v>
      </c>
      <c r="Z120" s="139">
        <f t="shared" ca="1" si="225"/>
        <v>13.047263118560837</v>
      </c>
      <c r="AA120" s="139">
        <f t="shared" ca="1" si="225"/>
        <v>13.047263118560837</v>
      </c>
      <c r="AB120" s="139">
        <f t="shared" ca="1" si="225"/>
        <v>13.047263118560837</v>
      </c>
      <c r="AC120" s="139">
        <f t="shared" ca="1" si="225"/>
        <v>13.047263118560837</v>
      </c>
      <c r="AD120" s="139">
        <f t="shared" ca="1" si="225"/>
        <v>13.047263118560837</v>
      </c>
      <c r="AE120" s="139">
        <f t="shared" ca="1" si="225"/>
        <v>13.047263118560837</v>
      </c>
      <c r="AF120" s="139">
        <f t="shared" ca="1" si="225"/>
        <v>13.047263118560837</v>
      </c>
      <c r="AG120" s="139">
        <f t="shared" ca="1" si="225"/>
        <v>13.047263118560837</v>
      </c>
      <c r="AH120" s="139">
        <f t="shared" ca="1" si="225"/>
        <v>13.047263118560837</v>
      </c>
      <c r="AI120" s="139">
        <f t="shared" ca="1" si="225"/>
        <v>13.047263118560837</v>
      </c>
      <c r="AJ120" s="139">
        <f t="shared" ca="1" si="225"/>
        <v>13.047263118560837</v>
      </c>
      <c r="AK120" s="139">
        <f t="shared" ca="1" si="225"/>
        <v>13.047263118560837</v>
      </c>
      <c r="AL120" s="139">
        <f t="shared" ca="1" si="225"/>
        <v>13.047263118560837</v>
      </c>
      <c r="AM120" s="139">
        <f t="shared" ca="1" si="225"/>
        <v>13.047263118560837</v>
      </c>
      <c r="AN120" s="139">
        <f t="shared" ca="1" si="225"/>
        <v>13.047263118560837</v>
      </c>
      <c r="AO120" s="139">
        <f t="shared" ca="1" si="225"/>
        <v>13.047263118560837</v>
      </c>
      <c r="AP120" s="139">
        <f t="shared" ca="1" si="225"/>
        <v>13.047263118560837</v>
      </c>
      <c r="AQ120" s="139">
        <f t="shared" ca="1" si="225"/>
        <v>13.047263118560837</v>
      </c>
      <c r="AR120" s="139">
        <f t="shared" ca="1" si="225"/>
        <v>13.047263118560837</v>
      </c>
      <c r="AS120" s="139">
        <f t="shared" ca="1" si="225"/>
        <v>13.047263118560837</v>
      </c>
      <c r="AT120" s="139">
        <f t="shared" ca="1" si="225"/>
        <v>13.047263118560837</v>
      </c>
      <c r="AU120" s="139">
        <f t="shared" ca="1" si="225"/>
        <v>13.047263118560837</v>
      </c>
      <c r="AV120" s="139">
        <f t="shared" ca="1" si="225"/>
        <v>13.047263118560837</v>
      </c>
      <c r="AW120" s="139">
        <f t="shared" ca="1" si="225"/>
        <v>13.047263118560837</v>
      </c>
      <c r="AX120" s="139">
        <f t="shared" ca="1" si="225"/>
        <v>13.047263118560837</v>
      </c>
      <c r="AY120" s="139">
        <f t="shared" ca="1" si="225"/>
        <v>13.047263118560837</v>
      </c>
      <c r="AZ120" s="139">
        <f t="shared" ca="1" si="225"/>
        <v>13.047263118560837</v>
      </c>
      <c r="BA120" s="139">
        <f t="shared" ca="1" si="225"/>
        <v>13.047263118560837</v>
      </c>
      <c r="BB120" s="139">
        <f t="shared" ref="BB120:CG120" ca="1" si="226">((400*(BB88*BB114/100)^0.42)/(((BB88*BB114/100)^0.42)+27.13))+0.1</f>
        <v>13.047263118560837</v>
      </c>
      <c r="BC120" s="139">
        <f t="shared" ca="1" si="226"/>
        <v>13.047263118560837</v>
      </c>
      <c r="BD120" s="139">
        <f t="shared" ca="1" si="226"/>
        <v>13.047263118560837</v>
      </c>
      <c r="BE120" s="139">
        <f t="shared" ca="1" si="226"/>
        <v>13.047263118560837</v>
      </c>
      <c r="BF120" s="139">
        <f t="shared" ca="1" si="226"/>
        <v>13.047263118560837</v>
      </c>
      <c r="BG120" s="139">
        <f t="shared" ca="1" si="226"/>
        <v>13.047263118560837</v>
      </c>
      <c r="BH120" s="139">
        <f t="shared" ca="1" si="226"/>
        <v>13.047263118560837</v>
      </c>
      <c r="BI120" s="139">
        <f t="shared" ca="1" si="226"/>
        <v>13.047263118560837</v>
      </c>
      <c r="BJ120" s="139">
        <f t="shared" ca="1" si="226"/>
        <v>13.047263118560837</v>
      </c>
      <c r="BK120" s="139">
        <f t="shared" ca="1" si="226"/>
        <v>13.047263118560837</v>
      </c>
      <c r="BL120" s="139">
        <f t="shared" ca="1" si="226"/>
        <v>13.047263118560837</v>
      </c>
      <c r="BM120" s="139">
        <f t="shared" ca="1" si="226"/>
        <v>13.047263118560837</v>
      </c>
      <c r="BN120" s="139">
        <f t="shared" ca="1" si="226"/>
        <v>13.047263118560837</v>
      </c>
      <c r="BO120" s="139">
        <f t="shared" ca="1" si="226"/>
        <v>13.047263118560837</v>
      </c>
      <c r="BP120" s="139">
        <f t="shared" ca="1" si="226"/>
        <v>13.047263118560837</v>
      </c>
      <c r="BQ120" s="139">
        <f t="shared" ca="1" si="226"/>
        <v>13.047263118560837</v>
      </c>
      <c r="BR120" s="139">
        <f t="shared" ca="1" si="226"/>
        <v>13.047263118560837</v>
      </c>
      <c r="BS120" s="139">
        <f t="shared" ca="1" si="226"/>
        <v>13.047263118560837</v>
      </c>
      <c r="BT120" s="139">
        <f t="shared" ca="1" si="226"/>
        <v>13.047263118560837</v>
      </c>
      <c r="BU120" s="139">
        <f t="shared" ca="1" si="226"/>
        <v>13.047263118560837</v>
      </c>
      <c r="BV120" s="139">
        <f t="shared" ca="1" si="226"/>
        <v>13.047263118560837</v>
      </c>
      <c r="BW120" s="139">
        <f t="shared" ca="1" si="226"/>
        <v>13.047263118560837</v>
      </c>
      <c r="BX120" s="139">
        <f t="shared" ca="1" si="226"/>
        <v>13.047263118560837</v>
      </c>
      <c r="BY120" s="139">
        <f t="shared" ca="1" si="226"/>
        <v>13.047263118560837</v>
      </c>
      <c r="BZ120" s="139">
        <f t="shared" ca="1" si="226"/>
        <v>13.047263118560837</v>
      </c>
      <c r="CA120" s="139">
        <f t="shared" ca="1" si="226"/>
        <v>13.047263118560837</v>
      </c>
      <c r="CB120" s="139">
        <f t="shared" ca="1" si="226"/>
        <v>13.047263118560837</v>
      </c>
      <c r="CC120" s="139">
        <f t="shared" ca="1" si="226"/>
        <v>13.047263118560837</v>
      </c>
      <c r="CD120" s="139">
        <f t="shared" ca="1" si="226"/>
        <v>13.047263118560837</v>
      </c>
      <c r="CE120" s="139">
        <f t="shared" ca="1" si="226"/>
        <v>13.047263118560837</v>
      </c>
      <c r="CF120" s="139">
        <f t="shared" ca="1" si="226"/>
        <v>13.047263118560837</v>
      </c>
      <c r="CG120" s="139">
        <f t="shared" ca="1" si="226"/>
        <v>13.047263118560837</v>
      </c>
      <c r="CH120" s="139">
        <f t="shared" ref="CH120:DQ120" ca="1" si="227">((400*(CH88*CH114/100)^0.42)/(((CH88*CH114/100)^0.42)+27.13))+0.1</f>
        <v>13.047263118560837</v>
      </c>
      <c r="CI120" s="139">
        <f t="shared" ca="1" si="227"/>
        <v>13.047263118560837</v>
      </c>
      <c r="CJ120" s="139">
        <f t="shared" ca="1" si="227"/>
        <v>13.047263118560837</v>
      </c>
      <c r="CK120" s="139">
        <f t="shared" ca="1" si="227"/>
        <v>13.047263118560837</v>
      </c>
      <c r="CL120" s="139">
        <f t="shared" ca="1" si="227"/>
        <v>13.047263118560837</v>
      </c>
      <c r="CM120" s="139">
        <f t="shared" ca="1" si="227"/>
        <v>13.047263118560837</v>
      </c>
      <c r="CN120" s="139">
        <f t="shared" ca="1" si="227"/>
        <v>13.047263118560837</v>
      </c>
      <c r="CO120" s="139">
        <f t="shared" ca="1" si="227"/>
        <v>13.047263118560837</v>
      </c>
      <c r="CP120" s="139">
        <f t="shared" ca="1" si="227"/>
        <v>13.047263118560837</v>
      </c>
      <c r="CQ120" s="139">
        <f t="shared" ca="1" si="227"/>
        <v>13.047263118560837</v>
      </c>
      <c r="CR120" s="139">
        <f t="shared" ca="1" si="227"/>
        <v>13.047263118560837</v>
      </c>
      <c r="CS120" s="139">
        <f t="shared" ca="1" si="227"/>
        <v>13.047263118560837</v>
      </c>
      <c r="CT120" s="139">
        <f t="shared" ca="1" si="227"/>
        <v>13.047263118560837</v>
      </c>
      <c r="CU120" s="139">
        <f t="shared" ca="1" si="227"/>
        <v>13.047263118560837</v>
      </c>
      <c r="CV120" s="139">
        <f t="shared" ca="1" si="227"/>
        <v>13.047263118560837</v>
      </c>
      <c r="CW120" s="139">
        <f t="shared" ca="1" si="227"/>
        <v>13.047263118560837</v>
      </c>
      <c r="CX120" s="139">
        <f t="shared" ca="1" si="227"/>
        <v>13.047263118560837</v>
      </c>
      <c r="CY120" s="139">
        <f t="shared" ca="1" si="227"/>
        <v>13.047263118560837</v>
      </c>
      <c r="CZ120" s="139">
        <f t="shared" ca="1" si="227"/>
        <v>13.047263118560837</v>
      </c>
      <c r="DA120" s="139">
        <f t="shared" ca="1" si="227"/>
        <v>13.047263118560837</v>
      </c>
      <c r="DB120" s="139">
        <f t="shared" ca="1" si="227"/>
        <v>13.047263118560837</v>
      </c>
      <c r="DC120" s="139">
        <f t="shared" ca="1" si="227"/>
        <v>13.047263118560837</v>
      </c>
      <c r="DD120" s="139">
        <f t="shared" ca="1" si="227"/>
        <v>13.047263118560837</v>
      </c>
      <c r="DE120" s="139">
        <f t="shared" ca="1" si="227"/>
        <v>13.047263118560837</v>
      </c>
      <c r="DF120" s="139">
        <f t="shared" ca="1" si="227"/>
        <v>13.047263118560837</v>
      </c>
      <c r="DG120" s="139">
        <f t="shared" ca="1" si="227"/>
        <v>13.047263118560837</v>
      </c>
      <c r="DH120" s="139">
        <f t="shared" ca="1" si="227"/>
        <v>13.047263118560837</v>
      </c>
      <c r="DI120" s="139">
        <f t="shared" ca="1" si="227"/>
        <v>13.047263118560837</v>
      </c>
      <c r="DJ120" s="139">
        <f t="shared" ca="1" si="227"/>
        <v>13.047263118560837</v>
      </c>
      <c r="DK120" s="139">
        <f t="shared" ca="1" si="227"/>
        <v>13.047263118560837</v>
      </c>
      <c r="DL120" s="139">
        <f t="shared" ca="1" si="227"/>
        <v>13.047263118560837</v>
      </c>
      <c r="DM120" s="139">
        <f t="shared" ca="1" si="227"/>
        <v>13.047263118560837</v>
      </c>
      <c r="DN120" s="139">
        <f t="shared" ca="1" si="227"/>
        <v>13.047263118560837</v>
      </c>
      <c r="DO120" s="139">
        <f t="shared" ca="1" si="227"/>
        <v>13.047263118560837</v>
      </c>
      <c r="DP120" s="139">
        <f t="shared" ca="1" si="227"/>
        <v>13.047263118560837</v>
      </c>
      <c r="DQ120" s="139">
        <f t="shared" ca="1" si="227"/>
        <v>13.047263118560837</v>
      </c>
      <c r="DR120" s="136"/>
      <c r="EL120" s="128">
        <v>495</v>
      </c>
      <c r="EM120" s="237">
        <f ca="1">IF(Calculator!$C$3,OFFSET('SPD Library'!B120,0,Calculator!$C$3-1),Calculator!C121)</f>
        <v>0.29425000000000001</v>
      </c>
      <c r="EN120" s="127">
        <f ca="1">RefCalc!B120</f>
        <v>0.87784785773265195</v>
      </c>
      <c r="EO120" s="127">
        <f ca="1">RefCalc!F120</f>
        <v>1.0262772238529914</v>
      </c>
    </row>
    <row r="121" spans="21:145" ht="13.5" customHeight="1">
      <c r="U121" s="138" t="s">
        <v>115</v>
      </c>
      <c r="V121" s="139">
        <f t="shared" ref="V121:BA121" ca="1" si="228">((400*(V88*V115/100)^0.42)/(((V88*V115/100)^0.42)+27.13))+0.1</f>
        <v>13.047210500554204</v>
      </c>
      <c r="W121" s="139">
        <f t="shared" ca="1" si="228"/>
        <v>13.047210500554204</v>
      </c>
      <c r="X121" s="139">
        <f t="shared" ca="1" si="228"/>
        <v>13.047210500554204</v>
      </c>
      <c r="Y121" s="139">
        <f t="shared" ca="1" si="228"/>
        <v>13.047210500554204</v>
      </c>
      <c r="Z121" s="139">
        <f t="shared" ca="1" si="228"/>
        <v>13.047210500554204</v>
      </c>
      <c r="AA121" s="139">
        <f t="shared" ca="1" si="228"/>
        <v>13.047210500554204</v>
      </c>
      <c r="AB121" s="139">
        <f t="shared" ca="1" si="228"/>
        <v>13.047210500554204</v>
      </c>
      <c r="AC121" s="139">
        <f t="shared" ca="1" si="228"/>
        <v>13.047210500554204</v>
      </c>
      <c r="AD121" s="139">
        <f t="shared" ca="1" si="228"/>
        <v>13.047210500554204</v>
      </c>
      <c r="AE121" s="139">
        <f t="shared" ca="1" si="228"/>
        <v>13.047210500554204</v>
      </c>
      <c r="AF121" s="139">
        <f t="shared" ca="1" si="228"/>
        <v>13.047210500554204</v>
      </c>
      <c r="AG121" s="139">
        <f t="shared" ca="1" si="228"/>
        <v>13.047210500554204</v>
      </c>
      <c r="AH121" s="139">
        <f t="shared" ca="1" si="228"/>
        <v>13.047210500554204</v>
      </c>
      <c r="AI121" s="139">
        <f t="shared" ca="1" si="228"/>
        <v>13.047210500554204</v>
      </c>
      <c r="AJ121" s="139">
        <f t="shared" ca="1" si="228"/>
        <v>13.047210500554204</v>
      </c>
      <c r="AK121" s="139">
        <f t="shared" ca="1" si="228"/>
        <v>13.047210500554204</v>
      </c>
      <c r="AL121" s="139">
        <f t="shared" ca="1" si="228"/>
        <v>13.047210500554204</v>
      </c>
      <c r="AM121" s="139">
        <f t="shared" ca="1" si="228"/>
        <v>13.047210500554204</v>
      </c>
      <c r="AN121" s="139">
        <f t="shared" ca="1" si="228"/>
        <v>13.047210500554204</v>
      </c>
      <c r="AO121" s="139">
        <f t="shared" ca="1" si="228"/>
        <v>13.047210500554204</v>
      </c>
      <c r="AP121" s="139">
        <f t="shared" ca="1" si="228"/>
        <v>13.047210500554204</v>
      </c>
      <c r="AQ121" s="139">
        <f t="shared" ca="1" si="228"/>
        <v>13.047210500554204</v>
      </c>
      <c r="AR121" s="139">
        <f t="shared" ca="1" si="228"/>
        <v>13.047210500554204</v>
      </c>
      <c r="AS121" s="139">
        <f t="shared" ca="1" si="228"/>
        <v>13.047210500554204</v>
      </c>
      <c r="AT121" s="139">
        <f t="shared" ca="1" si="228"/>
        <v>13.047210500554204</v>
      </c>
      <c r="AU121" s="139">
        <f t="shared" ca="1" si="228"/>
        <v>13.047210500554204</v>
      </c>
      <c r="AV121" s="139">
        <f t="shared" ca="1" si="228"/>
        <v>13.047210500554204</v>
      </c>
      <c r="AW121" s="139">
        <f t="shared" ca="1" si="228"/>
        <v>13.047210500554204</v>
      </c>
      <c r="AX121" s="139">
        <f t="shared" ca="1" si="228"/>
        <v>13.047210500554204</v>
      </c>
      <c r="AY121" s="139">
        <f t="shared" ca="1" si="228"/>
        <v>13.047210500554204</v>
      </c>
      <c r="AZ121" s="139">
        <f t="shared" ca="1" si="228"/>
        <v>13.047210500554204</v>
      </c>
      <c r="BA121" s="139">
        <f t="shared" ca="1" si="228"/>
        <v>13.047210500554204</v>
      </c>
      <c r="BB121" s="139">
        <f t="shared" ref="BB121:CG121" ca="1" si="229">((400*(BB88*BB115/100)^0.42)/(((BB88*BB115/100)^0.42)+27.13))+0.1</f>
        <v>13.047210500554204</v>
      </c>
      <c r="BC121" s="139">
        <f t="shared" ca="1" si="229"/>
        <v>13.047210500554204</v>
      </c>
      <c r="BD121" s="139">
        <f t="shared" ca="1" si="229"/>
        <v>13.047210500554204</v>
      </c>
      <c r="BE121" s="139">
        <f t="shared" ca="1" si="229"/>
        <v>13.047210500554204</v>
      </c>
      <c r="BF121" s="139">
        <f t="shared" ca="1" si="229"/>
        <v>13.047210500554204</v>
      </c>
      <c r="BG121" s="139">
        <f t="shared" ca="1" si="229"/>
        <v>13.047210500554204</v>
      </c>
      <c r="BH121" s="139">
        <f t="shared" ca="1" si="229"/>
        <v>13.047210500554204</v>
      </c>
      <c r="BI121" s="139">
        <f t="shared" ca="1" si="229"/>
        <v>13.047210500554204</v>
      </c>
      <c r="BJ121" s="139">
        <f t="shared" ca="1" si="229"/>
        <v>13.047210500554204</v>
      </c>
      <c r="BK121" s="139">
        <f t="shared" ca="1" si="229"/>
        <v>13.047210500554204</v>
      </c>
      <c r="BL121" s="139">
        <f t="shared" ca="1" si="229"/>
        <v>13.047210500554204</v>
      </c>
      <c r="BM121" s="139">
        <f t="shared" ca="1" si="229"/>
        <v>13.047210500554204</v>
      </c>
      <c r="BN121" s="139">
        <f t="shared" ca="1" si="229"/>
        <v>13.047210500554204</v>
      </c>
      <c r="BO121" s="139">
        <f t="shared" ca="1" si="229"/>
        <v>13.047210500554204</v>
      </c>
      <c r="BP121" s="139">
        <f t="shared" ca="1" si="229"/>
        <v>13.047210500554204</v>
      </c>
      <c r="BQ121" s="139">
        <f t="shared" ca="1" si="229"/>
        <v>13.047210500554204</v>
      </c>
      <c r="BR121" s="139">
        <f t="shared" ca="1" si="229"/>
        <v>13.047210500554204</v>
      </c>
      <c r="BS121" s="139">
        <f t="shared" ca="1" si="229"/>
        <v>13.047210500554204</v>
      </c>
      <c r="BT121" s="139">
        <f t="shared" ca="1" si="229"/>
        <v>13.047210500554204</v>
      </c>
      <c r="BU121" s="139">
        <f t="shared" ca="1" si="229"/>
        <v>13.047210500554204</v>
      </c>
      <c r="BV121" s="139">
        <f t="shared" ca="1" si="229"/>
        <v>13.047210500554204</v>
      </c>
      <c r="BW121" s="139">
        <f t="shared" ca="1" si="229"/>
        <v>13.047210500554204</v>
      </c>
      <c r="BX121" s="139">
        <f t="shared" ca="1" si="229"/>
        <v>13.047210500554204</v>
      </c>
      <c r="BY121" s="139">
        <f t="shared" ca="1" si="229"/>
        <v>13.047210500554204</v>
      </c>
      <c r="BZ121" s="139">
        <f t="shared" ca="1" si="229"/>
        <v>13.047210500554204</v>
      </c>
      <c r="CA121" s="139">
        <f t="shared" ca="1" si="229"/>
        <v>13.047210500554204</v>
      </c>
      <c r="CB121" s="139">
        <f t="shared" ca="1" si="229"/>
        <v>13.047210500554204</v>
      </c>
      <c r="CC121" s="139">
        <f t="shared" ca="1" si="229"/>
        <v>13.047210500554204</v>
      </c>
      <c r="CD121" s="139">
        <f t="shared" ca="1" si="229"/>
        <v>13.047210500554204</v>
      </c>
      <c r="CE121" s="139">
        <f t="shared" ca="1" si="229"/>
        <v>13.047210500554204</v>
      </c>
      <c r="CF121" s="139">
        <f t="shared" ca="1" si="229"/>
        <v>13.047210500554204</v>
      </c>
      <c r="CG121" s="139">
        <f t="shared" ca="1" si="229"/>
        <v>13.047210500554204</v>
      </c>
      <c r="CH121" s="139">
        <f t="shared" ref="CH121:DQ121" ca="1" si="230">((400*(CH88*CH115/100)^0.42)/(((CH88*CH115/100)^0.42)+27.13))+0.1</f>
        <v>13.047210500554204</v>
      </c>
      <c r="CI121" s="139">
        <f t="shared" ca="1" si="230"/>
        <v>13.047210500554204</v>
      </c>
      <c r="CJ121" s="139">
        <f t="shared" ca="1" si="230"/>
        <v>13.047210500554204</v>
      </c>
      <c r="CK121" s="139">
        <f t="shared" ca="1" si="230"/>
        <v>13.047210500554204</v>
      </c>
      <c r="CL121" s="139">
        <f t="shared" ca="1" si="230"/>
        <v>13.047210500554204</v>
      </c>
      <c r="CM121" s="139">
        <f t="shared" ca="1" si="230"/>
        <v>13.047210500554204</v>
      </c>
      <c r="CN121" s="139">
        <f t="shared" ca="1" si="230"/>
        <v>13.047210500554204</v>
      </c>
      <c r="CO121" s="139">
        <f t="shared" ca="1" si="230"/>
        <v>13.047210500554204</v>
      </c>
      <c r="CP121" s="139">
        <f t="shared" ca="1" si="230"/>
        <v>13.047210500554204</v>
      </c>
      <c r="CQ121" s="139">
        <f t="shared" ca="1" si="230"/>
        <v>13.047210500554204</v>
      </c>
      <c r="CR121" s="139">
        <f t="shared" ca="1" si="230"/>
        <v>13.047210500554204</v>
      </c>
      <c r="CS121" s="139">
        <f t="shared" ca="1" si="230"/>
        <v>13.047210500554204</v>
      </c>
      <c r="CT121" s="139">
        <f t="shared" ca="1" si="230"/>
        <v>13.047210500554204</v>
      </c>
      <c r="CU121" s="139">
        <f t="shared" ca="1" si="230"/>
        <v>13.047210500554204</v>
      </c>
      <c r="CV121" s="139">
        <f t="shared" ca="1" si="230"/>
        <v>13.047210500554204</v>
      </c>
      <c r="CW121" s="139">
        <f t="shared" ca="1" si="230"/>
        <v>13.047210500554204</v>
      </c>
      <c r="CX121" s="139">
        <f t="shared" ca="1" si="230"/>
        <v>13.047210500554204</v>
      </c>
      <c r="CY121" s="139">
        <f t="shared" ca="1" si="230"/>
        <v>13.047210500554204</v>
      </c>
      <c r="CZ121" s="139">
        <f t="shared" ca="1" si="230"/>
        <v>13.047210500554204</v>
      </c>
      <c r="DA121" s="139">
        <f t="shared" ca="1" si="230"/>
        <v>13.047210500554204</v>
      </c>
      <c r="DB121" s="139">
        <f t="shared" ca="1" si="230"/>
        <v>13.047210500554204</v>
      </c>
      <c r="DC121" s="139">
        <f t="shared" ca="1" si="230"/>
        <v>13.047210500554204</v>
      </c>
      <c r="DD121" s="139">
        <f t="shared" ca="1" si="230"/>
        <v>13.047210500554204</v>
      </c>
      <c r="DE121" s="139">
        <f t="shared" ca="1" si="230"/>
        <v>13.047210500554204</v>
      </c>
      <c r="DF121" s="139">
        <f t="shared" ca="1" si="230"/>
        <v>13.047210500554204</v>
      </c>
      <c r="DG121" s="139">
        <f t="shared" ca="1" si="230"/>
        <v>13.047210500554204</v>
      </c>
      <c r="DH121" s="139">
        <f t="shared" ca="1" si="230"/>
        <v>13.047210500554204</v>
      </c>
      <c r="DI121" s="139">
        <f t="shared" ca="1" si="230"/>
        <v>13.047210500554204</v>
      </c>
      <c r="DJ121" s="139">
        <f t="shared" ca="1" si="230"/>
        <v>13.047210500554204</v>
      </c>
      <c r="DK121" s="139">
        <f t="shared" ca="1" si="230"/>
        <v>13.047210500554204</v>
      </c>
      <c r="DL121" s="139">
        <f t="shared" ca="1" si="230"/>
        <v>13.047210500554204</v>
      </c>
      <c r="DM121" s="139">
        <f t="shared" ca="1" si="230"/>
        <v>13.047210500554204</v>
      </c>
      <c r="DN121" s="139">
        <f t="shared" ca="1" si="230"/>
        <v>13.047210500554204</v>
      </c>
      <c r="DO121" s="139">
        <f t="shared" ca="1" si="230"/>
        <v>13.047210500554204</v>
      </c>
      <c r="DP121" s="139">
        <f t="shared" ca="1" si="230"/>
        <v>13.047210500554204</v>
      </c>
      <c r="DQ121" s="139">
        <f t="shared" ca="1" si="230"/>
        <v>13.047210500554204</v>
      </c>
      <c r="DR121" s="136"/>
      <c r="EL121" s="128">
        <v>496</v>
      </c>
      <c r="EM121" s="237">
        <f ca="1">IF(Calculator!$C$3,OFFSET('SPD Library'!B121,0,Calculator!$C$3-1),Calculator!C122)</f>
        <v>0.29274</v>
      </c>
      <c r="EN121" s="127">
        <f ca="1">RefCalc!B121</f>
        <v>0.87334301401072734</v>
      </c>
      <c r="EO121" s="127">
        <f ca="1">RefCalc!F121</f>
        <v>1.0269321103951961</v>
      </c>
    </row>
    <row r="122" spans="21:145" ht="13.5" customHeight="1">
      <c r="U122" s="138" t="s">
        <v>116</v>
      </c>
      <c r="V122" s="139">
        <f t="shared" ref="V122:BA122" ca="1" si="231">((400*(V88*V116/100)^0.42)/(((V88*V116/100)^0.42)+27.13))+0.1</f>
        <v>13.047210500554204</v>
      </c>
      <c r="W122" s="139">
        <f t="shared" ca="1" si="231"/>
        <v>13.047210500554204</v>
      </c>
      <c r="X122" s="139">
        <f t="shared" ca="1" si="231"/>
        <v>13.047210500554204</v>
      </c>
      <c r="Y122" s="139">
        <f t="shared" ca="1" si="231"/>
        <v>13.047210500554204</v>
      </c>
      <c r="Z122" s="139">
        <f t="shared" ca="1" si="231"/>
        <v>13.047210500554204</v>
      </c>
      <c r="AA122" s="139">
        <f t="shared" ca="1" si="231"/>
        <v>13.047210500554204</v>
      </c>
      <c r="AB122" s="139">
        <f t="shared" ca="1" si="231"/>
        <v>13.047210500554204</v>
      </c>
      <c r="AC122" s="139">
        <f t="shared" ca="1" si="231"/>
        <v>13.047210500554204</v>
      </c>
      <c r="AD122" s="139">
        <f t="shared" ca="1" si="231"/>
        <v>13.047210500554204</v>
      </c>
      <c r="AE122" s="139">
        <f t="shared" ca="1" si="231"/>
        <v>13.047210500554204</v>
      </c>
      <c r="AF122" s="139">
        <f t="shared" ca="1" si="231"/>
        <v>13.047210500554204</v>
      </c>
      <c r="AG122" s="139">
        <f t="shared" ca="1" si="231"/>
        <v>13.047210500554204</v>
      </c>
      <c r="AH122" s="139">
        <f t="shared" ca="1" si="231"/>
        <v>13.047210500554204</v>
      </c>
      <c r="AI122" s="139">
        <f t="shared" ca="1" si="231"/>
        <v>13.047210500554204</v>
      </c>
      <c r="AJ122" s="139">
        <f t="shared" ca="1" si="231"/>
        <v>13.047210500554204</v>
      </c>
      <c r="AK122" s="139">
        <f t="shared" ca="1" si="231"/>
        <v>13.047210500554204</v>
      </c>
      <c r="AL122" s="139">
        <f t="shared" ca="1" si="231"/>
        <v>13.047210500554204</v>
      </c>
      <c r="AM122" s="139">
        <f t="shared" ca="1" si="231"/>
        <v>13.047210500554204</v>
      </c>
      <c r="AN122" s="139">
        <f t="shared" ca="1" si="231"/>
        <v>13.047210500554204</v>
      </c>
      <c r="AO122" s="139">
        <f t="shared" ca="1" si="231"/>
        <v>13.047210500554204</v>
      </c>
      <c r="AP122" s="139">
        <f t="shared" ca="1" si="231"/>
        <v>13.047210500554204</v>
      </c>
      <c r="AQ122" s="139">
        <f t="shared" ca="1" si="231"/>
        <v>13.047210500554204</v>
      </c>
      <c r="AR122" s="139">
        <f t="shared" ca="1" si="231"/>
        <v>13.047210500554204</v>
      </c>
      <c r="AS122" s="139">
        <f t="shared" ca="1" si="231"/>
        <v>13.047210500554204</v>
      </c>
      <c r="AT122" s="139">
        <f t="shared" ca="1" si="231"/>
        <v>13.047210500554204</v>
      </c>
      <c r="AU122" s="139">
        <f t="shared" ca="1" si="231"/>
        <v>13.047210500554204</v>
      </c>
      <c r="AV122" s="139">
        <f t="shared" ca="1" si="231"/>
        <v>13.047210500554204</v>
      </c>
      <c r="AW122" s="139">
        <f t="shared" ca="1" si="231"/>
        <v>13.047210500554204</v>
      </c>
      <c r="AX122" s="139">
        <f t="shared" ca="1" si="231"/>
        <v>13.047210500554204</v>
      </c>
      <c r="AY122" s="139">
        <f t="shared" ca="1" si="231"/>
        <v>13.047210500554204</v>
      </c>
      <c r="AZ122" s="139">
        <f t="shared" ca="1" si="231"/>
        <v>13.047210500554204</v>
      </c>
      <c r="BA122" s="139">
        <f t="shared" ca="1" si="231"/>
        <v>13.047210500554204</v>
      </c>
      <c r="BB122" s="139">
        <f t="shared" ref="BB122:CG122" ca="1" si="232">((400*(BB88*BB116/100)^0.42)/(((BB88*BB116/100)^0.42)+27.13))+0.1</f>
        <v>13.047210500554204</v>
      </c>
      <c r="BC122" s="139">
        <f t="shared" ca="1" si="232"/>
        <v>13.047210500554204</v>
      </c>
      <c r="BD122" s="139">
        <f t="shared" ca="1" si="232"/>
        <v>13.047210500554204</v>
      </c>
      <c r="BE122" s="139">
        <f t="shared" ca="1" si="232"/>
        <v>13.047210500554204</v>
      </c>
      <c r="BF122" s="139">
        <f t="shared" ca="1" si="232"/>
        <v>13.047210500554204</v>
      </c>
      <c r="BG122" s="139">
        <f t="shared" ca="1" si="232"/>
        <v>13.047210500554204</v>
      </c>
      <c r="BH122" s="139">
        <f t="shared" ca="1" si="232"/>
        <v>13.047210500554204</v>
      </c>
      <c r="BI122" s="139">
        <f t="shared" ca="1" si="232"/>
        <v>13.047210500554204</v>
      </c>
      <c r="BJ122" s="139">
        <f t="shared" ca="1" si="232"/>
        <v>13.047210500554204</v>
      </c>
      <c r="BK122" s="139">
        <f t="shared" ca="1" si="232"/>
        <v>13.047210500554204</v>
      </c>
      <c r="BL122" s="139">
        <f t="shared" ca="1" si="232"/>
        <v>13.047210500554204</v>
      </c>
      <c r="BM122" s="139">
        <f t="shared" ca="1" si="232"/>
        <v>13.047210500554204</v>
      </c>
      <c r="BN122" s="139">
        <f t="shared" ca="1" si="232"/>
        <v>13.047210500554204</v>
      </c>
      <c r="BO122" s="139">
        <f t="shared" ca="1" si="232"/>
        <v>13.047210500554204</v>
      </c>
      <c r="BP122" s="139">
        <f t="shared" ca="1" si="232"/>
        <v>13.047210500554204</v>
      </c>
      <c r="BQ122" s="139">
        <f t="shared" ca="1" si="232"/>
        <v>13.047210500554204</v>
      </c>
      <c r="BR122" s="139">
        <f t="shared" ca="1" si="232"/>
        <v>13.047210500554204</v>
      </c>
      <c r="BS122" s="139">
        <f t="shared" ca="1" si="232"/>
        <v>13.047210500554204</v>
      </c>
      <c r="BT122" s="139">
        <f t="shared" ca="1" si="232"/>
        <v>13.047210500554204</v>
      </c>
      <c r="BU122" s="139">
        <f t="shared" ca="1" si="232"/>
        <v>13.047210500554204</v>
      </c>
      <c r="BV122" s="139">
        <f t="shared" ca="1" si="232"/>
        <v>13.047210500554204</v>
      </c>
      <c r="BW122" s="139">
        <f t="shared" ca="1" si="232"/>
        <v>13.047210500554204</v>
      </c>
      <c r="BX122" s="139">
        <f t="shared" ca="1" si="232"/>
        <v>13.047210500554204</v>
      </c>
      <c r="BY122" s="139">
        <f t="shared" ca="1" si="232"/>
        <v>13.047210500554204</v>
      </c>
      <c r="BZ122" s="139">
        <f t="shared" ca="1" si="232"/>
        <v>13.047210500554204</v>
      </c>
      <c r="CA122" s="139">
        <f t="shared" ca="1" si="232"/>
        <v>13.047210500554204</v>
      </c>
      <c r="CB122" s="139">
        <f t="shared" ca="1" si="232"/>
        <v>13.047210500554204</v>
      </c>
      <c r="CC122" s="139">
        <f t="shared" ca="1" si="232"/>
        <v>13.047210500554204</v>
      </c>
      <c r="CD122" s="139">
        <f t="shared" ca="1" si="232"/>
        <v>13.047210500554204</v>
      </c>
      <c r="CE122" s="139">
        <f t="shared" ca="1" si="232"/>
        <v>13.047210500554204</v>
      </c>
      <c r="CF122" s="139">
        <f t="shared" ca="1" si="232"/>
        <v>13.047210500554204</v>
      </c>
      <c r="CG122" s="139">
        <f t="shared" ca="1" si="232"/>
        <v>13.047210500554204</v>
      </c>
      <c r="CH122" s="139">
        <f t="shared" ref="CH122:DQ122" ca="1" si="233">((400*(CH88*CH116/100)^0.42)/(((CH88*CH116/100)^0.42)+27.13))+0.1</f>
        <v>13.047210500554204</v>
      </c>
      <c r="CI122" s="139">
        <f t="shared" ca="1" si="233"/>
        <v>13.047210500554204</v>
      </c>
      <c r="CJ122" s="139">
        <f t="shared" ca="1" si="233"/>
        <v>13.047210500554204</v>
      </c>
      <c r="CK122" s="139">
        <f t="shared" ca="1" si="233"/>
        <v>13.047210500554204</v>
      </c>
      <c r="CL122" s="139">
        <f t="shared" ca="1" si="233"/>
        <v>13.047210500554204</v>
      </c>
      <c r="CM122" s="139">
        <f t="shared" ca="1" si="233"/>
        <v>13.047210500554204</v>
      </c>
      <c r="CN122" s="139">
        <f t="shared" ca="1" si="233"/>
        <v>13.047210500554204</v>
      </c>
      <c r="CO122" s="139">
        <f t="shared" ca="1" si="233"/>
        <v>13.047210500554204</v>
      </c>
      <c r="CP122" s="139">
        <f t="shared" ca="1" si="233"/>
        <v>13.047210500554204</v>
      </c>
      <c r="CQ122" s="139">
        <f t="shared" ca="1" si="233"/>
        <v>13.047210500554204</v>
      </c>
      <c r="CR122" s="139">
        <f t="shared" ca="1" si="233"/>
        <v>13.047210500554204</v>
      </c>
      <c r="CS122" s="139">
        <f t="shared" ca="1" si="233"/>
        <v>13.047210500554204</v>
      </c>
      <c r="CT122" s="139">
        <f t="shared" ca="1" si="233"/>
        <v>13.047210500554204</v>
      </c>
      <c r="CU122" s="139">
        <f t="shared" ca="1" si="233"/>
        <v>13.047210500554204</v>
      </c>
      <c r="CV122" s="139">
        <f t="shared" ca="1" si="233"/>
        <v>13.047210500554204</v>
      </c>
      <c r="CW122" s="139">
        <f t="shared" ca="1" si="233"/>
        <v>13.047210500554204</v>
      </c>
      <c r="CX122" s="139">
        <f t="shared" ca="1" si="233"/>
        <v>13.047210500554204</v>
      </c>
      <c r="CY122" s="139">
        <f t="shared" ca="1" si="233"/>
        <v>13.047210500554204</v>
      </c>
      <c r="CZ122" s="139">
        <f t="shared" ca="1" si="233"/>
        <v>13.047210500554204</v>
      </c>
      <c r="DA122" s="139">
        <f t="shared" ca="1" si="233"/>
        <v>13.047210500554204</v>
      </c>
      <c r="DB122" s="139">
        <f t="shared" ca="1" si="233"/>
        <v>13.047210500554204</v>
      </c>
      <c r="DC122" s="139">
        <f t="shared" ca="1" si="233"/>
        <v>13.047210500554204</v>
      </c>
      <c r="DD122" s="139">
        <f t="shared" ca="1" si="233"/>
        <v>13.047210500554204</v>
      </c>
      <c r="DE122" s="139">
        <f t="shared" ca="1" si="233"/>
        <v>13.047210500554204</v>
      </c>
      <c r="DF122" s="139">
        <f t="shared" ca="1" si="233"/>
        <v>13.047210500554204</v>
      </c>
      <c r="DG122" s="139">
        <f t="shared" ca="1" si="233"/>
        <v>13.047210500554204</v>
      </c>
      <c r="DH122" s="139">
        <f t="shared" ca="1" si="233"/>
        <v>13.047210500554204</v>
      </c>
      <c r="DI122" s="139">
        <f t="shared" ca="1" si="233"/>
        <v>13.047210500554204</v>
      </c>
      <c r="DJ122" s="139">
        <f t="shared" ca="1" si="233"/>
        <v>13.047210500554204</v>
      </c>
      <c r="DK122" s="139">
        <f t="shared" ca="1" si="233"/>
        <v>13.047210500554204</v>
      </c>
      <c r="DL122" s="139">
        <f t="shared" ca="1" si="233"/>
        <v>13.047210500554204</v>
      </c>
      <c r="DM122" s="139">
        <f t="shared" ca="1" si="233"/>
        <v>13.047210500554204</v>
      </c>
      <c r="DN122" s="139">
        <f t="shared" ca="1" si="233"/>
        <v>13.047210500554204</v>
      </c>
      <c r="DO122" s="139">
        <f t="shared" ca="1" si="233"/>
        <v>13.047210500554204</v>
      </c>
      <c r="DP122" s="139">
        <f t="shared" ca="1" si="233"/>
        <v>13.047210500554204</v>
      </c>
      <c r="DQ122" s="139">
        <f t="shared" ca="1" si="233"/>
        <v>13.047210500554204</v>
      </c>
      <c r="DR122" s="136"/>
      <c r="EL122" s="128">
        <v>497</v>
      </c>
      <c r="EM122" s="237">
        <f ca="1">IF(Calculator!$C$3,OFFSET('SPD Library'!B122,0,Calculator!$C$3-1),Calculator!C123)</f>
        <v>0.29122999999999999</v>
      </c>
      <c r="EN122" s="127">
        <f ca="1">RefCalc!B122</f>
        <v>0.86883817028880272</v>
      </c>
      <c r="EO122" s="127">
        <f ca="1">RefCalc!F122</f>
        <v>1.027586996937401</v>
      </c>
    </row>
    <row r="123" spans="21:145" ht="13.5" customHeight="1">
      <c r="U123" s="138" t="s">
        <v>65</v>
      </c>
      <c r="V123" s="139">
        <f ca="1">V117-12*V118/11+V119/11</f>
        <v>5.2618006631366399E-5</v>
      </c>
      <c r="W123" s="139">
        <f t="shared" ref="W123:AM123" ca="1" si="234">W117-12*W118/11+W119/11</f>
        <v>0.30963609510294787</v>
      </c>
      <c r="X123" s="139">
        <f t="shared" ca="1" si="234"/>
        <v>0.65730436624495814</v>
      </c>
      <c r="Y123" s="139">
        <f t="shared" ca="1" si="234"/>
        <v>0.12106944838925665</v>
      </c>
      <c r="Z123" s="139">
        <f t="shared" ca="1" si="234"/>
        <v>0.47133897535529534</v>
      </c>
      <c r="AA123" s="139">
        <f t="shared" ca="1" si="234"/>
        <v>0.61762673309156058</v>
      </c>
      <c r="AB123" s="139">
        <f t="shared" ca="1" si="234"/>
        <v>0.29788648985714128</v>
      </c>
      <c r="AC123" s="139">
        <f t="shared" ca="1" si="234"/>
        <v>0.50061373432144851</v>
      </c>
      <c r="AD123" s="139">
        <f t="shared" ca="1" si="234"/>
        <v>0.39528133852798281</v>
      </c>
      <c r="AE123" s="139">
        <f t="shared" ca="1" si="234"/>
        <v>7.123964562489149E-3</v>
      </c>
      <c r="AF123" s="139">
        <f t="shared" ca="1" si="234"/>
        <v>0.73586672962719479</v>
      </c>
      <c r="AG123" s="139">
        <f t="shared" ca="1" si="234"/>
        <v>0.6773591828572556</v>
      </c>
      <c r="AH123" s="139">
        <f t="shared" ca="1" si="234"/>
        <v>0.73609576838118951</v>
      </c>
      <c r="AI123" s="139">
        <f t="shared" ca="1" si="234"/>
        <v>0.25106963793687592</v>
      </c>
      <c r="AJ123" s="139">
        <f t="shared" ca="1" si="234"/>
        <v>9.7322952566761711E-2</v>
      </c>
      <c r="AK123" s="139">
        <f t="shared" ca="1" si="234"/>
        <v>0.16094354277658707</v>
      </c>
      <c r="AL123" s="139">
        <f t="shared" ca="1" si="234"/>
        <v>0.20453278479376125</v>
      </c>
      <c r="AM123" s="139">
        <f t="shared" ca="1" si="234"/>
        <v>0.24481713881395567</v>
      </c>
      <c r="AN123" s="139">
        <f t="shared" ref="AN123:CY123" ca="1" si="235">AN117-12*AN118/11+AN119/11</f>
        <v>0.14750349938581331</v>
      </c>
      <c r="AO123" s="139">
        <f t="shared" ca="1" si="235"/>
        <v>0.33364427489444226</v>
      </c>
      <c r="AP123" s="139">
        <f t="shared" ca="1" si="235"/>
        <v>0.25569429475997557</v>
      </c>
      <c r="AQ123" s="139">
        <f t="shared" ca="1" si="235"/>
        <v>0.33890925548873863</v>
      </c>
      <c r="AR123" s="139">
        <f t="shared" ca="1" si="235"/>
        <v>0.31578893254061763</v>
      </c>
      <c r="AS123" s="139">
        <f t="shared" ca="1" si="235"/>
        <v>5.8393038059102786E-2</v>
      </c>
      <c r="AT123" s="139">
        <f t="shared" ca="1" si="235"/>
        <v>0.14514186429681131</v>
      </c>
      <c r="AU123" s="139">
        <f t="shared" ca="1" si="235"/>
        <v>0.17492854126010166</v>
      </c>
      <c r="AV123" s="139">
        <f t="shared" ca="1" si="235"/>
        <v>0.11177826823719228</v>
      </c>
      <c r="AW123" s="139">
        <f t="shared" ca="1" si="235"/>
        <v>-5.6507781135729518E-3</v>
      </c>
      <c r="AX123" s="139">
        <f t="shared" ca="1" si="235"/>
        <v>9.9403879733633849E-4</v>
      </c>
      <c r="AY123" s="139">
        <f t="shared" ca="1" si="235"/>
        <v>-5.8409651743931867E-2</v>
      </c>
      <c r="AZ123" s="139">
        <f t="shared" ca="1" si="235"/>
        <v>-5.1826540520115372E-2</v>
      </c>
      <c r="BA123" s="139">
        <f t="shared" ca="1" si="235"/>
        <v>-9.1923585423307697E-2</v>
      </c>
      <c r="BB123" s="139">
        <f t="shared" ca="1" si="235"/>
        <v>-0.10820628596132892</v>
      </c>
      <c r="BC123" s="139">
        <f t="shared" ca="1" si="235"/>
        <v>-8.4106258937664768E-2</v>
      </c>
      <c r="BD123" s="139">
        <f t="shared" ca="1" si="235"/>
        <v>-9.0037479803521392E-2</v>
      </c>
      <c r="BE123" s="139">
        <f t="shared" ca="1" si="235"/>
        <v>-3.7721926670241657E-2</v>
      </c>
      <c r="BF123" s="139">
        <f t="shared" ca="1" si="235"/>
        <v>-4.2994629213682689E-2</v>
      </c>
      <c r="BG123" s="139">
        <f t="shared" ca="1" si="235"/>
        <v>-7.7196411975292423E-2</v>
      </c>
      <c r="BH123" s="139">
        <f t="shared" ca="1" si="235"/>
        <v>-0.1414657099338047</v>
      </c>
      <c r="BI123" s="139">
        <f t="shared" ca="1" si="235"/>
        <v>-5.9197363337550435E-2</v>
      </c>
      <c r="BJ123" s="139">
        <f t="shared" ca="1" si="235"/>
        <v>-0.13748639756666736</v>
      </c>
      <c r="BK123" s="139">
        <f t="shared" ca="1" si="235"/>
        <v>-0.11026974692883007</v>
      </c>
      <c r="BL123" s="139">
        <f t="shared" ca="1" si="235"/>
        <v>-0.38809588177555926</v>
      </c>
      <c r="BM123" s="139">
        <f t="shared" ca="1" si="235"/>
        <v>-0.44396949434288407</v>
      </c>
      <c r="BN123" s="139">
        <f t="shared" ca="1" si="235"/>
        <v>-1.211456559995272E-2</v>
      </c>
      <c r="BO123" s="139">
        <f t="shared" ca="1" si="235"/>
        <v>-0.35907186485131254</v>
      </c>
      <c r="BP123" s="139">
        <f t="shared" ca="1" si="235"/>
        <v>-0.27192979216133673</v>
      </c>
      <c r="BQ123" s="139">
        <f t="shared" ca="1" si="235"/>
        <v>-0.25560208778675975</v>
      </c>
      <c r="BR123" s="139">
        <f t="shared" ca="1" si="235"/>
        <v>-0.37077283992134902</v>
      </c>
      <c r="BS123" s="139">
        <f t="shared" ca="1" si="235"/>
        <v>-0.31338401665979665</v>
      </c>
      <c r="BT123" s="139">
        <f t="shared" ca="1" si="235"/>
        <v>-0.32644408617514242</v>
      </c>
      <c r="BU123" s="139">
        <f t="shared" ca="1" si="235"/>
        <v>-0.30213275899643866</v>
      </c>
      <c r="BV123" s="139">
        <f t="shared" ca="1" si="235"/>
        <v>-0.36440006091383792</v>
      </c>
      <c r="BW123" s="139">
        <f t="shared" ca="1" si="235"/>
        <v>-0.57313856744093628</v>
      </c>
      <c r="BX123" s="139">
        <f t="shared" ca="1" si="235"/>
        <v>-0.23306584232598793</v>
      </c>
      <c r="BY123" s="139">
        <f t="shared" ca="1" si="235"/>
        <v>-0.28960600243172196</v>
      </c>
      <c r="BZ123" s="139">
        <f t="shared" ca="1" si="235"/>
        <v>-0.56791633853436074</v>
      </c>
      <c r="CA123" s="139">
        <f t="shared" ca="1" si="235"/>
        <v>-0.59660383038622844</v>
      </c>
      <c r="CB123" s="139">
        <f t="shared" ca="1" si="235"/>
        <v>-0.57782806468800985</v>
      </c>
      <c r="CC123" s="139">
        <f t="shared" ca="1" si="235"/>
        <v>-0.2371848419344913</v>
      </c>
      <c r="CD123" s="139">
        <f t="shared" ca="1" si="235"/>
        <v>-9.7624912137756592E-2</v>
      </c>
      <c r="CE123" s="139">
        <f t="shared" ca="1" si="235"/>
        <v>-0.2216766127034423</v>
      </c>
      <c r="CF123" s="139">
        <f t="shared" ca="1" si="235"/>
        <v>-0.11262545716660954</v>
      </c>
      <c r="CG123" s="139">
        <f t="shared" ca="1" si="235"/>
        <v>-2.843545369681022E-2</v>
      </c>
      <c r="CH123" s="139">
        <f t="shared" ca="1" si="235"/>
        <v>-0.55721742908029759</v>
      </c>
      <c r="CI123" s="139">
        <f t="shared" ca="1" si="235"/>
        <v>-0.20659213691208511</v>
      </c>
      <c r="CJ123" s="139">
        <f t="shared" ca="1" si="235"/>
        <v>-0.48109283073668119</v>
      </c>
      <c r="CK123" s="139">
        <f t="shared" ca="1" si="235"/>
        <v>-0.49965546093952506</v>
      </c>
      <c r="CL123" s="139">
        <f t="shared" ca="1" si="235"/>
        <v>-0.29447964310032837</v>
      </c>
      <c r="CM123" s="139">
        <f t="shared" ca="1" si="235"/>
        <v>-0.1388203430654511</v>
      </c>
      <c r="CN123" s="139">
        <f t="shared" ca="1" si="235"/>
        <v>-0.31955514933280216</v>
      </c>
      <c r="CO123" s="139">
        <f t="shared" ca="1" si="235"/>
        <v>-0.26523780730327207</v>
      </c>
      <c r="CP123" s="139">
        <f t="shared" ca="1" si="235"/>
        <v>-8.2200820282975928E-2</v>
      </c>
      <c r="CQ123" s="139">
        <f t="shared" ca="1" si="235"/>
        <v>-0.39771954625323602</v>
      </c>
      <c r="CR123" s="139">
        <f t="shared" ca="1" si="235"/>
        <v>-2.621422983919347E-2</v>
      </c>
      <c r="CS123" s="139">
        <f t="shared" ca="1" si="235"/>
        <v>-0.20059049904685933</v>
      </c>
      <c r="CT123" s="139">
        <f t="shared" ca="1" si="235"/>
        <v>-0.3035395984232736</v>
      </c>
      <c r="CU123" s="139">
        <f t="shared" ca="1" si="235"/>
        <v>-0.19896791422060367</v>
      </c>
      <c r="CV123" s="139">
        <f t="shared" ca="1" si="235"/>
        <v>-0.22446771436191926</v>
      </c>
      <c r="CW123" s="139">
        <f t="shared" ca="1" si="235"/>
        <v>-9.8304555764280988E-2</v>
      </c>
      <c r="CX123" s="139">
        <f t="shared" ca="1" si="235"/>
        <v>-2.6403596917431882E-2</v>
      </c>
      <c r="CY123" s="139">
        <f t="shared" ca="1" si="235"/>
        <v>-3.2977302873469005E-2</v>
      </c>
      <c r="CZ123" s="139">
        <f t="shared" ref="CZ123:DQ123" ca="1" si="236">CZ117-12*CZ118/11+CZ119/11</f>
        <v>7.1106196376991004E-3</v>
      </c>
      <c r="DA123" s="139">
        <f t="shared" ca="1" si="236"/>
        <v>5.311468817500109E-2</v>
      </c>
      <c r="DB123" s="139">
        <f t="shared" ca="1" si="236"/>
        <v>-2.0591397663055622E-4</v>
      </c>
      <c r="DC123" s="139">
        <f t="shared" ca="1" si="236"/>
        <v>7.0258002273430042E-3</v>
      </c>
      <c r="DD123" s="139">
        <f t="shared" ca="1" si="236"/>
        <v>5.2726849891704064E-2</v>
      </c>
      <c r="DE123" s="139">
        <f t="shared" ca="1" si="236"/>
        <v>0.13752400364821438</v>
      </c>
      <c r="DF123" s="139">
        <f t="shared" ca="1" si="236"/>
        <v>0.24969686015264358</v>
      </c>
      <c r="DG123" s="139">
        <f t="shared" ca="1" si="236"/>
        <v>0.21529055165060873</v>
      </c>
      <c r="DH123" s="139">
        <f t="shared" ca="1" si="236"/>
        <v>0.31397031314844059</v>
      </c>
      <c r="DI123" s="139">
        <f t="shared" ca="1" si="236"/>
        <v>-2.5202521746244821E-3</v>
      </c>
      <c r="DJ123" s="139">
        <f t="shared" ca="1" si="236"/>
        <v>9.7893074847830608E-2</v>
      </c>
      <c r="DK123" s="139">
        <f t="shared" ca="1" si="236"/>
        <v>0.12319577645948465</v>
      </c>
      <c r="DL123" s="139">
        <f t="shared" ca="1" si="236"/>
        <v>0.24056567041663057</v>
      </c>
      <c r="DM123" s="139">
        <f t="shared" ca="1" si="236"/>
        <v>0.18975775318598975</v>
      </c>
      <c r="DN123" s="139">
        <f t="shared" ca="1" si="236"/>
        <v>0.2344747640169369</v>
      </c>
      <c r="DO123" s="139">
        <f t="shared" ca="1" si="236"/>
        <v>0.50082647671751024</v>
      </c>
      <c r="DP123" s="139">
        <f t="shared" ca="1" si="236"/>
        <v>0.65921420527116492</v>
      </c>
      <c r="DQ123" s="139">
        <f t="shared" ca="1" si="236"/>
        <v>0.56801163413933053</v>
      </c>
      <c r="DR123" s="136"/>
      <c r="EL123" s="128">
        <v>498</v>
      </c>
      <c r="EM123" s="237">
        <f ca="1">IF(Calculator!$C$3,OFFSET('SPD Library'!B123,0,Calculator!$C$3-1),Calculator!C124)</f>
        <v>0.28971999999999998</v>
      </c>
      <c r="EN123" s="127">
        <f ca="1">RefCalc!B123</f>
        <v>0.86433332656687822</v>
      </c>
      <c r="EO123" s="127">
        <f ca="1">RefCalc!F123</f>
        <v>1.0282418834796061</v>
      </c>
    </row>
    <row r="124" spans="21:145" ht="13.5" customHeight="1">
      <c r="U124" s="138" t="s">
        <v>73</v>
      </c>
      <c r="V124" s="139">
        <f ca="1">(1/9)*(V117+V118-2*V119)</f>
        <v>5.8464451816083356E-6</v>
      </c>
      <c r="W124" s="139">
        <f t="shared" ref="W124:AM124" ca="1" si="237">(1/9)*(W117+W118-2*W119)</f>
        <v>-2.9891559752448255E-2</v>
      </c>
      <c r="X124" s="139">
        <f t="shared" ca="1" si="237"/>
        <v>-2.3040821458555644E-2</v>
      </c>
      <c r="Y124" s="139">
        <f t="shared" ca="1" si="237"/>
        <v>6.1770475771908782E-3</v>
      </c>
      <c r="Z124" s="139">
        <f t="shared" ca="1" si="237"/>
        <v>7.6718373243025439E-2</v>
      </c>
      <c r="AA124" s="139">
        <f t="shared" ca="1" si="237"/>
        <v>8.7697599936112994E-2</v>
      </c>
      <c r="AB124" s="139">
        <f t="shared" ca="1" si="237"/>
        <v>9.5553592412330024E-2</v>
      </c>
      <c r="AC124" s="139">
        <f t="shared" ca="1" si="237"/>
        <v>0.14879353569390749</v>
      </c>
      <c r="AD124" s="139">
        <f t="shared" ca="1" si="237"/>
        <v>0.1282221707153085</v>
      </c>
      <c r="AE124" s="139">
        <f t="shared" ca="1" si="237"/>
        <v>6.6140362721753831E-3</v>
      </c>
      <c r="AF124" s="139">
        <f t="shared" ca="1" si="237"/>
        <v>0.47866852197596521</v>
      </c>
      <c r="AG124" s="139">
        <f t="shared" ca="1" si="237"/>
        <v>0.46718261699070729</v>
      </c>
      <c r="AH124" s="139">
        <f t="shared" ca="1" si="237"/>
        <v>0.53664332020836802</v>
      </c>
      <c r="AI124" s="139">
        <f t="shared" ca="1" si="237"/>
        <v>0.29409056963023911</v>
      </c>
      <c r="AJ124" s="139">
        <f t="shared" ca="1" si="237"/>
        <v>0.12063238609943461</v>
      </c>
      <c r="AK124" s="139">
        <f t="shared" ca="1" si="237"/>
        <v>0.25375560626628196</v>
      </c>
      <c r="AL124" s="139">
        <f t="shared" ca="1" si="237"/>
        <v>0.36975814133841012</v>
      </c>
      <c r="AM124" s="139">
        <f t="shared" ca="1" si="237"/>
        <v>0.40624296452748787</v>
      </c>
      <c r="AN124" s="139">
        <f t="shared" ref="AN124:CY124" ca="1" si="238">(1/9)*(AN117+AN118-2*AN119)</f>
        <v>0.31352202571722365</v>
      </c>
      <c r="AO124" s="139">
        <f t="shared" ca="1" si="238"/>
        <v>0.66814054903294873</v>
      </c>
      <c r="AP124" s="139">
        <f t="shared" ca="1" si="238"/>
        <v>0.88169352200438578</v>
      </c>
      <c r="AQ124" s="139">
        <f t="shared" ca="1" si="238"/>
        <v>0.91725942321749987</v>
      </c>
      <c r="AR124" s="139">
        <f t="shared" ca="1" si="238"/>
        <v>0.94016523968414367</v>
      </c>
      <c r="AS124" s="139">
        <f t="shared" ca="1" si="238"/>
        <v>0.33329911511876237</v>
      </c>
      <c r="AT124" s="139">
        <f t="shared" ca="1" si="238"/>
        <v>0.76835173774558618</v>
      </c>
      <c r="AU124" s="139">
        <f t="shared" ca="1" si="238"/>
        <v>1.0315567579106895</v>
      </c>
      <c r="AV124" s="139">
        <f t="shared" ca="1" si="238"/>
        <v>0.97735115190984956</v>
      </c>
      <c r="AW124" s="139">
        <f t="shared" ca="1" si="238"/>
        <v>0.40215309477356614</v>
      </c>
      <c r="AX124" s="139">
        <f t="shared" ca="1" si="238"/>
        <v>0.33434943068160955</v>
      </c>
      <c r="AY124" s="139">
        <f t="shared" ca="1" si="238"/>
        <v>1.0138834943853796</v>
      </c>
      <c r="AZ124" s="139">
        <f t="shared" ca="1" si="238"/>
        <v>0.50074888349772562</v>
      </c>
      <c r="BA124" s="139">
        <f t="shared" ca="1" si="238"/>
        <v>1.0100674110808778</v>
      </c>
      <c r="BB124" s="139">
        <f t="shared" ca="1" si="238"/>
        <v>1.0438323100270652</v>
      </c>
      <c r="BC124" s="139">
        <f t="shared" ca="1" si="238"/>
        <v>0.63174203379116156</v>
      </c>
      <c r="BD124" s="139">
        <f t="shared" ca="1" si="238"/>
        <v>0.82502842552241418</v>
      </c>
      <c r="BE124" s="139">
        <f t="shared" ca="1" si="238"/>
        <v>0.33331728884707262</v>
      </c>
      <c r="BF124" s="139">
        <f t="shared" ca="1" si="238"/>
        <v>0.19593716374422676</v>
      </c>
      <c r="BG124" s="139">
        <f t="shared" ca="1" si="238"/>
        <v>0.44799633076131462</v>
      </c>
      <c r="BH124" s="139">
        <f t="shared" ca="1" si="238"/>
        <v>0.53002174692522208</v>
      </c>
      <c r="BI124" s="139">
        <f t="shared" ca="1" si="238"/>
        <v>0.12733643278947504</v>
      </c>
      <c r="BJ124" s="139">
        <f t="shared" ca="1" si="238"/>
        <v>0.29081851690210964</v>
      </c>
      <c r="BK124" s="139">
        <f t="shared" ca="1" si="238"/>
        <v>0.22802774137192588</v>
      </c>
      <c r="BL124" s="139">
        <f t="shared" ca="1" si="238"/>
        <v>0.8815089476091944</v>
      </c>
      <c r="BM124" s="139">
        <f t="shared" ca="1" si="238"/>
        <v>0.96703529504283559</v>
      </c>
      <c r="BN124" s="139">
        <f t="shared" ca="1" si="238"/>
        <v>1.8436890854245627E-2</v>
      </c>
      <c r="BO124" s="139">
        <f t="shared" ca="1" si="238"/>
        <v>0.5788862104835506</v>
      </c>
      <c r="BP124" s="139">
        <f t="shared" ca="1" si="238"/>
        <v>0.46088736057172219</v>
      </c>
      <c r="BQ124" s="139">
        <f t="shared" ca="1" si="238"/>
        <v>0.32464038656655758</v>
      </c>
      <c r="BR124" s="139">
        <f t="shared" ca="1" si="238"/>
        <v>0.50346968590614849</v>
      </c>
      <c r="BS124" s="139">
        <f t="shared" ca="1" si="238"/>
        <v>0.35985670463626956</v>
      </c>
      <c r="BT124" s="139">
        <f t="shared" ca="1" si="238"/>
        <v>0.20903823751897477</v>
      </c>
      <c r="BU124" s="139">
        <f t="shared" ca="1" si="238"/>
        <v>0.17196821449804131</v>
      </c>
      <c r="BV124" s="139">
        <f t="shared" ca="1" si="238"/>
        <v>0.20875584593026314</v>
      </c>
      <c r="BW124" s="139">
        <f t="shared" ca="1" si="238"/>
        <v>0.20548580156688345</v>
      </c>
      <c r="BX124" s="139">
        <f t="shared" ca="1" si="238"/>
        <v>5.5092118396442416E-2</v>
      </c>
      <c r="BY124" s="139">
        <f t="shared" ca="1" si="238"/>
        <v>3.1018379897642962E-2</v>
      </c>
      <c r="BZ124" s="139">
        <f t="shared" ca="1" si="238"/>
        <v>4.5934052268053999E-2</v>
      </c>
      <c r="CA124" s="139">
        <f t="shared" ca="1" si="238"/>
        <v>4.8779870149960457E-2</v>
      </c>
      <c r="CB124" s="139">
        <f t="shared" ca="1" si="238"/>
        <v>-7.8261039593389755E-3</v>
      </c>
      <c r="CC124" s="139">
        <f t="shared" ca="1" si="238"/>
        <v>-1.7061798201635347E-2</v>
      </c>
      <c r="CD124" s="139">
        <f t="shared" ca="1" si="238"/>
        <v>-1.8099410716452661E-2</v>
      </c>
      <c r="CE124" s="139">
        <f t="shared" ca="1" si="238"/>
        <v>-6.230256011802382E-2</v>
      </c>
      <c r="CF124" s="139">
        <f t="shared" ca="1" si="238"/>
        <v>-1.4215881230758181E-2</v>
      </c>
      <c r="CG124" s="139">
        <f t="shared" ca="1" si="238"/>
        <v>-3.6540444781508873E-3</v>
      </c>
      <c r="CH124" s="139">
        <f t="shared" ca="1" si="238"/>
        <v>-0.23886829683560901</v>
      </c>
      <c r="CI124" s="139">
        <f t="shared" ca="1" si="238"/>
        <v>-0.11060632513518638</v>
      </c>
      <c r="CJ124" s="139">
        <f t="shared" ca="1" si="238"/>
        <v>-0.27173964247408833</v>
      </c>
      <c r="CK124" s="139">
        <f t="shared" ca="1" si="238"/>
        <v>-0.31422914482781472</v>
      </c>
      <c r="CL124" s="139">
        <f t="shared" ca="1" si="238"/>
        <v>-0.25470381747492216</v>
      </c>
      <c r="CM124" s="139">
        <f t="shared" ca="1" si="238"/>
        <v>-0.14131474344098904</v>
      </c>
      <c r="CN124" s="139">
        <f t="shared" ca="1" si="238"/>
        <v>-0.41644169286886168</v>
      </c>
      <c r="CO124" s="139">
        <f t="shared" ca="1" si="238"/>
        <v>-0.31627181978569041</v>
      </c>
      <c r="CP124" s="139">
        <f t="shared" ca="1" si="238"/>
        <v>-0.10912002022870086</v>
      </c>
      <c r="CQ124" s="139">
        <f t="shared" ca="1" si="238"/>
        <v>-0.57061929487018404</v>
      </c>
      <c r="CR124" s="139">
        <f t="shared" ca="1" si="238"/>
        <v>-2.5390342632116356E-2</v>
      </c>
      <c r="CS124" s="139">
        <f t="shared" ca="1" si="238"/>
        <v>-0.34729981935046456</v>
      </c>
      <c r="CT124" s="139">
        <f t="shared" ca="1" si="238"/>
        <v>-0.71639454444475859</v>
      </c>
      <c r="CU124" s="139">
        <f t="shared" ca="1" si="238"/>
        <v>-0.43592424880628161</v>
      </c>
      <c r="CV124" s="139">
        <f t="shared" ca="1" si="238"/>
        <v>-0.68529545033368577</v>
      </c>
      <c r="CW124" s="139">
        <f t="shared" ca="1" si="238"/>
        <v>-0.37612298605916866</v>
      </c>
      <c r="CX124" s="139">
        <f t="shared" ca="1" si="238"/>
        <v>-0.4623570724275245</v>
      </c>
      <c r="CY124" s="139">
        <f t="shared" ca="1" si="238"/>
        <v>-0.61034611668090788</v>
      </c>
      <c r="CZ124" s="139">
        <f t="shared" ref="CZ124:DQ124" ca="1" si="239">(1/9)*(CZ117+CZ118-2*CZ119)</f>
        <v>-0.15497153111332984</v>
      </c>
      <c r="DA124" s="139">
        <f t="shared" ca="1" si="239"/>
        <v>-0.30933428514100092</v>
      </c>
      <c r="DB124" s="139">
        <f t="shared" ca="1" si="239"/>
        <v>-8.9294976126003983E-2</v>
      </c>
      <c r="DC124" s="139">
        <f t="shared" ca="1" si="239"/>
        <v>-0.19964290976839352</v>
      </c>
      <c r="DD124" s="139">
        <f t="shared" ca="1" si="239"/>
        <v>-0.49971577507413456</v>
      </c>
      <c r="DE124" s="139">
        <f t="shared" ca="1" si="239"/>
        <v>-0.45874039504235969</v>
      </c>
      <c r="DF124" s="139">
        <f t="shared" ca="1" si="239"/>
        <v>-0.43359800058597836</v>
      </c>
      <c r="DG124" s="139">
        <f t="shared" ca="1" si="239"/>
        <v>-0.34068025138573549</v>
      </c>
      <c r="DH124" s="139">
        <f t="shared" ca="1" si="239"/>
        <v>-0.39921953193404153</v>
      </c>
      <c r="DI124" s="139">
        <f t="shared" ca="1" si="239"/>
        <v>-1.4412976165569011E-2</v>
      </c>
      <c r="DJ124" s="139">
        <f t="shared" ca="1" si="239"/>
        <v>-0.20597458526338325</v>
      </c>
      <c r="DK124" s="139">
        <f t="shared" ca="1" si="239"/>
        <v>-0.15485550465367678</v>
      </c>
      <c r="DL124" s="139">
        <f t="shared" ca="1" si="239"/>
        <v>-0.23782232018570779</v>
      </c>
      <c r="DM124" s="139">
        <f t="shared" ca="1" si="239"/>
        <v>-0.17093396163081878</v>
      </c>
      <c r="DN124" s="139">
        <f t="shared" ca="1" si="239"/>
        <v>-0.15288803960159963</v>
      </c>
      <c r="DO124" s="139">
        <f t="shared" ca="1" si="239"/>
        <v>-0.14707192429124305</v>
      </c>
      <c r="DP124" s="139">
        <f t="shared" ca="1" si="239"/>
        <v>-0.14081332834477794</v>
      </c>
      <c r="DQ124" s="139">
        <f t="shared" ca="1" si="239"/>
        <v>-0.16098068894292122</v>
      </c>
      <c r="DR124" s="136"/>
      <c r="EL124" s="128">
        <v>499</v>
      </c>
      <c r="EM124" s="237">
        <f ca="1">IF(Calculator!$C$3,OFFSET('SPD Library'!B124,0,Calculator!$C$3-1),Calculator!C125)</f>
        <v>0.28821000000000002</v>
      </c>
      <c r="EN124" s="127">
        <f ca="1">RefCalc!B124</f>
        <v>0.85982848284495361</v>
      </c>
      <c r="EO124" s="127">
        <f ca="1">RefCalc!F124</f>
        <v>1.0288967700218106</v>
      </c>
    </row>
    <row r="125" spans="21:145" ht="13.5" customHeight="1">
      <c r="U125" s="138" t="s">
        <v>117</v>
      </c>
      <c r="V125" s="139">
        <f ca="1">IF(V123=0,IF(V124=0,0,IF(V123=0 &amp; V124=0,0,IF(V124&gt;=0,(360/(2*PI()))*ATAN2(V123,V124),360+(360/(2*PI()))*ATAN2(V123,V124)))),IF(V123=0 &amp; V124=0,0,IF(V124&gt;=0,(360/(2*PI()))*ATAN2(V123,V124),360+(360/(2*PI()))*ATAN2(V123,V124))))</f>
        <v>6.3401917462814321</v>
      </c>
      <c r="W125" s="139">
        <f t="shared" ref="W125:AM125" ca="1" si="240">IF(W123=0,IF(W124=0,0,IF(W123=0 &amp; W124=0,0,IF(W124&gt;=0,(360/(2*PI()))*ATAN2(W123,W124),360+(360/(2*PI()))*ATAN2(W123,W124)))),IF(W123=0 &amp; W124=0,0,IF(W124&gt;=0,(360/(2*PI()))*ATAN2(W123,W124),360+(360/(2*PI()))*ATAN2(W123,W124))))</f>
        <v>354.48588390833993</v>
      </c>
      <c r="X125" s="139">
        <f t="shared" ca="1" si="240"/>
        <v>357.99240415116719</v>
      </c>
      <c r="Y125" s="139">
        <f t="shared" ca="1" si="240"/>
        <v>2.9207379964616234</v>
      </c>
      <c r="Z125" s="139">
        <f t="shared" ca="1" si="240"/>
        <v>9.2447831772032867</v>
      </c>
      <c r="AA125" s="139">
        <f t="shared" ca="1" si="240"/>
        <v>8.0814774390171085</v>
      </c>
      <c r="AB125" s="139">
        <f t="shared" ca="1" si="240"/>
        <v>17.784777113510337</v>
      </c>
      <c r="AC125" s="139">
        <f t="shared" ca="1" si="240"/>
        <v>16.553120082243812</v>
      </c>
      <c r="AD125" s="139">
        <f t="shared" ca="1" si="240"/>
        <v>17.972132314539344</v>
      </c>
      <c r="AE125" s="139">
        <f t="shared" ca="1" si="240"/>
        <v>42.874266240611426</v>
      </c>
      <c r="AF125" s="139">
        <f t="shared" ca="1" si="240"/>
        <v>33.04330255094461</v>
      </c>
      <c r="AG125" s="139">
        <f t="shared" ca="1" si="240"/>
        <v>34.594487130050716</v>
      </c>
      <c r="AH125" s="139">
        <f t="shared" ca="1" si="240"/>
        <v>36.093548567033245</v>
      </c>
      <c r="AI125" s="139">
        <f t="shared" ca="1" si="240"/>
        <v>49.51210504059226</v>
      </c>
      <c r="AJ125" s="139">
        <f t="shared" ca="1" si="240"/>
        <v>51.104347551677151</v>
      </c>
      <c r="AK125" s="139">
        <f t="shared" ca="1" si="240"/>
        <v>57.615239735703383</v>
      </c>
      <c r="AL125" s="139">
        <f t="shared" ca="1" si="240"/>
        <v>61.050698156361783</v>
      </c>
      <c r="AM125" s="139">
        <f t="shared" ca="1" si="240"/>
        <v>58.92526779361372</v>
      </c>
      <c r="AN125" s="139">
        <f t="shared" ref="AN125:CY125" ca="1" si="241">IF(AN123=0,IF(AN124=0,0,IF(AN123=0 &amp; AN124=0,0,IF(AN124&gt;=0,(360/(2*PI()))*ATAN2(AN123,AN124),360+(360/(2*PI()))*ATAN2(AN123,AN124)))),IF(AN123=0 &amp; AN124=0,0,IF(AN124&gt;=0,(360/(2*PI()))*ATAN2(AN123,AN124),360+(360/(2*PI()))*ATAN2(AN123,AN124))))</f>
        <v>64.804304275215586</v>
      </c>
      <c r="AO125" s="139">
        <f t="shared" ca="1" si="241"/>
        <v>63.464181240961736</v>
      </c>
      <c r="AP125" s="139">
        <f t="shared" ca="1" si="241"/>
        <v>73.827650763803348</v>
      </c>
      <c r="AQ125" s="139">
        <f t="shared" ca="1" si="241"/>
        <v>69.721723503863913</v>
      </c>
      <c r="AR125" s="139">
        <f t="shared" ca="1" si="241"/>
        <v>71.433488453536398</v>
      </c>
      <c r="AS125" s="139">
        <f t="shared" ca="1" si="241"/>
        <v>80.062797490331789</v>
      </c>
      <c r="AT125" s="139">
        <f t="shared" ca="1" si="241"/>
        <v>79.302858662412831</v>
      </c>
      <c r="AU125" s="139">
        <f t="shared" ca="1" si="241"/>
        <v>80.375498686083489</v>
      </c>
      <c r="AV125" s="139">
        <f t="shared" ca="1" si="241"/>
        <v>83.475511370153029</v>
      </c>
      <c r="AW125" s="139">
        <f t="shared" ca="1" si="241"/>
        <v>90.805027825406242</v>
      </c>
      <c r="AX125" s="139">
        <f t="shared" ca="1" si="241"/>
        <v>89.829657075122384</v>
      </c>
      <c r="AY125" s="139">
        <f t="shared" ca="1" si="241"/>
        <v>93.297155479319386</v>
      </c>
      <c r="AZ125" s="139">
        <f t="shared" ca="1" si="241"/>
        <v>95.908963604793925</v>
      </c>
      <c r="BA125" s="139">
        <f t="shared" ca="1" si="241"/>
        <v>95.200014063381857</v>
      </c>
      <c r="BB125" s="139">
        <f t="shared" ca="1" si="241"/>
        <v>95.918286063324004</v>
      </c>
      <c r="BC125" s="139">
        <f t="shared" ca="1" si="241"/>
        <v>97.583414035874327</v>
      </c>
      <c r="BD125" s="139">
        <f t="shared" ca="1" si="241"/>
        <v>96.22818848305964</v>
      </c>
      <c r="BE125" s="139">
        <f t="shared" ca="1" si="241"/>
        <v>96.456761729211308</v>
      </c>
      <c r="BF125" s="139">
        <f t="shared" ca="1" si="241"/>
        <v>102.37630223808506</v>
      </c>
      <c r="BG125" s="139">
        <f t="shared" ca="1" si="241"/>
        <v>99.776900510506337</v>
      </c>
      <c r="BH125" s="139">
        <f t="shared" ca="1" si="241"/>
        <v>104.94419111695098</v>
      </c>
      <c r="BI125" s="139">
        <f t="shared" ca="1" si="241"/>
        <v>114.9332191568303</v>
      </c>
      <c r="BJ125" s="139">
        <f t="shared" ca="1" si="241"/>
        <v>115.30275593389567</v>
      </c>
      <c r="BK125" s="139">
        <f t="shared" ca="1" si="241"/>
        <v>115.80750064847018</v>
      </c>
      <c r="BL125" s="139">
        <f t="shared" ca="1" si="241"/>
        <v>113.7621238039176</v>
      </c>
      <c r="BM125" s="139">
        <f t="shared" ca="1" si="241"/>
        <v>114.6600309652423</v>
      </c>
      <c r="BN125" s="139">
        <f t="shared" ca="1" si="241"/>
        <v>123.30823130084895</v>
      </c>
      <c r="BO125" s="139">
        <f t="shared" ca="1" si="241"/>
        <v>121.81052296995095</v>
      </c>
      <c r="BP125" s="139">
        <f t="shared" ca="1" si="241"/>
        <v>120.54118114241109</v>
      </c>
      <c r="BQ125" s="139">
        <f t="shared" ca="1" si="241"/>
        <v>128.2147434467594</v>
      </c>
      <c r="BR125" s="139">
        <f t="shared" ca="1" si="241"/>
        <v>126.36924178987803</v>
      </c>
      <c r="BS125" s="139">
        <f t="shared" ca="1" si="241"/>
        <v>131.05123146798749</v>
      </c>
      <c r="BT125" s="139">
        <f t="shared" ca="1" si="241"/>
        <v>147.36656180739925</v>
      </c>
      <c r="BU125" s="139">
        <f t="shared" ca="1" si="241"/>
        <v>150.35229188433865</v>
      </c>
      <c r="BV125" s="139">
        <f t="shared" ca="1" si="241"/>
        <v>150.19266412986462</v>
      </c>
      <c r="BW125" s="139">
        <f t="shared" ca="1" si="241"/>
        <v>160.27585914830277</v>
      </c>
      <c r="BX125" s="139">
        <f t="shared" ca="1" si="241"/>
        <v>166.70053831741561</v>
      </c>
      <c r="BY125" s="139">
        <f t="shared" ca="1" si="241"/>
        <v>173.88661564618408</v>
      </c>
      <c r="BZ125" s="139">
        <f t="shared" ca="1" si="241"/>
        <v>175.37588450113847</v>
      </c>
      <c r="CA125" s="139">
        <f t="shared" ca="1" si="241"/>
        <v>175.32574655468582</v>
      </c>
      <c r="CB125" s="139">
        <f t="shared" ca="1" si="241"/>
        <v>180.77596665685172</v>
      </c>
      <c r="CC125" s="139">
        <f t="shared" ca="1" si="241"/>
        <v>184.11446222108199</v>
      </c>
      <c r="CD125" s="139">
        <f t="shared" ca="1" si="241"/>
        <v>190.50323573685199</v>
      </c>
      <c r="CE125" s="139">
        <f t="shared" ca="1" si="241"/>
        <v>195.69810150164176</v>
      </c>
      <c r="CF125" s="139">
        <f t="shared" ca="1" si="241"/>
        <v>187.19397967205646</v>
      </c>
      <c r="CG125" s="139">
        <f t="shared" ca="1" si="241"/>
        <v>187.32255639907083</v>
      </c>
      <c r="CH125" s="139">
        <f t="shared" ca="1" si="241"/>
        <v>203.20387432007294</v>
      </c>
      <c r="CI125" s="139">
        <f t="shared" ca="1" si="241"/>
        <v>208.1639272463751</v>
      </c>
      <c r="CJ125" s="139">
        <f t="shared" ca="1" si="241"/>
        <v>209.45942365208282</v>
      </c>
      <c r="CK125" s="139">
        <f t="shared" ca="1" si="241"/>
        <v>212.16544429436004</v>
      </c>
      <c r="CL125" s="139">
        <f t="shared" ca="1" si="241"/>
        <v>220.85745996970044</v>
      </c>
      <c r="CM125" s="139">
        <f t="shared" ca="1" si="241"/>
        <v>225.51016400244873</v>
      </c>
      <c r="CN125" s="139">
        <f t="shared" ca="1" si="241"/>
        <v>232.49928995863826</v>
      </c>
      <c r="CO125" s="139">
        <f t="shared" ca="1" si="241"/>
        <v>230.01549912125091</v>
      </c>
      <c r="CP125" s="139">
        <f t="shared" ca="1" si="241"/>
        <v>233.00904770504093</v>
      </c>
      <c r="CQ125" s="139">
        <f t="shared" ca="1" si="241"/>
        <v>235.12364516317541</v>
      </c>
      <c r="CR125" s="139">
        <f t="shared" ca="1" si="241"/>
        <v>224.08532815333419</v>
      </c>
      <c r="CS125" s="139">
        <f t="shared" ca="1" si="241"/>
        <v>239.99049156524509</v>
      </c>
      <c r="CT125" s="139">
        <f t="shared" ca="1" si="241"/>
        <v>247.03740754961325</v>
      </c>
      <c r="CU125" s="139">
        <f t="shared" ca="1" si="241"/>
        <v>245.46672916178917</v>
      </c>
      <c r="CV125" s="139">
        <f t="shared" ca="1" si="241"/>
        <v>251.863852511125</v>
      </c>
      <c r="CW125" s="139">
        <f t="shared" ca="1" si="241"/>
        <v>255.35266972854527</v>
      </c>
      <c r="CX125" s="139">
        <f t="shared" ca="1" si="241"/>
        <v>266.7315880710845</v>
      </c>
      <c r="CY125" s="139">
        <f t="shared" ca="1" si="241"/>
        <v>266.90728783829445</v>
      </c>
      <c r="CZ125" s="139">
        <f t="shared" ref="CZ125:DQ125" ca="1" si="242">IF(CZ123=0,IF(CZ124=0,0,IF(CZ123=0 &amp; CZ124=0,0,IF(CZ124&gt;=0,(360/(2*PI()))*ATAN2(CZ123,CZ124),360+(360/(2*PI()))*ATAN2(CZ123,CZ124)))),IF(CZ123=0 &amp; CZ124=0,0,IF(CZ124&gt;=0,(360/(2*PI()))*ATAN2(CZ123,CZ124),360+(360/(2*PI()))*ATAN2(CZ123,CZ124))))</f>
        <v>272.62708220585426</v>
      </c>
      <c r="DA125" s="139">
        <f t="shared" ca="1" si="242"/>
        <v>279.74304389014156</v>
      </c>
      <c r="DB125" s="139">
        <f t="shared" ca="1" si="242"/>
        <v>269.86787631955173</v>
      </c>
      <c r="DC125" s="139">
        <f t="shared" ca="1" si="242"/>
        <v>272.0155118141592</v>
      </c>
      <c r="DD125" s="139">
        <f t="shared" ca="1" si="242"/>
        <v>276.02320208807032</v>
      </c>
      <c r="DE125" s="139">
        <f t="shared" ca="1" si="242"/>
        <v>286.68800104479783</v>
      </c>
      <c r="DF125" s="139">
        <f t="shared" ca="1" si="242"/>
        <v>299.93642670182106</v>
      </c>
      <c r="DG125" s="139">
        <f t="shared" ca="1" si="242"/>
        <v>302.29055891712579</v>
      </c>
      <c r="DH125" s="139">
        <f t="shared" ca="1" si="242"/>
        <v>308.18364517655715</v>
      </c>
      <c r="DI125" s="139">
        <f t="shared" ca="1" si="242"/>
        <v>260.08154096270397</v>
      </c>
      <c r="DJ125" s="139">
        <f t="shared" ca="1" si="242"/>
        <v>295.42023299813746</v>
      </c>
      <c r="DK125" s="139">
        <f t="shared" ca="1" si="242"/>
        <v>308.50411192105793</v>
      </c>
      <c r="DL125" s="139">
        <f t="shared" ca="1" si="242"/>
        <v>315.32856315393047</v>
      </c>
      <c r="DM125" s="139">
        <f t="shared" ca="1" si="242"/>
        <v>317.98744387716812</v>
      </c>
      <c r="DN125" s="139">
        <f t="shared" ca="1" si="242"/>
        <v>326.89385034963368</v>
      </c>
      <c r="DO125" s="139">
        <f t="shared" ca="1" si="242"/>
        <v>343.63467825072428</v>
      </c>
      <c r="DP125" s="139">
        <f t="shared" ca="1" si="242"/>
        <v>347.94238178275049</v>
      </c>
      <c r="DQ125" s="139">
        <f t="shared" ca="1" si="242"/>
        <v>344.17669210806895</v>
      </c>
      <c r="DR125" s="136"/>
      <c r="EL125" s="128">
        <v>500</v>
      </c>
      <c r="EM125" s="237">
        <f ca="1">IF(Calculator!$C$3,OFFSET('SPD Library'!B125,0,Calculator!$C$3-1),Calculator!C126)</f>
        <v>0.28670000000000001</v>
      </c>
      <c r="EN125" s="127">
        <f ca="1">RefCalc!B125</f>
        <v>0.855323639123029</v>
      </c>
      <c r="EO125" s="127">
        <f ca="1">RefCalc!F125</f>
        <v>1.0295516565640155</v>
      </c>
    </row>
    <row r="126" spans="21:145" ht="13.5" customHeight="1">
      <c r="U126" s="138" t="s">
        <v>118</v>
      </c>
      <c r="V126" s="139">
        <f t="shared" ref="V126:AM126" ca="1" si="243">IF(V125&lt;20.14,385.9+(14.1*(V125)/0.856)/((V125)/0.856+(20.14-V125)/0.8),IF(V125&lt;90,(100*(V125-20.14)/0.8)/((V125-20.14)/0.8+(90-V125)/0.7),IF(V125&lt;164.25,100+(100*(V125-90)/0.7)/((V125-90)/0.7+(164.25-V125)/1),IF(V125&lt;237.53,200+(100*(V125-164.25)/1)/((V125-164.25)/1+(237.53-V125)/1.2),300+(85.9*(V125-237.53)/1.2)/((V125-237.53)/1.2+(360-V125)/0.856)))))</f>
        <v>390.13560885406639</v>
      </c>
      <c r="W126" s="139">
        <f t="shared" ca="1" si="243"/>
        <v>380.57451677781899</v>
      </c>
      <c r="X126" s="139">
        <f t="shared" ca="1" si="243"/>
        <v>383.9389186302293</v>
      </c>
      <c r="Y126" s="139">
        <f t="shared" ca="1" si="243"/>
        <v>387.82933865934888</v>
      </c>
      <c r="Z126" s="139">
        <f t="shared" ca="1" si="243"/>
        <v>392.13611590632382</v>
      </c>
      <c r="AA126" s="139">
        <f t="shared" ca="1" si="243"/>
        <v>391.33024720934213</v>
      </c>
      <c r="AB126" s="139">
        <f t="shared" ca="1" si="243"/>
        <v>398.25001315522741</v>
      </c>
      <c r="AC126" s="139">
        <f t="shared" ca="1" si="243"/>
        <v>397.34613109809408</v>
      </c>
      <c r="AD126" s="139">
        <f t="shared" ca="1" si="243"/>
        <v>398.38818147369983</v>
      </c>
      <c r="AE126" s="139">
        <f t="shared" ca="1" si="243"/>
        <v>29.682202741484229</v>
      </c>
      <c r="AF126" s="139">
        <f t="shared" ca="1" si="243"/>
        <v>16.543401628425769</v>
      </c>
      <c r="AG126" s="139">
        <f t="shared" ca="1" si="243"/>
        <v>18.58498683813977</v>
      </c>
      <c r="AH126" s="139">
        <f t="shared" ca="1" si="243"/>
        <v>20.569054919775041</v>
      </c>
      <c r="AI126" s="139">
        <f t="shared" ca="1" si="243"/>
        <v>38.829399380326052</v>
      </c>
      <c r="AJ126" s="139">
        <f t="shared" ca="1" si="243"/>
        <v>41.057777290086605</v>
      </c>
      <c r="AK126" s="139">
        <f t="shared" ca="1" si="243"/>
        <v>50.311523434682869</v>
      </c>
      <c r="AL126" s="139">
        <f t="shared" ca="1" si="243"/>
        <v>55.288003763007133</v>
      </c>
      <c r="AM126" s="139">
        <f t="shared" ca="1" si="243"/>
        <v>52.201427498319561</v>
      </c>
      <c r="AN126" s="139">
        <f t="shared" ref="AN126:CY126" ca="1" si="244">IF(AN125&lt;20.14,385.9+(14.1*(AN125)/0.856)/((AN125)/0.856+(20.14-AN125)/0.8),IF(AN125&lt;90,(100*(AN125-20.14)/0.8)/((AN125-20.14)/0.8+(90-AN125)/0.7),IF(AN125&lt;164.25,100+(100*(AN125-90)/0.7)/((AN125-90)/0.7+(164.25-AN125)/1),IF(AN125&lt;237.53,200+(100*(AN125-164.25)/1)/((AN125-164.25)/1+(237.53-AN125)/1.2),300+(85.9*(AN125-237.53)/1.2)/((AN125-237.53)/1.2+(360-AN125)/0.856)))))</f>
        <v>60.801358753903905</v>
      </c>
      <c r="AO126" s="139">
        <f t="shared" ca="1" si="244"/>
        <v>58.823750533300625</v>
      </c>
      <c r="AP126" s="139">
        <f t="shared" ca="1" si="244"/>
        <v>74.390191362719207</v>
      </c>
      <c r="AQ126" s="139">
        <f t="shared" ca="1" si="244"/>
        <v>68.14711153448809</v>
      </c>
      <c r="AR126" s="139">
        <f t="shared" ca="1" si="244"/>
        <v>70.737580886620464</v>
      </c>
      <c r="AS126" s="139">
        <f t="shared" ca="1" si="244"/>
        <v>84.067246714249933</v>
      </c>
      <c r="AT126" s="139">
        <f t="shared" ca="1" si="244"/>
        <v>82.874885886116672</v>
      </c>
      <c r="AU126" s="139">
        <f t="shared" ca="1" si="244"/>
        <v>84.558937217105708</v>
      </c>
      <c r="AV126" s="139">
        <f t="shared" ca="1" si="244"/>
        <v>89.466958015597228</v>
      </c>
      <c r="AW126" s="139">
        <f t="shared" ca="1" si="244"/>
        <v>101.54171133015429</v>
      </c>
      <c r="AX126" s="139">
        <f t="shared" ca="1" si="244"/>
        <v>99.721428801952001</v>
      </c>
      <c r="AY126" s="139">
        <f t="shared" ca="1" si="244"/>
        <v>106.22525932777511</v>
      </c>
      <c r="AZ126" s="139">
        <f t="shared" ca="1" si="244"/>
        <v>110.99389332970335</v>
      </c>
      <c r="BA126" s="139">
        <f t="shared" ca="1" si="244"/>
        <v>109.71329719543557</v>
      </c>
      <c r="BB126" s="139">
        <f t="shared" ca="1" si="244"/>
        <v>111.01066524915443</v>
      </c>
      <c r="BC126" s="139">
        <f t="shared" ca="1" si="244"/>
        <v>113.97863714569533</v>
      </c>
      <c r="BD126" s="139">
        <f t="shared" ca="1" si="244"/>
        <v>111.5672151877246</v>
      </c>
      <c r="BE126" s="139">
        <f t="shared" ca="1" si="244"/>
        <v>111.97647706200503</v>
      </c>
      <c r="BF126" s="139">
        <f t="shared" ca="1" si="244"/>
        <v>122.22440478327466</v>
      </c>
      <c r="BG126" s="139">
        <f t="shared" ca="1" si="244"/>
        <v>117.80594452370335</v>
      </c>
      <c r="BH126" s="139">
        <f t="shared" ca="1" si="244"/>
        <v>126.46945163088498</v>
      </c>
      <c r="BI126" s="139">
        <f t="shared" ca="1" si="244"/>
        <v>141.93631069086572</v>
      </c>
      <c r="BJ126" s="139">
        <f t="shared" ca="1" si="244"/>
        <v>142.47864472237922</v>
      </c>
      <c r="BK126" s="139">
        <f t="shared" ca="1" si="244"/>
        <v>143.21615708090548</v>
      </c>
      <c r="BL126" s="139">
        <f t="shared" ca="1" si="244"/>
        <v>140.20416501129915</v>
      </c>
      <c r="BM126" s="139">
        <f t="shared" ca="1" si="244"/>
        <v>141.53407627524984</v>
      </c>
      <c r="BN126" s="139">
        <f t="shared" ca="1" si="244"/>
        <v>153.75115625762049</v>
      </c>
      <c r="BO126" s="139">
        <f t="shared" ca="1" si="244"/>
        <v>151.70916129090401</v>
      </c>
      <c r="BP126" s="139">
        <f t="shared" ca="1" si="244"/>
        <v>149.95502581155796</v>
      </c>
      <c r="BQ126" s="139">
        <f t="shared" ca="1" si="244"/>
        <v>160.23816361990188</v>
      </c>
      <c r="BR126" s="139">
        <f t="shared" ca="1" si="244"/>
        <v>157.83381569893362</v>
      </c>
      <c r="BS126" s="139">
        <f t="shared" ca="1" si="244"/>
        <v>163.85284736315941</v>
      </c>
      <c r="BT126" s="139">
        <f t="shared" ca="1" si="244"/>
        <v>182.91766696748817</v>
      </c>
      <c r="BU126" s="139">
        <f t="shared" ca="1" si="244"/>
        <v>186.11829304343229</v>
      </c>
      <c r="BV126" s="139">
        <f t="shared" ca="1" si="244"/>
        <v>185.9492477581552</v>
      </c>
      <c r="BW126" s="139">
        <f t="shared" ca="1" si="244"/>
        <v>196.19219274985505</v>
      </c>
      <c r="BX126" s="139">
        <f t="shared" ca="1" si="244"/>
        <v>203.98622975353794</v>
      </c>
      <c r="BY126" s="139">
        <f t="shared" ca="1" si="244"/>
        <v>215.37608080472341</v>
      </c>
      <c r="BZ126" s="139">
        <f t="shared" ca="1" si="244"/>
        <v>217.68231259031182</v>
      </c>
      <c r="CA126" s="139">
        <f t="shared" ca="1" si="244"/>
        <v>217.60496665935793</v>
      </c>
      <c r="CB126" s="139">
        <f t="shared" ca="1" si="244"/>
        <v>225.89424812498183</v>
      </c>
      <c r="CC126" s="139">
        <f t="shared" ca="1" si="244"/>
        <v>230.85626170244839</v>
      </c>
      <c r="CD126" s="139">
        <f t="shared" ca="1" si="244"/>
        <v>240.11667295330227</v>
      </c>
      <c r="CE126" s="139">
        <f t="shared" ca="1" si="244"/>
        <v>247.42729908667715</v>
      </c>
      <c r="CF126" s="139">
        <f t="shared" ca="1" si="244"/>
        <v>235.35790591864108</v>
      </c>
      <c r="CG126" s="139">
        <f t="shared" ca="1" si="244"/>
        <v>235.54431143348083</v>
      </c>
      <c r="CH126" s="139">
        <f t="shared" ca="1" si="244"/>
        <v>257.65906303781537</v>
      </c>
      <c r="CI126" s="139">
        <f t="shared" ca="1" si="244"/>
        <v>264.21511578865818</v>
      </c>
      <c r="CJ126" s="139">
        <f t="shared" ca="1" si="244"/>
        <v>265.9014411054348</v>
      </c>
      <c r="CK126" s="139">
        <f t="shared" ca="1" si="244"/>
        <v>269.38980183463889</v>
      </c>
      <c r="CL126" s="139">
        <f t="shared" ca="1" si="244"/>
        <v>280.29285342687126</v>
      </c>
      <c r="CM126" s="139">
        <f t="shared" ca="1" si="244"/>
        <v>285.94697728558788</v>
      </c>
      <c r="CN126" s="139">
        <f t="shared" ca="1" si="244"/>
        <v>294.21290893879006</v>
      </c>
      <c r="CO126" s="139">
        <f t="shared" ca="1" si="244"/>
        <v>291.30599169296397</v>
      </c>
      <c r="CP126" s="139">
        <f t="shared" ca="1" si="244"/>
        <v>294.80540239390422</v>
      </c>
      <c r="CQ126" s="139">
        <f t="shared" ca="1" si="244"/>
        <v>297.2484565861194</v>
      </c>
      <c r="CR126" s="139">
        <f t="shared" ca="1" si="244"/>
        <v>284.2285810693885</v>
      </c>
      <c r="CS126" s="139">
        <f t="shared" ca="1" si="244"/>
        <v>301.23818718795462</v>
      </c>
      <c r="CT126" s="139">
        <f t="shared" ca="1" si="244"/>
        <v>304.86510325498222</v>
      </c>
      <c r="CU126" s="139">
        <f t="shared" ca="1" si="244"/>
        <v>304.0461459858368</v>
      </c>
      <c r="CV126" s="139">
        <f t="shared" ca="1" si="244"/>
        <v>307.42061887340168</v>
      </c>
      <c r="CW126" s="139">
        <f t="shared" ca="1" si="244"/>
        <v>309.30540440944003</v>
      </c>
      <c r="CX126" s="139">
        <f t="shared" ca="1" si="244"/>
        <v>315.68233687245532</v>
      </c>
      <c r="CY126" s="139">
        <f t="shared" ca="1" si="244"/>
        <v>315.78366163471208</v>
      </c>
      <c r="CZ126" s="139">
        <f t="shared" ref="CZ126:DQ126" ca="1" si="245">IF(CZ125&lt;20.14,385.9+(14.1*(CZ125)/0.856)/((CZ125)/0.856+(20.14-CZ125)/0.8),IF(CZ125&lt;90,(100*(CZ125-20.14)/0.8)/((CZ125-20.14)/0.8+(90-CZ125)/0.7),IF(CZ125&lt;164.25,100+(100*(CZ125-90)/0.7)/((CZ125-90)/0.7+(164.25-CZ125)/1),IF(CZ125&lt;237.53,200+(100*(CZ125-164.25)/1)/((CZ125-164.25)/1+(237.53-CZ125)/1.2),300+(85.9*(CZ125-237.53)/1.2)/((CZ125-237.53)/1.2+(360-CZ125)/0.856)))))</f>
        <v>319.13181809730469</v>
      </c>
      <c r="DA126" s="139">
        <f t="shared" ca="1" si="245"/>
        <v>323.4361101071774</v>
      </c>
      <c r="DB126" s="139">
        <f t="shared" ca="1" si="245"/>
        <v>317.50457153577611</v>
      </c>
      <c r="DC126" s="139">
        <f t="shared" ca="1" si="245"/>
        <v>318.76917106023745</v>
      </c>
      <c r="DD126" s="139">
        <f t="shared" ca="1" si="245"/>
        <v>321.16640031092419</v>
      </c>
      <c r="DE126" s="139">
        <f t="shared" ca="1" si="245"/>
        <v>327.7932033864484</v>
      </c>
      <c r="DF126" s="139">
        <f t="shared" ca="1" si="245"/>
        <v>336.5650108316014</v>
      </c>
      <c r="DG126" s="139">
        <f t="shared" ca="1" si="245"/>
        <v>338.19078130189445</v>
      </c>
      <c r="DH126" s="139">
        <f t="shared" ca="1" si="245"/>
        <v>342.35469557875609</v>
      </c>
      <c r="DI126" s="139">
        <f t="shared" ca="1" si="245"/>
        <v>311.91199095191638</v>
      </c>
      <c r="DJ126" s="139">
        <f t="shared" ca="1" si="245"/>
        <v>333.5041325030241</v>
      </c>
      <c r="DK126" s="139">
        <f t="shared" ca="1" si="245"/>
        <v>342.58507913998545</v>
      </c>
      <c r="DL126" s="139">
        <f t="shared" ca="1" si="245"/>
        <v>347.59149643633475</v>
      </c>
      <c r="DM126" s="139">
        <f t="shared" ca="1" si="245"/>
        <v>349.59539530723913</v>
      </c>
      <c r="DN126" s="139">
        <f t="shared" ca="1" si="245"/>
        <v>356.53759551318939</v>
      </c>
      <c r="DO126" s="139">
        <f t="shared" ca="1" si="245"/>
        <v>370.62862192010209</v>
      </c>
      <c r="DP126" s="139">
        <f t="shared" ca="1" si="245"/>
        <v>374.49538564548067</v>
      </c>
      <c r="DQ126" s="139">
        <f t="shared" ca="1" si="245"/>
        <v>371.10943967066032</v>
      </c>
      <c r="DR126" s="136"/>
      <c r="EL126" s="128">
        <v>501</v>
      </c>
      <c r="EM126" s="237">
        <f ca="1">IF(Calculator!$C$3,OFFSET('SPD Library'!B126,0,Calculator!$C$3-1),Calculator!C127)</f>
        <v>0.28522999999999998</v>
      </c>
      <c r="EN126" s="127">
        <f ca="1">RefCalc!B126</f>
        <v>0.85093812900963217</v>
      </c>
      <c r="EO126" s="127">
        <f ca="1">RefCalc!F126</f>
        <v>1.0281885520131104</v>
      </c>
    </row>
    <row r="127" spans="21:145" ht="13.5" customHeight="1">
      <c r="U127" s="138" t="s">
        <v>119</v>
      </c>
      <c r="V127" s="139">
        <f t="shared" ref="V127:BA127" ca="1" si="246">((12500/13)*$EI$13*V91)*(COS((V125*PI()/180)+2)+3.8)</f>
        <v>3160.5598839683034</v>
      </c>
      <c r="W127" s="139">
        <f t="shared" ca="1" si="246"/>
        <v>3340.5865411417831</v>
      </c>
      <c r="X127" s="139">
        <f t="shared" ca="1" si="246"/>
        <v>3285.5784259603884</v>
      </c>
      <c r="Y127" s="139">
        <f t="shared" ca="1" si="246"/>
        <v>3210.6498170896102</v>
      </c>
      <c r="Z127" s="139">
        <f t="shared" ca="1" si="246"/>
        <v>3119.3878375983604</v>
      </c>
      <c r="AA127" s="139">
        <f t="shared" ca="1" si="246"/>
        <v>3135.7181332587847</v>
      </c>
      <c r="AB127" s="139">
        <f t="shared" ca="1" si="246"/>
        <v>3006.6855577898195</v>
      </c>
      <c r="AC127" s="139">
        <f t="shared" ca="1" si="246"/>
        <v>3022.1081931946287</v>
      </c>
      <c r="AD127" s="139">
        <f t="shared" ca="1" si="246"/>
        <v>3004.3655969961701</v>
      </c>
      <c r="AE127" s="139">
        <f t="shared" ca="1" si="246"/>
        <v>2766.5608759350939</v>
      </c>
      <c r="AF127" s="139">
        <f t="shared" ca="1" si="246"/>
        <v>2842.5429289320277</v>
      </c>
      <c r="AG127" s="139">
        <f t="shared" ca="1" si="246"/>
        <v>2828.9028454272707</v>
      </c>
      <c r="AH127" s="139">
        <f t="shared" ca="1" si="246"/>
        <v>2816.2962509910508</v>
      </c>
      <c r="AI127" s="139">
        <f t="shared" ca="1" si="246"/>
        <v>2729.9077028601369</v>
      </c>
      <c r="AJ127" s="139">
        <f t="shared" ca="1" si="246"/>
        <v>2722.9447644987208</v>
      </c>
      <c r="AK127" s="139">
        <f t="shared" ca="1" si="246"/>
        <v>2702.0096951532246</v>
      </c>
      <c r="AL127" s="139">
        <f t="shared" ca="1" si="246"/>
        <v>2695.9067579054158</v>
      </c>
      <c r="AM127" s="139">
        <f t="shared" ca="1" si="246"/>
        <v>2699.2770174265634</v>
      </c>
      <c r="AN127" s="139">
        <f t="shared" ca="1" si="246"/>
        <v>2693.1796336142452</v>
      </c>
      <c r="AO127" s="139">
        <f t="shared" ca="1" si="246"/>
        <v>2693.6798862314422</v>
      </c>
      <c r="AP127" s="139">
        <f t="shared" ca="1" si="246"/>
        <v>2703.4915282917141</v>
      </c>
      <c r="AQ127" s="139">
        <f t="shared" ca="1" si="246"/>
        <v>2695.8503355005623</v>
      </c>
      <c r="AR127" s="139">
        <f t="shared" ca="1" si="246"/>
        <v>2698.4392187344561</v>
      </c>
      <c r="AS127" s="139">
        <f t="shared" ca="1" si="246"/>
        <v>2724.4149090097603</v>
      </c>
      <c r="AT127" s="139">
        <f t="shared" ca="1" si="246"/>
        <v>2721.2694477452515</v>
      </c>
      <c r="AU127" s="139">
        <f t="shared" ca="1" si="246"/>
        <v>2725.7567800807615</v>
      </c>
      <c r="AV127" s="139">
        <f t="shared" ca="1" si="246"/>
        <v>2740.5500694962825</v>
      </c>
      <c r="AW127" s="139">
        <f t="shared" ca="1" si="246"/>
        <v>2786.0766810513292</v>
      </c>
      <c r="AX127" s="139">
        <f t="shared" ca="1" si="246"/>
        <v>2779.1805598714391</v>
      </c>
      <c r="AY127" s="139">
        <f t="shared" ca="1" si="246"/>
        <v>2804.8353268280057</v>
      </c>
      <c r="AZ127" s="139">
        <f t="shared" ca="1" si="246"/>
        <v>2826.219950684409</v>
      </c>
      <c r="BA127" s="139">
        <f t="shared" ca="1" si="246"/>
        <v>2820.2431277553251</v>
      </c>
      <c r="BB127" s="139">
        <f t="shared" ref="BB127:CG127" ca="1" si="247">((12500/13)*$EI$13*BB91)*(COS((BB125*PI()/180)+2)+3.8)</f>
        <v>2826.2993912027596</v>
      </c>
      <c r="BC127" s="139">
        <f t="shared" ca="1" si="247"/>
        <v>2840.8385124432511</v>
      </c>
      <c r="BD127" s="139">
        <f t="shared" ca="1" si="247"/>
        <v>2828.9526707313457</v>
      </c>
      <c r="BE127" s="139">
        <f t="shared" ca="1" si="247"/>
        <v>2830.92512631618</v>
      </c>
      <c r="BF127" s="139">
        <f t="shared" ca="1" si="247"/>
        <v>2886.4801609287433</v>
      </c>
      <c r="BG127" s="139">
        <f t="shared" ca="1" si="247"/>
        <v>2861.0383706578095</v>
      </c>
      <c r="BH127" s="139">
        <f t="shared" ca="1" si="247"/>
        <v>2913.166551282643</v>
      </c>
      <c r="BI127" s="139">
        <f t="shared" ca="1" si="247"/>
        <v>3030.6141734299422</v>
      </c>
      <c r="BJ127" s="139">
        <f t="shared" ca="1" si="247"/>
        <v>3035.3460130795042</v>
      </c>
      <c r="BK127" s="139">
        <f t="shared" ca="1" si="247"/>
        <v>3041.8507678177448</v>
      </c>
      <c r="BL127" s="139">
        <f t="shared" ca="1" si="247"/>
        <v>3015.7910490662125</v>
      </c>
      <c r="BM127" s="139">
        <f t="shared" ca="1" si="247"/>
        <v>3027.132742726973</v>
      </c>
      <c r="BN127" s="139">
        <f t="shared" ca="1" si="247"/>
        <v>3143.8384512005678</v>
      </c>
      <c r="BO127" s="139">
        <f t="shared" ca="1" si="247"/>
        <v>3122.7170293522468</v>
      </c>
      <c r="BP127" s="139">
        <f t="shared" ca="1" si="247"/>
        <v>3105.1002875611389</v>
      </c>
      <c r="BQ127" s="139">
        <f t="shared" ca="1" si="247"/>
        <v>3215.4001901415018</v>
      </c>
      <c r="BR127" s="139">
        <f t="shared" ca="1" si="247"/>
        <v>3188.0767010448503</v>
      </c>
      <c r="BS127" s="139">
        <f t="shared" ca="1" si="247"/>
        <v>3258.2746675527442</v>
      </c>
      <c r="BT127" s="139">
        <f t="shared" ca="1" si="247"/>
        <v>3520.399815701654</v>
      </c>
      <c r="BU127" s="139">
        <f t="shared" ca="1" si="247"/>
        <v>3570.1889103162684</v>
      </c>
      <c r="BV127" s="139">
        <f t="shared" ca="1" si="247"/>
        <v>3567.519980649603</v>
      </c>
      <c r="BW127" s="139">
        <f t="shared" ca="1" si="247"/>
        <v>3736.5685958862055</v>
      </c>
      <c r="BX127" s="139">
        <f t="shared" ca="1" si="247"/>
        <v>3843.2938783680647</v>
      </c>
      <c r="BY127" s="139">
        <f t="shared" ca="1" si="247"/>
        <v>3959.8028498833814</v>
      </c>
      <c r="BZ127" s="139">
        <f t="shared" ca="1" si="247"/>
        <v>3983.4088162347784</v>
      </c>
      <c r="CA127" s="139">
        <f t="shared" ca="1" si="247"/>
        <v>3982.6176147172578</v>
      </c>
      <c r="CB127" s="139">
        <f t="shared" ca="1" si="247"/>
        <v>4067.0274314018616</v>
      </c>
      <c r="CC127" s="139">
        <f t="shared" ca="1" si="247"/>
        <v>4116.9393366147433</v>
      </c>
      <c r="CD127" s="139">
        <f t="shared" ca="1" si="247"/>
        <v>4207.9431931959125</v>
      </c>
      <c r="CE127" s="139">
        <f t="shared" ca="1" si="247"/>
        <v>4276.9268673369124</v>
      </c>
      <c r="CF127" s="139">
        <f t="shared" ca="1" si="247"/>
        <v>4161.5929010965065</v>
      </c>
      <c r="CG127" s="139">
        <f t="shared" ca="1" si="247"/>
        <v>4163.4263466003495</v>
      </c>
      <c r="CH127" s="139">
        <f t="shared" ref="CH127:DQ127" ca="1" si="248">((12500/13)*$EI$13*CH91)*(COS((CH125*PI()/180)+2)+3.8)</f>
        <v>4367.434100687412</v>
      </c>
      <c r="CI127" s="139">
        <f t="shared" ca="1" si="248"/>
        <v>4420.63190490138</v>
      </c>
      <c r="CJ127" s="139">
        <f t="shared" ca="1" si="248"/>
        <v>4433.5971303811802</v>
      </c>
      <c r="CK127" s="139">
        <f t="shared" ca="1" si="248"/>
        <v>4459.3871543586793</v>
      </c>
      <c r="CL127" s="139">
        <f t="shared" ca="1" si="248"/>
        <v>4529.830442045065</v>
      </c>
      <c r="CM127" s="139">
        <f t="shared" ca="1" si="248"/>
        <v>4559.3648413191959</v>
      </c>
      <c r="CN127" s="139">
        <f t="shared" ca="1" si="248"/>
        <v>4592.4779457874474</v>
      </c>
      <c r="CO127" s="139">
        <f t="shared" ca="1" si="248"/>
        <v>4582.2850258551025</v>
      </c>
      <c r="CP127" s="139">
        <f t="shared" ca="1" si="248"/>
        <v>4594.3525798581886</v>
      </c>
      <c r="CQ127" s="139">
        <f t="shared" ca="1" si="248"/>
        <v>4601.3334500864748</v>
      </c>
      <c r="CR127" s="139">
        <f t="shared" ca="1" si="248"/>
        <v>4550.9452204392383</v>
      </c>
      <c r="CS127" s="139">
        <f t="shared" ca="1" si="248"/>
        <v>4612.4906707429682</v>
      </c>
      <c r="CT127" s="139">
        <f t="shared" ca="1" si="248"/>
        <v>4616.3990098071154</v>
      </c>
      <c r="CU127" s="139">
        <f t="shared" ca="1" si="248"/>
        <v>4616.7872156316917</v>
      </c>
      <c r="CV127" s="139">
        <f t="shared" ca="1" si="248"/>
        <v>4610.6893708541402</v>
      </c>
      <c r="CW127" s="139">
        <f t="shared" ca="1" si="248"/>
        <v>4602.3374699762844</v>
      </c>
      <c r="CX127" s="139">
        <f t="shared" ca="1" si="248"/>
        <v>4550.94501120529</v>
      </c>
      <c r="CY127" s="139">
        <f t="shared" ca="1" si="248"/>
        <v>4549.8682834157953</v>
      </c>
      <c r="CZ127" s="139">
        <f t="shared" ca="1" si="248"/>
        <v>4510.2818920603295</v>
      </c>
      <c r="DA127" s="139">
        <f t="shared" ca="1" si="248"/>
        <v>4449.1962137730898</v>
      </c>
      <c r="DB127" s="139">
        <f t="shared" ca="1" si="248"/>
        <v>4530.4678644365013</v>
      </c>
      <c r="DC127" s="139">
        <f t="shared" ca="1" si="248"/>
        <v>4514.9288459807985</v>
      </c>
      <c r="DD127" s="139">
        <f t="shared" ca="1" si="248"/>
        <v>4482.7189432949426</v>
      </c>
      <c r="DE127" s="139">
        <f t="shared" ca="1" si="248"/>
        <v>4377.7723211342327</v>
      </c>
      <c r="DF127" s="139">
        <f t="shared" ca="1" si="248"/>
        <v>4213.1123751098712</v>
      </c>
      <c r="DG127" s="139">
        <f t="shared" ca="1" si="248"/>
        <v>4180.4660589934547</v>
      </c>
      <c r="DH127" s="139">
        <f t="shared" ca="1" si="248"/>
        <v>4094.9779708058536</v>
      </c>
      <c r="DI127" s="139">
        <f t="shared" ca="1" si="248"/>
        <v>4585.4193185170752</v>
      </c>
      <c r="DJ127" s="139">
        <f t="shared" ca="1" si="248"/>
        <v>4273.0581889348196</v>
      </c>
      <c r="DK127" s="139">
        <f t="shared" ca="1" si="248"/>
        <v>4090.1873739407833</v>
      </c>
      <c r="DL127" s="139">
        <f t="shared" ca="1" si="248"/>
        <v>3985.1821694888181</v>
      </c>
      <c r="DM127" s="139">
        <f t="shared" ca="1" si="248"/>
        <v>3942.9199082260693</v>
      </c>
      <c r="DN127" s="139">
        <f t="shared" ca="1" si="248"/>
        <v>3797.3668194540996</v>
      </c>
      <c r="DO127" s="139">
        <f t="shared" ca="1" si="248"/>
        <v>3517.3361113753081</v>
      </c>
      <c r="DP127" s="139">
        <f t="shared" ca="1" si="248"/>
        <v>3446.2224325385687</v>
      </c>
      <c r="DQ127" s="139">
        <f t="shared" ca="1" si="248"/>
        <v>3508.3371749179414</v>
      </c>
      <c r="DR127" s="136"/>
      <c r="EL127" s="128">
        <v>502</v>
      </c>
      <c r="EM127" s="237">
        <f ca="1">IF(Calculator!$C$3,OFFSET('SPD Library'!B127,0,Calculator!$C$3-1),Calculator!C128)</f>
        <v>0.28376000000000001</v>
      </c>
      <c r="EN127" s="127">
        <f ca="1">RefCalc!B127</f>
        <v>0.84655261889623556</v>
      </c>
      <c r="EO127" s="127">
        <f ca="1">RefCalc!F127</f>
        <v>1.0268254474622049</v>
      </c>
    </row>
    <row r="128" spans="21:145" ht="13.5" customHeight="1">
      <c r="U128" s="138" t="s">
        <v>75</v>
      </c>
      <c r="V128" s="139">
        <f t="shared" ref="V128:BA128" ca="1" si="249">(2*V117+V118+(1/20)*V119-0.305)*V90</f>
        <v>39.501102128317278</v>
      </c>
      <c r="W128" s="139">
        <f t="shared" ca="1" si="249"/>
        <v>32.198330952344442</v>
      </c>
      <c r="X128" s="139">
        <f t="shared" ca="1" si="249"/>
        <v>21.721529887914176</v>
      </c>
      <c r="Y128" s="139">
        <f t="shared" ca="1" si="249"/>
        <v>11.770910085216112</v>
      </c>
      <c r="Z128" s="139">
        <f t="shared" ca="1" si="249"/>
        <v>25.435649029506582</v>
      </c>
      <c r="AA128" s="139">
        <f t="shared" ca="1" si="249"/>
        <v>16.852494155033845</v>
      </c>
      <c r="AB128" s="139">
        <f t="shared" ca="1" si="249"/>
        <v>18.44598362408151</v>
      </c>
      <c r="AC128" s="139">
        <f t="shared" ca="1" si="249"/>
        <v>14.294513797425964</v>
      </c>
      <c r="AD128" s="139">
        <f t="shared" ca="1" si="249"/>
        <v>14.105446226590249</v>
      </c>
      <c r="AE128" s="139">
        <f t="shared" ca="1" si="249"/>
        <v>11.35494150257184</v>
      </c>
      <c r="AF128" s="139">
        <f t="shared" ca="1" si="249"/>
        <v>26.651625142529905</v>
      </c>
      <c r="AG128" s="139">
        <f t="shared" ca="1" si="249"/>
        <v>20.285933272248972</v>
      </c>
      <c r="AH128" s="139">
        <f t="shared" ca="1" si="249"/>
        <v>22.29399368548254</v>
      </c>
      <c r="AI128" s="139">
        <f t="shared" ca="1" si="249"/>
        <v>15.408927897343638</v>
      </c>
      <c r="AJ128" s="139">
        <f t="shared" ca="1" si="249"/>
        <v>27.597545594312212</v>
      </c>
      <c r="AK128" s="139">
        <f t="shared" ca="1" si="249"/>
        <v>26.069819261532871</v>
      </c>
      <c r="AL128" s="139">
        <f t="shared" ca="1" si="249"/>
        <v>16.966998237848397</v>
      </c>
      <c r="AM128" s="139">
        <f t="shared" ca="1" si="249"/>
        <v>18.004253132321853</v>
      </c>
      <c r="AN128" s="139">
        <f t="shared" ca="1" si="249"/>
        <v>20.419256154557925</v>
      </c>
      <c r="AO128" s="139">
        <f t="shared" ca="1" si="249"/>
        <v>26.122070801686895</v>
      </c>
      <c r="AP128" s="139">
        <f t="shared" ca="1" si="249"/>
        <v>23.386420743537592</v>
      </c>
      <c r="AQ128" s="139">
        <f t="shared" ca="1" si="249"/>
        <v>32.126337602212899</v>
      </c>
      <c r="AR128" s="139">
        <f t="shared" ca="1" si="249"/>
        <v>28.659441697702405</v>
      </c>
      <c r="AS128" s="139">
        <f t="shared" ca="1" si="249"/>
        <v>35.205404089974493</v>
      </c>
      <c r="AT128" s="139">
        <f t="shared" ca="1" si="249"/>
        <v>34.517440660778462</v>
      </c>
      <c r="AU128" s="139">
        <f t="shared" ca="1" si="249"/>
        <v>26.276174327532022</v>
      </c>
      <c r="AV128" s="139">
        <f t="shared" ca="1" si="249"/>
        <v>33.942823975260211</v>
      </c>
      <c r="AW128" s="139">
        <f t="shared" ca="1" si="249"/>
        <v>27.397225535661445</v>
      </c>
      <c r="AX128" s="139">
        <f t="shared" ca="1" si="249"/>
        <v>15.857486392130363</v>
      </c>
      <c r="AY128" s="139">
        <f t="shared" ca="1" si="249"/>
        <v>32.809768077075532</v>
      </c>
      <c r="AZ128" s="139">
        <f t="shared" ca="1" si="249"/>
        <v>23.809169104989884</v>
      </c>
      <c r="BA128" s="139">
        <f t="shared" ca="1" si="249"/>
        <v>33.636431097707138</v>
      </c>
      <c r="BB128" s="139">
        <f t="shared" ref="BB128:CG128" ca="1" si="250">(2*BB117+BB118+(1/20)*BB119-0.305)*BB90</f>
        <v>28.027006380381767</v>
      </c>
      <c r="BC128" s="139">
        <f t="shared" ca="1" si="250"/>
        <v>34.351045079808848</v>
      </c>
      <c r="BD128" s="139">
        <f t="shared" ca="1" si="250"/>
        <v>23.151933236658962</v>
      </c>
      <c r="BE128" s="139">
        <f t="shared" ca="1" si="250"/>
        <v>16.179434904319315</v>
      </c>
      <c r="BF128" s="139">
        <f t="shared" ca="1" si="250"/>
        <v>30.519769070990787</v>
      </c>
      <c r="BG128" s="139">
        <f t="shared" ca="1" si="250"/>
        <v>18.229797168166755</v>
      </c>
      <c r="BH128" s="139">
        <f t="shared" ca="1" si="250"/>
        <v>32.988271535924866</v>
      </c>
      <c r="BI128" s="139">
        <f t="shared" ca="1" si="250"/>
        <v>13.612426752195804</v>
      </c>
      <c r="BJ128" s="139">
        <f t="shared" ca="1" si="250"/>
        <v>18.681490267265978</v>
      </c>
      <c r="BK128" s="139">
        <f t="shared" ca="1" si="250"/>
        <v>33.886061979845465</v>
      </c>
      <c r="BL128" s="139">
        <f t="shared" ca="1" si="250"/>
        <v>26.076393975620618</v>
      </c>
      <c r="BM128" s="139">
        <f t="shared" ca="1" si="250"/>
        <v>27.580067208907231</v>
      </c>
      <c r="BN128" s="139">
        <f t="shared" ca="1" si="250"/>
        <v>11.440747971955988</v>
      </c>
      <c r="BO128" s="139">
        <f t="shared" ca="1" si="250"/>
        <v>22.256945850366129</v>
      </c>
      <c r="BP128" s="139">
        <f t="shared" ca="1" si="250"/>
        <v>25.313181797668577</v>
      </c>
      <c r="BQ128" s="139">
        <f t="shared" ca="1" si="250"/>
        <v>26.320322884652498</v>
      </c>
      <c r="BR128" s="139">
        <f t="shared" ca="1" si="250"/>
        <v>29.995572374907457</v>
      </c>
      <c r="BS128" s="139">
        <f t="shared" ca="1" si="250"/>
        <v>17.83479610112072</v>
      </c>
      <c r="BT128" s="139">
        <f t="shared" ca="1" si="250"/>
        <v>20.757122605098925</v>
      </c>
      <c r="BU128" s="139">
        <f t="shared" ca="1" si="250"/>
        <v>22.069909022077937</v>
      </c>
      <c r="BV128" s="139">
        <f t="shared" ca="1" si="250"/>
        <v>16.010155671816626</v>
      </c>
      <c r="BW128" s="139">
        <f t="shared" ca="1" si="250"/>
        <v>19.357284753052934</v>
      </c>
      <c r="BX128" s="139">
        <f t="shared" ca="1" si="250"/>
        <v>33.86041132162903</v>
      </c>
      <c r="BY128" s="139">
        <f t="shared" ca="1" si="250"/>
        <v>32.323306521263611</v>
      </c>
      <c r="BZ128" s="139">
        <f t="shared" ca="1" si="250"/>
        <v>27.57981959888863</v>
      </c>
      <c r="CA128" s="139">
        <f t="shared" ca="1" si="250"/>
        <v>22.429087239397447</v>
      </c>
      <c r="CB128" s="139">
        <f t="shared" ca="1" si="250"/>
        <v>21.058385864795937</v>
      </c>
      <c r="CC128" s="139">
        <f t="shared" ca="1" si="250"/>
        <v>33.682297723244801</v>
      </c>
      <c r="CD128" s="139">
        <f t="shared" ca="1" si="250"/>
        <v>34.062136680344892</v>
      </c>
      <c r="CE128" s="139">
        <f t="shared" ca="1" si="250"/>
        <v>29.262758615030016</v>
      </c>
      <c r="CF128" s="139">
        <f t="shared" ca="1" si="250"/>
        <v>25.169726995498209</v>
      </c>
      <c r="CG128" s="139">
        <f t="shared" ca="1" si="250"/>
        <v>13.475396791919703</v>
      </c>
      <c r="CH128" s="139">
        <f t="shared" ref="CH128:DQ128" ca="1" si="251">(2*CH117+CH118+(1/20)*CH119-0.305)*CH90</f>
        <v>22.606077921992238</v>
      </c>
      <c r="CI128" s="139">
        <f t="shared" ca="1" si="251"/>
        <v>15.8589810870353</v>
      </c>
      <c r="CJ128" s="139">
        <f t="shared" ca="1" si="251"/>
        <v>17.395897533742644</v>
      </c>
      <c r="CK128" s="139">
        <f t="shared" ca="1" si="251"/>
        <v>18.566901624127887</v>
      </c>
      <c r="CL128" s="139">
        <f t="shared" ca="1" si="251"/>
        <v>24.17776292034916</v>
      </c>
      <c r="CM128" s="139">
        <f t="shared" ca="1" si="251"/>
        <v>19.949598304205232</v>
      </c>
      <c r="CN128" s="139">
        <f t="shared" ca="1" si="251"/>
        <v>27.625015146608337</v>
      </c>
      <c r="CO128" s="139">
        <f t="shared" ca="1" si="251"/>
        <v>13.863345239191727</v>
      </c>
      <c r="CP128" s="139">
        <f t="shared" ca="1" si="251"/>
        <v>29.05494024301974</v>
      </c>
      <c r="CQ128" s="139">
        <f t="shared" ca="1" si="251"/>
        <v>22.034462506094425</v>
      </c>
      <c r="CR128" s="139">
        <f t="shared" ca="1" si="251"/>
        <v>11.30068358346281</v>
      </c>
      <c r="CS128" s="139">
        <f t="shared" ca="1" si="251"/>
        <v>13.188864377325014</v>
      </c>
      <c r="CT128" s="139">
        <f t="shared" ca="1" si="251"/>
        <v>18.288347353738615</v>
      </c>
      <c r="CU128" s="139">
        <f t="shared" ca="1" si="251"/>
        <v>16.93563391765279</v>
      </c>
      <c r="CV128" s="139">
        <f t="shared" ca="1" si="251"/>
        <v>17.000052382965048</v>
      </c>
      <c r="CW128" s="139">
        <f t="shared" ca="1" si="251"/>
        <v>27.764859099154631</v>
      </c>
      <c r="CX128" s="139">
        <f t="shared" ca="1" si="251"/>
        <v>24.588979555666992</v>
      </c>
      <c r="CY128" s="139">
        <f t="shared" ca="1" si="251"/>
        <v>16.45076743540157</v>
      </c>
      <c r="CZ128" s="139">
        <f t="shared" ca="1" si="251"/>
        <v>33.510651883976074</v>
      </c>
      <c r="DA128" s="139">
        <f t="shared" ca="1" si="251"/>
        <v>27.449775738438234</v>
      </c>
      <c r="DB128" s="139">
        <f t="shared" ca="1" si="251"/>
        <v>11.074315000337483</v>
      </c>
      <c r="DC128" s="139">
        <f t="shared" ca="1" si="251"/>
        <v>15.551192280711009</v>
      </c>
      <c r="DD128" s="139">
        <f t="shared" ca="1" si="251"/>
        <v>24.114873258351697</v>
      </c>
      <c r="DE128" s="139">
        <f t="shared" ca="1" si="251"/>
        <v>14.684347896935734</v>
      </c>
      <c r="DF128" s="139">
        <f t="shared" ca="1" si="251"/>
        <v>22.704675071278075</v>
      </c>
      <c r="DG128" s="139">
        <f t="shared" ca="1" si="251"/>
        <v>14.185705928886867</v>
      </c>
      <c r="DH128" s="139">
        <f t="shared" ca="1" si="251"/>
        <v>16.015868877321612</v>
      </c>
      <c r="DI128" s="139">
        <f t="shared" ca="1" si="251"/>
        <v>30.453779849650434</v>
      </c>
      <c r="DJ128" s="139">
        <f t="shared" ca="1" si="251"/>
        <v>20.398339305886871</v>
      </c>
      <c r="DK128" s="139">
        <f t="shared" ca="1" si="251"/>
        <v>24.787263716749553</v>
      </c>
      <c r="DL128" s="139">
        <f t="shared" ca="1" si="251"/>
        <v>14.165094231450036</v>
      </c>
      <c r="DM128" s="139">
        <f t="shared" ca="1" si="251"/>
        <v>25.631697990477424</v>
      </c>
      <c r="DN128" s="139">
        <f t="shared" ca="1" si="251"/>
        <v>29.051803966368336</v>
      </c>
      <c r="DO128" s="139">
        <f t="shared" ca="1" si="251"/>
        <v>19.135279638540393</v>
      </c>
      <c r="DP128" s="139">
        <f t="shared" ca="1" si="251"/>
        <v>22.987294010888139</v>
      </c>
      <c r="DQ128" s="139">
        <f t="shared" ca="1" si="251"/>
        <v>18.108025000585322</v>
      </c>
      <c r="DR128" s="136"/>
      <c r="EL128" s="128">
        <v>503</v>
      </c>
      <c r="EM128" s="237">
        <f ca="1">IF(Calculator!$C$3,OFFSET('SPD Library'!B128,0,Calculator!$C$3-1),Calculator!C129)</f>
        <v>0.2823</v>
      </c>
      <c r="EN128" s="127">
        <f ca="1">RefCalc!B128</f>
        <v>0.84219694218497054</v>
      </c>
      <c r="EO128" s="127">
        <f ca="1">RefCalc!F128</f>
        <v>1.0254623429112999</v>
      </c>
    </row>
    <row r="129" spans="21:145" ht="13.5" customHeight="1">
      <c r="U129" s="138" t="s">
        <v>120</v>
      </c>
      <c r="V129" s="139">
        <f t="shared" ref="V129:BA129" ca="1" si="252">(2*V120+V121+(1/20)*V122-0.305)*V90</f>
        <v>39.501102128317278</v>
      </c>
      <c r="W129" s="139">
        <f t="shared" ca="1" si="252"/>
        <v>39.501102128317278</v>
      </c>
      <c r="X129" s="139">
        <f t="shared" ca="1" si="252"/>
        <v>39.501102128317278</v>
      </c>
      <c r="Y129" s="139">
        <f t="shared" ca="1" si="252"/>
        <v>39.501102128317278</v>
      </c>
      <c r="Z129" s="139">
        <f t="shared" ca="1" si="252"/>
        <v>39.501102128317278</v>
      </c>
      <c r="AA129" s="139">
        <f t="shared" ca="1" si="252"/>
        <v>39.501102128317278</v>
      </c>
      <c r="AB129" s="139">
        <f t="shared" ca="1" si="252"/>
        <v>39.501102128317278</v>
      </c>
      <c r="AC129" s="139">
        <f t="shared" ca="1" si="252"/>
        <v>39.501102128317278</v>
      </c>
      <c r="AD129" s="139">
        <f t="shared" ca="1" si="252"/>
        <v>39.501102128317278</v>
      </c>
      <c r="AE129" s="139">
        <f t="shared" ca="1" si="252"/>
        <v>39.501102128317278</v>
      </c>
      <c r="AF129" s="139">
        <f t="shared" ca="1" si="252"/>
        <v>39.501102128317278</v>
      </c>
      <c r="AG129" s="139">
        <f t="shared" ca="1" si="252"/>
        <v>39.501102128317278</v>
      </c>
      <c r="AH129" s="139">
        <f t="shared" ca="1" si="252"/>
        <v>39.501102128317278</v>
      </c>
      <c r="AI129" s="139">
        <f t="shared" ca="1" si="252"/>
        <v>39.501102128317278</v>
      </c>
      <c r="AJ129" s="139">
        <f t="shared" ca="1" si="252"/>
        <v>39.501102128317278</v>
      </c>
      <c r="AK129" s="139">
        <f t="shared" ca="1" si="252"/>
        <v>39.501102128317278</v>
      </c>
      <c r="AL129" s="139">
        <f t="shared" ca="1" si="252"/>
        <v>39.501102128317278</v>
      </c>
      <c r="AM129" s="139">
        <f t="shared" ca="1" si="252"/>
        <v>39.501102128317278</v>
      </c>
      <c r="AN129" s="139">
        <f t="shared" ca="1" si="252"/>
        <v>39.501102128317278</v>
      </c>
      <c r="AO129" s="139">
        <f t="shared" ca="1" si="252"/>
        <v>39.501102128317278</v>
      </c>
      <c r="AP129" s="139">
        <f t="shared" ca="1" si="252"/>
        <v>39.501102128317278</v>
      </c>
      <c r="AQ129" s="139">
        <f t="shared" ca="1" si="252"/>
        <v>39.501102128317278</v>
      </c>
      <c r="AR129" s="139">
        <f t="shared" ca="1" si="252"/>
        <v>39.501102128317278</v>
      </c>
      <c r="AS129" s="139">
        <f t="shared" ca="1" si="252"/>
        <v>39.501102128317278</v>
      </c>
      <c r="AT129" s="139">
        <f t="shared" ca="1" si="252"/>
        <v>39.501102128317278</v>
      </c>
      <c r="AU129" s="139">
        <f t="shared" ca="1" si="252"/>
        <v>39.501102128317278</v>
      </c>
      <c r="AV129" s="139">
        <f t="shared" ca="1" si="252"/>
        <v>39.501102128317278</v>
      </c>
      <c r="AW129" s="139">
        <f t="shared" ca="1" si="252"/>
        <v>39.501102128317278</v>
      </c>
      <c r="AX129" s="139">
        <f t="shared" ca="1" si="252"/>
        <v>39.501102128317278</v>
      </c>
      <c r="AY129" s="139">
        <f t="shared" ca="1" si="252"/>
        <v>39.501102128317278</v>
      </c>
      <c r="AZ129" s="139">
        <f t="shared" ca="1" si="252"/>
        <v>39.501102128317278</v>
      </c>
      <c r="BA129" s="139">
        <f t="shared" ca="1" si="252"/>
        <v>39.501102128317278</v>
      </c>
      <c r="BB129" s="139">
        <f t="shared" ref="BB129:CG129" ca="1" si="253">(2*BB120+BB121+(1/20)*BB122-0.305)*BB90</f>
        <v>39.501102128317278</v>
      </c>
      <c r="BC129" s="139">
        <f t="shared" ca="1" si="253"/>
        <v>39.501102128317278</v>
      </c>
      <c r="BD129" s="139">
        <f t="shared" ca="1" si="253"/>
        <v>39.501102128317278</v>
      </c>
      <c r="BE129" s="139">
        <f t="shared" ca="1" si="253"/>
        <v>39.501102128317278</v>
      </c>
      <c r="BF129" s="139">
        <f t="shared" ca="1" si="253"/>
        <v>39.501102128317278</v>
      </c>
      <c r="BG129" s="139">
        <f t="shared" ca="1" si="253"/>
        <v>39.501102128317278</v>
      </c>
      <c r="BH129" s="139">
        <f t="shared" ca="1" si="253"/>
        <v>39.501102128317278</v>
      </c>
      <c r="BI129" s="139">
        <f t="shared" ca="1" si="253"/>
        <v>39.501102128317278</v>
      </c>
      <c r="BJ129" s="139">
        <f t="shared" ca="1" si="253"/>
        <v>39.501102128317278</v>
      </c>
      <c r="BK129" s="139">
        <f t="shared" ca="1" si="253"/>
        <v>39.501102128317278</v>
      </c>
      <c r="BL129" s="139">
        <f t="shared" ca="1" si="253"/>
        <v>39.501102128317278</v>
      </c>
      <c r="BM129" s="139">
        <f t="shared" ca="1" si="253"/>
        <v>39.501102128317278</v>
      </c>
      <c r="BN129" s="139">
        <f t="shared" ca="1" si="253"/>
        <v>39.501102128317278</v>
      </c>
      <c r="BO129" s="139">
        <f t="shared" ca="1" si="253"/>
        <v>39.501102128317278</v>
      </c>
      <c r="BP129" s="139">
        <f t="shared" ca="1" si="253"/>
        <v>39.501102128317278</v>
      </c>
      <c r="BQ129" s="139">
        <f t="shared" ca="1" si="253"/>
        <v>39.501102128317278</v>
      </c>
      <c r="BR129" s="139">
        <f t="shared" ca="1" si="253"/>
        <v>39.501102128317278</v>
      </c>
      <c r="BS129" s="139">
        <f t="shared" ca="1" si="253"/>
        <v>39.501102128317278</v>
      </c>
      <c r="BT129" s="139">
        <f t="shared" ca="1" si="253"/>
        <v>39.501102128317278</v>
      </c>
      <c r="BU129" s="139">
        <f t="shared" ca="1" si="253"/>
        <v>39.501102128317278</v>
      </c>
      <c r="BV129" s="139">
        <f t="shared" ca="1" si="253"/>
        <v>39.501102128317278</v>
      </c>
      <c r="BW129" s="139">
        <f t="shared" ca="1" si="253"/>
        <v>39.501102128317278</v>
      </c>
      <c r="BX129" s="139">
        <f t="shared" ca="1" si="253"/>
        <v>39.501102128317278</v>
      </c>
      <c r="BY129" s="139">
        <f t="shared" ca="1" si="253"/>
        <v>39.501102128317278</v>
      </c>
      <c r="BZ129" s="139">
        <f t="shared" ca="1" si="253"/>
        <v>39.501102128317278</v>
      </c>
      <c r="CA129" s="139">
        <f t="shared" ca="1" si="253"/>
        <v>39.501102128317278</v>
      </c>
      <c r="CB129" s="139">
        <f t="shared" ca="1" si="253"/>
        <v>39.501102128317278</v>
      </c>
      <c r="CC129" s="139">
        <f t="shared" ca="1" si="253"/>
        <v>39.501102128317278</v>
      </c>
      <c r="CD129" s="139">
        <f t="shared" ca="1" si="253"/>
        <v>39.501102128317278</v>
      </c>
      <c r="CE129" s="139">
        <f t="shared" ca="1" si="253"/>
        <v>39.501102128317278</v>
      </c>
      <c r="CF129" s="139">
        <f t="shared" ca="1" si="253"/>
        <v>39.501102128317278</v>
      </c>
      <c r="CG129" s="139">
        <f t="shared" ca="1" si="253"/>
        <v>39.501102128317278</v>
      </c>
      <c r="CH129" s="139">
        <f t="shared" ref="CH129:DQ129" ca="1" si="254">(2*CH120+CH121+(1/20)*CH122-0.305)*CH90</f>
        <v>39.501102128317278</v>
      </c>
      <c r="CI129" s="139">
        <f t="shared" ca="1" si="254"/>
        <v>39.501102128317278</v>
      </c>
      <c r="CJ129" s="139">
        <f t="shared" ca="1" si="254"/>
        <v>39.501102128317278</v>
      </c>
      <c r="CK129" s="139">
        <f t="shared" ca="1" si="254"/>
        <v>39.501102128317278</v>
      </c>
      <c r="CL129" s="139">
        <f t="shared" ca="1" si="254"/>
        <v>39.501102128317278</v>
      </c>
      <c r="CM129" s="139">
        <f t="shared" ca="1" si="254"/>
        <v>39.501102128317278</v>
      </c>
      <c r="CN129" s="139">
        <f t="shared" ca="1" si="254"/>
        <v>39.501102128317278</v>
      </c>
      <c r="CO129" s="139">
        <f t="shared" ca="1" si="254"/>
        <v>39.501102128317278</v>
      </c>
      <c r="CP129" s="139">
        <f t="shared" ca="1" si="254"/>
        <v>39.501102128317278</v>
      </c>
      <c r="CQ129" s="139">
        <f t="shared" ca="1" si="254"/>
        <v>39.501102128317278</v>
      </c>
      <c r="CR129" s="139">
        <f t="shared" ca="1" si="254"/>
        <v>39.501102128317278</v>
      </c>
      <c r="CS129" s="139">
        <f t="shared" ca="1" si="254"/>
        <v>39.501102128317278</v>
      </c>
      <c r="CT129" s="139">
        <f t="shared" ca="1" si="254"/>
        <v>39.501102128317278</v>
      </c>
      <c r="CU129" s="139">
        <f t="shared" ca="1" si="254"/>
        <v>39.501102128317278</v>
      </c>
      <c r="CV129" s="139">
        <f t="shared" ca="1" si="254"/>
        <v>39.501102128317278</v>
      </c>
      <c r="CW129" s="139">
        <f t="shared" ca="1" si="254"/>
        <v>39.501102128317278</v>
      </c>
      <c r="CX129" s="139">
        <f t="shared" ca="1" si="254"/>
        <v>39.501102128317278</v>
      </c>
      <c r="CY129" s="139">
        <f t="shared" ca="1" si="254"/>
        <v>39.501102128317278</v>
      </c>
      <c r="CZ129" s="139">
        <f t="shared" ca="1" si="254"/>
        <v>39.501102128317278</v>
      </c>
      <c r="DA129" s="139">
        <f t="shared" ca="1" si="254"/>
        <v>39.501102128317278</v>
      </c>
      <c r="DB129" s="139">
        <f t="shared" ca="1" si="254"/>
        <v>39.501102128317278</v>
      </c>
      <c r="DC129" s="139">
        <f t="shared" ca="1" si="254"/>
        <v>39.501102128317278</v>
      </c>
      <c r="DD129" s="139">
        <f t="shared" ca="1" si="254"/>
        <v>39.501102128317278</v>
      </c>
      <c r="DE129" s="139">
        <f t="shared" ca="1" si="254"/>
        <v>39.501102128317278</v>
      </c>
      <c r="DF129" s="139">
        <f t="shared" ca="1" si="254"/>
        <v>39.501102128317278</v>
      </c>
      <c r="DG129" s="139">
        <f t="shared" ca="1" si="254"/>
        <v>39.501102128317278</v>
      </c>
      <c r="DH129" s="139">
        <f t="shared" ca="1" si="254"/>
        <v>39.501102128317278</v>
      </c>
      <c r="DI129" s="139">
        <f t="shared" ca="1" si="254"/>
        <v>39.501102128317278</v>
      </c>
      <c r="DJ129" s="139">
        <f t="shared" ca="1" si="254"/>
        <v>39.501102128317278</v>
      </c>
      <c r="DK129" s="139">
        <f t="shared" ca="1" si="254"/>
        <v>39.501102128317278</v>
      </c>
      <c r="DL129" s="139">
        <f t="shared" ca="1" si="254"/>
        <v>39.501102128317278</v>
      </c>
      <c r="DM129" s="139">
        <f t="shared" ca="1" si="254"/>
        <v>39.501102128317278</v>
      </c>
      <c r="DN129" s="139">
        <f t="shared" ca="1" si="254"/>
        <v>39.501102128317278</v>
      </c>
      <c r="DO129" s="139">
        <f t="shared" ca="1" si="254"/>
        <v>39.501102128317278</v>
      </c>
      <c r="DP129" s="139">
        <f t="shared" ca="1" si="254"/>
        <v>39.501102128317278</v>
      </c>
      <c r="DQ129" s="139">
        <f t="shared" ca="1" si="254"/>
        <v>39.501102128317278</v>
      </c>
      <c r="DR129" s="136"/>
      <c r="EL129" s="128">
        <v>504</v>
      </c>
      <c r="EM129" s="237">
        <f ca="1">IF(Calculator!$C$3,OFFSET('SPD Library'!B129,0,Calculator!$C$3-1),Calculator!C130)</f>
        <v>0.28083000000000002</v>
      </c>
      <c r="EN129" s="127">
        <f ca="1">RefCalc!B129</f>
        <v>0.83781143207157394</v>
      </c>
      <c r="EO129" s="127">
        <f ca="1">RefCalc!F129</f>
        <v>1.0240992383603948</v>
      </c>
    </row>
    <row r="130" spans="21:145" ht="13.5" customHeight="1">
      <c r="U130" s="138" t="s">
        <v>121</v>
      </c>
      <c r="V130" s="139">
        <f t="shared" ref="V130:BA130" ca="1" si="255">100*(V128/V129)^($EI$12*V92)</f>
        <v>100</v>
      </c>
      <c r="W130" s="139">
        <f t="shared" ca="1" si="255"/>
        <v>76.198755524873633</v>
      </c>
      <c r="X130" s="139">
        <f t="shared" ca="1" si="255"/>
        <v>45.147302873768162</v>
      </c>
      <c r="Y130" s="139">
        <f t="shared" ca="1" si="255"/>
        <v>19.989602387847512</v>
      </c>
      <c r="Z130" s="139">
        <f t="shared" ca="1" si="255"/>
        <v>55.691800594682618</v>
      </c>
      <c r="AA130" s="139">
        <f t="shared" ca="1" si="255"/>
        <v>32.214802240763376</v>
      </c>
      <c r="AB130" s="139">
        <f t="shared" ca="1" si="255"/>
        <v>36.327272129264067</v>
      </c>
      <c r="AC130" s="139">
        <f t="shared" ca="1" si="255"/>
        <v>25.881134263934531</v>
      </c>
      <c r="AD130" s="139">
        <f t="shared" ca="1" si="255"/>
        <v>25.426921964978256</v>
      </c>
      <c r="AE130" s="139">
        <f t="shared" ca="1" si="255"/>
        <v>19.055756582918352</v>
      </c>
      <c r="AF130" s="139">
        <f t="shared" ca="1" si="255"/>
        <v>59.259816852571824</v>
      </c>
      <c r="AG130" s="139">
        <f t="shared" ca="1" si="255"/>
        <v>41.22337222747732</v>
      </c>
      <c r="AH130" s="139">
        <f t="shared" ca="1" si="255"/>
        <v>46.736363990458045</v>
      </c>
      <c r="AI130" s="139">
        <f t="shared" ca="1" si="255"/>
        <v>28.598159497837365</v>
      </c>
      <c r="AJ130" s="139">
        <f t="shared" ca="1" si="255"/>
        <v>62.072913197734536</v>
      </c>
      <c r="AK130" s="139">
        <f t="shared" ca="1" si="255"/>
        <v>57.5457811634558</v>
      </c>
      <c r="AL130" s="139">
        <f t="shared" ca="1" si="255"/>
        <v>32.506193651026351</v>
      </c>
      <c r="AM130" s="139">
        <f t="shared" ca="1" si="255"/>
        <v>35.175040688400436</v>
      </c>
      <c r="AN130" s="139">
        <f t="shared" ca="1" si="255"/>
        <v>41.584035443779669</v>
      </c>
      <c r="AO130" s="139">
        <f t="shared" ca="1" si="255"/>
        <v>57.699206451433568</v>
      </c>
      <c r="AP130" s="139">
        <f t="shared" ca="1" si="255"/>
        <v>49.806064186722963</v>
      </c>
      <c r="AQ130" s="139">
        <f t="shared" ca="1" si="255"/>
        <v>75.972277735106942</v>
      </c>
      <c r="AR130" s="139">
        <f t="shared" ca="1" si="255"/>
        <v>65.26898243800197</v>
      </c>
      <c r="AS130" s="139">
        <f t="shared" ca="1" si="255"/>
        <v>85.804742251247887</v>
      </c>
      <c r="AT130" s="139">
        <f t="shared" ca="1" si="255"/>
        <v>83.582259254355606</v>
      </c>
      <c r="AU130" s="139">
        <f t="shared" ca="1" si="255"/>
        <v>58.152287033058649</v>
      </c>
      <c r="AV130" s="139">
        <f t="shared" ca="1" si="255"/>
        <v>81.737097384361363</v>
      </c>
      <c r="AW130" s="139">
        <f t="shared" ca="1" si="255"/>
        <v>61.474482174799149</v>
      </c>
      <c r="AX130" s="139">
        <f t="shared" ca="1" si="255"/>
        <v>29.710480060705613</v>
      </c>
      <c r="AY130" s="139">
        <f t="shared" ca="1" si="255"/>
        <v>78.12893321682165</v>
      </c>
      <c r="AZ130" s="139">
        <f t="shared" ca="1" si="255"/>
        <v>51.006853226134119</v>
      </c>
      <c r="BA130" s="139">
        <f t="shared" ca="1" si="255"/>
        <v>80.757425493266155</v>
      </c>
      <c r="BB130" s="139">
        <f t="shared" ref="BB130:CG130" ca="1" si="256">100*(BB128/BB129)^($EI$12*BB92)</f>
        <v>63.360697791304908</v>
      </c>
      <c r="BC130" s="139">
        <f t="shared" ca="1" si="256"/>
        <v>83.046893567091971</v>
      </c>
      <c r="BD130" s="139">
        <f t="shared" ca="1" si="256"/>
        <v>49.143089582525995</v>
      </c>
      <c r="BE130" s="139">
        <f t="shared" ca="1" si="256"/>
        <v>30.515275702392273</v>
      </c>
      <c r="BF130" s="139">
        <f t="shared" ca="1" si="256"/>
        <v>70.962309202303231</v>
      </c>
      <c r="BG130" s="139">
        <f t="shared" ca="1" si="256"/>
        <v>35.762210136131351</v>
      </c>
      <c r="BH130" s="139">
        <f t="shared" ca="1" si="256"/>
        <v>78.694681525470187</v>
      </c>
      <c r="BI130" s="139">
        <f t="shared" ca="1" si="256"/>
        <v>24.251970752489761</v>
      </c>
      <c r="BJ130" s="139">
        <f t="shared" ca="1" si="256"/>
        <v>36.945322394239938</v>
      </c>
      <c r="BK130" s="139">
        <f t="shared" ca="1" si="256"/>
        <v>81.55538353806493</v>
      </c>
      <c r="BL130" s="139">
        <f t="shared" ca="1" si="256"/>
        <v>57.565080809363202</v>
      </c>
      <c r="BM130" s="139">
        <f t="shared" ca="1" si="256"/>
        <v>62.020641505542869</v>
      </c>
      <c r="BN130" s="139">
        <f t="shared" ca="1" si="256"/>
        <v>19.247482208693338</v>
      </c>
      <c r="BO130" s="139">
        <f t="shared" ca="1" si="256"/>
        <v>46.633114061046925</v>
      </c>
      <c r="BP130" s="139">
        <f t="shared" ca="1" si="256"/>
        <v>55.335511949556448</v>
      </c>
      <c r="BQ130" s="139">
        <f t="shared" ca="1" si="256"/>
        <v>58.282250227248674</v>
      </c>
      <c r="BR130" s="139">
        <f t="shared" ca="1" si="256"/>
        <v>69.346153299256514</v>
      </c>
      <c r="BS130" s="139">
        <f t="shared" ca="1" si="256"/>
        <v>34.735476720645352</v>
      </c>
      <c r="BT130" s="139">
        <f t="shared" ca="1" si="256"/>
        <v>42.501500792057399</v>
      </c>
      <c r="BU130" s="139">
        <f t="shared" ca="1" si="256"/>
        <v>46.112720891032602</v>
      </c>
      <c r="BV130" s="139">
        <f t="shared" ca="1" si="256"/>
        <v>30.091452301363486</v>
      </c>
      <c r="BW130" s="139">
        <f t="shared" ca="1" si="256"/>
        <v>38.733060091142171</v>
      </c>
      <c r="BX130" s="139">
        <f t="shared" ca="1" si="256"/>
        <v>81.473300245303065</v>
      </c>
      <c r="BY130" s="139">
        <f t="shared" ca="1" si="256"/>
        <v>76.592302159766916</v>
      </c>
      <c r="BZ130" s="139">
        <f t="shared" ca="1" si="256"/>
        <v>62.019901069680635</v>
      </c>
      <c r="CA130" s="139">
        <f t="shared" ca="1" si="256"/>
        <v>47.113340029370214</v>
      </c>
      <c r="CB130" s="139">
        <f t="shared" ca="1" si="256"/>
        <v>43.323737716845145</v>
      </c>
      <c r="CC130" s="139">
        <f t="shared" ca="1" si="256"/>
        <v>80.903894553031151</v>
      </c>
      <c r="CD130" s="139">
        <f t="shared" ca="1" si="256"/>
        <v>82.119383319984962</v>
      </c>
      <c r="CE130" s="139">
        <f t="shared" ca="1" si="256"/>
        <v>67.102400188303548</v>
      </c>
      <c r="CF130" s="139">
        <f t="shared" ca="1" si="256"/>
        <v>54.918887558650134</v>
      </c>
      <c r="CG130" s="139">
        <f t="shared" ca="1" si="256"/>
        <v>23.927867897615496</v>
      </c>
      <c r="CH130" s="139">
        <f t="shared" ref="CH130:DM130" ca="1" si="257">100*(CH128/CH129)^($EI$12*CH92)</f>
        <v>47.60836301566728</v>
      </c>
      <c r="CI130" s="139">
        <f t="shared" ca="1" si="257"/>
        <v>29.714204094102133</v>
      </c>
      <c r="CJ130" s="139">
        <f t="shared" ca="1" si="257"/>
        <v>33.603408653532711</v>
      </c>
      <c r="CK130" s="139">
        <f t="shared" ca="1" si="257"/>
        <v>36.644279492610629</v>
      </c>
      <c r="CL130" s="139">
        <f t="shared" ca="1" si="257"/>
        <v>52.059577592104546</v>
      </c>
      <c r="CM130" s="139">
        <f t="shared" ca="1" si="257"/>
        <v>40.317000931850259</v>
      </c>
      <c r="CN130" s="139">
        <f t="shared" ca="1" si="257"/>
        <v>62.155087012313523</v>
      </c>
      <c r="CO130" s="139">
        <f t="shared" ca="1" si="257"/>
        <v>24.848230780986544</v>
      </c>
      <c r="CP130" s="139">
        <f t="shared" ca="1" si="257"/>
        <v>66.469440576077389</v>
      </c>
      <c r="CQ130" s="139">
        <f t="shared" ca="1" si="257"/>
        <v>46.014261389582686</v>
      </c>
      <c r="CR130" s="139">
        <f t="shared" ca="1" si="257"/>
        <v>18.934769030697662</v>
      </c>
      <c r="CS130" s="139">
        <f t="shared" ca="1" si="257"/>
        <v>23.253677649862912</v>
      </c>
      <c r="CT130" s="139">
        <f t="shared" ca="1" si="257"/>
        <v>35.915029892379337</v>
      </c>
      <c r="CU130" s="139">
        <f t="shared" ca="1" si="257"/>
        <v>32.426312654529177</v>
      </c>
      <c r="CV130" s="139">
        <f t="shared" ca="1" si="257"/>
        <v>32.590431137261575</v>
      </c>
      <c r="CW130" s="139">
        <f t="shared" ca="1" si="257"/>
        <v>62.573840784991717</v>
      </c>
      <c r="CX130" s="139">
        <f t="shared" ca="1" si="257"/>
        <v>53.240294563131549</v>
      </c>
      <c r="CY130" s="139">
        <f t="shared" ca="1" si="257"/>
        <v>31.197660844889636</v>
      </c>
      <c r="CZ130" s="139">
        <f t="shared" ca="1" si="257"/>
        <v>80.356104121398459</v>
      </c>
      <c r="DA130" s="139">
        <f t="shared" ca="1" si="257"/>
        <v>61.631330146153743</v>
      </c>
      <c r="DB130" s="139">
        <f t="shared" ca="1" si="257"/>
        <v>18.432071134630768</v>
      </c>
      <c r="DC130" s="139">
        <f t="shared" ca="1" si="257"/>
        <v>28.949800960213111</v>
      </c>
      <c r="DD130" s="139">
        <f t="shared" ca="1" si="257"/>
        <v>51.879584303909276</v>
      </c>
      <c r="DE130" s="139">
        <f t="shared" ca="1" si="257"/>
        <v>26.823912436237773</v>
      </c>
      <c r="DF130" s="139">
        <f t="shared" ca="1" si="257"/>
        <v>47.884683602841442</v>
      </c>
      <c r="DG130" s="139">
        <f t="shared" ca="1" si="257"/>
        <v>25.619492660997601</v>
      </c>
      <c r="DH130" s="139">
        <f t="shared" ca="1" si="257"/>
        <v>30.105732423848703</v>
      </c>
      <c r="DI130" s="139">
        <f t="shared" ca="1" si="257"/>
        <v>70.758349905998415</v>
      </c>
      <c r="DJ130" s="139">
        <f t="shared" ca="1" si="257"/>
        <v>41.527399970694759</v>
      </c>
      <c r="DK130" s="139">
        <f t="shared" ca="1" si="257"/>
        <v>53.811961337463075</v>
      </c>
      <c r="DL130" s="139">
        <f t="shared" ca="1" si="257"/>
        <v>25.57000371806739</v>
      </c>
      <c r="DM130" s="139">
        <f t="shared" ca="1" si="257"/>
        <v>56.26333525349326</v>
      </c>
      <c r="DN130" s="139">
        <f t="shared" ref="DN130:DQ130" ca="1" si="258">100*(DN128/DN129)^($EI$12*DN92)</f>
        <v>66.459899714096366</v>
      </c>
      <c r="DO130" s="139">
        <f t="shared" ca="1" si="258"/>
        <v>38.143463299739182</v>
      </c>
      <c r="DP130" s="139">
        <f t="shared" ca="1" si="258"/>
        <v>48.678919545892512</v>
      </c>
      <c r="DQ130" s="139">
        <f t="shared" ca="1" si="258"/>
        <v>35.444895454319543</v>
      </c>
      <c r="DR130" s="136"/>
      <c r="EL130" s="128">
        <v>505</v>
      </c>
      <c r="EM130" s="237">
        <f ca="1">IF(Calculator!$C$3,OFFSET('SPD Library'!B130,0,Calculator!$C$3-1),Calculator!C131)</f>
        <v>0.27937000000000001</v>
      </c>
      <c r="EN130" s="127">
        <f ca="1">RefCalc!B130</f>
        <v>0.83345575536030914</v>
      </c>
      <c r="EO130" s="127">
        <f ca="1">RefCalc!F130</f>
        <v>1.0227361338094896</v>
      </c>
    </row>
    <row r="131" spans="21:145" ht="13.5" customHeight="1">
      <c r="U131" s="138" t="s">
        <v>122</v>
      </c>
      <c r="V131" s="139">
        <f t="shared" ref="V131:BA131" ca="1" si="259">(4/$EI$12)*((V130/100)^0.5)*(V129+4)*(V88^0.25)</f>
        <v>238.02650952152914</v>
      </c>
      <c r="W131" s="139">
        <f t="shared" ca="1" si="259"/>
        <v>207.77785921396475</v>
      </c>
      <c r="X131" s="139">
        <f t="shared" ca="1" si="259"/>
        <v>159.93415984105528</v>
      </c>
      <c r="Y131" s="139">
        <f t="shared" ca="1" si="259"/>
        <v>106.42101724506185</v>
      </c>
      <c r="Z131" s="139">
        <f t="shared" ca="1" si="259"/>
        <v>177.63189862197117</v>
      </c>
      <c r="AA131" s="139">
        <f t="shared" ca="1" si="259"/>
        <v>135.09928883180098</v>
      </c>
      <c r="AB131" s="139">
        <f t="shared" ca="1" si="259"/>
        <v>143.46359903731803</v>
      </c>
      <c r="AC131" s="139">
        <f t="shared" ca="1" si="259"/>
        <v>121.09242624382905</v>
      </c>
      <c r="AD131" s="139">
        <f t="shared" ca="1" si="259"/>
        <v>120.02514053680159</v>
      </c>
      <c r="AE131" s="139">
        <f t="shared" ca="1" si="259"/>
        <v>103.90547362643122</v>
      </c>
      <c r="AF131" s="139">
        <f t="shared" ca="1" si="259"/>
        <v>183.23375451461314</v>
      </c>
      <c r="AG131" s="139">
        <f t="shared" ca="1" si="259"/>
        <v>152.82594360497052</v>
      </c>
      <c r="AH131" s="139">
        <f t="shared" ca="1" si="259"/>
        <v>162.72444128144573</v>
      </c>
      <c r="AI131" s="139">
        <f t="shared" ca="1" si="259"/>
        <v>127.29002449095705</v>
      </c>
      <c r="AJ131" s="139">
        <f t="shared" ca="1" si="259"/>
        <v>187.53243473733852</v>
      </c>
      <c r="AK131" s="139">
        <f t="shared" ca="1" si="259"/>
        <v>180.56437666269335</v>
      </c>
      <c r="AL131" s="139">
        <f t="shared" ca="1" si="259"/>
        <v>135.70891777865813</v>
      </c>
      <c r="AM131" s="139">
        <f t="shared" ca="1" si="259"/>
        <v>141.17007072529316</v>
      </c>
      <c r="AN131" s="139">
        <f t="shared" ca="1" si="259"/>
        <v>153.49302467516483</v>
      </c>
      <c r="AO131" s="139">
        <f t="shared" ca="1" si="259"/>
        <v>180.8049216719688</v>
      </c>
      <c r="AP131" s="139">
        <f t="shared" ca="1" si="259"/>
        <v>167.98342817734323</v>
      </c>
      <c r="AQ131" s="139">
        <f t="shared" ca="1" si="259"/>
        <v>207.46885096451996</v>
      </c>
      <c r="AR131" s="139">
        <f t="shared" ca="1" si="259"/>
        <v>192.29976302236955</v>
      </c>
      <c r="AS131" s="139">
        <f t="shared" ca="1" si="259"/>
        <v>220.48597711161796</v>
      </c>
      <c r="AT131" s="139">
        <f t="shared" ca="1" si="259"/>
        <v>217.61176984196644</v>
      </c>
      <c r="AU131" s="139">
        <f t="shared" ca="1" si="259"/>
        <v>181.51341504353289</v>
      </c>
      <c r="AV131" s="139">
        <f t="shared" ca="1" si="259"/>
        <v>215.19636623047538</v>
      </c>
      <c r="AW131" s="139">
        <f t="shared" ca="1" si="259"/>
        <v>186.62626635194064</v>
      </c>
      <c r="AX131" s="139">
        <f t="shared" ca="1" si="259"/>
        <v>129.7418728124631</v>
      </c>
      <c r="AY131" s="139">
        <f t="shared" ca="1" si="259"/>
        <v>210.39299466718018</v>
      </c>
      <c r="AZ131" s="139">
        <f t="shared" ca="1" si="259"/>
        <v>169.99634883163648</v>
      </c>
      <c r="BA131" s="139">
        <f t="shared" ca="1" si="259"/>
        <v>213.90284492196616</v>
      </c>
      <c r="BB131" s="139">
        <f t="shared" ref="BB131:CG131" ca="1" si="260">(4/$EI$12)*((BB130/100)^0.5)*(BB129+4)*(BB88^0.25)</f>
        <v>189.46775264477148</v>
      </c>
      <c r="BC131" s="139">
        <f t="shared" ca="1" si="260"/>
        <v>216.91372080807884</v>
      </c>
      <c r="BD131" s="139">
        <f t="shared" ca="1" si="260"/>
        <v>166.8616587029147</v>
      </c>
      <c r="BE131" s="139">
        <f t="shared" ca="1" si="260"/>
        <v>131.48735134306892</v>
      </c>
      <c r="BF131" s="139">
        <f t="shared" ca="1" si="260"/>
        <v>200.51145933615402</v>
      </c>
      <c r="BG131" s="139">
        <f t="shared" ca="1" si="260"/>
        <v>142.34345515986831</v>
      </c>
      <c r="BH131" s="139">
        <f t="shared" ca="1" si="260"/>
        <v>211.1533709654752</v>
      </c>
      <c r="BI131" s="139">
        <f t="shared" ca="1" si="260"/>
        <v>117.21922507090002</v>
      </c>
      <c r="BJ131" s="139">
        <f t="shared" ca="1" si="260"/>
        <v>144.67885344461598</v>
      </c>
      <c r="BK131" s="139">
        <f t="shared" ca="1" si="260"/>
        <v>214.9570262094436</v>
      </c>
      <c r="BL131" s="139">
        <f t="shared" ca="1" si="260"/>
        <v>180.59465287345154</v>
      </c>
      <c r="BM131" s="139">
        <f t="shared" ca="1" si="260"/>
        <v>187.45345743650986</v>
      </c>
      <c r="BN131" s="139">
        <f t="shared" ca="1" si="260"/>
        <v>104.42687732238407</v>
      </c>
      <c r="BO131" s="139">
        <f t="shared" ca="1" si="260"/>
        <v>162.5445965604265</v>
      </c>
      <c r="BP131" s="139">
        <f t="shared" ca="1" si="260"/>
        <v>177.06278634145448</v>
      </c>
      <c r="BQ131" s="139">
        <f t="shared" ca="1" si="260"/>
        <v>181.7161319004004</v>
      </c>
      <c r="BR131" s="139">
        <f t="shared" ca="1" si="260"/>
        <v>198.21499950528707</v>
      </c>
      <c r="BS131" s="139">
        <f t="shared" ca="1" si="260"/>
        <v>140.28523366726449</v>
      </c>
      <c r="BT131" s="139">
        <f t="shared" ca="1" si="260"/>
        <v>155.17703912923966</v>
      </c>
      <c r="BU131" s="139">
        <f t="shared" ca="1" si="260"/>
        <v>161.63510971980017</v>
      </c>
      <c r="BV131" s="139">
        <f t="shared" ca="1" si="260"/>
        <v>130.57105174067465</v>
      </c>
      <c r="BW131" s="139">
        <f t="shared" ca="1" si="260"/>
        <v>148.13791673269597</v>
      </c>
      <c r="BX131" s="139">
        <f t="shared" ca="1" si="260"/>
        <v>214.84882475399252</v>
      </c>
      <c r="BY131" s="139">
        <f t="shared" ca="1" si="260"/>
        <v>208.31372733927503</v>
      </c>
      <c r="BZ131" s="139">
        <f t="shared" ca="1" si="260"/>
        <v>187.45233847294162</v>
      </c>
      <c r="CA131" s="139">
        <f t="shared" ca="1" si="260"/>
        <v>163.37939181344854</v>
      </c>
      <c r="CB131" s="139">
        <f t="shared" ca="1" si="260"/>
        <v>156.67088152111791</v>
      </c>
      <c r="CC131" s="139">
        <f t="shared" ca="1" si="260"/>
        <v>214.09673393865415</v>
      </c>
      <c r="CD131" s="139">
        <f t="shared" ca="1" si="260"/>
        <v>215.6990179062856</v>
      </c>
      <c r="CE131" s="139">
        <f t="shared" ca="1" si="260"/>
        <v>194.98192575783739</v>
      </c>
      <c r="CF131" s="139">
        <f t="shared" ca="1" si="260"/>
        <v>176.39496878370321</v>
      </c>
      <c r="CG131" s="139">
        <f t="shared" ca="1" si="260"/>
        <v>116.43333288112315</v>
      </c>
      <c r="CH131" s="139">
        <f t="shared" ref="CH131:DM131" ca="1" si="261">(4/$EI$12)*((CH130/100)^0.5)*(CH129+4)*(CH88^0.25)</f>
        <v>164.23546802625921</v>
      </c>
      <c r="CI131" s="139">
        <f t="shared" ca="1" si="261"/>
        <v>129.75000374684771</v>
      </c>
      <c r="CJ131" s="139">
        <f t="shared" ca="1" si="261"/>
        <v>137.98027138259275</v>
      </c>
      <c r="CK131" s="139">
        <f t="shared" ca="1" si="261"/>
        <v>144.08820181936667</v>
      </c>
      <c r="CL131" s="139">
        <f t="shared" ca="1" si="261"/>
        <v>171.74165671644548</v>
      </c>
      <c r="CM131" s="139">
        <f t="shared" ca="1" si="261"/>
        <v>151.13652670658689</v>
      </c>
      <c r="CN131" s="139">
        <f t="shared" ca="1" si="261"/>
        <v>187.65652395733815</v>
      </c>
      <c r="CO131" s="139">
        <f t="shared" ca="1" si="261"/>
        <v>118.6514538478912</v>
      </c>
      <c r="CP131" s="139">
        <f t="shared" ca="1" si="261"/>
        <v>194.0601397887379</v>
      </c>
      <c r="CQ131" s="139">
        <f t="shared" ca="1" si="261"/>
        <v>161.4624565318349</v>
      </c>
      <c r="CR131" s="139">
        <f t="shared" ca="1" si="261"/>
        <v>103.57509349621445</v>
      </c>
      <c r="CS131" s="139">
        <f t="shared" ca="1" si="261"/>
        <v>114.78130337392814</v>
      </c>
      <c r="CT131" s="139">
        <f t="shared" ca="1" si="261"/>
        <v>142.64726332552871</v>
      </c>
      <c r="CU131" s="139">
        <f t="shared" ca="1" si="261"/>
        <v>135.54206908789632</v>
      </c>
      <c r="CV131" s="139">
        <f t="shared" ca="1" si="261"/>
        <v>135.88464400543577</v>
      </c>
      <c r="CW131" s="139">
        <f t="shared" ca="1" si="261"/>
        <v>188.28760637458197</v>
      </c>
      <c r="CX131" s="139">
        <f t="shared" ca="1" si="261"/>
        <v>173.67829734951695</v>
      </c>
      <c r="CY131" s="139">
        <f t="shared" ca="1" si="261"/>
        <v>132.94938854735892</v>
      </c>
      <c r="CZ131" s="139">
        <f t="shared" ca="1" si="261"/>
        <v>213.37069138975707</v>
      </c>
      <c r="DA131" s="139">
        <f t="shared" ca="1" si="261"/>
        <v>186.86419681248117</v>
      </c>
      <c r="DB131" s="139">
        <f t="shared" ca="1" si="261"/>
        <v>102.19094069374535</v>
      </c>
      <c r="DC131" s="139">
        <f t="shared" ca="1" si="261"/>
        <v>128.07020925773125</v>
      </c>
      <c r="DD131" s="139">
        <f t="shared" ca="1" si="261"/>
        <v>171.4445057147299</v>
      </c>
      <c r="DE131" s="139">
        <f t="shared" ca="1" si="261"/>
        <v>123.2782297606911</v>
      </c>
      <c r="DF131" s="139">
        <f t="shared" ca="1" si="261"/>
        <v>164.71139262585206</v>
      </c>
      <c r="DG131" s="139">
        <f t="shared" ca="1" si="261"/>
        <v>120.4787882030727</v>
      </c>
      <c r="DH131" s="139">
        <f t="shared" ca="1" si="261"/>
        <v>130.60202979773584</v>
      </c>
      <c r="DI131" s="139">
        <f t="shared" ca="1" si="261"/>
        <v>200.22309777648618</v>
      </c>
      <c r="DJ131" s="139">
        <f t="shared" ca="1" si="261"/>
        <v>153.38846397168564</v>
      </c>
      <c r="DK131" s="139">
        <f t="shared" ca="1" si="261"/>
        <v>174.60824160918997</v>
      </c>
      <c r="DL131" s="139">
        <f t="shared" ca="1" si="261"/>
        <v>120.36236805962837</v>
      </c>
      <c r="DM131" s="139">
        <f t="shared" ca="1" si="261"/>
        <v>178.54104184608275</v>
      </c>
      <c r="DN131" s="139">
        <f t="shared" ref="DN131:DQ131" ca="1" si="262">(4/$EI$12)*((DN130/100)^0.5)*(DN129+4)*(DN88^0.25)</f>
        <v>194.04621182847183</v>
      </c>
      <c r="DO131" s="139">
        <f t="shared" ca="1" si="262"/>
        <v>147.00611131778223</v>
      </c>
      <c r="DP131" s="139">
        <f t="shared" ca="1" si="262"/>
        <v>166.07176188271615</v>
      </c>
      <c r="DQ131" s="139">
        <f t="shared" ca="1" si="262"/>
        <v>141.7105481458546</v>
      </c>
      <c r="DR131" s="136"/>
      <c r="EL131" s="128">
        <v>506</v>
      </c>
      <c r="EM131" s="237">
        <f ca="1">IF(Calculator!$C$3,OFFSET('SPD Library'!B131,0,Calculator!$C$3-1),Calculator!C132)</f>
        <v>0.27766999999999997</v>
      </c>
      <c r="EN131" s="127">
        <f ca="1">RefCalc!B131</f>
        <v>0.82838407699787742</v>
      </c>
      <c r="EO131" s="127">
        <f ca="1">RefCalc!F131</f>
        <v>1.0213730292585843</v>
      </c>
    </row>
    <row r="132" spans="21:145" ht="13.5" customHeight="1">
      <c r="U132" s="138" t="s">
        <v>123</v>
      </c>
      <c r="V132" s="139">
        <f t="shared" ref="V132:BA132" ca="1" si="263">(V127*(V123^2+V124^2)^0.5)/(V117+V118+(21/20)*V119)</f>
        <v>4.2047942407268417E-3</v>
      </c>
      <c r="W132" s="139">
        <f t="shared" ca="1" si="263"/>
        <v>31.988570039327868</v>
      </c>
      <c r="X132" s="139">
        <f t="shared" ca="1" si="263"/>
        <v>99.063698100685443</v>
      </c>
      <c r="Y132" s="139">
        <f t="shared" ca="1" si="263"/>
        <v>32.474210346997786</v>
      </c>
      <c r="Z132" s="139">
        <f t="shared" ca="1" si="263"/>
        <v>59.23660826888775</v>
      </c>
      <c r="AA132" s="139">
        <f t="shared" ca="1" si="263"/>
        <v>118.94843155072454</v>
      </c>
      <c r="AB132" s="139">
        <f t="shared" ca="1" si="263"/>
        <v>51.811734542053671</v>
      </c>
      <c r="AC132" s="139">
        <f t="shared" ca="1" si="263"/>
        <v>115.56809831083156</v>
      </c>
      <c r="AD132" s="139">
        <f t="shared" ca="1" si="263"/>
        <v>91.699241385258091</v>
      </c>
      <c r="AE132" s="139">
        <f t="shared" ca="1" si="263"/>
        <v>2.3140134981944782</v>
      </c>
      <c r="AF132" s="139">
        <f t="shared" ca="1" si="263"/>
        <v>102.48216178392902</v>
      </c>
      <c r="AG132" s="139">
        <f t="shared" ca="1" si="263"/>
        <v>128.83928711692283</v>
      </c>
      <c r="AH132" s="139">
        <f t="shared" ca="1" si="263"/>
        <v>130.0942065249337</v>
      </c>
      <c r="AI132" s="139">
        <f t="shared" ca="1" si="263"/>
        <v>74.296009897299029</v>
      </c>
      <c r="AJ132" s="139">
        <f t="shared" ca="1" si="263"/>
        <v>15.470271846681728</v>
      </c>
      <c r="AK132" s="139">
        <f t="shared" ca="1" si="263"/>
        <v>32.34986706873751</v>
      </c>
      <c r="AL132" s="139">
        <f t="shared" ca="1" si="263"/>
        <v>73.815367897743755</v>
      </c>
      <c r="AM132" s="139">
        <f t="shared" ca="1" si="263"/>
        <v>78.646187683730432</v>
      </c>
      <c r="AN132" s="139">
        <f t="shared" ca="1" si="263"/>
        <v>48.66423989150173</v>
      </c>
      <c r="AO132" s="139">
        <f t="shared" ca="1" si="263"/>
        <v>87.001914508003139</v>
      </c>
      <c r="AP132" s="139">
        <f t="shared" ca="1" si="263"/>
        <v>127.78682209046052</v>
      </c>
      <c r="AQ132" s="139">
        <f t="shared" ca="1" si="263"/>
        <v>94.309894292199928</v>
      </c>
      <c r="AR132" s="139">
        <f t="shared" ca="1" si="263"/>
        <v>109.72793865127156</v>
      </c>
      <c r="AS132" s="139">
        <f t="shared" ca="1" si="263"/>
        <v>27.188578132007649</v>
      </c>
      <c r="AT132" s="139">
        <f t="shared" ca="1" si="263"/>
        <v>68.344176346822508</v>
      </c>
      <c r="AU132" s="139">
        <f t="shared" ca="1" si="263"/>
        <v>131.75435173999938</v>
      </c>
      <c r="AV132" s="139">
        <f t="shared" ca="1" si="263"/>
        <v>91.095228654381089</v>
      </c>
      <c r="AW132" s="139">
        <f t="shared" ca="1" si="263"/>
        <v>43.417930369051213</v>
      </c>
      <c r="AX132" s="139">
        <f t="shared" ca="1" si="263"/>
        <v>63.701145469900162</v>
      </c>
      <c r="AY132" s="139">
        <f t="shared" ca="1" si="263"/>
        <v>100.39837553529178</v>
      </c>
      <c r="AZ132" s="139">
        <f t="shared" ca="1" si="263"/>
        <v>65.324219395915293</v>
      </c>
      <c r="BA132" s="139">
        <f t="shared" ca="1" si="263"/>
        <v>97.851118236630043</v>
      </c>
      <c r="BB132" s="139">
        <f t="shared" ref="BB132:CG132" ca="1" si="264">(BB127*(BB123^2+BB124^2)^0.5)/(BB117+BB118+(21/20)*BB119)</f>
        <v>126.35345663786696</v>
      </c>
      <c r="BC132" s="139">
        <f t="shared" ca="1" si="264"/>
        <v>57.079038168057444</v>
      </c>
      <c r="BD132" s="139">
        <f t="shared" ca="1" si="264"/>
        <v>119.6714634119724</v>
      </c>
      <c r="BE132" s="139">
        <f t="shared" ca="1" si="264"/>
        <v>63.594510313967263</v>
      </c>
      <c r="BF132" s="139">
        <f t="shared" ca="1" si="264"/>
        <v>19.355014527147038</v>
      </c>
      <c r="BG132" s="139">
        <f t="shared" ca="1" si="264"/>
        <v>79.005076422824871</v>
      </c>
      <c r="BH132" s="139">
        <f t="shared" ca="1" si="264"/>
        <v>51.781728430388725</v>
      </c>
      <c r="BI132" s="139">
        <f t="shared" ca="1" si="264"/>
        <v>31.893083865459865</v>
      </c>
      <c r="BJ132" s="139">
        <f t="shared" ca="1" si="264"/>
        <v>55.223713313289359</v>
      </c>
      <c r="BK132" s="139">
        <f t="shared" ca="1" si="264"/>
        <v>23.233041843312705</v>
      </c>
      <c r="BL132" s="139">
        <f t="shared" ca="1" si="264"/>
        <v>129.55893689972808</v>
      </c>
      <c r="BM132" s="139">
        <f t="shared" ca="1" si="264"/>
        <v>136.78825422123938</v>
      </c>
      <c r="BN132" s="139">
        <f t="shared" ca="1" si="264"/>
        <v>5.9474198445720736</v>
      </c>
      <c r="BO132" s="139">
        <f t="shared" ca="1" si="264"/>
        <v>106.31465325315867</v>
      </c>
      <c r="BP132" s="139">
        <f t="shared" ca="1" si="264"/>
        <v>70.478560007291733</v>
      </c>
      <c r="BQ132" s="139">
        <f t="shared" ca="1" si="264"/>
        <v>52.689026894664238</v>
      </c>
      <c r="BR132" s="139">
        <f t="shared" ca="1" si="264"/>
        <v>70.927282213345691</v>
      </c>
      <c r="BS132" s="139">
        <f t="shared" ca="1" si="264"/>
        <v>93.693897463522745</v>
      </c>
      <c r="BT132" s="139">
        <f t="shared" ca="1" si="264"/>
        <v>67.454949353711953</v>
      </c>
      <c r="BU132" s="139">
        <f t="shared" ca="1" si="264"/>
        <v>57.182594313162099</v>
      </c>
      <c r="BV132" s="139">
        <f t="shared" ca="1" si="264"/>
        <v>96.632124741019226</v>
      </c>
      <c r="BW132" s="139">
        <f t="shared" ca="1" si="264"/>
        <v>119.95665120023516</v>
      </c>
      <c r="BX132" s="139">
        <f t="shared" ca="1" si="264"/>
        <v>27.065051231727299</v>
      </c>
      <c r="BY132" s="139">
        <f t="shared" ca="1" si="264"/>
        <v>35.366276365283269</v>
      </c>
      <c r="BZ132" s="139">
        <f t="shared" ca="1" si="264"/>
        <v>81.254521698404517</v>
      </c>
      <c r="CA132" s="139">
        <f t="shared" ca="1" si="264"/>
        <v>104.63574796573846</v>
      </c>
      <c r="CB132" s="139">
        <f t="shared" ca="1" si="264"/>
        <v>108.45632997226831</v>
      </c>
      <c r="CC132" s="139">
        <f t="shared" ca="1" si="264"/>
        <v>28.650312868961848</v>
      </c>
      <c r="CD132" s="139">
        <f t="shared" ca="1" si="264"/>
        <v>12.11421010234025</v>
      </c>
      <c r="CE132" s="139">
        <f t="shared" ca="1" si="264"/>
        <v>32.874243809542953</v>
      </c>
      <c r="CF132" s="139">
        <f t="shared" ca="1" si="264"/>
        <v>18.462790917481229</v>
      </c>
      <c r="CG132" s="139">
        <f t="shared" ca="1" si="264"/>
        <v>8.6450267718189</v>
      </c>
      <c r="CH132" s="139">
        <f t="shared" ref="CH132:DQ132" ca="1" si="265">(CH127*(CH123^2+CH124^2)^0.5)/(CH117+CH118+(21/20)*CH119)</f>
        <v>108.99704626579013</v>
      </c>
      <c r="CI132" s="139">
        <f t="shared" ca="1" si="265"/>
        <v>61.745198577088267</v>
      </c>
      <c r="CJ132" s="139">
        <f t="shared" ca="1" si="265"/>
        <v>127.5777497866936</v>
      </c>
      <c r="CK132" s="139">
        <f t="shared" ca="1" si="265"/>
        <v>127.89412087501877</v>
      </c>
      <c r="CL132" s="139">
        <f t="shared" ca="1" si="265"/>
        <v>68.327351349482257</v>
      </c>
      <c r="CM132" s="139">
        <f t="shared" ca="1" si="265"/>
        <v>43.052640452715693</v>
      </c>
      <c r="CN132" s="139">
        <f t="shared" ca="1" si="265"/>
        <v>80.275800647625843</v>
      </c>
      <c r="CO132" s="139">
        <f t="shared" ca="1" si="265"/>
        <v>119.89215804903861</v>
      </c>
      <c r="CP132" s="139">
        <f t="shared" ca="1" si="265"/>
        <v>20.99019261367695</v>
      </c>
      <c r="CQ132" s="139">
        <f t="shared" ca="1" si="265"/>
        <v>126.98980005073925</v>
      </c>
      <c r="CR132" s="139">
        <f t="shared" ca="1" si="265"/>
        <v>14.154145632558084</v>
      </c>
      <c r="CS132" s="139">
        <f t="shared" ca="1" si="265"/>
        <v>121.57204177314701</v>
      </c>
      <c r="CT132" s="139">
        <f t="shared" ca="1" si="265"/>
        <v>162.54661417787091</v>
      </c>
      <c r="CU132" s="139">
        <f t="shared" ca="1" si="265"/>
        <v>114.16767027502569</v>
      </c>
      <c r="CV132" s="139">
        <f t="shared" ca="1" si="265"/>
        <v>161.20442476150967</v>
      </c>
      <c r="CW132" s="139">
        <f t="shared" ca="1" si="265"/>
        <v>59.890135193821472</v>
      </c>
      <c r="CX132" s="139">
        <f t="shared" ca="1" si="265"/>
        <v>77.856448199214526</v>
      </c>
      <c r="CY132" s="139">
        <f t="shared" ca="1" si="265"/>
        <v>141.6550679524623</v>
      </c>
      <c r="CZ132" s="139">
        <f t="shared" ca="1" si="265"/>
        <v>20.263699471104243</v>
      </c>
      <c r="DA132" s="139">
        <f t="shared" ca="1" si="265"/>
        <v>47.866298477923628</v>
      </c>
      <c r="DB132" s="139">
        <f t="shared" ca="1" si="265"/>
        <v>34.297348720941201</v>
      </c>
      <c r="DC132" s="139">
        <f t="shared" ca="1" si="265"/>
        <v>53.73258573664571</v>
      </c>
      <c r="DD132" s="139">
        <f t="shared" ca="1" si="265"/>
        <v>84.257339639129512</v>
      </c>
      <c r="DE132" s="139">
        <f t="shared" ca="1" si="265"/>
        <v>122.79847306725374</v>
      </c>
      <c r="DF132" s="139">
        <f t="shared" ca="1" si="265"/>
        <v>84.594980345175699</v>
      </c>
      <c r="DG132" s="139">
        <f t="shared" ca="1" si="265"/>
        <v>105.4078398303062</v>
      </c>
      <c r="DH132" s="139">
        <f t="shared" ca="1" si="265"/>
        <v>115.28565915240614</v>
      </c>
      <c r="DI132" s="139">
        <f t="shared" ca="1" si="265"/>
        <v>2.1770205725956417</v>
      </c>
      <c r="DJ132" s="139">
        <f t="shared" ca="1" si="265"/>
        <v>45.078631303393323</v>
      </c>
      <c r="DK132" s="139">
        <f t="shared" ca="1" si="265"/>
        <v>31.428463432693007</v>
      </c>
      <c r="DL132" s="139">
        <f t="shared" ca="1" si="265"/>
        <v>87.15682298115469</v>
      </c>
      <c r="DM132" s="139">
        <f t="shared" ca="1" si="265"/>
        <v>37.799187369963221</v>
      </c>
      <c r="DN132" s="139">
        <f t="shared" ca="1" si="265"/>
        <v>35.48621838199535</v>
      </c>
      <c r="DO132" s="139">
        <f t="shared" ca="1" si="265"/>
        <v>92.326373730676067</v>
      </c>
      <c r="DP132" s="139">
        <f t="shared" ca="1" si="265"/>
        <v>98.304179548222038</v>
      </c>
      <c r="DQ132" s="139">
        <f t="shared" ca="1" si="265"/>
        <v>109.63832395319919</v>
      </c>
      <c r="DR132" s="136"/>
      <c r="EL132" s="128">
        <v>507</v>
      </c>
      <c r="EM132" s="237">
        <f ca="1">IF(Calculator!$C$3,OFFSET('SPD Library'!B132,0,Calculator!$C$3-1),Calculator!C133)</f>
        <v>0.27598</v>
      </c>
      <c r="EN132" s="127">
        <f ca="1">RefCalc!B132</f>
        <v>0.82334223203757784</v>
      </c>
      <c r="EO132" s="127">
        <f ca="1">RefCalc!F132</f>
        <v>1.020009924707679</v>
      </c>
    </row>
    <row r="133" spans="21:145" ht="13.5" customHeight="1">
      <c r="U133" s="138" t="s">
        <v>124</v>
      </c>
      <c r="V133" s="139">
        <f ca="1">100*(V135/V131)^0.5</f>
        <v>0.5079183830664733</v>
      </c>
      <c r="W133" s="139">
        <f t="shared" ref="W133:AM133" ca="1" si="266">100*(W135/W131)^0.5</f>
        <v>28.337169410629919</v>
      </c>
      <c r="X133" s="139">
        <f t="shared" ca="1" si="266"/>
        <v>47.127058766729476</v>
      </c>
      <c r="Y133" s="139">
        <f t="shared" ca="1" si="266"/>
        <v>28.529960104077535</v>
      </c>
      <c r="Z133" s="139">
        <f t="shared" ca="1" si="266"/>
        <v>37.3916282603113</v>
      </c>
      <c r="AA133" s="139">
        <f t="shared" ca="1" si="266"/>
        <v>51.170565737268568</v>
      </c>
      <c r="AB133" s="139">
        <f t="shared" ca="1" si="266"/>
        <v>35.204765343678716</v>
      </c>
      <c r="AC133" s="139">
        <f t="shared" ca="1" si="266"/>
        <v>50.510989895006844</v>
      </c>
      <c r="AD133" s="139">
        <f t="shared" ca="1" si="266"/>
        <v>45.516973656773658</v>
      </c>
      <c r="AE133" s="139">
        <f t="shared" ca="1" si="266"/>
        <v>8.6910739290295922</v>
      </c>
      <c r="AF133" s="139">
        <f t="shared" ca="1" si="266"/>
        <v>47.852046895601362</v>
      </c>
      <c r="AG133" s="139">
        <f t="shared" ca="1" si="266"/>
        <v>53.043300046199739</v>
      </c>
      <c r="AH133" s="139">
        <f t="shared" ca="1" si="266"/>
        <v>53.275173784728203</v>
      </c>
      <c r="AI133" s="139">
        <f t="shared" ca="1" si="266"/>
        <v>41.404092034325721</v>
      </c>
      <c r="AJ133" s="139">
        <f t="shared" ca="1" si="266"/>
        <v>20.43538715499222</v>
      </c>
      <c r="AK133" s="139">
        <f t="shared" ca="1" si="266"/>
        <v>28.480749878400086</v>
      </c>
      <c r="AL133" s="139">
        <f t="shared" ca="1" si="266"/>
        <v>41.283342200577238</v>
      </c>
      <c r="AM133" s="139">
        <f t="shared" ca="1" si="266"/>
        <v>42.477969476829585</v>
      </c>
      <c r="AN133" s="139">
        <f t="shared" ref="AN133:CY133" ca="1" si="267">100*(AN135/AN131)^0.5</f>
        <v>34.225773311339424</v>
      </c>
      <c r="AO133" s="139">
        <f t="shared" ca="1" si="267"/>
        <v>44.452558164409503</v>
      </c>
      <c r="AP133" s="139">
        <f t="shared" ca="1" si="267"/>
        <v>52.847874625650817</v>
      </c>
      <c r="AQ133" s="139">
        <f t="shared" ca="1" si="267"/>
        <v>46.095609385028006</v>
      </c>
      <c r="AR133" s="139">
        <f t="shared" ca="1" si="267"/>
        <v>49.345953354804287</v>
      </c>
      <c r="AS133" s="139">
        <f t="shared" ca="1" si="267"/>
        <v>26.337995421921168</v>
      </c>
      <c r="AT133" s="139">
        <f t="shared" ca="1" si="267"/>
        <v>39.877183417344384</v>
      </c>
      <c r="AU133" s="139">
        <f t="shared" ca="1" si="267"/>
        <v>53.580039622519358</v>
      </c>
      <c r="AV133" s="139">
        <f t="shared" ca="1" si="267"/>
        <v>45.38181156855012</v>
      </c>
      <c r="AW133" s="139">
        <f t="shared" ca="1" si="267"/>
        <v>32.513213630871398</v>
      </c>
      <c r="AX133" s="139">
        <f t="shared" ca="1" si="267"/>
        <v>38.634478416121965</v>
      </c>
      <c r="AY133" s="139">
        <f t="shared" ca="1" si="267"/>
        <v>47.411730080384181</v>
      </c>
      <c r="AZ133" s="139">
        <f t="shared" ca="1" si="267"/>
        <v>39.0743891606812</v>
      </c>
      <c r="BA133" s="139">
        <f t="shared" ca="1" si="267"/>
        <v>46.866594961586941</v>
      </c>
      <c r="BB133" s="139">
        <f t="shared" ca="1" si="267"/>
        <v>52.580293007567313</v>
      </c>
      <c r="BC133" s="139">
        <f t="shared" ca="1" si="267"/>
        <v>36.772510904040786</v>
      </c>
      <c r="BD133" s="139">
        <f t="shared" ca="1" si="267"/>
        <v>51.310301365030078</v>
      </c>
      <c r="BE133" s="139">
        <f t="shared" ca="1" si="267"/>
        <v>38.605361807613143</v>
      </c>
      <c r="BF133" s="139">
        <f t="shared" ca="1" si="267"/>
        <v>22.602988825781544</v>
      </c>
      <c r="BG133" s="139">
        <f t="shared" ca="1" si="267"/>
        <v>42.565088772533784</v>
      </c>
      <c r="BH133" s="139">
        <f t="shared" ca="1" si="267"/>
        <v>35.195589104198994</v>
      </c>
      <c r="BI133" s="139">
        <f t="shared" ca="1" si="267"/>
        <v>28.299074097119636</v>
      </c>
      <c r="BJ133" s="139">
        <f t="shared" ca="1" si="267"/>
        <v>36.229748329512745</v>
      </c>
      <c r="BK133" s="139">
        <f t="shared" ca="1" si="267"/>
        <v>24.538981215625764</v>
      </c>
      <c r="BL133" s="139">
        <f t="shared" ca="1" si="267"/>
        <v>53.176422172209136</v>
      </c>
      <c r="BM133" s="139">
        <f t="shared" ca="1" si="267"/>
        <v>54.491750276704899</v>
      </c>
      <c r="BN133" s="139">
        <f t="shared" ca="1" si="267"/>
        <v>13.290969565375427</v>
      </c>
      <c r="BO133" s="139">
        <f t="shared" ca="1" si="267"/>
        <v>48.649199862022797</v>
      </c>
      <c r="BP133" s="139">
        <f t="shared" ca="1" si="267"/>
        <v>40.432859303865136</v>
      </c>
      <c r="BQ133" s="139">
        <f t="shared" ca="1" si="267"/>
        <v>35.471771207018506</v>
      </c>
      <c r="BR133" s="139">
        <f t="shared" ca="1" si="267"/>
        <v>40.548499533507282</v>
      </c>
      <c r="BS133" s="139">
        <f t="shared" ca="1" si="267"/>
        <v>45.959879553476277</v>
      </c>
      <c r="BT133" s="139">
        <f t="shared" ca="1" si="267"/>
        <v>39.642863204184629</v>
      </c>
      <c r="BU133" s="139">
        <f t="shared" ca="1" si="267"/>
        <v>36.80251762215569</v>
      </c>
      <c r="BV133" s="139">
        <f t="shared" ca="1" si="267"/>
        <v>46.60295792866421</v>
      </c>
      <c r="BW133" s="139">
        <f t="shared" ca="1" si="267"/>
        <v>51.365290013373574</v>
      </c>
      <c r="BX133" s="139">
        <f t="shared" ca="1" si="267"/>
        <v>26.284079897778241</v>
      </c>
      <c r="BY133" s="139">
        <f t="shared" ca="1" si="267"/>
        <v>29.646538710386711</v>
      </c>
      <c r="BZ133" s="139">
        <f t="shared" ca="1" si="267"/>
        <v>43.106244387514948</v>
      </c>
      <c r="CA133" s="139">
        <f t="shared" ca="1" si="267"/>
        <v>48.30196868229212</v>
      </c>
      <c r="CB133" s="139">
        <f t="shared" ca="1" si="267"/>
        <v>49.087792436865449</v>
      </c>
      <c r="CC133" s="139">
        <f t="shared" ca="1" si="267"/>
        <v>26.966029831201293</v>
      </c>
      <c r="CD133" s="139">
        <f t="shared" ca="1" si="267"/>
        <v>18.305921273574274</v>
      </c>
      <c r="CE133" s="139">
        <f t="shared" ca="1" si="267"/>
        <v>28.687578540292403</v>
      </c>
      <c r="CF133" s="139">
        <f t="shared" ca="1" si="267"/>
        <v>22.128022420053572</v>
      </c>
      <c r="CG133" s="139">
        <f t="shared" ca="1" si="267"/>
        <v>15.72728108418722</v>
      </c>
      <c r="CH133" s="139">
        <f t="shared" ca="1" si="267"/>
        <v>49.197770548580053</v>
      </c>
      <c r="CI133" s="139">
        <f t="shared" ca="1" si="267"/>
        <v>38.096074807024493</v>
      </c>
      <c r="CJ133" s="139">
        <f t="shared" ca="1" si="267"/>
        <v>52.808948068233718</v>
      </c>
      <c r="CK133" s="139">
        <f t="shared" ca="1" si="267"/>
        <v>52.867838669803511</v>
      </c>
      <c r="CL133" s="139">
        <f t="shared" ca="1" si="267"/>
        <v>39.872765476623876</v>
      </c>
      <c r="CM133" s="139">
        <f t="shared" ca="1" si="267"/>
        <v>32.389832424631784</v>
      </c>
      <c r="CN133" s="139">
        <f t="shared" ca="1" si="267"/>
        <v>42.87181650328921</v>
      </c>
      <c r="CO133" s="139">
        <f t="shared" ca="1" si="267"/>
        <v>51.352861026016285</v>
      </c>
      <c r="CP133" s="139">
        <f t="shared" ca="1" si="267"/>
        <v>23.443161819068045</v>
      </c>
      <c r="CQ133" s="139">
        <f t="shared" ca="1" si="267"/>
        <v>52.699290992201462</v>
      </c>
      <c r="CR133" s="139">
        <f t="shared" ca="1" si="267"/>
        <v>19.63389397788718</v>
      </c>
      <c r="CS133" s="139">
        <f t="shared" ca="1" si="267"/>
        <v>51.675413964327632</v>
      </c>
      <c r="CT133" s="139">
        <f t="shared" ca="1" si="267"/>
        <v>58.890990929200257</v>
      </c>
      <c r="CU133" s="139">
        <f t="shared" ca="1" si="267"/>
        <v>50.234629912996766</v>
      </c>
      <c r="CV133" s="139">
        <f t="shared" ca="1" si="267"/>
        <v>58.671666739987096</v>
      </c>
      <c r="CW133" s="139">
        <f t="shared" ca="1" si="267"/>
        <v>37.576703384605572</v>
      </c>
      <c r="CX133" s="139">
        <f t="shared" ca="1" si="267"/>
        <v>42.285489162985016</v>
      </c>
      <c r="CY133" s="139">
        <f t="shared" ca="1" si="267"/>
        <v>55.355814732898999</v>
      </c>
      <c r="CZ133" s="139">
        <f t="shared" ref="CZ133:DQ133" ca="1" si="268">100*(CZ135/CZ131)^0.5</f>
        <v>23.074496102105595</v>
      </c>
      <c r="DA133" s="139">
        <f t="shared" ca="1" si="268"/>
        <v>33.972086769904038</v>
      </c>
      <c r="DB133" s="139">
        <f t="shared" ca="1" si="268"/>
        <v>29.239910686639163</v>
      </c>
      <c r="DC133" s="139">
        <f t="shared" ca="1" si="268"/>
        <v>35.786215902039118</v>
      </c>
      <c r="DD133" s="139">
        <f t="shared" ca="1" si="268"/>
        <v>43.815954680341576</v>
      </c>
      <c r="DE133" s="139">
        <f t="shared" ca="1" si="268"/>
        <v>51.909354640998885</v>
      </c>
      <c r="DF133" s="139">
        <f t="shared" ca="1" si="268"/>
        <v>43.894879570260066</v>
      </c>
      <c r="DG133" s="139">
        <f t="shared" ca="1" si="268"/>
        <v>48.462030384350719</v>
      </c>
      <c r="DH133" s="139">
        <f t="shared" ca="1" si="268"/>
        <v>50.455402351047894</v>
      </c>
      <c r="DI133" s="139">
        <f t="shared" ca="1" si="268"/>
        <v>8.4556487603626671</v>
      </c>
      <c r="DJ133" s="139">
        <f t="shared" ca="1" si="268"/>
        <v>33.067062725573258</v>
      </c>
      <c r="DK133" s="139">
        <f t="shared" ca="1" si="268"/>
        <v>28.112807020732376</v>
      </c>
      <c r="DL133" s="139">
        <f t="shared" ca="1" si="268"/>
        <v>44.488157601506167</v>
      </c>
      <c r="DM133" s="139">
        <f t="shared" ca="1" si="268"/>
        <v>30.54751614734603</v>
      </c>
      <c r="DN133" s="139">
        <f t="shared" ca="1" si="268"/>
        <v>29.691741371108872</v>
      </c>
      <c r="DO133" s="139">
        <f t="shared" ca="1" si="268"/>
        <v>45.656792167040308</v>
      </c>
      <c r="DP133" s="139">
        <f t="shared" ca="1" si="268"/>
        <v>46.964119766434884</v>
      </c>
      <c r="DQ133" s="139">
        <f t="shared" ca="1" si="268"/>
        <v>49.327813924121791</v>
      </c>
      <c r="DR133" s="136"/>
      <c r="EL133" s="128">
        <v>508</v>
      </c>
      <c r="EM133" s="237">
        <f ca="1">IF(Calculator!$C$3,OFFSET('SPD Library'!B133,0,Calculator!$C$3-1),Calculator!C134)</f>
        <v>0.27428000000000002</v>
      </c>
      <c r="EN133" s="127">
        <f ca="1">RefCalc!B133</f>
        <v>0.81827055367514634</v>
      </c>
      <c r="EO133" s="127">
        <f ca="1">RefCalc!F133</f>
        <v>1.018646820156774</v>
      </c>
    </row>
    <row r="134" spans="21:145" ht="13.5" customHeight="1">
      <c r="U134" s="138" t="s">
        <v>76</v>
      </c>
      <c r="V134" s="139">
        <f t="shared" ref="V134:BA134" ca="1" si="269">(V132^0.9)*((V130/100)^0.5)*((1.64-0.29^V89)^0.73)</f>
        <v>6.5057747687137877E-3</v>
      </c>
      <c r="W134" s="139">
        <f t="shared" ca="1" si="269"/>
        <v>17.676571456700337</v>
      </c>
      <c r="X134" s="139">
        <f t="shared" ca="1" si="269"/>
        <v>37.63290446573594</v>
      </c>
      <c r="Y134" s="139">
        <f t="shared" ca="1" si="269"/>
        <v>9.1773134946131787</v>
      </c>
      <c r="Z134" s="139">
        <f t="shared" ca="1" si="269"/>
        <v>26.312102080053975</v>
      </c>
      <c r="AA134" s="139">
        <f t="shared" ca="1" si="269"/>
        <v>37.478252488040596</v>
      </c>
      <c r="AB134" s="139">
        <f t="shared" ca="1" si="269"/>
        <v>18.837812167232659</v>
      </c>
      <c r="AC134" s="139">
        <f t="shared" ca="1" si="269"/>
        <v>32.732153047148827</v>
      </c>
      <c r="AD134" s="139">
        <f t="shared" ca="1" si="269"/>
        <v>26.345401021818066</v>
      </c>
      <c r="AE134" s="139">
        <f t="shared" ca="1" si="269"/>
        <v>0.83151702841374675</v>
      </c>
      <c r="AF134" s="139">
        <f t="shared" ca="1" si="269"/>
        <v>44.452107160579075</v>
      </c>
      <c r="AG134" s="139">
        <f t="shared" ca="1" si="269"/>
        <v>45.5558327411145</v>
      </c>
      <c r="AH134" s="139">
        <f t="shared" ca="1" si="269"/>
        <v>48.931482270575643</v>
      </c>
      <c r="AI134" s="139">
        <f t="shared" ca="1" si="269"/>
        <v>23.118876944854964</v>
      </c>
      <c r="AJ134" s="139">
        <f t="shared" ca="1" si="269"/>
        <v>8.2971313396289794</v>
      </c>
      <c r="AK134" s="139">
        <f t="shared" ca="1" si="269"/>
        <v>15.517463956984908</v>
      </c>
      <c r="AL134" s="139">
        <f t="shared" ca="1" si="269"/>
        <v>24.504391300380284</v>
      </c>
      <c r="AM134" s="139">
        <f t="shared" ca="1" si="269"/>
        <v>26.987084076995728</v>
      </c>
      <c r="AN134" s="139">
        <f t="shared" ca="1" si="269"/>
        <v>19.049387492057956</v>
      </c>
      <c r="AO134" s="139">
        <f t="shared" ca="1" si="269"/>
        <v>37.852066876040467</v>
      </c>
      <c r="AP134" s="139">
        <f t="shared" ca="1" si="269"/>
        <v>49.705829395827649</v>
      </c>
      <c r="AQ134" s="139">
        <f t="shared" ca="1" si="269"/>
        <v>46.704406315251035</v>
      </c>
      <c r="AR134" s="139">
        <f t="shared" ca="1" si="269"/>
        <v>49.609822088061165</v>
      </c>
      <c r="AS134" s="139">
        <f t="shared" ca="1" si="269"/>
        <v>16.204373395867322</v>
      </c>
      <c r="AT134" s="139">
        <f t="shared" ca="1" si="269"/>
        <v>36.662085475905059</v>
      </c>
      <c r="AU134" s="139">
        <f t="shared" ca="1" si="269"/>
        <v>55.20782292370135</v>
      </c>
      <c r="AV134" s="139">
        <f t="shared" ca="1" si="269"/>
        <v>46.955278724974256</v>
      </c>
      <c r="AW134" s="139">
        <f t="shared" ca="1" si="269"/>
        <v>20.901545296878464</v>
      </c>
      <c r="AX134" s="139">
        <f t="shared" ca="1" si="269"/>
        <v>20.517106003301478</v>
      </c>
      <c r="AY134" s="139">
        <f t="shared" ca="1" si="269"/>
        <v>50.105882373889088</v>
      </c>
      <c r="AZ134" s="139">
        <f t="shared" ca="1" si="269"/>
        <v>27.498551741478249</v>
      </c>
      <c r="BA134" s="139">
        <f t="shared" ca="1" si="269"/>
        <v>49.777054770582325</v>
      </c>
      <c r="BB134" s="139">
        <f t="shared" ref="BB134:CG134" ca="1" si="270">(BB132^0.9)*((BB130/100)^0.5)*((1.64-0.29^BB89)^0.73)</f>
        <v>55.496697565770454</v>
      </c>
      <c r="BC134" s="139">
        <f t="shared" ca="1" si="270"/>
        <v>31.075593201690314</v>
      </c>
      <c r="BD134" s="139">
        <f t="shared" ca="1" si="270"/>
        <v>46.542694256362111</v>
      </c>
      <c r="BE134" s="139">
        <f t="shared" ca="1" si="270"/>
        <v>20.761802903281524</v>
      </c>
      <c r="BF134" s="139">
        <f t="shared" ca="1" si="270"/>
        <v>10.853174137231603</v>
      </c>
      <c r="BG134" s="139">
        <f t="shared" ca="1" si="270"/>
        <v>27.323128408237181</v>
      </c>
      <c r="BH134" s="139">
        <f t="shared" ca="1" si="270"/>
        <v>27.711518831464844</v>
      </c>
      <c r="BI134" s="139">
        <f t="shared" ca="1" si="270"/>
        <v>9.9455574706595886</v>
      </c>
      <c r="BJ134" s="139">
        <f t="shared" ca="1" si="270"/>
        <v>20.11970114907826</v>
      </c>
      <c r="BK134" s="139">
        <f t="shared" ca="1" si="270"/>
        <v>13.713570211355364</v>
      </c>
      <c r="BL134" s="139">
        <f t="shared" ca="1" si="270"/>
        <v>54.10394681568782</v>
      </c>
      <c r="BM134" s="139">
        <f t="shared" ca="1" si="270"/>
        <v>58.97131377432504</v>
      </c>
      <c r="BN134" s="139">
        <f t="shared" ca="1" si="270"/>
        <v>1.9543909876719781</v>
      </c>
      <c r="BO134" s="139">
        <f t="shared" ca="1" si="270"/>
        <v>40.757709843892201</v>
      </c>
      <c r="BP134" s="139">
        <f t="shared" ca="1" si="270"/>
        <v>30.667758601333503</v>
      </c>
      <c r="BQ134" s="139">
        <f t="shared" ca="1" si="270"/>
        <v>24.223955808974694</v>
      </c>
      <c r="BR134" s="139">
        <f t="shared" ca="1" si="270"/>
        <v>34.528039885982984</v>
      </c>
      <c r="BS134" s="139">
        <f t="shared" ca="1" si="270"/>
        <v>31.394643540045653</v>
      </c>
      <c r="BT134" s="139">
        <f t="shared" ca="1" si="270"/>
        <v>25.83707354728973</v>
      </c>
      <c r="BU134" s="139">
        <f t="shared" ca="1" si="270"/>
        <v>23.194050252428394</v>
      </c>
      <c r="BV134" s="139">
        <f t="shared" ca="1" si="270"/>
        <v>30.044134690540819</v>
      </c>
      <c r="BW134" s="139">
        <f t="shared" ca="1" si="270"/>
        <v>41.408696029586189</v>
      </c>
      <c r="BX134" s="139">
        <f t="shared" ca="1" si="270"/>
        <v>15.72549672534667</v>
      </c>
      <c r="BY134" s="139">
        <f t="shared" ca="1" si="270"/>
        <v>19.397765929630051</v>
      </c>
      <c r="BZ134" s="139">
        <f t="shared" ca="1" si="270"/>
        <v>36.902608767640004</v>
      </c>
      <c r="CA134" s="139">
        <f t="shared" ca="1" si="270"/>
        <v>40.384319746844227</v>
      </c>
      <c r="CB134" s="139">
        <f t="shared" ca="1" si="270"/>
        <v>39.996420246577372</v>
      </c>
      <c r="CC134" s="139">
        <f t="shared" ca="1" si="270"/>
        <v>16.494148343305344</v>
      </c>
      <c r="CD134" s="139">
        <f t="shared" ca="1" si="270"/>
        <v>7.6580320763662524</v>
      </c>
      <c r="CE134" s="139">
        <f t="shared" ca="1" si="270"/>
        <v>17.000745731195092</v>
      </c>
      <c r="CF134" s="139">
        <f t="shared" ca="1" si="270"/>
        <v>9.1507614129064354</v>
      </c>
      <c r="CG134" s="139">
        <f t="shared" ca="1" si="270"/>
        <v>3.0511984808164661</v>
      </c>
      <c r="CH134" s="139">
        <f t="shared" ref="CH134:DQ134" ca="1" si="271">(CH132^0.9)*((CH130/100)^0.5)*((1.64-0.29^CH89)^0.73)</f>
        <v>42.115661900223195</v>
      </c>
      <c r="CI134" s="139">
        <f t="shared" ca="1" si="271"/>
        <v>19.950494904619866</v>
      </c>
      <c r="CJ134" s="139">
        <f t="shared" ca="1" si="271"/>
        <v>40.767854917389833</v>
      </c>
      <c r="CK134" s="139">
        <f t="shared" ca="1" si="271"/>
        <v>42.667516624050059</v>
      </c>
      <c r="CL134" s="139">
        <f t="shared" ca="1" si="271"/>
        <v>28.927719483161049</v>
      </c>
      <c r="CM134" s="139">
        <f t="shared" ca="1" si="271"/>
        <v>16.798583884346016</v>
      </c>
      <c r="CN134" s="139">
        <f t="shared" ca="1" si="271"/>
        <v>36.542080551299897</v>
      </c>
      <c r="CO134" s="139">
        <f t="shared" ca="1" si="271"/>
        <v>33.150355171437923</v>
      </c>
      <c r="CP134" s="139">
        <f t="shared" ca="1" si="271"/>
        <v>11.299378153281662</v>
      </c>
      <c r="CQ134" s="139">
        <f t="shared" ca="1" si="271"/>
        <v>47.508020267208096</v>
      </c>
      <c r="CR134" s="139">
        <f t="shared" ca="1" si="271"/>
        <v>4.2301332675609027</v>
      </c>
      <c r="CS134" s="139">
        <f t="shared" ca="1" si="271"/>
        <v>32.473187002540989</v>
      </c>
      <c r="CT134" s="139">
        <f t="shared" ca="1" si="271"/>
        <v>52.413963388555281</v>
      </c>
      <c r="CU134" s="139">
        <f t="shared" ca="1" si="271"/>
        <v>36.238178335463203</v>
      </c>
      <c r="CV134" s="139">
        <f t="shared" ca="1" si="271"/>
        <v>49.557919430753842</v>
      </c>
      <c r="CW134" s="139">
        <f t="shared" ca="1" si="271"/>
        <v>28.167280620524448</v>
      </c>
      <c r="CX134" s="139">
        <f t="shared" ca="1" si="271"/>
        <v>32.901379189169667</v>
      </c>
      <c r="CY134" s="139">
        <f t="shared" ca="1" si="271"/>
        <v>43.161712873401619</v>
      </c>
      <c r="CZ134" s="139">
        <f t="shared" ca="1" si="271"/>
        <v>12.036079528918638</v>
      </c>
      <c r="DA134" s="139">
        <f t="shared" ca="1" si="271"/>
        <v>22.84843090235379</v>
      </c>
      <c r="DB134" s="139">
        <f t="shared" ca="1" si="271"/>
        <v>9.2565747634087181</v>
      </c>
      <c r="DC134" s="139">
        <f t="shared" ca="1" si="271"/>
        <v>17.376628143051192</v>
      </c>
      <c r="DD134" s="139">
        <f t="shared" ca="1" si="271"/>
        <v>34.871767626766292</v>
      </c>
      <c r="DE134" s="139">
        <f t="shared" ca="1" si="271"/>
        <v>35.193582793276242</v>
      </c>
      <c r="DF134" s="139">
        <f t="shared" ca="1" si="271"/>
        <v>33.623056901277508</v>
      </c>
      <c r="DG134" s="139">
        <f t="shared" ca="1" si="271"/>
        <v>29.977791489257399</v>
      </c>
      <c r="DH134" s="139">
        <f t="shared" ca="1" si="271"/>
        <v>35.225008534578613</v>
      </c>
      <c r="DI134" s="139">
        <f t="shared" ca="1" si="271"/>
        <v>1.5166797142651214</v>
      </c>
      <c r="DJ134" s="139">
        <f t="shared" ca="1" si="271"/>
        <v>17.76927749580647</v>
      </c>
      <c r="DK134" s="139">
        <f t="shared" ca="1" si="271"/>
        <v>14.620391237820494</v>
      </c>
      <c r="DL134" s="139">
        <f t="shared" ca="1" si="271"/>
        <v>25.23860795551489</v>
      </c>
      <c r="DM134" s="139">
        <f t="shared" ca="1" si="271"/>
        <v>17.651259653279286</v>
      </c>
      <c r="DN134" s="139">
        <f t="shared" ca="1" si="271"/>
        <v>18.124345798838068</v>
      </c>
      <c r="DO134" s="139">
        <f t="shared" ca="1" si="271"/>
        <v>32.466241285449023</v>
      </c>
      <c r="DP134" s="139">
        <f t="shared" ca="1" si="271"/>
        <v>38.807351095132354</v>
      </c>
      <c r="DQ134" s="139">
        <f t="shared" ca="1" si="271"/>
        <v>36.531856995804752</v>
      </c>
      <c r="DR134" s="136"/>
      <c r="EL134" s="128">
        <v>509</v>
      </c>
      <c r="EM134" s="237">
        <f ca="1">IF(Calculator!$C$3,OFFSET('SPD Library'!B134,0,Calculator!$C$3-1),Calculator!C135)</f>
        <v>0.27259</v>
      </c>
      <c r="EN134" s="127">
        <f ca="1">RefCalc!B134</f>
        <v>0.81322870871484643</v>
      </c>
      <c r="EO134" s="127">
        <f ca="1">RefCalc!F134</f>
        <v>1.0172837156058687</v>
      </c>
    </row>
    <row r="135" spans="21:145" ht="13.5" customHeight="1">
      <c r="U135" s="138" t="s">
        <v>85</v>
      </c>
      <c r="V135" s="139">
        <f t="shared" ref="V135:BA135" ca="1" si="272">V134*V88^0.25</f>
        <v>6.1406336913029467E-3</v>
      </c>
      <c r="W135" s="139">
        <f t="shared" ca="1" si="272"/>
        <v>16.684461742470965</v>
      </c>
      <c r="X135" s="139">
        <f t="shared" ca="1" si="272"/>
        <v>35.520731854289266</v>
      </c>
      <c r="Y135" s="139">
        <f t="shared" ca="1" si="272"/>
        <v>8.6622304712544373</v>
      </c>
      <c r="Z135" s="139">
        <f t="shared" ca="1" si="272"/>
        <v>24.835317278240986</v>
      </c>
      <c r="AA135" s="139">
        <f t="shared" ca="1" si="272"/>
        <v>35.374759825065389</v>
      </c>
      <c r="AB135" s="139">
        <f t="shared" ca="1" si="272"/>
        <v>17.780527020521948</v>
      </c>
      <c r="AC135" s="139">
        <f t="shared" ca="1" si="272"/>
        <v>30.895038475170583</v>
      </c>
      <c r="AD135" s="139">
        <f t="shared" ca="1" si="272"/>
        <v>24.866747294027057</v>
      </c>
      <c r="AE135" s="139">
        <f t="shared" ca="1" si="272"/>
        <v>0.78484756406331035</v>
      </c>
      <c r="AF135" s="139">
        <f t="shared" ca="1" si="272"/>
        <v>41.957202114088354</v>
      </c>
      <c r="AG135" s="139">
        <f t="shared" ca="1" si="272"/>
        <v>42.998980338318006</v>
      </c>
      <c r="AH135" s="139">
        <f t="shared" ca="1" si="272"/>
        <v>46.185169219360098</v>
      </c>
      <c r="AI135" s="139">
        <f t="shared" ca="1" si="272"/>
        <v>21.821314097034158</v>
      </c>
      <c r="AJ135" s="139">
        <f t="shared" ca="1" si="272"/>
        <v>7.8314491442752736</v>
      </c>
      <c r="AK135" s="139">
        <f t="shared" ca="1" si="272"/>
        <v>14.646535634168476</v>
      </c>
      <c r="AL135" s="139">
        <f t="shared" ca="1" si="272"/>
        <v>23.129065507709679</v>
      </c>
      <c r="AM135" s="139">
        <f t="shared" ca="1" si="272"/>
        <v>25.472415446990365</v>
      </c>
      <c r="AN135" s="139">
        <f t="shared" ca="1" si="272"/>
        <v>17.98022753492009</v>
      </c>
      <c r="AO135" s="139">
        <f t="shared" ca="1" si="272"/>
        <v>35.727593623782894</v>
      </c>
      <c r="AP135" s="139">
        <f t="shared" ca="1" si="272"/>
        <v>46.916055580343993</v>
      </c>
      <c r="AQ135" s="139">
        <f t="shared" ca="1" si="272"/>
        <v>44.08308943170389</v>
      </c>
      <c r="AR135" s="139">
        <f t="shared" ca="1" si="272"/>
        <v>46.825436748668892</v>
      </c>
      <c r="AS135" s="139">
        <f t="shared" ca="1" si="272"/>
        <v>15.294891808987185</v>
      </c>
      <c r="AT135" s="139">
        <f t="shared" ca="1" si="272"/>
        <v>34.604400747073456</v>
      </c>
      <c r="AU135" s="139">
        <f t="shared" ca="1" si="272"/>
        <v>52.109245942400058</v>
      </c>
      <c r="AV135" s="139">
        <f t="shared" ca="1" si="272"/>
        <v>44.319881455118704</v>
      </c>
      <c r="AW135" s="139">
        <f t="shared" ca="1" si="272"/>
        <v>19.728431710783234</v>
      </c>
      <c r="AX135" s="139">
        <f t="shared" ca="1" si="272"/>
        <v>19.365569336611884</v>
      </c>
      <c r="AY135" s="139">
        <f t="shared" ca="1" si="272"/>
        <v>47.293655310233781</v>
      </c>
      <c r="AZ135" s="139">
        <f t="shared" ca="1" si="272"/>
        <v>25.955176637500241</v>
      </c>
      <c r="BA135" s="139">
        <f t="shared" ca="1" si="272"/>
        <v>46.983283382019131</v>
      </c>
      <c r="BB135" s="139">
        <f t="shared" ref="BB135:CG135" ca="1" si="273">BB134*BB88^0.25</f>
        <v>52.381907296768361</v>
      </c>
      <c r="BC135" s="139">
        <f t="shared" ca="1" si="273"/>
        <v>29.331454188853023</v>
      </c>
      <c r="BD135" s="139">
        <f t="shared" ca="1" si="273"/>
        <v>43.930453573192665</v>
      </c>
      <c r="BE135" s="139">
        <f t="shared" ca="1" si="273"/>
        <v>19.596532455009527</v>
      </c>
      <c r="BF135" s="139">
        <f t="shared" ca="1" si="273"/>
        <v>10.244032284234484</v>
      </c>
      <c r="BG135" s="139">
        <f t="shared" ca="1" si="273"/>
        <v>25.789599059327529</v>
      </c>
      <c r="BH135" s="139">
        <f t="shared" ca="1" si="273"/>
        <v>26.156190803284062</v>
      </c>
      <c r="BI135" s="139">
        <f t="shared" ca="1" si="273"/>
        <v>9.3873562264738712</v>
      </c>
      <c r="BJ135" s="139">
        <f t="shared" ca="1" si="273"/>
        <v>18.990469102791018</v>
      </c>
      <c r="BK135" s="139">
        <f t="shared" ca="1" si="273"/>
        <v>12.943886664023845</v>
      </c>
      <c r="BL135" s="139">
        <f t="shared" ca="1" si="273"/>
        <v>51.067325639150404</v>
      </c>
      <c r="BM135" s="139">
        <f t="shared" ca="1" si="273"/>
        <v>55.661508284064126</v>
      </c>
      <c r="BN135" s="139">
        <f t="shared" ca="1" si="273"/>
        <v>1.8446994511078141</v>
      </c>
      <c r="BO135" s="139">
        <f t="shared" ca="1" si="273"/>
        <v>38.470155384311738</v>
      </c>
      <c r="BP135" s="139">
        <f t="shared" ca="1" si="273"/>
        <v>28.946509585564023</v>
      </c>
      <c r="BQ135" s="139">
        <f t="shared" ca="1" si="273"/>
        <v>22.864369650877439</v>
      </c>
      <c r="BR135" s="139">
        <f t="shared" ca="1" si="273"/>
        <v>32.590129931663292</v>
      </c>
      <c r="BS135" s="139">
        <f t="shared" ca="1" si="273"/>
        <v>29.632597607827201</v>
      </c>
      <c r="BT135" s="139">
        <f t="shared" ca="1" si="273"/>
        <v>24.386950048153334</v>
      </c>
      <c r="BU135" s="139">
        <f t="shared" ca="1" si="273"/>
        <v>21.89226825108695</v>
      </c>
      <c r="BV135" s="139">
        <f t="shared" ca="1" si="273"/>
        <v>28.357886995103097</v>
      </c>
      <c r="BW135" s="139">
        <f t="shared" ca="1" si="273"/>
        <v>39.08460452320125</v>
      </c>
      <c r="BX135" s="139">
        <f t="shared" ca="1" si="273"/>
        <v>14.842892420517813</v>
      </c>
      <c r="BY135" s="139">
        <f t="shared" ca="1" si="273"/>
        <v>18.30905299339836</v>
      </c>
      <c r="BZ135" s="139">
        <f t="shared" ca="1" si="273"/>
        <v>34.831424503855416</v>
      </c>
      <c r="CA135" s="139">
        <f t="shared" ca="1" si="273"/>
        <v>38.117722062925033</v>
      </c>
      <c r="CB135" s="139">
        <f t="shared" ca="1" si="273"/>
        <v>37.751593688540936</v>
      </c>
      <c r="CC135" s="139">
        <f t="shared" ca="1" si="273"/>
        <v>15.568402938467196</v>
      </c>
      <c r="CD135" s="139">
        <f t="shared" ca="1" si="273"/>
        <v>7.228219766130989</v>
      </c>
      <c r="CE135" s="139">
        <f t="shared" ca="1" si="273"/>
        <v>16.046567200003238</v>
      </c>
      <c r="CF135" s="139">
        <f t="shared" ca="1" si="273"/>
        <v>8.6371686433708863</v>
      </c>
      <c r="CG135" s="139">
        <f t="shared" ca="1" si="273"/>
        <v>2.8799478703530621</v>
      </c>
      <c r="CH135" s="139">
        <f t="shared" ref="CH135:DM135" ca="1" si="274">CH134*CH88^0.25</f>
        <v>39.751891448766493</v>
      </c>
      <c r="CI135" s="139">
        <f t="shared" ca="1" si="274"/>
        <v>18.830759675022822</v>
      </c>
      <c r="CJ135" s="139">
        <f t="shared" ca="1" si="274"/>
        <v>38.479731058591135</v>
      </c>
      <c r="CK135" s="139">
        <f t="shared" ca="1" si="274"/>
        <v>40.272772947175</v>
      </c>
      <c r="CL135" s="139">
        <f t="shared" ca="1" si="274"/>
        <v>27.304131358051656</v>
      </c>
      <c r="CM135" s="139">
        <f t="shared" ca="1" si="274"/>
        <v>15.855751825664221</v>
      </c>
      <c r="CN135" s="139">
        <f t="shared" ca="1" si="274"/>
        <v>34.491131181287606</v>
      </c>
      <c r="CO135" s="139">
        <f t="shared" ca="1" si="274"/>
        <v>31.289768717990196</v>
      </c>
      <c r="CP135" s="139">
        <f t="shared" ca="1" si="274"/>
        <v>10.665192793406764</v>
      </c>
      <c r="CQ135" s="139">
        <f t="shared" ca="1" si="274"/>
        <v>44.841599998641982</v>
      </c>
      <c r="CR135" s="139">
        <f t="shared" ca="1" si="274"/>
        <v>3.9927141324355095</v>
      </c>
      <c r="CS135" s="139">
        <f t="shared" ca="1" si="274"/>
        <v>30.6506070776882</v>
      </c>
      <c r="CT135" s="139">
        <f t="shared" ca="1" si="274"/>
        <v>49.472193692637383</v>
      </c>
      <c r="CU135" s="139">
        <f t="shared" ca="1" si="274"/>
        <v>34.204285686051172</v>
      </c>
      <c r="CV135" s="139">
        <f t="shared" ca="1" si="274"/>
        <v>46.776447163652485</v>
      </c>
      <c r="CW135" s="139">
        <f t="shared" ca="1" si="274"/>
        <v>26.586372648890933</v>
      </c>
      <c r="CX135" s="139">
        <f t="shared" ca="1" si="274"/>
        <v>31.054766683736869</v>
      </c>
      <c r="CY135" s="139">
        <f t="shared" ca="1" si="274"/>
        <v>40.739232092591088</v>
      </c>
      <c r="CZ135" s="139">
        <f t="shared" ca="1" si="274"/>
        <v>11.360546298329901</v>
      </c>
      <c r="DA135" s="139">
        <f t="shared" ca="1" si="274"/>
        <v>21.566047024425284</v>
      </c>
      <c r="DB135" s="139">
        <f t="shared" ca="1" si="274"/>
        <v>8.7370431468979159</v>
      </c>
      <c r="DC135" s="139">
        <f t="shared" ca="1" si="274"/>
        <v>16.401352953317616</v>
      </c>
      <c r="DD135" s="139">
        <f t="shared" ca="1" si="274"/>
        <v>32.914565716904399</v>
      </c>
      <c r="DE135" s="139">
        <f t="shared" ca="1" si="274"/>
        <v>33.218318786153972</v>
      </c>
      <c r="DF135" s="139">
        <f t="shared" ca="1" si="274"/>
        <v>31.735939738565506</v>
      </c>
      <c r="DG135" s="139">
        <f t="shared" ca="1" si="274"/>
        <v>28.295267351559794</v>
      </c>
      <c r="DH135" s="139">
        <f t="shared" ca="1" si="274"/>
        <v>33.24798073614086</v>
      </c>
      <c r="DI135" s="139">
        <f t="shared" ca="1" si="274"/>
        <v>1.4315550235646128</v>
      </c>
      <c r="DJ135" s="139">
        <f t="shared" ca="1" si="274"/>
        <v>16.771964591456761</v>
      </c>
      <c r="DK135" s="139">
        <f t="shared" ca="1" si="274"/>
        <v>13.79981173752506</v>
      </c>
      <c r="DL135" s="139">
        <f t="shared" ca="1" si="274"/>
        <v>23.822073748775281</v>
      </c>
      <c r="DM135" s="139">
        <f t="shared" ca="1" si="274"/>
        <v>16.660570581402432</v>
      </c>
      <c r="DN135" s="139">
        <f t="shared" ref="DN135:DQ135" ca="1" si="275">DN134*DN88^0.25</f>
        <v>17.107104442100663</v>
      </c>
      <c r="DO135" s="139">
        <f t="shared" ca="1" si="275"/>
        <v>30.644051193738711</v>
      </c>
      <c r="DP135" s="139">
        <f t="shared" ca="1" si="275"/>
        <v>36.629261859937557</v>
      </c>
      <c r="DQ135" s="139">
        <f t="shared" ca="1" si="275"/>
        <v>34.481481429866719</v>
      </c>
      <c r="DR135" s="136"/>
      <c r="EL135" s="128">
        <v>510</v>
      </c>
      <c r="EM135" s="237">
        <f ca="1">IF(Calculator!$C$3,OFFSET('SPD Library'!B135,0,Calculator!$C$3-1),Calculator!C136)</f>
        <v>0.27089999999999997</v>
      </c>
      <c r="EN135" s="127">
        <f ca="1">RefCalc!B135</f>
        <v>0.80818686375454662</v>
      </c>
      <c r="EO135" s="127">
        <f ca="1">RefCalc!F135</f>
        <v>1.0159206110549637</v>
      </c>
    </row>
    <row r="136" spans="21:145" ht="13.5" customHeight="1">
      <c r="U136" s="139"/>
      <c r="V136" s="139"/>
      <c r="W136" s="139"/>
      <c r="X136" s="139"/>
      <c r="Y136" s="139"/>
      <c r="Z136" s="139"/>
      <c r="AA136" s="139"/>
      <c r="AB136" s="139"/>
      <c r="AC136" s="139"/>
      <c r="AD136" s="139"/>
      <c r="AE136" s="139"/>
      <c r="AF136" s="139"/>
      <c r="AG136" s="139"/>
      <c r="AH136" s="139"/>
      <c r="AI136" s="139"/>
      <c r="AJ136" s="139"/>
      <c r="AK136" s="139"/>
      <c r="AL136" s="139"/>
      <c r="AM136" s="139"/>
      <c r="AN136" s="139"/>
      <c r="AO136" s="139"/>
      <c r="AP136" s="139"/>
      <c r="AQ136" s="139"/>
      <c r="AR136" s="139"/>
      <c r="AS136" s="139"/>
      <c r="AT136" s="139"/>
      <c r="AU136" s="139"/>
      <c r="AV136" s="139"/>
      <c r="AW136" s="139"/>
      <c r="AX136" s="139"/>
      <c r="AY136" s="139"/>
      <c r="AZ136" s="139"/>
      <c r="BA136" s="139"/>
      <c r="BB136" s="139"/>
      <c r="BC136" s="139"/>
      <c r="BD136" s="139"/>
      <c r="BE136" s="139"/>
      <c r="BF136" s="139"/>
      <c r="BG136" s="139"/>
      <c r="BH136" s="139"/>
      <c r="BI136" s="139"/>
      <c r="BJ136" s="139"/>
      <c r="BK136" s="139"/>
      <c r="BL136" s="139"/>
      <c r="BM136" s="139"/>
      <c r="BN136" s="139"/>
      <c r="BO136" s="139"/>
      <c r="BP136" s="139"/>
      <c r="BQ136" s="139"/>
      <c r="BR136" s="139"/>
      <c r="BS136" s="139"/>
      <c r="BT136" s="139"/>
      <c r="BU136" s="139"/>
      <c r="BV136" s="139"/>
      <c r="BW136" s="139"/>
      <c r="BX136" s="139"/>
      <c r="BY136" s="139"/>
      <c r="BZ136" s="139"/>
      <c r="CA136" s="139"/>
      <c r="CB136" s="139"/>
      <c r="CC136" s="139"/>
      <c r="CD136" s="139"/>
      <c r="CE136" s="139"/>
      <c r="CF136" s="139"/>
      <c r="CG136" s="139"/>
      <c r="CH136" s="139"/>
      <c r="CI136" s="139"/>
      <c r="CJ136" s="139"/>
      <c r="CK136" s="139"/>
      <c r="CL136" s="139"/>
      <c r="CM136" s="139"/>
      <c r="CN136" s="139"/>
      <c r="CO136" s="139"/>
      <c r="CP136" s="139"/>
      <c r="CQ136" s="139"/>
      <c r="CR136" s="139"/>
      <c r="CS136" s="139"/>
      <c r="CT136" s="139"/>
      <c r="CU136" s="139"/>
      <c r="CV136" s="139"/>
      <c r="CW136" s="139"/>
      <c r="CX136" s="139"/>
      <c r="CY136" s="139"/>
      <c r="CZ136" s="139"/>
      <c r="DA136" s="139"/>
      <c r="DB136" s="139"/>
      <c r="DC136" s="139"/>
      <c r="DD136" s="139"/>
      <c r="DE136" s="139"/>
      <c r="DF136" s="139"/>
      <c r="DG136" s="139"/>
      <c r="DH136" s="139"/>
      <c r="DI136" s="139"/>
      <c r="DJ136" s="139"/>
      <c r="DK136" s="139"/>
      <c r="DL136" s="139"/>
      <c r="DM136" s="139"/>
      <c r="DN136" s="139"/>
      <c r="DO136" s="139"/>
      <c r="DP136" s="139"/>
      <c r="DQ136" s="139"/>
      <c r="EL136" s="128">
        <v>511</v>
      </c>
      <c r="EM136" s="237">
        <f ca="1">IF(Calculator!$C$3,OFFSET('SPD Library'!B136,0,Calculator!$C$3-1),Calculator!C137)</f>
        <v>0.26938000000000001</v>
      </c>
      <c r="EN136" s="127">
        <f ca="1">RefCalc!B136</f>
        <v>0.80365218663049021</v>
      </c>
      <c r="EO136" s="127">
        <f ca="1">RefCalc!F136</f>
        <v>1.0132294846741572</v>
      </c>
    </row>
    <row r="137" spans="21:145" ht="13.5" customHeight="1">
      <c r="U137" s="138" t="s">
        <v>125</v>
      </c>
      <c r="V137" s="139">
        <f t="shared" ref="V137:BA137" ca="1" si="276">V134*COS(PI()*V$34/180)</f>
        <v>-1.1297159328986443E-3</v>
      </c>
      <c r="W137" s="139">
        <f t="shared" ca="1" si="276"/>
        <v>6.6116835111751566</v>
      </c>
      <c r="X137" s="139">
        <f t="shared" ca="1" si="276"/>
        <v>31.495398558440726</v>
      </c>
      <c r="Y137" s="139">
        <f t="shared" ca="1" si="276"/>
        <v>9.1178892004882126</v>
      </c>
      <c r="Z137" s="139">
        <f t="shared" ca="1" si="276"/>
        <v>19.998897787472501</v>
      </c>
      <c r="AA137" s="139">
        <f t="shared" ca="1" si="276"/>
        <v>35.093185656549494</v>
      </c>
      <c r="AB137" s="139">
        <f t="shared" ca="1" si="276"/>
        <v>17.830217729041799</v>
      </c>
      <c r="AC137" s="139">
        <f t="shared" ca="1" si="276"/>
        <v>31.73461918958764</v>
      </c>
      <c r="AD137" s="139">
        <f t="shared" ca="1" si="276"/>
        <v>25.648458070591914</v>
      </c>
      <c r="AE137" s="139">
        <f t="shared" ca="1" si="276"/>
        <v>0.82831415292169219</v>
      </c>
      <c r="AF137" s="139">
        <f t="shared" ca="1" si="276"/>
        <v>27.924935336238626</v>
      </c>
      <c r="AG137" s="139">
        <f t="shared" ca="1" si="276"/>
        <v>40.459591799267429</v>
      </c>
      <c r="AH137" s="139">
        <f t="shared" ca="1" si="276"/>
        <v>40.047855318488274</v>
      </c>
      <c r="AI137" s="139">
        <f t="shared" ca="1" si="276"/>
        <v>22.525479125723486</v>
      </c>
      <c r="AJ137" s="139">
        <f t="shared" ca="1" si="276"/>
        <v>6.0557413314151827</v>
      </c>
      <c r="AK137" s="139">
        <f t="shared" ca="1" si="276"/>
        <v>11.901144427853474</v>
      </c>
      <c r="AL137" s="139">
        <f t="shared" ca="1" si="276"/>
        <v>23.573070245856339</v>
      </c>
      <c r="AM137" s="139">
        <f t="shared" ca="1" si="276"/>
        <v>25.782279040305578</v>
      </c>
      <c r="AN137" s="139">
        <f t="shared" ca="1" si="276"/>
        <v>17.630345273907771</v>
      </c>
      <c r="AO137" s="139">
        <f t="shared" ca="1" si="276"/>
        <v>28.704112419923735</v>
      </c>
      <c r="AP137" s="139">
        <f t="shared" ca="1" si="276"/>
        <v>40.780380678026091</v>
      </c>
      <c r="AQ137" s="139">
        <f t="shared" ca="1" si="276"/>
        <v>18.446784050090582</v>
      </c>
      <c r="AR137" s="139">
        <f t="shared" ca="1" si="276"/>
        <v>30.525464393918309</v>
      </c>
      <c r="AS137" s="139">
        <f t="shared" ca="1" si="276"/>
        <v>3.9957036737310658</v>
      </c>
      <c r="AT137" s="139">
        <f t="shared" ca="1" si="276"/>
        <v>10.408247462996911</v>
      </c>
      <c r="AU137" s="139">
        <f t="shared" ca="1" si="276"/>
        <v>42.482048440107882</v>
      </c>
      <c r="AV137" s="139">
        <f t="shared" ca="1" si="276"/>
        <v>15.173601077459859</v>
      </c>
      <c r="AW137" s="139">
        <f t="shared" ca="1" si="276"/>
        <v>15.970570142833415</v>
      </c>
      <c r="AX137" s="139">
        <f t="shared" ca="1" si="276"/>
        <v>20.164624494687409</v>
      </c>
      <c r="AY137" s="139">
        <f t="shared" ca="1" si="276"/>
        <v>23.047553479589819</v>
      </c>
      <c r="AZ137" s="139">
        <f t="shared" ca="1" si="276"/>
        <v>24.165205939750187</v>
      </c>
      <c r="BA137" s="139">
        <f t="shared" ca="1" si="276"/>
        <v>20.546943467526535</v>
      </c>
      <c r="BB137" s="139">
        <f t="shared" ref="BB137:CG137" ca="1" si="277">BB134*COS(PI()*BB$34/180)</f>
        <v>41.230273504132015</v>
      </c>
      <c r="BC137" s="139">
        <f t="shared" ca="1" si="277"/>
        <v>11.302777342142052</v>
      </c>
      <c r="BD137" s="139">
        <f t="shared" ca="1" si="277"/>
        <v>41.94843513243854</v>
      </c>
      <c r="BE137" s="139">
        <f t="shared" ca="1" si="277"/>
        <v>20.398988194704359</v>
      </c>
      <c r="BF137" s="139">
        <f t="shared" ca="1" si="277"/>
        <v>6.6635708679224592</v>
      </c>
      <c r="BG137" s="139">
        <f t="shared" ca="1" si="277"/>
        <v>26.517992867846811</v>
      </c>
      <c r="BH137" s="139">
        <f t="shared" ca="1" si="277"/>
        <v>13.482970689591129</v>
      </c>
      <c r="BI137" s="139">
        <f t="shared" ca="1" si="277"/>
        <v>9.8663316337398772</v>
      </c>
      <c r="BJ137" s="139">
        <f t="shared" ca="1" si="277"/>
        <v>19.416432193853975</v>
      </c>
      <c r="BK137" s="139">
        <f t="shared" ca="1" si="277"/>
        <v>5.5383276346885939</v>
      </c>
      <c r="BL137" s="139">
        <f t="shared" ca="1" si="277"/>
        <v>46.884374531104449</v>
      </c>
      <c r="BM137" s="139">
        <f t="shared" ca="1" si="277"/>
        <v>48.94755553858392</v>
      </c>
      <c r="BN137" s="139">
        <f t="shared" ca="1" si="277"/>
        <v>1.9472638724329132</v>
      </c>
      <c r="BO137" s="139">
        <f t="shared" ca="1" si="277"/>
        <v>38.364888594891035</v>
      </c>
      <c r="BP137" s="139">
        <f t="shared" ca="1" si="277"/>
        <v>26.905987751697271</v>
      </c>
      <c r="BQ137" s="139">
        <f t="shared" ca="1" si="277"/>
        <v>20.193600980146481</v>
      </c>
      <c r="BR137" s="139">
        <f t="shared" ca="1" si="277"/>
        <v>25.703182874046725</v>
      </c>
      <c r="BS137" s="139">
        <f t="shared" ca="1" si="277"/>
        <v>30.771587848035974</v>
      </c>
      <c r="BT137" s="139">
        <f t="shared" ca="1" si="277"/>
        <v>24.664684615879693</v>
      </c>
      <c r="BU137" s="139">
        <f t="shared" ca="1" si="277"/>
        <v>21.668079554998286</v>
      </c>
      <c r="BV137" s="139">
        <f t="shared" ca="1" si="277"/>
        <v>29.713502349889922</v>
      </c>
      <c r="BW137" s="139">
        <f t="shared" ca="1" si="277"/>
        <v>40.521758951673235</v>
      </c>
      <c r="BX137" s="139">
        <f t="shared" ca="1" si="277"/>
        <v>7.2795339606960976</v>
      </c>
      <c r="BY137" s="139">
        <f t="shared" ca="1" si="277"/>
        <v>11.137463389379509</v>
      </c>
      <c r="BZ137" s="139">
        <f t="shared" ca="1" si="277"/>
        <v>31.359954699279811</v>
      </c>
      <c r="CA137" s="139">
        <f t="shared" ca="1" si="277"/>
        <v>38.466206568366069</v>
      </c>
      <c r="CB137" s="139">
        <f t="shared" ca="1" si="277"/>
        <v>38.603169978241574</v>
      </c>
      <c r="CC137" s="139">
        <f t="shared" ca="1" si="277"/>
        <v>7.6435299378307544</v>
      </c>
      <c r="CD137" s="139">
        <f t="shared" ca="1" si="277"/>
        <v>2.9024224378429788</v>
      </c>
      <c r="CE137" s="139">
        <f t="shared" ca="1" si="277"/>
        <v>12.102340168971665</v>
      </c>
      <c r="CF137" s="139">
        <f t="shared" ca="1" si="277"/>
        <v>7.7492906542648443</v>
      </c>
      <c r="CG137" s="139">
        <f t="shared" ca="1" si="277"/>
        <v>3.0273535790202426</v>
      </c>
      <c r="CH137" s="139">
        <f t="shared" ref="CH137:DQ137" ca="1" si="278">CH134*COS(PI()*CH$34/180)</f>
        <v>39.593851392160502</v>
      </c>
      <c r="CI137" s="139">
        <f t="shared" ca="1" si="278"/>
        <v>19.698809423158423</v>
      </c>
      <c r="CJ137" s="139">
        <f t="shared" ca="1" si="278"/>
        <v>40.061495031371187</v>
      </c>
      <c r="CK137" s="139">
        <f t="shared" ca="1" si="278"/>
        <v>41.626778613797462</v>
      </c>
      <c r="CL137" s="139">
        <f t="shared" ca="1" si="278"/>
        <v>25.616197090789715</v>
      </c>
      <c r="CM137" s="139">
        <f t="shared" ca="1" si="278"/>
        <v>15.927007214724659</v>
      </c>
      <c r="CN137" s="139">
        <f t="shared" ca="1" si="278"/>
        <v>28.3938607806775</v>
      </c>
      <c r="CO137" s="139">
        <f t="shared" ca="1" si="278"/>
        <v>32.887118166764751</v>
      </c>
      <c r="CP137" s="139">
        <f t="shared" ca="1" si="278"/>
        <v>7.7990760074229488</v>
      </c>
      <c r="CQ137" s="139">
        <f t="shared" ca="1" si="278"/>
        <v>43.933877858725616</v>
      </c>
      <c r="CR137" s="139">
        <f t="shared" ca="1" si="278"/>
        <v>4.215453183928549</v>
      </c>
      <c r="CS137" s="139">
        <f t="shared" ca="1" si="278"/>
        <v>32.248255475857306</v>
      </c>
      <c r="CT137" s="139">
        <f t="shared" ca="1" si="278"/>
        <v>50.286923491694289</v>
      </c>
      <c r="CU137" s="139">
        <f t="shared" ca="1" si="278"/>
        <v>35.282128182450151</v>
      </c>
      <c r="CV137" s="139">
        <f t="shared" ca="1" si="278"/>
        <v>48.079906953330791</v>
      </c>
      <c r="CW137" s="139">
        <f t="shared" ca="1" si="278"/>
        <v>20.416729716876635</v>
      </c>
      <c r="CX137" s="139">
        <f t="shared" ca="1" si="278"/>
        <v>27.276260244251088</v>
      </c>
      <c r="CY137" s="139">
        <f t="shared" ca="1" si="278"/>
        <v>41.723170063361792</v>
      </c>
      <c r="CZ137" s="139">
        <f t="shared" ca="1" si="278"/>
        <v>4.4965481778471386</v>
      </c>
      <c r="DA137" s="139">
        <f t="shared" ca="1" si="278"/>
        <v>16.585506867825629</v>
      </c>
      <c r="DB137" s="139">
        <f t="shared" ca="1" si="278"/>
        <v>9.2225533843544696</v>
      </c>
      <c r="DC137" s="139">
        <f t="shared" ca="1" si="278"/>
        <v>17.033878156360775</v>
      </c>
      <c r="DD137" s="139">
        <f t="shared" ca="1" si="278"/>
        <v>28.514262479638809</v>
      </c>
      <c r="DE137" s="139">
        <f t="shared" ca="1" si="278"/>
        <v>34.426659314132337</v>
      </c>
      <c r="DF137" s="139">
        <f t="shared" ca="1" si="278"/>
        <v>28.475321842417081</v>
      </c>
      <c r="DG137" s="139">
        <f t="shared" ca="1" si="278"/>
        <v>29.419669738614051</v>
      </c>
      <c r="DH137" s="139">
        <f t="shared" ca="1" si="278"/>
        <v>33.99165670185166</v>
      </c>
      <c r="DI137" s="139">
        <f t="shared" ca="1" si="278"/>
        <v>0.89792664473910688</v>
      </c>
      <c r="DJ137" s="139">
        <f t="shared" ca="1" si="278"/>
        <v>16.255047746215109</v>
      </c>
      <c r="DK137" s="139">
        <f t="shared" ca="1" si="278"/>
        <v>11.824433952685359</v>
      </c>
      <c r="DL137" s="139">
        <f t="shared" ca="1" si="278"/>
        <v>24.702986999979892</v>
      </c>
      <c r="DM137" s="139">
        <f t="shared" ca="1" si="278"/>
        <v>13.349223213825715</v>
      </c>
      <c r="DN137" s="139">
        <f t="shared" ca="1" si="278"/>
        <v>10.642753132368961</v>
      </c>
      <c r="DO137" s="139">
        <f t="shared" ca="1" si="278"/>
        <v>30.127614391087114</v>
      </c>
      <c r="DP137" s="139">
        <f t="shared" ca="1" si="278"/>
        <v>31.09560142042185</v>
      </c>
      <c r="DQ137" s="139">
        <f t="shared" ca="1" si="278"/>
        <v>33.525224139521406</v>
      </c>
      <c r="EL137" s="128">
        <v>512</v>
      </c>
      <c r="EM137" s="237">
        <f ca="1">IF(Calculator!$C$3,OFFSET('SPD Library'!B137,0,Calculator!$C$3-1),Calculator!C138)</f>
        <v>0.26787</v>
      </c>
      <c r="EN137" s="127">
        <f ca="1">RefCalc!B137</f>
        <v>0.79914734290856571</v>
      </c>
      <c r="EO137" s="127">
        <f ca="1">RefCalc!F137</f>
        <v>1.0105383582933505</v>
      </c>
    </row>
    <row r="138" spans="21:145" ht="13.5" customHeight="1">
      <c r="U138" s="138" t="s">
        <v>126</v>
      </c>
      <c r="V138" s="139">
        <f t="shared" ref="V138:BA138" ca="1" si="279">V134*SIN(PI()*V$34/180)</f>
        <v>6.4069374315805427E-3</v>
      </c>
      <c r="W138" s="139">
        <f t="shared" ca="1" si="279"/>
        <v>16.393499309539976</v>
      </c>
      <c r="X138" s="139">
        <f t="shared" ca="1" si="279"/>
        <v>20.597945726993704</v>
      </c>
      <c r="Y138" s="139">
        <f t="shared" ca="1" si="279"/>
        <v>1.0426790043103276</v>
      </c>
      <c r="Z138" s="139">
        <f t="shared" ca="1" si="279"/>
        <v>17.098853855080705</v>
      </c>
      <c r="AA138" s="139">
        <f t="shared" ca="1" si="279"/>
        <v>13.156281010691057</v>
      </c>
      <c r="AB138" s="139">
        <f t="shared" ca="1" si="279"/>
        <v>6.0783635119086368</v>
      </c>
      <c r="AC138" s="139">
        <f t="shared" ca="1" si="279"/>
        <v>8.0192136767784294</v>
      </c>
      <c r="AD138" s="139">
        <f t="shared" ca="1" si="279"/>
        <v>6.019697135363276</v>
      </c>
      <c r="AE138" s="139">
        <f t="shared" ca="1" si="279"/>
        <v>7.2912499694135283E-2</v>
      </c>
      <c r="AF138" s="139">
        <f t="shared" ca="1" si="279"/>
        <v>34.585948266347948</v>
      </c>
      <c r="AG138" s="139">
        <f t="shared" ca="1" si="279"/>
        <v>20.936936933874826</v>
      </c>
      <c r="AH138" s="139">
        <f t="shared" ca="1" si="279"/>
        <v>28.115106999353372</v>
      </c>
      <c r="AI138" s="139">
        <f t="shared" ca="1" si="279"/>
        <v>5.2043502330206337</v>
      </c>
      <c r="AJ138" s="139">
        <f t="shared" ca="1" si="279"/>
        <v>5.671894339111339</v>
      </c>
      <c r="AK138" s="139">
        <f t="shared" ca="1" si="279"/>
        <v>9.9576326987742387</v>
      </c>
      <c r="AL138" s="139">
        <f t="shared" ca="1" si="279"/>
        <v>6.6914536676327359</v>
      </c>
      <c r="AM138" s="139">
        <f t="shared" ca="1" si="279"/>
        <v>7.9735057826940841</v>
      </c>
      <c r="AN138" s="139">
        <f t="shared" ca="1" si="279"/>
        <v>7.2145747861791563</v>
      </c>
      <c r="AO138" s="139">
        <f t="shared" ca="1" si="279"/>
        <v>24.674944720761182</v>
      </c>
      <c r="AP138" s="139">
        <f t="shared" ca="1" si="279"/>
        <v>28.418832271618765</v>
      </c>
      <c r="AQ138" s="139">
        <f t="shared" ca="1" si="279"/>
        <v>42.907082486104599</v>
      </c>
      <c r="AR138" s="139">
        <f t="shared" ca="1" si="279"/>
        <v>39.106655074868094</v>
      </c>
      <c r="AS138" s="139">
        <f t="shared" ca="1" si="279"/>
        <v>15.704014432762875</v>
      </c>
      <c r="AT138" s="139">
        <f t="shared" ca="1" si="279"/>
        <v>35.153618536241574</v>
      </c>
      <c r="AU138" s="139">
        <f t="shared" ca="1" si="279"/>
        <v>35.258747458000997</v>
      </c>
      <c r="AV138" s="139">
        <f t="shared" ca="1" si="279"/>
        <v>44.436021767054363</v>
      </c>
      <c r="AW138" s="139">
        <f t="shared" ca="1" si="279"/>
        <v>13.483897252289493</v>
      </c>
      <c r="AX138" s="139">
        <f t="shared" ca="1" si="279"/>
        <v>3.7867608505109223</v>
      </c>
      <c r="AY138" s="139">
        <f t="shared" ca="1" si="279"/>
        <v>44.49055772938182</v>
      </c>
      <c r="AZ138" s="139">
        <f t="shared" ca="1" si="279"/>
        <v>13.123001553311601</v>
      </c>
      <c r="BA138" s="139">
        <f t="shared" ca="1" si="279"/>
        <v>45.338485812561288</v>
      </c>
      <c r="BB138" s="139">
        <f t="shared" ref="BB138:CG138" ca="1" si="280">BB134*SIN(PI()*BB$34/180)</f>
        <v>37.147651170444973</v>
      </c>
      <c r="BC138" s="139">
        <f t="shared" ca="1" si="280"/>
        <v>28.94718841599131</v>
      </c>
      <c r="BD138" s="139">
        <f t="shared" ca="1" si="280"/>
        <v>20.163114307586476</v>
      </c>
      <c r="BE138" s="139">
        <f t="shared" ca="1" si="280"/>
        <v>3.864419804708259</v>
      </c>
      <c r="BF138" s="139">
        <f t="shared" ca="1" si="280"/>
        <v>8.5666920185826747</v>
      </c>
      <c r="BG138" s="139">
        <f t="shared" ca="1" si="280"/>
        <v>6.5840261446810251</v>
      </c>
      <c r="BH138" s="139">
        <f t="shared" ca="1" si="280"/>
        <v>24.210282471095976</v>
      </c>
      <c r="BI138" s="139">
        <f t="shared" ca="1" si="280"/>
        <v>1.2528421669374734</v>
      </c>
      <c r="BJ138" s="139">
        <f t="shared" ca="1" si="280"/>
        <v>5.2730005869231578</v>
      </c>
      <c r="BK138" s="139">
        <f t="shared" ca="1" si="280"/>
        <v>12.545474680242986</v>
      </c>
      <c r="BL138" s="139">
        <f t="shared" ca="1" si="280"/>
        <v>27.001712646828551</v>
      </c>
      <c r="BM138" s="139">
        <f t="shared" ca="1" si="280"/>
        <v>32.890008438234567</v>
      </c>
      <c r="BN138" s="139">
        <f t="shared" ca="1" si="280"/>
        <v>0.16675594085676501</v>
      </c>
      <c r="BO138" s="139">
        <f t="shared" ca="1" si="280"/>
        <v>13.759587014896452</v>
      </c>
      <c r="BP138" s="139">
        <f t="shared" ca="1" si="280"/>
        <v>14.716631433014202</v>
      </c>
      <c r="BQ138" s="139">
        <f t="shared" ca="1" si="280"/>
        <v>13.379780061338302</v>
      </c>
      <c r="BR138" s="139">
        <f t="shared" ca="1" si="280"/>
        <v>23.054976220142649</v>
      </c>
      <c r="BS138" s="139">
        <f t="shared" ca="1" si="280"/>
        <v>6.2235861299683828</v>
      </c>
      <c r="BT138" s="139">
        <f t="shared" ca="1" si="280"/>
        <v>7.6946541369476922</v>
      </c>
      <c r="BU138" s="139">
        <f t="shared" ca="1" si="280"/>
        <v>8.273952834675752</v>
      </c>
      <c r="BV138" s="139">
        <f t="shared" ca="1" si="280"/>
        <v>4.4449755237171322</v>
      </c>
      <c r="BW138" s="139">
        <f t="shared" ca="1" si="280"/>
        <v>8.5245034068358922</v>
      </c>
      <c r="BX138" s="139">
        <f t="shared" ca="1" si="280"/>
        <v>13.939140309716414</v>
      </c>
      <c r="BY138" s="139">
        <f t="shared" ca="1" si="280"/>
        <v>15.881757847006341</v>
      </c>
      <c r="BZ138" s="139">
        <f t="shared" ca="1" si="280"/>
        <v>19.451369492059392</v>
      </c>
      <c r="CA138" s="139">
        <f t="shared" ca="1" si="280"/>
        <v>12.298139438758351</v>
      </c>
      <c r="CB138" s="139">
        <f t="shared" ca="1" si="280"/>
        <v>10.464650026246112</v>
      </c>
      <c r="CC138" s="139">
        <f t="shared" ca="1" si="280"/>
        <v>14.616202641604534</v>
      </c>
      <c r="CD138" s="139">
        <f t="shared" ca="1" si="280"/>
        <v>7.086705812643844</v>
      </c>
      <c r="CE138" s="139">
        <f t="shared" ca="1" si="280"/>
        <v>11.939795553159319</v>
      </c>
      <c r="CF138" s="139">
        <f t="shared" ca="1" si="280"/>
        <v>4.8667164281125856</v>
      </c>
      <c r="CG138" s="139">
        <f t="shared" ca="1" si="280"/>
        <v>0.38071311630942983</v>
      </c>
      <c r="CH138" s="139">
        <f t="shared" ref="CH138:DQ138" ca="1" si="281">CH134*SIN(PI()*CH$34/180)</f>
        <v>14.354647652569584</v>
      </c>
      <c r="CI138" s="139">
        <f t="shared" ca="1" si="281"/>
        <v>3.1589799381047321</v>
      </c>
      <c r="CJ138" s="139">
        <f t="shared" ca="1" si="281"/>
        <v>7.5560975653288311</v>
      </c>
      <c r="CK138" s="139">
        <f t="shared" ca="1" si="281"/>
        <v>9.3663374432849658</v>
      </c>
      <c r="CL138" s="139">
        <f t="shared" ca="1" si="281"/>
        <v>13.439620571365543</v>
      </c>
      <c r="CM138" s="139">
        <f t="shared" ca="1" si="281"/>
        <v>5.3406798913170563</v>
      </c>
      <c r="CN138" s="139">
        <f t="shared" ca="1" si="281"/>
        <v>23.002441630948535</v>
      </c>
      <c r="CO138" s="139">
        <f t="shared" ca="1" si="281"/>
        <v>4.1693532685217534</v>
      </c>
      <c r="CP138" s="139">
        <f t="shared" ca="1" si="281"/>
        <v>8.1762069495150751</v>
      </c>
      <c r="CQ138" s="139">
        <f t="shared" ca="1" si="281"/>
        <v>18.078339691576595</v>
      </c>
      <c r="CR138" s="139">
        <f t="shared" ca="1" si="281"/>
        <v>0.35211065793602697</v>
      </c>
      <c r="CS138" s="139">
        <f t="shared" ca="1" si="281"/>
        <v>3.815480686078236</v>
      </c>
      <c r="CT138" s="139">
        <f t="shared" ca="1" si="281"/>
        <v>14.780016367964496</v>
      </c>
      <c r="CU138" s="139">
        <f t="shared" ca="1" si="281"/>
        <v>8.2690386375921108</v>
      </c>
      <c r="CV138" s="139">
        <f t="shared" ca="1" si="281"/>
        <v>12.012906628461828</v>
      </c>
      <c r="CW138" s="139">
        <f t="shared" ca="1" si="281"/>
        <v>19.404969601196974</v>
      </c>
      <c r="CX138" s="139">
        <f t="shared" ca="1" si="281"/>
        <v>18.398542867233111</v>
      </c>
      <c r="CY138" s="139">
        <f t="shared" ca="1" si="281"/>
        <v>11.050363705767928</v>
      </c>
      <c r="CZ138" s="139">
        <f t="shared" ca="1" si="281"/>
        <v>11.164598734874168</v>
      </c>
      <c r="DA138" s="139">
        <f t="shared" ca="1" si="281"/>
        <v>15.715335078735821</v>
      </c>
      <c r="DB138" s="139">
        <f t="shared" ca="1" si="281"/>
        <v>0.79289685540245103</v>
      </c>
      <c r="DC138" s="139">
        <f t="shared" ca="1" si="281"/>
        <v>3.434268564939853</v>
      </c>
      <c r="DD138" s="139">
        <f t="shared" ca="1" si="281"/>
        <v>20.074287351172597</v>
      </c>
      <c r="DE138" s="139">
        <f t="shared" ca="1" si="281"/>
        <v>7.3070786430594064</v>
      </c>
      <c r="DF138" s="139">
        <f t="shared" ca="1" si="281"/>
        <v>17.879205836874014</v>
      </c>
      <c r="DG138" s="139">
        <f t="shared" ca="1" si="281"/>
        <v>5.7576918156731871</v>
      </c>
      <c r="DH138" s="139">
        <f t="shared" ca="1" si="281"/>
        <v>9.2395076126706659</v>
      </c>
      <c r="DI138" s="139">
        <f t="shared" ca="1" si="281"/>
        <v>1.2223113745404237</v>
      </c>
      <c r="DJ138" s="139">
        <f t="shared" ca="1" si="281"/>
        <v>7.1777883426053579</v>
      </c>
      <c r="DK138" s="139">
        <f t="shared" ca="1" si="281"/>
        <v>8.598755819624138</v>
      </c>
      <c r="DL138" s="139">
        <f t="shared" ca="1" si="281"/>
        <v>5.172017479765902</v>
      </c>
      <c r="DM138" s="139">
        <f t="shared" ca="1" si="281"/>
        <v>11.548385468754574</v>
      </c>
      <c r="DN138" s="139">
        <f t="shared" ca="1" si="281"/>
        <v>14.670504981060118</v>
      </c>
      <c r="DO138" s="139">
        <f t="shared" ca="1" si="281"/>
        <v>12.098912112539505</v>
      </c>
      <c r="DP138" s="139">
        <f t="shared" ca="1" si="281"/>
        <v>23.217968716559358</v>
      </c>
      <c r="DQ138" s="139">
        <f t="shared" ca="1" si="281"/>
        <v>14.513301552602703</v>
      </c>
      <c r="EL138" s="128">
        <v>513</v>
      </c>
      <c r="EM138" s="237">
        <f ca="1">IF(Calculator!$C$3,OFFSET('SPD Library'!B138,0,Calculator!$C$3-1),Calculator!C139)</f>
        <v>0.26635999999999999</v>
      </c>
      <c r="EN138" s="127">
        <f ca="1">RefCalc!B138</f>
        <v>0.79464249918664109</v>
      </c>
      <c r="EO138" s="127">
        <f ca="1">RefCalc!F138</f>
        <v>1.007847231912544</v>
      </c>
    </row>
    <row r="139" spans="21:145" ht="13.5" customHeight="1">
      <c r="U139" s="138" t="s">
        <v>127</v>
      </c>
      <c r="V139" s="139">
        <f t="shared" ref="V139:BA139" ca="1" si="282">V135*COS(PI()*V$34/180)</f>
        <v>-1.0663098502149122E-3</v>
      </c>
      <c r="W139" s="139">
        <f t="shared" ca="1" si="282"/>
        <v>6.2405982328498375</v>
      </c>
      <c r="X139" s="139">
        <f t="shared" ca="1" si="282"/>
        <v>29.72769768161087</v>
      </c>
      <c r="Y139" s="139">
        <f t="shared" ca="1" si="282"/>
        <v>8.6061414064530428</v>
      </c>
      <c r="Z139" s="139">
        <f t="shared" ca="1" si="282"/>
        <v>18.876445912829642</v>
      </c>
      <c r="AA139" s="139">
        <f t="shared" ca="1" si="282"/>
        <v>33.123556507684185</v>
      </c>
      <c r="AB139" s="139">
        <f t="shared" ca="1" si="282"/>
        <v>16.829484512244722</v>
      </c>
      <c r="AC139" s="139">
        <f t="shared" ca="1" si="282"/>
        <v>29.95349189052504</v>
      </c>
      <c r="AD139" s="139">
        <f t="shared" ca="1" si="282"/>
        <v>24.208920744636458</v>
      </c>
      <c r="AE139" s="139">
        <f t="shared" ca="1" si="282"/>
        <v>0.78182445215815488</v>
      </c>
      <c r="AF139" s="139">
        <f t="shared" ca="1" si="282"/>
        <v>26.357629160141457</v>
      </c>
      <c r="AG139" s="139">
        <f t="shared" ca="1" si="282"/>
        <v>38.188769419705075</v>
      </c>
      <c r="AH139" s="139">
        <f t="shared" ca="1" si="282"/>
        <v>37.80014193171246</v>
      </c>
      <c r="AI139" s="139">
        <f t="shared" ca="1" si="282"/>
        <v>21.261221138079041</v>
      </c>
      <c r="AJ139" s="139">
        <f t="shared" ca="1" si="282"/>
        <v>5.7158586897799477</v>
      </c>
      <c r="AK139" s="139">
        <f t="shared" ca="1" si="282"/>
        <v>11.233184522492721</v>
      </c>
      <c r="AL139" s="139">
        <f t="shared" ca="1" si="282"/>
        <v>22.250015487052391</v>
      </c>
      <c r="AM139" s="139">
        <f t="shared" ca="1" si="282"/>
        <v>24.335230920509492</v>
      </c>
      <c r="AN139" s="139">
        <f t="shared" ca="1" si="282"/>
        <v>16.640830035938269</v>
      </c>
      <c r="AO139" s="139">
        <f t="shared" ca="1" si="282"/>
        <v>27.093074394823919</v>
      </c>
      <c r="AP139" s="139">
        <f t="shared" ca="1" si="282"/>
        <v>38.491553802308317</v>
      </c>
      <c r="AQ139" s="139">
        <f t="shared" ca="1" si="282"/>
        <v>17.411445625033657</v>
      </c>
      <c r="AR139" s="139">
        <f t="shared" ca="1" si="282"/>
        <v>28.812201738275338</v>
      </c>
      <c r="AS139" s="139">
        <f t="shared" ca="1" si="282"/>
        <v>3.7714420605782535</v>
      </c>
      <c r="AT139" s="139">
        <f t="shared" ca="1" si="282"/>
        <v>9.8240774251908363</v>
      </c>
      <c r="AU139" s="139">
        <f t="shared" ca="1" si="282"/>
        <v>40.097714292446128</v>
      </c>
      <c r="AV139" s="139">
        <f t="shared" ca="1" si="282"/>
        <v>14.321972294940329</v>
      </c>
      <c r="AW139" s="139">
        <f t="shared" ca="1" si="282"/>
        <v>15.074210924118484</v>
      </c>
      <c r="AX139" s="139">
        <f t="shared" ca="1" si="282"/>
        <v>19.032871094772077</v>
      </c>
      <c r="AY139" s="139">
        <f t="shared" ca="1" si="282"/>
        <v>21.753993710245819</v>
      </c>
      <c r="AZ139" s="139">
        <f t="shared" ca="1" si="282"/>
        <v>22.808917158415735</v>
      </c>
      <c r="BA139" s="139">
        <f t="shared" ca="1" si="282"/>
        <v>19.393732152663333</v>
      </c>
      <c r="BB139" s="139">
        <f t="shared" ref="BB139:CG139" ca="1" si="283">BB135*COS(PI()*BB$34/180)</f>
        <v>38.916196084538406</v>
      </c>
      <c r="BC139" s="139">
        <f t="shared" ca="1" si="283"/>
        <v>10.66840120045762</v>
      </c>
      <c r="BD139" s="139">
        <f t="shared" ca="1" si="283"/>
        <v>39.594050398184109</v>
      </c>
      <c r="BE139" s="139">
        <f t="shared" ca="1" si="283"/>
        <v>19.25408097115195</v>
      </c>
      <c r="BF139" s="139">
        <f t="shared" ca="1" si="283"/>
        <v>6.2895733760606651</v>
      </c>
      <c r="BG139" s="139">
        <f t="shared" ca="1" si="283"/>
        <v>25.029652304152055</v>
      </c>
      <c r="BH139" s="139">
        <f t="shared" ca="1" si="283"/>
        <v>12.726229698806808</v>
      </c>
      <c r="BI139" s="139">
        <f t="shared" ca="1" si="283"/>
        <v>9.3125769940678538</v>
      </c>
      <c r="BJ139" s="139">
        <f t="shared" ca="1" si="283"/>
        <v>18.326671600721721</v>
      </c>
      <c r="BK139" s="139">
        <f t="shared" ca="1" si="283"/>
        <v>5.2274851921697545</v>
      </c>
      <c r="BL139" s="139">
        <f t="shared" ca="1" si="283"/>
        <v>44.252956807830657</v>
      </c>
      <c r="BM139" s="139">
        <f t="shared" ca="1" si="283"/>
        <v>46.200340364161427</v>
      </c>
      <c r="BN139" s="139">
        <f t="shared" ca="1" si="283"/>
        <v>1.8379723501068288</v>
      </c>
      <c r="BO139" s="139">
        <f t="shared" ca="1" si="283"/>
        <v>36.211632871429373</v>
      </c>
      <c r="BP139" s="139">
        <f t="shared" ca="1" si="283"/>
        <v>25.395870708650605</v>
      </c>
      <c r="BQ139" s="139">
        <f t="shared" ca="1" si="283"/>
        <v>19.060221255082148</v>
      </c>
      <c r="BR139" s="139">
        <f t="shared" ca="1" si="283"/>
        <v>24.260574080909421</v>
      </c>
      <c r="BS139" s="139">
        <f t="shared" ca="1" si="283"/>
        <v>29.044511344479798</v>
      </c>
      <c r="BT139" s="139">
        <f t="shared" ca="1" si="283"/>
        <v>23.280362250778598</v>
      </c>
      <c r="BU139" s="139">
        <f t="shared" ca="1" si="283"/>
        <v>20.451943707169033</v>
      </c>
      <c r="BV139" s="139">
        <f t="shared" ca="1" si="283"/>
        <v>28.045811621667344</v>
      </c>
      <c r="BW139" s="139">
        <f t="shared" ca="1" si="283"/>
        <v>38.247447397982356</v>
      </c>
      <c r="BX139" s="139">
        <f t="shared" ca="1" si="283"/>
        <v>6.8709651171757296</v>
      </c>
      <c r="BY139" s="139">
        <f t="shared" ca="1" si="283"/>
        <v>10.512365606840405</v>
      </c>
      <c r="BZ139" s="139">
        <f t="shared" ca="1" si="283"/>
        <v>29.599855702075509</v>
      </c>
      <c r="CA139" s="139">
        <f t="shared" ca="1" si="283"/>
        <v>36.307264304052481</v>
      </c>
      <c r="CB139" s="139">
        <f t="shared" ca="1" si="283"/>
        <v>36.436540548474866</v>
      </c>
      <c r="CC139" s="139">
        <f t="shared" ca="1" si="283"/>
        <v>7.2145315700816477</v>
      </c>
      <c r="CD139" s="139">
        <f t="shared" ca="1" si="283"/>
        <v>2.7395219849788672</v>
      </c>
      <c r="CE139" s="139">
        <f t="shared" ca="1" si="283"/>
        <v>11.423088014448572</v>
      </c>
      <c r="CF139" s="139">
        <f t="shared" ca="1" si="283"/>
        <v>7.3143563936637133</v>
      </c>
      <c r="CG139" s="139">
        <f t="shared" ca="1" si="283"/>
        <v>2.8574412800481155</v>
      </c>
      <c r="CH139" s="139">
        <f t="shared" ref="CH139:DQ139" ca="1" si="284">CH135*COS(PI()*CH$34/180)</f>
        <v>37.371619287584203</v>
      </c>
      <c r="CI139" s="139">
        <f t="shared" ca="1" si="284"/>
        <v>18.593200214079555</v>
      </c>
      <c r="CJ139" s="139">
        <f t="shared" ca="1" si="284"/>
        <v>37.81301610634133</v>
      </c>
      <c r="CK139" s="139">
        <f t="shared" ca="1" si="284"/>
        <v>39.290447072582793</v>
      </c>
      <c r="CL139" s="139">
        <f t="shared" ca="1" si="284"/>
        <v>24.17847043448424</v>
      </c>
      <c r="CM139" s="139">
        <f t="shared" ca="1" si="284"/>
        <v>15.033092995271199</v>
      </c>
      <c r="CN139" s="139">
        <f t="shared" ca="1" si="284"/>
        <v>26.800235841927929</v>
      </c>
      <c r="CO139" s="139">
        <f t="shared" ca="1" si="284"/>
        <v>31.041306071009668</v>
      </c>
      <c r="CP139" s="139">
        <f t="shared" ca="1" si="284"/>
        <v>7.361347509680555</v>
      </c>
      <c r="CQ139" s="139">
        <f t="shared" ca="1" si="284"/>
        <v>41.468058787749243</v>
      </c>
      <c r="CR139" s="139">
        <f t="shared" ca="1" si="284"/>
        <v>3.9788579785800939</v>
      </c>
      <c r="CS139" s="139">
        <f t="shared" ca="1" si="284"/>
        <v>30.438299987434739</v>
      </c>
      <c r="CT139" s="139">
        <f t="shared" ca="1" si="284"/>
        <v>47.464535370953371</v>
      </c>
      <c r="CU139" s="139">
        <f t="shared" ca="1" si="284"/>
        <v>33.301894504542759</v>
      </c>
      <c r="CV139" s="139">
        <f t="shared" ca="1" si="284"/>
        <v>45.381389151703445</v>
      </c>
      <c r="CW139" s="139">
        <f t="shared" ca="1" si="284"/>
        <v>19.270826738206477</v>
      </c>
      <c r="CX139" s="139">
        <f t="shared" ca="1" si="284"/>
        <v>25.745361403236739</v>
      </c>
      <c r="CY139" s="139">
        <f t="shared" ca="1" si="284"/>
        <v>39.381428485833489</v>
      </c>
      <c r="CZ139" s="139">
        <f t="shared" ca="1" si="284"/>
        <v>4.2441763228938107</v>
      </c>
      <c r="DA139" s="139">
        <f t="shared" ca="1" si="284"/>
        <v>15.65463390304882</v>
      </c>
      <c r="DB139" s="139">
        <f t="shared" ca="1" si="284"/>
        <v>8.7049312411108044</v>
      </c>
      <c r="DC139" s="139">
        <f t="shared" ca="1" si="284"/>
        <v>16.077840045049363</v>
      </c>
      <c r="DD139" s="139">
        <f t="shared" ca="1" si="284"/>
        <v>26.913879912836656</v>
      </c>
      <c r="DE139" s="139">
        <f t="shared" ca="1" si="284"/>
        <v>32.494439414041402</v>
      </c>
      <c r="DF139" s="139">
        <f t="shared" ca="1" si="284"/>
        <v>26.877124845625527</v>
      </c>
      <c r="DG139" s="139">
        <f t="shared" ca="1" si="284"/>
        <v>27.768470567519405</v>
      </c>
      <c r="DH139" s="139">
        <f t="shared" ca="1" si="284"/>
        <v>32.083851622158228</v>
      </c>
      <c r="DI139" s="139">
        <f t="shared" ca="1" si="284"/>
        <v>0.84752989505870557</v>
      </c>
      <c r="DJ139" s="139">
        <f t="shared" ca="1" si="284"/>
        <v>15.342722026615826</v>
      </c>
      <c r="DK139" s="139">
        <f t="shared" ca="1" si="284"/>
        <v>11.160779475432303</v>
      </c>
      <c r="DL139" s="139">
        <f t="shared" ca="1" si="284"/>
        <v>23.316514887263029</v>
      </c>
      <c r="DM139" s="139">
        <f t="shared" ca="1" si="284"/>
        <v>12.599988891983704</v>
      </c>
      <c r="DN139" s="139">
        <f t="shared" ca="1" si="284"/>
        <v>10.045421302798244</v>
      </c>
      <c r="DO139" s="139">
        <f t="shared" ca="1" si="284"/>
        <v>28.436681340117872</v>
      </c>
      <c r="DP139" s="139">
        <f t="shared" ca="1" si="284"/>
        <v>29.35033943256553</v>
      </c>
      <c r="DQ139" s="139">
        <f t="shared" ca="1" si="284"/>
        <v>31.64359790775978</v>
      </c>
      <c r="EL139" s="128">
        <v>514</v>
      </c>
      <c r="EM139" s="237">
        <f ca="1">IF(Calculator!$C$3,OFFSET('SPD Library'!B139,0,Calculator!$C$3-1),Calculator!C140)</f>
        <v>0.26484999999999997</v>
      </c>
      <c r="EN139" s="127">
        <f ca="1">RefCalc!B139</f>
        <v>0.79013765546471648</v>
      </c>
      <c r="EO139" s="127">
        <f ca="1">RefCalc!F139</f>
        <v>1.0051561055317373</v>
      </c>
    </row>
    <row r="140" spans="21:145" ht="13.5" customHeight="1">
      <c r="U140" s="138" t="s">
        <v>128</v>
      </c>
      <c r="V140" s="139">
        <f t="shared" ref="V140:BA140" ca="1" si="285">V135*SIN(PI()*V$34/180)</f>
        <v>6.0473436676031153E-3</v>
      </c>
      <c r="W140" s="139">
        <f t="shared" ca="1" si="285"/>
        <v>15.473402900853088</v>
      </c>
      <c r="X140" s="139">
        <f t="shared" ca="1" si="285"/>
        <v>19.441871875286804</v>
      </c>
      <c r="Y140" s="139">
        <f t="shared" ca="1" si="285"/>
        <v>0.98415792902526855</v>
      </c>
      <c r="Z140" s="139">
        <f t="shared" ca="1" si="285"/>
        <v>16.139168938049824</v>
      </c>
      <c r="AA140" s="139">
        <f t="shared" ca="1" si="285"/>
        <v>12.417875702523084</v>
      </c>
      <c r="AB140" s="139">
        <f t="shared" ca="1" si="285"/>
        <v>5.7372111848550738</v>
      </c>
      <c r="AC140" s="139">
        <f t="shared" ca="1" si="285"/>
        <v>7.5691298011410408</v>
      </c>
      <c r="AD140" s="139">
        <f t="shared" ca="1" si="285"/>
        <v>5.6818374989885507</v>
      </c>
      <c r="AE140" s="139">
        <f t="shared" ca="1" si="285"/>
        <v>6.882023556856709E-2</v>
      </c>
      <c r="AF140" s="139">
        <f t="shared" ca="1" si="285"/>
        <v>32.644788164405675</v>
      </c>
      <c r="AG140" s="139">
        <f t="shared" ca="1" si="285"/>
        <v>19.761836967844285</v>
      </c>
      <c r="AH140" s="139">
        <f t="shared" ca="1" si="285"/>
        <v>26.53712730804374</v>
      </c>
      <c r="AI140" s="139">
        <f t="shared" ca="1" si="285"/>
        <v>4.9122525015640903</v>
      </c>
      <c r="AJ140" s="139">
        <f t="shared" ca="1" si="285"/>
        <v>5.3535553735659605</v>
      </c>
      <c r="AK140" s="139">
        <f t="shared" ca="1" si="285"/>
        <v>9.3987537241166681</v>
      </c>
      <c r="AL140" s="139">
        <f t="shared" ca="1" si="285"/>
        <v>6.3158912344857923</v>
      </c>
      <c r="AM140" s="139">
        <f t="shared" ca="1" si="285"/>
        <v>7.5259872940068258</v>
      </c>
      <c r="AN140" s="139">
        <f t="shared" ca="1" si="285"/>
        <v>6.809651820946014</v>
      </c>
      <c r="AO140" s="139">
        <f t="shared" ca="1" si="285"/>
        <v>23.290046500226417</v>
      </c>
      <c r="AP140" s="139">
        <f t="shared" ca="1" si="285"/>
        <v>26.823805790788352</v>
      </c>
      <c r="AQ140" s="139">
        <f t="shared" ca="1" si="285"/>
        <v>40.49889301067499</v>
      </c>
      <c r="AR140" s="139">
        <f t="shared" ca="1" si="285"/>
        <v>36.911767198232525</v>
      </c>
      <c r="AS140" s="139">
        <f t="shared" ca="1" si="285"/>
        <v>14.822615836360482</v>
      </c>
      <c r="AT140" s="139">
        <f t="shared" ca="1" si="285"/>
        <v>33.180597550494987</v>
      </c>
      <c r="AU140" s="139">
        <f t="shared" ca="1" si="285"/>
        <v>33.279826039312447</v>
      </c>
      <c r="AV140" s="139">
        <f t="shared" ca="1" si="285"/>
        <v>41.942019524323534</v>
      </c>
      <c r="AW140" s="139">
        <f t="shared" ca="1" si="285"/>
        <v>12.727104257537315</v>
      </c>
      <c r="AX140" s="139">
        <f t="shared" ca="1" si="285"/>
        <v>3.5742262968245337</v>
      </c>
      <c r="AY140" s="139">
        <f t="shared" ca="1" si="285"/>
        <v>41.993494618307118</v>
      </c>
      <c r="AZ140" s="139">
        <f t="shared" ca="1" si="285"/>
        <v>12.386464077547176</v>
      </c>
      <c r="BA140" s="139">
        <f t="shared" ca="1" si="285"/>
        <v>42.79383215541543</v>
      </c>
      <c r="BB140" s="139">
        <f t="shared" ref="BB140:CG140" ca="1" si="286">BB135*SIN(PI()*BB$34/180)</f>
        <v>35.062713733494626</v>
      </c>
      <c r="BC140" s="139">
        <f t="shared" ca="1" si="286"/>
        <v>27.322507583654506</v>
      </c>
      <c r="BD140" s="139">
        <f t="shared" ca="1" si="286"/>
        <v>19.031445667959463</v>
      </c>
      <c r="BE140" s="139">
        <f t="shared" ca="1" si="286"/>
        <v>3.6475265888771888</v>
      </c>
      <c r="BF140" s="139">
        <f t="shared" ca="1" si="286"/>
        <v>8.0858805449738895</v>
      </c>
      <c r="BG140" s="139">
        <f t="shared" ca="1" si="286"/>
        <v>6.2144931550467595</v>
      </c>
      <c r="BH140" s="139">
        <f t="shared" ca="1" si="286"/>
        <v>22.851463738478753</v>
      </c>
      <c r="BI140" s="139">
        <f t="shared" ca="1" si="286"/>
        <v>1.1825255397985777</v>
      </c>
      <c r="BJ140" s="139">
        <f t="shared" ca="1" si="286"/>
        <v>4.9770498072010714</v>
      </c>
      <c r="BK140" s="139">
        <f t="shared" ca="1" si="286"/>
        <v>11.841351296906122</v>
      </c>
      <c r="BL140" s="139">
        <f t="shared" ca="1" si="286"/>
        <v>25.486222978293632</v>
      </c>
      <c r="BM140" s="139">
        <f t="shared" ca="1" si="286"/>
        <v>31.044034124008046</v>
      </c>
      <c r="BN140" s="139">
        <f t="shared" ca="1" si="286"/>
        <v>0.15739664913921056</v>
      </c>
      <c r="BO140" s="139">
        <f t="shared" ca="1" si="286"/>
        <v>12.987320742859367</v>
      </c>
      <c r="BP140" s="139">
        <f t="shared" ca="1" si="286"/>
        <v>13.890650385660567</v>
      </c>
      <c r="BQ140" s="139">
        <f t="shared" ca="1" si="286"/>
        <v>12.628830715441557</v>
      </c>
      <c r="BR140" s="139">
        <f t="shared" ca="1" si="286"/>
        <v>21.760999844386781</v>
      </c>
      <c r="BS140" s="139">
        <f t="shared" ca="1" si="286"/>
        <v>5.8742830837294955</v>
      </c>
      <c r="BT140" s="139">
        <f t="shared" ca="1" si="286"/>
        <v>7.2627863884082915</v>
      </c>
      <c r="BU140" s="139">
        <f t="shared" ca="1" si="286"/>
        <v>7.8095715488327917</v>
      </c>
      <c r="BV140" s="139">
        <f t="shared" ca="1" si="286"/>
        <v>4.1954982193997292</v>
      </c>
      <c r="BW140" s="139">
        <f t="shared" ca="1" si="286"/>
        <v>8.0460597980388062</v>
      </c>
      <c r="BX140" s="139">
        <f t="shared" ca="1" si="286"/>
        <v>13.156796485680678</v>
      </c>
      <c r="BY140" s="139">
        <f t="shared" ca="1" si="286"/>
        <v>14.990383279395775</v>
      </c>
      <c r="BZ140" s="139">
        <f t="shared" ca="1" si="286"/>
        <v>18.35964801906854</v>
      </c>
      <c r="CA140" s="139">
        <f t="shared" ca="1" si="286"/>
        <v>11.607897915732989</v>
      </c>
      <c r="CB140" s="139">
        <f t="shared" ca="1" si="286"/>
        <v>9.8773143558373526</v>
      </c>
      <c r="CC140" s="139">
        <f t="shared" ca="1" si="286"/>
        <v>13.795858229148676</v>
      </c>
      <c r="CD140" s="139">
        <f t="shared" ca="1" si="286"/>
        <v>6.6889595813776737</v>
      </c>
      <c r="CE140" s="139">
        <f t="shared" ca="1" si="286"/>
        <v>11.269666326843096</v>
      </c>
      <c r="CF140" s="139">
        <f t="shared" ca="1" si="286"/>
        <v>4.593568625861602</v>
      </c>
      <c r="CG140" s="139">
        <f t="shared" ca="1" si="286"/>
        <v>0.35934533116227391</v>
      </c>
      <c r="CH140" s="139">
        <f t="shared" ref="CH140:DQ140" ca="1" si="287">CH135*SIN(PI()*CH$34/180)</f>
        <v>13.548983193523377</v>
      </c>
      <c r="CI140" s="139">
        <f t="shared" ca="1" si="287"/>
        <v>2.9816800193209101</v>
      </c>
      <c r="CJ140" s="139">
        <f t="shared" ca="1" si="287"/>
        <v>7.1320063995396596</v>
      </c>
      <c r="CK140" s="139">
        <f t="shared" ca="1" si="287"/>
        <v>8.8406453209751827</v>
      </c>
      <c r="CL140" s="139">
        <f t="shared" ca="1" si="287"/>
        <v>12.685312635741832</v>
      </c>
      <c r="CM140" s="139">
        <f t="shared" ca="1" si="287"/>
        <v>5.0409305641500683</v>
      </c>
      <c r="CN140" s="139">
        <f t="shared" ca="1" si="287"/>
        <v>21.711413795094778</v>
      </c>
      <c r="CO140" s="139">
        <f t="shared" ca="1" si="287"/>
        <v>3.935345452589412</v>
      </c>
      <c r="CP140" s="139">
        <f t="shared" ca="1" si="287"/>
        <v>7.7173117186139022</v>
      </c>
      <c r="CQ140" s="139">
        <f t="shared" ca="1" si="287"/>
        <v>17.063680459208715</v>
      </c>
      <c r="CR140" s="139">
        <f t="shared" ca="1" si="287"/>
        <v>0.33234820541078841</v>
      </c>
      <c r="CS140" s="139">
        <f t="shared" ca="1" si="287"/>
        <v>3.6013342118943008</v>
      </c>
      <c r="CT140" s="139">
        <f t="shared" ca="1" si="287"/>
        <v>13.950477797600586</v>
      </c>
      <c r="CU140" s="139">
        <f t="shared" ca="1" si="287"/>
        <v>7.8049331644358064</v>
      </c>
      <c r="CV140" s="139">
        <f t="shared" ca="1" si="287"/>
        <v>11.338673992827625</v>
      </c>
      <c r="CW140" s="139">
        <f t="shared" ca="1" si="287"/>
        <v>18.315852353950721</v>
      </c>
      <c r="CX140" s="139">
        <f t="shared" ca="1" si="287"/>
        <v>17.365912011698708</v>
      </c>
      <c r="CY140" s="139">
        <f t="shared" ca="1" si="287"/>
        <v>10.430154452796284</v>
      </c>
      <c r="CZ140" s="139">
        <f t="shared" ca="1" si="287"/>
        <v>10.53797796243116</v>
      </c>
      <c r="DA140" s="139">
        <f t="shared" ca="1" si="287"/>
        <v>14.833301103302567</v>
      </c>
      <c r="DB140" s="139">
        <f t="shared" ca="1" si="287"/>
        <v>0.7483949747886901</v>
      </c>
      <c r="DC140" s="139">
        <f t="shared" ca="1" si="287"/>
        <v>3.2415178828918423</v>
      </c>
      <c r="DD140" s="139">
        <f t="shared" ca="1" si="287"/>
        <v>18.947604185485453</v>
      </c>
      <c r="DE140" s="139">
        <f t="shared" ca="1" si="287"/>
        <v>6.8969638353222251</v>
      </c>
      <c r="DF140" s="139">
        <f t="shared" ca="1" si="287"/>
        <v>16.875723128877183</v>
      </c>
      <c r="DG140" s="139">
        <f t="shared" ca="1" si="287"/>
        <v>5.4345374078254443</v>
      </c>
      <c r="DH140" s="139">
        <f t="shared" ca="1" si="287"/>
        <v>8.7209339017176752</v>
      </c>
      <c r="DI140" s="139">
        <f t="shared" ca="1" si="287"/>
        <v>1.1537083090950062</v>
      </c>
      <c r="DJ140" s="139">
        <f t="shared" ca="1" si="287"/>
        <v>6.7749300417847067</v>
      </c>
      <c r="DK140" s="139">
        <f t="shared" ca="1" si="287"/>
        <v>8.1161447431587526</v>
      </c>
      <c r="DL140" s="139">
        <f t="shared" ca="1" si="287"/>
        <v>4.8817344462936578</v>
      </c>
      <c r="DM140" s="139">
        <f t="shared" ca="1" si="287"/>
        <v>10.900224402267112</v>
      </c>
      <c r="DN140" s="139">
        <f t="shared" ca="1" si="287"/>
        <v>13.847112812504541</v>
      </c>
      <c r="DO140" s="139">
        <f t="shared" ca="1" si="287"/>
        <v>11.41985236003824</v>
      </c>
      <c r="DP140" s="139">
        <f t="shared" ca="1" si="287"/>
        <v>21.914844274990074</v>
      </c>
      <c r="DQ140" s="139">
        <f t="shared" ca="1" si="287"/>
        <v>13.698732534445087</v>
      </c>
      <c r="EL140" s="128">
        <v>515</v>
      </c>
      <c r="EM140" s="237">
        <f ca="1">IF(Calculator!$C$3,OFFSET('SPD Library'!B140,0,Calculator!$C$3-1),Calculator!C141)</f>
        <v>0.26334000000000002</v>
      </c>
      <c r="EN140" s="127">
        <f ca="1">RefCalc!B140</f>
        <v>0.78563281174279209</v>
      </c>
      <c r="EO140" s="127">
        <f ca="1">RefCalc!F140</f>
        <v>1.0024649791509308</v>
      </c>
    </row>
    <row r="141" spans="21:145" ht="13.5" customHeight="1">
      <c r="U141" s="138" t="s">
        <v>129</v>
      </c>
      <c r="V141" s="139">
        <f t="shared" ref="V141:BA141" ca="1" si="288">V133*COS(PI()*V$34/180)</f>
        <v>-8.8199101623026924E-2</v>
      </c>
      <c r="W141" s="139">
        <f t="shared" ca="1" si="288"/>
        <v>10.599136614505698</v>
      </c>
      <c r="X141" s="139">
        <f t="shared" ca="1" si="288"/>
        <v>39.441162456557592</v>
      </c>
      <c r="Y141" s="139">
        <f t="shared" ca="1" si="288"/>
        <v>28.345224915332661</v>
      </c>
      <c r="Z141" s="139">
        <f t="shared" ca="1" si="288"/>
        <v>28.420053609171763</v>
      </c>
      <c r="AA141" s="139">
        <f t="shared" ca="1" si="288"/>
        <v>47.914138049570504</v>
      </c>
      <c r="AB141" s="139">
        <f t="shared" ca="1" si="288"/>
        <v>33.321737450460482</v>
      </c>
      <c r="AC141" s="139">
        <f t="shared" ca="1" si="288"/>
        <v>48.971634310098587</v>
      </c>
      <c r="AD141" s="139">
        <f t="shared" ca="1" si="288"/>
        <v>44.312864676805447</v>
      </c>
      <c r="AE141" s="139">
        <f t="shared" ca="1" si="288"/>
        <v>8.6575972511796806</v>
      </c>
      <c r="AF141" s="139">
        <f t="shared" ca="1" si="288"/>
        <v>30.060786779785108</v>
      </c>
      <c r="AG141" s="139">
        <f t="shared" ca="1" si="288"/>
        <v>47.109450940152016</v>
      </c>
      <c r="AH141" s="139">
        <f t="shared" ca="1" si="288"/>
        <v>43.602939310119837</v>
      </c>
      <c r="AI141" s="139">
        <f t="shared" ca="1" si="288"/>
        <v>40.341363166704156</v>
      </c>
      <c r="AJ141" s="139">
        <f t="shared" ca="1" si="288"/>
        <v>14.914964407866186</v>
      </c>
      <c r="AK141" s="139">
        <f t="shared" ca="1" si="288"/>
        <v>21.843357822902231</v>
      </c>
      <c r="AL141" s="139">
        <f t="shared" ca="1" si="288"/>
        <v>39.714315436304261</v>
      </c>
      <c r="AM141" s="139">
        <f t="shared" ca="1" si="288"/>
        <v>40.58159299435961</v>
      </c>
      <c r="AN141" s="139">
        <f t="shared" ca="1" si="288"/>
        <v>31.67619961518372</v>
      </c>
      <c r="AO141" s="139">
        <f t="shared" ca="1" si="288"/>
        <v>33.709420177318535</v>
      </c>
      <c r="AP141" s="139">
        <f t="shared" ca="1" si="288"/>
        <v>43.358223199461221</v>
      </c>
      <c r="AQ141" s="139">
        <f t="shared" ca="1" si="288"/>
        <v>18.206328247561409</v>
      </c>
      <c r="AR141" s="139">
        <f t="shared" ca="1" si="288"/>
        <v>30.36310308555878</v>
      </c>
      <c r="AS141" s="139">
        <f t="shared" ca="1" si="288"/>
        <v>6.4944705046677065</v>
      </c>
      <c r="AT141" s="139">
        <f t="shared" ca="1" si="288"/>
        <v>11.321003367574823</v>
      </c>
      <c r="AU141" s="139">
        <f t="shared" ca="1" si="288"/>
        <v>41.229480137489226</v>
      </c>
      <c r="AV141" s="139">
        <f t="shared" ca="1" si="288"/>
        <v>14.665135073458345</v>
      </c>
      <c r="AW141" s="139">
        <f t="shared" ca="1" si="288"/>
        <v>24.842878910886416</v>
      </c>
      <c r="AX141" s="139">
        <f t="shared" ca="1" si="288"/>
        <v>37.970742544481922</v>
      </c>
      <c r="AY141" s="139">
        <f t="shared" ca="1" si="288"/>
        <v>21.808305388849245</v>
      </c>
      <c r="AZ141" s="139">
        <f t="shared" ca="1" si="288"/>
        <v>34.337832403498197</v>
      </c>
      <c r="BA141" s="139">
        <f t="shared" ca="1" si="288"/>
        <v>19.345565574930166</v>
      </c>
      <c r="BB141" s="139">
        <f t="shared" ref="BB141:CG141" ca="1" si="289">BB133*COS(PI()*BB$34/180)</f>
        <v>39.063583180966233</v>
      </c>
      <c r="BC141" s="139">
        <f t="shared" ca="1" si="289"/>
        <v>13.374853389355607</v>
      </c>
      <c r="BD141" s="139">
        <f t="shared" ca="1" si="289"/>
        <v>46.245428693518711</v>
      </c>
      <c r="BE141" s="139">
        <f t="shared" ca="1" si="289"/>
        <v>37.930729013968261</v>
      </c>
      <c r="BF141" s="139">
        <f t="shared" ca="1" si="289"/>
        <v>13.877656062917795</v>
      </c>
      <c r="BG141" s="139">
        <f t="shared" ca="1" si="289"/>
        <v>41.310815643974088</v>
      </c>
      <c r="BH141" s="139">
        <f t="shared" ca="1" si="289"/>
        <v>17.124326500501795</v>
      </c>
      <c r="BI141" s="139">
        <f t="shared" ca="1" si="289"/>
        <v>28.073645021272309</v>
      </c>
      <c r="BJ141" s="139">
        <f t="shared" ca="1" si="289"/>
        <v>34.963364844641625</v>
      </c>
      <c r="BK141" s="139">
        <f t="shared" ca="1" si="289"/>
        <v>9.9102506275914912</v>
      </c>
      <c r="BL141" s="139">
        <f t="shared" ca="1" si="289"/>
        <v>46.08061777524658</v>
      </c>
      <c r="BM141" s="139">
        <f t="shared" ca="1" si="289"/>
        <v>45.229414139742673</v>
      </c>
      <c r="BN141" s="139">
        <f t="shared" ca="1" si="289"/>
        <v>13.242501130794603</v>
      </c>
      <c r="BO141" s="139">
        <f t="shared" ca="1" si="289"/>
        <v>45.793081605560026</v>
      </c>
      <c r="BP141" s="139">
        <f t="shared" ca="1" si="289"/>
        <v>35.473280957304475</v>
      </c>
      <c r="BQ141" s="139">
        <f t="shared" ca="1" si="289"/>
        <v>29.5700173605914</v>
      </c>
      <c r="BR141" s="139">
        <f t="shared" ca="1" si="289"/>
        <v>30.184901958510487</v>
      </c>
      <c r="BS141" s="139">
        <f t="shared" ca="1" si="289"/>
        <v>45.047763302710557</v>
      </c>
      <c r="BT141" s="139">
        <f t="shared" ca="1" si="289"/>
        <v>37.84401961824517</v>
      </c>
      <c r="BU141" s="139">
        <f t="shared" ca="1" si="289"/>
        <v>34.381225830861716</v>
      </c>
      <c r="BV141" s="139">
        <f t="shared" ca="1" si="289"/>
        <v>46.090097591033626</v>
      </c>
      <c r="BW141" s="139">
        <f t="shared" ca="1" si="289"/>
        <v>50.26509163479961</v>
      </c>
      <c r="BX141" s="139">
        <f t="shared" ca="1" si="289"/>
        <v>12.167237422340204</v>
      </c>
      <c r="BY141" s="139">
        <f t="shared" ca="1" si="289"/>
        <v>17.021921014336709</v>
      </c>
      <c r="BZ141" s="139">
        <f t="shared" ca="1" si="289"/>
        <v>36.631824046921018</v>
      </c>
      <c r="CA141" s="139">
        <f t="shared" ca="1" si="289"/>
        <v>46.007795021407723</v>
      </c>
      <c r="CB141" s="139">
        <f t="shared" ca="1" si="289"/>
        <v>47.377849907933069</v>
      </c>
      <c r="CC141" s="139">
        <f t="shared" ca="1" si="289"/>
        <v>12.496289716157589</v>
      </c>
      <c r="CD141" s="139">
        <f t="shared" ca="1" si="289"/>
        <v>6.9380117659444531</v>
      </c>
      <c r="CE141" s="139">
        <f t="shared" ca="1" si="289"/>
        <v>20.421859111841695</v>
      </c>
      <c r="CF141" s="139">
        <f t="shared" ca="1" si="289"/>
        <v>18.739039255818636</v>
      </c>
      <c r="CG141" s="139">
        <f t="shared" ca="1" si="289"/>
        <v>15.604373487276746</v>
      </c>
      <c r="CH141" s="139">
        <f t="shared" ref="CH141:DQ141" ca="1" si="290">CH133*COS(PI()*CH$34/180)</f>
        <v>46.251896041452596</v>
      </c>
      <c r="CI141" s="139">
        <f t="shared" ca="1" si="290"/>
        <v>37.615473750487453</v>
      </c>
      <c r="CJ141" s="139">
        <f t="shared" ca="1" si="290"/>
        <v>51.893959467194257</v>
      </c>
      <c r="CK141" s="139">
        <f t="shared" ca="1" si="290"/>
        <v>51.578296329939448</v>
      </c>
      <c r="CL141" s="139">
        <f t="shared" ca="1" si="290"/>
        <v>35.308300732056942</v>
      </c>
      <c r="CM141" s="139">
        <f t="shared" ca="1" si="290"/>
        <v>30.709320396438674</v>
      </c>
      <c r="CN141" s="139">
        <f t="shared" ca="1" si="290"/>
        <v>33.312180665253436</v>
      </c>
      <c r="CO141" s="139">
        <f t="shared" ca="1" si="290"/>
        <v>50.945083394435031</v>
      </c>
      <c r="CP141" s="139">
        <f t="shared" ca="1" si="290"/>
        <v>16.180979023887861</v>
      </c>
      <c r="CQ141" s="139">
        <f t="shared" ca="1" si="290"/>
        <v>48.734596825347374</v>
      </c>
      <c r="CR141" s="139">
        <f t="shared" ca="1" si="290"/>
        <v>19.565757305259286</v>
      </c>
      <c r="CS141" s="139">
        <f t="shared" ca="1" si="290"/>
        <v>51.31747466646636</v>
      </c>
      <c r="CT141" s="139">
        <f t="shared" ca="1" si="290"/>
        <v>56.50110321276324</v>
      </c>
      <c r="CU141" s="139">
        <f t="shared" ca="1" si="290"/>
        <v>48.909319761634251</v>
      </c>
      <c r="CV141" s="139">
        <f t="shared" ca="1" si="290"/>
        <v>56.921846398274084</v>
      </c>
      <c r="CW141" s="139">
        <f t="shared" ca="1" si="290"/>
        <v>27.237041693535378</v>
      </c>
      <c r="CX141" s="139">
        <f t="shared" ca="1" si="290"/>
        <v>35.055977451082242</v>
      </c>
      <c r="CY141" s="139">
        <f t="shared" ca="1" si="290"/>
        <v>53.510852983779415</v>
      </c>
      <c r="CZ141" s="139">
        <f t="shared" ca="1" si="290"/>
        <v>8.6203803450595498</v>
      </c>
      <c r="DA141" s="139">
        <f t="shared" ca="1" si="290"/>
        <v>24.66008632472731</v>
      </c>
      <c r="DB141" s="139">
        <f t="shared" ca="1" si="290"/>
        <v>29.132443063851206</v>
      </c>
      <c r="DC141" s="139">
        <f t="shared" ca="1" si="290"/>
        <v>35.080341038219274</v>
      </c>
      <c r="DD141" s="139">
        <f t="shared" ca="1" si="290"/>
        <v>35.827826278362792</v>
      </c>
      <c r="DE141" s="139">
        <f t="shared" ca="1" si="290"/>
        <v>50.778168222860302</v>
      </c>
      <c r="DF141" s="139">
        <f t="shared" ca="1" si="290"/>
        <v>37.174514698864371</v>
      </c>
      <c r="DG141" s="139">
        <f t="shared" ca="1" si="290"/>
        <v>47.559772015933632</v>
      </c>
      <c r="DH141" s="139">
        <f t="shared" ca="1" si="290"/>
        <v>48.688780693609452</v>
      </c>
      <c r="DI141" s="139">
        <f t="shared" ca="1" si="290"/>
        <v>5.0060353870847853</v>
      </c>
      <c r="DJ141" s="139">
        <f t="shared" ca="1" si="290"/>
        <v>30.249214328389787</v>
      </c>
      <c r="DK141" s="139">
        <f t="shared" ca="1" si="290"/>
        <v>22.736602901660365</v>
      </c>
      <c r="DL141" s="139">
        <f t="shared" ca="1" si="290"/>
        <v>43.544017198576235</v>
      </c>
      <c r="DM141" s="139">
        <f t="shared" ca="1" si="290"/>
        <v>23.102351882467964</v>
      </c>
      <c r="DN141" s="139">
        <f t="shared" ca="1" si="290"/>
        <v>17.435215427368227</v>
      </c>
      <c r="DO141" s="139">
        <f t="shared" ca="1" si="290"/>
        <v>42.3680159538238</v>
      </c>
      <c r="DP141" s="139">
        <f t="shared" ca="1" si="290"/>
        <v>37.631466928470445</v>
      </c>
      <c r="DQ141" s="139">
        <f t="shared" ca="1" si="290"/>
        <v>45.268052437320627</v>
      </c>
      <c r="EL141" s="128">
        <v>516</v>
      </c>
      <c r="EM141" s="237">
        <f ca="1">IF(Calculator!$C$3,OFFSET('SPD Library'!B141,0,Calculator!$C$3-1),Calculator!C142)</f>
        <v>0.26206000000000002</v>
      </c>
      <c r="EN141" s="127">
        <f ca="1">RefCalc!B141</f>
        <v>0.78181413626990226</v>
      </c>
      <c r="EO141" s="127">
        <f ca="1">RefCalc!F141</f>
        <v>0.99977385277012409</v>
      </c>
    </row>
    <row r="142" spans="21:145" ht="13.5" customHeight="1">
      <c r="U142" s="138" t="s">
        <v>130</v>
      </c>
      <c r="V142" s="139">
        <f t="shared" ref="V142:BA142" ca="1" si="291">V133*SIN(PI()*V$34/180)</f>
        <v>0.50020196154128749</v>
      </c>
      <c r="W142" s="139">
        <f t="shared" ca="1" si="291"/>
        <v>26.28028677989996</v>
      </c>
      <c r="X142" s="139">
        <f t="shared" ca="1" si="291"/>
        <v>25.794463981215152</v>
      </c>
      <c r="Y142" s="139">
        <f t="shared" ca="1" si="291"/>
        <v>3.2414268524000973</v>
      </c>
      <c r="Z142" s="139">
        <f t="shared" ca="1" si="291"/>
        <v>24.298856286029466</v>
      </c>
      <c r="AA142" s="139">
        <f t="shared" ca="1" si="291"/>
        <v>17.962799693778926</v>
      </c>
      <c r="AB142" s="139">
        <f t="shared" ca="1" si="291"/>
        <v>11.359459326308695</v>
      </c>
      <c r="AC142" s="139">
        <f t="shared" ca="1" si="291"/>
        <v>12.374939723952531</v>
      </c>
      <c r="AD142" s="139">
        <f t="shared" ca="1" si="291"/>
        <v>10.400236295707666</v>
      </c>
      <c r="AE142" s="139">
        <f t="shared" ca="1" si="291"/>
        <v>0.76208652804253396</v>
      </c>
      <c r="AF142" s="139">
        <f t="shared" ca="1" si="291"/>
        <v>37.231270328570965</v>
      </c>
      <c r="AG142" s="139">
        <f t="shared" ca="1" si="291"/>
        <v>24.378090817547289</v>
      </c>
      <c r="AH142" s="139">
        <f t="shared" ca="1" si="291"/>
        <v>30.610910233297499</v>
      </c>
      <c r="AI142" s="139">
        <f t="shared" ca="1" si="291"/>
        <v>9.3205823336849232</v>
      </c>
      <c r="AJ142" s="139">
        <f t="shared" ca="1" si="291"/>
        <v>13.969569960686188</v>
      </c>
      <c r="AK142" s="139">
        <f t="shared" ca="1" si="291"/>
        <v>18.276236829737197</v>
      </c>
      <c r="AL142" s="139">
        <f t="shared" ca="1" si="291"/>
        <v>11.273308861008223</v>
      </c>
      <c r="AM142" s="139">
        <f t="shared" ca="1" si="291"/>
        <v>12.550386484670865</v>
      </c>
      <c r="AN142" s="139">
        <f t="shared" ca="1" si="291"/>
        <v>12.96232759569935</v>
      </c>
      <c r="AO142" s="139">
        <f t="shared" ca="1" si="291"/>
        <v>28.977662408641596</v>
      </c>
      <c r="AP142" s="139">
        <f t="shared" ca="1" si="291"/>
        <v>30.215266562355694</v>
      </c>
      <c r="AQ142" s="139">
        <f t="shared" ca="1" si="291"/>
        <v>42.347784078026201</v>
      </c>
      <c r="AR142" s="139">
        <f t="shared" ca="1" si="291"/>
        <v>38.898651435625005</v>
      </c>
      <c r="AS142" s="139">
        <f t="shared" ca="1" si="291"/>
        <v>25.524730276912656</v>
      </c>
      <c r="AT142" s="139">
        <f t="shared" ca="1" si="291"/>
        <v>38.236430796452296</v>
      </c>
      <c r="AU142" s="139">
        <f t="shared" ca="1" si="291"/>
        <v>34.219155652106991</v>
      </c>
      <c r="AV142" s="139">
        <f t="shared" ca="1" si="291"/>
        <v>42.946974684145232</v>
      </c>
      <c r="AW142" s="139">
        <f t="shared" ca="1" si="291"/>
        <v>20.974756924115155</v>
      </c>
      <c r="AX142" s="139">
        <f t="shared" ca="1" si="291"/>
        <v>7.130612393509022</v>
      </c>
      <c r="AY142" s="139">
        <f t="shared" ca="1" si="291"/>
        <v>42.098336846981198</v>
      </c>
      <c r="AZ142" s="139">
        <f t="shared" ca="1" si="291"/>
        <v>18.647282754053727</v>
      </c>
      <c r="BA142" s="139">
        <f t="shared" ca="1" si="291"/>
        <v>42.687548721840699</v>
      </c>
      <c r="BB142" s="139">
        <f t="shared" ref="BB142:CG142" ca="1" si="292">BB133*SIN(PI()*BB$34/180)</f>
        <v>35.195506557305926</v>
      </c>
      <c r="BC142" s="139">
        <f t="shared" ca="1" si="292"/>
        <v>34.253917367230294</v>
      </c>
      <c r="BD142" s="139">
        <f t="shared" ca="1" si="292"/>
        <v>22.2285256173882</v>
      </c>
      <c r="BE142" s="139">
        <f t="shared" ca="1" si="292"/>
        <v>7.1856632794490176</v>
      </c>
      <c r="BF142" s="139">
        <f t="shared" ca="1" si="292"/>
        <v>17.841125694803182</v>
      </c>
      <c r="BG142" s="139">
        <f t="shared" ca="1" si="292"/>
        <v>10.256865653954309</v>
      </c>
      <c r="BH142" s="139">
        <f t="shared" ca="1" si="292"/>
        <v>30.748771264813541</v>
      </c>
      <c r="BI142" s="139">
        <f t="shared" ca="1" si="292"/>
        <v>3.5648351958905486</v>
      </c>
      <c r="BJ142" s="139">
        <f t="shared" ca="1" si="292"/>
        <v>9.4951452206014029</v>
      </c>
      <c r="BK142" s="139">
        <f t="shared" ca="1" si="292"/>
        <v>22.448797998983299</v>
      </c>
      <c r="BL142" s="139">
        <f t="shared" ca="1" si="292"/>
        <v>26.538811964529316</v>
      </c>
      <c r="BM142" s="139">
        <f t="shared" ca="1" si="292"/>
        <v>30.39162622819671</v>
      </c>
      <c r="BN142" s="139">
        <f t="shared" ca="1" si="292"/>
        <v>1.1340351796304931</v>
      </c>
      <c r="BO142" s="139">
        <f t="shared" ca="1" si="292"/>
        <v>16.423712256416287</v>
      </c>
      <c r="BP142" s="139">
        <f t="shared" ca="1" si="292"/>
        <v>19.402640274207354</v>
      </c>
      <c r="BQ142" s="139">
        <f t="shared" ca="1" si="292"/>
        <v>19.592361416056779</v>
      </c>
      <c r="BR142" s="139">
        <f t="shared" ca="1" si="292"/>
        <v>27.074942440824323</v>
      </c>
      <c r="BS142" s="139">
        <f t="shared" ca="1" si="292"/>
        <v>9.1109576880265646</v>
      </c>
      <c r="BT142" s="139">
        <f t="shared" ca="1" si="292"/>
        <v>11.806217944776828</v>
      </c>
      <c r="BU142" s="139">
        <f t="shared" ca="1" si="292"/>
        <v>13.12846577846654</v>
      </c>
      <c r="BV142" s="139">
        <f t="shared" ca="1" si="292"/>
        <v>6.8948235474044477</v>
      </c>
      <c r="BW142" s="139">
        <f t="shared" ca="1" si="292"/>
        <v>10.574194111286833</v>
      </c>
      <c r="BX142" s="139">
        <f t="shared" ca="1" si="292"/>
        <v>23.298308727914012</v>
      </c>
      <c r="BY142" s="139">
        <f t="shared" ca="1" si="292"/>
        <v>24.272854436348027</v>
      </c>
      <c r="BZ142" s="139">
        <f t="shared" ca="1" si="292"/>
        <v>22.721306568760149</v>
      </c>
      <c r="CA142" s="139">
        <f t="shared" ca="1" si="292"/>
        <v>14.709281962531673</v>
      </c>
      <c r="CB142" s="139">
        <f t="shared" ca="1" si="292"/>
        <v>12.84331360771632</v>
      </c>
      <c r="CC142" s="139">
        <f t="shared" ca="1" si="292"/>
        <v>23.895805242491665</v>
      </c>
      <c r="CD142" s="139">
        <f t="shared" ca="1" si="292"/>
        <v>16.940210931683097</v>
      </c>
      <c r="CE142" s="139">
        <f t="shared" ca="1" si="292"/>
        <v>20.147576353535271</v>
      </c>
      <c r="CF142" s="139">
        <f t="shared" ca="1" si="292"/>
        <v>11.768508146374447</v>
      </c>
      <c r="CG142" s="139">
        <f t="shared" ca="1" si="292"/>
        <v>1.9623705997103984</v>
      </c>
      <c r="CH142" s="139">
        <f t="shared" ref="CH142:DQ142" ca="1" si="293">CH133*SIN(PI()*CH$34/180)</f>
        <v>16.76850439131028</v>
      </c>
      <c r="CI142" s="139">
        <f t="shared" ca="1" si="293"/>
        <v>6.032167954292686</v>
      </c>
      <c r="CJ142" s="139">
        <f t="shared" ca="1" si="293"/>
        <v>9.7878479192622034</v>
      </c>
      <c r="CK142" s="139">
        <f t="shared" ca="1" si="293"/>
        <v>11.605503578790811</v>
      </c>
      <c r="CL142" s="139">
        <f t="shared" ca="1" si="293"/>
        <v>18.524614062605355</v>
      </c>
      <c r="CM142" s="139">
        <f t="shared" ca="1" si="293"/>
        <v>10.297518404188661</v>
      </c>
      <c r="CN142" s="139">
        <f t="shared" ca="1" si="293"/>
        <v>26.986872171802656</v>
      </c>
      <c r="CO142" s="139">
        <f t="shared" ca="1" si="293"/>
        <v>6.4587006039452106</v>
      </c>
      <c r="CP142" s="139">
        <f t="shared" ca="1" si="293"/>
        <v>16.963424002939703</v>
      </c>
      <c r="CQ142" s="139">
        <f t="shared" ca="1" si="293"/>
        <v>20.053786259745756</v>
      </c>
      <c r="CR142" s="139">
        <f t="shared" ca="1" si="293"/>
        <v>1.6342991790389307</v>
      </c>
      <c r="CS142" s="139">
        <f t="shared" ca="1" si="293"/>
        <v>6.0716721124588604</v>
      </c>
      <c r="CT142" s="139">
        <f t="shared" ca="1" si="293"/>
        <v>16.606448999223833</v>
      </c>
      <c r="CU142" s="139">
        <f t="shared" ca="1" si="293"/>
        <v>11.46283049468858</v>
      </c>
      <c r="CV142" s="139">
        <f t="shared" ca="1" si="293"/>
        <v>14.222091289940442</v>
      </c>
      <c r="CW142" s="139">
        <f t="shared" ca="1" si="293"/>
        <v>25.887297986449713</v>
      </c>
      <c r="CX142" s="139">
        <f t="shared" ca="1" si="293"/>
        <v>23.646163297713574</v>
      </c>
      <c r="CY142" s="139">
        <f t="shared" ca="1" si="293"/>
        <v>14.172326474202594</v>
      </c>
      <c r="CZ142" s="139">
        <f t="shared" ca="1" si="293"/>
        <v>21.403771001218391</v>
      </c>
      <c r="DA142" s="139">
        <f t="shared" ca="1" si="293"/>
        <v>23.366275312057891</v>
      </c>
      <c r="DB142" s="139">
        <f t="shared" ca="1" si="293"/>
        <v>2.5046233437590861</v>
      </c>
      <c r="DC142" s="139">
        <f t="shared" ca="1" si="293"/>
        <v>7.0726884018445411</v>
      </c>
      <c r="DD142" s="139">
        <f t="shared" ca="1" si="293"/>
        <v>25.223099506547634</v>
      </c>
      <c r="DE142" s="139">
        <f t="shared" ca="1" si="293"/>
        <v>10.777696004986064</v>
      </c>
      <c r="DF142" s="139">
        <f t="shared" ca="1" si="293"/>
        <v>23.341291939212613</v>
      </c>
      <c r="DG142" s="139">
        <f t="shared" ca="1" si="293"/>
        <v>9.3078716560848793</v>
      </c>
      <c r="DH142" s="139">
        <f t="shared" ca="1" si="293"/>
        <v>13.234434667779853</v>
      </c>
      <c r="DI142" s="139">
        <f t="shared" ca="1" si="293"/>
        <v>6.8145143379317643</v>
      </c>
      <c r="DJ142" s="139">
        <f t="shared" ca="1" si="293"/>
        <v>13.357232865086036</v>
      </c>
      <c r="DK142" s="139">
        <f t="shared" ca="1" si="293"/>
        <v>16.534110410818872</v>
      </c>
      <c r="DL142" s="139">
        <f t="shared" ca="1" si="293"/>
        <v>9.1167281952764121</v>
      </c>
      <c r="DM142" s="139">
        <f t="shared" ca="1" si="293"/>
        <v>19.985796963618824</v>
      </c>
      <c r="DN142" s="139">
        <f t="shared" ca="1" si="293"/>
        <v>24.033575860659582</v>
      </c>
      <c r="DO142" s="139">
        <f t="shared" ca="1" si="293"/>
        <v>17.014520126081877</v>
      </c>
      <c r="DP142" s="139">
        <f t="shared" ca="1" si="293"/>
        <v>28.098064742032946</v>
      </c>
      <c r="DQ142" s="139">
        <f t="shared" ca="1" si="293"/>
        <v>19.596853192917834</v>
      </c>
      <c r="EL142" s="128">
        <v>517</v>
      </c>
      <c r="EM142" s="237">
        <f ca="1">IF(Calculator!$C$3,OFFSET('SPD Library'!B142,0,Calculator!$C$3-1),Calculator!C143)</f>
        <v>0.26077</v>
      </c>
      <c r="EN142" s="127">
        <f ca="1">RefCalc!B142</f>
        <v>0.77796562739488062</v>
      </c>
      <c r="EO142" s="127">
        <f ca="1">RefCalc!F142</f>
        <v>0.99708272638931761</v>
      </c>
    </row>
    <row r="143" spans="21:145" ht="13.5" customHeight="1">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c r="CX143" s="140"/>
      <c r="CY143" s="140"/>
      <c r="CZ143" s="140"/>
      <c r="DA143" s="140"/>
      <c r="DB143" s="140"/>
      <c r="DC143" s="140"/>
      <c r="DD143" s="140"/>
      <c r="DE143" s="140"/>
      <c r="DF143" s="140"/>
      <c r="DG143" s="140"/>
      <c r="DH143" s="140"/>
      <c r="DI143" s="140"/>
      <c r="DJ143" s="140"/>
      <c r="DK143" s="140"/>
      <c r="DL143" s="140"/>
      <c r="DM143" s="140"/>
      <c r="DN143" s="140"/>
      <c r="DO143" s="140"/>
      <c r="DP143" s="140"/>
      <c r="DQ143" s="140"/>
      <c r="EL143" s="128">
        <v>518</v>
      </c>
      <c r="EM143" s="237">
        <f ca="1">IF(Calculator!$C$3,OFFSET('SPD Library'!B143,0,Calculator!$C$3-1),Calculator!C144)</f>
        <v>0.25949</v>
      </c>
      <c r="EN143" s="127">
        <f ca="1">RefCalc!B143</f>
        <v>0.7741469519219909</v>
      </c>
      <c r="EO143" s="127">
        <f ca="1">RefCalc!F143</f>
        <v>0.9943916000085109</v>
      </c>
    </row>
    <row r="144" spans="21:145" ht="13.5" customHeight="1">
      <c r="U144" s="140" t="s">
        <v>610</v>
      </c>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c r="CX144" s="140"/>
      <c r="CY144" s="140"/>
      <c r="CZ144" s="140"/>
      <c r="DA144" s="140"/>
      <c r="DB144" s="140"/>
      <c r="DC144" s="140"/>
      <c r="DD144" s="140"/>
      <c r="DE144" s="140"/>
      <c r="DF144" s="140"/>
      <c r="DG144" s="140"/>
      <c r="DH144" s="140"/>
      <c r="DI144" s="140"/>
      <c r="DJ144" s="140"/>
      <c r="DK144" s="140"/>
      <c r="DL144" s="140"/>
      <c r="DM144" s="140"/>
      <c r="DN144" s="140"/>
      <c r="DO144" s="140"/>
      <c r="DP144" s="140"/>
      <c r="DQ144" s="140"/>
      <c r="EL144" s="128">
        <v>519</v>
      </c>
      <c r="EM144" s="237">
        <f ca="1">IF(Calculator!$C$3,OFFSET('SPD Library'!B144,0,Calculator!$C$3-1),Calculator!C145)</f>
        <v>0.25821</v>
      </c>
      <c r="EN144" s="127">
        <f ca="1">RefCalc!B144</f>
        <v>0.77032827644910118</v>
      </c>
      <c r="EO144" s="127">
        <f ca="1">RefCalc!F144</f>
        <v>0.9917004736277043</v>
      </c>
    </row>
    <row r="145" spans="21:145" ht="13.5" customHeight="1">
      <c r="U145" s="140" t="s">
        <v>135</v>
      </c>
      <c r="V145" s="140">
        <f t="shared" ref="V145:BA145" ca="1" si="294">(1/0.0228)*LN(1+0.0228*V135)</f>
        <v>6.1402038672695109E-3</v>
      </c>
      <c r="W145" s="140">
        <f t="shared" ca="1" si="294"/>
        <v>14.139362349043033</v>
      </c>
      <c r="X145" s="140">
        <f t="shared" ca="1" si="294"/>
        <v>26.020022093455459</v>
      </c>
      <c r="Y145" s="140">
        <f t="shared" ca="1" si="294"/>
        <v>7.9050479794094484</v>
      </c>
      <c r="Z145" s="140">
        <f t="shared" ca="1" si="294"/>
        <v>19.678999309242904</v>
      </c>
      <c r="AA145" s="140">
        <f t="shared" ca="1" si="294"/>
        <v>25.939294643083652</v>
      </c>
      <c r="AB145" s="140">
        <f t="shared" ca="1" si="294"/>
        <v>14.926277414040465</v>
      </c>
      <c r="AC145" s="140">
        <f t="shared" ca="1" si="294"/>
        <v>23.38671831682807</v>
      </c>
      <c r="AD145" s="140">
        <f t="shared" ca="1" si="294"/>
        <v>19.699061830237767</v>
      </c>
      <c r="AE145" s="140">
        <f t="shared" ca="1" si="294"/>
        <v>0.77790799170706404</v>
      </c>
      <c r="AF145" s="140">
        <f t="shared" ca="1" si="294"/>
        <v>29.439501997823196</v>
      </c>
      <c r="AG145" s="140">
        <f t="shared" ca="1" si="294"/>
        <v>29.968732686360383</v>
      </c>
      <c r="AH145" s="140">
        <f t="shared" ca="1" si="294"/>
        <v>31.548806356863146</v>
      </c>
      <c r="AI145" s="140">
        <f t="shared" ca="1" si="294"/>
        <v>17.711157340333997</v>
      </c>
      <c r="AJ145" s="140">
        <f t="shared" ca="1" si="294"/>
        <v>7.2057387345272774</v>
      </c>
      <c r="AK145" s="140">
        <f t="shared" ca="1" si="294"/>
        <v>12.637619647777075</v>
      </c>
      <c r="AL145" s="140">
        <f t="shared" ca="1" si="294"/>
        <v>18.575851922429603</v>
      </c>
      <c r="AM145" s="140">
        <f t="shared" ca="1" si="294"/>
        <v>20.083892472366344</v>
      </c>
      <c r="AN145" s="140">
        <f t="shared" ca="1" si="294"/>
        <v>15.068143277050025</v>
      </c>
      <c r="AO145" s="140">
        <f t="shared" ca="1" si="294"/>
        <v>26.13416973604507</v>
      </c>
      <c r="AP145" s="140">
        <f t="shared" ca="1" si="294"/>
        <v>31.903374448854546</v>
      </c>
      <c r="AQ145" s="140">
        <f t="shared" ca="1" si="294"/>
        <v>30.512770237556403</v>
      </c>
      <c r="AR145" s="140">
        <f t="shared" ca="1" si="294"/>
        <v>31.859568726648686</v>
      </c>
      <c r="AS145" s="140">
        <f t="shared" ca="1" si="294"/>
        <v>13.120991851942694</v>
      </c>
      <c r="AT145" s="140">
        <f t="shared" ca="1" si="294"/>
        <v>25.510781290715954</v>
      </c>
      <c r="AU145" s="140">
        <f t="shared" ca="1" si="294"/>
        <v>34.343394131849635</v>
      </c>
      <c r="AV145" s="140">
        <f t="shared" ca="1" si="294"/>
        <v>30.630706729868759</v>
      </c>
      <c r="AW145" s="140">
        <f t="shared" ca="1" si="294"/>
        <v>16.290846556330091</v>
      </c>
      <c r="AX145" s="140">
        <f t="shared" ca="1" si="294"/>
        <v>16.039846701661965</v>
      </c>
      <c r="AY145" s="140">
        <f t="shared" ca="1" si="294"/>
        <v>32.085439041211714</v>
      </c>
      <c r="AZ145" s="140">
        <f t="shared" ca="1" si="294"/>
        <v>20.388230159428272</v>
      </c>
      <c r="BA145" s="140">
        <f t="shared" ca="1" si="294"/>
        <v>31.935844551843616</v>
      </c>
      <c r="BB145" s="140">
        <f t="shared" ref="BB145:CG145" ca="1" si="295">(1/0.0228)*LN(1+0.0228*BB135)</f>
        <v>34.467828981892055</v>
      </c>
      <c r="BC145" s="140">
        <f t="shared" ca="1" si="295"/>
        <v>22.459611013193388</v>
      </c>
      <c r="BD145" s="140">
        <f t="shared" ca="1" si="295"/>
        <v>30.436580074878751</v>
      </c>
      <c r="BE145" s="140">
        <f t="shared" ca="1" si="295"/>
        <v>16.199775034538526</v>
      </c>
      <c r="BF145" s="140">
        <f t="shared" ca="1" si="295"/>
        <v>9.2064688028433181</v>
      </c>
      <c r="BG145" s="140">
        <f t="shared" ca="1" si="295"/>
        <v>20.284086092958859</v>
      </c>
      <c r="BH145" s="140">
        <f t="shared" ca="1" si="295"/>
        <v>20.514331495067953</v>
      </c>
      <c r="BI145" s="140">
        <f t="shared" ca="1" si="295"/>
        <v>8.506439579570662</v>
      </c>
      <c r="BJ145" s="140">
        <f t="shared" ca="1" si="295"/>
        <v>15.778862854749589</v>
      </c>
      <c r="BK145" s="140">
        <f t="shared" ca="1" si="295"/>
        <v>11.342273269126153</v>
      </c>
      <c r="BL145" s="140">
        <f t="shared" ca="1" si="295"/>
        <v>33.864612555764893</v>
      </c>
      <c r="BM145" s="140">
        <f t="shared" ca="1" si="295"/>
        <v>35.937522622530459</v>
      </c>
      <c r="BN145" s="140">
        <f t="shared" ca="1" si="295"/>
        <v>1.8069607518309638</v>
      </c>
      <c r="BO145" s="140">
        <f t="shared" ca="1" si="295"/>
        <v>27.620107183428736</v>
      </c>
      <c r="BP145" s="140">
        <f t="shared" ca="1" si="295"/>
        <v>22.228324835314861</v>
      </c>
      <c r="BQ145" s="140">
        <f t="shared" ca="1" si="295"/>
        <v>18.402203799707095</v>
      </c>
      <c r="BR145" s="140">
        <f t="shared" ca="1" si="295"/>
        <v>24.370144705410631</v>
      </c>
      <c r="BS145" s="140">
        <f t="shared" ca="1" si="295"/>
        <v>22.639700481355366</v>
      </c>
      <c r="BT145" s="140">
        <f t="shared" ca="1" si="295"/>
        <v>19.39179214056594</v>
      </c>
      <c r="BU145" s="140">
        <f t="shared" ca="1" si="295"/>
        <v>17.758512683819198</v>
      </c>
      <c r="BV145" s="140">
        <f t="shared" ca="1" si="295"/>
        <v>21.87228753970988</v>
      </c>
      <c r="BW145" s="140">
        <f t="shared" ca="1" si="295"/>
        <v>27.946227908008584</v>
      </c>
      <c r="BX145" s="140">
        <f t="shared" ca="1" si="295"/>
        <v>12.784573685770749</v>
      </c>
      <c r="BY145" s="140">
        <f t="shared" ca="1" si="295"/>
        <v>15.300743362879523</v>
      </c>
      <c r="BZ145" s="140">
        <f t="shared" ca="1" si="295"/>
        <v>25.637499262357736</v>
      </c>
      <c r="CA145" s="140">
        <f t="shared" ca="1" si="295"/>
        <v>27.431951974062159</v>
      </c>
      <c r="CB145" s="140">
        <f t="shared" ca="1" si="295"/>
        <v>27.235626710895684</v>
      </c>
      <c r="CC145" s="140">
        <f t="shared" ca="1" si="295"/>
        <v>13.32331705230091</v>
      </c>
      <c r="CD145" s="140">
        <f t="shared" ca="1" si="295"/>
        <v>6.6908915162505274</v>
      </c>
      <c r="CE145" s="140">
        <f t="shared" ca="1" si="295"/>
        <v>13.67480416926051</v>
      </c>
      <c r="CF145" s="140">
        <f t="shared" ca="1" si="295"/>
        <v>7.8841145070689054</v>
      </c>
      <c r="CG145" s="140">
        <f t="shared" ca="1" si="295"/>
        <v>2.7893405149249486</v>
      </c>
      <c r="CH145" s="140">
        <f t="shared" ref="CH145:DQ145" ca="1" si="296">(1/0.0228)*LN(1+0.0228*CH135)</f>
        <v>28.29766722175788</v>
      </c>
      <c r="CI145" s="140">
        <f t="shared" ca="1" si="296"/>
        <v>15.667268560723194</v>
      </c>
      <c r="CJ145" s="140">
        <f t="shared" ca="1" si="296"/>
        <v>27.625208146493282</v>
      </c>
      <c r="CK145" s="140">
        <f t="shared" ca="1" si="296"/>
        <v>28.570055602529361</v>
      </c>
      <c r="CL145" s="140">
        <f t="shared" ca="1" si="296"/>
        <v>21.227598458436198</v>
      </c>
      <c r="CM145" s="140">
        <f t="shared" ca="1" si="296"/>
        <v>13.534877914205021</v>
      </c>
      <c r="CN145" s="140">
        <f t="shared" ca="1" si="296"/>
        <v>25.447420392130788</v>
      </c>
      <c r="CO145" s="140">
        <f t="shared" ca="1" si="296"/>
        <v>23.617702917446987</v>
      </c>
      <c r="CP145" s="140">
        <f t="shared" ca="1" si="296"/>
        <v>9.5465644636739757</v>
      </c>
      <c r="CQ145" s="140">
        <f t="shared" ca="1" si="296"/>
        <v>30.889439856856846</v>
      </c>
      <c r="CR145" s="140">
        <f t="shared" ca="1" si="296"/>
        <v>3.821305372014415</v>
      </c>
      <c r="CS145" s="140">
        <f t="shared" ca="1" si="296"/>
        <v>23.243071930230901</v>
      </c>
      <c r="CT145" s="140">
        <f t="shared" ca="1" si="296"/>
        <v>33.121342171813794</v>
      </c>
      <c r="CU145" s="140">
        <f t="shared" ca="1" si="296"/>
        <v>25.286553725996949</v>
      </c>
      <c r="CV145" s="140">
        <f t="shared" ca="1" si="296"/>
        <v>31.835868615760344</v>
      </c>
      <c r="CW145" s="140">
        <f t="shared" ca="1" si="296"/>
        <v>20.782983548661129</v>
      </c>
      <c r="CX145" s="140">
        <f t="shared" ca="1" si="296"/>
        <v>23.480333173642563</v>
      </c>
      <c r="CY145" s="140">
        <f t="shared" ca="1" si="296"/>
        <v>28.812556978013799</v>
      </c>
      <c r="CZ145" s="140">
        <f t="shared" ca="1" si="296"/>
        <v>10.102368527621124</v>
      </c>
      <c r="DA145" s="140">
        <f t="shared" ca="1" si="296"/>
        <v>17.540366040505557</v>
      </c>
      <c r="DB145" s="140">
        <f t="shared" ca="1" si="296"/>
        <v>7.9674776376417675</v>
      </c>
      <c r="DC145" s="140">
        <f t="shared" ca="1" si="296"/>
        <v>13.93379033995563</v>
      </c>
      <c r="DD145" s="140">
        <f t="shared" ca="1" si="296"/>
        <v>24.555881424673945</v>
      </c>
      <c r="DE145" s="140">
        <f t="shared" ca="1" si="296"/>
        <v>24.729067402400716</v>
      </c>
      <c r="DF145" s="140">
        <f t="shared" ca="1" si="296"/>
        <v>23.877332897669657</v>
      </c>
      <c r="DG145" s="140">
        <f t="shared" ca="1" si="296"/>
        <v>21.834240450851588</v>
      </c>
      <c r="DH145" s="140">
        <f t="shared" ca="1" si="296"/>
        <v>24.745942684575006</v>
      </c>
      <c r="DI145" s="140">
        <f t="shared" ca="1" si="296"/>
        <v>1.4086886692870995</v>
      </c>
      <c r="DJ145" s="140">
        <f t="shared" ca="1" si="296"/>
        <v>14.202705810518701</v>
      </c>
      <c r="DK145" s="140">
        <f t="shared" ca="1" si="296"/>
        <v>11.998228018466714</v>
      </c>
      <c r="DL145" s="140">
        <f t="shared" ca="1" si="296"/>
        <v>19.027255618097552</v>
      </c>
      <c r="DM145" s="140">
        <f t="shared" ca="1" si="296"/>
        <v>14.122051586239888</v>
      </c>
      <c r="DN145" s="140">
        <f t="shared" ca="1" si="296"/>
        <v>14.444471449392768</v>
      </c>
      <c r="DO145" s="140">
        <f t="shared" ca="1" si="296"/>
        <v>23.239212710911847</v>
      </c>
      <c r="DP145" s="140">
        <f t="shared" ca="1" si="296"/>
        <v>26.628275445043052</v>
      </c>
      <c r="DQ145" s="140">
        <f t="shared" ca="1" si="296"/>
        <v>25.442018266269109</v>
      </c>
      <c r="EL145" s="128">
        <v>520</v>
      </c>
      <c r="EM145" s="237">
        <f ca="1">IF(Calculator!$C$3,OFFSET('SPD Library'!B145,0,Calculator!$C$3-1),Calculator!C146)</f>
        <v>0.25692999999999999</v>
      </c>
      <c r="EN145" s="127">
        <f ca="1">RefCalc!B145</f>
        <v>0.76650960097621157</v>
      </c>
      <c r="EO145" s="127">
        <f ca="1">RefCalc!F145</f>
        <v>0.98900934724689782</v>
      </c>
    </row>
    <row r="146" spans="21:145" ht="13.5" customHeight="1">
      <c r="U146" s="219" t="s">
        <v>136</v>
      </c>
      <c r="V146" s="140">
        <f t="shared" ref="V146:BA146" ca="1" si="297">(1+100*0.007)*V130/(1+0.007*V130)</f>
        <v>100</v>
      </c>
      <c r="W146" s="140">
        <f t="shared" ca="1" si="297"/>
        <v>84.478035938428548</v>
      </c>
      <c r="X146" s="140">
        <f t="shared" ca="1" si="297"/>
        <v>58.31960484233749</v>
      </c>
      <c r="Y146" s="140">
        <f t="shared" ca="1" si="297"/>
        <v>29.81095947272124</v>
      </c>
      <c r="Z146" s="140">
        <f t="shared" ca="1" si="297"/>
        <v>68.119987635572585</v>
      </c>
      <c r="AA146" s="140">
        <f t="shared" ca="1" si="297"/>
        <v>44.687884318212468</v>
      </c>
      <c r="AB146" s="140">
        <f t="shared" ca="1" si="297"/>
        <v>49.236076238975684</v>
      </c>
      <c r="AC146" s="140">
        <f t="shared" ca="1" si="297"/>
        <v>37.249511068144727</v>
      </c>
      <c r="AD146" s="140">
        <f t="shared" ca="1" si="297"/>
        <v>36.69455944383882</v>
      </c>
      <c r="AE146" s="140">
        <f t="shared" ca="1" si="297"/>
        <v>28.582198297436616</v>
      </c>
      <c r="AF146" s="140">
        <f t="shared" ca="1" si="297"/>
        <v>71.204662031938469</v>
      </c>
      <c r="AG146" s="140">
        <f t="shared" ca="1" si="297"/>
        <v>54.385932120515243</v>
      </c>
      <c r="AH146" s="140">
        <f t="shared" ca="1" si="297"/>
        <v>59.866289805893338</v>
      </c>
      <c r="AI146" s="140">
        <f t="shared" ca="1" si="297"/>
        <v>40.507742899885351</v>
      </c>
      <c r="AJ146" s="140">
        <f t="shared" ca="1" si="297"/>
        <v>73.560953616215343</v>
      </c>
      <c r="AK146" s="140">
        <f t="shared" ca="1" si="297"/>
        <v>69.736527374235266</v>
      </c>
      <c r="AL146" s="140">
        <f t="shared" ca="1" si="297"/>
        <v>45.017171048644499</v>
      </c>
      <c r="AM146" s="140">
        <f t="shared" ca="1" si="297"/>
        <v>47.982952920887904</v>
      </c>
      <c r="AN146" s="140">
        <f t="shared" ca="1" si="297"/>
        <v>54.754475813799218</v>
      </c>
      <c r="AO146" s="140">
        <f t="shared" ca="1" si="297"/>
        <v>69.868964369508276</v>
      </c>
      <c r="AP146" s="140">
        <f t="shared" ca="1" si="297"/>
        <v>62.781880520617655</v>
      </c>
      <c r="AQ146" s="140">
        <f t="shared" ca="1" si="297"/>
        <v>84.314121278402069</v>
      </c>
      <c r="AR146" s="140">
        <f t="shared" ca="1" si="297"/>
        <v>76.160734600751084</v>
      </c>
      <c r="AS146" s="140">
        <f t="shared" ca="1" si="297"/>
        <v>91.131473602843016</v>
      </c>
      <c r="AT146" s="140">
        <f t="shared" ca="1" si="297"/>
        <v>89.642299382431759</v>
      </c>
      <c r="AU146" s="140">
        <f t="shared" ca="1" si="297"/>
        <v>70.258884307922372</v>
      </c>
      <c r="AV146" s="140">
        <f t="shared" ca="1" si="297"/>
        <v>88.383557453909077</v>
      </c>
      <c r="AW146" s="140">
        <f t="shared" ca="1" si="297"/>
        <v>73.065131730148153</v>
      </c>
      <c r="AX146" s="140">
        <f t="shared" ca="1" si="297"/>
        <v>41.812028110811958</v>
      </c>
      <c r="AY146" s="140">
        <f t="shared" ca="1" si="297"/>
        <v>85.861380194665017</v>
      </c>
      <c r="AZ146" s="140">
        <f t="shared" ca="1" si="297"/>
        <v>63.897262466989496</v>
      </c>
      <c r="BA146" s="140">
        <f t="shared" ca="1" si="297"/>
        <v>87.706797300701609</v>
      </c>
      <c r="BB146" s="140">
        <f t="shared" ref="BB146:CG146" ca="1" si="298">(1+100*0.007)*BB130/(1+0.007*BB130)</f>
        <v>74.618170700678505</v>
      </c>
      <c r="BC146" s="140">
        <f t="shared" ca="1" si="298"/>
        <v>89.279198433576695</v>
      </c>
      <c r="BD146" s="140">
        <f t="shared" ca="1" si="298"/>
        <v>62.160082701645038</v>
      </c>
      <c r="BE146" s="140">
        <f t="shared" ca="1" si="298"/>
        <v>42.745280547817558</v>
      </c>
      <c r="BF146" s="140">
        <f t="shared" ca="1" si="298"/>
        <v>80.599325727507647</v>
      </c>
      <c r="BG146" s="140">
        <f t="shared" ca="1" si="298"/>
        <v>48.623556352511514</v>
      </c>
      <c r="BH146" s="140">
        <f t="shared" ca="1" si="298"/>
        <v>86.262280017714517</v>
      </c>
      <c r="BI146" s="140">
        <f t="shared" ca="1" si="298"/>
        <v>35.245021641148575</v>
      </c>
      <c r="BJ146" s="140">
        <f t="shared" ca="1" si="298"/>
        <v>49.901626354548128</v>
      </c>
      <c r="BK146" s="140">
        <f t="shared" ca="1" si="298"/>
        <v>88.25847535708624</v>
      </c>
      <c r="BL146" s="140">
        <f t="shared" ca="1" si="298"/>
        <v>69.753198013433689</v>
      </c>
      <c r="BM146" s="140">
        <f t="shared" ca="1" si="298"/>
        <v>73.517760068799973</v>
      </c>
      <c r="BN146" s="140">
        <f t="shared" ca="1" si="298"/>
        <v>28.835627203718129</v>
      </c>
      <c r="BO146" s="140">
        <f t="shared" ca="1" si="298"/>
        <v>59.766581288063939</v>
      </c>
      <c r="BP146" s="140">
        <f t="shared" ca="1" si="298"/>
        <v>67.805864670986367</v>
      </c>
      <c r="BQ146" s="140">
        <f t="shared" ca="1" si="298"/>
        <v>70.370406077222341</v>
      </c>
      <c r="BR146" s="140">
        <f t="shared" ca="1" si="298"/>
        <v>79.363558264328091</v>
      </c>
      <c r="BS146" s="140">
        <f t="shared" ca="1" si="298"/>
        <v>47.500614902871796</v>
      </c>
      <c r="BT146" s="140">
        <f t="shared" ca="1" si="298"/>
        <v>55.685523190567373</v>
      </c>
      <c r="BU146" s="140">
        <f t="shared" ca="1" si="298"/>
        <v>59.26237878802084</v>
      </c>
      <c r="BV146" s="140">
        <f t="shared" ca="1" si="298"/>
        <v>42.254891539497407</v>
      </c>
      <c r="BW146" s="140">
        <f t="shared" ca="1" si="298"/>
        <v>51.801254446131736</v>
      </c>
      <c r="BX146" s="140">
        <f t="shared" ca="1" si="298"/>
        <v>88.201907164604194</v>
      </c>
      <c r="BY146" s="140">
        <f t="shared" ca="1" si="298"/>
        <v>84.762062924965051</v>
      </c>
      <c r="BZ146" s="140">
        <f t="shared" ca="1" si="298"/>
        <v>73.517148067818795</v>
      </c>
      <c r="CA146" s="140">
        <f t="shared" ca="1" si="298"/>
        <v>60.22941551833167</v>
      </c>
      <c r="CB146" s="140">
        <f t="shared" ca="1" si="298"/>
        <v>56.512135549944567</v>
      </c>
      <c r="CC146" s="140">
        <f t="shared" ca="1" si="298"/>
        <v>87.808355308739507</v>
      </c>
      <c r="CD146" s="140">
        <f t="shared" ca="1" si="298"/>
        <v>88.646042967968953</v>
      </c>
      <c r="CE146" s="140">
        <f t="shared" ca="1" si="298"/>
        <v>77.616368145079363</v>
      </c>
      <c r="CF146" s="140">
        <f t="shared" ca="1" si="298"/>
        <v>67.437111025772865</v>
      </c>
      <c r="CG146" s="140">
        <f t="shared" ca="1" si="298"/>
        <v>34.841582022155791</v>
      </c>
      <c r="CH146" s="140">
        <f t="shared" ref="CH146:DQ146" ca="1" si="299">(1+100*0.007)*CH130/(1+0.007*CH130)</f>
        <v>60.704067989148484</v>
      </c>
      <c r="CI146" s="140">
        <f t="shared" ca="1" si="299"/>
        <v>41.816366598832992</v>
      </c>
      <c r="CJ146" s="140">
        <f t="shared" ca="1" si="299"/>
        <v>46.24732126241954</v>
      </c>
      <c r="CK146" s="140">
        <f t="shared" ca="1" si="299"/>
        <v>49.578019511700163</v>
      </c>
      <c r="CL146" s="140">
        <f t="shared" ca="1" si="299"/>
        <v>64.863805645961776</v>
      </c>
      <c r="CM146" s="140">
        <f t="shared" ca="1" si="299"/>
        <v>53.45335019639532</v>
      </c>
      <c r="CN146" s="140">
        <f t="shared" ca="1" si="299"/>
        <v>73.628811585822675</v>
      </c>
      <c r="CO146" s="140">
        <f t="shared" ca="1" si="299"/>
        <v>35.983166201618282</v>
      </c>
      <c r="CP146" s="140">
        <f t="shared" ca="1" si="299"/>
        <v>77.116714756721919</v>
      </c>
      <c r="CQ146" s="140">
        <f t="shared" ca="1" si="299"/>
        <v>59.166670022518964</v>
      </c>
      <c r="CR146" s="140">
        <f t="shared" ca="1" si="299"/>
        <v>28.421964075947994</v>
      </c>
      <c r="CS146" s="140">
        <f t="shared" ca="1" si="299"/>
        <v>33.997313948181542</v>
      </c>
      <c r="CT146" s="140">
        <f t="shared" ca="1" si="299"/>
        <v>48.789592983874705</v>
      </c>
      <c r="CU146" s="140">
        <f t="shared" ca="1" si="299"/>
        <v>44.927010490998576</v>
      </c>
      <c r="CV146" s="140">
        <f t="shared" ca="1" si="299"/>
        <v>45.112159776744711</v>
      </c>
      <c r="CW146" s="140">
        <f t="shared" ca="1" si="299"/>
        <v>73.973769298177061</v>
      </c>
      <c r="CX146" s="140">
        <f t="shared" ca="1" si="299"/>
        <v>65.93551650939628</v>
      </c>
      <c r="CY146" s="140">
        <f t="shared" ca="1" si="299"/>
        <v>43.529822880306874</v>
      </c>
      <c r="CZ146" s="140">
        <f t="shared" ca="1" si="299"/>
        <v>87.427848132732024</v>
      </c>
      <c r="DA146" s="140">
        <f t="shared" ca="1" si="299"/>
        <v>73.195366613837948</v>
      </c>
      <c r="DB146" s="140">
        <f t="shared" ca="1" si="299"/>
        <v>27.753623580336598</v>
      </c>
      <c r="DC146" s="140">
        <f t="shared" ca="1" si="299"/>
        <v>40.921896352189741</v>
      </c>
      <c r="DD146" s="140">
        <f t="shared" ca="1" si="299"/>
        <v>64.699288112425364</v>
      </c>
      <c r="DE146" s="140">
        <f t="shared" ca="1" si="299"/>
        <v>38.391903699864706</v>
      </c>
      <c r="DF146" s="140">
        <f t="shared" ca="1" si="299"/>
        <v>60.96794637144793</v>
      </c>
      <c r="DG146" s="140">
        <f t="shared" ca="1" si="299"/>
        <v>36.930205603669513</v>
      </c>
      <c r="DH146" s="140">
        <f t="shared" ca="1" si="299"/>
        <v>42.271453618006881</v>
      </c>
      <c r="DI146" s="140">
        <f t="shared" ca="1" si="299"/>
        <v>80.444402553286324</v>
      </c>
      <c r="DJ146" s="140">
        <f t="shared" ca="1" si="299"/>
        <v>54.696698283355794</v>
      </c>
      <c r="DK146" s="140">
        <f t="shared" ca="1" si="299"/>
        <v>66.44978241739382</v>
      </c>
      <c r="DL146" s="140">
        <f t="shared" ca="1" si="299"/>
        <v>36.869698098479553</v>
      </c>
      <c r="DM146" s="140">
        <f t="shared" ca="1" si="299"/>
        <v>68.621534946721624</v>
      </c>
      <c r="DN146" s="140">
        <f t="shared" ca="1" si="299"/>
        <v>77.109160156629358</v>
      </c>
      <c r="DO146" s="140">
        <f t="shared" ca="1" si="299"/>
        <v>51.178903277384023</v>
      </c>
      <c r="DP146" s="140">
        <f t="shared" ca="1" si="299"/>
        <v>61.722179990376752</v>
      </c>
      <c r="DQ146" s="140">
        <f t="shared" ca="1" si="299"/>
        <v>48.277889139267309</v>
      </c>
      <c r="EL146" s="128">
        <v>521</v>
      </c>
      <c r="EM146" s="237">
        <f ca="1">IF(Calculator!$C$3,OFFSET('SPD Library'!B146,0,Calculator!$C$3-1),Calculator!C147)</f>
        <v>0.25614999999999999</v>
      </c>
      <c r="EN146" s="127">
        <f ca="1">RefCalc!B146</f>
        <v>0.7641825956099193</v>
      </c>
      <c r="EO146" s="127">
        <f ca="1">RefCalc!F146</f>
        <v>0.99184477324590747</v>
      </c>
    </row>
    <row r="147" spans="21:145" ht="13.5" customHeight="1">
      <c r="U147" s="219" t="s">
        <v>608</v>
      </c>
      <c r="V147" s="140">
        <f t="shared" ref="V147:BA147" ca="1" si="300">V145*COS(V125*PI()/180)</f>
        <v>6.1026487512548227E-3</v>
      </c>
      <c r="W147" s="140">
        <f t="shared" ca="1" si="300"/>
        <v>14.07393321925397</v>
      </c>
      <c r="X147" s="140">
        <f t="shared" ca="1" si="300"/>
        <v>26.004050783262745</v>
      </c>
      <c r="Y147" s="140">
        <f t="shared" ca="1" si="300"/>
        <v>7.8947791626986605</v>
      </c>
      <c r="Z147" s="140">
        <f t="shared" ca="1" si="300"/>
        <v>19.423388751746231</v>
      </c>
      <c r="AA147" s="140">
        <f t="shared" ca="1" si="300"/>
        <v>25.681695567137243</v>
      </c>
      <c r="AB147" s="140">
        <f t="shared" ca="1" si="300"/>
        <v>14.212959261205288</v>
      </c>
      <c r="AC147" s="140">
        <f t="shared" ca="1" si="300"/>
        <v>22.417479313209849</v>
      </c>
      <c r="AD147" s="140">
        <f t="shared" ca="1" si="300"/>
        <v>18.737879682637601</v>
      </c>
      <c r="AE147" s="140">
        <f t="shared" ca="1" si="300"/>
        <v>0.57008875391972891</v>
      </c>
      <c r="AF147" s="140">
        <f t="shared" ca="1" si="300"/>
        <v>24.677918834757193</v>
      </c>
      <c r="AG147" s="140">
        <f t="shared" ca="1" si="300"/>
        <v>24.669991069614547</v>
      </c>
      <c r="AH147" s="140">
        <f t="shared" ca="1" si="300"/>
        <v>25.493209259053391</v>
      </c>
      <c r="AI147" s="140">
        <f t="shared" ca="1" si="300"/>
        <v>11.499630959175377</v>
      </c>
      <c r="AJ147" s="140">
        <f t="shared" ca="1" si="300"/>
        <v>4.5245121992877246</v>
      </c>
      <c r="AK147" s="140">
        <f t="shared" ca="1" si="300"/>
        <v>6.7687368693768732</v>
      </c>
      <c r="AL147" s="140">
        <f t="shared" ca="1" si="300"/>
        <v>8.9913722101455829</v>
      </c>
      <c r="AM147" s="140">
        <f t="shared" ca="1" si="300"/>
        <v>10.366414765648702</v>
      </c>
      <c r="AN147" s="140">
        <f t="shared" ca="1" si="300"/>
        <v>6.4146791092771247</v>
      </c>
      <c r="AO147" s="140">
        <f t="shared" ca="1" si="300"/>
        <v>11.675628464833524</v>
      </c>
      <c r="AP147" s="140">
        <f t="shared" ca="1" si="300"/>
        <v>8.885971556352569</v>
      </c>
      <c r="AQ147" s="140">
        <f t="shared" ca="1" si="300"/>
        <v>10.575116799336325</v>
      </c>
      <c r="AR147" s="140">
        <f t="shared" ca="1" si="300"/>
        <v>10.144255525193836</v>
      </c>
      <c r="AS147" s="140">
        <f t="shared" ca="1" si="300"/>
        <v>2.2642725284802054</v>
      </c>
      <c r="AT147" s="140">
        <f t="shared" ca="1" si="300"/>
        <v>4.7352497315919138</v>
      </c>
      <c r="AU147" s="140">
        <f t="shared" ca="1" si="300"/>
        <v>5.741884825498647</v>
      </c>
      <c r="AV147" s="140">
        <f t="shared" ca="1" si="300"/>
        <v>3.4805017540210232</v>
      </c>
      <c r="AW147" s="140">
        <f t="shared" ca="1" si="300"/>
        <v>-0.22888515339099993</v>
      </c>
      <c r="AX147" s="140">
        <f t="shared" ca="1" si="300"/>
        <v>4.7687114127382545E-2</v>
      </c>
      <c r="AY147" s="140">
        <f t="shared" ca="1" si="300"/>
        <v>-1.8453767952820903</v>
      </c>
      <c r="AZ147" s="140">
        <f t="shared" ca="1" si="300"/>
        <v>-2.0989306017753115</v>
      </c>
      <c r="BA147" s="140">
        <f t="shared" ca="1" si="300"/>
        <v>-2.8944357989946905</v>
      </c>
      <c r="BB147" s="140">
        <f t="shared" ref="BB147:CG147" ca="1" si="301">BB145*COS(BB125*PI()/180)</f>
        <v>-3.553977603407132</v>
      </c>
      <c r="BC147" s="140">
        <f t="shared" ca="1" si="301"/>
        <v>-2.9639824667783876</v>
      </c>
      <c r="BD147" s="140">
        <f t="shared" ca="1" si="301"/>
        <v>-3.3020172993505938</v>
      </c>
      <c r="BE147" s="140">
        <f t="shared" ca="1" si="301"/>
        <v>-1.8217194970255404</v>
      </c>
      <c r="BF147" s="140">
        <f t="shared" ca="1" si="301"/>
        <v>-1.9732349174336006</v>
      </c>
      <c r="BG147" s="140">
        <f t="shared" ca="1" si="301"/>
        <v>-3.4444854097838742</v>
      </c>
      <c r="BH147" s="140">
        <f t="shared" ca="1" si="301"/>
        <v>-5.2901960823438801</v>
      </c>
      <c r="BI147" s="140">
        <f t="shared" ca="1" si="301"/>
        <v>-3.5859885505869826</v>
      </c>
      <c r="BJ147" s="140">
        <f t="shared" ca="1" si="301"/>
        <v>-6.7439072756810008</v>
      </c>
      <c r="BK147" s="140">
        <f t="shared" ca="1" si="301"/>
        <v>-4.9378468409431768</v>
      </c>
      <c r="BL147" s="140">
        <f t="shared" ca="1" si="301"/>
        <v>-13.645419209055737</v>
      </c>
      <c r="BM147" s="140">
        <f t="shared" ca="1" si="301"/>
        <v>-14.994327737030018</v>
      </c>
      <c r="BN147" s="140">
        <f t="shared" ca="1" si="301"/>
        <v>-0.99227964427601512</v>
      </c>
      <c r="BO147" s="140">
        <f t="shared" ca="1" si="301"/>
        <v>-14.558886576363777</v>
      </c>
      <c r="BP147" s="140">
        <f t="shared" ca="1" si="301"/>
        <v>-11.295490528226933</v>
      </c>
      <c r="BQ147" s="140">
        <f t="shared" ca="1" si="301"/>
        <v>-11.383798203288732</v>
      </c>
      <c r="BR147" s="140">
        <f t="shared" ca="1" si="301"/>
        <v>-14.45117189058309</v>
      </c>
      <c r="BS147" s="140">
        <f t="shared" ca="1" si="301"/>
        <v>-14.868251911536445</v>
      </c>
      <c r="BT147" s="140">
        <f t="shared" ca="1" si="301"/>
        <v>-16.330561624965892</v>
      </c>
      <c r="BU147" s="140">
        <f t="shared" ca="1" si="301"/>
        <v>-15.433627528557121</v>
      </c>
      <c r="BV147" s="140">
        <f t="shared" ca="1" si="301"/>
        <v>-18.978623621604005</v>
      </c>
      <c r="BW147" s="140">
        <f t="shared" ca="1" si="301"/>
        <v>-26.306578853007519</v>
      </c>
      <c r="BX147" s="140">
        <f t="shared" ca="1" si="301"/>
        <v>-12.441704640634638</v>
      </c>
      <c r="BY147" s="140">
        <f t="shared" ca="1" si="301"/>
        <v>-15.213729467606528</v>
      </c>
      <c r="BZ147" s="140">
        <f t="shared" ca="1" si="301"/>
        <v>-25.554050095767188</v>
      </c>
      <c r="CA147" s="140">
        <f t="shared" ca="1" si="301"/>
        <v>-27.340716216648698</v>
      </c>
      <c r="CB147" s="140">
        <f t="shared" ca="1" si="301"/>
        <v>-27.233129003298874</v>
      </c>
      <c r="CC147" s="140">
        <f t="shared" ca="1" si="301"/>
        <v>-13.288978923821851</v>
      </c>
      <c r="CD147" s="140">
        <f t="shared" ca="1" si="301"/>
        <v>-6.5787830487489227</v>
      </c>
      <c r="CE147" s="140">
        <f t="shared" ca="1" si="301"/>
        <v>-13.164743713715808</v>
      </c>
      <c r="CF147" s="140">
        <f t="shared" ca="1" si="301"/>
        <v>-7.8220496946548979</v>
      </c>
      <c r="CG147" s="140">
        <f t="shared" ca="1" si="301"/>
        <v>-2.7665916090204887</v>
      </c>
      <c r="CH147" s="140">
        <f t="shared" ref="CH147:DQ147" ca="1" si="302">CH145*COS(CH125*PI()/180)</f>
        <v>-26.008632103317595</v>
      </c>
      <c r="CI147" s="140">
        <f t="shared" ca="1" si="302"/>
        <v>-13.812276337484136</v>
      </c>
      <c r="CJ147" s="140">
        <f t="shared" ca="1" si="302"/>
        <v>-24.053384966860701</v>
      </c>
      <c r="CK147" s="140">
        <f t="shared" ca="1" si="302"/>
        <v>-24.184963352565411</v>
      </c>
      <c r="CL147" s="140">
        <f t="shared" ca="1" si="302"/>
        <v>-16.055268699542964</v>
      </c>
      <c r="CM147" s="140">
        <f t="shared" ca="1" si="302"/>
        <v>-9.4850086406446223</v>
      </c>
      <c r="CN147" s="140">
        <f t="shared" ca="1" si="302"/>
        <v>-15.491658192166701</v>
      </c>
      <c r="CO147" s="140">
        <f t="shared" ca="1" si="302"/>
        <v>-15.176272112844758</v>
      </c>
      <c r="CP147" s="140">
        <f t="shared" ca="1" si="302"/>
        <v>-5.7440618835720594</v>
      </c>
      <c r="CQ147" s="140">
        <f t="shared" ca="1" si="302"/>
        <v>-17.662809043406149</v>
      </c>
      <c r="CR147" s="140">
        <f t="shared" ca="1" si="302"/>
        <v>-2.7448607606002975</v>
      </c>
      <c r="CS147" s="140">
        <f t="shared" ca="1" si="302"/>
        <v>-11.624876297993481</v>
      </c>
      <c r="CT147" s="140">
        <f t="shared" ca="1" si="302"/>
        <v>-12.921631259482881</v>
      </c>
      <c r="CU147" s="140">
        <f t="shared" ca="1" si="302"/>
        <v>-10.499522643743752</v>
      </c>
      <c r="CV147" s="140">
        <f t="shared" ca="1" si="302"/>
        <v>-9.9097431507505771</v>
      </c>
      <c r="CW147" s="140">
        <f t="shared" ca="1" si="302"/>
        <v>-5.2553653413391572</v>
      </c>
      <c r="CX147" s="140">
        <f t="shared" ca="1" si="302"/>
        <v>-1.338698712666424</v>
      </c>
      <c r="CY147" s="140">
        <f t="shared" ca="1" si="302"/>
        <v>-1.5544893664505541</v>
      </c>
      <c r="CZ147" s="140">
        <f t="shared" ca="1" si="302"/>
        <v>0.46304378008326447</v>
      </c>
      <c r="DA147" s="140">
        <f t="shared" ca="1" si="302"/>
        <v>2.9683534995425545</v>
      </c>
      <c r="DB147" s="140">
        <f t="shared" ca="1" si="302"/>
        <v>-1.8372933318195964E-2</v>
      </c>
      <c r="DC147" s="140">
        <f t="shared" ca="1" si="302"/>
        <v>0.49005228028773851</v>
      </c>
      <c r="DD147" s="140">
        <f t="shared" ca="1" si="302"/>
        <v>2.5766778383257045</v>
      </c>
      <c r="DE147" s="140">
        <f t="shared" ca="1" si="302"/>
        <v>7.1011971440946189</v>
      </c>
      <c r="DF147" s="140">
        <f t="shared" ca="1" si="302"/>
        <v>11.915715135002458</v>
      </c>
      <c r="DG147" s="140">
        <f t="shared" ca="1" si="302"/>
        <v>11.6641364389111</v>
      </c>
      <c r="DH147" s="140">
        <f t="shared" ca="1" si="302"/>
        <v>15.297547090585926</v>
      </c>
      <c r="DI147" s="140">
        <f t="shared" ca="1" si="302"/>
        <v>-0.24264164355041976</v>
      </c>
      <c r="DJ147" s="140">
        <f t="shared" ca="1" si="302"/>
        <v>6.0965697520065989</v>
      </c>
      <c r="DK147" s="140">
        <f t="shared" ca="1" si="302"/>
        <v>7.4697464176052559</v>
      </c>
      <c r="DL147" s="140">
        <f t="shared" ca="1" si="302"/>
        <v>13.53123364376823</v>
      </c>
      <c r="DM147" s="140">
        <f t="shared" ca="1" si="302"/>
        <v>10.492658492974559</v>
      </c>
      <c r="DN147" s="140">
        <f t="shared" ca="1" si="302"/>
        <v>12.099557366570343</v>
      </c>
      <c r="DO147" s="140">
        <f t="shared" ca="1" si="302"/>
        <v>22.297668708197666</v>
      </c>
      <c r="DP147" s="140">
        <f t="shared" ca="1" si="302"/>
        <v>26.040803082982826</v>
      </c>
      <c r="DQ147" s="140">
        <f t="shared" ca="1" si="302"/>
        <v>24.477947696093324</v>
      </c>
      <c r="EL147" s="128">
        <v>522</v>
      </c>
      <c r="EM147" s="237">
        <f ca="1">IF(Calculator!$C$3,OFFSET('SPD Library'!B147,0,Calculator!$C$3-1),Calculator!C148)</f>
        <v>0.25536999999999999</v>
      </c>
      <c r="EN147" s="127">
        <f ca="1">RefCalc!B147</f>
        <v>0.76185559024362715</v>
      </c>
      <c r="EO147" s="127">
        <f ca="1">RefCalc!F147</f>
        <v>0.9946801992449168</v>
      </c>
    </row>
    <row r="148" spans="21:145" ht="13.5" customHeight="1">
      <c r="U148" s="220" t="s">
        <v>609</v>
      </c>
      <c r="V148" s="140">
        <f t="shared" ref="V148:BA148" ca="1" si="303">V145*SIN(V125*PI()/180)</f>
        <v>6.7807208351281791E-4</v>
      </c>
      <c r="W148" s="140">
        <f t="shared" ca="1" si="303"/>
        <v>-1.3586652926734073</v>
      </c>
      <c r="X148" s="140">
        <f t="shared" ca="1" si="303"/>
        <v>-0.91153310713455327</v>
      </c>
      <c r="Y148" s="140">
        <f t="shared" ca="1" si="303"/>
        <v>0.40279713130114647</v>
      </c>
      <c r="Z148" s="140">
        <f t="shared" ca="1" si="303"/>
        <v>3.1614843367824377</v>
      </c>
      <c r="AA148" s="140">
        <f t="shared" ca="1" si="303"/>
        <v>3.646576391300675</v>
      </c>
      <c r="AB148" s="140">
        <f t="shared" ca="1" si="303"/>
        <v>4.5591168530992157</v>
      </c>
      <c r="AC148" s="140">
        <f t="shared" ca="1" si="303"/>
        <v>6.6629734257664595</v>
      </c>
      <c r="AD148" s="140">
        <f t="shared" ca="1" si="303"/>
        <v>6.0782318144775846</v>
      </c>
      <c r="AE148" s="140">
        <f t="shared" ca="1" si="303"/>
        <v>0.52928220848236385</v>
      </c>
      <c r="AF148" s="140">
        <f t="shared" ca="1" si="303"/>
        <v>16.052557424440884</v>
      </c>
      <c r="AG148" s="140">
        <f t="shared" ca="1" si="303"/>
        <v>17.015183791298394</v>
      </c>
      <c r="AH148" s="140">
        <f t="shared" ca="1" si="303"/>
        <v>18.585571398721182</v>
      </c>
      <c r="AI148" s="140">
        <f t="shared" ca="1" si="303"/>
        <v>13.470099559277283</v>
      </c>
      <c r="AJ148" s="140">
        <f t="shared" ca="1" si="303"/>
        <v>5.608160132232614</v>
      </c>
      <c r="AK148" s="140">
        <f t="shared" ca="1" si="303"/>
        <v>10.672095930744781</v>
      </c>
      <c r="AL148" s="140">
        <f t="shared" ca="1" si="303"/>
        <v>16.254768544112011</v>
      </c>
      <c r="AM148" s="140">
        <f t="shared" ca="1" si="303"/>
        <v>17.201749380458782</v>
      </c>
      <c r="AN148" s="140">
        <f t="shared" ca="1" si="303"/>
        <v>13.634545600888631</v>
      </c>
      <c r="AO148" s="140">
        <f t="shared" ca="1" si="303"/>
        <v>23.381071997314049</v>
      </c>
      <c r="AP148" s="140">
        <f t="shared" ca="1" si="303"/>
        <v>30.640900945036165</v>
      </c>
      <c r="AQ148" s="140">
        <f t="shared" ca="1" si="303"/>
        <v>28.621601147565144</v>
      </c>
      <c r="AR148" s="140">
        <f t="shared" ca="1" si="303"/>
        <v>30.201427106804491</v>
      </c>
      <c r="AS148" s="140">
        <f t="shared" ca="1" si="303"/>
        <v>12.924143959872794</v>
      </c>
      <c r="AT148" s="140">
        <f t="shared" ca="1" si="303"/>
        <v>25.067456433435801</v>
      </c>
      <c r="AU148" s="140">
        <f t="shared" ca="1" si="303"/>
        <v>33.85999821539086</v>
      </c>
      <c r="AV148" s="140">
        <f t="shared" ca="1" si="303"/>
        <v>30.432323314388665</v>
      </c>
      <c r="AW148" s="140">
        <f t="shared" ca="1" si="303"/>
        <v>16.289238567485256</v>
      </c>
      <c r="AX148" s="140">
        <f t="shared" ca="1" si="303"/>
        <v>16.039775813644106</v>
      </c>
      <c r="AY148" s="140">
        <f t="shared" ca="1" si="303"/>
        <v>32.032327154778301</v>
      </c>
      <c r="AZ148" s="140">
        <f t="shared" ca="1" si="303"/>
        <v>20.279901857818537</v>
      </c>
      <c r="BA148" s="140">
        <f t="shared" ca="1" si="303"/>
        <v>31.804408635360875</v>
      </c>
      <c r="BB148" s="140">
        <f t="shared" ref="BB148:CG148" ca="1" si="304">BB145*SIN(BB125*PI()/180)</f>
        <v>34.284114075172461</v>
      </c>
      <c r="BC148" s="140">
        <f t="shared" ca="1" si="304"/>
        <v>22.263174409786849</v>
      </c>
      <c r="BD148" s="140">
        <f t="shared" ca="1" si="304"/>
        <v>30.256934550765308</v>
      </c>
      <c r="BE148" s="140">
        <f t="shared" ca="1" si="304"/>
        <v>16.097019887041661</v>
      </c>
      <c r="BF148" s="140">
        <f t="shared" ca="1" si="304"/>
        <v>8.9925197680265399</v>
      </c>
      <c r="BG148" s="140">
        <f t="shared" ca="1" si="304"/>
        <v>19.989488960159861</v>
      </c>
      <c r="BH148" s="140">
        <f t="shared" ca="1" si="304"/>
        <v>19.820484910816145</v>
      </c>
      <c r="BI148" s="140">
        <f t="shared" ca="1" si="304"/>
        <v>7.713637302592427</v>
      </c>
      <c r="BJ148" s="140">
        <f t="shared" ca="1" si="304"/>
        <v>14.265070194219627</v>
      </c>
      <c r="BK148" s="140">
        <f t="shared" ca="1" si="304"/>
        <v>10.211015203539811</v>
      </c>
      <c r="BL148" s="140">
        <f t="shared" ca="1" si="304"/>
        <v>30.993781927367333</v>
      </c>
      <c r="BM148" s="140">
        <f t="shared" ca="1" si="304"/>
        <v>32.660001040407529</v>
      </c>
      <c r="BN148" s="140">
        <f t="shared" ca="1" si="304"/>
        <v>1.5101285594984908</v>
      </c>
      <c r="BO148" s="140">
        <f t="shared" ca="1" si="304"/>
        <v>23.471453778593823</v>
      </c>
      <c r="BP148" s="140">
        <f t="shared" ca="1" si="304"/>
        <v>19.144459216990466</v>
      </c>
      <c r="BQ148" s="140">
        <f t="shared" ca="1" si="304"/>
        <v>14.45856988615245</v>
      </c>
      <c r="BR148" s="140">
        <f t="shared" ca="1" si="304"/>
        <v>19.62313899332813</v>
      </c>
      <c r="BS148" s="140">
        <f t="shared" ca="1" si="304"/>
        <v>17.073111110180687</v>
      </c>
      <c r="BT148" s="140">
        <f t="shared" ca="1" si="304"/>
        <v>10.457263477416372</v>
      </c>
      <c r="BU148" s="140">
        <f t="shared" ca="1" si="304"/>
        <v>8.7845269679779108</v>
      </c>
      <c r="BV148" s="140">
        <f t="shared" ca="1" si="304"/>
        <v>10.872387394185447</v>
      </c>
      <c r="BW148" s="140">
        <f t="shared" ca="1" si="304"/>
        <v>9.4316256995735088</v>
      </c>
      <c r="BX148" s="140">
        <f t="shared" ca="1" si="304"/>
        <v>2.9409709216706617</v>
      </c>
      <c r="BY148" s="140">
        <f t="shared" ca="1" si="304"/>
        <v>1.6294732716993459</v>
      </c>
      <c r="BZ148" s="140">
        <f t="shared" ca="1" si="304"/>
        <v>2.0668556143123133</v>
      </c>
      <c r="CA148" s="140">
        <f t="shared" ca="1" si="304"/>
        <v>2.2354475766467177</v>
      </c>
      <c r="CB148" s="140">
        <f t="shared" ca="1" si="304"/>
        <v>-0.36884552991205583</v>
      </c>
      <c r="CC148" s="140">
        <f t="shared" ca="1" si="304"/>
        <v>-0.95593746571146998</v>
      </c>
      <c r="CD148" s="140">
        <f t="shared" ca="1" si="304"/>
        <v>-1.2196896653358631</v>
      </c>
      <c r="CE148" s="140">
        <f t="shared" ca="1" si="304"/>
        <v>-3.6999718944614632</v>
      </c>
      <c r="CF148" s="140">
        <f t="shared" ca="1" si="304"/>
        <v>-0.98731967210401583</v>
      </c>
      <c r="CG148" s="140">
        <f t="shared" ca="1" si="304"/>
        <v>-0.35551564958409482</v>
      </c>
      <c r="CH148" s="140">
        <f t="shared" ref="CH148:DQ148" ca="1" si="305">CH145*SIN(CH125*PI()/180)</f>
        <v>-11.149395782177061</v>
      </c>
      <c r="CI148" s="140">
        <f t="shared" ca="1" si="305"/>
        <v>-7.3948851600820182</v>
      </c>
      <c r="CJ148" s="140">
        <f t="shared" ca="1" si="305"/>
        <v>-13.586272364893858</v>
      </c>
      <c r="CK148" s="140">
        <f t="shared" ca="1" si="305"/>
        <v>-15.209721390173044</v>
      </c>
      <c r="CL148" s="140">
        <f t="shared" ca="1" si="305"/>
        <v>-13.886658464082672</v>
      </c>
      <c r="CM148" s="140">
        <f t="shared" ca="1" si="305"/>
        <v>-9.6554404994972511</v>
      </c>
      <c r="CN148" s="140">
        <f t="shared" ca="1" si="305"/>
        <v>-20.188603990145236</v>
      </c>
      <c r="CO148" s="140">
        <f t="shared" ca="1" si="305"/>
        <v>-18.096316085150434</v>
      </c>
      <c r="CP148" s="140">
        <f t="shared" ca="1" si="305"/>
        <v>-7.6251325324073811</v>
      </c>
      <c r="CQ148" s="140">
        <f t="shared" ca="1" si="305"/>
        <v>-25.341323394143135</v>
      </c>
      <c r="CR148" s="140">
        <f t="shared" ca="1" si="305"/>
        <v>-2.6585925131736499</v>
      </c>
      <c r="CS148" s="140">
        <f t="shared" ca="1" si="305"/>
        <v>-20.127161841905007</v>
      </c>
      <c r="CT148" s="140">
        <f t="shared" ca="1" si="305"/>
        <v>-30.496799059185307</v>
      </c>
      <c r="CU148" s="140">
        <f t="shared" ca="1" si="305"/>
        <v>-23.003691520954686</v>
      </c>
      <c r="CV148" s="140">
        <f t="shared" ca="1" si="305"/>
        <v>-30.254247986127606</v>
      </c>
      <c r="CW148" s="140">
        <f t="shared" ca="1" si="305"/>
        <v>-20.107549336330628</v>
      </c>
      <c r="CX148" s="140">
        <f t="shared" ca="1" si="305"/>
        <v>-23.442140083660551</v>
      </c>
      <c r="CY148" s="140">
        <f t="shared" ca="1" si="305"/>
        <v>-28.770592667181603</v>
      </c>
      <c r="CZ148" s="140">
        <f t="shared" ca="1" si="305"/>
        <v>-10.091751103034399</v>
      </c>
      <c r="DA148" s="140">
        <f t="shared" ca="1" si="305"/>
        <v>-17.287374535674122</v>
      </c>
      <c r="DB148" s="140">
        <f t="shared" ca="1" si="305"/>
        <v>-7.9674564537023311</v>
      </c>
      <c r="DC148" s="140">
        <f t="shared" ca="1" si="305"/>
        <v>-13.925170088743103</v>
      </c>
      <c r="DD148" s="140">
        <f t="shared" ca="1" si="305"/>
        <v>-24.420320306255775</v>
      </c>
      <c r="DE148" s="140">
        <f t="shared" ca="1" si="305"/>
        <v>-23.68754469575055</v>
      </c>
      <c r="DF148" s="140">
        <f t="shared" ca="1" si="305"/>
        <v>-20.691610839362195</v>
      </c>
      <c r="DG148" s="140">
        <f t="shared" ca="1" si="305"/>
        <v>-18.457572353916699</v>
      </c>
      <c r="DH148" s="140">
        <f t="shared" ca="1" si="305"/>
        <v>-19.45113704541658</v>
      </c>
      <c r="DI148" s="140">
        <f t="shared" ca="1" si="305"/>
        <v>-1.3876342456832818</v>
      </c>
      <c r="DJ148" s="140">
        <f t="shared" ca="1" si="305"/>
        <v>-12.827653316139312</v>
      </c>
      <c r="DK148" s="140">
        <f t="shared" ca="1" si="305"/>
        <v>-9.3893750611951337</v>
      </c>
      <c r="DL148" s="140">
        <f t="shared" ca="1" si="305"/>
        <v>-13.376926868088184</v>
      </c>
      <c r="DM148" s="140">
        <f t="shared" ca="1" si="305"/>
        <v>-9.4517965887036208</v>
      </c>
      <c r="DN148" s="140">
        <f t="shared" ca="1" si="305"/>
        <v>-7.8894528951883709</v>
      </c>
      <c r="DO148" s="140">
        <f t="shared" ca="1" si="305"/>
        <v>-6.547898716570792</v>
      </c>
      <c r="DP148" s="140">
        <f t="shared" ca="1" si="305"/>
        <v>-5.562519929887439</v>
      </c>
      <c r="DQ148" s="140">
        <f t="shared" ca="1" si="305"/>
        <v>-6.9373172082938872</v>
      </c>
      <c r="EL148" s="128">
        <v>523</v>
      </c>
      <c r="EM148" s="237">
        <f ca="1">IF(Calculator!$C$3,OFFSET('SPD Library'!B148,0,Calculator!$C$3-1),Calculator!C149)</f>
        <v>0.25458999999999998</v>
      </c>
      <c r="EN148" s="127">
        <f ca="1">RefCalc!B148</f>
        <v>0.75952858487733499</v>
      </c>
      <c r="EO148" s="127">
        <f ca="1">RefCalc!F148</f>
        <v>0.99751562524392634</v>
      </c>
    </row>
    <row r="149" spans="21:145" ht="13.5" customHeight="1">
      <c r="U149" s="141"/>
      <c r="V149" s="142"/>
      <c r="EL149" s="128">
        <v>524</v>
      </c>
      <c r="EM149" s="237">
        <f ca="1">IF(Calculator!$C$3,OFFSET('SPD Library'!B149,0,Calculator!$C$3-1),Calculator!C150)</f>
        <v>0.25380999999999998</v>
      </c>
      <c r="EN149" s="127">
        <f ca="1">RefCalc!B149</f>
        <v>0.75720157951104283</v>
      </c>
      <c r="EO149" s="127">
        <f ca="1">RefCalc!F149</f>
        <v>1.0003510512429359</v>
      </c>
    </row>
    <row r="150" spans="21:145" ht="13.5" customHeight="1">
      <c r="U150" s="141"/>
      <c r="V150" s="142"/>
      <c r="EL150" s="128">
        <v>525</v>
      </c>
      <c r="EM150" s="237">
        <f ca="1">IF(Calculator!$C$3,OFFSET('SPD Library'!B150,0,Calculator!$C$3-1),Calculator!C151)</f>
        <v>0.25302999999999998</v>
      </c>
      <c r="EN150" s="127">
        <f ca="1">RefCalc!B150</f>
        <v>0.75487457414475068</v>
      </c>
      <c r="EO150" s="127">
        <f ca="1">RefCalc!F150</f>
        <v>1.0031864772419454</v>
      </c>
    </row>
    <row r="151" spans="21:145" ht="13.5" customHeight="1">
      <c r="U151" s="141"/>
      <c r="V151" s="142"/>
      <c r="EL151" s="128">
        <v>526</v>
      </c>
      <c r="EM151" s="237">
        <f ca="1">IF(Calculator!$C$3,OFFSET('SPD Library'!B151,0,Calculator!$C$3-1),Calculator!C152)</f>
        <v>0.25294</v>
      </c>
      <c r="EN151" s="127">
        <f ca="1">RefCalc!B151</f>
        <v>0.75460607352556319</v>
      </c>
      <c r="EO151" s="127">
        <f ca="1">RefCalc!F151</f>
        <v>1.0060219032409545</v>
      </c>
    </row>
    <row r="152" spans="21:145" ht="13.5" customHeight="1">
      <c r="U152" s="141"/>
      <c r="V152" s="142"/>
      <c r="EL152" s="128">
        <v>527</v>
      </c>
      <c r="EM152" s="237">
        <f ca="1">IF(Calculator!$C$3,OFFSET('SPD Library'!B152,0,Calculator!$C$3-1),Calculator!C153)</f>
        <v>0.25285000000000002</v>
      </c>
      <c r="EN152" s="127">
        <f ca="1">RefCalc!B152</f>
        <v>0.75433757290637571</v>
      </c>
      <c r="EO152" s="127">
        <f ca="1">RefCalc!F152</f>
        <v>1.0088573292399645</v>
      </c>
    </row>
    <row r="153" spans="21:145" ht="13.5" customHeight="1">
      <c r="U153" s="141"/>
      <c r="V153" s="142"/>
      <c r="EL153" s="128">
        <v>528</v>
      </c>
      <c r="EM153" s="237">
        <f ca="1">IF(Calculator!$C$3,OFFSET('SPD Library'!B153,0,Calculator!$C$3-1),Calculator!C154)</f>
        <v>0.25275999999999998</v>
      </c>
      <c r="EN153" s="127">
        <f ca="1">RefCalc!B153</f>
        <v>0.754069072287188</v>
      </c>
      <c r="EO153" s="127">
        <f ca="1">RefCalc!F153</f>
        <v>1.0116927552389738</v>
      </c>
    </row>
    <row r="154" spans="21:145" ht="13.5" customHeight="1">
      <c r="U154" s="141"/>
      <c r="V154" s="142"/>
      <c r="EL154" s="128">
        <v>529</v>
      </c>
      <c r="EM154" s="237">
        <f ca="1">IF(Calculator!$C$3,OFFSET('SPD Library'!B154,0,Calculator!$C$3-1),Calculator!C155)</f>
        <v>0.25267000000000001</v>
      </c>
      <c r="EN154" s="127">
        <f ca="1">RefCalc!B154</f>
        <v>0.75380057166800052</v>
      </c>
      <c r="EO154" s="127">
        <f ca="1">RefCalc!F154</f>
        <v>1.0145281812379832</v>
      </c>
    </row>
    <row r="155" spans="21:145" ht="13.5" customHeight="1">
      <c r="U155" s="141"/>
      <c r="V155" s="142"/>
      <c r="EL155" s="128">
        <v>530</v>
      </c>
      <c r="EM155" s="237">
        <f ca="1">IF(Calculator!$C$3,OFFSET('SPD Library'!B155,0,Calculator!$C$3-1),Calculator!C156)</f>
        <v>0.25258000000000003</v>
      </c>
      <c r="EN155" s="127">
        <f ca="1">RefCalc!B155</f>
        <v>0.75353207104881303</v>
      </c>
      <c r="EO155" s="127">
        <f ca="1">RefCalc!F155</f>
        <v>1.0173636072369925</v>
      </c>
    </row>
    <row r="156" spans="21:145" ht="13.5" customHeight="1">
      <c r="U156" s="141"/>
      <c r="V156" s="142"/>
      <c r="EL156" s="128">
        <v>531</v>
      </c>
      <c r="EM156" s="237">
        <f ca="1">IF(Calculator!$C$3,OFFSET('SPD Library'!B156,0,Calculator!$C$3-1),Calculator!C157)</f>
        <v>0.25325999999999999</v>
      </c>
      <c r="EN156" s="127">
        <f ca="1">RefCalc!B156</f>
        <v>0.75556074239378557</v>
      </c>
      <c r="EO156" s="127">
        <f ca="1">RefCalc!F156</f>
        <v>1.0143286113126708</v>
      </c>
    </row>
    <row r="157" spans="21:145" ht="13.5" customHeight="1">
      <c r="U157" s="141"/>
      <c r="V157" s="142"/>
      <c r="EL157" s="128">
        <v>532</v>
      </c>
      <c r="EM157" s="237">
        <f ca="1">IF(Calculator!$C$3,OFFSET('SPD Library'!B157,0,Calculator!$C$3-1),Calculator!C158)</f>
        <v>0.25395000000000001</v>
      </c>
      <c r="EN157" s="127">
        <f ca="1">RefCalc!B157</f>
        <v>0.75761924714089024</v>
      </c>
      <c r="EO157" s="127">
        <f ca="1">RefCalc!F157</f>
        <v>1.0112936153883485</v>
      </c>
    </row>
    <row r="158" spans="21:145" ht="13.5" customHeight="1">
      <c r="U158" s="141"/>
      <c r="V158" s="142"/>
      <c r="EL158" s="128">
        <v>533</v>
      </c>
      <c r="EM158" s="237">
        <f ca="1">IF(Calculator!$C$3,OFFSET('SPD Library'!B158,0,Calculator!$C$3-1),Calculator!C159)</f>
        <v>0.25463999999999998</v>
      </c>
      <c r="EN158" s="127">
        <f ca="1">RefCalc!B158</f>
        <v>0.7596777518879948</v>
      </c>
      <c r="EO158" s="127">
        <f ca="1">RefCalc!F158</f>
        <v>1.0082586194640264</v>
      </c>
    </row>
    <row r="159" spans="21:145" ht="13.5" customHeight="1">
      <c r="U159" s="141"/>
      <c r="V159" s="142"/>
      <c r="EL159" s="128">
        <v>534</v>
      </c>
      <c r="EM159" s="237">
        <f ca="1">IF(Calculator!$C$3,OFFSET('SPD Library'!B159,0,Calculator!$C$3-1),Calculator!C160)</f>
        <v>0.25531999999999999</v>
      </c>
      <c r="EN159" s="127">
        <f ca="1">RefCalc!B159</f>
        <v>0.76170642323296744</v>
      </c>
      <c r="EO159" s="127">
        <f ca="1">RefCalc!F159</f>
        <v>1.0052236235397043</v>
      </c>
    </row>
    <row r="160" spans="21:145" ht="13.5" customHeight="1">
      <c r="U160" s="141"/>
      <c r="V160" s="142"/>
      <c r="EL160" s="128">
        <v>535</v>
      </c>
      <c r="EM160" s="237">
        <f ca="1">IF(Calculator!$C$3,OFFSET('SPD Library'!B160,0,Calculator!$C$3-1),Calculator!C161)</f>
        <v>0.25601000000000002</v>
      </c>
      <c r="EN160" s="127">
        <f ca="1">RefCalc!B160</f>
        <v>0.76376492798007212</v>
      </c>
      <c r="EO160" s="127">
        <f ca="1">RefCalc!F160</f>
        <v>1.0021886276153822</v>
      </c>
    </row>
    <row r="161" spans="21:145" ht="13.5" customHeight="1">
      <c r="U161" s="141"/>
      <c r="V161" s="142"/>
      <c r="EL161" s="128">
        <v>536</v>
      </c>
      <c r="EM161" s="237">
        <f ca="1">IF(Calculator!$C$3,OFFSET('SPD Library'!B161,0,Calculator!$C$3-1),Calculator!C162)</f>
        <v>0.25761000000000001</v>
      </c>
      <c r="EN161" s="127">
        <f ca="1">RefCalc!B161</f>
        <v>0.76853827232118421</v>
      </c>
      <c r="EO161" s="127">
        <f ca="1">RefCalc!F161</f>
        <v>0.99915363169106008</v>
      </c>
    </row>
    <row r="162" spans="21:145" ht="13.5" customHeight="1">
      <c r="U162" s="141"/>
      <c r="V162" s="142"/>
      <c r="EL162" s="128">
        <v>537</v>
      </c>
      <c r="EM162" s="237">
        <f ca="1">IF(Calculator!$C$3,OFFSET('SPD Library'!B162,0,Calculator!$C$3-1),Calculator!C163)</f>
        <v>0.25922000000000001</v>
      </c>
      <c r="EN162" s="127">
        <f ca="1">RefCalc!B162</f>
        <v>0.77334145006442834</v>
      </c>
      <c r="EO162" s="127">
        <f ca="1">RefCalc!F162</f>
        <v>0.99611863576673787</v>
      </c>
    </row>
    <row r="163" spans="21:145" ht="13.5" customHeight="1">
      <c r="U163" s="141"/>
      <c r="V163" s="142"/>
      <c r="EL163" s="128">
        <v>538</v>
      </c>
      <c r="EM163" s="237">
        <f ca="1">IF(Calculator!$C$3,OFFSET('SPD Library'!B163,0,Calculator!$C$3-1),Calculator!C164)</f>
        <v>0.26082</v>
      </c>
      <c r="EN163" s="127">
        <f ca="1">RefCalc!B163</f>
        <v>0.77811479440554032</v>
      </c>
      <c r="EO163" s="127">
        <f ca="1">RefCalc!F163</f>
        <v>0.99308363984241599</v>
      </c>
    </row>
    <row r="164" spans="21:145" ht="13.5" customHeight="1">
      <c r="U164" s="141"/>
      <c r="V164" s="142"/>
      <c r="EL164" s="128">
        <v>539</v>
      </c>
      <c r="EM164" s="237">
        <f ca="1">IF(Calculator!$C$3,OFFSET('SPD Library'!B164,0,Calculator!$C$3-1),Calculator!C165)</f>
        <v>0.26241999999999999</v>
      </c>
      <c r="EN164" s="127">
        <f ca="1">RefCalc!B164</f>
        <v>0.78288813874665253</v>
      </c>
      <c r="EO164" s="127">
        <f ca="1">RefCalc!F164</f>
        <v>0.99004864391809377</v>
      </c>
    </row>
    <row r="165" spans="21:145" ht="13.5" customHeight="1">
      <c r="U165" s="141"/>
      <c r="V165" s="142"/>
      <c r="EL165" s="128">
        <v>540</v>
      </c>
      <c r="EM165" s="237">
        <f ca="1">IF(Calculator!$C$3,OFFSET('SPD Library'!B165,0,Calculator!$C$3-1),Calculator!C166)</f>
        <v>0.26402999999999999</v>
      </c>
      <c r="EN165" s="127">
        <f ca="1">RefCalc!B165</f>
        <v>0.78769131648989654</v>
      </c>
      <c r="EO165" s="127">
        <f ca="1">RefCalc!F165</f>
        <v>0.98701364799377167</v>
      </c>
    </row>
    <row r="166" spans="21:145" ht="13.5" customHeight="1">
      <c r="U166" s="141"/>
      <c r="V166" s="142"/>
      <c r="EL166" s="128">
        <v>541</v>
      </c>
      <c r="EM166" s="237">
        <f ca="1">IF(Calculator!$C$3,OFFSET('SPD Library'!B166,0,Calculator!$C$3-1),Calculator!C167)</f>
        <v>0.33826000000000001</v>
      </c>
      <c r="EN166" s="127">
        <f ca="1">RefCalc!B166</f>
        <v>1.0091446605153673</v>
      </c>
      <c r="EO166" s="127">
        <f ca="1">RefCalc!F166</f>
        <v>0.98675641569115657</v>
      </c>
    </row>
    <row r="167" spans="21:145" ht="13.5" customHeight="1">
      <c r="U167" s="141"/>
      <c r="V167" s="142"/>
      <c r="EL167" s="128">
        <v>542</v>
      </c>
      <c r="EM167" s="237">
        <f ca="1">IF(Calculator!$C$3,OFFSET('SPD Library'!B167,0,Calculator!$C$3-1),Calculator!C168)</f>
        <v>0.41249999999999998</v>
      </c>
      <c r="EN167" s="127">
        <f ca="1">RefCalc!B167</f>
        <v>1.2306278379429698</v>
      </c>
      <c r="EO167" s="127">
        <f ca="1">RefCalc!F167</f>
        <v>0.98649918338854159</v>
      </c>
    </row>
    <row r="168" spans="21:145" ht="13.5" customHeight="1">
      <c r="U168" s="141"/>
      <c r="V168" s="142"/>
      <c r="EL168" s="128">
        <v>543</v>
      </c>
      <c r="EM168" s="237">
        <f ca="1">IF(Calculator!$C$3,OFFSET('SPD Library'!B168,0,Calculator!$C$3-1),Calculator!C169)</f>
        <v>0.48674000000000001</v>
      </c>
      <c r="EN168" s="127">
        <f ca="1">RefCalc!B168</f>
        <v>1.4521110153705725</v>
      </c>
      <c r="EO168" s="127">
        <f ca="1">RefCalc!F168</f>
        <v>0.98624195108592638</v>
      </c>
    </row>
    <row r="169" spans="21:145" ht="13.5" customHeight="1">
      <c r="U169" s="141"/>
      <c r="V169" s="142"/>
      <c r="EL169" s="128">
        <v>544</v>
      </c>
      <c r="EM169" s="237">
        <f ca="1">IF(Calculator!$C$3,OFFSET('SPD Library'!B169,0,Calculator!$C$3-1),Calculator!C170)</f>
        <v>0.56098000000000003</v>
      </c>
      <c r="EN169" s="127">
        <f ca="1">RefCalc!B169</f>
        <v>1.6735941927981752</v>
      </c>
      <c r="EO169" s="127">
        <f ca="1">RefCalc!F169</f>
        <v>0.98598471878331129</v>
      </c>
    </row>
    <row r="170" spans="21:145" ht="13.5" customHeight="1">
      <c r="U170" s="141"/>
      <c r="V170" s="142"/>
      <c r="EL170" s="128">
        <v>545</v>
      </c>
      <c r="EM170" s="237">
        <f ca="1">IF(Calculator!$C$3,OFFSET('SPD Library'!B170,0,Calculator!$C$3-1),Calculator!C171)</f>
        <v>0.63522000000000001</v>
      </c>
      <c r="EN170" s="127">
        <f ca="1">RefCalc!B170</f>
        <v>1.8950773702257777</v>
      </c>
      <c r="EO170" s="127">
        <f ca="1">RefCalc!F170</f>
        <v>0.98572748648069619</v>
      </c>
    </row>
    <row r="171" spans="21:145" ht="13.5" customHeight="1">
      <c r="U171" s="141"/>
      <c r="V171" s="142"/>
      <c r="EL171" s="128">
        <v>546</v>
      </c>
      <c r="EM171" s="237">
        <f ca="1">IF(Calculator!$C$3,OFFSET('SPD Library'!B171,0,Calculator!$C$3-1),Calculator!C172)</f>
        <v>0.58626</v>
      </c>
      <c r="EN171" s="127">
        <f ca="1">RefCalc!B171</f>
        <v>1.7490130333877467</v>
      </c>
      <c r="EO171" s="127">
        <f ca="1">RefCalc!F171</f>
        <v>0.9854702541780811</v>
      </c>
    </row>
    <row r="172" spans="21:145" ht="13.5" customHeight="1">
      <c r="U172" s="141"/>
      <c r="V172" s="142"/>
      <c r="EL172" s="128">
        <v>547</v>
      </c>
      <c r="EM172" s="237">
        <f ca="1">IF(Calculator!$C$3,OFFSET('SPD Library'!B172,0,Calculator!$C$3-1),Calculator!C173)</f>
        <v>0.5373</v>
      </c>
      <c r="EN172" s="127">
        <f ca="1">RefCalc!B172</f>
        <v>1.6029486965497157</v>
      </c>
      <c r="EO172" s="127">
        <f ca="1">RefCalc!F172</f>
        <v>0.98521302187546589</v>
      </c>
    </row>
    <row r="173" spans="21:145" ht="13.5" customHeight="1">
      <c r="U173" s="141"/>
      <c r="V173" s="142"/>
      <c r="EL173" s="128">
        <v>548</v>
      </c>
      <c r="EM173" s="237">
        <f ca="1">IF(Calculator!$C$3,OFFSET('SPD Library'!B173,0,Calculator!$C$3-1),Calculator!C174)</f>
        <v>0.48834</v>
      </c>
      <c r="EN173" s="127">
        <f ca="1">RefCalc!B173</f>
        <v>1.4568843597116847</v>
      </c>
      <c r="EO173" s="127">
        <f ca="1">RefCalc!F173</f>
        <v>0.9849557895728509</v>
      </c>
    </row>
    <row r="174" spans="21:145" ht="13.5" customHeight="1">
      <c r="U174" s="141"/>
      <c r="V174" s="142"/>
      <c r="EL174" s="128">
        <v>549</v>
      </c>
      <c r="EM174" s="237">
        <f ca="1">IF(Calculator!$C$3,OFFSET('SPD Library'!B174,0,Calculator!$C$3-1),Calculator!C175)</f>
        <v>0.43939</v>
      </c>
      <c r="EN174" s="127">
        <f ca="1">RefCalc!B174</f>
        <v>1.3108498562757855</v>
      </c>
      <c r="EO174" s="127">
        <f ca="1">RefCalc!F174</f>
        <v>0.9846985572702357</v>
      </c>
    </row>
    <row r="175" spans="21:145" ht="13.5" customHeight="1">
      <c r="U175" s="141"/>
      <c r="V175" s="142"/>
      <c r="EL175" s="128">
        <v>550</v>
      </c>
      <c r="EM175" s="237">
        <f ca="1">IF(Calculator!$C$3,OFFSET('SPD Library'!B175,0,Calculator!$C$3-1),Calculator!C176)</f>
        <v>0.39043</v>
      </c>
      <c r="EN175" s="127">
        <f ca="1">RefCalc!B175</f>
        <v>1.1647855194377545</v>
      </c>
      <c r="EO175" s="127">
        <f ca="1">RefCalc!F175</f>
        <v>0.98444132496762071</v>
      </c>
    </row>
    <row r="176" spans="21:145" ht="13.5" customHeight="1">
      <c r="U176" s="141"/>
      <c r="V176" s="142"/>
      <c r="EL176" s="128">
        <v>551</v>
      </c>
      <c r="EM176" s="237">
        <f ca="1">IF(Calculator!$C$3,OFFSET('SPD Library'!B176,0,Calculator!$C$3-1),Calculator!C177)</f>
        <v>0.37440000000000001</v>
      </c>
      <c r="EN176" s="127">
        <f ca="1">RefCalc!B176</f>
        <v>1.1169625758202375</v>
      </c>
      <c r="EO176" s="127">
        <f ca="1">RefCalc!F176</f>
        <v>0.98068113139130453</v>
      </c>
    </row>
    <row r="177" spans="21:145" ht="13.5" customHeight="1">
      <c r="U177" s="141"/>
      <c r="V177" s="142"/>
      <c r="EL177" s="128">
        <v>552</v>
      </c>
      <c r="EM177" s="237">
        <f ca="1">IF(Calculator!$C$3,OFFSET('SPD Library'!B177,0,Calculator!$C$3-1),Calculator!C178)</f>
        <v>0.35837000000000002</v>
      </c>
      <c r="EN177" s="127">
        <f ca="1">RefCalc!B177</f>
        <v>1.0691396322027205</v>
      </c>
      <c r="EO177" s="127">
        <f ca="1">RefCalc!F177</f>
        <v>0.97692093781498801</v>
      </c>
    </row>
    <row r="178" spans="21:145" ht="13.5" customHeight="1">
      <c r="U178" s="141"/>
      <c r="V178" s="142"/>
      <c r="EL178" s="128">
        <v>553</v>
      </c>
      <c r="EM178" s="237">
        <f ca="1">IF(Calculator!$C$3,OFFSET('SPD Library'!B178,0,Calculator!$C$3-1),Calculator!C179)</f>
        <v>0.34233999999999998</v>
      </c>
      <c r="EN178" s="127">
        <f ca="1">RefCalc!B178</f>
        <v>1.0213166885852032</v>
      </c>
      <c r="EO178" s="127">
        <f ca="1">RefCalc!F178</f>
        <v>0.97316074423867194</v>
      </c>
    </row>
    <row r="179" spans="21:145" ht="13.5" customHeight="1">
      <c r="U179" s="141"/>
      <c r="V179" s="142"/>
      <c r="EL179" s="128">
        <v>554</v>
      </c>
      <c r="EM179" s="237">
        <f ca="1">IF(Calculator!$C$3,OFFSET('SPD Library'!B179,0,Calculator!$C$3-1),Calculator!C180)</f>
        <v>0.32630999999999999</v>
      </c>
      <c r="EN179" s="127">
        <f ca="1">RefCalc!B179</f>
        <v>0.97349374496768604</v>
      </c>
      <c r="EO179" s="127">
        <f ca="1">RefCalc!F179</f>
        <v>0.96940055066235564</v>
      </c>
    </row>
    <row r="180" spans="21:145" ht="13.5" customHeight="1">
      <c r="U180" s="141"/>
      <c r="V180" s="142"/>
      <c r="EL180" s="128">
        <v>555</v>
      </c>
      <c r="EM180" s="237">
        <f ca="1">IF(Calculator!$C$3,OFFSET('SPD Library'!B180,0,Calculator!$C$3-1),Calculator!C181)</f>
        <v>0.31028</v>
      </c>
      <c r="EN180" s="127">
        <f ca="1">RefCalc!B180</f>
        <v>0.92567080135016899</v>
      </c>
      <c r="EO180" s="127">
        <f ca="1">RefCalc!F180</f>
        <v>0.96564035708603924</v>
      </c>
    </row>
    <row r="181" spans="21:145" ht="13.5" customHeight="1">
      <c r="U181" s="141"/>
      <c r="V181" s="142"/>
      <c r="EL181" s="128">
        <v>556</v>
      </c>
      <c r="EM181" s="237">
        <f ca="1">IF(Calculator!$C$3,OFFSET('SPD Library'!B181,0,Calculator!$C$3-1),Calculator!C182)</f>
        <v>0.31385000000000002</v>
      </c>
      <c r="EN181" s="127">
        <f ca="1">RefCalc!B181</f>
        <v>0.93632132591127548</v>
      </c>
      <c r="EO181" s="127">
        <f ca="1">RefCalc!F181</f>
        <v>0.96188016350972294</v>
      </c>
    </row>
    <row r="182" spans="21:145" ht="13.5" customHeight="1">
      <c r="U182" s="141"/>
      <c r="V182" s="142"/>
      <c r="EL182" s="128">
        <v>557</v>
      </c>
      <c r="EM182" s="237">
        <f ca="1">IF(Calculator!$C$3,OFFSET('SPD Library'!B182,0,Calculator!$C$3-1),Calculator!C183)</f>
        <v>0.31742999999999999</v>
      </c>
      <c r="EN182" s="127">
        <f ca="1">RefCalc!B182</f>
        <v>0.94700168387451367</v>
      </c>
      <c r="EO182" s="127">
        <f ca="1">RefCalc!F182</f>
        <v>0.95811996993340687</v>
      </c>
    </row>
    <row r="183" spans="21:145" ht="13.5" customHeight="1">
      <c r="U183" s="141"/>
      <c r="V183" s="142"/>
      <c r="EL183" s="128">
        <v>558</v>
      </c>
      <c r="EM183" s="237">
        <f ca="1">IF(Calculator!$C$3,OFFSET('SPD Library'!B183,0,Calculator!$C$3-1),Calculator!C184)</f>
        <v>0.32100000000000001</v>
      </c>
      <c r="EN183" s="127">
        <f ca="1">RefCalc!B183</f>
        <v>0.95765220843562027</v>
      </c>
      <c r="EO183" s="127">
        <f ca="1">RefCalc!F183</f>
        <v>0.95435977635709057</v>
      </c>
    </row>
    <row r="184" spans="21:145" ht="13.5" customHeight="1">
      <c r="U184" s="141"/>
      <c r="V184" s="142"/>
      <c r="EL184" s="128">
        <v>559</v>
      </c>
      <c r="EM184" s="237">
        <f ca="1">IF(Calculator!$C$3,OFFSET('SPD Library'!B184,0,Calculator!$C$3-1),Calculator!C185)</f>
        <v>0.32457000000000003</v>
      </c>
      <c r="EN184" s="127">
        <f ca="1">RefCalc!B184</f>
        <v>0.96830273299672676</v>
      </c>
      <c r="EO184" s="127">
        <f ca="1">RefCalc!F184</f>
        <v>0.95059958278077428</v>
      </c>
    </row>
    <row r="185" spans="21:145" ht="13.5" customHeight="1">
      <c r="U185" s="141"/>
      <c r="V185" s="142"/>
      <c r="EL185" s="128">
        <v>560</v>
      </c>
      <c r="EM185" s="237">
        <f ca="1">IF(Calculator!$C$3,OFFSET('SPD Library'!B185,0,Calculator!$C$3-1),Calculator!C186)</f>
        <v>0.32813999999999999</v>
      </c>
      <c r="EN185" s="127">
        <f ca="1">RefCalc!B185</f>
        <v>0.97895325755783302</v>
      </c>
      <c r="EO185" s="127">
        <f ca="1">RefCalc!F185</f>
        <v>0.94683938920445787</v>
      </c>
    </row>
    <row r="186" spans="21:145" ht="13.5" customHeight="1">
      <c r="U186" s="141"/>
      <c r="V186" s="142"/>
      <c r="EL186" s="128">
        <v>561</v>
      </c>
      <c r="EM186" s="237">
        <f ca="1">IF(Calculator!$C$3,OFFSET('SPD Library'!B186,0,Calculator!$C$3-1),Calculator!C187)</f>
        <v>0.33126</v>
      </c>
      <c r="EN186" s="127">
        <f ca="1">RefCalc!B186</f>
        <v>0.98826127902300176</v>
      </c>
      <c r="EO186" s="127">
        <f ca="1">RefCalc!F186</f>
        <v>0.94342725189871268</v>
      </c>
    </row>
    <row r="187" spans="21:145" ht="13.5" customHeight="1">
      <c r="U187" s="141"/>
      <c r="V187" s="142"/>
      <c r="EL187" s="128">
        <v>562</v>
      </c>
      <c r="EM187" s="237">
        <f ca="1">IF(Calculator!$C$3,OFFSET('SPD Library'!B187,0,Calculator!$C$3-1),Calculator!C188)</f>
        <v>0.33437</v>
      </c>
      <c r="EN187" s="127">
        <f ca="1">RefCalc!B187</f>
        <v>0.99753946708603847</v>
      </c>
      <c r="EO187" s="127">
        <f ca="1">RefCalc!F187</f>
        <v>0.94001511459296783</v>
      </c>
    </row>
    <row r="188" spans="21:145" ht="13.5" customHeight="1">
      <c r="U188" s="141"/>
      <c r="V188" s="142"/>
      <c r="EL188" s="128">
        <v>563</v>
      </c>
      <c r="EM188" s="237">
        <f ca="1">IF(Calculator!$C$3,OFFSET('SPD Library'!B188,0,Calculator!$C$3-1),Calculator!C189)</f>
        <v>0.33749000000000001</v>
      </c>
      <c r="EN188" s="127">
        <f ca="1">RefCalc!B188</f>
        <v>1.0068474885512071</v>
      </c>
      <c r="EO188" s="127">
        <f ca="1">RefCalc!F188</f>
        <v>0.93660297728722264</v>
      </c>
    </row>
    <row r="189" spans="21:145" ht="13.5" customHeight="1">
      <c r="U189" s="141"/>
      <c r="V189" s="142"/>
      <c r="EL189" s="128">
        <v>564</v>
      </c>
      <c r="EM189" s="237">
        <f ca="1">IF(Calculator!$C$3,OFFSET('SPD Library'!B189,0,Calculator!$C$3-1),Calculator!C190)</f>
        <v>0.34060000000000001</v>
      </c>
      <c r="EN189" s="127">
        <f ca="1">RefCalc!B189</f>
        <v>1.0161256766142439</v>
      </c>
      <c r="EO189" s="127">
        <f ca="1">RefCalc!F189</f>
        <v>0.93319083998147767</v>
      </c>
    </row>
    <row r="190" spans="21:145" ht="13.5" customHeight="1">
      <c r="U190" s="141"/>
      <c r="V190" s="142"/>
      <c r="EL190" s="128">
        <v>565</v>
      </c>
      <c r="EM190" s="237">
        <f ca="1">IF(Calculator!$C$3,OFFSET('SPD Library'!B190,0,Calculator!$C$3-1),Calculator!C191)</f>
        <v>0.34371000000000002</v>
      </c>
      <c r="EN190" s="127">
        <f ca="1">RefCalc!B190</f>
        <v>1.0254038646772805</v>
      </c>
      <c r="EO190" s="127">
        <f ca="1">RefCalc!F190</f>
        <v>0.92977870267573259</v>
      </c>
    </row>
    <row r="191" spans="21:145" ht="13.5" customHeight="1">
      <c r="U191" s="141"/>
      <c r="V191" s="142"/>
      <c r="EL191" s="128">
        <v>566</v>
      </c>
      <c r="EM191" s="237">
        <f ca="1">IF(Calculator!$C$3,OFFSET('SPD Library'!B191,0,Calculator!$C$3-1),Calculator!C192)</f>
        <v>0.34605000000000002</v>
      </c>
      <c r="EN191" s="127">
        <f ca="1">RefCalc!B191</f>
        <v>1.0323848807761569</v>
      </c>
      <c r="EO191" s="127">
        <f ca="1">RefCalc!F191</f>
        <v>0.9263665653699874</v>
      </c>
    </row>
    <row r="192" spans="21:145" ht="13.5" customHeight="1">
      <c r="U192" s="141"/>
      <c r="V192" s="142"/>
      <c r="EL192" s="128">
        <v>567</v>
      </c>
      <c r="EM192" s="237">
        <f ca="1">IF(Calculator!$C$3,OFFSET('SPD Library'!B192,0,Calculator!$C$3-1),Calculator!C193)</f>
        <v>0.34838999999999998</v>
      </c>
      <c r="EN192" s="127">
        <f ca="1">RefCalc!B192</f>
        <v>1.0393658968750334</v>
      </c>
      <c r="EO192" s="127">
        <f ca="1">RefCalc!F192</f>
        <v>0.92295442806424255</v>
      </c>
    </row>
    <row r="193" spans="21:145" ht="13.5" customHeight="1">
      <c r="U193" s="141"/>
      <c r="V193" s="142"/>
      <c r="EL193" s="128">
        <v>568</v>
      </c>
      <c r="EM193" s="237">
        <f ca="1">IF(Calculator!$C$3,OFFSET('SPD Library'!B193,0,Calculator!$C$3-1),Calculator!C194)</f>
        <v>0.35071999999999998</v>
      </c>
      <c r="EN193" s="127">
        <f ca="1">RefCalc!B193</f>
        <v>1.046317079571778</v>
      </c>
      <c r="EO193" s="127">
        <f ca="1">RefCalc!F193</f>
        <v>0.91954229075849736</v>
      </c>
    </row>
    <row r="194" spans="21:145" ht="13.5" customHeight="1">
      <c r="U194" s="141"/>
      <c r="V194" s="142"/>
      <c r="EL194" s="128">
        <v>569</v>
      </c>
      <c r="EM194" s="237">
        <f ca="1">IF(Calculator!$C$3,OFFSET('SPD Library'!B194,0,Calculator!$C$3-1),Calculator!C195)</f>
        <v>0.35305999999999998</v>
      </c>
      <c r="EN194" s="127">
        <f ca="1">RefCalc!B194</f>
        <v>1.0532980956706544</v>
      </c>
      <c r="EO194" s="127">
        <f ca="1">RefCalc!F194</f>
        <v>0.91613015345275228</v>
      </c>
    </row>
    <row r="195" spans="21:145" ht="13.5" customHeight="1">
      <c r="U195" s="141"/>
      <c r="V195" s="142"/>
      <c r="EL195" s="128">
        <v>570</v>
      </c>
      <c r="EM195" s="237">
        <f ca="1">IF(Calculator!$C$3,OFFSET('SPD Library'!B195,0,Calculator!$C$3-1),Calculator!C196)</f>
        <v>0.35538999999999998</v>
      </c>
      <c r="EN195" s="127">
        <f ca="1">RefCalc!B195</f>
        <v>1.0602492783673989</v>
      </c>
      <c r="EO195" s="127">
        <f ca="1">RefCalc!F195</f>
        <v>0.91271801614700743</v>
      </c>
    </row>
    <row r="196" spans="21:145" ht="13.5" customHeight="1">
      <c r="U196" s="141"/>
      <c r="V196" s="142"/>
      <c r="EL196" s="128">
        <v>571</v>
      </c>
      <c r="EM196" s="237">
        <f ca="1">IF(Calculator!$C$3,OFFSET('SPD Library'!B196,0,Calculator!$C$3-1),Calculator!C197)</f>
        <v>0.36808000000000002</v>
      </c>
      <c r="EN196" s="127">
        <f ca="1">RefCalc!B196</f>
        <v>1.0981078656728447</v>
      </c>
      <c r="EO196" s="127">
        <f ca="1">RefCalc!F196</f>
        <v>0.91227176043290648</v>
      </c>
    </row>
    <row r="197" spans="21:145" ht="13.5" customHeight="1">
      <c r="U197" s="141"/>
      <c r="V197" s="142"/>
      <c r="EL197" s="128">
        <v>572</v>
      </c>
      <c r="EM197" s="237">
        <f ca="1">IF(Calculator!$C$3,OFFSET('SPD Library'!B197,0,Calculator!$C$3-1),Calculator!C198)</f>
        <v>0.38077</v>
      </c>
      <c r="EN197" s="127">
        <f ca="1">RefCalc!B197</f>
        <v>1.13596645297829</v>
      </c>
      <c r="EO197" s="127">
        <f ca="1">RefCalc!F197</f>
        <v>0.91182550471880575</v>
      </c>
    </row>
    <row r="198" spans="21:145" ht="13.5" customHeight="1">
      <c r="U198" s="141"/>
      <c r="V198" s="142"/>
      <c r="EL198" s="128">
        <v>573</v>
      </c>
      <c r="EM198" s="237">
        <f ca="1">IF(Calculator!$C$3,OFFSET('SPD Library'!B198,0,Calculator!$C$3-1),Calculator!C199)</f>
        <v>0.39345000000000002</v>
      </c>
      <c r="EN198" s="127">
        <f ca="1">RefCalc!B198</f>
        <v>1.1737952068816038</v>
      </c>
      <c r="EO198" s="127">
        <f ca="1">RefCalc!F198</f>
        <v>0.91137924900470524</v>
      </c>
    </row>
    <row r="199" spans="21:145" ht="13.5" customHeight="1">
      <c r="U199" s="141"/>
      <c r="V199" s="142"/>
      <c r="EL199" s="128">
        <v>574</v>
      </c>
      <c r="EM199" s="237">
        <f ca="1">IF(Calculator!$C$3,OFFSET('SPD Library'!B199,0,Calculator!$C$3-1),Calculator!C200)</f>
        <v>0.40614</v>
      </c>
      <c r="EN199" s="127">
        <f ca="1">RefCalc!B199</f>
        <v>1.2116537941870491</v>
      </c>
      <c r="EO199" s="127">
        <f ca="1">RefCalc!F199</f>
        <v>0.91093299329060451</v>
      </c>
    </row>
    <row r="200" spans="21:145" ht="13.5" customHeight="1">
      <c r="U200" s="141"/>
      <c r="V200" s="142"/>
      <c r="EL200" s="128">
        <v>575</v>
      </c>
      <c r="EM200" s="237">
        <f ca="1">IF(Calculator!$C$3,OFFSET('SPD Library'!B200,0,Calculator!$C$3-1),Calculator!C201)</f>
        <v>0.41882000000000003</v>
      </c>
      <c r="EN200" s="127">
        <f ca="1">RefCalc!B200</f>
        <v>1.2494825480903629</v>
      </c>
      <c r="EO200" s="127">
        <f ca="1">RefCalc!F200</f>
        <v>0.910486737576504</v>
      </c>
    </row>
    <row r="201" spans="21:145" ht="13.5" customHeight="1">
      <c r="U201" s="141"/>
      <c r="V201" s="142"/>
      <c r="EL201" s="128">
        <v>576</v>
      </c>
      <c r="EM201" s="237">
        <f ca="1">IF(Calculator!$C$3,OFFSET('SPD Library'!B201,0,Calculator!$C$3-1),Calculator!C202)</f>
        <v>0.42459000000000002</v>
      </c>
      <c r="EN201" s="127">
        <f ca="1">RefCalc!B201</f>
        <v>1.2666964211204985</v>
      </c>
      <c r="EO201" s="127">
        <f ca="1">RefCalc!F201</f>
        <v>0.91004048186240327</v>
      </c>
    </row>
    <row r="202" spans="21:145" ht="13.5" customHeight="1">
      <c r="U202" s="141"/>
      <c r="V202" s="142"/>
      <c r="EL202" s="128">
        <v>577</v>
      </c>
      <c r="EM202" s="237">
        <f ca="1">IF(Calculator!$C$3,OFFSET('SPD Library'!B202,0,Calculator!$C$3-1),Calculator!C203)</f>
        <v>0.43036000000000002</v>
      </c>
      <c r="EN202" s="127">
        <f ca="1">RefCalc!B202</f>
        <v>1.2839102941506342</v>
      </c>
      <c r="EO202" s="127">
        <f ca="1">RefCalc!F202</f>
        <v>0.90959422614830276</v>
      </c>
    </row>
    <row r="203" spans="21:145" ht="13.5" customHeight="1">
      <c r="U203" s="141"/>
      <c r="V203" s="142"/>
      <c r="EL203" s="128">
        <v>578</v>
      </c>
      <c r="EM203" s="237">
        <f ca="1">IF(Calculator!$C$3,OFFSET('SPD Library'!B203,0,Calculator!$C$3-1),Calculator!C204)</f>
        <v>0.43613000000000002</v>
      </c>
      <c r="EN203" s="127">
        <f ca="1">RefCalc!B203</f>
        <v>1.3011241671807696</v>
      </c>
      <c r="EO203" s="127">
        <f ca="1">RefCalc!F203</f>
        <v>0.90914797043420204</v>
      </c>
    </row>
    <row r="204" spans="21:145" ht="13.5" customHeight="1">
      <c r="U204" s="141"/>
      <c r="V204" s="142"/>
      <c r="EL204" s="128">
        <v>579</v>
      </c>
      <c r="EM204" s="237">
        <f ca="1">IF(Calculator!$C$3,OFFSET('SPD Library'!B204,0,Calculator!$C$3-1),Calculator!C205)</f>
        <v>0.44191000000000003</v>
      </c>
      <c r="EN204" s="127">
        <f ca="1">RefCalc!B204</f>
        <v>1.3183678736130373</v>
      </c>
      <c r="EO204" s="127">
        <f ca="1">RefCalc!F204</f>
        <v>0.90870171472010108</v>
      </c>
    </row>
    <row r="205" spans="21:145" ht="13.5" customHeight="1">
      <c r="U205" s="141"/>
      <c r="V205" s="142"/>
      <c r="EL205" s="128">
        <v>580</v>
      </c>
      <c r="EM205" s="237">
        <f ca="1">IF(Calculator!$C$3,OFFSET('SPD Library'!B205,0,Calculator!$C$3-1),Calculator!C206)</f>
        <v>0.44768000000000002</v>
      </c>
      <c r="EN205" s="127">
        <f ca="1">RefCalc!B205</f>
        <v>1.335581746643173</v>
      </c>
      <c r="EO205" s="127">
        <f ca="1">RefCalc!F205</f>
        <v>0.90825545900600035</v>
      </c>
    </row>
    <row r="206" spans="21:145" ht="13.5" customHeight="1">
      <c r="U206" s="141"/>
      <c r="V206" s="142"/>
      <c r="EL206" s="128">
        <v>581</v>
      </c>
      <c r="EM206" s="237">
        <f ca="1">IF(Calculator!$C$3,OFFSET('SPD Library'!B206,0,Calculator!$C$3-1),Calculator!C207)</f>
        <v>0.42903999999999998</v>
      </c>
      <c r="EN206" s="127">
        <f ca="1">RefCalc!B206</f>
        <v>1.2799722850692163</v>
      </c>
      <c r="EO206" s="127">
        <f ca="1">RefCalc!F206</f>
        <v>0.90155876028445503</v>
      </c>
    </row>
    <row r="207" spans="21:145" ht="13.5" customHeight="1">
      <c r="U207" s="141"/>
      <c r="V207" s="142"/>
      <c r="EL207" s="128">
        <v>582</v>
      </c>
      <c r="EM207" s="237">
        <f ca="1">IF(Calculator!$C$3,OFFSET('SPD Library'!B207,0,Calculator!$C$3-1),Calculator!C208)</f>
        <v>0.41039999999999999</v>
      </c>
      <c r="EN207" s="127">
        <f ca="1">RefCalc!B207</f>
        <v>1.2243628234952602</v>
      </c>
      <c r="EO207" s="127">
        <f ca="1">RefCalc!F207</f>
        <v>0.89486206156290959</v>
      </c>
    </row>
    <row r="208" spans="21:145" ht="13.5" customHeight="1">
      <c r="U208" s="141"/>
      <c r="V208" s="142"/>
      <c r="EL208" s="128">
        <v>583</v>
      </c>
      <c r="EM208" s="237">
        <f ca="1">IF(Calculator!$C$3,OFFSET('SPD Library'!B208,0,Calculator!$C$3-1),Calculator!C209)</f>
        <v>0.39176</v>
      </c>
      <c r="EN208" s="127">
        <f ca="1">RefCalc!B208</f>
        <v>1.168753361921304</v>
      </c>
      <c r="EO208" s="127">
        <f ca="1">RefCalc!F208</f>
        <v>0.88816536284136383</v>
      </c>
    </row>
    <row r="209" spans="21:145" ht="13.5" customHeight="1">
      <c r="U209" s="141"/>
      <c r="V209" s="142"/>
      <c r="EL209" s="128">
        <v>584</v>
      </c>
      <c r="EM209" s="237">
        <f ca="1">IF(Calculator!$C$3,OFFSET('SPD Library'!B209,0,Calculator!$C$3-1),Calculator!C210)</f>
        <v>0.37312000000000001</v>
      </c>
      <c r="EN209" s="127">
        <f ca="1">RefCalc!B209</f>
        <v>1.1131439003473476</v>
      </c>
      <c r="EO209" s="127">
        <f ca="1">RefCalc!F209</f>
        <v>0.88146866411981839</v>
      </c>
    </row>
    <row r="210" spans="21:145" ht="13.5" customHeight="1">
      <c r="U210" s="141"/>
      <c r="V210" s="142"/>
      <c r="EL210" s="128">
        <v>585</v>
      </c>
      <c r="EM210" s="237">
        <f ca="1">IF(Calculator!$C$3,OFFSET('SPD Library'!B210,0,Calculator!$C$3-1),Calculator!C211)</f>
        <v>0.35448000000000002</v>
      </c>
      <c r="EN210" s="127">
        <f ca="1">RefCalc!B210</f>
        <v>1.0575344387733914</v>
      </c>
      <c r="EO210" s="127">
        <f ca="1">RefCalc!F210</f>
        <v>0.87477196539827284</v>
      </c>
    </row>
    <row r="211" spans="21:145" ht="13.5" customHeight="1">
      <c r="U211" s="141"/>
      <c r="V211" s="142"/>
      <c r="EL211" s="128">
        <v>586</v>
      </c>
      <c r="EM211" s="237">
        <f ca="1">IF(Calculator!$C$3,OFFSET('SPD Library'!B211,0,Calculator!$C$3-1),Calculator!C212)</f>
        <v>0.35187000000000002</v>
      </c>
      <c r="EN211" s="127">
        <f ca="1">RefCalc!B211</f>
        <v>1.0497479208169525</v>
      </c>
      <c r="EO211" s="127">
        <f ca="1">RefCalc!F211</f>
        <v>0.8680752666767273</v>
      </c>
    </row>
    <row r="212" spans="21:145" ht="13.5" customHeight="1">
      <c r="U212" s="141"/>
      <c r="V212" s="142"/>
      <c r="EL212" s="128">
        <v>587</v>
      </c>
      <c r="EM212" s="237">
        <f ca="1">IF(Calculator!$C$3,OFFSET('SPD Library'!B212,0,Calculator!$C$3-1),Calculator!C213)</f>
        <v>0.34926000000000001</v>
      </c>
      <c r="EN212" s="127">
        <f ca="1">RefCalc!B212</f>
        <v>1.0419614028605131</v>
      </c>
      <c r="EO212" s="127">
        <f ca="1">RefCalc!F212</f>
        <v>0.86137856795518197</v>
      </c>
    </row>
    <row r="213" spans="21:145" ht="13.5" customHeight="1">
      <c r="U213" s="141"/>
      <c r="V213" s="142"/>
      <c r="EL213" s="128">
        <v>588</v>
      </c>
      <c r="EM213" s="237">
        <f ca="1">IF(Calculator!$C$3,OFFSET('SPD Library'!B213,0,Calculator!$C$3-1),Calculator!C214)</f>
        <v>0.34665000000000001</v>
      </c>
      <c r="EN213" s="127">
        <f ca="1">RefCalc!B213</f>
        <v>1.0341748849040739</v>
      </c>
      <c r="EO213" s="127">
        <f ca="1">RefCalc!F213</f>
        <v>0.85468186923363643</v>
      </c>
    </row>
    <row r="214" spans="21:145" ht="13.5" customHeight="1">
      <c r="U214" s="141"/>
      <c r="V214" s="142"/>
      <c r="EL214" s="128">
        <v>589</v>
      </c>
      <c r="EM214" s="237">
        <f ca="1">IF(Calculator!$C$3,OFFSET('SPD Library'!B214,0,Calculator!$C$3-1),Calculator!C215)</f>
        <v>0.34403</v>
      </c>
      <c r="EN214" s="127">
        <f ca="1">RefCalc!B214</f>
        <v>1.0263585335455028</v>
      </c>
      <c r="EO214" s="127">
        <f ca="1">RefCalc!F214</f>
        <v>0.84798517051209077</v>
      </c>
    </row>
    <row r="215" spans="21:145" ht="13.5" customHeight="1">
      <c r="U215" s="141"/>
      <c r="V215" s="142"/>
      <c r="EL215" s="128">
        <v>590</v>
      </c>
      <c r="EM215" s="237">
        <f ca="1">IF(Calculator!$C$3,OFFSET('SPD Library'!B215,0,Calculator!$C$3-1),Calculator!C216)</f>
        <v>0.34142</v>
      </c>
      <c r="EN215" s="127">
        <f ca="1">RefCalc!B215</f>
        <v>1.0185720155890639</v>
      </c>
      <c r="EO215" s="127">
        <f ca="1">RefCalc!F215</f>
        <v>0.84128847179054533</v>
      </c>
    </row>
    <row r="216" spans="21:145" ht="13.5" customHeight="1">
      <c r="U216" s="141"/>
      <c r="V216" s="142"/>
      <c r="EL216" s="128">
        <v>591</v>
      </c>
      <c r="EM216" s="237">
        <f ca="1">IF(Calculator!$C$3,OFFSET('SPD Library'!B216,0,Calculator!$C$3-1),Calculator!C217)</f>
        <v>0.33794000000000002</v>
      </c>
      <c r="EN216" s="127">
        <f ca="1">RefCalc!B216</f>
        <v>1.0081899916471448</v>
      </c>
      <c r="EO216" s="127">
        <f ca="1">RefCalc!F216</f>
        <v>0.8426376599907961</v>
      </c>
    </row>
    <row r="217" spans="21:145" ht="13.5" customHeight="1">
      <c r="U217" s="141"/>
      <c r="V217" s="142"/>
      <c r="EL217" s="128">
        <v>592</v>
      </c>
      <c r="EM217" s="237">
        <f ca="1">IF(Calculator!$C$3,OFFSET('SPD Library'!B217,0,Calculator!$C$3-1),Calculator!C218)</f>
        <v>0.33445999999999998</v>
      </c>
      <c r="EN217" s="127">
        <f ca="1">RefCalc!B217</f>
        <v>0.99780796770522584</v>
      </c>
      <c r="EO217" s="127">
        <f ca="1">RefCalc!F217</f>
        <v>0.84398684819104697</v>
      </c>
    </row>
    <row r="218" spans="21:145" ht="13.5" customHeight="1">
      <c r="U218" s="141"/>
      <c r="V218" s="142"/>
      <c r="EL218" s="128">
        <v>593</v>
      </c>
      <c r="EM218" s="237">
        <f ca="1">IF(Calculator!$C$3,OFFSET('SPD Library'!B218,0,Calculator!$C$3-1),Calculator!C219)</f>
        <v>0.33098</v>
      </c>
      <c r="EN218" s="127">
        <f ca="1">RefCalc!B218</f>
        <v>0.98742594376330706</v>
      </c>
      <c r="EO218" s="127">
        <f ca="1">RefCalc!F218</f>
        <v>0.84533603639129784</v>
      </c>
    </row>
    <row r="219" spans="21:145" ht="13.5" customHeight="1">
      <c r="U219" s="141"/>
      <c r="V219" s="142"/>
      <c r="EL219" s="128">
        <v>594</v>
      </c>
      <c r="EM219" s="237">
        <f ca="1">IF(Calculator!$C$3,OFFSET('SPD Library'!B219,0,Calculator!$C$3-1),Calculator!C220)</f>
        <v>0.32750000000000001</v>
      </c>
      <c r="EN219" s="127">
        <f ca="1">RefCalc!B219</f>
        <v>0.97704391982138838</v>
      </c>
      <c r="EO219" s="127">
        <f ca="1">RefCalc!F219</f>
        <v>0.84668522459154882</v>
      </c>
    </row>
    <row r="220" spans="21:145" ht="13.5" customHeight="1">
      <c r="U220" s="141"/>
      <c r="V220" s="142"/>
      <c r="EL220" s="128">
        <v>595</v>
      </c>
      <c r="EM220" s="237">
        <f ca="1">IF(Calculator!$C$3,OFFSET('SPD Library'!B220,0,Calculator!$C$3-1),Calculator!C221)</f>
        <v>0.32401999999999997</v>
      </c>
      <c r="EN220" s="127">
        <f ca="1">RefCalc!B220</f>
        <v>0.96666189587946927</v>
      </c>
      <c r="EO220" s="127">
        <f ca="1">RefCalc!F220</f>
        <v>0.84803441279179959</v>
      </c>
    </row>
    <row r="221" spans="21:145" ht="13.5" customHeight="1">
      <c r="U221" s="141"/>
      <c r="V221" s="142"/>
      <c r="EL221" s="128">
        <v>596</v>
      </c>
      <c r="EM221" s="237">
        <f ca="1">IF(Calculator!$C$3,OFFSET('SPD Library'!B221,0,Calculator!$C$3-1),Calculator!C222)</f>
        <v>0.31975999999999999</v>
      </c>
      <c r="EN221" s="127">
        <f ca="1">RefCalc!B221</f>
        <v>0.95395286657125822</v>
      </c>
      <c r="EO221" s="127">
        <f ca="1">RefCalc!F221</f>
        <v>0.84938360099205046</v>
      </c>
    </row>
    <row r="222" spans="21:145" ht="13.5" customHeight="1">
      <c r="U222" s="141"/>
      <c r="V222" s="142"/>
      <c r="EL222" s="128">
        <v>597</v>
      </c>
      <c r="EM222" s="237">
        <f ca="1">IF(Calculator!$C$3,OFFSET('SPD Library'!B222,0,Calculator!$C$3-1),Calculator!C223)</f>
        <v>0.3155</v>
      </c>
      <c r="EN222" s="127">
        <f ca="1">RefCalc!B222</f>
        <v>0.94124383726304739</v>
      </c>
      <c r="EO222" s="127">
        <f ca="1">RefCalc!F222</f>
        <v>0.85073278919230133</v>
      </c>
    </row>
    <row r="223" spans="21:145" ht="13.5" customHeight="1">
      <c r="U223" s="141"/>
      <c r="V223" s="142"/>
      <c r="EL223" s="128">
        <v>598</v>
      </c>
      <c r="EM223" s="237">
        <f ca="1">IF(Calculator!$C$3,OFFSET('SPD Library'!B223,0,Calculator!$C$3-1),Calculator!C224)</f>
        <v>0.31124000000000002</v>
      </c>
      <c r="EN223" s="127">
        <f ca="1">RefCalc!B223</f>
        <v>0.92853480795483634</v>
      </c>
      <c r="EO223" s="127">
        <f ca="1">RefCalc!F223</f>
        <v>0.8520819773925522</v>
      </c>
    </row>
    <row r="224" spans="21:145" ht="13.5" customHeight="1">
      <c r="U224" s="141"/>
      <c r="V224" s="142"/>
      <c r="EL224" s="128">
        <v>599</v>
      </c>
      <c r="EM224" s="237">
        <f ca="1">IF(Calculator!$C$3,OFFSET('SPD Library'!B224,0,Calculator!$C$3-1),Calculator!C225)</f>
        <v>0.30697999999999998</v>
      </c>
      <c r="EN224" s="127">
        <f ca="1">RefCalc!B224</f>
        <v>0.91582577864662507</v>
      </c>
      <c r="EO224" s="127">
        <f ca="1">RefCalc!F224</f>
        <v>0.85343116559280296</v>
      </c>
    </row>
    <row r="225" spans="21:145" ht="13.5" customHeight="1">
      <c r="U225" s="141"/>
      <c r="V225" s="142"/>
      <c r="EL225" s="128">
        <v>600</v>
      </c>
      <c r="EM225" s="237">
        <f ca="1">IF(Calculator!$C$3,OFFSET('SPD Library'!B225,0,Calculator!$C$3-1),Calculator!C226)</f>
        <v>0.30273</v>
      </c>
      <c r="EN225" s="127">
        <f ca="1">RefCalc!B225</f>
        <v>0.90314658274054604</v>
      </c>
      <c r="EO225" s="127">
        <f ca="1">RefCalc!F225</f>
        <v>0.85478035379305384</v>
      </c>
    </row>
    <row r="226" spans="21:145" ht="13.5" customHeight="1">
      <c r="U226" s="141"/>
      <c r="V226" s="142"/>
      <c r="EL226" s="128">
        <v>601</v>
      </c>
      <c r="EM226" s="237">
        <f ca="1">IF(Calculator!$C$3,OFFSET('SPD Library'!B226,0,Calculator!$C$3-1),Calculator!C227)</f>
        <v>0.29801</v>
      </c>
      <c r="EN226" s="127">
        <f ca="1">RefCalc!B226</f>
        <v>0.88906521693426532</v>
      </c>
      <c r="EO226" s="127">
        <f ca="1">RefCalc!F226</f>
        <v>0.85445908161610096</v>
      </c>
    </row>
    <row r="227" spans="21:145" ht="13.5" customHeight="1">
      <c r="U227" s="141"/>
      <c r="V227" s="142"/>
      <c r="EL227" s="128">
        <v>602</v>
      </c>
      <c r="EM227" s="237">
        <f ca="1">IF(Calculator!$C$3,OFFSET('SPD Library'!B227,0,Calculator!$C$3-1),Calculator!C228)</f>
        <v>0.29329</v>
      </c>
      <c r="EN227" s="127">
        <f ca="1">RefCalc!B227</f>
        <v>0.8749838511279846</v>
      </c>
      <c r="EO227" s="127">
        <f ca="1">RefCalc!F227</f>
        <v>0.85413780943914797</v>
      </c>
    </row>
    <row r="228" spans="21:145" ht="13.5" customHeight="1">
      <c r="U228" s="141"/>
      <c r="V228" s="142"/>
      <c r="EL228" s="128">
        <v>603</v>
      </c>
      <c r="EM228" s="237">
        <f ca="1">IF(Calculator!$C$3,OFFSET('SPD Library'!B228,0,Calculator!$C$3-1),Calculator!C229)</f>
        <v>0.28856999999999999</v>
      </c>
      <c r="EN228" s="127">
        <f ca="1">RefCalc!B228</f>
        <v>0.86090248532170388</v>
      </c>
      <c r="EO228" s="127">
        <f ca="1">RefCalc!F228</f>
        <v>0.85381653726219509</v>
      </c>
    </row>
    <row r="229" spans="21:145" ht="13.5" customHeight="1">
      <c r="U229" s="141"/>
      <c r="V229" s="142"/>
      <c r="EL229" s="128">
        <v>604</v>
      </c>
      <c r="EM229" s="237">
        <f ca="1">IF(Calculator!$C$3,OFFSET('SPD Library'!B229,0,Calculator!$C$3-1),Calculator!C230)</f>
        <v>0.28386</v>
      </c>
      <c r="EN229" s="127">
        <f ca="1">RefCalc!B229</f>
        <v>0.84685095291755497</v>
      </c>
      <c r="EO229" s="127">
        <f ca="1">RefCalc!F229</f>
        <v>0.85349526508524221</v>
      </c>
    </row>
    <row r="230" spans="21:145" ht="13.5" customHeight="1">
      <c r="U230" s="141"/>
      <c r="V230" s="142"/>
      <c r="EL230" s="128">
        <v>605</v>
      </c>
      <c r="EM230" s="237">
        <f ca="1">IF(Calculator!$C$3,OFFSET('SPD Library'!B230,0,Calculator!$C$3-1),Calculator!C231)</f>
        <v>0.27914</v>
      </c>
      <c r="EN230" s="127">
        <f ca="1">RefCalc!B230</f>
        <v>0.83276958711127425</v>
      </c>
      <c r="EO230" s="127">
        <f ca="1">RefCalc!F230</f>
        <v>0.85317399290828944</v>
      </c>
    </row>
    <row r="231" spans="21:145" ht="13.5" customHeight="1">
      <c r="U231" s="141"/>
      <c r="V231" s="142"/>
      <c r="EL231" s="128">
        <v>606</v>
      </c>
      <c r="EM231" s="237">
        <f ca="1">IF(Calculator!$C$3,OFFSET('SPD Library'!B231,0,Calculator!$C$3-1),Calculator!C232)</f>
        <v>0.27423999999999998</v>
      </c>
      <c r="EN231" s="127">
        <f ca="1">RefCalc!B231</f>
        <v>0.81815122006661833</v>
      </c>
      <c r="EO231" s="127">
        <f ca="1">RefCalc!F231</f>
        <v>0.85285272073133633</v>
      </c>
    </row>
    <row r="232" spans="21:145" ht="13.5" customHeight="1">
      <c r="U232" s="141"/>
      <c r="V232" s="142"/>
      <c r="EL232" s="128">
        <v>607</v>
      </c>
      <c r="EM232" s="237">
        <f ca="1">IF(Calculator!$C$3,OFFSET('SPD Library'!B232,0,Calculator!$C$3-1),Calculator!C233)</f>
        <v>0.26934000000000002</v>
      </c>
      <c r="EN232" s="127">
        <f ca="1">RefCalc!B232</f>
        <v>0.80353285302196242</v>
      </c>
      <c r="EO232" s="127">
        <f ca="1">RefCalc!F232</f>
        <v>0.85253144855438356</v>
      </c>
    </row>
    <row r="233" spans="21:145" ht="13.5" customHeight="1">
      <c r="U233" s="141"/>
      <c r="V233" s="142"/>
      <c r="EL233" s="128">
        <v>608</v>
      </c>
      <c r="EM233" s="237">
        <f ca="1">IF(Calculator!$C$3,OFFSET('SPD Library'!B233,0,Calculator!$C$3-1),Calculator!C234)</f>
        <v>0.26444000000000001</v>
      </c>
      <c r="EN233" s="127">
        <f ca="1">RefCalc!B233</f>
        <v>0.78891448597730662</v>
      </c>
      <c r="EO233" s="127">
        <f ca="1">RefCalc!F233</f>
        <v>0.85221017637743068</v>
      </c>
    </row>
    <row r="234" spans="21:145" ht="13.5" customHeight="1">
      <c r="U234" s="141"/>
      <c r="V234" s="142"/>
      <c r="EL234" s="128">
        <v>609</v>
      </c>
      <c r="EM234" s="237">
        <f ca="1">IF(Calculator!$C$3,OFFSET('SPD Library'!B234,0,Calculator!$C$3-1),Calculator!C235)</f>
        <v>0.25953999999999999</v>
      </c>
      <c r="EN234" s="127">
        <f ca="1">RefCalc!B234</f>
        <v>0.7742961189326506</v>
      </c>
      <c r="EO234" s="127">
        <f ca="1">RefCalc!F234</f>
        <v>0.85188890420047758</v>
      </c>
    </row>
    <row r="235" spans="21:145" ht="13.5" customHeight="1">
      <c r="U235" s="141"/>
      <c r="V235" s="142"/>
      <c r="EL235" s="128">
        <v>610</v>
      </c>
      <c r="EM235" s="237">
        <f ca="1">IF(Calculator!$C$3,OFFSET('SPD Library'!B235,0,Calculator!$C$3-1),Calculator!C236)</f>
        <v>0.25463999999999998</v>
      </c>
      <c r="EN235" s="127">
        <f ca="1">RefCalc!B235</f>
        <v>0.7596777518879948</v>
      </c>
      <c r="EO235" s="127">
        <f ca="1">RefCalc!F235</f>
        <v>0.85156763202352481</v>
      </c>
    </row>
    <row r="236" spans="21:145" ht="13.5" customHeight="1">
      <c r="U236" s="141"/>
      <c r="V236" s="142"/>
      <c r="EL236" s="128">
        <v>611</v>
      </c>
      <c r="EM236" s="237">
        <f ca="1">IF(Calculator!$C$3,OFFSET('SPD Library'!B236,0,Calculator!$C$3-1),Calculator!C237)</f>
        <v>0.24965000000000001</v>
      </c>
      <c r="EN236" s="127">
        <f ca="1">RefCalc!B236</f>
        <v>0.74479088422415141</v>
      </c>
      <c r="EO236" s="127">
        <f ca="1">RefCalc!F236</f>
        <v>0.84982716958235893</v>
      </c>
    </row>
    <row r="237" spans="21:145" ht="13.5" customHeight="1">
      <c r="U237" s="141"/>
      <c r="V237" s="142"/>
      <c r="EL237" s="128">
        <v>612</v>
      </c>
      <c r="EM237" s="237">
        <f ca="1">IF(Calculator!$C$3,OFFSET('SPD Library'!B237,0,Calculator!$C$3-1),Calculator!C238)</f>
        <v>0.24465000000000001</v>
      </c>
      <c r="EN237" s="127">
        <f ca="1">RefCalc!B237</f>
        <v>0.72987418315817598</v>
      </c>
      <c r="EO237" s="127">
        <f ca="1">RefCalc!F237</f>
        <v>0.84808670714119327</v>
      </c>
    </row>
    <row r="238" spans="21:145" ht="13.5" customHeight="1">
      <c r="U238" s="141"/>
      <c r="V238" s="142"/>
      <c r="EL238" s="128">
        <v>613</v>
      </c>
      <c r="EM238" s="237">
        <f ca="1">IF(Calculator!$C$3,OFFSET('SPD Library'!B238,0,Calculator!$C$3-1),Calculator!C239)</f>
        <v>0.23966000000000001</v>
      </c>
      <c r="EN238" s="127">
        <f ca="1">RefCalc!B238</f>
        <v>0.71498731549433259</v>
      </c>
      <c r="EO238" s="127">
        <f ca="1">RefCalc!F238</f>
        <v>0.84634624470002773</v>
      </c>
    </row>
    <row r="239" spans="21:145" ht="13.5" customHeight="1">
      <c r="U239" s="141"/>
      <c r="V239" s="142"/>
      <c r="EL239" s="128">
        <v>614</v>
      </c>
      <c r="EM239" s="237">
        <f ca="1">IF(Calculator!$C$3,OFFSET('SPD Library'!B239,0,Calculator!$C$3-1),Calculator!C240)</f>
        <v>0.23466999999999999</v>
      </c>
      <c r="EN239" s="127">
        <f ca="1">RefCalc!B239</f>
        <v>0.70010044783048908</v>
      </c>
      <c r="EO239" s="127">
        <f ca="1">RefCalc!F239</f>
        <v>0.84460578225886185</v>
      </c>
    </row>
    <row r="240" spans="21:145" ht="13.5" customHeight="1">
      <c r="U240" s="141"/>
      <c r="V240" s="142"/>
      <c r="EL240" s="128">
        <v>615</v>
      </c>
      <c r="EM240" s="237">
        <f ca="1">IF(Calculator!$C$3,OFFSET('SPD Library'!B240,0,Calculator!$C$3-1),Calculator!C241)</f>
        <v>0.22968</v>
      </c>
      <c r="EN240" s="127">
        <f ca="1">RefCalc!B240</f>
        <v>0.68521358016664557</v>
      </c>
      <c r="EO240" s="127">
        <f ca="1">RefCalc!F240</f>
        <v>0.84286531981769608</v>
      </c>
    </row>
    <row r="241" spans="21:145" ht="13.5" customHeight="1">
      <c r="U241" s="141"/>
      <c r="V241" s="142"/>
      <c r="EL241" s="128">
        <v>616</v>
      </c>
      <c r="EM241" s="237">
        <f ca="1">IF(Calculator!$C$3,OFFSET('SPD Library'!B241,0,Calculator!$C$3-1),Calculator!C242)</f>
        <v>0.22473000000000001</v>
      </c>
      <c r="EN241" s="127">
        <f ca="1">RefCalc!B241</f>
        <v>0.67044604611132996</v>
      </c>
      <c r="EO241" s="127">
        <f ca="1">RefCalc!F241</f>
        <v>0.84112485737653042</v>
      </c>
    </row>
    <row r="242" spans="21:145" ht="13.5" customHeight="1">
      <c r="U242" s="141"/>
      <c r="V242" s="142"/>
      <c r="EL242" s="128">
        <v>617</v>
      </c>
      <c r="EM242" s="237">
        <f ca="1">IF(Calculator!$C$3,OFFSET('SPD Library'!B242,0,Calculator!$C$3-1),Calculator!C243)</f>
        <v>0.21978</v>
      </c>
      <c r="EN242" s="127">
        <f ca="1">RefCalc!B242</f>
        <v>0.65567851205601446</v>
      </c>
      <c r="EO242" s="127">
        <f ca="1">RefCalc!F242</f>
        <v>0.83938439493536476</v>
      </c>
    </row>
    <row r="243" spans="21:145" ht="13.5" customHeight="1">
      <c r="U243" s="141"/>
      <c r="V243" s="142"/>
      <c r="EL243" s="128">
        <v>618</v>
      </c>
      <c r="EM243" s="237">
        <f ca="1">IF(Calculator!$C$3,OFFSET('SPD Library'!B243,0,Calculator!$C$3-1),Calculator!C244)</f>
        <v>0.21484</v>
      </c>
      <c r="EN243" s="127">
        <f ca="1">RefCalc!B243</f>
        <v>0.64094081140283066</v>
      </c>
      <c r="EO243" s="127">
        <f ca="1">RefCalc!F243</f>
        <v>0.83764393249419888</v>
      </c>
    </row>
    <row r="244" spans="21:145" ht="13.5" customHeight="1">
      <c r="U244" s="141"/>
      <c r="V244" s="142"/>
      <c r="EL244" s="128">
        <v>619</v>
      </c>
      <c r="EM244" s="237">
        <f ca="1">IF(Calculator!$C$3,OFFSET('SPD Library'!B244,0,Calculator!$C$3-1),Calculator!C245)</f>
        <v>0.20988999999999999</v>
      </c>
      <c r="EN244" s="127">
        <f ca="1">RefCalc!B244</f>
        <v>0.62617327734751504</v>
      </c>
      <c r="EO244" s="127">
        <f ca="1">RefCalc!F244</f>
        <v>0.83590347005303334</v>
      </c>
    </row>
    <row r="245" spans="21:145" ht="13.5" customHeight="1">
      <c r="U245" s="141"/>
      <c r="V245" s="142"/>
      <c r="EL245" s="128">
        <v>620</v>
      </c>
      <c r="EM245" s="237">
        <f ca="1">IF(Calculator!$C$3,OFFSET('SPD Library'!B245,0,Calculator!$C$3-1),Calculator!C246)</f>
        <v>0.20494999999999999</v>
      </c>
      <c r="EN245" s="127">
        <f ca="1">RefCalc!B245</f>
        <v>0.61143557669433135</v>
      </c>
      <c r="EO245" s="127">
        <f ca="1">RefCalc!F245</f>
        <v>0.83416300761186768</v>
      </c>
    </row>
    <row r="246" spans="21:145" ht="13.5" customHeight="1">
      <c r="U246" s="141"/>
      <c r="V246" s="142"/>
      <c r="EL246" s="128">
        <v>621</v>
      </c>
      <c r="EM246" s="237">
        <f ca="1">IF(Calculator!$C$3,OFFSET('SPD Library'!B246,0,Calculator!$C$3-1),Calculator!C247)</f>
        <v>0.20041</v>
      </c>
      <c r="EN246" s="127">
        <f ca="1">RefCalc!B246</f>
        <v>0.59789121212642571</v>
      </c>
      <c r="EO246" s="127">
        <f ca="1">RefCalc!F246</f>
        <v>0.8300254738555547</v>
      </c>
    </row>
    <row r="247" spans="21:145" ht="13.5" customHeight="1">
      <c r="U247" s="141"/>
      <c r="V247" s="142"/>
      <c r="EL247" s="128">
        <v>622</v>
      </c>
      <c r="EM247" s="237">
        <f ca="1">IF(Calculator!$C$3,OFFSET('SPD Library'!B247,0,Calculator!$C$3-1),Calculator!C248)</f>
        <v>0.19588</v>
      </c>
      <c r="EN247" s="127">
        <f ca="1">RefCalc!B247</f>
        <v>0.58437668096065198</v>
      </c>
      <c r="EO247" s="127">
        <f ca="1">RefCalc!F247</f>
        <v>0.82588794009924182</v>
      </c>
    </row>
    <row r="248" spans="21:145" ht="13.5" customHeight="1">
      <c r="U248" s="141"/>
      <c r="V248" s="142"/>
      <c r="EL248" s="128">
        <v>623</v>
      </c>
      <c r="EM248" s="237">
        <f ca="1">IF(Calculator!$C$3,OFFSET('SPD Library'!B248,0,Calculator!$C$3-1),Calculator!C249)</f>
        <v>0.19134000000000001</v>
      </c>
      <c r="EN248" s="127">
        <f ca="1">RefCalc!B248</f>
        <v>0.57083231639274645</v>
      </c>
      <c r="EO248" s="127">
        <f ca="1">RefCalc!F248</f>
        <v>0.82175040634292906</v>
      </c>
    </row>
    <row r="249" spans="21:145" ht="13.5" customHeight="1">
      <c r="U249" s="141"/>
      <c r="V249" s="142"/>
      <c r="EL249" s="128">
        <v>624</v>
      </c>
      <c r="EM249" s="237">
        <f ca="1">IF(Calculator!$C$3,OFFSET('SPD Library'!B249,0,Calculator!$C$3-1),Calculator!C250)</f>
        <v>0.18681</v>
      </c>
      <c r="EN249" s="127">
        <f ca="1">RefCalc!B249</f>
        <v>0.55731778522697262</v>
      </c>
      <c r="EO249" s="127">
        <f ca="1">RefCalc!F249</f>
        <v>0.8176128725866163</v>
      </c>
    </row>
    <row r="250" spans="21:145" ht="13.5" customHeight="1">
      <c r="U250" s="141"/>
      <c r="V250" s="142"/>
      <c r="EL250" s="128">
        <v>625</v>
      </c>
      <c r="EM250" s="237">
        <f ca="1">IF(Calculator!$C$3,OFFSET('SPD Library'!B250,0,Calculator!$C$3-1),Calculator!C251)</f>
        <v>0.18228</v>
      </c>
      <c r="EN250" s="127">
        <f ca="1">RefCalc!B250</f>
        <v>0.54380325406119889</v>
      </c>
      <c r="EO250" s="127">
        <f ca="1">RefCalc!F250</f>
        <v>0.81347533883030354</v>
      </c>
    </row>
    <row r="251" spans="21:145" ht="13.5" customHeight="1">
      <c r="U251" s="141"/>
      <c r="V251" s="142"/>
      <c r="EL251" s="128">
        <v>626</v>
      </c>
      <c r="EM251" s="237">
        <f ca="1">IF(Calculator!$C$3,OFFSET('SPD Library'!B251,0,Calculator!$C$3-1),Calculator!C252)</f>
        <v>0.17796999999999999</v>
      </c>
      <c r="EN251" s="127">
        <f ca="1">RefCalc!B251</f>
        <v>0.53094505774232814</v>
      </c>
      <c r="EO251" s="127">
        <f ca="1">RefCalc!F251</f>
        <v>0.80933780507399056</v>
      </c>
    </row>
    <row r="252" spans="21:145" ht="13.5" customHeight="1">
      <c r="U252" s="141"/>
      <c r="V252" s="142"/>
      <c r="EL252" s="128">
        <v>627</v>
      </c>
      <c r="EM252" s="237">
        <f ca="1">IF(Calculator!$C$3,OFFSET('SPD Library'!B252,0,Calculator!$C$3-1),Calculator!C253)</f>
        <v>0.17366999999999999</v>
      </c>
      <c r="EN252" s="127">
        <f ca="1">RefCalc!B252</f>
        <v>0.5181166948255892</v>
      </c>
      <c r="EO252" s="127">
        <f ca="1">RefCalc!F252</f>
        <v>0.80520027131767768</v>
      </c>
    </row>
    <row r="253" spans="21:145" ht="13.5" customHeight="1">
      <c r="U253" s="141"/>
      <c r="V253" s="142"/>
      <c r="EL253" s="128">
        <v>628</v>
      </c>
      <c r="EM253" s="237">
        <f ca="1">IF(Calculator!$C$3,OFFSET('SPD Library'!B253,0,Calculator!$C$3-1),Calculator!C254)</f>
        <v>0.16936000000000001</v>
      </c>
      <c r="EN253" s="127">
        <f ca="1">RefCalc!B253</f>
        <v>0.50525849850671856</v>
      </c>
      <c r="EO253" s="127">
        <f ca="1">RefCalc!F253</f>
        <v>0.80106273756136492</v>
      </c>
    </row>
    <row r="254" spans="21:145" ht="13.5" customHeight="1">
      <c r="U254" s="141"/>
      <c r="V254" s="142"/>
      <c r="EL254" s="128">
        <v>629</v>
      </c>
      <c r="EM254" s="237">
        <f ca="1">IF(Calculator!$C$3,OFFSET('SPD Library'!B254,0,Calculator!$C$3-1),Calculator!C255)</f>
        <v>0.16506000000000001</v>
      </c>
      <c r="EN254" s="127">
        <f ca="1">RefCalc!B254</f>
        <v>0.49243013558997972</v>
      </c>
      <c r="EO254" s="127">
        <f ca="1">RefCalc!F254</f>
        <v>0.79692520380505205</v>
      </c>
    </row>
    <row r="255" spans="21:145" ht="13.5" customHeight="1">
      <c r="U255" s="141"/>
      <c r="V255" s="142"/>
      <c r="EL255" s="128">
        <v>630</v>
      </c>
      <c r="EM255" s="237">
        <f ca="1">IF(Calculator!$C$3,OFFSET('SPD Library'!B255,0,Calculator!$C$3-1),Calculator!C256)</f>
        <v>0.16075</v>
      </c>
      <c r="EN255" s="127">
        <f ca="1">RefCalc!B255</f>
        <v>0.47957193927110886</v>
      </c>
      <c r="EO255" s="127">
        <f ca="1">RefCalc!F255</f>
        <v>0.79278767004873929</v>
      </c>
    </row>
    <row r="256" spans="21:145" ht="13.5" customHeight="1">
      <c r="U256" s="141"/>
      <c r="V256" s="142"/>
      <c r="EL256" s="128">
        <v>631</v>
      </c>
      <c r="EM256" s="237">
        <f ca="1">IF(Calculator!$C$3,OFFSET('SPD Library'!B256,0,Calculator!$C$3-1),Calculator!C257)</f>
        <v>0.157</v>
      </c>
      <c r="EN256" s="127">
        <f ca="1">RefCalc!B256</f>
        <v>0.46838441347162735</v>
      </c>
      <c r="EO256" s="127">
        <f ca="1">RefCalc!F256</f>
        <v>0.79325293678373776</v>
      </c>
    </row>
    <row r="257" spans="21:145" ht="13.5" customHeight="1">
      <c r="U257" s="141"/>
      <c r="V257" s="142"/>
      <c r="EL257" s="128">
        <v>632</v>
      </c>
      <c r="EM257" s="237">
        <f ca="1">IF(Calculator!$C$3,OFFSET('SPD Library'!B257,0,Calculator!$C$3-1),Calculator!C258)</f>
        <v>0.15323999999999999</v>
      </c>
      <c r="EN257" s="127">
        <f ca="1">RefCalc!B257</f>
        <v>0.45716705427001381</v>
      </c>
      <c r="EO257" s="127">
        <f ca="1">RefCalc!F257</f>
        <v>0.7937182035187359</v>
      </c>
    </row>
    <row r="258" spans="21:145" ht="13.5" customHeight="1">
      <c r="U258" s="141"/>
      <c r="V258" s="142"/>
      <c r="EL258" s="128">
        <v>633</v>
      </c>
      <c r="EM258" s="237">
        <f ca="1">IF(Calculator!$C$3,OFFSET('SPD Library'!B258,0,Calculator!$C$3-1),Calculator!C259)</f>
        <v>0.14948</v>
      </c>
      <c r="EN258" s="127">
        <f ca="1">RefCalc!B258</f>
        <v>0.44594969506840032</v>
      </c>
      <c r="EO258" s="127">
        <f ca="1">RefCalc!F258</f>
        <v>0.79418347025373448</v>
      </c>
    </row>
    <row r="259" spans="21:145" ht="13.5" customHeight="1">
      <c r="U259" s="141"/>
      <c r="V259" s="142"/>
      <c r="EL259" s="128">
        <v>634</v>
      </c>
      <c r="EM259" s="237">
        <f ca="1">IF(Calculator!$C$3,OFFSET('SPD Library'!B259,0,Calculator!$C$3-1),Calculator!C260)</f>
        <v>0.14573</v>
      </c>
      <c r="EN259" s="127">
        <f ca="1">RefCalc!B259</f>
        <v>0.43476216926891875</v>
      </c>
      <c r="EO259" s="127">
        <f ca="1">RefCalc!F259</f>
        <v>0.79464873698873295</v>
      </c>
    </row>
    <row r="260" spans="21:145" ht="13.5" customHeight="1">
      <c r="U260" s="141"/>
      <c r="V260" s="142"/>
      <c r="EL260" s="128">
        <v>635</v>
      </c>
      <c r="EM260" s="237">
        <f ca="1">IF(Calculator!$C$3,OFFSET('SPD Library'!B260,0,Calculator!$C$3-1),Calculator!C261)</f>
        <v>0.14197000000000001</v>
      </c>
      <c r="EN260" s="127">
        <f ca="1">RefCalc!B260</f>
        <v>0.42354481006730532</v>
      </c>
      <c r="EO260" s="127">
        <f ca="1">RefCalc!F260</f>
        <v>0.79511400372373131</v>
      </c>
    </row>
    <row r="261" spans="21:145" ht="13.5" customHeight="1">
      <c r="U261" s="141"/>
      <c r="V261" s="142"/>
      <c r="EL261" s="128">
        <v>636</v>
      </c>
      <c r="EM261" s="237">
        <f ca="1">IF(Calculator!$C$3,OFFSET('SPD Library'!B261,0,Calculator!$C$3-1),Calculator!C262)</f>
        <v>0.1384</v>
      </c>
      <c r="EN261" s="127">
        <f ca="1">RefCalc!B261</f>
        <v>0.41289428550619883</v>
      </c>
      <c r="EO261" s="127">
        <f ca="1">RefCalc!F261</f>
        <v>0.79557927045872978</v>
      </c>
    </row>
    <row r="262" spans="21:145" ht="13.5" customHeight="1">
      <c r="U262" s="141"/>
      <c r="V262" s="142"/>
      <c r="EL262" s="128">
        <v>637</v>
      </c>
      <c r="EM262" s="237">
        <f ca="1">IF(Calculator!$C$3,OFFSET('SPD Library'!B262,0,Calculator!$C$3-1),Calculator!C263)</f>
        <v>0.13483000000000001</v>
      </c>
      <c r="EN262" s="127">
        <f ca="1">RefCalc!B262</f>
        <v>0.40224376094509251</v>
      </c>
      <c r="EO262" s="127">
        <f ca="1">RefCalc!F262</f>
        <v>0.79604453719372836</v>
      </c>
    </row>
    <row r="263" spans="21:145" ht="13.5" customHeight="1">
      <c r="U263" s="141"/>
      <c r="V263" s="142"/>
      <c r="EL263" s="128">
        <v>638</v>
      </c>
      <c r="EM263" s="237">
        <f ca="1">IF(Calculator!$C$3,OFFSET('SPD Library'!B263,0,Calculator!$C$3-1),Calculator!C264)</f>
        <v>0.13125999999999999</v>
      </c>
      <c r="EN263" s="127">
        <f ca="1">RefCalc!B263</f>
        <v>0.39159323638398597</v>
      </c>
      <c r="EO263" s="127">
        <f ca="1">RefCalc!F263</f>
        <v>0.79650980392872661</v>
      </c>
    </row>
    <row r="264" spans="21:145" ht="13.5" customHeight="1">
      <c r="U264" s="141"/>
      <c r="V264" s="142"/>
      <c r="EL264" s="128">
        <v>639</v>
      </c>
      <c r="EM264" s="237">
        <f ca="1">IF(Calculator!$C$3,OFFSET('SPD Library'!B264,0,Calculator!$C$3-1),Calculator!C265)</f>
        <v>0.12769</v>
      </c>
      <c r="EN264" s="127">
        <f ca="1">RefCalc!B264</f>
        <v>0.38094271182287959</v>
      </c>
      <c r="EO264" s="127">
        <f ca="1">RefCalc!F264</f>
        <v>0.79697507066372497</v>
      </c>
    </row>
    <row r="265" spans="21:145" ht="13.5" customHeight="1">
      <c r="U265" s="141"/>
      <c r="V265" s="142"/>
      <c r="EL265" s="128">
        <v>640</v>
      </c>
      <c r="EM265" s="237">
        <f ca="1">IF(Calculator!$C$3,OFFSET('SPD Library'!B265,0,Calculator!$C$3-1),Calculator!C266)</f>
        <v>0.12411</v>
      </c>
      <c r="EN265" s="127">
        <f ca="1">RefCalc!B265</f>
        <v>0.37026235385964118</v>
      </c>
      <c r="EO265" s="127">
        <f ca="1">RefCalc!F265</f>
        <v>0.79744033739872355</v>
      </c>
    </row>
    <row r="266" spans="21:145" ht="13.5" customHeight="1">
      <c r="U266" s="141"/>
      <c r="V266" s="142"/>
      <c r="EL266" s="128">
        <v>641</v>
      </c>
      <c r="EM266" s="237">
        <f ca="1">IF(Calculator!$C$3,OFFSET('SPD Library'!B266,0,Calculator!$C$3-1),Calculator!C267)</f>
        <v>0.12095</v>
      </c>
      <c r="EN266" s="127">
        <f ca="1">RefCalc!B266</f>
        <v>0.36083499878594477</v>
      </c>
      <c r="EO266" s="127">
        <f ca="1">RefCalc!F266</f>
        <v>0.79396680570222933</v>
      </c>
    </row>
    <row r="267" spans="21:145" ht="13.5" customHeight="1">
      <c r="U267" s="141"/>
      <c r="V267" s="142"/>
      <c r="EL267" s="128">
        <v>642</v>
      </c>
      <c r="EM267" s="237">
        <f ca="1">IF(Calculator!$C$3,OFFSET('SPD Library'!B267,0,Calculator!$C$3-1),Calculator!C268)</f>
        <v>0.11779000000000001</v>
      </c>
      <c r="EN267" s="127">
        <f ca="1">RefCalc!B267</f>
        <v>0.35140764371224831</v>
      </c>
      <c r="EO267" s="127">
        <f ca="1">RefCalc!F267</f>
        <v>0.79049327400573521</v>
      </c>
    </row>
    <row r="268" spans="21:145" ht="13.5" customHeight="1">
      <c r="U268" s="141"/>
      <c r="V268" s="142"/>
      <c r="EL268" s="128">
        <v>643</v>
      </c>
      <c r="EM268" s="237">
        <f ca="1">IF(Calculator!$C$3,OFFSET('SPD Library'!B268,0,Calculator!$C$3-1),Calculator!C269)</f>
        <v>0.11463</v>
      </c>
      <c r="EN268" s="127">
        <f ca="1">RefCalc!B268</f>
        <v>0.34198028863855184</v>
      </c>
      <c r="EO268" s="127">
        <f ca="1">RefCalc!F268</f>
        <v>0.7870197423092411</v>
      </c>
    </row>
    <row r="269" spans="21:145" ht="13.5" customHeight="1">
      <c r="U269" s="141"/>
      <c r="V269" s="142"/>
      <c r="EL269" s="128">
        <v>644</v>
      </c>
      <c r="EM269" s="237">
        <f ca="1">IF(Calculator!$C$3,OFFSET('SPD Library'!B269,0,Calculator!$C$3-1),Calculator!C270)</f>
        <v>0.11147</v>
      </c>
      <c r="EN269" s="127">
        <f ca="1">RefCalc!B269</f>
        <v>0.33255293356485538</v>
      </c>
      <c r="EO269" s="127">
        <f ca="1">RefCalc!F269</f>
        <v>0.78354621061274687</v>
      </c>
    </row>
    <row r="270" spans="21:145" ht="13.5" customHeight="1">
      <c r="U270" s="141"/>
      <c r="V270" s="142"/>
      <c r="EL270" s="128">
        <v>645</v>
      </c>
      <c r="EM270" s="237">
        <f ca="1">IF(Calculator!$C$3,OFFSET('SPD Library'!B270,0,Calculator!$C$3-1),Calculator!C271)</f>
        <v>0.10831</v>
      </c>
      <c r="EN270" s="127">
        <f ca="1">RefCalc!B270</f>
        <v>0.32312557849115897</v>
      </c>
      <c r="EO270" s="127">
        <f ca="1">RefCalc!F270</f>
        <v>0.78007267891625276</v>
      </c>
    </row>
    <row r="271" spans="21:145" ht="13.5" customHeight="1">
      <c r="U271" s="141"/>
      <c r="V271" s="142"/>
      <c r="EL271" s="128">
        <v>646</v>
      </c>
      <c r="EM271" s="237">
        <f ca="1">IF(Calculator!$C$3,OFFSET('SPD Library'!B271,0,Calculator!$C$3-1),Calculator!C272)</f>
        <v>0.10566</v>
      </c>
      <c r="EN271" s="127">
        <f ca="1">RefCalc!B271</f>
        <v>0.31521972692619205</v>
      </c>
      <c r="EO271" s="127">
        <f ca="1">RefCalc!F271</f>
        <v>0.77659914721975887</v>
      </c>
    </row>
    <row r="272" spans="21:145" ht="13.5" customHeight="1">
      <c r="U272" s="141"/>
      <c r="V272" s="142"/>
      <c r="EL272" s="128">
        <v>647</v>
      </c>
      <c r="EM272" s="237">
        <f ca="1">IF(Calculator!$C$3,OFFSET('SPD Library'!B272,0,Calculator!$C$3-1),Calculator!C273)</f>
        <v>0.10299999999999999</v>
      </c>
      <c r="EN272" s="127">
        <f ca="1">RefCalc!B272</f>
        <v>0.30728404195909309</v>
      </c>
      <c r="EO272" s="127">
        <f ca="1">RefCalc!F272</f>
        <v>0.77312561552326453</v>
      </c>
    </row>
    <row r="273" spans="21:145" ht="13.5" customHeight="1">
      <c r="U273" s="141"/>
      <c r="V273" s="142"/>
      <c r="EL273" s="128">
        <v>648</v>
      </c>
      <c r="EM273" s="237">
        <f ca="1">IF(Calculator!$C$3,OFFSET('SPD Library'!B273,0,Calculator!$C$3-1),Calculator!C274)</f>
        <v>0.10034</v>
      </c>
      <c r="EN273" s="127">
        <f ca="1">RefCalc!B273</f>
        <v>0.29934835699199419</v>
      </c>
      <c r="EO273" s="127">
        <f ca="1">RefCalc!F273</f>
        <v>0.76965208382677042</v>
      </c>
    </row>
    <row r="274" spans="21:145" ht="13.5" customHeight="1">
      <c r="U274" s="141"/>
      <c r="V274" s="142"/>
      <c r="EL274" s="128">
        <v>649</v>
      </c>
      <c r="EM274" s="237">
        <f ca="1">IF(Calculator!$C$3,OFFSET('SPD Library'!B274,0,Calculator!$C$3-1),Calculator!C275)</f>
        <v>9.7686999999999996E-2</v>
      </c>
      <c r="EN274" s="127">
        <f ca="1">RefCalc!B274</f>
        <v>0.29143355540638766</v>
      </c>
      <c r="EO274" s="127">
        <f ca="1">RefCalc!F274</f>
        <v>0.76617855213027619</v>
      </c>
    </row>
    <row r="275" spans="21:145" ht="13.5" customHeight="1">
      <c r="U275" s="141"/>
      <c r="V275" s="142"/>
      <c r="EL275" s="128">
        <v>650</v>
      </c>
      <c r="EM275" s="237">
        <f ca="1">IF(Calculator!$C$3,OFFSET('SPD Library'!B275,0,Calculator!$C$3-1),Calculator!C276)</f>
        <v>9.5031000000000004E-2</v>
      </c>
      <c r="EN275" s="127">
        <f ca="1">RefCalc!B275</f>
        <v>0.28350980380014151</v>
      </c>
      <c r="EO275" s="127">
        <f ca="1">RefCalc!F275</f>
        <v>0.76270502043378219</v>
      </c>
    </row>
    <row r="276" spans="21:145" ht="13.5" customHeight="1">
      <c r="U276" s="141"/>
      <c r="V276" s="142"/>
      <c r="EL276" s="128">
        <v>651</v>
      </c>
      <c r="EM276" s="237">
        <f ca="1">IF(Calculator!$C$3,OFFSET('SPD Library'!B276,0,Calculator!$C$3-1),Calculator!C277)</f>
        <v>9.2695E-2</v>
      </c>
      <c r="EN276" s="127">
        <f ca="1">RefCalc!B276</f>
        <v>0.2765407210621178</v>
      </c>
      <c r="EO276" s="127">
        <f ca="1">RefCalc!F276</f>
        <v>0.76295060198244835</v>
      </c>
    </row>
    <row r="277" spans="21:145" ht="13.5" customHeight="1">
      <c r="U277" s="141"/>
      <c r="V277" s="142"/>
      <c r="EL277" s="128">
        <v>652</v>
      </c>
      <c r="EM277" s="237">
        <f ca="1">IF(Calculator!$C$3,OFFSET('SPD Library'!B277,0,Calculator!$C$3-1),Calculator!C278)</f>
        <v>9.0358999999999995E-2</v>
      </c>
      <c r="EN277" s="127">
        <f ca="1">RefCalc!B277</f>
        <v>0.26957163832409409</v>
      </c>
      <c r="EO277" s="127">
        <f ca="1">RefCalc!F277</f>
        <v>0.76319618353111462</v>
      </c>
    </row>
    <row r="278" spans="21:145" ht="13.5" customHeight="1">
      <c r="U278" s="141"/>
      <c r="V278" s="142"/>
      <c r="EL278" s="128">
        <v>653</v>
      </c>
      <c r="EM278" s="237">
        <f ca="1">IF(Calculator!$C$3,OFFSET('SPD Library'!B278,0,Calculator!$C$3-1),Calculator!C279)</f>
        <v>8.8024000000000005E-2</v>
      </c>
      <c r="EN278" s="127">
        <f ca="1">RefCalc!B278</f>
        <v>0.26260553892628358</v>
      </c>
      <c r="EO278" s="127">
        <f ca="1">RefCalc!F278</f>
        <v>0.76344176507978101</v>
      </c>
    </row>
    <row r="279" spans="21:145" ht="13.5" customHeight="1">
      <c r="U279" s="141"/>
      <c r="V279" s="142"/>
      <c r="EL279" s="128">
        <v>654</v>
      </c>
      <c r="EM279" s="237">
        <f ca="1">IF(Calculator!$C$3,OFFSET('SPD Library'!B279,0,Calculator!$C$3-1),Calculator!C280)</f>
        <v>8.5688E-2</v>
      </c>
      <c r="EN279" s="127">
        <f ca="1">RefCalc!B279</f>
        <v>0.25563645618825986</v>
      </c>
      <c r="EO279" s="127">
        <f ca="1">RefCalc!F279</f>
        <v>0.76368734662844728</v>
      </c>
    </row>
    <row r="280" spans="21:145" ht="13.5" customHeight="1">
      <c r="U280" s="141"/>
      <c r="V280" s="142"/>
      <c r="EL280" s="128">
        <v>655</v>
      </c>
      <c r="EM280" s="237">
        <f ca="1">IF(Calculator!$C$3,OFFSET('SPD Library'!B280,0,Calculator!$C$3-1),Calculator!C281)</f>
        <v>8.3351999999999996E-2</v>
      </c>
      <c r="EN280" s="127">
        <f ca="1">RefCalc!B280</f>
        <v>0.24866737345023618</v>
      </c>
      <c r="EO280" s="127">
        <f ca="1">RefCalc!F280</f>
        <v>0.76393292817711345</v>
      </c>
    </row>
    <row r="281" spans="21:145" ht="13.5" customHeight="1">
      <c r="U281" s="141"/>
      <c r="V281" s="142"/>
      <c r="EL281" s="128">
        <v>656</v>
      </c>
      <c r="EM281" s="237">
        <f ca="1">IF(Calculator!$C$3,OFFSET('SPD Library'!B281,0,Calculator!$C$3-1),Calculator!C282)</f>
        <v>8.1337000000000007E-2</v>
      </c>
      <c r="EN281" s="127">
        <f ca="1">RefCalc!B281</f>
        <v>0.24265594292064813</v>
      </c>
      <c r="EO281" s="127">
        <f ca="1">RefCalc!F281</f>
        <v>0.7641785097257795</v>
      </c>
    </row>
    <row r="282" spans="21:145" ht="13.5" customHeight="1">
      <c r="U282" s="141"/>
      <c r="V282" s="142"/>
      <c r="EL282" s="128">
        <v>657</v>
      </c>
      <c r="EM282" s="237">
        <f ca="1">IF(Calculator!$C$3,OFFSET('SPD Library'!B282,0,Calculator!$C$3-1),Calculator!C283)</f>
        <v>7.9322000000000004E-2</v>
      </c>
      <c r="EN282" s="127">
        <f ca="1">RefCalc!B282</f>
        <v>0.23664451239106005</v>
      </c>
      <c r="EO282" s="127">
        <f ca="1">RefCalc!F282</f>
        <v>0.76442409127444588</v>
      </c>
    </row>
    <row r="283" spans="21:145" ht="13.5" customHeight="1">
      <c r="U283" s="141"/>
      <c r="V283" s="142"/>
      <c r="EL283" s="128">
        <v>658</v>
      </c>
      <c r="EM283" s="237">
        <f ca="1">IF(Calculator!$C$3,OFFSET('SPD Library'!B283,0,Calculator!$C$3-1),Calculator!C284)</f>
        <v>7.7307000000000001E-2</v>
      </c>
      <c r="EN283" s="127">
        <f ca="1">RefCalc!B283</f>
        <v>0.23063308186147194</v>
      </c>
      <c r="EO283" s="127">
        <f ca="1">RefCalc!F283</f>
        <v>0.76466967282311205</v>
      </c>
    </row>
    <row r="284" spans="21:145" ht="13.5" customHeight="1">
      <c r="U284" s="141"/>
      <c r="V284" s="142"/>
      <c r="EL284" s="128">
        <v>659</v>
      </c>
      <c r="EM284" s="237">
        <f ca="1">IF(Calculator!$C$3,OFFSET('SPD Library'!B284,0,Calculator!$C$3-1),Calculator!C285)</f>
        <v>7.5291999999999998E-2</v>
      </c>
      <c r="EN284" s="127">
        <f ca="1">RefCalc!B284</f>
        <v>0.22462165133188386</v>
      </c>
      <c r="EO284" s="127">
        <f ca="1">RefCalc!F284</f>
        <v>0.76491525437177832</v>
      </c>
    </row>
    <row r="285" spans="21:145" ht="13.5" customHeight="1">
      <c r="U285" s="141"/>
      <c r="V285" s="142"/>
      <c r="EL285" s="128">
        <v>660</v>
      </c>
      <c r="EM285" s="237">
        <f ca="1">IF(Calculator!$C$3,OFFSET('SPD Library'!B285,0,Calculator!$C$3-1),Calculator!C286)</f>
        <v>7.3276999999999995E-2</v>
      </c>
      <c r="EN285" s="127">
        <f ca="1">RefCalc!B285</f>
        <v>0.21861022080229575</v>
      </c>
      <c r="EO285" s="127">
        <f ca="1">RefCalc!F285</f>
        <v>0.76516083592044459</v>
      </c>
    </row>
    <row r="286" spans="21:145" ht="13.5" customHeight="1">
      <c r="U286" s="141"/>
      <c r="V286" s="142"/>
      <c r="EL286" s="128">
        <v>661</v>
      </c>
      <c r="EM286" s="237">
        <f ca="1">IF(Calculator!$C$3,OFFSET('SPD Library'!B286,0,Calculator!$C$3-1),Calculator!C287)</f>
        <v>7.1490999999999999E-2</v>
      </c>
      <c r="EN286" s="127">
        <f ca="1">RefCalc!B286</f>
        <v>0.21328197518152933</v>
      </c>
      <c r="EO286" s="127">
        <f ca="1">RefCalc!F286</f>
        <v>0.76720454228757906</v>
      </c>
    </row>
    <row r="287" spans="21:145" ht="13.5" customHeight="1">
      <c r="U287" s="141"/>
      <c r="V287" s="142"/>
      <c r="EL287" s="128">
        <v>662</v>
      </c>
      <c r="EM287" s="237">
        <f ca="1">IF(Calculator!$C$3,OFFSET('SPD Library'!B287,0,Calculator!$C$3-1),Calculator!C288)</f>
        <v>6.9705000000000003E-2</v>
      </c>
      <c r="EN287" s="127">
        <f ca="1">RefCalc!B287</f>
        <v>0.20795372956076297</v>
      </c>
      <c r="EO287" s="127">
        <f ca="1">RefCalc!F287</f>
        <v>0.76924824865471353</v>
      </c>
    </row>
    <row r="288" spans="21:145" ht="13.5" customHeight="1">
      <c r="U288" s="141"/>
      <c r="V288" s="142"/>
      <c r="EL288" s="128">
        <v>663</v>
      </c>
      <c r="EM288" s="237">
        <f ca="1">IF(Calculator!$C$3,OFFSET('SPD Library'!B288,0,Calculator!$C$3-1),Calculator!C289)</f>
        <v>6.7918000000000006E-2</v>
      </c>
      <c r="EN288" s="127">
        <f ca="1">RefCalc!B288</f>
        <v>0.20262250059978337</v>
      </c>
      <c r="EO288" s="127">
        <f ca="1">RefCalc!F288</f>
        <v>0.771291955021848</v>
      </c>
    </row>
    <row r="289" spans="21:145" ht="13.5" customHeight="1">
      <c r="U289" s="141"/>
      <c r="V289" s="142"/>
      <c r="EL289" s="128">
        <v>664</v>
      </c>
      <c r="EM289" s="237">
        <f ca="1">IF(Calculator!$C$3,OFFSET('SPD Library'!B289,0,Calculator!$C$3-1),Calculator!C290)</f>
        <v>6.6131999999999996E-2</v>
      </c>
      <c r="EN289" s="127">
        <f ca="1">RefCalc!B289</f>
        <v>0.19729425497901693</v>
      </c>
      <c r="EO289" s="127">
        <f ca="1">RefCalc!F289</f>
        <v>0.77333566138898246</v>
      </c>
    </row>
    <row r="290" spans="21:145" ht="13.5" customHeight="1">
      <c r="U290" s="141"/>
      <c r="V290" s="142"/>
      <c r="EL290" s="128">
        <v>665</v>
      </c>
      <c r="EM290" s="237">
        <f ca="1">IF(Calculator!$C$3,OFFSET('SPD Library'!B290,0,Calculator!$C$3-1),Calculator!C291)</f>
        <v>6.4346E-2</v>
      </c>
      <c r="EN290" s="127">
        <f ca="1">RefCalc!B290</f>
        <v>0.19196600935825053</v>
      </c>
      <c r="EO290" s="127">
        <f ca="1">RefCalc!F290</f>
        <v>0.77537936775611693</v>
      </c>
    </row>
    <row r="291" spans="21:145" ht="13.5" customHeight="1">
      <c r="U291" s="141"/>
      <c r="V291" s="142"/>
      <c r="EL291" s="128">
        <v>666</v>
      </c>
      <c r="EM291" s="237">
        <f ca="1">IF(Calculator!$C$3,OFFSET('SPD Library'!B291,0,Calculator!$C$3-1),Calculator!C292)</f>
        <v>6.2788999999999998E-2</v>
      </c>
      <c r="EN291" s="127">
        <f ca="1">RefCalc!B291</f>
        <v>0.18732094864630577</v>
      </c>
      <c r="EO291" s="127">
        <f ca="1">RefCalc!F291</f>
        <v>0.7774230741232514</v>
      </c>
    </row>
    <row r="292" spans="21:145" ht="13.5" customHeight="1">
      <c r="U292" s="141"/>
      <c r="V292" s="142"/>
      <c r="EL292" s="128">
        <v>667</v>
      </c>
      <c r="EM292" s="237">
        <f ca="1">IF(Calculator!$C$3,OFFSET('SPD Library'!B292,0,Calculator!$C$3-1),Calculator!C293)</f>
        <v>6.1232000000000002E-2</v>
      </c>
      <c r="EN292" s="127">
        <f ca="1">RefCalc!B292</f>
        <v>0.18267588793436107</v>
      </c>
      <c r="EO292" s="127">
        <f ca="1">RefCalc!F292</f>
        <v>0.77946678049038565</v>
      </c>
    </row>
    <row r="293" spans="21:145" ht="13.5" customHeight="1">
      <c r="U293" s="141"/>
      <c r="V293" s="142"/>
      <c r="EL293" s="128">
        <v>668</v>
      </c>
      <c r="EM293" s="237">
        <f ca="1">IF(Calculator!$C$3,OFFSET('SPD Library'!B293,0,Calculator!$C$3-1),Calculator!C294)</f>
        <v>5.9674999999999999E-2</v>
      </c>
      <c r="EN293" s="127">
        <f ca="1">RefCalc!B293</f>
        <v>0.17803082722241631</v>
      </c>
      <c r="EO293" s="127">
        <f ca="1">RefCalc!F293</f>
        <v>0.78151048685752011</v>
      </c>
    </row>
    <row r="294" spans="21:145" ht="13.5" customHeight="1">
      <c r="U294" s="141"/>
      <c r="V294" s="142"/>
      <c r="EL294" s="128">
        <v>669</v>
      </c>
      <c r="EM294" s="237">
        <f ca="1">IF(Calculator!$C$3,OFFSET('SPD Library'!B294,0,Calculator!$C$3-1),Calculator!C295)</f>
        <v>5.8118000000000003E-2</v>
      </c>
      <c r="EN294" s="127">
        <f ca="1">RefCalc!B294</f>
        <v>0.17338576651047158</v>
      </c>
      <c r="EO294" s="127">
        <f ca="1">RefCalc!F294</f>
        <v>0.78355419322465469</v>
      </c>
    </row>
    <row r="295" spans="21:145" ht="13.5" customHeight="1">
      <c r="U295" s="141"/>
      <c r="V295" s="142"/>
      <c r="EL295" s="128">
        <v>670</v>
      </c>
      <c r="EM295" s="237">
        <f ca="1">IF(Calculator!$C$3,OFFSET('SPD Library'!B295,0,Calculator!$C$3-1),Calculator!C296)</f>
        <v>5.6561E-2</v>
      </c>
      <c r="EN295" s="127">
        <f ca="1">RefCalc!B295</f>
        <v>0.16874070579852685</v>
      </c>
      <c r="EO295" s="127">
        <f ca="1">RefCalc!F295</f>
        <v>0.78559789959178927</v>
      </c>
    </row>
    <row r="296" spans="21:145" ht="13.5" customHeight="1">
      <c r="U296" s="141"/>
      <c r="V296" s="142"/>
      <c r="EL296" s="128">
        <v>671</v>
      </c>
      <c r="EM296" s="237">
        <f ca="1">IF(Calculator!$C$3,OFFSET('SPD Library'!B296,0,Calculator!$C$3-1),Calculator!C297)</f>
        <v>5.5232999999999997E-2</v>
      </c>
      <c r="EN296" s="127">
        <f ca="1">RefCalc!B296</f>
        <v>0.16477882999540375</v>
      </c>
      <c r="EO296" s="127">
        <f ca="1">RefCalc!F296</f>
        <v>0.78180981768173274</v>
      </c>
    </row>
    <row r="297" spans="21:145" ht="13.5" customHeight="1">
      <c r="U297" s="141"/>
      <c r="V297" s="142"/>
      <c r="EL297" s="128">
        <v>672</v>
      </c>
      <c r="EM297" s="237">
        <f ca="1">IF(Calculator!$C$3,OFFSET('SPD Library'!B297,0,Calculator!$C$3-1),Calculator!C298)</f>
        <v>5.3905000000000002E-2</v>
      </c>
      <c r="EN297" s="127">
        <f ca="1">RefCalc!B297</f>
        <v>0.16081695419228073</v>
      </c>
      <c r="EO297" s="127">
        <f ca="1">RefCalc!F297</f>
        <v>0.77802173577167644</v>
      </c>
    </row>
    <row r="298" spans="21:145" ht="13.5" customHeight="1">
      <c r="U298" s="141"/>
      <c r="V298" s="142"/>
      <c r="EL298" s="128">
        <v>673</v>
      </c>
      <c r="EM298" s="237">
        <f ca="1">IF(Calculator!$C$3,OFFSET('SPD Library'!B298,0,Calculator!$C$3-1),Calculator!C299)</f>
        <v>5.2575999999999998E-2</v>
      </c>
      <c r="EN298" s="127">
        <f ca="1">RefCalc!B298</f>
        <v>0.15685209504894443</v>
      </c>
      <c r="EO298" s="127">
        <f ca="1">RefCalc!F298</f>
        <v>0.7742336538616198</v>
      </c>
    </row>
    <row r="299" spans="21:145" ht="13.5" customHeight="1">
      <c r="U299" s="141"/>
      <c r="V299" s="142"/>
      <c r="EL299" s="128">
        <v>674</v>
      </c>
      <c r="EM299" s="237">
        <f ca="1">IF(Calculator!$C$3,OFFSET('SPD Library'!B299,0,Calculator!$C$3-1),Calculator!C300)</f>
        <v>5.1248000000000002E-2</v>
      </c>
      <c r="EN299" s="127">
        <f ca="1">RefCalc!B299</f>
        <v>0.15289021924582141</v>
      </c>
      <c r="EO299" s="127">
        <f ca="1">RefCalc!F299</f>
        <v>0.77044557195156349</v>
      </c>
    </row>
    <row r="300" spans="21:145" ht="13.5" customHeight="1">
      <c r="U300" s="141"/>
      <c r="V300" s="142"/>
      <c r="EL300" s="128">
        <v>675</v>
      </c>
      <c r="EM300" s="237">
        <f ca="1">IF(Calculator!$C$3,OFFSET('SPD Library'!B300,0,Calculator!$C$3-1),Calculator!C301)</f>
        <v>4.9919999999999999E-2</v>
      </c>
      <c r="EN300" s="127">
        <f ca="1">RefCalc!B300</f>
        <v>0.14892834344269831</v>
      </c>
      <c r="EO300" s="127">
        <f ca="1">RefCalc!F300</f>
        <v>0.76665749004150707</v>
      </c>
    </row>
    <row r="301" spans="21:145" ht="13.5" customHeight="1">
      <c r="U301" s="141"/>
      <c r="V301" s="142"/>
      <c r="EL301" s="128">
        <v>676</v>
      </c>
      <c r="EM301" s="237">
        <f ca="1">IF(Calculator!$C$3,OFFSET('SPD Library'!B301,0,Calculator!$C$3-1),Calculator!C302)</f>
        <v>4.8774999999999999E-2</v>
      </c>
      <c r="EN301" s="127">
        <f ca="1">RefCalc!B301</f>
        <v>0.14551241889858996</v>
      </c>
      <c r="EO301" s="127">
        <f ca="1">RefCalc!F301</f>
        <v>0.76286940813145077</v>
      </c>
    </row>
    <row r="302" spans="21:145" ht="13.5" customHeight="1">
      <c r="U302" s="141"/>
      <c r="V302" s="142"/>
      <c r="EL302" s="128">
        <v>677</v>
      </c>
      <c r="EM302" s="237">
        <f ca="1">IF(Calculator!$C$3,OFFSET('SPD Library'!B302,0,Calculator!$C$3-1),Calculator!C303)</f>
        <v>4.7629999999999999E-2</v>
      </c>
      <c r="EN302" s="127">
        <f ca="1">RefCalc!B302</f>
        <v>0.1420964943544816</v>
      </c>
      <c r="EO302" s="127">
        <f ca="1">RefCalc!F302</f>
        <v>0.75908132622139435</v>
      </c>
    </row>
    <row r="303" spans="21:145" ht="13.5" customHeight="1">
      <c r="U303" s="141"/>
      <c r="V303" s="142"/>
      <c r="EL303" s="128">
        <v>678</v>
      </c>
      <c r="EM303" s="237">
        <f ca="1">IF(Calculator!$C$3,OFFSET('SPD Library'!B303,0,Calculator!$C$3-1),Calculator!C304)</f>
        <v>4.6484999999999999E-2</v>
      </c>
      <c r="EN303" s="127">
        <f ca="1">RefCalc!B303</f>
        <v>0.13868056981037322</v>
      </c>
      <c r="EO303" s="127">
        <f ca="1">RefCalc!F303</f>
        <v>0.75529324431133793</v>
      </c>
    </row>
    <row r="304" spans="21:145" ht="13.5" customHeight="1">
      <c r="U304" s="141"/>
      <c r="V304" s="142"/>
      <c r="EL304" s="128">
        <v>679</v>
      </c>
      <c r="EM304" s="237">
        <f ca="1">IF(Calculator!$C$3,OFFSET('SPD Library'!B304,0,Calculator!$C$3-1),Calculator!C305)</f>
        <v>4.5339999999999998E-2</v>
      </c>
      <c r="EN304" s="127">
        <f ca="1">RefCalc!B304</f>
        <v>0.13526464526626486</v>
      </c>
      <c r="EO304" s="127">
        <f ca="1">RefCalc!F304</f>
        <v>0.75150516240128162</v>
      </c>
    </row>
    <row r="305" spans="21:145" ht="13.5" customHeight="1">
      <c r="U305" s="141"/>
      <c r="V305" s="142"/>
      <c r="EL305" s="128">
        <v>680</v>
      </c>
      <c r="EM305" s="237">
        <f ca="1">IF(Calculator!$C$3,OFFSET('SPD Library'!B305,0,Calculator!$C$3-1),Calculator!C306)</f>
        <v>4.4194999999999998E-2</v>
      </c>
      <c r="EN305" s="127">
        <f ca="1">RefCalc!B305</f>
        <v>0.1318487207221565</v>
      </c>
      <c r="EO305" s="127">
        <f ca="1">RefCalc!F305</f>
        <v>0.74771708049122521</v>
      </c>
    </row>
    <row r="306" spans="21:145" ht="13.5" customHeight="1">
      <c r="U306" s="141"/>
      <c r="V306" s="142"/>
      <c r="EL306" s="128">
        <v>681</v>
      </c>
      <c r="EM306" s="237">
        <f ca="1">IF(Calculator!$C$3,OFFSET('SPD Library'!B306,0,Calculator!$C$3-1),Calculator!C307)</f>
        <v>4.3233000000000001E-2</v>
      </c>
      <c r="EN306" s="127">
        <f ca="1">RefCalc!B306</f>
        <v>0.12897874743706284</v>
      </c>
      <c r="EO306" s="127">
        <f ca="1">RefCalc!F306</f>
        <v>0.73952071126709418</v>
      </c>
    </row>
    <row r="307" spans="21:145" ht="13.5" customHeight="1">
      <c r="U307" s="141"/>
      <c r="V307" s="142"/>
      <c r="EL307" s="128">
        <v>682</v>
      </c>
      <c r="EM307" s="237">
        <f ca="1">IF(Calculator!$C$3,OFFSET('SPD Library'!B307,0,Calculator!$C$3-1),Calculator!C308)</f>
        <v>4.2271000000000003E-2</v>
      </c>
      <c r="EN307" s="127">
        <f ca="1">RefCalc!B307</f>
        <v>0.12610877415196917</v>
      </c>
      <c r="EO307" s="127">
        <f ca="1">RefCalc!F307</f>
        <v>0.73132434204296315</v>
      </c>
    </row>
    <row r="308" spans="21:145" ht="13.5" customHeight="1">
      <c r="U308" s="141"/>
      <c r="V308" s="142"/>
      <c r="EL308" s="128">
        <v>683</v>
      </c>
      <c r="EM308" s="237">
        <f ca="1">IF(Calculator!$C$3,OFFSET('SPD Library'!B308,0,Calculator!$C$3-1),Calculator!C309)</f>
        <v>4.1309999999999999E-2</v>
      </c>
      <c r="EN308" s="127">
        <f ca="1">RefCalc!B308</f>
        <v>0.1232417842070887</v>
      </c>
      <c r="EO308" s="127">
        <f ca="1">RefCalc!F308</f>
        <v>0.72312797281883234</v>
      </c>
    </row>
    <row r="309" spans="21:145" ht="13.5" customHeight="1">
      <c r="U309" s="141"/>
      <c r="V309" s="142"/>
      <c r="EL309" s="128">
        <v>684</v>
      </c>
      <c r="EM309" s="237">
        <f ca="1">IF(Calculator!$C$3,OFFSET('SPD Library'!B309,0,Calculator!$C$3-1),Calculator!C310)</f>
        <v>4.0348000000000002E-2</v>
      </c>
      <c r="EN309" s="127">
        <f ca="1">RefCalc!B309</f>
        <v>0.12037181092199505</v>
      </c>
      <c r="EO309" s="127">
        <f ca="1">RefCalc!F309</f>
        <v>0.71493160359470131</v>
      </c>
    </row>
    <row r="310" spans="21:145" ht="13.5" customHeight="1">
      <c r="U310" s="141"/>
      <c r="V310" s="142"/>
      <c r="EL310" s="128">
        <v>685</v>
      </c>
      <c r="EM310" s="237">
        <f ca="1">IF(Calculator!$C$3,OFFSET('SPD Library'!B310,0,Calculator!$C$3-1),Calculator!C311)</f>
        <v>3.9385999999999997E-2</v>
      </c>
      <c r="EN310" s="127">
        <f ca="1">RefCalc!B310</f>
        <v>0.11750183763690135</v>
      </c>
      <c r="EO310" s="127">
        <f ca="1">RefCalc!F310</f>
        <v>0.70673523437057029</v>
      </c>
    </row>
    <row r="311" spans="21:145" ht="13.5" customHeight="1">
      <c r="U311" s="141"/>
      <c r="V311" s="142"/>
      <c r="EL311" s="128">
        <v>686</v>
      </c>
      <c r="EM311" s="237">
        <f ca="1">IF(Calculator!$C$3,OFFSET('SPD Library'!B311,0,Calculator!$C$3-1),Calculator!C312)</f>
        <v>3.9156999999999997E-2</v>
      </c>
      <c r="EN311" s="127">
        <f ca="1">RefCalc!B311</f>
        <v>0.11681865272807967</v>
      </c>
      <c r="EO311" s="127">
        <f ca="1">RefCalc!F311</f>
        <v>0.69853886514643926</v>
      </c>
    </row>
    <row r="312" spans="21:145" ht="13.5" customHeight="1">
      <c r="U312" s="141"/>
      <c r="V312" s="142"/>
      <c r="EL312" s="128">
        <v>687</v>
      </c>
      <c r="EM312" s="237">
        <f ca="1">IF(Calculator!$C$3,OFFSET('SPD Library'!B312,0,Calculator!$C$3-1),Calculator!C313)</f>
        <v>3.8927999999999997E-2</v>
      </c>
      <c r="EN312" s="127">
        <f ca="1">RefCalc!B312</f>
        <v>0.11613546781925801</v>
      </c>
      <c r="EO312" s="127">
        <f ca="1">RefCalc!F312</f>
        <v>0.69034249592230834</v>
      </c>
    </row>
    <row r="313" spans="21:145" ht="13.5" customHeight="1">
      <c r="U313" s="141"/>
      <c r="V313" s="142"/>
      <c r="EL313" s="128">
        <v>688</v>
      </c>
      <c r="EM313" s="237">
        <f ca="1">IF(Calculator!$C$3,OFFSET('SPD Library'!B313,0,Calculator!$C$3-1),Calculator!C314)</f>
        <v>3.8698999999999997E-2</v>
      </c>
      <c r="EN313" s="127">
        <f ca="1">RefCalc!B313</f>
        <v>0.11545228291043634</v>
      </c>
      <c r="EO313" s="127">
        <f ca="1">RefCalc!F313</f>
        <v>0.68214612669817731</v>
      </c>
    </row>
    <row r="314" spans="21:145" ht="13.5" customHeight="1">
      <c r="U314" s="141"/>
      <c r="V314" s="142"/>
      <c r="EL314" s="128">
        <v>689</v>
      </c>
      <c r="EM314" s="237">
        <f ca="1">IF(Calculator!$C$3,OFFSET('SPD Library'!B314,0,Calculator!$C$3-1),Calculator!C315)</f>
        <v>3.8469999999999997E-2</v>
      </c>
      <c r="EN314" s="127">
        <f ca="1">RefCalc!B314</f>
        <v>0.11476909800161467</v>
      </c>
      <c r="EO314" s="127">
        <f ca="1">RefCalc!F314</f>
        <v>0.67394975747404628</v>
      </c>
    </row>
    <row r="315" spans="21:145" ht="13.5" customHeight="1">
      <c r="U315" s="141"/>
      <c r="V315" s="142"/>
      <c r="EL315" s="128">
        <v>690</v>
      </c>
      <c r="EM315" s="237">
        <f ca="1">IF(Calculator!$C$3,OFFSET('SPD Library'!B315,0,Calculator!$C$3-1),Calculator!C316)</f>
        <v>3.8240999999999997E-2</v>
      </c>
      <c r="EN315" s="127">
        <f ca="1">RefCalc!B315</f>
        <v>0.11408591309279299</v>
      </c>
      <c r="EO315" s="127">
        <f ca="1">RefCalc!F315</f>
        <v>0.66575338824991537</v>
      </c>
    </row>
    <row r="316" spans="21:145" ht="13.5" customHeight="1">
      <c r="U316" s="141"/>
      <c r="V316" s="142"/>
      <c r="EL316" s="128">
        <v>691</v>
      </c>
      <c r="EM316" s="237">
        <f ca="1">IF(Calculator!$C$3,OFFSET('SPD Library'!B316,0,Calculator!$C$3-1),Calculator!C317)</f>
        <v>3.7142000000000001E-2</v>
      </c>
      <c r="EN316" s="127">
        <f ca="1">RefCalc!B316</f>
        <v>0.11080722219849162</v>
      </c>
      <c r="EO316" s="127">
        <f ca="1">RefCalc!F316</f>
        <v>0.6676085967602291</v>
      </c>
    </row>
    <row r="317" spans="21:145" ht="13.5" customHeight="1">
      <c r="U317" s="141"/>
      <c r="V317" s="142"/>
      <c r="EL317" s="128">
        <v>692</v>
      </c>
      <c r="EM317" s="237">
        <f ca="1">IF(Calculator!$C$3,OFFSET('SPD Library'!B317,0,Calculator!$C$3-1),Calculator!C318)</f>
        <v>3.6042999999999999E-2</v>
      </c>
      <c r="EN317" s="127">
        <f ca="1">RefCalc!B317</f>
        <v>0.10752853130419021</v>
      </c>
      <c r="EO317" s="127">
        <f ca="1">RefCalc!F317</f>
        <v>0.66946380527054283</v>
      </c>
    </row>
    <row r="318" spans="21:145" ht="13.5" customHeight="1">
      <c r="U318" s="141"/>
      <c r="V318" s="142"/>
      <c r="EL318" s="128">
        <v>693</v>
      </c>
      <c r="EM318" s="237">
        <f ca="1">IF(Calculator!$C$3,OFFSET('SPD Library'!B318,0,Calculator!$C$3-1),Calculator!C319)</f>
        <v>3.4944000000000003E-2</v>
      </c>
      <c r="EN318" s="127">
        <f ca="1">RefCalc!B318</f>
        <v>0.10424984040988883</v>
      </c>
      <c r="EO318" s="127">
        <f ca="1">RefCalc!F318</f>
        <v>0.67131901378085679</v>
      </c>
    </row>
    <row r="319" spans="21:145" ht="13.5" customHeight="1">
      <c r="U319" s="141"/>
      <c r="V319" s="142"/>
      <c r="EL319" s="128">
        <v>694</v>
      </c>
      <c r="EM319" s="237">
        <f ca="1">IF(Calculator!$C$3,OFFSET('SPD Library'!B319,0,Calculator!$C$3-1),Calculator!C320)</f>
        <v>3.3845E-2</v>
      </c>
      <c r="EN319" s="127">
        <f ca="1">RefCalc!B319</f>
        <v>0.10097114951558743</v>
      </c>
      <c r="EO319" s="127">
        <f ca="1">RefCalc!F319</f>
        <v>0.67317422229117074</v>
      </c>
    </row>
    <row r="320" spans="21:145" ht="13.5" customHeight="1">
      <c r="U320" s="141"/>
      <c r="V320" s="142"/>
      <c r="EL320" s="128">
        <v>695</v>
      </c>
      <c r="EM320" s="237">
        <f ca="1">IF(Calculator!$C$3,OFFSET('SPD Library'!B320,0,Calculator!$C$3-1),Calculator!C321)</f>
        <v>3.2745999999999997E-2</v>
      </c>
      <c r="EN320" s="127">
        <f ca="1">RefCalc!B320</f>
        <v>9.7692458621286032E-2</v>
      </c>
      <c r="EO320" s="127">
        <f ca="1">RefCalc!F320</f>
        <v>0.67502943080148436</v>
      </c>
    </row>
    <row r="321" spans="21:145" ht="13.5" customHeight="1">
      <c r="U321" s="141"/>
      <c r="V321" s="142"/>
      <c r="EL321" s="128">
        <v>696</v>
      </c>
      <c r="EM321" s="237">
        <f ca="1">IF(Calculator!$C$3,OFFSET('SPD Library'!B321,0,Calculator!$C$3-1),Calculator!C322)</f>
        <v>3.2105000000000002E-2</v>
      </c>
      <c r="EN321" s="127">
        <f ca="1">RefCalc!B321</f>
        <v>9.5780137544628011E-2</v>
      </c>
      <c r="EO321" s="127">
        <f ca="1">RefCalc!F321</f>
        <v>0.67688463931179832</v>
      </c>
    </row>
    <row r="322" spans="21:145" ht="13.5" customHeight="1">
      <c r="U322" s="141"/>
      <c r="V322" s="142"/>
      <c r="EL322" s="128">
        <v>697</v>
      </c>
      <c r="EM322" s="237">
        <f ca="1">IF(Calculator!$C$3,OFFSET('SPD Library'!B322,0,Calculator!$C$3-1),Calculator!C323)</f>
        <v>3.1463999999999999E-2</v>
      </c>
      <c r="EN322" s="127">
        <f ca="1">RefCalc!B322</f>
        <v>9.3867816467969947E-2</v>
      </c>
      <c r="EO322" s="127">
        <f ca="1">RefCalc!F322</f>
        <v>0.67873984782211205</v>
      </c>
    </row>
    <row r="323" spans="21:145" ht="13.5" customHeight="1">
      <c r="U323" s="141"/>
      <c r="V323" s="142"/>
      <c r="EL323" s="128">
        <v>698</v>
      </c>
      <c r="EM323" s="237">
        <f ca="1">IF(Calculator!$C$3,OFFSET('SPD Library'!B323,0,Calculator!$C$3-1),Calculator!C324)</f>
        <v>3.0821999999999999E-2</v>
      </c>
      <c r="EN323" s="127">
        <f ca="1">RefCalc!B323</f>
        <v>9.1952512051098709E-2</v>
      </c>
      <c r="EO323" s="127">
        <f ca="1">RefCalc!F323</f>
        <v>0.6805950563324259</v>
      </c>
    </row>
    <row r="324" spans="21:145" ht="13.5" customHeight="1">
      <c r="U324" s="141"/>
      <c r="V324" s="142"/>
      <c r="EL324" s="128">
        <v>699</v>
      </c>
      <c r="EM324" s="237">
        <f ca="1">IF(Calculator!$C$3,OFFSET('SPD Library'!B324,0,Calculator!$C$3-1),Calculator!C325)</f>
        <v>3.0180999999999999E-2</v>
      </c>
      <c r="EN324" s="127">
        <f ca="1">RefCalc!B324</f>
        <v>9.0040190974440659E-2</v>
      </c>
      <c r="EO324" s="127">
        <f ca="1">RefCalc!F324</f>
        <v>0.68245026484273974</v>
      </c>
    </row>
    <row r="325" spans="21:145" ht="13.5" customHeight="1">
      <c r="U325" s="141"/>
      <c r="V325" s="142"/>
      <c r="EL325" s="128">
        <v>700</v>
      </c>
      <c r="EM325" s="237">
        <f ca="1">IF(Calculator!$C$3,OFFSET('SPD Library'!B325,0,Calculator!$C$3-1),Calculator!C326)</f>
        <v>2.954E-2</v>
      </c>
      <c r="EN325" s="127">
        <f ca="1">RefCalc!B325</f>
        <v>8.8127869897782624E-2</v>
      </c>
      <c r="EO325" s="127">
        <f ca="1">RefCalc!F325</f>
        <v>0.68430547335305347</v>
      </c>
    </row>
    <row r="326" spans="21:145" ht="13.5" customHeight="1">
      <c r="U326" s="141"/>
      <c r="V326" s="142"/>
      <c r="EL326" s="128">
        <v>701</v>
      </c>
      <c r="EM326" s="237">
        <f ca="1">IF(Calculator!$C$3,OFFSET('SPD Library'!B326,0,Calculator!$C$3-1),Calculator!C327)</f>
        <v>2.9082E-2</v>
      </c>
      <c r="EN326" s="127">
        <f ca="1">RefCalc!B326</f>
        <v>8.6761500080139276E-2</v>
      </c>
      <c r="EO326" s="127">
        <f ca="1">RefCalc!F326</f>
        <v>0.6868665594486365</v>
      </c>
    </row>
    <row r="327" spans="21:145" ht="13.5" customHeight="1">
      <c r="U327" s="141"/>
      <c r="V327" s="142"/>
      <c r="EL327" s="128">
        <v>702</v>
      </c>
      <c r="EM327" s="237">
        <f ca="1">IF(Calculator!$C$3,OFFSET('SPD Library'!B327,0,Calculator!$C$3-1),Calculator!C328)</f>
        <v>2.8624E-2</v>
      </c>
      <c r="EN327" s="127">
        <f ca="1">RefCalc!B327</f>
        <v>8.5395130262495927E-2</v>
      </c>
      <c r="EO327" s="127">
        <f ca="1">RefCalc!F327</f>
        <v>0.68942764554421943</v>
      </c>
    </row>
    <row r="328" spans="21:145" ht="13.5" customHeight="1">
      <c r="U328" s="141"/>
      <c r="V328" s="142"/>
      <c r="EL328" s="128">
        <v>703</v>
      </c>
      <c r="EM328" s="237">
        <f ca="1">IF(Calculator!$C$3,OFFSET('SPD Library'!B328,0,Calculator!$C$3-1),Calculator!C329)</f>
        <v>2.8166E-2</v>
      </c>
      <c r="EN328" s="127">
        <f ca="1">RefCalc!B328</f>
        <v>8.4028760444852579E-2</v>
      </c>
      <c r="EO328" s="127">
        <f ca="1">RefCalc!F328</f>
        <v>0.69198873163980223</v>
      </c>
    </row>
    <row r="329" spans="21:145" ht="13.5" customHeight="1">
      <c r="U329" s="141"/>
      <c r="V329" s="142"/>
      <c r="EL329" s="128">
        <v>704</v>
      </c>
      <c r="EM329" s="237">
        <f ca="1">IF(Calculator!$C$3,OFFSET('SPD Library'!B329,0,Calculator!$C$3-1),Calculator!C330)</f>
        <v>2.7708E-2</v>
      </c>
      <c r="EN329" s="127">
        <f ca="1">RefCalc!B329</f>
        <v>8.2662390627209231E-2</v>
      </c>
      <c r="EO329" s="127">
        <f ca="1">RefCalc!F329</f>
        <v>0.69454981773538504</v>
      </c>
    </row>
    <row r="330" spans="21:145" ht="13.5" customHeight="1">
      <c r="U330" s="141"/>
      <c r="V330" s="142"/>
      <c r="EL330" s="128">
        <v>705</v>
      </c>
      <c r="EM330" s="237">
        <f ca="1">IF(Calculator!$C$3,OFFSET('SPD Library'!B330,0,Calculator!$C$3-1),Calculator!C331)</f>
        <v>2.725E-2</v>
      </c>
      <c r="EN330" s="127">
        <f ca="1">RefCalc!B330</f>
        <v>8.1296020809565897E-2</v>
      </c>
      <c r="EO330" s="127">
        <f ca="1">RefCalc!F330</f>
        <v>0.69711090383096774</v>
      </c>
    </row>
    <row r="331" spans="21:145" ht="13.5" customHeight="1">
      <c r="EL331" s="128">
        <v>706</v>
      </c>
      <c r="EM331" s="237">
        <f ca="1">IF(Calculator!$C$3,OFFSET('SPD Library'!B331,0,Calculator!$C$3-1),Calculator!C332)</f>
        <v>2.6745999999999999E-2</v>
      </c>
      <c r="EN331" s="127">
        <f ca="1">RefCalc!B331</f>
        <v>7.9792417342115562E-2</v>
      </c>
      <c r="EO331" s="127">
        <f ca="1">RefCalc!F331</f>
        <v>0.69967198992655077</v>
      </c>
    </row>
    <row r="332" spans="21:145" ht="13.5" customHeight="1">
      <c r="EL332" s="128">
        <v>707</v>
      </c>
      <c r="EM332" s="237">
        <f ca="1">IF(Calculator!$C$3,OFFSET('SPD Library'!B332,0,Calculator!$C$3-1),Calculator!C333)</f>
        <v>2.6242000000000001E-2</v>
      </c>
      <c r="EN332" s="127">
        <f ca="1">RefCalc!B332</f>
        <v>7.8288813874665256E-2</v>
      </c>
      <c r="EO332" s="127">
        <f ca="1">RefCalc!F332</f>
        <v>0.7022330760221337</v>
      </c>
    </row>
    <row r="333" spans="21:145" ht="13.5" customHeight="1">
      <c r="EL333" s="128">
        <v>708</v>
      </c>
      <c r="EM333" s="237">
        <f ca="1">IF(Calculator!$C$3,OFFSET('SPD Library'!B333,0,Calculator!$C$3-1),Calculator!C334)</f>
        <v>2.5739000000000001E-2</v>
      </c>
      <c r="EN333" s="127">
        <f ca="1">RefCalc!B333</f>
        <v>7.6788193747428138E-2</v>
      </c>
      <c r="EO333" s="127">
        <f ca="1">RefCalc!F333</f>
        <v>0.70479416211771651</v>
      </c>
    </row>
    <row r="334" spans="21:145" ht="13.5" customHeight="1">
      <c r="EL334" s="128">
        <v>709</v>
      </c>
      <c r="EM334" s="237">
        <f ca="1">IF(Calculator!$C$3,OFFSET('SPD Library'!B334,0,Calculator!$C$3-1),Calculator!C335)</f>
        <v>2.5235E-2</v>
      </c>
      <c r="EN334" s="127">
        <f ca="1">RefCalc!B334</f>
        <v>7.5284590279977817E-2</v>
      </c>
      <c r="EO334" s="127">
        <f ca="1">RefCalc!F334</f>
        <v>0.70735524821329931</v>
      </c>
    </row>
    <row r="335" spans="21:145" ht="13.5" customHeight="1">
      <c r="EL335" s="128">
        <v>710</v>
      </c>
      <c r="EM335" s="237">
        <f ca="1">IF(Calculator!$C$3,OFFSET('SPD Library'!B335,0,Calculator!$C$3-1),Calculator!C336)</f>
        <v>2.4731E-2</v>
      </c>
      <c r="EN335" s="127">
        <f ca="1">RefCalc!B335</f>
        <v>7.3780986812527483E-2</v>
      </c>
      <c r="EO335" s="127">
        <f ca="1">RefCalc!F335</f>
        <v>0.70991633430888235</v>
      </c>
    </row>
    <row r="336" spans="21:145" ht="13.5" customHeight="1">
      <c r="EL336" s="128">
        <v>711</v>
      </c>
      <c r="EM336" s="237">
        <f ca="1">IF(Calculator!$C$3,OFFSET('SPD Library'!B336,0,Calculator!$C$3-1),Calculator!C337)</f>
        <v>2.4181000000000001E-2</v>
      </c>
      <c r="EN336" s="127">
        <f ca="1">RefCalc!B336</f>
        <v>7.2140149695270189E-2</v>
      </c>
      <c r="EO336" s="127">
        <f ca="1">RefCalc!F336</f>
        <v>0.69774304085151895</v>
      </c>
    </row>
    <row r="337" spans="142:145" ht="13.5" customHeight="1">
      <c r="EL337" s="128">
        <v>712</v>
      </c>
      <c r="EM337" s="237">
        <f ca="1">IF(Calculator!$C$3,OFFSET('SPD Library'!B337,0,Calculator!$C$3-1),Calculator!C338)</f>
        <v>2.3632E-2</v>
      </c>
      <c r="EN337" s="127">
        <f ca="1">RefCalc!B337</f>
        <v>7.0502295918226099E-2</v>
      </c>
      <c r="EO337" s="127">
        <f ca="1">RefCalc!F337</f>
        <v>0.68556974739415566</v>
      </c>
    </row>
    <row r="338" spans="142:145" ht="13.5" customHeight="1">
      <c r="EL338" s="128">
        <v>713</v>
      </c>
      <c r="EM338" s="237">
        <f ca="1">IF(Calculator!$C$3,OFFSET('SPD Library'!B338,0,Calculator!$C$3-1),Calculator!C339)</f>
        <v>2.3081999999999998E-2</v>
      </c>
      <c r="EN338" s="127">
        <f ca="1">RefCalc!B338</f>
        <v>6.8861458800968792E-2</v>
      </c>
      <c r="EO338" s="127">
        <f ca="1">RefCalc!F338</f>
        <v>0.67339645393679226</v>
      </c>
    </row>
    <row r="339" spans="142:145" ht="13.5" customHeight="1">
      <c r="EL339" s="128">
        <v>714</v>
      </c>
      <c r="EM339" s="237">
        <f ca="1">IF(Calculator!$C$3,OFFSET('SPD Library'!B339,0,Calculator!$C$3-1),Calculator!C340)</f>
        <v>2.2533000000000001E-2</v>
      </c>
      <c r="EN339" s="127">
        <f ca="1">RefCalc!B339</f>
        <v>6.7223605023924715E-2</v>
      </c>
      <c r="EO339" s="127">
        <f ca="1">RefCalc!F339</f>
        <v>0.66122316047942897</v>
      </c>
    </row>
    <row r="340" spans="142:145" ht="13.5" customHeight="1">
      <c r="EL340" s="128">
        <v>715</v>
      </c>
      <c r="EM340" s="237">
        <f ca="1">IF(Calculator!$C$3,OFFSET('SPD Library'!B340,0,Calculator!$C$3-1),Calculator!C341)</f>
        <v>2.1982999999999999E-2</v>
      </c>
      <c r="EN340" s="127">
        <f ca="1">RefCalc!B340</f>
        <v>6.5582767906667408E-2</v>
      </c>
      <c r="EO340" s="127">
        <f ca="1">RefCalc!F340</f>
        <v>0.64904986702206557</v>
      </c>
    </row>
    <row r="341" spans="142:145" ht="13.5" customHeight="1">
      <c r="EL341" s="128">
        <v>716</v>
      </c>
      <c r="EM341" s="237">
        <f ca="1">IF(Calculator!$C$3,OFFSET('SPD Library'!B341,0,Calculator!$C$3-1),Calculator!C342)</f>
        <v>2.1617000000000001E-2</v>
      </c>
      <c r="EN341" s="127">
        <f ca="1">RefCalc!B341</f>
        <v>6.4490865388638019E-2</v>
      </c>
      <c r="EO341" s="127">
        <f ca="1">RefCalc!F341</f>
        <v>0.6368765735647024</v>
      </c>
    </row>
    <row r="342" spans="142:145" ht="13.5" customHeight="1">
      <c r="EL342" s="128">
        <v>717</v>
      </c>
      <c r="EM342" s="237">
        <f ca="1">IF(Calculator!$C$3,OFFSET('SPD Library'!B342,0,Calculator!$C$3-1),Calculator!C343)</f>
        <v>2.1250000000000002E-2</v>
      </c>
      <c r="EN342" s="127">
        <f ca="1">RefCalc!B342</f>
        <v>6.3395979530395427E-2</v>
      </c>
      <c r="EO342" s="127">
        <f ca="1">RefCalc!F342</f>
        <v>0.624703280107339</v>
      </c>
    </row>
    <row r="343" spans="142:145" ht="13.5" customHeight="1">
      <c r="EL343" s="128">
        <v>718</v>
      </c>
      <c r="EM343" s="237">
        <f ca="1">IF(Calculator!$C$3,OFFSET('SPD Library'!B343,0,Calculator!$C$3-1),Calculator!C344)</f>
        <v>2.0884E-2</v>
      </c>
      <c r="EN343" s="127">
        <f ca="1">RefCalc!B343</f>
        <v>6.2304077012366024E-2</v>
      </c>
      <c r="EO343" s="127">
        <f ca="1">RefCalc!F343</f>
        <v>0.6125299866499756</v>
      </c>
    </row>
    <row r="344" spans="142:145" ht="13.5" customHeight="1">
      <c r="EL344" s="128">
        <v>719</v>
      </c>
      <c r="EM344" s="237">
        <f ca="1">IF(Calculator!$C$3,OFFSET('SPD Library'!B344,0,Calculator!$C$3-1),Calculator!C345)</f>
        <v>2.0517000000000001E-2</v>
      </c>
      <c r="EN344" s="127">
        <f ca="1">RefCalc!B344</f>
        <v>6.1209191154123425E-2</v>
      </c>
      <c r="EO344" s="127">
        <f ca="1">RefCalc!F344</f>
        <v>0.60035669319261231</v>
      </c>
    </row>
    <row r="345" spans="142:145" ht="13.5" customHeight="1">
      <c r="EL345" s="128">
        <v>720</v>
      </c>
      <c r="EM345" s="237">
        <f ca="1">IF(Calculator!$C$3,OFFSET('SPD Library'!B345,0,Calculator!$C$3-1),Calculator!C346)</f>
        <v>2.0150999999999999E-2</v>
      </c>
      <c r="EN345" s="127">
        <f ca="1">RefCalc!B345</f>
        <v>6.0117288636094023E-2</v>
      </c>
      <c r="EO345" s="127">
        <f ca="1">RefCalc!F345</f>
        <v>0.58818339973524902</v>
      </c>
    </row>
    <row r="346" spans="142:145" ht="13.5" customHeight="1">
      <c r="EL346" s="128">
        <v>721</v>
      </c>
      <c r="EM346" s="237">
        <f ca="1">IF(Calculator!$C$3,OFFSET('SPD Library'!B346,0,Calculator!$C$3-1),Calculator!C347)</f>
        <v>1.983E-2</v>
      </c>
      <c r="EN346" s="127">
        <f ca="1">RefCalc!B346</f>
        <v>5.9159636427658403E-2</v>
      </c>
      <c r="EO346" s="127">
        <f ca="1">RefCalc!F346</f>
        <v>0.59606983849054851</v>
      </c>
    </row>
    <row r="347" spans="142:145" ht="13.5" customHeight="1">
      <c r="EL347" s="128">
        <v>722</v>
      </c>
      <c r="EM347" s="237">
        <f ca="1">IF(Calculator!$C$3,OFFSET('SPD Library'!B347,0,Calculator!$C$3-1),Calculator!C348)</f>
        <v>1.951E-2</v>
      </c>
      <c r="EN347" s="127">
        <f ca="1">RefCalc!B347</f>
        <v>5.820496755943598E-2</v>
      </c>
      <c r="EO347" s="127">
        <f ca="1">RefCalc!F347</f>
        <v>0.60395627724584822</v>
      </c>
    </row>
    <row r="348" spans="142:145" ht="13.5" customHeight="1">
      <c r="EL348" s="128">
        <v>723</v>
      </c>
      <c r="EM348" s="237">
        <f ca="1">IF(Calculator!$C$3,OFFSET('SPD Library'!B348,0,Calculator!$C$3-1),Calculator!C349)</f>
        <v>1.9189000000000001E-2</v>
      </c>
      <c r="EN348" s="127">
        <f ca="1">RefCalc!B348</f>
        <v>5.7247315351000361E-2</v>
      </c>
      <c r="EO348" s="127">
        <f ca="1">RefCalc!F348</f>
        <v>0.61184271600114759</v>
      </c>
    </row>
    <row r="349" spans="142:145" ht="13.5" customHeight="1">
      <c r="EL349" s="128">
        <v>724</v>
      </c>
      <c r="EM349" s="237">
        <f ca="1">IF(Calculator!$C$3,OFFSET('SPD Library'!B349,0,Calculator!$C$3-1),Calculator!C350)</f>
        <v>1.8869E-2</v>
      </c>
      <c r="EN349" s="127">
        <f ca="1">RefCalc!B349</f>
        <v>5.6292646482777937E-2</v>
      </c>
      <c r="EO349" s="127">
        <f ca="1">RefCalc!F349</f>
        <v>0.6197291547564473</v>
      </c>
    </row>
    <row r="350" spans="142:145" ht="13.5" customHeight="1">
      <c r="EL350" s="128">
        <v>725</v>
      </c>
      <c r="EM350" s="237">
        <f ca="1">IF(Calculator!$C$3,OFFSET('SPD Library'!B350,0,Calculator!$C$3-1),Calculator!C351)</f>
        <v>1.8547999999999999E-2</v>
      </c>
      <c r="EN350" s="127">
        <f ca="1">RefCalc!B350</f>
        <v>5.5334994274342311E-2</v>
      </c>
      <c r="EO350" s="127">
        <f ca="1">RefCalc!F350</f>
        <v>0.62761559351174667</v>
      </c>
    </row>
    <row r="351" spans="142:145" ht="13.5" customHeight="1">
      <c r="EL351" s="128">
        <v>726</v>
      </c>
      <c r="EM351" s="237">
        <f ca="1">IF(Calculator!$C$3,OFFSET('SPD Library'!B351,0,Calculator!$C$3-1),Calculator!C352)</f>
        <v>1.8364999999999999E-2</v>
      </c>
      <c r="EN351" s="127">
        <f ca="1">RefCalc!B351</f>
        <v>5.4789043015327617E-2</v>
      </c>
      <c r="EO351" s="127">
        <f ca="1">RefCalc!F351</f>
        <v>0.63550203226704649</v>
      </c>
    </row>
    <row r="352" spans="142:145" ht="13.5" customHeight="1">
      <c r="EL352" s="128">
        <v>727</v>
      </c>
      <c r="EM352" s="237">
        <f ca="1">IF(Calculator!$C$3,OFFSET('SPD Library'!B352,0,Calculator!$C$3-1),Calculator!C353)</f>
        <v>1.8182E-2</v>
      </c>
      <c r="EN352" s="127">
        <f ca="1">RefCalc!B352</f>
        <v>5.4243091756312922E-2</v>
      </c>
      <c r="EO352" s="127">
        <f ca="1">RefCalc!F352</f>
        <v>0.64338847102234598</v>
      </c>
    </row>
    <row r="353" spans="142:145" ht="13.5" customHeight="1">
      <c r="EL353" s="128">
        <v>728</v>
      </c>
      <c r="EM353" s="237">
        <f ca="1">IF(Calculator!$C$3,OFFSET('SPD Library'!B353,0,Calculator!$C$3-1),Calculator!C354)</f>
        <v>1.7998E-2</v>
      </c>
      <c r="EN353" s="127">
        <f ca="1">RefCalc!B353</f>
        <v>5.3694157157085018E-2</v>
      </c>
      <c r="EO353" s="127">
        <f ca="1">RefCalc!F353</f>
        <v>0.65127490977764546</v>
      </c>
    </row>
    <row r="354" spans="142:145" ht="13.5" customHeight="1">
      <c r="EL354" s="128">
        <v>729</v>
      </c>
      <c r="EM354" s="237">
        <f ca="1">IF(Calculator!$C$3,OFFSET('SPD Library'!B354,0,Calculator!$C$3-1),Calculator!C355)</f>
        <v>1.7815000000000001E-2</v>
      </c>
      <c r="EN354" s="127">
        <f ca="1">RefCalc!B354</f>
        <v>5.3148205898070323E-2</v>
      </c>
      <c r="EO354" s="127">
        <f ca="1">RefCalc!F354</f>
        <v>0.65916134853294495</v>
      </c>
    </row>
    <row r="355" spans="142:145" ht="13.5" customHeight="1">
      <c r="EL355" s="128">
        <v>730</v>
      </c>
      <c r="EM355" s="237">
        <f ca="1">IF(Calculator!$C$3,OFFSET('SPD Library'!B355,0,Calculator!$C$3-1),Calculator!C356)</f>
        <v>1.7631999999999998E-2</v>
      </c>
      <c r="EN355" s="127">
        <f ca="1">RefCalc!B355</f>
        <v>5.2602254639055615E-2</v>
      </c>
      <c r="EO355" s="127">
        <f ca="1">RefCalc!F355</f>
        <v>0.66704778728824432</v>
      </c>
    </row>
    <row r="356" spans="142:145" ht="13.5" customHeight="1">
      <c r="EL356" s="128">
        <v>731</v>
      </c>
      <c r="EM356" s="237">
        <f ca="1">IF(Calculator!$C$3,OFFSET('SPD Library'!B356,0,Calculator!$C$3-1),Calculator!C357)</f>
        <v>1.754E-2</v>
      </c>
      <c r="EN356" s="127">
        <f ca="1">RefCalc!B356</f>
        <v>5.2327787339441677E-2</v>
      </c>
      <c r="EO356" s="127">
        <f ca="1">RefCalc!F356</f>
        <v>0.67200043722295943</v>
      </c>
    </row>
    <row r="357" spans="142:145" ht="13.5" customHeight="1">
      <c r="EL357" s="128">
        <v>732</v>
      </c>
      <c r="EM357" s="237">
        <f ca="1">IF(Calculator!$C$3,OFFSET('SPD Library'!B357,0,Calculator!$C$3-1),Calculator!C358)</f>
        <v>1.7448999999999999E-2</v>
      </c>
      <c r="EN357" s="127">
        <f ca="1">RefCalc!B357</f>
        <v>5.2056303380040921E-2</v>
      </c>
      <c r="EO357" s="127">
        <f ca="1">RefCalc!F357</f>
        <v>0.67695308715767433</v>
      </c>
    </row>
    <row r="358" spans="142:145" ht="13.5" customHeight="1">
      <c r="EL358" s="128">
        <v>733</v>
      </c>
      <c r="EM358" s="237">
        <f ca="1">IF(Calculator!$C$3,OFFSET('SPD Library'!B358,0,Calculator!$C$3-1),Calculator!C359)</f>
        <v>1.7357000000000001E-2</v>
      </c>
      <c r="EN358" s="127">
        <f ca="1">RefCalc!B358</f>
        <v>5.1781836080426975E-2</v>
      </c>
      <c r="EO358" s="127">
        <f ca="1">RefCalc!F358</f>
        <v>0.68190573709238933</v>
      </c>
    </row>
    <row r="359" spans="142:145" ht="13.5" customHeight="1">
      <c r="EL359" s="128">
        <v>734</v>
      </c>
      <c r="EM359" s="237">
        <f ca="1">IF(Calculator!$C$3,OFFSET('SPD Library'!B359,0,Calculator!$C$3-1),Calculator!C360)</f>
        <v>1.7266E-2</v>
      </c>
      <c r="EN359" s="127">
        <f ca="1">RefCalc!B359</f>
        <v>5.1510352121026226E-2</v>
      </c>
      <c r="EO359" s="127">
        <f ca="1">RefCalc!F359</f>
        <v>0.686858387027104</v>
      </c>
    </row>
    <row r="360" spans="142:145" ht="13.5" customHeight="1">
      <c r="EL360" s="128">
        <v>735</v>
      </c>
      <c r="EM360" s="237">
        <f ca="1">IF(Calculator!$C$3,OFFSET('SPD Library'!B360,0,Calculator!$C$3-1),Calculator!C361)</f>
        <v>1.7173999999999998E-2</v>
      </c>
      <c r="EN360" s="127">
        <f ca="1">RefCalc!B360</f>
        <v>5.1235884821412274E-2</v>
      </c>
      <c r="EO360" s="127">
        <f ca="1">RefCalc!F360</f>
        <v>0.69181103696181889</v>
      </c>
    </row>
    <row r="361" spans="142:145" ht="13.5" customHeight="1">
      <c r="EL361" s="128">
        <v>736</v>
      </c>
      <c r="EM361" s="237">
        <f ca="1">IF(Calculator!$C$3,OFFSET('SPD Library'!B361,0,Calculator!$C$3-1),Calculator!C362)</f>
        <v>1.7082E-2</v>
      </c>
      <c r="EN361" s="127">
        <f ca="1">RefCalc!B361</f>
        <v>5.0961417521798329E-2</v>
      </c>
      <c r="EO361" s="127">
        <f ca="1">RefCalc!F361</f>
        <v>0.6967636868965339</v>
      </c>
    </row>
    <row r="362" spans="142:145" ht="13.5" customHeight="1">
      <c r="EL362" s="128">
        <v>737</v>
      </c>
      <c r="EM362" s="237">
        <f ca="1">IF(Calculator!$C$3,OFFSET('SPD Library'!B362,0,Calculator!$C$3-1),Calculator!C363)</f>
        <v>1.6990999999999999E-2</v>
      </c>
      <c r="EN362" s="127">
        <f ca="1">RefCalc!B362</f>
        <v>5.0689933562397579E-2</v>
      </c>
      <c r="EO362" s="127">
        <f ca="1">RefCalc!F362</f>
        <v>0.7017163368312489</v>
      </c>
    </row>
    <row r="363" spans="142:145" ht="13.5" customHeight="1">
      <c r="EL363" s="128">
        <v>738</v>
      </c>
      <c r="EM363" s="237">
        <f ca="1">IF(Calculator!$C$3,OFFSET('SPD Library'!B363,0,Calculator!$C$3-1),Calculator!C364)</f>
        <v>1.6899000000000001E-2</v>
      </c>
      <c r="EN363" s="127">
        <f ca="1">RefCalc!B363</f>
        <v>5.0415466262783634E-2</v>
      </c>
      <c r="EO363" s="127">
        <f ca="1">RefCalc!F363</f>
        <v>0.70666898676596379</v>
      </c>
    </row>
    <row r="364" spans="142:145" ht="13.5" customHeight="1">
      <c r="EL364" s="128">
        <v>739</v>
      </c>
      <c r="EM364" s="237">
        <f ca="1">IF(Calculator!$C$3,OFFSET('SPD Library'!B364,0,Calculator!$C$3-1),Calculator!C365)</f>
        <v>1.6808E-2</v>
      </c>
      <c r="EN364" s="127">
        <f ca="1">RefCalc!B364</f>
        <v>5.0143982303382878E-2</v>
      </c>
      <c r="EO364" s="127">
        <f ca="1">RefCalc!F364</f>
        <v>0.71162163670067879</v>
      </c>
    </row>
    <row r="365" spans="142:145" ht="13.5" customHeight="1">
      <c r="EL365" s="128">
        <v>740</v>
      </c>
      <c r="EM365" s="237">
        <f ca="1">IF(Calculator!$C$3,OFFSET('SPD Library'!B365,0,Calculator!$C$3-1),Calculator!C366)</f>
        <v>1.6716000000000002E-2</v>
      </c>
      <c r="EN365" s="127">
        <f ca="1">RefCalc!B365</f>
        <v>4.986951500376894E-2</v>
      </c>
      <c r="EO365" s="127">
        <f ca="1">RefCalc!F365</f>
        <v>0.71657428663539369</v>
      </c>
    </row>
    <row r="366" spans="142:145" ht="13.5" customHeight="1">
      <c r="EL366" s="128">
        <v>741</v>
      </c>
      <c r="EM366" s="237">
        <f ca="1">IF(Calculator!$C$3,OFFSET('SPD Library'!B366,0,Calculator!$C$3-1),Calculator!C367)</f>
        <v>1.6487000000000002E-2</v>
      </c>
      <c r="EN366" s="127">
        <f ca="1">RefCalc!B366</f>
        <v>4.9186330094947266E-2</v>
      </c>
      <c r="EO366" s="127">
        <f ca="1">RefCalc!F366</f>
        <v>0.70559908496996171</v>
      </c>
    </row>
    <row r="367" spans="142:145" ht="13.5" customHeight="1">
      <c r="EL367" s="128">
        <v>742</v>
      </c>
      <c r="EM367" s="237">
        <f ca="1">IF(Calculator!$C$3,OFFSET('SPD Library'!B367,0,Calculator!$C$3-1),Calculator!C368)</f>
        <v>1.6258000000000002E-2</v>
      </c>
      <c r="EN367" s="127">
        <f ca="1">RefCalc!B367</f>
        <v>4.8503145186125592E-2</v>
      </c>
      <c r="EO367" s="127">
        <f ca="1">RefCalc!F367</f>
        <v>0.69462388330452984</v>
      </c>
    </row>
    <row r="368" spans="142:145" ht="13.5" customHeight="1">
      <c r="EL368" s="128">
        <v>743</v>
      </c>
      <c r="EM368" s="237">
        <f ca="1">IF(Calculator!$C$3,OFFSET('SPD Library'!B368,0,Calculator!$C$3-1),Calculator!C369)</f>
        <v>1.6029000000000002E-2</v>
      </c>
      <c r="EN368" s="127">
        <f ca="1">RefCalc!B368</f>
        <v>4.7819960277303918E-2</v>
      </c>
      <c r="EO368" s="127">
        <f ca="1">RefCalc!F368</f>
        <v>0.68364868163909798</v>
      </c>
    </row>
    <row r="369" spans="142:145" ht="13.5" customHeight="1">
      <c r="EL369" s="128">
        <v>744</v>
      </c>
      <c r="EM369" s="237">
        <f ca="1">IF(Calculator!$C$3,OFFSET('SPD Library'!B369,0,Calculator!$C$3-1),Calculator!C370)</f>
        <v>1.5800000000000002E-2</v>
      </c>
      <c r="EN369" s="127">
        <f ca="1">RefCalc!B369</f>
        <v>4.7136775368482244E-2</v>
      </c>
      <c r="EO369" s="127">
        <f ca="1">RefCalc!F369</f>
        <v>0.67267347997366633</v>
      </c>
    </row>
    <row r="370" spans="142:145" ht="13.5" customHeight="1">
      <c r="EL370" s="128">
        <v>745</v>
      </c>
      <c r="EM370" s="237">
        <f ca="1">IF(Calculator!$C$3,OFFSET('SPD Library'!B370,0,Calculator!$C$3-1),Calculator!C371)</f>
        <v>1.5571E-2</v>
      </c>
      <c r="EN370" s="127">
        <f ca="1">RefCalc!B370</f>
        <v>4.6453590459660563E-2</v>
      </c>
      <c r="EO370" s="127">
        <f ca="1">RefCalc!F370</f>
        <v>0.66169827830823413</v>
      </c>
    </row>
    <row r="371" spans="142:145" ht="13.5" customHeight="1">
      <c r="EL371" s="128">
        <v>746</v>
      </c>
      <c r="EM371" s="237">
        <f ca="1">IF(Calculator!$C$3,OFFSET('SPD Library'!B371,0,Calculator!$C$3-1),Calculator!C372)</f>
        <v>1.5617000000000001E-2</v>
      </c>
      <c r="EN371" s="127">
        <f ca="1">RefCalc!B371</f>
        <v>4.6590824109467542E-2</v>
      </c>
      <c r="EO371" s="127">
        <f ca="1">RefCalc!F371</f>
        <v>0.65072307664280238</v>
      </c>
    </row>
    <row r="372" spans="142:145" ht="13.5" customHeight="1">
      <c r="EL372" s="128">
        <v>747</v>
      </c>
      <c r="EM372" s="237">
        <f ca="1">IF(Calculator!$C$3,OFFSET('SPD Library'!B372,0,Calculator!$C$3-1),Calculator!C373)</f>
        <v>1.5663E-2</v>
      </c>
      <c r="EN372" s="127">
        <f ca="1">RefCalc!B372</f>
        <v>4.6728057759274515E-2</v>
      </c>
      <c r="EO372" s="127">
        <f ca="1">RefCalc!F372</f>
        <v>0.63974787497737051</v>
      </c>
    </row>
    <row r="373" spans="142:145" ht="13.5" customHeight="1">
      <c r="EL373" s="128">
        <v>748</v>
      </c>
      <c r="EM373" s="237">
        <f ca="1">IF(Calculator!$C$3,OFFSET('SPD Library'!B373,0,Calculator!$C$3-1),Calculator!C374)</f>
        <v>1.5708E-2</v>
      </c>
      <c r="EN373" s="127">
        <f ca="1">RefCalc!B373</f>
        <v>4.6862308068868291E-2</v>
      </c>
      <c r="EO373" s="127">
        <f ca="1">RefCalc!F373</f>
        <v>0.62877267331193865</v>
      </c>
    </row>
    <row r="374" spans="142:145" ht="13.5" customHeight="1">
      <c r="EL374" s="128">
        <v>749</v>
      </c>
      <c r="EM374" s="237">
        <f ca="1">IF(Calculator!$C$3,OFFSET('SPD Library'!B374,0,Calculator!$C$3-1),Calculator!C375)</f>
        <v>1.5754000000000001E-2</v>
      </c>
      <c r="EN374" s="127">
        <f ca="1">RefCalc!B374</f>
        <v>4.6999541718675271E-2</v>
      </c>
      <c r="EO374" s="127">
        <f ca="1">RefCalc!F374</f>
        <v>0.61779747164650667</v>
      </c>
    </row>
    <row r="375" spans="142:145" ht="13.5" customHeight="1">
      <c r="EL375" s="128">
        <v>750</v>
      </c>
      <c r="EM375" s="237">
        <f ca="1">IF(Calculator!$C$3,OFFSET('SPD Library'!B375,0,Calculator!$C$3-1),Calculator!C376)</f>
        <v>1.5800000000000002E-2</v>
      </c>
      <c r="EN375" s="127">
        <f ca="1">RefCalc!B375</f>
        <v>4.7136775368482244E-2</v>
      </c>
      <c r="EO375" s="127">
        <f ca="1">RefCalc!F375</f>
        <v>0.60682226998107491</v>
      </c>
    </row>
    <row r="376" spans="142:145" ht="13.5" customHeight="1">
      <c r="EL376" s="128">
        <v>751</v>
      </c>
      <c r="EM376" s="237">
        <f ca="1">IF(Calculator!$C$3,OFFSET('SPD Library'!B376,0,Calculator!$C$3-1),Calculator!C377)</f>
        <v>1.5571E-2</v>
      </c>
      <c r="EN376" s="127">
        <f ca="1">RefCalc!B376</f>
        <v>4.6453590459660563E-2</v>
      </c>
      <c r="EO376" s="127">
        <f ca="1">RefCalc!F376</f>
        <v>0.59045149708312694</v>
      </c>
    </row>
    <row r="377" spans="142:145" ht="13.5" customHeight="1">
      <c r="EL377" s="128">
        <v>752</v>
      </c>
      <c r="EM377" s="237">
        <f ca="1">IF(Calculator!$C$3,OFFSET('SPD Library'!B377,0,Calculator!$C$3-1),Calculator!C378)</f>
        <v>1.5342E-2</v>
      </c>
      <c r="EN377" s="127">
        <f ca="1">RefCalc!B377</f>
        <v>4.5770405550838895E-2</v>
      </c>
      <c r="EO377" s="127">
        <f ca="1">RefCalc!F377</f>
        <v>0.57408072418517875</v>
      </c>
    </row>
    <row r="378" spans="142:145" ht="13.5" customHeight="1">
      <c r="EL378" s="128">
        <v>753</v>
      </c>
      <c r="EM378" s="237">
        <f ca="1">IF(Calculator!$C$3,OFFSET('SPD Library'!B378,0,Calculator!$C$3-1),Calculator!C379)</f>
        <v>1.5113E-2</v>
      </c>
      <c r="EN378" s="127">
        <f ca="1">RefCalc!B378</f>
        <v>4.5087220642017221E-2</v>
      </c>
      <c r="EO378" s="127">
        <f ca="1">RefCalc!F378</f>
        <v>0.55770995128723067</v>
      </c>
    </row>
    <row r="379" spans="142:145" ht="13.5" customHeight="1">
      <c r="EL379" s="128">
        <v>754</v>
      </c>
      <c r="EM379" s="237">
        <f ca="1">IF(Calculator!$C$3,OFFSET('SPD Library'!B379,0,Calculator!$C$3-1),Calculator!C380)</f>
        <v>1.4884E-2</v>
      </c>
      <c r="EN379" s="127">
        <f ca="1">RefCalc!B379</f>
        <v>4.4404035733195547E-2</v>
      </c>
      <c r="EO379" s="127">
        <f ca="1">RefCalc!F379</f>
        <v>0.54133917838928258</v>
      </c>
    </row>
    <row r="380" spans="142:145" ht="13.5" customHeight="1">
      <c r="EL380" s="128">
        <v>755</v>
      </c>
      <c r="EM380" s="237">
        <f ca="1">IF(Calculator!$C$3,OFFSET('SPD Library'!B380,0,Calculator!$C$3-1),Calculator!C381)</f>
        <v>1.4655E-2</v>
      </c>
      <c r="EN380" s="127">
        <f ca="1">RefCalc!B380</f>
        <v>4.372085082437388E-2</v>
      </c>
      <c r="EO380" s="127">
        <f ca="1">RefCalc!F380</f>
        <v>0.5249684054913345</v>
      </c>
    </row>
    <row r="381" spans="142:145" ht="13.5" customHeight="1">
      <c r="EL381" s="128">
        <v>756</v>
      </c>
      <c r="EM381" s="237">
        <f ca="1">IF(Calculator!$C$3,OFFSET('SPD Library'!B381,0,Calculator!$C$3-1),Calculator!C382)</f>
        <v>1.4838E-2</v>
      </c>
      <c r="EN381" s="127">
        <f ca="1">RefCalc!B381</f>
        <v>4.4266802083388582E-2</v>
      </c>
      <c r="EO381" s="127">
        <f ca="1">RefCalc!F381</f>
        <v>0.50859763259338631</v>
      </c>
    </row>
    <row r="382" spans="142:145" ht="13.5" customHeight="1">
      <c r="EL382" s="128">
        <v>757</v>
      </c>
      <c r="EM382" s="237">
        <f ca="1">IF(Calculator!$C$3,OFFSET('SPD Library'!B382,0,Calculator!$C$3-1),Calculator!C383)</f>
        <v>1.5021E-2</v>
      </c>
      <c r="EN382" s="127">
        <f ca="1">RefCalc!B382</f>
        <v>4.4812753342403276E-2</v>
      </c>
      <c r="EO382" s="127">
        <f ca="1">RefCalc!F382</f>
        <v>0.49222685969543833</v>
      </c>
    </row>
    <row r="383" spans="142:145" ht="13.5" customHeight="1">
      <c r="EL383" s="128">
        <v>758</v>
      </c>
      <c r="EM383" s="237">
        <f ca="1">IF(Calculator!$C$3,OFFSET('SPD Library'!B383,0,Calculator!$C$3-1),Calculator!C384)</f>
        <v>1.5205E-2</v>
      </c>
      <c r="EN383" s="127">
        <f ca="1">RefCalc!B383</f>
        <v>4.5361687941631167E-2</v>
      </c>
      <c r="EO383" s="127">
        <f ca="1">RefCalc!F383</f>
        <v>0.47585608679749025</v>
      </c>
    </row>
    <row r="384" spans="142:145" ht="13.5" customHeight="1">
      <c r="EL384" s="128">
        <v>759</v>
      </c>
      <c r="EM384" s="237">
        <f ca="1">IF(Calculator!$C$3,OFFSET('SPD Library'!B384,0,Calculator!$C$3-1),Calculator!C385)</f>
        <v>1.5388000000000001E-2</v>
      </c>
      <c r="EN384" s="127">
        <f ca="1">RefCalc!B384</f>
        <v>4.5907639200645868E-2</v>
      </c>
      <c r="EO384" s="127">
        <f ca="1">RefCalc!F384</f>
        <v>0.45948531389954211</v>
      </c>
    </row>
    <row r="385" spans="142:145" ht="13.5" customHeight="1">
      <c r="EL385" s="128">
        <v>760</v>
      </c>
      <c r="EM385" s="237">
        <f ca="1">IF(Calculator!$C$3,OFFSET('SPD Library'!B385,0,Calculator!$C$3-1),Calculator!C386)</f>
        <v>1.5571E-2</v>
      </c>
      <c r="EN385" s="127">
        <f ca="1">RefCalc!B385</f>
        <v>4.6453590459660563E-2</v>
      </c>
      <c r="EO385" s="127">
        <f ca="1">RefCalc!F385</f>
        <v>0.44311454100159398</v>
      </c>
    </row>
    <row r="386" spans="142:145" ht="13.5" customHeight="1">
      <c r="EL386" s="128">
        <v>761</v>
      </c>
      <c r="EM386" s="237">
        <f ca="1">IF(Calculator!$C$3,OFFSET('SPD Library'!B386,0,Calculator!$C$3-1),Calculator!C387)</f>
        <v>1.5617000000000001E-2</v>
      </c>
      <c r="EN386" s="127">
        <f ca="1">RefCalc!B386</f>
        <v>4.6590824109467542E-2</v>
      </c>
      <c r="EO386" s="127">
        <f ca="1">RefCalc!F386</f>
        <v>0.46257407680967449</v>
      </c>
    </row>
    <row r="387" spans="142:145" ht="13.5" customHeight="1">
      <c r="EL387" s="128">
        <v>762</v>
      </c>
      <c r="EM387" s="237">
        <f ca="1">IF(Calculator!$C$3,OFFSET('SPD Library'!B387,0,Calculator!$C$3-1),Calculator!C388)</f>
        <v>1.5663E-2</v>
      </c>
      <c r="EN387" s="127">
        <f ca="1">RefCalc!B387</f>
        <v>4.6728057759274515E-2</v>
      </c>
      <c r="EO387" s="127">
        <f ca="1">RefCalc!F387</f>
        <v>0.48203361261775479</v>
      </c>
    </row>
    <row r="388" spans="142:145" ht="13.5" customHeight="1">
      <c r="EL388" s="128">
        <v>763</v>
      </c>
      <c r="EM388" s="237">
        <f ca="1">IF(Calculator!$C$3,OFFSET('SPD Library'!B388,0,Calculator!$C$3-1),Calculator!C389)</f>
        <v>1.5708E-2</v>
      </c>
      <c r="EN388" s="127">
        <f ca="1">RefCalc!B388</f>
        <v>4.6862308068868291E-2</v>
      </c>
      <c r="EO388" s="127">
        <f ca="1">RefCalc!F388</f>
        <v>0.50149314842583526</v>
      </c>
    </row>
    <row r="389" spans="142:145" ht="13.5" customHeight="1">
      <c r="EL389" s="128">
        <v>764</v>
      </c>
      <c r="EM389" s="237">
        <f ca="1">IF(Calculator!$C$3,OFFSET('SPD Library'!B389,0,Calculator!$C$3-1),Calculator!C390)</f>
        <v>1.5754000000000001E-2</v>
      </c>
      <c r="EN389" s="127">
        <f ca="1">RefCalc!B389</f>
        <v>4.6999541718675271E-2</v>
      </c>
      <c r="EO389" s="127">
        <f ca="1">RefCalc!F389</f>
        <v>0.52095268423391572</v>
      </c>
    </row>
    <row r="390" spans="142:145" ht="13.5" customHeight="1">
      <c r="EL390" s="128">
        <v>765</v>
      </c>
      <c r="EM390" s="237">
        <f ca="1">IF(Calculator!$C$3,OFFSET('SPD Library'!B390,0,Calculator!$C$3-1),Calculator!C391)</f>
        <v>1.5800000000000002E-2</v>
      </c>
      <c r="EN390" s="127">
        <f ca="1">RefCalc!B390</f>
        <v>4.7136775368482244E-2</v>
      </c>
      <c r="EO390" s="127">
        <f ca="1">RefCalc!F390</f>
        <v>0.54041222004199607</v>
      </c>
    </row>
    <row r="391" spans="142:145" ht="13.5" customHeight="1">
      <c r="EL391" s="128">
        <v>766</v>
      </c>
      <c r="EM391" s="237">
        <f ca="1">IF(Calculator!$C$3,OFFSET('SPD Library'!B391,0,Calculator!$C$3-1),Calculator!C392)</f>
        <v>1.5434E-2</v>
      </c>
      <c r="EN391" s="127">
        <f ca="1">RefCalc!B391</f>
        <v>4.6044872850452841E-2</v>
      </c>
      <c r="EO391" s="127">
        <f ca="1">RefCalc!F391</f>
        <v>0.55987175585007654</v>
      </c>
    </row>
    <row r="392" spans="142:145" ht="13.5" customHeight="1">
      <c r="EL392" s="128">
        <v>767</v>
      </c>
      <c r="EM392" s="237">
        <f ca="1">IF(Calculator!$C$3,OFFSET('SPD Library'!B392,0,Calculator!$C$3-1),Calculator!C393)</f>
        <v>1.5067000000000001E-2</v>
      </c>
      <c r="EN392" s="127">
        <f ca="1">RefCalc!B392</f>
        <v>4.4949986992210249E-2</v>
      </c>
      <c r="EO392" s="127">
        <f ca="1">RefCalc!F392</f>
        <v>0.579331291658157</v>
      </c>
    </row>
    <row r="393" spans="142:145" ht="13.5" customHeight="1">
      <c r="EL393" s="128">
        <v>768</v>
      </c>
      <c r="EM393" s="237">
        <f ca="1">IF(Calculator!$C$3,OFFSET('SPD Library'!B393,0,Calculator!$C$3-1),Calculator!C394)</f>
        <v>1.4701000000000001E-2</v>
      </c>
      <c r="EN393" s="127">
        <f ca="1">RefCalc!B393</f>
        <v>4.3858084474180853E-2</v>
      </c>
      <c r="EO393" s="127">
        <f ca="1">RefCalc!F393</f>
        <v>0.59879082746623735</v>
      </c>
    </row>
    <row r="394" spans="142:145" ht="13.5" customHeight="1">
      <c r="EL394" s="128">
        <v>769</v>
      </c>
      <c r="EM394" s="237">
        <f ca="1">IF(Calculator!$C$3,OFFSET('SPD Library'!B394,0,Calculator!$C$3-1),Calculator!C395)</f>
        <v>1.4334E-2</v>
      </c>
      <c r="EN394" s="127">
        <f ca="1">RefCalc!B394</f>
        <v>4.2763198615938254E-2</v>
      </c>
      <c r="EO394" s="127">
        <f ca="1">RefCalc!F394</f>
        <v>0.61825036327431782</v>
      </c>
    </row>
    <row r="395" spans="142:145" ht="13.5" customHeight="1">
      <c r="EL395" s="128">
        <v>770</v>
      </c>
      <c r="EM395" s="237">
        <f ca="1">IF(Calculator!$C$3,OFFSET('SPD Library'!B395,0,Calculator!$C$3-1),Calculator!C396)</f>
        <v>1.3968E-2</v>
      </c>
      <c r="EN395" s="127">
        <f ca="1">RefCalc!B395</f>
        <v>4.1671296097908858E-2</v>
      </c>
      <c r="EO395" s="127">
        <f ca="1">RefCalc!F395</f>
        <v>0.63770989908239817</v>
      </c>
    </row>
    <row r="396" spans="142:145" ht="13.5" customHeight="1">
      <c r="EL396" s="128">
        <v>771</v>
      </c>
      <c r="EM396" s="237">
        <f ca="1">IF(Calculator!$C$3,OFFSET('SPD Library'!B396,0,Calculator!$C$3-1),Calculator!C397)</f>
        <v>1.3556E-2</v>
      </c>
      <c r="EN396" s="127">
        <f ca="1">RefCalc!B396</f>
        <v>4.0442159930072483E-2</v>
      </c>
      <c r="EO396" s="127">
        <f ca="1">RefCalc!F396</f>
        <v>0.63443106165145036</v>
      </c>
    </row>
    <row r="397" spans="142:145" ht="13.5" customHeight="1">
      <c r="EL397" s="128">
        <v>772</v>
      </c>
      <c r="EM397" s="237">
        <f ca="1">IF(Calculator!$C$3,OFFSET('SPD Library'!B397,0,Calculator!$C$3-1),Calculator!C398)</f>
        <v>1.3143999999999999E-2</v>
      </c>
      <c r="EN397" s="127">
        <f ca="1">RefCalc!B397</f>
        <v>3.9213023762236107E-2</v>
      </c>
      <c r="EO397" s="127">
        <f ca="1">RefCalc!F397</f>
        <v>0.63115222422050254</v>
      </c>
    </row>
    <row r="398" spans="142:145" ht="13.5" customHeight="1">
      <c r="EL398" s="128">
        <v>773</v>
      </c>
      <c r="EM398" s="237">
        <f ca="1">IF(Calculator!$C$3,OFFSET('SPD Library'!B398,0,Calculator!$C$3-1),Calculator!C399)</f>
        <v>1.2730999999999999E-2</v>
      </c>
      <c r="EN398" s="127">
        <f ca="1">RefCalc!B398</f>
        <v>3.7980904254186543E-2</v>
      </c>
      <c r="EO398" s="127">
        <f ca="1">RefCalc!F398</f>
        <v>0.62787338678955473</v>
      </c>
    </row>
    <row r="399" spans="142:145" ht="13.5" customHeight="1">
      <c r="EL399" s="128">
        <v>774</v>
      </c>
      <c r="EM399" s="237">
        <f ca="1">IF(Calculator!$C$3,OFFSET('SPD Library'!B399,0,Calculator!$C$3-1),Calculator!C400)</f>
        <v>1.2319E-2</v>
      </c>
      <c r="EN399" s="127">
        <f ca="1">RefCalc!B399</f>
        <v>3.6751768086350174E-2</v>
      </c>
      <c r="EO399" s="127">
        <f ca="1">RefCalc!F399</f>
        <v>0.62459454935860692</v>
      </c>
    </row>
    <row r="400" spans="142:145" ht="13.5" customHeight="1">
      <c r="EL400" s="128">
        <v>775</v>
      </c>
      <c r="EM400" s="237">
        <f ca="1">IF(Calculator!$C$3,OFFSET('SPD Library'!B400,0,Calculator!$C$3-1),Calculator!C401)</f>
        <v>1.1906999999999999E-2</v>
      </c>
      <c r="EN400" s="127">
        <f ca="1">RefCalc!B400</f>
        <v>3.5522631918513799E-2</v>
      </c>
      <c r="EO400" s="127">
        <f ca="1">RefCalc!F400</f>
        <v>0.621315711927659</v>
      </c>
    </row>
    <row r="401" spans="142:145" ht="13.5" customHeight="1">
      <c r="EL401" s="128">
        <v>776</v>
      </c>
      <c r="EM401" s="237">
        <f ca="1">IF(Calculator!$C$3,OFFSET('SPD Library'!B401,0,Calculator!$C$3-1),Calculator!C402)</f>
        <v>1.1495E-2</v>
      </c>
      <c r="EN401" s="127">
        <f ca="1">RefCalc!B401</f>
        <v>3.4293495750677423E-2</v>
      </c>
      <c r="EO401" s="127">
        <f ca="1">RefCalc!F401</f>
        <v>0.61803687449671119</v>
      </c>
    </row>
    <row r="402" spans="142:145" ht="13.5" customHeight="1">
      <c r="EL402" s="128">
        <v>777</v>
      </c>
      <c r="EM402" s="237">
        <f ca="1">IF(Calculator!$C$3,OFFSET('SPD Library'!B402,0,Calculator!$C$3-1),Calculator!C403)</f>
        <v>1.1083000000000001E-2</v>
      </c>
      <c r="EN402" s="127">
        <f ca="1">RefCalc!B402</f>
        <v>3.3064359582841055E-2</v>
      </c>
      <c r="EO402" s="127">
        <f ca="1">RefCalc!F402</f>
        <v>0.61475803706576349</v>
      </c>
    </row>
    <row r="403" spans="142:145" ht="13.5" customHeight="1">
      <c r="EL403" s="128">
        <v>778</v>
      </c>
      <c r="EM403" s="237">
        <f ca="1">IF(Calculator!$C$3,OFFSET('SPD Library'!B403,0,Calculator!$C$3-1),Calculator!C404)</f>
        <v>1.0671E-2</v>
      </c>
      <c r="EN403" s="127">
        <f ca="1">RefCalc!B403</f>
        <v>3.1835223415004686E-2</v>
      </c>
      <c r="EO403" s="127">
        <f ca="1">RefCalc!F403</f>
        <v>0.61147919963481556</v>
      </c>
    </row>
    <row r="404" spans="142:145" ht="13.5" customHeight="1">
      <c r="EL404" s="128">
        <v>779</v>
      </c>
      <c r="EM404" s="237">
        <f ca="1">IF(Calculator!$C$3,OFFSET('SPD Library'!B404,0,Calculator!$C$3-1),Calculator!C405)</f>
        <v>1.0259000000000001E-2</v>
      </c>
      <c r="EN404" s="127">
        <f ca="1">RefCalc!B404</f>
        <v>3.0606087247168314E-2</v>
      </c>
      <c r="EO404" s="127">
        <f ca="1">RefCalc!F404</f>
        <v>0.60820036220386786</v>
      </c>
    </row>
    <row r="405" spans="142:145" ht="13.5" customHeight="1">
      <c r="EL405" s="128">
        <v>780</v>
      </c>
      <c r="EM405" s="237">
        <f ca="1">IF(Calculator!$C$3,OFFSET('SPD Library'!B405,0,Calculator!$C$3-1),Calculator!C406)</f>
        <v>9.8469999999999999E-3</v>
      </c>
      <c r="EN405" s="127">
        <f ca="1">RefCalc!B405</f>
        <v>2.9376951079331935E-2</v>
      </c>
      <c r="EO405" s="127">
        <f ca="1">RefCalc!F405</f>
        <v>0.60492152477292005</v>
      </c>
    </row>
  </sheetData>
  <mergeCells count="15">
    <mergeCell ref="B8:B9"/>
    <mergeCell ref="B24:R24"/>
    <mergeCell ref="B66:R66"/>
    <mergeCell ref="B4:C4"/>
    <mergeCell ref="E4:L4"/>
    <mergeCell ref="B15:R15"/>
    <mergeCell ref="U8:DQ8"/>
    <mergeCell ref="U79:DQ79"/>
    <mergeCell ref="EH7:EJ7"/>
    <mergeCell ref="EH4:EJ4"/>
    <mergeCell ref="DS3:EF3"/>
    <mergeCell ref="EH16:EJ16"/>
    <mergeCell ref="EH21:EJ21"/>
    <mergeCell ref="EH26:EJ26"/>
    <mergeCell ref="EH31:EJ31"/>
  </mergeCells>
  <pageMargins left="0.75" right="0.75" top="1" bottom="1" header="0.5" footer="0.5"/>
  <pageSetup paperSize="9"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92D050"/>
  </sheetPr>
  <dimension ref="B1:AK2030"/>
  <sheetViews>
    <sheetView showGridLines="0" zoomScaleNormal="100" workbookViewId="0">
      <pane ySplit="6" topLeftCell="A37" activePane="bottomLeft" state="frozen"/>
      <selection activeCell="W1" sqref="W1"/>
      <selection pane="bottomLeft" activeCell="K43" sqref="K43"/>
    </sheetView>
  </sheetViews>
  <sheetFormatPr defaultColWidth="9.140625" defaultRowHeight="15"/>
  <cols>
    <col min="1" max="1" width="3.28515625" style="57" customWidth="1"/>
    <col min="2" max="18" width="9.140625" style="57"/>
    <col min="19" max="19" width="9.85546875" style="61" customWidth="1"/>
    <col min="20" max="20" width="14.140625" style="57" customWidth="1"/>
    <col min="21" max="21" width="14.140625" style="62" customWidth="1"/>
    <col min="22" max="22" width="14.140625" style="57" customWidth="1"/>
    <col min="23" max="23" width="14.140625" style="62" customWidth="1"/>
    <col min="24" max="24" width="14.140625" style="59" customWidth="1"/>
    <col min="25" max="25" width="14.140625" style="62" customWidth="1"/>
    <col min="26" max="26" width="14.140625" style="59" customWidth="1"/>
    <col min="27" max="27" width="14.140625" style="69" customWidth="1"/>
    <col min="28" max="28" width="14.140625" style="59" customWidth="1"/>
    <col min="29" max="29" width="14.140625" style="69" customWidth="1"/>
    <col min="30" max="30" width="4.5703125" style="57" customWidth="1"/>
    <col min="31" max="31" width="9.140625" style="61"/>
    <col min="32" max="36" width="9.140625" style="57"/>
    <col min="37" max="37" width="11" style="59" customWidth="1"/>
    <col min="38" max="16384" width="9.140625" style="57"/>
  </cols>
  <sheetData>
    <row r="1" spans="2:37">
      <c r="U1" s="58"/>
      <c r="W1" s="58"/>
      <c r="Y1" s="58"/>
      <c r="AA1" s="60"/>
      <c r="AC1" s="60"/>
    </row>
    <row r="2" spans="2:37" ht="21" customHeight="1">
      <c r="B2" s="465" t="s">
        <v>705</v>
      </c>
      <c r="C2" s="465"/>
      <c r="D2" s="465"/>
      <c r="E2" s="465"/>
      <c r="F2" s="465"/>
      <c r="G2" s="465"/>
      <c r="H2" s="465"/>
      <c r="I2" s="465"/>
      <c r="J2" s="465"/>
      <c r="K2" s="465"/>
      <c r="L2" s="465"/>
      <c r="M2" s="465"/>
      <c r="N2" s="465"/>
      <c r="O2" s="465"/>
      <c r="P2" s="465"/>
      <c r="Q2" s="465"/>
      <c r="S2" s="467" t="s">
        <v>668</v>
      </c>
      <c r="T2" s="467"/>
      <c r="U2" s="467"/>
      <c r="V2" s="467"/>
      <c r="W2" s="467"/>
      <c r="X2" s="467"/>
      <c r="Y2" s="467"/>
      <c r="Z2" s="467"/>
      <c r="AA2" s="467"/>
      <c r="AB2" s="467"/>
      <c r="AC2" s="467"/>
      <c r="AD2" s="467"/>
      <c r="AE2" s="467"/>
      <c r="AF2" s="467"/>
      <c r="AG2" s="467"/>
      <c r="AH2" s="467"/>
      <c r="AI2" s="467"/>
      <c r="AJ2" s="422"/>
      <c r="AK2" s="423"/>
    </row>
    <row r="3" spans="2:37" ht="15" customHeight="1">
      <c r="B3" s="465"/>
      <c r="C3" s="465"/>
      <c r="D3" s="465"/>
      <c r="E3" s="465"/>
      <c r="F3" s="465"/>
      <c r="G3" s="465"/>
      <c r="H3" s="465"/>
      <c r="I3" s="465"/>
      <c r="J3" s="465"/>
      <c r="K3" s="465"/>
      <c r="L3" s="465"/>
      <c r="M3" s="465"/>
      <c r="N3" s="465"/>
      <c r="O3" s="465"/>
      <c r="P3" s="465"/>
      <c r="Q3" s="465"/>
      <c r="S3" s="248"/>
      <c r="T3" s="468" t="s">
        <v>726</v>
      </c>
      <c r="U3" s="468"/>
      <c r="V3" s="468"/>
      <c r="W3" s="468"/>
      <c r="X3" s="468"/>
      <c r="Y3" s="468"/>
      <c r="Z3" s="468"/>
      <c r="AA3" s="468"/>
      <c r="AB3" s="468"/>
      <c r="AC3" s="468"/>
      <c r="AD3" s="246"/>
      <c r="AE3" s="248"/>
      <c r="AF3" s="246"/>
      <c r="AG3" s="246"/>
      <c r="AH3" s="246"/>
      <c r="AI3" s="246"/>
      <c r="AJ3" s="422"/>
      <c r="AK3" s="423"/>
    </row>
    <row r="4" spans="2:37">
      <c r="B4" s="465"/>
      <c r="C4" s="465"/>
      <c r="D4" s="465"/>
      <c r="E4" s="465"/>
      <c r="F4" s="465"/>
      <c r="G4" s="465"/>
      <c r="H4" s="465"/>
      <c r="I4" s="465"/>
      <c r="J4" s="465"/>
      <c r="K4" s="465"/>
      <c r="L4" s="465"/>
      <c r="M4" s="465"/>
      <c r="N4" s="465"/>
      <c r="O4" s="465"/>
      <c r="P4" s="465"/>
      <c r="Q4" s="465"/>
      <c r="S4" s="248"/>
      <c r="T4" s="469">
        <v>-0.2</v>
      </c>
      <c r="U4" s="470"/>
      <c r="V4" s="469">
        <v>-0.1</v>
      </c>
      <c r="W4" s="470"/>
      <c r="X4" s="469">
        <v>0</v>
      </c>
      <c r="Y4" s="470"/>
      <c r="Z4" s="471" t="s">
        <v>754</v>
      </c>
      <c r="AA4" s="470"/>
      <c r="AB4" s="471" t="s">
        <v>753</v>
      </c>
      <c r="AC4" s="470"/>
      <c r="AD4" s="246"/>
      <c r="AE4" s="248"/>
      <c r="AF4" s="468" t="s">
        <v>727</v>
      </c>
      <c r="AG4" s="468"/>
      <c r="AH4" s="468"/>
      <c r="AI4" s="468"/>
      <c r="AJ4" s="422"/>
      <c r="AK4" s="427" t="s">
        <v>752</v>
      </c>
    </row>
    <row r="5" spans="2:37">
      <c r="B5" s="465"/>
      <c r="C5" s="465"/>
      <c r="D5" s="465"/>
      <c r="E5" s="465"/>
      <c r="F5" s="465"/>
      <c r="G5" s="465"/>
      <c r="H5" s="465"/>
      <c r="I5" s="465"/>
      <c r="J5" s="465"/>
      <c r="K5" s="465"/>
      <c r="L5" s="465"/>
      <c r="M5" s="465"/>
      <c r="N5" s="465"/>
      <c r="O5" s="465"/>
      <c r="P5" s="465"/>
      <c r="Q5" s="465"/>
      <c r="S5" s="248"/>
      <c r="T5" s="464">
        <v>0.8</v>
      </c>
      <c r="U5" s="464"/>
      <c r="V5" s="464">
        <v>0.9</v>
      </c>
      <c r="W5" s="464"/>
      <c r="X5" s="464">
        <v>1</v>
      </c>
      <c r="Y5" s="464"/>
      <c r="Z5" s="464">
        <v>1.1000000000000001</v>
      </c>
      <c r="AA5" s="464"/>
      <c r="AB5" s="464">
        <v>1.2</v>
      </c>
      <c r="AC5" s="464"/>
      <c r="AD5" s="249"/>
      <c r="AE5" s="248"/>
      <c r="AF5" s="464" t="s">
        <v>670</v>
      </c>
      <c r="AG5" s="464"/>
      <c r="AH5" s="464" t="s">
        <v>671</v>
      </c>
      <c r="AI5" s="464"/>
      <c r="AJ5" s="422"/>
      <c r="AK5" s="423"/>
    </row>
    <row r="6" spans="2:37" s="61" customFormat="1">
      <c r="B6" s="466"/>
      <c r="C6" s="466"/>
      <c r="D6" s="466"/>
      <c r="E6" s="466"/>
      <c r="F6" s="466"/>
      <c r="G6" s="466"/>
      <c r="H6" s="466"/>
      <c r="I6" s="466"/>
      <c r="J6" s="466"/>
      <c r="K6" s="466"/>
      <c r="L6" s="466"/>
      <c r="M6" s="466"/>
      <c r="N6" s="466"/>
      <c r="O6" s="466"/>
      <c r="P6" s="466"/>
      <c r="Q6" s="466"/>
      <c r="S6" s="386" t="s">
        <v>604</v>
      </c>
      <c r="T6" s="381" t="s">
        <v>53</v>
      </c>
      <c r="U6" s="247" t="s">
        <v>54</v>
      </c>
      <c r="V6" s="381" t="s">
        <v>53</v>
      </c>
      <c r="W6" s="247" t="s">
        <v>54</v>
      </c>
      <c r="X6" s="381" t="s">
        <v>53</v>
      </c>
      <c r="Y6" s="247" t="s">
        <v>54</v>
      </c>
      <c r="Z6" s="381" t="s">
        <v>53</v>
      </c>
      <c r="AA6" s="247" t="s">
        <v>54</v>
      </c>
      <c r="AB6" s="381" t="s">
        <v>53</v>
      </c>
      <c r="AC6" s="247" t="s">
        <v>54</v>
      </c>
      <c r="AD6" s="382"/>
      <c r="AE6" s="248" t="s">
        <v>669</v>
      </c>
      <c r="AF6" s="247" t="s">
        <v>53</v>
      </c>
      <c r="AG6" s="247" t="s">
        <v>54</v>
      </c>
      <c r="AH6" s="247" t="s">
        <v>53</v>
      </c>
      <c r="AI6" s="247" t="s">
        <v>54</v>
      </c>
      <c r="AJ6" s="424"/>
      <c r="AK6" s="425"/>
    </row>
    <row r="7" spans="2:37">
      <c r="S7" s="187">
        <v>1</v>
      </c>
      <c r="T7" s="63">
        <f>T$5*COS($S7*PI()/180)</f>
        <v>0.79987815612511304</v>
      </c>
      <c r="U7" s="63">
        <f>T$5*SIN($S7*PI()/180)</f>
        <v>1.3961925149826811E-2</v>
      </c>
      <c r="V7" s="63">
        <f>V$5*COS($S7*PI()/180)</f>
        <v>0.89986292564075221</v>
      </c>
      <c r="W7" s="63">
        <f>V$5*SIN($S7*PI()/180)</f>
        <v>1.5707165793555161E-2</v>
      </c>
      <c r="X7" s="63">
        <f>X$5*COS($S7*PI()/180)</f>
        <v>0.99984769515639127</v>
      </c>
      <c r="Y7" s="63">
        <f>X$5*SIN($S7*PI()/180)</f>
        <v>1.7452406437283512E-2</v>
      </c>
      <c r="Z7" s="63">
        <f>Z$5*COS($S7*PI()/180)</f>
        <v>1.0998324646720306</v>
      </c>
      <c r="AA7" s="63">
        <f>Z$5*SIN($S7*PI()/180)</f>
        <v>1.9197647081011866E-2</v>
      </c>
      <c r="AB7" s="63">
        <f>AB$5*COS($S7*PI()/180)</f>
        <v>1.1998172341876694</v>
      </c>
      <c r="AC7" s="63">
        <f>AB$5*SIN($S7*PI()/180)</f>
        <v>2.0942887724740213E-2</v>
      </c>
      <c r="AD7" s="187"/>
      <c r="AE7" s="387">
        <v>0</v>
      </c>
      <c r="AF7" s="388">
        <f>-AH7</f>
        <v>-1.5</v>
      </c>
      <c r="AG7" s="388">
        <f>-AI7</f>
        <v>0</v>
      </c>
      <c r="AH7" s="388">
        <f>$AF$16*COS(AE7*PI()/180)</f>
        <v>1.5</v>
      </c>
      <c r="AI7" s="388">
        <f>$AF$16*SIN(AE7*PI()/180)</f>
        <v>0</v>
      </c>
      <c r="AK7" s="59">
        <v>1</v>
      </c>
    </row>
    <row r="8" spans="2:37">
      <c r="S8" s="187">
        <f>S7+1</f>
        <v>2</v>
      </c>
      <c r="T8" s="63">
        <f t="shared" ref="T8:T71" si="0">T$5*COS($S8*PI()/180)</f>
        <v>0.79951266161527668</v>
      </c>
      <c r="U8" s="63">
        <f t="shared" ref="U8:U71" si="1">T$5*SIN($S8*PI()/180)</f>
        <v>2.7919597362000777E-2</v>
      </c>
      <c r="V8" s="63">
        <f t="shared" ref="V8:V71" si="2">V$5*COS($S8*PI()/180)</f>
        <v>0.89945174431718622</v>
      </c>
      <c r="W8" s="63">
        <f t="shared" ref="W8:W71" si="3">V$5*SIN($S8*PI()/180)</f>
        <v>3.1409547032250872E-2</v>
      </c>
      <c r="X8" s="63">
        <f t="shared" ref="X8:X71" si="4">X$5*COS($S8*PI()/180)</f>
        <v>0.99939082701909576</v>
      </c>
      <c r="Y8" s="63">
        <f t="shared" ref="Y8:Y71" si="5">X$5*SIN($S8*PI()/180)</f>
        <v>3.4899496702500969E-2</v>
      </c>
      <c r="Z8" s="63">
        <f t="shared" ref="Z8:Z71" si="6">Z$5*COS($S8*PI()/180)</f>
        <v>1.0993299097210054</v>
      </c>
      <c r="AA8" s="63">
        <f t="shared" ref="AA8:AA71" si="7">Z$5*SIN($S8*PI()/180)</f>
        <v>3.8389446372751067E-2</v>
      </c>
      <c r="AB8" s="63">
        <f t="shared" ref="AB8:AB71" si="8">AB$5*COS($S8*PI()/180)</f>
        <v>1.199268992422915</v>
      </c>
      <c r="AC8" s="63">
        <f t="shared" ref="AC8:AC71" si="9">AB$5*SIN($S8*PI()/180)</f>
        <v>4.1879396043001164E-2</v>
      </c>
      <c r="AD8" s="389"/>
      <c r="AE8" s="387">
        <v>22.5</v>
      </c>
      <c r="AF8" s="388">
        <f t="shared" ref="AF8:AF14" si="10">-AH8</f>
        <v>-1.38581929876693</v>
      </c>
      <c r="AG8" s="388">
        <f t="shared" ref="AG8:AG14" si="11">-AI8</f>
        <v>-0.57402514854763464</v>
      </c>
      <c r="AH8" s="388">
        <f t="shared" ref="AH8:AH14" si="12">$AF$16*COS(AE8*PI()/180)</f>
        <v>1.38581929876693</v>
      </c>
      <c r="AI8" s="388">
        <f t="shared" ref="AI8:AI14" si="13">$AF$16*SIN(AE8*PI()/180)</f>
        <v>0.57402514854763464</v>
      </c>
      <c r="AK8" s="59">
        <v>2</v>
      </c>
    </row>
    <row r="9" spans="2:37">
      <c r="S9" s="187">
        <f t="shared" ref="S9:S72" si="14">S8+1</f>
        <v>3</v>
      </c>
      <c r="T9" s="63">
        <f t="shared" si="0"/>
        <v>0.79890362780365909</v>
      </c>
      <c r="U9" s="63">
        <f t="shared" si="1"/>
        <v>4.1868764994355066E-2</v>
      </c>
      <c r="V9" s="63">
        <f t="shared" si="2"/>
        <v>0.89876658127911646</v>
      </c>
      <c r="W9" s="63">
        <f t="shared" si="3"/>
        <v>4.7102360618649447E-2</v>
      </c>
      <c r="X9" s="63">
        <f t="shared" si="4"/>
        <v>0.99862953475457383</v>
      </c>
      <c r="Y9" s="63">
        <f t="shared" si="5"/>
        <v>5.2335956242943828E-2</v>
      </c>
      <c r="Z9" s="63">
        <f t="shared" si="6"/>
        <v>1.0984924882300313</v>
      </c>
      <c r="AA9" s="63">
        <f t="shared" si="7"/>
        <v>5.7569551867238215E-2</v>
      </c>
      <c r="AB9" s="63">
        <f t="shared" si="8"/>
        <v>1.1983554417054885</v>
      </c>
      <c r="AC9" s="63">
        <f t="shared" si="9"/>
        <v>6.2803147491532596E-2</v>
      </c>
      <c r="AD9" s="389"/>
      <c r="AE9" s="387">
        <v>45</v>
      </c>
      <c r="AF9" s="388">
        <f t="shared" si="10"/>
        <v>-1.0606601717798214</v>
      </c>
      <c r="AG9" s="388">
        <f t="shared" si="11"/>
        <v>-1.0606601717798212</v>
      </c>
      <c r="AH9" s="388">
        <f t="shared" si="12"/>
        <v>1.0606601717798214</v>
      </c>
      <c r="AI9" s="388">
        <f t="shared" si="13"/>
        <v>1.0606601717798212</v>
      </c>
      <c r="AK9" s="59">
        <v>3</v>
      </c>
    </row>
    <row r="10" spans="2:37">
      <c r="S10" s="187">
        <f t="shared" si="14"/>
        <v>4</v>
      </c>
      <c r="T10" s="63">
        <f t="shared" si="0"/>
        <v>0.79805124020785945</v>
      </c>
      <c r="U10" s="63">
        <f t="shared" si="1"/>
        <v>5.5805178995300242E-2</v>
      </c>
      <c r="V10" s="63">
        <f t="shared" si="2"/>
        <v>0.89780764523384182</v>
      </c>
      <c r="W10" s="63">
        <f t="shared" si="3"/>
        <v>6.2780826369712772E-2</v>
      </c>
      <c r="X10" s="63">
        <f t="shared" si="4"/>
        <v>0.9975640502598242</v>
      </c>
      <c r="Y10" s="63">
        <f t="shared" si="5"/>
        <v>6.9756473744125302E-2</v>
      </c>
      <c r="Z10" s="63">
        <f t="shared" si="6"/>
        <v>1.0973204552858067</v>
      </c>
      <c r="AA10" s="63">
        <f t="shared" si="7"/>
        <v>7.6732121118537833E-2</v>
      </c>
      <c r="AB10" s="63">
        <f t="shared" si="8"/>
        <v>1.1970768603117889</v>
      </c>
      <c r="AC10" s="63">
        <f t="shared" si="9"/>
        <v>8.3707768492950363E-2</v>
      </c>
      <c r="AD10" s="389"/>
      <c r="AE10" s="387">
        <v>67.5</v>
      </c>
      <c r="AF10" s="388">
        <f t="shared" si="10"/>
        <v>-0.57402514854763476</v>
      </c>
      <c r="AG10" s="388">
        <f t="shared" si="11"/>
        <v>-1.38581929876693</v>
      </c>
      <c r="AH10" s="388">
        <f t="shared" si="12"/>
        <v>0.57402514854763476</v>
      </c>
      <c r="AI10" s="388">
        <f t="shared" si="13"/>
        <v>1.38581929876693</v>
      </c>
      <c r="AK10" s="59">
        <v>4</v>
      </c>
    </row>
    <row r="11" spans="2:37">
      <c r="S11" s="187">
        <f t="shared" si="14"/>
        <v>5</v>
      </c>
      <c r="T11" s="63">
        <f t="shared" si="0"/>
        <v>0.7969557584733965</v>
      </c>
      <c r="U11" s="63">
        <f t="shared" si="1"/>
        <v>6.972459419812653E-2</v>
      </c>
      <c r="V11" s="63">
        <f t="shared" si="2"/>
        <v>0.89657522828257097</v>
      </c>
      <c r="W11" s="63">
        <f t="shared" si="3"/>
        <v>7.8440168472892355E-2</v>
      </c>
      <c r="X11" s="63">
        <f t="shared" si="4"/>
        <v>0.99619469809174555</v>
      </c>
      <c r="Y11" s="63">
        <f t="shared" si="5"/>
        <v>8.7155742747658166E-2</v>
      </c>
      <c r="Z11" s="63">
        <f t="shared" si="6"/>
        <v>1.0958141679009201</v>
      </c>
      <c r="AA11" s="63">
        <f t="shared" si="7"/>
        <v>9.5871317022423991E-2</v>
      </c>
      <c r="AB11" s="63">
        <f t="shared" si="8"/>
        <v>1.1954336377100947</v>
      </c>
      <c r="AC11" s="63">
        <f t="shared" si="9"/>
        <v>0.1045868912971898</v>
      </c>
      <c r="AD11" s="389"/>
      <c r="AE11" s="387">
        <v>90</v>
      </c>
      <c r="AF11" s="388">
        <f t="shared" si="10"/>
        <v>-9.1886134118146501E-17</v>
      </c>
      <c r="AG11" s="388">
        <f t="shared" si="11"/>
        <v>-1.5</v>
      </c>
      <c r="AH11" s="388">
        <f t="shared" si="12"/>
        <v>9.1886134118146501E-17</v>
      </c>
      <c r="AI11" s="388">
        <f t="shared" si="13"/>
        <v>1.5</v>
      </c>
      <c r="AK11" s="59">
        <v>5</v>
      </c>
    </row>
    <row r="12" spans="2:37">
      <c r="S12" s="187">
        <f t="shared" si="14"/>
        <v>6</v>
      </c>
      <c r="T12" s="63">
        <f t="shared" si="0"/>
        <v>0.79561751629461863</v>
      </c>
      <c r="U12" s="63">
        <f t="shared" si="1"/>
        <v>8.3622770614122766E-2</v>
      </c>
      <c r="V12" s="63">
        <f t="shared" si="2"/>
        <v>0.89506970583144596</v>
      </c>
      <c r="W12" s="63">
        <f t="shared" si="3"/>
        <v>9.4075616940888118E-2</v>
      </c>
      <c r="X12" s="63">
        <f t="shared" si="4"/>
        <v>0.99452189536827329</v>
      </c>
      <c r="Y12" s="63">
        <f t="shared" si="5"/>
        <v>0.10452846326765346</v>
      </c>
      <c r="Z12" s="63">
        <f t="shared" si="6"/>
        <v>1.0939740849051007</v>
      </c>
      <c r="AA12" s="63">
        <f t="shared" si="7"/>
        <v>0.11498130959441881</v>
      </c>
      <c r="AB12" s="63">
        <f t="shared" si="8"/>
        <v>1.1934262744419279</v>
      </c>
      <c r="AC12" s="63">
        <f t="shared" si="9"/>
        <v>0.12543415592118415</v>
      </c>
      <c r="AD12" s="389"/>
      <c r="AE12" s="387">
        <v>112.5</v>
      </c>
      <c r="AF12" s="388">
        <f t="shared" si="10"/>
        <v>0.57402514854763464</v>
      </c>
      <c r="AG12" s="388">
        <f t="shared" si="11"/>
        <v>-1.38581929876693</v>
      </c>
      <c r="AH12" s="388">
        <f t="shared" si="12"/>
        <v>-0.57402514854763464</v>
      </c>
      <c r="AI12" s="388">
        <f t="shared" si="13"/>
        <v>1.38581929876693</v>
      </c>
      <c r="AK12" s="59">
        <v>6</v>
      </c>
    </row>
    <row r="13" spans="2:37">
      <c r="S13" s="187">
        <f t="shared" si="14"/>
        <v>7</v>
      </c>
      <c r="T13" s="63">
        <f t="shared" si="0"/>
        <v>0.79403692131305759</v>
      </c>
      <c r="U13" s="63">
        <f t="shared" si="1"/>
        <v>9.7495474724117986E-2</v>
      </c>
      <c r="V13" s="63">
        <f t="shared" si="2"/>
        <v>0.89329153647718984</v>
      </c>
      <c r="W13" s="63">
        <f t="shared" si="3"/>
        <v>0.10968240906463272</v>
      </c>
      <c r="X13" s="63">
        <f t="shared" si="4"/>
        <v>0.99254615164132198</v>
      </c>
      <c r="Y13" s="63">
        <f t="shared" si="5"/>
        <v>0.12186934340514748</v>
      </c>
      <c r="Z13" s="63">
        <f t="shared" si="6"/>
        <v>1.0918007668054543</v>
      </c>
      <c r="AA13" s="63">
        <f t="shared" si="7"/>
        <v>0.13405627774566223</v>
      </c>
      <c r="AB13" s="63">
        <f t="shared" si="8"/>
        <v>1.1910553819695864</v>
      </c>
      <c r="AC13" s="63">
        <f t="shared" si="9"/>
        <v>0.14624321208617697</v>
      </c>
      <c r="AD13" s="389"/>
      <c r="AE13" s="387">
        <v>135</v>
      </c>
      <c r="AF13" s="388">
        <f t="shared" si="10"/>
        <v>1.0606601717798212</v>
      </c>
      <c r="AG13" s="388">
        <f t="shared" si="11"/>
        <v>-1.0606601717798214</v>
      </c>
      <c r="AH13" s="388">
        <f t="shared" si="12"/>
        <v>-1.0606601717798212</v>
      </c>
      <c r="AI13" s="388">
        <f t="shared" si="13"/>
        <v>1.0606601717798214</v>
      </c>
      <c r="AK13" s="59">
        <v>7</v>
      </c>
    </row>
    <row r="14" spans="2:37">
      <c r="S14" s="187">
        <f t="shared" si="14"/>
        <v>8</v>
      </c>
      <c r="T14" s="63">
        <f t="shared" si="0"/>
        <v>0.79221445499325638</v>
      </c>
      <c r="U14" s="63">
        <f t="shared" si="1"/>
        <v>0.11133848076805236</v>
      </c>
      <c r="V14" s="63">
        <f t="shared" si="2"/>
        <v>0.89124126186741337</v>
      </c>
      <c r="W14" s="63">
        <f t="shared" si="3"/>
        <v>0.12525579086405889</v>
      </c>
      <c r="X14" s="63">
        <f t="shared" si="4"/>
        <v>0.99026806874157036</v>
      </c>
      <c r="Y14" s="63">
        <f t="shared" si="5"/>
        <v>0.13917310096006544</v>
      </c>
      <c r="Z14" s="63">
        <f t="shared" si="6"/>
        <v>1.0892948756157275</v>
      </c>
      <c r="AA14" s="63">
        <f t="shared" si="7"/>
        <v>0.15309041105607199</v>
      </c>
      <c r="AB14" s="63">
        <f t="shared" si="8"/>
        <v>1.1883216824898843</v>
      </c>
      <c r="AC14" s="63">
        <f t="shared" si="9"/>
        <v>0.16700772115207851</v>
      </c>
      <c r="AD14" s="389"/>
      <c r="AE14" s="387">
        <v>157.5</v>
      </c>
      <c r="AF14" s="388">
        <f t="shared" si="10"/>
        <v>1.38581929876693</v>
      </c>
      <c r="AG14" s="388">
        <f t="shared" si="11"/>
        <v>-0.57402514854763487</v>
      </c>
      <c r="AH14" s="388">
        <f t="shared" si="12"/>
        <v>-1.38581929876693</v>
      </c>
      <c r="AI14" s="388">
        <f t="shared" si="13"/>
        <v>0.57402514854763487</v>
      </c>
      <c r="AK14" s="59">
        <v>8</v>
      </c>
    </row>
    <row r="15" spans="2:37">
      <c r="S15" s="187">
        <f t="shared" si="14"/>
        <v>9</v>
      </c>
      <c r="T15" s="63">
        <f t="shared" si="0"/>
        <v>0.79015067247611026</v>
      </c>
      <c r="U15" s="63">
        <f t="shared" si="1"/>
        <v>0.12514757203218471</v>
      </c>
      <c r="V15" s="63">
        <f t="shared" si="2"/>
        <v>0.88891950653562402</v>
      </c>
      <c r="W15" s="63">
        <f t="shared" si="3"/>
        <v>0.14079101853620779</v>
      </c>
      <c r="X15" s="63">
        <f t="shared" si="4"/>
        <v>0.98768834059513777</v>
      </c>
      <c r="Y15" s="63">
        <f t="shared" si="5"/>
        <v>0.15643446504023087</v>
      </c>
      <c r="Z15" s="63">
        <f t="shared" si="6"/>
        <v>1.0864571746546516</v>
      </c>
      <c r="AA15" s="63">
        <f t="shared" si="7"/>
        <v>0.17207791154425398</v>
      </c>
      <c r="AB15" s="63">
        <f t="shared" si="8"/>
        <v>1.1852260087141653</v>
      </c>
      <c r="AC15" s="63">
        <f t="shared" si="9"/>
        <v>0.18772135804827703</v>
      </c>
      <c r="AD15" s="389"/>
      <c r="AE15" s="245"/>
      <c r="AF15" s="60"/>
      <c r="AG15" s="60"/>
      <c r="AH15" s="60"/>
      <c r="AI15" s="60"/>
      <c r="AK15" s="59">
        <v>9</v>
      </c>
    </row>
    <row r="16" spans="2:37">
      <c r="S16" s="187">
        <f t="shared" si="14"/>
        <v>10</v>
      </c>
      <c r="T16" s="63">
        <f t="shared" si="0"/>
        <v>0.78784620240976644</v>
      </c>
      <c r="U16" s="63">
        <f t="shared" si="1"/>
        <v>0.13891854213354426</v>
      </c>
      <c r="V16" s="63">
        <f t="shared" si="2"/>
        <v>0.88632697771098723</v>
      </c>
      <c r="W16" s="63">
        <f t="shared" si="3"/>
        <v>0.15628335990023731</v>
      </c>
      <c r="X16" s="63">
        <f t="shared" si="4"/>
        <v>0.98480775301220802</v>
      </c>
      <c r="Y16" s="63">
        <f t="shared" si="5"/>
        <v>0.17364817766693033</v>
      </c>
      <c r="Z16" s="63">
        <f t="shared" si="6"/>
        <v>1.0832885283134288</v>
      </c>
      <c r="AA16" s="63">
        <f t="shared" si="7"/>
        <v>0.19101299543362338</v>
      </c>
      <c r="AB16" s="63">
        <f t="shared" si="8"/>
        <v>1.1817693036146495</v>
      </c>
      <c r="AC16" s="63">
        <f t="shared" si="9"/>
        <v>0.2083778132003164</v>
      </c>
      <c r="AD16" s="389"/>
      <c r="AE16" s="383" t="s">
        <v>603</v>
      </c>
      <c r="AF16" s="250">
        <v>1.5</v>
      </c>
      <c r="AG16" s="60"/>
      <c r="AH16" s="60"/>
      <c r="AI16" s="60"/>
      <c r="AK16" s="59">
        <v>10</v>
      </c>
    </row>
    <row r="17" spans="19:37">
      <c r="S17" s="187">
        <f t="shared" si="14"/>
        <v>11</v>
      </c>
      <c r="T17" s="63">
        <f t="shared" si="0"/>
        <v>0.78530174675813125</v>
      </c>
      <c r="U17" s="63">
        <f t="shared" si="1"/>
        <v>0.15264719630123585</v>
      </c>
      <c r="V17" s="63">
        <f t="shared" si="2"/>
        <v>0.88346446510289756</v>
      </c>
      <c r="W17" s="63">
        <f t="shared" si="3"/>
        <v>0.17172809583889032</v>
      </c>
      <c r="X17" s="63">
        <f t="shared" si="4"/>
        <v>0.98162718344766398</v>
      </c>
      <c r="Y17" s="63">
        <f t="shared" si="5"/>
        <v>0.1908089953765448</v>
      </c>
      <c r="Z17" s="63">
        <f t="shared" si="6"/>
        <v>1.0797899017924304</v>
      </c>
      <c r="AA17" s="63">
        <f t="shared" si="7"/>
        <v>0.20988989491419929</v>
      </c>
      <c r="AB17" s="63">
        <f t="shared" si="8"/>
        <v>1.1779526201371968</v>
      </c>
      <c r="AC17" s="63">
        <f t="shared" si="9"/>
        <v>0.22897079445185375</v>
      </c>
      <c r="AD17" s="389"/>
      <c r="AE17" s="245"/>
      <c r="AF17" s="60"/>
      <c r="AG17" s="60"/>
      <c r="AH17" s="60"/>
      <c r="AI17" s="60"/>
      <c r="AK17" s="59">
        <v>11</v>
      </c>
    </row>
    <row r="18" spans="19:37">
      <c r="S18" s="187">
        <f t="shared" si="14"/>
        <v>12</v>
      </c>
      <c r="T18" s="63">
        <f t="shared" si="0"/>
        <v>0.78251808058704464</v>
      </c>
      <c r="U18" s="63">
        <f t="shared" si="1"/>
        <v>0.16632935265420745</v>
      </c>
      <c r="V18" s="63">
        <f t="shared" si="2"/>
        <v>0.88033284066042516</v>
      </c>
      <c r="W18" s="63">
        <f t="shared" si="3"/>
        <v>0.1871205217359834</v>
      </c>
      <c r="X18" s="63">
        <f t="shared" si="4"/>
        <v>0.97814760073380569</v>
      </c>
      <c r="Y18" s="63">
        <f t="shared" si="5"/>
        <v>0.20791169081775931</v>
      </c>
      <c r="Z18" s="63">
        <f t="shared" si="6"/>
        <v>1.0759623608071864</v>
      </c>
      <c r="AA18" s="63">
        <f t="shared" si="7"/>
        <v>0.22870285989953526</v>
      </c>
      <c r="AB18" s="63">
        <f t="shared" si="8"/>
        <v>1.1737771208805667</v>
      </c>
      <c r="AC18" s="63">
        <f t="shared" si="9"/>
        <v>0.24949402898131118</v>
      </c>
      <c r="AD18" s="389"/>
      <c r="AE18" s="245"/>
      <c r="AF18" s="60"/>
      <c r="AG18" s="60"/>
      <c r="AH18" s="60"/>
      <c r="AI18" s="60"/>
      <c r="AK18" s="59">
        <v>12</v>
      </c>
    </row>
    <row r="19" spans="19:37">
      <c r="S19" s="187">
        <f t="shared" si="14"/>
        <v>13</v>
      </c>
      <c r="T19" s="63">
        <f t="shared" si="0"/>
        <v>0.77949605182818826</v>
      </c>
      <c r="U19" s="63">
        <f t="shared" si="1"/>
        <v>0.179960843475092</v>
      </c>
      <c r="V19" s="63">
        <f t="shared" si="2"/>
        <v>0.87693305830671175</v>
      </c>
      <c r="W19" s="63">
        <f t="shared" si="3"/>
        <v>0.20245594890947852</v>
      </c>
      <c r="X19" s="63">
        <f t="shared" si="4"/>
        <v>0.97437006478523525</v>
      </c>
      <c r="Y19" s="63">
        <f t="shared" si="5"/>
        <v>0.224951054343865</v>
      </c>
      <c r="Z19" s="63">
        <f t="shared" si="6"/>
        <v>1.0718070712637588</v>
      </c>
      <c r="AA19" s="63">
        <f t="shared" si="7"/>
        <v>0.24744615977825152</v>
      </c>
      <c r="AB19" s="63">
        <f t="shared" si="8"/>
        <v>1.1692440777422823</v>
      </c>
      <c r="AC19" s="63">
        <f t="shared" si="9"/>
        <v>0.269941265212638</v>
      </c>
      <c r="AD19" s="389"/>
      <c r="AE19" s="245"/>
      <c r="AF19" s="60"/>
      <c r="AG19" s="60"/>
      <c r="AH19" s="60"/>
      <c r="AI19" s="60"/>
      <c r="AK19" s="59">
        <v>13</v>
      </c>
    </row>
    <row r="20" spans="19:37">
      <c r="S20" s="187">
        <f t="shared" si="14"/>
        <v>14</v>
      </c>
      <c r="T20" s="63">
        <f t="shared" si="0"/>
        <v>0.77623658102079718</v>
      </c>
      <c r="U20" s="63">
        <f t="shared" si="1"/>
        <v>0.19353751647973419</v>
      </c>
      <c r="V20" s="63">
        <f t="shared" si="2"/>
        <v>0.87326615364839688</v>
      </c>
      <c r="W20" s="63">
        <f t="shared" si="3"/>
        <v>0.21772970603970096</v>
      </c>
      <c r="X20" s="63">
        <f t="shared" si="4"/>
        <v>0.97029572627599647</v>
      </c>
      <c r="Y20" s="63">
        <f t="shared" si="5"/>
        <v>0.24192189559966773</v>
      </c>
      <c r="Z20" s="63">
        <f t="shared" si="6"/>
        <v>1.0673252989035962</v>
      </c>
      <c r="AA20" s="63">
        <f t="shared" si="7"/>
        <v>0.26611408515963453</v>
      </c>
      <c r="AB20" s="63">
        <f t="shared" si="8"/>
        <v>1.1643548715311958</v>
      </c>
      <c r="AC20" s="63">
        <f t="shared" si="9"/>
        <v>0.29030627471960124</v>
      </c>
      <c r="AD20" s="389"/>
      <c r="AE20" s="245"/>
      <c r="AF20" s="60"/>
      <c r="AG20" s="60"/>
      <c r="AH20" s="60"/>
      <c r="AI20" s="60"/>
      <c r="AK20" s="59">
        <v>14</v>
      </c>
    </row>
    <row r="21" spans="19:37">
      <c r="S21" s="187">
        <f t="shared" si="14"/>
        <v>15</v>
      </c>
      <c r="T21" s="63">
        <f t="shared" si="0"/>
        <v>0.77274066103125472</v>
      </c>
      <c r="U21" s="63">
        <f t="shared" si="1"/>
        <v>0.20705523608201659</v>
      </c>
      <c r="V21" s="63">
        <f t="shared" si="2"/>
        <v>0.86933324366016151</v>
      </c>
      <c r="W21" s="63">
        <f t="shared" si="3"/>
        <v>0.23293714059226867</v>
      </c>
      <c r="X21" s="63">
        <f t="shared" si="4"/>
        <v>0.96592582628906831</v>
      </c>
      <c r="Y21" s="63">
        <f t="shared" si="5"/>
        <v>0.25881904510252074</v>
      </c>
      <c r="Z21" s="63">
        <f t="shared" si="6"/>
        <v>1.0625184089179753</v>
      </c>
      <c r="AA21" s="63">
        <f t="shared" si="7"/>
        <v>0.28470094961277281</v>
      </c>
      <c r="AB21" s="63">
        <f t="shared" si="8"/>
        <v>1.159110991546882</v>
      </c>
      <c r="AC21" s="63">
        <f t="shared" si="9"/>
        <v>0.31058285412302489</v>
      </c>
      <c r="AD21" s="389"/>
      <c r="AE21" s="245"/>
      <c r="AF21" s="60"/>
      <c r="AG21" s="60"/>
      <c r="AH21" s="60"/>
      <c r="AI21" s="60"/>
      <c r="AK21" s="59">
        <v>15</v>
      </c>
    </row>
    <row r="22" spans="19:37">
      <c r="S22" s="187">
        <f t="shared" si="14"/>
        <v>16</v>
      </c>
      <c r="T22" s="63">
        <f t="shared" si="0"/>
        <v>0.76900935675065518</v>
      </c>
      <c r="U22" s="63">
        <f t="shared" si="1"/>
        <v>0.22050988465359933</v>
      </c>
      <c r="V22" s="63">
        <f t="shared" si="2"/>
        <v>0.86513552634448698</v>
      </c>
      <c r="W22" s="63">
        <f t="shared" si="3"/>
        <v>0.24807362023529925</v>
      </c>
      <c r="X22" s="63">
        <f t="shared" si="4"/>
        <v>0.96126169593831889</v>
      </c>
      <c r="Y22" s="63">
        <f t="shared" si="5"/>
        <v>0.27563735581699916</v>
      </c>
      <c r="Z22" s="63">
        <f t="shared" si="6"/>
        <v>1.0573878655321509</v>
      </c>
      <c r="AA22" s="63">
        <f t="shared" si="7"/>
        <v>0.30320109139869911</v>
      </c>
      <c r="AB22" s="63">
        <f t="shared" si="8"/>
        <v>1.1535140351259827</v>
      </c>
      <c r="AC22" s="63">
        <f t="shared" si="9"/>
        <v>0.330764826980399</v>
      </c>
      <c r="AD22" s="389"/>
      <c r="AE22" s="245"/>
      <c r="AF22" s="60"/>
      <c r="AG22" s="60"/>
      <c r="AH22" s="60"/>
      <c r="AI22" s="60"/>
      <c r="AK22" s="59">
        <v>16</v>
      </c>
    </row>
    <row r="23" spans="19:37">
      <c r="S23" s="187">
        <f t="shared" si="14"/>
        <v>17</v>
      </c>
      <c r="T23" s="63">
        <f t="shared" si="0"/>
        <v>0.76504380477042844</v>
      </c>
      <c r="U23" s="63">
        <f t="shared" si="1"/>
        <v>0.23389736377818943</v>
      </c>
      <c r="V23" s="63">
        <f t="shared" si="2"/>
        <v>0.86067428036673188</v>
      </c>
      <c r="W23" s="63">
        <f t="shared" si="3"/>
        <v>0.26313453425046313</v>
      </c>
      <c r="X23" s="63">
        <f t="shared" si="4"/>
        <v>0.95630475596303544</v>
      </c>
      <c r="Y23" s="63">
        <f t="shared" si="5"/>
        <v>0.29237170472273677</v>
      </c>
      <c r="Z23" s="63">
        <f t="shared" si="6"/>
        <v>1.0519352315593391</v>
      </c>
      <c r="AA23" s="63">
        <f t="shared" si="7"/>
        <v>0.32160887519501047</v>
      </c>
      <c r="AB23" s="63">
        <f t="shared" si="8"/>
        <v>1.1475657071556424</v>
      </c>
      <c r="AC23" s="63">
        <f t="shared" si="9"/>
        <v>0.35084604566728411</v>
      </c>
      <c r="AD23" s="389"/>
      <c r="AE23" s="245"/>
      <c r="AF23" s="60"/>
      <c r="AG23" s="60"/>
      <c r="AH23" s="60"/>
      <c r="AI23" s="60"/>
    </row>
    <row r="24" spans="19:37">
      <c r="S24" s="187">
        <f t="shared" si="14"/>
        <v>18</v>
      </c>
      <c r="T24" s="63">
        <f t="shared" si="0"/>
        <v>0.76084521303612285</v>
      </c>
      <c r="U24" s="63">
        <f t="shared" si="1"/>
        <v>0.24721359549995792</v>
      </c>
      <c r="V24" s="63">
        <f t="shared" si="2"/>
        <v>0.85595086466563819</v>
      </c>
      <c r="W24" s="63">
        <f t="shared" si="3"/>
        <v>0.27811529493745268</v>
      </c>
      <c r="X24" s="63">
        <f t="shared" si="4"/>
        <v>0.95105651629515353</v>
      </c>
      <c r="Y24" s="63">
        <f t="shared" si="5"/>
        <v>0.3090169943749474</v>
      </c>
      <c r="Z24" s="63">
        <f t="shared" si="6"/>
        <v>1.0461621679246689</v>
      </c>
      <c r="AA24" s="63">
        <f t="shared" si="7"/>
        <v>0.33991869381244216</v>
      </c>
      <c r="AB24" s="63">
        <f t="shared" si="8"/>
        <v>1.1412678195541841</v>
      </c>
      <c r="AC24" s="63">
        <f t="shared" si="9"/>
        <v>0.37082039324993687</v>
      </c>
      <c r="AD24" s="389"/>
      <c r="AE24" s="245"/>
      <c r="AF24" s="60"/>
      <c r="AG24" s="60"/>
      <c r="AH24" s="60"/>
      <c r="AI24" s="60"/>
    </row>
    <row r="25" spans="19:37" s="61" customFormat="1">
      <c r="S25" s="187">
        <f t="shared" si="14"/>
        <v>19</v>
      </c>
      <c r="T25" s="63">
        <f t="shared" si="0"/>
        <v>0.7564148604794535</v>
      </c>
      <c r="U25" s="63">
        <f t="shared" si="1"/>
        <v>0.26045452356572535</v>
      </c>
      <c r="V25" s="63">
        <f t="shared" si="2"/>
        <v>0.85096671803938517</v>
      </c>
      <c r="W25" s="63">
        <f t="shared" si="3"/>
        <v>0.293011339011441</v>
      </c>
      <c r="X25" s="63">
        <f t="shared" si="4"/>
        <v>0.94551857559931685</v>
      </c>
      <c r="Y25" s="63">
        <f t="shared" si="5"/>
        <v>0.32556815445715664</v>
      </c>
      <c r="Z25" s="63">
        <f t="shared" si="6"/>
        <v>1.0400704331592485</v>
      </c>
      <c r="AA25" s="63">
        <f t="shared" si="7"/>
        <v>0.35812496990287235</v>
      </c>
      <c r="AB25" s="63">
        <f t="shared" si="8"/>
        <v>1.1346222907191801</v>
      </c>
      <c r="AC25" s="63">
        <f t="shared" si="9"/>
        <v>0.39068178534858794</v>
      </c>
      <c r="AD25" s="60"/>
      <c r="AE25" s="245"/>
      <c r="AF25" s="60"/>
      <c r="AG25" s="60"/>
      <c r="AH25" s="60"/>
      <c r="AI25" s="60"/>
      <c r="AK25" s="421"/>
    </row>
    <row r="26" spans="19:37">
      <c r="S26" s="187">
        <f t="shared" si="14"/>
        <v>20</v>
      </c>
      <c r="T26" s="63">
        <f t="shared" si="0"/>
        <v>0.75175409662872683</v>
      </c>
      <c r="U26" s="63">
        <f t="shared" si="1"/>
        <v>0.27361611466053498</v>
      </c>
      <c r="V26" s="63">
        <f t="shared" si="2"/>
        <v>0.84572335870731763</v>
      </c>
      <c r="W26" s="63">
        <f t="shared" si="3"/>
        <v>0.30781812899310185</v>
      </c>
      <c r="X26" s="63">
        <f t="shared" si="4"/>
        <v>0.93969262078590843</v>
      </c>
      <c r="Y26" s="63">
        <f t="shared" si="5"/>
        <v>0.34202014332566871</v>
      </c>
      <c r="Z26" s="63">
        <f t="shared" si="6"/>
        <v>1.0336618828644994</v>
      </c>
      <c r="AA26" s="63">
        <f t="shared" si="7"/>
        <v>0.37622215765823563</v>
      </c>
      <c r="AB26" s="63">
        <f t="shared" si="8"/>
        <v>1.12763114494309</v>
      </c>
      <c r="AC26" s="63">
        <f t="shared" si="9"/>
        <v>0.41042417199080244</v>
      </c>
      <c r="AD26" s="60"/>
      <c r="AE26" s="245"/>
      <c r="AF26" s="60"/>
      <c r="AG26" s="60"/>
      <c r="AH26" s="60"/>
      <c r="AI26" s="60"/>
    </row>
    <row r="27" spans="19:37">
      <c r="S27" s="187">
        <f t="shared" si="14"/>
        <v>21</v>
      </c>
      <c r="T27" s="63">
        <f t="shared" si="0"/>
        <v>0.74686434119776146</v>
      </c>
      <c r="U27" s="63">
        <f t="shared" si="1"/>
        <v>0.28669435963624024</v>
      </c>
      <c r="V27" s="63">
        <f t="shared" si="2"/>
        <v>0.8402223838474816</v>
      </c>
      <c r="W27" s="63">
        <f t="shared" si="3"/>
        <v>0.32253115459077025</v>
      </c>
      <c r="X27" s="63">
        <f t="shared" si="4"/>
        <v>0.93358042649720174</v>
      </c>
      <c r="Y27" s="63">
        <f t="shared" si="5"/>
        <v>0.35836794954530027</v>
      </c>
      <c r="Z27" s="63">
        <f t="shared" si="6"/>
        <v>1.0269384691469221</v>
      </c>
      <c r="AA27" s="63">
        <f t="shared" si="7"/>
        <v>0.39420474449983034</v>
      </c>
      <c r="AB27" s="63">
        <f t="shared" si="8"/>
        <v>1.1202965117966421</v>
      </c>
      <c r="AC27" s="63">
        <f t="shared" si="9"/>
        <v>0.4300415394543603</v>
      </c>
      <c r="AD27" s="245"/>
      <c r="AE27" s="245"/>
      <c r="AF27" s="245"/>
      <c r="AG27" s="245"/>
      <c r="AH27" s="245"/>
      <c r="AI27" s="245"/>
    </row>
    <row r="28" spans="19:37">
      <c r="S28" s="187">
        <f t="shared" si="14"/>
        <v>22</v>
      </c>
      <c r="T28" s="63">
        <f t="shared" si="0"/>
        <v>0.74174708365343001</v>
      </c>
      <c r="U28" s="63">
        <f t="shared" si="1"/>
        <v>0.2996852747327296</v>
      </c>
      <c r="V28" s="63">
        <f t="shared" si="2"/>
        <v>0.83446546911010866</v>
      </c>
      <c r="W28" s="63">
        <f t="shared" si="3"/>
        <v>0.33714593407432081</v>
      </c>
      <c r="X28" s="63">
        <f t="shared" si="4"/>
        <v>0.92718385456678742</v>
      </c>
      <c r="Y28" s="63">
        <f t="shared" si="5"/>
        <v>0.37460659341591201</v>
      </c>
      <c r="Z28" s="63">
        <f t="shared" si="6"/>
        <v>1.0199022400234663</v>
      </c>
      <c r="AA28" s="63">
        <f t="shared" si="7"/>
        <v>0.41206725275750322</v>
      </c>
      <c r="AB28" s="63">
        <f t="shared" si="8"/>
        <v>1.112620625480145</v>
      </c>
      <c r="AC28" s="63">
        <f t="shared" si="9"/>
        <v>0.44952791209909443</v>
      </c>
      <c r="AD28" s="60"/>
      <c r="AE28" s="245"/>
      <c r="AF28" s="156"/>
      <c r="AG28" s="60"/>
      <c r="AH28" s="60"/>
      <c r="AI28" s="60"/>
    </row>
    <row r="29" spans="19:37">
      <c r="S29" s="187">
        <f t="shared" si="14"/>
        <v>23</v>
      </c>
      <c r="T29" s="63">
        <f t="shared" si="0"/>
        <v>0.73640388276195234</v>
      </c>
      <c r="U29" s="63">
        <f t="shared" si="1"/>
        <v>0.31258490279141898</v>
      </c>
      <c r="V29" s="63">
        <f t="shared" si="2"/>
        <v>0.8284543681071963</v>
      </c>
      <c r="W29" s="63">
        <f t="shared" si="3"/>
        <v>0.35165801564034638</v>
      </c>
      <c r="X29" s="63">
        <f t="shared" si="4"/>
        <v>0.92050485345244037</v>
      </c>
      <c r="Y29" s="63">
        <f t="shared" si="5"/>
        <v>0.39073112848927372</v>
      </c>
      <c r="Z29" s="63">
        <f t="shared" si="6"/>
        <v>1.0125553387976844</v>
      </c>
      <c r="AA29" s="63">
        <f t="shared" si="7"/>
        <v>0.42980424133820111</v>
      </c>
      <c r="AB29" s="63">
        <f t="shared" si="8"/>
        <v>1.1046058241429284</v>
      </c>
      <c r="AC29" s="63">
        <f t="shared" si="9"/>
        <v>0.46887735418712845</v>
      </c>
      <c r="AD29" s="60"/>
      <c r="AE29" s="245"/>
      <c r="AF29" s="156"/>
      <c r="AG29" s="60"/>
      <c r="AH29" s="60"/>
      <c r="AI29" s="60"/>
    </row>
    <row r="30" spans="19:37">
      <c r="S30" s="187">
        <f t="shared" si="14"/>
        <v>24</v>
      </c>
      <c r="T30" s="63">
        <f t="shared" si="0"/>
        <v>0.73083636611408076</v>
      </c>
      <c r="U30" s="63">
        <f t="shared" si="1"/>
        <v>0.32538931446064012</v>
      </c>
      <c r="V30" s="63">
        <f t="shared" si="2"/>
        <v>0.82219091187834081</v>
      </c>
      <c r="W30" s="63">
        <f t="shared" si="3"/>
        <v>0.36606297876822014</v>
      </c>
      <c r="X30" s="63">
        <f t="shared" si="4"/>
        <v>0.91354545764260087</v>
      </c>
      <c r="Y30" s="63">
        <f t="shared" si="5"/>
        <v>0.40673664307580015</v>
      </c>
      <c r="Z30" s="63">
        <f t="shared" si="6"/>
        <v>1.0049000034068611</v>
      </c>
      <c r="AA30" s="63">
        <f t="shared" si="7"/>
        <v>0.44741030738338022</v>
      </c>
      <c r="AB30" s="63">
        <f t="shared" si="8"/>
        <v>1.0962545491711211</v>
      </c>
      <c r="AC30" s="63">
        <f t="shared" si="9"/>
        <v>0.48808397169096018</v>
      </c>
      <c r="AD30" s="60"/>
      <c r="AE30" s="245"/>
      <c r="AF30" s="156"/>
      <c r="AG30" s="60"/>
      <c r="AH30" s="60"/>
      <c r="AI30" s="60"/>
    </row>
    <row r="31" spans="19:37">
      <c r="S31" s="187">
        <f t="shared" si="14"/>
        <v>25</v>
      </c>
      <c r="T31" s="63">
        <f t="shared" si="0"/>
        <v>0.72504622962931997</v>
      </c>
      <c r="U31" s="63">
        <f t="shared" si="1"/>
        <v>0.33809460939255959</v>
      </c>
      <c r="V31" s="63">
        <f t="shared" si="2"/>
        <v>0.81567700833298495</v>
      </c>
      <c r="W31" s="63">
        <f t="shared" si="3"/>
        <v>0.38035643556662951</v>
      </c>
      <c r="X31" s="63">
        <f t="shared" si="4"/>
        <v>0.90630778703664994</v>
      </c>
      <c r="Y31" s="63">
        <f t="shared" si="5"/>
        <v>0.42261826174069944</v>
      </c>
      <c r="Z31" s="63">
        <f t="shared" si="6"/>
        <v>0.99693856574031503</v>
      </c>
      <c r="AA31" s="63">
        <f t="shared" si="7"/>
        <v>0.46488008791476942</v>
      </c>
      <c r="AB31" s="63">
        <f t="shared" si="8"/>
        <v>1.0875693444439798</v>
      </c>
      <c r="AC31" s="63">
        <f t="shared" si="9"/>
        <v>0.50714191408883935</v>
      </c>
      <c r="AD31" s="60"/>
      <c r="AE31" s="245"/>
      <c r="AF31" s="156"/>
      <c r="AG31" s="60"/>
      <c r="AH31" s="60"/>
      <c r="AI31" s="60"/>
    </row>
    <row r="32" spans="19:37">
      <c r="S32" s="187">
        <f t="shared" si="14"/>
        <v>26</v>
      </c>
      <c r="T32" s="63">
        <f t="shared" si="0"/>
        <v>0.7190352370393337</v>
      </c>
      <c r="U32" s="63">
        <f t="shared" si="1"/>
        <v>0.35069691743126197</v>
      </c>
      <c r="V32" s="63">
        <f t="shared" si="2"/>
        <v>0.80891464166925031</v>
      </c>
      <c r="W32" s="63">
        <f t="shared" si="3"/>
        <v>0.39453403211016969</v>
      </c>
      <c r="X32" s="63">
        <f t="shared" si="4"/>
        <v>0.89879404629916704</v>
      </c>
      <c r="Y32" s="63">
        <f t="shared" si="5"/>
        <v>0.4383711467890774</v>
      </c>
      <c r="Z32" s="63">
        <f t="shared" si="6"/>
        <v>0.98867345092908387</v>
      </c>
      <c r="AA32" s="63">
        <f t="shared" si="7"/>
        <v>0.48220826146798518</v>
      </c>
      <c r="AB32" s="63">
        <f t="shared" si="8"/>
        <v>1.0785528555590005</v>
      </c>
      <c r="AC32" s="63">
        <f t="shared" si="9"/>
        <v>0.52604537614689284</v>
      </c>
      <c r="AD32" s="60"/>
      <c r="AE32" s="245"/>
      <c r="AF32" s="156"/>
      <c r="AG32" s="60"/>
      <c r="AH32" s="60"/>
      <c r="AI32" s="60"/>
    </row>
    <row r="33" spans="19:35">
      <c r="S33" s="187">
        <f t="shared" si="14"/>
        <v>27</v>
      </c>
      <c r="T33" s="63">
        <f t="shared" si="0"/>
        <v>0.71280521935069441</v>
      </c>
      <c r="U33" s="63">
        <f t="shared" si="1"/>
        <v>0.36319239979163742</v>
      </c>
      <c r="V33" s="63">
        <f t="shared" si="2"/>
        <v>0.8019058717695311</v>
      </c>
      <c r="W33" s="63">
        <f t="shared" si="3"/>
        <v>0.40859144976559209</v>
      </c>
      <c r="X33" s="63">
        <f t="shared" si="4"/>
        <v>0.8910065241883679</v>
      </c>
      <c r="Y33" s="63">
        <f t="shared" si="5"/>
        <v>0.45399049973954675</v>
      </c>
      <c r="Z33" s="63">
        <f t="shared" si="6"/>
        <v>0.98010717660720481</v>
      </c>
      <c r="AA33" s="63">
        <f t="shared" si="7"/>
        <v>0.49938954971350147</v>
      </c>
      <c r="AB33" s="63">
        <f t="shared" si="8"/>
        <v>1.0692078290260414</v>
      </c>
      <c r="AC33" s="63">
        <f t="shared" si="9"/>
        <v>0.54478859968745608</v>
      </c>
      <c r="AD33" s="60"/>
      <c r="AE33" s="245"/>
      <c r="AF33" s="156"/>
      <c r="AG33" s="60"/>
      <c r="AH33" s="60"/>
      <c r="AI33" s="60"/>
    </row>
    <row r="34" spans="19:35">
      <c r="S34" s="187">
        <f t="shared" si="14"/>
        <v>28</v>
      </c>
      <c r="T34" s="63">
        <f t="shared" si="0"/>
        <v>0.70635807428714159</v>
      </c>
      <c r="U34" s="63">
        <f t="shared" si="1"/>
        <v>0.37557725022871269</v>
      </c>
      <c r="V34" s="63">
        <f t="shared" si="2"/>
        <v>0.79465283357303429</v>
      </c>
      <c r="W34" s="63">
        <f t="shared" si="3"/>
        <v>0.42252440650730172</v>
      </c>
      <c r="X34" s="63">
        <f t="shared" si="4"/>
        <v>0.88294759285892699</v>
      </c>
      <c r="Y34" s="63">
        <f t="shared" si="5"/>
        <v>0.46947156278589081</v>
      </c>
      <c r="Z34" s="63">
        <f t="shared" si="6"/>
        <v>0.9712423521448198</v>
      </c>
      <c r="AA34" s="63">
        <f t="shared" si="7"/>
        <v>0.51641871906447989</v>
      </c>
      <c r="AB34" s="63">
        <f t="shared" si="8"/>
        <v>1.0595371114307124</v>
      </c>
      <c r="AC34" s="63">
        <f t="shared" si="9"/>
        <v>0.56336587534306892</v>
      </c>
      <c r="AD34" s="60"/>
      <c r="AE34" s="245"/>
      <c r="AF34" s="156"/>
      <c r="AG34" s="60"/>
      <c r="AH34" s="60"/>
      <c r="AI34" s="60"/>
    </row>
    <row r="35" spans="19:35">
      <c r="S35" s="187">
        <f t="shared" si="14"/>
        <v>29</v>
      </c>
      <c r="T35" s="63">
        <f t="shared" si="0"/>
        <v>0.69969576571151659</v>
      </c>
      <c r="U35" s="63">
        <f t="shared" si="1"/>
        <v>0.38784769619706966</v>
      </c>
      <c r="V35" s="63">
        <f t="shared" si="2"/>
        <v>0.78715773642545617</v>
      </c>
      <c r="W35" s="63">
        <f t="shared" si="3"/>
        <v>0.43632865822170336</v>
      </c>
      <c r="X35" s="63">
        <f t="shared" si="4"/>
        <v>0.87461970713939574</v>
      </c>
      <c r="Y35" s="63">
        <f t="shared" si="5"/>
        <v>0.48480962024633706</v>
      </c>
      <c r="Z35" s="63">
        <f t="shared" si="6"/>
        <v>0.96208167785333543</v>
      </c>
      <c r="AA35" s="63">
        <f t="shared" si="7"/>
        <v>0.53329058227097081</v>
      </c>
      <c r="AB35" s="63">
        <f t="shared" si="8"/>
        <v>1.0495436485672749</v>
      </c>
      <c r="AC35" s="63">
        <f t="shared" si="9"/>
        <v>0.5817715442956044</v>
      </c>
      <c r="AD35" s="60"/>
      <c r="AE35" s="245"/>
      <c r="AF35" s="156"/>
      <c r="AG35" s="60"/>
      <c r="AH35" s="60"/>
      <c r="AI35" s="60"/>
    </row>
    <row r="36" spans="19:35">
      <c r="S36" s="187">
        <f t="shared" si="14"/>
        <v>30</v>
      </c>
      <c r="T36" s="63">
        <f t="shared" si="0"/>
        <v>0.69282032302755103</v>
      </c>
      <c r="U36" s="63">
        <f t="shared" si="1"/>
        <v>0.39999999999999997</v>
      </c>
      <c r="V36" s="63">
        <f t="shared" si="2"/>
        <v>0.77942286340599487</v>
      </c>
      <c r="W36" s="63">
        <f t="shared" si="3"/>
        <v>0.44999999999999996</v>
      </c>
      <c r="X36" s="63">
        <f t="shared" si="4"/>
        <v>0.86602540378443871</v>
      </c>
      <c r="Y36" s="63">
        <f t="shared" si="5"/>
        <v>0.49999999999999994</v>
      </c>
      <c r="Z36" s="63">
        <f t="shared" si="6"/>
        <v>0.95262794416288266</v>
      </c>
      <c r="AA36" s="63">
        <f t="shared" si="7"/>
        <v>0.54999999999999993</v>
      </c>
      <c r="AB36" s="63">
        <f t="shared" si="8"/>
        <v>1.0392304845413265</v>
      </c>
      <c r="AC36" s="63">
        <f t="shared" si="9"/>
        <v>0.59999999999999987</v>
      </c>
      <c r="AD36" s="60"/>
      <c r="AE36" s="245"/>
      <c r="AF36" s="156"/>
      <c r="AG36" s="60"/>
      <c r="AH36" s="60"/>
      <c r="AI36" s="60"/>
    </row>
    <row r="37" spans="19:35">
      <c r="S37" s="187">
        <f t="shared" si="14"/>
        <v>31</v>
      </c>
      <c r="T37" s="63">
        <f t="shared" si="0"/>
        <v>0.68573384056168996</v>
      </c>
      <c r="U37" s="63">
        <f t="shared" si="1"/>
        <v>0.41203045992804332</v>
      </c>
      <c r="V37" s="63">
        <f t="shared" si="2"/>
        <v>0.77145057063190114</v>
      </c>
      <c r="W37" s="63">
        <f t="shared" si="3"/>
        <v>0.46353426741904874</v>
      </c>
      <c r="X37" s="63">
        <f t="shared" si="4"/>
        <v>0.85716730070211233</v>
      </c>
      <c r="Y37" s="63">
        <f t="shared" si="5"/>
        <v>0.51503807491005416</v>
      </c>
      <c r="Z37" s="63">
        <f t="shared" si="6"/>
        <v>0.94288403077232363</v>
      </c>
      <c r="AA37" s="63">
        <f t="shared" si="7"/>
        <v>0.56654188240105963</v>
      </c>
      <c r="AB37" s="63">
        <f t="shared" si="8"/>
        <v>1.0286007608425347</v>
      </c>
      <c r="AC37" s="63">
        <f t="shared" si="9"/>
        <v>0.61804568989206499</v>
      </c>
      <c r="AD37" s="60"/>
      <c r="AE37" s="245"/>
      <c r="AF37" s="156"/>
      <c r="AG37" s="60"/>
      <c r="AH37" s="60"/>
      <c r="AI37" s="60"/>
    </row>
    <row r="38" spans="19:35">
      <c r="S38" s="187">
        <f t="shared" si="14"/>
        <v>32</v>
      </c>
      <c r="T38" s="63">
        <f t="shared" si="0"/>
        <v>0.67843847692514081</v>
      </c>
      <c r="U38" s="63">
        <f t="shared" si="1"/>
        <v>0.42393541138656393</v>
      </c>
      <c r="V38" s="63">
        <f t="shared" si="2"/>
        <v>0.76324328654078333</v>
      </c>
      <c r="W38" s="63">
        <f t="shared" si="3"/>
        <v>0.47692733780988444</v>
      </c>
      <c r="X38" s="63">
        <f t="shared" si="4"/>
        <v>0.84804809615642596</v>
      </c>
      <c r="Y38" s="63">
        <f t="shared" si="5"/>
        <v>0.5299192642332049</v>
      </c>
      <c r="Z38" s="63">
        <f t="shared" si="6"/>
        <v>0.93285290577206859</v>
      </c>
      <c r="AA38" s="63">
        <f t="shared" si="7"/>
        <v>0.58291119065652541</v>
      </c>
      <c r="AB38" s="63">
        <f t="shared" si="8"/>
        <v>1.0176577153877111</v>
      </c>
      <c r="AC38" s="63">
        <f t="shared" si="9"/>
        <v>0.63590311707984581</v>
      </c>
      <c r="AD38" s="60"/>
      <c r="AE38" s="245"/>
      <c r="AF38" s="156"/>
      <c r="AG38" s="60"/>
      <c r="AH38" s="60"/>
      <c r="AI38" s="60"/>
    </row>
    <row r="39" spans="19:35">
      <c r="S39" s="187">
        <f t="shared" si="14"/>
        <v>33</v>
      </c>
      <c r="T39" s="63">
        <f t="shared" si="0"/>
        <v>0.67093645435633931</v>
      </c>
      <c r="U39" s="63">
        <f t="shared" si="1"/>
        <v>0.43571122801202167</v>
      </c>
      <c r="V39" s="63">
        <f t="shared" si="2"/>
        <v>0.75480351115088162</v>
      </c>
      <c r="W39" s="63">
        <f t="shared" si="3"/>
        <v>0.49017513151352438</v>
      </c>
      <c r="X39" s="63">
        <f t="shared" si="4"/>
        <v>0.83867056794542405</v>
      </c>
      <c r="Y39" s="63">
        <f t="shared" si="5"/>
        <v>0.54463903501502708</v>
      </c>
      <c r="Z39" s="63">
        <f t="shared" si="6"/>
        <v>0.92253762473996648</v>
      </c>
      <c r="AA39" s="63">
        <f t="shared" si="7"/>
        <v>0.59910293851652985</v>
      </c>
      <c r="AB39" s="63">
        <f t="shared" si="8"/>
        <v>1.0064046815345089</v>
      </c>
      <c r="AC39" s="63">
        <f t="shared" si="9"/>
        <v>0.6535668420180325</v>
      </c>
      <c r="AD39" s="60"/>
      <c r="AE39" s="245"/>
      <c r="AF39" s="156"/>
      <c r="AG39" s="60"/>
      <c r="AH39" s="60"/>
      <c r="AI39" s="60"/>
    </row>
    <row r="40" spans="19:35">
      <c r="S40" s="187">
        <f t="shared" si="14"/>
        <v>34</v>
      </c>
      <c r="T40" s="63">
        <f t="shared" si="0"/>
        <v>0.66323005804403334</v>
      </c>
      <c r="U40" s="63">
        <f t="shared" si="1"/>
        <v>0.44735432277659753</v>
      </c>
      <c r="V40" s="63">
        <f t="shared" si="2"/>
        <v>0.74613381529953748</v>
      </c>
      <c r="W40" s="63">
        <f t="shared" si="3"/>
        <v>0.50327361312367225</v>
      </c>
      <c r="X40" s="63">
        <f t="shared" si="4"/>
        <v>0.82903757255504162</v>
      </c>
      <c r="Y40" s="63">
        <f t="shared" si="5"/>
        <v>0.5591929034707469</v>
      </c>
      <c r="Z40" s="63">
        <f t="shared" si="6"/>
        <v>0.91194132981054588</v>
      </c>
      <c r="AA40" s="63">
        <f t="shared" si="7"/>
        <v>0.61511219381782167</v>
      </c>
      <c r="AB40" s="63">
        <f t="shared" si="8"/>
        <v>0.9948450870660499</v>
      </c>
      <c r="AC40" s="63">
        <f t="shared" si="9"/>
        <v>0.67103148416489622</v>
      </c>
      <c r="AD40" s="60"/>
      <c r="AE40" s="245"/>
      <c r="AF40" s="156"/>
      <c r="AG40" s="60"/>
      <c r="AH40" s="60"/>
      <c r="AI40" s="60"/>
    </row>
    <row r="41" spans="19:35">
      <c r="S41" s="187">
        <f t="shared" si="14"/>
        <v>35</v>
      </c>
      <c r="T41" s="63">
        <f t="shared" si="0"/>
        <v>0.65532163543119348</v>
      </c>
      <c r="U41" s="63">
        <f t="shared" si="1"/>
        <v>0.45886114908083686</v>
      </c>
      <c r="V41" s="63">
        <f t="shared" si="2"/>
        <v>0.73723683986009259</v>
      </c>
      <c r="W41" s="63">
        <f t="shared" si="3"/>
        <v>0.51621879271594151</v>
      </c>
      <c r="X41" s="63">
        <f t="shared" si="4"/>
        <v>0.8191520442889918</v>
      </c>
      <c r="Y41" s="63">
        <f t="shared" si="5"/>
        <v>0.57357643635104605</v>
      </c>
      <c r="Z41" s="63">
        <f t="shared" si="6"/>
        <v>0.90106724871789101</v>
      </c>
      <c r="AA41" s="63">
        <f t="shared" si="7"/>
        <v>0.6309340799861507</v>
      </c>
      <c r="AB41" s="63">
        <f t="shared" si="8"/>
        <v>0.98298245314679011</v>
      </c>
      <c r="AC41" s="63">
        <f t="shared" si="9"/>
        <v>0.68829172362125524</v>
      </c>
      <c r="AD41" s="60"/>
      <c r="AE41" s="245"/>
      <c r="AF41" s="156"/>
      <c r="AG41" s="60"/>
      <c r="AH41" s="60"/>
      <c r="AI41" s="60"/>
    </row>
    <row r="42" spans="19:35">
      <c r="S42" s="187">
        <f t="shared" si="14"/>
        <v>36</v>
      </c>
      <c r="T42" s="63">
        <f t="shared" si="0"/>
        <v>0.64721359549995805</v>
      </c>
      <c r="U42" s="63">
        <f t="shared" si="1"/>
        <v>0.47022820183397851</v>
      </c>
      <c r="V42" s="63">
        <f t="shared" si="2"/>
        <v>0.72811529493745275</v>
      </c>
      <c r="W42" s="63">
        <f t="shared" si="3"/>
        <v>0.52900672706322582</v>
      </c>
      <c r="X42" s="63">
        <f t="shared" si="4"/>
        <v>0.80901699437494745</v>
      </c>
      <c r="Y42" s="63">
        <f t="shared" si="5"/>
        <v>0.58778525229247314</v>
      </c>
      <c r="Z42" s="63">
        <f t="shared" si="6"/>
        <v>0.88991869381244226</v>
      </c>
      <c r="AA42" s="63">
        <f t="shared" si="7"/>
        <v>0.64656377752172045</v>
      </c>
      <c r="AB42" s="63">
        <f t="shared" si="8"/>
        <v>0.97082039324993685</v>
      </c>
      <c r="AC42" s="63">
        <f t="shared" si="9"/>
        <v>0.70534230275096776</v>
      </c>
      <c r="AD42" s="60"/>
      <c r="AE42" s="245"/>
      <c r="AF42" s="156"/>
      <c r="AG42" s="60"/>
      <c r="AH42" s="60"/>
      <c r="AI42" s="60"/>
    </row>
    <row r="43" spans="19:35">
      <c r="S43" s="187">
        <f t="shared" si="14"/>
        <v>37</v>
      </c>
      <c r="T43" s="63">
        <f t="shared" si="0"/>
        <v>0.63890840803783433</v>
      </c>
      <c r="U43" s="63">
        <f t="shared" si="1"/>
        <v>0.48145201852163866</v>
      </c>
      <c r="V43" s="63">
        <f t="shared" si="2"/>
        <v>0.71877195904256352</v>
      </c>
      <c r="W43" s="63">
        <f t="shared" si="3"/>
        <v>0.54163352083684346</v>
      </c>
      <c r="X43" s="63">
        <f t="shared" si="4"/>
        <v>0.79863551004729283</v>
      </c>
      <c r="Y43" s="63">
        <f t="shared" si="5"/>
        <v>0.60181502315204827</v>
      </c>
      <c r="Z43" s="63">
        <f t="shared" si="6"/>
        <v>0.87849906105202213</v>
      </c>
      <c r="AA43" s="63">
        <f t="shared" si="7"/>
        <v>0.66199652546725318</v>
      </c>
      <c r="AB43" s="63">
        <f t="shared" si="8"/>
        <v>0.95836261205675133</v>
      </c>
      <c r="AC43" s="63">
        <f t="shared" si="9"/>
        <v>0.72217802778245788</v>
      </c>
      <c r="AD43" s="60"/>
      <c r="AE43" s="245"/>
      <c r="AF43" s="156"/>
      <c r="AG43" s="60"/>
      <c r="AH43" s="60"/>
      <c r="AI43" s="60"/>
    </row>
    <row r="44" spans="19:35">
      <c r="S44" s="187">
        <f t="shared" si="14"/>
        <v>38</v>
      </c>
      <c r="T44" s="63">
        <f t="shared" si="0"/>
        <v>0.6304086028853777</v>
      </c>
      <c r="U44" s="63">
        <f t="shared" si="1"/>
        <v>0.49252918026052656</v>
      </c>
      <c r="V44" s="63">
        <f t="shared" si="2"/>
        <v>0.70920967824604986</v>
      </c>
      <c r="W44" s="63">
        <f t="shared" si="3"/>
        <v>0.55409532779309234</v>
      </c>
      <c r="X44" s="63">
        <f t="shared" si="4"/>
        <v>0.78801075360672201</v>
      </c>
      <c r="Y44" s="63">
        <f t="shared" si="5"/>
        <v>0.61566147532565818</v>
      </c>
      <c r="Z44" s="63">
        <f t="shared" si="6"/>
        <v>0.86681182896739428</v>
      </c>
      <c r="AA44" s="63">
        <f t="shared" si="7"/>
        <v>0.67722762285822402</v>
      </c>
      <c r="AB44" s="63">
        <f t="shared" si="8"/>
        <v>0.94561290432806633</v>
      </c>
      <c r="AC44" s="63">
        <f t="shared" si="9"/>
        <v>0.73879377039078975</v>
      </c>
      <c r="AD44" s="60"/>
      <c r="AE44" s="245"/>
      <c r="AF44" s="156"/>
      <c r="AG44" s="60"/>
      <c r="AH44" s="60"/>
      <c r="AI44" s="60"/>
    </row>
    <row r="45" spans="19:35">
      <c r="S45" s="187">
        <f t="shared" si="14"/>
        <v>39</v>
      </c>
      <c r="T45" s="63">
        <f t="shared" si="0"/>
        <v>0.62171676916557672</v>
      </c>
      <c r="U45" s="63">
        <f t="shared" si="1"/>
        <v>0.50345631283986991</v>
      </c>
      <c r="V45" s="63">
        <f t="shared" si="2"/>
        <v>0.69943136531127381</v>
      </c>
      <c r="W45" s="63">
        <f t="shared" si="3"/>
        <v>0.56638835194485371</v>
      </c>
      <c r="X45" s="63">
        <f t="shared" si="4"/>
        <v>0.7771459614569709</v>
      </c>
      <c r="Y45" s="63">
        <f t="shared" si="5"/>
        <v>0.62932039104983739</v>
      </c>
      <c r="Z45" s="63">
        <f t="shared" si="6"/>
        <v>0.8548605576026681</v>
      </c>
      <c r="AA45" s="63">
        <f t="shared" si="7"/>
        <v>0.69225243015482119</v>
      </c>
      <c r="AB45" s="63">
        <f t="shared" si="8"/>
        <v>0.93257515374836508</v>
      </c>
      <c r="AC45" s="63">
        <f t="shared" si="9"/>
        <v>0.75518446925980487</v>
      </c>
      <c r="AD45" s="60"/>
      <c r="AE45" s="245"/>
      <c r="AF45" s="156"/>
      <c r="AG45" s="60"/>
      <c r="AH45" s="60"/>
      <c r="AI45" s="60"/>
    </row>
    <row r="46" spans="19:35">
      <c r="S46" s="187">
        <f t="shared" si="14"/>
        <v>40</v>
      </c>
      <c r="T46" s="63">
        <f t="shared" si="0"/>
        <v>0.61283555449518246</v>
      </c>
      <c r="U46" s="63">
        <f t="shared" si="1"/>
        <v>0.5142300877492314</v>
      </c>
      <c r="V46" s="63">
        <f t="shared" si="2"/>
        <v>0.68943999880708018</v>
      </c>
      <c r="W46" s="63">
        <f t="shared" si="3"/>
        <v>0.57850884871788533</v>
      </c>
      <c r="X46" s="63">
        <f t="shared" si="4"/>
        <v>0.76604444311897801</v>
      </c>
      <c r="Y46" s="63">
        <f t="shared" si="5"/>
        <v>0.64278760968653925</v>
      </c>
      <c r="Z46" s="63">
        <f t="shared" si="6"/>
        <v>0.84264888743087585</v>
      </c>
      <c r="AA46" s="63">
        <f t="shared" si="7"/>
        <v>0.70706637065519329</v>
      </c>
      <c r="AB46" s="63">
        <f t="shared" si="8"/>
        <v>0.91925333174277357</v>
      </c>
      <c r="AC46" s="63">
        <f t="shared" si="9"/>
        <v>0.7713451316238471</v>
      </c>
      <c r="AD46" s="60"/>
      <c r="AE46" s="245"/>
      <c r="AF46" s="156"/>
      <c r="AG46" s="156"/>
      <c r="AH46" s="156"/>
      <c r="AI46" s="156"/>
    </row>
    <row r="47" spans="19:35">
      <c r="S47" s="187">
        <f t="shared" si="14"/>
        <v>41</v>
      </c>
      <c r="T47" s="63">
        <f t="shared" si="0"/>
        <v>0.6037676641782177</v>
      </c>
      <c r="U47" s="63">
        <f t="shared" si="1"/>
        <v>0.52484722319240573</v>
      </c>
      <c r="V47" s="63">
        <f t="shared" si="2"/>
        <v>0.67923862220049491</v>
      </c>
      <c r="W47" s="63">
        <f t="shared" si="3"/>
        <v>0.5904531260914565</v>
      </c>
      <c r="X47" s="63">
        <f t="shared" si="4"/>
        <v>0.75470958022277213</v>
      </c>
      <c r="Y47" s="63">
        <f t="shared" si="5"/>
        <v>0.65605902899050716</v>
      </c>
      <c r="Z47" s="63">
        <f t="shared" si="6"/>
        <v>0.83018053824504945</v>
      </c>
      <c r="AA47" s="63">
        <f t="shared" si="7"/>
        <v>0.72166493188955794</v>
      </c>
      <c r="AB47" s="63">
        <f t="shared" si="8"/>
        <v>0.90565149626732655</v>
      </c>
      <c r="AC47" s="63">
        <f t="shared" si="9"/>
        <v>0.7872708347886086</v>
      </c>
      <c r="AD47" s="60"/>
      <c r="AE47" s="245"/>
      <c r="AF47" s="156"/>
      <c r="AG47" s="156"/>
      <c r="AH47" s="156"/>
      <c r="AI47" s="156"/>
    </row>
    <row r="48" spans="19:35">
      <c r="S48" s="187">
        <f t="shared" si="14"/>
        <v>42</v>
      </c>
      <c r="T48" s="63">
        <f t="shared" si="0"/>
        <v>0.5945158603819154</v>
      </c>
      <c r="U48" s="63">
        <f t="shared" si="1"/>
        <v>0.53530448508708661</v>
      </c>
      <c r="V48" s="63">
        <f t="shared" si="2"/>
        <v>0.66883034292965482</v>
      </c>
      <c r="W48" s="63">
        <f t="shared" si="3"/>
        <v>0.60221754572297248</v>
      </c>
      <c r="X48" s="63">
        <f t="shared" si="4"/>
        <v>0.74314482547739424</v>
      </c>
      <c r="Y48" s="63">
        <f t="shared" si="5"/>
        <v>0.66913060635885824</v>
      </c>
      <c r="Z48" s="63">
        <f t="shared" si="6"/>
        <v>0.81745930802513378</v>
      </c>
      <c r="AA48" s="63">
        <f t="shared" si="7"/>
        <v>0.73604366699474411</v>
      </c>
      <c r="AB48" s="63">
        <f t="shared" si="8"/>
        <v>0.89177379057287309</v>
      </c>
      <c r="AC48" s="63">
        <f t="shared" si="9"/>
        <v>0.80295672763062986</v>
      </c>
      <c r="AD48" s="60"/>
      <c r="AE48" s="245"/>
      <c r="AF48" s="156"/>
      <c r="AG48" s="156"/>
      <c r="AH48" s="156"/>
      <c r="AI48" s="156"/>
    </row>
    <row r="49" spans="19:35">
      <c r="S49" s="187">
        <f t="shared" si="14"/>
        <v>43</v>
      </c>
      <c r="T49" s="63">
        <f t="shared" si="0"/>
        <v>0.58508296129533643</v>
      </c>
      <c r="U49" s="63">
        <f t="shared" si="1"/>
        <v>0.54559868804999878</v>
      </c>
      <c r="V49" s="63">
        <f t="shared" si="2"/>
        <v>0.6582183314572535</v>
      </c>
      <c r="W49" s="63">
        <f t="shared" si="3"/>
        <v>0.61379852405624868</v>
      </c>
      <c r="X49" s="63">
        <f t="shared" si="4"/>
        <v>0.73135370161917057</v>
      </c>
      <c r="Y49" s="63">
        <f t="shared" si="5"/>
        <v>0.68199836006249848</v>
      </c>
      <c r="Z49" s="63">
        <f t="shared" si="6"/>
        <v>0.80448907178108764</v>
      </c>
      <c r="AA49" s="63">
        <f t="shared" si="7"/>
        <v>0.75019819606874838</v>
      </c>
      <c r="AB49" s="63">
        <f t="shared" si="8"/>
        <v>0.87762444194300471</v>
      </c>
      <c r="AC49" s="63">
        <f t="shared" si="9"/>
        <v>0.81839803207499817</v>
      </c>
      <c r="AD49" s="60"/>
      <c r="AE49" s="245"/>
      <c r="AF49" s="156"/>
      <c r="AG49" s="156"/>
      <c r="AH49" s="156"/>
      <c r="AI49" s="156"/>
    </row>
    <row r="50" spans="19:35">
      <c r="S50" s="187">
        <f t="shared" si="14"/>
        <v>44</v>
      </c>
      <c r="T50" s="63">
        <f t="shared" si="0"/>
        <v>0.57547184027092102</v>
      </c>
      <c r="U50" s="63">
        <f t="shared" si="1"/>
        <v>0.55572669636719785</v>
      </c>
      <c r="V50" s="63">
        <f t="shared" si="2"/>
        <v>0.64740582030478611</v>
      </c>
      <c r="W50" s="63">
        <f t="shared" si="3"/>
        <v>0.62519253341309755</v>
      </c>
      <c r="X50" s="63">
        <f t="shared" si="4"/>
        <v>0.71933980033865119</v>
      </c>
      <c r="Y50" s="63">
        <f t="shared" si="5"/>
        <v>0.69465837045899725</v>
      </c>
      <c r="Z50" s="63">
        <f t="shared" si="6"/>
        <v>0.79127378037251639</v>
      </c>
      <c r="AA50" s="63">
        <f t="shared" si="7"/>
        <v>0.76412420750489707</v>
      </c>
      <c r="AB50" s="63">
        <f t="shared" si="8"/>
        <v>0.86320776040638136</v>
      </c>
      <c r="AC50" s="63">
        <f t="shared" si="9"/>
        <v>0.83359004455079666</v>
      </c>
      <c r="AD50" s="60"/>
      <c r="AE50" s="245"/>
      <c r="AF50" s="156"/>
      <c r="AG50" s="156"/>
      <c r="AH50" s="156"/>
      <c r="AI50" s="156"/>
    </row>
    <row r="51" spans="19:35">
      <c r="S51" s="187">
        <f t="shared" si="14"/>
        <v>45</v>
      </c>
      <c r="T51" s="63">
        <f t="shared" si="0"/>
        <v>0.56568542494923812</v>
      </c>
      <c r="U51" s="63">
        <f t="shared" si="1"/>
        <v>0.56568542494923801</v>
      </c>
      <c r="V51" s="63">
        <f t="shared" si="2"/>
        <v>0.63639610306789285</v>
      </c>
      <c r="W51" s="63">
        <f t="shared" si="3"/>
        <v>0.63639610306789274</v>
      </c>
      <c r="X51" s="63">
        <f t="shared" si="4"/>
        <v>0.70710678118654757</v>
      </c>
      <c r="Y51" s="63">
        <f t="shared" si="5"/>
        <v>0.70710678118654746</v>
      </c>
      <c r="Z51" s="63">
        <f t="shared" si="6"/>
        <v>0.77781745930520241</v>
      </c>
      <c r="AA51" s="63">
        <f t="shared" si="7"/>
        <v>0.7778174593052023</v>
      </c>
      <c r="AB51" s="63">
        <f t="shared" si="8"/>
        <v>0.84852813742385702</v>
      </c>
      <c r="AC51" s="63">
        <f t="shared" si="9"/>
        <v>0.84852813742385691</v>
      </c>
      <c r="AD51" s="60"/>
      <c r="AE51" s="245"/>
      <c r="AF51" s="156"/>
      <c r="AG51" s="156"/>
      <c r="AH51" s="156"/>
      <c r="AI51" s="156"/>
    </row>
    <row r="52" spans="19:35">
      <c r="S52" s="187">
        <f t="shared" si="14"/>
        <v>46</v>
      </c>
      <c r="T52" s="63">
        <f t="shared" si="0"/>
        <v>0.55572669636719796</v>
      </c>
      <c r="U52" s="63">
        <f t="shared" si="1"/>
        <v>0.57547184027092091</v>
      </c>
      <c r="V52" s="63">
        <f t="shared" si="2"/>
        <v>0.62519253341309766</v>
      </c>
      <c r="W52" s="63">
        <f t="shared" si="3"/>
        <v>0.64740582030478599</v>
      </c>
      <c r="X52" s="63">
        <f t="shared" si="4"/>
        <v>0.69465837045899737</v>
      </c>
      <c r="Y52" s="63">
        <f t="shared" si="5"/>
        <v>0.71933980033865108</v>
      </c>
      <c r="Z52" s="63">
        <f t="shared" si="6"/>
        <v>0.76412420750489718</v>
      </c>
      <c r="AA52" s="63">
        <f t="shared" si="7"/>
        <v>0.79127378037251628</v>
      </c>
      <c r="AB52" s="63">
        <f t="shared" si="8"/>
        <v>0.83359004455079677</v>
      </c>
      <c r="AC52" s="63">
        <f t="shared" si="9"/>
        <v>0.86320776040638125</v>
      </c>
      <c r="AD52" s="60"/>
      <c r="AE52" s="245"/>
      <c r="AF52" s="156"/>
      <c r="AG52" s="156"/>
      <c r="AH52" s="156"/>
      <c r="AI52" s="156"/>
    </row>
    <row r="53" spans="19:35">
      <c r="S53" s="187">
        <f t="shared" si="14"/>
        <v>47</v>
      </c>
      <c r="T53" s="63">
        <f t="shared" si="0"/>
        <v>0.54559868804999878</v>
      </c>
      <c r="U53" s="63">
        <f t="shared" si="1"/>
        <v>0.58508296129533643</v>
      </c>
      <c r="V53" s="63">
        <f t="shared" si="2"/>
        <v>0.61379852405624868</v>
      </c>
      <c r="W53" s="63">
        <f t="shared" si="3"/>
        <v>0.65821833145725339</v>
      </c>
      <c r="X53" s="63">
        <f t="shared" si="4"/>
        <v>0.68199836006249848</v>
      </c>
      <c r="Y53" s="63">
        <f t="shared" si="5"/>
        <v>0.73135370161917046</v>
      </c>
      <c r="Z53" s="63">
        <f t="shared" si="6"/>
        <v>0.75019819606874838</v>
      </c>
      <c r="AA53" s="63">
        <f t="shared" si="7"/>
        <v>0.80448907178108753</v>
      </c>
      <c r="AB53" s="63">
        <f t="shared" si="8"/>
        <v>0.81839803207499817</v>
      </c>
      <c r="AC53" s="63">
        <f t="shared" si="9"/>
        <v>0.87762444194300449</v>
      </c>
      <c r="AD53" s="60"/>
      <c r="AE53" s="245"/>
      <c r="AF53" s="156"/>
      <c r="AG53" s="156"/>
      <c r="AH53" s="156"/>
      <c r="AI53" s="156"/>
    </row>
    <row r="54" spans="19:35">
      <c r="S54" s="187">
        <f t="shared" si="14"/>
        <v>48</v>
      </c>
      <c r="T54" s="63">
        <f t="shared" si="0"/>
        <v>0.53530448508708661</v>
      </c>
      <c r="U54" s="63">
        <f t="shared" si="1"/>
        <v>0.59451586038191528</v>
      </c>
      <c r="V54" s="63">
        <f t="shared" si="2"/>
        <v>0.60221754572297248</v>
      </c>
      <c r="W54" s="63">
        <f t="shared" si="3"/>
        <v>0.66883034292965471</v>
      </c>
      <c r="X54" s="63">
        <f t="shared" si="4"/>
        <v>0.66913060635885824</v>
      </c>
      <c r="Y54" s="63">
        <f t="shared" si="5"/>
        <v>0.74314482547739413</v>
      </c>
      <c r="Z54" s="63">
        <f t="shared" si="6"/>
        <v>0.73604366699474411</v>
      </c>
      <c r="AA54" s="63">
        <f t="shared" si="7"/>
        <v>0.81745930802513356</v>
      </c>
      <c r="AB54" s="63">
        <f t="shared" si="8"/>
        <v>0.80295672763062986</v>
      </c>
      <c r="AC54" s="63">
        <f t="shared" si="9"/>
        <v>0.89177379057287298</v>
      </c>
      <c r="AD54" s="60"/>
      <c r="AE54" s="245"/>
      <c r="AF54" s="156"/>
      <c r="AG54" s="156"/>
      <c r="AH54" s="156"/>
      <c r="AI54" s="156"/>
    </row>
    <row r="55" spans="19:35">
      <c r="S55" s="187">
        <f t="shared" si="14"/>
        <v>49</v>
      </c>
      <c r="T55" s="63">
        <f t="shared" si="0"/>
        <v>0.52484722319240584</v>
      </c>
      <c r="U55" s="63">
        <f t="shared" si="1"/>
        <v>0.6037676641782177</v>
      </c>
      <c r="V55" s="63">
        <f t="shared" si="2"/>
        <v>0.59045312609145661</v>
      </c>
      <c r="W55" s="63">
        <f t="shared" si="3"/>
        <v>0.6792386222004948</v>
      </c>
      <c r="X55" s="63">
        <f t="shared" si="4"/>
        <v>0.65605902899050728</v>
      </c>
      <c r="Y55" s="63">
        <f t="shared" si="5"/>
        <v>0.75470958022277201</v>
      </c>
      <c r="Z55" s="63">
        <f t="shared" si="6"/>
        <v>0.72166493188955805</v>
      </c>
      <c r="AA55" s="63">
        <f t="shared" si="7"/>
        <v>0.83018053824504934</v>
      </c>
      <c r="AB55" s="63">
        <f t="shared" si="8"/>
        <v>0.78727083478860871</v>
      </c>
      <c r="AC55" s="63">
        <f t="shared" si="9"/>
        <v>0.90565149626732633</v>
      </c>
      <c r="AD55" s="60"/>
      <c r="AE55" s="245"/>
      <c r="AF55" s="156"/>
      <c r="AG55" s="156"/>
      <c r="AH55" s="156"/>
      <c r="AI55" s="156"/>
    </row>
    <row r="56" spans="19:35">
      <c r="S56" s="187">
        <f t="shared" si="14"/>
        <v>50</v>
      </c>
      <c r="T56" s="63">
        <f t="shared" si="0"/>
        <v>0.51423008774923151</v>
      </c>
      <c r="U56" s="63">
        <f t="shared" si="1"/>
        <v>0.61283555449518246</v>
      </c>
      <c r="V56" s="63">
        <f t="shared" si="2"/>
        <v>0.57850884871788544</v>
      </c>
      <c r="W56" s="63">
        <f t="shared" si="3"/>
        <v>0.68943999880708018</v>
      </c>
      <c r="X56" s="63">
        <f t="shared" si="4"/>
        <v>0.64278760968653936</v>
      </c>
      <c r="Y56" s="63">
        <f t="shared" si="5"/>
        <v>0.76604444311897801</v>
      </c>
      <c r="Z56" s="63">
        <f t="shared" si="6"/>
        <v>0.7070663706551934</v>
      </c>
      <c r="AA56" s="63">
        <f t="shared" si="7"/>
        <v>0.84264888743087585</v>
      </c>
      <c r="AB56" s="63">
        <f t="shared" si="8"/>
        <v>0.77134513162384721</v>
      </c>
      <c r="AC56" s="63">
        <f t="shared" si="9"/>
        <v>0.91925333174277357</v>
      </c>
      <c r="AD56" s="60"/>
      <c r="AE56" s="245"/>
      <c r="AF56" s="156"/>
      <c r="AG56" s="156"/>
      <c r="AH56" s="156"/>
      <c r="AI56" s="156"/>
    </row>
    <row r="57" spans="19:35">
      <c r="S57" s="187">
        <f t="shared" si="14"/>
        <v>51</v>
      </c>
      <c r="T57" s="63">
        <f t="shared" si="0"/>
        <v>0.50345631283987002</v>
      </c>
      <c r="U57" s="63">
        <f t="shared" si="1"/>
        <v>0.62171676916557672</v>
      </c>
      <c r="V57" s="63">
        <f t="shared" si="2"/>
        <v>0.56638835194485382</v>
      </c>
      <c r="W57" s="63">
        <f t="shared" si="3"/>
        <v>0.6994313653112737</v>
      </c>
      <c r="X57" s="63">
        <f t="shared" si="4"/>
        <v>0.6293203910498375</v>
      </c>
      <c r="Y57" s="63">
        <f t="shared" si="5"/>
        <v>0.77714596145697079</v>
      </c>
      <c r="Z57" s="63">
        <f t="shared" si="6"/>
        <v>0.6922524301548213</v>
      </c>
      <c r="AA57" s="63">
        <f t="shared" si="7"/>
        <v>0.85486055760266799</v>
      </c>
      <c r="AB57" s="63">
        <f t="shared" si="8"/>
        <v>0.75518446925980498</v>
      </c>
      <c r="AC57" s="63">
        <f t="shared" si="9"/>
        <v>0.93257515374836486</v>
      </c>
      <c r="AD57" s="60"/>
      <c r="AE57" s="245"/>
      <c r="AF57" s="156"/>
      <c r="AG57" s="156"/>
      <c r="AH57" s="156"/>
      <c r="AI57" s="156"/>
    </row>
    <row r="58" spans="19:35">
      <c r="S58" s="187">
        <f t="shared" si="14"/>
        <v>52</v>
      </c>
      <c r="T58" s="63">
        <f t="shared" si="0"/>
        <v>0.49252918026052667</v>
      </c>
      <c r="U58" s="63">
        <f t="shared" si="1"/>
        <v>0.6304086028853777</v>
      </c>
      <c r="V58" s="63">
        <f t="shared" si="2"/>
        <v>0.55409532779309245</v>
      </c>
      <c r="W58" s="63">
        <f t="shared" si="3"/>
        <v>0.70920967824604986</v>
      </c>
      <c r="X58" s="63">
        <f t="shared" si="4"/>
        <v>0.61566147532565829</v>
      </c>
      <c r="Y58" s="63">
        <f t="shared" si="5"/>
        <v>0.78801075360672201</v>
      </c>
      <c r="Z58" s="63">
        <f t="shared" si="6"/>
        <v>0.67722762285822413</v>
      </c>
      <c r="AA58" s="63">
        <f t="shared" si="7"/>
        <v>0.86681182896739428</v>
      </c>
      <c r="AB58" s="63">
        <f t="shared" si="8"/>
        <v>0.73879377039078997</v>
      </c>
      <c r="AC58" s="63">
        <f t="shared" si="9"/>
        <v>0.94561290432806633</v>
      </c>
      <c r="AD58" s="60"/>
      <c r="AE58" s="245"/>
      <c r="AF58" s="156"/>
      <c r="AG58" s="156"/>
      <c r="AH58" s="156"/>
      <c r="AI58" s="156"/>
    </row>
    <row r="59" spans="19:35">
      <c r="S59" s="187">
        <f t="shared" si="14"/>
        <v>53</v>
      </c>
      <c r="T59" s="63">
        <f t="shared" si="0"/>
        <v>0.48145201852163871</v>
      </c>
      <c r="U59" s="63">
        <f t="shared" si="1"/>
        <v>0.63890840803783433</v>
      </c>
      <c r="V59" s="63">
        <f t="shared" si="2"/>
        <v>0.54163352083684357</v>
      </c>
      <c r="W59" s="63">
        <f t="shared" si="3"/>
        <v>0.71877195904256352</v>
      </c>
      <c r="X59" s="63">
        <f t="shared" si="4"/>
        <v>0.60181502315204838</v>
      </c>
      <c r="Y59" s="63">
        <f t="shared" si="5"/>
        <v>0.79863551004729283</v>
      </c>
      <c r="Z59" s="63">
        <f t="shared" si="6"/>
        <v>0.66199652546725329</v>
      </c>
      <c r="AA59" s="63">
        <f t="shared" si="7"/>
        <v>0.87849906105202213</v>
      </c>
      <c r="AB59" s="63">
        <f t="shared" si="8"/>
        <v>0.72217802778245799</v>
      </c>
      <c r="AC59" s="63">
        <f t="shared" si="9"/>
        <v>0.95836261205675133</v>
      </c>
      <c r="AD59" s="60"/>
      <c r="AE59" s="245"/>
      <c r="AF59" s="156"/>
      <c r="AG59" s="156"/>
      <c r="AH59" s="156"/>
      <c r="AI59" s="156"/>
    </row>
    <row r="60" spans="19:35">
      <c r="S60" s="187">
        <f t="shared" si="14"/>
        <v>54</v>
      </c>
      <c r="T60" s="63">
        <f t="shared" si="0"/>
        <v>0.47022820183397851</v>
      </c>
      <c r="U60" s="63">
        <f t="shared" si="1"/>
        <v>0.64721359549995805</v>
      </c>
      <c r="V60" s="63">
        <f t="shared" si="2"/>
        <v>0.52900672706322582</v>
      </c>
      <c r="W60" s="63">
        <f t="shared" si="3"/>
        <v>0.72811529493745275</v>
      </c>
      <c r="X60" s="63">
        <f t="shared" si="4"/>
        <v>0.58778525229247314</v>
      </c>
      <c r="Y60" s="63">
        <f t="shared" si="5"/>
        <v>0.80901699437494745</v>
      </c>
      <c r="Z60" s="63">
        <f t="shared" si="6"/>
        <v>0.64656377752172045</v>
      </c>
      <c r="AA60" s="63">
        <f t="shared" si="7"/>
        <v>0.88991869381244226</v>
      </c>
      <c r="AB60" s="63">
        <f t="shared" si="8"/>
        <v>0.70534230275096776</v>
      </c>
      <c r="AC60" s="63">
        <f t="shared" si="9"/>
        <v>0.97082039324993685</v>
      </c>
      <c r="AD60" s="60"/>
      <c r="AE60" s="245"/>
      <c r="AF60" s="156"/>
      <c r="AG60" s="156"/>
      <c r="AH60" s="156"/>
      <c r="AI60" s="156"/>
    </row>
    <row r="61" spans="19:35">
      <c r="S61" s="187">
        <f t="shared" si="14"/>
        <v>55</v>
      </c>
      <c r="T61" s="63">
        <f t="shared" si="0"/>
        <v>0.45886114908083697</v>
      </c>
      <c r="U61" s="63">
        <f t="shared" si="1"/>
        <v>0.65532163543119348</v>
      </c>
      <c r="V61" s="63">
        <f t="shared" si="2"/>
        <v>0.51621879271594151</v>
      </c>
      <c r="W61" s="63">
        <f t="shared" si="3"/>
        <v>0.73723683986009259</v>
      </c>
      <c r="X61" s="63">
        <f t="shared" si="4"/>
        <v>0.57357643635104616</v>
      </c>
      <c r="Y61" s="63">
        <f t="shared" si="5"/>
        <v>0.8191520442889918</v>
      </c>
      <c r="Z61" s="63">
        <f t="shared" si="6"/>
        <v>0.63093407998615081</v>
      </c>
      <c r="AA61" s="63">
        <f t="shared" si="7"/>
        <v>0.90106724871789101</v>
      </c>
      <c r="AB61" s="63">
        <f t="shared" si="8"/>
        <v>0.68829172362125535</v>
      </c>
      <c r="AC61" s="63">
        <f t="shared" si="9"/>
        <v>0.98298245314679011</v>
      </c>
      <c r="AD61" s="60"/>
      <c r="AE61" s="245"/>
      <c r="AF61" s="156"/>
      <c r="AG61" s="156"/>
      <c r="AH61" s="156"/>
      <c r="AI61" s="156"/>
    </row>
    <row r="62" spans="19:35">
      <c r="S62" s="187">
        <f t="shared" si="14"/>
        <v>56</v>
      </c>
      <c r="T62" s="63">
        <f t="shared" si="0"/>
        <v>0.44735432277659748</v>
      </c>
      <c r="U62" s="63">
        <f t="shared" si="1"/>
        <v>0.66323005804403345</v>
      </c>
      <c r="V62" s="63">
        <f t="shared" si="2"/>
        <v>0.50327361312367214</v>
      </c>
      <c r="W62" s="63">
        <f t="shared" si="3"/>
        <v>0.74613381529953759</v>
      </c>
      <c r="X62" s="63">
        <f t="shared" si="4"/>
        <v>0.55919290347074679</v>
      </c>
      <c r="Y62" s="63">
        <f t="shared" si="5"/>
        <v>0.82903757255504174</v>
      </c>
      <c r="Z62" s="63">
        <f t="shared" si="6"/>
        <v>0.61511219381782156</v>
      </c>
      <c r="AA62" s="63">
        <f t="shared" si="7"/>
        <v>0.91194132981054599</v>
      </c>
      <c r="AB62" s="63">
        <f t="shared" si="8"/>
        <v>0.67103148416489611</v>
      </c>
      <c r="AC62" s="63">
        <f t="shared" si="9"/>
        <v>0.99484508706605002</v>
      </c>
      <c r="AD62" s="60"/>
      <c r="AE62" s="245"/>
      <c r="AF62" s="156"/>
      <c r="AG62" s="156"/>
      <c r="AH62" s="156"/>
      <c r="AI62" s="156"/>
    </row>
    <row r="63" spans="19:35">
      <c r="S63" s="187">
        <f t="shared" si="14"/>
        <v>57</v>
      </c>
      <c r="T63" s="63">
        <f t="shared" si="0"/>
        <v>0.43571122801202178</v>
      </c>
      <c r="U63" s="63">
        <f t="shared" si="1"/>
        <v>0.6709364543563392</v>
      </c>
      <c r="V63" s="63">
        <f t="shared" si="2"/>
        <v>0.49017513151352449</v>
      </c>
      <c r="W63" s="63">
        <f t="shared" si="3"/>
        <v>0.75480351115088151</v>
      </c>
      <c r="X63" s="63">
        <f t="shared" si="4"/>
        <v>0.5446390350150272</v>
      </c>
      <c r="Y63" s="63">
        <f t="shared" si="5"/>
        <v>0.83867056794542394</v>
      </c>
      <c r="Z63" s="63">
        <f t="shared" si="6"/>
        <v>0.59910293851652996</v>
      </c>
      <c r="AA63" s="63">
        <f t="shared" si="7"/>
        <v>0.92253762473996637</v>
      </c>
      <c r="AB63" s="63">
        <f t="shared" si="8"/>
        <v>0.65356684201803261</v>
      </c>
      <c r="AC63" s="63">
        <f t="shared" si="9"/>
        <v>1.0064046815345087</v>
      </c>
      <c r="AD63" s="60"/>
      <c r="AE63" s="245"/>
      <c r="AF63" s="156"/>
      <c r="AG63" s="156"/>
      <c r="AH63" s="156"/>
      <c r="AI63" s="156"/>
    </row>
    <row r="64" spans="19:35">
      <c r="S64" s="187">
        <f t="shared" si="14"/>
        <v>58</v>
      </c>
      <c r="T64" s="63">
        <f t="shared" si="0"/>
        <v>0.42393541138656393</v>
      </c>
      <c r="U64" s="63">
        <f t="shared" si="1"/>
        <v>0.67843847692514081</v>
      </c>
      <c r="V64" s="63">
        <f t="shared" si="2"/>
        <v>0.47692733780988444</v>
      </c>
      <c r="W64" s="63">
        <f t="shared" si="3"/>
        <v>0.76324328654078333</v>
      </c>
      <c r="X64" s="63">
        <f t="shared" si="4"/>
        <v>0.5299192642332049</v>
      </c>
      <c r="Y64" s="63">
        <f t="shared" si="5"/>
        <v>0.84804809615642596</v>
      </c>
      <c r="Z64" s="63">
        <f t="shared" si="6"/>
        <v>0.58291119065652541</v>
      </c>
      <c r="AA64" s="63">
        <f t="shared" si="7"/>
        <v>0.93285290577206859</v>
      </c>
      <c r="AB64" s="63">
        <f t="shared" si="8"/>
        <v>0.63590311707984581</v>
      </c>
      <c r="AC64" s="63">
        <f t="shared" si="9"/>
        <v>1.0176577153877111</v>
      </c>
      <c r="AD64" s="60"/>
      <c r="AE64" s="245"/>
      <c r="AF64" s="156"/>
      <c r="AG64" s="156"/>
      <c r="AH64" s="156"/>
      <c r="AI64" s="156"/>
    </row>
    <row r="65" spans="19:35">
      <c r="S65" s="187">
        <f t="shared" si="14"/>
        <v>59</v>
      </c>
      <c r="T65" s="63">
        <f t="shared" si="0"/>
        <v>0.41203045992804355</v>
      </c>
      <c r="U65" s="63">
        <f t="shared" si="1"/>
        <v>0.68573384056168984</v>
      </c>
      <c r="V65" s="63">
        <f t="shared" si="2"/>
        <v>0.46353426741904896</v>
      </c>
      <c r="W65" s="63">
        <f t="shared" si="3"/>
        <v>0.77145057063190103</v>
      </c>
      <c r="X65" s="63">
        <f t="shared" si="4"/>
        <v>0.51503807491005438</v>
      </c>
      <c r="Y65" s="63">
        <f t="shared" si="5"/>
        <v>0.85716730070211222</v>
      </c>
      <c r="Z65" s="63">
        <f t="shared" si="6"/>
        <v>0.56654188240105985</v>
      </c>
      <c r="AA65" s="63">
        <f t="shared" si="7"/>
        <v>0.94288403077232352</v>
      </c>
      <c r="AB65" s="63">
        <f t="shared" si="8"/>
        <v>0.61804568989206521</v>
      </c>
      <c r="AC65" s="63">
        <f t="shared" si="9"/>
        <v>1.0286007608425347</v>
      </c>
      <c r="AD65" s="60"/>
      <c r="AE65" s="245"/>
      <c r="AF65" s="156"/>
      <c r="AG65" s="156"/>
      <c r="AH65" s="156"/>
      <c r="AI65" s="156"/>
    </row>
    <row r="66" spans="19:35">
      <c r="S66" s="187">
        <f t="shared" si="14"/>
        <v>60</v>
      </c>
      <c r="T66" s="63">
        <f t="shared" si="0"/>
        <v>0.40000000000000013</v>
      </c>
      <c r="U66" s="63">
        <f t="shared" si="1"/>
        <v>0.69282032302755092</v>
      </c>
      <c r="V66" s="63">
        <f t="shared" si="2"/>
        <v>0.45000000000000012</v>
      </c>
      <c r="W66" s="63">
        <f t="shared" si="3"/>
        <v>0.77942286340599476</v>
      </c>
      <c r="X66" s="63">
        <f t="shared" si="4"/>
        <v>0.50000000000000011</v>
      </c>
      <c r="Y66" s="63">
        <f t="shared" si="5"/>
        <v>0.8660254037844386</v>
      </c>
      <c r="Z66" s="63">
        <f t="shared" si="6"/>
        <v>0.55000000000000016</v>
      </c>
      <c r="AA66" s="63">
        <f t="shared" si="7"/>
        <v>0.95262794416288255</v>
      </c>
      <c r="AB66" s="63">
        <f t="shared" si="8"/>
        <v>0.60000000000000009</v>
      </c>
      <c r="AC66" s="63">
        <f t="shared" si="9"/>
        <v>1.0392304845413263</v>
      </c>
      <c r="AD66" s="60"/>
      <c r="AE66" s="245"/>
      <c r="AF66" s="60"/>
      <c r="AG66" s="60"/>
      <c r="AH66" s="60"/>
      <c r="AI66" s="60"/>
    </row>
    <row r="67" spans="19:35">
      <c r="S67" s="187">
        <f t="shared" si="14"/>
        <v>61</v>
      </c>
      <c r="T67" s="63">
        <f t="shared" si="0"/>
        <v>0.38784769619706971</v>
      </c>
      <c r="U67" s="63">
        <f t="shared" si="1"/>
        <v>0.69969576571151659</v>
      </c>
      <c r="V67" s="63">
        <f t="shared" si="2"/>
        <v>0.43632865822170341</v>
      </c>
      <c r="W67" s="63">
        <f t="shared" si="3"/>
        <v>0.78715773642545617</v>
      </c>
      <c r="X67" s="63">
        <f t="shared" si="4"/>
        <v>0.48480962024633711</v>
      </c>
      <c r="Y67" s="63">
        <f t="shared" si="5"/>
        <v>0.87461970713939574</v>
      </c>
      <c r="Z67" s="63">
        <f t="shared" si="6"/>
        <v>0.53329058227097081</v>
      </c>
      <c r="AA67" s="63">
        <f t="shared" si="7"/>
        <v>0.96208167785333543</v>
      </c>
      <c r="AB67" s="63">
        <f t="shared" si="8"/>
        <v>0.58177154429560451</v>
      </c>
      <c r="AC67" s="63">
        <f t="shared" si="9"/>
        <v>1.0495436485672749</v>
      </c>
      <c r="AD67" s="60"/>
      <c r="AE67" s="245"/>
      <c r="AF67" s="60"/>
      <c r="AG67" s="60"/>
      <c r="AH67" s="60"/>
      <c r="AI67" s="60"/>
    </row>
    <row r="68" spans="19:35">
      <c r="S68" s="187">
        <f t="shared" si="14"/>
        <v>62</v>
      </c>
      <c r="T68" s="63">
        <f t="shared" si="0"/>
        <v>0.37557725022871269</v>
      </c>
      <c r="U68" s="63">
        <f t="shared" si="1"/>
        <v>0.70635807428714159</v>
      </c>
      <c r="V68" s="63">
        <f t="shared" si="2"/>
        <v>0.42252440650730178</v>
      </c>
      <c r="W68" s="63">
        <f t="shared" si="3"/>
        <v>0.79465283357303418</v>
      </c>
      <c r="X68" s="63">
        <f t="shared" si="4"/>
        <v>0.46947156278589086</v>
      </c>
      <c r="Y68" s="63">
        <f t="shared" si="5"/>
        <v>0.88294759285892688</v>
      </c>
      <c r="Z68" s="63">
        <f t="shared" si="6"/>
        <v>0.51641871906448</v>
      </c>
      <c r="AA68" s="63">
        <f t="shared" si="7"/>
        <v>0.97124235214481969</v>
      </c>
      <c r="AB68" s="63">
        <f t="shared" si="8"/>
        <v>0.56336587534306903</v>
      </c>
      <c r="AC68" s="63">
        <f t="shared" si="9"/>
        <v>1.0595371114307122</v>
      </c>
      <c r="AD68" s="60"/>
      <c r="AE68" s="245"/>
      <c r="AF68" s="60"/>
      <c r="AG68" s="60"/>
      <c r="AH68" s="60"/>
      <c r="AI68" s="60"/>
    </row>
    <row r="69" spans="19:35">
      <c r="S69" s="187">
        <f t="shared" si="14"/>
        <v>63</v>
      </c>
      <c r="T69" s="63">
        <f t="shared" si="0"/>
        <v>0.36319239979163748</v>
      </c>
      <c r="U69" s="63">
        <f t="shared" si="1"/>
        <v>0.7128052193506943</v>
      </c>
      <c r="V69" s="63">
        <f t="shared" si="2"/>
        <v>0.40859144976559214</v>
      </c>
      <c r="W69" s="63">
        <f t="shared" si="3"/>
        <v>0.80190587176953099</v>
      </c>
      <c r="X69" s="63">
        <f t="shared" si="4"/>
        <v>0.4539904997395468</v>
      </c>
      <c r="Y69" s="63">
        <f t="shared" si="5"/>
        <v>0.89100652418836779</v>
      </c>
      <c r="Z69" s="63">
        <f t="shared" si="6"/>
        <v>0.49938954971350152</v>
      </c>
      <c r="AA69" s="63">
        <f t="shared" si="7"/>
        <v>0.9801071766072047</v>
      </c>
      <c r="AB69" s="63">
        <f t="shared" si="8"/>
        <v>0.54478859968745619</v>
      </c>
      <c r="AC69" s="63">
        <f t="shared" si="9"/>
        <v>1.0692078290260414</v>
      </c>
      <c r="AD69" s="60"/>
      <c r="AE69" s="245"/>
      <c r="AF69" s="60"/>
      <c r="AG69" s="60"/>
      <c r="AH69" s="60"/>
      <c r="AI69" s="60"/>
    </row>
    <row r="70" spans="19:35">
      <c r="S70" s="187">
        <f t="shared" si="14"/>
        <v>64</v>
      </c>
      <c r="T70" s="63">
        <f t="shared" si="0"/>
        <v>0.35069691743126197</v>
      </c>
      <c r="U70" s="63">
        <f t="shared" si="1"/>
        <v>0.7190352370393337</v>
      </c>
      <c r="V70" s="63">
        <f t="shared" si="2"/>
        <v>0.39453403211016974</v>
      </c>
      <c r="W70" s="63">
        <f t="shared" si="3"/>
        <v>0.80891464166925031</v>
      </c>
      <c r="X70" s="63">
        <f t="shared" si="4"/>
        <v>0.43837114678907746</v>
      </c>
      <c r="Y70" s="63">
        <f t="shared" si="5"/>
        <v>0.89879404629916704</v>
      </c>
      <c r="Z70" s="63">
        <f t="shared" si="6"/>
        <v>0.48220826146798523</v>
      </c>
      <c r="AA70" s="63">
        <f t="shared" si="7"/>
        <v>0.98867345092908387</v>
      </c>
      <c r="AB70" s="63">
        <f t="shared" si="8"/>
        <v>0.52604537614689295</v>
      </c>
      <c r="AC70" s="63">
        <f t="shared" si="9"/>
        <v>1.0785528555590005</v>
      </c>
      <c r="AD70" s="60"/>
      <c r="AE70" s="245"/>
      <c r="AF70" s="60"/>
      <c r="AG70" s="60"/>
      <c r="AH70" s="60"/>
      <c r="AI70" s="60"/>
    </row>
    <row r="71" spans="19:35">
      <c r="S71" s="187">
        <f t="shared" si="14"/>
        <v>65</v>
      </c>
      <c r="T71" s="63">
        <f t="shared" si="0"/>
        <v>0.33809460939255959</v>
      </c>
      <c r="U71" s="63">
        <f t="shared" si="1"/>
        <v>0.72504622962931997</v>
      </c>
      <c r="V71" s="63">
        <f t="shared" si="2"/>
        <v>0.38035643556662951</v>
      </c>
      <c r="W71" s="63">
        <f t="shared" si="3"/>
        <v>0.81567700833298495</v>
      </c>
      <c r="X71" s="63">
        <f t="shared" si="4"/>
        <v>0.42261826174069944</v>
      </c>
      <c r="Y71" s="63">
        <f t="shared" si="5"/>
        <v>0.90630778703664994</v>
      </c>
      <c r="Z71" s="63">
        <f t="shared" si="6"/>
        <v>0.46488008791476942</v>
      </c>
      <c r="AA71" s="63">
        <f t="shared" si="7"/>
        <v>0.99693856574031503</v>
      </c>
      <c r="AB71" s="63">
        <f t="shared" si="8"/>
        <v>0.50714191408883935</v>
      </c>
      <c r="AC71" s="63">
        <f t="shared" si="9"/>
        <v>1.0875693444439798</v>
      </c>
      <c r="AD71" s="60"/>
      <c r="AE71" s="245"/>
      <c r="AF71" s="60"/>
      <c r="AG71" s="60"/>
      <c r="AH71" s="60"/>
      <c r="AI71" s="60"/>
    </row>
    <row r="72" spans="19:35">
      <c r="S72" s="187">
        <f t="shared" si="14"/>
        <v>66</v>
      </c>
      <c r="T72" s="63">
        <f t="shared" ref="T72:T135" si="15">T$5*COS($S72*PI()/180)</f>
        <v>0.32538931446064018</v>
      </c>
      <c r="U72" s="63">
        <f t="shared" ref="U72:U135" si="16">T$5*SIN($S72*PI()/180)</f>
        <v>0.73083636611408076</v>
      </c>
      <c r="V72" s="63">
        <f t="shared" ref="V72:V135" si="17">V$5*COS($S72*PI()/180)</f>
        <v>0.36606297876822019</v>
      </c>
      <c r="W72" s="63">
        <f t="shared" ref="W72:W135" si="18">V$5*SIN($S72*PI()/180)</f>
        <v>0.82219091187834081</v>
      </c>
      <c r="X72" s="63">
        <f t="shared" ref="X72:X135" si="19">X$5*COS($S72*PI()/180)</f>
        <v>0.40673664307580021</v>
      </c>
      <c r="Y72" s="63">
        <f t="shared" ref="Y72:Y135" si="20">X$5*SIN($S72*PI()/180)</f>
        <v>0.91354545764260087</v>
      </c>
      <c r="Z72" s="63">
        <f t="shared" ref="Z72:Z135" si="21">Z$5*COS($S72*PI()/180)</f>
        <v>0.44741030738338028</v>
      </c>
      <c r="AA72" s="63">
        <f t="shared" ref="AA72:AA135" si="22">Z$5*SIN($S72*PI()/180)</f>
        <v>1.0049000034068611</v>
      </c>
      <c r="AB72" s="63">
        <f t="shared" ref="AB72:AB135" si="23">AB$5*COS($S72*PI()/180)</f>
        <v>0.48808397169096024</v>
      </c>
      <c r="AC72" s="63">
        <f t="shared" ref="AC72:AC135" si="24">AB$5*SIN($S72*PI()/180)</f>
        <v>1.0962545491711211</v>
      </c>
      <c r="AD72" s="60"/>
      <c r="AE72" s="245"/>
      <c r="AF72" s="60"/>
      <c r="AG72" s="60"/>
      <c r="AH72" s="60"/>
      <c r="AI72" s="60"/>
    </row>
    <row r="73" spans="19:35">
      <c r="S73" s="187">
        <f t="shared" ref="S73:S136" si="25">S72+1</f>
        <v>67</v>
      </c>
      <c r="T73" s="63">
        <f t="shared" si="15"/>
        <v>0.31258490279141915</v>
      </c>
      <c r="U73" s="63">
        <f t="shared" si="16"/>
        <v>0.73640388276195223</v>
      </c>
      <c r="V73" s="63">
        <f t="shared" si="17"/>
        <v>0.35165801564034654</v>
      </c>
      <c r="W73" s="63">
        <f t="shared" si="18"/>
        <v>0.8284543681071963</v>
      </c>
      <c r="X73" s="63">
        <f t="shared" si="19"/>
        <v>0.39073112848927394</v>
      </c>
      <c r="Y73" s="63">
        <f t="shared" si="20"/>
        <v>0.92050485345244026</v>
      </c>
      <c r="Z73" s="63">
        <f t="shared" si="21"/>
        <v>0.42980424133820139</v>
      </c>
      <c r="AA73" s="63">
        <f t="shared" si="22"/>
        <v>1.0125553387976844</v>
      </c>
      <c r="AB73" s="63">
        <f t="shared" si="23"/>
        <v>0.46887735418712873</v>
      </c>
      <c r="AC73" s="63">
        <f t="shared" si="24"/>
        <v>1.1046058241429282</v>
      </c>
      <c r="AD73" s="60"/>
      <c r="AE73" s="245"/>
      <c r="AF73" s="60"/>
      <c r="AG73" s="60"/>
      <c r="AH73" s="60"/>
      <c r="AI73" s="60"/>
    </row>
    <row r="74" spans="19:35">
      <c r="S74" s="187">
        <f t="shared" si="25"/>
        <v>68</v>
      </c>
      <c r="T74" s="63">
        <f t="shared" si="15"/>
        <v>0.2996852747327296</v>
      </c>
      <c r="U74" s="63">
        <f t="shared" si="16"/>
        <v>0.74174708365343001</v>
      </c>
      <c r="V74" s="63">
        <f t="shared" si="17"/>
        <v>0.33714593407432075</v>
      </c>
      <c r="W74" s="63">
        <f t="shared" si="18"/>
        <v>0.83446546911010866</v>
      </c>
      <c r="X74" s="63">
        <f t="shared" si="19"/>
        <v>0.37460659341591196</v>
      </c>
      <c r="Y74" s="63">
        <f t="shared" si="20"/>
        <v>0.92718385456678742</v>
      </c>
      <c r="Z74" s="63">
        <f t="shared" si="21"/>
        <v>0.41206725275750317</v>
      </c>
      <c r="AA74" s="63">
        <f t="shared" si="22"/>
        <v>1.0199022400234663</v>
      </c>
      <c r="AB74" s="63">
        <f t="shared" si="23"/>
        <v>0.44952791209909432</v>
      </c>
      <c r="AC74" s="63">
        <f t="shared" si="24"/>
        <v>1.112620625480145</v>
      </c>
      <c r="AD74" s="60"/>
      <c r="AE74" s="245"/>
      <c r="AF74" s="60"/>
      <c r="AG74" s="60"/>
      <c r="AH74" s="60"/>
      <c r="AI74" s="60"/>
    </row>
    <row r="75" spans="19:35">
      <c r="S75" s="187">
        <f t="shared" si="25"/>
        <v>69</v>
      </c>
      <c r="T75" s="63">
        <f t="shared" si="15"/>
        <v>0.28669435963624029</v>
      </c>
      <c r="U75" s="63">
        <f t="shared" si="16"/>
        <v>0.74686434119776146</v>
      </c>
      <c r="V75" s="63">
        <f t="shared" si="17"/>
        <v>0.32253115459077036</v>
      </c>
      <c r="W75" s="63">
        <f t="shared" si="18"/>
        <v>0.8402223838474816</v>
      </c>
      <c r="X75" s="63">
        <f t="shared" si="19"/>
        <v>0.35836794954530038</v>
      </c>
      <c r="Y75" s="63">
        <f t="shared" si="20"/>
        <v>0.93358042649720174</v>
      </c>
      <c r="Z75" s="63">
        <f t="shared" si="21"/>
        <v>0.39420474449983045</v>
      </c>
      <c r="AA75" s="63">
        <f t="shared" si="22"/>
        <v>1.0269384691469221</v>
      </c>
      <c r="AB75" s="63">
        <f t="shared" si="23"/>
        <v>0.43004153945436047</v>
      </c>
      <c r="AC75" s="63">
        <f t="shared" si="24"/>
        <v>1.1202965117966421</v>
      </c>
      <c r="AD75" s="60"/>
      <c r="AE75" s="245"/>
      <c r="AF75" s="60"/>
      <c r="AG75" s="60"/>
      <c r="AH75" s="60"/>
      <c r="AI75" s="60"/>
    </row>
    <row r="76" spans="19:35">
      <c r="S76" s="187">
        <f t="shared" si="25"/>
        <v>70</v>
      </c>
      <c r="T76" s="63">
        <f t="shared" si="15"/>
        <v>0.27361611466053509</v>
      </c>
      <c r="U76" s="63">
        <f t="shared" si="16"/>
        <v>0.75175409662872672</v>
      </c>
      <c r="V76" s="63">
        <f t="shared" si="17"/>
        <v>0.30781812899310196</v>
      </c>
      <c r="W76" s="63">
        <f t="shared" si="18"/>
        <v>0.84572335870731752</v>
      </c>
      <c r="X76" s="63">
        <f t="shared" si="19"/>
        <v>0.34202014332566882</v>
      </c>
      <c r="Y76" s="63">
        <f t="shared" si="20"/>
        <v>0.93969262078590832</v>
      </c>
      <c r="Z76" s="63">
        <f t="shared" si="21"/>
        <v>0.37622215765823575</v>
      </c>
      <c r="AA76" s="63">
        <f t="shared" si="22"/>
        <v>1.0336618828644992</v>
      </c>
      <c r="AB76" s="63">
        <f t="shared" si="23"/>
        <v>0.41042417199080256</v>
      </c>
      <c r="AC76" s="63">
        <f t="shared" si="24"/>
        <v>1.12763114494309</v>
      </c>
      <c r="AD76" s="60"/>
      <c r="AE76" s="245"/>
      <c r="AF76" s="60"/>
      <c r="AG76" s="60"/>
      <c r="AH76" s="60"/>
      <c r="AI76" s="60"/>
    </row>
    <row r="77" spans="19:35">
      <c r="S77" s="187">
        <f t="shared" si="25"/>
        <v>71</v>
      </c>
      <c r="T77" s="63">
        <f t="shared" si="15"/>
        <v>0.2604545235657254</v>
      </c>
      <c r="U77" s="63">
        <f t="shared" si="16"/>
        <v>0.75641486047945339</v>
      </c>
      <c r="V77" s="63">
        <f t="shared" si="17"/>
        <v>0.29301133901144111</v>
      </c>
      <c r="W77" s="63">
        <f t="shared" si="18"/>
        <v>0.85096671803938506</v>
      </c>
      <c r="X77" s="63">
        <f t="shared" si="19"/>
        <v>0.32556815445715676</v>
      </c>
      <c r="Y77" s="63">
        <f t="shared" si="20"/>
        <v>0.94551857559931674</v>
      </c>
      <c r="Z77" s="63">
        <f t="shared" si="21"/>
        <v>0.35812496990287246</v>
      </c>
      <c r="AA77" s="63">
        <f t="shared" si="22"/>
        <v>1.0400704331592485</v>
      </c>
      <c r="AB77" s="63">
        <f t="shared" si="23"/>
        <v>0.39068178534858811</v>
      </c>
      <c r="AC77" s="63">
        <f t="shared" si="24"/>
        <v>1.1346222907191801</v>
      </c>
      <c r="AD77" s="60"/>
      <c r="AE77" s="245"/>
      <c r="AF77" s="60"/>
      <c r="AG77" s="60"/>
      <c r="AH77" s="60"/>
      <c r="AI77" s="60"/>
    </row>
    <row r="78" spans="19:35">
      <c r="S78" s="187">
        <f t="shared" si="25"/>
        <v>72</v>
      </c>
      <c r="T78" s="63">
        <f t="shared" si="15"/>
        <v>0.24721359549995797</v>
      </c>
      <c r="U78" s="63">
        <f t="shared" si="16"/>
        <v>0.76084521303612285</v>
      </c>
      <c r="V78" s="63">
        <f t="shared" si="17"/>
        <v>0.27811529493745274</v>
      </c>
      <c r="W78" s="63">
        <f t="shared" si="18"/>
        <v>0.85595086466563819</v>
      </c>
      <c r="X78" s="63">
        <f t="shared" si="19"/>
        <v>0.30901699437494745</v>
      </c>
      <c r="Y78" s="63">
        <f t="shared" si="20"/>
        <v>0.95105651629515353</v>
      </c>
      <c r="Z78" s="63">
        <f t="shared" si="21"/>
        <v>0.33991869381244222</v>
      </c>
      <c r="AA78" s="63">
        <f t="shared" si="22"/>
        <v>1.0461621679246689</v>
      </c>
      <c r="AB78" s="63">
        <f t="shared" si="23"/>
        <v>0.37082039324993693</v>
      </c>
      <c r="AC78" s="63">
        <f t="shared" si="24"/>
        <v>1.1412678195541841</v>
      </c>
      <c r="AD78" s="60"/>
      <c r="AE78" s="245"/>
      <c r="AF78" s="60"/>
      <c r="AG78" s="60"/>
      <c r="AH78" s="60"/>
      <c r="AI78" s="60"/>
    </row>
    <row r="79" spans="19:35">
      <c r="S79" s="187">
        <f t="shared" si="25"/>
        <v>73</v>
      </c>
      <c r="T79" s="63">
        <f t="shared" si="15"/>
        <v>0.23389736377818943</v>
      </c>
      <c r="U79" s="63">
        <f t="shared" si="16"/>
        <v>0.76504380477042844</v>
      </c>
      <c r="V79" s="63">
        <f t="shared" si="17"/>
        <v>0.26313453425046313</v>
      </c>
      <c r="W79" s="63">
        <f t="shared" si="18"/>
        <v>0.86067428036673188</v>
      </c>
      <c r="X79" s="63">
        <f t="shared" si="19"/>
        <v>0.29237170472273677</v>
      </c>
      <c r="Y79" s="63">
        <f t="shared" si="20"/>
        <v>0.95630475596303544</v>
      </c>
      <c r="Z79" s="63">
        <f t="shared" si="21"/>
        <v>0.32160887519501047</v>
      </c>
      <c r="AA79" s="63">
        <f t="shared" si="22"/>
        <v>1.0519352315593391</v>
      </c>
      <c r="AB79" s="63">
        <f t="shared" si="23"/>
        <v>0.35084604566728411</v>
      </c>
      <c r="AC79" s="63">
        <f t="shared" si="24"/>
        <v>1.1475657071556424</v>
      </c>
      <c r="AD79" s="60"/>
      <c r="AE79" s="245"/>
      <c r="AF79" s="60"/>
      <c r="AG79" s="60"/>
      <c r="AH79" s="60"/>
      <c r="AI79" s="60"/>
    </row>
    <row r="80" spans="19:35">
      <c r="S80" s="187">
        <f t="shared" si="25"/>
        <v>74</v>
      </c>
      <c r="T80" s="63">
        <f t="shared" si="15"/>
        <v>0.22050988465359933</v>
      </c>
      <c r="U80" s="63">
        <f t="shared" si="16"/>
        <v>0.76900935675065518</v>
      </c>
      <c r="V80" s="63">
        <f t="shared" si="17"/>
        <v>0.24807362023529925</v>
      </c>
      <c r="W80" s="63">
        <f t="shared" si="18"/>
        <v>0.86513552634448698</v>
      </c>
      <c r="X80" s="63">
        <f t="shared" si="19"/>
        <v>0.27563735581699916</v>
      </c>
      <c r="Y80" s="63">
        <f t="shared" si="20"/>
        <v>0.96126169593831889</v>
      </c>
      <c r="Z80" s="63">
        <f t="shared" si="21"/>
        <v>0.30320109139869911</v>
      </c>
      <c r="AA80" s="63">
        <f t="shared" si="22"/>
        <v>1.0573878655321509</v>
      </c>
      <c r="AB80" s="63">
        <f t="shared" si="23"/>
        <v>0.330764826980399</v>
      </c>
      <c r="AC80" s="63">
        <f t="shared" si="24"/>
        <v>1.1535140351259827</v>
      </c>
      <c r="AD80" s="60"/>
      <c r="AE80" s="245"/>
      <c r="AF80" s="60"/>
      <c r="AG80" s="60"/>
      <c r="AH80" s="60"/>
      <c r="AI80" s="60"/>
    </row>
    <row r="81" spans="19:35">
      <c r="S81" s="187">
        <f t="shared" si="25"/>
        <v>75</v>
      </c>
      <c r="T81" s="63">
        <f t="shared" si="15"/>
        <v>0.20705523608201659</v>
      </c>
      <c r="U81" s="63">
        <f t="shared" si="16"/>
        <v>0.77274066103125472</v>
      </c>
      <c r="V81" s="63">
        <f t="shared" si="17"/>
        <v>0.23293714059226867</v>
      </c>
      <c r="W81" s="63">
        <f t="shared" si="18"/>
        <v>0.86933324366016151</v>
      </c>
      <c r="X81" s="63">
        <f t="shared" si="19"/>
        <v>0.25881904510252074</v>
      </c>
      <c r="Y81" s="63">
        <f t="shared" si="20"/>
        <v>0.96592582628906831</v>
      </c>
      <c r="Z81" s="63">
        <f t="shared" si="21"/>
        <v>0.28470094961277281</v>
      </c>
      <c r="AA81" s="63">
        <f t="shared" si="22"/>
        <v>1.0625184089179753</v>
      </c>
      <c r="AB81" s="63">
        <f t="shared" si="23"/>
        <v>0.31058285412302489</v>
      </c>
      <c r="AC81" s="63">
        <f t="shared" si="24"/>
        <v>1.159110991546882</v>
      </c>
      <c r="AD81" s="60"/>
      <c r="AE81" s="245"/>
      <c r="AF81" s="60"/>
      <c r="AG81" s="60"/>
      <c r="AH81" s="60"/>
      <c r="AI81" s="60"/>
    </row>
    <row r="82" spans="19:35">
      <c r="S82" s="187">
        <f t="shared" si="25"/>
        <v>76</v>
      </c>
      <c r="T82" s="63">
        <f t="shared" si="15"/>
        <v>0.19353751647973433</v>
      </c>
      <c r="U82" s="63">
        <f t="shared" si="16"/>
        <v>0.77623658102079718</v>
      </c>
      <c r="V82" s="63">
        <f t="shared" si="17"/>
        <v>0.2177297060397011</v>
      </c>
      <c r="W82" s="63">
        <f t="shared" si="18"/>
        <v>0.87326615364839688</v>
      </c>
      <c r="X82" s="63">
        <f t="shared" si="19"/>
        <v>0.2419218955996679</v>
      </c>
      <c r="Y82" s="63">
        <f t="shared" si="20"/>
        <v>0.97029572627599647</v>
      </c>
      <c r="Z82" s="63">
        <f t="shared" si="21"/>
        <v>0.26611408515963469</v>
      </c>
      <c r="AA82" s="63">
        <f t="shared" si="22"/>
        <v>1.0673252989035962</v>
      </c>
      <c r="AB82" s="63">
        <f t="shared" si="23"/>
        <v>0.29030627471960146</v>
      </c>
      <c r="AC82" s="63">
        <f t="shared" si="24"/>
        <v>1.1643548715311958</v>
      </c>
      <c r="AD82" s="60"/>
      <c r="AE82" s="245"/>
      <c r="AF82" s="60"/>
      <c r="AG82" s="60"/>
      <c r="AH82" s="60"/>
      <c r="AI82" s="60"/>
    </row>
    <row r="83" spans="19:35">
      <c r="S83" s="187">
        <f t="shared" si="25"/>
        <v>77</v>
      </c>
      <c r="T83" s="63">
        <f t="shared" si="15"/>
        <v>0.17996084347509195</v>
      </c>
      <c r="U83" s="63">
        <f t="shared" si="16"/>
        <v>0.77949605182818826</v>
      </c>
      <c r="V83" s="63">
        <f t="shared" si="17"/>
        <v>0.20245594890947843</v>
      </c>
      <c r="W83" s="63">
        <f t="shared" si="18"/>
        <v>0.87693305830671175</v>
      </c>
      <c r="X83" s="63">
        <f t="shared" si="19"/>
        <v>0.22495105434386492</v>
      </c>
      <c r="Y83" s="63">
        <f t="shared" si="20"/>
        <v>0.97437006478523525</v>
      </c>
      <c r="Z83" s="63">
        <f t="shared" si="21"/>
        <v>0.24744615977825143</v>
      </c>
      <c r="AA83" s="63">
        <f t="shared" si="22"/>
        <v>1.0718070712637588</v>
      </c>
      <c r="AB83" s="63">
        <f t="shared" si="23"/>
        <v>0.26994126521263789</v>
      </c>
      <c r="AC83" s="63">
        <f t="shared" si="24"/>
        <v>1.1692440777422823</v>
      </c>
      <c r="AD83" s="60"/>
      <c r="AE83" s="245"/>
      <c r="AF83" s="60"/>
      <c r="AG83" s="60"/>
      <c r="AH83" s="60"/>
      <c r="AI83" s="60"/>
    </row>
    <row r="84" spans="19:35">
      <c r="S84" s="187">
        <f t="shared" si="25"/>
        <v>78</v>
      </c>
      <c r="T84" s="63">
        <f t="shared" si="15"/>
        <v>0.16632935265420756</v>
      </c>
      <c r="U84" s="63">
        <f t="shared" si="16"/>
        <v>0.78251808058704453</v>
      </c>
      <c r="V84" s="63">
        <f t="shared" si="17"/>
        <v>0.18712052173598351</v>
      </c>
      <c r="W84" s="63">
        <f t="shared" si="18"/>
        <v>0.88033284066042505</v>
      </c>
      <c r="X84" s="63">
        <f t="shared" si="19"/>
        <v>0.20791169081775945</v>
      </c>
      <c r="Y84" s="63">
        <f t="shared" si="20"/>
        <v>0.97814760073380558</v>
      </c>
      <c r="Z84" s="63">
        <f t="shared" si="21"/>
        <v>0.22870285989953543</v>
      </c>
      <c r="AA84" s="63">
        <f t="shared" si="22"/>
        <v>1.0759623608071862</v>
      </c>
      <c r="AB84" s="63">
        <f t="shared" si="23"/>
        <v>0.24949402898131134</v>
      </c>
      <c r="AC84" s="63">
        <f t="shared" si="24"/>
        <v>1.1737771208805667</v>
      </c>
      <c r="AD84" s="60"/>
      <c r="AE84" s="245"/>
      <c r="AF84" s="60"/>
      <c r="AG84" s="60"/>
      <c r="AH84" s="60"/>
      <c r="AI84" s="60"/>
    </row>
    <row r="85" spans="19:35">
      <c r="S85" s="187">
        <f t="shared" si="25"/>
        <v>79</v>
      </c>
      <c r="T85" s="63">
        <f t="shared" si="15"/>
        <v>0.15264719630123594</v>
      </c>
      <c r="U85" s="63">
        <f t="shared" si="16"/>
        <v>0.78530174675813125</v>
      </c>
      <c r="V85" s="63">
        <f t="shared" si="17"/>
        <v>0.17172809583889043</v>
      </c>
      <c r="W85" s="63">
        <f t="shared" si="18"/>
        <v>0.88346446510289756</v>
      </c>
      <c r="X85" s="63">
        <f t="shared" si="19"/>
        <v>0.19080899537654492</v>
      </c>
      <c r="Y85" s="63">
        <f t="shared" si="20"/>
        <v>0.98162718344766398</v>
      </c>
      <c r="Z85" s="63">
        <f t="shared" si="21"/>
        <v>0.20988989491419943</v>
      </c>
      <c r="AA85" s="63">
        <f t="shared" si="22"/>
        <v>1.0797899017924304</v>
      </c>
      <c r="AB85" s="63">
        <f t="shared" si="23"/>
        <v>0.22897079445185389</v>
      </c>
      <c r="AC85" s="63">
        <f t="shared" si="24"/>
        <v>1.1779526201371968</v>
      </c>
      <c r="AD85" s="60"/>
      <c r="AE85" s="245"/>
      <c r="AF85" s="60"/>
      <c r="AG85" s="60"/>
      <c r="AH85" s="60"/>
      <c r="AI85" s="60"/>
    </row>
    <row r="86" spans="19:35">
      <c r="S86" s="187">
        <f t="shared" si="25"/>
        <v>80</v>
      </c>
      <c r="T86" s="63">
        <f t="shared" si="15"/>
        <v>0.13891854213354435</v>
      </c>
      <c r="U86" s="63">
        <f t="shared" si="16"/>
        <v>0.78784620240976644</v>
      </c>
      <c r="V86" s="63">
        <f t="shared" si="17"/>
        <v>0.15628335990023737</v>
      </c>
      <c r="W86" s="63">
        <f t="shared" si="18"/>
        <v>0.88632697771098723</v>
      </c>
      <c r="X86" s="63">
        <f t="shared" si="19"/>
        <v>0.17364817766693041</v>
      </c>
      <c r="Y86" s="63">
        <f t="shared" si="20"/>
        <v>0.98480775301220802</v>
      </c>
      <c r="Z86" s="63">
        <f t="shared" si="21"/>
        <v>0.19101299543362346</v>
      </c>
      <c r="AA86" s="63">
        <f t="shared" si="22"/>
        <v>1.0832885283134288</v>
      </c>
      <c r="AB86" s="63">
        <f t="shared" si="23"/>
        <v>0.20837781320031648</v>
      </c>
      <c r="AC86" s="63">
        <f t="shared" si="24"/>
        <v>1.1817693036146495</v>
      </c>
      <c r="AD86" s="60"/>
      <c r="AE86" s="245"/>
      <c r="AF86" s="60"/>
      <c r="AG86" s="60"/>
      <c r="AH86" s="60"/>
      <c r="AI86" s="60"/>
    </row>
    <row r="87" spans="19:35">
      <c r="S87" s="187">
        <f t="shared" si="25"/>
        <v>81</v>
      </c>
      <c r="T87" s="63">
        <f t="shared" si="15"/>
        <v>0.12514757203218474</v>
      </c>
      <c r="U87" s="63">
        <f t="shared" si="16"/>
        <v>0.79015067247611026</v>
      </c>
      <c r="V87" s="63">
        <f t="shared" si="17"/>
        <v>0.14079101853620785</v>
      </c>
      <c r="W87" s="63">
        <f t="shared" si="18"/>
        <v>0.88891950653562402</v>
      </c>
      <c r="X87" s="63">
        <f t="shared" si="19"/>
        <v>0.15643446504023092</v>
      </c>
      <c r="Y87" s="63">
        <f t="shared" si="20"/>
        <v>0.98768834059513777</v>
      </c>
      <c r="Z87" s="63">
        <f t="shared" si="21"/>
        <v>0.17207791154425403</v>
      </c>
      <c r="AA87" s="63">
        <f t="shared" si="22"/>
        <v>1.0864571746546516</v>
      </c>
      <c r="AB87" s="63">
        <f t="shared" si="23"/>
        <v>0.18772135804827711</v>
      </c>
      <c r="AC87" s="63">
        <f t="shared" si="24"/>
        <v>1.1852260087141653</v>
      </c>
      <c r="AD87" s="60"/>
      <c r="AE87" s="245"/>
      <c r="AF87" s="60"/>
      <c r="AG87" s="60"/>
      <c r="AH87" s="60"/>
      <c r="AI87" s="60"/>
    </row>
    <row r="88" spans="19:35">
      <c r="S88" s="187">
        <f t="shared" si="25"/>
        <v>82</v>
      </c>
      <c r="T88" s="63">
        <f t="shared" si="15"/>
        <v>0.11133848076805256</v>
      </c>
      <c r="U88" s="63">
        <f t="shared" si="16"/>
        <v>0.79221445499325627</v>
      </c>
      <c r="V88" s="63">
        <f t="shared" si="17"/>
        <v>0.12525579086405914</v>
      </c>
      <c r="W88" s="63">
        <f t="shared" si="18"/>
        <v>0.89124126186741326</v>
      </c>
      <c r="X88" s="63">
        <f t="shared" si="19"/>
        <v>0.13917310096006569</v>
      </c>
      <c r="Y88" s="63">
        <f t="shared" si="20"/>
        <v>0.99026806874157025</v>
      </c>
      <c r="Z88" s="63">
        <f t="shared" si="21"/>
        <v>0.15309041105607227</v>
      </c>
      <c r="AA88" s="63">
        <f t="shared" si="22"/>
        <v>1.0892948756157275</v>
      </c>
      <c r="AB88" s="63">
        <f t="shared" si="23"/>
        <v>0.16700772115207882</v>
      </c>
      <c r="AC88" s="63">
        <f t="shared" si="24"/>
        <v>1.1883216824898843</v>
      </c>
      <c r="AD88" s="60"/>
      <c r="AE88" s="245"/>
      <c r="AF88" s="60"/>
      <c r="AG88" s="60"/>
      <c r="AH88" s="60"/>
      <c r="AI88" s="60"/>
    </row>
    <row r="89" spans="19:35">
      <c r="S89" s="187">
        <f t="shared" si="25"/>
        <v>83</v>
      </c>
      <c r="T89" s="63">
        <f t="shared" si="15"/>
        <v>9.7495474724118E-2</v>
      </c>
      <c r="U89" s="63">
        <f t="shared" si="16"/>
        <v>0.79403692131305759</v>
      </c>
      <c r="V89" s="63">
        <f t="shared" si="17"/>
        <v>0.10968240906463274</v>
      </c>
      <c r="W89" s="63">
        <f t="shared" si="18"/>
        <v>0.89329153647718984</v>
      </c>
      <c r="X89" s="63">
        <f t="shared" si="19"/>
        <v>0.12186934340514749</v>
      </c>
      <c r="Y89" s="63">
        <f t="shared" si="20"/>
        <v>0.99254615164132198</v>
      </c>
      <c r="Z89" s="63">
        <f t="shared" si="21"/>
        <v>0.13405627774566226</v>
      </c>
      <c r="AA89" s="63">
        <f t="shared" si="22"/>
        <v>1.0918007668054543</v>
      </c>
      <c r="AB89" s="63">
        <f t="shared" si="23"/>
        <v>0.14624321208617699</v>
      </c>
      <c r="AC89" s="63">
        <f t="shared" si="24"/>
        <v>1.1910553819695864</v>
      </c>
      <c r="AD89" s="60"/>
      <c r="AE89" s="245"/>
      <c r="AF89" s="60"/>
      <c r="AG89" s="60"/>
      <c r="AH89" s="60"/>
      <c r="AI89" s="60"/>
    </row>
    <row r="90" spans="19:35">
      <c r="S90" s="187">
        <f t="shared" si="25"/>
        <v>84</v>
      </c>
      <c r="T90" s="63">
        <f t="shared" si="15"/>
        <v>8.3622770614122766E-2</v>
      </c>
      <c r="U90" s="63">
        <f t="shared" si="16"/>
        <v>0.79561751629461863</v>
      </c>
      <c r="V90" s="63">
        <f t="shared" si="17"/>
        <v>9.4075616940888118E-2</v>
      </c>
      <c r="W90" s="63">
        <f t="shared" si="18"/>
        <v>0.89506970583144596</v>
      </c>
      <c r="X90" s="63">
        <f t="shared" si="19"/>
        <v>0.10452846326765346</v>
      </c>
      <c r="Y90" s="63">
        <f t="shared" si="20"/>
        <v>0.99452189536827329</v>
      </c>
      <c r="Z90" s="63">
        <f t="shared" si="21"/>
        <v>0.11498130959441881</v>
      </c>
      <c r="AA90" s="63">
        <f t="shared" si="22"/>
        <v>1.0939740849051007</v>
      </c>
      <c r="AB90" s="63">
        <f t="shared" si="23"/>
        <v>0.12543415592118415</v>
      </c>
      <c r="AC90" s="63">
        <f t="shared" si="24"/>
        <v>1.1934262744419279</v>
      </c>
      <c r="AD90" s="60"/>
      <c r="AE90" s="245"/>
      <c r="AF90" s="60"/>
      <c r="AG90" s="60"/>
      <c r="AH90" s="60"/>
      <c r="AI90" s="60"/>
    </row>
    <row r="91" spans="19:35">
      <c r="S91" s="187">
        <f t="shared" si="25"/>
        <v>85</v>
      </c>
      <c r="T91" s="63">
        <f t="shared" si="15"/>
        <v>6.9724594198126516E-2</v>
      </c>
      <c r="U91" s="63">
        <f t="shared" si="16"/>
        <v>0.7969557584733965</v>
      </c>
      <c r="V91" s="63">
        <f t="shared" si="17"/>
        <v>7.8440168472892327E-2</v>
      </c>
      <c r="W91" s="63">
        <f t="shared" si="18"/>
        <v>0.89657522828257097</v>
      </c>
      <c r="X91" s="63">
        <f t="shared" si="19"/>
        <v>8.7155742747658138E-2</v>
      </c>
      <c r="Y91" s="63">
        <f t="shared" si="20"/>
        <v>0.99619469809174555</v>
      </c>
      <c r="Z91" s="63">
        <f t="shared" si="21"/>
        <v>9.5871317022423963E-2</v>
      </c>
      <c r="AA91" s="63">
        <f t="shared" si="22"/>
        <v>1.0958141679009201</v>
      </c>
      <c r="AB91" s="63">
        <f t="shared" si="23"/>
        <v>0.10458689129718976</v>
      </c>
      <c r="AC91" s="63">
        <f t="shared" si="24"/>
        <v>1.1954336377100947</v>
      </c>
      <c r="AD91" s="60"/>
      <c r="AE91" s="245"/>
      <c r="AF91" s="60"/>
      <c r="AG91" s="60"/>
      <c r="AH91" s="60"/>
      <c r="AI91" s="60"/>
    </row>
    <row r="92" spans="19:35">
      <c r="S92" s="187">
        <f t="shared" si="25"/>
        <v>86</v>
      </c>
      <c r="T92" s="63">
        <f t="shared" si="15"/>
        <v>5.5805178995300367E-2</v>
      </c>
      <c r="U92" s="63">
        <f t="shared" si="16"/>
        <v>0.79805124020785945</v>
      </c>
      <c r="V92" s="63">
        <f t="shared" si="17"/>
        <v>6.2780826369712911E-2</v>
      </c>
      <c r="W92" s="63">
        <f t="shared" si="18"/>
        <v>0.89780764523384182</v>
      </c>
      <c r="X92" s="63">
        <f t="shared" si="19"/>
        <v>6.9756473744125455E-2</v>
      </c>
      <c r="Y92" s="63">
        <f t="shared" si="20"/>
        <v>0.9975640502598242</v>
      </c>
      <c r="Z92" s="63">
        <f t="shared" si="21"/>
        <v>7.6732121118538013E-2</v>
      </c>
      <c r="AA92" s="63">
        <f t="shared" si="22"/>
        <v>1.0973204552858067</v>
      </c>
      <c r="AB92" s="63">
        <f t="shared" si="23"/>
        <v>8.3707768492950543E-2</v>
      </c>
      <c r="AC92" s="63">
        <f t="shared" si="24"/>
        <v>1.1970768603117889</v>
      </c>
      <c r="AD92" s="60"/>
      <c r="AE92" s="245"/>
      <c r="AF92" s="60"/>
      <c r="AG92" s="60"/>
      <c r="AH92" s="60"/>
      <c r="AI92" s="60"/>
    </row>
    <row r="93" spans="19:35">
      <c r="S93" s="187">
        <f t="shared" si="25"/>
        <v>87</v>
      </c>
      <c r="T93" s="63">
        <f t="shared" si="15"/>
        <v>4.1868764994355177E-2</v>
      </c>
      <c r="U93" s="63">
        <f t="shared" si="16"/>
        <v>0.79890362780365909</v>
      </c>
      <c r="V93" s="63">
        <f t="shared" si="17"/>
        <v>4.7102360618649572E-2</v>
      </c>
      <c r="W93" s="63">
        <f t="shared" si="18"/>
        <v>0.89876658127911646</v>
      </c>
      <c r="X93" s="63">
        <f t="shared" si="19"/>
        <v>5.2335956242943966E-2</v>
      </c>
      <c r="Y93" s="63">
        <f t="shared" si="20"/>
        <v>0.99862953475457383</v>
      </c>
      <c r="Z93" s="63">
        <f t="shared" si="21"/>
        <v>5.7569551867238368E-2</v>
      </c>
      <c r="AA93" s="63">
        <f t="shared" si="22"/>
        <v>1.0984924882300313</v>
      </c>
      <c r="AB93" s="63">
        <f t="shared" si="23"/>
        <v>6.2803147491532763E-2</v>
      </c>
      <c r="AC93" s="63">
        <f t="shared" si="24"/>
        <v>1.1983554417054885</v>
      </c>
      <c r="AD93" s="60"/>
      <c r="AE93" s="245"/>
      <c r="AF93" s="60"/>
      <c r="AG93" s="60"/>
      <c r="AH93" s="60"/>
      <c r="AI93" s="60"/>
    </row>
    <row r="94" spans="19:35">
      <c r="S94" s="187">
        <f t="shared" si="25"/>
        <v>88</v>
      </c>
      <c r="T94" s="63">
        <f t="shared" si="15"/>
        <v>2.7919597362000864E-2</v>
      </c>
      <c r="U94" s="63">
        <f t="shared" si="16"/>
        <v>0.79951266161527668</v>
      </c>
      <c r="V94" s="63">
        <f t="shared" si="17"/>
        <v>3.1409547032250976E-2</v>
      </c>
      <c r="W94" s="63">
        <f t="shared" si="18"/>
        <v>0.89945174431718622</v>
      </c>
      <c r="X94" s="63">
        <f t="shared" si="19"/>
        <v>3.489949670250108E-2</v>
      </c>
      <c r="Y94" s="63">
        <f t="shared" si="20"/>
        <v>0.99939082701909576</v>
      </c>
      <c r="Z94" s="63">
        <f t="shared" si="21"/>
        <v>3.8389446372751192E-2</v>
      </c>
      <c r="AA94" s="63">
        <f t="shared" si="22"/>
        <v>1.0993299097210054</v>
      </c>
      <c r="AB94" s="63">
        <f t="shared" si="23"/>
        <v>4.1879396043001296E-2</v>
      </c>
      <c r="AC94" s="63">
        <f t="shared" si="24"/>
        <v>1.199268992422915</v>
      </c>
      <c r="AD94" s="60"/>
      <c r="AE94" s="245"/>
      <c r="AF94" s="60"/>
      <c r="AG94" s="60"/>
      <c r="AH94" s="60"/>
      <c r="AI94" s="60"/>
    </row>
    <row r="95" spans="19:35">
      <c r="S95" s="187">
        <f t="shared" si="25"/>
        <v>89</v>
      </c>
      <c r="T95" s="63">
        <f t="shared" si="15"/>
        <v>1.3961925149826701E-2</v>
      </c>
      <c r="U95" s="63">
        <f t="shared" si="16"/>
        <v>0.79987815612511304</v>
      </c>
      <c r="V95" s="63">
        <f t="shared" si="17"/>
        <v>1.570716579355504E-2</v>
      </c>
      <c r="W95" s="63">
        <f t="shared" si="18"/>
        <v>0.89986292564075221</v>
      </c>
      <c r="X95" s="63">
        <f t="shared" si="19"/>
        <v>1.7452406437283376E-2</v>
      </c>
      <c r="Y95" s="63">
        <f t="shared" si="20"/>
        <v>0.99984769515639127</v>
      </c>
      <c r="Z95" s="63">
        <f t="shared" si="21"/>
        <v>1.9197647081011716E-2</v>
      </c>
      <c r="AA95" s="63">
        <f t="shared" si="22"/>
        <v>1.0998324646720306</v>
      </c>
      <c r="AB95" s="63">
        <f t="shared" si="23"/>
        <v>2.094288772474005E-2</v>
      </c>
      <c r="AC95" s="63">
        <f t="shared" si="24"/>
        <v>1.1998172341876694</v>
      </c>
      <c r="AD95" s="60"/>
      <c r="AE95" s="245"/>
      <c r="AF95" s="60"/>
      <c r="AG95" s="60"/>
      <c r="AH95" s="60"/>
      <c r="AI95" s="60"/>
    </row>
    <row r="96" spans="19:35">
      <c r="S96" s="187">
        <f t="shared" si="25"/>
        <v>90</v>
      </c>
      <c r="T96" s="63">
        <f t="shared" si="15"/>
        <v>4.90059381963448E-17</v>
      </c>
      <c r="U96" s="63">
        <f t="shared" si="16"/>
        <v>0.8</v>
      </c>
      <c r="V96" s="63">
        <f t="shared" si="17"/>
        <v>5.51316804708879E-17</v>
      </c>
      <c r="W96" s="63">
        <f t="shared" si="18"/>
        <v>0.9</v>
      </c>
      <c r="X96" s="63">
        <f t="shared" si="19"/>
        <v>6.1257422745431001E-17</v>
      </c>
      <c r="Y96" s="63">
        <f t="shared" si="20"/>
        <v>1</v>
      </c>
      <c r="Z96" s="63">
        <f t="shared" si="21"/>
        <v>6.7383165019974101E-17</v>
      </c>
      <c r="AA96" s="63">
        <f t="shared" si="22"/>
        <v>1.1000000000000001</v>
      </c>
      <c r="AB96" s="63">
        <f t="shared" si="23"/>
        <v>7.3508907294517201E-17</v>
      </c>
      <c r="AC96" s="63">
        <f t="shared" si="24"/>
        <v>1.2</v>
      </c>
      <c r="AD96" s="60"/>
      <c r="AE96" s="245"/>
      <c r="AF96" s="60"/>
      <c r="AG96" s="60"/>
      <c r="AH96" s="60"/>
      <c r="AI96" s="60"/>
    </row>
    <row r="97" spans="19:35">
      <c r="S97" s="187">
        <f t="shared" si="25"/>
        <v>91</v>
      </c>
      <c r="T97" s="63">
        <f t="shared" si="15"/>
        <v>-1.3961925149826783E-2</v>
      </c>
      <c r="U97" s="63">
        <f t="shared" si="16"/>
        <v>0.79987815612511304</v>
      </c>
      <c r="V97" s="63">
        <f t="shared" si="17"/>
        <v>-1.570716579355513E-2</v>
      </c>
      <c r="W97" s="63">
        <f t="shared" si="18"/>
        <v>0.89986292564075221</v>
      </c>
      <c r="X97" s="63">
        <f t="shared" si="19"/>
        <v>-1.7452406437283477E-2</v>
      </c>
      <c r="Y97" s="63">
        <f t="shared" si="20"/>
        <v>0.99984769515639127</v>
      </c>
      <c r="Z97" s="63">
        <f t="shared" si="21"/>
        <v>-1.9197647081011827E-2</v>
      </c>
      <c r="AA97" s="63">
        <f t="shared" si="22"/>
        <v>1.0998324646720306</v>
      </c>
      <c r="AB97" s="63">
        <f t="shared" si="23"/>
        <v>-2.0942887724740171E-2</v>
      </c>
      <c r="AC97" s="63">
        <f t="shared" si="24"/>
        <v>1.1998172341876694</v>
      </c>
      <c r="AD97" s="60"/>
      <c r="AE97" s="245"/>
      <c r="AF97" s="60"/>
      <c r="AG97" s="60"/>
      <c r="AH97" s="60"/>
      <c r="AI97" s="60"/>
    </row>
    <row r="98" spans="19:35">
      <c r="S98" s="187">
        <f t="shared" si="25"/>
        <v>92</v>
      </c>
      <c r="T98" s="63">
        <f t="shared" si="15"/>
        <v>-2.7919597362000587E-2</v>
      </c>
      <c r="U98" s="63">
        <f t="shared" si="16"/>
        <v>0.79951266161527668</v>
      </c>
      <c r="V98" s="63">
        <f t="shared" si="17"/>
        <v>-3.1409547032250663E-2</v>
      </c>
      <c r="W98" s="63">
        <f t="shared" si="18"/>
        <v>0.89945174431718622</v>
      </c>
      <c r="X98" s="63">
        <f t="shared" si="19"/>
        <v>-3.4899496702500733E-2</v>
      </c>
      <c r="Y98" s="63">
        <f t="shared" si="20"/>
        <v>0.99939082701909576</v>
      </c>
      <c r="Z98" s="63">
        <f t="shared" si="21"/>
        <v>-3.838944637275081E-2</v>
      </c>
      <c r="AA98" s="63">
        <f t="shared" si="22"/>
        <v>1.0993299097210054</v>
      </c>
      <c r="AB98" s="63">
        <f t="shared" si="23"/>
        <v>-4.187939604300088E-2</v>
      </c>
      <c r="AC98" s="63">
        <f t="shared" si="24"/>
        <v>1.199268992422915</v>
      </c>
      <c r="AD98" s="60"/>
      <c r="AE98" s="245"/>
      <c r="AF98" s="60"/>
      <c r="AG98" s="60"/>
      <c r="AH98" s="60"/>
      <c r="AI98" s="60"/>
    </row>
    <row r="99" spans="19:35">
      <c r="S99" s="187">
        <f t="shared" si="25"/>
        <v>93</v>
      </c>
      <c r="T99" s="63">
        <f t="shared" si="15"/>
        <v>-4.18687649943549E-2</v>
      </c>
      <c r="U99" s="63">
        <f t="shared" si="16"/>
        <v>0.79890362780365909</v>
      </c>
      <c r="V99" s="63">
        <f t="shared" si="17"/>
        <v>-4.710236061864926E-2</v>
      </c>
      <c r="W99" s="63">
        <f t="shared" si="18"/>
        <v>0.89876658127911646</v>
      </c>
      <c r="X99" s="63">
        <f t="shared" si="19"/>
        <v>-5.233595624294362E-2</v>
      </c>
      <c r="Y99" s="63">
        <f t="shared" si="20"/>
        <v>0.99862953475457383</v>
      </c>
      <c r="Z99" s="63">
        <f t="shared" si="21"/>
        <v>-5.7569551867237986E-2</v>
      </c>
      <c r="AA99" s="63">
        <f t="shared" si="22"/>
        <v>1.0984924882300313</v>
      </c>
      <c r="AB99" s="63">
        <f t="shared" si="23"/>
        <v>-6.2803147491532346E-2</v>
      </c>
      <c r="AC99" s="63">
        <f t="shared" si="24"/>
        <v>1.1983554417054885</v>
      </c>
      <c r="AD99" s="60"/>
      <c r="AE99" s="245"/>
      <c r="AF99" s="60"/>
      <c r="AG99" s="60"/>
      <c r="AH99" s="60"/>
      <c r="AI99" s="60"/>
    </row>
    <row r="100" spans="19:35">
      <c r="S100" s="187">
        <f t="shared" si="25"/>
        <v>94</v>
      </c>
      <c r="T100" s="63">
        <f t="shared" si="15"/>
        <v>-5.580517899530027E-2</v>
      </c>
      <c r="U100" s="63">
        <f t="shared" si="16"/>
        <v>0.79805124020785945</v>
      </c>
      <c r="V100" s="63">
        <f t="shared" si="17"/>
        <v>-6.27808263697128E-2</v>
      </c>
      <c r="W100" s="63">
        <f t="shared" si="18"/>
        <v>0.89780764523384182</v>
      </c>
      <c r="X100" s="63">
        <f t="shared" si="19"/>
        <v>-6.975647374412533E-2</v>
      </c>
      <c r="Y100" s="63">
        <f t="shared" si="20"/>
        <v>0.9975640502598242</v>
      </c>
      <c r="Z100" s="63">
        <f t="shared" si="21"/>
        <v>-7.6732121118537874E-2</v>
      </c>
      <c r="AA100" s="63">
        <f t="shared" si="22"/>
        <v>1.0973204552858067</v>
      </c>
      <c r="AB100" s="63">
        <f t="shared" si="23"/>
        <v>-8.3707768492950391E-2</v>
      </c>
      <c r="AC100" s="63">
        <f t="shared" si="24"/>
        <v>1.1970768603117889</v>
      </c>
      <c r="AD100" s="60"/>
      <c r="AE100" s="245"/>
      <c r="AF100" s="60"/>
      <c r="AG100" s="60"/>
      <c r="AH100" s="60"/>
      <c r="AI100" s="60"/>
    </row>
    <row r="101" spans="19:35">
      <c r="S101" s="187">
        <f t="shared" si="25"/>
        <v>95</v>
      </c>
      <c r="T101" s="63">
        <f t="shared" si="15"/>
        <v>-6.9724594198126585E-2</v>
      </c>
      <c r="U101" s="63">
        <f t="shared" si="16"/>
        <v>0.7969557584733965</v>
      </c>
      <c r="V101" s="63">
        <f t="shared" si="17"/>
        <v>-7.844016847289241E-2</v>
      </c>
      <c r="W101" s="63">
        <f t="shared" si="18"/>
        <v>0.89657522828257097</v>
      </c>
      <c r="X101" s="63">
        <f t="shared" si="19"/>
        <v>-8.7155742747658235E-2</v>
      </c>
      <c r="Y101" s="63">
        <f t="shared" si="20"/>
        <v>0.99619469809174555</v>
      </c>
      <c r="Z101" s="63">
        <f t="shared" si="21"/>
        <v>-9.587131702242406E-2</v>
      </c>
      <c r="AA101" s="63">
        <f t="shared" si="22"/>
        <v>1.0958141679009201</v>
      </c>
      <c r="AB101" s="63">
        <f t="shared" si="23"/>
        <v>-0.10458689129718989</v>
      </c>
      <c r="AC101" s="63">
        <f t="shared" si="24"/>
        <v>1.1954336377100947</v>
      </c>
      <c r="AD101" s="60"/>
      <c r="AE101" s="245"/>
      <c r="AF101" s="60"/>
      <c r="AG101" s="60"/>
      <c r="AH101" s="60"/>
      <c r="AI101" s="60"/>
    </row>
    <row r="102" spans="19:35">
      <c r="S102" s="187">
        <f t="shared" si="25"/>
        <v>96</v>
      </c>
      <c r="T102" s="63">
        <f t="shared" si="15"/>
        <v>-8.3622770614122668E-2</v>
      </c>
      <c r="U102" s="63">
        <f t="shared" si="16"/>
        <v>0.79561751629461874</v>
      </c>
      <c r="V102" s="63">
        <f t="shared" si="17"/>
        <v>-9.4075616940888007E-2</v>
      </c>
      <c r="W102" s="63">
        <f t="shared" si="18"/>
        <v>0.89506970583144607</v>
      </c>
      <c r="X102" s="63">
        <f t="shared" si="19"/>
        <v>-0.10452846326765333</v>
      </c>
      <c r="Y102" s="63">
        <f t="shared" si="20"/>
        <v>0.9945218953682734</v>
      </c>
      <c r="Z102" s="63">
        <f t="shared" si="21"/>
        <v>-0.11498130959441867</v>
      </c>
      <c r="AA102" s="63">
        <f t="shared" si="22"/>
        <v>1.0939740849051007</v>
      </c>
      <c r="AB102" s="63">
        <f t="shared" si="23"/>
        <v>-0.12543415592118398</v>
      </c>
      <c r="AC102" s="63">
        <f t="shared" si="24"/>
        <v>1.1934262744419279</v>
      </c>
      <c r="AD102" s="60"/>
      <c r="AE102" s="245"/>
      <c r="AF102" s="60"/>
      <c r="AG102" s="60"/>
      <c r="AH102" s="60"/>
      <c r="AI102" s="60"/>
    </row>
    <row r="103" spans="19:35">
      <c r="S103" s="187">
        <f t="shared" si="25"/>
        <v>97</v>
      </c>
      <c r="T103" s="63">
        <f t="shared" si="15"/>
        <v>-9.7495474724117903E-2</v>
      </c>
      <c r="U103" s="63">
        <f t="shared" si="16"/>
        <v>0.7940369213130577</v>
      </c>
      <c r="V103" s="63">
        <f t="shared" si="17"/>
        <v>-0.10968240906463263</v>
      </c>
      <c r="W103" s="63">
        <f t="shared" si="18"/>
        <v>0.89329153647718995</v>
      </c>
      <c r="X103" s="63">
        <f t="shared" si="19"/>
        <v>-0.12186934340514737</v>
      </c>
      <c r="Y103" s="63">
        <f t="shared" si="20"/>
        <v>0.99254615164132209</v>
      </c>
      <c r="Z103" s="63">
        <f t="shared" si="21"/>
        <v>-0.13405627774566212</v>
      </c>
      <c r="AA103" s="63">
        <f t="shared" si="22"/>
        <v>1.0918007668054543</v>
      </c>
      <c r="AB103" s="63">
        <f t="shared" si="23"/>
        <v>-0.14624321208617683</v>
      </c>
      <c r="AC103" s="63">
        <f t="shared" si="24"/>
        <v>1.1910553819695864</v>
      </c>
      <c r="AD103" s="60"/>
      <c r="AE103" s="245"/>
      <c r="AF103" s="60"/>
      <c r="AG103" s="60"/>
      <c r="AH103" s="60"/>
      <c r="AI103" s="60"/>
    </row>
    <row r="104" spans="19:35">
      <c r="S104" s="187">
        <f t="shared" si="25"/>
        <v>98</v>
      </c>
      <c r="T104" s="63">
        <f t="shared" si="15"/>
        <v>-0.11133848076805229</v>
      </c>
      <c r="U104" s="63">
        <f t="shared" si="16"/>
        <v>0.79221445499325638</v>
      </c>
      <c r="V104" s="63">
        <f t="shared" si="17"/>
        <v>-0.12525579086405883</v>
      </c>
      <c r="W104" s="63">
        <f t="shared" si="18"/>
        <v>0.89124126186741337</v>
      </c>
      <c r="X104" s="63">
        <f t="shared" si="19"/>
        <v>-0.13917310096006535</v>
      </c>
      <c r="Y104" s="63">
        <f t="shared" si="20"/>
        <v>0.99026806874157036</v>
      </c>
      <c r="Z104" s="63">
        <f t="shared" si="21"/>
        <v>-0.15309041105607191</v>
      </c>
      <c r="AA104" s="63">
        <f t="shared" si="22"/>
        <v>1.0892948756157275</v>
      </c>
      <c r="AB104" s="63">
        <f t="shared" si="23"/>
        <v>-0.16700772115207843</v>
      </c>
      <c r="AC104" s="63">
        <f t="shared" si="24"/>
        <v>1.1883216824898843</v>
      </c>
      <c r="AD104" s="60"/>
      <c r="AE104" s="245"/>
      <c r="AF104" s="60"/>
      <c r="AG104" s="60"/>
      <c r="AH104" s="60"/>
      <c r="AI104" s="60"/>
    </row>
    <row r="105" spans="19:35">
      <c r="S105" s="187">
        <f t="shared" si="25"/>
        <v>99</v>
      </c>
      <c r="T105" s="63">
        <f t="shared" si="15"/>
        <v>-0.12514757203218482</v>
      </c>
      <c r="U105" s="63">
        <f t="shared" si="16"/>
        <v>0.79015067247611015</v>
      </c>
      <c r="V105" s="63">
        <f t="shared" si="17"/>
        <v>-0.14079101853620793</v>
      </c>
      <c r="W105" s="63">
        <f t="shared" si="18"/>
        <v>0.8889195065356239</v>
      </c>
      <c r="X105" s="63">
        <f t="shared" si="19"/>
        <v>-0.15643446504023104</v>
      </c>
      <c r="Y105" s="63">
        <f t="shared" si="20"/>
        <v>0.98768834059513766</v>
      </c>
      <c r="Z105" s="63">
        <f t="shared" si="21"/>
        <v>-0.17207791154425414</v>
      </c>
      <c r="AA105" s="63">
        <f t="shared" si="22"/>
        <v>1.0864571746546514</v>
      </c>
      <c r="AB105" s="63">
        <f t="shared" si="23"/>
        <v>-0.18772135804827725</v>
      </c>
      <c r="AC105" s="63">
        <f t="shared" si="24"/>
        <v>1.1852260087141651</v>
      </c>
      <c r="AD105" s="60"/>
      <c r="AE105" s="245"/>
      <c r="AF105" s="60"/>
      <c r="AG105" s="60"/>
      <c r="AH105" s="60"/>
      <c r="AI105" s="60"/>
    </row>
    <row r="106" spans="19:35">
      <c r="S106" s="187">
        <f t="shared" si="25"/>
        <v>100</v>
      </c>
      <c r="T106" s="63">
        <f t="shared" si="15"/>
        <v>-0.13891854213354424</v>
      </c>
      <c r="U106" s="63">
        <f t="shared" si="16"/>
        <v>0.78784620240976644</v>
      </c>
      <c r="V106" s="63">
        <f t="shared" si="17"/>
        <v>-0.15628335990023728</v>
      </c>
      <c r="W106" s="63">
        <f t="shared" si="18"/>
        <v>0.88632697771098723</v>
      </c>
      <c r="X106" s="63">
        <f t="shared" si="19"/>
        <v>-0.1736481776669303</v>
      </c>
      <c r="Y106" s="63">
        <f t="shared" si="20"/>
        <v>0.98480775301220802</v>
      </c>
      <c r="Z106" s="63">
        <f t="shared" si="21"/>
        <v>-0.19101299543362335</v>
      </c>
      <c r="AA106" s="63">
        <f t="shared" si="22"/>
        <v>1.0832885283134288</v>
      </c>
      <c r="AB106" s="63">
        <f t="shared" si="23"/>
        <v>-0.20837781320031637</v>
      </c>
      <c r="AC106" s="63">
        <f t="shared" si="24"/>
        <v>1.1817693036146495</v>
      </c>
      <c r="AD106" s="60"/>
      <c r="AE106" s="245"/>
      <c r="AF106" s="60"/>
      <c r="AG106" s="60"/>
      <c r="AH106" s="60"/>
      <c r="AI106" s="60"/>
    </row>
    <row r="107" spans="19:35">
      <c r="S107" s="187">
        <f t="shared" si="25"/>
        <v>101</v>
      </c>
      <c r="T107" s="63">
        <f t="shared" si="15"/>
        <v>-0.15264719630123585</v>
      </c>
      <c r="U107" s="63">
        <f t="shared" si="16"/>
        <v>0.78530174675813125</v>
      </c>
      <c r="V107" s="63">
        <f t="shared" si="17"/>
        <v>-0.17172809583889032</v>
      </c>
      <c r="W107" s="63">
        <f t="shared" si="18"/>
        <v>0.88346446510289756</v>
      </c>
      <c r="X107" s="63">
        <f t="shared" si="19"/>
        <v>-0.1908089953765448</v>
      </c>
      <c r="Y107" s="63">
        <f t="shared" si="20"/>
        <v>0.98162718344766398</v>
      </c>
      <c r="Z107" s="63">
        <f t="shared" si="21"/>
        <v>-0.20988989491419929</v>
      </c>
      <c r="AA107" s="63">
        <f t="shared" si="22"/>
        <v>1.0797899017924304</v>
      </c>
      <c r="AB107" s="63">
        <f t="shared" si="23"/>
        <v>-0.22897079445185375</v>
      </c>
      <c r="AC107" s="63">
        <f t="shared" si="24"/>
        <v>1.1779526201371968</v>
      </c>
      <c r="AD107" s="60"/>
      <c r="AE107" s="245"/>
      <c r="AF107" s="60"/>
      <c r="AG107" s="60"/>
      <c r="AH107" s="60"/>
      <c r="AI107" s="60"/>
    </row>
    <row r="108" spans="19:35">
      <c r="S108" s="187">
        <f t="shared" si="25"/>
        <v>102</v>
      </c>
      <c r="T108" s="63">
        <f t="shared" si="15"/>
        <v>-0.16632935265420731</v>
      </c>
      <c r="U108" s="63">
        <f t="shared" si="16"/>
        <v>0.78251808058704464</v>
      </c>
      <c r="V108" s="63">
        <f t="shared" si="17"/>
        <v>-0.1871205217359832</v>
      </c>
      <c r="W108" s="63">
        <f t="shared" si="18"/>
        <v>0.88033284066042516</v>
      </c>
      <c r="X108" s="63">
        <f t="shared" si="19"/>
        <v>-0.20791169081775912</v>
      </c>
      <c r="Y108" s="63">
        <f t="shared" si="20"/>
        <v>0.97814760073380569</v>
      </c>
      <c r="Z108" s="63">
        <f t="shared" si="21"/>
        <v>-0.22870285989953504</v>
      </c>
      <c r="AA108" s="63">
        <f t="shared" si="22"/>
        <v>1.0759623608071864</v>
      </c>
      <c r="AB108" s="63">
        <f t="shared" si="23"/>
        <v>-0.24949402898131093</v>
      </c>
      <c r="AC108" s="63">
        <f t="shared" si="24"/>
        <v>1.1737771208805667</v>
      </c>
      <c r="AD108" s="60"/>
      <c r="AE108" s="245"/>
      <c r="AF108" s="60"/>
      <c r="AG108" s="60"/>
      <c r="AH108" s="60"/>
      <c r="AI108" s="60"/>
    </row>
    <row r="109" spans="19:35">
      <c r="S109" s="187">
        <f t="shared" si="25"/>
        <v>103</v>
      </c>
      <c r="T109" s="63">
        <f t="shared" si="15"/>
        <v>-0.17996084347509186</v>
      </c>
      <c r="U109" s="63">
        <f t="shared" si="16"/>
        <v>0.77949605182818826</v>
      </c>
      <c r="V109" s="63">
        <f t="shared" si="17"/>
        <v>-0.20245594890947832</v>
      </c>
      <c r="W109" s="63">
        <f t="shared" si="18"/>
        <v>0.87693305830671175</v>
      </c>
      <c r="X109" s="63">
        <f t="shared" si="19"/>
        <v>-0.22495105434386481</v>
      </c>
      <c r="Y109" s="63">
        <f t="shared" si="20"/>
        <v>0.97437006478523525</v>
      </c>
      <c r="Z109" s="63">
        <f t="shared" si="21"/>
        <v>-0.24744615977825132</v>
      </c>
      <c r="AA109" s="63">
        <f t="shared" si="22"/>
        <v>1.0718070712637588</v>
      </c>
      <c r="AB109" s="63">
        <f t="shared" si="23"/>
        <v>-0.26994126521263778</v>
      </c>
      <c r="AC109" s="63">
        <f t="shared" si="24"/>
        <v>1.1692440777422823</v>
      </c>
      <c r="AD109" s="60"/>
      <c r="AE109" s="245"/>
      <c r="AF109" s="60"/>
      <c r="AG109" s="60"/>
      <c r="AH109" s="60"/>
      <c r="AI109" s="60"/>
    </row>
    <row r="110" spans="19:35">
      <c r="S110" s="187">
        <f t="shared" si="25"/>
        <v>104</v>
      </c>
      <c r="T110" s="63">
        <f t="shared" si="15"/>
        <v>-0.19353751647973425</v>
      </c>
      <c r="U110" s="63">
        <f t="shared" si="16"/>
        <v>0.77623658102079718</v>
      </c>
      <c r="V110" s="63">
        <f t="shared" si="17"/>
        <v>-0.21772970603970102</v>
      </c>
      <c r="W110" s="63">
        <f t="shared" si="18"/>
        <v>0.87326615364839688</v>
      </c>
      <c r="X110" s="63">
        <f t="shared" si="19"/>
        <v>-0.24192189559966779</v>
      </c>
      <c r="Y110" s="63">
        <f t="shared" si="20"/>
        <v>0.97029572627599647</v>
      </c>
      <c r="Z110" s="63">
        <f t="shared" si="21"/>
        <v>-0.26611408515963458</v>
      </c>
      <c r="AA110" s="63">
        <f t="shared" si="22"/>
        <v>1.0673252989035962</v>
      </c>
      <c r="AB110" s="63">
        <f t="shared" si="23"/>
        <v>-0.29030627471960135</v>
      </c>
      <c r="AC110" s="63">
        <f t="shared" si="24"/>
        <v>1.1643548715311958</v>
      </c>
      <c r="AD110" s="60"/>
      <c r="AE110" s="245"/>
      <c r="AF110" s="60"/>
      <c r="AG110" s="60"/>
      <c r="AH110" s="60"/>
      <c r="AI110" s="60"/>
    </row>
    <row r="111" spans="19:35">
      <c r="S111" s="187">
        <f t="shared" si="25"/>
        <v>105</v>
      </c>
      <c r="T111" s="63">
        <f t="shared" si="15"/>
        <v>-0.2070552360820167</v>
      </c>
      <c r="U111" s="63">
        <f t="shared" si="16"/>
        <v>0.77274066103125472</v>
      </c>
      <c r="V111" s="63">
        <f t="shared" si="17"/>
        <v>-0.23293714059226878</v>
      </c>
      <c r="W111" s="63">
        <f t="shared" si="18"/>
        <v>0.86933324366016151</v>
      </c>
      <c r="X111" s="63">
        <f t="shared" si="19"/>
        <v>-0.25881904510252085</v>
      </c>
      <c r="Y111" s="63">
        <f t="shared" si="20"/>
        <v>0.96592582628906831</v>
      </c>
      <c r="Z111" s="63">
        <f t="shared" si="21"/>
        <v>-0.28470094961277298</v>
      </c>
      <c r="AA111" s="63">
        <f t="shared" si="22"/>
        <v>1.0625184089179753</v>
      </c>
      <c r="AB111" s="63">
        <f t="shared" si="23"/>
        <v>-0.310582854123025</v>
      </c>
      <c r="AC111" s="63">
        <f t="shared" si="24"/>
        <v>1.159110991546882</v>
      </c>
      <c r="AD111" s="60"/>
      <c r="AE111" s="245"/>
      <c r="AF111" s="60"/>
      <c r="AG111" s="60"/>
      <c r="AH111" s="60"/>
      <c r="AI111" s="60"/>
    </row>
    <row r="112" spans="19:35">
      <c r="S112" s="187">
        <f t="shared" si="25"/>
        <v>106</v>
      </c>
      <c r="T112" s="63">
        <f t="shared" si="15"/>
        <v>-0.22050988465359925</v>
      </c>
      <c r="U112" s="63">
        <f t="shared" si="16"/>
        <v>0.76900935675065518</v>
      </c>
      <c r="V112" s="63">
        <f t="shared" si="17"/>
        <v>-0.24807362023529916</v>
      </c>
      <c r="W112" s="63">
        <f t="shared" si="18"/>
        <v>0.86513552634448698</v>
      </c>
      <c r="X112" s="63">
        <f t="shared" si="19"/>
        <v>-0.27563735581699905</v>
      </c>
      <c r="Y112" s="63">
        <f t="shared" si="20"/>
        <v>0.96126169593831889</v>
      </c>
      <c r="Z112" s="63">
        <f t="shared" si="21"/>
        <v>-0.303201091398699</v>
      </c>
      <c r="AA112" s="63">
        <f t="shared" si="22"/>
        <v>1.0573878655321509</v>
      </c>
      <c r="AB112" s="63">
        <f t="shared" si="23"/>
        <v>-0.33076482698039883</v>
      </c>
      <c r="AC112" s="63">
        <f t="shared" si="24"/>
        <v>1.1535140351259827</v>
      </c>
      <c r="AD112" s="60"/>
      <c r="AE112" s="245"/>
      <c r="AF112" s="60"/>
      <c r="AG112" s="60"/>
      <c r="AH112" s="60"/>
      <c r="AI112" s="60"/>
    </row>
    <row r="113" spans="19:35">
      <c r="S113" s="187">
        <f t="shared" si="25"/>
        <v>107</v>
      </c>
      <c r="T113" s="63">
        <f t="shared" si="15"/>
        <v>-0.23389736377818934</v>
      </c>
      <c r="U113" s="63">
        <f t="shared" si="16"/>
        <v>0.76504380477042844</v>
      </c>
      <c r="V113" s="63">
        <f t="shared" si="17"/>
        <v>-0.26313453425046301</v>
      </c>
      <c r="W113" s="63">
        <f t="shared" si="18"/>
        <v>0.86067428036673199</v>
      </c>
      <c r="X113" s="63">
        <f t="shared" si="19"/>
        <v>-0.29237170472273666</v>
      </c>
      <c r="Y113" s="63">
        <f t="shared" si="20"/>
        <v>0.95630475596303555</v>
      </c>
      <c r="Z113" s="63">
        <f t="shared" si="21"/>
        <v>-0.32160887519501036</v>
      </c>
      <c r="AA113" s="63">
        <f t="shared" si="22"/>
        <v>1.0519352315593391</v>
      </c>
      <c r="AB113" s="63">
        <f t="shared" si="23"/>
        <v>-0.350846045667284</v>
      </c>
      <c r="AC113" s="63">
        <f t="shared" si="24"/>
        <v>1.1475657071556427</v>
      </c>
      <c r="AD113" s="60"/>
      <c r="AE113" s="245"/>
      <c r="AF113" s="60"/>
      <c r="AG113" s="60"/>
      <c r="AH113" s="60"/>
      <c r="AI113" s="60"/>
    </row>
    <row r="114" spans="19:35">
      <c r="S114" s="187">
        <f t="shared" si="25"/>
        <v>108</v>
      </c>
      <c r="T114" s="63">
        <f t="shared" si="15"/>
        <v>-0.24721359549995789</v>
      </c>
      <c r="U114" s="63">
        <f t="shared" si="16"/>
        <v>0.76084521303612296</v>
      </c>
      <c r="V114" s="63">
        <f t="shared" si="17"/>
        <v>-0.27811529493745263</v>
      </c>
      <c r="W114" s="63">
        <f t="shared" si="18"/>
        <v>0.8559508646656383</v>
      </c>
      <c r="X114" s="63">
        <f t="shared" si="19"/>
        <v>-0.30901699437494734</v>
      </c>
      <c r="Y114" s="63">
        <f t="shared" si="20"/>
        <v>0.95105651629515364</v>
      </c>
      <c r="Z114" s="63">
        <f t="shared" si="21"/>
        <v>-0.33991869381244211</v>
      </c>
      <c r="AA114" s="63">
        <f t="shared" si="22"/>
        <v>1.0461621679246691</v>
      </c>
      <c r="AB114" s="63">
        <f t="shared" si="23"/>
        <v>-0.37082039324993682</v>
      </c>
      <c r="AC114" s="63">
        <f t="shared" si="24"/>
        <v>1.1412678195541843</v>
      </c>
      <c r="AD114" s="60"/>
      <c r="AE114" s="245"/>
      <c r="AF114" s="60"/>
      <c r="AG114" s="60"/>
      <c r="AH114" s="60"/>
      <c r="AI114" s="60"/>
    </row>
    <row r="115" spans="19:35">
      <c r="S115" s="187">
        <f t="shared" si="25"/>
        <v>109</v>
      </c>
      <c r="T115" s="63">
        <f t="shared" si="15"/>
        <v>-0.26045452356572513</v>
      </c>
      <c r="U115" s="63">
        <f t="shared" si="16"/>
        <v>0.7564148604794535</v>
      </c>
      <c r="V115" s="63">
        <f t="shared" si="17"/>
        <v>-0.29301133901144077</v>
      </c>
      <c r="W115" s="63">
        <f t="shared" si="18"/>
        <v>0.85096671803938517</v>
      </c>
      <c r="X115" s="63">
        <f t="shared" si="19"/>
        <v>-0.32556815445715642</v>
      </c>
      <c r="Y115" s="63">
        <f t="shared" si="20"/>
        <v>0.94551857559931685</v>
      </c>
      <c r="Z115" s="63">
        <f t="shared" si="21"/>
        <v>-0.35812496990287207</v>
      </c>
      <c r="AA115" s="63">
        <f t="shared" si="22"/>
        <v>1.0400704331592485</v>
      </c>
      <c r="AB115" s="63">
        <f t="shared" si="23"/>
        <v>-0.39068178534858772</v>
      </c>
      <c r="AC115" s="63">
        <f t="shared" si="24"/>
        <v>1.1346222907191801</v>
      </c>
      <c r="AD115" s="60"/>
      <c r="AE115" s="245"/>
      <c r="AF115" s="60"/>
      <c r="AG115" s="60"/>
      <c r="AH115" s="60"/>
      <c r="AI115" s="60"/>
    </row>
    <row r="116" spans="19:35">
      <c r="S116" s="187">
        <f t="shared" si="25"/>
        <v>110</v>
      </c>
      <c r="T116" s="63">
        <f t="shared" si="15"/>
        <v>-0.27361611466053498</v>
      </c>
      <c r="U116" s="63">
        <f t="shared" si="16"/>
        <v>0.75175409662872683</v>
      </c>
      <c r="V116" s="63">
        <f t="shared" si="17"/>
        <v>-0.30781812899310185</v>
      </c>
      <c r="W116" s="63">
        <f t="shared" si="18"/>
        <v>0.84572335870731763</v>
      </c>
      <c r="X116" s="63">
        <f t="shared" si="19"/>
        <v>-0.34202014332566871</v>
      </c>
      <c r="Y116" s="63">
        <f t="shared" si="20"/>
        <v>0.93969262078590843</v>
      </c>
      <c r="Z116" s="63">
        <f t="shared" si="21"/>
        <v>-0.37622215765823563</v>
      </c>
      <c r="AA116" s="63">
        <f t="shared" si="22"/>
        <v>1.0336618828644994</v>
      </c>
      <c r="AB116" s="63">
        <f t="shared" si="23"/>
        <v>-0.41042417199080244</v>
      </c>
      <c r="AC116" s="63">
        <f t="shared" si="24"/>
        <v>1.12763114494309</v>
      </c>
      <c r="AD116" s="60"/>
      <c r="AE116" s="245"/>
      <c r="AF116" s="60"/>
      <c r="AG116" s="60"/>
      <c r="AH116" s="60"/>
      <c r="AI116" s="60"/>
    </row>
    <row r="117" spans="19:35">
      <c r="S117" s="187">
        <f t="shared" si="25"/>
        <v>111</v>
      </c>
      <c r="T117" s="63">
        <f t="shared" si="15"/>
        <v>-0.28669435963624024</v>
      </c>
      <c r="U117" s="63">
        <f t="shared" si="16"/>
        <v>0.74686434119776146</v>
      </c>
      <c r="V117" s="63">
        <f t="shared" si="17"/>
        <v>-0.32253115459077025</v>
      </c>
      <c r="W117" s="63">
        <f t="shared" si="18"/>
        <v>0.8402223838474816</v>
      </c>
      <c r="X117" s="63">
        <f t="shared" si="19"/>
        <v>-0.35836794954530027</v>
      </c>
      <c r="Y117" s="63">
        <f t="shared" si="20"/>
        <v>0.93358042649720174</v>
      </c>
      <c r="Z117" s="63">
        <f t="shared" si="21"/>
        <v>-0.39420474449983034</v>
      </c>
      <c r="AA117" s="63">
        <f t="shared" si="22"/>
        <v>1.0269384691469221</v>
      </c>
      <c r="AB117" s="63">
        <f t="shared" si="23"/>
        <v>-0.4300415394543603</v>
      </c>
      <c r="AC117" s="63">
        <f t="shared" si="24"/>
        <v>1.1202965117966421</v>
      </c>
      <c r="AD117" s="60"/>
      <c r="AE117" s="245"/>
      <c r="AF117" s="60"/>
      <c r="AG117" s="60"/>
      <c r="AH117" s="60"/>
      <c r="AI117" s="60"/>
    </row>
    <row r="118" spans="19:35">
      <c r="S118" s="187">
        <f t="shared" si="25"/>
        <v>112</v>
      </c>
      <c r="T118" s="63">
        <f t="shared" si="15"/>
        <v>-0.29968527473272966</v>
      </c>
      <c r="U118" s="63">
        <f t="shared" si="16"/>
        <v>0.74174708365343001</v>
      </c>
      <c r="V118" s="63">
        <f t="shared" si="17"/>
        <v>-0.33714593407432086</v>
      </c>
      <c r="W118" s="63">
        <f t="shared" si="18"/>
        <v>0.83446546911010866</v>
      </c>
      <c r="X118" s="63">
        <f t="shared" si="19"/>
        <v>-0.37460659341591207</v>
      </c>
      <c r="Y118" s="63">
        <f t="shared" si="20"/>
        <v>0.92718385456678742</v>
      </c>
      <c r="Z118" s="63">
        <f t="shared" si="21"/>
        <v>-0.41206725275750333</v>
      </c>
      <c r="AA118" s="63">
        <f t="shared" si="22"/>
        <v>1.0199022400234663</v>
      </c>
      <c r="AB118" s="63">
        <f t="shared" si="23"/>
        <v>-0.44952791209909448</v>
      </c>
      <c r="AC118" s="63">
        <f t="shared" si="24"/>
        <v>1.112620625480145</v>
      </c>
      <c r="AD118" s="60"/>
      <c r="AE118" s="245"/>
      <c r="AF118" s="60"/>
      <c r="AG118" s="60"/>
      <c r="AH118" s="60"/>
      <c r="AI118" s="60"/>
    </row>
    <row r="119" spans="19:35">
      <c r="S119" s="187">
        <f t="shared" si="25"/>
        <v>113</v>
      </c>
      <c r="T119" s="63">
        <f t="shared" si="15"/>
        <v>-0.31258490279141893</v>
      </c>
      <c r="U119" s="63">
        <f t="shared" si="16"/>
        <v>0.73640388276195234</v>
      </c>
      <c r="V119" s="63">
        <f t="shared" si="17"/>
        <v>-0.35165801564034627</v>
      </c>
      <c r="W119" s="63">
        <f t="shared" si="18"/>
        <v>0.8284543681071963</v>
      </c>
      <c r="X119" s="63">
        <f t="shared" si="19"/>
        <v>-0.3907311284892736</v>
      </c>
      <c r="Y119" s="63">
        <f t="shared" si="20"/>
        <v>0.92050485345244037</v>
      </c>
      <c r="Z119" s="63">
        <f t="shared" si="21"/>
        <v>-0.429804241338201</v>
      </c>
      <c r="AA119" s="63">
        <f t="shared" si="22"/>
        <v>1.0125553387976844</v>
      </c>
      <c r="AB119" s="63">
        <f t="shared" si="23"/>
        <v>-0.46887735418712828</v>
      </c>
      <c r="AC119" s="63">
        <f t="shared" si="24"/>
        <v>1.1046058241429284</v>
      </c>
      <c r="AD119" s="60"/>
      <c r="AE119" s="245"/>
      <c r="AF119" s="60"/>
      <c r="AG119" s="60"/>
      <c r="AH119" s="60"/>
      <c r="AI119" s="60"/>
    </row>
    <row r="120" spans="19:35">
      <c r="S120" s="187">
        <f t="shared" si="25"/>
        <v>114</v>
      </c>
      <c r="T120" s="63">
        <f t="shared" si="15"/>
        <v>-0.32538931446064007</v>
      </c>
      <c r="U120" s="63">
        <f t="shared" si="16"/>
        <v>0.73083636611408087</v>
      </c>
      <c r="V120" s="63">
        <f t="shared" si="17"/>
        <v>-0.36606297876822003</v>
      </c>
      <c r="W120" s="63">
        <f t="shared" si="18"/>
        <v>0.82219091187834092</v>
      </c>
      <c r="X120" s="63">
        <f t="shared" si="19"/>
        <v>-0.40673664307580004</v>
      </c>
      <c r="Y120" s="63">
        <f t="shared" si="20"/>
        <v>0.91354545764260098</v>
      </c>
      <c r="Z120" s="63">
        <f t="shared" si="21"/>
        <v>-0.44741030738338006</v>
      </c>
      <c r="AA120" s="63">
        <f t="shared" si="22"/>
        <v>1.0049000034068611</v>
      </c>
      <c r="AB120" s="63">
        <f t="shared" si="23"/>
        <v>-0.48808397169096002</v>
      </c>
      <c r="AC120" s="63">
        <f t="shared" si="24"/>
        <v>1.0962545491711211</v>
      </c>
      <c r="AD120" s="60"/>
      <c r="AE120" s="245"/>
      <c r="AF120" s="60"/>
      <c r="AG120" s="60"/>
      <c r="AH120" s="60"/>
      <c r="AI120" s="60"/>
    </row>
    <row r="121" spans="19:35">
      <c r="S121" s="187">
        <f t="shared" si="25"/>
        <v>115</v>
      </c>
      <c r="T121" s="63">
        <f t="shared" si="15"/>
        <v>-0.33809460939255948</v>
      </c>
      <c r="U121" s="63">
        <f t="shared" si="16"/>
        <v>0.72504622962932008</v>
      </c>
      <c r="V121" s="63">
        <f t="shared" si="17"/>
        <v>-0.3803564355666294</v>
      </c>
      <c r="W121" s="63">
        <f t="shared" si="18"/>
        <v>0.81567700833298507</v>
      </c>
      <c r="X121" s="63">
        <f t="shared" si="19"/>
        <v>-0.42261826174069933</v>
      </c>
      <c r="Y121" s="63">
        <f t="shared" si="20"/>
        <v>0.90630778703665005</v>
      </c>
      <c r="Z121" s="63">
        <f t="shared" si="21"/>
        <v>-0.46488008791476931</v>
      </c>
      <c r="AA121" s="63">
        <f t="shared" si="22"/>
        <v>0.99693856574031514</v>
      </c>
      <c r="AB121" s="63">
        <f t="shared" si="23"/>
        <v>-0.50714191408883913</v>
      </c>
      <c r="AC121" s="63">
        <f t="shared" si="24"/>
        <v>1.08756934444398</v>
      </c>
      <c r="AD121" s="60"/>
      <c r="AE121" s="245"/>
      <c r="AF121" s="60"/>
      <c r="AG121" s="60"/>
      <c r="AH121" s="60"/>
      <c r="AI121" s="60"/>
    </row>
    <row r="122" spans="19:35">
      <c r="S122" s="187">
        <f t="shared" si="25"/>
        <v>116</v>
      </c>
      <c r="T122" s="63">
        <f t="shared" si="15"/>
        <v>-0.35069691743126202</v>
      </c>
      <c r="U122" s="63">
        <f t="shared" si="16"/>
        <v>0.71903523703933359</v>
      </c>
      <c r="V122" s="63">
        <f t="shared" si="17"/>
        <v>-0.3945340321101698</v>
      </c>
      <c r="W122" s="63">
        <f t="shared" si="18"/>
        <v>0.8089146416692502</v>
      </c>
      <c r="X122" s="63">
        <f t="shared" si="19"/>
        <v>-0.43837114678907751</v>
      </c>
      <c r="Y122" s="63">
        <f t="shared" si="20"/>
        <v>0.89879404629916693</v>
      </c>
      <c r="Z122" s="63">
        <f t="shared" si="21"/>
        <v>-0.48220826146798529</v>
      </c>
      <c r="AA122" s="63">
        <f t="shared" si="22"/>
        <v>0.98867345092908365</v>
      </c>
      <c r="AB122" s="63">
        <f t="shared" si="23"/>
        <v>-0.52604537614689295</v>
      </c>
      <c r="AC122" s="63">
        <f t="shared" si="24"/>
        <v>1.0785528555590003</v>
      </c>
      <c r="AD122" s="60"/>
      <c r="AE122" s="245"/>
      <c r="AF122" s="60"/>
      <c r="AG122" s="60"/>
      <c r="AH122" s="60"/>
      <c r="AI122" s="60"/>
    </row>
    <row r="123" spans="19:35">
      <c r="S123" s="187">
        <f t="shared" si="25"/>
        <v>117</v>
      </c>
      <c r="T123" s="63">
        <f t="shared" si="15"/>
        <v>-0.36319239979163737</v>
      </c>
      <c r="U123" s="63">
        <f t="shared" si="16"/>
        <v>0.71280521935069441</v>
      </c>
      <c r="V123" s="63">
        <f t="shared" si="17"/>
        <v>-0.40859144976559203</v>
      </c>
      <c r="W123" s="63">
        <f t="shared" si="18"/>
        <v>0.8019058717695311</v>
      </c>
      <c r="X123" s="63">
        <f t="shared" si="19"/>
        <v>-0.45399049973954669</v>
      </c>
      <c r="Y123" s="63">
        <f t="shared" si="20"/>
        <v>0.8910065241883679</v>
      </c>
      <c r="Z123" s="63">
        <f t="shared" si="21"/>
        <v>-0.49938954971350141</v>
      </c>
      <c r="AA123" s="63">
        <f t="shared" si="22"/>
        <v>0.98010717660720481</v>
      </c>
      <c r="AB123" s="63">
        <f t="shared" si="23"/>
        <v>-0.54478859968745597</v>
      </c>
      <c r="AC123" s="63">
        <f t="shared" si="24"/>
        <v>1.0692078290260414</v>
      </c>
      <c r="AD123" s="60"/>
      <c r="AE123" s="245"/>
      <c r="AF123" s="60"/>
      <c r="AG123" s="60"/>
      <c r="AH123" s="60"/>
      <c r="AI123" s="60"/>
    </row>
    <row r="124" spans="19:35">
      <c r="S124" s="187">
        <f t="shared" si="25"/>
        <v>118</v>
      </c>
      <c r="T124" s="63">
        <f t="shared" si="15"/>
        <v>-0.37557725022871247</v>
      </c>
      <c r="U124" s="63">
        <f t="shared" si="16"/>
        <v>0.7063580742871417</v>
      </c>
      <c r="V124" s="63">
        <f t="shared" si="17"/>
        <v>-0.4225244065073015</v>
      </c>
      <c r="W124" s="63">
        <f t="shared" si="18"/>
        <v>0.7946528335730344</v>
      </c>
      <c r="X124" s="63">
        <f t="shared" si="19"/>
        <v>-0.46947156278589053</v>
      </c>
      <c r="Y124" s="63">
        <f t="shared" si="20"/>
        <v>0.8829475928589271</v>
      </c>
      <c r="Z124" s="63">
        <f t="shared" si="21"/>
        <v>-0.51641871906447967</v>
      </c>
      <c r="AA124" s="63">
        <f t="shared" si="22"/>
        <v>0.97124235214481991</v>
      </c>
      <c r="AB124" s="63">
        <f t="shared" si="23"/>
        <v>-0.56336587534306859</v>
      </c>
      <c r="AC124" s="63">
        <f t="shared" si="24"/>
        <v>1.0595371114307124</v>
      </c>
      <c r="AD124" s="60"/>
      <c r="AE124" s="245"/>
      <c r="AF124" s="60"/>
      <c r="AG124" s="60"/>
      <c r="AH124" s="60"/>
      <c r="AI124" s="60"/>
    </row>
    <row r="125" spans="19:35">
      <c r="S125" s="187">
        <f t="shared" si="25"/>
        <v>119</v>
      </c>
      <c r="T125" s="63">
        <f t="shared" si="15"/>
        <v>-0.3878476961970696</v>
      </c>
      <c r="U125" s="63">
        <f t="shared" si="16"/>
        <v>0.6996957657115167</v>
      </c>
      <c r="V125" s="63">
        <f t="shared" si="17"/>
        <v>-0.4363286582217033</v>
      </c>
      <c r="W125" s="63">
        <f t="shared" si="18"/>
        <v>0.78715773642545628</v>
      </c>
      <c r="X125" s="63">
        <f t="shared" si="19"/>
        <v>-0.484809620246337</v>
      </c>
      <c r="Y125" s="63">
        <f t="shared" si="20"/>
        <v>0.87461970713939585</v>
      </c>
      <c r="Z125" s="63">
        <f t="shared" si="21"/>
        <v>-0.5332905822709707</v>
      </c>
      <c r="AA125" s="63">
        <f t="shared" si="22"/>
        <v>0.96208167785333554</v>
      </c>
      <c r="AB125" s="63">
        <f t="shared" si="23"/>
        <v>-0.5817715442956044</v>
      </c>
      <c r="AC125" s="63">
        <f t="shared" si="24"/>
        <v>1.0495436485672749</v>
      </c>
      <c r="AD125" s="60"/>
      <c r="AE125" s="245"/>
      <c r="AF125" s="60"/>
      <c r="AG125" s="60"/>
      <c r="AH125" s="60"/>
      <c r="AI125" s="60"/>
    </row>
    <row r="126" spans="19:35">
      <c r="S126" s="187">
        <f t="shared" si="25"/>
        <v>120</v>
      </c>
      <c r="T126" s="63">
        <f t="shared" si="15"/>
        <v>-0.39999999999999986</v>
      </c>
      <c r="U126" s="63">
        <f t="shared" si="16"/>
        <v>0.69282032302755103</v>
      </c>
      <c r="V126" s="63">
        <f t="shared" si="17"/>
        <v>-0.44999999999999979</v>
      </c>
      <c r="W126" s="63">
        <f t="shared" si="18"/>
        <v>0.77942286340599487</v>
      </c>
      <c r="X126" s="63">
        <f t="shared" si="19"/>
        <v>-0.49999999999999978</v>
      </c>
      <c r="Y126" s="63">
        <f t="shared" si="20"/>
        <v>0.86602540378443871</v>
      </c>
      <c r="Z126" s="63">
        <f t="shared" si="21"/>
        <v>-0.54999999999999982</v>
      </c>
      <c r="AA126" s="63">
        <f t="shared" si="22"/>
        <v>0.95262794416288266</v>
      </c>
      <c r="AB126" s="63">
        <f t="shared" si="23"/>
        <v>-0.59999999999999976</v>
      </c>
      <c r="AC126" s="63">
        <f t="shared" si="24"/>
        <v>1.0392304845413265</v>
      </c>
      <c r="AD126" s="60"/>
      <c r="AE126" s="245"/>
      <c r="AF126" s="60"/>
      <c r="AG126" s="60"/>
      <c r="AH126" s="60"/>
      <c r="AI126" s="60"/>
    </row>
    <row r="127" spans="19:35">
      <c r="S127" s="187">
        <f t="shared" si="25"/>
        <v>121</v>
      </c>
      <c r="T127" s="63">
        <f t="shared" si="15"/>
        <v>-0.41203045992804344</v>
      </c>
      <c r="U127" s="63">
        <f t="shared" si="16"/>
        <v>0.68573384056168996</v>
      </c>
      <c r="V127" s="63">
        <f t="shared" si="17"/>
        <v>-0.46353426741904885</v>
      </c>
      <c r="W127" s="63">
        <f t="shared" si="18"/>
        <v>0.77145057063190114</v>
      </c>
      <c r="X127" s="63">
        <f t="shared" si="19"/>
        <v>-0.51503807491005427</v>
      </c>
      <c r="Y127" s="63">
        <f t="shared" si="20"/>
        <v>0.85716730070211233</v>
      </c>
      <c r="Z127" s="63">
        <f t="shared" si="21"/>
        <v>-0.56654188240105974</v>
      </c>
      <c r="AA127" s="63">
        <f t="shared" si="22"/>
        <v>0.94288403077232363</v>
      </c>
      <c r="AB127" s="63">
        <f t="shared" si="23"/>
        <v>-0.6180456898920651</v>
      </c>
      <c r="AC127" s="63">
        <f t="shared" si="24"/>
        <v>1.0286007608425347</v>
      </c>
      <c r="AD127" s="60"/>
      <c r="AE127" s="245"/>
      <c r="AF127" s="60"/>
      <c r="AG127" s="60"/>
      <c r="AH127" s="60"/>
      <c r="AI127" s="60"/>
    </row>
    <row r="128" spans="19:35">
      <c r="S128" s="187">
        <f t="shared" si="25"/>
        <v>122</v>
      </c>
      <c r="T128" s="63">
        <f t="shared" si="15"/>
        <v>-0.42393541138656388</v>
      </c>
      <c r="U128" s="63">
        <f t="shared" si="16"/>
        <v>0.67843847692514092</v>
      </c>
      <c r="V128" s="63">
        <f t="shared" si="17"/>
        <v>-0.47692733780988433</v>
      </c>
      <c r="W128" s="63">
        <f t="shared" si="18"/>
        <v>0.76324328654078344</v>
      </c>
      <c r="X128" s="63">
        <f t="shared" si="19"/>
        <v>-0.52991926423320479</v>
      </c>
      <c r="Y128" s="63">
        <f t="shared" si="20"/>
        <v>0.84804809615642607</v>
      </c>
      <c r="Z128" s="63">
        <f t="shared" si="21"/>
        <v>-0.5829111906565253</v>
      </c>
      <c r="AA128" s="63">
        <f t="shared" si="22"/>
        <v>0.9328529057720687</v>
      </c>
      <c r="AB128" s="63">
        <f t="shared" si="23"/>
        <v>-0.6359031170798457</v>
      </c>
      <c r="AC128" s="63">
        <f t="shared" si="24"/>
        <v>1.0176577153877113</v>
      </c>
      <c r="AD128" s="60"/>
      <c r="AE128" s="245"/>
      <c r="AF128" s="60"/>
      <c r="AG128" s="60"/>
      <c r="AH128" s="60"/>
      <c r="AI128" s="60"/>
    </row>
    <row r="129" spans="19:35">
      <c r="S129" s="187">
        <f t="shared" si="25"/>
        <v>123</v>
      </c>
      <c r="T129" s="63">
        <f t="shared" si="15"/>
        <v>-0.43571122801202167</v>
      </c>
      <c r="U129" s="63">
        <f t="shared" si="16"/>
        <v>0.6709364543563392</v>
      </c>
      <c r="V129" s="63">
        <f t="shared" si="17"/>
        <v>-0.49017513151352438</v>
      </c>
      <c r="W129" s="63">
        <f t="shared" si="18"/>
        <v>0.75480351115088151</v>
      </c>
      <c r="X129" s="63">
        <f t="shared" si="19"/>
        <v>-0.54463903501502708</v>
      </c>
      <c r="Y129" s="63">
        <f t="shared" si="20"/>
        <v>0.83867056794542394</v>
      </c>
      <c r="Z129" s="63">
        <f t="shared" si="21"/>
        <v>-0.59910293851652985</v>
      </c>
      <c r="AA129" s="63">
        <f t="shared" si="22"/>
        <v>0.92253762473996637</v>
      </c>
      <c r="AB129" s="63">
        <f t="shared" si="23"/>
        <v>-0.6535668420180325</v>
      </c>
      <c r="AC129" s="63">
        <f t="shared" si="24"/>
        <v>1.0064046815345087</v>
      </c>
      <c r="AD129" s="60"/>
      <c r="AE129" s="245"/>
      <c r="AF129" s="60"/>
      <c r="AG129" s="60"/>
      <c r="AH129" s="60"/>
      <c r="AI129" s="60"/>
    </row>
    <row r="130" spans="19:35">
      <c r="S130" s="187">
        <f t="shared" si="25"/>
        <v>124</v>
      </c>
      <c r="T130" s="63">
        <f t="shared" si="15"/>
        <v>-0.44735432277659737</v>
      </c>
      <c r="U130" s="63">
        <f t="shared" si="16"/>
        <v>0.66323005804403345</v>
      </c>
      <c r="V130" s="63">
        <f t="shared" si="17"/>
        <v>-0.50327361312367203</v>
      </c>
      <c r="W130" s="63">
        <f t="shared" si="18"/>
        <v>0.74613381529953759</v>
      </c>
      <c r="X130" s="63">
        <f t="shared" si="19"/>
        <v>-0.55919290347074668</v>
      </c>
      <c r="Y130" s="63">
        <f t="shared" si="20"/>
        <v>0.82903757255504174</v>
      </c>
      <c r="Z130" s="63">
        <f t="shared" si="21"/>
        <v>-0.61511219381782145</v>
      </c>
      <c r="AA130" s="63">
        <f t="shared" si="22"/>
        <v>0.91194132981054599</v>
      </c>
      <c r="AB130" s="63">
        <f t="shared" si="23"/>
        <v>-0.671031484164896</v>
      </c>
      <c r="AC130" s="63">
        <f t="shared" si="24"/>
        <v>0.99484508706605002</v>
      </c>
      <c r="AD130" s="60"/>
      <c r="AE130" s="245"/>
      <c r="AF130" s="60"/>
      <c r="AG130" s="60"/>
      <c r="AH130" s="60"/>
      <c r="AI130" s="60"/>
    </row>
    <row r="131" spans="19:35">
      <c r="S131" s="187">
        <f t="shared" si="25"/>
        <v>125</v>
      </c>
      <c r="T131" s="63">
        <f t="shared" si="15"/>
        <v>-0.45886114908083669</v>
      </c>
      <c r="U131" s="63">
        <f t="shared" si="16"/>
        <v>0.65532163543119371</v>
      </c>
      <c r="V131" s="63">
        <f t="shared" si="17"/>
        <v>-0.51621879271594129</v>
      </c>
      <c r="W131" s="63">
        <f t="shared" si="18"/>
        <v>0.73723683986009281</v>
      </c>
      <c r="X131" s="63">
        <f t="shared" si="19"/>
        <v>-0.57357643635104583</v>
      </c>
      <c r="Y131" s="63">
        <f t="shared" si="20"/>
        <v>0.81915204428899202</v>
      </c>
      <c r="Z131" s="63">
        <f t="shared" si="21"/>
        <v>-0.63093407998615048</v>
      </c>
      <c r="AA131" s="63">
        <f t="shared" si="22"/>
        <v>0.90106724871789134</v>
      </c>
      <c r="AB131" s="63">
        <f t="shared" si="23"/>
        <v>-0.68829172362125501</v>
      </c>
      <c r="AC131" s="63">
        <f t="shared" si="24"/>
        <v>0.98298245314679034</v>
      </c>
      <c r="AD131" s="60"/>
      <c r="AE131" s="245"/>
      <c r="AF131" s="60"/>
      <c r="AG131" s="60"/>
      <c r="AH131" s="60"/>
      <c r="AI131" s="60"/>
    </row>
    <row r="132" spans="19:35">
      <c r="S132" s="187">
        <f t="shared" si="25"/>
        <v>126</v>
      </c>
      <c r="T132" s="63">
        <f t="shared" si="15"/>
        <v>-0.47022820183397845</v>
      </c>
      <c r="U132" s="63">
        <f t="shared" si="16"/>
        <v>0.64721359549995805</v>
      </c>
      <c r="V132" s="63">
        <f t="shared" si="17"/>
        <v>-0.52900672706322571</v>
      </c>
      <c r="W132" s="63">
        <f t="shared" si="18"/>
        <v>0.72811529493745275</v>
      </c>
      <c r="X132" s="63">
        <f t="shared" si="19"/>
        <v>-0.58778525229247303</v>
      </c>
      <c r="Y132" s="63">
        <f t="shared" si="20"/>
        <v>0.80901699437494745</v>
      </c>
      <c r="Z132" s="63">
        <f t="shared" si="21"/>
        <v>-0.64656377752172034</v>
      </c>
      <c r="AA132" s="63">
        <f t="shared" si="22"/>
        <v>0.88991869381244226</v>
      </c>
      <c r="AB132" s="63">
        <f t="shared" si="23"/>
        <v>-0.70534230275096765</v>
      </c>
      <c r="AC132" s="63">
        <f t="shared" si="24"/>
        <v>0.97082039324993685</v>
      </c>
      <c r="AD132" s="60"/>
      <c r="AE132" s="245"/>
      <c r="AF132" s="60"/>
      <c r="AG132" s="60"/>
      <c r="AH132" s="60"/>
      <c r="AI132" s="60"/>
    </row>
    <row r="133" spans="19:35">
      <c r="S133" s="187">
        <f t="shared" si="25"/>
        <v>127</v>
      </c>
      <c r="T133" s="63">
        <f t="shared" si="15"/>
        <v>-0.48145201852163871</v>
      </c>
      <c r="U133" s="63">
        <f t="shared" si="16"/>
        <v>0.63890840803783422</v>
      </c>
      <c r="V133" s="63">
        <f t="shared" si="17"/>
        <v>-0.54163352083684357</v>
      </c>
      <c r="W133" s="63">
        <f t="shared" si="18"/>
        <v>0.71877195904256341</v>
      </c>
      <c r="X133" s="63">
        <f t="shared" si="19"/>
        <v>-0.60181502315204838</v>
      </c>
      <c r="Y133" s="63">
        <f t="shared" si="20"/>
        <v>0.79863551004729272</v>
      </c>
      <c r="Z133" s="63">
        <f t="shared" si="21"/>
        <v>-0.66199652546725329</v>
      </c>
      <c r="AA133" s="63">
        <f t="shared" si="22"/>
        <v>0.87849906105202202</v>
      </c>
      <c r="AB133" s="63">
        <f t="shared" si="23"/>
        <v>-0.72217802778245799</v>
      </c>
      <c r="AC133" s="63">
        <f t="shared" si="24"/>
        <v>0.95836261205675122</v>
      </c>
      <c r="AD133" s="60"/>
      <c r="AE133" s="245"/>
      <c r="AF133" s="60"/>
      <c r="AG133" s="60"/>
      <c r="AH133" s="60"/>
      <c r="AI133" s="60"/>
    </row>
    <row r="134" spans="19:35">
      <c r="S134" s="187">
        <f t="shared" si="25"/>
        <v>128</v>
      </c>
      <c r="T134" s="63">
        <f t="shared" si="15"/>
        <v>-0.49252918026052667</v>
      </c>
      <c r="U134" s="63">
        <f t="shared" si="16"/>
        <v>0.6304086028853777</v>
      </c>
      <c r="V134" s="63">
        <f t="shared" si="17"/>
        <v>-0.55409532779309245</v>
      </c>
      <c r="W134" s="63">
        <f t="shared" si="18"/>
        <v>0.70920967824604986</v>
      </c>
      <c r="X134" s="63">
        <f t="shared" si="19"/>
        <v>-0.61566147532565829</v>
      </c>
      <c r="Y134" s="63">
        <f t="shared" si="20"/>
        <v>0.78801075360672201</v>
      </c>
      <c r="Z134" s="63">
        <f t="shared" si="21"/>
        <v>-0.67722762285822413</v>
      </c>
      <c r="AA134" s="63">
        <f t="shared" si="22"/>
        <v>0.86681182896739428</v>
      </c>
      <c r="AB134" s="63">
        <f t="shared" si="23"/>
        <v>-0.73879377039078997</v>
      </c>
      <c r="AC134" s="63">
        <f t="shared" si="24"/>
        <v>0.94561290432806633</v>
      </c>
      <c r="AD134" s="60"/>
      <c r="AE134" s="245"/>
      <c r="AF134" s="60"/>
      <c r="AG134" s="60"/>
      <c r="AH134" s="60"/>
      <c r="AI134" s="60"/>
    </row>
    <row r="135" spans="19:35">
      <c r="S135" s="187">
        <f t="shared" si="25"/>
        <v>129</v>
      </c>
      <c r="T135" s="63">
        <f t="shared" si="15"/>
        <v>-0.5034563128398698</v>
      </c>
      <c r="U135" s="63">
        <f t="shared" si="16"/>
        <v>0.62171676916557683</v>
      </c>
      <c r="V135" s="63">
        <f t="shared" si="17"/>
        <v>-0.5663883519448536</v>
      </c>
      <c r="W135" s="63">
        <f t="shared" si="18"/>
        <v>0.69943136531127392</v>
      </c>
      <c r="X135" s="63">
        <f t="shared" si="19"/>
        <v>-0.62932039104983728</v>
      </c>
      <c r="Y135" s="63">
        <f t="shared" si="20"/>
        <v>0.77714596145697101</v>
      </c>
      <c r="Z135" s="63">
        <f t="shared" si="21"/>
        <v>-0.69225243015482107</v>
      </c>
      <c r="AA135" s="63">
        <f t="shared" si="22"/>
        <v>0.85486055760266821</v>
      </c>
      <c r="AB135" s="63">
        <f t="shared" si="23"/>
        <v>-0.75518446925980476</v>
      </c>
      <c r="AC135" s="63">
        <f t="shared" si="24"/>
        <v>0.93257515374836519</v>
      </c>
      <c r="AD135" s="60"/>
      <c r="AE135" s="245"/>
      <c r="AF135" s="60"/>
      <c r="AG135" s="60"/>
      <c r="AH135" s="60"/>
      <c r="AI135" s="60"/>
    </row>
    <row r="136" spans="19:35">
      <c r="S136" s="187">
        <f t="shared" si="25"/>
        <v>130</v>
      </c>
      <c r="T136" s="63">
        <f t="shared" ref="T136:T199" si="26">T$5*COS($S136*PI()/180)</f>
        <v>-0.51423008774923151</v>
      </c>
      <c r="U136" s="63">
        <f t="shared" ref="U136:U199" si="27">T$5*SIN($S136*PI()/180)</f>
        <v>0.61283555449518246</v>
      </c>
      <c r="V136" s="63">
        <f t="shared" ref="V136:V199" si="28">V$5*COS($S136*PI()/180)</f>
        <v>-0.57850884871788544</v>
      </c>
      <c r="W136" s="63">
        <f t="shared" ref="W136:W199" si="29">V$5*SIN($S136*PI()/180)</f>
        <v>0.68943999880708018</v>
      </c>
      <c r="X136" s="63">
        <f t="shared" ref="X136:X199" si="30">X$5*COS($S136*PI()/180)</f>
        <v>-0.64278760968653936</v>
      </c>
      <c r="Y136" s="63">
        <f t="shared" ref="Y136:Y199" si="31">X$5*SIN($S136*PI()/180)</f>
        <v>0.76604444311897801</v>
      </c>
      <c r="Z136" s="63">
        <f t="shared" ref="Z136:Z199" si="32">Z$5*COS($S136*PI()/180)</f>
        <v>-0.7070663706551934</v>
      </c>
      <c r="AA136" s="63">
        <f t="shared" ref="AA136:AA199" si="33">Z$5*SIN($S136*PI()/180)</f>
        <v>0.84264888743087585</v>
      </c>
      <c r="AB136" s="63">
        <f t="shared" ref="AB136:AB199" si="34">AB$5*COS($S136*PI()/180)</f>
        <v>-0.77134513162384721</v>
      </c>
      <c r="AC136" s="63">
        <f t="shared" ref="AC136:AC199" si="35">AB$5*SIN($S136*PI()/180)</f>
        <v>0.91925333174277357</v>
      </c>
      <c r="AD136" s="60"/>
      <c r="AE136" s="245"/>
      <c r="AF136" s="60"/>
      <c r="AG136" s="60"/>
      <c r="AH136" s="60"/>
      <c r="AI136" s="60"/>
    </row>
    <row r="137" spans="19:35">
      <c r="S137" s="187">
        <f t="shared" ref="S137:S200" si="36">S136+1</f>
        <v>131</v>
      </c>
      <c r="T137" s="63">
        <f t="shared" si="26"/>
        <v>-0.52484722319240606</v>
      </c>
      <c r="U137" s="63">
        <f t="shared" si="27"/>
        <v>0.60376766417821748</v>
      </c>
      <c r="V137" s="63">
        <f t="shared" si="28"/>
        <v>-0.59045312609145673</v>
      </c>
      <c r="W137" s="63">
        <f t="shared" si="29"/>
        <v>0.67923862220049458</v>
      </c>
      <c r="X137" s="63">
        <f t="shared" si="30"/>
        <v>-0.6560590289905075</v>
      </c>
      <c r="Y137" s="63">
        <f t="shared" si="31"/>
        <v>0.75470958022277179</v>
      </c>
      <c r="Z137" s="63">
        <f t="shared" si="32"/>
        <v>-0.72166493188955827</v>
      </c>
      <c r="AA137" s="63">
        <f t="shared" si="33"/>
        <v>0.830180538245049</v>
      </c>
      <c r="AB137" s="63">
        <f t="shared" si="34"/>
        <v>-0.78727083478860893</v>
      </c>
      <c r="AC137" s="63">
        <f t="shared" si="35"/>
        <v>0.90565149626732611</v>
      </c>
      <c r="AD137" s="60"/>
      <c r="AE137" s="245"/>
      <c r="AF137" s="60"/>
      <c r="AG137" s="60"/>
      <c r="AH137" s="60"/>
      <c r="AI137" s="60"/>
    </row>
    <row r="138" spans="19:35">
      <c r="S138" s="187">
        <f t="shared" si="36"/>
        <v>132</v>
      </c>
      <c r="T138" s="63">
        <f t="shared" si="26"/>
        <v>-0.53530448508708661</v>
      </c>
      <c r="U138" s="63">
        <f t="shared" si="27"/>
        <v>0.5945158603819154</v>
      </c>
      <c r="V138" s="63">
        <f t="shared" si="28"/>
        <v>-0.60221754572297248</v>
      </c>
      <c r="W138" s="63">
        <f t="shared" si="29"/>
        <v>0.66883034292965482</v>
      </c>
      <c r="X138" s="63">
        <f t="shared" si="30"/>
        <v>-0.66913060635885824</v>
      </c>
      <c r="Y138" s="63">
        <f t="shared" si="31"/>
        <v>0.74314482547739424</v>
      </c>
      <c r="Z138" s="63">
        <f t="shared" si="32"/>
        <v>-0.73604366699474411</v>
      </c>
      <c r="AA138" s="63">
        <f t="shared" si="33"/>
        <v>0.81745930802513378</v>
      </c>
      <c r="AB138" s="63">
        <f t="shared" si="34"/>
        <v>-0.80295672763062986</v>
      </c>
      <c r="AC138" s="63">
        <f t="shared" si="35"/>
        <v>0.89177379057287309</v>
      </c>
      <c r="AD138" s="60"/>
      <c r="AE138" s="245"/>
      <c r="AF138" s="60"/>
      <c r="AG138" s="60"/>
      <c r="AH138" s="60"/>
      <c r="AI138" s="60"/>
    </row>
    <row r="139" spans="19:35">
      <c r="S139" s="187">
        <f t="shared" si="36"/>
        <v>133</v>
      </c>
      <c r="T139" s="63">
        <f t="shared" si="26"/>
        <v>-0.54559868804999867</v>
      </c>
      <c r="U139" s="63">
        <f t="shared" si="27"/>
        <v>0.58508296129533643</v>
      </c>
      <c r="V139" s="63">
        <f t="shared" si="28"/>
        <v>-0.61379852405624857</v>
      </c>
      <c r="W139" s="63">
        <f t="shared" si="29"/>
        <v>0.6582183314572535</v>
      </c>
      <c r="X139" s="63">
        <f t="shared" si="30"/>
        <v>-0.68199836006249837</v>
      </c>
      <c r="Y139" s="63">
        <f t="shared" si="31"/>
        <v>0.73135370161917057</v>
      </c>
      <c r="Z139" s="63">
        <f t="shared" si="32"/>
        <v>-0.75019819606874827</v>
      </c>
      <c r="AA139" s="63">
        <f t="shared" si="33"/>
        <v>0.80448907178108764</v>
      </c>
      <c r="AB139" s="63">
        <f t="shared" si="34"/>
        <v>-0.81839803207499806</v>
      </c>
      <c r="AC139" s="63">
        <f t="shared" si="35"/>
        <v>0.87762444194300471</v>
      </c>
      <c r="AD139" s="60"/>
      <c r="AE139" s="245"/>
      <c r="AF139" s="60"/>
      <c r="AG139" s="60"/>
      <c r="AH139" s="60"/>
      <c r="AI139" s="60"/>
    </row>
    <row r="140" spans="19:35">
      <c r="S140" s="187">
        <f t="shared" si="36"/>
        <v>134</v>
      </c>
      <c r="T140" s="63">
        <f t="shared" si="26"/>
        <v>-0.55572669636719763</v>
      </c>
      <c r="U140" s="63">
        <f t="shared" si="27"/>
        <v>0.57547184027092113</v>
      </c>
      <c r="V140" s="63">
        <f t="shared" si="28"/>
        <v>-0.62519253341309733</v>
      </c>
      <c r="W140" s="63">
        <f t="shared" si="29"/>
        <v>0.64740582030478633</v>
      </c>
      <c r="X140" s="63">
        <f t="shared" si="30"/>
        <v>-0.69465837045899703</v>
      </c>
      <c r="Y140" s="63">
        <f t="shared" si="31"/>
        <v>0.71933980033865141</v>
      </c>
      <c r="Z140" s="63">
        <f t="shared" si="32"/>
        <v>-0.76412420750489685</v>
      </c>
      <c r="AA140" s="63">
        <f t="shared" si="33"/>
        <v>0.79127378037251661</v>
      </c>
      <c r="AB140" s="63">
        <f t="shared" si="34"/>
        <v>-0.83359004455079644</v>
      </c>
      <c r="AC140" s="63">
        <f t="shared" si="35"/>
        <v>0.8632077604063817</v>
      </c>
      <c r="AD140" s="60"/>
      <c r="AE140" s="245"/>
      <c r="AF140" s="60"/>
      <c r="AG140" s="60"/>
      <c r="AH140" s="60"/>
      <c r="AI140" s="60"/>
    </row>
    <row r="141" spans="19:35">
      <c r="S141" s="187">
        <f t="shared" si="36"/>
        <v>135</v>
      </c>
      <c r="T141" s="63">
        <f t="shared" si="26"/>
        <v>-0.56568542494923801</v>
      </c>
      <c r="U141" s="63">
        <f t="shared" si="27"/>
        <v>0.56568542494923812</v>
      </c>
      <c r="V141" s="63">
        <f t="shared" si="28"/>
        <v>-0.63639610306789274</v>
      </c>
      <c r="W141" s="63">
        <f t="shared" si="29"/>
        <v>0.63639610306789285</v>
      </c>
      <c r="X141" s="63">
        <f t="shared" si="30"/>
        <v>-0.70710678118654746</v>
      </c>
      <c r="Y141" s="63">
        <f t="shared" si="31"/>
        <v>0.70710678118654757</v>
      </c>
      <c r="Z141" s="63">
        <f t="shared" si="32"/>
        <v>-0.7778174593052023</v>
      </c>
      <c r="AA141" s="63">
        <f t="shared" si="33"/>
        <v>0.77781745930520241</v>
      </c>
      <c r="AB141" s="63">
        <f t="shared" si="34"/>
        <v>-0.84852813742385691</v>
      </c>
      <c r="AC141" s="63">
        <f t="shared" si="35"/>
        <v>0.84852813742385702</v>
      </c>
      <c r="AD141" s="60"/>
      <c r="AE141" s="245"/>
      <c r="AF141" s="60"/>
      <c r="AG141" s="60"/>
      <c r="AH141" s="60"/>
      <c r="AI141" s="60"/>
    </row>
    <row r="142" spans="19:35">
      <c r="S142" s="187">
        <f t="shared" si="36"/>
        <v>136</v>
      </c>
      <c r="T142" s="63">
        <f t="shared" si="26"/>
        <v>-0.57547184027092102</v>
      </c>
      <c r="U142" s="63">
        <f t="shared" si="27"/>
        <v>0.55572669636719774</v>
      </c>
      <c r="V142" s="63">
        <f t="shared" si="28"/>
        <v>-0.64740582030478611</v>
      </c>
      <c r="W142" s="63">
        <f t="shared" si="29"/>
        <v>0.62519253341309744</v>
      </c>
      <c r="X142" s="63">
        <f t="shared" si="30"/>
        <v>-0.71933980033865119</v>
      </c>
      <c r="Y142" s="63">
        <f t="shared" si="31"/>
        <v>0.69465837045899714</v>
      </c>
      <c r="Z142" s="63">
        <f t="shared" si="32"/>
        <v>-0.79127378037251639</v>
      </c>
      <c r="AA142" s="63">
        <f t="shared" si="33"/>
        <v>0.76412420750489696</v>
      </c>
      <c r="AB142" s="63">
        <f t="shared" si="34"/>
        <v>-0.86320776040638136</v>
      </c>
      <c r="AC142" s="63">
        <f t="shared" si="35"/>
        <v>0.83359004455079655</v>
      </c>
      <c r="AD142" s="60"/>
      <c r="AE142" s="245"/>
      <c r="AF142" s="60"/>
      <c r="AG142" s="60"/>
      <c r="AH142" s="60"/>
      <c r="AI142" s="60"/>
    </row>
    <row r="143" spans="19:35">
      <c r="S143" s="187">
        <f t="shared" si="36"/>
        <v>137</v>
      </c>
      <c r="T143" s="63">
        <f t="shared" si="26"/>
        <v>-0.58508296129533643</v>
      </c>
      <c r="U143" s="63">
        <f t="shared" si="27"/>
        <v>0.54559868804999889</v>
      </c>
      <c r="V143" s="63">
        <f t="shared" si="28"/>
        <v>-0.65821833145725339</v>
      </c>
      <c r="W143" s="63">
        <f t="shared" si="29"/>
        <v>0.6137985240562488</v>
      </c>
      <c r="X143" s="63">
        <f t="shared" si="30"/>
        <v>-0.73135370161917046</v>
      </c>
      <c r="Y143" s="63">
        <f t="shared" si="31"/>
        <v>0.68199836006249859</v>
      </c>
      <c r="Z143" s="63">
        <f t="shared" si="32"/>
        <v>-0.80448907178108753</v>
      </c>
      <c r="AA143" s="63">
        <f t="shared" si="33"/>
        <v>0.75019819606874849</v>
      </c>
      <c r="AB143" s="63">
        <f t="shared" si="34"/>
        <v>-0.87762444194300449</v>
      </c>
      <c r="AC143" s="63">
        <f t="shared" si="35"/>
        <v>0.81839803207499828</v>
      </c>
      <c r="AD143" s="60"/>
      <c r="AE143" s="245"/>
      <c r="AF143" s="60"/>
      <c r="AG143" s="60"/>
      <c r="AH143" s="60"/>
      <c r="AI143" s="60"/>
    </row>
    <row r="144" spans="19:35">
      <c r="S144" s="187">
        <f t="shared" si="36"/>
        <v>138</v>
      </c>
      <c r="T144" s="63">
        <f t="shared" si="26"/>
        <v>-0.59451586038191528</v>
      </c>
      <c r="U144" s="63">
        <f t="shared" si="27"/>
        <v>0.53530448508708672</v>
      </c>
      <c r="V144" s="63">
        <f t="shared" si="28"/>
        <v>-0.6688303429296546</v>
      </c>
      <c r="W144" s="63">
        <f t="shared" si="29"/>
        <v>0.60221754572297248</v>
      </c>
      <c r="X144" s="63">
        <f t="shared" si="30"/>
        <v>-0.74314482547739402</v>
      </c>
      <c r="Y144" s="63">
        <f t="shared" si="31"/>
        <v>0.66913060635885835</v>
      </c>
      <c r="Z144" s="63">
        <f t="shared" si="32"/>
        <v>-0.81745930802513345</v>
      </c>
      <c r="AA144" s="63">
        <f t="shared" si="33"/>
        <v>0.73604366699474422</v>
      </c>
      <c r="AB144" s="63">
        <f t="shared" si="34"/>
        <v>-0.89177379057287276</v>
      </c>
      <c r="AC144" s="63">
        <f t="shared" si="35"/>
        <v>0.80295672763062997</v>
      </c>
      <c r="AD144" s="60"/>
      <c r="AE144" s="245"/>
      <c r="AF144" s="60"/>
      <c r="AG144" s="60"/>
      <c r="AH144" s="60"/>
      <c r="AI144" s="60"/>
    </row>
    <row r="145" spans="19:35">
      <c r="S145" s="187">
        <f t="shared" si="36"/>
        <v>139</v>
      </c>
      <c r="T145" s="63">
        <f t="shared" si="26"/>
        <v>-0.6037676641782177</v>
      </c>
      <c r="U145" s="63">
        <f t="shared" si="27"/>
        <v>0.52484722319240584</v>
      </c>
      <c r="V145" s="63">
        <f t="shared" si="28"/>
        <v>-0.6792386222004948</v>
      </c>
      <c r="W145" s="63">
        <f t="shared" si="29"/>
        <v>0.59045312609145661</v>
      </c>
      <c r="X145" s="63">
        <f t="shared" si="30"/>
        <v>-0.75470958022277201</v>
      </c>
      <c r="Y145" s="63">
        <f t="shared" si="31"/>
        <v>0.65605902899050728</v>
      </c>
      <c r="Z145" s="63">
        <f t="shared" si="32"/>
        <v>-0.83018053824504934</v>
      </c>
      <c r="AA145" s="63">
        <f t="shared" si="33"/>
        <v>0.72166493188955805</v>
      </c>
      <c r="AB145" s="63">
        <f t="shared" si="34"/>
        <v>-0.90565149626732633</v>
      </c>
      <c r="AC145" s="63">
        <f t="shared" si="35"/>
        <v>0.78727083478860871</v>
      </c>
      <c r="AD145" s="60"/>
      <c r="AE145" s="245"/>
      <c r="AF145" s="60"/>
      <c r="AG145" s="60"/>
      <c r="AH145" s="60"/>
      <c r="AI145" s="60"/>
    </row>
    <row r="146" spans="19:35">
      <c r="S146" s="187">
        <f t="shared" si="36"/>
        <v>140</v>
      </c>
      <c r="T146" s="63">
        <f t="shared" si="26"/>
        <v>-0.61283555449518234</v>
      </c>
      <c r="U146" s="63">
        <f t="shared" si="27"/>
        <v>0.51423008774923162</v>
      </c>
      <c r="V146" s="63">
        <f t="shared" si="28"/>
        <v>-0.68943999880708018</v>
      </c>
      <c r="W146" s="63">
        <f t="shared" si="29"/>
        <v>0.57850884871788555</v>
      </c>
      <c r="X146" s="63">
        <f t="shared" si="30"/>
        <v>-0.7660444431189779</v>
      </c>
      <c r="Y146" s="63">
        <f t="shared" si="31"/>
        <v>0.64278760968653947</v>
      </c>
      <c r="Z146" s="63">
        <f t="shared" si="32"/>
        <v>-0.84264888743087574</v>
      </c>
      <c r="AA146" s="63">
        <f t="shared" si="33"/>
        <v>0.70706637065519351</v>
      </c>
      <c r="AB146" s="63">
        <f t="shared" si="34"/>
        <v>-0.91925333174277346</v>
      </c>
      <c r="AC146" s="63">
        <f t="shared" si="35"/>
        <v>0.77134513162384732</v>
      </c>
      <c r="AD146" s="60"/>
      <c r="AE146" s="245"/>
      <c r="AF146" s="60"/>
      <c r="AG146" s="60"/>
      <c r="AH146" s="60"/>
      <c r="AI146" s="60"/>
    </row>
    <row r="147" spans="19:35">
      <c r="S147" s="187">
        <f t="shared" si="36"/>
        <v>141</v>
      </c>
      <c r="T147" s="63">
        <f t="shared" si="26"/>
        <v>-0.62171676916557661</v>
      </c>
      <c r="U147" s="63">
        <f t="shared" si="27"/>
        <v>0.50345631283987025</v>
      </c>
      <c r="V147" s="63">
        <f t="shared" si="28"/>
        <v>-0.69943136531127359</v>
      </c>
      <c r="W147" s="63">
        <f t="shared" si="29"/>
        <v>0.56638835194485393</v>
      </c>
      <c r="X147" s="63">
        <f t="shared" si="30"/>
        <v>-0.77714596145697068</v>
      </c>
      <c r="Y147" s="63">
        <f t="shared" si="31"/>
        <v>0.62932039104983772</v>
      </c>
      <c r="Z147" s="63">
        <f t="shared" si="32"/>
        <v>-0.85486055760266777</v>
      </c>
      <c r="AA147" s="63">
        <f t="shared" si="33"/>
        <v>0.69225243015482152</v>
      </c>
      <c r="AB147" s="63">
        <f t="shared" si="34"/>
        <v>-0.93257515374836475</v>
      </c>
      <c r="AC147" s="63">
        <f t="shared" si="35"/>
        <v>0.7551844692598052</v>
      </c>
      <c r="AD147" s="60"/>
      <c r="AE147" s="245"/>
      <c r="AF147" s="60"/>
      <c r="AG147" s="60"/>
      <c r="AH147" s="60"/>
      <c r="AI147" s="60"/>
    </row>
    <row r="148" spans="19:35">
      <c r="S148" s="187">
        <f t="shared" si="36"/>
        <v>142</v>
      </c>
      <c r="T148" s="63">
        <f t="shared" si="26"/>
        <v>-0.63040860288537759</v>
      </c>
      <c r="U148" s="63">
        <f t="shared" si="27"/>
        <v>0.49252918026052672</v>
      </c>
      <c r="V148" s="63">
        <f t="shared" si="28"/>
        <v>-0.70920967824604975</v>
      </c>
      <c r="W148" s="63">
        <f t="shared" si="29"/>
        <v>0.55409532779309256</v>
      </c>
      <c r="X148" s="63">
        <f t="shared" si="30"/>
        <v>-0.7880107536067219</v>
      </c>
      <c r="Y148" s="63">
        <f t="shared" si="31"/>
        <v>0.6156614753256584</v>
      </c>
      <c r="Z148" s="63">
        <f t="shared" si="32"/>
        <v>-0.86681182896739417</v>
      </c>
      <c r="AA148" s="63">
        <f t="shared" si="33"/>
        <v>0.67722762285822424</v>
      </c>
      <c r="AB148" s="63">
        <f t="shared" si="34"/>
        <v>-0.94561290432806622</v>
      </c>
      <c r="AC148" s="63">
        <f t="shared" si="35"/>
        <v>0.73879377039079008</v>
      </c>
      <c r="AD148" s="60"/>
      <c r="AE148" s="245"/>
      <c r="AF148" s="60"/>
      <c r="AG148" s="60"/>
      <c r="AH148" s="60"/>
      <c r="AI148" s="60"/>
    </row>
    <row r="149" spans="19:35">
      <c r="S149" s="187">
        <f t="shared" si="36"/>
        <v>143</v>
      </c>
      <c r="T149" s="63">
        <f t="shared" si="26"/>
        <v>-0.63890840803783444</v>
      </c>
      <c r="U149" s="63">
        <f t="shared" si="27"/>
        <v>0.48145201852163855</v>
      </c>
      <c r="V149" s="63">
        <f t="shared" si="28"/>
        <v>-0.71877195904256364</v>
      </c>
      <c r="W149" s="63">
        <f t="shared" si="29"/>
        <v>0.54163352083684335</v>
      </c>
      <c r="X149" s="63">
        <f t="shared" si="30"/>
        <v>-0.79863551004729294</v>
      </c>
      <c r="Y149" s="63">
        <f t="shared" si="31"/>
        <v>0.60181502315204816</v>
      </c>
      <c r="Z149" s="63">
        <f t="shared" si="32"/>
        <v>-0.87849906105202236</v>
      </c>
      <c r="AA149" s="63">
        <f t="shared" si="33"/>
        <v>0.66199652546725307</v>
      </c>
      <c r="AB149" s="63">
        <f t="shared" si="34"/>
        <v>-0.95836261205675144</v>
      </c>
      <c r="AC149" s="63">
        <f t="shared" si="35"/>
        <v>0.72217802778245777</v>
      </c>
      <c r="AD149" s="60"/>
      <c r="AE149" s="245"/>
      <c r="AF149" s="60"/>
      <c r="AG149" s="60"/>
      <c r="AH149" s="60"/>
      <c r="AI149" s="60"/>
    </row>
    <row r="150" spans="19:35">
      <c r="S150" s="187">
        <f t="shared" si="36"/>
        <v>144</v>
      </c>
      <c r="T150" s="63">
        <f t="shared" si="26"/>
        <v>-0.64721359549995794</v>
      </c>
      <c r="U150" s="63">
        <f t="shared" si="27"/>
        <v>0.47022820183397862</v>
      </c>
      <c r="V150" s="63">
        <f t="shared" si="28"/>
        <v>-0.72811529493745264</v>
      </c>
      <c r="W150" s="63">
        <f t="shared" si="29"/>
        <v>0.52900672706322593</v>
      </c>
      <c r="X150" s="63">
        <f t="shared" si="30"/>
        <v>-0.80901699437494734</v>
      </c>
      <c r="Y150" s="63">
        <f t="shared" si="31"/>
        <v>0.58778525229247325</v>
      </c>
      <c r="Z150" s="63">
        <f t="shared" si="32"/>
        <v>-0.88991869381244215</v>
      </c>
      <c r="AA150" s="63">
        <f t="shared" si="33"/>
        <v>0.64656377752172067</v>
      </c>
      <c r="AB150" s="63">
        <f t="shared" si="34"/>
        <v>-0.97082039324993674</v>
      </c>
      <c r="AC150" s="63">
        <f t="shared" si="35"/>
        <v>0.70534230275096788</v>
      </c>
      <c r="AD150" s="60"/>
      <c r="AE150" s="245"/>
      <c r="AF150" s="60"/>
      <c r="AG150" s="60"/>
      <c r="AH150" s="60"/>
      <c r="AI150" s="60"/>
    </row>
    <row r="151" spans="19:35">
      <c r="S151" s="187">
        <f t="shared" si="36"/>
        <v>145</v>
      </c>
      <c r="T151" s="63">
        <f t="shared" si="26"/>
        <v>-0.65532163543119326</v>
      </c>
      <c r="U151" s="63">
        <f t="shared" si="27"/>
        <v>0.45886114908083714</v>
      </c>
      <c r="V151" s="63">
        <f t="shared" si="28"/>
        <v>-0.73723683986009247</v>
      </c>
      <c r="W151" s="63">
        <f t="shared" si="29"/>
        <v>0.51621879271594173</v>
      </c>
      <c r="X151" s="63">
        <f t="shared" si="30"/>
        <v>-0.81915204428899158</v>
      </c>
      <c r="Y151" s="63">
        <f t="shared" si="31"/>
        <v>0.57357643635104638</v>
      </c>
      <c r="Z151" s="63">
        <f t="shared" si="32"/>
        <v>-0.90106724871789079</v>
      </c>
      <c r="AA151" s="63">
        <f t="shared" si="33"/>
        <v>0.63093407998615103</v>
      </c>
      <c r="AB151" s="63">
        <f t="shared" si="34"/>
        <v>-0.98298245314678989</v>
      </c>
      <c r="AC151" s="63">
        <f t="shared" si="35"/>
        <v>0.68829172362125568</v>
      </c>
      <c r="AD151" s="60"/>
      <c r="AE151" s="245"/>
      <c r="AF151" s="60"/>
      <c r="AG151" s="60"/>
      <c r="AH151" s="60"/>
      <c r="AI151" s="60"/>
    </row>
    <row r="152" spans="19:35">
      <c r="S152" s="187">
        <f t="shared" si="36"/>
        <v>146</v>
      </c>
      <c r="T152" s="63">
        <f t="shared" si="26"/>
        <v>-0.66323005804403334</v>
      </c>
      <c r="U152" s="63">
        <f t="shared" si="27"/>
        <v>0.44735432277659753</v>
      </c>
      <c r="V152" s="63">
        <f t="shared" si="28"/>
        <v>-0.74613381529953748</v>
      </c>
      <c r="W152" s="63">
        <f t="shared" si="29"/>
        <v>0.50327361312367225</v>
      </c>
      <c r="X152" s="63">
        <f t="shared" si="30"/>
        <v>-0.82903757255504162</v>
      </c>
      <c r="Y152" s="63">
        <f t="shared" si="31"/>
        <v>0.5591929034707469</v>
      </c>
      <c r="Z152" s="63">
        <f t="shared" si="32"/>
        <v>-0.91194132981054588</v>
      </c>
      <c r="AA152" s="63">
        <f t="shared" si="33"/>
        <v>0.61511219381782167</v>
      </c>
      <c r="AB152" s="63">
        <f t="shared" si="34"/>
        <v>-0.9948450870660499</v>
      </c>
      <c r="AC152" s="63">
        <f t="shared" si="35"/>
        <v>0.67103148416489622</v>
      </c>
      <c r="AD152" s="60"/>
      <c r="AE152" s="245"/>
      <c r="AF152" s="60"/>
      <c r="AG152" s="60"/>
      <c r="AH152" s="60"/>
      <c r="AI152" s="60"/>
    </row>
    <row r="153" spans="19:35">
      <c r="S153" s="187">
        <f t="shared" si="36"/>
        <v>147</v>
      </c>
      <c r="T153" s="63">
        <f t="shared" si="26"/>
        <v>-0.67093645435633942</v>
      </c>
      <c r="U153" s="63">
        <f t="shared" si="27"/>
        <v>0.43571122801202161</v>
      </c>
      <c r="V153" s="63">
        <f t="shared" si="28"/>
        <v>-0.75480351115088173</v>
      </c>
      <c r="W153" s="63">
        <f t="shared" si="29"/>
        <v>0.49017513151352426</v>
      </c>
      <c r="X153" s="63">
        <f t="shared" si="30"/>
        <v>-0.83867056794542416</v>
      </c>
      <c r="Y153" s="63">
        <f t="shared" si="31"/>
        <v>0.54463903501502697</v>
      </c>
      <c r="Z153" s="63">
        <f t="shared" si="32"/>
        <v>-0.9225376247399667</v>
      </c>
      <c r="AA153" s="63">
        <f t="shared" si="33"/>
        <v>0.59910293851652974</v>
      </c>
      <c r="AB153" s="63">
        <f t="shared" si="34"/>
        <v>-1.0064046815345089</v>
      </c>
      <c r="AC153" s="63">
        <f t="shared" si="35"/>
        <v>0.65356684201803239</v>
      </c>
      <c r="AD153" s="60"/>
      <c r="AE153" s="245"/>
      <c r="AF153" s="60"/>
      <c r="AG153" s="60"/>
      <c r="AH153" s="60"/>
      <c r="AI153" s="60"/>
    </row>
    <row r="154" spans="19:35">
      <c r="S154" s="187">
        <f t="shared" si="36"/>
        <v>148</v>
      </c>
      <c r="T154" s="63">
        <f t="shared" si="26"/>
        <v>-0.67843847692514081</v>
      </c>
      <c r="U154" s="63">
        <f t="shared" si="27"/>
        <v>0.42393541138656393</v>
      </c>
      <c r="V154" s="63">
        <f t="shared" si="28"/>
        <v>-0.76324328654078333</v>
      </c>
      <c r="W154" s="63">
        <f t="shared" si="29"/>
        <v>0.47692733780988444</v>
      </c>
      <c r="X154" s="63">
        <f t="shared" si="30"/>
        <v>-0.84804809615642596</v>
      </c>
      <c r="Y154" s="63">
        <f t="shared" si="31"/>
        <v>0.5299192642332049</v>
      </c>
      <c r="Z154" s="63">
        <f t="shared" si="32"/>
        <v>-0.93285290577206859</v>
      </c>
      <c r="AA154" s="63">
        <f t="shared" si="33"/>
        <v>0.58291119065652541</v>
      </c>
      <c r="AB154" s="63">
        <f t="shared" si="34"/>
        <v>-1.0176577153877111</v>
      </c>
      <c r="AC154" s="63">
        <f t="shared" si="35"/>
        <v>0.63590311707984581</v>
      </c>
      <c r="AD154" s="60"/>
      <c r="AE154" s="245"/>
      <c r="AF154" s="60"/>
      <c r="AG154" s="60"/>
      <c r="AH154" s="60"/>
      <c r="AI154" s="60"/>
    </row>
    <row r="155" spans="19:35">
      <c r="S155" s="187">
        <f t="shared" si="36"/>
        <v>149</v>
      </c>
      <c r="T155" s="63">
        <f t="shared" si="26"/>
        <v>-0.68573384056168984</v>
      </c>
      <c r="U155" s="63">
        <f t="shared" si="27"/>
        <v>0.41203045992804355</v>
      </c>
      <c r="V155" s="63">
        <f t="shared" si="28"/>
        <v>-0.77145057063190103</v>
      </c>
      <c r="W155" s="63">
        <f t="shared" si="29"/>
        <v>0.46353426741904896</v>
      </c>
      <c r="X155" s="63">
        <f t="shared" si="30"/>
        <v>-0.85716730070211222</v>
      </c>
      <c r="Y155" s="63">
        <f t="shared" si="31"/>
        <v>0.51503807491005438</v>
      </c>
      <c r="Z155" s="63">
        <f t="shared" si="32"/>
        <v>-0.94288403077232352</v>
      </c>
      <c r="AA155" s="63">
        <f t="shared" si="33"/>
        <v>0.56654188240105985</v>
      </c>
      <c r="AB155" s="63">
        <f t="shared" si="34"/>
        <v>-1.0286007608425347</v>
      </c>
      <c r="AC155" s="63">
        <f t="shared" si="35"/>
        <v>0.61804568989206521</v>
      </c>
      <c r="AD155" s="60"/>
      <c r="AE155" s="245"/>
      <c r="AF155" s="60"/>
      <c r="AG155" s="60"/>
      <c r="AH155" s="60"/>
      <c r="AI155" s="60"/>
    </row>
    <row r="156" spans="19:35">
      <c r="S156" s="187">
        <f t="shared" si="36"/>
        <v>150</v>
      </c>
      <c r="T156" s="63">
        <f t="shared" si="26"/>
        <v>-0.69282032302755103</v>
      </c>
      <c r="U156" s="63">
        <f t="shared" si="27"/>
        <v>0.39999999999999997</v>
      </c>
      <c r="V156" s="63">
        <f t="shared" si="28"/>
        <v>-0.77942286340599487</v>
      </c>
      <c r="W156" s="63">
        <f t="shared" si="29"/>
        <v>0.44999999999999996</v>
      </c>
      <c r="X156" s="63">
        <f t="shared" si="30"/>
        <v>-0.86602540378443871</v>
      </c>
      <c r="Y156" s="63">
        <f t="shared" si="31"/>
        <v>0.49999999999999994</v>
      </c>
      <c r="Z156" s="63">
        <f t="shared" si="32"/>
        <v>-0.95262794416288266</v>
      </c>
      <c r="AA156" s="63">
        <f t="shared" si="33"/>
        <v>0.54999999999999993</v>
      </c>
      <c r="AB156" s="63">
        <f t="shared" si="34"/>
        <v>-1.0392304845413265</v>
      </c>
      <c r="AC156" s="63">
        <f t="shared" si="35"/>
        <v>0.59999999999999987</v>
      </c>
      <c r="AD156" s="60"/>
      <c r="AE156" s="245"/>
      <c r="AF156" s="60"/>
      <c r="AG156" s="60"/>
      <c r="AH156" s="60"/>
      <c r="AI156" s="60"/>
    </row>
    <row r="157" spans="19:35">
      <c r="S157" s="187">
        <f t="shared" si="36"/>
        <v>151</v>
      </c>
      <c r="T157" s="63">
        <f t="shared" si="26"/>
        <v>-0.69969576571151659</v>
      </c>
      <c r="U157" s="63">
        <f t="shared" si="27"/>
        <v>0.38784769619706977</v>
      </c>
      <c r="V157" s="63">
        <f t="shared" si="28"/>
        <v>-0.78715773642545617</v>
      </c>
      <c r="W157" s="63">
        <f t="shared" si="29"/>
        <v>0.43632865822170347</v>
      </c>
      <c r="X157" s="63">
        <f t="shared" si="30"/>
        <v>-0.87461970713939574</v>
      </c>
      <c r="Y157" s="63">
        <f t="shared" si="31"/>
        <v>0.48480962024633717</v>
      </c>
      <c r="Z157" s="63">
        <f t="shared" si="32"/>
        <v>-0.96208167785333543</v>
      </c>
      <c r="AA157" s="63">
        <f t="shared" si="33"/>
        <v>0.53329058227097093</v>
      </c>
      <c r="AB157" s="63">
        <f t="shared" si="34"/>
        <v>-1.0495436485672749</v>
      </c>
      <c r="AC157" s="63">
        <f t="shared" si="35"/>
        <v>0.58177154429560463</v>
      </c>
      <c r="AD157" s="60"/>
      <c r="AE157" s="245"/>
      <c r="AF157" s="60"/>
      <c r="AG157" s="60"/>
      <c r="AH157" s="60"/>
      <c r="AI157" s="60"/>
    </row>
    <row r="158" spans="19:35">
      <c r="S158" s="187">
        <f t="shared" si="36"/>
        <v>152</v>
      </c>
      <c r="T158" s="63">
        <f t="shared" si="26"/>
        <v>-0.70635807428714148</v>
      </c>
      <c r="U158" s="63">
        <f t="shared" si="27"/>
        <v>0.37557725022871291</v>
      </c>
      <c r="V158" s="63">
        <f t="shared" si="28"/>
        <v>-0.79465283357303407</v>
      </c>
      <c r="W158" s="63">
        <f t="shared" si="29"/>
        <v>0.422524406507302</v>
      </c>
      <c r="X158" s="63">
        <f t="shared" si="30"/>
        <v>-0.88294759285892677</v>
      </c>
      <c r="Y158" s="63">
        <f t="shared" si="31"/>
        <v>0.46947156278589108</v>
      </c>
      <c r="Z158" s="63">
        <f t="shared" si="32"/>
        <v>-0.97124235214481958</v>
      </c>
      <c r="AA158" s="63">
        <f t="shared" si="33"/>
        <v>0.51641871906448023</v>
      </c>
      <c r="AB158" s="63">
        <f t="shared" si="34"/>
        <v>-1.0595371114307122</v>
      </c>
      <c r="AC158" s="63">
        <f t="shared" si="35"/>
        <v>0.56336587534306926</v>
      </c>
      <c r="AD158" s="60"/>
      <c r="AE158" s="245"/>
      <c r="AF158" s="60"/>
      <c r="AG158" s="60"/>
      <c r="AH158" s="60"/>
      <c r="AI158" s="60"/>
    </row>
    <row r="159" spans="19:35">
      <c r="S159" s="187">
        <f t="shared" si="36"/>
        <v>153</v>
      </c>
      <c r="T159" s="63">
        <f t="shared" si="26"/>
        <v>-0.7128052193506943</v>
      </c>
      <c r="U159" s="63">
        <f t="shared" si="27"/>
        <v>0.36319239979163753</v>
      </c>
      <c r="V159" s="63">
        <f t="shared" si="28"/>
        <v>-0.80190587176953099</v>
      </c>
      <c r="W159" s="63">
        <f t="shared" si="29"/>
        <v>0.4085914497655922</v>
      </c>
      <c r="X159" s="63">
        <f t="shared" si="30"/>
        <v>-0.89100652418836779</v>
      </c>
      <c r="Y159" s="63">
        <f t="shared" si="31"/>
        <v>0.45399049973954686</v>
      </c>
      <c r="Z159" s="63">
        <f t="shared" si="32"/>
        <v>-0.9801071766072047</v>
      </c>
      <c r="AA159" s="63">
        <f t="shared" si="33"/>
        <v>0.49938954971350158</v>
      </c>
      <c r="AB159" s="63">
        <f t="shared" si="34"/>
        <v>-1.0692078290260414</v>
      </c>
      <c r="AC159" s="63">
        <f t="shared" si="35"/>
        <v>0.54478859968745619</v>
      </c>
      <c r="AD159" s="60"/>
      <c r="AE159" s="245"/>
      <c r="AF159" s="60"/>
      <c r="AG159" s="60"/>
      <c r="AH159" s="60"/>
      <c r="AI159" s="60"/>
    </row>
    <row r="160" spans="19:35">
      <c r="S160" s="187">
        <f t="shared" si="36"/>
        <v>154</v>
      </c>
      <c r="T160" s="63">
        <f t="shared" si="26"/>
        <v>-0.7190352370393337</v>
      </c>
      <c r="U160" s="63">
        <f t="shared" si="27"/>
        <v>0.35069691743126186</v>
      </c>
      <c r="V160" s="63">
        <f t="shared" si="28"/>
        <v>-0.80891464166925031</v>
      </c>
      <c r="W160" s="63">
        <f t="shared" si="29"/>
        <v>0.39453403211016957</v>
      </c>
      <c r="X160" s="63">
        <f t="shared" si="30"/>
        <v>-0.89879404629916704</v>
      </c>
      <c r="Y160" s="63">
        <f t="shared" si="31"/>
        <v>0.43837114678907729</v>
      </c>
      <c r="Z160" s="63">
        <f t="shared" si="32"/>
        <v>-0.98867345092908387</v>
      </c>
      <c r="AA160" s="63">
        <f t="shared" si="33"/>
        <v>0.48220826146798507</v>
      </c>
      <c r="AB160" s="63">
        <f t="shared" si="34"/>
        <v>-1.0785528555590005</v>
      </c>
      <c r="AC160" s="63">
        <f t="shared" si="35"/>
        <v>0.52604537614689273</v>
      </c>
      <c r="AD160" s="60"/>
      <c r="AE160" s="245"/>
      <c r="AF160" s="60"/>
      <c r="AG160" s="60"/>
      <c r="AH160" s="60"/>
      <c r="AI160" s="60"/>
    </row>
    <row r="161" spans="19:35">
      <c r="S161" s="187">
        <f t="shared" si="36"/>
        <v>155</v>
      </c>
      <c r="T161" s="63">
        <f t="shared" si="26"/>
        <v>-0.72504622962931997</v>
      </c>
      <c r="U161" s="63">
        <f t="shared" si="27"/>
        <v>0.33809460939255964</v>
      </c>
      <c r="V161" s="63">
        <f t="shared" si="28"/>
        <v>-0.81567700833298495</v>
      </c>
      <c r="W161" s="63">
        <f t="shared" si="29"/>
        <v>0.38035643556662957</v>
      </c>
      <c r="X161" s="63">
        <f t="shared" si="30"/>
        <v>-0.90630778703664994</v>
      </c>
      <c r="Y161" s="63">
        <f t="shared" si="31"/>
        <v>0.4226182617406995</v>
      </c>
      <c r="Z161" s="63">
        <f t="shared" si="32"/>
        <v>-0.99693856574031503</v>
      </c>
      <c r="AA161" s="63">
        <f t="shared" si="33"/>
        <v>0.46488008791476948</v>
      </c>
      <c r="AB161" s="63">
        <f t="shared" si="34"/>
        <v>-1.0875693444439798</v>
      </c>
      <c r="AC161" s="63">
        <f t="shared" si="35"/>
        <v>0.50714191408883935</v>
      </c>
      <c r="AD161" s="60"/>
      <c r="AE161" s="245"/>
      <c r="AF161" s="60"/>
      <c r="AG161" s="60"/>
      <c r="AH161" s="60"/>
      <c r="AI161" s="60"/>
    </row>
    <row r="162" spans="19:35">
      <c r="S162" s="187">
        <f t="shared" si="36"/>
        <v>156</v>
      </c>
      <c r="T162" s="63">
        <f t="shared" si="26"/>
        <v>-0.73083636611408065</v>
      </c>
      <c r="U162" s="63">
        <f t="shared" si="27"/>
        <v>0.32538931446064034</v>
      </c>
      <c r="V162" s="63">
        <f t="shared" si="28"/>
        <v>-0.8221909118783407</v>
      </c>
      <c r="W162" s="63">
        <f t="shared" si="29"/>
        <v>0.36606297876822042</v>
      </c>
      <c r="X162" s="63">
        <f t="shared" si="30"/>
        <v>-0.91354545764260076</v>
      </c>
      <c r="Y162" s="63">
        <f t="shared" si="31"/>
        <v>0.40673664307580043</v>
      </c>
      <c r="Z162" s="63">
        <f t="shared" si="32"/>
        <v>-1.0049000034068609</v>
      </c>
      <c r="AA162" s="63">
        <f t="shared" si="33"/>
        <v>0.4474103073833805</v>
      </c>
      <c r="AB162" s="63">
        <f t="shared" si="34"/>
        <v>-1.0962545491711209</v>
      </c>
      <c r="AC162" s="63">
        <f t="shared" si="35"/>
        <v>0.48808397169096052</v>
      </c>
      <c r="AD162" s="60"/>
      <c r="AE162" s="245"/>
      <c r="AF162" s="60"/>
      <c r="AG162" s="60"/>
      <c r="AH162" s="60"/>
      <c r="AI162" s="60"/>
    </row>
    <row r="163" spans="19:35">
      <c r="S163" s="187">
        <f t="shared" si="36"/>
        <v>157</v>
      </c>
      <c r="T163" s="63">
        <f t="shared" si="26"/>
        <v>-0.73640388276195212</v>
      </c>
      <c r="U163" s="63">
        <f t="shared" si="27"/>
        <v>0.31258490279141937</v>
      </c>
      <c r="V163" s="63">
        <f t="shared" si="28"/>
        <v>-0.82845436810719619</v>
      </c>
      <c r="W163" s="63">
        <f t="shared" si="29"/>
        <v>0.35165801564034677</v>
      </c>
      <c r="X163" s="63">
        <f t="shared" si="30"/>
        <v>-0.92050485345244015</v>
      </c>
      <c r="Y163" s="63">
        <f t="shared" si="31"/>
        <v>0.39073112848927416</v>
      </c>
      <c r="Z163" s="63">
        <f t="shared" si="32"/>
        <v>-1.0125553387976842</v>
      </c>
      <c r="AA163" s="63">
        <f t="shared" si="33"/>
        <v>0.42980424133820161</v>
      </c>
      <c r="AB163" s="63">
        <f t="shared" si="34"/>
        <v>-1.1046058241429282</v>
      </c>
      <c r="AC163" s="63">
        <f t="shared" si="35"/>
        <v>0.46887735418712895</v>
      </c>
      <c r="AD163" s="60"/>
      <c r="AE163" s="245"/>
      <c r="AF163" s="60"/>
      <c r="AG163" s="60"/>
      <c r="AH163" s="60"/>
      <c r="AI163" s="60"/>
    </row>
    <row r="164" spans="19:35">
      <c r="S164" s="187">
        <f t="shared" si="36"/>
        <v>158</v>
      </c>
      <c r="T164" s="63">
        <f t="shared" si="26"/>
        <v>-0.7417470836534299</v>
      </c>
      <c r="U164" s="63">
        <f t="shared" si="27"/>
        <v>0.29968527473272982</v>
      </c>
      <c r="V164" s="63">
        <f t="shared" si="28"/>
        <v>-0.83446546911010855</v>
      </c>
      <c r="W164" s="63">
        <f t="shared" si="29"/>
        <v>0.33714593407432103</v>
      </c>
      <c r="X164" s="63">
        <f t="shared" si="30"/>
        <v>-0.92718385456678731</v>
      </c>
      <c r="Y164" s="63">
        <f t="shared" si="31"/>
        <v>0.37460659341591224</v>
      </c>
      <c r="Z164" s="63">
        <f t="shared" si="32"/>
        <v>-1.0199022400234661</v>
      </c>
      <c r="AA164" s="63">
        <f t="shared" si="33"/>
        <v>0.4120672527575035</v>
      </c>
      <c r="AB164" s="63">
        <f t="shared" si="34"/>
        <v>-1.1126206254801447</v>
      </c>
      <c r="AC164" s="63">
        <f t="shared" si="35"/>
        <v>0.44952791209909465</v>
      </c>
      <c r="AD164" s="60"/>
      <c r="AE164" s="245"/>
      <c r="AF164" s="60"/>
      <c r="AG164" s="60"/>
      <c r="AH164" s="60"/>
      <c r="AI164" s="60"/>
    </row>
    <row r="165" spans="19:35">
      <c r="S165" s="187">
        <f t="shared" si="36"/>
        <v>159</v>
      </c>
      <c r="T165" s="63">
        <f t="shared" si="26"/>
        <v>-0.74686434119776146</v>
      </c>
      <c r="U165" s="63">
        <f t="shared" si="27"/>
        <v>0.28669435963624018</v>
      </c>
      <c r="V165" s="63">
        <f t="shared" si="28"/>
        <v>-0.8402223838474816</v>
      </c>
      <c r="W165" s="63">
        <f t="shared" si="29"/>
        <v>0.3225311545907702</v>
      </c>
      <c r="X165" s="63">
        <f t="shared" si="30"/>
        <v>-0.93358042649720174</v>
      </c>
      <c r="Y165" s="63">
        <f t="shared" si="31"/>
        <v>0.35836794954530021</v>
      </c>
      <c r="Z165" s="63">
        <f t="shared" si="32"/>
        <v>-1.0269384691469221</v>
      </c>
      <c r="AA165" s="63">
        <f t="shared" si="33"/>
        <v>0.39420474449983028</v>
      </c>
      <c r="AB165" s="63">
        <f t="shared" si="34"/>
        <v>-1.1202965117966421</v>
      </c>
      <c r="AC165" s="63">
        <f t="shared" si="35"/>
        <v>0.43004153945436024</v>
      </c>
      <c r="AD165" s="60"/>
      <c r="AE165" s="245"/>
      <c r="AF165" s="60"/>
      <c r="AG165" s="60"/>
      <c r="AH165" s="60"/>
      <c r="AI165" s="60"/>
    </row>
    <row r="166" spans="19:35">
      <c r="S166" s="187">
        <f t="shared" si="36"/>
        <v>160</v>
      </c>
      <c r="T166" s="63">
        <f t="shared" si="26"/>
        <v>-0.75175409662872672</v>
      </c>
      <c r="U166" s="63">
        <f t="shared" si="27"/>
        <v>0.27361611466053509</v>
      </c>
      <c r="V166" s="63">
        <f t="shared" si="28"/>
        <v>-0.84572335870731752</v>
      </c>
      <c r="W166" s="63">
        <f t="shared" si="29"/>
        <v>0.30781812899310201</v>
      </c>
      <c r="X166" s="63">
        <f t="shared" si="30"/>
        <v>-0.93969262078590832</v>
      </c>
      <c r="Y166" s="63">
        <f t="shared" si="31"/>
        <v>0.34202014332566888</v>
      </c>
      <c r="Z166" s="63">
        <f t="shared" si="32"/>
        <v>-1.0336618828644992</v>
      </c>
      <c r="AA166" s="63">
        <f t="shared" si="33"/>
        <v>0.3762221576582358</v>
      </c>
      <c r="AB166" s="63">
        <f t="shared" si="34"/>
        <v>-1.12763114494309</v>
      </c>
      <c r="AC166" s="63">
        <f t="shared" si="35"/>
        <v>0.41042417199080267</v>
      </c>
      <c r="AD166" s="60"/>
      <c r="AE166" s="245"/>
      <c r="AF166" s="60"/>
      <c r="AG166" s="60"/>
      <c r="AH166" s="60"/>
      <c r="AI166" s="60"/>
    </row>
    <row r="167" spans="19:35">
      <c r="S167" s="187">
        <f t="shared" si="36"/>
        <v>161</v>
      </c>
      <c r="T167" s="63">
        <f t="shared" si="26"/>
        <v>-0.75641486047945339</v>
      </c>
      <c r="U167" s="63">
        <f t="shared" si="27"/>
        <v>0.26045452356572563</v>
      </c>
      <c r="V167" s="63">
        <f t="shared" si="28"/>
        <v>-0.85096671803938506</v>
      </c>
      <c r="W167" s="63">
        <f t="shared" si="29"/>
        <v>0.29301133901144133</v>
      </c>
      <c r="X167" s="63">
        <f t="shared" si="30"/>
        <v>-0.94551857559931674</v>
      </c>
      <c r="Y167" s="63">
        <f t="shared" si="31"/>
        <v>0.32556815445715703</v>
      </c>
      <c r="Z167" s="63">
        <f t="shared" si="32"/>
        <v>-1.0400704331592485</v>
      </c>
      <c r="AA167" s="63">
        <f t="shared" si="33"/>
        <v>0.35812496990287279</v>
      </c>
      <c r="AB167" s="63">
        <f t="shared" si="34"/>
        <v>-1.1346222907191801</v>
      </c>
      <c r="AC167" s="63">
        <f t="shared" si="35"/>
        <v>0.39068178534858844</v>
      </c>
      <c r="AD167" s="60"/>
      <c r="AE167" s="245"/>
      <c r="AF167" s="60"/>
      <c r="AG167" s="60"/>
      <c r="AH167" s="60"/>
      <c r="AI167" s="60"/>
    </row>
    <row r="168" spans="19:35">
      <c r="S168" s="187">
        <f t="shared" si="36"/>
        <v>162</v>
      </c>
      <c r="T168" s="63">
        <f t="shared" si="26"/>
        <v>-0.76084521303612285</v>
      </c>
      <c r="U168" s="63">
        <f t="shared" si="27"/>
        <v>0.24721359549995803</v>
      </c>
      <c r="V168" s="63">
        <f t="shared" si="28"/>
        <v>-0.85595086466563819</v>
      </c>
      <c r="W168" s="63">
        <f t="shared" si="29"/>
        <v>0.27811529493745274</v>
      </c>
      <c r="X168" s="63">
        <f t="shared" si="30"/>
        <v>-0.95105651629515353</v>
      </c>
      <c r="Y168" s="63">
        <f t="shared" si="31"/>
        <v>0.30901699437494751</v>
      </c>
      <c r="Z168" s="63">
        <f t="shared" si="32"/>
        <v>-1.0461621679246689</v>
      </c>
      <c r="AA168" s="63">
        <f t="shared" si="33"/>
        <v>0.33991869381244227</v>
      </c>
      <c r="AB168" s="63">
        <f t="shared" si="34"/>
        <v>-1.1412678195541841</v>
      </c>
      <c r="AC168" s="63">
        <f t="shared" si="35"/>
        <v>0.37082039324993699</v>
      </c>
      <c r="AD168" s="60"/>
      <c r="AE168" s="245"/>
      <c r="AF168" s="60"/>
      <c r="AG168" s="60"/>
      <c r="AH168" s="60"/>
      <c r="AI168" s="60"/>
    </row>
    <row r="169" spans="19:35">
      <c r="S169" s="187">
        <f t="shared" si="36"/>
        <v>163</v>
      </c>
      <c r="T169" s="63">
        <f t="shared" si="26"/>
        <v>-0.76504380477042844</v>
      </c>
      <c r="U169" s="63">
        <f t="shared" si="27"/>
        <v>0.23389736377818965</v>
      </c>
      <c r="V169" s="63">
        <f t="shared" si="28"/>
        <v>-0.86067428036673188</v>
      </c>
      <c r="W169" s="63">
        <f t="shared" si="29"/>
        <v>0.26313453425046335</v>
      </c>
      <c r="X169" s="63">
        <f t="shared" si="30"/>
        <v>-0.95630475596303544</v>
      </c>
      <c r="Y169" s="63">
        <f t="shared" si="31"/>
        <v>0.29237170472273705</v>
      </c>
      <c r="Z169" s="63">
        <f t="shared" si="32"/>
        <v>-1.0519352315593391</v>
      </c>
      <c r="AA169" s="63">
        <f t="shared" si="33"/>
        <v>0.3216088751950108</v>
      </c>
      <c r="AB169" s="63">
        <f t="shared" si="34"/>
        <v>-1.1475657071556424</v>
      </c>
      <c r="AC169" s="63">
        <f t="shared" si="35"/>
        <v>0.35084604566728445</v>
      </c>
      <c r="AD169" s="60"/>
      <c r="AE169" s="245"/>
      <c r="AF169" s="60"/>
      <c r="AG169" s="60"/>
      <c r="AH169" s="60"/>
      <c r="AI169" s="60"/>
    </row>
    <row r="170" spans="19:35">
      <c r="S170" s="187">
        <f t="shared" si="36"/>
        <v>164</v>
      </c>
      <c r="T170" s="63">
        <f t="shared" si="26"/>
        <v>-0.76900935675065496</v>
      </c>
      <c r="U170" s="63">
        <f t="shared" si="27"/>
        <v>0.22050988465359975</v>
      </c>
      <c r="V170" s="63">
        <f t="shared" si="28"/>
        <v>-0.86513552634448687</v>
      </c>
      <c r="W170" s="63">
        <f t="shared" si="29"/>
        <v>0.24807362023529969</v>
      </c>
      <c r="X170" s="63">
        <f t="shared" si="30"/>
        <v>-0.96126169593831867</v>
      </c>
      <c r="Y170" s="63">
        <f t="shared" si="31"/>
        <v>0.27563735581699966</v>
      </c>
      <c r="Z170" s="63">
        <f t="shared" si="32"/>
        <v>-1.0573878655321507</v>
      </c>
      <c r="AA170" s="63">
        <f t="shared" si="33"/>
        <v>0.30320109139869966</v>
      </c>
      <c r="AB170" s="63">
        <f t="shared" si="34"/>
        <v>-1.1535140351259823</v>
      </c>
      <c r="AC170" s="63">
        <f t="shared" si="35"/>
        <v>0.33076482698039961</v>
      </c>
      <c r="AD170" s="60"/>
      <c r="AE170" s="245"/>
      <c r="AF170" s="60"/>
      <c r="AG170" s="60"/>
      <c r="AH170" s="60"/>
      <c r="AI170" s="60"/>
    </row>
    <row r="171" spans="19:35">
      <c r="S171" s="187">
        <f t="shared" si="36"/>
        <v>165</v>
      </c>
      <c r="T171" s="63">
        <f t="shared" si="26"/>
        <v>-0.77274066103125461</v>
      </c>
      <c r="U171" s="63">
        <f t="shared" si="27"/>
        <v>0.20705523608201681</v>
      </c>
      <c r="V171" s="63">
        <f t="shared" si="28"/>
        <v>-0.8693332436601614</v>
      </c>
      <c r="W171" s="63">
        <f t="shared" si="29"/>
        <v>0.23293714059226892</v>
      </c>
      <c r="X171" s="63">
        <f t="shared" si="30"/>
        <v>-0.9659258262890682</v>
      </c>
      <c r="Y171" s="63">
        <f t="shared" si="31"/>
        <v>0.25881904510252102</v>
      </c>
      <c r="Z171" s="63">
        <f t="shared" si="32"/>
        <v>-1.0625184089179751</v>
      </c>
      <c r="AA171" s="63">
        <f t="shared" si="33"/>
        <v>0.28470094961277315</v>
      </c>
      <c r="AB171" s="63">
        <f t="shared" si="34"/>
        <v>-1.1591109915468818</v>
      </c>
      <c r="AC171" s="63">
        <f t="shared" si="35"/>
        <v>0.31058285412302522</v>
      </c>
      <c r="AD171" s="60"/>
      <c r="AE171" s="245"/>
      <c r="AF171" s="60"/>
      <c r="AG171" s="60"/>
      <c r="AH171" s="60"/>
      <c r="AI171" s="60"/>
    </row>
    <row r="172" spans="19:35">
      <c r="S172" s="187">
        <f t="shared" si="36"/>
        <v>166</v>
      </c>
      <c r="T172" s="63">
        <f t="shared" si="26"/>
        <v>-0.77623658102079718</v>
      </c>
      <c r="U172" s="63">
        <f t="shared" si="27"/>
        <v>0.19353751647973419</v>
      </c>
      <c r="V172" s="63">
        <f t="shared" si="28"/>
        <v>-0.87326615364839688</v>
      </c>
      <c r="W172" s="63">
        <f t="shared" si="29"/>
        <v>0.21772970603970096</v>
      </c>
      <c r="X172" s="63">
        <f t="shared" si="30"/>
        <v>-0.97029572627599647</v>
      </c>
      <c r="Y172" s="63">
        <f t="shared" si="31"/>
        <v>0.24192189559966773</v>
      </c>
      <c r="Z172" s="63">
        <f t="shared" si="32"/>
        <v>-1.0673252989035962</v>
      </c>
      <c r="AA172" s="63">
        <f t="shared" si="33"/>
        <v>0.26611408515963453</v>
      </c>
      <c r="AB172" s="63">
        <f t="shared" si="34"/>
        <v>-1.1643548715311958</v>
      </c>
      <c r="AC172" s="63">
        <f t="shared" si="35"/>
        <v>0.29030627471960124</v>
      </c>
      <c r="AD172" s="60"/>
      <c r="AE172" s="245"/>
      <c r="AF172" s="60"/>
      <c r="AG172" s="60"/>
      <c r="AH172" s="60"/>
      <c r="AI172" s="60"/>
    </row>
    <row r="173" spans="19:35">
      <c r="S173" s="187">
        <f t="shared" si="36"/>
        <v>167</v>
      </c>
      <c r="T173" s="63">
        <f t="shared" si="26"/>
        <v>-0.77949605182818826</v>
      </c>
      <c r="U173" s="63">
        <f t="shared" si="27"/>
        <v>0.17996084347509184</v>
      </c>
      <c r="V173" s="63">
        <f t="shared" si="28"/>
        <v>-0.87693305830671175</v>
      </c>
      <c r="W173" s="63">
        <f t="shared" si="29"/>
        <v>0.20245594890947829</v>
      </c>
      <c r="X173" s="63">
        <f t="shared" si="30"/>
        <v>-0.97437006478523525</v>
      </c>
      <c r="Y173" s="63">
        <f t="shared" si="31"/>
        <v>0.22495105434386478</v>
      </c>
      <c r="Z173" s="63">
        <f t="shared" si="32"/>
        <v>-1.0718070712637588</v>
      </c>
      <c r="AA173" s="63">
        <f t="shared" si="33"/>
        <v>0.24744615977825127</v>
      </c>
      <c r="AB173" s="63">
        <f t="shared" si="34"/>
        <v>-1.1692440777422823</v>
      </c>
      <c r="AC173" s="63">
        <f t="shared" si="35"/>
        <v>0.26994126521263773</v>
      </c>
      <c r="AD173" s="60"/>
      <c r="AE173" s="245"/>
      <c r="AF173" s="60"/>
      <c r="AG173" s="60"/>
      <c r="AH173" s="60"/>
      <c r="AI173" s="60"/>
    </row>
    <row r="174" spans="19:35">
      <c r="S174" s="187">
        <f t="shared" si="36"/>
        <v>168</v>
      </c>
      <c r="T174" s="63">
        <f t="shared" si="26"/>
        <v>-0.78251808058704464</v>
      </c>
      <c r="U174" s="63">
        <f t="shared" si="27"/>
        <v>0.16632935265420745</v>
      </c>
      <c r="V174" s="63">
        <f t="shared" si="28"/>
        <v>-0.88033284066042516</v>
      </c>
      <c r="W174" s="63">
        <f t="shared" si="29"/>
        <v>0.1871205217359834</v>
      </c>
      <c r="X174" s="63">
        <f t="shared" si="30"/>
        <v>-0.97814760073380569</v>
      </c>
      <c r="Y174" s="63">
        <f t="shared" si="31"/>
        <v>0.20791169081775931</v>
      </c>
      <c r="Z174" s="63">
        <f t="shared" si="32"/>
        <v>-1.0759623608071864</v>
      </c>
      <c r="AA174" s="63">
        <f t="shared" si="33"/>
        <v>0.22870285989953526</v>
      </c>
      <c r="AB174" s="63">
        <f t="shared" si="34"/>
        <v>-1.1737771208805667</v>
      </c>
      <c r="AC174" s="63">
        <f t="shared" si="35"/>
        <v>0.24949402898131118</v>
      </c>
      <c r="AD174" s="60"/>
      <c r="AE174" s="245"/>
      <c r="AF174" s="60"/>
      <c r="AG174" s="60"/>
      <c r="AH174" s="60"/>
      <c r="AI174" s="60"/>
    </row>
    <row r="175" spans="19:35">
      <c r="S175" s="187">
        <f t="shared" si="36"/>
        <v>169</v>
      </c>
      <c r="T175" s="63">
        <f t="shared" si="26"/>
        <v>-0.78530174675813125</v>
      </c>
      <c r="U175" s="63">
        <f t="shared" si="27"/>
        <v>0.15264719630123599</v>
      </c>
      <c r="V175" s="63">
        <f t="shared" si="28"/>
        <v>-0.88346446510289756</v>
      </c>
      <c r="W175" s="63">
        <f t="shared" si="29"/>
        <v>0.17172809583889048</v>
      </c>
      <c r="X175" s="63">
        <f t="shared" si="30"/>
        <v>-0.98162718344766398</v>
      </c>
      <c r="Y175" s="63">
        <f t="shared" si="31"/>
        <v>0.19080899537654497</v>
      </c>
      <c r="Z175" s="63">
        <f t="shared" si="32"/>
        <v>-1.0797899017924304</v>
      </c>
      <c r="AA175" s="63">
        <f t="shared" si="33"/>
        <v>0.20988989491419949</v>
      </c>
      <c r="AB175" s="63">
        <f t="shared" si="34"/>
        <v>-1.1779526201371968</v>
      </c>
      <c r="AC175" s="63">
        <f t="shared" si="35"/>
        <v>0.22897079445185395</v>
      </c>
      <c r="AD175" s="60"/>
      <c r="AE175" s="245"/>
      <c r="AF175" s="60"/>
      <c r="AG175" s="60"/>
      <c r="AH175" s="60"/>
      <c r="AI175" s="60"/>
    </row>
    <row r="176" spans="19:35">
      <c r="S176" s="187">
        <f t="shared" si="36"/>
        <v>170</v>
      </c>
      <c r="T176" s="63">
        <f t="shared" si="26"/>
        <v>-0.78784620240976644</v>
      </c>
      <c r="U176" s="63">
        <f t="shared" si="27"/>
        <v>0.13891854213354424</v>
      </c>
      <c r="V176" s="63">
        <f t="shared" si="28"/>
        <v>-0.88632697771098723</v>
      </c>
      <c r="W176" s="63">
        <f t="shared" si="29"/>
        <v>0.15628335990023726</v>
      </c>
      <c r="X176" s="63">
        <f t="shared" si="30"/>
        <v>-0.98480775301220802</v>
      </c>
      <c r="Y176" s="63">
        <f t="shared" si="31"/>
        <v>0.17364817766693028</v>
      </c>
      <c r="Z176" s="63">
        <f t="shared" si="32"/>
        <v>-1.0832885283134288</v>
      </c>
      <c r="AA176" s="63">
        <f t="shared" si="33"/>
        <v>0.19101299543362332</v>
      </c>
      <c r="AB176" s="63">
        <f t="shared" si="34"/>
        <v>-1.1817693036146495</v>
      </c>
      <c r="AC176" s="63">
        <f t="shared" si="35"/>
        <v>0.20837781320031631</v>
      </c>
      <c r="AD176" s="60"/>
      <c r="AE176" s="245"/>
      <c r="AF176" s="60"/>
      <c r="AG176" s="60"/>
      <c r="AH176" s="60"/>
      <c r="AI176" s="60"/>
    </row>
    <row r="177" spans="19:35">
      <c r="S177" s="187">
        <f t="shared" si="36"/>
        <v>171</v>
      </c>
      <c r="T177" s="63">
        <f t="shared" si="26"/>
        <v>-0.79015067247611015</v>
      </c>
      <c r="U177" s="63">
        <f t="shared" si="27"/>
        <v>0.1251475720321848</v>
      </c>
      <c r="V177" s="63">
        <f t="shared" si="28"/>
        <v>-0.8889195065356239</v>
      </c>
      <c r="W177" s="63">
        <f t="shared" si="29"/>
        <v>0.14079101853620787</v>
      </c>
      <c r="X177" s="63">
        <f t="shared" si="30"/>
        <v>-0.98768834059513766</v>
      </c>
      <c r="Y177" s="63">
        <f t="shared" si="31"/>
        <v>0.15643446504023098</v>
      </c>
      <c r="Z177" s="63">
        <f t="shared" si="32"/>
        <v>-1.0864571746546514</v>
      </c>
      <c r="AA177" s="63">
        <f t="shared" si="33"/>
        <v>0.17207791154425409</v>
      </c>
      <c r="AB177" s="63">
        <f t="shared" si="34"/>
        <v>-1.1852260087141651</v>
      </c>
      <c r="AC177" s="63">
        <f t="shared" si="35"/>
        <v>0.18772135804827716</v>
      </c>
      <c r="AD177" s="60"/>
      <c r="AE177" s="245"/>
      <c r="AF177" s="60"/>
      <c r="AG177" s="60"/>
      <c r="AH177" s="60"/>
      <c r="AI177" s="60"/>
    </row>
    <row r="178" spans="19:35">
      <c r="S178" s="187">
        <f t="shared" si="36"/>
        <v>172</v>
      </c>
      <c r="T178" s="63">
        <f t="shared" si="26"/>
        <v>-0.79221445499325627</v>
      </c>
      <c r="U178" s="63">
        <f t="shared" si="27"/>
        <v>0.1113384807680526</v>
      </c>
      <c r="V178" s="63">
        <f t="shared" si="28"/>
        <v>-0.89124126186741326</v>
      </c>
      <c r="W178" s="63">
        <f t="shared" si="29"/>
        <v>0.12525579086405916</v>
      </c>
      <c r="X178" s="63">
        <f t="shared" si="30"/>
        <v>-0.99026806874157025</v>
      </c>
      <c r="Y178" s="63">
        <f t="shared" si="31"/>
        <v>0.13917310096006574</v>
      </c>
      <c r="Z178" s="63">
        <f t="shared" si="32"/>
        <v>-1.0892948756157275</v>
      </c>
      <c r="AA178" s="63">
        <f t="shared" si="33"/>
        <v>0.15309041105607232</v>
      </c>
      <c r="AB178" s="63">
        <f t="shared" si="34"/>
        <v>-1.1883216824898843</v>
      </c>
      <c r="AC178" s="63">
        <f t="shared" si="35"/>
        <v>0.16700772115207888</v>
      </c>
      <c r="AD178" s="60"/>
      <c r="AE178" s="245"/>
      <c r="AF178" s="60"/>
      <c r="AG178" s="60"/>
      <c r="AH178" s="60"/>
      <c r="AI178" s="60"/>
    </row>
    <row r="179" spans="19:35">
      <c r="S179" s="187">
        <f t="shared" si="36"/>
        <v>173</v>
      </c>
      <c r="T179" s="63">
        <f t="shared" si="26"/>
        <v>-0.79403692131305759</v>
      </c>
      <c r="U179" s="63">
        <f t="shared" si="27"/>
        <v>9.7495474724118042E-2</v>
      </c>
      <c r="V179" s="63">
        <f t="shared" si="28"/>
        <v>-0.89329153647718984</v>
      </c>
      <c r="W179" s="63">
        <f t="shared" si="29"/>
        <v>0.10968240906463279</v>
      </c>
      <c r="X179" s="63">
        <f t="shared" si="30"/>
        <v>-0.99254615164132198</v>
      </c>
      <c r="Y179" s="63">
        <f t="shared" si="31"/>
        <v>0.12186934340514755</v>
      </c>
      <c r="Z179" s="63">
        <f t="shared" si="32"/>
        <v>-1.0918007668054543</v>
      </c>
      <c r="AA179" s="63">
        <f t="shared" si="33"/>
        <v>0.13405627774566231</v>
      </c>
      <c r="AB179" s="63">
        <f t="shared" si="34"/>
        <v>-1.1910553819695864</v>
      </c>
      <c r="AC179" s="63">
        <f t="shared" si="35"/>
        <v>0.14624321208617705</v>
      </c>
      <c r="AD179" s="60"/>
      <c r="AE179" s="245"/>
      <c r="AF179" s="60"/>
      <c r="AG179" s="60"/>
      <c r="AH179" s="60"/>
      <c r="AI179" s="60"/>
    </row>
    <row r="180" spans="19:35">
      <c r="S180" s="187">
        <f t="shared" si="36"/>
        <v>174</v>
      </c>
      <c r="T180" s="63">
        <f t="shared" si="26"/>
        <v>-0.79561751629461863</v>
      </c>
      <c r="U180" s="63">
        <f t="shared" si="27"/>
        <v>8.3622770614122988E-2</v>
      </c>
      <c r="V180" s="63">
        <f t="shared" si="28"/>
        <v>-0.89506970583144596</v>
      </c>
      <c r="W180" s="63">
        <f t="shared" si="29"/>
        <v>9.4075616940888368E-2</v>
      </c>
      <c r="X180" s="63">
        <f t="shared" si="30"/>
        <v>-0.99452189536827329</v>
      </c>
      <c r="Y180" s="63">
        <f t="shared" si="31"/>
        <v>0.10452846326765373</v>
      </c>
      <c r="Z180" s="63">
        <f t="shared" si="32"/>
        <v>-1.0939740849051007</v>
      </c>
      <c r="AA180" s="63">
        <f t="shared" si="33"/>
        <v>0.11498130959441911</v>
      </c>
      <c r="AB180" s="63">
        <f t="shared" si="34"/>
        <v>-1.1934262744419279</v>
      </c>
      <c r="AC180" s="63">
        <f t="shared" si="35"/>
        <v>0.12543415592118448</v>
      </c>
      <c r="AD180" s="60"/>
      <c r="AE180" s="245"/>
      <c r="AF180" s="60"/>
      <c r="AG180" s="60"/>
      <c r="AH180" s="60"/>
      <c r="AI180" s="60"/>
    </row>
    <row r="181" spans="19:35">
      <c r="S181" s="187">
        <f t="shared" si="36"/>
        <v>175</v>
      </c>
      <c r="T181" s="63">
        <f t="shared" si="26"/>
        <v>-0.7969557584733965</v>
      </c>
      <c r="U181" s="63">
        <f t="shared" si="27"/>
        <v>6.9724594198126918E-2</v>
      </c>
      <c r="V181" s="63">
        <f t="shared" si="28"/>
        <v>-0.89657522828257097</v>
      </c>
      <c r="W181" s="63">
        <f t="shared" si="29"/>
        <v>7.8440168472892771E-2</v>
      </c>
      <c r="X181" s="63">
        <f t="shared" si="30"/>
        <v>-0.99619469809174555</v>
      </c>
      <c r="Y181" s="63">
        <f t="shared" si="31"/>
        <v>8.7155742747658638E-2</v>
      </c>
      <c r="Z181" s="63">
        <f t="shared" si="32"/>
        <v>-1.0958141679009201</v>
      </c>
      <c r="AA181" s="63">
        <f t="shared" si="33"/>
        <v>9.5871317022424504E-2</v>
      </c>
      <c r="AB181" s="63">
        <f t="shared" si="34"/>
        <v>-1.1954336377100947</v>
      </c>
      <c r="AC181" s="63">
        <f t="shared" si="35"/>
        <v>0.10458689129719036</v>
      </c>
      <c r="AD181" s="60"/>
      <c r="AE181" s="245"/>
      <c r="AF181" s="60"/>
      <c r="AG181" s="60"/>
      <c r="AH181" s="60"/>
      <c r="AI181" s="60"/>
    </row>
    <row r="182" spans="19:35">
      <c r="S182" s="187">
        <f t="shared" si="36"/>
        <v>176</v>
      </c>
      <c r="T182" s="63">
        <f t="shared" si="26"/>
        <v>-0.79805124020785945</v>
      </c>
      <c r="U182" s="63">
        <f t="shared" si="27"/>
        <v>5.5805178995300422E-2</v>
      </c>
      <c r="V182" s="63">
        <f t="shared" si="28"/>
        <v>-0.89780764523384182</v>
      </c>
      <c r="W182" s="63">
        <f t="shared" si="29"/>
        <v>6.278082636971298E-2</v>
      </c>
      <c r="X182" s="63">
        <f t="shared" si="30"/>
        <v>-0.9975640502598242</v>
      </c>
      <c r="Y182" s="63">
        <f t="shared" si="31"/>
        <v>6.9756473744125524E-2</v>
      </c>
      <c r="Z182" s="63">
        <f t="shared" si="32"/>
        <v>-1.0973204552858067</v>
      </c>
      <c r="AA182" s="63">
        <f t="shared" si="33"/>
        <v>7.6732121118538082E-2</v>
      </c>
      <c r="AB182" s="63">
        <f t="shared" si="34"/>
        <v>-1.1970768603117889</v>
      </c>
      <c r="AC182" s="63">
        <f t="shared" si="35"/>
        <v>8.3707768492950627E-2</v>
      </c>
      <c r="AD182" s="60"/>
      <c r="AE182" s="245"/>
      <c r="AF182" s="60"/>
      <c r="AG182" s="60"/>
      <c r="AH182" s="60"/>
      <c r="AI182" s="60"/>
    </row>
    <row r="183" spans="19:35">
      <c r="S183" s="187">
        <f t="shared" si="36"/>
        <v>177</v>
      </c>
      <c r="T183" s="63">
        <f t="shared" si="26"/>
        <v>-0.79890362780365909</v>
      </c>
      <c r="U183" s="63">
        <f t="shared" si="27"/>
        <v>4.1868764994355046E-2</v>
      </c>
      <c r="V183" s="63">
        <f t="shared" si="28"/>
        <v>-0.89876658127911646</v>
      </c>
      <c r="W183" s="63">
        <f t="shared" si="29"/>
        <v>4.7102360618649426E-2</v>
      </c>
      <c r="X183" s="63">
        <f t="shared" si="30"/>
        <v>-0.99862953475457383</v>
      </c>
      <c r="Y183" s="63">
        <f t="shared" si="31"/>
        <v>5.2335956242943807E-2</v>
      </c>
      <c r="Z183" s="63">
        <f t="shared" si="32"/>
        <v>-1.0984924882300313</v>
      </c>
      <c r="AA183" s="63">
        <f t="shared" si="33"/>
        <v>5.7569551867238195E-2</v>
      </c>
      <c r="AB183" s="63">
        <f t="shared" si="34"/>
        <v>-1.1983554417054885</v>
      </c>
      <c r="AC183" s="63">
        <f t="shared" si="35"/>
        <v>6.2803147491532568E-2</v>
      </c>
      <c r="AD183" s="60"/>
      <c r="AE183" s="245"/>
      <c r="AF183" s="60"/>
      <c r="AG183" s="60"/>
      <c r="AH183" s="60"/>
      <c r="AI183" s="60"/>
    </row>
    <row r="184" spans="19:35">
      <c r="S184" s="187">
        <f t="shared" si="36"/>
        <v>178</v>
      </c>
      <c r="T184" s="63">
        <f t="shared" si="26"/>
        <v>-0.79951266161527668</v>
      </c>
      <c r="U184" s="63">
        <f t="shared" si="27"/>
        <v>2.7919597362000559E-2</v>
      </c>
      <c r="V184" s="63">
        <f t="shared" si="28"/>
        <v>-0.89945174431718622</v>
      </c>
      <c r="W184" s="63">
        <f t="shared" si="29"/>
        <v>3.1409547032250629E-2</v>
      </c>
      <c r="X184" s="63">
        <f t="shared" si="30"/>
        <v>-0.99939082701909576</v>
      </c>
      <c r="Y184" s="63">
        <f t="shared" si="31"/>
        <v>3.4899496702500699E-2</v>
      </c>
      <c r="Z184" s="63">
        <f t="shared" si="32"/>
        <v>-1.0993299097210054</v>
      </c>
      <c r="AA184" s="63">
        <f t="shared" si="33"/>
        <v>3.8389446372750768E-2</v>
      </c>
      <c r="AB184" s="63">
        <f t="shared" si="34"/>
        <v>-1.199268992422915</v>
      </c>
      <c r="AC184" s="63">
        <f t="shared" si="35"/>
        <v>4.1879396043000838E-2</v>
      </c>
      <c r="AD184" s="60"/>
      <c r="AE184" s="245"/>
      <c r="AF184" s="60"/>
      <c r="AG184" s="60"/>
      <c r="AH184" s="60"/>
      <c r="AI184" s="60"/>
    </row>
    <row r="185" spans="19:35">
      <c r="S185" s="187">
        <f t="shared" si="36"/>
        <v>179</v>
      </c>
      <c r="T185" s="63">
        <f t="shared" si="26"/>
        <v>-0.79987815612511304</v>
      </c>
      <c r="U185" s="63">
        <f t="shared" si="27"/>
        <v>1.3961925149826752E-2</v>
      </c>
      <c r="V185" s="63">
        <f t="shared" si="28"/>
        <v>-0.89986292564075221</v>
      </c>
      <c r="W185" s="63">
        <f t="shared" si="29"/>
        <v>1.5707165793555095E-2</v>
      </c>
      <c r="X185" s="63">
        <f t="shared" si="30"/>
        <v>-0.99984769515639127</v>
      </c>
      <c r="Y185" s="63">
        <f t="shared" si="31"/>
        <v>1.7452406437283439E-2</v>
      </c>
      <c r="Z185" s="63">
        <f t="shared" si="32"/>
        <v>-1.0998324646720306</v>
      </c>
      <c r="AA185" s="63">
        <f t="shared" si="33"/>
        <v>1.9197647081011786E-2</v>
      </c>
      <c r="AB185" s="63">
        <f t="shared" si="34"/>
        <v>-1.1998172341876694</v>
      </c>
      <c r="AC185" s="63">
        <f t="shared" si="35"/>
        <v>2.0942887724740126E-2</v>
      </c>
      <c r="AD185" s="60"/>
      <c r="AE185" s="245"/>
      <c r="AF185" s="60"/>
      <c r="AG185" s="60"/>
      <c r="AH185" s="60"/>
      <c r="AI185" s="60"/>
    </row>
    <row r="186" spans="19:35">
      <c r="S186" s="187">
        <f t="shared" si="36"/>
        <v>180</v>
      </c>
      <c r="T186" s="63">
        <f t="shared" si="26"/>
        <v>-0.8</v>
      </c>
      <c r="U186" s="63">
        <f t="shared" si="27"/>
        <v>9.8011876392689601E-17</v>
      </c>
      <c r="V186" s="63">
        <f t="shared" si="28"/>
        <v>-0.9</v>
      </c>
      <c r="W186" s="63">
        <f t="shared" si="29"/>
        <v>1.102633609417758E-16</v>
      </c>
      <c r="X186" s="63">
        <f t="shared" si="30"/>
        <v>-1</v>
      </c>
      <c r="Y186" s="63">
        <f t="shared" si="31"/>
        <v>1.22514845490862E-16</v>
      </c>
      <c r="Z186" s="63">
        <f t="shared" si="32"/>
        <v>-1.1000000000000001</v>
      </c>
      <c r="AA186" s="63">
        <f t="shared" si="33"/>
        <v>1.347663300399482E-16</v>
      </c>
      <c r="AB186" s="63">
        <f t="shared" si="34"/>
        <v>-1.2</v>
      </c>
      <c r="AC186" s="63">
        <f t="shared" si="35"/>
        <v>1.470178145890344E-16</v>
      </c>
      <c r="AD186" s="60"/>
      <c r="AE186" s="245"/>
      <c r="AF186" s="60"/>
      <c r="AG186" s="60"/>
      <c r="AH186" s="60"/>
      <c r="AI186" s="60"/>
    </row>
    <row r="187" spans="19:35">
      <c r="S187" s="187">
        <f t="shared" si="36"/>
        <v>181</v>
      </c>
      <c r="T187" s="63">
        <f t="shared" si="26"/>
        <v>-0.79987815612511304</v>
      </c>
      <c r="U187" s="63">
        <f t="shared" si="27"/>
        <v>-1.3961925149826554E-2</v>
      </c>
      <c r="V187" s="63">
        <f t="shared" si="28"/>
        <v>-0.89986292564075221</v>
      </c>
      <c r="W187" s="63">
        <f t="shared" si="29"/>
        <v>-1.5707165793554873E-2</v>
      </c>
      <c r="X187" s="63">
        <f t="shared" si="30"/>
        <v>-0.99984769515639127</v>
      </c>
      <c r="Y187" s="63">
        <f t="shared" si="31"/>
        <v>-1.7452406437283192E-2</v>
      </c>
      <c r="Z187" s="63">
        <f t="shared" si="32"/>
        <v>-1.0998324646720306</v>
      </c>
      <c r="AA187" s="63">
        <f t="shared" si="33"/>
        <v>-1.9197647081011512E-2</v>
      </c>
      <c r="AB187" s="63">
        <f t="shared" si="34"/>
        <v>-1.1998172341876694</v>
      </c>
      <c r="AC187" s="63">
        <f t="shared" si="35"/>
        <v>-2.0942887724739831E-2</v>
      </c>
      <c r="AD187" s="60"/>
      <c r="AE187" s="245"/>
      <c r="AF187" s="60"/>
      <c r="AG187" s="60"/>
      <c r="AH187" s="60"/>
      <c r="AI187" s="60"/>
    </row>
    <row r="188" spans="19:35">
      <c r="S188" s="187">
        <f t="shared" si="36"/>
        <v>182</v>
      </c>
      <c r="T188" s="63">
        <f t="shared" si="26"/>
        <v>-0.79951266161527668</v>
      </c>
      <c r="U188" s="63">
        <f t="shared" si="27"/>
        <v>-2.7919597362000722E-2</v>
      </c>
      <c r="V188" s="63">
        <f t="shared" si="28"/>
        <v>-0.89945174431718622</v>
      </c>
      <c r="W188" s="63">
        <f t="shared" si="29"/>
        <v>-3.1409547032250809E-2</v>
      </c>
      <c r="X188" s="63">
        <f t="shared" si="30"/>
        <v>-0.99939082701909576</v>
      </c>
      <c r="Y188" s="63">
        <f t="shared" si="31"/>
        <v>-3.48994967025009E-2</v>
      </c>
      <c r="Z188" s="63">
        <f t="shared" si="32"/>
        <v>-1.0993299097210054</v>
      </c>
      <c r="AA188" s="63">
        <f t="shared" si="33"/>
        <v>-3.838944637275099E-2</v>
      </c>
      <c r="AB188" s="63">
        <f t="shared" si="34"/>
        <v>-1.199268992422915</v>
      </c>
      <c r="AC188" s="63">
        <f t="shared" si="35"/>
        <v>-4.1879396043001081E-2</v>
      </c>
      <c r="AD188" s="60"/>
      <c r="AE188" s="245"/>
      <c r="AF188" s="60"/>
      <c r="AG188" s="60"/>
      <c r="AH188" s="60"/>
      <c r="AI188" s="60"/>
    </row>
    <row r="189" spans="19:35">
      <c r="S189" s="187">
        <f t="shared" si="36"/>
        <v>183</v>
      </c>
      <c r="T189" s="63">
        <f t="shared" si="26"/>
        <v>-0.79890362780365909</v>
      </c>
      <c r="U189" s="63">
        <f t="shared" si="27"/>
        <v>-4.1868764994354851E-2</v>
      </c>
      <c r="V189" s="63">
        <f t="shared" si="28"/>
        <v>-0.89876658127911646</v>
      </c>
      <c r="W189" s="63">
        <f t="shared" si="29"/>
        <v>-4.7102360618649204E-2</v>
      </c>
      <c r="X189" s="63">
        <f t="shared" si="30"/>
        <v>-0.99862953475457383</v>
      </c>
      <c r="Y189" s="63">
        <f t="shared" si="31"/>
        <v>-5.2335956242943557E-2</v>
      </c>
      <c r="Z189" s="63">
        <f t="shared" si="32"/>
        <v>-1.0984924882300313</v>
      </c>
      <c r="AA189" s="63">
        <f t="shared" si="33"/>
        <v>-5.7569551867237917E-2</v>
      </c>
      <c r="AB189" s="63">
        <f t="shared" si="34"/>
        <v>-1.1983554417054885</v>
      </c>
      <c r="AC189" s="63">
        <f t="shared" si="35"/>
        <v>-6.2803147491532263E-2</v>
      </c>
      <c r="AD189" s="60"/>
      <c r="AE189" s="245"/>
      <c r="AF189" s="60"/>
      <c r="AG189" s="60"/>
      <c r="AH189" s="60"/>
      <c r="AI189" s="60"/>
    </row>
    <row r="190" spans="19:35">
      <c r="S190" s="187">
        <f t="shared" si="36"/>
        <v>184</v>
      </c>
      <c r="T190" s="63">
        <f t="shared" si="26"/>
        <v>-0.79805124020785945</v>
      </c>
      <c r="U190" s="63">
        <f t="shared" si="27"/>
        <v>-5.5805178995299867E-2</v>
      </c>
      <c r="V190" s="63">
        <f t="shared" si="28"/>
        <v>-0.89780764523384193</v>
      </c>
      <c r="W190" s="63">
        <f t="shared" si="29"/>
        <v>-6.2780826369712356E-2</v>
      </c>
      <c r="X190" s="63">
        <f t="shared" si="30"/>
        <v>-0.99756405025982431</v>
      </c>
      <c r="Y190" s="63">
        <f t="shared" si="31"/>
        <v>-6.9756473744124831E-2</v>
      </c>
      <c r="Z190" s="63">
        <f t="shared" si="32"/>
        <v>-1.0973204552858069</v>
      </c>
      <c r="AA190" s="63">
        <f t="shared" si="33"/>
        <v>-7.6732121118537319E-2</v>
      </c>
      <c r="AB190" s="63">
        <f t="shared" si="34"/>
        <v>-1.1970768603117892</v>
      </c>
      <c r="AC190" s="63">
        <f t="shared" si="35"/>
        <v>-8.3707768492949794E-2</v>
      </c>
      <c r="AD190" s="60"/>
      <c r="AE190" s="245"/>
      <c r="AF190" s="60"/>
      <c r="AG190" s="60"/>
      <c r="AH190" s="60"/>
      <c r="AI190" s="60"/>
    </row>
    <row r="191" spans="19:35">
      <c r="S191" s="187">
        <f t="shared" si="36"/>
        <v>185</v>
      </c>
      <c r="T191" s="63">
        <f t="shared" si="26"/>
        <v>-0.7969557584733965</v>
      </c>
      <c r="U191" s="63">
        <f t="shared" si="27"/>
        <v>-6.9724594198126363E-2</v>
      </c>
      <c r="V191" s="63">
        <f t="shared" si="28"/>
        <v>-0.89657522828257097</v>
      </c>
      <c r="W191" s="63">
        <f t="shared" si="29"/>
        <v>-7.8440168472892147E-2</v>
      </c>
      <c r="X191" s="63">
        <f t="shared" si="30"/>
        <v>-0.99619469809174555</v>
      </c>
      <c r="Y191" s="63">
        <f t="shared" si="31"/>
        <v>-8.7155742747657944E-2</v>
      </c>
      <c r="Z191" s="63">
        <f t="shared" si="32"/>
        <v>-1.0958141679009201</v>
      </c>
      <c r="AA191" s="63">
        <f t="shared" si="33"/>
        <v>-9.5871317022423741E-2</v>
      </c>
      <c r="AB191" s="63">
        <f t="shared" si="34"/>
        <v>-1.1954336377100947</v>
      </c>
      <c r="AC191" s="63">
        <f t="shared" si="35"/>
        <v>-0.10458689129718952</v>
      </c>
      <c r="AD191" s="60"/>
      <c r="AE191" s="245"/>
      <c r="AF191" s="60"/>
      <c r="AG191" s="60"/>
      <c r="AH191" s="60"/>
      <c r="AI191" s="60"/>
    </row>
    <row r="192" spans="19:35">
      <c r="S192" s="187">
        <f t="shared" si="36"/>
        <v>186</v>
      </c>
      <c r="T192" s="63">
        <f t="shared" si="26"/>
        <v>-0.79561751629461874</v>
      </c>
      <c r="U192" s="63">
        <f t="shared" si="27"/>
        <v>-8.3622770614122446E-2</v>
      </c>
      <c r="V192" s="63">
        <f t="shared" si="28"/>
        <v>-0.89506970583144607</v>
      </c>
      <c r="W192" s="63">
        <f t="shared" si="29"/>
        <v>-9.4075616940887757E-2</v>
      </c>
      <c r="X192" s="63">
        <f t="shared" si="30"/>
        <v>-0.9945218953682734</v>
      </c>
      <c r="Y192" s="63">
        <f t="shared" si="31"/>
        <v>-0.10452846326765305</v>
      </c>
      <c r="Z192" s="63">
        <f t="shared" si="32"/>
        <v>-1.0939740849051007</v>
      </c>
      <c r="AA192" s="63">
        <f t="shared" si="33"/>
        <v>-0.11498130959441837</v>
      </c>
      <c r="AB192" s="63">
        <f t="shared" si="34"/>
        <v>-1.1934262744419279</v>
      </c>
      <c r="AC192" s="63">
        <f t="shared" si="35"/>
        <v>-0.12543415592118365</v>
      </c>
      <c r="AD192" s="60"/>
      <c r="AE192" s="245"/>
      <c r="AF192" s="60"/>
      <c r="AG192" s="60"/>
      <c r="AH192" s="60"/>
      <c r="AI192" s="60"/>
    </row>
    <row r="193" spans="19:35">
      <c r="S193" s="187">
        <f t="shared" si="36"/>
        <v>187</v>
      </c>
      <c r="T193" s="63">
        <f t="shared" si="26"/>
        <v>-0.79403692131305759</v>
      </c>
      <c r="U193" s="63">
        <f t="shared" si="27"/>
        <v>-9.7495474724118195E-2</v>
      </c>
      <c r="V193" s="63">
        <f t="shared" si="28"/>
        <v>-0.89329153647718984</v>
      </c>
      <c r="W193" s="63">
        <f t="shared" si="29"/>
        <v>-0.10968240906463297</v>
      </c>
      <c r="X193" s="63">
        <f t="shared" si="30"/>
        <v>-0.99254615164132198</v>
      </c>
      <c r="Y193" s="63">
        <f t="shared" si="31"/>
        <v>-0.12186934340514774</v>
      </c>
      <c r="Z193" s="63">
        <f t="shared" si="32"/>
        <v>-1.0918007668054543</v>
      </c>
      <c r="AA193" s="63">
        <f t="shared" si="33"/>
        <v>-0.13405627774566253</v>
      </c>
      <c r="AB193" s="63">
        <f t="shared" si="34"/>
        <v>-1.1910553819695864</v>
      </c>
      <c r="AC193" s="63">
        <f t="shared" si="35"/>
        <v>-0.14624321208617727</v>
      </c>
      <c r="AD193" s="60"/>
      <c r="AE193" s="245"/>
      <c r="AF193" s="60"/>
      <c r="AG193" s="60"/>
      <c r="AH193" s="60"/>
      <c r="AI193" s="60"/>
    </row>
    <row r="194" spans="19:35">
      <c r="S194" s="187">
        <f t="shared" si="36"/>
        <v>188</v>
      </c>
      <c r="T194" s="63">
        <f t="shared" si="26"/>
        <v>-0.79221445499325627</v>
      </c>
      <c r="U194" s="63">
        <f t="shared" si="27"/>
        <v>-0.11133848076805242</v>
      </c>
      <c r="V194" s="63">
        <f t="shared" si="28"/>
        <v>-0.89124126186741326</v>
      </c>
      <c r="W194" s="63">
        <f t="shared" si="29"/>
        <v>-0.12525579086405897</v>
      </c>
      <c r="X194" s="63">
        <f t="shared" si="30"/>
        <v>-0.99026806874157025</v>
      </c>
      <c r="Y194" s="63">
        <f t="shared" si="31"/>
        <v>-0.13917310096006552</v>
      </c>
      <c r="Z194" s="63">
        <f t="shared" si="32"/>
        <v>-1.0892948756157275</v>
      </c>
      <c r="AA194" s="63">
        <f t="shared" si="33"/>
        <v>-0.15309041105607207</v>
      </c>
      <c r="AB194" s="63">
        <f t="shared" si="34"/>
        <v>-1.1883216824898843</v>
      </c>
      <c r="AC194" s="63">
        <f t="shared" si="35"/>
        <v>-0.16700772115207863</v>
      </c>
      <c r="AD194" s="60"/>
      <c r="AE194" s="245"/>
      <c r="AF194" s="60"/>
      <c r="AG194" s="60"/>
      <c r="AH194" s="60"/>
      <c r="AI194" s="60"/>
    </row>
    <row r="195" spans="19:35">
      <c r="S195" s="187">
        <f t="shared" si="36"/>
        <v>189</v>
      </c>
      <c r="T195" s="63">
        <f t="shared" si="26"/>
        <v>-0.79015067247611026</v>
      </c>
      <c r="U195" s="63">
        <f t="shared" si="27"/>
        <v>-0.1251475720321846</v>
      </c>
      <c r="V195" s="63">
        <f t="shared" si="28"/>
        <v>-0.88891950653562402</v>
      </c>
      <c r="W195" s="63">
        <f t="shared" si="29"/>
        <v>-0.14079101853620765</v>
      </c>
      <c r="X195" s="63">
        <f t="shared" si="30"/>
        <v>-0.98768834059513777</v>
      </c>
      <c r="Y195" s="63">
        <f t="shared" si="31"/>
        <v>-0.15643446504023073</v>
      </c>
      <c r="Z195" s="63">
        <f t="shared" si="32"/>
        <v>-1.0864571746546516</v>
      </c>
      <c r="AA195" s="63">
        <f t="shared" si="33"/>
        <v>-0.17207791154425381</v>
      </c>
      <c r="AB195" s="63">
        <f t="shared" si="34"/>
        <v>-1.1852260087141653</v>
      </c>
      <c r="AC195" s="63">
        <f t="shared" si="35"/>
        <v>-0.18772135804827686</v>
      </c>
      <c r="AD195" s="60"/>
      <c r="AE195" s="245"/>
      <c r="AF195" s="60"/>
      <c r="AG195" s="60"/>
      <c r="AH195" s="60"/>
      <c r="AI195" s="60"/>
    </row>
    <row r="196" spans="19:35">
      <c r="S196" s="187">
        <f t="shared" si="36"/>
        <v>190</v>
      </c>
      <c r="T196" s="63">
        <f t="shared" si="26"/>
        <v>-0.78784620240976644</v>
      </c>
      <c r="U196" s="63">
        <f t="shared" si="27"/>
        <v>-0.13891854213354438</v>
      </c>
      <c r="V196" s="63">
        <f t="shared" si="28"/>
        <v>-0.88632697771098723</v>
      </c>
      <c r="W196" s="63">
        <f t="shared" si="29"/>
        <v>-0.15628335990023742</v>
      </c>
      <c r="X196" s="63">
        <f t="shared" si="30"/>
        <v>-0.98480775301220802</v>
      </c>
      <c r="Y196" s="63">
        <f t="shared" si="31"/>
        <v>-0.17364817766693047</v>
      </c>
      <c r="Z196" s="63">
        <f t="shared" si="32"/>
        <v>-1.0832885283134288</v>
      </c>
      <c r="AA196" s="63">
        <f t="shared" si="33"/>
        <v>-0.19101299543362354</v>
      </c>
      <c r="AB196" s="63">
        <f t="shared" si="34"/>
        <v>-1.1817693036146495</v>
      </c>
      <c r="AC196" s="63">
        <f t="shared" si="35"/>
        <v>-0.20837781320031656</v>
      </c>
      <c r="AD196" s="60"/>
      <c r="AE196" s="245"/>
      <c r="AF196" s="60"/>
      <c r="AG196" s="60"/>
      <c r="AH196" s="60"/>
      <c r="AI196" s="60"/>
    </row>
    <row r="197" spans="19:35">
      <c r="S197" s="187">
        <f t="shared" si="36"/>
        <v>191</v>
      </c>
      <c r="T197" s="63">
        <f t="shared" si="26"/>
        <v>-0.78530174675813125</v>
      </c>
      <c r="U197" s="63">
        <f t="shared" si="27"/>
        <v>-0.1526471963012358</v>
      </c>
      <c r="V197" s="63">
        <f t="shared" si="28"/>
        <v>-0.88346446510289756</v>
      </c>
      <c r="W197" s="63">
        <f t="shared" si="29"/>
        <v>-0.17172809583889026</v>
      </c>
      <c r="X197" s="63">
        <f t="shared" si="30"/>
        <v>-0.98162718344766398</v>
      </c>
      <c r="Y197" s="63">
        <f t="shared" si="31"/>
        <v>-0.19080899537654472</v>
      </c>
      <c r="Z197" s="63">
        <f t="shared" si="32"/>
        <v>-1.0797899017924304</v>
      </c>
      <c r="AA197" s="63">
        <f t="shared" si="33"/>
        <v>-0.20988989491419921</v>
      </c>
      <c r="AB197" s="63">
        <f t="shared" si="34"/>
        <v>-1.1779526201371968</v>
      </c>
      <c r="AC197" s="63">
        <f t="shared" si="35"/>
        <v>-0.22897079445185364</v>
      </c>
      <c r="AD197" s="60"/>
      <c r="AE197" s="245"/>
      <c r="AF197" s="60"/>
      <c r="AG197" s="60"/>
      <c r="AH197" s="60"/>
      <c r="AI197" s="60"/>
    </row>
    <row r="198" spans="19:35">
      <c r="S198" s="187">
        <f t="shared" si="36"/>
        <v>192</v>
      </c>
      <c r="T198" s="63">
        <f t="shared" si="26"/>
        <v>-0.78251808058704464</v>
      </c>
      <c r="U198" s="63">
        <f t="shared" si="27"/>
        <v>-0.16632935265420726</v>
      </c>
      <c r="V198" s="63">
        <f t="shared" si="28"/>
        <v>-0.88033284066042516</v>
      </c>
      <c r="W198" s="63">
        <f t="shared" si="29"/>
        <v>-0.18712052173598318</v>
      </c>
      <c r="X198" s="63">
        <f t="shared" si="30"/>
        <v>-0.97814760073380569</v>
      </c>
      <c r="Y198" s="63">
        <f t="shared" si="31"/>
        <v>-0.20791169081775907</v>
      </c>
      <c r="Z198" s="63">
        <f t="shared" si="32"/>
        <v>-1.0759623608071864</v>
      </c>
      <c r="AA198" s="63">
        <f t="shared" si="33"/>
        <v>-0.22870285989953498</v>
      </c>
      <c r="AB198" s="63">
        <f t="shared" si="34"/>
        <v>-1.1737771208805667</v>
      </c>
      <c r="AC198" s="63">
        <f t="shared" si="35"/>
        <v>-0.24949402898131087</v>
      </c>
      <c r="AD198" s="60"/>
      <c r="AE198" s="245"/>
      <c r="AF198" s="60"/>
      <c r="AG198" s="60"/>
      <c r="AH198" s="60"/>
      <c r="AI198" s="60"/>
    </row>
    <row r="199" spans="19:35">
      <c r="S199" s="187">
        <f t="shared" si="36"/>
        <v>193</v>
      </c>
      <c r="T199" s="63">
        <f t="shared" si="26"/>
        <v>-0.77949605182818826</v>
      </c>
      <c r="U199" s="63">
        <f t="shared" si="27"/>
        <v>-0.179960843475092</v>
      </c>
      <c r="V199" s="63">
        <f t="shared" si="28"/>
        <v>-0.87693305830671175</v>
      </c>
      <c r="W199" s="63">
        <f t="shared" si="29"/>
        <v>-0.20245594890947849</v>
      </c>
      <c r="X199" s="63">
        <f t="shared" si="30"/>
        <v>-0.97437006478523525</v>
      </c>
      <c r="Y199" s="63">
        <f t="shared" si="31"/>
        <v>-0.22495105434386498</v>
      </c>
      <c r="Z199" s="63">
        <f t="shared" si="32"/>
        <v>-1.0718070712637588</v>
      </c>
      <c r="AA199" s="63">
        <f t="shared" si="33"/>
        <v>-0.24744615977825149</v>
      </c>
      <c r="AB199" s="63">
        <f t="shared" si="34"/>
        <v>-1.1692440777422823</v>
      </c>
      <c r="AC199" s="63">
        <f t="shared" si="35"/>
        <v>-0.26994126521263795</v>
      </c>
      <c r="AD199" s="60"/>
      <c r="AE199" s="245"/>
      <c r="AF199" s="60"/>
      <c r="AG199" s="60"/>
      <c r="AH199" s="60"/>
      <c r="AI199" s="60"/>
    </row>
    <row r="200" spans="19:35">
      <c r="S200" s="187">
        <f t="shared" si="36"/>
        <v>194</v>
      </c>
      <c r="T200" s="63">
        <f t="shared" ref="T200:T263" si="37">T$5*COS($S200*PI()/180)</f>
        <v>-0.77623658102079718</v>
      </c>
      <c r="U200" s="63">
        <f t="shared" ref="U200:U263" si="38">T$5*SIN($S200*PI()/180)</f>
        <v>-0.19353751647973402</v>
      </c>
      <c r="V200" s="63">
        <f t="shared" ref="V200:V263" si="39">V$5*COS($S200*PI()/180)</f>
        <v>-0.87326615364839688</v>
      </c>
      <c r="W200" s="63">
        <f t="shared" ref="W200:W263" si="40">V$5*SIN($S200*PI()/180)</f>
        <v>-0.21772970603970077</v>
      </c>
      <c r="X200" s="63">
        <f t="shared" ref="X200:X263" si="41">X$5*COS($S200*PI()/180)</f>
        <v>-0.97029572627599647</v>
      </c>
      <c r="Y200" s="63">
        <f t="shared" ref="Y200:Y263" si="42">X$5*SIN($S200*PI()/180)</f>
        <v>-0.24192189559966751</v>
      </c>
      <c r="Z200" s="63">
        <f t="shared" ref="Z200:Z263" si="43">Z$5*COS($S200*PI()/180)</f>
        <v>-1.0673252989035962</v>
      </c>
      <c r="AA200" s="63">
        <f t="shared" ref="AA200:AA263" si="44">Z$5*SIN($S200*PI()/180)</f>
        <v>-0.26611408515963431</v>
      </c>
      <c r="AB200" s="63">
        <f t="shared" ref="AB200:AB263" si="45">AB$5*COS($S200*PI()/180)</f>
        <v>-1.1643548715311958</v>
      </c>
      <c r="AC200" s="63">
        <f t="shared" ref="AC200:AC263" si="46">AB$5*SIN($S200*PI()/180)</f>
        <v>-0.29030627471960102</v>
      </c>
      <c r="AD200" s="60"/>
      <c r="AE200" s="245"/>
      <c r="AF200" s="60"/>
      <c r="AG200" s="60"/>
      <c r="AH200" s="60"/>
      <c r="AI200" s="60"/>
    </row>
    <row r="201" spans="19:35">
      <c r="S201" s="187">
        <f t="shared" ref="S201:S264" si="47">S200+1</f>
        <v>195</v>
      </c>
      <c r="T201" s="63">
        <f t="shared" si="37"/>
        <v>-0.77274066103125483</v>
      </c>
      <c r="U201" s="63">
        <f t="shared" si="38"/>
        <v>-0.20705523608201629</v>
      </c>
      <c r="V201" s="63">
        <f t="shared" si="39"/>
        <v>-0.86933324366016163</v>
      </c>
      <c r="W201" s="63">
        <f t="shared" si="40"/>
        <v>-0.23293714059226833</v>
      </c>
      <c r="X201" s="63">
        <f t="shared" si="41"/>
        <v>-0.96592582628906842</v>
      </c>
      <c r="Y201" s="63">
        <f t="shared" si="42"/>
        <v>-0.25881904510252035</v>
      </c>
      <c r="Z201" s="63">
        <f t="shared" si="43"/>
        <v>-1.0625184089179753</v>
      </c>
      <c r="AA201" s="63">
        <f t="shared" si="44"/>
        <v>-0.28470094961277242</v>
      </c>
      <c r="AB201" s="63">
        <f t="shared" si="45"/>
        <v>-1.159110991546882</v>
      </c>
      <c r="AC201" s="63">
        <f t="shared" si="46"/>
        <v>-0.31058285412302439</v>
      </c>
      <c r="AD201" s="60"/>
      <c r="AE201" s="245"/>
      <c r="AF201" s="60"/>
      <c r="AG201" s="60"/>
      <c r="AH201" s="60"/>
      <c r="AI201" s="60"/>
    </row>
    <row r="202" spans="19:35">
      <c r="S202" s="187">
        <f t="shared" si="47"/>
        <v>196</v>
      </c>
      <c r="T202" s="63">
        <f t="shared" si="37"/>
        <v>-0.76900935675065518</v>
      </c>
      <c r="U202" s="63">
        <f t="shared" si="38"/>
        <v>-0.22050988465359922</v>
      </c>
      <c r="V202" s="63">
        <f t="shared" si="39"/>
        <v>-0.86513552634448698</v>
      </c>
      <c r="W202" s="63">
        <f t="shared" si="40"/>
        <v>-0.24807362023529911</v>
      </c>
      <c r="X202" s="63">
        <f t="shared" si="41"/>
        <v>-0.96126169593831889</v>
      </c>
      <c r="Y202" s="63">
        <f t="shared" si="42"/>
        <v>-0.275637355816999</v>
      </c>
      <c r="Z202" s="63">
        <f t="shared" si="43"/>
        <v>-1.0573878655321509</v>
      </c>
      <c r="AA202" s="63">
        <f t="shared" si="44"/>
        <v>-0.30320109139869894</v>
      </c>
      <c r="AB202" s="63">
        <f t="shared" si="45"/>
        <v>-1.1535140351259827</v>
      </c>
      <c r="AC202" s="63">
        <f t="shared" si="46"/>
        <v>-0.33076482698039877</v>
      </c>
      <c r="AD202" s="60"/>
      <c r="AE202" s="245"/>
      <c r="AF202" s="60"/>
      <c r="AG202" s="60"/>
      <c r="AH202" s="60"/>
      <c r="AI202" s="60"/>
    </row>
    <row r="203" spans="19:35">
      <c r="S203" s="187">
        <f t="shared" si="47"/>
        <v>197</v>
      </c>
      <c r="T203" s="63">
        <f t="shared" si="37"/>
        <v>-0.76504380477042844</v>
      </c>
      <c r="U203" s="63">
        <f t="shared" si="38"/>
        <v>-0.23389736377818912</v>
      </c>
      <c r="V203" s="63">
        <f t="shared" si="39"/>
        <v>-0.86067428036673199</v>
      </c>
      <c r="W203" s="63">
        <f t="shared" si="40"/>
        <v>-0.26313453425046274</v>
      </c>
      <c r="X203" s="63">
        <f t="shared" si="41"/>
        <v>-0.95630475596303555</v>
      </c>
      <c r="Y203" s="63">
        <f t="shared" si="42"/>
        <v>-0.29237170472273638</v>
      </c>
      <c r="Z203" s="63">
        <f t="shared" si="43"/>
        <v>-1.0519352315593391</v>
      </c>
      <c r="AA203" s="63">
        <f t="shared" si="44"/>
        <v>-0.32160887519501002</v>
      </c>
      <c r="AB203" s="63">
        <f t="shared" si="45"/>
        <v>-1.1475657071556427</v>
      </c>
      <c r="AC203" s="63">
        <f t="shared" si="46"/>
        <v>-0.35084604566728367</v>
      </c>
      <c r="AD203" s="60"/>
      <c r="AE203" s="245"/>
      <c r="AF203" s="60"/>
      <c r="AG203" s="60"/>
      <c r="AH203" s="60"/>
      <c r="AI203" s="60"/>
    </row>
    <row r="204" spans="19:35">
      <c r="S204" s="187">
        <f t="shared" si="47"/>
        <v>198</v>
      </c>
      <c r="T204" s="63">
        <f t="shared" si="37"/>
        <v>-0.76084521303612285</v>
      </c>
      <c r="U204" s="63">
        <f t="shared" si="38"/>
        <v>-0.24721359549995819</v>
      </c>
      <c r="V204" s="63">
        <f t="shared" si="39"/>
        <v>-0.85595086466563819</v>
      </c>
      <c r="W204" s="63">
        <f t="shared" si="40"/>
        <v>-0.27811529493745296</v>
      </c>
      <c r="X204" s="63">
        <f t="shared" si="41"/>
        <v>-0.95105651629515353</v>
      </c>
      <c r="Y204" s="63">
        <f t="shared" si="42"/>
        <v>-0.30901699437494773</v>
      </c>
      <c r="Z204" s="63">
        <f t="shared" si="43"/>
        <v>-1.0461621679246689</v>
      </c>
      <c r="AA204" s="63">
        <f t="shared" si="44"/>
        <v>-0.33991869381244255</v>
      </c>
      <c r="AB204" s="63">
        <f t="shared" si="45"/>
        <v>-1.1412678195541841</v>
      </c>
      <c r="AC204" s="63">
        <f t="shared" si="46"/>
        <v>-0.37082039324993726</v>
      </c>
      <c r="AD204" s="60"/>
      <c r="AE204" s="245"/>
      <c r="AF204" s="60"/>
      <c r="AG204" s="60"/>
      <c r="AH204" s="60"/>
      <c r="AI204" s="60"/>
    </row>
    <row r="205" spans="19:35">
      <c r="S205" s="187">
        <f t="shared" si="47"/>
        <v>199</v>
      </c>
      <c r="T205" s="63">
        <f t="shared" si="37"/>
        <v>-0.75641486047945339</v>
      </c>
      <c r="U205" s="63">
        <f t="shared" si="38"/>
        <v>-0.2604545235657254</v>
      </c>
      <c r="V205" s="63">
        <f t="shared" si="39"/>
        <v>-0.85096671803938506</v>
      </c>
      <c r="W205" s="63">
        <f t="shared" si="40"/>
        <v>-0.29301133901144111</v>
      </c>
      <c r="X205" s="63">
        <f t="shared" si="41"/>
        <v>-0.94551857559931674</v>
      </c>
      <c r="Y205" s="63">
        <f t="shared" si="42"/>
        <v>-0.32556815445715676</v>
      </c>
      <c r="Z205" s="63">
        <f t="shared" si="43"/>
        <v>-1.0400704331592485</v>
      </c>
      <c r="AA205" s="63">
        <f t="shared" si="44"/>
        <v>-0.35812496990287246</v>
      </c>
      <c r="AB205" s="63">
        <f t="shared" si="45"/>
        <v>-1.1346222907191801</v>
      </c>
      <c r="AC205" s="63">
        <f t="shared" si="46"/>
        <v>-0.39068178534858811</v>
      </c>
      <c r="AD205" s="60"/>
      <c r="AE205" s="245"/>
      <c r="AF205" s="60"/>
      <c r="AG205" s="60"/>
      <c r="AH205" s="60"/>
      <c r="AI205" s="60"/>
    </row>
    <row r="206" spans="19:35">
      <c r="S206" s="187">
        <f t="shared" si="47"/>
        <v>200</v>
      </c>
      <c r="T206" s="63">
        <f t="shared" si="37"/>
        <v>-0.75175409662872683</v>
      </c>
      <c r="U206" s="63">
        <f t="shared" si="38"/>
        <v>-0.27361611466053493</v>
      </c>
      <c r="V206" s="63">
        <f t="shared" si="39"/>
        <v>-0.84572335870731763</v>
      </c>
      <c r="W206" s="63">
        <f t="shared" si="40"/>
        <v>-0.30781812899310179</v>
      </c>
      <c r="X206" s="63">
        <f t="shared" si="41"/>
        <v>-0.93969262078590843</v>
      </c>
      <c r="Y206" s="63">
        <f t="shared" si="42"/>
        <v>-0.34202014332566866</v>
      </c>
      <c r="Z206" s="63">
        <f t="shared" si="43"/>
        <v>-1.0336618828644994</v>
      </c>
      <c r="AA206" s="63">
        <f t="shared" si="44"/>
        <v>-0.37622215765823558</v>
      </c>
      <c r="AB206" s="63">
        <f t="shared" si="45"/>
        <v>-1.12763114494309</v>
      </c>
      <c r="AC206" s="63">
        <f t="shared" si="46"/>
        <v>-0.41042417199080239</v>
      </c>
      <c r="AD206" s="60"/>
      <c r="AE206" s="245"/>
      <c r="AF206" s="60"/>
      <c r="AG206" s="60"/>
      <c r="AH206" s="60"/>
      <c r="AI206" s="60"/>
    </row>
    <row r="207" spans="19:35">
      <c r="S207" s="187">
        <f t="shared" si="47"/>
        <v>201</v>
      </c>
      <c r="T207" s="63">
        <f t="shared" si="37"/>
        <v>-0.74686434119776146</v>
      </c>
      <c r="U207" s="63">
        <f t="shared" si="38"/>
        <v>-0.28669435963624035</v>
      </c>
      <c r="V207" s="63">
        <f t="shared" si="39"/>
        <v>-0.8402223838474816</v>
      </c>
      <c r="W207" s="63">
        <f t="shared" si="40"/>
        <v>-0.32253115459077042</v>
      </c>
      <c r="X207" s="63">
        <f t="shared" si="41"/>
        <v>-0.93358042649720174</v>
      </c>
      <c r="Y207" s="63">
        <f t="shared" si="42"/>
        <v>-0.35836794954530043</v>
      </c>
      <c r="Z207" s="63">
        <f t="shared" si="43"/>
        <v>-1.0269384691469221</v>
      </c>
      <c r="AA207" s="63">
        <f t="shared" si="44"/>
        <v>-0.39420474449983051</v>
      </c>
      <c r="AB207" s="63">
        <f t="shared" si="45"/>
        <v>-1.1202965117966421</v>
      </c>
      <c r="AC207" s="63">
        <f t="shared" si="46"/>
        <v>-0.43004153945436052</v>
      </c>
      <c r="AD207" s="60"/>
      <c r="AE207" s="245"/>
      <c r="AF207" s="60"/>
      <c r="AG207" s="60"/>
      <c r="AH207" s="60"/>
      <c r="AI207" s="60"/>
    </row>
    <row r="208" spans="19:35">
      <c r="S208" s="187">
        <f t="shared" si="47"/>
        <v>202</v>
      </c>
      <c r="T208" s="63">
        <f t="shared" si="37"/>
        <v>-0.74174708365343001</v>
      </c>
      <c r="U208" s="63">
        <f t="shared" si="38"/>
        <v>-0.2996852747327296</v>
      </c>
      <c r="V208" s="63">
        <f t="shared" si="39"/>
        <v>-0.83446546911010866</v>
      </c>
      <c r="W208" s="63">
        <f t="shared" si="40"/>
        <v>-0.33714593407432081</v>
      </c>
      <c r="X208" s="63">
        <f t="shared" si="41"/>
        <v>-0.92718385456678742</v>
      </c>
      <c r="Y208" s="63">
        <f t="shared" si="42"/>
        <v>-0.37460659341591201</v>
      </c>
      <c r="Z208" s="63">
        <f t="shared" si="43"/>
        <v>-1.0199022400234663</v>
      </c>
      <c r="AA208" s="63">
        <f t="shared" si="44"/>
        <v>-0.41206725275750322</v>
      </c>
      <c r="AB208" s="63">
        <f t="shared" si="45"/>
        <v>-1.112620625480145</v>
      </c>
      <c r="AC208" s="63">
        <f t="shared" si="46"/>
        <v>-0.44952791209909443</v>
      </c>
      <c r="AD208" s="60"/>
      <c r="AE208" s="245"/>
      <c r="AF208" s="60"/>
      <c r="AG208" s="60"/>
      <c r="AH208" s="60"/>
      <c r="AI208" s="60"/>
    </row>
    <row r="209" spans="19:35">
      <c r="S209" s="187">
        <f t="shared" si="47"/>
        <v>203</v>
      </c>
      <c r="T209" s="63">
        <f t="shared" si="37"/>
        <v>-0.73640388276195234</v>
      </c>
      <c r="U209" s="63">
        <f t="shared" si="38"/>
        <v>-0.31258490279141887</v>
      </c>
      <c r="V209" s="63">
        <f t="shared" si="39"/>
        <v>-0.8284543681071963</v>
      </c>
      <c r="W209" s="63">
        <f t="shared" si="40"/>
        <v>-0.35165801564034621</v>
      </c>
      <c r="X209" s="63">
        <f t="shared" si="41"/>
        <v>-0.92050485345244037</v>
      </c>
      <c r="Y209" s="63">
        <f t="shared" si="42"/>
        <v>-0.39073112848927355</v>
      </c>
      <c r="Z209" s="63">
        <f t="shared" si="43"/>
        <v>-1.0125553387976844</v>
      </c>
      <c r="AA209" s="63">
        <f t="shared" si="44"/>
        <v>-0.42980424133820094</v>
      </c>
      <c r="AB209" s="63">
        <f t="shared" si="45"/>
        <v>-1.1046058241429284</v>
      </c>
      <c r="AC209" s="63">
        <f t="shared" si="46"/>
        <v>-0.46887735418712823</v>
      </c>
      <c r="AD209" s="60"/>
      <c r="AE209" s="245"/>
      <c r="AF209" s="60"/>
      <c r="AG209" s="60"/>
      <c r="AH209" s="60"/>
      <c r="AI209" s="60"/>
    </row>
    <row r="210" spans="19:35">
      <c r="S210" s="187">
        <f t="shared" si="47"/>
        <v>204</v>
      </c>
      <c r="T210" s="63">
        <f t="shared" si="37"/>
        <v>-0.73083636611408087</v>
      </c>
      <c r="U210" s="63">
        <f t="shared" si="38"/>
        <v>-0.3253893144606399</v>
      </c>
      <c r="V210" s="63">
        <f t="shared" si="39"/>
        <v>-0.82219091187834104</v>
      </c>
      <c r="W210" s="63">
        <f t="shared" si="40"/>
        <v>-0.36606297876821986</v>
      </c>
      <c r="X210" s="63">
        <f t="shared" si="41"/>
        <v>-0.91354545764260109</v>
      </c>
      <c r="Y210" s="63">
        <f t="shared" si="42"/>
        <v>-0.40673664307579982</v>
      </c>
      <c r="Z210" s="63">
        <f t="shared" si="43"/>
        <v>-1.0049000034068614</v>
      </c>
      <c r="AA210" s="63">
        <f t="shared" si="44"/>
        <v>-0.44741030738337983</v>
      </c>
      <c r="AB210" s="63">
        <f t="shared" si="45"/>
        <v>-1.0962545491711213</v>
      </c>
      <c r="AC210" s="63">
        <f t="shared" si="46"/>
        <v>-0.48808397169095974</v>
      </c>
      <c r="AD210" s="60"/>
      <c r="AE210" s="245"/>
      <c r="AF210" s="60"/>
      <c r="AG210" s="60"/>
      <c r="AH210" s="60"/>
      <c r="AI210" s="60"/>
    </row>
    <row r="211" spans="19:35">
      <c r="S211" s="187">
        <f t="shared" si="47"/>
        <v>205</v>
      </c>
      <c r="T211" s="63">
        <f t="shared" si="37"/>
        <v>-0.72504622962932008</v>
      </c>
      <c r="U211" s="63">
        <f t="shared" si="38"/>
        <v>-0.33809460939255942</v>
      </c>
      <c r="V211" s="63">
        <f t="shared" si="39"/>
        <v>-0.81567700833298507</v>
      </c>
      <c r="W211" s="63">
        <f t="shared" si="40"/>
        <v>-0.38035643556662935</v>
      </c>
      <c r="X211" s="63">
        <f t="shared" si="41"/>
        <v>-0.90630778703665005</v>
      </c>
      <c r="Y211" s="63">
        <f t="shared" si="42"/>
        <v>-0.42261826174069927</v>
      </c>
      <c r="Z211" s="63">
        <f t="shared" si="43"/>
        <v>-0.99693856574031514</v>
      </c>
      <c r="AA211" s="63">
        <f t="shared" si="44"/>
        <v>-0.46488008791476926</v>
      </c>
      <c r="AB211" s="63">
        <f t="shared" si="45"/>
        <v>-1.08756934444398</v>
      </c>
      <c r="AC211" s="63">
        <f t="shared" si="46"/>
        <v>-0.50714191408883913</v>
      </c>
      <c r="AD211" s="60"/>
      <c r="AE211" s="245"/>
      <c r="AF211" s="60"/>
      <c r="AG211" s="60"/>
      <c r="AH211" s="60"/>
      <c r="AI211" s="60"/>
    </row>
    <row r="212" spans="19:35">
      <c r="S212" s="187">
        <f t="shared" si="47"/>
        <v>206</v>
      </c>
      <c r="T212" s="63">
        <f t="shared" si="37"/>
        <v>-0.71903523703933381</v>
      </c>
      <c r="U212" s="63">
        <f t="shared" si="38"/>
        <v>-0.35069691743126169</v>
      </c>
      <c r="V212" s="63">
        <f t="shared" si="39"/>
        <v>-0.80891464166925042</v>
      </c>
      <c r="W212" s="63">
        <f t="shared" si="40"/>
        <v>-0.39453403211016935</v>
      </c>
      <c r="X212" s="63">
        <f t="shared" si="41"/>
        <v>-0.89879404629916715</v>
      </c>
      <c r="Y212" s="63">
        <f t="shared" si="42"/>
        <v>-0.43837114678907707</v>
      </c>
      <c r="Z212" s="63">
        <f t="shared" si="43"/>
        <v>-0.98867345092908399</v>
      </c>
      <c r="AA212" s="63">
        <f t="shared" si="44"/>
        <v>-0.48220826146798484</v>
      </c>
      <c r="AB212" s="63">
        <f t="shared" si="45"/>
        <v>-1.0785528555590005</v>
      </c>
      <c r="AC212" s="63">
        <f t="shared" si="46"/>
        <v>-0.52604537614689251</v>
      </c>
      <c r="AD212" s="60"/>
      <c r="AE212" s="245"/>
      <c r="AF212" s="60"/>
      <c r="AG212" s="60"/>
      <c r="AH212" s="60"/>
      <c r="AI212" s="60"/>
    </row>
    <row r="213" spans="19:35">
      <c r="S213" s="187">
        <f t="shared" si="47"/>
        <v>207</v>
      </c>
      <c r="T213" s="63">
        <f t="shared" si="37"/>
        <v>-0.71280521935069452</v>
      </c>
      <c r="U213" s="63">
        <f t="shared" si="38"/>
        <v>-0.36319239979163703</v>
      </c>
      <c r="V213" s="63">
        <f t="shared" si="39"/>
        <v>-0.80190587176953132</v>
      </c>
      <c r="W213" s="63">
        <f t="shared" si="40"/>
        <v>-0.40859144976559164</v>
      </c>
      <c r="X213" s="63">
        <f t="shared" si="41"/>
        <v>-0.89100652418836812</v>
      </c>
      <c r="Y213" s="63">
        <f t="shared" si="42"/>
        <v>-0.45399049973954625</v>
      </c>
      <c r="Z213" s="63">
        <f t="shared" si="43"/>
        <v>-0.98010717660720503</v>
      </c>
      <c r="AA213" s="63">
        <f t="shared" si="44"/>
        <v>-0.49938954971350091</v>
      </c>
      <c r="AB213" s="63">
        <f t="shared" si="45"/>
        <v>-1.0692078290260416</v>
      </c>
      <c r="AC213" s="63">
        <f t="shared" si="46"/>
        <v>-0.54478859968745552</v>
      </c>
      <c r="AD213" s="60"/>
      <c r="AE213" s="245"/>
      <c r="AF213" s="60"/>
      <c r="AG213" s="60"/>
      <c r="AH213" s="60"/>
      <c r="AI213" s="60"/>
    </row>
    <row r="214" spans="19:35">
      <c r="S214" s="187">
        <f t="shared" si="47"/>
        <v>208</v>
      </c>
      <c r="T214" s="63">
        <f t="shared" si="37"/>
        <v>-0.70635807428714159</v>
      </c>
      <c r="U214" s="63">
        <f t="shared" si="38"/>
        <v>-0.37557725022871269</v>
      </c>
      <c r="V214" s="63">
        <f t="shared" si="39"/>
        <v>-0.79465283357303418</v>
      </c>
      <c r="W214" s="63">
        <f t="shared" si="40"/>
        <v>-0.42252440650730178</v>
      </c>
      <c r="X214" s="63">
        <f t="shared" si="41"/>
        <v>-0.88294759285892688</v>
      </c>
      <c r="Y214" s="63">
        <f t="shared" si="42"/>
        <v>-0.46947156278589086</v>
      </c>
      <c r="Z214" s="63">
        <f t="shared" si="43"/>
        <v>-0.97124235214481969</v>
      </c>
      <c r="AA214" s="63">
        <f t="shared" si="44"/>
        <v>-0.51641871906448</v>
      </c>
      <c r="AB214" s="63">
        <f t="shared" si="45"/>
        <v>-1.0595371114307122</v>
      </c>
      <c r="AC214" s="63">
        <f t="shared" si="46"/>
        <v>-0.56336587534306903</v>
      </c>
      <c r="AD214" s="60"/>
      <c r="AE214" s="245"/>
      <c r="AF214" s="60"/>
      <c r="AG214" s="60"/>
      <c r="AH214" s="60"/>
      <c r="AI214" s="60"/>
    </row>
    <row r="215" spans="19:35">
      <c r="S215" s="187">
        <f t="shared" si="47"/>
        <v>209</v>
      </c>
      <c r="T215" s="63">
        <f t="shared" si="37"/>
        <v>-0.6996957657115167</v>
      </c>
      <c r="U215" s="63">
        <f t="shared" si="38"/>
        <v>-0.3878476961970696</v>
      </c>
      <c r="V215" s="63">
        <f t="shared" si="39"/>
        <v>-0.78715773642545628</v>
      </c>
      <c r="W215" s="63">
        <f t="shared" si="40"/>
        <v>-0.43632865822170325</v>
      </c>
      <c r="X215" s="63">
        <f t="shared" si="41"/>
        <v>-0.87461970713939585</v>
      </c>
      <c r="Y215" s="63">
        <f t="shared" si="42"/>
        <v>-0.48480962024633695</v>
      </c>
      <c r="Z215" s="63">
        <f t="shared" si="43"/>
        <v>-0.96208167785333554</v>
      </c>
      <c r="AA215" s="63">
        <f t="shared" si="44"/>
        <v>-0.5332905822709707</v>
      </c>
      <c r="AB215" s="63">
        <f t="shared" si="45"/>
        <v>-1.0495436485672749</v>
      </c>
      <c r="AC215" s="63">
        <f t="shared" si="46"/>
        <v>-0.58177154429560429</v>
      </c>
      <c r="AD215" s="60"/>
      <c r="AE215" s="245"/>
      <c r="AF215" s="60"/>
      <c r="AG215" s="60"/>
      <c r="AH215" s="60"/>
      <c r="AI215" s="60"/>
    </row>
    <row r="216" spans="19:35">
      <c r="S216" s="187">
        <f t="shared" si="47"/>
        <v>210</v>
      </c>
      <c r="T216" s="63">
        <f t="shared" si="37"/>
        <v>-0.69282032302755092</v>
      </c>
      <c r="U216" s="63">
        <f t="shared" si="38"/>
        <v>-0.40000000000000013</v>
      </c>
      <c r="V216" s="63">
        <f t="shared" si="39"/>
        <v>-0.77942286340599476</v>
      </c>
      <c r="W216" s="63">
        <f t="shared" si="40"/>
        <v>-0.45000000000000012</v>
      </c>
      <c r="X216" s="63">
        <f t="shared" si="41"/>
        <v>-0.8660254037844386</v>
      </c>
      <c r="Y216" s="63">
        <f t="shared" si="42"/>
        <v>-0.50000000000000011</v>
      </c>
      <c r="Z216" s="63">
        <f t="shared" si="43"/>
        <v>-0.95262794416288255</v>
      </c>
      <c r="AA216" s="63">
        <f t="shared" si="44"/>
        <v>-0.55000000000000016</v>
      </c>
      <c r="AB216" s="63">
        <f t="shared" si="45"/>
        <v>-1.0392304845413263</v>
      </c>
      <c r="AC216" s="63">
        <f t="shared" si="46"/>
        <v>-0.60000000000000009</v>
      </c>
      <c r="AD216" s="60"/>
      <c r="AE216" s="245"/>
      <c r="AF216" s="60"/>
      <c r="AG216" s="60"/>
      <c r="AH216" s="60"/>
      <c r="AI216" s="60"/>
    </row>
    <row r="217" spans="19:35">
      <c r="S217" s="187">
        <f t="shared" si="47"/>
        <v>211</v>
      </c>
      <c r="T217" s="63">
        <f t="shared" si="37"/>
        <v>-0.68573384056168996</v>
      </c>
      <c r="U217" s="63">
        <f t="shared" si="38"/>
        <v>-0.41203045992804332</v>
      </c>
      <c r="V217" s="63">
        <f t="shared" si="39"/>
        <v>-0.77145057063190114</v>
      </c>
      <c r="W217" s="63">
        <f t="shared" si="40"/>
        <v>-0.46353426741904874</v>
      </c>
      <c r="X217" s="63">
        <f t="shared" si="41"/>
        <v>-0.85716730070211233</v>
      </c>
      <c r="Y217" s="63">
        <f t="shared" si="42"/>
        <v>-0.51503807491005416</v>
      </c>
      <c r="Z217" s="63">
        <f t="shared" si="43"/>
        <v>-0.94288403077232363</v>
      </c>
      <c r="AA217" s="63">
        <f t="shared" si="44"/>
        <v>-0.56654188240105963</v>
      </c>
      <c r="AB217" s="63">
        <f t="shared" si="45"/>
        <v>-1.0286007608425347</v>
      </c>
      <c r="AC217" s="63">
        <f t="shared" si="46"/>
        <v>-0.61804568989206499</v>
      </c>
      <c r="AD217" s="60"/>
      <c r="AE217" s="245"/>
      <c r="AF217" s="60"/>
      <c r="AG217" s="60"/>
      <c r="AH217" s="60"/>
      <c r="AI217" s="60"/>
    </row>
    <row r="218" spans="19:35">
      <c r="S218" s="187">
        <f t="shared" si="47"/>
        <v>212</v>
      </c>
      <c r="T218" s="63">
        <f t="shared" si="37"/>
        <v>-0.67843847692514092</v>
      </c>
      <c r="U218" s="63">
        <f t="shared" si="38"/>
        <v>-0.42393541138656388</v>
      </c>
      <c r="V218" s="63">
        <f t="shared" si="39"/>
        <v>-0.76324328654078344</v>
      </c>
      <c r="W218" s="63">
        <f t="shared" si="40"/>
        <v>-0.47692733780988433</v>
      </c>
      <c r="X218" s="63">
        <f t="shared" si="41"/>
        <v>-0.84804809615642607</v>
      </c>
      <c r="Y218" s="63">
        <f t="shared" si="42"/>
        <v>-0.52991926423320479</v>
      </c>
      <c r="Z218" s="63">
        <f t="shared" si="43"/>
        <v>-0.9328529057720687</v>
      </c>
      <c r="AA218" s="63">
        <f t="shared" si="44"/>
        <v>-0.5829111906565253</v>
      </c>
      <c r="AB218" s="63">
        <f t="shared" si="45"/>
        <v>-1.0176577153877113</v>
      </c>
      <c r="AC218" s="63">
        <f t="shared" si="46"/>
        <v>-0.6359031170798457</v>
      </c>
      <c r="AD218" s="60"/>
      <c r="AE218" s="245"/>
      <c r="AF218" s="60"/>
      <c r="AG218" s="60"/>
      <c r="AH218" s="60"/>
      <c r="AI218" s="60"/>
    </row>
    <row r="219" spans="19:35">
      <c r="S219" s="187">
        <f t="shared" si="47"/>
        <v>213</v>
      </c>
      <c r="T219" s="63">
        <f t="shared" si="37"/>
        <v>-0.67093645435633931</v>
      </c>
      <c r="U219" s="63">
        <f t="shared" si="38"/>
        <v>-0.43571122801202167</v>
      </c>
      <c r="V219" s="63">
        <f t="shared" si="39"/>
        <v>-0.75480351115088162</v>
      </c>
      <c r="W219" s="63">
        <f t="shared" si="40"/>
        <v>-0.49017513151352438</v>
      </c>
      <c r="X219" s="63">
        <f t="shared" si="41"/>
        <v>-0.83867056794542405</v>
      </c>
      <c r="Y219" s="63">
        <f t="shared" si="42"/>
        <v>-0.54463903501502708</v>
      </c>
      <c r="Z219" s="63">
        <f t="shared" si="43"/>
        <v>-0.92253762473996648</v>
      </c>
      <c r="AA219" s="63">
        <f t="shared" si="44"/>
        <v>-0.59910293851652985</v>
      </c>
      <c r="AB219" s="63">
        <f t="shared" si="45"/>
        <v>-1.0064046815345089</v>
      </c>
      <c r="AC219" s="63">
        <f t="shared" si="46"/>
        <v>-0.6535668420180325</v>
      </c>
      <c r="AD219" s="60"/>
      <c r="AE219" s="245"/>
      <c r="AF219" s="60"/>
      <c r="AG219" s="60"/>
      <c r="AH219" s="60"/>
      <c r="AI219" s="60"/>
    </row>
    <row r="220" spans="19:35">
      <c r="S220" s="187">
        <f t="shared" si="47"/>
        <v>214</v>
      </c>
      <c r="T220" s="63">
        <f t="shared" si="37"/>
        <v>-0.66323005804403357</v>
      </c>
      <c r="U220" s="63">
        <f t="shared" si="38"/>
        <v>-0.44735432277659737</v>
      </c>
      <c r="V220" s="63">
        <f t="shared" si="39"/>
        <v>-0.74613381529953771</v>
      </c>
      <c r="W220" s="63">
        <f t="shared" si="40"/>
        <v>-0.50327361312367203</v>
      </c>
      <c r="X220" s="63">
        <f t="shared" si="41"/>
        <v>-0.82903757255504185</v>
      </c>
      <c r="Y220" s="63">
        <f t="shared" si="42"/>
        <v>-0.55919290347074668</v>
      </c>
      <c r="Z220" s="63">
        <f t="shared" si="43"/>
        <v>-0.9119413298105461</v>
      </c>
      <c r="AA220" s="63">
        <f t="shared" si="44"/>
        <v>-0.61511219381782145</v>
      </c>
      <c r="AB220" s="63">
        <f t="shared" si="45"/>
        <v>-0.99484508706605013</v>
      </c>
      <c r="AC220" s="63">
        <f t="shared" si="46"/>
        <v>-0.671031484164896</v>
      </c>
      <c r="AD220" s="60"/>
      <c r="AE220" s="245"/>
      <c r="AF220" s="60"/>
      <c r="AG220" s="60"/>
      <c r="AH220" s="60"/>
      <c r="AI220" s="60"/>
    </row>
    <row r="221" spans="19:35">
      <c r="S221" s="187">
        <f t="shared" si="47"/>
        <v>215</v>
      </c>
      <c r="T221" s="63">
        <f t="shared" si="37"/>
        <v>-0.65532163543119371</v>
      </c>
      <c r="U221" s="63">
        <f t="shared" si="38"/>
        <v>-0.45886114908083669</v>
      </c>
      <c r="V221" s="63">
        <f t="shared" si="39"/>
        <v>-0.73723683986009281</v>
      </c>
      <c r="W221" s="63">
        <f t="shared" si="40"/>
        <v>-0.51621879271594129</v>
      </c>
      <c r="X221" s="63">
        <f t="shared" si="41"/>
        <v>-0.81915204428899202</v>
      </c>
      <c r="Y221" s="63">
        <f t="shared" si="42"/>
        <v>-0.57357643635104583</v>
      </c>
      <c r="Z221" s="63">
        <f t="shared" si="43"/>
        <v>-0.90106724871789134</v>
      </c>
      <c r="AA221" s="63">
        <f t="shared" si="44"/>
        <v>-0.63093407998615048</v>
      </c>
      <c r="AB221" s="63">
        <f t="shared" si="45"/>
        <v>-0.98298245314679034</v>
      </c>
      <c r="AC221" s="63">
        <f t="shared" si="46"/>
        <v>-0.68829172362125501</v>
      </c>
      <c r="AD221" s="60"/>
      <c r="AE221" s="245"/>
      <c r="AF221" s="60"/>
      <c r="AG221" s="60"/>
      <c r="AH221" s="60"/>
      <c r="AI221" s="60"/>
    </row>
    <row r="222" spans="19:35">
      <c r="S222" s="187">
        <f t="shared" si="47"/>
        <v>216</v>
      </c>
      <c r="T222" s="63">
        <f t="shared" si="37"/>
        <v>-0.64721359549995805</v>
      </c>
      <c r="U222" s="63">
        <f t="shared" si="38"/>
        <v>-0.47022820183397845</v>
      </c>
      <c r="V222" s="63">
        <f t="shared" si="39"/>
        <v>-0.72811529493745286</v>
      </c>
      <c r="W222" s="63">
        <f t="shared" si="40"/>
        <v>-0.52900672706322571</v>
      </c>
      <c r="X222" s="63">
        <f t="shared" si="41"/>
        <v>-0.80901699437494756</v>
      </c>
      <c r="Y222" s="63">
        <f t="shared" si="42"/>
        <v>-0.58778525229247303</v>
      </c>
      <c r="Z222" s="63">
        <f t="shared" si="43"/>
        <v>-0.88991869381244237</v>
      </c>
      <c r="AA222" s="63">
        <f t="shared" si="44"/>
        <v>-0.64656377752172034</v>
      </c>
      <c r="AB222" s="63">
        <f t="shared" si="45"/>
        <v>-0.97082039324993707</v>
      </c>
      <c r="AC222" s="63">
        <f t="shared" si="46"/>
        <v>-0.70534230275096765</v>
      </c>
      <c r="AD222" s="60"/>
      <c r="AE222" s="245"/>
      <c r="AF222" s="60"/>
      <c r="AG222" s="60"/>
      <c r="AH222" s="60"/>
      <c r="AI222" s="60"/>
    </row>
    <row r="223" spans="19:35">
      <c r="S223" s="187">
        <f t="shared" si="47"/>
        <v>217</v>
      </c>
      <c r="T223" s="63">
        <f t="shared" si="37"/>
        <v>-0.63890840803783444</v>
      </c>
      <c r="U223" s="63">
        <f t="shared" si="38"/>
        <v>-0.48145201852163844</v>
      </c>
      <c r="V223" s="63">
        <f t="shared" si="39"/>
        <v>-0.71877195904256375</v>
      </c>
      <c r="W223" s="63">
        <f t="shared" si="40"/>
        <v>-0.54163352083684324</v>
      </c>
      <c r="X223" s="63">
        <f t="shared" si="41"/>
        <v>-0.79863551004729305</v>
      </c>
      <c r="Y223" s="63">
        <f t="shared" si="42"/>
        <v>-0.60181502315204805</v>
      </c>
      <c r="Z223" s="63">
        <f t="shared" si="43"/>
        <v>-0.87849906105202247</v>
      </c>
      <c r="AA223" s="63">
        <f t="shared" si="44"/>
        <v>-0.66199652546725285</v>
      </c>
      <c r="AB223" s="63">
        <f t="shared" si="45"/>
        <v>-0.95836261205675166</v>
      </c>
      <c r="AC223" s="63">
        <f t="shared" si="46"/>
        <v>-0.72217802778245765</v>
      </c>
      <c r="AD223" s="60"/>
      <c r="AE223" s="245"/>
      <c r="AF223" s="60"/>
      <c r="AG223" s="60"/>
      <c r="AH223" s="60"/>
      <c r="AI223" s="60"/>
    </row>
    <row r="224" spans="19:35">
      <c r="S224" s="187">
        <f t="shared" si="47"/>
        <v>218</v>
      </c>
      <c r="T224" s="63">
        <f t="shared" si="37"/>
        <v>-0.63040860288537781</v>
      </c>
      <c r="U224" s="63">
        <f t="shared" si="38"/>
        <v>-0.49252918026052628</v>
      </c>
      <c r="V224" s="63">
        <f t="shared" si="39"/>
        <v>-0.70920967824605008</v>
      </c>
      <c r="W224" s="63">
        <f t="shared" si="40"/>
        <v>-0.55409532779309212</v>
      </c>
      <c r="X224" s="63">
        <f t="shared" si="41"/>
        <v>-0.78801075360672224</v>
      </c>
      <c r="Y224" s="63">
        <f t="shared" si="42"/>
        <v>-0.61566147532565785</v>
      </c>
      <c r="Z224" s="63">
        <f t="shared" si="43"/>
        <v>-0.8668118289673945</v>
      </c>
      <c r="AA224" s="63">
        <f t="shared" si="44"/>
        <v>-0.67722762285822369</v>
      </c>
      <c r="AB224" s="63">
        <f t="shared" si="45"/>
        <v>-0.94561290432806666</v>
      </c>
      <c r="AC224" s="63">
        <f t="shared" si="46"/>
        <v>-0.73879377039078942</v>
      </c>
      <c r="AD224" s="60"/>
      <c r="AE224" s="245"/>
      <c r="AF224" s="60"/>
      <c r="AG224" s="60"/>
      <c r="AH224" s="60"/>
      <c r="AI224" s="60"/>
    </row>
    <row r="225" spans="19:35">
      <c r="S225" s="187">
        <f t="shared" si="47"/>
        <v>219</v>
      </c>
      <c r="T225" s="63">
        <f t="shared" si="37"/>
        <v>-0.62171676916557672</v>
      </c>
      <c r="U225" s="63">
        <f t="shared" si="38"/>
        <v>-0.50345631283987013</v>
      </c>
      <c r="V225" s="63">
        <f t="shared" si="39"/>
        <v>-0.6994313653112737</v>
      </c>
      <c r="W225" s="63">
        <f t="shared" si="40"/>
        <v>-0.56638835194485382</v>
      </c>
      <c r="X225" s="63">
        <f t="shared" si="41"/>
        <v>-0.77714596145697079</v>
      </c>
      <c r="Y225" s="63">
        <f t="shared" si="42"/>
        <v>-0.62932039104983761</v>
      </c>
      <c r="Z225" s="63">
        <f t="shared" si="43"/>
        <v>-0.85486055760266799</v>
      </c>
      <c r="AA225" s="63">
        <f t="shared" si="44"/>
        <v>-0.69225243015482141</v>
      </c>
      <c r="AB225" s="63">
        <f t="shared" si="45"/>
        <v>-0.93257515374836486</v>
      </c>
      <c r="AC225" s="63">
        <f t="shared" si="46"/>
        <v>-0.75518446925980509</v>
      </c>
      <c r="AD225" s="60"/>
      <c r="AE225" s="245"/>
      <c r="AF225" s="60"/>
      <c r="AG225" s="60"/>
      <c r="AH225" s="60"/>
      <c r="AI225" s="60"/>
    </row>
    <row r="226" spans="19:35">
      <c r="S226" s="187">
        <f t="shared" si="47"/>
        <v>220</v>
      </c>
      <c r="T226" s="63">
        <f t="shared" si="37"/>
        <v>-0.61283555449518246</v>
      </c>
      <c r="U226" s="63">
        <f t="shared" si="38"/>
        <v>-0.5142300877492314</v>
      </c>
      <c r="V226" s="63">
        <f t="shared" si="39"/>
        <v>-0.68943999880708018</v>
      </c>
      <c r="W226" s="63">
        <f t="shared" si="40"/>
        <v>-0.57850884871788533</v>
      </c>
      <c r="X226" s="63">
        <f t="shared" si="41"/>
        <v>-0.76604444311897801</v>
      </c>
      <c r="Y226" s="63">
        <f t="shared" si="42"/>
        <v>-0.64278760968653925</v>
      </c>
      <c r="Z226" s="63">
        <f t="shared" si="43"/>
        <v>-0.84264888743087585</v>
      </c>
      <c r="AA226" s="63">
        <f t="shared" si="44"/>
        <v>-0.70706637065519329</v>
      </c>
      <c r="AB226" s="63">
        <f t="shared" si="45"/>
        <v>-0.91925333174277357</v>
      </c>
      <c r="AC226" s="63">
        <f t="shared" si="46"/>
        <v>-0.7713451316238471</v>
      </c>
      <c r="AD226" s="60"/>
      <c r="AE226" s="245"/>
      <c r="AF226" s="60"/>
      <c r="AG226" s="60"/>
      <c r="AH226" s="60"/>
      <c r="AI226" s="60"/>
    </row>
    <row r="227" spans="19:35">
      <c r="S227" s="187">
        <f t="shared" si="47"/>
        <v>221</v>
      </c>
      <c r="T227" s="63">
        <f t="shared" si="37"/>
        <v>-0.60376766417821759</v>
      </c>
      <c r="U227" s="63">
        <f t="shared" si="38"/>
        <v>-0.52484722319240595</v>
      </c>
      <c r="V227" s="63">
        <f t="shared" si="39"/>
        <v>-0.67923862220049469</v>
      </c>
      <c r="W227" s="63">
        <f t="shared" si="40"/>
        <v>-0.59045312609145661</v>
      </c>
      <c r="X227" s="63">
        <f t="shared" si="41"/>
        <v>-0.7547095802227719</v>
      </c>
      <c r="Y227" s="63">
        <f t="shared" si="42"/>
        <v>-0.65605902899050739</v>
      </c>
      <c r="Z227" s="63">
        <f t="shared" si="43"/>
        <v>-0.83018053824504912</v>
      </c>
      <c r="AA227" s="63">
        <f t="shared" si="44"/>
        <v>-0.72166493188955816</v>
      </c>
      <c r="AB227" s="63">
        <f t="shared" si="45"/>
        <v>-0.90565149626732622</v>
      </c>
      <c r="AC227" s="63">
        <f t="shared" si="46"/>
        <v>-0.78727083478860882</v>
      </c>
      <c r="AD227" s="60"/>
      <c r="AE227" s="245"/>
      <c r="AF227" s="60"/>
      <c r="AG227" s="60"/>
      <c r="AH227" s="60"/>
      <c r="AI227" s="60"/>
    </row>
    <row r="228" spans="19:35">
      <c r="S228" s="187">
        <f t="shared" si="47"/>
        <v>222</v>
      </c>
      <c r="T228" s="63">
        <f t="shared" si="37"/>
        <v>-0.5945158603819154</v>
      </c>
      <c r="U228" s="63">
        <f t="shared" si="38"/>
        <v>-0.53530448508708661</v>
      </c>
      <c r="V228" s="63">
        <f t="shared" si="39"/>
        <v>-0.66883034292965482</v>
      </c>
      <c r="W228" s="63">
        <f t="shared" si="40"/>
        <v>-0.60221754572297248</v>
      </c>
      <c r="X228" s="63">
        <f t="shared" si="41"/>
        <v>-0.74314482547739424</v>
      </c>
      <c r="Y228" s="63">
        <f t="shared" si="42"/>
        <v>-0.66913060635885824</v>
      </c>
      <c r="Z228" s="63">
        <f t="shared" si="43"/>
        <v>-0.81745930802513378</v>
      </c>
      <c r="AA228" s="63">
        <f t="shared" si="44"/>
        <v>-0.73604366699474411</v>
      </c>
      <c r="AB228" s="63">
        <f t="shared" si="45"/>
        <v>-0.89177379057287309</v>
      </c>
      <c r="AC228" s="63">
        <f t="shared" si="46"/>
        <v>-0.80295672763062986</v>
      </c>
      <c r="AD228" s="60"/>
      <c r="AE228" s="245"/>
      <c r="AF228" s="60"/>
      <c r="AG228" s="60"/>
      <c r="AH228" s="60"/>
      <c r="AI228" s="60"/>
    </row>
    <row r="229" spans="19:35">
      <c r="S229" s="187">
        <f t="shared" si="47"/>
        <v>223</v>
      </c>
      <c r="T229" s="63">
        <f t="shared" si="37"/>
        <v>-0.58508296129533643</v>
      </c>
      <c r="U229" s="63">
        <f t="shared" si="38"/>
        <v>-0.54559868804999867</v>
      </c>
      <c r="V229" s="63">
        <f t="shared" si="39"/>
        <v>-0.6582183314572535</v>
      </c>
      <c r="W229" s="63">
        <f t="shared" si="40"/>
        <v>-0.61379852405624857</v>
      </c>
      <c r="X229" s="63">
        <f t="shared" si="41"/>
        <v>-0.73135370161917057</v>
      </c>
      <c r="Y229" s="63">
        <f t="shared" si="42"/>
        <v>-0.68199836006249837</v>
      </c>
      <c r="Z229" s="63">
        <f t="shared" si="43"/>
        <v>-0.80448907178108764</v>
      </c>
      <c r="AA229" s="63">
        <f t="shared" si="44"/>
        <v>-0.75019819606874827</v>
      </c>
      <c r="AB229" s="63">
        <f t="shared" si="45"/>
        <v>-0.87762444194300471</v>
      </c>
      <c r="AC229" s="63">
        <f t="shared" si="46"/>
        <v>-0.81839803207499806</v>
      </c>
      <c r="AD229" s="60"/>
      <c r="AE229" s="245"/>
      <c r="AF229" s="60"/>
      <c r="AG229" s="60"/>
      <c r="AH229" s="60"/>
      <c r="AI229" s="60"/>
    </row>
    <row r="230" spans="19:35">
      <c r="S230" s="187">
        <f t="shared" si="47"/>
        <v>224</v>
      </c>
      <c r="T230" s="63">
        <f t="shared" si="37"/>
        <v>-0.57547184027092091</v>
      </c>
      <c r="U230" s="63">
        <f t="shared" si="38"/>
        <v>-0.55572669636719796</v>
      </c>
      <c r="V230" s="63">
        <f t="shared" si="39"/>
        <v>-0.64740582030478599</v>
      </c>
      <c r="W230" s="63">
        <f t="shared" si="40"/>
        <v>-0.62519253341309766</v>
      </c>
      <c r="X230" s="63">
        <f t="shared" si="41"/>
        <v>-0.71933980033865108</v>
      </c>
      <c r="Y230" s="63">
        <f t="shared" si="42"/>
        <v>-0.69465837045899737</v>
      </c>
      <c r="Z230" s="63">
        <f t="shared" si="43"/>
        <v>-0.79127378037251628</v>
      </c>
      <c r="AA230" s="63">
        <f t="shared" si="44"/>
        <v>-0.76412420750489718</v>
      </c>
      <c r="AB230" s="63">
        <f t="shared" si="45"/>
        <v>-0.86320776040638125</v>
      </c>
      <c r="AC230" s="63">
        <f t="shared" si="46"/>
        <v>-0.83359004455079677</v>
      </c>
      <c r="AD230" s="60"/>
      <c r="AE230" s="245"/>
      <c r="AF230" s="60"/>
      <c r="AG230" s="60"/>
      <c r="AH230" s="60"/>
      <c r="AI230" s="60"/>
    </row>
    <row r="231" spans="19:35">
      <c r="S231" s="187">
        <f t="shared" si="47"/>
        <v>225</v>
      </c>
      <c r="T231" s="63">
        <f t="shared" si="37"/>
        <v>-0.56568542494923812</v>
      </c>
      <c r="U231" s="63">
        <f t="shared" si="38"/>
        <v>-0.56568542494923801</v>
      </c>
      <c r="V231" s="63">
        <f t="shared" si="39"/>
        <v>-0.63639610306789296</v>
      </c>
      <c r="W231" s="63">
        <f t="shared" si="40"/>
        <v>-0.63639610306789274</v>
      </c>
      <c r="X231" s="63">
        <f t="shared" si="41"/>
        <v>-0.70710678118654768</v>
      </c>
      <c r="Y231" s="63">
        <f t="shared" si="42"/>
        <v>-0.70710678118654746</v>
      </c>
      <c r="Z231" s="63">
        <f t="shared" si="43"/>
        <v>-0.77781745930520252</v>
      </c>
      <c r="AA231" s="63">
        <f t="shared" si="44"/>
        <v>-0.7778174593052023</v>
      </c>
      <c r="AB231" s="63">
        <f t="shared" si="45"/>
        <v>-0.84852813742385724</v>
      </c>
      <c r="AC231" s="63">
        <f t="shared" si="46"/>
        <v>-0.84852813742385691</v>
      </c>
      <c r="AD231" s="60"/>
      <c r="AE231" s="245"/>
      <c r="AF231" s="60"/>
      <c r="AG231" s="60"/>
      <c r="AH231" s="60"/>
      <c r="AI231" s="60"/>
    </row>
    <row r="232" spans="19:35">
      <c r="S232" s="187">
        <f t="shared" si="47"/>
        <v>226</v>
      </c>
      <c r="T232" s="63">
        <f t="shared" si="37"/>
        <v>-0.55572669636719807</v>
      </c>
      <c r="U232" s="63">
        <f t="shared" si="38"/>
        <v>-0.57547184027092069</v>
      </c>
      <c r="V232" s="63">
        <f t="shared" si="39"/>
        <v>-0.62519253341309788</v>
      </c>
      <c r="W232" s="63">
        <f t="shared" si="40"/>
        <v>-0.64740582030478577</v>
      </c>
      <c r="X232" s="63">
        <f t="shared" si="41"/>
        <v>-0.69465837045899759</v>
      </c>
      <c r="Y232" s="63">
        <f t="shared" si="42"/>
        <v>-0.71933980033865086</v>
      </c>
      <c r="Z232" s="63">
        <f t="shared" si="43"/>
        <v>-0.7641242075048974</v>
      </c>
      <c r="AA232" s="63">
        <f t="shared" si="44"/>
        <v>-0.79127378037251606</v>
      </c>
      <c r="AB232" s="63">
        <f t="shared" si="45"/>
        <v>-0.8335900445507971</v>
      </c>
      <c r="AC232" s="63">
        <f t="shared" si="46"/>
        <v>-0.86320776040638103</v>
      </c>
      <c r="AD232" s="60"/>
      <c r="AE232" s="245"/>
      <c r="AF232" s="60"/>
      <c r="AG232" s="60"/>
      <c r="AH232" s="60"/>
      <c r="AI232" s="60"/>
    </row>
    <row r="233" spans="19:35">
      <c r="S233" s="187">
        <f t="shared" si="47"/>
        <v>227</v>
      </c>
      <c r="T233" s="63">
        <f t="shared" si="37"/>
        <v>-0.54559868804999911</v>
      </c>
      <c r="U233" s="63">
        <f t="shared" si="38"/>
        <v>-0.5850829612953361</v>
      </c>
      <c r="V233" s="63">
        <f t="shared" si="39"/>
        <v>-0.61379852405624902</v>
      </c>
      <c r="W233" s="63">
        <f t="shared" si="40"/>
        <v>-0.65821833145725317</v>
      </c>
      <c r="X233" s="63">
        <f t="shared" si="41"/>
        <v>-0.68199836006249892</v>
      </c>
      <c r="Y233" s="63">
        <f t="shared" si="42"/>
        <v>-0.73135370161917013</v>
      </c>
      <c r="Z233" s="63">
        <f t="shared" si="43"/>
        <v>-0.75019819606874882</v>
      </c>
      <c r="AA233" s="63">
        <f t="shared" si="44"/>
        <v>-0.80448907178108719</v>
      </c>
      <c r="AB233" s="63">
        <f t="shared" si="45"/>
        <v>-0.81839803207499873</v>
      </c>
      <c r="AC233" s="63">
        <f t="shared" si="46"/>
        <v>-0.87762444194300415</v>
      </c>
      <c r="AD233" s="60"/>
      <c r="AE233" s="245"/>
      <c r="AF233" s="60"/>
      <c r="AG233" s="60"/>
      <c r="AH233" s="60"/>
      <c r="AI233" s="60"/>
    </row>
    <row r="234" spans="19:35">
      <c r="S234" s="187">
        <f t="shared" si="47"/>
        <v>228</v>
      </c>
      <c r="T234" s="63">
        <f t="shared" si="37"/>
        <v>-0.53530448508708683</v>
      </c>
      <c r="U234" s="63">
        <f t="shared" si="38"/>
        <v>-0.59451586038191528</v>
      </c>
      <c r="V234" s="63">
        <f t="shared" si="39"/>
        <v>-0.60221754572297259</v>
      </c>
      <c r="W234" s="63">
        <f t="shared" si="40"/>
        <v>-0.6688303429296546</v>
      </c>
      <c r="X234" s="63">
        <f t="shared" si="41"/>
        <v>-0.66913060635885846</v>
      </c>
      <c r="Y234" s="63">
        <f t="shared" si="42"/>
        <v>-0.74314482547739402</v>
      </c>
      <c r="Z234" s="63">
        <f t="shared" si="43"/>
        <v>-0.73604366699474433</v>
      </c>
      <c r="AA234" s="63">
        <f t="shared" si="44"/>
        <v>-0.81745930802513345</v>
      </c>
      <c r="AB234" s="63">
        <f t="shared" si="45"/>
        <v>-0.80295672763063008</v>
      </c>
      <c r="AC234" s="63">
        <f t="shared" si="46"/>
        <v>-0.89177379057287276</v>
      </c>
      <c r="AD234" s="60"/>
      <c r="AE234" s="245"/>
      <c r="AF234" s="60"/>
      <c r="AG234" s="60"/>
      <c r="AH234" s="60"/>
      <c r="AI234" s="60"/>
    </row>
    <row r="235" spans="19:35">
      <c r="S235" s="187">
        <f t="shared" si="47"/>
        <v>229</v>
      </c>
      <c r="T235" s="63">
        <f t="shared" si="37"/>
        <v>-0.52484722319240606</v>
      </c>
      <c r="U235" s="63">
        <f t="shared" si="38"/>
        <v>-0.60376766417821737</v>
      </c>
      <c r="V235" s="63">
        <f t="shared" si="39"/>
        <v>-0.59045312609145684</v>
      </c>
      <c r="W235" s="63">
        <f t="shared" si="40"/>
        <v>-0.67923862220049458</v>
      </c>
      <c r="X235" s="63">
        <f t="shared" si="41"/>
        <v>-0.65605902899050761</v>
      </c>
      <c r="Y235" s="63">
        <f t="shared" si="42"/>
        <v>-0.75470958022277168</v>
      </c>
      <c r="Z235" s="63">
        <f t="shared" si="43"/>
        <v>-0.72166493188955838</v>
      </c>
      <c r="AA235" s="63">
        <f t="shared" si="44"/>
        <v>-0.83018053824504889</v>
      </c>
      <c r="AB235" s="63">
        <f t="shared" si="45"/>
        <v>-0.78727083478860915</v>
      </c>
      <c r="AC235" s="63">
        <f t="shared" si="46"/>
        <v>-0.90565149626732599</v>
      </c>
      <c r="AD235" s="60"/>
      <c r="AE235" s="245"/>
      <c r="AF235" s="60"/>
      <c r="AG235" s="60"/>
      <c r="AH235" s="60"/>
      <c r="AI235" s="60"/>
    </row>
    <row r="236" spans="19:35">
      <c r="S236" s="187">
        <f t="shared" si="47"/>
        <v>230</v>
      </c>
      <c r="T236" s="63">
        <f t="shared" si="37"/>
        <v>-0.51423008774923162</v>
      </c>
      <c r="U236" s="63">
        <f t="shared" si="38"/>
        <v>-0.61283555449518234</v>
      </c>
      <c r="V236" s="63">
        <f t="shared" si="39"/>
        <v>-0.57850884871788555</v>
      </c>
      <c r="W236" s="63">
        <f t="shared" si="40"/>
        <v>-0.68943999880708018</v>
      </c>
      <c r="X236" s="63">
        <f t="shared" si="41"/>
        <v>-0.64278760968653947</v>
      </c>
      <c r="Y236" s="63">
        <f t="shared" si="42"/>
        <v>-0.7660444431189779</v>
      </c>
      <c r="Z236" s="63">
        <f t="shared" si="43"/>
        <v>-0.70706637065519351</v>
      </c>
      <c r="AA236" s="63">
        <f t="shared" si="44"/>
        <v>-0.84264888743087574</v>
      </c>
      <c r="AB236" s="63">
        <f t="shared" si="45"/>
        <v>-0.77134513162384732</v>
      </c>
      <c r="AC236" s="63">
        <f t="shared" si="46"/>
        <v>-0.91925333174277346</v>
      </c>
      <c r="AD236" s="60"/>
      <c r="AE236" s="245"/>
      <c r="AF236" s="60"/>
      <c r="AG236" s="60"/>
      <c r="AH236" s="60"/>
      <c r="AI236" s="60"/>
    </row>
    <row r="237" spans="19:35">
      <c r="S237" s="187">
        <f t="shared" si="47"/>
        <v>231</v>
      </c>
      <c r="T237" s="63">
        <f t="shared" si="37"/>
        <v>-0.5034563128398698</v>
      </c>
      <c r="U237" s="63">
        <f t="shared" si="38"/>
        <v>-0.62171676916557694</v>
      </c>
      <c r="V237" s="63">
        <f t="shared" si="39"/>
        <v>-0.56638835194485349</v>
      </c>
      <c r="W237" s="63">
        <f t="shared" si="40"/>
        <v>-0.69943136531127403</v>
      </c>
      <c r="X237" s="63">
        <f t="shared" si="41"/>
        <v>-0.62932039104983717</v>
      </c>
      <c r="Y237" s="63">
        <f t="shared" si="42"/>
        <v>-0.77714596145697112</v>
      </c>
      <c r="Z237" s="63">
        <f t="shared" si="43"/>
        <v>-0.69225243015482096</v>
      </c>
      <c r="AA237" s="63">
        <f t="shared" si="44"/>
        <v>-0.85486055760266833</v>
      </c>
      <c r="AB237" s="63">
        <f t="shared" si="45"/>
        <v>-0.75518446925980454</v>
      </c>
      <c r="AC237" s="63">
        <f t="shared" si="46"/>
        <v>-0.9325751537483653</v>
      </c>
      <c r="AD237" s="60"/>
      <c r="AE237" s="245"/>
      <c r="AF237" s="60"/>
      <c r="AG237" s="60"/>
      <c r="AH237" s="60"/>
      <c r="AI237" s="60"/>
    </row>
    <row r="238" spans="19:35">
      <c r="S238" s="187">
        <f t="shared" si="47"/>
        <v>232</v>
      </c>
      <c r="T238" s="63">
        <f t="shared" si="37"/>
        <v>-0.4925291802605265</v>
      </c>
      <c r="U238" s="63">
        <f t="shared" si="38"/>
        <v>-0.6304086028853777</v>
      </c>
      <c r="V238" s="63">
        <f t="shared" si="39"/>
        <v>-0.55409532779309223</v>
      </c>
      <c r="W238" s="63">
        <f t="shared" si="40"/>
        <v>-0.70920967824604997</v>
      </c>
      <c r="X238" s="63">
        <f t="shared" si="41"/>
        <v>-0.61566147532565807</v>
      </c>
      <c r="Y238" s="63">
        <f t="shared" si="42"/>
        <v>-0.78801075360672213</v>
      </c>
      <c r="Z238" s="63">
        <f t="shared" si="43"/>
        <v>-0.67722762285822391</v>
      </c>
      <c r="AA238" s="63">
        <f t="shared" si="44"/>
        <v>-0.86681182896739439</v>
      </c>
      <c r="AB238" s="63">
        <f t="shared" si="45"/>
        <v>-0.73879377039078964</v>
      </c>
      <c r="AC238" s="63">
        <f t="shared" si="46"/>
        <v>-0.94561290432806655</v>
      </c>
      <c r="AD238" s="60"/>
      <c r="AE238" s="245"/>
      <c r="AF238" s="60"/>
      <c r="AG238" s="60"/>
      <c r="AH238" s="60"/>
      <c r="AI238" s="60"/>
    </row>
    <row r="239" spans="19:35">
      <c r="S239" s="187">
        <f t="shared" si="47"/>
        <v>233</v>
      </c>
      <c r="T239" s="63">
        <f t="shared" si="37"/>
        <v>-0.48145201852163866</v>
      </c>
      <c r="U239" s="63">
        <f t="shared" si="38"/>
        <v>-0.63890840803783433</v>
      </c>
      <c r="V239" s="63">
        <f t="shared" si="39"/>
        <v>-0.54163352083684346</v>
      </c>
      <c r="W239" s="63">
        <f t="shared" si="40"/>
        <v>-0.71877195904256352</v>
      </c>
      <c r="X239" s="63">
        <f t="shared" si="41"/>
        <v>-0.60181502315204827</v>
      </c>
      <c r="Y239" s="63">
        <f t="shared" si="42"/>
        <v>-0.79863551004729283</v>
      </c>
      <c r="Z239" s="63">
        <f t="shared" si="43"/>
        <v>-0.66199652546725318</v>
      </c>
      <c r="AA239" s="63">
        <f t="shared" si="44"/>
        <v>-0.87849906105202213</v>
      </c>
      <c r="AB239" s="63">
        <f t="shared" si="45"/>
        <v>-0.72217802778245788</v>
      </c>
      <c r="AC239" s="63">
        <f t="shared" si="46"/>
        <v>-0.95836261205675133</v>
      </c>
      <c r="AD239" s="60"/>
      <c r="AE239" s="245"/>
      <c r="AF239" s="60"/>
      <c r="AG239" s="60"/>
      <c r="AH239" s="60"/>
      <c r="AI239" s="60"/>
    </row>
    <row r="240" spans="19:35">
      <c r="S240" s="187">
        <f t="shared" si="47"/>
        <v>234</v>
      </c>
      <c r="T240" s="63">
        <f t="shared" si="37"/>
        <v>-0.47022820183397862</v>
      </c>
      <c r="U240" s="63">
        <f t="shared" si="38"/>
        <v>-0.64721359549995794</v>
      </c>
      <c r="V240" s="63">
        <f t="shared" si="39"/>
        <v>-0.52900672706322593</v>
      </c>
      <c r="W240" s="63">
        <f t="shared" si="40"/>
        <v>-0.72811529493745264</v>
      </c>
      <c r="X240" s="63">
        <f t="shared" si="41"/>
        <v>-0.58778525229247325</v>
      </c>
      <c r="Y240" s="63">
        <f t="shared" si="42"/>
        <v>-0.80901699437494734</v>
      </c>
      <c r="Z240" s="63">
        <f t="shared" si="43"/>
        <v>-0.64656377752172067</v>
      </c>
      <c r="AA240" s="63">
        <f t="shared" si="44"/>
        <v>-0.88991869381244215</v>
      </c>
      <c r="AB240" s="63">
        <f t="shared" si="45"/>
        <v>-0.70534230275096788</v>
      </c>
      <c r="AC240" s="63">
        <f t="shared" si="46"/>
        <v>-0.97082039324993674</v>
      </c>
      <c r="AD240" s="60"/>
      <c r="AE240" s="245"/>
      <c r="AF240" s="60"/>
      <c r="AG240" s="60"/>
      <c r="AH240" s="60"/>
      <c r="AI240" s="60"/>
    </row>
    <row r="241" spans="19:35">
      <c r="S241" s="187">
        <f t="shared" si="47"/>
        <v>235</v>
      </c>
      <c r="T241" s="63">
        <f t="shared" si="37"/>
        <v>-0.45886114908083714</v>
      </c>
      <c r="U241" s="63">
        <f t="shared" si="38"/>
        <v>-0.65532163543119326</v>
      </c>
      <c r="V241" s="63">
        <f t="shared" si="39"/>
        <v>-0.51621879271594173</v>
      </c>
      <c r="W241" s="63">
        <f t="shared" si="40"/>
        <v>-0.73723683986009247</v>
      </c>
      <c r="X241" s="63">
        <f t="shared" si="41"/>
        <v>-0.57357643635104638</v>
      </c>
      <c r="Y241" s="63">
        <f t="shared" si="42"/>
        <v>-0.81915204428899158</v>
      </c>
      <c r="Z241" s="63">
        <f t="shared" si="43"/>
        <v>-0.63093407998615103</v>
      </c>
      <c r="AA241" s="63">
        <f t="shared" si="44"/>
        <v>-0.90106724871789079</v>
      </c>
      <c r="AB241" s="63">
        <f t="shared" si="45"/>
        <v>-0.68829172362125568</v>
      </c>
      <c r="AC241" s="63">
        <f t="shared" si="46"/>
        <v>-0.98298245314678989</v>
      </c>
      <c r="AD241" s="60"/>
      <c r="AE241" s="245"/>
      <c r="AF241" s="60"/>
      <c r="AG241" s="60"/>
      <c r="AH241" s="60"/>
      <c r="AI241" s="60"/>
    </row>
    <row r="242" spans="19:35">
      <c r="S242" s="187">
        <f t="shared" si="47"/>
        <v>236</v>
      </c>
      <c r="T242" s="63">
        <f t="shared" si="37"/>
        <v>-0.44735432277659781</v>
      </c>
      <c r="U242" s="63">
        <f t="shared" si="38"/>
        <v>-0.66323005804403312</v>
      </c>
      <c r="V242" s="63">
        <f t="shared" si="39"/>
        <v>-0.50327361312367258</v>
      </c>
      <c r="W242" s="63">
        <f t="shared" si="40"/>
        <v>-0.74613381529953726</v>
      </c>
      <c r="X242" s="63">
        <f t="shared" si="41"/>
        <v>-0.55919290347074724</v>
      </c>
      <c r="Y242" s="63">
        <f t="shared" si="42"/>
        <v>-0.8290375725550414</v>
      </c>
      <c r="Z242" s="63">
        <f t="shared" si="43"/>
        <v>-0.61511219381782201</v>
      </c>
      <c r="AA242" s="63">
        <f t="shared" si="44"/>
        <v>-0.91194132981054565</v>
      </c>
      <c r="AB242" s="63">
        <f t="shared" si="45"/>
        <v>-0.67103148416489666</v>
      </c>
      <c r="AC242" s="63">
        <f t="shared" si="46"/>
        <v>-0.99484508706604968</v>
      </c>
      <c r="AD242" s="60"/>
      <c r="AE242" s="245"/>
      <c r="AF242" s="60"/>
      <c r="AG242" s="60"/>
      <c r="AH242" s="60"/>
      <c r="AI242" s="60"/>
    </row>
    <row r="243" spans="19:35">
      <c r="S243" s="187">
        <f t="shared" si="47"/>
        <v>237</v>
      </c>
      <c r="T243" s="63">
        <f t="shared" si="37"/>
        <v>-0.43571122801202161</v>
      </c>
      <c r="U243" s="63">
        <f t="shared" si="38"/>
        <v>-0.67093645435633931</v>
      </c>
      <c r="V243" s="63">
        <f t="shared" si="39"/>
        <v>-0.49017513151352426</v>
      </c>
      <c r="W243" s="63">
        <f t="shared" si="40"/>
        <v>-0.75480351115088162</v>
      </c>
      <c r="X243" s="63">
        <f t="shared" si="41"/>
        <v>-0.54463903501502697</v>
      </c>
      <c r="Y243" s="63">
        <f t="shared" si="42"/>
        <v>-0.83867056794542405</v>
      </c>
      <c r="Z243" s="63">
        <f t="shared" si="43"/>
        <v>-0.59910293851652974</v>
      </c>
      <c r="AA243" s="63">
        <f t="shared" si="44"/>
        <v>-0.92253762473996648</v>
      </c>
      <c r="AB243" s="63">
        <f t="shared" si="45"/>
        <v>-0.65356684201803239</v>
      </c>
      <c r="AC243" s="63">
        <f t="shared" si="46"/>
        <v>-1.0064046815345089</v>
      </c>
      <c r="AD243" s="60"/>
      <c r="AE243" s="245"/>
      <c r="AF243" s="60"/>
      <c r="AG243" s="60"/>
      <c r="AH243" s="60"/>
      <c r="AI243" s="60"/>
    </row>
    <row r="244" spans="19:35">
      <c r="S244" s="187">
        <f t="shared" si="47"/>
        <v>238</v>
      </c>
      <c r="T244" s="63">
        <f t="shared" si="37"/>
        <v>-0.42393541138656404</v>
      </c>
      <c r="U244" s="63">
        <f t="shared" si="38"/>
        <v>-0.67843847692514081</v>
      </c>
      <c r="V244" s="63">
        <f t="shared" si="39"/>
        <v>-0.4769273378098845</v>
      </c>
      <c r="W244" s="63">
        <f t="shared" si="40"/>
        <v>-0.76324328654078333</v>
      </c>
      <c r="X244" s="63">
        <f t="shared" si="41"/>
        <v>-0.52991926423320501</v>
      </c>
      <c r="Y244" s="63">
        <f t="shared" si="42"/>
        <v>-0.84804809615642596</v>
      </c>
      <c r="Z244" s="63">
        <f t="shared" si="43"/>
        <v>-0.58291119065652552</v>
      </c>
      <c r="AA244" s="63">
        <f t="shared" si="44"/>
        <v>-0.93285290577206859</v>
      </c>
      <c r="AB244" s="63">
        <f t="shared" si="45"/>
        <v>-0.63590311707984604</v>
      </c>
      <c r="AC244" s="63">
        <f t="shared" si="46"/>
        <v>-1.0176577153877111</v>
      </c>
      <c r="AD244" s="60"/>
      <c r="AE244" s="245"/>
      <c r="AF244" s="60"/>
      <c r="AG244" s="60"/>
      <c r="AH244" s="60"/>
      <c r="AI244" s="60"/>
    </row>
    <row r="245" spans="19:35">
      <c r="S245" s="187">
        <f t="shared" si="47"/>
        <v>239</v>
      </c>
      <c r="T245" s="63">
        <f t="shared" si="37"/>
        <v>-0.4120304599280436</v>
      </c>
      <c r="U245" s="63">
        <f t="shared" si="38"/>
        <v>-0.68573384056168973</v>
      </c>
      <c r="V245" s="63">
        <f t="shared" si="39"/>
        <v>-0.46353426741904907</v>
      </c>
      <c r="W245" s="63">
        <f t="shared" si="40"/>
        <v>-0.77145057063190092</v>
      </c>
      <c r="X245" s="63">
        <f t="shared" si="41"/>
        <v>-0.51503807491005449</v>
      </c>
      <c r="Y245" s="63">
        <f t="shared" si="42"/>
        <v>-0.85716730070211211</v>
      </c>
      <c r="Z245" s="63">
        <f t="shared" si="43"/>
        <v>-0.56654188240105996</v>
      </c>
      <c r="AA245" s="63">
        <f t="shared" si="44"/>
        <v>-0.94288403077232341</v>
      </c>
      <c r="AB245" s="63">
        <f t="shared" si="45"/>
        <v>-0.61804568989206532</v>
      </c>
      <c r="AC245" s="63">
        <f t="shared" si="46"/>
        <v>-1.0286007608425345</v>
      </c>
      <c r="AD245" s="60"/>
      <c r="AE245" s="245"/>
      <c r="AF245" s="60"/>
      <c r="AG245" s="60"/>
      <c r="AH245" s="60"/>
      <c r="AI245" s="60"/>
    </row>
    <row r="246" spans="19:35">
      <c r="S246" s="187">
        <f t="shared" si="47"/>
        <v>240</v>
      </c>
      <c r="T246" s="63">
        <f t="shared" si="37"/>
        <v>-0.40000000000000036</v>
      </c>
      <c r="U246" s="63">
        <f t="shared" si="38"/>
        <v>-0.6928203230275507</v>
      </c>
      <c r="V246" s="63">
        <f t="shared" si="39"/>
        <v>-0.4500000000000004</v>
      </c>
      <c r="W246" s="63">
        <f t="shared" si="40"/>
        <v>-0.77942286340599454</v>
      </c>
      <c r="X246" s="63">
        <f t="shared" si="41"/>
        <v>-0.50000000000000044</v>
      </c>
      <c r="Y246" s="63">
        <f t="shared" si="42"/>
        <v>-0.86602540378443837</v>
      </c>
      <c r="Z246" s="63">
        <f t="shared" si="43"/>
        <v>-0.55000000000000049</v>
      </c>
      <c r="AA246" s="63">
        <f t="shared" si="44"/>
        <v>-0.95262794416288232</v>
      </c>
      <c r="AB246" s="63">
        <f t="shared" si="45"/>
        <v>-0.60000000000000053</v>
      </c>
      <c r="AC246" s="63">
        <f t="shared" si="46"/>
        <v>-1.039230484541326</v>
      </c>
      <c r="AD246" s="60"/>
      <c r="AE246" s="245"/>
      <c r="AF246" s="60"/>
      <c r="AG246" s="60"/>
      <c r="AH246" s="60"/>
      <c r="AI246" s="60"/>
    </row>
    <row r="247" spans="19:35">
      <c r="S247" s="187">
        <f t="shared" si="47"/>
        <v>241</v>
      </c>
      <c r="T247" s="63">
        <f t="shared" si="37"/>
        <v>-0.38784769619706949</v>
      </c>
      <c r="U247" s="63">
        <f t="shared" si="38"/>
        <v>-0.69969576571151681</v>
      </c>
      <c r="V247" s="63">
        <f t="shared" si="39"/>
        <v>-0.43632865822170314</v>
      </c>
      <c r="W247" s="63">
        <f t="shared" si="40"/>
        <v>-0.78715773642545639</v>
      </c>
      <c r="X247" s="63">
        <f t="shared" si="41"/>
        <v>-0.48480962024633684</v>
      </c>
      <c r="Y247" s="63">
        <f t="shared" si="42"/>
        <v>-0.87461970713939596</v>
      </c>
      <c r="Z247" s="63">
        <f t="shared" si="43"/>
        <v>-0.53329058227097059</v>
      </c>
      <c r="AA247" s="63">
        <f t="shared" si="44"/>
        <v>-0.96208167785333565</v>
      </c>
      <c r="AB247" s="63">
        <f t="shared" si="45"/>
        <v>-0.58177154429560418</v>
      </c>
      <c r="AC247" s="63">
        <f t="shared" si="46"/>
        <v>-1.0495436485672751</v>
      </c>
      <c r="AD247" s="60"/>
      <c r="AE247" s="245"/>
      <c r="AF247" s="60"/>
      <c r="AG247" s="60"/>
      <c r="AH247" s="60"/>
      <c r="AI247" s="60"/>
    </row>
    <row r="248" spans="19:35">
      <c r="S248" s="187">
        <f t="shared" si="47"/>
        <v>242</v>
      </c>
      <c r="T248" s="63">
        <f t="shared" si="37"/>
        <v>-0.37557725022871263</v>
      </c>
      <c r="U248" s="63">
        <f t="shared" si="38"/>
        <v>-0.70635807428714159</v>
      </c>
      <c r="V248" s="63">
        <f t="shared" si="39"/>
        <v>-0.42252440650730166</v>
      </c>
      <c r="W248" s="63">
        <f t="shared" si="40"/>
        <v>-0.79465283357303429</v>
      </c>
      <c r="X248" s="63">
        <f t="shared" si="41"/>
        <v>-0.46947156278589075</v>
      </c>
      <c r="Y248" s="63">
        <f t="shared" si="42"/>
        <v>-0.88294759285892699</v>
      </c>
      <c r="Z248" s="63">
        <f t="shared" si="43"/>
        <v>-0.51641871906447989</v>
      </c>
      <c r="AA248" s="63">
        <f t="shared" si="44"/>
        <v>-0.9712423521448198</v>
      </c>
      <c r="AB248" s="63">
        <f t="shared" si="45"/>
        <v>-0.56336587534306892</v>
      </c>
      <c r="AC248" s="63">
        <f t="shared" si="46"/>
        <v>-1.0595371114307124</v>
      </c>
      <c r="AD248" s="60"/>
      <c r="AE248" s="245"/>
      <c r="AF248" s="60"/>
      <c r="AG248" s="60"/>
      <c r="AH248" s="60"/>
      <c r="AI248" s="60"/>
    </row>
    <row r="249" spans="19:35">
      <c r="S249" s="187">
        <f t="shared" si="47"/>
        <v>243</v>
      </c>
      <c r="T249" s="63">
        <f t="shared" si="37"/>
        <v>-0.36319239979163753</v>
      </c>
      <c r="U249" s="63">
        <f t="shared" si="38"/>
        <v>-0.7128052193506943</v>
      </c>
      <c r="V249" s="63">
        <f t="shared" si="39"/>
        <v>-0.40859144976559225</v>
      </c>
      <c r="W249" s="63">
        <f t="shared" si="40"/>
        <v>-0.80190587176953099</v>
      </c>
      <c r="X249" s="63">
        <f t="shared" si="41"/>
        <v>-0.45399049973954692</v>
      </c>
      <c r="Y249" s="63">
        <f t="shared" si="42"/>
        <v>-0.89100652418836779</v>
      </c>
      <c r="Z249" s="63">
        <f t="shared" si="43"/>
        <v>-0.49938954971350163</v>
      </c>
      <c r="AA249" s="63">
        <f t="shared" si="44"/>
        <v>-0.9801071766072047</v>
      </c>
      <c r="AB249" s="63">
        <f t="shared" si="45"/>
        <v>-0.5447885996874563</v>
      </c>
      <c r="AC249" s="63">
        <f t="shared" si="46"/>
        <v>-1.0692078290260414</v>
      </c>
      <c r="AD249" s="60"/>
      <c r="AE249" s="245"/>
      <c r="AF249" s="60"/>
      <c r="AG249" s="60"/>
      <c r="AH249" s="60"/>
      <c r="AI249" s="60"/>
    </row>
    <row r="250" spans="19:35">
      <c r="S250" s="187">
        <f t="shared" si="47"/>
        <v>244</v>
      </c>
      <c r="T250" s="63">
        <f t="shared" si="37"/>
        <v>-0.35069691743126219</v>
      </c>
      <c r="U250" s="63">
        <f t="shared" si="38"/>
        <v>-0.71903523703933347</v>
      </c>
      <c r="V250" s="63">
        <f t="shared" si="39"/>
        <v>-0.39453403211016996</v>
      </c>
      <c r="W250" s="63">
        <f t="shared" si="40"/>
        <v>-0.8089146416692502</v>
      </c>
      <c r="X250" s="63">
        <f t="shared" si="41"/>
        <v>-0.43837114678907774</v>
      </c>
      <c r="Y250" s="63">
        <f t="shared" si="42"/>
        <v>-0.89879404629916682</v>
      </c>
      <c r="Z250" s="63">
        <f t="shared" si="43"/>
        <v>-0.48220826146798557</v>
      </c>
      <c r="AA250" s="63">
        <f t="shared" si="44"/>
        <v>-0.98867345092908354</v>
      </c>
      <c r="AB250" s="63">
        <f t="shared" si="45"/>
        <v>-0.52604537614689328</v>
      </c>
      <c r="AC250" s="63">
        <f t="shared" si="46"/>
        <v>-1.078552855559</v>
      </c>
      <c r="AD250" s="60"/>
      <c r="AE250" s="245"/>
      <c r="AF250" s="60"/>
      <c r="AG250" s="60"/>
      <c r="AH250" s="60"/>
      <c r="AI250" s="60"/>
    </row>
    <row r="251" spans="19:35">
      <c r="S251" s="187">
        <f t="shared" si="47"/>
        <v>245</v>
      </c>
      <c r="T251" s="63">
        <f t="shared" si="37"/>
        <v>-0.33809460939255997</v>
      </c>
      <c r="U251" s="63">
        <f t="shared" si="38"/>
        <v>-0.72504622962931986</v>
      </c>
      <c r="V251" s="63">
        <f t="shared" si="39"/>
        <v>-0.38035643556662996</v>
      </c>
      <c r="W251" s="63">
        <f t="shared" si="40"/>
        <v>-0.81567700833298473</v>
      </c>
      <c r="X251" s="63">
        <f t="shared" si="41"/>
        <v>-0.42261826174069994</v>
      </c>
      <c r="Y251" s="63">
        <f t="shared" si="42"/>
        <v>-0.90630778703664971</v>
      </c>
      <c r="Z251" s="63">
        <f t="shared" si="43"/>
        <v>-0.46488008791476998</v>
      </c>
      <c r="AA251" s="63">
        <f t="shared" si="44"/>
        <v>-0.99693856574031481</v>
      </c>
      <c r="AB251" s="63">
        <f t="shared" si="45"/>
        <v>-0.50714191408883991</v>
      </c>
      <c r="AC251" s="63">
        <f t="shared" si="46"/>
        <v>-1.0875693444439796</v>
      </c>
      <c r="AD251" s="60"/>
      <c r="AE251" s="245"/>
      <c r="AF251" s="60"/>
      <c r="AG251" s="60"/>
      <c r="AH251" s="60"/>
      <c r="AI251" s="60"/>
    </row>
    <row r="252" spans="19:35">
      <c r="S252" s="187">
        <f t="shared" si="47"/>
        <v>246</v>
      </c>
      <c r="T252" s="63">
        <f t="shared" si="37"/>
        <v>-0.32538931446064012</v>
      </c>
      <c r="U252" s="63">
        <f t="shared" si="38"/>
        <v>-0.73083636611408087</v>
      </c>
      <c r="V252" s="63">
        <f t="shared" si="39"/>
        <v>-0.36606297876822008</v>
      </c>
      <c r="W252" s="63">
        <f t="shared" si="40"/>
        <v>-0.82219091187834092</v>
      </c>
      <c r="X252" s="63">
        <f t="shared" si="41"/>
        <v>-0.4067366430758001</v>
      </c>
      <c r="Y252" s="63">
        <f t="shared" si="42"/>
        <v>-0.91354545764260098</v>
      </c>
      <c r="Z252" s="63">
        <f t="shared" si="43"/>
        <v>-0.44741030738338017</v>
      </c>
      <c r="AA252" s="63">
        <f t="shared" si="44"/>
        <v>-1.0049000034068611</v>
      </c>
      <c r="AB252" s="63">
        <f t="shared" si="45"/>
        <v>-0.48808397169096007</v>
      </c>
      <c r="AC252" s="63">
        <f t="shared" si="46"/>
        <v>-1.0962545491711211</v>
      </c>
      <c r="AD252" s="60"/>
      <c r="AE252" s="245"/>
      <c r="AF252" s="60"/>
      <c r="AG252" s="60"/>
      <c r="AH252" s="60"/>
      <c r="AI252" s="60"/>
    </row>
    <row r="253" spans="19:35">
      <c r="S253" s="187">
        <f t="shared" si="47"/>
        <v>247</v>
      </c>
      <c r="T253" s="63">
        <f t="shared" si="37"/>
        <v>-0.31258490279141909</v>
      </c>
      <c r="U253" s="63">
        <f t="shared" si="38"/>
        <v>-0.73640388276195223</v>
      </c>
      <c r="V253" s="63">
        <f t="shared" si="39"/>
        <v>-0.35165801564034643</v>
      </c>
      <c r="W253" s="63">
        <f t="shared" si="40"/>
        <v>-0.8284543681071963</v>
      </c>
      <c r="X253" s="63">
        <f t="shared" si="41"/>
        <v>-0.39073112848927383</v>
      </c>
      <c r="Y253" s="63">
        <f t="shared" si="42"/>
        <v>-0.92050485345244026</v>
      </c>
      <c r="Z253" s="63">
        <f t="shared" si="43"/>
        <v>-0.42980424133820122</v>
      </c>
      <c r="AA253" s="63">
        <f t="shared" si="44"/>
        <v>-1.0125553387976844</v>
      </c>
      <c r="AB253" s="63">
        <f t="shared" si="45"/>
        <v>-0.46887735418712856</v>
      </c>
      <c r="AC253" s="63">
        <f t="shared" si="46"/>
        <v>-1.1046058241429282</v>
      </c>
      <c r="AD253" s="60"/>
      <c r="AE253" s="245"/>
      <c r="AF253" s="60"/>
      <c r="AG253" s="60"/>
      <c r="AH253" s="60"/>
      <c r="AI253" s="60"/>
    </row>
    <row r="254" spans="19:35">
      <c r="S254" s="187">
        <f t="shared" si="47"/>
        <v>248</v>
      </c>
      <c r="T254" s="63">
        <f t="shared" si="37"/>
        <v>-0.29968527473272982</v>
      </c>
      <c r="U254" s="63">
        <f t="shared" si="38"/>
        <v>-0.7417470836534299</v>
      </c>
      <c r="V254" s="63">
        <f t="shared" si="39"/>
        <v>-0.33714593407432109</v>
      </c>
      <c r="W254" s="63">
        <f t="shared" si="40"/>
        <v>-0.83446546911010855</v>
      </c>
      <c r="X254" s="63">
        <f t="shared" si="41"/>
        <v>-0.37460659341591229</v>
      </c>
      <c r="Y254" s="63">
        <f t="shared" si="42"/>
        <v>-0.92718385456678731</v>
      </c>
      <c r="Z254" s="63">
        <f t="shared" si="43"/>
        <v>-0.41206725275750355</v>
      </c>
      <c r="AA254" s="63">
        <f t="shared" si="44"/>
        <v>-1.0199022400234661</v>
      </c>
      <c r="AB254" s="63">
        <f t="shared" si="45"/>
        <v>-0.44952791209909476</v>
      </c>
      <c r="AC254" s="63">
        <f t="shared" si="46"/>
        <v>-1.1126206254801447</v>
      </c>
      <c r="AD254" s="60"/>
      <c r="AE254" s="245"/>
      <c r="AF254" s="60"/>
      <c r="AG254" s="60"/>
      <c r="AH254" s="60"/>
      <c r="AI254" s="60"/>
    </row>
    <row r="255" spans="19:35">
      <c r="S255" s="187">
        <f t="shared" si="47"/>
        <v>249</v>
      </c>
      <c r="T255" s="63">
        <f t="shared" si="37"/>
        <v>-0.28669435963624057</v>
      </c>
      <c r="U255" s="63">
        <f t="shared" si="38"/>
        <v>-0.74686434119776135</v>
      </c>
      <c r="V255" s="63">
        <f t="shared" si="39"/>
        <v>-0.32253115459077064</v>
      </c>
      <c r="W255" s="63">
        <f t="shared" si="40"/>
        <v>-0.84022238384748149</v>
      </c>
      <c r="X255" s="63">
        <f t="shared" si="41"/>
        <v>-0.35836794954530071</v>
      </c>
      <c r="Y255" s="63">
        <f t="shared" si="42"/>
        <v>-0.93358042649720163</v>
      </c>
      <c r="Z255" s="63">
        <f t="shared" si="43"/>
        <v>-0.39420474449983084</v>
      </c>
      <c r="AA255" s="63">
        <f t="shared" si="44"/>
        <v>-1.0269384691469219</v>
      </c>
      <c r="AB255" s="63">
        <f t="shared" si="45"/>
        <v>-0.43004153945436085</v>
      </c>
      <c r="AC255" s="63">
        <f t="shared" si="46"/>
        <v>-1.1202965117966419</v>
      </c>
      <c r="AD255" s="60"/>
      <c r="AE255" s="245"/>
      <c r="AF255" s="60"/>
      <c r="AG255" s="60"/>
      <c r="AH255" s="60"/>
      <c r="AI255" s="60"/>
    </row>
    <row r="256" spans="19:35">
      <c r="S256" s="187">
        <f t="shared" si="47"/>
        <v>250</v>
      </c>
      <c r="T256" s="63">
        <f t="shared" si="37"/>
        <v>-0.27361611466053554</v>
      </c>
      <c r="U256" s="63">
        <f t="shared" si="38"/>
        <v>-0.75175409662872661</v>
      </c>
      <c r="V256" s="63">
        <f t="shared" si="39"/>
        <v>-0.30781812899310246</v>
      </c>
      <c r="W256" s="63">
        <f t="shared" si="40"/>
        <v>-0.84572335870731741</v>
      </c>
      <c r="X256" s="63">
        <f t="shared" si="41"/>
        <v>-0.34202014332566938</v>
      </c>
      <c r="Y256" s="63">
        <f t="shared" si="42"/>
        <v>-0.93969262078590821</v>
      </c>
      <c r="Z256" s="63">
        <f t="shared" si="43"/>
        <v>-0.37622215765823636</v>
      </c>
      <c r="AA256" s="63">
        <f t="shared" si="44"/>
        <v>-1.033661882864499</v>
      </c>
      <c r="AB256" s="63">
        <f t="shared" si="45"/>
        <v>-0.41042417199080322</v>
      </c>
      <c r="AC256" s="63">
        <f t="shared" si="46"/>
        <v>-1.1276311449430898</v>
      </c>
      <c r="AD256" s="60"/>
      <c r="AE256" s="245"/>
      <c r="AF256" s="60"/>
      <c r="AG256" s="60"/>
      <c r="AH256" s="60"/>
      <c r="AI256" s="60"/>
    </row>
    <row r="257" spans="19:35">
      <c r="S257" s="187">
        <f t="shared" si="47"/>
        <v>251</v>
      </c>
      <c r="T257" s="63">
        <f t="shared" si="37"/>
        <v>-0.26045452356572535</v>
      </c>
      <c r="U257" s="63">
        <f t="shared" si="38"/>
        <v>-0.7564148604794535</v>
      </c>
      <c r="V257" s="63">
        <f t="shared" si="39"/>
        <v>-0.293011339011441</v>
      </c>
      <c r="W257" s="63">
        <f t="shared" si="40"/>
        <v>-0.85096671803938517</v>
      </c>
      <c r="X257" s="63">
        <f t="shared" si="41"/>
        <v>-0.32556815445715664</v>
      </c>
      <c r="Y257" s="63">
        <f t="shared" si="42"/>
        <v>-0.94551857559931685</v>
      </c>
      <c r="Z257" s="63">
        <f t="shared" si="43"/>
        <v>-0.35812496990287235</v>
      </c>
      <c r="AA257" s="63">
        <f t="shared" si="44"/>
        <v>-1.0400704331592485</v>
      </c>
      <c r="AB257" s="63">
        <f t="shared" si="45"/>
        <v>-0.39068178534858794</v>
      </c>
      <c r="AC257" s="63">
        <f t="shared" si="46"/>
        <v>-1.1346222907191801</v>
      </c>
      <c r="AD257" s="60"/>
      <c r="AE257" s="245"/>
      <c r="AF257" s="60"/>
      <c r="AG257" s="60"/>
      <c r="AH257" s="60"/>
      <c r="AI257" s="60"/>
    </row>
    <row r="258" spans="19:35">
      <c r="S258" s="187">
        <f t="shared" si="47"/>
        <v>252</v>
      </c>
      <c r="T258" s="63">
        <f t="shared" si="37"/>
        <v>-0.24721359549995806</v>
      </c>
      <c r="U258" s="63">
        <f t="shared" si="38"/>
        <v>-0.76084521303612285</v>
      </c>
      <c r="V258" s="63">
        <f t="shared" si="39"/>
        <v>-0.27811529493745279</v>
      </c>
      <c r="W258" s="63">
        <f t="shared" si="40"/>
        <v>-0.85595086466563819</v>
      </c>
      <c r="X258" s="63">
        <f t="shared" si="41"/>
        <v>-0.30901699437494756</v>
      </c>
      <c r="Y258" s="63">
        <f t="shared" si="42"/>
        <v>-0.95105651629515353</v>
      </c>
      <c r="Z258" s="63">
        <f t="shared" si="43"/>
        <v>-0.33991869381244233</v>
      </c>
      <c r="AA258" s="63">
        <f t="shared" si="44"/>
        <v>-1.0461621679246689</v>
      </c>
      <c r="AB258" s="63">
        <f t="shared" si="45"/>
        <v>-0.37082039324993704</v>
      </c>
      <c r="AC258" s="63">
        <f t="shared" si="46"/>
        <v>-1.1412678195541841</v>
      </c>
      <c r="AD258" s="60"/>
      <c r="AE258" s="245"/>
      <c r="AF258" s="60"/>
      <c r="AG258" s="60"/>
      <c r="AH258" s="60"/>
      <c r="AI258" s="60"/>
    </row>
    <row r="259" spans="19:35">
      <c r="S259" s="187">
        <f t="shared" si="47"/>
        <v>253</v>
      </c>
      <c r="T259" s="63">
        <f t="shared" si="37"/>
        <v>-0.2338973637781897</v>
      </c>
      <c r="U259" s="63">
        <f t="shared" si="38"/>
        <v>-0.76504380477042833</v>
      </c>
      <c r="V259" s="63">
        <f t="shared" si="39"/>
        <v>-0.2631345342504634</v>
      </c>
      <c r="W259" s="63">
        <f t="shared" si="40"/>
        <v>-0.86067428036673177</v>
      </c>
      <c r="X259" s="63">
        <f t="shared" si="41"/>
        <v>-0.2923717047227371</v>
      </c>
      <c r="Y259" s="63">
        <f t="shared" si="42"/>
        <v>-0.95630475596303532</v>
      </c>
      <c r="Z259" s="63">
        <f t="shared" si="43"/>
        <v>-0.32160887519501086</v>
      </c>
      <c r="AA259" s="63">
        <f t="shared" si="44"/>
        <v>-1.0519352315593389</v>
      </c>
      <c r="AB259" s="63">
        <f t="shared" si="45"/>
        <v>-0.3508460456672845</v>
      </c>
      <c r="AC259" s="63">
        <f t="shared" si="46"/>
        <v>-1.1475657071556424</v>
      </c>
      <c r="AD259" s="60"/>
      <c r="AE259" s="245"/>
      <c r="AF259" s="60"/>
      <c r="AG259" s="60"/>
      <c r="AH259" s="60"/>
      <c r="AI259" s="60"/>
    </row>
    <row r="260" spans="19:35">
      <c r="S260" s="187">
        <f t="shared" si="47"/>
        <v>254</v>
      </c>
      <c r="T260" s="63">
        <f t="shared" si="37"/>
        <v>-0.22050988465359911</v>
      </c>
      <c r="U260" s="63">
        <f t="shared" si="38"/>
        <v>-0.76900935675065529</v>
      </c>
      <c r="V260" s="63">
        <f t="shared" si="39"/>
        <v>-0.248073620235299</v>
      </c>
      <c r="W260" s="63">
        <f t="shared" si="40"/>
        <v>-0.86513552634448709</v>
      </c>
      <c r="X260" s="63">
        <f t="shared" si="41"/>
        <v>-0.27563735581699889</v>
      </c>
      <c r="Y260" s="63">
        <f t="shared" si="42"/>
        <v>-0.96126169593831901</v>
      </c>
      <c r="Z260" s="63">
        <f t="shared" si="43"/>
        <v>-0.30320109139869877</v>
      </c>
      <c r="AA260" s="63">
        <f t="shared" si="44"/>
        <v>-1.0573878655321509</v>
      </c>
      <c r="AB260" s="63">
        <f t="shared" si="45"/>
        <v>-0.33076482698039866</v>
      </c>
      <c r="AC260" s="63">
        <f t="shared" si="46"/>
        <v>-1.1535140351259827</v>
      </c>
      <c r="AD260" s="60"/>
      <c r="AE260" s="245"/>
      <c r="AF260" s="60"/>
      <c r="AG260" s="60"/>
      <c r="AH260" s="60"/>
      <c r="AI260" s="60"/>
    </row>
    <row r="261" spans="19:35">
      <c r="S261" s="187">
        <f t="shared" si="47"/>
        <v>255</v>
      </c>
      <c r="T261" s="63">
        <f t="shared" si="37"/>
        <v>-0.20705523608201651</v>
      </c>
      <c r="U261" s="63">
        <f t="shared" si="38"/>
        <v>-0.77274066103125472</v>
      </c>
      <c r="V261" s="63">
        <f t="shared" si="39"/>
        <v>-0.23293714059226858</v>
      </c>
      <c r="W261" s="63">
        <f t="shared" si="40"/>
        <v>-0.86933324366016151</v>
      </c>
      <c r="X261" s="63">
        <f t="shared" si="41"/>
        <v>-0.25881904510252063</v>
      </c>
      <c r="Y261" s="63">
        <f t="shared" si="42"/>
        <v>-0.96592582628906831</v>
      </c>
      <c r="Z261" s="63">
        <f t="shared" si="43"/>
        <v>-0.2847009496127727</v>
      </c>
      <c r="AA261" s="63">
        <f t="shared" si="44"/>
        <v>-1.0625184089179753</v>
      </c>
      <c r="AB261" s="63">
        <f t="shared" si="45"/>
        <v>-0.31058285412302472</v>
      </c>
      <c r="AC261" s="63">
        <f t="shared" si="46"/>
        <v>-1.159110991546882</v>
      </c>
      <c r="AD261" s="60"/>
      <c r="AE261" s="245"/>
      <c r="AF261" s="60"/>
      <c r="AG261" s="60"/>
      <c r="AH261" s="60"/>
      <c r="AI261" s="60"/>
    </row>
    <row r="262" spans="19:35">
      <c r="S262" s="187">
        <f t="shared" si="47"/>
        <v>256</v>
      </c>
      <c r="T262" s="63">
        <f t="shared" si="37"/>
        <v>-0.19353751647973425</v>
      </c>
      <c r="U262" s="63">
        <f t="shared" si="38"/>
        <v>-0.77623658102079718</v>
      </c>
      <c r="V262" s="63">
        <f t="shared" si="39"/>
        <v>-0.21772970603970102</v>
      </c>
      <c r="W262" s="63">
        <f t="shared" si="40"/>
        <v>-0.87326615364839688</v>
      </c>
      <c r="X262" s="63">
        <f t="shared" si="41"/>
        <v>-0.24192189559966779</v>
      </c>
      <c r="Y262" s="63">
        <f t="shared" si="42"/>
        <v>-0.97029572627599647</v>
      </c>
      <c r="Z262" s="63">
        <f t="shared" si="43"/>
        <v>-0.26611408515963458</v>
      </c>
      <c r="AA262" s="63">
        <f t="shared" si="44"/>
        <v>-1.0673252989035962</v>
      </c>
      <c r="AB262" s="63">
        <f t="shared" si="45"/>
        <v>-0.29030627471960135</v>
      </c>
      <c r="AC262" s="63">
        <f t="shared" si="46"/>
        <v>-1.1643548715311958</v>
      </c>
      <c r="AD262" s="60"/>
      <c r="AE262" s="245"/>
      <c r="AF262" s="60"/>
      <c r="AG262" s="60"/>
      <c r="AH262" s="60"/>
      <c r="AI262" s="60"/>
    </row>
    <row r="263" spans="19:35">
      <c r="S263" s="187">
        <f t="shared" si="47"/>
        <v>257</v>
      </c>
      <c r="T263" s="63">
        <f t="shared" si="37"/>
        <v>-0.17996084347509222</v>
      </c>
      <c r="U263" s="63">
        <f t="shared" si="38"/>
        <v>-0.77949605182818815</v>
      </c>
      <c r="V263" s="63">
        <f t="shared" si="39"/>
        <v>-0.20245594890947874</v>
      </c>
      <c r="W263" s="63">
        <f t="shared" si="40"/>
        <v>-0.87693305830671164</v>
      </c>
      <c r="X263" s="63">
        <f t="shared" si="41"/>
        <v>-0.22495105434386525</v>
      </c>
      <c r="Y263" s="63">
        <f t="shared" si="42"/>
        <v>-0.97437006478523513</v>
      </c>
      <c r="Z263" s="63">
        <f t="shared" si="43"/>
        <v>-0.2474461597782518</v>
      </c>
      <c r="AA263" s="63">
        <f t="shared" si="44"/>
        <v>-1.0718070712637586</v>
      </c>
      <c r="AB263" s="63">
        <f t="shared" si="45"/>
        <v>-0.26994126521263828</v>
      </c>
      <c r="AC263" s="63">
        <f t="shared" si="46"/>
        <v>-1.1692440777422821</v>
      </c>
      <c r="AD263" s="60"/>
      <c r="AE263" s="245"/>
      <c r="AF263" s="60"/>
      <c r="AG263" s="60"/>
      <c r="AH263" s="60"/>
      <c r="AI263" s="60"/>
    </row>
    <row r="264" spans="19:35">
      <c r="S264" s="187">
        <f t="shared" si="47"/>
        <v>258</v>
      </c>
      <c r="T264" s="63">
        <f t="shared" ref="T264:T327" si="48">T$5*COS($S264*PI()/180)</f>
        <v>-0.16632935265420784</v>
      </c>
      <c r="U264" s="63">
        <f t="shared" ref="U264:U327" si="49">T$5*SIN($S264*PI()/180)</f>
        <v>-0.78251808058704453</v>
      </c>
      <c r="V264" s="63">
        <f t="shared" ref="V264:V327" si="50">V$5*COS($S264*PI()/180)</f>
        <v>-0.18712052173598381</v>
      </c>
      <c r="W264" s="63">
        <f t="shared" ref="W264:W327" si="51">V$5*SIN($S264*PI()/180)</f>
        <v>-0.88033284066042505</v>
      </c>
      <c r="X264" s="63">
        <f t="shared" ref="X264:X327" si="52">X$5*COS($S264*PI()/180)</f>
        <v>-0.20791169081775979</v>
      </c>
      <c r="Y264" s="63">
        <f t="shared" ref="Y264:Y327" si="53">X$5*SIN($S264*PI()/180)</f>
        <v>-0.97814760073380558</v>
      </c>
      <c r="Z264" s="63">
        <f t="shared" ref="Z264:Z327" si="54">Z$5*COS($S264*PI()/180)</f>
        <v>-0.22870285989953579</v>
      </c>
      <c r="AA264" s="63">
        <f t="shared" ref="AA264:AA327" si="55">Z$5*SIN($S264*PI()/180)</f>
        <v>-1.0759623608071862</v>
      </c>
      <c r="AB264" s="63">
        <f t="shared" ref="AB264:AB327" si="56">AB$5*COS($S264*PI()/180)</f>
        <v>-0.24949402898131173</v>
      </c>
      <c r="AC264" s="63">
        <f t="shared" ref="AC264:AC327" si="57">AB$5*SIN($S264*PI()/180)</f>
        <v>-1.1737771208805667</v>
      </c>
      <c r="AD264" s="60"/>
      <c r="AE264" s="245"/>
      <c r="AF264" s="60"/>
      <c r="AG264" s="60"/>
      <c r="AH264" s="60"/>
      <c r="AI264" s="60"/>
    </row>
    <row r="265" spans="19:35">
      <c r="S265" s="187">
        <f t="shared" ref="S265:S328" si="58">S264+1</f>
        <v>259</v>
      </c>
      <c r="T265" s="63">
        <f t="shared" si="48"/>
        <v>-0.15264719630123638</v>
      </c>
      <c r="U265" s="63">
        <f t="shared" si="49"/>
        <v>-0.78530174675813114</v>
      </c>
      <c r="V265" s="63">
        <f t="shared" si="50"/>
        <v>-0.17172809583889093</v>
      </c>
      <c r="W265" s="63">
        <f t="shared" si="51"/>
        <v>-0.88346446510289744</v>
      </c>
      <c r="X265" s="63">
        <f t="shared" si="52"/>
        <v>-0.19080899537654547</v>
      </c>
      <c r="Y265" s="63">
        <f t="shared" si="53"/>
        <v>-0.98162718344766386</v>
      </c>
      <c r="Z265" s="63">
        <f t="shared" si="54"/>
        <v>-0.20988989491420004</v>
      </c>
      <c r="AA265" s="63">
        <f t="shared" si="55"/>
        <v>-1.0797899017924304</v>
      </c>
      <c r="AB265" s="63">
        <f t="shared" si="56"/>
        <v>-0.22897079445185456</v>
      </c>
      <c r="AC265" s="63">
        <f t="shared" si="57"/>
        <v>-1.1779526201371966</v>
      </c>
      <c r="AD265" s="60"/>
      <c r="AE265" s="245"/>
      <c r="AF265" s="60"/>
      <c r="AG265" s="60"/>
      <c r="AH265" s="60"/>
      <c r="AI265" s="60"/>
    </row>
    <row r="266" spans="19:35">
      <c r="S266" s="187">
        <f t="shared" si="58"/>
        <v>260</v>
      </c>
      <c r="T266" s="63">
        <f t="shared" si="48"/>
        <v>-0.13891854213354426</v>
      </c>
      <c r="U266" s="63">
        <f t="shared" si="49"/>
        <v>-0.78784620240976644</v>
      </c>
      <c r="V266" s="63">
        <f t="shared" si="50"/>
        <v>-0.15628335990023731</v>
      </c>
      <c r="W266" s="63">
        <f t="shared" si="51"/>
        <v>-0.88632697771098723</v>
      </c>
      <c r="X266" s="63">
        <f t="shared" si="52"/>
        <v>-0.17364817766693033</v>
      </c>
      <c r="Y266" s="63">
        <f t="shared" si="53"/>
        <v>-0.98480775301220802</v>
      </c>
      <c r="Z266" s="63">
        <f t="shared" si="54"/>
        <v>-0.19101299543362338</v>
      </c>
      <c r="AA266" s="63">
        <f t="shared" si="55"/>
        <v>-1.0832885283134288</v>
      </c>
      <c r="AB266" s="63">
        <f t="shared" si="56"/>
        <v>-0.2083778132003164</v>
      </c>
      <c r="AC266" s="63">
        <f t="shared" si="57"/>
        <v>-1.1817693036146495</v>
      </c>
      <c r="AD266" s="60"/>
      <c r="AE266" s="245"/>
      <c r="AF266" s="60"/>
      <c r="AG266" s="60"/>
      <c r="AH266" s="60"/>
      <c r="AI266" s="60"/>
    </row>
    <row r="267" spans="19:35">
      <c r="S267" s="187">
        <f t="shared" si="58"/>
        <v>261</v>
      </c>
      <c r="T267" s="63">
        <f t="shared" si="48"/>
        <v>-0.12514757203218482</v>
      </c>
      <c r="U267" s="63">
        <f t="shared" si="49"/>
        <v>-0.79015067247611015</v>
      </c>
      <c r="V267" s="63">
        <f t="shared" si="50"/>
        <v>-0.14079101853620793</v>
      </c>
      <c r="W267" s="63">
        <f t="shared" si="51"/>
        <v>-0.8889195065356239</v>
      </c>
      <c r="X267" s="63">
        <f t="shared" si="52"/>
        <v>-0.15643446504023104</v>
      </c>
      <c r="Y267" s="63">
        <f t="shared" si="53"/>
        <v>-0.98768834059513766</v>
      </c>
      <c r="Z267" s="63">
        <f t="shared" si="54"/>
        <v>-0.17207791154425414</v>
      </c>
      <c r="AA267" s="63">
        <f t="shared" si="55"/>
        <v>-1.0864571746546514</v>
      </c>
      <c r="AB267" s="63">
        <f t="shared" si="56"/>
        <v>-0.18772135804827725</v>
      </c>
      <c r="AC267" s="63">
        <f t="shared" si="57"/>
        <v>-1.1852260087141651</v>
      </c>
      <c r="AD267" s="60"/>
      <c r="AE267" s="245"/>
      <c r="AF267" s="60"/>
      <c r="AG267" s="60"/>
      <c r="AH267" s="60"/>
      <c r="AI267" s="60"/>
    </row>
    <row r="268" spans="19:35">
      <c r="S268" s="187">
        <f t="shared" si="58"/>
        <v>262</v>
      </c>
      <c r="T268" s="63">
        <f t="shared" si="48"/>
        <v>-0.11133848076805196</v>
      </c>
      <c r="U268" s="63">
        <f t="shared" si="49"/>
        <v>-0.79221445499325638</v>
      </c>
      <c r="V268" s="63">
        <f t="shared" si="50"/>
        <v>-0.12525579086405844</v>
      </c>
      <c r="W268" s="63">
        <f t="shared" si="51"/>
        <v>-0.89124126186741337</v>
      </c>
      <c r="X268" s="63">
        <f t="shared" si="52"/>
        <v>-0.13917310096006494</v>
      </c>
      <c r="Y268" s="63">
        <f t="shared" si="53"/>
        <v>-0.99026806874157036</v>
      </c>
      <c r="Z268" s="63">
        <f t="shared" si="54"/>
        <v>-0.15309041105607143</v>
      </c>
      <c r="AA268" s="63">
        <f t="shared" si="55"/>
        <v>-1.0892948756157275</v>
      </c>
      <c r="AB268" s="63">
        <f t="shared" si="56"/>
        <v>-0.16700772115207793</v>
      </c>
      <c r="AC268" s="63">
        <f t="shared" si="57"/>
        <v>-1.1883216824898843</v>
      </c>
      <c r="AD268" s="60"/>
      <c r="AE268" s="245"/>
      <c r="AF268" s="60"/>
      <c r="AG268" s="60"/>
      <c r="AH268" s="60"/>
      <c r="AI268" s="60"/>
    </row>
    <row r="269" spans="19:35">
      <c r="S269" s="187">
        <f t="shared" si="58"/>
        <v>263</v>
      </c>
      <c r="T269" s="63">
        <f t="shared" si="48"/>
        <v>-9.7495474724117737E-2</v>
      </c>
      <c r="U269" s="63">
        <f t="shared" si="49"/>
        <v>-0.7940369213130577</v>
      </c>
      <c r="V269" s="63">
        <f t="shared" si="50"/>
        <v>-0.10968240906463246</v>
      </c>
      <c r="W269" s="63">
        <f t="shared" si="51"/>
        <v>-0.89329153647718995</v>
      </c>
      <c r="X269" s="63">
        <f t="shared" si="52"/>
        <v>-0.12186934340514717</v>
      </c>
      <c r="Y269" s="63">
        <f t="shared" si="53"/>
        <v>-0.99254615164132209</v>
      </c>
      <c r="Z269" s="63">
        <f t="shared" si="54"/>
        <v>-0.13405627774566189</v>
      </c>
      <c r="AA269" s="63">
        <f t="shared" si="55"/>
        <v>-1.0918007668054543</v>
      </c>
      <c r="AB269" s="63">
        <f t="shared" si="56"/>
        <v>-0.1462432120861766</v>
      </c>
      <c r="AC269" s="63">
        <f t="shared" si="57"/>
        <v>-1.1910553819695864</v>
      </c>
      <c r="AD269" s="60"/>
      <c r="AE269" s="245"/>
      <c r="AF269" s="60"/>
      <c r="AG269" s="60"/>
      <c r="AH269" s="60"/>
      <c r="AI269" s="60"/>
    </row>
    <row r="270" spans="19:35">
      <c r="S270" s="187">
        <f t="shared" si="58"/>
        <v>264</v>
      </c>
      <c r="T270" s="63">
        <f t="shared" si="48"/>
        <v>-8.3622770614122696E-2</v>
      </c>
      <c r="U270" s="63">
        <f t="shared" si="49"/>
        <v>-0.79561751629461874</v>
      </c>
      <c r="V270" s="63">
        <f t="shared" si="50"/>
        <v>-9.4075616940888021E-2</v>
      </c>
      <c r="W270" s="63">
        <f t="shared" si="51"/>
        <v>-0.89506970583144607</v>
      </c>
      <c r="X270" s="63">
        <f t="shared" si="52"/>
        <v>-0.10452846326765336</v>
      </c>
      <c r="Y270" s="63">
        <f t="shared" si="53"/>
        <v>-0.9945218953682734</v>
      </c>
      <c r="Z270" s="63">
        <f t="shared" si="54"/>
        <v>-0.1149813095944187</v>
      </c>
      <c r="AA270" s="63">
        <f t="shared" si="55"/>
        <v>-1.0939740849051007</v>
      </c>
      <c r="AB270" s="63">
        <f t="shared" si="56"/>
        <v>-0.12543415592118404</v>
      </c>
      <c r="AC270" s="63">
        <f t="shared" si="57"/>
        <v>-1.1934262744419279</v>
      </c>
      <c r="AD270" s="60"/>
      <c r="AE270" s="245"/>
      <c r="AF270" s="60"/>
      <c r="AG270" s="60"/>
      <c r="AH270" s="60"/>
      <c r="AI270" s="60"/>
    </row>
    <row r="271" spans="19:35">
      <c r="S271" s="187">
        <f t="shared" si="58"/>
        <v>265</v>
      </c>
      <c r="T271" s="63">
        <f t="shared" si="48"/>
        <v>-6.9724594198126599E-2</v>
      </c>
      <c r="U271" s="63">
        <f t="shared" si="49"/>
        <v>-0.7969557584733965</v>
      </c>
      <c r="V271" s="63">
        <f t="shared" si="50"/>
        <v>-7.8440168472892424E-2</v>
      </c>
      <c r="W271" s="63">
        <f t="shared" si="51"/>
        <v>-0.89657522828257097</v>
      </c>
      <c r="X271" s="63">
        <f t="shared" si="52"/>
        <v>-8.7155742747658249E-2</v>
      </c>
      <c r="Y271" s="63">
        <f t="shared" si="53"/>
        <v>-0.99619469809174555</v>
      </c>
      <c r="Z271" s="63">
        <f t="shared" si="54"/>
        <v>-9.5871317022424088E-2</v>
      </c>
      <c r="AA271" s="63">
        <f t="shared" si="55"/>
        <v>-1.0958141679009201</v>
      </c>
      <c r="AB271" s="63">
        <f t="shared" si="56"/>
        <v>-0.1045868912971899</v>
      </c>
      <c r="AC271" s="63">
        <f t="shared" si="57"/>
        <v>-1.1954336377100947</v>
      </c>
      <c r="AD271" s="60"/>
      <c r="AE271" s="245"/>
      <c r="AF271" s="60"/>
      <c r="AG271" s="60"/>
      <c r="AH271" s="60"/>
      <c r="AI271" s="60"/>
    </row>
    <row r="272" spans="19:35">
      <c r="S272" s="187">
        <f t="shared" si="58"/>
        <v>266</v>
      </c>
      <c r="T272" s="63">
        <f t="shared" si="48"/>
        <v>-5.5805178995300464E-2</v>
      </c>
      <c r="U272" s="63">
        <f t="shared" si="49"/>
        <v>-0.79805124020785945</v>
      </c>
      <c r="V272" s="63">
        <f t="shared" si="50"/>
        <v>-6.2780826369713022E-2</v>
      </c>
      <c r="W272" s="63">
        <f t="shared" si="51"/>
        <v>-0.89780764523384182</v>
      </c>
      <c r="X272" s="63">
        <f t="shared" si="52"/>
        <v>-6.975647374412558E-2</v>
      </c>
      <c r="Y272" s="63">
        <f t="shared" si="53"/>
        <v>-0.9975640502598242</v>
      </c>
      <c r="Z272" s="63">
        <f t="shared" si="54"/>
        <v>-7.6732121118538138E-2</v>
      </c>
      <c r="AA272" s="63">
        <f t="shared" si="55"/>
        <v>-1.0973204552858067</v>
      </c>
      <c r="AB272" s="63">
        <f t="shared" si="56"/>
        <v>-8.3707768492950696E-2</v>
      </c>
      <c r="AC272" s="63">
        <f t="shared" si="57"/>
        <v>-1.1970768603117889</v>
      </c>
      <c r="AD272" s="60"/>
      <c r="AE272" s="245"/>
      <c r="AF272" s="60"/>
      <c r="AG272" s="60"/>
      <c r="AH272" s="60"/>
      <c r="AI272" s="60"/>
    </row>
    <row r="273" spans="19:35">
      <c r="S273" s="187">
        <f t="shared" si="58"/>
        <v>267</v>
      </c>
      <c r="T273" s="63">
        <f t="shared" si="48"/>
        <v>-4.1868764994355448E-2</v>
      </c>
      <c r="U273" s="63">
        <f t="shared" si="49"/>
        <v>-0.79890362780365909</v>
      </c>
      <c r="V273" s="63">
        <f t="shared" si="50"/>
        <v>-4.7102360618649877E-2</v>
      </c>
      <c r="W273" s="63">
        <f t="shared" si="51"/>
        <v>-0.89876658127911646</v>
      </c>
      <c r="X273" s="63">
        <f t="shared" si="52"/>
        <v>-5.2335956242944306E-2</v>
      </c>
      <c r="Y273" s="63">
        <f t="shared" si="53"/>
        <v>-0.99862953475457383</v>
      </c>
      <c r="Z273" s="63">
        <f t="shared" si="54"/>
        <v>-5.7569551867238743E-2</v>
      </c>
      <c r="AA273" s="63">
        <f t="shared" si="55"/>
        <v>-1.0984924882300313</v>
      </c>
      <c r="AB273" s="63">
        <f t="shared" si="56"/>
        <v>-6.2803147491533165E-2</v>
      </c>
      <c r="AC273" s="63">
        <f t="shared" si="57"/>
        <v>-1.1983554417054885</v>
      </c>
      <c r="AD273" s="60"/>
      <c r="AE273" s="245"/>
      <c r="AF273" s="60"/>
      <c r="AG273" s="60"/>
      <c r="AH273" s="60"/>
      <c r="AI273" s="60"/>
    </row>
    <row r="274" spans="19:35">
      <c r="S274" s="187">
        <f t="shared" si="58"/>
        <v>268</v>
      </c>
      <c r="T274" s="63">
        <f t="shared" si="48"/>
        <v>-2.7919597362001322E-2</v>
      </c>
      <c r="U274" s="63">
        <f t="shared" si="49"/>
        <v>-0.79951266161527657</v>
      </c>
      <c r="V274" s="63">
        <f t="shared" si="50"/>
        <v>-3.1409547032251482E-2</v>
      </c>
      <c r="W274" s="63">
        <f t="shared" si="51"/>
        <v>-0.89945174431718611</v>
      </c>
      <c r="X274" s="63">
        <f t="shared" si="52"/>
        <v>-3.4899496702501649E-2</v>
      </c>
      <c r="Y274" s="63">
        <f t="shared" si="53"/>
        <v>-0.99939082701909565</v>
      </c>
      <c r="Z274" s="63">
        <f t="shared" si="54"/>
        <v>-3.8389446372751816E-2</v>
      </c>
      <c r="AA274" s="63">
        <f t="shared" si="55"/>
        <v>-1.0993299097210052</v>
      </c>
      <c r="AB274" s="63">
        <f t="shared" si="56"/>
        <v>-4.1879396043001976E-2</v>
      </c>
      <c r="AC274" s="63">
        <f t="shared" si="57"/>
        <v>-1.1992689924229147</v>
      </c>
      <c r="AD274" s="60"/>
      <c r="AE274" s="245"/>
      <c r="AF274" s="60"/>
      <c r="AG274" s="60"/>
      <c r="AH274" s="60"/>
      <c r="AI274" s="60"/>
    </row>
    <row r="275" spans="19:35">
      <c r="S275" s="187">
        <f t="shared" si="58"/>
        <v>269</v>
      </c>
      <c r="T275" s="63">
        <f t="shared" si="48"/>
        <v>-1.3961925149826799E-2</v>
      </c>
      <c r="U275" s="63">
        <f t="shared" si="49"/>
        <v>-0.79987815612511304</v>
      </c>
      <c r="V275" s="63">
        <f t="shared" si="50"/>
        <v>-1.5707165793555147E-2</v>
      </c>
      <c r="W275" s="63">
        <f t="shared" si="51"/>
        <v>-0.89986292564075221</v>
      </c>
      <c r="X275" s="63">
        <f t="shared" si="52"/>
        <v>-1.7452406437283498E-2</v>
      </c>
      <c r="Y275" s="63">
        <f t="shared" si="53"/>
        <v>-0.99984769515639127</v>
      </c>
      <c r="Z275" s="63">
        <f t="shared" si="54"/>
        <v>-1.9197647081011848E-2</v>
      </c>
      <c r="AA275" s="63">
        <f t="shared" si="55"/>
        <v>-1.0998324646720306</v>
      </c>
      <c r="AB275" s="63">
        <f t="shared" si="56"/>
        <v>-2.0942887724740195E-2</v>
      </c>
      <c r="AC275" s="63">
        <f t="shared" si="57"/>
        <v>-1.1998172341876694</v>
      </c>
      <c r="AD275" s="60"/>
      <c r="AE275" s="245"/>
      <c r="AF275" s="60"/>
      <c r="AG275" s="60"/>
      <c r="AH275" s="60"/>
      <c r="AI275" s="60"/>
    </row>
    <row r="276" spans="19:35">
      <c r="S276" s="187">
        <f t="shared" si="58"/>
        <v>270</v>
      </c>
      <c r="T276" s="63">
        <f t="shared" si="48"/>
        <v>-1.470178145890344E-16</v>
      </c>
      <c r="U276" s="63">
        <f t="shared" si="49"/>
        <v>-0.8</v>
      </c>
      <c r="V276" s="63">
        <f t="shared" si="50"/>
        <v>-1.653950414126637E-16</v>
      </c>
      <c r="W276" s="63">
        <f t="shared" si="51"/>
        <v>-0.9</v>
      </c>
      <c r="X276" s="63">
        <f t="shared" si="52"/>
        <v>-1.83772268236293E-16</v>
      </c>
      <c r="Y276" s="63">
        <f t="shared" si="53"/>
        <v>-1</v>
      </c>
      <c r="Z276" s="63">
        <f t="shared" si="54"/>
        <v>-2.0214949505992233E-16</v>
      </c>
      <c r="AA276" s="63">
        <f t="shared" si="55"/>
        <v>-1.1000000000000001</v>
      </c>
      <c r="AB276" s="63">
        <f t="shared" si="56"/>
        <v>-2.205267218835516E-16</v>
      </c>
      <c r="AC276" s="63">
        <f t="shared" si="57"/>
        <v>-1.2</v>
      </c>
      <c r="AD276" s="60"/>
      <c r="AE276" s="245"/>
      <c r="AF276" s="60"/>
      <c r="AG276" s="60"/>
      <c r="AH276" s="60"/>
      <c r="AI276" s="60"/>
    </row>
    <row r="277" spans="19:35">
      <c r="S277" s="187">
        <f t="shared" si="58"/>
        <v>271</v>
      </c>
      <c r="T277" s="63">
        <f t="shared" si="48"/>
        <v>1.3961925149826505E-2</v>
      </c>
      <c r="U277" s="63">
        <f t="shared" si="49"/>
        <v>-0.79987815612511304</v>
      </c>
      <c r="V277" s="63">
        <f t="shared" si="50"/>
        <v>1.5707165793554818E-2</v>
      </c>
      <c r="W277" s="63">
        <f t="shared" si="51"/>
        <v>-0.89986292564075221</v>
      </c>
      <c r="X277" s="63">
        <f t="shared" si="52"/>
        <v>1.745240643728313E-2</v>
      </c>
      <c r="Y277" s="63">
        <f t="shared" si="53"/>
        <v>-0.99984769515639127</v>
      </c>
      <c r="Z277" s="63">
        <f t="shared" si="54"/>
        <v>1.9197647081011446E-2</v>
      </c>
      <c r="AA277" s="63">
        <f t="shared" si="55"/>
        <v>-1.0998324646720306</v>
      </c>
      <c r="AB277" s="63">
        <f t="shared" si="56"/>
        <v>2.0942887724739755E-2</v>
      </c>
      <c r="AC277" s="63">
        <f t="shared" si="57"/>
        <v>-1.1998172341876694</v>
      </c>
      <c r="AD277" s="60"/>
      <c r="AE277" s="245"/>
      <c r="AF277" s="60"/>
      <c r="AG277" s="60"/>
      <c r="AH277" s="60"/>
      <c r="AI277" s="60"/>
    </row>
    <row r="278" spans="19:35">
      <c r="S278" s="187">
        <f t="shared" si="58"/>
        <v>272</v>
      </c>
      <c r="T278" s="63">
        <f t="shared" si="48"/>
        <v>2.7919597362001027E-2</v>
      </c>
      <c r="U278" s="63">
        <f t="shared" si="49"/>
        <v>-0.79951266161527668</v>
      </c>
      <c r="V278" s="63">
        <f t="shared" si="50"/>
        <v>3.1409547032251156E-2</v>
      </c>
      <c r="W278" s="63">
        <f t="shared" si="51"/>
        <v>-0.89945174431718622</v>
      </c>
      <c r="X278" s="63">
        <f t="shared" si="52"/>
        <v>3.4899496702501281E-2</v>
      </c>
      <c r="Y278" s="63">
        <f t="shared" si="53"/>
        <v>-0.99939082701909576</v>
      </c>
      <c r="Z278" s="63">
        <f t="shared" si="54"/>
        <v>3.8389446372751414E-2</v>
      </c>
      <c r="AA278" s="63">
        <f t="shared" si="55"/>
        <v>-1.0993299097210054</v>
      </c>
      <c r="AB278" s="63">
        <f t="shared" si="56"/>
        <v>4.1879396043001539E-2</v>
      </c>
      <c r="AC278" s="63">
        <f t="shared" si="57"/>
        <v>-1.199268992422915</v>
      </c>
      <c r="AD278" s="60"/>
      <c r="AE278" s="245"/>
      <c r="AF278" s="60"/>
      <c r="AG278" s="60"/>
      <c r="AH278" s="60"/>
      <c r="AI278" s="60"/>
    </row>
    <row r="279" spans="19:35">
      <c r="S279" s="187">
        <f t="shared" si="58"/>
        <v>273</v>
      </c>
      <c r="T279" s="63">
        <f t="shared" si="48"/>
        <v>4.1868764994355157E-2</v>
      </c>
      <c r="U279" s="63">
        <f t="shared" si="49"/>
        <v>-0.79890362780365909</v>
      </c>
      <c r="V279" s="63">
        <f t="shared" si="50"/>
        <v>4.7102360618649551E-2</v>
      </c>
      <c r="W279" s="63">
        <f t="shared" si="51"/>
        <v>-0.89876658127911646</v>
      </c>
      <c r="X279" s="63">
        <f t="shared" si="52"/>
        <v>5.2335956242943946E-2</v>
      </c>
      <c r="Y279" s="63">
        <f t="shared" si="53"/>
        <v>-0.99862953475457383</v>
      </c>
      <c r="Z279" s="63">
        <f t="shared" si="54"/>
        <v>5.7569551867238347E-2</v>
      </c>
      <c r="AA279" s="63">
        <f t="shared" si="55"/>
        <v>-1.0984924882300313</v>
      </c>
      <c r="AB279" s="63">
        <f t="shared" si="56"/>
        <v>6.2803147491532735E-2</v>
      </c>
      <c r="AC279" s="63">
        <f t="shared" si="57"/>
        <v>-1.1983554417054885</v>
      </c>
      <c r="AD279" s="60"/>
      <c r="AE279" s="245"/>
      <c r="AF279" s="60"/>
      <c r="AG279" s="60"/>
      <c r="AH279" s="60"/>
      <c r="AI279" s="60"/>
    </row>
    <row r="280" spans="19:35">
      <c r="S280" s="187">
        <f t="shared" si="58"/>
        <v>274</v>
      </c>
      <c r="T280" s="63">
        <f t="shared" si="48"/>
        <v>5.580517899530018E-2</v>
      </c>
      <c r="U280" s="63">
        <f t="shared" si="49"/>
        <v>-0.79805124020785945</v>
      </c>
      <c r="V280" s="63">
        <f t="shared" si="50"/>
        <v>6.2780826369712703E-2</v>
      </c>
      <c r="W280" s="63">
        <f t="shared" si="51"/>
        <v>-0.89780764523384193</v>
      </c>
      <c r="X280" s="63">
        <f t="shared" si="52"/>
        <v>6.9756473744125219E-2</v>
      </c>
      <c r="Y280" s="63">
        <f t="shared" si="53"/>
        <v>-0.99756405025982431</v>
      </c>
      <c r="Z280" s="63">
        <f t="shared" si="54"/>
        <v>7.6732121118537749E-2</v>
      </c>
      <c r="AA280" s="63">
        <f t="shared" si="55"/>
        <v>-1.0973204552858069</v>
      </c>
      <c r="AB280" s="63">
        <f t="shared" si="56"/>
        <v>8.3707768492950266E-2</v>
      </c>
      <c r="AC280" s="63">
        <f t="shared" si="57"/>
        <v>-1.1970768603117892</v>
      </c>
      <c r="AD280" s="60"/>
      <c r="AE280" s="245"/>
      <c r="AF280" s="60"/>
      <c r="AG280" s="60"/>
      <c r="AH280" s="60"/>
      <c r="AI280" s="60"/>
    </row>
    <row r="281" spans="19:35">
      <c r="S281" s="187">
        <f t="shared" si="58"/>
        <v>275</v>
      </c>
      <c r="T281" s="63">
        <f t="shared" si="48"/>
        <v>6.9724594198126308E-2</v>
      </c>
      <c r="U281" s="63">
        <f t="shared" si="49"/>
        <v>-0.7969557584733965</v>
      </c>
      <c r="V281" s="63">
        <f t="shared" si="50"/>
        <v>7.8440168472892105E-2</v>
      </c>
      <c r="W281" s="63">
        <f t="shared" si="51"/>
        <v>-0.89657522828257097</v>
      </c>
      <c r="X281" s="63">
        <f t="shared" si="52"/>
        <v>8.7155742747657888E-2</v>
      </c>
      <c r="Y281" s="63">
        <f t="shared" si="53"/>
        <v>-0.99619469809174555</v>
      </c>
      <c r="Z281" s="63">
        <f t="shared" si="54"/>
        <v>9.5871317022423685E-2</v>
      </c>
      <c r="AA281" s="63">
        <f t="shared" si="55"/>
        <v>-1.0958141679009201</v>
      </c>
      <c r="AB281" s="63">
        <f t="shared" si="56"/>
        <v>0.10458689129718947</v>
      </c>
      <c r="AC281" s="63">
        <f t="shared" si="57"/>
        <v>-1.1954336377100947</v>
      </c>
      <c r="AD281" s="60"/>
      <c r="AE281" s="245"/>
      <c r="AF281" s="60"/>
      <c r="AG281" s="60"/>
      <c r="AH281" s="60"/>
      <c r="AI281" s="60"/>
    </row>
    <row r="282" spans="19:35">
      <c r="S282" s="187">
        <f t="shared" si="58"/>
        <v>276</v>
      </c>
      <c r="T282" s="63">
        <f t="shared" si="48"/>
        <v>8.3622770614122391E-2</v>
      </c>
      <c r="U282" s="63">
        <f t="shared" si="49"/>
        <v>-0.79561751629461874</v>
      </c>
      <c r="V282" s="63">
        <f t="shared" si="50"/>
        <v>9.4075616940887688E-2</v>
      </c>
      <c r="W282" s="63">
        <f t="shared" si="51"/>
        <v>-0.89506970583144607</v>
      </c>
      <c r="X282" s="63">
        <f t="shared" si="52"/>
        <v>0.10452846326765299</v>
      </c>
      <c r="Y282" s="63">
        <f t="shared" si="53"/>
        <v>-0.9945218953682734</v>
      </c>
      <c r="Z282" s="63">
        <f t="shared" si="54"/>
        <v>0.1149813095944183</v>
      </c>
      <c r="AA282" s="63">
        <f t="shared" si="55"/>
        <v>-1.0939740849051007</v>
      </c>
      <c r="AB282" s="63">
        <f t="shared" si="56"/>
        <v>0.12543415592118357</v>
      </c>
      <c r="AC282" s="63">
        <f t="shared" si="57"/>
        <v>-1.1934262744419279</v>
      </c>
      <c r="AD282" s="60"/>
      <c r="AE282" s="245"/>
      <c r="AF282" s="60"/>
      <c r="AG282" s="60"/>
      <c r="AH282" s="60"/>
      <c r="AI282" s="60"/>
    </row>
    <row r="283" spans="19:35">
      <c r="S283" s="187">
        <f t="shared" si="58"/>
        <v>277</v>
      </c>
      <c r="T283" s="63">
        <f t="shared" si="48"/>
        <v>9.7495474724118153E-2</v>
      </c>
      <c r="U283" s="63">
        <f t="shared" si="49"/>
        <v>-0.79403692131305759</v>
      </c>
      <c r="V283" s="63">
        <f t="shared" si="50"/>
        <v>0.10968240906463292</v>
      </c>
      <c r="W283" s="63">
        <f t="shared" si="51"/>
        <v>-0.89329153647718984</v>
      </c>
      <c r="X283" s="63">
        <f t="shared" si="52"/>
        <v>0.12186934340514768</v>
      </c>
      <c r="Y283" s="63">
        <f t="shared" si="53"/>
        <v>-0.99254615164132198</v>
      </c>
      <c r="Z283" s="63">
        <f t="shared" si="54"/>
        <v>0.13405627774566245</v>
      </c>
      <c r="AA283" s="63">
        <f t="shared" si="55"/>
        <v>-1.0918007668054543</v>
      </c>
      <c r="AB283" s="63">
        <f t="shared" si="56"/>
        <v>0.14624321208617722</v>
      </c>
      <c r="AC283" s="63">
        <f t="shared" si="57"/>
        <v>-1.1910553819695864</v>
      </c>
      <c r="AD283" s="60"/>
      <c r="AE283" s="245"/>
      <c r="AF283" s="60"/>
      <c r="AG283" s="60"/>
      <c r="AH283" s="60"/>
      <c r="AI283" s="60"/>
    </row>
    <row r="284" spans="19:35">
      <c r="S284" s="187">
        <f t="shared" si="58"/>
        <v>278</v>
      </c>
      <c r="T284" s="63">
        <f t="shared" si="48"/>
        <v>0.11133848076805238</v>
      </c>
      <c r="U284" s="63">
        <f t="shared" si="49"/>
        <v>-0.79221445499325638</v>
      </c>
      <c r="V284" s="63">
        <f t="shared" si="50"/>
        <v>0.12525579086405891</v>
      </c>
      <c r="W284" s="63">
        <f t="shared" si="51"/>
        <v>-0.89124126186741337</v>
      </c>
      <c r="X284" s="63">
        <f t="shared" si="52"/>
        <v>0.13917310096006547</v>
      </c>
      <c r="Y284" s="63">
        <f t="shared" si="53"/>
        <v>-0.99026806874157036</v>
      </c>
      <c r="Z284" s="63">
        <f t="shared" si="54"/>
        <v>0.15309041105607202</v>
      </c>
      <c r="AA284" s="63">
        <f t="shared" si="55"/>
        <v>-1.0892948756157275</v>
      </c>
      <c r="AB284" s="63">
        <f t="shared" si="56"/>
        <v>0.16700772115207854</v>
      </c>
      <c r="AC284" s="63">
        <f t="shared" si="57"/>
        <v>-1.1883216824898843</v>
      </c>
      <c r="AD284" s="60"/>
      <c r="AE284" s="245"/>
      <c r="AF284" s="60"/>
      <c r="AG284" s="60"/>
      <c r="AH284" s="60"/>
      <c r="AI284" s="60"/>
    </row>
    <row r="285" spans="19:35">
      <c r="S285" s="187">
        <f t="shared" si="58"/>
        <v>279</v>
      </c>
      <c r="T285" s="63">
        <f t="shared" si="48"/>
        <v>0.12514757203218455</v>
      </c>
      <c r="U285" s="63">
        <f t="shared" si="49"/>
        <v>-0.79015067247611026</v>
      </c>
      <c r="V285" s="63">
        <f t="shared" si="50"/>
        <v>0.14079101853620762</v>
      </c>
      <c r="W285" s="63">
        <f t="shared" si="51"/>
        <v>-0.88891950653562402</v>
      </c>
      <c r="X285" s="63">
        <f t="shared" si="52"/>
        <v>0.15643446504023067</v>
      </c>
      <c r="Y285" s="63">
        <f t="shared" si="53"/>
        <v>-0.98768834059513777</v>
      </c>
      <c r="Z285" s="63">
        <f t="shared" si="54"/>
        <v>0.17207791154425375</v>
      </c>
      <c r="AA285" s="63">
        <f t="shared" si="55"/>
        <v>-1.0864571746546516</v>
      </c>
      <c r="AB285" s="63">
        <f t="shared" si="56"/>
        <v>0.1877213580482768</v>
      </c>
      <c r="AC285" s="63">
        <f t="shared" si="57"/>
        <v>-1.1852260087141653</v>
      </c>
      <c r="AD285" s="60"/>
      <c r="AE285" s="245"/>
      <c r="AF285" s="60"/>
      <c r="AG285" s="60"/>
      <c r="AH285" s="60"/>
      <c r="AI285" s="60"/>
    </row>
    <row r="286" spans="19:35">
      <c r="S286" s="187">
        <f t="shared" si="58"/>
        <v>280</v>
      </c>
      <c r="T286" s="63">
        <f t="shared" si="48"/>
        <v>0.13891854213354399</v>
      </c>
      <c r="U286" s="63">
        <f t="shared" si="49"/>
        <v>-0.78784620240976655</v>
      </c>
      <c r="V286" s="63">
        <f t="shared" si="50"/>
        <v>0.15628335990023698</v>
      </c>
      <c r="W286" s="63">
        <f t="shared" si="51"/>
        <v>-0.88632697771098734</v>
      </c>
      <c r="X286" s="63">
        <f t="shared" si="52"/>
        <v>0.17364817766692997</v>
      </c>
      <c r="Y286" s="63">
        <f t="shared" si="53"/>
        <v>-0.98480775301220813</v>
      </c>
      <c r="Z286" s="63">
        <f t="shared" si="54"/>
        <v>0.19101299543362299</v>
      </c>
      <c r="AA286" s="63">
        <f t="shared" si="55"/>
        <v>-1.083288528313429</v>
      </c>
      <c r="AB286" s="63">
        <f t="shared" si="56"/>
        <v>0.20837781320031595</v>
      </c>
      <c r="AC286" s="63">
        <f t="shared" si="57"/>
        <v>-1.1817693036146497</v>
      </c>
      <c r="AD286" s="60"/>
      <c r="AE286" s="245"/>
      <c r="AF286" s="60"/>
      <c r="AG286" s="60"/>
      <c r="AH286" s="60"/>
      <c r="AI286" s="60"/>
    </row>
    <row r="287" spans="19:35">
      <c r="S287" s="187">
        <f t="shared" si="58"/>
        <v>281</v>
      </c>
      <c r="T287" s="63">
        <f t="shared" si="48"/>
        <v>0.15264719630123541</v>
      </c>
      <c r="U287" s="63">
        <f t="shared" si="49"/>
        <v>-0.78530174675813136</v>
      </c>
      <c r="V287" s="63">
        <f t="shared" si="50"/>
        <v>0.17172809583888982</v>
      </c>
      <c r="W287" s="63">
        <f t="shared" si="51"/>
        <v>-0.88346446510289767</v>
      </c>
      <c r="X287" s="63">
        <f t="shared" si="52"/>
        <v>0.19080899537654425</v>
      </c>
      <c r="Y287" s="63">
        <f t="shared" si="53"/>
        <v>-0.98162718344766409</v>
      </c>
      <c r="Z287" s="63">
        <f t="shared" si="54"/>
        <v>0.20988989491419868</v>
      </c>
      <c r="AA287" s="63">
        <f t="shared" si="55"/>
        <v>-1.0797899017924306</v>
      </c>
      <c r="AB287" s="63">
        <f t="shared" si="56"/>
        <v>0.22897079445185309</v>
      </c>
      <c r="AC287" s="63">
        <f t="shared" si="57"/>
        <v>-1.1779526201371968</v>
      </c>
      <c r="AD287" s="60"/>
      <c r="AE287" s="245"/>
      <c r="AF287" s="60"/>
      <c r="AG287" s="60"/>
      <c r="AH287" s="60"/>
      <c r="AI287" s="60"/>
    </row>
    <row r="288" spans="19:35">
      <c r="S288" s="187">
        <f t="shared" si="58"/>
        <v>282</v>
      </c>
      <c r="T288" s="63">
        <f t="shared" si="48"/>
        <v>0.16632935265420687</v>
      </c>
      <c r="U288" s="63">
        <f t="shared" si="49"/>
        <v>-0.78251808058704464</v>
      </c>
      <c r="V288" s="63">
        <f t="shared" si="50"/>
        <v>0.1871205217359827</v>
      </c>
      <c r="W288" s="63">
        <f t="shared" si="51"/>
        <v>-0.88033284066042528</v>
      </c>
      <c r="X288" s="63">
        <f t="shared" si="52"/>
        <v>0.20791169081775857</v>
      </c>
      <c r="Y288" s="63">
        <f t="shared" si="53"/>
        <v>-0.9781476007338058</v>
      </c>
      <c r="Z288" s="63">
        <f t="shared" si="54"/>
        <v>0.22870285989953443</v>
      </c>
      <c r="AA288" s="63">
        <f t="shared" si="55"/>
        <v>-1.0759623608071864</v>
      </c>
      <c r="AB288" s="63">
        <f t="shared" si="56"/>
        <v>0.24949402898131026</v>
      </c>
      <c r="AC288" s="63">
        <f t="shared" si="57"/>
        <v>-1.173777120880567</v>
      </c>
      <c r="AD288" s="60"/>
      <c r="AE288" s="245"/>
      <c r="AF288" s="60"/>
      <c r="AG288" s="60"/>
      <c r="AH288" s="60"/>
      <c r="AI288" s="60"/>
    </row>
    <row r="289" spans="19:35">
      <c r="S289" s="187">
        <f t="shared" si="58"/>
        <v>283</v>
      </c>
      <c r="T289" s="63">
        <f t="shared" si="48"/>
        <v>0.17996084347509195</v>
      </c>
      <c r="U289" s="63">
        <f t="shared" si="49"/>
        <v>-0.77949605182818826</v>
      </c>
      <c r="V289" s="63">
        <f t="shared" si="50"/>
        <v>0.20245594890947843</v>
      </c>
      <c r="W289" s="63">
        <f t="shared" si="51"/>
        <v>-0.87693305830671175</v>
      </c>
      <c r="X289" s="63">
        <f t="shared" si="52"/>
        <v>0.22495105434386492</v>
      </c>
      <c r="Y289" s="63">
        <f t="shared" si="53"/>
        <v>-0.97437006478523525</v>
      </c>
      <c r="Z289" s="63">
        <f t="shared" si="54"/>
        <v>0.24744615977825143</v>
      </c>
      <c r="AA289" s="63">
        <f t="shared" si="55"/>
        <v>-1.0718070712637588</v>
      </c>
      <c r="AB289" s="63">
        <f t="shared" si="56"/>
        <v>0.26994126521263789</v>
      </c>
      <c r="AC289" s="63">
        <f t="shared" si="57"/>
        <v>-1.1692440777422823</v>
      </c>
      <c r="AD289" s="60"/>
      <c r="AE289" s="245"/>
      <c r="AF289" s="60"/>
      <c r="AG289" s="60"/>
      <c r="AH289" s="60"/>
      <c r="AI289" s="60"/>
    </row>
    <row r="290" spans="19:35">
      <c r="S290" s="187">
        <f t="shared" si="58"/>
        <v>284</v>
      </c>
      <c r="T290" s="63">
        <f t="shared" si="48"/>
        <v>0.19353751647973397</v>
      </c>
      <c r="U290" s="63">
        <f t="shared" si="49"/>
        <v>-0.77623658102079729</v>
      </c>
      <c r="V290" s="63">
        <f t="shared" si="50"/>
        <v>0.21772970603970071</v>
      </c>
      <c r="W290" s="63">
        <f t="shared" si="51"/>
        <v>-0.87326615364839699</v>
      </c>
      <c r="X290" s="63">
        <f t="shared" si="52"/>
        <v>0.24192189559966745</v>
      </c>
      <c r="Y290" s="63">
        <f t="shared" si="53"/>
        <v>-0.97029572627599658</v>
      </c>
      <c r="Z290" s="63">
        <f t="shared" si="54"/>
        <v>0.26611408515963419</v>
      </c>
      <c r="AA290" s="63">
        <f t="shared" si="55"/>
        <v>-1.0673252989035964</v>
      </c>
      <c r="AB290" s="63">
        <f t="shared" si="56"/>
        <v>0.29030627471960091</v>
      </c>
      <c r="AC290" s="63">
        <f t="shared" si="57"/>
        <v>-1.1643548715311958</v>
      </c>
      <c r="AD290" s="60"/>
      <c r="AE290" s="245"/>
      <c r="AF290" s="60"/>
      <c r="AG290" s="60"/>
      <c r="AH290" s="60"/>
      <c r="AI290" s="60"/>
    </row>
    <row r="291" spans="19:35">
      <c r="S291" s="187">
        <f t="shared" si="58"/>
        <v>285</v>
      </c>
      <c r="T291" s="63">
        <f t="shared" si="48"/>
        <v>0.20705523608201692</v>
      </c>
      <c r="U291" s="63">
        <f t="shared" si="49"/>
        <v>-0.77274066103125461</v>
      </c>
      <c r="V291" s="63">
        <f t="shared" si="50"/>
        <v>0.23293714059226903</v>
      </c>
      <c r="W291" s="63">
        <f t="shared" si="51"/>
        <v>-0.8693332436601614</v>
      </c>
      <c r="X291" s="63">
        <f t="shared" si="52"/>
        <v>0.25881904510252113</v>
      </c>
      <c r="Y291" s="63">
        <f t="shared" si="53"/>
        <v>-0.9659258262890682</v>
      </c>
      <c r="Z291" s="63">
        <f t="shared" si="54"/>
        <v>0.28470094961277326</v>
      </c>
      <c r="AA291" s="63">
        <f t="shared" si="55"/>
        <v>-1.0625184089179751</v>
      </c>
      <c r="AB291" s="63">
        <f t="shared" si="56"/>
        <v>0.31058285412302533</v>
      </c>
      <c r="AC291" s="63">
        <f t="shared" si="57"/>
        <v>-1.1591109915468818</v>
      </c>
      <c r="AD291" s="60"/>
      <c r="AE291" s="245"/>
      <c r="AF291" s="60"/>
      <c r="AG291" s="60"/>
      <c r="AH291" s="60"/>
      <c r="AI291" s="60"/>
    </row>
    <row r="292" spans="19:35">
      <c r="S292" s="187">
        <f t="shared" si="58"/>
        <v>286</v>
      </c>
      <c r="T292" s="63">
        <f t="shared" si="48"/>
        <v>0.22050988465359952</v>
      </c>
      <c r="U292" s="63">
        <f t="shared" si="49"/>
        <v>-0.76900935675065507</v>
      </c>
      <c r="V292" s="63">
        <f t="shared" si="50"/>
        <v>0.24807362023529944</v>
      </c>
      <c r="W292" s="63">
        <f t="shared" si="51"/>
        <v>-0.86513552634448687</v>
      </c>
      <c r="X292" s="63">
        <f t="shared" si="52"/>
        <v>0.27563735581699939</v>
      </c>
      <c r="Y292" s="63">
        <f t="shared" si="53"/>
        <v>-0.96126169593831878</v>
      </c>
      <c r="Z292" s="63">
        <f t="shared" si="54"/>
        <v>0.30320109139869933</v>
      </c>
      <c r="AA292" s="63">
        <f t="shared" si="55"/>
        <v>-1.0573878655321507</v>
      </c>
      <c r="AB292" s="63">
        <f t="shared" si="56"/>
        <v>0.33076482698039927</v>
      </c>
      <c r="AC292" s="63">
        <f t="shared" si="57"/>
        <v>-1.1535140351259825</v>
      </c>
      <c r="AD292" s="60"/>
      <c r="AE292" s="245"/>
      <c r="AF292" s="60"/>
      <c r="AG292" s="60"/>
      <c r="AH292" s="60"/>
      <c r="AI292" s="60"/>
    </row>
    <row r="293" spans="19:35">
      <c r="S293" s="187">
        <f t="shared" si="58"/>
        <v>287</v>
      </c>
      <c r="T293" s="63">
        <f t="shared" si="48"/>
        <v>0.23389736377818937</v>
      </c>
      <c r="U293" s="63">
        <f t="shared" si="49"/>
        <v>-0.76504380477042844</v>
      </c>
      <c r="V293" s="63">
        <f t="shared" si="50"/>
        <v>0.26313453425046307</v>
      </c>
      <c r="W293" s="63">
        <f t="shared" si="51"/>
        <v>-0.86067428036673188</v>
      </c>
      <c r="X293" s="63">
        <f t="shared" si="52"/>
        <v>0.29237170472273671</v>
      </c>
      <c r="Y293" s="63">
        <f t="shared" si="53"/>
        <v>-0.95630475596303544</v>
      </c>
      <c r="Z293" s="63">
        <f t="shared" si="54"/>
        <v>0.32160887519501041</v>
      </c>
      <c r="AA293" s="63">
        <f t="shared" si="55"/>
        <v>-1.0519352315593391</v>
      </c>
      <c r="AB293" s="63">
        <f t="shared" si="56"/>
        <v>0.35084604566728406</v>
      </c>
      <c r="AC293" s="63">
        <f t="shared" si="57"/>
        <v>-1.1475657071556424</v>
      </c>
      <c r="AD293" s="60"/>
      <c r="AE293" s="245"/>
      <c r="AF293" s="60"/>
      <c r="AG293" s="60"/>
      <c r="AH293" s="60"/>
      <c r="AI293" s="60"/>
    </row>
    <row r="294" spans="19:35">
      <c r="S294" s="187">
        <f t="shared" si="58"/>
        <v>288</v>
      </c>
      <c r="T294" s="63">
        <f t="shared" si="48"/>
        <v>0.24721359549995781</v>
      </c>
      <c r="U294" s="63">
        <f t="shared" si="49"/>
        <v>-0.76084521303612296</v>
      </c>
      <c r="V294" s="63">
        <f t="shared" si="50"/>
        <v>0.27811529493745252</v>
      </c>
      <c r="W294" s="63">
        <f t="shared" si="51"/>
        <v>-0.8559508646656383</v>
      </c>
      <c r="X294" s="63">
        <f t="shared" si="52"/>
        <v>0.30901699437494723</v>
      </c>
      <c r="Y294" s="63">
        <f t="shared" si="53"/>
        <v>-0.95105651629515364</v>
      </c>
      <c r="Z294" s="63">
        <f t="shared" si="54"/>
        <v>0.339918693812442</v>
      </c>
      <c r="AA294" s="63">
        <f t="shared" si="55"/>
        <v>-1.0461621679246691</v>
      </c>
      <c r="AB294" s="63">
        <f t="shared" si="56"/>
        <v>0.37082039324993665</v>
      </c>
      <c r="AC294" s="63">
        <f t="shared" si="57"/>
        <v>-1.1412678195541843</v>
      </c>
      <c r="AD294" s="60"/>
      <c r="AE294" s="245"/>
      <c r="AF294" s="60"/>
      <c r="AG294" s="60"/>
      <c r="AH294" s="60"/>
      <c r="AI294" s="60"/>
    </row>
    <row r="295" spans="19:35">
      <c r="S295" s="187">
        <f t="shared" si="58"/>
        <v>289</v>
      </c>
      <c r="T295" s="63">
        <f t="shared" si="48"/>
        <v>0.26045452356572507</v>
      </c>
      <c r="U295" s="63">
        <f t="shared" si="49"/>
        <v>-0.75641486047945361</v>
      </c>
      <c r="V295" s="63">
        <f t="shared" si="50"/>
        <v>0.29301133901144066</v>
      </c>
      <c r="W295" s="63">
        <f t="shared" si="51"/>
        <v>-0.85096671803938528</v>
      </c>
      <c r="X295" s="63">
        <f t="shared" si="52"/>
        <v>0.32556815445715631</v>
      </c>
      <c r="Y295" s="63">
        <f t="shared" si="53"/>
        <v>-0.94551857559931696</v>
      </c>
      <c r="Z295" s="63">
        <f t="shared" si="54"/>
        <v>0.35812496990287196</v>
      </c>
      <c r="AA295" s="63">
        <f t="shared" si="55"/>
        <v>-1.0400704331592487</v>
      </c>
      <c r="AB295" s="63">
        <f t="shared" si="56"/>
        <v>0.39068178534858755</v>
      </c>
      <c r="AC295" s="63">
        <f t="shared" si="57"/>
        <v>-1.1346222907191803</v>
      </c>
      <c r="AD295" s="60"/>
      <c r="AE295" s="245"/>
      <c r="AF295" s="60"/>
      <c r="AG295" s="60"/>
      <c r="AH295" s="60"/>
      <c r="AI295" s="60"/>
    </row>
    <row r="296" spans="19:35">
      <c r="S296" s="187">
        <f t="shared" si="58"/>
        <v>290</v>
      </c>
      <c r="T296" s="63">
        <f t="shared" si="48"/>
        <v>0.27361611466053454</v>
      </c>
      <c r="U296" s="63">
        <f t="shared" si="49"/>
        <v>-0.75175409662872683</v>
      </c>
      <c r="V296" s="63">
        <f t="shared" si="50"/>
        <v>0.30781812899310135</v>
      </c>
      <c r="W296" s="63">
        <f t="shared" si="51"/>
        <v>-0.84572335870731774</v>
      </c>
      <c r="X296" s="63">
        <f t="shared" si="52"/>
        <v>0.34202014332566816</v>
      </c>
      <c r="Y296" s="63">
        <f t="shared" si="53"/>
        <v>-0.93969262078590854</v>
      </c>
      <c r="Z296" s="63">
        <f t="shared" si="54"/>
        <v>0.37622215765823502</v>
      </c>
      <c r="AA296" s="63">
        <f t="shared" si="55"/>
        <v>-1.0336618828644994</v>
      </c>
      <c r="AB296" s="63">
        <f t="shared" si="56"/>
        <v>0.41042417199080178</v>
      </c>
      <c r="AC296" s="63">
        <f t="shared" si="57"/>
        <v>-1.1276311449430902</v>
      </c>
      <c r="AD296" s="60"/>
      <c r="AE296" s="245"/>
      <c r="AF296" s="60"/>
      <c r="AG296" s="60"/>
      <c r="AH296" s="60"/>
      <c r="AI296" s="60"/>
    </row>
    <row r="297" spans="19:35">
      <c r="S297" s="187">
        <f t="shared" si="58"/>
        <v>291</v>
      </c>
      <c r="T297" s="63">
        <f t="shared" si="48"/>
        <v>0.28669435963623963</v>
      </c>
      <c r="U297" s="63">
        <f t="shared" si="49"/>
        <v>-0.74686434119776168</v>
      </c>
      <c r="V297" s="63">
        <f t="shared" si="50"/>
        <v>0.32253115459076959</v>
      </c>
      <c r="W297" s="63">
        <f t="shared" si="51"/>
        <v>-0.84022238384748194</v>
      </c>
      <c r="X297" s="63">
        <f t="shared" si="52"/>
        <v>0.35836794954529955</v>
      </c>
      <c r="Y297" s="63">
        <f t="shared" si="53"/>
        <v>-0.93358042649720208</v>
      </c>
      <c r="Z297" s="63">
        <f t="shared" si="54"/>
        <v>0.39420474449982951</v>
      </c>
      <c r="AA297" s="63">
        <f t="shared" si="55"/>
        <v>-1.0269384691469223</v>
      </c>
      <c r="AB297" s="63">
        <f t="shared" si="56"/>
        <v>0.43004153945435947</v>
      </c>
      <c r="AC297" s="63">
        <f t="shared" si="57"/>
        <v>-1.1202965117966424</v>
      </c>
      <c r="AD297" s="60"/>
      <c r="AE297" s="245"/>
      <c r="AF297" s="60"/>
      <c r="AG297" s="60"/>
      <c r="AH297" s="60"/>
      <c r="AI297" s="60"/>
    </row>
    <row r="298" spans="19:35">
      <c r="S298" s="187">
        <f t="shared" si="58"/>
        <v>292</v>
      </c>
      <c r="T298" s="63">
        <f t="shared" si="48"/>
        <v>0.2996852747327296</v>
      </c>
      <c r="U298" s="63">
        <f t="shared" si="49"/>
        <v>-0.74174708365343001</v>
      </c>
      <c r="V298" s="63">
        <f t="shared" si="50"/>
        <v>0.33714593407432075</v>
      </c>
      <c r="W298" s="63">
        <f t="shared" si="51"/>
        <v>-0.83446546911010866</v>
      </c>
      <c r="X298" s="63">
        <f t="shared" si="52"/>
        <v>0.37460659341591196</v>
      </c>
      <c r="Y298" s="63">
        <f t="shared" si="53"/>
        <v>-0.92718385456678742</v>
      </c>
      <c r="Z298" s="63">
        <f t="shared" si="54"/>
        <v>0.41206725275750317</v>
      </c>
      <c r="AA298" s="63">
        <f t="shared" si="55"/>
        <v>-1.0199022400234663</v>
      </c>
      <c r="AB298" s="63">
        <f t="shared" si="56"/>
        <v>0.44952791209909432</v>
      </c>
      <c r="AC298" s="63">
        <f t="shared" si="57"/>
        <v>-1.112620625480145</v>
      </c>
      <c r="AD298" s="60"/>
      <c r="AE298" s="245"/>
      <c r="AF298" s="60"/>
      <c r="AG298" s="60"/>
      <c r="AH298" s="60"/>
      <c r="AI298" s="60"/>
    </row>
    <row r="299" spans="19:35">
      <c r="S299" s="187">
        <f t="shared" si="58"/>
        <v>293</v>
      </c>
      <c r="T299" s="63">
        <f t="shared" si="48"/>
        <v>0.31258490279141882</v>
      </c>
      <c r="U299" s="63">
        <f t="shared" si="49"/>
        <v>-0.73640388276195246</v>
      </c>
      <c r="V299" s="63">
        <f t="shared" si="50"/>
        <v>0.35165801564034616</v>
      </c>
      <c r="W299" s="63">
        <f t="shared" si="51"/>
        <v>-0.82845436810719641</v>
      </c>
      <c r="X299" s="63">
        <f t="shared" si="52"/>
        <v>0.39073112848927349</v>
      </c>
      <c r="Y299" s="63">
        <f t="shared" si="53"/>
        <v>-0.92050485345244049</v>
      </c>
      <c r="Z299" s="63">
        <f t="shared" si="54"/>
        <v>0.42980424133820089</v>
      </c>
      <c r="AA299" s="63">
        <f t="shared" si="55"/>
        <v>-1.0125553387976847</v>
      </c>
      <c r="AB299" s="63">
        <f t="shared" si="56"/>
        <v>0.46887735418712817</v>
      </c>
      <c r="AC299" s="63">
        <f t="shared" si="57"/>
        <v>-1.1046058241429286</v>
      </c>
      <c r="AD299" s="60"/>
      <c r="AE299" s="245"/>
      <c r="AF299" s="60"/>
      <c r="AG299" s="60"/>
      <c r="AH299" s="60"/>
      <c r="AI299" s="60"/>
    </row>
    <row r="300" spans="19:35">
      <c r="S300" s="187">
        <f t="shared" si="58"/>
        <v>294</v>
      </c>
      <c r="T300" s="63">
        <f t="shared" si="48"/>
        <v>0.32538931446064046</v>
      </c>
      <c r="U300" s="63">
        <f t="shared" si="49"/>
        <v>-0.73083636611408065</v>
      </c>
      <c r="V300" s="63">
        <f t="shared" si="50"/>
        <v>0.36606297876822047</v>
      </c>
      <c r="W300" s="63">
        <f t="shared" si="51"/>
        <v>-0.8221909118783407</v>
      </c>
      <c r="X300" s="63">
        <f t="shared" si="52"/>
        <v>0.40673664307580054</v>
      </c>
      <c r="Y300" s="63">
        <f t="shared" si="53"/>
        <v>-0.91354545764260076</v>
      </c>
      <c r="Z300" s="63">
        <f t="shared" si="54"/>
        <v>0.44741030738338061</v>
      </c>
      <c r="AA300" s="63">
        <f t="shared" si="55"/>
        <v>-1.0049000034068609</v>
      </c>
      <c r="AB300" s="63">
        <f t="shared" si="56"/>
        <v>0.48808397169096063</v>
      </c>
      <c r="AC300" s="63">
        <f t="shared" si="57"/>
        <v>-1.0962545491711209</v>
      </c>
      <c r="AD300" s="60"/>
      <c r="AE300" s="245"/>
      <c r="AF300" s="60"/>
      <c r="AG300" s="60"/>
      <c r="AH300" s="60"/>
      <c r="AI300" s="60"/>
    </row>
    <row r="301" spans="19:35">
      <c r="S301" s="187">
        <f t="shared" si="58"/>
        <v>295</v>
      </c>
      <c r="T301" s="63">
        <f t="shared" si="48"/>
        <v>0.3380946093925597</v>
      </c>
      <c r="U301" s="63">
        <f t="shared" si="49"/>
        <v>-0.72504622962931997</v>
      </c>
      <c r="V301" s="63">
        <f t="shared" si="50"/>
        <v>0.38035643556662968</v>
      </c>
      <c r="W301" s="63">
        <f t="shared" si="51"/>
        <v>-0.81567700833298495</v>
      </c>
      <c r="X301" s="63">
        <f t="shared" si="52"/>
        <v>0.42261826174069961</v>
      </c>
      <c r="Y301" s="63">
        <f t="shared" si="53"/>
        <v>-0.90630778703664994</v>
      </c>
      <c r="Z301" s="63">
        <f t="shared" si="54"/>
        <v>0.46488008791476959</v>
      </c>
      <c r="AA301" s="63">
        <f t="shared" si="55"/>
        <v>-0.99693856574031503</v>
      </c>
      <c r="AB301" s="63">
        <f t="shared" si="56"/>
        <v>0.50714191408883946</v>
      </c>
      <c r="AC301" s="63">
        <f t="shared" si="57"/>
        <v>-1.0875693444439798</v>
      </c>
      <c r="AD301" s="60"/>
      <c r="AE301" s="245"/>
      <c r="AF301" s="60"/>
      <c r="AG301" s="60"/>
      <c r="AH301" s="60"/>
      <c r="AI301" s="60"/>
    </row>
    <row r="302" spans="19:35">
      <c r="S302" s="187">
        <f t="shared" si="58"/>
        <v>296</v>
      </c>
      <c r="T302" s="63">
        <f t="shared" si="48"/>
        <v>0.35069691743126197</v>
      </c>
      <c r="U302" s="63">
        <f t="shared" si="49"/>
        <v>-0.7190352370393337</v>
      </c>
      <c r="V302" s="63">
        <f t="shared" si="50"/>
        <v>0.39453403211016969</v>
      </c>
      <c r="W302" s="63">
        <f t="shared" si="51"/>
        <v>-0.80891464166925031</v>
      </c>
      <c r="X302" s="63">
        <f t="shared" si="52"/>
        <v>0.4383711467890774</v>
      </c>
      <c r="Y302" s="63">
        <f t="shared" si="53"/>
        <v>-0.89879404629916704</v>
      </c>
      <c r="Z302" s="63">
        <f t="shared" si="54"/>
        <v>0.48220826146798518</v>
      </c>
      <c r="AA302" s="63">
        <f t="shared" si="55"/>
        <v>-0.98867345092908387</v>
      </c>
      <c r="AB302" s="63">
        <f t="shared" si="56"/>
        <v>0.52604537614689284</v>
      </c>
      <c r="AC302" s="63">
        <f t="shared" si="57"/>
        <v>-1.0785528555590005</v>
      </c>
      <c r="AD302" s="60"/>
      <c r="AE302" s="245"/>
      <c r="AF302" s="60"/>
      <c r="AG302" s="60"/>
      <c r="AH302" s="60"/>
      <c r="AI302" s="60"/>
    </row>
    <row r="303" spans="19:35">
      <c r="S303" s="187">
        <f t="shared" si="58"/>
        <v>297</v>
      </c>
      <c r="T303" s="63">
        <f t="shared" si="48"/>
        <v>0.36319239979163731</v>
      </c>
      <c r="U303" s="63">
        <f t="shared" si="49"/>
        <v>-0.71280521935069441</v>
      </c>
      <c r="V303" s="63">
        <f t="shared" si="50"/>
        <v>0.40859144976559197</v>
      </c>
      <c r="W303" s="63">
        <f t="shared" si="51"/>
        <v>-0.8019058717695311</v>
      </c>
      <c r="X303" s="63">
        <f t="shared" si="52"/>
        <v>0.45399049973954664</v>
      </c>
      <c r="Y303" s="63">
        <f t="shared" si="53"/>
        <v>-0.8910065241883679</v>
      </c>
      <c r="Z303" s="63">
        <f t="shared" si="54"/>
        <v>0.49938954971350136</v>
      </c>
      <c r="AA303" s="63">
        <f t="shared" si="55"/>
        <v>-0.98010717660720481</v>
      </c>
      <c r="AB303" s="63">
        <f t="shared" si="56"/>
        <v>0.54478859968745597</v>
      </c>
      <c r="AC303" s="63">
        <f t="shared" si="57"/>
        <v>-1.0692078290260414</v>
      </c>
      <c r="AD303" s="60"/>
      <c r="AE303" s="245"/>
      <c r="AF303" s="60"/>
      <c r="AG303" s="60"/>
      <c r="AH303" s="60"/>
      <c r="AI303" s="60"/>
    </row>
    <row r="304" spans="19:35">
      <c r="S304" s="187">
        <f t="shared" si="58"/>
        <v>298</v>
      </c>
      <c r="T304" s="63">
        <f t="shared" si="48"/>
        <v>0.37557725022871236</v>
      </c>
      <c r="U304" s="63">
        <f t="shared" si="49"/>
        <v>-0.7063580742871417</v>
      </c>
      <c r="V304" s="63">
        <f t="shared" si="50"/>
        <v>0.42252440650730139</v>
      </c>
      <c r="W304" s="63">
        <f t="shared" si="51"/>
        <v>-0.7946528335730344</v>
      </c>
      <c r="X304" s="63">
        <f t="shared" si="52"/>
        <v>0.46947156278589042</v>
      </c>
      <c r="Y304" s="63">
        <f t="shared" si="53"/>
        <v>-0.8829475928589271</v>
      </c>
      <c r="Z304" s="63">
        <f t="shared" si="54"/>
        <v>0.51641871906447945</v>
      </c>
      <c r="AA304" s="63">
        <f t="shared" si="55"/>
        <v>-0.97124235214481991</v>
      </c>
      <c r="AB304" s="63">
        <f t="shared" si="56"/>
        <v>0.56336587534306848</v>
      </c>
      <c r="AC304" s="63">
        <f t="shared" si="57"/>
        <v>-1.0595371114307124</v>
      </c>
      <c r="AD304" s="60"/>
      <c r="AE304" s="245"/>
      <c r="AF304" s="60"/>
      <c r="AG304" s="60"/>
      <c r="AH304" s="60"/>
      <c r="AI304" s="60"/>
    </row>
    <row r="305" spans="19:35">
      <c r="S305" s="187">
        <f t="shared" si="58"/>
        <v>299</v>
      </c>
      <c r="T305" s="63">
        <f t="shared" si="48"/>
        <v>0.38784769619706921</v>
      </c>
      <c r="U305" s="63">
        <f t="shared" si="49"/>
        <v>-0.69969576571151693</v>
      </c>
      <c r="V305" s="63">
        <f t="shared" si="50"/>
        <v>0.43632865822170286</v>
      </c>
      <c r="W305" s="63">
        <f t="shared" si="51"/>
        <v>-0.7871577364254565</v>
      </c>
      <c r="X305" s="63">
        <f t="shared" si="52"/>
        <v>0.4848096202463365</v>
      </c>
      <c r="Y305" s="63">
        <f t="shared" si="53"/>
        <v>-0.87461970713939607</v>
      </c>
      <c r="Z305" s="63">
        <f t="shared" si="54"/>
        <v>0.53329058227097015</v>
      </c>
      <c r="AA305" s="63">
        <f t="shared" si="55"/>
        <v>-0.96208167785333576</v>
      </c>
      <c r="AB305" s="63">
        <f t="shared" si="56"/>
        <v>0.58177154429560374</v>
      </c>
      <c r="AC305" s="63">
        <f t="shared" si="57"/>
        <v>-1.0495436485672753</v>
      </c>
      <c r="AD305" s="60"/>
      <c r="AE305" s="245"/>
      <c r="AF305" s="60"/>
      <c r="AG305" s="60"/>
      <c r="AH305" s="60"/>
      <c r="AI305" s="60"/>
    </row>
    <row r="306" spans="19:35">
      <c r="S306" s="187">
        <f t="shared" si="58"/>
        <v>300</v>
      </c>
      <c r="T306" s="63">
        <f t="shared" si="48"/>
        <v>0.40000000000000013</v>
      </c>
      <c r="U306" s="63">
        <f t="shared" si="49"/>
        <v>-0.69282032302755092</v>
      </c>
      <c r="V306" s="63">
        <f t="shared" si="50"/>
        <v>0.45000000000000012</v>
      </c>
      <c r="W306" s="63">
        <f t="shared" si="51"/>
        <v>-0.77942286340599476</v>
      </c>
      <c r="X306" s="63">
        <f t="shared" si="52"/>
        <v>0.50000000000000011</v>
      </c>
      <c r="Y306" s="63">
        <f t="shared" si="53"/>
        <v>-0.8660254037844386</v>
      </c>
      <c r="Z306" s="63">
        <f t="shared" si="54"/>
        <v>0.55000000000000016</v>
      </c>
      <c r="AA306" s="63">
        <f t="shared" si="55"/>
        <v>-0.95262794416288255</v>
      </c>
      <c r="AB306" s="63">
        <f t="shared" si="56"/>
        <v>0.60000000000000009</v>
      </c>
      <c r="AC306" s="63">
        <f t="shared" si="57"/>
        <v>-1.0392304845413263</v>
      </c>
      <c r="AD306" s="60"/>
      <c r="AE306" s="245"/>
      <c r="AF306" s="60"/>
      <c r="AG306" s="60"/>
      <c r="AH306" s="60"/>
      <c r="AI306" s="60"/>
    </row>
    <row r="307" spans="19:35">
      <c r="S307" s="187">
        <f t="shared" si="58"/>
        <v>301</v>
      </c>
      <c r="T307" s="63">
        <f t="shared" si="48"/>
        <v>0.41203045992804332</v>
      </c>
      <c r="U307" s="63">
        <f t="shared" si="49"/>
        <v>-0.68573384056168996</v>
      </c>
      <c r="V307" s="63">
        <f t="shared" si="50"/>
        <v>0.46353426741904874</v>
      </c>
      <c r="W307" s="63">
        <f t="shared" si="51"/>
        <v>-0.77145057063190114</v>
      </c>
      <c r="X307" s="63">
        <f t="shared" si="52"/>
        <v>0.51503807491005416</v>
      </c>
      <c r="Y307" s="63">
        <f t="shared" si="53"/>
        <v>-0.85716730070211233</v>
      </c>
      <c r="Z307" s="63">
        <f t="shared" si="54"/>
        <v>0.56654188240105963</v>
      </c>
      <c r="AA307" s="63">
        <f t="shared" si="55"/>
        <v>-0.94288403077232363</v>
      </c>
      <c r="AB307" s="63">
        <f t="shared" si="56"/>
        <v>0.61804568989206499</v>
      </c>
      <c r="AC307" s="63">
        <f t="shared" si="57"/>
        <v>-1.0286007608425347</v>
      </c>
      <c r="AD307" s="60"/>
      <c r="AE307" s="245"/>
      <c r="AF307" s="60"/>
      <c r="AG307" s="60"/>
      <c r="AH307" s="60"/>
      <c r="AI307" s="60"/>
    </row>
    <row r="308" spans="19:35">
      <c r="S308" s="187">
        <f t="shared" si="58"/>
        <v>302</v>
      </c>
      <c r="T308" s="63">
        <f t="shared" si="48"/>
        <v>0.42393541138656377</v>
      </c>
      <c r="U308" s="63">
        <f t="shared" si="49"/>
        <v>-0.67843847692514103</v>
      </c>
      <c r="V308" s="63">
        <f t="shared" si="50"/>
        <v>0.47692733780988422</v>
      </c>
      <c r="W308" s="63">
        <f t="shared" si="51"/>
        <v>-0.76324328654078355</v>
      </c>
      <c r="X308" s="63">
        <f t="shared" si="52"/>
        <v>0.52991926423320468</v>
      </c>
      <c r="Y308" s="63">
        <f t="shared" si="53"/>
        <v>-0.84804809615642618</v>
      </c>
      <c r="Z308" s="63">
        <f t="shared" si="54"/>
        <v>0.58291119065652519</v>
      </c>
      <c r="AA308" s="63">
        <f t="shared" si="55"/>
        <v>-0.93285290577206892</v>
      </c>
      <c r="AB308" s="63">
        <f t="shared" si="56"/>
        <v>0.63590311707984559</v>
      </c>
      <c r="AC308" s="63">
        <f t="shared" si="57"/>
        <v>-1.0176577153877113</v>
      </c>
      <c r="AD308" s="60"/>
      <c r="AE308" s="245"/>
      <c r="AF308" s="60"/>
      <c r="AG308" s="60"/>
      <c r="AH308" s="60"/>
      <c r="AI308" s="60"/>
    </row>
    <row r="309" spans="19:35">
      <c r="S309" s="187">
        <f t="shared" si="58"/>
        <v>303</v>
      </c>
      <c r="T309" s="63">
        <f t="shared" si="48"/>
        <v>0.43571122801202133</v>
      </c>
      <c r="U309" s="63">
        <f t="shared" si="49"/>
        <v>-0.67093645435633942</v>
      </c>
      <c r="V309" s="63">
        <f t="shared" si="50"/>
        <v>0.49017513151352399</v>
      </c>
      <c r="W309" s="63">
        <f t="shared" si="51"/>
        <v>-0.75480351115088185</v>
      </c>
      <c r="X309" s="63">
        <f t="shared" si="52"/>
        <v>0.54463903501502664</v>
      </c>
      <c r="Y309" s="63">
        <f t="shared" si="53"/>
        <v>-0.83867056794542427</v>
      </c>
      <c r="Z309" s="63">
        <f t="shared" si="54"/>
        <v>0.5991029385165294</v>
      </c>
      <c r="AA309" s="63">
        <f t="shared" si="55"/>
        <v>-0.92253762473996681</v>
      </c>
      <c r="AB309" s="63">
        <f t="shared" si="56"/>
        <v>0.65356684201803195</v>
      </c>
      <c r="AC309" s="63">
        <f t="shared" si="57"/>
        <v>-1.0064046815345091</v>
      </c>
      <c r="AD309" s="60"/>
      <c r="AE309" s="245"/>
      <c r="AF309" s="60"/>
      <c r="AG309" s="60"/>
      <c r="AH309" s="60"/>
      <c r="AI309" s="60"/>
    </row>
    <row r="310" spans="19:35">
      <c r="S310" s="187">
        <f t="shared" si="58"/>
        <v>304</v>
      </c>
      <c r="T310" s="63">
        <f t="shared" si="48"/>
        <v>0.44735432277659704</v>
      </c>
      <c r="U310" s="63">
        <f t="shared" si="49"/>
        <v>-0.66323005804403368</v>
      </c>
      <c r="V310" s="63">
        <f t="shared" si="50"/>
        <v>0.50327361312367158</v>
      </c>
      <c r="W310" s="63">
        <f t="shared" si="51"/>
        <v>-0.74613381529953793</v>
      </c>
      <c r="X310" s="63">
        <f t="shared" si="52"/>
        <v>0.55919290347074624</v>
      </c>
      <c r="Y310" s="63">
        <f t="shared" si="53"/>
        <v>-0.82903757255504207</v>
      </c>
      <c r="Z310" s="63">
        <f t="shared" si="54"/>
        <v>0.6151121938178209</v>
      </c>
      <c r="AA310" s="63">
        <f t="shared" si="55"/>
        <v>-0.91194132981054632</v>
      </c>
      <c r="AB310" s="63">
        <f t="shared" si="56"/>
        <v>0.67103148416489544</v>
      </c>
      <c r="AC310" s="63">
        <f t="shared" si="57"/>
        <v>-0.99484508706605046</v>
      </c>
      <c r="AD310" s="60"/>
      <c r="AE310" s="245"/>
      <c r="AF310" s="60"/>
      <c r="AG310" s="60"/>
      <c r="AH310" s="60"/>
      <c r="AI310" s="60"/>
    </row>
    <row r="311" spans="19:35">
      <c r="S311" s="187">
        <f t="shared" si="58"/>
        <v>305</v>
      </c>
      <c r="T311" s="63">
        <f t="shared" si="48"/>
        <v>0.45886114908083686</v>
      </c>
      <c r="U311" s="63">
        <f t="shared" si="49"/>
        <v>-0.65532163543119348</v>
      </c>
      <c r="V311" s="63">
        <f t="shared" si="50"/>
        <v>0.51621879271594151</v>
      </c>
      <c r="W311" s="63">
        <f t="shared" si="51"/>
        <v>-0.73723683986009259</v>
      </c>
      <c r="X311" s="63">
        <f t="shared" si="52"/>
        <v>0.57357643635104605</v>
      </c>
      <c r="Y311" s="63">
        <f t="shared" si="53"/>
        <v>-0.8191520442889918</v>
      </c>
      <c r="Z311" s="63">
        <f t="shared" si="54"/>
        <v>0.6309340799861507</v>
      </c>
      <c r="AA311" s="63">
        <f t="shared" si="55"/>
        <v>-0.90106724871789101</v>
      </c>
      <c r="AB311" s="63">
        <f t="shared" si="56"/>
        <v>0.68829172362125524</v>
      </c>
      <c r="AC311" s="63">
        <f t="shared" si="57"/>
        <v>-0.98298245314679011</v>
      </c>
      <c r="AD311" s="60"/>
      <c r="AE311" s="245"/>
      <c r="AF311" s="60"/>
      <c r="AG311" s="60"/>
      <c r="AH311" s="60"/>
      <c r="AI311" s="60"/>
    </row>
    <row r="312" spans="19:35">
      <c r="S312" s="187">
        <f t="shared" si="58"/>
        <v>306</v>
      </c>
      <c r="T312" s="63">
        <f t="shared" si="48"/>
        <v>0.47022820183397834</v>
      </c>
      <c r="U312" s="63">
        <f t="shared" si="49"/>
        <v>-0.64721359549995805</v>
      </c>
      <c r="V312" s="63">
        <f t="shared" si="50"/>
        <v>0.5290067270632256</v>
      </c>
      <c r="W312" s="63">
        <f t="shared" si="51"/>
        <v>-0.72811529493745286</v>
      </c>
      <c r="X312" s="63">
        <f t="shared" si="52"/>
        <v>0.58778525229247292</v>
      </c>
      <c r="Y312" s="63">
        <f t="shared" si="53"/>
        <v>-0.80901699437494756</v>
      </c>
      <c r="Z312" s="63">
        <f t="shared" si="54"/>
        <v>0.64656377752172023</v>
      </c>
      <c r="AA312" s="63">
        <f t="shared" si="55"/>
        <v>-0.88991869381244237</v>
      </c>
      <c r="AB312" s="63">
        <f t="shared" si="56"/>
        <v>0.70534230275096743</v>
      </c>
      <c r="AC312" s="63">
        <f t="shared" si="57"/>
        <v>-0.97082039324993707</v>
      </c>
      <c r="AD312" s="60"/>
      <c r="AE312" s="245"/>
      <c r="AF312" s="60"/>
      <c r="AG312" s="60"/>
      <c r="AH312" s="60"/>
      <c r="AI312" s="60"/>
    </row>
    <row r="313" spans="19:35">
      <c r="S313" s="187">
        <f t="shared" si="58"/>
        <v>307</v>
      </c>
      <c r="T313" s="63">
        <f t="shared" si="48"/>
        <v>0.48145201852163838</v>
      </c>
      <c r="U313" s="63">
        <f t="shared" si="49"/>
        <v>-0.63890840803783444</v>
      </c>
      <c r="V313" s="63">
        <f t="shared" si="50"/>
        <v>0.54163352083684313</v>
      </c>
      <c r="W313" s="63">
        <f t="shared" si="51"/>
        <v>-0.71877195904256375</v>
      </c>
      <c r="X313" s="63">
        <f t="shared" si="52"/>
        <v>0.60181502315204793</v>
      </c>
      <c r="Y313" s="63">
        <f t="shared" si="53"/>
        <v>-0.79863551004729305</v>
      </c>
      <c r="Z313" s="63">
        <f t="shared" si="54"/>
        <v>0.66199652546725274</v>
      </c>
      <c r="AA313" s="63">
        <f t="shared" si="55"/>
        <v>-0.87849906105202247</v>
      </c>
      <c r="AB313" s="63">
        <f t="shared" si="56"/>
        <v>0.72217802778245754</v>
      </c>
      <c r="AC313" s="63">
        <f t="shared" si="57"/>
        <v>-0.95836261205675166</v>
      </c>
      <c r="AD313" s="60"/>
      <c r="AE313" s="245"/>
      <c r="AF313" s="60"/>
      <c r="AG313" s="60"/>
      <c r="AH313" s="60"/>
      <c r="AI313" s="60"/>
    </row>
    <row r="314" spans="19:35">
      <c r="S314" s="187">
        <f t="shared" si="58"/>
        <v>308</v>
      </c>
      <c r="T314" s="63">
        <f t="shared" si="48"/>
        <v>0.49252918026052683</v>
      </c>
      <c r="U314" s="63">
        <f t="shared" si="49"/>
        <v>-0.63040860288537748</v>
      </c>
      <c r="V314" s="63">
        <f t="shared" si="50"/>
        <v>0.55409532779309267</v>
      </c>
      <c r="W314" s="63">
        <f t="shared" si="51"/>
        <v>-0.70920967824604964</v>
      </c>
      <c r="X314" s="63">
        <f t="shared" si="52"/>
        <v>0.61566147532565851</v>
      </c>
      <c r="Y314" s="63">
        <f t="shared" si="53"/>
        <v>-0.78801075360672179</v>
      </c>
      <c r="Z314" s="63">
        <f t="shared" si="54"/>
        <v>0.67722762285822447</v>
      </c>
      <c r="AA314" s="63">
        <f t="shared" si="55"/>
        <v>-0.86681182896739406</v>
      </c>
      <c r="AB314" s="63">
        <f t="shared" si="56"/>
        <v>0.73879377039079019</v>
      </c>
      <c r="AC314" s="63">
        <f t="shared" si="57"/>
        <v>-0.94561290432806611</v>
      </c>
      <c r="AD314" s="60"/>
      <c r="AE314" s="245"/>
      <c r="AF314" s="60"/>
      <c r="AG314" s="60"/>
      <c r="AH314" s="60"/>
      <c r="AI314" s="60"/>
    </row>
    <row r="315" spans="19:35">
      <c r="S315" s="187">
        <f t="shared" si="58"/>
        <v>309</v>
      </c>
      <c r="T315" s="63">
        <f t="shared" si="48"/>
        <v>0.50345631283987002</v>
      </c>
      <c r="U315" s="63">
        <f t="shared" si="49"/>
        <v>-0.62171676916557672</v>
      </c>
      <c r="V315" s="63">
        <f t="shared" si="50"/>
        <v>0.56638835194485382</v>
      </c>
      <c r="W315" s="63">
        <f t="shared" si="51"/>
        <v>-0.6994313653112737</v>
      </c>
      <c r="X315" s="63">
        <f t="shared" si="52"/>
        <v>0.6293203910498375</v>
      </c>
      <c r="Y315" s="63">
        <f t="shared" si="53"/>
        <v>-0.77714596145697079</v>
      </c>
      <c r="Z315" s="63">
        <f t="shared" si="54"/>
        <v>0.6922524301548213</v>
      </c>
      <c r="AA315" s="63">
        <f t="shared" si="55"/>
        <v>-0.85486055760266799</v>
      </c>
      <c r="AB315" s="63">
        <f t="shared" si="56"/>
        <v>0.75518446925980498</v>
      </c>
      <c r="AC315" s="63">
        <f t="shared" si="57"/>
        <v>-0.93257515374836486</v>
      </c>
      <c r="AD315" s="60"/>
      <c r="AE315" s="245"/>
      <c r="AF315" s="60"/>
      <c r="AG315" s="60"/>
      <c r="AH315" s="60"/>
      <c r="AI315" s="60"/>
    </row>
    <row r="316" spans="19:35">
      <c r="S316" s="187">
        <f t="shared" si="58"/>
        <v>310</v>
      </c>
      <c r="T316" s="63">
        <f t="shared" si="48"/>
        <v>0.5142300877492314</v>
      </c>
      <c r="U316" s="63">
        <f t="shared" si="49"/>
        <v>-0.61283555449518257</v>
      </c>
      <c r="V316" s="63">
        <f t="shared" si="50"/>
        <v>0.57850884871788533</v>
      </c>
      <c r="W316" s="63">
        <f t="shared" si="51"/>
        <v>-0.68943999880708029</v>
      </c>
      <c r="X316" s="63">
        <f t="shared" si="52"/>
        <v>0.64278760968653925</v>
      </c>
      <c r="Y316" s="63">
        <f t="shared" si="53"/>
        <v>-0.76604444311897812</v>
      </c>
      <c r="Z316" s="63">
        <f t="shared" si="54"/>
        <v>0.70706637065519329</v>
      </c>
      <c r="AA316" s="63">
        <f t="shared" si="55"/>
        <v>-0.84264888743087596</v>
      </c>
      <c r="AB316" s="63">
        <f t="shared" si="56"/>
        <v>0.7713451316238471</v>
      </c>
      <c r="AC316" s="63">
        <f t="shared" si="57"/>
        <v>-0.91925333174277368</v>
      </c>
      <c r="AD316" s="60"/>
      <c r="AE316" s="245"/>
      <c r="AF316" s="60"/>
      <c r="AG316" s="60"/>
      <c r="AH316" s="60"/>
      <c r="AI316" s="60"/>
    </row>
    <row r="317" spans="19:35">
      <c r="S317" s="187">
        <f t="shared" si="58"/>
        <v>311</v>
      </c>
      <c r="T317" s="63">
        <f t="shared" si="48"/>
        <v>0.52484722319240562</v>
      </c>
      <c r="U317" s="63">
        <f t="shared" si="49"/>
        <v>-0.60376766417821781</v>
      </c>
      <c r="V317" s="63">
        <f t="shared" si="50"/>
        <v>0.59045312609145639</v>
      </c>
      <c r="W317" s="63">
        <f t="shared" si="51"/>
        <v>-0.67923862220049502</v>
      </c>
      <c r="X317" s="63">
        <f t="shared" si="52"/>
        <v>0.65605902899050705</v>
      </c>
      <c r="Y317" s="63">
        <f t="shared" si="53"/>
        <v>-0.75470958022277224</v>
      </c>
      <c r="Z317" s="63">
        <f t="shared" si="54"/>
        <v>0.72166493188955783</v>
      </c>
      <c r="AA317" s="63">
        <f t="shared" si="55"/>
        <v>-0.83018053824504956</v>
      </c>
      <c r="AB317" s="63">
        <f t="shared" si="56"/>
        <v>0.78727083478860849</v>
      </c>
      <c r="AC317" s="63">
        <f t="shared" si="57"/>
        <v>-0.90565149626732666</v>
      </c>
      <c r="AD317" s="60"/>
      <c r="AE317" s="245"/>
      <c r="AF317" s="60"/>
      <c r="AG317" s="60"/>
      <c r="AH317" s="60"/>
      <c r="AI317" s="60"/>
    </row>
    <row r="318" spans="19:35">
      <c r="S318" s="187">
        <f t="shared" si="58"/>
        <v>312</v>
      </c>
      <c r="T318" s="63">
        <f t="shared" si="48"/>
        <v>0.53530448508708628</v>
      </c>
      <c r="U318" s="63">
        <f t="shared" si="49"/>
        <v>-0.59451586038191573</v>
      </c>
      <c r="V318" s="63">
        <f t="shared" si="50"/>
        <v>0.60221754572297204</v>
      </c>
      <c r="W318" s="63">
        <f t="shared" si="51"/>
        <v>-0.66883034292965515</v>
      </c>
      <c r="X318" s="63">
        <f t="shared" si="52"/>
        <v>0.66913060635885779</v>
      </c>
      <c r="Y318" s="63">
        <f t="shared" si="53"/>
        <v>-0.74314482547739458</v>
      </c>
      <c r="Z318" s="63">
        <f t="shared" si="54"/>
        <v>0.73604366699474366</v>
      </c>
      <c r="AA318" s="63">
        <f t="shared" si="55"/>
        <v>-0.81745930802513411</v>
      </c>
      <c r="AB318" s="63">
        <f t="shared" si="56"/>
        <v>0.80295672763062931</v>
      </c>
      <c r="AC318" s="63">
        <f t="shared" si="57"/>
        <v>-0.89177379057287343</v>
      </c>
      <c r="AD318" s="60"/>
      <c r="AE318" s="245"/>
      <c r="AF318" s="60"/>
      <c r="AG318" s="60"/>
      <c r="AH318" s="60"/>
      <c r="AI318" s="60"/>
    </row>
    <row r="319" spans="19:35">
      <c r="S319" s="187">
        <f t="shared" si="58"/>
        <v>313</v>
      </c>
      <c r="T319" s="63">
        <f t="shared" si="48"/>
        <v>0.54559868804999845</v>
      </c>
      <c r="U319" s="63">
        <f t="shared" si="49"/>
        <v>-0.58508296129533688</v>
      </c>
      <c r="V319" s="63">
        <f t="shared" si="50"/>
        <v>0.61379852405624824</v>
      </c>
      <c r="W319" s="63">
        <f t="shared" si="51"/>
        <v>-0.65821833145725395</v>
      </c>
      <c r="X319" s="63">
        <f t="shared" si="52"/>
        <v>0.68199836006249803</v>
      </c>
      <c r="Y319" s="63">
        <f t="shared" si="53"/>
        <v>-0.73135370161917101</v>
      </c>
      <c r="Z319" s="63">
        <f t="shared" si="54"/>
        <v>0.75019819606874794</v>
      </c>
      <c r="AA319" s="63">
        <f t="shared" si="55"/>
        <v>-0.80448907178108819</v>
      </c>
      <c r="AB319" s="63">
        <f t="shared" si="56"/>
        <v>0.81839803207499762</v>
      </c>
      <c r="AC319" s="63">
        <f t="shared" si="57"/>
        <v>-0.87762444194300515</v>
      </c>
      <c r="AD319" s="60"/>
      <c r="AE319" s="245"/>
      <c r="AF319" s="60"/>
      <c r="AG319" s="60"/>
      <c r="AH319" s="60"/>
      <c r="AI319" s="60"/>
    </row>
    <row r="320" spans="19:35">
      <c r="S320" s="187">
        <f t="shared" si="58"/>
        <v>314</v>
      </c>
      <c r="T320" s="63">
        <f t="shared" si="48"/>
        <v>0.55572669636719729</v>
      </c>
      <c r="U320" s="63">
        <f t="shared" si="49"/>
        <v>-0.57547184027092146</v>
      </c>
      <c r="V320" s="63">
        <f t="shared" si="50"/>
        <v>0.625192533413097</v>
      </c>
      <c r="W320" s="63">
        <f t="shared" si="51"/>
        <v>-0.64740582030478655</v>
      </c>
      <c r="X320" s="63">
        <f t="shared" si="52"/>
        <v>0.69465837045899659</v>
      </c>
      <c r="Y320" s="63">
        <f t="shared" si="53"/>
        <v>-0.71933980033865175</v>
      </c>
      <c r="Z320" s="63">
        <f t="shared" si="54"/>
        <v>0.76412420750489629</v>
      </c>
      <c r="AA320" s="63">
        <f t="shared" si="55"/>
        <v>-0.79127378037251694</v>
      </c>
      <c r="AB320" s="63">
        <f t="shared" si="56"/>
        <v>0.83359004455079588</v>
      </c>
      <c r="AC320" s="63">
        <f t="shared" si="57"/>
        <v>-0.86320776040638203</v>
      </c>
      <c r="AD320" s="60"/>
      <c r="AE320" s="245"/>
      <c r="AF320" s="60"/>
      <c r="AG320" s="60"/>
      <c r="AH320" s="60"/>
      <c r="AI320" s="60"/>
    </row>
    <row r="321" spans="19:35">
      <c r="S321" s="187">
        <f t="shared" si="58"/>
        <v>315</v>
      </c>
      <c r="T321" s="63">
        <f t="shared" si="48"/>
        <v>0.5656854249492379</v>
      </c>
      <c r="U321" s="63">
        <f t="shared" si="49"/>
        <v>-0.56568542494923812</v>
      </c>
      <c r="V321" s="63">
        <f t="shared" si="50"/>
        <v>0.63639610306789263</v>
      </c>
      <c r="W321" s="63">
        <f t="shared" si="51"/>
        <v>-0.63639610306789296</v>
      </c>
      <c r="X321" s="63">
        <f t="shared" si="52"/>
        <v>0.70710678118654735</v>
      </c>
      <c r="Y321" s="63">
        <f t="shared" si="53"/>
        <v>-0.70710678118654768</v>
      </c>
      <c r="Z321" s="63">
        <f t="shared" si="54"/>
        <v>0.77781745930520219</v>
      </c>
      <c r="AA321" s="63">
        <f t="shared" si="55"/>
        <v>-0.77781745930520252</v>
      </c>
      <c r="AB321" s="63">
        <f t="shared" si="56"/>
        <v>0.8485281374238568</v>
      </c>
      <c r="AC321" s="63">
        <f t="shared" si="57"/>
        <v>-0.84852813742385724</v>
      </c>
      <c r="AD321" s="60"/>
      <c r="AE321" s="245"/>
      <c r="AF321" s="60"/>
      <c r="AG321" s="60"/>
      <c r="AH321" s="60"/>
      <c r="AI321" s="60"/>
    </row>
    <row r="322" spans="19:35">
      <c r="S322" s="187">
        <f t="shared" si="58"/>
        <v>316</v>
      </c>
      <c r="T322" s="63">
        <f t="shared" si="48"/>
        <v>0.57547184027092069</v>
      </c>
      <c r="U322" s="63">
        <f t="shared" si="49"/>
        <v>-0.55572669636719807</v>
      </c>
      <c r="V322" s="63">
        <f t="shared" si="50"/>
        <v>0.64740582030478577</v>
      </c>
      <c r="W322" s="63">
        <f t="shared" si="51"/>
        <v>-0.62519253341309788</v>
      </c>
      <c r="X322" s="63">
        <f t="shared" si="52"/>
        <v>0.71933980033865086</v>
      </c>
      <c r="Y322" s="63">
        <f t="shared" si="53"/>
        <v>-0.69465837045899759</v>
      </c>
      <c r="Z322" s="63">
        <f t="shared" si="54"/>
        <v>0.79127378037251606</v>
      </c>
      <c r="AA322" s="63">
        <f t="shared" si="55"/>
        <v>-0.7641242075048974</v>
      </c>
      <c r="AB322" s="63">
        <f t="shared" si="56"/>
        <v>0.86320776040638103</v>
      </c>
      <c r="AC322" s="63">
        <f t="shared" si="57"/>
        <v>-0.8335900445507971</v>
      </c>
      <c r="AD322" s="60"/>
      <c r="AE322" s="245"/>
      <c r="AF322" s="60"/>
      <c r="AG322" s="60"/>
      <c r="AH322" s="60"/>
      <c r="AI322" s="60"/>
    </row>
    <row r="323" spans="19:35">
      <c r="S323" s="187">
        <f t="shared" si="58"/>
        <v>317</v>
      </c>
      <c r="T323" s="63">
        <f t="shared" si="48"/>
        <v>0.58508296129533655</v>
      </c>
      <c r="U323" s="63">
        <f t="shared" si="49"/>
        <v>-0.54559868804999867</v>
      </c>
      <c r="V323" s="63">
        <f t="shared" si="50"/>
        <v>0.65821833145725361</v>
      </c>
      <c r="W323" s="63">
        <f t="shared" si="51"/>
        <v>-0.61379852405624846</v>
      </c>
      <c r="X323" s="63">
        <f t="shared" si="52"/>
        <v>0.73135370161917068</v>
      </c>
      <c r="Y323" s="63">
        <f t="shared" si="53"/>
        <v>-0.68199836006249825</v>
      </c>
      <c r="Z323" s="63">
        <f t="shared" si="54"/>
        <v>0.80448907178108786</v>
      </c>
      <c r="AA323" s="63">
        <f t="shared" si="55"/>
        <v>-0.75019819606874816</v>
      </c>
      <c r="AB323" s="63">
        <f t="shared" si="56"/>
        <v>0.87762444194300482</v>
      </c>
      <c r="AC323" s="63">
        <f t="shared" si="57"/>
        <v>-0.81839803207499784</v>
      </c>
      <c r="AD323" s="60"/>
      <c r="AE323" s="245"/>
      <c r="AF323" s="60"/>
      <c r="AG323" s="60"/>
      <c r="AH323" s="60"/>
      <c r="AI323" s="60"/>
    </row>
    <row r="324" spans="19:35">
      <c r="S324" s="187">
        <f t="shared" si="58"/>
        <v>318</v>
      </c>
      <c r="T324" s="63">
        <f t="shared" si="48"/>
        <v>0.5945158603819154</v>
      </c>
      <c r="U324" s="63">
        <f t="shared" si="49"/>
        <v>-0.5353044850870865</v>
      </c>
      <c r="V324" s="63">
        <f t="shared" si="50"/>
        <v>0.66883034292965482</v>
      </c>
      <c r="W324" s="63">
        <f t="shared" si="51"/>
        <v>-0.60221754572297237</v>
      </c>
      <c r="X324" s="63">
        <f t="shared" si="52"/>
        <v>0.74314482547739424</v>
      </c>
      <c r="Y324" s="63">
        <f t="shared" si="53"/>
        <v>-0.66913060635885813</v>
      </c>
      <c r="Z324" s="63">
        <f t="shared" si="54"/>
        <v>0.81745930802513378</v>
      </c>
      <c r="AA324" s="63">
        <f t="shared" si="55"/>
        <v>-0.73604366699474399</v>
      </c>
      <c r="AB324" s="63">
        <f t="shared" si="56"/>
        <v>0.89177379057287309</v>
      </c>
      <c r="AC324" s="63">
        <f t="shared" si="57"/>
        <v>-0.80295672763062975</v>
      </c>
      <c r="AD324" s="60"/>
      <c r="AE324" s="245"/>
      <c r="AF324" s="60"/>
      <c r="AG324" s="60"/>
      <c r="AH324" s="60"/>
      <c r="AI324" s="60"/>
    </row>
    <row r="325" spans="19:35">
      <c r="S325" s="187">
        <f t="shared" si="58"/>
        <v>319</v>
      </c>
      <c r="T325" s="63">
        <f t="shared" si="48"/>
        <v>0.60376766417821759</v>
      </c>
      <c r="U325" s="63">
        <f t="shared" si="49"/>
        <v>-0.52484722319240595</v>
      </c>
      <c r="V325" s="63">
        <f t="shared" si="50"/>
        <v>0.67923862220049469</v>
      </c>
      <c r="W325" s="63">
        <f t="shared" si="51"/>
        <v>-0.59045312609145661</v>
      </c>
      <c r="X325" s="63">
        <f t="shared" si="52"/>
        <v>0.7547095802227719</v>
      </c>
      <c r="Y325" s="63">
        <f t="shared" si="53"/>
        <v>-0.65605902899050739</v>
      </c>
      <c r="Z325" s="63">
        <f t="shared" si="54"/>
        <v>0.83018053824504912</v>
      </c>
      <c r="AA325" s="63">
        <f t="shared" si="55"/>
        <v>-0.72166493188955816</v>
      </c>
      <c r="AB325" s="63">
        <f t="shared" si="56"/>
        <v>0.90565149626732622</v>
      </c>
      <c r="AC325" s="63">
        <f t="shared" si="57"/>
        <v>-0.78727083478860882</v>
      </c>
      <c r="AD325" s="60"/>
      <c r="AE325" s="245"/>
      <c r="AF325" s="60"/>
      <c r="AG325" s="60"/>
      <c r="AH325" s="60"/>
      <c r="AI325" s="60"/>
    </row>
    <row r="326" spans="19:35">
      <c r="S326" s="187">
        <f t="shared" si="58"/>
        <v>320</v>
      </c>
      <c r="T326" s="63">
        <f t="shared" si="48"/>
        <v>0.61283555449518223</v>
      </c>
      <c r="U326" s="63">
        <f t="shared" si="49"/>
        <v>-0.51423008774923173</v>
      </c>
      <c r="V326" s="63">
        <f t="shared" si="50"/>
        <v>0.68943999880708007</v>
      </c>
      <c r="W326" s="63">
        <f t="shared" si="51"/>
        <v>-0.57850884871788566</v>
      </c>
      <c r="X326" s="63">
        <f t="shared" si="52"/>
        <v>0.76604444311897779</v>
      </c>
      <c r="Y326" s="63">
        <f t="shared" si="53"/>
        <v>-0.64278760968653958</v>
      </c>
      <c r="Z326" s="63">
        <f t="shared" si="54"/>
        <v>0.84264888743087563</v>
      </c>
      <c r="AA326" s="63">
        <f t="shared" si="55"/>
        <v>-0.70706637065519362</v>
      </c>
      <c r="AB326" s="63">
        <f t="shared" si="56"/>
        <v>0.91925333174277335</v>
      </c>
      <c r="AC326" s="63">
        <f t="shared" si="57"/>
        <v>-0.77134513162384744</v>
      </c>
      <c r="AD326" s="60"/>
      <c r="AE326" s="245"/>
      <c r="AF326" s="60"/>
      <c r="AG326" s="60"/>
      <c r="AH326" s="60"/>
      <c r="AI326" s="60"/>
    </row>
    <row r="327" spans="19:35">
      <c r="S327" s="187">
        <f t="shared" si="58"/>
        <v>321</v>
      </c>
      <c r="T327" s="63">
        <f t="shared" si="48"/>
        <v>0.6217167691655765</v>
      </c>
      <c r="U327" s="63">
        <f t="shared" si="49"/>
        <v>-0.50345631283987025</v>
      </c>
      <c r="V327" s="63">
        <f t="shared" si="50"/>
        <v>0.69943136531127348</v>
      </c>
      <c r="W327" s="63">
        <f t="shared" si="51"/>
        <v>-0.56638835194485404</v>
      </c>
      <c r="X327" s="63">
        <f t="shared" si="52"/>
        <v>0.77714596145697057</v>
      </c>
      <c r="Y327" s="63">
        <f t="shared" si="53"/>
        <v>-0.62932039104983784</v>
      </c>
      <c r="Z327" s="63">
        <f t="shared" si="54"/>
        <v>0.85486055760266766</v>
      </c>
      <c r="AA327" s="63">
        <f t="shared" si="55"/>
        <v>-0.69225243015482163</v>
      </c>
      <c r="AB327" s="63">
        <f t="shared" si="56"/>
        <v>0.93257515374836464</v>
      </c>
      <c r="AC327" s="63">
        <f t="shared" si="57"/>
        <v>-0.75518446925980542</v>
      </c>
      <c r="AD327" s="60"/>
      <c r="AE327" s="245"/>
      <c r="AF327" s="60"/>
      <c r="AG327" s="60"/>
      <c r="AH327" s="60"/>
      <c r="AI327" s="60"/>
    </row>
    <row r="328" spans="19:35">
      <c r="S328" s="187">
        <f t="shared" si="58"/>
        <v>322</v>
      </c>
      <c r="T328" s="63">
        <f t="shared" ref="T328:T367" si="59">T$5*COS($S328*PI()/180)</f>
        <v>0.63040860288537726</v>
      </c>
      <c r="U328" s="63">
        <f t="shared" ref="U328:U367" si="60">T$5*SIN($S328*PI()/180)</f>
        <v>-0.49252918026052711</v>
      </c>
      <c r="V328" s="63">
        <f t="shared" ref="V328:V367" si="61">V$5*COS($S328*PI()/180)</f>
        <v>0.70920967824604941</v>
      </c>
      <c r="W328" s="63">
        <f t="shared" ref="W328:W367" si="62">V$5*SIN($S328*PI()/180)</f>
        <v>-0.55409532779309301</v>
      </c>
      <c r="X328" s="63">
        <f t="shared" ref="X328:X367" si="63">X$5*COS($S328*PI()/180)</f>
        <v>0.78801075360672157</v>
      </c>
      <c r="Y328" s="63">
        <f t="shared" ref="Y328:Y367" si="64">X$5*SIN($S328*PI()/180)</f>
        <v>-0.61566147532565885</v>
      </c>
      <c r="Z328" s="63">
        <f t="shared" ref="Z328:Z367" si="65">Z$5*COS($S328*PI()/180)</f>
        <v>0.86681182896739384</v>
      </c>
      <c r="AA328" s="63">
        <f t="shared" ref="AA328:AA367" si="66">Z$5*SIN($S328*PI()/180)</f>
        <v>-0.6772276228582248</v>
      </c>
      <c r="AB328" s="63">
        <f t="shared" ref="AB328:AB367" si="67">AB$5*COS($S328*PI()/180)</f>
        <v>0.94561290432806588</v>
      </c>
      <c r="AC328" s="63">
        <f t="shared" ref="AC328:AC367" si="68">AB$5*SIN($S328*PI()/180)</f>
        <v>-0.73879377039079064</v>
      </c>
      <c r="AD328" s="60"/>
      <c r="AE328" s="245"/>
      <c r="AF328" s="60"/>
      <c r="AG328" s="60"/>
      <c r="AH328" s="60"/>
      <c r="AI328" s="60"/>
    </row>
    <row r="329" spans="19:35">
      <c r="S329" s="187">
        <f t="shared" ref="S329:S366" si="69">S328+1</f>
        <v>323</v>
      </c>
      <c r="T329" s="63">
        <f t="shared" si="59"/>
        <v>0.63890840803783433</v>
      </c>
      <c r="U329" s="63">
        <f t="shared" si="60"/>
        <v>-0.48145201852163866</v>
      </c>
      <c r="V329" s="63">
        <f t="shared" si="61"/>
        <v>0.71877195904256352</v>
      </c>
      <c r="W329" s="63">
        <f t="shared" si="62"/>
        <v>-0.54163352083684346</v>
      </c>
      <c r="X329" s="63">
        <f t="shared" si="63"/>
        <v>0.79863551004729283</v>
      </c>
      <c r="Y329" s="63">
        <f t="shared" si="64"/>
        <v>-0.60181502315204827</v>
      </c>
      <c r="Z329" s="63">
        <f t="shared" si="65"/>
        <v>0.87849906105202213</v>
      </c>
      <c r="AA329" s="63">
        <f t="shared" si="66"/>
        <v>-0.66199652546725318</v>
      </c>
      <c r="AB329" s="63">
        <f t="shared" si="67"/>
        <v>0.95836261205675133</v>
      </c>
      <c r="AC329" s="63">
        <f t="shared" si="68"/>
        <v>-0.72217802778245788</v>
      </c>
      <c r="AD329" s="60"/>
      <c r="AE329" s="245"/>
      <c r="AF329" s="60"/>
      <c r="AG329" s="60"/>
      <c r="AH329" s="60"/>
      <c r="AI329" s="60"/>
    </row>
    <row r="330" spans="19:35">
      <c r="S330" s="187">
        <f t="shared" si="69"/>
        <v>324</v>
      </c>
      <c r="T330" s="63">
        <f t="shared" si="59"/>
        <v>0.64721359549995794</v>
      </c>
      <c r="U330" s="63">
        <f t="shared" si="60"/>
        <v>-0.47022820183397873</v>
      </c>
      <c r="V330" s="63">
        <f t="shared" si="61"/>
        <v>0.72811529493745264</v>
      </c>
      <c r="W330" s="63">
        <f t="shared" si="62"/>
        <v>-0.52900672706322605</v>
      </c>
      <c r="X330" s="63">
        <f t="shared" si="63"/>
        <v>0.80901699437494734</v>
      </c>
      <c r="Y330" s="63">
        <f t="shared" si="64"/>
        <v>-0.58778525229247336</v>
      </c>
      <c r="Z330" s="63">
        <f t="shared" si="65"/>
        <v>0.88991869381244215</v>
      </c>
      <c r="AA330" s="63">
        <f t="shared" si="66"/>
        <v>-0.64656377752172078</v>
      </c>
      <c r="AB330" s="63">
        <f t="shared" si="67"/>
        <v>0.97082039324993674</v>
      </c>
      <c r="AC330" s="63">
        <f t="shared" si="68"/>
        <v>-0.70534230275096799</v>
      </c>
      <c r="AD330" s="60"/>
      <c r="AE330" s="245"/>
      <c r="AF330" s="60"/>
      <c r="AG330" s="60"/>
      <c r="AH330" s="60"/>
      <c r="AI330" s="60"/>
    </row>
    <row r="331" spans="19:35">
      <c r="S331" s="187">
        <f t="shared" si="69"/>
        <v>325</v>
      </c>
      <c r="T331" s="63">
        <f t="shared" si="59"/>
        <v>0.65532163543119326</v>
      </c>
      <c r="U331" s="63">
        <f t="shared" si="60"/>
        <v>-0.45886114908083719</v>
      </c>
      <c r="V331" s="63">
        <f t="shared" si="61"/>
        <v>0.73723683986009247</v>
      </c>
      <c r="W331" s="63">
        <f t="shared" si="62"/>
        <v>-0.51621879271594184</v>
      </c>
      <c r="X331" s="63">
        <f t="shared" si="63"/>
        <v>0.81915204428899158</v>
      </c>
      <c r="Y331" s="63">
        <f t="shared" si="64"/>
        <v>-0.57357643635104649</v>
      </c>
      <c r="Z331" s="63">
        <f t="shared" si="65"/>
        <v>0.90106724871789079</v>
      </c>
      <c r="AA331" s="63">
        <f t="shared" si="66"/>
        <v>-0.63093407998615114</v>
      </c>
      <c r="AB331" s="63">
        <f t="shared" si="67"/>
        <v>0.98298245314678989</v>
      </c>
      <c r="AC331" s="63">
        <f t="shared" si="68"/>
        <v>-0.68829172362125579</v>
      </c>
      <c r="AD331" s="60"/>
      <c r="AE331" s="245"/>
      <c r="AF331" s="60"/>
      <c r="AG331" s="60"/>
      <c r="AH331" s="60"/>
      <c r="AI331" s="60"/>
    </row>
    <row r="332" spans="19:35">
      <c r="S332" s="187">
        <f t="shared" si="69"/>
        <v>326</v>
      </c>
      <c r="T332" s="63">
        <f t="shared" si="59"/>
        <v>0.66323005804403312</v>
      </c>
      <c r="U332" s="63">
        <f t="shared" si="60"/>
        <v>-0.44735432277659792</v>
      </c>
      <c r="V332" s="63">
        <f t="shared" si="61"/>
        <v>0.74613381529953726</v>
      </c>
      <c r="W332" s="63">
        <f t="shared" si="62"/>
        <v>-0.50327361312367258</v>
      </c>
      <c r="X332" s="63">
        <f t="shared" si="63"/>
        <v>0.8290375725550414</v>
      </c>
      <c r="Y332" s="63">
        <f t="shared" si="64"/>
        <v>-0.55919290347074735</v>
      </c>
      <c r="Z332" s="63">
        <f t="shared" si="65"/>
        <v>0.91194132981054565</v>
      </c>
      <c r="AA332" s="63">
        <f t="shared" si="66"/>
        <v>-0.61511219381782212</v>
      </c>
      <c r="AB332" s="63">
        <f t="shared" si="67"/>
        <v>0.99484508706604968</v>
      </c>
      <c r="AC332" s="63">
        <f t="shared" si="68"/>
        <v>-0.67103148416489677</v>
      </c>
      <c r="AD332" s="60"/>
      <c r="AE332" s="245"/>
      <c r="AF332" s="60"/>
      <c r="AG332" s="60"/>
      <c r="AH332" s="60"/>
      <c r="AI332" s="60"/>
    </row>
    <row r="333" spans="19:35">
      <c r="S333" s="187">
        <f t="shared" si="69"/>
        <v>327</v>
      </c>
      <c r="T333" s="63">
        <f t="shared" si="59"/>
        <v>0.67093645435633931</v>
      </c>
      <c r="U333" s="63">
        <f t="shared" si="60"/>
        <v>-0.43571122801202161</v>
      </c>
      <c r="V333" s="63">
        <f t="shared" si="61"/>
        <v>0.75480351115088162</v>
      </c>
      <c r="W333" s="63">
        <f t="shared" si="62"/>
        <v>-0.49017513151352426</v>
      </c>
      <c r="X333" s="63">
        <f t="shared" si="63"/>
        <v>0.83867056794542405</v>
      </c>
      <c r="Y333" s="63">
        <f t="shared" si="64"/>
        <v>-0.54463903501502697</v>
      </c>
      <c r="Z333" s="63">
        <f t="shared" si="65"/>
        <v>0.92253762473996648</v>
      </c>
      <c r="AA333" s="63">
        <f t="shared" si="66"/>
        <v>-0.59910293851652974</v>
      </c>
      <c r="AB333" s="63">
        <f t="shared" si="67"/>
        <v>1.0064046815345089</v>
      </c>
      <c r="AC333" s="63">
        <f t="shared" si="68"/>
        <v>-0.65356684201803239</v>
      </c>
      <c r="AD333" s="60"/>
      <c r="AE333" s="245"/>
      <c r="AF333" s="60"/>
      <c r="AG333" s="60"/>
      <c r="AH333" s="60"/>
      <c r="AI333" s="60"/>
    </row>
    <row r="334" spans="19:35">
      <c r="S334" s="187">
        <f t="shared" si="69"/>
        <v>328</v>
      </c>
      <c r="T334" s="63">
        <f t="shared" si="59"/>
        <v>0.67843847692514037</v>
      </c>
      <c r="U334" s="63">
        <f t="shared" si="60"/>
        <v>-0.42393541138656465</v>
      </c>
      <c r="V334" s="63">
        <f t="shared" si="61"/>
        <v>0.76324328654078288</v>
      </c>
      <c r="W334" s="63">
        <f t="shared" si="62"/>
        <v>-0.47692733780988522</v>
      </c>
      <c r="X334" s="63">
        <f t="shared" si="63"/>
        <v>0.8480480961564254</v>
      </c>
      <c r="Y334" s="63">
        <f t="shared" si="64"/>
        <v>-0.52991926423320579</v>
      </c>
      <c r="Z334" s="63">
        <f t="shared" si="65"/>
        <v>0.93285290577206803</v>
      </c>
      <c r="AA334" s="63">
        <f t="shared" si="66"/>
        <v>-0.58291119065652641</v>
      </c>
      <c r="AB334" s="63">
        <f t="shared" si="67"/>
        <v>1.0176577153877104</v>
      </c>
      <c r="AC334" s="63">
        <f t="shared" si="68"/>
        <v>-0.63590311707984692</v>
      </c>
      <c r="AD334" s="60"/>
      <c r="AE334" s="245"/>
      <c r="AF334" s="60"/>
      <c r="AG334" s="60"/>
      <c r="AH334" s="60"/>
      <c r="AI334" s="60"/>
    </row>
    <row r="335" spans="19:35">
      <c r="S335" s="187">
        <f t="shared" si="69"/>
        <v>329</v>
      </c>
      <c r="T335" s="63">
        <f t="shared" si="59"/>
        <v>0.68573384056168973</v>
      </c>
      <c r="U335" s="63">
        <f t="shared" si="60"/>
        <v>-0.4120304599280436</v>
      </c>
      <c r="V335" s="63">
        <f t="shared" si="61"/>
        <v>0.77145057063190092</v>
      </c>
      <c r="W335" s="63">
        <f t="shared" si="62"/>
        <v>-0.46353426741904907</v>
      </c>
      <c r="X335" s="63">
        <f t="shared" si="63"/>
        <v>0.85716730070211211</v>
      </c>
      <c r="Y335" s="63">
        <f t="shared" si="64"/>
        <v>-0.51503807491005449</v>
      </c>
      <c r="Z335" s="63">
        <f t="shared" si="65"/>
        <v>0.94288403077232341</v>
      </c>
      <c r="AA335" s="63">
        <f t="shared" si="66"/>
        <v>-0.56654188240105996</v>
      </c>
      <c r="AB335" s="63">
        <f t="shared" si="67"/>
        <v>1.0286007608425345</v>
      </c>
      <c r="AC335" s="63">
        <f t="shared" si="68"/>
        <v>-0.61804568989206532</v>
      </c>
      <c r="AD335" s="60"/>
      <c r="AE335" s="245"/>
      <c r="AF335" s="60"/>
      <c r="AG335" s="60"/>
      <c r="AH335" s="60"/>
      <c r="AI335" s="60"/>
    </row>
    <row r="336" spans="19:35">
      <c r="S336" s="187">
        <f t="shared" si="69"/>
        <v>330</v>
      </c>
      <c r="T336" s="63">
        <f t="shared" si="59"/>
        <v>0.6928203230275507</v>
      </c>
      <c r="U336" s="63">
        <f t="shared" si="60"/>
        <v>-0.40000000000000036</v>
      </c>
      <c r="V336" s="63">
        <f t="shared" si="61"/>
        <v>0.77942286340599454</v>
      </c>
      <c r="W336" s="63">
        <f t="shared" si="62"/>
        <v>-0.4500000000000004</v>
      </c>
      <c r="X336" s="63">
        <f t="shared" si="63"/>
        <v>0.86602540378443837</v>
      </c>
      <c r="Y336" s="63">
        <f t="shared" si="64"/>
        <v>-0.50000000000000044</v>
      </c>
      <c r="Z336" s="63">
        <f t="shared" si="65"/>
        <v>0.95262794416288232</v>
      </c>
      <c r="AA336" s="63">
        <f t="shared" si="66"/>
        <v>-0.55000000000000049</v>
      </c>
      <c r="AB336" s="63">
        <f t="shared" si="67"/>
        <v>1.039230484541326</v>
      </c>
      <c r="AC336" s="63">
        <f t="shared" si="68"/>
        <v>-0.60000000000000053</v>
      </c>
      <c r="AD336" s="60"/>
      <c r="AE336" s="245"/>
      <c r="AF336" s="60"/>
      <c r="AG336" s="60"/>
      <c r="AH336" s="60"/>
      <c r="AI336" s="60"/>
    </row>
    <row r="337" spans="19:35">
      <c r="S337" s="187">
        <f t="shared" si="69"/>
        <v>331</v>
      </c>
      <c r="T337" s="63">
        <f t="shared" si="59"/>
        <v>0.6996957657115167</v>
      </c>
      <c r="U337" s="63">
        <f t="shared" si="60"/>
        <v>-0.38784769619706955</v>
      </c>
      <c r="V337" s="63">
        <f t="shared" si="61"/>
        <v>0.78715773642545628</v>
      </c>
      <c r="W337" s="63">
        <f t="shared" si="62"/>
        <v>-0.43632865822170319</v>
      </c>
      <c r="X337" s="63">
        <f t="shared" si="63"/>
        <v>0.87461970713939585</v>
      </c>
      <c r="Y337" s="63">
        <f t="shared" si="64"/>
        <v>-0.48480962024633689</v>
      </c>
      <c r="Z337" s="63">
        <f t="shared" si="65"/>
        <v>0.96208167785333554</v>
      </c>
      <c r="AA337" s="63">
        <f t="shared" si="66"/>
        <v>-0.53329058227097059</v>
      </c>
      <c r="AB337" s="63">
        <f t="shared" si="67"/>
        <v>1.0495436485672749</v>
      </c>
      <c r="AC337" s="63">
        <f t="shared" si="68"/>
        <v>-0.58177154429560429</v>
      </c>
      <c r="AD337" s="60"/>
      <c r="AE337" s="245"/>
      <c r="AF337" s="60"/>
      <c r="AG337" s="60"/>
      <c r="AH337" s="60"/>
      <c r="AI337" s="60"/>
    </row>
    <row r="338" spans="19:35">
      <c r="S338" s="187">
        <f t="shared" si="69"/>
        <v>332</v>
      </c>
      <c r="T338" s="63">
        <f t="shared" si="59"/>
        <v>0.70635807428714159</v>
      </c>
      <c r="U338" s="63">
        <f t="shared" si="60"/>
        <v>-0.37557725022871269</v>
      </c>
      <c r="V338" s="63">
        <f t="shared" si="61"/>
        <v>0.79465283357303418</v>
      </c>
      <c r="W338" s="63">
        <f t="shared" si="62"/>
        <v>-0.42252440650730172</v>
      </c>
      <c r="X338" s="63">
        <f t="shared" si="63"/>
        <v>0.88294759285892688</v>
      </c>
      <c r="Y338" s="63">
        <f t="shared" si="64"/>
        <v>-0.46947156278589081</v>
      </c>
      <c r="Z338" s="63">
        <f t="shared" si="65"/>
        <v>0.97124235214481969</v>
      </c>
      <c r="AA338" s="63">
        <f t="shared" si="66"/>
        <v>-0.51641871906447989</v>
      </c>
      <c r="AB338" s="63">
        <f t="shared" si="67"/>
        <v>1.0595371114307122</v>
      </c>
      <c r="AC338" s="63">
        <f t="shared" si="68"/>
        <v>-0.56336587534306892</v>
      </c>
      <c r="AD338" s="60"/>
      <c r="AE338" s="245"/>
      <c r="AF338" s="60"/>
      <c r="AG338" s="60"/>
      <c r="AH338" s="60"/>
      <c r="AI338" s="60"/>
    </row>
    <row r="339" spans="19:35">
      <c r="S339" s="187">
        <f t="shared" si="69"/>
        <v>333</v>
      </c>
      <c r="T339" s="63">
        <f t="shared" si="59"/>
        <v>0.7128052193506943</v>
      </c>
      <c r="U339" s="63">
        <f t="shared" si="60"/>
        <v>-0.36319239979163759</v>
      </c>
      <c r="V339" s="63">
        <f t="shared" si="61"/>
        <v>0.80190587176953099</v>
      </c>
      <c r="W339" s="63">
        <f t="shared" si="62"/>
        <v>-0.40859144976559231</v>
      </c>
      <c r="X339" s="63">
        <f t="shared" si="63"/>
        <v>0.89100652418836779</v>
      </c>
      <c r="Y339" s="63">
        <f t="shared" si="64"/>
        <v>-0.45399049973954697</v>
      </c>
      <c r="Z339" s="63">
        <f t="shared" si="65"/>
        <v>0.9801071766072047</v>
      </c>
      <c r="AA339" s="63">
        <f t="shared" si="66"/>
        <v>-0.49938954971350169</v>
      </c>
      <c r="AB339" s="63">
        <f t="shared" si="67"/>
        <v>1.0692078290260414</v>
      </c>
      <c r="AC339" s="63">
        <f t="shared" si="68"/>
        <v>-0.5447885996874563</v>
      </c>
      <c r="AD339" s="60"/>
      <c r="AE339" s="245"/>
      <c r="AF339" s="60"/>
      <c r="AG339" s="60"/>
      <c r="AH339" s="60"/>
      <c r="AI339" s="60"/>
    </row>
    <row r="340" spans="19:35">
      <c r="S340" s="187">
        <f t="shared" si="69"/>
        <v>334</v>
      </c>
      <c r="T340" s="63">
        <f t="shared" si="59"/>
        <v>0.71903523703933381</v>
      </c>
      <c r="U340" s="63">
        <f t="shared" si="60"/>
        <v>-0.35069691743126163</v>
      </c>
      <c r="V340" s="63">
        <f t="shared" si="61"/>
        <v>0.80891464166925042</v>
      </c>
      <c r="W340" s="63">
        <f t="shared" si="62"/>
        <v>-0.3945340321101693</v>
      </c>
      <c r="X340" s="63">
        <f t="shared" si="63"/>
        <v>0.89879404629916715</v>
      </c>
      <c r="Y340" s="63">
        <f t="shared" si="64"/>
        <v>-0.43837114678907702</v>
      </c>
      <c r="Z340" s="63">
        <f t="shared" si="65"/>
        <v>0.98867345092908399</v>
      </c>
      <c r="AA340" s="63">
        <f t="shared" si="66"/>
        <v>-0.48220826146798473</v>
      </c>
      <c r="AB340" s="63">
        <f t="shared" si="67"/>
        <v>1.0785528555590005</v>
      </c>
      <c r="AC340" s="63">
        <f t="shared" si="68"/>
        <v>-0.5260453761468924</v>
      </c>
      <c r="AD340" s="60"/>
      <c r="AE340" s="245"/>
      <c r="AF340" s="60"/>
      <c r="AG340" s="60"/>
      <c r="AH340" s="60"/>
      <c r="AI340" s="60"/>
    </row>
    <row r="341" spans="19:35">
      <c r="S341" s="187">
        <f t="shared" si="69"/>
        <v>335</v>
      </c>
      <c r="T341" s="63">
        <f t="shared" si="59"/>
        <v>0.72504622962931986</v>
      </c>
      <c r="U341" s="63">
        <f t="shared" si="60"/>
        <v>-0.33809460939256003</v>
      </c>
      <c r="V341" s="63">
        <f t="shared" si="61"/>
        <v>0.81567700833298473</v>
      </c>
      <c r="W341" s="63">
        <f t="shared" si="62"/>
        <v>-0.38035643556663001</v>
      </c>
      <c r="X341" s="63">
        <f t="shared" si="63"/>
        <v>0.90630778703664971</v>
      </c>
      <c r="Y341" s="63">
        <f t="shared" si="64"/>
        <v>-0.4226182617407</v>
      </c>
      <c r="Z341" s="63">
        <f t="shared" si="65"/>
        <v>0.99693856574031481</v>
      </c>
      <c r="AA341" s="63">
        <f t="shared" si="66"/>
        <v>-0.46488008791477003</v>
      </c>
      <c r="AB341" s="63">
        <f t="shared" si="67"/>
        <v>1.0875693444439796</v>
      </c>
      <c r="AC341" s="63">
        <f t="shared" si="68"/>
        <v>-0.50714191408884002</v>
      </c>
      <c r="AD341" s="60"/>
      <c r="AE341" s="245"/>
      <c r="AF341" s="60"/>
      <c r="AG341" s="60"/>
      <c r="AH341" s="60"/>
      <c r="AI341" s="60"/>
    </row>
    <row r="342" spans="19:35">
      <c r="S342" s="187">
        <f t="shared" si="69"/>
        <v>336</v>
      </c>
      <c r="T342" s="63">
        <f t="shared" si="59"/>
        <v>0.73083636611408087</v>
      </c>
      <c r="U342" s="63">
        <f t="shared" si="60"/>
        <v>-0.32538931446064012</v>
      </c>
      <c r="V342" s="63">
        <f t="shared" si="61"/>
        <v>0.82219091187834092</v>
      </c>
      <c r="W342" s="63">
        <f t="shared" si="62"/>
        <v>-0.36606297876822014</v>
      </c>
      <c r="X342" s="63">
        <f t="shared" si="63"/>
        <v>0.91354545764260098</v>
      </c>
      <c r="Y342" s="63">
        <f t="shared" si="64"/>
        <v>-0.40673664307580015</v>
      </c>
      <c r="Z342" s="63">
        <f t="shared" si="65"/>
        <v>1.0049000034068611</v>
      </c>
      <c r="AA342" s="63">
        <f t="shared" si="66"/>
        <v>-0.44741030738338022</v>
      </c>
      <c r="AB342" s="63">
        <f t="shared" si="67"/>
        <v>1.0962545491711211</v>
      </c>
      <c r="AC342" s="63">
        <f t="shared" si="68"/>
        <v>-0.48808397169096018</v>
      </c>
      <c r="AD342" s="60"/>
      <c r="AE342" s="245"/>
      <c r="AF342" s="60"/>
      <c r="AG342" s="60"/>
      <c r="AH342" s="60"/>
      <c r="AI342" s="60"/>
    </row>
    <row r="343" spans="19:35">
      <c r="S343" s="187">
        <f t="shared" si="69"/>
        <v>337</v>
      </c>
      <c r="T343" s="63">
        <f t="shared" si="59"/>
        <v>0.73640388276195201</v>
      </c>
      <c r="U343" s="63">
        <f t="shared" si="60"/>
        <v>-0.31258490279141982</v>
      </c>
      <c r="V343" s="63">
        <f t="shared" si="61"/>
        <v>0.82845436810719597</v>
      </c>
      <c r="W343" s="63">
        <f t="shared" si="62"/>
        <v>-0.35165801564034727</v>
      </c>
      <c r="X343" s="63">
        <f t="shared" si="63"/>
        <v>0.92050485345243993</v>
      </c>
      <c r="Y343" s="63">
        <f t="shared" si="64"/>
        <v>-0.39073112848927471</v>
      </c>
      <c r="Z343" s="63">
        <f t="shared" si="65"/>
        <v>1.012555338797684</v>
      </c>
      <c r="AA343" s="63">
        <f t="shared" si="66"/>
        <v>-0.42980424133820222</v>
      </c>
      <c r="AB343" s="63">
        <f t="shared" si="67"/>
        <v>1.104605824142928</v>
      </c>
      <c r="AC343" s="63">
        <f t="shared" si="68"/>
        <v>-0.46887735418712961</v>
      </c>
      <c r="AD343" s="60"/>
      <c r="AE343" s="245"/>
      <c r="AF343" s="60"/>
      <c r="AG343" s="60"/>
      <c r="AH343" s="60"/>
      <c r="AI343" s="60"/>
    </row>
    <row r="344" spans="19:35">
      <c r="S344" s="187">
        <f t="shared" si="69"/>
        <v>338</v>
      </c>
      <c r="T344" s="63">
        <f t="shared" si="59"/>
        <v>0.7417470836534299</v>
      </c>
      <c r="U344" s="63">
        <f t="shared" si="60"/>
        <v>-0.29968527473272988</v>
      </c>
      <c r="V344" s="63">
        <f t="shared" si="61"/>
        <v>0.83446546911010855</v>
      </c>
      <c r="W344" s="63">
        <f t="shared" si="62"/>
        <v>-0.33714593407432114</v>
      </c>
      <c r="X344" s="63">
        <f t="shared" si="63"/>
        <v>0.92718385456678731</v>
      </c>
      <c r="Y344" s="63">
        <f t="shared" si="64"/>
        <v>-0.37460659341591235</v>
      </c>
      <c r="Z344" s="63">
        <f t="shared" si="65"/>
        <v>1.0199022400234661</v>
      </c>
      <c r="AA344" s="63">
        <f t="shared" si="66"/>
        <v>-0.41206725275750361</v>
      </c>
      <c r="AB344" s="63">
        <f t="shared" si="67"/>
        <v>1.1126206254801447</v>
      </c>
      <c r="AC344" s="63">
        <f t="shared" si="68"/>
        <v>-0.44952791209909482</v>
      </c>
      <c r="AD344" s="60"/>
      <c r="AE344" s="245"/>
      <c r="AF344" s="60"/>
      <c r="AG344" s="60"/>
      <c r="AH344" s="60"/>
      <c r="AI344" s="60"/>
    </row>
    <row r="345" spans="19:35">
      <c r="S345" s="187">
        <f t="shared" si="69"/>
        <v>339</v>
      </c>
      <c r="T345" s="63">
        <f t="shared" si="59"/>
        <v>0.74686434119776124</v>
      </c>
      <c r="U345" s="63">
        <f t="shared" si="60"/>
        <v>-0.28669435963624063</v>
      </c>
      <c r="V345" s="63">
        <f t="shared" si="61"/>
        <v>0.84022238384748138</v>
      </c>
      <c r="W345" s="63">
        <f t="shared" si="62"/>
        <v>-0.3225311545907707</v>
      </c>
      <c r="X345" s="63">
        <f t="shared" si="63"/>
        <v>0.93358042649720152</v>
      </c>
      <c r="Y345" s="63">
        <f t="shared" si="64"/>
        <v>-0.35836794954530077</v>
      </c>
      <c r="Z345" s="63">
        <f t="shared" si="65"/>
        <v>1.0269384691469217</v>
      </c>
      <c r="AA345" s="63">
        <f t="shared" si="66"/>
        <v>-0.39420474449983089</v>
      </c>
      <c r="AB345" s="63">
        <f t="shared" si="67"/>
        <v>1.1202965117966417</v>
      </c>
      <c r="AC345" s="63">
        <f t="shared" si="68"/>
        <v>-0.43004153945436091</v>
      </c>
      <c r="AD345" s="60"/>
      <c r="AE345" s="245"/>
      <c r="AF345" s="60"/>
      <c r="AG345" s="60"/>
      <c r="AH345" s="60"/>
      <c r="AI345" s="60"/>
    </row>
    <row r="346" spans="19:35">
      <c r="S346" s="187">
        <f t="shared" si="69"/>
        <v>340</v>
      </c>
      <c r="T346" s="63">
        <f t="shared" si="59"/>
        <v>0.75175409662872683</v>
      </c>
      <c r="U346" s="63">
        <f t="shared" si="60"/>
        <v>-0.27361611466053487</v>
      </c>
      <c r="V346" s="63">
        <f t="shared" si="61"/>
        <v>0.84572335870731763</v>
      </c>
      <c r="W346" s="63">
        <f t="shared" si="62"/>
        <v>-0.30781812899310174</v>
      </c>
      <c r="X346" s="63">
        <f t="shared" si="63"/>
        <v>0.93969262078590843</v>
      </c>
      <c r="Y346" s="63">
        <f t="shared" si="64"/>
        <v>-0.3420201433256686</v>
      </c>
      <c r="Z346" s="63">
        <f t="shared" si="65"/>
        <v>1.0336618828644994</v>
      </c>
      <c r="AA346" s="63">
        <f t="shared" si="66"/>
        <v>-0.37622215765823547</v>
      </c>
      <c r="AB346" s="63">
        <f t="shared" si="67"/>
        <v>1.12763114494309</v>
      </c>
      <c r="AC346" s="63">
        <f t="shared" si="68"/>
        <v>-0.41042417199080233</v>
      </c>
      <c r="AD346" s="60"/>
      <c r="AE346" s="245"/>
      <c r="AF346" s="60"/>
      <c r="AG346" s="60"/>
      <c r="AH346" s="60"/>
      <c r="AI346" s="60"/>
    </row>
    <row r="347" spans="19:35">
      <c r="S347" s="187">
        <f t="shared" si="69"/>
        <v>341</v>
      </c>
      <c r="T347" s="63">
        <f t="shared" si="59"/>
        <v>0.75641486047945328</v>
      </c>
      <c r="U347" s="63">
        <f t="shared" si="60"/>
        <v>-0.26045452356572601</v>
      </c>
      <c r="V347" s="63">
        <f t="shared" si="61"/>
        <v>0.85096671803938484</v>
      </c>
      <c r="W347" s="63">
        <f t="shared" si="62"/>
        <v>-0.29301133901144177</v>
      </c>
      <c r="X347" s="63">
        <f t="shared" si="63"/>
        <v>0.94551857559931651</v>
      </c>
      <c r="Y347" s="63">
        <f t="shared" si="64"/>
        <v>-0.32556815445715753</v>
      </c>
      <c r="Z347" s="63">
        <f t="shared" si="65"/>
        <v>1.0400704331592483</v>
      </c>
      <c r="AA347" s="63">
        <f t="shared" si="66"/>
        <v>-0.35812496990287329</v>
      </c>
      <c r="AB347" s="63">
        <f t="shared" si="67"/>
        <v>1.1346222907191799</v>
      </c>
      <c r="AC347" s="63">
        <f t="shared" si="68"/>
        <v>-0.39068178534858905</v>
      </c>
      <c r="AD347" s="60"/>
      <c r="AE347" s="245"/>
      <c r="AF347" s="60"/>
      <c r="AG347" s="60"/>
      <c r="AH347" s="60"/>
      <c r="AI347" s="60"/>
    </row>
    <row r="348" spans="19:35">
      <c r="S348" s="187">
        <f t="shared" si="69"/>
        <v>342</v>
      </c>
      <c r="T348" s="63">
        <f t="shared" si="59"/>
        <v>0.76084521303612285</v>
      </c>
      <c r="U348" s="63">
        <f t="shared" si="60"/>
        <v>-0.24721359549995811</v>
      </c>
      <c r="V348" s="63">
        <f t="shared" si="61"/>
        <v>0.85595086466563819</v>
      </c>
      <c r="W348" s="63">
        <f t="shared" si="62"/>
        <v>-0.27811529493745285</v>
      </c>
      <c r="X348" s="63">
        <f t="shared" si="63"/>
        <v>0.95105651629515353</v>
      </c>
      <c r="Y348" s="63">
        <f t="shared" si="64"/>
        <v>-0.30901699437494762</v>
      </c>
      <c r="Z348" s="63">
        <f t="shared" si="65"/>
        <v>1.0461621679246689</v>
      </c>
      <c r="AA348" s="63">
        <f t="shared" si="66"/>
        <v>-0.33991869381244239</v>
      </c>
      <c r="AB348" s="63">
        <f t="shared" si="67"/>
        <v>1.1412678195541841</v>
      </c>
      <c r="AC348" s="63">
        <f t="shared" si="68"/>
        <v>-0.37082039324993715</v>
      </c>
      <c r="AD348" s="60"/>
      <c r="AE348" s="245"/>
      <c r="AF348" s="60"/>
      <c r="AG348" s="60"/>
      <c r="AH348" s="60"/>
      <c r="AI348" s="60"/>
    </row>
    <row r="349" spans="19:35">
      <c r="S349" s="187">
        <f t="shared" si="69"/>
        <v>343</v>
      </c>
      <c r="T349" s="63">
        <f t="shared" si="59"/>
        <v>0.76504380477042855</v>
      </c>
      <c r="U349" s="63">
        <f t="shared" si="60"/>
        <v>-0.23389736377818904</v>
      </c>
      <c r="V349" s="63">
        <f t="shared" si="61"/>
        <v>0.8606742803667321</v>
      </c>
      <c r="W349" s="63">
        <f t="shared" si="62"/>
        <v>-0.26313453425046263</v>
      </c>
      <c r="X349" s="63">
        <f t="shared" si="63"/>
        <v>0.95630475596303566</v>
      </c>
      <c r="Y349" s="63">
        <f t="shared" si="64"/>
        <v>-0.29237170472273627</v>
      </c>
      <c r="Z349" s="63">
        <f t="shared" si="65"/>
        <v>1.0519352315593393</v>
      </c>
      <c r="AA349" s="63">
        <f t="shared" si="66"/>
        <v>-0.32160887519500991</v>
      </c>
      <c r="AB349" s="63">
        <f t="shared" si="67"/>
        <v>1.1475657071556427</v>
      </c>
      <c r="AC349" s="63">
        <f t="shared" si="68"/>
        <v>-0.3508460456672835</v>
      </c>
      <c r="AD349" s="60"/>
      <c r="AE349" s="245"/>
      <c r="AF349" s="60"/>
      <c r="AG349" s="60"/>
      <c r="AH349" s="60"/>
      <c r="AI349" s="60"/>
    </row>
    <row r="350" spans="19:35">
      <c r="S350" s="187">
        <f t="shared" si="69"/>
        <v>344</v>
      </c>
      <c r="T350" s="63">
        <f t="shared" si="59"/>
        <v>0.76900935675065496</v>
      </c>
      <c r="U350" s="63">
        <f t="shared" si="60"/>
        <v>-0.22050988465359983</v>
      </c>
      <c r="V350" s="63">
        <f t="shared" si="61"/>
        <v>0.86513552634448687</v>
      </c>
      <c r="W350" s="63">
        <f t="shared" si="62"/>
        <v>-0.2480736202352998</v>
      </c>
      <c r="X350" s="63">
        <f t="shared" si="63"/>
        <v>0.96126169593831867</v>
      </c>
      <c r="Y350" s="63">
        <f t="shared" si="64"/>
        <v>-0.27563735581699977</v>
      </c>
      <c r="Z350" s="63">
        <f t="shared" si="65"/>
        <v>1.0573878655321507</v>
      </c>
      <c r="AA350" s="63">
        <f t="shared" si="66"/>
        <v>-0.30320109139869977</v>
      </c>
      <c r="AB350" s="63">
        <f t="shared" si="67"/>
        <v>1.1535140351259823</v>
      </c>
      <c r="AC350" s="63">
        <f t="shared" si="68"/>
        <v>-0.33076482698039972</v>
      </c>
      <c r="AD350" s="60"/>
      <c r="AE350" s="245"/>
      <c r="AF350" s="60"/>
      <c r="AG350" s="60"/>
      <c r="AH350" s="60"/>
      <c r="AI350" s="60"/>
    </row>
    <row r="351" spans="19:35">
      <c r="S351" s="187">
        <f t="shared" si="69"/>
        <v>345</v>
      </c>
      <c r="T351" s="63">
        <f t="shared" si="59"/>
        <v>0.77274066103125472</v>
      </c>
      <c r="U351" s="63">
        <f t="shared" si="60"/>
        <v>-0.20705523608201656</v>
      </c>
      <c r="V351" s="63">
        <f t="shared" si="61"/>
        <v>0.86933324366016151</v>
      </c>
      <c r="W351" s="63">
        <f t="shared" si="62"/>
        <v>-0.23293714059226861</v>
      </c>
      <c r="X351" s="63">
        <f t="shared" si="63"/>
        <v>0.96592582628906831</v>
      </c>
      <c r="Y351" s="63">
        <f t="shared" si="64"/>
        <v>-0.25881904510252068</v>
      </c>
      <c r="Z351" s="63">
        <f t="shared" si="65"/>
        <v>1.0625184089179753</v>
      </c>
      <c r="AA351" s="63">
        <f t="shared" si="66"/>
        <v>-0.28470094961277276</v>
      </c>
      <c r="AB351" s="63">
        <f t="shared" si="67"/>
        <v>1.159110991546882</v>
      </c>
      <c r="AC351" s="63">
        <f t="shared" si="68"/>
        <v>-0.31058285412302483</v>
      </c>
      <c r="AD351" s="60"/>
      <c r="AE351" s="245"/>
      <c r="AF351" s="60"/>
      <c r="AG351" s="60"/>
      <c r="AH351" s="60"/>
      <c r="AI351" s="60"/>
    </row>
    <row r="352" spans="19:35">
      <c r="S352" s="187">
        <f t="shared" si="69"/>
        <v>346</v>
      </c>
      <c r="T352" s="63">
        <f t="shared" si="59"/>
        <v>0.77623658102079718</v>
      </c>
      <c r="U352" s="63">
        <f t="shared" si="60"/>
        <v>-0.1935375164797343</v>
      </c>
      <c r="V352" s="63">
        <f t="shared" si="61"/>
        <v>0.87326615364839688</v>
      </c>
      <c r="W352" s="63">
        <f t="shared" si="62"/>
        <v>-0.2177297060397011</v>
      </c>
      <c r="X352" s="63">
        <f t="shared" si="63"/>
        <v>0.97029572627599647</v>
      </c>
      <c r="Y352" s="63">
        <f t="shared" si="64"/>
        <v>-0.24192189559966787</v>
      </c>
      <c r="Z352" s="63">
        <f t="shared" si="65"/>
        <v>1.0673252989035962</v>
      </c>
      <c r="AA352" s="63">
        <f t="shared" si="66"/>
        <v>-0.26611408515963469</v>
      </c>
      <c r="AB352" s="63">
        <f t="shared" si="67"/>
        <v>1.1643548715311958</v>
      </c>
      <c r="AC352" s="63">
        <f t="shared" si="68"/>
        <v>-0.29030627471960141</v>
      </c>
      <c r="AD352" s="60"/>
      <c r="AE352" s="245"/>
      <c r="AF352" s="60"/>
      <c r="AG352" s="60"/>
      <c r="AH352" s="60"/>
      <c r="AI352" s="60"/>
    </row>
    <row r="353" spans="19:35">
      <c r="S353" s="187">
        <f t="shared" si="69"/>
        <v>347</v>
      </c>
      <c r="T353" s="63">
        <f t="shared" si="59"/>
        <v>0.77949605182818815</v>
      </c>
      <c r="U353" s="63">
        <f t="shared" si="60"/>
        <v>-0.17996084347509228</v>
      </c>
      <c r="V353" s="63">
        <f t="shared" si="61"/>
        <v>0.87693305830671164</v>
      </c>
      <c r="W353" s="63">
        <f t="shared" si="62"/>
        <v>-0.20245594890947879</v>
      </c>
      <c r="X353" s="63">
        <f t="shared" si="63"/>
        <v>0.97437006478523513</v>
      </c>
      <c r="Y353" s="63">
        <f t="shared" si="64"/>
        <v>-0.22495105434386534</v>
      </c>
      <c r="Z353" s="63">
        <f t="shared" si="65"/>
        <v>1.0718070712637586</v>
      </c>
      <c r="AA353" s="63">
        <f t="shared" si="66"/>
        <v>-0.24744615977825188</v>
      </c>
      <c r="AB353" s="63">
        <f t="shared" si="67"/>
        <v>1.1692440777422821</v>
      </c>
      <c r="AC353" s="63">
        <f t="shared" si="68"/>
        <v>-0.26994126521263839</v>
      </c>
      <c r="AD353" s="60"/>
      <c r="AE353" s="245"/>
      <c r="AF353" s="60"/>
      <c r="AG353" s="60"/>
      <c r="AH353" s="60"/>
      <c r="AI353" s="60"/>
    </row>
    <row r="354" spans="19:35">
      <c r="S354" s="187">
        <f t="shared" si="69"/>
        <v>348</v>
      </c>
      <c r="T354" s="63">
        <f t="shared" si="59"/>
        <v>0.78251808058704453</v>
      </c>
      <c r="U354" s="63">
        <f t="shared" si="60"/>
        <v>-0.1663293526542079</v>
      </c>
      <c r="V354" s="63">
        <f t="shared" si="61"/>
        <v>0.88033284066042505</v>
      </c>
      <c r="W354" s="63">
        <f t="shared" si="62"/>
        <v>-0.1871205217359839</v>
      </c>
      <c r="X354" s="63">
        <f t="shared" si="63"/>
        <v>0.97814760073380558</v>
      </c>
      <c r="Y354" s="63">
        <f t="shared" si="64"/>
        <v>-0.20791169081775987</v>
      </c>
      <c r="Z354" s="63">
        <f t="shared" si="65"/>
        <v>1.0759623608071862</v>
      </c>
      <c r="AA354" s="63">
        <f t="shared" si="66"/>
        <v>-0.22870285989953587</v>
      </c>
      <c r="AB354" s="63">
        <f t="shared" si="67"/>
        <v>1.1737771208805667</v>
      </c>
      <c r="AC354" s="63">
        <f t="shared" si="68"/>
        <v>-0.24949402898131184</v>
      </c>
      <c r="AD354" s="60"/>
      <c r="AE354" s="245"/>
      <c r="AF354" s="60"/>
      <c r="AG354" s="60"/>
      <c r="AH354" s="60"/>
      <c r="AI354" s="60"/>
    </row>
    <row r="355" spans="19:35">
      <c r="S355" s="187">
        <f t="shared" si="69"/>
        <v>349</v>
      </c>
      <c r="T355" s="63">
        <f t="shared" si="59"/>
        <v>0.78530174675813125</v>
      </c>
      <c r="U355" s="63">
        <f t="shared" si="60"/>
        <v>-0.15264719630123574</v>
      </c>
      <c r="V355" s="63">
        <f t="shared" si="61"/>
        <v>0.88346446510289756</v>
      </c>
      <c r="W355" s="63">
        <f t="shared" si="62"/>
        <v>-0.1717280958388902</v>
      </c>
      <c r="X355" s="63">
        <f t="shared" si="63"/>
        <v>0.98162718344766398</v>
      </c>
      <c r="Y355" s="63">
        <f t="shared" si="64"/>
        <v>-0.19080899537654467</v>
      </c>
      <c r="Z355" s="63">
        <f t="shared" si="65"/>
        <v>1.0797899017924304</v>
      </c>
      <c r="AA355" s="63">
        <f t="shared" si="66"/>
        <v>-0.20988989491419915</v>
      </c>
      <c r="AB355" s="63">
        <f t="shared" si="67"/>
        <v>1.1779526201371968</v>
      </c>
      <c r="AC355" s="63">
        <f t="shared" si="68"/>
        <v>-0.22897079445185359</v>
      </c>
      <c r="AD355" s="60"/>
      <c r="AE355" s="245"/>
      <c r="AF355" s="60"/>
      <c r="AG355" s="60"/>
      <c r="AH355" s="60"/>
      <c r="AI355" s="60"/>
    </row>
    <row r="356" spans="19:35">
      <c r="S356" s="187">
        <f t="shared" si="69"/>
        <v>350</v>
      </c>
      <c r="T356" s="63">
        <f t="shared" si="59"/>
        <v>0.78784620240976633</v>
      </c>
      <c r="U356" s="63">
        <f t="shared" si="60"/>
        <v>-0.13891854213354501</v>
      </c>
      <c r="V356" s="63">
        <f t="shared" si="61"/>
        <v>0.88632697771098712</v>
      </c>
      <c r="W356" s="63">
        <f t="shared" si="62"/>
        <v>-0.15628335990023814</v>
      </c>
      <c r="X356" s="63">
        <f t="shared" si="63"/>
        <v>0.98480775301220791</v>
      </c>
      <c r="Y356" s="63">
        <f t="shared" si="64"/>
        <v>-0.17364817766693127</v>
      </c>
      <c r="Z356" s="63">
        <f t="shared" si="65"/>
        <v>1.0832885283134288</v>
      </c>
      <c r="AA356" s="63">
        <f t="shared" si="66"/>
        <v>-0.19101299543362441</v>
      </c>
      <c r="AB356" s="63">
        <f t="shared" si="67"/>
        <v>1.1817693036146495</v>
      </c>
      <c r="AC356" s="63">
        <f t="shared" si="68"/>
        <v>-0.20837781320031754</v>
      </c>
      <c r="AD356" s="60"/>
      <c r="AE356" s="245"/>
      <c r="AF356" s="60"/>
      <c r="AG356" s="60"/>
      <c r="AH356" s="60"/>
      <c r="AI356" s="60"/>
    </row>
    <row r="357" spans="19:35">
      <c r="S357" s="187">
        <f t="shared" si="69"/>
        <v>351</v>
      </c>
      <c r="T357" s="63">
        <f t="shared" si="59"/>
        <v>0.79015067247611015</v>
      </c>
      <c r="U357" s="63">
        <f t="shared" si="60"/>
        <v>-0.12514757203218491</v>
      </c>
      <c r="V357" s="63">
        <f t="shared" si="61"/>
        <v>0.8889195065356239</v>
      </c>
      <c r="W357" s="63">
        <f t="shared" si="62"/>
        <v>-0.14079101853620801</v>
      </c>
      <c r="X357" s="63">
        <f t="shared" si="63"/>
        <v>0.98768834059513766</v>
      </c>
      <c r="Y357" s="63">
        <f t="shared" si="64"/>
        <v>-0.15643446504023112</v>
      </c>
      <c r="Z357" s="63">
        <f t="shared" si="65"/>
        <v>1.0864571746546514</v>
      </c>
      <c r="AA357" s="63">
        <f t="shared" si="66"/>
        <v>-0.17207791154425425</v>
      </c>
      <c r="AB357" s="63">
        <f t="shared" si="67"/>
        <v>1.1852260087141651</v>
      </c>
      <c r="AC357" s="63">
        <f t="shared" si="68"/>
        <v>-0.18772135804827733</v>
      </c>
      <c r="AD357" s="60"/>
      <c r="AE357" s="245"/>
      <c r="AF357" s="60"/>
      <c r="AG357" s="60"/>
      <c r="AH357" s="60"/>
      <c r="AI357" s="60"/>
    </row>
    <row r="358" spans="19:35">
      <c r="S358" s="187">
        <f t="shared" si="69"/>
        <v>352</v>
      </c>
      <c r="T358" s="63">
        <f t="shared" si="59"/>
        <v>0.79221445499325627</v>
      </c>
      <c r="U358" s="63">
        <f t="shared" si="60"/>
        <v>-0.11133848076805271</v>
      </c>
      <c r="V358" s="63">
        <f t="shared" si="61"/>
        <v>0.89124126186741326</v>
      </c>
      <c r="W358" s="63">
        <f t="shared" si="62"/>
        <v>-0.1252557908640593</v>
      </c>
      <c r="X358" s="63">
        <f t="shared" si="63"/>
        <v>0.99026806874157025</v>
      </c>
      <c r="Y358" s="63">
        <f t="shared" si="64"/>
        <v>-0.13917310096006588</v>
      </c>
      <c r="Z358" s="63">
        <f t="shared" si="65"/>
        <v>1.0892948756157275</v>
      </c>
      <c r="AA358" s="63">
        <f t="shared" si="66"/>
        <v>-0.15309041105607249</v>
      </c>
      <c r="AB358" s="63">
        <f t="shared" si="67"/>
        <v>1.1883216824898843</v>
      </c>
      <c r="AC358" s="63">
        <f t="shared" si="68"/>
        <v>-0.16700772115207904</v>
      </c>
      <c r="AD358" s="60"/>
      <c r="AE358" s="245"/>
      <c r="AF358" s="60"/>
      <c r="AG358" s="60"/>
      <c r="AH358" s="60"/>
      <c r="AI358" s="60"/>
    </row>
    <row r="359" spans="19:35">
      <c r="S359" s="187">
        <f t="shared" si="69"/>
        <v>353</v>
      </c>
      <c r="T359" s="63">
        <f t="shared" si="59"/>
        <v>0.79403692131305759</v>
      </c>
      <c r="U359" s="63">
        <f t="shared" si="60"/>
        <v>-9.74954747241185E-2</v>
      </c>
      <c r="V359" s="63">
        <f t="shared" si="61"/>
        <v>0.89329153647718984</v>
      </c>
      <c r="W359" s="63">
        <f t="shared" si="62"/>
        <v>-0.10968240906463331</v>
      </c>
      <c r="X359" s="63">
        <f t="shared" si="63"/>
        <v>0.99254615164132198</v>
      </c>
      <c r="Y359" s="63">
        <f t="shared" si="64"/>
        <v>-0.12186934340514811</v>
      </c>
      <c r="Z359" s="63">
        <f t="shared" si="65"/>
        <v>1.0918007668054543</v>
      </c>
      <c r="AA359" s="63">
        <f t="shared" si="66"/>
        <v>-0.13405627774566295</v>
      </c>
      <c r="AB359" s="63">
        <f t="shared" si="67"/>
        <v>1.1910553819695864</v>
      </c>
      <c r="AC359" s="63">
        <f t="shared" si="68"/>
        <v>-0.14624321208617774</v>
      </c>
      <c r="AD359" s="60"/>
      <c r="AE359" s="245"/>
      <c r="AF359" s="60"/>
      <c r="AG359" s="60"/>
      <c r="AH359" s="60"/>
      <c r="AI359" s="60"/>
    </row>
    <row r="360" spans="19:35">
      <c r="S360" s="187">
        <f t="shared" si="69"/>
        <v>354</v>
      </c>
      <c r="T360" s="63">
        <f t="shared" si="59"/>
        <v>0.79561751629461863</v>
      </c>
      <c r="U360" s="63">
        <f t="shared" si="60"/>
        <v>-8.3622770614122738E-2</v>
      </c>
      <c r="V360" s="63">
        <f t="shared" si="61"/>
        <v>0.89506970583144596</v>
      </c>
      <c r="W360" s="63">
        <f t="shared" si="62"/>
        <v>-9.4075616940888077E-2</v>
      </c>
      <c r="X360" s="63">
        <f t="shared" si="63"/>
        <v>0.99452189536827329</v>
      </c>
      <c r="Y360" s="63">
        <f t="shared" si="64"/>
        <v>-0.10452846326765342</v>
      </c>
      <c r="Z360" s="63">
        <f t="shared" si="65"/>
        <v>1.0939740849051007</v>
      </c>
      <c r="AA360" s="63">
        <f t="shared" si="66"/>
        <v>-0.11498130959441877</v>
      </c>
      <c r="AB360" s="63">
        <f t="shared" si="67"/>
        <v>1.1934262744419279</v>
      </c>
      <c r="AC360" s="63">
        <f t="shared" si="68"/>
        <v>-0.12543415592118409</v>
      </c>
      <c r="AD360" s="60"/>
      <c r="AE360" s="245"/>
      <c r="AF360" s="60"/>
      <c r="AG360" s="60"/>
      <c r="AH360" s="60"/>
      <c r="AI360" s="60"/>
    </row>
    <row r="361" spans="19:35">
      <c r="S361" s="187">
        <f t="shared" si="69"/>
        <v>355</v>
      </c>
      <c r="T361" s="63">
        <f t="shared" si="59"/>
        <v>0.7969557584733965</v>
      </c>
      <c r="U361" s="63">
        <f t="shared" si="60"/>
        <v>-6.9724594198126655E-2</v>
      </c>
      <c r="V361" s="63">
        <f t="shared" si="61"/>
        <v>0.89657522828257097</v>
      </c>
      <c r="W361" s="63">
        <f t="shared" si="62"/>
        <v>-7.8440168472892494E-2</v>
      </c>
      <c r="X361" s="63">
        <f t="shared" si="63"/>
        <v>0.99619469809174555</v>
      </c>
      <c r="Y361" s="63">
        <f t="shared" si="64"/>
        <v>-8.7155742747658319E-2</v>
      </c>
      <c r="Z361" s="63">
        <f t="shared" si="65"/>
        <v>1.0958141679009201</v>
      </c>
      <c r="AA361" s="63">
        <f t="shared" si="66"/>
        <v>-9.5871317022424157E-2</v>
      </c>
      <c r="AB361" s="63">
        <f t="shared" si="67"/>
        <v>1.1954336377100947</v>
      </c>
      <c r="AC361" s="63">
        <f t="shared" si="68"/>
        <v>-0.10458689129718998</v>
      </c>
      <c r="AD361" s="60"/>
      <c r="AE361" s="245"/>
      <c r="AF361" s="60"/>
      <c r="AG361" s="60"/>
      <c r="AH361" s="60"/>
      <c r="AI361" s="60"/>
    </row>
    <row r="362" spans="19:35">
      <c r="S362" s="187">
        <f t="shared" si="69"/>
        <v>356</v>
      </c>
      <c r="T362" s="63">
        <f t="shared" si="59"/>
        <v>0.79805124020785945</v>
      </c>
      <c r="U362" s="63">
        <f t="shared" si="60"/>
        <v>-5.5805178995299812E-2</v>
      </c>
      <c r="V362" s="63">
        <f t="shared" si="61"/>
        <v>0.89780764523384193</v>
      </c>
      <c r="W362" s="63">
        <f t="shared" si="62"/>
        <v>-6.2780826369712286E-2</v>
      </c>
      <c r="X362" s="63">
        <f t="shared" si="63"/>
        <v>0.99756405025982431</v>
      </c>
      <c r="Y362" s="63">
        <f t="shared" si="64"/>
        <v>-6.9756473744124761E-2</v>
      </c>
      <c r="Z362" s="63">
        <f t="shared" si="65"/>
        <v>1.0973204552858069</v>
      </c>
      <c r="AA362" s="63">
        <f t="shared" si="66"/>
        <v>-7.673212111853725E-2</v>
      </c>
      <c r="AB362" s="63">
        <f t="shared" si="67"/>
        <v>1.1970768603117892</v>
      </c>
      <c r="AC362" s="63">
        <f t="shared" si="68"/>
        <v>-8.3707768492949711E-2</v>
      </c>
      <c r="AD362" s="60"/>
      <c r="AE362" s="245"/>
      <c r="AF362" s="60"/>
      <c r="AG362" s="60"/>
      <c r="AH362" s="60"/>
      <c r="AI362" s="60"/>
    </row>
    <row r="363" spans="19:35">
      <c r="S363" s="187">
        <f t="shared" si="69"/>
        <v>357</v>
      </c>
      <c r="T363" s="63">
        <f t="shared" si="59"/>
        <v>0.79890362780365909</v>
      </c>
      <c r="U363" s="63">
        <f t="shared" si="60"/>
        <v>-4.1868764994355497E-2</v>
      </c>
      <c r="V363" s="63">
        <f t="shared" si="61"/>
        <v>0.89876658127911646</v>
      </c>
      <c r="W363" s="63">
        <f t="shared" si="62"/>
        <v>-4.7102360618649933E-2</v>
      </c>
      <c r="X363" s="63">
        <f t="shared" si="63"/>
        <v>0.99862953475457383</v>
      </c>
      <c r="Y363" s="63">
        <f t="shared" si="64"/>
        <v>-5.2335956242944369E-2</v>
      </c>
      <c r="Z363" s="63">
        <f t="shared" si="65"/>
        <v>1.0984924882300313</v>
      </c>
      <c r="AA363" s="63">
        <f t="shared" si="66"/>
        <v>-5.7569551867238812E-2</v>
      </c>
      <c r="AB363" s="63">
        <f t="shared" si="67"/>
        <v>1.1983554417054885</v>
      </c>
      <c r="AC363" s="63">
        <f t="shared" si="68"/>
        <v>-6.2803147491533234E-2</v>
      </c>
      <c r="AD363" s="60"/>
      <c r="AE363" s="245"/>
      <c r="AF363" s="60"/>
      <c r="AG363" s="60"/>
      <c r="AH363" s="60"/>
      <c r="AI363" s="60"/>
    </row>
    <row r="364" spans="19:35">
      <c r="S364" s="187">
        <f t="shared" si="69"/>
        <v>358</v>
      </c>
      <c r="T364" s="63">
        <f t="shared" si="59"/>
        <v>0.79951266161527668</v>
      </c>
      <c r="U364" s="63">
        <f t="shared" si="60"/>
        <v>-2.7919597362000659E-2</v>
      </c>
      <c r="V364" s="63">
        <f t="shared" si="61"/>
        <v>0.89945174431718622</v>
      </c>
      <c r="W364" s="63">
        <f t="shared" si="62"/>
        <v>-3.140954703225074E-2</v>
      </c>
      <c r="X364" s="63">
        <f t="shared" si="63"/>
        <v>0.99939082701909576</v>
      </c>
      <c r="Y364" s="63">
        <f t="shared" si="64"/>
        <v>-3.4899496702500823E-2</v>
      </c>
      <c r="Z364" s="63">
        <f t="shared" si="65"/>
        <v>1.0993299097210054</v>
      </c>
      <c r="AA364" s="63">
        <f t="shared" si="66"/>
        <v>-3.8389446372750907E-2</v>
      </c>
      <c r="AB364" s="63">
        <f t="shared" si="67"/>
        <v>1.199268992422915</v>
      </c>
      <c r="AC364" s="63">
        <f t="shared" si="68"/>
        <v>-4.1879396043000984E-2</v>
      </c>
      <c r="AD364" s="60"/>
      <c r="AE364" s="245"/>
      <c r="AF364" s="60"/>
      <c r="AG364" s="60"/>
      <c r="AH364" s="60"/>
      <c r="AI364" s="60"/>
    </row>
    <row r="365" spans="19:35">
      <c r="S365" s="187">
        <f t="shared" si="69"/>
        <v>359</v>
      </c>
      <c r="T365" s="63">
        <f t="shared" si="59"/>
        <v>0.79987815612511304</v>
      </c>
      <c r="U365" s="63">
        <f t="shared" si="60"/>
        <v>-1.396192514982756E-2</v>
      </c>
      <c r="V365" s="63">
        <f t="shared" si="61"/>
        <v>0.89986292564075221</v>
      </c>
      <c r="W365" s="63">
        <f t="shared" si="62"/>
        <v>-1.5707165793556004E-2</v>
      </c>
      <c r="X365" s="63">
        <f t="shared" si="63"/>
        <v>0.99984769515639127</v>
      </c>
      <c r="Y365" s="63">
        <f t="shared" si="64"/>
        <v>-1.7452406437284448E-2</v>
      </c>
      <c r="Z365" s="63">
        <f t="shared" si="65"/>
        <v>1.0998324646720306</v>
      </c>
      <c r="AA365" s="63">
        <f t="shared" si="66"/>
        <v>-1.9197647081012896E-2</v>
      </c>
      <c r="AB365" s="63">
        <f t="shared" si="67"/>
        <v>1.1998172341876694</v>
      </c>
      <c r="AC365" s="63">
        <f t="shared" si="68"/>
        <v>-2.0942887724741337E-2</v>
      </c>
      <c r="AD365" s="60"/>
      <c r="AE365" s="245"/>
      <c r="AF365" s="60"/>
      <c r="AG365" s="60"/>
      <c r="AH365" s="60"/>
      <c r="AI365" s="60"/>
    </row>
    <row r="366" spans="19:35">
      <c r="S366" s="187">
        <f t="shared" si="69"/>
        <v>360</v>
      </c>
      <c r="T366" s="63">
        <f t="shared" si="59"/>
        <v>0.8</v>
      </c>
      <c r="U366" s="63">
        <f t="shared" si="60"/>
        <v>-1.960237527853792E-16</v>
      </c>
      <c r="V366" s="63">
        <f t="shared" si="61"/>
        <v>0.9</v>
      </c>
      <c r="W366" s="63">
        <f t="shared" si="62"/>
        <v>-2.205267218835516E-16</v>
      </c>
      <c r="X366" s="63">
        <f t="shared" si="63"/>
        <v>1</v>
      </c>
      <c r="Y366" s="63">
        <f t="shared" si="64"/>
        <v>-2.45029690981724E-16</v>
      </c>
      <c r="Z366" s="63">
        <f t="shared" si="65"/>
        <v>1.1000000000000001</v>
      </c>
      <c r="AA366" s="63">
        <f t="shared" si="66"/>
        <v>-2.695326600798964E-16</v>
      </c>
      <c r="AB366" s="63">
        <f t="shared" si="67"/>
        <v>1.2</v>
      </c>
      <c r="AC366" s="63">
        <f t="shared" si="68"/>
        <v>-2.940356291780688E-16</v>
      </c>
      <c r="AD366" s="60"/>
      <c r="AE366" s="245"/>
      <c r="AF366" s="60"/>
      <c r="AG366" s="60"/>
      <c r="AH366" s="60"/>
      <c r="AI366" s="60"/>
    </row>
    <row r="367" spans="19:35">
      <c r="S367" s="384">
        <v>1</v>
      </c>
      <c r="T367" s="63">
        <f t="shared" si="59"/>
        <v>0.79987815612511304</v>
      </c>
      <c r="U367" s="63">
        <f t="shared" si="60"/>
        <v>1.3961925149826811E-2</v>
      </c>
      <c r="V367" s="63">
        <f t="shared" si="61"/>
        <v>0.89986292564075221</v>
      </c>
      <c r="W367" s="63">
        <f t="shared" si="62"/>
        <v>1.5707165793555161E-2</v>
      </c>
      <c r="X367" s="63">
        <f t="shared" si="63"/>
        <v>0.99984769515639127</v>
      </c>
      <c r="Y367" s="63">
        <f t="shared" si="64"/>
        <v>1.7452406437283512E-2</v>
      </c>
      <c r="Z367" s="63">
        <f t="shared" si="65"/>
        <v>1.0998324646720306</v>
      </c>
      <c r="AA367" s="63">
        <f t="shared" si="66"/>
        <v>1.9197647081011866E-2</v>
      </c>
      <c r="AB367" s="63">
        <f t="shared" si="67"/>
        <v>1.1998172341876694</v>
      </c>
      <c r="AC367" s="63">
        <f t="shared" si="68"/>
        <v>2.0942887724740213E-2</v>
      </c>
      <c r="AD367" s="60"/>
      <c r="AE367" s="245"/>
      <c r="AF367" s="60"/>
      <c r="AG367" s="60"/>
      <c r="AH367" s="60"/>
      <c r="AI367" s="60"/>
    </row>
    <row r="368" spans="19:35">
      <c r="S368" s="385"/>
      <c r="T368" s="65"/>
      <c r="U368" s="66"/>
      <c r="V368" s="65"/>
      <c r="W368" s="66"/>
      <c r="X368" s="67"/>
      <c r="Y368" s="66"/>
      <c r="Z368" s="67"/>
      <c r="AA368" s="68"/>
      <c r="AB368" s="67"/>
      <c r="AC368" s="68"/>
    </row>
    <row r="369" spans="19:29">
      <c r="S369" s="385"/>
      <c r="T369" s="65"/>
      <c r="U369" s="66"/>
      <c r="V369" s="65"/>
      <c r="W369" s="66"/>
      <c r="X369" s="67"/>
      <c r="Y369" s="66"/>
      <c r="Z369" s="67"/>
      <c r="AA369" s="68"/>
      <c r="AB369" s="67"/>
      <c r="AC369" s="68"/>
    </row>
    <row r="370" spans="19:29">
      <c r="S370" s="385"/>
      <c r="T370" s="65"/>
      <c r="U370" s="66"/>
      <c r="V370" s="65"/>
      <c r="W370" s="66"/>
      <c r="X370" s="67"/>
      <c r="Y370" s="66"/>
      <c r="Z370" s="67"/>
      <c r="AA370" s="68"/>
      <c r="AB370" s="67"/>
      <c r="AC370" s="68"/>
    </row>
    <row r="371" spans="19:29">
      <c r="S371" s="385"/>
      <c r="T371" s="65"/>
      <c r="U371" s="66"/>
      <c r="V371" s="65"/>
      <c r="W371" s="66"/>
      <c r="X371" s="67"/>
      <c r="Y371" s="66"/>
      <c r="Z371" s="67"/>
      <c r="AA371" s="68"/>
      <c r="AB371" s="67"/>
      <c r="AC371" s="68"/>
    </row>
    <row r="372" spans="19:29">
      <c r="S372" s="385"/>
      <c r="T372" s="65"/>
      <c r="U372" s="66"/>
      <c r="V372" s="65"/>
      <c r="W372" s="66"/>
      <c r="X372" s="67"/>
      <c r="Y372" s="66"/>
      <c r="Z372" s="67"/>
      <c r="AA372" s="68"/>
      <c r="AB372" s="67"/>
      <c r="AC372" s="68"/>
    </row>
    <row r="373" spans="19:29">
      <c r="S373" s="385"/>
      <c r="T373" s="65"/>
      <c r="U373" s="66"/>
      <c r="V373" s="65"/>
      <c r="W373" s="66"/>
      <c r="X373" s="67"/>
      <c r="Y373" s="66"/>
      <c r="Z373" s="67"/>
      <c r="AA373" s="68"/>
      <c r="AB373" s="67"/>
      <c r="AC373" s="68"/>
    </row>
    <row r="374" spans="19:29">
      <c r="S374" s="385"/>
      <c r="T374" s="65"/>
      <c r="U374" s="66"/>
      <c r="V374" s="65"/>
      <c r="W374" s="66"/>
      <c r="X374" s="67"/>
      <c r="Y374" s="66"/>
      <c r="Z374" s="67"/>
      <c r="AA374" s="68"/>
      <c r="AB374" s="67"/>
      <c r="AC374" s="68"/>
    </row>
    <row r="375" spans="19:29">
      <c r="S375" s="385"/>
      <c r="T375" s="65"/>
      <c r="U375" s="66"/>
      <c r="V375" s="65"/>
      <c r="W375" s="66"/>
      <c r="X375" s="67"/>
      <c r="Y375" s="66"/>
      <c r="Z375" s="67"/>
      <c r="AA375" s="68"/>
      <c r="AB375" s="67"/>
      <c r="AC375" s="68"/>
    </row>
    <row r="376" spans="19:29">
      <c r="S376" s="385"/>
      <c r="T376" s="65"/>
      <c r="U376" s="66"/>
      <c r="V376" s="65"/>
      <c r="W376" s="66"/>
      <c r="X376" s="67"/>
      <c r="Y376" s="66"/>
      <c r="Z376" s="67"/>
      <c r="AA376" s="68"/>
      <c r="AB376" s="67"/>
      <c r="AC376" s="68"/>
    </row>
    <row r="377" spans="19:29">
      <c r="S377" s="385"/>
      <c r="T377" s="65"/>
      <c r="U377" s="66"/>
      <c r="V377" s="65"/>
      <c r="W377" s="66"/>
      <c r="X377" s="67"/>
      <c r="Y377" s="66"/>
      <c r="Z377" s="67"/>
      <c r="AA377" s="68"/>
      <c r="AB377" s="67"/>
      <c r="AC377" s="68"/>
    </row>
    <row r="378" spans="19:29">
      <c r="S378" s="385"/>
      <c r="T378" s="65"/>
      <c r="U378" s="66"/>
      <c r="V378" s="65"/>
      <c r="W378" s="66"/>
      <c r="X378" s="67"/>
      <c r="Y378" s="66"/>
      <c r="Z378" s="67"/>
      <c r="AA378" s="68"/>
      <c r="AB378" s="67"/>
      <c r="AC378" s="68"/>
    </row>
    <row r="379" spans="19:29">
      <c r="S379" s="385"/>
      <c r="T379" s="65"/>
      <c r="U379" s="66"/>
      <c r="V379" s="65"/>
      <c r="W379" s="66"/>
      <c r="X379" s="67"/>
      <c r="Y379" s="66"/>
      <c r="Z379" s="67"/>
      <c r="AA379" s="68"/>
      <c r="AB379" s="67"/>
      <c r="AC379" s="68"/>
    </row>
    <row r="380" spans="19:29">
      <c r="S380" s="385"/>
      <c r="T380" s="65"/>
      <c r="U380" s="66"/>
      <c r="V380" s="65"/>
      <c r="W380" s="66"/>
      <c r="X380" s="67"/>
      <c r="Y380" s="66"/>
      <c r="Z380" s="67"/>
      <c r="AA380" s="68"/>
      <c r="AB380" s="67"/>
      <c r="AC380" s="68"/>
    </row>
    <row r="381" spans="19:29">
      <c r="S381" s="385"/>
      <c r="T381" s="65"/>
      <c r="U381" s="66"/>
      <c r="V381" s="65"/>
      <c r="W381" s="66"/>
      <c r="X381" s="67"/>
      <c r="Y381" s="66"/>
      <c r="Z381" s="67"/>
      <c r="AA381" s="68"/>
      <c r="AB381" s="67"/>
      <c r="AC381" s="68"/>
    </row>
    <row r="382" spans="19:29">
      <c r="S382" s="385"/>
      <c r="T382" s="65"/>
      <c r="U382" s="66"/>
      <c r="V382" s="65"/>
      <c r="W382" s="66"/>
      <c r="X382" s="67"/>
      <c r="Y382" s="66"/>
      <c r="Z382" s="67"/>
      <c r="AB382" s="67"/>
    </row>
    <row r="383" spans="19:29">
      <c r="S383" s="385"/>
      <c r="T383" s="65"/>
      <c r="U383" s="66"/>
      <c r="V383" s="65"/>
      <c r="W383" s="66"/>
      <c r="X383" s="67"/>
      <c r="Y383" s="66"/>
      <c r="Z383" s="67"/>
      <c r="AA383" s="68"/>
      <c r="AB383" s="67"/>
      <c r="AC383" s="68"/>
    </row>
    <row r="384" spans="19:29">
      <c r="S384" s="385"/>
      <c r="T384" s="65"/>
      <c r="U384" s="66"/>
      <c r="V384" s="65"/>
      <c r="W384" s="66"/>
      <c r="X384" s="67"/>
      <c r="Y384" s="66"/>
      <c r="Z384" s="67"/>
      <c r="AA384" s="68"/>
      <c r="AB384" s="67"/>
      <c r="AC384" s="68"/>
    </row>
    <row r="385" spans="19:29">
      <c r="S385" s="385"/>
      <c r="T385" s="65"/>
      <c r="U385" s="66"/>
      <c r="V385" s="65"/>
      <c r="W385" s="66"/>
      <c r="X385" s="67"/>
      <c r="Y385" s="66"/>
      <c r="Z385" s="67"/>
      <c r="AA385" s="68"/>
      <c r="AB385" s="67"/>
      <c r="AC385" s="68"/>
    </row>
    <row r="386" spans="19:29">
      <c r="S386" s="385"/>
      <c r="T386" s="65"/>
      <c r="U386" s="66"/>
      <c r="V386" s="65"/>
      <c r="W386" s="66"/>
      <c r="X386" s="67"/>
      <c r="Y386" s="66"/>
      <c r="Z386" s="67"/>
      <c r="AA386" s="68"/>
      <c r="AB386" s="67"/>
      <c r="AC386" s="68"/>
    </row>
    <row r="387" spans="19:29">
      <c r="S387" s="385"/>
      <c r="T387" s="65"/>
      <c r="U387" s="66"/>
      <c r="V387" s="65"/>
      <c r="W387" s="66"/>
      <c r="X387" s="67"/>
      <c r="Y387" s="66"/>
      <c r="Z387" s="67"/>
      <c r="AA387" s="68"/>
      <c r="AB387" s="67"/>
      <c r="AC387" s="68"/>
    </row>
    <row r="388" spans="19:29">
      <c r="S388" s="385"/>
      <c r="T388" s="65"/>
      <c r="U388" s="66"/>
      <c r="V388" s="65"/>
      <c r="W388" s="66"/>
      <c r="X388" s="67"/>
      <c r="Y388" s="66"/>
      <c r="Z388" s="67"/>
      <c r="AA388" s="68"/>
      <c r="AB388" s="67"/>
      <c r="AC388" s="68"/>
    </row>
    <row r="389" spans="19:29">
      <c r="S389" s="385"/>
      <c r="T389" s="65"/>
      <c r="U389" s="66"/>
      <c r="V389" s="65"/>
      <c r="W389" s="66"/>
      <c r="X389" s="67"/>
      <c r="Y389" s="66"/>
      <c r="Z389" s="67"/>
      <c r="AA389" s="68"/>
      <c r="AB389" s="67"/>
      <c r="AC389" s="68"/>
    </row>
    <row r="390" spans="19:29">
      <c r="S390" s="385"/>
      <c r="T390" s="65"/>
      <c r="U390" s="66"/>
      <c r="V390" s="65"/>
      <c r="W390" s="66"/>
      <c r="X390" s="67"/>
      <c r="Y390" s="66"/>
      <c r="Z390" s="67"/>
      <c r="AA390" s="68"/>
      <c r="AB390" s="67"/>
      <c r="AC390" s="68"/>
    </row>
    <row r="391" spans="19:29">
      <c r="S391" s="385"/>
      <c r="T391" s="65"/>
      <c r="U391" s="66"/>
      <c r="V391" s="65"/>
      <c r="W391" s="66"/>
      <c r="X391" s="67"/>
      <c r="Y391" s="66"/>
      <c r="Z391" s="67"/>
      <c r="AA391" s="68"/>
      <c r="AB391" s="67"/>
      <c r="AC391" s="68"/>
    </row>
    <row r="392" spans="19:29">
      <c r="S392" s="385"/>
      <c r="T392" s="65"/>
      <c r="U392" s="66"/>
      <c r="V392" s="65"/>
      <c r="W392" s="66"/>
      <c r="X392" s="67"/>
      <c r="Y392" s="66"/>
      <c r="Z392" s="67"/>
      <c r="AA392" s="68"/>
      <c r="AB392" s="67"/>
      <c r="AC392" s="68"/>
    </row>
    <row r="393" spans="19:29">
      <c r="S393" s="385"/>
      <c r="T393" s="65"/>
      <c r="U393" s="66"/>
      <c r="V393" s="65"/>
      <c r="W393" s="66"/>
      <c r="X393" s="67"/>
      <c r="Y393" s="66"/>
      <c r="Z393" s="67"/>
      <c r="AA393" s="68"/>
      <c r="AB393" s="67"/>
      <c r="AC393" s="68"/>
    </row>
    <row r="394" spans="19:29">
      <c r="S394" s="385"/>
      <c r="T394" s="65"/>
      <c r="U394" s="66"/>
      <c r="V394" s="65"/>
      <c r="W394" s="66"/>
      <c r="X394" s="67"/>
      <c r="Y394" s="66"/>
      <c r="Z394" s="67"/>
      <c r="AA394" s="68"/>
      <c r="AB394" s="67"/>
      <c r="AC394" s="68"/>
    </row>
    <row r="395" spans="19:29">
      <c r="S395" s="385"/>
      <c r="T395" s="65"/>
      <c r="U395" s="66"/>
      <c r="V395" s="65"/>
      <c r="W395" s="66"/>
      <c r="X395" s="67"/>
      <c r="Y395" s="66"/>
      <c r="Z395" s="67"/>
      <c r="AA395" s="68"/>
      <c r="AB395" s="67"/>
      <c r="AC395" s="68"/>
    </row>
    <row r="396" spans="19:29">
      <c r="S396" s="385"/>
      <c r="T396" s="65"/>
      <c r="U396" s="66"/>
      <c r="V396" s="65"/>
      <c r="W396" s="66"/>
      <c r="X396" s="67"/>
      <c r="Y396" s="66"/>
      <c r="Z396" s="67"/>
      <c r="AA396" s="68"/>
      <c r="AB396" s="67"/>
      <c r="AC396" s="68"/>
    </row>
    <row r="397" spans="19:29">
      <c r="S397" s="385"/>
      <c r="T397" s="65"/>
      <c r="U397" s="66"/>
      <c r="V397" s="65"/>
      <c r="W397" s="66"/>
      <c r="X397" s="67"/>
      <c r="Y397" s="66"/>
      <c r="Z397" s="67"/>
      <c r="AA397" s="68"/>
      <c r="AB397" s="67"/>
      <c r="AC397" s="68"/>
    </row>
    <row r="398" spans="19:29">
      <c r="S398" s="385"/>
      <c r="T398" s="65"/>
      <c r="U398" s="66"/>
      <c r="V398" s="65"/>
      <c r="W398" s="66"/>
      <c r="X398" s="67"/>
      <c r="Y398" s="66"/>
      <c r="Z398" s="67"/>
      <c r="AA398" s="68"/>
      <c r="AB398" s="67"/>
      <c r="AC398" s="68"/>
    </row>
    <row r="399" spans="19:29">
      <c r="S399" s="385"/>
      <c r="T399" s="65"/>
      <c r="U399" s="66"/>
      <c r="V399" s="65"/>
      <c r="W399" s="66"/>
      <c r="X399" s="67"/>
      <c r="Y399" s="66"/>
      <c r="Z399" s="67"/>
      <c r="AB399" s="67"/>
    </row>
    <row r="400" spans="19:29">
      <c r="S400" s="385"/>
      <c r="T400" s="65"/>
      <c r="U400" s="66"/>
      <c r="V400" s="65"/>
      <c r="W400" s="66"/>
      <c r="X400" s="67"/>
      <c r="Y400" s="66"/>
      <c r="Z400" s="67"/>
      <c r="AA400" s="68"/>
      <c r="AB400" s="67"/>
      <c r="AC400" s="68"/>
    </row>
    <row r="401" spans="19:29">
      <c r="S401" s="385"/>
      <c r="T401" s="65"/>
      <c r="U401" s="66"/>
      <c r="V401" s="65"/>
      <c r="W401" s="66"/>
      <c r="X401" s="67"/>
      <c r="Y401" s="66"/>
      <c r="Z401" s="67"/>
      <c r="AA401" s="68"/>
      <c r="AB401" s="67"/>
      <c r="AC401" s="68"/>
    </row>
    <row r="402" spans="19:29">
      <c r="S402" s="385"/>
      <c r="T402" s="65"/>
      <c r="U402" s="66"/>
      <c r="V402" s="65"/>
      <c r="W402" s="66"/>
      <c r="X402" s="67"/>
      <c r="Y402" s="66"/>
      <c r="Z402" s="67"/>
      <c r="AA402" s="68"/>
      <c r="AB402" s="67"/>
      <c r="AC402" s="68"/>
    </row>
    <row r="403" spans="19:29">
      <c r="S403" s="385"/>
      <c r="T403" s="65"/>
      <c r="U403" s="66"/>
      <c r="V403" s="65"/>
      <c r="W403" s="66"/>
      <c r="X403" s="67"/>
      <c r="Y403" s="66"/>
      <c r="Z403" s="67"/>
      <c r="AA403" s="68"/>
      <c r="AB403" s="67"/>
      <c r="AC403" s="68"/>
    </row>
    <row r="404" spans="19:29">
      <c r="S404" s="385"/>
      <c r="T404" s="65"/>
      <c r="U404" s="66"/>
      <c r="V404" s="65"/>
      <c r="W404" s="66"/>
      <c r="X404" s="67"/>
      <c r="Y404" s="66"/>
      <c r="Z404" s="67"/>
      <c r="AA404" s="68"/>
      <c r="AB404" s="67"/>
      <c r="AC404" s="68"/>
    </row>
    <row r="405" spans="19:29">
      <c r="S405" s="385"/>
      <c r="T405" s="65"/>
      <c r="U405" s="66"/>
      <c r="V405" s="65"/>
      <c r="W405" s="66"/>
      <c r="X405" s="67"/>
      <c r="Y405" s="66"/>
      <c r="Z405" s="67"/>
      <c r="AA405" s="68"/>
      <c r="AB405" s="67"/>
      <c r="AC405" s="68"/>
    </row>
    <row r="406" spans="19:29">
      <c r="S406" s="385"/>
      <c r="T406" s="65"/>
      <c r="U406" s="66"/>
      <c r="V406" s="65"/>
      <c r="W406" s="66"/>
      <c r="X406" s="67"/>
      <c r="Y406" s="66"/>
      <c r="Z406" s="67"/>
      <c r="AA406" s="68"/>
      <c r="AB406" s="67"/>
      <c r="AC406" s="68"/>
    </row>
    <row r="407" spans="19:29">
      <c r="S407" s="385"/>
      <c r="T407" s="65"/>
      <c r="U407" s="66"/>
      <c r="V407" s="65"/>
      <c r="W407" s="66"/>
      <c r="X407" s="67"/>
      <c r="Y407" s="66"/>
      <c r="Z407" s="67"/>
      <c r="AA407" s="68"/>
      <c r="AB407" s="67"/>
      <c r="AC407" s="68"/>
    </row>
    <row r="408" spans="19:29">
      <c r="S408" s="385"/>
      <c r="T408" s="65"/>
      <c r="U408" s="66"/>
      <c r="V408" s="65"/>
      <c r="W408" s="66"/>
      <c r="X408" s="67"/>
      <c r="Y408" s="66"/>
      <c r="Z408" s="67"/>
      <c r="AA408" s="68"/>
      <c r="AB408" s="67"/>
      <c r="AC408" s="68"/>
    </row>
    <row r="409" spans="19:29">
      <c r="S409" s="385"/>
      <c r="T409" s="65"/>
      <c r="U409" s="66"/>
      <c r="V409" s="65"/>
      <c r="W409" s="66"/>
      <c r="X409" s="67"/>
      <c r="Y409" s="66"/>
      <c r="Z409" s="67"/>
      <c r="AA409" s="68"/>
      <c r="AB409" s="67"/>
      <c r="AC409" s="68"/>
    </row>
    <row r="410" spans="19:29">
      <c r="S410" s="385"/>
      <c r="T410" s="65"/>
      <c r="U410" s="66"/>
      <c r="V410" s="65"/>
      <c r="W410" s="66"/>
      <c r="X410" s="67"/>
      <c r="Y410" s="66"/>
      <c r="Z410" s="67"/>
      <c r="AA410" s="68"/>
      <c r="AB410" s="67"/>
      <c r="AC410" s="68"/>
    </row>
    <row r="411" spans="19:29">
      <c r="S411" s="385"/>
      <c r="T411" s="65"/>
      <c r="U411" s="66"/>
      <c r="V411" s="65"/>
      <c r="W411" s="66"/>
      <c r="X411" s="67"/>
      <c r="Y411" s="66"/>
      <c r="Z411" s="67"/>
      <c r="AA411" s="68"/>
      <c r="AB411" s="67"/>
      <c r="AC411" s="68"/>
    </row>
    <row r="412" spans="19:29">
      <c r="S412" s="385"/>
      <c r="T412" s="65"/>
      <c r="U412" s="66"/>
      <c r="V412" s="65"/>
      <c r="W412" s="66"/>
      <c r="X412" s="67"/>
      <c r="Y412" s="66"/>
      <c r="Z412" s="67"/>
      <c r="AA412" s="68"/>
      <c r="AB412" s="67"/>
      <c r="AC412" s="68"/>
    </row>
    <row r="413" spans="19:29">
      <c r="S413" s="385"/>
      <c r="T413" s="65"/>
      <c r="U413" s="66"/>
      <c r="V413" s="65"/>
      <c r="W413" s="66"/>
      <c r="X413" s="67"/>
      <c r="Y413" s="66"/>
      <c r="Z413" s="67"/>
      <c r="AA413" s="68"/>
      <c r="AB413" s="67"/>
      <c r="AC413" s="68"/>
    </row>
    <row r="414" spans="19:29">
      <c r="S414" s="385"/>
      <c r="T414" s="65"/>
      <c r="U414" s="66"/>
      <c r="V414" s="65"/>
      <c r="W414" s="66"/>
      <c r="X414" s="67"/>
      <c r="Y414" s="66"/>
      <c r="Z414" s="67"/>
      <c r="AA414" s="68"/>
      <c r="AB414" s="67"/>
      <c r="AC414" s="68"/>
    </row>
    <row r="415" spans="19:29">
      <c r="S415" s="385"/>
      <c r="T415" s="65"/>
      <c r="U415" s="66"/>
      <c r="V415" s="65"/>
      <c r="W415" s="66"/>
      <c r="X415" s="67"/>
      <c r="Y415" s="66"/>
      <c r="Z415" s="67"/>
      <c r="AA415" s="68"/>
      <c r="AB415" s="67"/>
      <c r="AC415" s="68"/>
    </row>
    <row r="416" spans="19:29">
      <c r="S416" s="385"/>
      <c r="T416" s="65"/>
      <c r="U416" s="66"/>
      <c r="V416" s="65"/>
      <c r="W416" s="66"/>
      <c r="X416" s="67"/>
      <c r="Y416" s="66"/>
      <c r="Z416" s="67"/>
      <c r="AB416" s="67"/>
    </row>
    <row r="417" spans="19:29">
      <c r="S417" s="385"/>
      <c r="T417" s="65"/>
      <c r="U417" s="66"/>
      <c r="V417" s="65"/>
      <c r="W417" s="66"/>
      <c r="X417" s="67"/>
      <c r="Y417" s="66"/>
      <c r="Z417" s="67"/>
      <c r="AA417" s="68"/>
      <c r="AB417" s="67"/>
      <c r="AC417" s="68"/>
    </row>
    <row r="418" spans="19:29">
      <c r="S418" s="385"/>
      <c r="T418" s="65"/>
      <c r="U418" s="66"/>
      <c r="V418" s="65"/>
      <c r="W418" s="66"/>
      <c r="X418" s="67"/>
      <c r="Y418" s="66"/>
      <c r="Z418" s="67"/>
      <c r="AA418" s="68"/>
      <c r="AB418" s="67"/>
      <c r="AC418" s="68"/>
    </row>
    <row r="419" spans="19:29">
      <c r="S419" s="385"/>
      <c r="T419" s="65"/>
      <c r="U419" s="66"/>
      <c r="V419" s="65"/>
      <c r="W419" s="66"/>
      <c r="X419" s="67"/>
      <c r="Y419" s="66"/>
      <c r="Z419" s="67"/>
      <c r="AA419" s="68"/>
      <c r="AB419" s="67"/>
      <c r="AC419" s="68"/>
    </row>
    <row r="420" spans="19:29">
      <c r="S420" s="385"/>
      <c r="T420" s="65"/>
      <c r="U420" s="66"/>
      <c r="V420" s="65"/>
      <c r="W420" s="66"/>
      <c r="X420" s="67"/>
      <c r="Y420" s="66"/>
      <c r="Z420" s="67"/>
      <c r="AA420" s="68"/>
      <c r="AB420" s="67"/>
      <c r="AC420" s="68"/>
    </row>
    <row r="421" spans="19:29">
      <c r="S421" s="385"/>
      <c r="T421" s="65"/>
      <c r="U421" s="66"/>
      <c r="V421" s="65"/>
      <c r="W421" s="66"/>
      <c r="X421" s="67"/>
      <c r="Y421" s="66"/>
      <c r="Z421" s="67"/>
      <c r="AA421" s="68"/>
      <c r="AB421" s="67"/>
      <c r="AC421" s="68"/>
    </row>
    <row r="422" spans="19:29">
      <c r="S422" s="385"/>
      <c r="T422" s="65"/>
      <c r="U422" s="66"/>
      <c r="V422" s="65"/>
      <c r="W422" s="66"/>
      <c r="X422" s="67"/>
      <c r="Y422" s="66"/>
      <c r="Z422" s="67"/>
      <c r="AA422" s="68"/>
      <c r="AB422" s="67"/>
      <c r="AC422" s="68"/>
    </row>
    <row r="423" spans="19:29">
      <c r="S423" s="385"/>
      <c r="T423" s="65"/>
      <c r="U423" s="66"/>
      <c r="V423" s="65"/>
      <c r="W423" s="66"/>
      <c r="X423" s="67"/>
      <c r="Y423" s="66"/>
      <c r="Z423" s="67"/>
      <c r="AA423" s="68"/>
      <c r="AB423" s="67"/>
      <c r="AC423" s="68"/>
    </row>
    <row r="424" spans="19:29">
      <c r="S424" s="385"/>
      <c r="T424" s="65"/>
      <c r="U424" s="66"/>
      <c r="V424" s="65"/>
      <c r="W424" s="66"/>
      <c r="X424" s="67"/>
      <c r="Y424" s="66"/>
      <c r="Z424" s="67"/>
      <c r="AA424" s="68"/>
      <c r="AB424" s="67"/>
      <c r="AC424" s="68"/>
    </row>
    <row r="425" spans="19:29">
      <c r="S425" s="385"/>
      <c r="T425" s="65"/>
      <c r="U425" s="66"/>
      <c r="V425" s="65"/>
      <c r="W425" s="66"/>
      <c r="X425" s="67"/>
      <c r="Y425" s="66"/>
      <c r="Z425" s="67"/>
      <c r="AA425" s="68"/>
      <c r="AB425" s="67"/>
      <c r="AC425" s="68"/>
    </row>
    <row r="426" spans="19:29">
      <c r="S426" s="385"/>
      <c r="T426" s="65"/>
      <c r="U426" s="66"/>
      <c r="V426" s="65"/>
      <c r="W426" s="66"/>
      <c r="X426" s="67"/>
      <c r="Y426" s="66"/>
      <c r="Z426" s="67"/>
      <c r="AA426" s="68"/>
      <c r="AB426" s="67"/>
      <c r="AC426" s="68"/>
    </row>
    <row r="427" spans="19:29">
      <c r="S427" s="385"/>
      <c r="T427" s="65"/>
      <c r="U427" s="66"/>
      <c r="V427" s="65"/>
      <c r="W427" s="66"/>
      <c r="X427" s="67"/>
      <c r="Y427" s="66"/>
      <c r="Z427" s="67"/>
      <c r="AA427" s="68"/>
      <c r="AB427" s="67"/>
      <c r="AC427" s="68"/>
    </row>
    <row r="428" spans="19:29">
      <c r="S428" s="385"/>
      <c r="T428" s="65"/>
      <c r="U428" s="66"/>
      <c r="V428" s="65"/>
      <c r="W428" s="66"/>
      <c r="X428" s="67"/>
      <c r="Y428" s="66"/>
      <c r="Z428" s="67"/>
      <c r="AA428" s="68"/>
      <c r="AB428" s="67"/>
      <c r="AC428" s="68"/>
    </row>
    <row r="429" spans="19:29">
      <c r="S429" s="385"/>
      <c r="T429" s="65"/>
      <c r="U429" s="66"/>
      <c r="V429" s="65"/>
      <c r="W429" s="66"/>
      <c r="X429" s="67"/>
      <c r="Y429" s="66"/>
      <c r="Z429" s="67"/>
      <c r="AA429" s="68"/>
      <c r="AB429" s="67"/>
      <c r="AC429" s="68"/>
    </row>
    <row r="430" spans="19:29">
      <c r="S430" s="385"/>
      <c r="T430" s="65"/>
      <c r="U430" s="66"/>
      <c r="V430" s="65"/>
      <c r="W430" s="66"/>
      <c r="X430" s="67"/>
      <c r="Y430" s="66"/>
      <c r="Z430" s="67"/>
      <c r="AA430" s="68"/>
      <c r="AB430" s="67"/>
      <c r="AC430" s="68"/>
    </row>
    <row r="431" spans="19:29">
      <c r="S431" s="385"/>
      <c r="T431" s="65"/>
      <c r="U431" s="66"/>
      <c r="V431" s="65"/>
      <c r="W431" s="66"/>
      <c r="X431" s="67"/>
      <c r="Y431" s="66"/>
      <c r="Z431" s="67"/>
      <c r="AA431" s="68"/>
      <c r="AB431" s="67"/>
      <c r="AC431" s="68"/>
    </row>
    <row r="432" spans="19:29">
      <c r="S432" s="385"/>
      <c r="T432" s="65"/>
      <c r="U432" s="66"/>
      <c r="V432" s="65"/>
      <c r="W432" s="66"/>
      <c r="X432" s="67"/>
      <c r="Y432" s="66"/>
      <c r="Z432" s="67"/>
      <c r="AA432" s="68"/>
      <c r="AB432" s="67"/>
      <c r="AC432" s="68"/>
    </row>
    <row r="433" spans="19:29">
      <c r="S433" s="385"/>
      <c r="T433" s="65"/>
      <c r="U433" s="66"/>
      <c r="V433" s="65"/>
      <c r="W433" s="66"/>
      <c r="X433" s="67"/>
      <c r="Y433" s="66"/>
      <c r="Z433" s="67"/>
      <c r="AB433" s="67"/>
    </row>
    <row r="434" spans="19:29">
      <c r="S434" s="385"/>
      <c r="T434" s="65"/>
      <c r="U434" s="66"/>
      <c r="V434" s="65"/>
      <c r="W434" s="66"/>
      <c r="X434" s="67"/>
      <c r="Y434" s="66"/>
      <c r="Z434" s="67"/>
      <c r="AA434" s="68"/>
      <c r="AB434" s="67"/>
      <c r="AC434" s="68"/>
    </row>
    <row r="435" spans="19:29">
      <c r="S435" s="385"/>
      <c r="T435" s="65"/>
      <c r="U435" s="66"/>
      <c r="V435" s="65"/>
      <c r="W435" s="66"/>
      <c r="X435" s="67"/>
      <c r="Y435" s="66"/>
      <c r="Z435" s="67"/>
      <c r="AA435" s="68"/>
      <c r="AB435" s="67"/>
      <c r="AC435" s="68"/>
    </row>
    <row r="436" spans="19:29">
      <c r="S436" s="385"/>
      <c r="T436" s="65"/>
      <c r="U436" s="66"/>
      <c r="V436" s="65"/>
      <c r="W436" s="66"/>
      <c r="X436" s="67"/>
      <c r="Y436" s="66"/>
      <c r="Z436" s="67"/>
      <c r="AA436" s="68"/>
      <c r="AB436" s="67"/>
      <c r="AC436" s="68"/>
    </row>
    <row r="437" spans="19:29">
      <c r="S437" s="385"/>
      <c r="T437" s="65"/>
      <c r="U437" s="66"/>
      <c r="V437" s="65"/>
      <c r="W437" s="66"/>
      <c r="X437" s="67"/>
      <c r="Y437" s="66"/>
      <c r="Z437" s="67"/>
      <c r="AA437" s="68"/>
      <c r="AB437" s="67"/>
      <c r="AC437" s="68"/>
    </row>
    <row r="438" spans="19:29">
      <c r="S438" s="385"/>
      <c r="T438" s="65"/>
      <c r="U438" s="66"/>
      <c r="V438" s="65"/>
      <c r="W438" s="66"/>
      <c r="X438" s="67"/>
      <c r="Y438" s="66"/>
      <c r="Z438" s="67"/>
      <c r="AA438" s="68"/>
      <c r="AB438" s="67"/>
      <c r="AC438" s="68"/>
    </row>
    <row r="439" spans="19:29">
      <c r="S439" s="385"/>
      <c r="T439" s="65"/>
      <c r="U439" s="66"/>
      <c r="V439" s="65"/>
      <c r="W439" s="66"/>
      <c r="X439" s="67"/>
      <c r="Y439" s="66"/>
      <c r="Z439" s="67"/>
      <c r="AA439" s="68"/>
      <c r="AB439" s="67"/>
      <c r="AC439" s="68"/>
    </row>
    <row r="440" spans="19:29">
      <c r="S440" s="385"/>
      <c r="T440" s="65"/>
      <c r="U440" s="66"/>
      <c r="V440" s="65"/>
      <c r="W440" s="66"/>
      <c r="X440" s="67"/>
      <c r="Y440" s="66"/>
      <c r="Z440" s="67"/>
      <c r="AA440" s="68"/>
      <c r="AB440" s="67"/>
      <c r="AC440" s="68"/>
    </row>
    <row r="441" spans="19:29">
      <c r="S441" s="385"/>
      <c r="T441" s="65"/>
      <c r="U441" s="66"/>
      <c r="V441" s="65"/>
      <c r="W441" s="66"/>
      <c r="X441" s="67"/>
      <c r="Y441" s="66"/>
      <c r="Z441" s="67"/>
      <c r="AA441" s="68"/>
      <c r="AB441" s="67"/>
      <c r="AC441" s="68"/>
    </row>
    <row r="442" spans="19:29">
      <c r="S442" s="385"/>
      <c r="T442" s="65"/>
      <c r="U442" s="66"/>
      <c r="V442" s="65"/>
      <c r="W442" s="66"/>
      <c r="X442" s="67"/>
      <c r="Y442" s="66"/>
      <c r="Z442" s="67"/>
      <c r="AA442" s="68"/>
      <c r="AB442" s="67"/>
      <c r="AC442" s="68"/>
    </row>
    <row r="443" spans="19:29">
      <c r="S443" s="385"/>
      <c r="T443" s="65"/>
      <c r="U443" s="66"/>
      <c r="V443" s="65"/>
      <c r="W443" s="66"/>
      <c r="X443" s="67"/>
      <c r="Y443" s="66"/>
      <c r="Z443" s="67"/>
      <c r="AA443" s="68"/>
      <c r="AB443" s="67"/>
      <c r="AC443" s="68"/>
    </row>
    <row r="444" spans="19:29">
      <c r="S444" s="385"/>
      <c r="T444" s="65"/>
      <c r="U444" s="66"/>
      <c r="V444" s="65"/>
      <c r="W444" s="66"/>
      <c r="X444" s="67"/>
      <c r="Y444" s="66"/>
      <c r="Z444" s="67"/>
      <c r="AA444" s="68"/>
      <c r="AB444" s="67"/>
      <c r="AC444" s="68"/>
    </row>
    <row r="445" spans="19:29">
      <c r="S445" s="385"/>
      <c r="T445" s="65"/>
      <c r="U445" s="66"/>
      <c r="V445" s="65"/>
      <c r="W445" s="66"/>
      <c r="X445" s="67"/>
      <c r="Y445" s="66"/>
      <c r="Z445" s="67"/>
      <c r="AA445" s="68"/>
      <c r="AB445" s="67"/>
      <c r="AC445" s="68"/>
    </row>
    <row r="446" spans="19:29">
      <c r="S446" s="385"/>
      <c r="T446" s="65"/>
      <c r="U446" s="66"/>
      <c r="V446" s="65"/>
      <c r="W446" s="66"/>
      <c r="X446" s="67"/>
      <c r="Y446" s="66"/>
      <c r="Z446" s="67"/>
      <c r="AA446" s="68"/>
      <c r="AB446" s="67"/>
      <c r="AC446" s="68"/>
    </row>
    <row r="447" spans="19:29">
      <c r="S447" s="385"/>
      <c r="T447" s="65"/>
      <c r="U447" s="66"/>
      <c r="V447" s="65"/>
      <c r="W447" s="66"/>
      <c r="X447" s="67"/>
      <c r="Y447" s="66"/>
      <c r="Z447" s="67"/>
      <c r="AA447" s="68"/>
      <c r="AB447" s="67"/>
      <c r="AC447" s="68"/>
    </row>
    <row r="448" spans="19:29">
      <c r="S448" s="385"/>
      <c r="T448" s="65"/>
      <c r="U448" s="66"/>
      <c r="V448" s="65"/>
      <c r="W448" s="66"/>
      <c r="X448" s="67"/>
      <c r="Y448" s="66"/>
      <c r="Z448" s="67"/>
      <c r="AA448" s="68"/>
      <c r="AB448" s="67"/>
      <c r="AC448" s="68"/>
    </row>
    <row r="449" spans="19:29">
      <c r="S449" s="385"/>
      <c r="T449" s="65"/>
      <c r="U449" s="66"/>
      <c r="V449" s="65"/>
      <c r="W449" s="66"/>
      <c r="X449" s="67"/>
      <c r="Y449" s="66"/>
      <c r="Z449" s="67"/>
      <c r="AA449" s="68"/>
      <c r="AB449" s="67"/>
      <c r="AC449" s="68"/>
    </row>
    <row r="450" spans="19:29">
      <c r="S450" s="385"/>
      <c r="T450" s="65"/>
      <c r="U450" s="66"/>
      <c r="V450" s="65"/>
      <c r="W450" s="66"/>
      <c r="X450" s="67"/>
      <c r="Y450" s="66"/>
      <c r="Z450" s="67"/>
      <c r="AB450" s="67"/>
    </row>
    <row r="451" spans="19:29">
      <c r="S451" s="385"/>
      <c r="T451" s="65"/>
      <c r="U451" s="66"/>
      <c r="V451" s="65"/>
      <c r="W451" s="66"/>
      <c r="X451" s="67"/>
      <c r="Y451" s="66"/>
      <c r="Z451" s="67"/>
      <c r="AA451" s="68"/>
      <c r="AB451" s="67"/>
      <c r="AC451" s="68"/>
    </row>
    <row r="452" spans="19:29">
      <c r="S452" s="385"/>
      <c r="T452" s="65"/>
      <c r="U452" s="66"/>
      <c r="V452" s="65"/>
      <c r="W452" s="66"/>
      <c r="X452" s="67"/>
      <c r="Y452" s="66"/>
      <c r="Z452" s="67"/>
      <c r="AA452" s="68"/>
      <c r="AB452" s="67"/>
      <c r="AC452" s="68"/>
    </row>
    <row r="453" spans="19:29">
      <c r="S453" s="385"/>
      <c r="T453" s="65"/>
      <c r="U453" s="66"/>
      <c r="V453" s="65"/>
      <c r="W453" s="66"/>
      <c r="X453" s="67"/>
      <c r="Y453" s="66"/>
      <c r="Z453" s="67"/>
      <c r="AA453" s="68"/>
      <c r="AB453" s="67"/>
      <c r="AC453" s="68"/>
    </row>
    <row r="454" spans="19:29">
      <c r="S454" s="385"/>
      <c r="T454" s="65"/>
      <c r="U454" s="66"/>
      <c r="V454" s="65"/>
      <c r="W454" s="66"/>
      <c r="X454" s="67"/>
      <c r="Y454" s="66"/>
      <c r="Z454" s="67"/>
      <c r="AA454" s="68"/>
      <c r="AB454" s="67"/>
      <c r="AC454" s="68"/>
    </row>
    <row r="455" spans="19:29">
      <c r="S455" s="385"/>
      <c r="T455" s="65"/>
      <c r="U455" s="66"/>
      <c r="V455" s="65"/>
      <c r="W455" s="66"/>
      <c r="X455" s="67"/>
      <c r="Y455" s="66"/>
      <c r="Z455" s="67"/>
      <c r="AA455" s="68"/>
      <c r="AB455" s="67"/>
      <c r="AC455" s="68"/>
    </row>
    <row r="456" spans="19:29">
      <c r="S456" s="385"/>
      <c r="T456" s="65"/>
      <c r="U456" s="66"/>
      <c r="V456" s="65"/>
      <c r="W456" s="66"/>
      <c r="X456" s="67"/>
      <c r="Y456" s="66"/>
      <c r="Z456" s="67"/>
      <c r="AA456" s="68"/>
      <c r="AB456" s="67"/>
      <c r="AC456" s="68"/>
    </row>
    <row r="457" spans="19:29">
      <c r="S457" s="385"/>
      <c r="T457" s="65"/>
      <c r="U457" s="66"/>
      <c r="V457" s="65"/>
      <c r="W457" s="66"/>
      <c r="X457" s="67"/>
      <c r="Y457" s="66"/>
      <c r="Z457" s="67"/>
      <c r="AA457" s="68"/>
      <c r="AB457" s="67"/>
      <c r="AC457" s="68"/>
    </row>
    <row r="458" spans="19:29">
      <c r="S458" s="385"/>
      <c r="T458" s="65"/>
      <c r="U458" s="66"/>
      <c r="V458" s="65"/>
      <c r="W458" s="66"/>
      <c r="X458" s="67"/>
      <c r="Y458" s="66"/>
      <c r="Z458" s="67"/>
      <c r="AA458" s="68"/>
      <c r="AB458" s="67"/>
      <c r="AC458" s="68"/>
    </row>
    <row r="459" spans="19:29">
      <c r="S459" s="385"/>
      <c r="T459" s="65"/>
      <c r="U459" s="66"/>
      <c r="V459" s="65"/>
      <c r="W459" s="66"/>
      <c r="X459" s="67"/>
      <c r="Y459" s="66"/>
      <c r="Z459" s="67"/>
      <c r="AA459" s="68"/>
      <c r="AB459" s="67"/>
      <c r="AC459" s="68"/>
    </row>
    <row r="460" spans="19:29">
      <c r="S460" s="385"/>
      <c r="T460" s="65"/>
      <c r="U460" s="66"/>
      <c r="V460" s="65"/>
      <c r="W460" s="66"/>
      <c r="X460" s="67"/>
      <c r="Y460" s="66"/>
      <c r="Z460" s="67"/>
      <c r="AA460" s="68"/>
      <c r="AB460" s="67"/>
      <c r="AC460" s="68"/>
    </row>
    <row r="461" spans="19:29">
      <c r="S461" s="385"/>
      <c r="T461" s="65"/>
      <c r="U461" s="66"/>
      <c r="V461" s="65"/>
      <c r="W461" s="66"/>
      <c r="X461" s="67"/>
      <c r="Y461" s="66"/>
      <c r="Z461" s="67"/>
      <c r="AA461" s="68"/>
      <c r="AB461" s="67"/>
      <c r="AC461" s="68"/>
    </row>
    <row r="462" spans="19:29">
      <c r="S462" s="385"/>
      <c r="T462" s="65"/>
      <c r="U462" s="66"/>
      <c r="V462" s="65"/>
      <c r="W462" s="66"/>
      <c r="X462" s="67"/>
      <c r="Y462" s="66"/>
      <c r="Z462" s="67"/>
      <c r="AA462" s="68"/>
      <c r="AB462" s="67"/>
      <c r="AC462" s="68"/>
    </row>
    <row r="463" spans="19:29">
      <c r="S463" s="385"/>
      <c r="T463" s="65"/>
      <c r="U463" s="66"/>
      <c r="V463" s="65"/>
      <c r="W463" s="66"/>
      <c r="X463" s="67"/>
      <c r="Y463" s="66"/>
      <c r="Z463" s="67"/>
      <c r="AA463" s="68"/>
      <c r="AB463" s="67"/>
      <c r="AC463" s="68"/>
    </row>
    <row r="464" spans="19:29">
      <c r="S464" s="385"/>
      <c r="T464" s="65"/>
      <c r="U464" s="66"/>
      <c r="V464" s="65"/>
      <c r="W464" s="66"/>
      <c r="X464" s="67"/>
      <c r="Y464" s="66"/>
      <c r="Z464" s="67"/>
      <c r="AA464" s="68"/>
      <c r="AB464" s="67"/>
      <c r="AC464" s="68"/>
    </row>
    <row r="465" spans="19:29">
      <c r="S465" s="385"/>
      <c r="T465" s="65"/>
      <c r="U465" s="66"/>
      <c r="V465" s="65"/>
      <c r="W465" s="66"/>
      <c r="X465" s="67"/>
      <c r="Y465" s="66"/>
      <c r="Z465" s="67"/>
      <c r="AA465" s="68"/>
      <c r="AB465" s="67"/>
      <c r="AC465" s="68"/>
    </row>
    <row r="466" spans="19:29">
      <c r="S466" s="385"/>
      <c r="T466" s="65"/>
      <c r="U466" s="66"/>
      <c r="V466" s="65"/>
      <c r="W466" s="66"/>
      <c r="X466" s="67"/>
      <c r="Y466" s="66"/>
      <c r="Z466" s="67"/>
      <c r="AA466" s="68"/>
      <c r="AB466" s="67"/>
      <c r="AC466" s="68"/>
    </row>
    <row r="467" spans="19:29">
      <c r="S467" s="385"/>
      <c r="T467" s="65"/>
      <c r="U467" s="66"/>
      <c r="V467" s="65"/>
      <c r="W467" s="66"/>
      <c r="X467" s="67"/>
      <c r="Y467" s="66"/>
      <c r="Z467" s="67"/>
      <c r="AB467" s="67"/>
    </row>
    <row r="468" spans="19:29">
      <c r="S468" s="385"/>
      <c r="T468" s="65"/>
      <c r="U468" s="66"/>
      <c r="V468" s="65"/>
      <c r="W468" s="66"/>
      <c r="X468" s="67"/>
      <c r="Y468" s="66"/>
      <c r="Z468" s="67"/>
      <c r="AA468" s="68"/>
      <c r="AB468" s="67"/>
      <c r="AC468" s="68"/>
    </row>
    <row r="469" spans="19:29">
      <c r="S469" s="385"/>
      <c r="T469" s="65"/>
      <c r="U469" s="66"/>
      <c r="V469" s="65"/>
      <c r="W469" s="66"/>
      <c r="X469" s="67"/>
      <c r="Y469" s="66"/>
      <c r="Z469" s="67"/>
      <c r="AA469" s="68"/>
      <c r="AB469" s="67"/>
      <c r="AC469" s="68"/>
    </row>
    <row r="470" spans="19:29">
      <c r="S470" s="385"/>
      <c r="T470" s="65"/>
      <c r="U470" s="66"/>
      <c r="V470" s="65"/>
      <c r="W470" s="66"/>
      <c r="X470" s="67"/>
      <c r="Y470" s="66"/>
      <c r="Z470" s="67"/>
      <c r="AA470" s="68"/>
      <c r="AB470" s="67"/>
      <c r="AC470" s="68"/>
    </row>
    <row r="471" spans="19:29">
      <c r="S471" s="385"/>
      <c r="T471" s="65"/>
      <c r="U471" s="66"/>
      <c r="V471" s="65"/>
      <c r="W471" s="66"/>
      <c r="X471" s="67"/>
      <c r="Y471" s="66"/>
      <c r="Z471" s="67"/>
      <c r="AA471" s="68"/>
      <c r="AB471" s="67"/>
      <c r="AC471" s="68"/>
    </row>
    <row r="472" spans="19:29">
      <c r="S472" s="385"/>
      <c r="T472" s="65"/>
      <c r="U472" s="66"/>
      <c r="V472" s="65"/>
      <c r="W472" s="66"/>
      <c r="X472" s="67"/>
      <c r="Y472" s="66"/>
      <c r="Z472" s="67"/>
      <c r="AA472" s="68"/>
      <c r="AB472" s="67"/>
      <c r="AC472" s="68"/>
    </row>
    <row r="473" spans="19:29">
      <c r="S473" s="385"/>
      <c r="T473" s="65"/>
      <c r="U473" s="66"/>
      <c r="V473" s="65"/>
      <c r="W473" s="66"/>
      <c r="X473" s="67"/>
      <c r="Y473" s="66"/>
      <c r="Z473" s="67"/>
      <c r="AA473" s="68"/>
      <c r="AB473" s="67"/>
      <c r="AC473" s="68"/>
    </row>
    <row r="474" spans="19:29">
      <c r="S474" s="385"/>
      <c r="T474" s="65"/>
      <c r="U474" s="66"/>
      <c r="V474" s="65"/>
      <c r="W474" s="66"/>
      <c r="X474" s="67"/>
      <c r="Y474" s="66"/>
      <c r="Z474" s="67"/>
      <c r="AA474" s="68"/>
      <c r="AB474" s="67"/>
      <c r="AC474" s="68"/>
    </row>
    <row r="475" spans="19:29">
      <c r="S475" s="385"/>
      <c r="T475" s="65"/>
      <c r="U475" s="66"/>
      <c r="V475" s="65"/>
      <c r="W475" s="66"/>
      <c r="X475" s="67"/>
      <c r="Y475" s="66"/>
      <c r="Z475" s="67"/>
      <c r="AA475" s="68"/>
      <c r="AB475" s="67"/>
      <c r="AC475" s="68"/>
    </row>
    <row r="476" spans="19:29">
      <c r="S476" s="385"/>
      <c r="T476" s="65"/>
      <c r="U476" s="66"/>
      <c r="V476" s="65"/>
      <c r="W476" s="66"/>
      <c r="X476" s="67"/>
      <c r="Y476" s="66"/>
      <c r="Z476" s="67"/>
      <c r="AA476" s="68"/>
      <c r="AB476" s="67"/>
      <c r="AC476" s="68"/>
    </row>
    <row r="477" spans="19:29">
      <c r="S477" s="385"/>
      <c r="T477" s="65"/>
      <c r="U477" s="66"/>
      <c r="V477" s="65"/>
      <c r="W477" s="66"/>
      <c r="X477" s="67"/>
      <c r="Y477" s="66"/>
      <c r="Z477" s="67"/>
      <c r="AA477" s="68"/>
      <c r="AB477" s="67"/>
      <c r="AC477" s="68"/>
    </row>
    <row r="478" spans="19:29">
      <c r="S478" s="385"/>
      <c r="T478" s="65"/>
      <c r="U478" s="66"/>
      <c r="V478" s="65"/>
      <c r="W478" s="66"/>
      <c r="X478" s="67"/>
      <c r="Y478" s="66"/>
      <c r="Z478" s="67"/>
      <c r="AA478" s="68"/>
      <c r="AB478" s="67"/>
      <c r="AC478" s="68"/>
    </row>
    <row r="479" spans="19:29">
      <c r="S479" s="385"/>
      <c r="T479" s="65"/>
      <c r="U479" s="66"/>
      <c r="V479" s="65"/>
      <c r="W479" s="66"/>
      <c r="X479" s="67"/>
      <c r="Y479" s="66"/>
      <c r="Z479" s="67"/>
      <c r="AA479" s="68"/>
      <c r="AB479" s="67"/>
      <c r="AC479" s="68"/>
    </row>
    <row r="480" spans="19:29">
      <c r="S480" s="385"/>
      <c r="T480" s="65"/>
      <c r="U480" s="66"/>
      <c r="V480" s="65"/>
      <c r="W480" s="66"/>
      <c r="X480" s="67"/>
      <c r="Y480" s="66"/>
      <c r="Z480" s="67"/>
      <c r="AA480" s="68"/>
      <c r="AB480" s="67"/>
      <c r="AC480" s="68"/>
    </row>
    <row r="481" spans="19:29">
      <c r="S481" s="385"/>
      <c r="T481" s="65"/>
      <c r="U481" s="66"/>
      <c r="V481" s="65"/>
      <c r="W481" s="66"/>
      <c r="X481" s="67"/>
      <c r="Y481" s="66"/>
      <c r="Z481" s="67"/>
      <c r="AA481" s="68"/>
      <c r="AB481" s="67"/>
      <c r="AC481" s="68"/>
    </row>
    <row r="482" spans="19:29">
      <c r="S482" s="385"/>
      <c r="T482" s="65"/>
      <c r="U482" s="66"/>
      <c r="V482" s="65"/>
      <c r="W482" s="66"/>
      <c r="X482" s="67"/>
      <c r="Y482" s="66"/>
      <c r="Z482" s="67"/>
      <c r="AA482" s="68"/>
      <c r="AB482" s="67"/>
      <c r="AC482" s="68"/>
    </row>
    <row r="483" spans="19:29">
      <c r="S483" s="385"/>
      <c r="T483" s="65"/>
      <c r="U483" s="66"/>
      <c r="V483" s="65"/>
      <c r="W483" s="66"/>
      <c r="X483" s="67"/>
      <c r="Y483" s="66"/>
      <c r="Z483" s="67"/>
      <c r="AA483" s="68"/>
      <c r="AB483" s="67"/>
      <c r="AC483" s="68"/>
    </row>
    <row r="484" spans="19:29">
      <c r="S484" s="385"/>
      <c r="T484" s="65"/>
      <c r="U484" s="66"/>
      <c r="V484" s="65"/>
      <c r="W484" s="66"/>
      <c r="X484" s="67"/>
      <c r="Y484" s="66"/>
      <c r="Z484" s="67"/>
      <c r="AB484" s="67"/>
    </row>
    <row r="485" spans="19:29">
      <c r="S485" s="385"/>
      <c r="T485" s="65"/>
      <c r="U485" s="66"/>
      <c r="V485" s="65"/>
      <c r="W485" s="66"/>
      <c r="X485" s="67"/>
      <c r="Y485" s="66"/>
      <c r="Z485" s="67"/>
      <c r="AA485" s="68"/>
      <c r="AB485" s="67"/>
      <c r="AC485" s="68"/>
    </row>
    <row r="486" spans="19:29">
      <c r="S486" s="385"/>
      <c r="T486" s="65"/>
      <c r="U486" s="66"/>
      <c r="V486" s="65"/>
      <c r="W486" s="66"/>
      <c r="X486" s="67"/>
      <c r="Y486" s="66"/>
      <c r="Z486" s="67"/>
      <c r="AA486" s="68"/>
      <c r="AB486" s="67"/>
      <c r="AC486" s="68"/>
    </row>
    <row r="487" spans="19:29">
      <c r="S487" s="385"/>
      <c r="T487" s="65"/>
      <c r="U487" s="66"/>
      <c r="V487" s="65"/>
      <c r="W487" s="66"/>
      <c r="X487" s="67"/>
      <c r="Y487" s="66"/>
      <c r="Z487" s="67"/>
      <c r="AA487" s="68"/>
      <c r="AB487" s="67"/>
      <c r="AC487" s="68"/>
    </row>
    <row r="488" spans="19:29">
      <c r="S488" s="385"/>
      <c r="T488" s="65"/>
      <c r="U488" s="66"/>
      <c r="V488" s="65"/>
      <c r="W488" s="66"/>
      <c r="X488" s="67"/>
      <c r="Y488" s="66"/>
      <c r="Z488" s="67"/>
      <c r="AA488" s="68"/>
      <c r="AB488" s="67"/>
      <c r="AC488" s="68"/>
    </row>
    <row r="489" spans="19:29">
      <c r="S489" s="385"/>
      <c r="T489" s="65"/>
      <c r="U489" s="66"/>
      <c r="V489" s="65"/>
      <c r="W489" s="66"/>
      <c r="X489" s="67"/>
      <c r="Y489" s="66"/>
      <c r="Z489" s="67"/>
      <c r="AA489" s="68"/>
      <c r="AB489" s="67"/>
      <c r="AC489" s="68"/>
    </row>
    <row r="490" spans="19:29">
      <c r="S490" s="385"/>
      <c r="T490" s="65"/>
      <c r="U490" s="66"/>
      <c r="V490" s="65"/>
      <c r="W490" s="66"/>
      <c r="X490" s="67"/>
      <c r="Y490" s="66"/>
      <c r="Z490" s="67"/>
      <c r="AA490" s="68"/>
      <c r="AB490" s="67"/>
      <c r="AC490" s="68"/>
    </row>
    <row r="491" spans="19:29">
      <c r="S491" s="385"/>
      <c r="T491" s="65"/>
      <c r="U491" s="66"/>
      <c r="V491" s="65"/>
      <c r="W491" s="66"/>
      <c r="X491" s="67"/>
      <c r="Y491" s="66"/>
      <c r="Z491" s="67"/>
      <c r="AA491" s="68"/>
      <c r="AB491" s="67"/>
      <c r="AC491" s="68"/>
    </row>
    <row r="492" spans="19:29">
      <c r="S492" s="385"/>
      <c r="T492" s="65"/>
      <c r="U492" s="66"/>
      <c r="V492" s="65"/>
      <c r="W492" s="66"/>
      <c r="X492" s="67"/>
      <c r="Y492" s="66"/>
      <c r="Z492" s="67"/>
      <c r="AA492" s="68"/>
      <c r="AB492" s="67"/>
      <c r="AC492" s="68"/>
    </row>
    <row r="493" spans="19:29">
      <c r="S493" s="385"/>
      <c r="T493" s="65"/>
      <c r="U493" s="66"/>
      <c r="V493" s="65"/>
      <c r="W493" s="66"/>
      <c r="X493" s="67"/>
      <c r="Y493" s="66"/>
      <c r="Z493" s="67"/>
      <c r="AA493" s="68"/>
      <c r="AB493" s="67"/>
      <c r="AC493" s="68"/>
    </row>
    <row r="494" spans="19:29">
      <c r="S494" s="385"/>
      <c r="T494" s="65"/>
      <c r="U494" s="66"/>
      <c r="V494" s="65"/>
      <c r="W494" s="66"/>
      <c r="X494" s="67"/>
      <c r="Y494" s="66"/>
      <c r="Z494" s="67"/>
      <c r="AA494" s="68"/>
      <c r="AB494" s="67"/>
      <c r="AC494" s="68"/>
    </row>
    <row r="495" spans="19:29">
      <c r="S495" s="385"/>
      <c r="T495" s="65"/>
      <c r="U495" s="66"/>
      <c r="V495" s="65"/>
      <c r="W495" s="66"/>
      <c r="X495" s="67"/>
      <c r="Y495" s="66"/>
      <c r="Z495" s="67"/>
      <c r="AA495" s="68"/>
      <c r="AB495" s="67"/>
      <c r="AC495" s="68"/>
    </row>
    <row r="496" spans="19:29">
      <c r="S496" s="385"/>
      <c r="T496" s="65"/>
      <c r="U496" s="66"/>
      <c r="V496" s="65"/>
      <c r="W496" s="66"/>
      <c r="X496" s="67"/>
      <c r="Y496" s="66"/>
      <c r="Z496" s="67"/>
      <c r="AA496" s="68"/>
      <c r="AB496" s="67"/>
      <c r="AC496" s="68"/>
    </row>
    <row r="497" spans="19:29">
      <c r="S497" s="385"/>
      <c r="T497" s="65"/>
      <c r="U497" s="66"/>
      <c r="V497" s="65"/>
      <c r="W497" s="66"/>
      <c r="X497" s="67"/>
      <c r="Y497" s="66"/>
      <c r="Z497" s="67"/>
      <c r="AA497" s="68"/>
      <c r="AB497" s="67"/>
      <c r="AC497" s="68"/>
    </row>
    <row r="498" spans="19:29">
      <c r="S498" s="385"/>
      <c r="T498" s="65"/>
      <c r="U498" s="66"/>
      <c r="V498" s="65"/>
      <c r="W498" s="66"/>
      <c r="X498" s="67"/>
      <c r="Y498" s="66"/>
      <c r="Z498" s="67"/>
      <c r="AA498" s="68"/>
      <c r="AB498" s="67"/>
      <c r="AC498" s="68"/>
    </row>
    <row r="499" spans="19:29">
      <c r="S499" s="385"/>
      <c r="T499" s="65"/>
      <c r="U499" s="66"/>
      <c r="V499" s="65"/>
      <c r="W499" s="66"/>
      <c r="X499" s="67"/>
      <c r="Y499" s="66"/>
      <c r="Z499" s="67"/>
      <c r="AA499" s="68"/>
      <c r="AB499" s="67"/>
      <c r="AC499" s="68"/>
    </row>
    <row r="500" spans="19:29">
      <c r="S500" s="385"/>
      <c r="T500" s="65"/>
      <c r="U500" s="66"/>
      <c r="V500" s="65"/>
      <c r="W500" s="66"/>
      <c r="X500" s="67"/>
      <c r="Y500" s="66"/>
      <c r="Z500" s="67"/>
      <c r="AA500" s="68"/>
      <c r="AB500" s="67"/>
      <c r="AC500" s="68"/>
    </row>
    <row r="501" spans="19:29">
      <c r="S501" s="385"/>
      <c r="T501" s="65"/>
      <c r="U501" s="66"/>
      <c r="V501" s="65"/>
      <c r="W501" s="66"/>
      <c r="X501" s="67"/>
      <c r="Y501" s="66"/>
      <c r="Z501" s="67"/>
      <c r="AB501" s="67"/>
    </row>
    <row r="502" spans="19:29">
      <c r="S502" s="385"/>
      <c r="T502" s="65"/>
      <c r="U502" s="66"/>
      <c r="V502" s="65"/>
      <c r="W502" s="66"/>
      <c r="X502" s="67"/>
      <c r="Y502" s="66"/>
      <c r="Z502" s="67"/>
      <c r="AA502" s="68"/>
      <c r="AB502" s="67"/>
      <c r="AC502" s="68"/>
    </row>
    <row r="503" spans="19:29">
      <c r="S503" s="385"/>
      <c r="T503" s="65"/>
      <c r="U503" s="66"/>
      <c r="V503" s="65"/>
      <c r="W503" s="66"/>
      <c r="X503" s="67"/>
      <c r="Y503" s="66"/>
      <c r="Z503" s="67"/>
      <c r="AA503" s="68"/>
      <c r="AB503" s="67"/>
      <c r="AC503" s="68"/>
    </row>
    <row r="504" spans="19:29">
      <c r="S504" s="385"/>
      <c r="T504" s="65"/>
      <c r="U504" s="66"/>
      <c r="V504" s="65"/>
      <c r="W504" s="66"/>
      <c r="X504" s="67"/>
      <c r="Y504" s="66"/>
      <c r="Z504" s="67"/>
      <c r="AA504" s="68"/>
      <c r="AB504" s="67"/>
      <c r="AC504" s="68"/>
    </row>
    <row r="505" spans="19:29">
      <c r="S505" s="385"/>
      <c r="T505" s="65"/>
      <c r="U505" s="66"/>
      <c r="V505" s="65"/>
      <c r="W505" s="66"/>
      <c r="X505" s="67"/>
      <c r="Y505" s="66"/>
      <c r="Z505" s="67"/>
      <c r="AA505" s="68"/>
      <c r="AB505" s="67"/>
      <c r="AC505" s="68"/>
    </row>
    <row r="506" spans="19:29">
      <c r="S506" s="385"/>
      <c r="T506" s="65"/>
      <c r="U506" s="66"/>
      <c r="V506" s="65"/>
      <c r="W506" s="66"/>
      <c r="X506" s="67"/>
      <c r="Y506" s="66"/>
      <c r="Z506" s="67"/>
      <c r="AA506" s="68"/>
      <c r="AB506" s="67"/>
      <c r="AC506" s="68"/>
    </row>
    <row r="507" spans="19:29">
      <c r="S507" s="385"/>
      <c r="T507" s="65"/>
      <c r="U507" s="66"/>
      <c r="V507" s="65"/>
      <c r="W507" s="66"/>
      <c r="X507" s="67"/>
      <c r="Y507" s="66"/>
      <c r="Z507" s="67"/>
      <c r="AA507" s="68"/>
      <c r="AB507" s="67"/>
      <c r="AC507" s="68"/>
    </row>
    <row r="508" spans="19:29">
      <c r="S508" s="385"/>
      <c r="T508" s="65"/>
      <c r="U508" s="66"/>
      <c r="V508" s="65"/>
      <c r="W508" s="66"/>
      <c r="X508" s="67"/>
      <c r="Y508" s="66"/>
      <c r="Z508" s="67"/>
      <c r="AA508" s="68"/>
      <c r="AB508" s="67"/>
      <c r="AC508" s="68"/>
    </row>
    <row r="509" spans="19:29">
      <c r="S509" s="385"/>
      <c r="T509" s="65"/>
      <c r="U509" s="66"/>
      <c r="V509" s="65"/>
      <c r="W509" s="66"/>
      <c r="X509" s="67"/>
      <c r="Y509" s="66"/>
      <c r="Z509" s="67"/>
      <c r="AA509" s="68"/>
      <c r="AB509" s="67"/>
      <c r="AC509" s="68"/>
    </row>
    <row r="510" spans="19:29">
      <c r="S510" s="385"/>
      <c r="T510" s="65"/>
      <c r="U510" s="66"/>
      <c r="V510" s="65"/>
      <c r="W510" s="66"/>
      <c r="X510" s="67"/>
      <c r="Y510" s="66"/>
      <c r="Z510" s="67"/>
      <c r="AA510" s="68"/>
      <c r="AB510" s="67"/>
      <c r="AC510" s="68"/>
    </row>
    <row r="511" spans="19:29">
      <c r="S511" s="385"/>
      <c r="T511" s="65"/>
      <c r="U511" s="66"/>
      <c r="V511" s="65"/>
      <c r="W511" s="66"/>
      <c r="X511" s="67"/>
      <c r="Y511" s="66"/>
      <c r="Z511" s="67"/>
      <c r="AA511" s="68"/>
      <c r="AB511" s="67"/>
      <c r="AC511" s="68"/>
    </row>
    <row r="512" spans="19:29">
      <c r="S512" s="385"/>
      <c r="T512" s="65"/>
      <c r="U512" s="66"/>
      <c r="V512" s="65"/>
      <c r="W512" s="66"/>
      <c r="X512" s="67"/>
      <c r="Y512" s="66"/>
      <c r="Z512" s="67"/>
      <c r="AA512" s="68"/>
      <c r="AB512" s="67"/>
      <c r="AC512" s="68"/>
    </row>
    <row r="513" spans="19:29">
      <c r="S513" s="385"/>
      <c r="T513" s="65"/>
      <c r="U513" s="66"/>
      <c r="V513" s="65"/>
      <c r="W513" s="66"/>
      <c r="X513" s="67"/>
      <c r="Y513" s="66"/>
      <c r="Z513" s="67"/>
      <c r="AA513" s="68"/>
      <c r="AB513" s="67"/>
      <c r="AC513" s="68"/>
    </row>
    <row r="514" spans="19:29">
      <c r="S514" s="385"/>
      <c r="T514" s="65"/>
      <c r="U514" s="66"/>
      <c r="V514" s="65"/>
      <c r="W514" s="66"/>
      <c r="X514" s="67"/>
      <c r="Y514" s="66"/>
      <c r="Z514" s="67"/>
      <c r="AA514" s="68"/>
      <c r="AB514" s="67"/>
      <c r="AC514" s="68"/>
    </row>
    <row r="515" spans="19:29">
      <c r="S515" s="385"/>
      <c r="T515" s="65"/>
      <c r="U515" s="66"/>
      <c r="V515" s="65"/>
      <c r="W515" s="66"/>
      <c r="X515" s="67"/>
      <c r="Y515" s="66"/>
      <c r="Z515" s="67"/>
      <c r="AA515" s="68"/>
      <c r="AB515" s="67"/>
      <c r="AC515" s="68"/>
    </row>
    <row r="516" spans="19:29">
      <c r="S516" s="385"/>
      <c r="T516" s="65"/>
      <c r="U516" s="66"/>
      <c r="V516" s="65"/>
      <c r="W516" s="66"/>
      <c r="X516" s="67"/>
      <c r="Y516" s="66"/>
      <c r="Z516" s="67"/>
      <c r="AA516" s="68"/>
      <c r="AB516" s="67"/>
      <c r="AC516" s="68"/>
    </row>
    <row r="517" spans="19:29">
      <c r="S517" s="385"/>
      <c r="T517" s="65"/>
      <c r="U517" s="66"/>
      <c r="V517" s="65"/>
      <c r="W517" s="66"/>
      <c r="X517" s="67"/>
      <c r="Y517" s="66"/>
      <c r="Z517" s="67"/>
      <c r="AA517" s="68"/>
      <c r="AB517" s="67"/>
      <c r="AC517" s="68"/>
    </row>
    <row r="518" spans="19:29">
      <c r="S518" s="385"/>
      <c r="T518" s="65"/>
      <c r="U518" s="66"/>
      <c r="V518" s="65"/>
      <c r="W518" s="66"/>
      <c r="X518" s="67"/>
      <c r="Y518" s="66"/>
      <c r="Z518" s="67"/>
      <c r="AB518" s="67"/>
    </row>
    <row r="519" spans="19:29">
      <c r="S519" s="385"/>
      <c r="T519" s="65"/>
      <c r="U519" s="66"/>
      <c r="V519" s="65"/>
      <c r="W519" s="66"/>
      <c r="X519" s="67"/>
      <c r="Y519" s="66"/>
      <c r="Z519" s="67"/>
      <c r="AA519" s="68"/>
      <c r="AB519" s="67"/>
      <c r="AC519" s="68"/>
    </row>
    <row r="520" spans="19:29">
      <c r="S520" s="385"/>
      <c r="T520" s="65"/>
      <c r="U520" s="66"/>
      <c r="V520" s="65"/>
      <c r="W520" s="66"/>
      <c r="X520" s="67"/>
      <c r="Y520" s="66"/>
      <c r="Z520" s="67"/>
      <c r="AA520" s="68"/>
      <c r="AB520" s="67"/>
      <c r="AC520" s="68"/>
    </row>
    <row r="521" spans="19:29">
      <c r="S521" s="385"/>
      <c r="T521" s="65"/>
      <c r="U521" s="66"/>
      <c r="V521" s="65"/>
      <c r="W521" s="66"/>
      <c r="X521" s="67"/>
      <c r="Y521" s="66"/>
      <c r="Z521" s="67"/>
      <c r="AA521" s="68"/>
      <c r="AB521" s="67"/>
      <c r="AC521" s="68"/>
    </row>
    <row r="522" spans="19:29">
      <c r="S522" s="385"/>
      <c r="T522" s="65"/>
      <c r="U522" s="66"/>
      <c r="V522" s="65"/>
      <c r="W522" s="66"/>
      <c r="X522" s="67"/>
      <c r="Y522" s="66"/>
      <c r="Z522" s="67"/>
      <c r="AA522" s="68"/>
      <c r="AB522" s="67"/>
      <c r="AC522" s="68"/>
    </row>
    <row r="523" spans="19:29">
      <c r="S523" s="385"/>
      <c r="T523" s="65"/>
      <c r="U523" s="66"/>
      <c r="V523" s="65"/>
      <c r="W523" s="66"/>
      <c r="X523" s="67"/>
      <c r="Y523" s="66"/>
      <c r="Z523" s="67"/>
      <c r="AA523" s="68"/>
      <c r="AB523" s="67"/>
      <c r="AC523" s="68"/>
    </row>
    <row r="524" spans="19:29">
      <c r="S524" s="385"/>
      <c r="T524" s="65"/>
      <c r="U524" s="66"/>
      <c r="V524" s="65"/>
      <c r="W524" s="66"/>
      <c r="X524" s="67"/>
      <c r="Y524" s="66"/>
      <c r="Z524" s="67"/>
      <c r="AA524" s="68"/>
      <c r="AB524" s="67"/>
      <c r="AC524" s="68"/>
    </row>
    <row r="525" spans="19:29">
      <c r="S525" s="385"/>
      <c r="T525" s="65"/>
      <c r="U525" s="66"/>
      <c r="V525" s="65"/>
      <c r="W525" s="66"/>
      <c r="X525" s="67"/>
      <c r="Y525" s="66"/>
      <c r="Z525" s="67"/>
      <c r="AA525" s="68"/>
      <c r="AB525" s="67"/>
      <c r="AC525" s="68"/>
    </row>
    <row r="526" spans="19:29">
      <c r="S526" s="385"/>
      <c r="T526" s="65"/>
      <c r="U526" s="66"/>
      <c r="V526" s="65"/>
      <c r="W526" s="66"/>
      <c r="X526" s="67"/>
      <c r="Y526" s="66"/>
      <c r="Z526" s="67"/>
      <c r="AA526" s="68"/>
      <c r="AB526" s="67"/>
      <c r="AC526" s="68"/>
    </row>
    <row r="527" spans="19:29">
      <c r="S527" s="385"/>
      <c r="T527" s="65"/>
      <c r="U527" s="66"/>
      <c r="V527" s="65"/>
      <c r="W527" s="66"/>
      <c r="X527" s="67"/>
      <c r="Y527" s="66"/>
      <c r="Z527" s="67"/>
      <c r="AA527" s="68"/>
      <c r="AB527" s="67"/>
      <c r="AC527" s="68"/>
    </row>
    <row r="528" spans="19:29">
      <c r="S528" s="385"/>
      <c r="T528" s="65"/>
      <c r="U528" s="66"/>
      <c r="V528" s="65"/>
      <c r="W528" s="66"/>
      <c r="X528" s="67"/>
      <c r="Y528" s="66"/>
      <c r="Z528" s="67"/>
      <c r="AA528" s="68"/>
      <c r="AB528" s="67"/>
      <c r="AC528" s="68"/>
    </row>
    <row r="529" spans="19:29">
      <c r="S529" s="385"/>
      <c r="T529" s="65"/>
      <c r="U529" s="66"/>
      <c r="V529" s="65"/>
      <c r="W529" s="66"/>
      <c r="X529" s="67"/>
      <c r="Y529" s="66"/>
      <c r="Z529" s="67"/>
      <c r="AA529" s="68"/>
      <c r="AB529" s="67"/>
      <c r="AC529" s="68"/>
    </row>
    <row r="530" spans="19:29">
      <c r="S530" s="385"/>
      <c r="T530" s="65"/>
      <c r="U530" s="66"/>
      <c r="V530" s="65"/>
      <c r="W530" s="66"/>
      <c r="X530" s="67"/>
      <c r="Y530" s="66"/>
      <c r="Z530" s="67"/>
      <c r="AA530" s="68"/>
      <c r="AB530" s="67"/>
      <c r="AC530" s="68"/>
    </row>
    <row r="531" spans="19:29">
      <c r="S531" s="385"/>
      <c r="T531" s="65"/>
      <c r="U531" s="66"/>
      <c r="V531" s="65"/>
      <c r="W531" s="66"/>
      <c r="X531" s="67"/>
      <c r="Y531" s="66"/>
      <c r="Z531" s="67"/>
      <c r="AA531" s="68"/>
      <c r="AB531" s="67"/>
      <c r="AC531" s="68"/>
    </row>
    <row r="532" spans="19:29">
      <c r="S532" s="385"/>
      <c r="T532" s="65"/>
      <c r="U532" s="66"/>
      <c r="V532" s="65"/>
      <c r="W532" s="66"/>
      <c r="X532" s="67"/>
      <c r="Y532" s="66"/>
      <c r="Z532" s="67"/>
      <c r="AA532" s="68"/>
      <c r="AB532" s="67"/>
      <c r="AC532" s="68"/>
    </row>
    <row r="533" spans="19:29">
      <c r="S533" s="385"/>
      <c r="T533" s="65"/>
      <c r="U533" s="66"/>
      <c r="V533" s="65"/>
      <c r="W533" s="66"/>
      <c r="X533" s="67"/>
      <c r="Y533" s="66"/>
      <c r="Z533" s="67"/>
      <c r="AA533" s="68"/>
      <c r="AB533" s="67"/>
      <c r="AC533" s="68"/>
    </row>
    <row r="534" spans="19:29">
      <c r="S534" s="385"/>
      <c r="T534" s="65"/>
      <c r="U534" s="66"/>
      <c r="V534" s="65"/>
      <c r="W534" s="66"/>
      <c r="X534" s="67"/>
      <c r="Y534" s="66"/>
      <c r="Z534" s="67"/>
      <c r="AA534" s="68"/>
      <c r="AB534" s="67"/>
      <c r="AC534" s="68"/>
    </row>
    <row r="535" spans="19:29">
      <c r="S535" s="385"/>
      <c r="T535" s="65"/>
      <c r="U535" s="66"/>
      <c r="V535" s="65"/>
      <c r="W535" s="66"/>
      <c r="X535" s="67"/>
      <c r="Y535" s="66"/>
      <c r="Z535" s="67"/>
      <c r="AB535" s="67"/>
    </row>
    <row r="536" spans="19:29">
      <c r="S536" s="385"/>
      <c r="T536" s="65"/>
      <c r="U536" s="66"/>
      <c r="V536" s="65"/>
      <c r="W536" s="66"/>
      <c r="X536" s="67"/>
      <c r="Y536" s="66"/>
      <c r="Z536" s="67"/>
      <c r="AA536" s="68"/>
      <c r="AB536" s="67"/>
      <c r="AC536" s="68"/>
    </row>
    <row r="537" spans="19:29">
      <c r="S537" s="385"/>
      <c r="T537" s="65"/>
      <c r="U537" s="66"/>
      <c r="V537" s="65"/>
      <c r="W537" s="66"/>
      <c r="X537" s="67"/>
      <c r="Y537" s="66"/>
      <c r="Z537" s="67"/>
      <c r="AA537" s="68"/>
      <c r="AB537" s="67"/>
      <c r="AC537" s="68"/>
    </row>
    <row r="538" spans="19:29">
      <c r="S538" s="385"/>
      <c r="T538" s="65"/>
      <c r="U538" s="66"/>
      <c r="V538" s="65"/>
      <c r="W538" s="66"/>
      <c r="X538" s="67"/>
      <c r="Y538" s="66"/>
      <c r="Z538" s="67"/>
      <c r="AA538" s="68"/>
      <c r="AB538" s="67"/>
      <c r="AC538" s="68"/>
    </row>
    <row r="539" spans="19:29">
      <c r="S539" s="385"/>
      <c r="T539" s="65"/>
      <c r="U539" s="66"/>
      <c r="V539" s="65"/>
      <c r="W539" s="66"/>
      <c r="X539" s="67"/>
      <c r="Y539" s="66"/>
      <c r="Z539" s="67"/>
      <c r="AA539" s="68"/>
      <c r="AB539" s="67"/>
      <c r="AC539" s="68"/>
    </row>
    <row r="540" spans="19:29">
      <c r="S540" s="385"/>
      <c r="T540" s="65"/>
      <c r="U540" s="66"/>
      <c r="V540" s="65"/>
      <c r="W540" s="66"/>
      <c r="X540" s="67"/>
      <c r="Y540" s="66"/>
      <c r="Z540" s="67"/>
      <c r="AA540" s="68"/>
      <c r="AB540" s="67"/>
      <c r="AC540" s="68"/>
    </row>
    <row r="541" spans="19:29">
      <c r="S541" s="385"/>
      <c r="T541" s="65"/>
      <c r="U541" s="66"/>
      <c r="V541" s="65"/>
      <c r="W541" s="66"/>
      <c r="X541" s="67"/>
      <c r="Y541" s="66"/>
      <c r="Z541" s="67"/>
      <c r="AA541" s="68"/>
      <c r="AB541" s="67"/>
      <c r="AC541" s="68"/>
    </row>
    <row r="542" spans="19:29">
      <c r="S542" s="385"/>
      <c r="T542" s="65"/>
      <c r="U542" s="66"/>
      <c r="V542" s="65"/>
      <c r="W542" s="66"/>
      <c r="X542" s="67"/>
      <c r="Y542" s="66"/>
      <c r="Z542" s="67"/>
      <c r="AA542" s="68"/>
      <c r="AB542" s="67"/>
      <c r="AC542" s="68"/>
    </row>
    <row r="543" spans="19:29">
      <c r="S543" s="385"/>
      <c r="T543" s="65"/>
      <c r="U543" s="66"/>
      <c r="V543" s="65"/>
      <c r="W543" s="66"/>
      <c r="X543" s="67"/>
      <c r="Y543" s="66"/>
      <c r="Z543" s="67"/>
      <c r="AA543" s="68"/>
      <c r="AB543" s="67"/>
      <c r="AC543" s="68"/>
    </row>
    <row r="544" spans="19:29">
      <c r="S544" s="385"/>
      <c r="T544" s="65"/>
      <c r="U544" s="66"/>
      <c r="V544" s="65"/>
      <c r="W544" s="66"/>
      <c r="X544" s="67"/>
      <c r="Y544" s="66"/>
      <c r="Z544" s="67"/>
      <c r="AA544" s="68"/>
      <c r="AB544" s="67"/>
      <c r="AC544" s="68"/>
    </row>
    <row r="545" spans="19:29">
      <c r="S545" s="385"/>
      <c r="T545" s="65"/>
      <c r="U545" s="66"/>
      <c r="V545" s="65"/>
      <c r="W545" s="66"/>
      <c r="X545" s="67"/>
      <c r="Y545" s="66"/>
      <c r="Z545" s="67"/>
      <c r="AA545" s="68"/>
      <c r="AB545" s="67"/>
      <c r="AC545" s="68"/>
    </row>
    <row r="546" spans="19:29">
      <c r="S546" s="385"/>
      <c r="T546" s="65"/>
      <c r="U546" s="66"/>
      <c r="V546" s="65"/>
      <c r="W546" s="66"/>
      <c r="X546" s="67"/>
      <c r="Y546" s="66"/>
      <c r="Z546" s="67"/>
      <c r="AA546" s="68"/>
      <c r="AB546" s="67"/>
      <c r="AC546" s="68"/>
    </row>
    <row r="547" spans="19:29">
      <c r="S547" s="385"/>
      <c r="T547" s="65"/>
      <c r="U547" s="66"/>
      <c r="V547" s="65"/>
      <c r="W547" s="66"/>
      <c r="X547" s="67"/>
      <c r="Y547" s="66"/>
      <c r="Z547" s="67"/>
      <c r="AA547" s="68"/>
      <c r="AB547" s="67"/>
      <c r="AC547" s="68"/>
    </row>
    <row r="548" spans="19:29">
      <c r="S548" s="385"/>
      <c r="T548" s="65"/>
      <c r="U548" s="66"/>
      <c r="V548" s="65"/>
      <c r="W548" s="66"/>
      <c r="X548" s="67"/>
      <c r="Y548" s="66"/>
      <c r="Z548" s="67"/>
      <c r="AA548" s="68"/>
      <c r="AB548" s="67"/>
      <c r="AC548" s="68"/>
    </row>
    <row r="549" spans="19:29">
      <c r="S549" s="385"/>
      <c r="T549" s="65"/>
      <c r="U549" s="66"/>
      <c r="V549" s="65"/>
      <c r="W549" s="66"/>
      <c r="X549" s="67"/>
      <c r="Y549" s="66"/>
      <c r="Z549" s="67"/>
      <c r="AA549" s="68"/>
      <c r="AB549" s="67"/>
      <c r="AC549" s="68"/>
    </row>
    <row r="550" spans="19:29">
      <c r="S550" s="385"/>
      <c r="T550" s="65"/>
      <c r="U550" s="66"/>
      <c r="V550" s="65"/>
      <c r="W550" s="66"/>
      <c r="X550" s="67"/>
      <c r="Y550" s="66"/>
      <c r="Z550" s="67"/>
      <c r="AA550" s="68"/>
      <c r="AB550" s="67"/>
      <c r="AC550" s="68"/>
    </row>
    <row r="551" spans="19:29">
      <c r="S551" s="385"/>
      <c r="T551" s="65"/>
      <c r="U551" s="66"/>
      <c r="V551" s="65"/>
      <c r="W551" s="66"/>
      <c r="X551" s="67"/>
      <c r="Y551" s="66"/>
      <c r="Z551" s="67"/>
      <c r="AA551" s="68"/>
      <c r="AB551" s="67"/>
      <c r="AC551" s="68"/>
    </row>
    <row r="552" spans="19:29">
      <c r="S552" s="385"/>
      <c r="T552" s="65"/>
      <c r="U552" s="66"/>
      <c r="V552" s="65"/>
      <c r="W552" s="66"/>
      <c r="X552" s="67"/>
      <c r="Y552" s="66"/>
      <c r="Z552" s="67"/>
      <c r="AB552" s="67"/>
    </row>
    <row r="553" spans="19:29">
      <c r="S553" s="385"/>
      <c r="T553" s="65"/>
      <c r="U553" s="66"/>
      <c r="V553" s="65"/>
      <c r="W553" s="66"/>
      <c r="X553" s="67"/>
      <c r="Y553" s="66"/>
      <c r="Z553" s="67"/>
      <c r="AA553" s="68"/>
      <c r="AB553" s="67"/>
      <c r="AC553" s="68"/>
    </row>
    <row r="554" spans="19:29">
      <c r="S554" s="385"/>
      <c r="T554" s="65"/>
      <c r="U554" s="66"/>
      <c r="V554" s="65"/>
      <c r="W554" s="66"/>
      <c r="X554" s="67"/>
      <c r="Y554" s="66"/>
      <c r="Z554" s="67"/>
      <c r="AA554" s="68"/>
      <c r="AB554" s="67"/>
      <c r="AC554" s="68"/>
    </row>
    <row r="555" spans="19:29">
      <c r="S555" s="385"/>
      <c r="T555" s="65"/>
      <c r="U555" s="66"/>
      <c r="V555" s="65"/>
      <c r="W555" s="66"/>
      <c r="X555" s="67"/>
      <c r="Y555" s="66"/>
      <c r="Z555" s="67"/>
      <c r="AA555" s="68"/>
      <c r="AB555" s="67"/>
      <c r="AC555" s="68"/>
    </row>
    <row r="556" spans="19:29">
      <c r="S556" s="385"/>
      <c r="T556" s="65"/>
      <c r="U556" s="66"/>
      <c r="V556" s="65"/>
      <c r="W556" s="66"/>
      <c r="X556" s="67"/>
      <c r="Y556" s="66"/>
      <c r="Z556" s="67"/>
      <c r="AA556" s="68"/>
      <c r="AB556" s="67"/>
      <c r="AC556" s="68"/>
    </row>
    <row r="557" spans="19:29">
      <c r="S557" s="385"/>
      <c r="T557" s="65"/>
      <c r="U557" s="66"/>
      <c r="V557" s="65"/>
      <c r="W557" s="66"/>
      <c r="X557" s="67"/>
      <c r="Y557" s="66"/>
      <c r="Z557" s="67"/>
      <c r="AA557" s="68"/>
      <c r="AB557" s="67"/>
      <c r="AC557" s="68"/>
    </row>
    <row r="558" spans="19:29">
      <c r="S558" s="385"/>
      <c r="T558" s="65"/>
      <c r="U558" s="66"/>
      <c r="V558" s="65"/>
      <c r="W558" s="66"/>
      <c r="X558" s="67"/>
      <c r="Y558" s="66"/>
      <c r="Z558" s="67"/>
      <c r="AA558" s="68"/>
      <c r="AB558" s="67"/>
      <c r="AC558" s="68"/>
    </row>
    <row r="559" spans="19:29">
      <c r="S559" s="385"/>
      <c r="T559" s="65"/>
      <c r="U559" s="66"/>
      <c r="V559" s="65"/>
      <c r="W559" s="66"/>
      <c r="X559" s="67"/>
      <c r="Y559" s="66"/>
      <c r="Z559" s="67"/>
      <c r="AA559" s="68"/>
      <c r="AB559" s="67"/>
      <c r="AC559" s="68"/>
    </row>
    <row r="560" spans="19:29">
      <c r="S560" s="385"/>
      <c r="T560" s="65"/>
      <c r="U560" s="66"/>
      <c r="V560" s="65"/>
      <c r="W560" s="66"/>
      <c r="X560" s="67"/>
      <c r="Y560" s="66"/>
      <c r="Z560" s="67"/>
      <c r="AA560" s="68"/>
      <c r="AB560" s="67"/>
      <c r="AC560" s="68"/>
    </row>
    <row r="561" spans="19:29">
      <c r="S561" s="385"/>
      <c r="T561" s="65"/>
      <c r="U561" s="66"/>
      <c r="V561" s="65"/>
      <c r="W561" s="66"/>
      <c r="X561" s="67"/>
      <c r="Y561" s="66"/>
      <c r="Z561" s="67"/>
      <c r="AA561" s="68"/>
      <c r="AB561" s="67"/>
      <c r="AC561" s="68"/>
    </row>
    <row r="562" spans="19:29">
      <c r="S562" s="385"/>
      <c r="T562" s="65"/>
      <c r="U562" s="66"/>
      <c r="V562" s="65"/>
      <c r="W562" s="66"/>
      <c r="X562" s="67"/>
      <c r="Y562" s="66"/>
      <c r="Z562" s="67"/>
      <c r="AA562" s="68"/>
      <c r="AB562" s="67"/>
      <c r="AC562" s="68"/>
    </row>
    <row r="563" spans="19:29">
      <c r="S563" s="385"/>
      <c r="T563" s="65"/>
      <c r="U563" s="66"/>
      <c r="V563" s="65"/>
      <c r="W563" s="66"/>
      <c r="X563" s="67"/>
      <c r="Y563" s="66"/>
      <c r="Z563" s="67"/>
      <c r="AA563" s="68"/>
      <c r="AB563" s="67"/>
      <c r="AC563" s="68"/>
    </row>
    <row r="564" spans="19:29">
      <c r="S564" s="385"/>
      <c r="T564" s="65"/>
      <c r="U564" s="66"/>
      <c r="V564" s="65"/>
      <c r="W564" s="66"/>
      <c r="X564" s="67"/>
      <c r="Y564" s="66"/>
      <c r="Z564" s="67"/>
      <c r="AA564" s="68"/>
      <c r="AB564" s="67"/>
      <c r="AC564" s="68"/>
    </row>
    <row r="565" spans="19:29">
      <c r="S565" s="385"/>
      <c r="T565" s="65"/>
      <c r="U565" s="66"/>
      <c r="V565" s="65"/>
      <c r="W565" s="66"/>
      <c r="X565" s="67"/>
      <c r="Y565" s="66"/>
      <c r="Z565" s="67"/>
      <c r="AA565" s="68"/>
      <c r="AB565" s="67"/>
      <c r="AC565" s="68"/>
    </row>
    <row r="566" spans="19:29">
      <c r="S566" s="385"/>
      <c r="T566" s="65"/>
      <c r="U566" s="66"/>
      <c r="V566" s="65"/>
      <c r="W566" s="66"/>
      <c r="X566" s="67"/>
      <c r="Y566" s="66"/>
      <c r="Z566" s="67"/>
      <c r="AA566" s="68"/>
      <c r="AB566" s="67"/>
      <c r="AC566" s="68"/>
    </row>
    <row r="567" spans="19:29">
      <c r="S567" s="385"/>
      <c r="T567" s="65"/>
      <c r="U567" s="66"/>
      <c r="V567" s="65"/>
      <c r="W567" s="66"/>
      <c r="X567" s="67"/>
      <c r="Y567" s="66"/>
      <c r="Z567" s="67"/>
      <c r="AA567" s="68"/>
      <c r="AB567" s="67"/>
      <c r="AC567" s="68"/>
    </row>
    <row r="568" spans="19:29">
      <c r="S568" s="385"/>
      <c r="T568" s="65"/>
      <c r="U568" s="66"/>
      <c r="V568" s="65"/>
      <c r="W568" s="66"/>
      <c r="X568" s="67"/>
      <c r="Y568" s="66"/>
      <c r="Z568" s="67"/>
      <c r="AA568" s="68"/>
      <c r="AB568" s="67"/>
      <c r="AC568" s="68"/>
    </row>
    <row r="569" spans="19:29">
      <c r="S569" s="385"/>
      <c r="T569" s="65"/>
      <c r="U569" s="66"/>
      <c r="V569" s="65"/>
      <c r="W569" s="66"/>
      <c r="X569" s="67"/>
      <c r="Y569" s="66"/>
      <c r="Z569" s="67"/>
      <c r="AB569" s="67"/>
    </row>
    <row r="570" spans="19:29">
      <c r="S570" s="385"/>
      <c r="T570" s="65"/>
      <c r="U570" s="66"/>
      <c r="V570" s="65"/>
      <c r="W570" s="66"/>
      <c r="X570" s="67"/>
      <c r="Y570" s="66"/>
      <c r="Z570" s="67"/>
      <c r="AA570" s="68"/>
      <c r="AB570" s="67"/>
      <c r="AC570" s="68"/>
    </row>
    <row r="571" spans="19:29">
      <c r="S571" s="385"/>
      <c r="T571" s="65"/>
      <c r="U571" s="66"/>
      <c r="V571" s="65"/>
      <c r="W571" s="66"/>
      <c r="X571" s="67"/>
      <c r="Y571" s="66"/>
      <c r="Z571" s="67"/>
      <c r="AA571" s="68"/>
      <c r="AB571" s="67"/>
      <c r="AC571" s="68"/>
    </row>
    <row r="572" spans="19:29">
      <c r="S572" s="385"/>
      <c r="T572" s="65"/>
      <c r="U572" s="66"/>
      <c r="V572" s="65"/>
      <c r="W572" s="66"/>
      <c r="X572" s="67"/>
      <c r="Y572" s="66"/>
      <c r="Z572" s="67"/>
      <c r="AA572" s="68"/>
      <c r="AB572" s="67"/>
      <c r="AC572" s="68"/>
    </row>
    <row r="573" spans="19:29">
      <c r="S573" s="385"/>
      <c r="T573" s="65"/>
      <c r="U573" s="66"/>
      <c r="V573" s="65"/>
      <c r="W573" s="66"/>
      <c r="X573" s="67"/>
      <c r="Y573" s="66"/>
      <c r="Z573" s="67"/>
      <c r="AA573" s="68"/>
      <c r="AB573" s="67"/>
      <c r="AC573" s="68"/>
    </row>
    <row r="574" spans="19:29">
      <c r="S574" s="385"/>
      <c r="T574" s="65"/>
      <c r="U574" s="66"/>
      <c r="V574" s="65"/>
      <c r="W574" s="66"/>
      <c r="X574" s="67"/>
      <c r="Y574" s="66"/>
      <c r="Z574" s="67"/>
      <c r="AA574" s="68"/>
      <c r="AB574" s="67"/>
      <c r="AC574" s="68"/>
    </row>
    <row r="575" spans="19:29">
      <c r="S575" s="385"/>
      <c r="T575" s="65"/>
      <c r="U575" s="66"/>
      <c r="V575" s="65"/>
      <c r="W575" s="66"/>
      <c r="X575" s="67"/>
      <c r="Y575" s="66"/>
      <c r="Z575" s="67"/>
      <c r="AA575" s="68"/>
      <c r="AB575" s="67"/>
      <c r="AC575" s="68"/>
    </row>
    <row r="576" spans="19:29">
      <c r="S576" s="385"/>
      <c r="T576" s="65"/>
      <c r="U576" s="66"/>
      <c r="V576" s="65"/>
      <c r="W576" s="66"/>
      <c r="X576" s="67"/>
      <c r="Y576" s="66"/>
      <c r="Z576" s="67"/>
      <c r="AA576" s="68"/>
      <c r="AB576" s="67"/>
      <c r="AC576" s="68"/>
    </row>
    <row r="577" spans="19:29">
      <c r="S577" s="385"/>
      <c r="T577" s="65"/>
      <c r="U577" s="66"/>
      <c r="V577" s="65"/>
      <c r="W577" s="66"/>
      <c r="X577" s="67"/>
      <c r="Y577" s="66"/>
      <c r="Z577" s="67"/>
      <c r="AA577" s="68"/>
      <c r="AB577" s="67"/>
      <c r="AC577" s="68"/>
    </row>
    <row r="578" spans="19:29">
      <c r="S578" s="385"/>
      <c r="T578" s="65"/>
      <c r="U578" s="66"/>
      <c r="V578" s="65"/>
      <c r="W578" s="66"/>
      <c r="X578" s="67"/>
      <c r="Y578" s="66"/>
      <c r="Z578" s="67"/>
      <c r="AA578" s="68"/>
      <c r="AB578" s="67"/>
      <c r="AC578" s="68"/>
    </row>
    <row r="579" spans="19:29">
      <c r="S579" s="385"/>
      <c r="T579" s="65"/>
      <c r="U579" s="66"/>
      <c r="V579" s="65"/>
      <c r="W579" s="66"/>
      <c r="X579" s="67"/>
      <c r="Y579" s="66"/>
      <c r="Z579" s="67"/>
      <c r="AA579" s="68"/>
      <c r="AB579" s="67"/>
      <c r="AC579" s="68"/>
    </row>
    <row r="580" spans="19:29">
      <c r="S580" s="385"/>
      <c r="T580" s="65"/>
      <c r="U580" s="66"/>
      <c r="V580" s="65"/>
      <c r="W580" s="66"/>
      <c r="X580" s="67"/>
      <c r="Y580" s="66"/>
      <c r="Z580" s="67"/>
      <c r="AA580" s="68"/>
      <c r="AB580" s="67"/>
      <c r="AC580" s="68"/>
    </row>
    <row r="581" spans="19:29">
      <c r="S581" s="385"/>
      <c r="T581" s="65"/>
      <c r="U581" s="66"/>
      <c r="V581" s="65"/>
      <c r="W581" s="66"/>
      <c r="X581" s="67"/>
      <c r="Y581" s="66"/>
      <c r="Z581" s="67"/>
      <c r="AA581" s="68"/>
      <c r="AB581" s="67"/>
      <c r="AC581" s="68"/>
    </row>
    <row r="582" spans="19:29">
      <c r="S582" s="385"/>
      <c r="T582" s="65"/>
      <c r="U582" s="66"/>
      <c r="V582" s="65"/>
      <c r="W582" s="66"/>
      <c r="X582" s="67"/>
      <c r="Y582" s="66"/>
      <c r="Z582" s="67"/>
      <c r="AA582" s="68"/>
      <c r="AB582" s="67"/>
      <c r="AC582" s="68"/>
    </row>
    <row r="583" spans="19:29">
      <c r="S583" s="385"/>
      <c r="T583" s="65"/>
      <c r="U583" s="66"/>
      <c r="V583" s="65"/>
      <c r="W583" s="66"/>
      <c r="X583" s="67"/>
      <c r="Y583" s="66"/>
      <c r="Z583" s="67"/>
      <c r="AA583" s="68"/>
      <c r="AB583" s="67"/>
      <c r="AC583" s="68"/>
    </row>
    <row r="584" spans="19:29">
      <c r="S584" s="385"/>
      <c r="T584" s="65"/>
      <c r="U584" s="66"/>
      <c r="V584" s="65"/>
      <c r="W584" s="66"/>
      <c r="X584" s="67"/>
      <c r="Y584" s="66"/>
      <c r="Z584" s="67"/>
      <c r="AA584" s="68"/>
      <c r="AB584" s="67"/>
      <c r="AC584" s="68"/>
    </row>
    <row r="585" spans="19:29">
      <c r="S585" s="385"/>
      <c r="T585" s="65"/>
      <c r="U585" s="66"/>
      <c r="V585" s="65"/>
      <c r="W585" s="66"/>
      <c r="X585" s="67"/>
      <c r="Y585" s="66"/>
      <c r="Z585" s="67"/>
      <c r="AA585" s="68"/>
      <c r="AB585" s="67"/>
      <c r="AC585" s="68"/>
    </row>
    <row r="586" spans="19:29">
      <c r="S586" s="385"/>
      <c r="T586" s="65"/>
      <c r="U586" s="66"/>
      <c r="V586" s="65"/>
      <c r="W586" s="66"/>
      <c r="X586" s="67"/>
      <c r="Y586" s="66"/>
      <c r="Z586" s="67"/>
      <c r="AB586" s="67"/>
    </row>
    <row r="587" spans="19:29">
      <c r="S587" s="385"/>
      <c r="T587" s="65"/>
      <c r="U587" s="66"/>
      <c r="V587" s="65"/>
      <c r="W587" s="66"/>
      <c r="X587" s="67"/>
      <c r="Y587" s="66"/>
      <c r="Z587" s="67"/>
      <c r="AA587" s="68"/>
      <c r="AB587" s="67"/>
      <c r="AC587" s="68"/>
    </row>
    <row r="588" spans="19:29">
      <c r="S588" s="385"/>
      <c r="T588" s="65"/>
      <c r="U588" s="66"/>
      <c r="V588" s="65"/>
      <c r="W588" s="66"/>
      <c r="X588" s="67"/>
      <c r="Y588" s="66"/>
      <c r="Z588" s="67"/>
      <c r="AA588" s="68"/>
      <c r="AB588" s="67"/>
      <c r="AC588" s="68"/>
    </row>
    <row r="589" spans="19:29">
      <c r="S589" s="385"/>
      <c r="T589" s="65"/>
      <c r="U589" s="66"/>
      <c r="V589" s="65"/>
      <c r="W589" s="66"/>
      <c r="X589" s="67"/>
      <c r="Y589" s="66"/>
      <c r="Z589" s="67"/>
      <c r="AA589" s="68"/>
      <c r="AB589" s="67"/>
      <c r="AC589" s="68"/>
    </row>
    <row r="590" spans="19:29">
      <c r="S590" s="385"/>
      <c r="T590" s="65"/>
      <c r="U590" s="66"/>
      <c r="V590" s="65"/>
      <c r="W590" s="66"/>
      <c r="X590" s="67"/>
      <c r="Y590" s="66"/>
      <c r="Z590" s="67"/>
      <c r="AA590" s="68"/>
      <c r="AB590" s="67"/>
      <c r="AC590" s="68"/>
    </row>
    <row r="591" spans="19:29">
      <c r="S591" s="385"/>
      <c r="T591" s="65"/>
      <c r="U591" s="66"/>
      <c r="V591" s="65"/>
      <c r="W591" s="66"/>
      <c r="X591" s="67"/>
      <c r="Y591" s="66"/>
      <c r="Z591" s="67"/>
      <c r="AA591" s="68"/>
      <c r="AB591" s="67"/>
      <c r="AC591" s="68"/>
    </row>
    <row r="592" spans="19:29">
      <c r="S592" s="385"/>
      <c r="T592" s="65"/>
      <c r="U592" s="66"/>
      <c r="V592" s="65"/>
      <c r="W592" s="66"/>
      <c r="X592" s="67"/>
      <c r="Y592" s="66"/>
      <c r="Z592" s="67"/>
      <c r="AA592" s="68"/>
      <c r="AB592" s="67"/>
      <c r="AC592" s="68"/>
    </row>
    <row r="593" spans="19:29">
      <c r="S593" s="385"/>
      <c r="T593" s="65"/>
      <c r="U593" s="66"/>
      <c r="V593" s="65"/>
      <c r="W593" s="66"/>
      <c r="X593" s="67"/>
      <c r="Y593" s="66"/>
      <c r="Z593" s="67"/>
      <c r="AA593" s="68"/>
      <c r="AB593" s="67"/>
      <c r="AC593" s="68"/>
    </row>
    <row r="594" spans="19:29">
      <c r="S594" s="385"/>
      <c r="T594" s="65"/>
      <c r="U594" s="66"/>
      <c r="V594" s="65"/>
      <c r="W594" s="66"/>
      <c r="X594" s="67"/>
      <c r="Y594" s="66"/>
      <c r="Z594" s="67"/>
      <c r="AA594" s="68"/>
      <c r="AB594" s="67"/>
      <c r="AC594" s="68"/>
    </row>
    <row r="595" spans="19:29">
      <c r="S595" s="385"/>
      <c r="T595" s="65"/>
      <c r="U595" s="66"/>
      <c r="V595" s="65"/>
      <c r="W595" s="66"/>
      <c r="X595" s="67"/>
      <c r="Y595" s="66"/>
      <c r="Z595" s="67"/>
      <c r="AA595" s="68"/>
      <c r="AB595" s="67"/>
      <c r="AC595" s="68"/>
    </row>
    <row r="596" spans="19:29">
      <c r="S596" s="385"/>
      <c r="T596" s="65"/>
      <c r="U596" s="66"/>
      <c r="V596" s="65"/>
      <c r="W596" s="66"/>
      <c r="X596" s="67"/>
      <c r="Y596" s="66"/>
      <c r="Z596" s="67"/>
      <c r="AA596" s="68"/>
      <c r="AB596" s="67"/>
      <c r="AC596" s="68"/>
    </row>
    <row r="597" spans="19:29">
      <c r="S597" s="385"/>
      <c r="T597" s="65"/>
      <c r="U597" s="66"/>
      <c r="V597" s="65"/>
      <c r="W597" s="66"/>
      <c r="X597" s="67"/>
      <c r="Y597" s="66"/>
      <c r="Z597" s="67"/>
      <c r="AA597" s="68"/>
      <c r="AB597" s="67"/>
      <c r="AC597" s="68"/>
    </row>
    <row r="598" spans="19:29">
      <c r="S598" s="385"/>
      <c r="T598" s="65"/>
      <c r="U598" s="66"/>
      <c r="V598" s="65"/>
      <c r="W598" s="66"/>
      <c r="X598" s="67"/>
      <c r="Y598" s="66"/>
      <c r="Z598" s="67"/>
      <c r="AA598" s="68"/>
      <c r="AB598" s="67"/>
      <c r="AC598" s="68"/>
    </row>
    <row r="599" spans="19:29">
      <c r="S599" s="385"/>
      <c r="T599" s="65"/>
      <c r="U599" s="66"/>
      <c r="V599" s="65"/>
      <c r="W599" s="66"/>
      <c r="X599" s="67"/>
      <c r="Y599" s="66"/>
      <c r="Z599" s="67"/>
      <c r="AA599" s="68"/>
      <c r="AB599" s="67"/>
      <c r="AC599" s="68"/>
    </row>
    <row r="600" spans="19:29">
      <c r="S600" s="385"/>
      <c r="T600" s="65"/>
      <c r="U600" s="66"/>
      <c r="V600" s="65"/>
      <c r="W600" s="66"/>
      <c r="X600" s="67"/>
      <c r="Y600" s="66"/>
      <c r="Z600" s="67"/>
      <c r="AA600" s="68"/>
      <c r="AB600" s="67"/>
      <c r="AC600" s="68"/>
    </row>
    <row r="601" spans="19:29">
      <c r="S601" s="385"/>
      <c r="T601" s="65"/>
      <c r="U601" s="66"/>
      <c r="V601" s="65"/>
      <c r="W601" s="66"/>
      <c r="X601" s="67"/>
      <c r="Y601" s="66"/>
      <c r="Z601" s="67"/>
      <c r="AA601" s="68"/>
      <c r="AB601" s="67"/>
      <c r="AC601" s="68"/>
    </row>
    <row r="602" spans="19:29">
      <c r="S602" s="385"/>
      <c r="T602" s="65"/>
      <c r="U602" s="66"/>
      <c r="V602" s="65"/>
      <c r="W602" s="66"/>
      <c r="X602" s="67"/>
      <c r="Y602" s="66"/>
      <c r="Z602" s="67"/>
      <c r="AA602" s="68"/>
      <c r="AB602" s="67"/>
      <c r="AC602" s="68"/>
    </row>
    <row r="603" spans="19:29">
      <c r="S603" s="385"/>
      <c r="T603" s="65"/>
      <c r="U603" s="66"/>
      <c r="V603" s="65"/>
      <c r="W603" s="66"/>
      <c r="X603" s="67"/>
      <c r="Y603" s="66"/>
      <c r="Z603" s="67"/>
      <c r="AB603" s="67"/>
    </row>
    <row r="604" spans="19:29">
      <c r="S604" s="385"/>
      <c r="T604" s="65"/>
      <c r="U604" s="66"/>
      <c r="V604" s="65"/>
      <c r="W604" s="66"/>
      <c r="X604" s="67"/>
      <c r="Y604" s="66"/>
      <c r="Z604" s="67"/>
      <c r="AA604" s="68"/>
      <c r="AB604" s="67"/>
      <c r="AC604" s="68"/>
    </row>
    <row r="605" spans="19:29">
      <c r="S605" s="385"/>
      <c r="T605" s="65"/>
      <c r="U605" s="66"/>
      <c r="V605" s="65"/>
      <c r="W605" s="66"/>
      <c r="X605" s="67"/>
      <c r="Y605" s="66"/>
      <c r="Z605" s="67"/>
      <c r="AA605" s="68"/>
      <c r="AB605" s="67"/>
      <c r="AC605" s="68"/>
    </row>
    <row r="606" spans="19:29">
      <c r="S606" s="385"/>
      <c r="T606" s="65"/>
      <c r="U606" s="66"/>
      <c r="V606" s="65"/>
      <c r="W606" s="66"/>
      <c r="X606" s="67"/>
      <c r="Y606" s="66"/>
      <c r="Z606" s="67"/>
      <c r="AA606" s="68"/>
      <c r="AB606" s="67"/>
      <c r="AC606" s="68"/>
    </row>
    <row r="607" spans="19:29">
      <c r="S607" s="385"/>
      <c r="T607" s="65"/>
      <c r="U607" s="66"/>
      <c r="V607" s="65"/>
      <c r="W607" s="66"/>
      <c r="X607" s="67"/>
      <c r="Y607" s="66"/>
      <c r="Z607" s="67"/>
      <c r="AA607" s="68"/>
      <c r="AB607" s="67"/>
      <c r="AC607" s="68"/>
    </row>
    <row r="608" spans="19:29">
      <c r="S608" s="385"/>
      <c r="T608" s="65"/>
      <c r="U608" s="66"/>
      <c r="V608" s="65"/>
      <c r="W608" s="66"/>
      <c r="X608" s="67"/>
      <c r="Y608" s="66"/>
      <c r="Z608" s="67"/>
      <c r="AA608" s="68"/>
      <c r="AB608" s="67"/>
      <c r="AC608" s="68"/>
    </row>
    <row r="609" spans="19:29">
      <c r="S609" s="385"/>
      <c r="T609" s="65"/>
      <c r="U609" s="66"/>
      <c r="V609" s="65"/>
      <c r="W609" s="66"/>
      <c r="X609" s="67"/>
      <c r="Y609" s="66"/>
      <c r="Z609" s="67"/>
      <c r="AA609" s="68"/>
      <c r="AB609" s="67"/>
      <c r="AC609" s="68"/>
    </row>
    <row r="610" spans="19:29">
      <c r="S610" s="385"/>
      <c r="T610" s="65"/>
      <c r="U610" s="66"/>
      <c r="V610" s="65"/>
      <c r="W610" s="66"/>
      <c r="X610" s="67"/>
      <c r="Y610" s="66"/>
      <c r="Z610" s="67"/>
      <c r="AA610" s="68"/>
      <c r="AB610" s="67"/>
      <c r="AC610" s="68"/>
    </row>
    <row r="611" spans="19:29">
      <c r="S611" s="385"/>
      <c r="T611" s="65"/>
      <c r="U611" s="66"/>
      <c r="V611" s="65"/>
      <c r="W611" s="66"/>
      <c r="X611" s="67"/>
      <c r="Y611" s="66"/>
      <c r="Z611" s="67"/>
      <c r="AA611" s="68"/>
      <c r="AB611" s="67"/>
      <c r="AC611" s="68"/>
    </row>
    <row r="612" spans="19:29">
      <c r="S612" s="385"/>
      <c r="T612" s="65"/>
      <c r="U612" s="66"/>
      <c r="V612" s="65"/>
      <c r="W612" s="66"/>
      <c r="X612" s="67"/>
      <c r="Y612" s="66"/>
      <c r="Z612" s="67"/>
      <c r="AA612" s="68"/>
      <c r="AB612" s="67"/>
      <c r="AC612" s="68"/>
    </row>
    <row r="613" spans="19:29">
      <c r="S613" s="385"/>
      <c r="T613" s="65"/>
      <c r="U613" s="66"/>
      <c r="V613" s="65"/>
      <c r="W613" s="66"/>
      <c r="X613" s="67"/>
      <c r="Y613" s="66"/>
      <c r="Z613" s="67"/>
      <c r="AA613" s="68"/>
      <c r="AB613" s="67"/>
      <c r="AC613" s="68"/>
    </row>
    <row r="614" spans="19:29">
      <c r="S614" s="385"/>
      <c r="T614" s="65"/>
      <c r="U614" s="66"/>
      <c r="V614" s="65"/>
      <c r="W614" s="66"/>
      <c r="X614" s="67"/>
      <c r="Y614" s="66"/>
      <c r="Z614" s="67"/>
      <c r="AA614" s="68"/>
      <c r="AB614" s="67"/>
      <c r="AC614" s="68"/>
    </row>
    <row r="615" spans="19:29">
      <c r="S615" s="385"/>
      <c r="T615" s="65"/>
      <c r="U615" s="66"/>
      <c r="V615" s="65"/>
      <c r="W615" s="66"/>
      <c r="X615" s="67"/>
      <c r="Y615" s="66"/>
      <c r="Z615" s="67"/>
      <c r="AA615" s="68"/>
      <c r="AB615" s="67"/>
      <c r="AC615" s="68"/>
    </row>
    <row r="616" spans="19:29">
      <c r="S616" s="385"/>
      <c r="T616" s="65"/>
      <c r="U616" s="66"/>
      <c r="V616" s="65"/>
      <c r="W616" s="66"/>
      <c r="X616" s="67"/>
      <c r="Y616" s="66"/>
      <c r="Z616" s="67"/>
      <c r="AA616" s="68"/>
      <c r="AB616" s="67"/>
      <c r="AC616" s="68"/>
    </row>
    <row r="617" spans="19:29">
      <c r="S617" s="385"/>
      <c r="T617" s="65"/>
      <c r="U617" s="66"/>
      <c r="V617" s="65"/>
      <c r="W617" s="66"/>
      <c r="X617" s="67"/>
      <c r="Y617" s="66"/>
      <c r="Z617" s="67"/>
      <c r="AA617" s="68"/>
      <c r="AB617" s="67"/>
      <c r="AC617" s="68"/>
    </row>
    <row r="618" spans="19:29">
      <c r="S618" s="385"/>
      <c r="T618" s="65"/>
      <c r="U618" s="66"/>
      <c r="V618" s="65"/>
      <c r="W618" s="66"/>
      <c r="X618" s="67"/>
      <c r="Y618" s="66"/>
      <c r="Z618" s="67"/>
      <c r="AA618" s="68"/>
      <c r="AB618" s="67"/>
      <c r="AC618" s="68"/>
    </row>
    <row r="619" spans="19:29">
      <c r="S619" s="385"/>
      <c r="T619" s="65"/>
      <c r="U619" s="66"/>
      <c r="V619" s="65"/>
      <c r="W619" s="66"/>
      <c r="X619" s="67"/>
      <c r="Y619" s="66"/>
      <c r="Z619" s="67"/>
      <c r="AA619" s="68"/>
      <c r="AB619" s="67"/>
      <c r="AC619" s="68"/>
    </row>
    <row r="620" spans="19:29">
      <c r="S620" s="385"/>
      <c r="T620" s="65"/>
      <c r="U620" s="66"/>
      <c r="V620" s="65"/>
      <c r="W620" s="66"/>
      <c r="X620" s="67"/>
      <c r="Y620" s="66"/>
      <c r="Z620" s="67"/>
      <c r="AB620" s="67"/>
    </row>
    <row r="621" spans="19:29">
      <c r="S621" s="385"/>
      <c r="T621" s="65"/>
      <c r="U621" s="66"/>
      <c r="V621" s="65"/>
      <c r="W621" s="66"/>
      <c r="X621" s="67"/>
      <c r="Y621" s="66"/>
      <c r="Z621" s="67"/>
      <c r="AA621" s="68"/>
      <c r="AB621" s="67"/>
      <c r="AC621" s="68"/>
    </row>
    <row r="622" spans="19:29">
      <c r="S622" s="385"/>
      <c r="T622" s="65"/>
      <c r="U622" s="66"/>
      <c r="V622" s="65"/>
      <c r="W622" s="66"/>
      <c r="X622" s="67"/>
      <c r="Y622" s="66"/>
      <c r="Z622" s="67"/>
      <c r="AA622" s="68"/>
      <c r="AB622" s="67"/>
      <c r="AC622" s="68"/>
    </row>
    <row r="623" spans="19:29">
      <c r="S623" s="385"/>
      <c r="T623" s="65"/>
      <c r="U623" s="66"/>
      <c r="V623" s="65"/>
      <c r="W623" s="66"/>
      <c r="X623" s="67"/>
      <c r="Y623" s="66"/>
      <c r="Z623" s="67"/>
      <c r="AA623" s="68"/>
      <c r="AB623" s="67"/>
      <c r="AC623" s="68"/>
    </row>
    <row r="624" spans="19:29">
      <c r="S624" s="385"/>
      <c r="T624" s="65"/>
      <c r="U624" s="66"/>
      <c r="V624" s="65"/>
      <c r="W624" s="66"/>
      <c r="X624" s="67"/>
      <c r="Y624" s="66"/>
      <c r="Z624" s="67"/>
      <c r="AA624" s="68"/>
      <c r="AB624" s="67"/>
      <c r="AC624" s="68"/>
    </row>
    <row r="625" spans="19:29">
      <c r="S625" s="385"/>
      <c r="T625" s="65"/>
      <c r="U625" s="66"/>
      <c r="V625" s="65"/>
      <c r="W625" s="66"/>
      <c r="X625" s="67"/>
      <c r="Y625" s="66"/>
      <c r="Z625" s="67"/>
      <c r="AA625" s="68"/>
      <c r="AB625" s="67"/>
      <c r="AC625" s="68"/>
    </row>
    <row r="626" spans="19:29">
      <c r="S626" s="385"/>
      <c r="T626" s="65"/>
      <c r="U626" s="66"/>
      <c r="V626" s="65"/>
      <c r="W626" s="66"/>
      <c r="X626" s="67"/>
      <c r="Y626" s="66"/>
      <c r="Z626" s="67"/>
      <c r="AA626" s="68"/>
      <c r="AB626" s="67"/>
      <c r="AC626" s="68"/>
    </row>
    <row r="627" spans="19:29">
      <c r="S627" s="385"/>
      <c r="T627" s="65"/>
      <c r="U627" s="66"/>
      <c r="V627" s="65"/>
      <c r="W627" s="66"/>
      <c r="X627" s="67"/>
      <c r="Y627" s="66"/>
      <c r="Z627" s="67"/>
      <c r="AA627" s="68"/>
      <c r="AB627" s="67"/>
      <c r="AC627" s="68"/>
    </row>
    <row r="628" spans="19:29">
      <c r="S628" s="385"/>
      <c r="T628" s="65"/>
      <c r="U628" s="66"/>
      <c r="V628" s="65"/>
      <c r="W628" s="66"/>
      <c r="X628" s="67"/>
      <c r="Y628" s="66"/>
      <c r="Z628" s="67"/>
      <c r="AA628" s="68"/>
      <c r="AB628" s="67"/>
      <c r="AC628" s="68"/>
    </row>
    <row r="629" spans="19:29">
      <c r="S629" s="385"/>
      <c r="T629" s="65"/>
      <c r="U629" s="66"/>
      <c r="V629" s="65"/>
      <c r="W629" s="66"/>
      <c r="X629" s="67"/>
      <c r="Y629" s="66"/>
      <c r="Z629" s="67"/>
      <c r="AA629" s="68"/>
      <c r="AB629" s="67"/>
      <c r="AC629" s="68"/>
    </row>
    <row r="630" spans="19:29">
      <c r="S630" s="385"/>
      <c r="T630" s="65"/>
      <c r="U630" s="66"/>
      <c r="V630" s="65"/>
      <c r="W630" s="66"/>
      <c r="X630" s="67"/>
      <c r="Y630" s="66"/>
      <c r="Z630" s="67"/>
      <c r="AA630" s="68"/>
      <c r="AB630" s="67"/>
      <c r="AC630" s="68"/>
    </row>
    <row r="631" spans="19:29">
      <c r="S631" s="385"/>
      <c r="T631" s="65"/>
      <c r="U631" s="66"/>
      <c r="V631" s="65"/>
      <c r="W631" s="66"/>
      <c r="X631" s="67"/>
      <c r="Y631" s="66"/>
      <c r="Z631" s="67"/>
      <c r="AA631" s="68"/>
      <c r="AB631" s="67"/>
      <c r="AC631" s="68"/>
    </row>
    <row r="632" spans="19:29">
      <c r="S632" s="385"/>
      <c r="T632" s="65"/>
      <c r="U632" s="66"/>
      <c r="V632" s="65"/>
      <c r="W632" s="66"/>
      <c r="X632" s="67"/>
      <c r="Y632" s="66"/>
      <c r="Z632" s="67"/>
      <c r="AA632" s="68"/>
      <c r="AB632" s="67"/>
      <c r="AC632" s="68"/>
    </row>
    <row r="633" spans="19:29">
      <c r="S633" s="385"/>
      <c r="T633" s="65"/>
      <c r="U633" s="66"/>
      <c r="V633" s="65"/>
      <c r="W633" s="66"/>
      <c r="X633" s="67"/>
      <c r="Y633" s="66"/>
      <c r="Z633" s="67"/>
      <c r="AA633" s="68"/>
      <c r="AB633" s="67"/>
      <c r="AC633" s="68"/>
    </row>
    <row r="634" spans="19:29">
      <c r="S634" s="385"/>
      <c r="T634" s="65"/>
      <c r="U634" s="66"/>
      <c r="V634" s="65"/>
      <c r="W634" s="66"/>
      <c r="X634" s="67"/>
      <c r="Y634" s="66"/>
      <c r="Z634" s="67"/>
      <c r="AA634" s="68"/>
      <c r="AB634" s="67"/>
      <c r="AC634" s="68"/>
    </row>
    <row r="635" spans="19:29">
      <c r="S635" s="385"/>
      <c r="T635" s="65"/>
      <c r="U635" s="66"/>
      <c r="V635" s="65"/>
      <c r="W635" s="66"/>
      <c r="X635" s="67"/>
      <c r="Y635" s="66"/>
      <c r="Z635" s="67"/>
      <c r="AA635" s="68"/>
      <c r="AB635" s="67"/>
      <c r="AC635" s="68"/>
    </row>
    <row r="636" spans="19:29">
      <c r="S636" s="385"/>
      <c r="T636" s="65"/>
      <c r="U636" s="66"/>
      <c r="V636" s="65"/>
      <c r="W636" s="66"/>
      <c r="X636" s="67"/>
      <c r="Y636" s="66"/>
      <c r="Z636" s="67"/>
      <c r="AA636" s="68"/>
      <c r="AB636" s="67"/>
      <c r="AC636" s="68"/>
    </row>
    <row r="637" spans="19:29">
      <c r="S637" s="385"/>
      <c r="T637" s="65"/>
      <c r="U637" s="66"/>
      <c r="V637" s="65"/>
      <c r="W637" s="66"/>
      <c r="X637" s="67"/>
      <c r="Y637" s="66"/>
      <c r="Z637" s="67"/>
      <c r="AB637" s="67"/>
    </row>
    <row r="638" spans="19:29">
      <c r="S638" s="385"/>
      <c r="T638" s="65"/>
      <c r="U638" s="66"/>
      <c r="V638" s="65"/>
      <c r="W638" s="66"/>
      <c r="X638" s="67"/>
      <c r="Y638" s="66"/>
      <c r="Z638" s="67"/>
      <c r="AA638" s="68"/>
      <c r="AB638" s="67"/>
      <c r="AC638" s="68"/>
    </row>
    <row r="639" spans="19:29">
      <c r="S639" s="385"/>
      <c r="T639" s="65"/>
      <c r="U639" s="66"/>
      <c r="V639" s="65"/>
      <c r="W639" s="66"/>
      <c r="X639" s="67"/>
      <c r="Y639" s="66"/>
      <c r="Z639" s="67"/>
      <c r="AA639" s="68"/>
      <c r="AB639" s="67"/>
      <c r="AC639" s="68"/>
    </row>
    <row r="640" spans="19:29">
      <c r="S640" s="385"/>
      <c r="T640" s="65"/>
      <c r="U640" s="66"/>
      <c r="V640" s="65"/>
      <c r="W640" s="66"/>
      <c r="X640" s="67"/>
      <c r="Y640" s="66"/>
      <c r="Z640" s="67"/>
      <c r="AA640" s="68"/>
      <c r="AB640" s="67"/>
      <c r="AC640" s="68"/>
    </row>
    <row r="641" spans="19:29">
      <c r="S641" s="385"/>
      <c r="T641" s="65"/>
      <c r="U641" s="66"/>
      <c r="V641" s="65"/>
      <c r="W641" s="66"/>
      <c r="X641" s="67"/>
      <c r="Y641" s="66"/>
      <c r="Z641" s="67"/>
      <c r="AA641" s="68"/>
      <c r="AB641" s="67"/>
      <c r="AC641" s="68"/>
    </row>
    <row r="642" spans="19:29">
      <c r="S642" s="385"/>
      <c r="T642" s="65"/>
      <c r="U642" s="66"/>
      <c r="V642" s="65"/>
      <c r="W642" s="66"/>
      <c r="X642" s="67"/>
      <c r="Y642" s="66"/>
      <c r="Z642" s="67"/>
      <c r="AA642" s="68"/>
      <c r="AB642" s="67"/>
      <c r="AC642" s="68"/>
    </row>
    <row r="643" spans="19:29">
      <c r="S643" s="385"/>
      <c r="T643" s="65"/>
      <c r="U643" s="66"/>
      <c r="V643" s="65"/>
      <c r="W643" s="66"/>
      <c r="X643" s="67"/>
      <c r="Y643" s="66"/>
      <c r="Z643" s="67"/>
      <c r="AA643" s="68"/>
      <c r="AB643" s="67"/>
      <c r="AC643" s="68"/>
    </row>
    <row r="644" spans="19:29">
      <c r="S644" s="385"/>
      <c r="T644" s="65"/>
      <c r="U644" s="66"/>
      <c r="V644" s="65"/>
      <c r="W644" s="66"/>
      <c r="X644" s="67"/>
      <c r="Y644" s="66"/>
      <c r="Z644" s="67"/>
      <c r="AA644" s="68"/>
      <c r="AB644" s="67"/>
      <c r="AC644" s="68"/>
    </row>
    <row r="645" spans="19:29">
      <c r="S645" s="385"/>
      <c r="T645" s="65"/>
      <c r="U645" s="66"/>
      <c r="V645" s="65"/>
      <c r="W645" s="66"/>
      <c r="X645" s="67"/>
      <c r="Y645" s="66"/>
      <c r="Z645" s="67"/>
      <c r="AA645" s="68"/>
      <c r="AB645" s="67"/>
      <c r="AC645" s="68"/>
    </row>
    <row r="646" spans="19:29">
      <c r="S646" s="385"/>
      <c r="T646" s="65"/>
      <c r="U646" s="66"/>
      <c r="V646" s="65"/>
      <c r="W646" s="66"/>
      <c r="X646" s="67"/>
      <c r="Y646" s="66"/>
      <c r="Z646" s="67"/>
      <c r="AA646" s="68"/>
      <c r="AB646" s="67"/>
      <c r="AC646" s="68"/>
    </row>
    <row r="647" spans="19:29">
      <c r="S647" s="385"/>
      <c r="T647" s="65"/>
      <c r="U647" s="66"/>
      <c r="V647" s="65"/>
      <c r="W647" s="66"/>
      <c r="X647" s="67"/>
      <c r="Y647" s="66"/>
      <c r="Z647" s="67"/>
      <c r="AA647" s="68"/>
      <c r="AB647" s="67"/>
      <c r="AC647" s="68"/>
    </row>
    <row r="648" spans="19:29">
      <c r="S648" s="385"/>
      <c r="T648" s="65"/>
      <c r="U648" s="66"/>
      <c r="V648" s="65"/>
      <c r="W648" s="66"/>
      <c r="X648" s="67"/>
      <c r="Y648" s="66"/>
      <c r="Z648" s="67"/>
      <c r="AA648" s="68"/>
      <c r="AB648" s="67"/>
      <c r="AC648" s="68"/>
    </row>
    <row r="649" spans="19:29">
      <c r="S649" s="385"/>
      <c r="T649" s="65"/>
      <c r="U649" s="66"/>
      <c r="V649" s="65"/>
      <c r="W649" s="66"/>
      <c r="X649" s="67"/>
      <c r="Y649" s="66"/>
      <c r="Z649" s="67"/>
      <c r="AA649" s="68"/>
      <c r="AB649" s="67"/>
      <c r="AC649" s="68"/>
    </row>
    <row r="650" spans="19:29">
      <c r="S650" s="385"/>
      <c r="T650" s="65"/>
      <c r="U650" s="66"/>
      <c r="V650" s="65"/>
      <c r="W650" s="66"/>
      <c r="X650" s="67"/>
      <c r="Y650" s="66"/>
      <c r="Z650" s="67"/>
      <c r="AA650" s="68"/>
      <c r="AB650" s="67"/>
      <c r="AC650" s="68"/>
    </row>
    <row r="651" spans="19:29">
      <c r="S651" s="385"/>
      <c r="T651" s="65"/>
      <c r="U651" s="66"/>
      <c r="V651" s="65"/>
      <c r="W651" s="66"/>
      <c r="X651" s="67"/>
      <c r="Y651" s="66"/>
      <c r="Z651" s="67"/>
      <c r="AA651" s="68"/>
      <c r="AB651" s="67"/>
      <c r="AC651" s="68"/>
    </row>
    <row r="652" spans="19:29">
      <c r="S652" s="385"/>
      <c r="T652" s="65"/>
      <c r="U652" s="66"/>
      <c r="V652" s="65"/>
      <c r="W652" s="66"/>
      <c r="X652" s="67"/>
      <c r="Y652" s="66"/>
      <c r="Z652" s="67"/>
      <c r="AA652" s="68"/>
      <c r="AB652" s="67"/>
      <c r="AC652" s="68"/>
    </row>
    <row r="653" spans="19:29">
      <c r="S653" s="385"/>
      <c r="T653" s="65"/>
      <c r="U653" s="66"/>
      <c r="V653" s="65"/>
      <c r="W653" s="66"/>
      <c r="X653" s="67"/>
      <c r="Y653" s="66"/>
      <c r="Z653" s="67"/>
      <c r="AA653" s="68"/>
      <c r="AB653" s="67"/>
      <c r="AC653" s="68"/>
    </row>
    <row r="654" spans="19:29">
      <c r="S654" s="385"/>
      <c r="T654" s="65"/>
      <c r="U654" s="66"/>
      <c r="V654" s="65"/>
      <c r="W654" s="66"/>
      <c r="X654" s="67"/>
      <c r="Y654" s="66"/>
      <c r="Z654" s="67"/>
      <c r="AB654" s="67"/>
    </row>
    <row r="655" spans="19:29">
      <c r="S655" s="385"/>
      <c r="T655" s="65"/>
      <c r="U655" s="66"/>
      <c r="V655" s="65"/>
      <c r="W655" s="66"/>
      <c r="X655" s="67"/>
      <c r="Y655" s="66"/>
      <c r="Z655" s="67"/>
      <c r="AA655" s="68"/>
      <c r="AB655" s="67"/>
      <c r="AC655" s="68"/>
    </row>
    <row r="656" spans="19:29">
      <c r="S656" s="385"/>
      <c r="T656" s="65"/>
      <c r="U656" s="66"/>
      <c r="V656" s="65"/>
      <c r="W656" s="66"/>
      <c r="X656" s="67"/>
      <c r="Y656" s="66"/>
      <c r="Z656" s="67"/>
      <c r="AA656" s="68"/>
      <c r="AB656" s="67"/>
      <c r="AC656" s="68"/>
    </row>
    <row r="657" spans="19:29">
      <c r="S657" s="385"/>
      <c r="T657" s="65"/>
      <c r="U657" s="66"/>
      <c r="V657" s="65"/>
      <c r="W657" s="66"/>
      <c r="X657" s="67"/>
      <c r="Y657" s="66"/>
      <c r="Z657" s="67"/>
      <c r="AA657" s="68"/>
      <c r="AB657" s="67"/>
      <c r="AC657" s="68"/>
    </row>
    <row r="658" spans="19:29">
      <c r="S658" s="385"/>
      <c r="T658" s="65"/>
      <c r="U658" s="66"/>
      <c r="V658" s="65"/>
      <c r="W658" s="66"/>
      <c r="X658" s="67"/>
      <c r="Y658" s="66"/>
      <c r="Z658" s="67"/>
      <c r="AA658" s="68"/>
      <c r="AB658" s="67"/>
      <c r="AC658" s="68"/>
    </row>
    <row r="659" spans="19:29">
      <c r="S659" s="385"/>
      <c r="T659" s="65"/>
      <c r="U659" s="66"/>
      <c r="V659" s="65"/>
      <c r="W659" s="66"/>
      <c r="X659" s="67"/>
      <c r="Y659" s="66"/>
      <c r="Z659" s="67"/>
      <c r="AA659" s="68"/>
      <c r="AB659" s="67"/>
      <c r="AC659" s="68"/>
    </row>
    <row r="660" spans="19:29">
      <c r="S660" s="385"/>
      <c r="T660" s="65"/>
      <c r="U660" s="66"/>
      <c r="V660" s="65"/>
      <c r="W660" s="66"/>
      <c r="X660" s="67"/>
      <c r="Y660" s="66"/>
      <c r="Z660" s="67"/>
      <c r="AA660" s="68"/>
      <c r="AB660" s="67"/>
      <c r="AC660" s="68"/>
    </row>
    <row r="661" spans="19:29">
      <c r="S661" s="385"/>
      <c r="T661" s="65"/>
      <c r="U661" s="66"/>
      <c r="V661" s="65"/>
      <c r="W661" s="66"/>
      <c r="X661" s="67"/>
      <c r="Y661" s="66"/>
      <c r="Z661" s="67"/>
      <c r="AA661" s="68"/>
      <c r="AB661" s="67"/>
      <c r="AC661" s="68"/>
    </row>
    <row r="662" spans="19:29">
      <c r="S662" s="385"/>
      <c r="T662" s="65"/>
      <c r="U662" s="66"/>
      <c r="V662" s="65"/>
      <c r="W662" s="66"/>
      <c r="X662" s="67"/>
      <c r="Y662" s="66"/>
      <c r="Z662" s="67"/>
      <c r="AA662" s="68"/>
      <c r="AB662" s="67"/>
      <c r="AC662" s="68"/>
    </row>
    <row r="663" spans="19:29">
      <c r="S663" s="385"/>
      <c r="T663" s="65"/>
      <c r="U663" s="66"/>
      <c r="V663" s="65"/>
      <c r="W663" s="66"/>
      <c r="X663" s="67"/>
      <c r="Y663" s="66"/>
      <c r="Z663" s="67"/>
      <c r="AA663" s="68"/>
      <c r="AB663" s="67"/>
      <c r="AC663" s="68"/>
    </row>
    <row r="664" spans="19:29">
      <c r="S664" s="385"/>
      <c r="T664" s="65"/>
      <c r="U664" s="66"/>
      <c r="V664" s="65"/>
      <c r="W664" s="66"/>
      <c r="X664" s="67"/>
      <c r="Y664" s="66"/>
      <c r="Z664" s="67"/>
      <c r="AA664" s="68"/>
      <c r="AB664" s="67"/>
      <c r="AC664" s="68"/>
    </row>
    <row r="665" spans="19:29">
      <c r="S665" s="385"/>
      <c r="T665" s="65"/>
      <c r="U665" s="66"/>
      <c r="V665" s="65"/>
      <c r="W665" s="66"/>
      <c r="X665" s="67"/>
      <c r="Y665" s="66"/>
      <c r="Z665" s="67"/>
      <c r="AA665" s="68"/>
      <c r="AB665" s="67"/>
      <c r="AC665" s="68"/>
    </row>
    <row r="666" spans="19:29">
      <c r="S666" s="385"/>
      <c r="T666" s="65"/>
      <c r="U666" s="66"/>
      <c r="V666" s="65"/>
      <c r="W666" s="66"/>
      <c r="X666" s="67"/>
      <c r="Y666" s="66"/>
      <c r="Z666" s="67"/>
      <c r="AA666" s="68"/>
      <c r="AB666" s="67"/>
      <c r="AC666" s="68"/>
    </row>
    <row r="667" spans="19:29">
      <c r="S667" s="385"/>
      <c r="T667" s="65"/>
      <c r="U667" s="66"/>
      <c r="V667" s="65"/>
      <c r="W667" s="66"/>
      <c r="X667" s="67"/>
      <c r="Y667" s="66"/>
      <c r="Z667" s="67"/>
      <c r="AA667" s="68"/>
      <c r="AB667" s="67"/>
      <c r="AC667" s="68"/>
    </row>
    <row r="668" spans="19:29">
      <c r="S668" s="385"/>
      <c r="T668" s="65"/>
      <c r="U668" s="66"/>
      <c r="V668" s="65"/>
      <c r="W668" s="66"/>
      <c r="X668" s="67"/>
      <c r="Y668" s="66"/>
      <c r="Z668" s="67"/>
      <c r="AA668" s="68"/>
      <c r="AB668" s="67"/>
      <c r="AC668" s="68"/>
    </row>
    <row r="669" spans="19:29">
      <c r="S669" s="385"/>
      <c r="T669" s="65"/>
      <c r="U669" s="66"/>
      <c r="V669" s="65"/>
      <c r="W669" s="66"/>
      <c r="X669" s="67"/>
      <c r="Y669" s="66"/>
      <c r="Z669" s="67"/>
      <c r="AA669" s="68"/>
      <c r="AB669" s="67"/>
      <c r="AC669" s="68"/>
    </row>
    <row r="670" spans="19:29">
      <c r="S670" s="385"/>
      <c r="T670" s="65"/>
      <c r="U670" s="66"/>
      <c r="V670" s="65"/>
      <c r="W670" s="66"/>
      <c r="X670" s="67"/>
      <c r="Y670" s="66"/>
      <c r="Z670" s="67"/>
      <c r="AA670" s="68"/>
      <c r="AB670" s="67"/>
      <c r="AC670" s="68"/>
    </row>
    <row r="671" spans="19:29">
      <c r="S671" s="385"/>
      <c r="T671" s="65"/>
      <c r="U671" s="66"/>
      <c r="V671" s="65"/>
      <c r="W671" s="66"/>
      <c r="X671" s="67"/>
      <c r="Y671" s="66"/>
      <c r="Z671" s="67"/>
      <c r="AB671" s="67"/>
    </row>
    <row r="672" spans="19:29">
      <c r="S672" s="385"/>
      <c r="T672" s="65"/>
      <c r="U672" s="66"/>
      <c r="V672" s="65"/>
      <c r="W672" s="66"/>
      <c r="X672" s="67"/>
      <c r="Y672" s="66"/>
      <c r="Z672" s="67"/>
      <c r="AA672" s="68"/>
      <c r="AB672" s="67"/>
      <c r="AC672" s="68"/>
    </row>
    <row r="673" spans="19:29">
      <c r="S673" s="385"/>
      <c r="T673" s="65"/>
      <c r="U673" s="66"/>
      <c r="V673" s="65"/>
      <c r="W673" s="66"/>
      <c r="X673" s="67"/>
      <c r="Y673" s="66"/>
      <c r="Z673" s="67"/>
      <c r="AA673" s="68"/>
      <c r="AB673" s="67"/>
      <c r="AC673" s="68"/>
    </row>
    <row r="674" spans="19:29">
      <c r="S674" s="385"/>
      <c r="T674" s="65"/>
      <c r="U674" s="66"/>
      <c r="V674" s="65"/>
      <c r="W674" s="66"/>
      <c r="X674" s="67"/>
      <c r="Y674" s="66"/>
      <c r="Z674" s="67"/>
      <c r="AA674" s="68"/>
      <c r="AB674" s="67"/>
      <c r="AC674" s="68"/>
    </row>
    <row r="675" spans="19:29">
      <c r="S675" s="385"/>
      <c r="T675" s="65"/>
      <c r="U675" s="66"/>
      <c r="V675" s="65"/>
      <c r="W675" s="66"/>
      <c r="X675" s="67"/>
      <c r="Y675" s="66"/>
      <c r="Z675" s="67"/>
      <c r="AA675" s="68"/>
      <c r="AB675" s="67"/>
      <c r="AC675" s="68"/>
    </row>
    <row r="676" spans="19:29">
      <c r="S676" s="385"/>
      <c r="T676" s="65"/>
      <c r="U676" s="66"/>
      <c r="V676" s="65"/>
      <c r="W676" s="66"/>
      <c r="X676" s="67"/>
      <c r="Y676" s="66"/>
      <c r="Z676" s="67"/>
      <c r="AA676" s="68"/>
      <c r="AB676" s="67"/>
      <c r="AC676" s="68"/>
    </row>
    <row r="677" spans="19:29">
      <c r="S677" s="385"/>
      <c r="T677" s="65"/>
      <c r="U677" s="66"/>
      <c r="V677" s="65"/>
      <c r="W677" s="66"/>
      <c r="X677" s="67"/>
      <c r="Y677" s="66"/>
      <c r="Z677" s="67"/>
      <c r="AA677" s="68"/>
      <c r="AB677" s="67"/>
      <c r="AC677" s="68"/>
    </row>
    <row r="678" spans="19:29">
      <c r="S678" s="385"/>
      <c r="T678" s="65"/>
      <c r="U678" s="66"/>
      <c r="V678" s="65"/>
      <c r="W678" s="66"/>
      <c r="X678" s="67"/>
      <c r="Y678" s="66"/>
      <c r="Z678" s="67"/>
      <c r="AA678" s="68"/>
      <c r="AB678" s="67"/>
      <c r="AC678" s="68"/>
    </row>
    <row r="679" spans="19:29">
      <c r="S679" s="385"/>
      <c r="T679" s="65"/>
      <c r="U679" s="66"/>
      <c r="V679" s="65"/>
      <c r="W679" s="66"/>
      <c r="X679" s="67"/>
      <c r="Y679" s="66"/>
      <c r="Z679" s="67"/>
      <c r="AA679" s="68"/>
      <c r="AB679" s="67"/>
      <c r="AC679" s="68"/>
    </row>
    <row r="680" spans="19:29">
      <c r="S680" s="385"/>
      <c r="T680" s="65"/>
      <c r="U680" s="66"/>
      <c r="V680" s="65"/>
      <c r="W680" s="66"/>
      <c r="X680" s="67"/>
      <c r="Y680" s="66"/>
      <c r="Z680" s="67"/>
      <c r="AA680" s="68"/>
      <c r="AB680" s="67"/>
      <c r="AC680" s="68"/>
    </row>
    <row r="681" spans="19:29">
      <c r="S681" s="385"/>
      <c r="T681" s="65"/>
      <c r="U681" s="66"/>
      <c r="V681" s="65"/>
      <c r="W681" s="66"/>
      <c r="X681" s="67"/>
      <c r="Y681" s="66"/>
      <c r="Z681" s="67"/>
      <c r="AA681" s="68"/>
      <c r="AB681" s="67"/>
      <c r="AC681" s="68"/>
    </row>
    <row r="682" spans="19:29">
      <c r="S682" s="385"/>
      <c r="T682" s="65"/>
      <c r="U682" s="66"/>
      <c r="V682" s="65"/>
      <c r="W682" s="66"/>
      <c r="X682" s="67"/>
      <c r="Y682" s="66"/>
      <c r="Z682" s="67"/>
      <c r="AA682" s="68"/>
      <c r="AB682" s="67"/>
      <c r="AC682" s="68"/>
    </row>
    <row r="683" spans="19:29">
      <c r="S683" s="385"/>
      <c r="T683" s="65"/>
      <c r="U683" s="66"/>
      <c r="V683" s="65"/>
      <c r="W683" s="66"/>
      <c r="X683" s="67"/>
      <c r="Y683" s="66"/>
      <c r="Z683" s="67"/>
      <c r="AA683" s="68"/>
      <c r="AB683" s="67"/>
      <c r="AC683" s="68"/>
    </row>
    <row r="684" spans="19:29">
      <c r="S684" s="385"/>
      <c r="T684" s="65"/>
      <c r="U684" s="66"/>
      <c r="V684" s="65"/>
      <c r="W684" s="66"/>
      <c r="X684" s="67"/>
      <c r="Y684" s="66"/>
      <c r="Z684" s="67"/>
      <c r="AA684" s="68"/>
      <c r="AB684" s="67"/>
      <c r="AC684" s="68"/>
    </row>
    <row r="685" spans="19:29">
      <c r="S685" s="385"/>
      <c r="T685" s="65"/>
      <c r="U685" s="66"/>
      <c r="V685" s="65"/>
      <c r="W685" s="66"/>
      <c r="X685" s="67"/>
      <c r="Y685" s="66"/>
      <c r="Z685" s="67"/>
      <c r="AA685" s="68"/>
      <c r="AB685" s="67"/>
      <c r="AC685" s="68"/>
    </row>
    <row r="686" spans="19:29">
      <c r="S686" s="385"/>
      <c r="T686" s="65"/>
      <c r="U686" s="66"/>
      <c r="V686" s="65"/>
      <c r="W686" s="66"/>
      <c r="X686" s="67"/>
      <c r="Y686" s="66"/>
      <c r="Z686" s="67"/>
      <c r="AA686" s="68"/>
      <c r="AB686" s="67"/>
      <c r="AC686" s="68"/>
    </row>
    <row r="687" spans="19:29">
      <c r="S687" s="385"/>
      <c r="T687" s="65"/>
      <c r="U687" s="66"/>
      <c r="V687" s="65"/>
      <c r="W687" s="66"/>
      <c r="X687" s="67"/>
      <c r="Y687" s="66"/>
      <c r="Z687" s="67"/>
      <c r="AA687" s="68"/>
      <c r="AB687" s="67"/>
      <c r="AC687" s="68"/>
    </row>
    <row r="688" spans="19:29">
      <c r="S688" s="385"/>
      <c r="T688" s="65"/>
      <c r="U688" s="66"/>
      <c r="V688" s="65"/>
      <c r="W688" s="66"/>
      <c r="X688" s="67"/>
      <c r="Y688" s="66"/>
      <c r="Z688" s="67"/>
      <c r="AB688" s="67"/>
    </row>
    <row r="689" spans="19:29">
      <c r="S689" s="385"/>
      <c r="T689" s="65"/>
      <c r="U689" s="66"/>
      <c r="V689" s="65"/>
      <c r="W689" s="66"/>
      <c r="X689" s="67"/>
      <c r="Y689" s="66"/>
      <c r="Z689" s="67"/>
      <c r="AA689" s="68"/>
      <c r="AB689" s="67"/>
      <c r="AC689" s="68"/>
    </row>
    <row r="690" spans="19:29">
      <c r="S690" s="385"/>
      <c r="T690" s="65"/>
      <c r="U690" s="66"/>
      <c r="V690" s="65"/>
      <c r="W690" s="66"/>
      <c r="X690" s="67"/>
      <c r="Y690" s="66"/>
      <c r="Z690" s="67"/>
      <c r="AA690" s="68"/>
      <c r="AB690" s="67"/>
      <c r="AC690" s="68"/>
    </row>
    <row r="691" spans="19:29">
      <c r="S691" s="385"/>
      <c r="T691" s="65"/>
      <c r="U691" s="66"/>
      <c r="V691" s="65"/>
      <c r="W691" s="66"/>
      <c r="X691" s="67"/>
      <c r="Y691" s="66"/>
      <c r="Z691" s="67"/>
      <c r="AA691" s="68"/>
      <c r="AB691" s="67"/>
      <c r="AC691" s="68"/>
    </row>
    <row r="692" spans="19:29">
      <c r="S692" s="385"/>
      <c r="T692" s="65"/>
      <c r="U692" s="66"/>
      <c r="V692" s="65"/>
      <c r="W692" s="66"/>
      <c r="X692" s="67"/>
      <c r="Y692" s="66"/>
      <c r="Z692" s="67"/>
      <c r="AA692" s="68"/>
      <c r="AB692" s="67"/>
      <c r="AC692" s="68"/>
    </row>
    <row r="693" spans="19:29">
      <c r="S693" s="385"/>
      <c r="T693" s="65"/>
      <c r="U693" s="66"/>
      <c r="V693" s="65"/>
      <c r="W693" s="66"/>
      <c r="X693" s="67"/>
      <c r="Y693" s="66"/>
      <c r="Z693" s="67"/>
      <c r="AA693" s="68"/>
      <c r="AB693" s="67"/>
      <c r="AC693" s="68"/>
    </row>
    <row r="694" spans="19:29">
      <c r="S694" s="385"/>
      <c r="T694" s="65"/>
      <c r="U694" s="66"/>
      <c r="V694" s="65"/>
      <c r="W694" s="66"/>
      <c r="X694" s="67"/>
      <c r="Y694" s="66"/>
      <c r="Z694" s="67"/>
      <c r="AA694" s="68"/>
      <c r="AB694" s="67"/>
      <c r="AC694" s="68"/>
    </row>
    <row r="695" spans="19:29">
      <c r="S695" s="385"/>
      <c r="T695" s="65"/>
      <c r="U695" s="66"/>
      <c r="V695" s="65"/>
      <c r="W695" s="66"/>
      <c r="X695" s="67"/>
      <c r="Y695" s="66"/>
      <c r="Z695" s="67"/>
      <c r="AA695" s="68"/>
      <c r="AB695" s="67"/>
      <c r="AC695" s="68"/>
    </row>
    <row r="696" spans="19:29">
      <c r="S696" s="385"/>
      <c r="T696" s="65"/>
      <c r="U696" s="66"/>
      <c r="V696" s="65"/>
      <c r="W696" s="66"/>
      <c r="X696" s="67"/>
      <c r="Y696" s="66"/>
      <c r="Z696" s="67"/>
      <c r="AA696" s="68"/>
      <c r="AB696" s="67"/>
      <c r="AC696" s="68"/>
    </row>
    <row r="697" spans="19:29">
      <c r="S697" s="385"/>
      <c r="T697" s="65"/>
      <c r="U697" s="66"/>
      <c r="V697" s="65"/>
      <c r="W697" s="66"/>
      <c r="X697" s="67"/>
      <c r="Y697" s="66"/>
      <c r="Z697" s="67"/>
      <c r="AA697" s="68"/>
      <c r="AB697" s="67"/>
      <c r="AC697" s="68"/>
    </row>
    <row r="698" spans="19:29">
      <c r="S698" s="385"/>
      <c r="T698" s="65"/>
      <c r="U698" s="66"/>
      <c r="V698" s="65"/>
      <c r="W698" s="66"/>
      <c r="X698" s="67"/>
      <c r="Y698" s="66"/>
      <c r="Z698" s="67"/>
      <c r="AA698" s="68"/>
      <c r="AB698" s="67"/>
      <c r="AC698" s="68"/>
    </row>
    <row r="699" spans="19:29">
      <c r="S699" s="385"/>
      <c r="T699" s="65"/>
      <c r="U699" s="66"/>
      <c r="V699" s="65"/>
      <c r="W699" s="66"/>
      <c r="X699" s="67"/>
      <c r="Y699" s="66"/>
      <c r="Z699" s="67"/>
      <c r="AA699" s="68"/>
      <c r="AB699" s="67"/>
      <c r="AC699" s="68"/>
    </row>
    <row r="700" spans="19:29">
      <c r="S700" s="385"/>
      <c r="T700" s="65"/>
      <c r="U700" s="66"/>
      <c r="V700" s="65"/>
      <c r="W700" s="66"/>
      <c r="X700" s="67"/>
      <c r="Y700" s="66"/>
      <c r="Z700" s="67"/>
      <c r="AA700" s="68"/>
      <c r="AB700" s="67"/>
      <c r="AC700" s="68"/>
    </row>
    <row r="701" spans="19:29">
      <c r="S701" s="385"/>
      <c r="T701" s="65"/>
      <c r="U701" s="66"/>
      <c r="V701" s="65"/>
      <c r="W701" s="66"/>
      <c r="X701" s="67"/>
      <c r="Y701" s="66"/>
      <c r="Z701" s="67"/>
      <c r="AA701" s="68"/>
      <c r="AB701" s="67"/>
      <c r="AC701" s="68"/>
    </row>
    <row r="702" spans="19:29">
      <c r="S702" s="385"/>
      <c r="T702" s="65"/>
      <c r="U702" s="66"/>
      <c r="V702" s="65"/>
      <c r="W702" s="66"/>
      <c r="X702" s="67"/>
      <c r="Y702" s="66"/>
      <c r="Z702" s="67"/>
      <c r="AA702" s="68"/>
      <c r="AB702" s="67"/>
      <c r="AC702" s="68"/>
    </row>
    <row r="703" spans="19:29">
      <c r="S703" s="385"/>
      <c r="T703" s="65"/>
      <c r="U703" s="66"/>
      <c r="V703" s="65"/>
      <c r="W703" s="66"/>
      <c r="X703" s="67"/>
      <c r="Y703" s="66"/>
      <c r="Z703" s="67"/>
      <c r="AA703" s="68"/>
      <c r="AB703" s="67"/>
      <c r="AC703" s="68"/>
    </row>
    <row r="704" spans="19:29">
      <c r="S704" s="385"/>
      <c r="T704" s="65"/>
      <c r="U704" s="66"/>
      <c r="V704" s="65"/>
      <c r="W704" s="66"/>
      <c r="X704" s="67"/>
      <c r="Y704" s="66"/>
      <c r="Z704" s="67"/>
      <c r="AA704" s="68"/>
      <c r="AB704" s="67"/>
      <c r="AC704" s="68"/>
    </row>
    <row r="705" spans="19:29">
      <c r="S705" s="385"/>
      <c r="T705" s="65"/>
      <c r="U705" s="66"/>
      <c r="V705" s="65"/>
      <c r="W705" s="66"/>
      <c r="X705" s="67"/>
      <c r="Y705" s="66"/>
      <c r="Z705" s="67"/>
      <c r="AB705" s="67"/>
    </row>
    <row r="706" spans="19:29">
      <c r="S706" s="385"/>
      <c r="T706" s="65"/>
      <c r="U706" s="66"/>
      <c r="V706" s="65"/>
      <c r="W706" s="66"/>
      <c r="X706" s="67"/>
      <c r="Y706" s="66"/>
      <c r="Z706" s="67"/>
      <c r="AA706" s="68"/>
      <c r="AB706" s="67"/>
      <c r="AC706" s="68"/>
    </row>
    <row r="707" spans="19:29">
      <c r="S707" s="385"/>
      <c r="T707" s="65"/>
      <c r="U707" s="66"/>
      <c r="V707" s="65"/>
      <c r="W707" s="66"/>
      <c r="X707" s="67"/>
      <c r="Y707" s="66"/>
      <c r="Z707" s="67"/>
      <c r="AA707" s="68"/>
      <c r="AB707" s="67"/>
      <c r="AC707" s="68"/>
    </row>
    <row r="708" spans="19:29">
      <c r="S708" s="385"/>
      <c r="T708" s="65"/>
      <c r="U708" s="66"/>
      <c r="V708" s="65"/>
      <c r="W708" s="66"/>
      <c r="X708" s="67"/>
      <c r="Y708" s="66"/>
      <c r="Z708" s="67"/>
      <c r="AA708" s="68"/>
      <c r="AB708" s="67"/>
      <c r="AC708" s="68"/>
    </row>
    <row r="709" spans="19:29">
      <c r="S709" s="385"/>
      <c r="T709" s="65"/>
      <c r="U709" s="66"/>
      <c r="V709" s="65"/>
      <c r="W709" s="66"/>
      <c r="X709" s="67"/>
      <c r="Y709" s="66"/>
      <c r="Z709" s="67"/>
      <c r="AA709" s="68"/>
      <c r="AB709" s="67"/>
      <c r="AC709" s="68"/>
    </row>
    <row r="710" spans="19:29">
      <c r="S710" s="385"/>
      <c r="T710" s="65"/>
      <c r="U710" s="66"/>
      <c r="V710" s="65"/>
      <c r="W710" s="66"/>
      <c r="X710" s="67"/>
      <c r="Y710" s="66"/>
      <c r="Z710" s="67"/>
      <c r="AA710" s="68"/>
      <c r="AB710" s="67"/>
      <c r="AC710" s="68"/>
    </row>
    <row r="711" spans="19:29">
      <c r="S711" s="385"/>
      <c r="T711" s="65"/>
      <c r="U711" s="66"/>
      <c r="V711" s="65"/>
      <c r="W711" s="66"/>
      <c r="X711" s="67"/>
      <c r="Y711" s="66"/>
      <c r="Z711" s="67"/>
      <c r="AA711" s="68"/>
      <c r="AB711" s="67"/>
      <c r="AC711" s="68"/>
    </row>
    <row r="712" spans="19:29">
      <c r="S712" s="385"/>
      <c r="T712" s="65"/>
      <c r="U712" s="66"/>
      <c r="V712" s="65"/>
      <c r="W712" s="66"/>
      <c r="X712" s="67"/>
      <c r="Y712" s="66"/>
      <c r="Z712" s="67"/>
      <c r="AA712" s="68"/>
      <c r="AB712" s="67"/>
      <c r="AC712" s="68"/>
    </row>
    <row r="713" spans="19:29">
      <c r="S713" s="385"/>
      <c r="T713" s="65"/>
      <c r="U713" s="66"/>
      <c r="V713" s="65"/>
      <c r="W713" s="66"/>
      <c r="X713" s="67"/>
      <c r="Y713" s="66"/>
      <c r="Z713" s="67"/>
      <c r="AA713" s="68"/>
      <c r="AB713" s="67"/>
      <c r="AC713" s="68"/>
    </row>
    <row r="714" spans="19:29">
      <c r="S714" s="385"/>
      <c r="T714" s="65"/>
      <c r="U714" s="66"/>
      <c r="V714" s="65"/>
      <c r="W714" s="66"/>
      <c r="X714" s="67"/>
      <c r="Y714" s="66"/>
      <c r="Z714" s="67"/>
      <c r="AA714" s="68"/>
      <c r="AB714" s="67"/>
      <c r="AC714" s="68"/>
    </row>
    <row r="715" spans="19:29">
      <c r="S715" s="385"/>
      <c r="T715" s="65"/>
      <c r="U715" s="66"/>
      <c r="V715" s="65"/>
      <c r="W715" s="66"/>
      <c r="X715" s="67"/>
      <c r="Y715" s="66"/>
      <c r="Z715" s="67"/>
      <c r="AA715" s="68"/>
      <c r="AB715" s="67"/>
      <c r="AC715" s="68"/>
    </row>
    <row r="716" spans="19:29">
      <c r="S716" s="385"/>
      <c r="T716" s="65"/>
      <c r="U716" s="66"/>
      <c r="V716" s="65"/>
      <c r="W716" s="66"/>
      <c r="X716" s="67"/>
      <c r="Y716" s="66"/>
      <c r="Z716" s="67"/>
      <c r="AA716" s="68"/>
      <c r="AB716" s="67"/>
      <c r="AC716" s="68"/>
    </row>
    <row r="717" spans="19:29">
      <c r="S717" s="385"/>
      <c r="T717" s="65"/>
      <c r="U717" s="66"/>
      <c r="V717" s="65"/>
      <c r="W717" s="66"/>
      <c r="X717" s="67"/>
      <c r="Y717" s="66"/>
      <c r="Z717" s="67"/>
      <c r="AA717" s="68"/>
      <c r="AB717" s="67"/>
      <c r="AC717" s="68"/>
    </row>
    <row r="718" spans="19:29">
      <c r="S718" s="385"/>
      <c r="T718" s="65"/>
      <c r="U718" s="66"/>
      <c r="V718" s="65"/>
      <c r="W718" s="66"/>
      <c r="X718" s="67"/>
      <c r="Y718" s="66"/>
      <c r="Z718" s="67"/>
      <c r="AA718" s="68"/>
      <c r="AB718" s="67"/>
      <c r="AC718" s="68"/>
    </row>
    <row r="719" spans="19:29">
      <c r="S719" s="385"/>
      <c r="T719" s="65"/>
      <c r="U719" s="66"/>
      <c r="V719" s="65"/>
      <c r="W719" s="66"/>
      <c r="X719" s="67"/>
      <c r="Y719" s="66"/>
      <c r="Z719" s="67"/>
      <c r="AA719" s="68"/>
      <c r="AB719" s="67"/>
      <c r="AC719" s="68"/>
    </row>
    <row r="720" spans="19:29">
      <c r="S720" s="385"/>
      <c r="T720" s="65"/>
      <c r="U720" s="66"/>
      <c r="V720" s="65"/>
      <c r="W720" s="66"/>
      <c r="X720" s="67"/>
      <c r="Y720" s="66"/>
      <c r="Z720" s="67"/>
      <c r="AA720" s="68"/>
      <c r="AB720" s="67"/>
      <c r="AC720" s="68"/>
    </row>
    <row r="721" spans="19:29">
      <c r="S721" s="385"/>
      <c r="T721" s="65"/>
      <c r="U721" s="66"/>
      <c r="V721" s="65"/>
      <c r="W721" s="66"/>
      <c r="X721" s="67"/>
      <c r="Y721" s="66"/>
      <c r="Z721" s="67"/>
      <c r="AA721" s="68"/>
      <c r="AB721" s="67"/>
      <c r="AC721" s="68"/>
    </row>
    <row r="722" spans="19:29">
      <c r="S722" s="385"/>
      <c r="T722" s="65"/>
      <c r="U722" s="66"/>
      <c r="V722" s="65"/>
      <c r="W722" s="66"/>
      <c r="X722" s="67"/>
      <c r="Y722" s="66"/>
      <c r="Z722" s="67"/>
      <c r="AB722" s="67"/>
    </row>
    <row r="723" spans="19:29">
      <c r="S723" s="385"/>
      <c r="T723" s="65"/>
      <c r="U723" s="66"/>
      <c r="V723" s="65"/>
      <c r="W723" s="66"/>
      <c r="X723" s="67"/>
      <c r="Y723" s="66"/>
      <c r="Z723" s="67"/>
      <c r="AA723" s="68"/>
      <c r="AB723" s="67"/>
      <c r="AC723" s="68"/>
    </row>
    <row r="724" spans="19:29">
      <c r="S724" s="385"/>
      <c r="T724" s="65"/>
      <c r="U724" s="66"/>
      <c r="V724" s="65"/>
      <c r="W724" s="66"/>
      <c r="X724" s="67"/>
      <c r="Y724" s="66"/>
      <c r="Z724" s="67"/>
      <c r="AA724" s="68"/>
      <c r="AB724" s="67"/>
      <c r="AC724" s="68"/>
    </row>
    <row r="725" spans="19:29">
      <c r="S725" s="385"/>
      <c r="T725" s="65"/>
      <c r="U725" s="66"/>
      <c r="V725" s="65"/>
      <c r="W725" s="66"/>
      <c r="X725" s="67"/>
      <c r="Y725" s="66"/>
      <c r="Z725" s="67"/>
      <c r="AA725" s="68"/>
      <c r="AB725" s="67"/>
      <c r="AC725" s="68"/>
    </row>
    <row r="726" spans="19:29">
      <c r="S726" s="385"/>
      <c r="T726" s="65"/>
      <c r="U726" s="66"/>
      <c r="V726" s="65"/>
      <c r="W726" s="66"/>
      <c r="X726" s="67"/>
      <c r="Y726" s="66"/>
      <c r="Z726" s="67"/>
      <c r="AA726" s="68"/>
      <c r="AB726" s="67"/>
      <c r="AC726" s="68"/>
    </row>
    <row r="727" spans="19:29">
      <c r="S727" s="385"/>
      <c r="T727" s="65"/>
      <c r="U727" s="66"/>
      <c r="V727" s="65"/>
      <c r="W727" s="66"/>
      <c r="X727" s="67"/>
      <c r="Y727" s="66"/>
      <c r="Z727" s="67"/>
      <c r="AA727" s="68"/>
      <c r="AB727" s="67"/>
      <c r="AC727" s="68"/>
    </row>
    <row r="728" spans="19:29">
      <c r="S728" s="385"/>
      <c r="T728" s="65"/>
      <c r="U728" s="66"/>
      <c r="V728" s="65"/>
      <c r="W728" s="66"/>
      <c r="X728" s="67"/>
      <c r="Y728" s="66"/>
      <c r="Z728" s="67"/>
      <c r="AA728" s="68"/>
      <c r="AB728" s="67"/>
      <c r="AC728" s="68"/>
    </row>
    <row r="729" spans="19:29">
      <c r="S729" s="385"/>
      <c r="T729" s="65"/>
      <c r="U729" s="66"/>
      <c r="V729" s="65"/>
      <c r="W729" s="66"/>
      <c r="X729" s="67"/>
      <c r="Y729" s="66"/>
      <c r="Z729" s="67"/>
      <c r="AA729" s="68"/>
      <c r="AB729" s="67"/>
      <c r="AC729" s="68"/>
    </row>
    <row r="730" spans="19:29">
      <c r="S730" s="385"/>
      <c r="T730" s="65"/>
      <c r="U730" s="66"/>
      <c r="V730" s="65"/>
      <c r="W730" s="66"/>
      <c r="X730" s="67"/>
      <c r="Y730" s="66"/>
      <c r="Z730" s="67"/>
      <c r="AA730" s="68"/>
      <c r="AB730" s="67"/>
      <c r="AC730" s="68"/>
    </row>
    <row r="731" spans="19:29">
      <c r="S731" s="385"/>
      <c r="T731" s="65"/>
      <c r="U731" s="66"/>
      <c r="V731" s="65"/>
      <c r="W731" s="66"/>
      <c r="X731" s="67"/>
      <c r="Y731" s="66"/>
      <c r="Z731" s="67"/>
      <c r="AA731" s="68"/>
      <c r="AB731" s="67"/>
      <c r="AC731" s="68"/>
    </row>
    <row r="732" spans="19:29">
      <c r="S732" s="385"/>
      <c r="T732" s="65"/>
      <c r="U732" s="66"/>
      <c r="V732" s="65"/>
      <c r="W732" s="66"/>
      <c r="X732" s="67"/>
      <c r="Y732" s="66"/>
      <c r="Z732" s="67"/>
      <c r="AA732" s="68"/>
      <c r="AB732" s="67"/>
      <c r="AC732" s="68"/>
    </row>
    <row r="733" spans="19:29">
      <c r="S733" s="385"/>
      <c r="T733" s="65"/>
      <c r="U733" s="66"/>
      <c r="V733" s="65"/>
      <c r="W733" s="66"/>
      <c r="X733" s="67"/>
      <c r="Y733" s="66"/>
      <c r="Z733" s="67"/>
      <c r="AA733" s="68"/>
      <c r="AB733" s="67"/>
      <c r="AC733" s="68"/>
    </row>
    <row r="734" spans="19:29">
      <c r="S734" s="385"/>
      <c r="T734" s="65"/>
      <c r="U734" s="66"/>
      <c r="V734" s="65"/>
      <c r="W734" s="66"/>
      <c r="X734" s="67"/>
      <c r="Y734" s="66"/>
      <c r="Z734" s="67"/>
      <c r="AA734" s="68"/>
      <c r="AB734" s="67"/>
      <c r="AC734" s="68"/>
    </row>
    <row r="735" spans="19:29">
      <c r="S735" s="385"/>
      <c r="T735" s="65"/>
      <c r="U735" s="66"/>
      <c r="V735" s="65"/>
      <c r="W735" s="66"/>
      <c r="X735" s="67"/>
      <c r="Y735" s="66"/>
      <c r="Z735" s="67"/>
      <c r="AA735" s="68"/>
      <c r="AB735" s="67"/>
      <c r="AC735" s="68"/>
    </row>
    <row r="736" spans="19:29">
      <c r="S736" s="385"/>
      <c r="T736" s="65"/>
      <c r="U736" s="66"/>
      <c r="V736" s="65"/>
      <c r="W736" s="66"/>
      <c r="X736" s="67"/>
      <c r="Y736" s="66"/>
      <c r="Z736" s="67"/>
      <c r="AA736" s="68"/>
      <c r="AB736" s="67"/>
      <c r="AC736" s="68"/>
    </row>
    <row r="737" spans="19:29">
      <c r="S737" s="385"/>
      <c r="T737" s="65"/>
      <c r="U737" s="66"/>
      <c r="V737" s="65"/>
      <c r="W737" s="66"/>
      <c r="X737" s="67"/>
      <c r="Y737" s="66"/>
      <c r="Z737" s="67"/>
      <c r="AA737" s="68"/>
      <c r="AB737" s="67"/>
      <c r="AC737" s="68"/>
    </row>
    <row r="738" spans="19:29">
      <c r="S738" s="385"/>
      <c r="T738" s="65"/>
      <c r="U738" s="66"/>
      <c r="V738" s="65"/>
      <c r="W738" s="66"/>
      <c r="X738" s="67"/>
      <c r="Y738" s="66"/>
      <c r="Z738" s="67"/>
      <c r="AA738" s="68"/>
      <c r="AB738" s="67"/>
      <c r="AC738" s="68"/>
    </row>
    <row r="739" spans="19:29">
      <c r="S739" s="385"/>
      <c r="T739" s="65"/>
      <c r="U739" s="66"/>
      <c r="V739" s="65"/>
      <c r="W739" s="66"/>
      <c r="X739" s="67"/>
      <c r="Y739" s="66"/>
      <c r="Z739" s="67"/>
      <c r="AB739" s="67"/>
    </row>
    <row r="740" spans="19:29">
      <c r="S740" s="385"/>
      <c r="T740" s="65"/>
      <c r="U740" s="66"/>
      <c r="V740" s="65"/>
      <c r="W740" s="66"/>
      <c r="X740" s="67"/>
      <c r="Y740" s="66"/>
      <c r="Z740" s="67"/>
      <c r="AA740" s="68"/>
      <c r="AB740" s="67"/>
      <c r="AC740" s="68"/>
    </row>
    <row r="741" spans="19:29">
      <c r="S741" s="385"/>
      <c r="T741" s="65"/>
      <c r="U741" s="66"/>
      <c r="V741" s="65"/>
      <c r="W741" s="66"/>
      <c r="X741" s="67"/>
      <c r="Y741" s="66"/>
      <c r="Z741" s="67"/>
      <c r="AA741" s="68"/>
      <c r="AB741" s="67"/>
      <c r="AC741" s="68"/>
    </row>
    <row r="742" spans="19:29">
      <c r="S742" s="385"/>
      <c r="T742" s="65"/>
      <c r="U742" s="66"/>
      <c r="V742" s="65"/>
      <c r="W742" s="66"/>
      <c r="X742" s="67"/>
      <c r="Y742" s="66"/>
      <c r="Z742" s="67"/>
      <c r="AA742" s="68"/>
      <c r="AB742" s="67"/>
      <c r="AC742" s="68"/>
    </row>
    <row r="743" spans="19:29">
      <c r="S743" s="385"/>
      <c r="T743" s="65"/>
      <c r="U743" s="66"/>
      <c r="V743" s="65"/>
      <c r="W743" s="66"/>
      <c r="X743" s="67"/>
      <c r="Y743" s="66"/>
      <c r="Z743" s="67"/>
      <c r="AA743" s="68"/>
      <c r="AB743" s="67"/>
      <c r="AC743" s="68"/>
    </row>
    <row r="744" spans="19:29">
      <c r="S744" s="385"/>
      <c r="T744" s="65"/>
      <c r="U744" s="66"/>
      <c r="V744" s="65"/>
      <c r="W744" s="66"/>
      <c r="X744" s="67"/>
      <c r="Y744" s="66"/>
      <c r="Z744" s="67"/>
      <c r="AA744" s="68"/>
      <c r="AB744" s="67"/>
      <c r="AC744" s="68"/>
    </row>
    <row r="745" spans="19:29">
      <c r="S745" s="385"/>
      <c r="T745" s="65"/>
      <c r="U745" s="66"/>
      <c r="V745" s="65"/>
      <c r="W745" s="66"/>
      <c r="X745" s="67"/>
      <c r="Y745" s="66"/>
      <c r="Z745" s="67"/>
      <c r="AA745" s="68"/>
      <c r="AB745" s="67"/>
      <c r="AC745" s="68"/>
    </row>
    <row r="746" spans="19:29">
      <c r="S746" s="385"/>
      <c r="T746" s="65"/>
      <c r="U746" s="66"/>
      <c r="V746" s="65"/>
      <c r="W746" s="66"/>
      <c r="X746" s="67"/>
      <c r="Y746" s="66"/>
      <c r="Z746" s="67"/>
      <c r="AA746" s="68"/>
      <c r="AB746" s="67"/>
      <c r="AC746" s="68"/>
    </row>
    <row r="747" spans="19:29">
      <c r="S747" s="385"/>
      <c r="T747" s="65"/>
      <c r="U747" s="66"/>
      <c r="V747" s="65"/>
      <c r="W747" s="66"/>
      <c r="X747" s="67"/>
      <c r="Y747" s="66"/>
      <c r="Z747" s="67"/>
      <c r="AA747" s="68"/>
      <c r="AB747" s="67"/>
      <c r="AC747" s="68"/>
    </row>
    <row r="748" spans="19:29">
      <c r="S748" s="385"/>
      <c r="T748" s="65"/>
      <c r="U748" s="66"/>
      <c r="V748" s="65"/>
      <c r="W748" s="66"/>
      <c r="X748" s="67"/>
      <c r="Y748" s="66"/>
      <c r="Z748" s="67"/>
      <c r="AA748" s="68"/>
      <c r="AB748" s="67"/>
      <c r="AC748" s="68"/>
    </row>
    <row r="749" spans="19:29">
      <c r="S749" s="385"/>
      <c r="T749" s="65"/>
      <c r="U749" s="66"/>
      <c r="V749" s="65"/>
      <c r="W749" s="66"/>
      <c r="X749" s="67"/>
      <c r="Y749" s="66"/>
      <c r="Z749" s="67"/>
      <c r="AA749" s="68"/>
      <c r="AB749" s="67"/>
      <c r="AC749" s="68"/>
    </row>
    <row r="750" spans="19:29">
      <c r="S750" s="385"/>
      <c r="T750" s="65"/>
      <c r="U750" s="66"/>
      <c r="V750" s="65"/>
      <c r="W750" s="66"/>
      <c r="X750" s="67"/>
      <c r="Y750" s="66"/>
      <c r="Z750" s="67"/>
      <c r="AA750" s="68"/>
      <c r="AB750" s="67"/>
      <c r="AC750" s="68"/>
    </row>
    <row r="751" spans="19:29">
      <c r="S751" s="385"/>
      <c r="T751" s="65"/>
      <c r="U751" s="66"/>
      <c r="V751" s="65"/>
      <c r="W751" s="66"/>
      <c r="X751" s="67"/>
      <c r="Y751" s="66"/>
      <c r="Z751" s="67"/>
      <c r="AA751" s="68"/>
      <c r="AB751" s="67"/>
      <c r="AC751" s="68"/>
    </row>
    <row r="752" spans="19:29">
      <c r="S752" s="385"/>
      <c r="T752" s="65"/>
      <c r="U752" s="66"/>
      <c r="V752" s="65"/>
      <c r="W752" s="66"/>
      <c r="X752" s="67"/>
      <c r="Y752" s="66"/>
      <c r="Z752" s="67"/>
      <c r="AA752" s="68"/>
      <c r="AB752" s="67"/>
      <c r="AC752" s="68"/>
    </row>
    <row r="753" spans="19:29">
      <c r="S753" s="385"/>
      <c r="T753" s="65"/>
      <c r="U753" s="66"/>
      <c r="V753" s="65"/>
      <c r="W753" s="66"/>
      <c r="X753" s="67"/>
      <c r="Y753" s="66"/>
      <c r="Z753" s="67"/>
      <c r="AA753" s="68"/>
      <c r="AB753" s="67"/>
      <c r="AC753" s="68"/>
    </row>
    <row r="754" spans="19:29">
      <c r="S754" s="385"/>
      <c r="T754" s="65"/>
      <c r="U754" s="66"/>
      <c r="V754" s="65"/>
      <c r="W754" s="66"/>
      <c r="X754" s="67"/>
      <c r="Y754" s="66"/>
      <c r="Z754" s="67"/>
      <c r="AA754" s="68"/>
      <c r="AB754" s="67"/>
      <c r="AC754" s="68"/>
    </row>
    <row r="755" spans="19:29">
      <c r="S755" s="385"/>
      <c r="T755" s="65"/>
      <c r="U755" s="66"/>
      <c r="V755" s="65"/>
      <c r="W755" s="66"/>
      <c r="X755" s="67"/>
      <c r="Y755" s="66"/>
      <c r="Z755" s="67"/>
      <c r="AA755" s="68"/>
      <c r="AB755" s="67"/>
      <c r="AC755" s="68"/>
    </row>
    <row r="756" spans="19:29">
      <c r="S756" s="385"/>
      <c r="T756" s="65"/>
      <c r="U756" s="66"/>
      <c r="V756" s="65"/>
      <c r="W756" s="66"/>
      <c r="X756" s="67"/>
      <c r="Y756" s="66"/>
      <c r="Z756" s="67"/>
      <c r="AB756" s="67"/>
    </row>
    <row r="757" spans="19:29">
      <c r="S757" s="385"/>
      <c r="T757" s="65"/>
      <c r="U757" s="66"/>
      <c r="V757" s="65"/>
      <c r="W757" s="66"/>
      <c r="X757" s="67"/>
      <c r="Y757" s="66"/>
      <c r="Z757" s="67"/>
      <c r="AA757" s="68"/>
      <c r="AB757" s="67"/>
      <c r="AC757" s="68"/>
    </row>
    <row r="758" spans="19:29">
      <c r="S758" s="385"/>
      <c r="T758" s="65"/>
      <c r="U758" s="66"/>
      <c r="V758" s="65"/>
      <c r="W758" s="66"/>
      <c r="X758" s="67"/>
      <c r="Y758" s="66"/>
      <c r="Z758" s="67"/>
      <c r="AA758" s="68"/>
      <c r="AB758" s="67"/>
      <c r="AC758" s="68"/>
    </row>
    <row r="759" spans="19:29">
      <c r="S759" s="385"/>
      <c r="T759" s="65"/>
      <c r="U759" s="66"/>
      <c r="V759" s="65"/>
      <c r="W759" s="66"/>
      <c r="X759" s="67"/>
      <c r="Y759" s="66"/>
      <c r="Z759" s="67"/>
      <c r="AA759" s="68"/>
      <c r="AB759" s="67"/>
      <c r="AC759" s="68"/>
    </row>
    <row r="760" spans="19:29">
      <c r="S760" s="385"/>
      <c r="T760" s="65"/>
      <c r="U760" s="66"/>
      <c r="V760" s="65"/>
      <c r="W760" s="66"/>
      <c r="X760" s="67"/>
      <c r="Y760" s="66"/>
      <c r="Z760" s="67"/>
      <c r="AA760" s="68"/>
      <c r="AB760" s="67"/>
      <c r="AC760" s="68"/>
    </row>
    <row r="761" spans="19:29">
      <c r="S761" s="385"/>
      <c r="T761" s="65"/>
      <c r="U761" s="66"/>
      <c r="V761" s="65"/>
      <c r="W761" s="66"/>
      <c r="X761" s="67"/>
      <c r="Y761" s="66"/>
      <c r="Z761" s="67"/>
      <c r="AA761" s="68"/>
      <c r="AB761" s="67"/>
      <c r="AC761" s="68"/>
    </row>
    <row r="762" spans="19:29">
      <c r="S762" s="385"/>
      <c r="T762" s="65"/>
      <c r="U762" s="66"/>
      <c r="V762" s="65"/>
      <c r="W762" s="66"/>
      <c r="X762" s="67"/>
      <c r="Y762" s="66"/>
      <c r="Z762" s="67"/>
      <c r="AA762" s="68"/>
      <c r="AB762" s="67"/>
      <c r="AC762" s="68"/>
    </row>
    <row r="763" spans="19:29">
      <c r="S763" s="385"/>
      <c r="T763" s="65"/>
      <c r="U763" s="66"/>
      <c r="V763" s="65"/>
      <c r="W763" s="66"/>
      <c r="X763" s="67"/>
      <c r="Y763" s="66"/>
      <c r="Z763" s="67"/>
      <c r="AA763" s="68"/>
      <c r="AB763" s="67"/>
      <c r="AC763" s="68"/>
    </row>
    <row r="764" spans="19:29">
      <c r="S764" s="385"/>
      <c r="T764" s="65"/>
      <c r="U764" s="66"/>
      <c r="V764" s="65"/>
      <c r="W764" s="66"/>
      <c r="X764" s="67"/>
      <c r="Y764" s="66"/>
      <c r="Z764" s="67"/>
      <c r="AA764" s="68"/>
      <c r="AB764" s="67"/>
      <c r="AC764" s="68"/>
    </row>
    <row r="765" spans="19:29">
      <c r="S765" s="385"/>
      <c r="T765" s="65"/>
      <c r="U765" s="66"/>
      <c r="V765" s="65"/>
      <c r="W765" s="66"/>
      <c r="X765" s="67"/>
      <c r="Y765" s="66"/>
      <c r="Z765" s="67"/>
      <c r="AA765" s="68"/>
      <c r="AB765" s="67"/>
      <c r="AC765" s="68"/>
    </row>
    <row r="766" spans="19:29">
      <c r="S766" s="385"/>
      <c r="T766" s="65"/>
      <c r="U766" s="66"/>
      <c r="V766" s="65"/>
      <c r="W766" s="66"/>
      <c r="X766" s="67"/>
      <c r="Y766" s="66"/>
      <c r="Z766" s="67"/>
      <c r="AA766" s="68"/>
      <c r="AB766" s="67"/>
      <c r="AC766" s="68"/>
    </row>
    <row r="767" spans="19:29">
      <c r="S767" s="385"/>
      <c r="T767" s="65"/>
      <c r="U767" s="66"/>
      <c r="V767" s="65"/>
      <c r="W767" s="66"/>
      <c r="X767" s="67"/>
      <c r="Y767" s="66"/>
      <c r="Z767" s="67"/>
      <c r="AA767" s="68"/>
      <c r="AB767" s="67"/>
      <c r="AC767" s="68"/>
    </row>
    <row r="768" spans="19:29">
      <c r="S768" s="385"/>
      <c r="T768" s="65"/>
      <c r="U768" s="66"/>
      <c r="V768" s="65"/>
      <c r="W768" s="66"/>
      <c r="X768" s="67"/>
      <c r="Y768" s="66"/>
      <c r="Z768" s="67"/>
      <c r="AA768" s="68"/>
      <c r="AB768" s="67"/>
      <c r="AC768" s="68"/>
    </row>
    <row r="769" spans="19:29">
      <c r="S769" s="385"/>
      <c r="T769" s="65"/>
      <c r="U769" s="66"/>
      <c r="V769" s="65"/>
      <c r="W769" s="66"/>
      <c r="X769" s="67"/>
      <c r="Y769" s="66"/>
      <c r="Z769" s="67"/>
      <c r="AA769" s="68"/>
      <c r="AB769" s="67"/>
      <c r="AC769" s="68"/>
    </row>
    <row r="770" spans="19:29">
      <c r="S770" s="385"/>
      <c r="T770" s="65"/>
      <c r="U770" s="66"/>
      <c r="V770" s="65"/>
      <c r="W770" s="66"/>
      <c r="X770" s="67"/>
      <c r="Y770" s="66"/>
      <c r="Z770" s="67"/>
      <c r="AA770" s="68"/>
      <c r="AB770" s="67"/>
      <c r="AC770" s="68"/>
    </row>
    <row r="771" spans="19:29">
      <c r="S771" s="385"/>
      <c r="T771" s="65"/>
      <c r="U771" s="66"/>
      <c r="V771" s="65"/>
      <c r="W771" s="66"/>
      <c r="X771" s="67"/>
      <c r="Y771" s="66"/>
      <c r="Z771" s="67"/>
      <c r="AA771" s="68"/>
      <c r="AB771" s="67"/>
      <c r="AC771" s="68"/>
    </row>
    <row r="772" spans="19:29">
      <c r="S772" s="385"/>
      <c r="T772" s="65"/>
      <c r="U772" s="66"/>
      <c r="V772" s="65"/>
      <c r="W772" s="66"/>
      <c r="X772" s="67"/>
      <c r="Y772" s="66"/>
      <c r="Z772" s="67"/>
      <c r="AA772" s="68"/>
      <c r="AB772" s="67"/>
      <c r="AC772" s="68"/>
    </row>
    <row r="773" spans="19:29">
      <c r="S773" s="385"/>
      <c r="T773" s="65"/>
      <c r="U773" s="66"/>
      <c r="V773" s="65"/>
      <c r="W773" s="66"/>
      <c r="X773" s="67"/>
      <c r="Y773" s="66"/>
      <c r="Z773" s="67"/>
      <c r="AB773" s="67"/>
    </row>
    <row r="774" spans="19:29">
      <c r="S774" s="385"/>
      <c r="T774" s="65"/>
      <c r="U774" s="66"/>
      <c r="V774" s="65"/>
      <c r="W774" s="66"/>
      <c r="X774" s="67"/>
      <c r="Y774" s="66"/>
      <c r="Z774" s="67"/>
      <c r="AA774" s="68"/>
      <c r="AB774" s="67"/>
      <c r="AC774" s="68"/>
    </row>
    <row r="775" spans="19:29">
      <c r="S775" s="385"/>
      <c r="T775" s="65"/>
      <c r="U775" s="66"/>
      <c r="V775" s="65"/>
      <c r="W775" s="66"/>
      <c r="X775" s="67"/>
      <c r="Y775" s="66"/>
      <c r="Z775" s="67"/>
      <c r="AA775" s="68"/>
      <c r="AB775" s="67"/>
      <c r="AC775" s="68"/>
    </row>
    <row r="776" spans="19:29">
      <c r="S776" s="385"/>
      <c r="T776" s="65"/>
      <c r="U776" s="66"/>
      <c r="V776" s="65"/>
      <c r="W776" s="66"/>
      <c r="X776" s="67"/>
      <c r="Y776" s="66"/>
      <c r="Z776" s="67"/>
      <c r="AA776" s="68"/>
      <c r="AB776" s="67"/>
      <c r="AC776" s="68"/>
    </row>
    <row r="777" spans="19:29">
      <c r="S777" s="385"/>
      <c r="T777" s="65"/>
      <c r="U777" s="66"/>
      <c r="V777" s="65"/>
      <c r="W777" s="66"/>
      <c r="X777" s="67"/>
      <c r="Y777" s="66"/>
      <c r="Z777" s="67"/>
      <c r="AA777" s="68"/>
      <c r="AB777" s="67"/>
      <c r="AC777" s="68"/>
    </row>
    <row r="778" spans="19:29">
      <c r="S778" s="385"/>
      <c r="T778" s="65"/>
      <c r="U778" s="66"/>
      <c r="V778" s="65"/>
      <c r="W778" s="66"/>
      <c r="X778" s="67"/>
      <c r="Y778" s="66"/>
      <c r="Z778" s="67"/>
      <c r="AA778" s="68"/>
      <c r="AB778" s="67"/>
      <c r="AC778" s="68"/>
    </row>
    <row r="779" spans="19:29">
      <c r="S779" s="385"/>
      <c r="T779" s="65"/>
      <c r="U779" s="66"/>
      <c r="V779" s="65"/>
      <c r="W779" s="66"/>
      <c r="X779" s="67"/>
      <c r="Y779" s="66"/>
      <c r="Z779" s="67"/>
      <c r="AA779" s="68"/>
      <c r="AB779" s="67"/>
      <c r="AC779" s="68"/>
    </row>
    <row r="780" spans="19:29">
      <c r="S780" s="385"/>
      <c r="T780" s="65"/>
      <c r="U780" s="66"/>
      <c r="V780" s="65"/>
      <c r="W780" s="66"/>
      <c r="X780" s="67"/>
      <c r="Y780" s="66"/>
      <c r="Z780" s="67"/>
      <c r="AA780" s="68"/>
      <c r="AB780" s="67"/>
      <c r="AC780" s="68"/>
    </row>
    <row r="781" spans="19:29">
      <c r="S781" s="385"/>
      <c r="T781" s="65"/>
      <c r="U781" s="66"/>
      <c r="V781" s="65"/>
      <c r="W781" s="66"/>
      <c r="X781" s="67"/>
      <c r="Y781" s="66"/>
      <c r="Z781" s="67"/>
      <c r="AA781" s="68"/>
      <c r="AB781" s="67"/>
      <c r="AC781" s="68"/>
    </row>
    <row r="782" spans="19:29">
      <c r="S782" s="385"/>
      <c r="T782" s="65"/>
      <c r="U782" s="66"/>
      <c r="V782" s="65"/>
      <c r="W782" s="66"/>
      <c r="X782" s="67"/>
      <c r="Y782" s="66"/>
      <c r="Z782" s="67"/>
      <c r="AA782" s="68"/>
      <c r="AB782" s="67"/>
      <c r="AC782" s="68"/>
    </row>
    <row r="783" spans="19:29">
      <c r="S783" s="385"/>
      <c r="T783" s="65"/>
      <c r="U783" s="66"/>
      <c r="V783" s="65"/>
      <c r="W783" s="66"/>
      <c r="X783" s="67"/>
      <c r="Y783" s="66"/>
      <c r="Z783" s="67"/>
      <c r="AA783" s="68"/>
      <c r="AB783" s="67"/>
      <c r="AC783" s="68"/>
    </row>
    <row r="784" spans="19:29">
      <c r="S784" s="385"/>
      <c r="T784" s="65"/>
      <c r="U784" s="66"/>
      <c r="V784" s="65"/>
      <c r="W784" s="66"/>
      <c r="X784" s="67"/>
      <c r="Y784" s="66"/>
      <c r="Z784" s="67"/>
      <c r="AA784" s="68"/>
      <c r="AB784" s="67"/>
      <c r="AC784" s="68"/>
    </row>
    <row r="785" spans="19:29">
      <c r="S785" s="385"/>
      <c r="T785" s="65"/>
      <c r="U785" s="66"/>
      <c r="V785" s="65"/>
      <c r="W785" s="66"/>
      <c r="X785" s="67"/>
      <c r="Y785" s="66"/>
      <c r="Z785" s="67"/>
      <c r="AA785" s="68"/>
      <c r="AB785" s="67"/>
      <c r="AC785" s="68"/>
    </row>
    <row r="786" spans="19:29">
      <c r="S786" s="385"/>
      <c r="T786" s="65"/>
      <c r="U786" s="66"/>
      <c r="V786" s="65"/>
      <c r="W786" s="66"/>
      <c r="X786" s="67"/>
      <c r="Y786" s="66"/>
      <c r="Z786" s="67"/>
      <c r="AA786" s="68"/>
      <c r="AB786" s="67"/>
      <c r="AC786" s="68"/>
    </row>
    <row r="787" spans="19:29">
      <c r="S787" s="385"/>
      <c r="T787" s="65"/>
      <c r="U787" s="66"/>
      <c r="V787" s="65"/>
      <c r="W787" s="66"/>
      <c r="X787" s="67"/>
      <c r="Y787" s="66"/>
      <c r="Z787" s="67"/>
      <c r="AA787" s="68"/>
      <c r="AB787" s="67"/>
      <c r="AC787" s="68"/>
    </row>
    <row r="788" spans="19:29">
      <c r="S788" s="385"/>
      <c r="T788" s="65"/>
      <c r="U788" s="66"/>
      <c r="V788" s="65"/>
      <c r="W788" s="66"/>
      <c r="X788" s="67"/>
      <c r="Y788" s="66"/>
      <c r="Z788" s="67"/>
      <c r="AA788" s="68"/>
      <c r="AB788" s="67"/>
      <c r="AC788" s="68"/>
    </row>
    <row r="789" spans="19:29">
      <c r="S789" s="385"/>
      <c r="T789" s="65"/>
      <c r="U789" s="66"/>
      <c r="V789" s="65"/>
      <c r="W789" s="66"/>
      <c r="X789" s="67"/>
      <c r="Y789" s="66"/>
      <c r="Z789" s="67"/>
      <c r="AA789" s="68"/>
      <c r="AB789" s="67"/>
      <c r="AC789" s="68"/>
    </row>
    <row r="790" spans="19:29">
      <c r="S790" s="385"/>
      <c r="T790" s="65"/>
      <c r="U790" s="66"/>
      <c r="V790" s="65"/>
      <c r="W790" s="66"/>
      <c r="X790" s="67"/>
      <c r="Y790" s="66"/>
      <c r="Z790" s="67"/>
      <c r="AB790" s="67"/>
    </row>
    <row r="791" spans="19:29">
      <c r="S791" s="385"/>
      <c r="T791" s="65"/>
      <c r="U791" s="66"/>
      <c r="V791" s="65"/>
      <c r="W791" s="66"/>
      <c r="X791" s="67"/>
      <c r="Y791" s="66"/>
      <c r="Z791" s="67"/>
      <c r="AA791" s="68"/>
      <c r="AB791" s="67"/>
      <c r="AC791" s="68"/>
    </row>
    <row r="792" spans="19:29">
      <c r="S792" s="385"/>
      <c r="T792" s="65"/>
      <c r="U792" s="66"/>
      <c r="V792" s="65"/>
      <c r="W792" s="66"/>
      <c r="X792" s="67"/>
      <c r="Y792" s="66"/>
      <c r="Z792" s="67"/>
      <c r="AA792" s="68"/>
      <c r="AB792" s="67"/>
      <c r="AC792" s="68"/>
    </row>
    <row r="793" spans="19:29">
      <c r="S793" s="385"/>
      <c r="T793" s="65"/>
      <c r="U793" s="66"/>
      <c r="V793" s="65"/>
      <c r="W793" s="66"/>
      <c r="X793" s="67"/>
      <c r="Y793" s="66"/>
      <c r="Z793" s="67"/>
      <c r="AA793" s="68"/>
      <c r="AB793" s="67"/>
      <c r="AC793" s="68"/>
    </row>
    <row r="794" spans="19:29">
      <c r="S794" s="385"/>
      <c r="T794" s="65"/>
      <c r="U794" s="66"/>
      <c r="V794" s="65"/>
      <c r="W794" s="66"/>
      <c r="X794" s="67"/>
      <c r="Y794" s="66"/>
      <c r="Z794" s="67"/>
      <c r="AA794" s="68"/>
      <c r="AB794" s="67"/>
      <c r="AC794" s="68"/>
    </row>
    <row r="795" spans="19:29">
      <c r="S795" s="385"/>
      <c r="T795" s="65"/>
      <c r="U795" s="66"/>
      <c r="V795" s="65"/>
      <c r="W795" s="66"/>
      <c r="X795" s="67"/>
      <c r="Y795" s="66"/>
      <c r="Z795" s="67"/>
      <c r="AA795" s="68"/>
      <c r="AB795" s="67"/>
      <c r="AC795" s="68"/>
    </row>
    <row r="796" spans="19:29">
      <c r="S796" s="385"/>
      <c r="T796" s="65"/>
      <c r="U796" s="66"/>
      <c r="V796" s="65"/>
      <c r="W796" s="66"/>
      <c r="X796" s="67"/>
      <c r="Y796" s="66"/>
      <c r="Z796" s="67"/>
      <c r="AA796" s="68"/>
      <c r="AB796" s="67"/>
      <c r="AC796" s="68"/>
    </row>
    <row r="797" spans="19:29">
      <c r="S797" s="385"/>
      <c r="T797" s="65"/>
      <c r="U797" s="66"/>
      <c r="V797" s="65"/>
      <c r="W797" s="66"/>
      <c r="X797" s="67"/>
      <c r="Y797" s="66"/>
      <c r="Z797" s="67"/>
      <c r="AA797" s="68"/>
      <c r="AB797" s="67"/>
      <c r="AC797" s="68"/>
    </row>
    <row r="798" spans="19:29">
      <c r="S798" s="385"/>
      <c r="T798" s="65"/>
      <c r="U798" s="66"/>
      <c r="V798" s="65"/>
      <c r="W798" s="66"/>
      <c r="X798" s="67"/>
      <c r="Y798" s="66"/>
      <c r="Z798" s="67"/>
      <c r="AA798" s="68"/>
      <c r="AB798" s="67"/>
      <c r="AC798" s="68"/>
    </row>
    <row r="799" spans="19:29">
      <c r="S799" s="385"/>
      <c r="T799" s="65"/>
      <c r="U799" s="66"/>
      <c r="V799" s="65"/>
      <c r="W799" s="66"/>
      <c r="X799" s="67"/>
      <c r="Y799" s="66"/>
      <c r="Z799" s="67"/>
      <c r="AA799" s="68"/>
      <c r="AB799" s="67"/>
      <c r="AC799" s="68"/>
    </row>
    <row r="800" spans="19:29">
      <c r="S800" s="385"/>
      <c r="T800" s="65"/>
      <c r="U800" s="66"/>
      <c r="V800" s="65"/>
      <c r="W800" s="66"/>
      <c r="X800" s="67"/>
      <c r="Y800" s="66"/>
      <c r="Z800" s="67"/>
      <c r="AA800" s="68"/>
      <c r="AB800" s="67"/>
      <c r="AC800" s="68"/>
    </row>
    <row r="801" spans="19:29">
      <c r="S801" s="385"/>
      <c r="T801" s="65"/>
      <c r="U801" s="66"/>
      <c r="V801" s="65"/>
      <c r="W801" s="66"/>
      <c r="X801" s="67"/>
      <c r="Y801" s="66"/>
      <c r="Z801" s="67"/>
      <c r="AA801" s="68"/>
      <c r="AB801" s="67"/>
      <c r="AC801" s="68"/>
    </row>
    <row r="802" spans="19:29">
      <c r="S802" s="385"/>
      <c r="T802" s="65"/>
      <c r="U802" s="66"/>
      <c r="V802" s="65"/>
      <c r="W802" s="66"/>
      <c r="X802" s="67"/>
      <c r="Y802" s="66"/>
      <c r="Z802" s="67"/>
      <c r="AA802" s="68"/>
      <c r="AB802" s="67"/>
      <c r="AC802" s="68"/>
    </row>
    <row r="803" spans="19:29">
      <c r="S803" s="385"/>
      <c r="T803" s="65"/>
      <c r="U803" s="66"/>
      <c r="V803" s="65"/>
      <c r="W803" s="66"/>
      <c r="X803" s="67"/>
      <c r="Y803" s="66"/>
      <c r="Z803" s="67"/>
      <c r="AA803" s="68"/>
      <c r="AB803" s="67"/>
      <c r="AC803" s="68"/>
    </row>
    <row r="804" spans="19:29">
      <c r="S804" s="385"/>
      <c r="T804" s="65"/>
      <c r="U804" s="66"/>
      <c r="V804" s="65"/>
      <c r="W804" s="66"/>
      <c r="X804" s="67"/>
      <c r="Y804" s="66"/>
      <c r="Z804" s="67"/>
      <c r="AA804" s="68"/>
      <c r="AB804" s="67"/>
      <c r="AC804" s="68"/>
    </row>
    <row r="805" spans="19:29">
      <c r="S805" s="385"/>
      <c r="T805" s="65"/>
      <c r="U805" s="66"/>
      <c r="V805" s="65"/>
      <c r="W805" s="66"/>
      <c r="X805" s="67"/>
      <c r="Y805" s="66"/>
      <c r="Z805" s="67"/>
      <c r="AA805" s="68"/>
      <c r="AB805" s="67"/>
      <c r="AC805" s="68"/>
    </row>
    <row r="806" spans="19:29">
      <c r="S806" s="385"/>
      <c r="T806" s="65"/>
      <c r="U806" s="66"/>
      <c r="V806" s="65"/>
      <c r="W806" s="66"/>
      <c r="X806" s="67"/>
      <c r="Y806" s="66"/>
      <c r="Z806" s="67"/>
      <c r="AA806" s="68"/>
      <c r="AB806" s="67"/>
      <c r="AC806" s="68"/>
    </row>
    <row r="807" spans="19:29">
      <c r="S807" s="385"/>
      <c r="T807" s="65"/>
      <c r="U807" s="66"/>
      <c r="V807" s="65"/>
      <c r="W807" s="66"/>
      <c r="X807" s="67"/>
      <c r="Y807" s="66"/>
      <c r="Z807" s="67"/>
      <c r="AB807" s="67"/>
    </row>
    <row r="808" spans="19:29">
      <c r="S808" s="385"/>
      <c r="T808" s="65"/>
      <c r="U808" s="66"/>
      <c r="V808" s="65"/>
      <c r="W808" s="66"/>
      <c r="X808" s="67"/>
      <c r="Y808" s="66"/>
      <c r="Z808" s="67"/>
      <c r="AA808" s="68"/>
      <c r="AB808" s="67"/>
      <c r="AC808" s="68"/>
    </row>
    <row r="809" spans="19:29">
      <c r="S809" s="385"/>
      <c r="T809" s="65"/>
      <c r="U809" s="66"/>
      <c r="V809" s="65"/>
      <c r="W809" s="66"/>
      <c r="X809" s="67"/>
      <c r="Y809" s="66"/>
      <c r="Z809" s="67"/>
      <c r="AA809" s="68"/>
      <c r="AB809" s="67"/>
      <c r="AC809" s="68"/>
    </row>
    <row r="810" spans="19:29">
      <c r="S810" s="385"/>
      <c r="T810" s="65"/>
      <c r="U810" s="66"/>
      <c r="V810" s="65"/>
      <c r="W810" s="66"/>
      <c r="X810" s="67"/>
      <c r="Y810" s="66"/>
      <c r="Z810" s="67"/>
      <c r="AA810" s="68"/>
      <c r="AB810" s="67"/>
      <c r="AC810" s="68"/>
    </row>
    <row r="811" spans="19:29">
      <c r="S811" s="385"/>
      <c r="T811" s="65"/>
      <c r="U811" s="66"/>
      <c r="V811" s="65"/>
      <c r="W811" s="66"/>
      <c r="X811" s="67"/>
      <c r="Y811" s="66"/>
      <c r="Z811" s="67"/>
      <c r="AA811" s="68"/>
      <c r="AB811" s="67"/>
      <c r="AC811" s="68"/>
    </row>
    <row r="812" spans="19:29">
      <c r="S812" s="385"/>
      <c r="T812" s="65"/>
      <c r="U812" s="66"/>
      <c r="V812" s="65"/>
      <c r="W812" s="66"/>
      <c r="X812" s="67"/>
      <c r="Y812" s="66"/>
      <c r="Z812" s="67"/>
      <c r="AA812" s="68"/>
      <c r="AB812" s="67"/>
      <c r="AC812" s="68"/>
    </row>
    <row r="813" spans="19:29">
      <c r="S813" s="385"/>
      <c r="T813" s="65"/>
      <c r="U813" s="66"/>
      <c r="V813" s="65"/>
      <c r="W813" s="66"/>
      <c r="X813" s="67"/>
      <c r="Y813" s="66"/>
      <c r="Z813" s="67"/>
      <c r="AA813" s="68"/>
      <c r="AB813" s="67"/>
      <c r="AC813" s="68"/>
    </row>
    <row r="814" spans="19:29">
      <c r="S814" s="385"/>
      <c r="T814" s="65"/>
      <c r="U814" s="66"/>
      <c r="V814" s="65"/>
      <c r="W814" s="66"/>
      <c r="X814" s="67"/>
      <c r="Y814" s="66"/>
      <c r="Z814" s="67"/>
      <c r="AA814" s="68"/>
      <c r="AB814" s="67"/>
      <c r="AC814" s="68"/>
    </row>
    <row r="815" spans="19:29">
      <c r="S815" s="385"/>
      <c r="T815" s="65"/>
      <c r="U815" s="66"/>
      <c r="V815" s="65"/>
      <c r="W815" s="66"/>
      <c r="X815" s="67"/>
      <c r="Y815" s="66"/>
      <c r="Z815" s="67"/>
      <c r="AA815" s="68"/>
      <c r="AB815" s="67"/>
      <c r="AC815" s="68"/>
    </row>
    <row r="816" spans="19:29">
      <c r="S816" s="385"/>
      <c r="T816" s="65"/>
      <c r="U816" s="66"/>
      <c r="V816" s="65"/>
      <c r="W816" s="66"/>
      <c r="X816" s="67"/>
      <c r="Y816" s="66"/>
      <c r="Z816" s="67"/>
      <c r="AA816" s="68"/>
      <c r="AB816" s="67"/>
      <c r="AC816" s="68"/>
    </row>
    <row r="817" spans="19:29">
      <c r="S817" s="385"/>
      <c r="T817" s="65"/>
      <c r="U817" s="66"/>
      <c r="V817" s="65"/>
      <c r="W817" s="66"/>
      <c r="X817" s="67"/>
      <c r="Y817" s="66"/>
      <c r="Z817" s="67"/>
      <c r="AA817" s="68"/>
      <c r="AB817" s="67"/>
      <c r="AC817" s="68"/>
    </row>
    <row r="818" spans="19:29">
      <c r="S818" s="385"/>
      <c r="T818" s="65"/>
      <c r="U818" s="66"/>
      <c r="V818" s="65"/>
      <c r="W818" s="66"/>
      <c r="X818" s="67"/>
      <c r="Y818" s="66"/>
      <c r="Z818" s="67"/>
      <c r="AA818" s="68"/>
      <c r="AB818" s="67"/>
      <c r="AC818" s="68"/>
    </row>
    <row r="819" spans="19:29">
      <c r="S819" s="385"/>
      <c r="T819" s="65"/>
      <c r="U819" s="66"/>
      <c r="V819" s="65"/>
      <c r="W819" s="66"/>
      <c r="X819" s="67"/>
      <c r="Y819" s="66"/>
      <c r="Z819" s="67"/>
      <c r="AA819" s="68"/>
      <c r="AB819" s="67"/>
      <c r="AC819" s="68"/>
    </row>
    <row r="820" spans="19:29">
      <c r="S820" s="385"/>
      <c r="T820" s="65"/>
      <c r="U820" s="66"/>
      <c r="V820" s="65"/>
      <c r="W820" s="66"/>
      <c r="X820" s="67"/>
      <c r="Y820" s="66"/>
      <c r="Z820" s="67"/>
      <c r="AA820" s="68"/>
      <c r="AB820" s="67"/>
      <c r="AC820" s="68"/>
    </row>
    <row r="821" spans="19:29">
      <c r="S821" s="385"/>
      <c r="T821" s="65"/>
      <c r="U821" s="66"/>
      <c r="V821" s="65"/>
      <c r="W821" s="66"/>
      <c r="X821" s="67"/>
      <c r="Y821" s="66"/>
      <c r="Z821" s="67"/>
      <c r="AA821" s="68"/>
      <c r="AB821" s="67"/>
      <c r="AC821" s="68"/>
    </row>
    <row r="822" spans="19:29">
      <c r="S822" s="385"/>
      <c r="T822" s="65"/>
      <c r="U822" s="66"/>
      <c r="V822" s="65"/>
      <c r="W822" s="66"/>
      <c r="X822" s="67"/>
      <c r="Y822" s="66"/>
      <c r="Z822" s="67"/>
      <c r="AA822" s="68"/>
      <c r="AB822" s="67"/>
      <c r="AC822" s="68"/>
    </row>
    <row r="823" spans="19:29">
      <c r="S823" s="385"/>
      <c r="T823" s="65"/>
      <c r="U823" s="66"/>
      <c r="V823" s="65"/>
      <c r="W823" s="66"/>
      <c r="X823" s="67"/>
      <c r="Y823" s="66"/>
      <c r="Z823" s="67"/>
      <c r="AA823" s="68"/>
      <c r="AB823" s="67"/>
      <c r="AC823" s="68"/>
    </row>
    <row r="824" spans="19:29">
      <c r="S824" s="385"/>
      <c r="T824" s="65"/>
      <c r="U824" s="66"/>
      <c r="V824" s="65"/>
      <c r="W824" s="66"/>
      <c r="X824" s="67"/>
      <c r="Y824" s="66"/>
      <c r="Z824" s="67"/>
      <c r="AB824" s="67"/>
    </row>
    <row r="825" spans="19:29">
      <c r="S825" s="385"/>
      <c r="T825" s="65"/>
      <c r="U825" s="66"/>
      <c r="V825" s="65"/>
      <c r="W825" s="66"/>
      <c r="X825" s="67"/>
      <c r="Y825" s="66"/>
      <c r="Z825" s="67"/>
      <c r="AA825" s="68"/>
      <c r="AB825" s="67"/>
      <c r="AC825" s="68"/>
    </row>
    <row r="826" spans="19:29">
      <c r="S826" s="385"/>
      <c r="T826" s="65"/>
      <c r="U826" s="66"/>
      <c r="V826" s="65"/>
      <c r="W826" s="66"/>
      <c r="X826" s="67"/>
      <c r="Y826" s="66"/>
      <c r="Z826" s="67"/>
      <c r="AA826" s="68"/>
      <c r="AB826" s="67"/>
      <c r="AC826" s="68"/>
    </row>
    <row r="827" spans="19:29">
      <c r="S827" s="385"/>
      <c r="T827" s="65"/>
      <c r="U827" s="66"/>
      <c r="V827" s="65"/>
      <c r="W827" s="66"/>
      <c r="X827" s="67"/>
      <c r="Y827" s="66"/>
      <c r="Z827" s="67"/>
      <c r="AA827" s="68"/>
      <c r="AB827" s="67"/>
      <c r="AC827" s="68"/>
    </row>
    <row r="828" spans="19:29">
      <c r="S828" s="385"/>
      <c r="T828" s="65"/>
      <c r="U828" s="66"/>
      <c r="V828" s="65"/>
      <c r="W828" s="66"/>
      <c r="X828" s="67"/>
      <c r="Y828" s="66"/>
      <c r="Z828" s="67"/>
      <c r="AA828" s="68"/>
      <c r="AB828" s="67"/>
      <c r="AC828" s="68"/>
    </row>
    <row r="829" spans="19:29">
      <c r="S829" s="385"/>
      <c r="T829" s="65"/>
      <c r="U829" s="66"/>
      <c r="V829" s="65"/>
      <c r="W829" s="66"/>
      <c r="X829" s="67"/>
      <c r="Y829" s="66"/>
      <c r="Z829" s="67"/>
      <c r="AA829" s="68"/>
      <c r="AB829" s="67"/>
      <c r="AC829" s="68"/>
    </row>
    <row r="830" spans="19:29">
      <c r="S830" s="385"/>
      <c r="T830" s="65"/>
      <c r="U830" s="66"/>
      <c r="V830" s="65"/>
      <c r="W830" s="66"/>
      <c r="X830" s="67"/>
      <c r="Y830" s="66"/>
      <c r="Z830" s="67"/>
      <c r="AA830" s="68"/>
      <c r="AB830" s="67"/>
      <c r="AC830" s="68"/>
    </row>
    <row r="831" spans="19:29">
      <c r="S831" s="385"/>
      <c r="T831" s="65"/>
      <c r="U831" s="66"/>
      <c r="V831" s="65"/>
      <c r="W831" s="66"/>
      <c r="X831" s="67"/>
      <c r="Y831" s="66"/>
      <c r="Z831" s="67"/>
      <c r="AA831" s="68"/>
      <c r="AB831" s="67"/>
      <c r="AC831" s="68"/>
    </row>
    <row r="832" spans="19:29">
      <c r="S832" s="385"/>
      <c r="T832" s="65"/>
      <c r="U832" s="66"/>
      <c r="V832" s="65"/>
      <c r="W832" s="66"/>
      <c r="X832" s="67"/>
      <c r="Y832" s="66"/>
      <c r="Z832" s="67"/>
      <c r="AA832" s="68"/>
      <c r="AB832" s="67"/>
      <c r="AC832" s="68"/>
    </row>
    <row r="833" spans="19:29">
      <c r="S833" s="385"/>
      <c r="T833" s="65"/>
      <c r="U833" s="66"/>
      <c r="V833" s="65"/>
      <c r="W833" s="66"/>
      <c r="X833" s="67"/>
      <c r="Y833" s="66"/>
      <c r="Z833" s="67"/>
      <c r="AA833" s="68"/>
      <c r="AB833" s="67"/>
      <c r="AC833" s="68"/>
    </row>
    <row r="834" spans="19:29">
      <c r="S834" s="385"/>
      <c r="T834" s="65"/>
      <c r="U834" s="66"/>
      <c r="V834" s="65"/>
      <c r="W834" s="66"/>
      <c r="X834" s="67"/>
      <c r="Y834" s="66"/>
      <c r="Z834" s="67"/>
      <c r="AA834" s="68"/>
      <c r="AB834" s="67"/>
      <c r="AC834" s="68"/>
    </row>
    <row r="835" spans="19:29">
      <c r="S835" s="385"/>
      <c r="T835" s="65"/>
      <c r="U835" s="66"/>
      <c r="V835" s="65"/>
      <c r="W835" s="66"/>
      <c r="X835" s="67"/>
      <c r="Y835" s="66"/>
      <c r="Z835" s="67"/>
      <c r="AA835" s="68"/>
      <c r="AB835" s="67"/>
      <c r="AC835" s="68"/>
    </row>
    <row r="836" spans="19:29">
      <c r="S836" s="385"/>
      <c r="T836" s="65"/>
      <c r="U836" s="66"/>
      <c r="V836" s="65"/>
      <c r="W836" s="66"/>
      <c r="X836" s="67"/>
      <c r="Y836" s="66"/>
      <c r="Z836" s="67"/>
      <c r="AA836" s="68"/>
      <c r="AB836" s="67"/>
      <c r="AC836" s="68"/>
    </row>
    <row r="837" spans="19:29">
      <c r="S837" s="385"/>
      <c r="T837" s="65"/>
      <c r="U837" s="66"/>
      <c r="V837" s="65"/>
      <c r="W837" s="66"/>
      <c r="X837" s="67"/>
      <c r="Y837" s="66"/>
      <c r="Z837" s="67"/>
      <c r="AA837" s="68"/>
      <c r="AB837" s="67"/>
      <c r="AC837" s="68"/>
    </row>
    <row r="838" spans="19:29">
      <c r="S838" s="385"/>
      <c r="T838" s="65"/>
      <c r="U838" s="66"/>
      <c r="V838" s="65"/>
      <c r="W838" s="66"/>
      <c r="X838" s="67"/>
      <c r="Y838" s="66"/>
      <c r="Z838" s="67"/>
      <c r="AA838" s="68"/>
      <c r="AB838" s="67"/>
      <c r="AC838" s="68"/>
    </row>
    <row r="839" spans="19:29">
      <c r="S839" s="385"/>
      <c r="T839" s="65"/>
      <c r="U839" s="66"/>
      <c r="V839" s="65"/>
      <c r="W839" s="66"/>
      <c r="X839" s="67"/>
      <c r="Y839" s="66"/>
      <c r="Z839" s="67"/>
      <c r="AA839" s="68"/>
      <c r="AB839" s="67"/>
      <c r="AC839" s="68"/>
    </row>
    <row r="840" spans="19:29">
      <c r="S840" s="385"/>
      <c r="T840" s="65"/>
      <c r="U840" s="66"/>
      <c r="V840" s="65"/>
      <c r="W840" s="66"/>
      <c r="X840" s="67"/>
      <c r="Y840" s="66"/>
      <c r="Z840" s="67"/>
      <c r="AA840" s="68"/>
      <c r="AB840" s="67"/>
      <c r="AC840" s="68"/>
    </row>
    <row r="841" spans="19:29">
      <c r="S841" s="385"/>
      <c r="T841" s="65"/>
      <c r="U841" s="66"/>
      <c r="V841" s="65"/>
      <c r="W841" s="66"/>
      <c r="X841" s="67"/>
      <c r="Y841" s="66"/>
      <c r="Z841" s="67"/>
      <c r="AB841" s="67"/>
    </row>
    <row r="842" spans="19:29">
      <c r="S842" s="385"/>
      <c r="T842" s="65"/>
      <c r="U842" s="66"/>
      <c r="V842" s="65"/>
      <c r="W842" s="66"/>
      <c r="X842" s="67"/>
      <c r="Y842" s="66"/>
      <c r="Z842" s="67"/>
      <c r="AA842" s="68"/>
      <c r="AB842" s="67"/>
      <c r="AC842" s="68"/>
    </row>
    <row r="843" spans="19:29">
      <c r="S843" s="385"/>
      <c r="T843" s="65"/>
      <c r="U843" s="66"/>
      <c r="V843" s="65"/>
      <c r="W843" s="66"/>
      <c r="X843" s="67"/>
      <c r="Y843" s="66"/>
      <c r="Z843" s="67"/>
      <c r="AA843" s="68"/>
      <c r="AB843" s="67"/>
      <c r="AC843" s="68"/>
    </row>
    <row r="844" spans="19:29">
      <c r="S844" s="385"/>
      <c r="T844" s="65"/>
      <c r="U844" s="66"/>
      <c r="V844" s="65"/>
      <c r="W844" s="66"/>
      <c r="X844" s="67"/>
      <c r="Y844" s="66"/>
      <c r="Z844" s="67"/>
      <c r="AA844" s="68"/>
      <c r="AB844" s="67"/>
      <c r="AC844" s="68"/>
    </row>
    <row r="845" spans="19:29">
      <c r="S845" s="385"/>
      <c r="T845" s="65"/>
      <c r="U845" s="66"/>
      <c r="V845" s="65"/>
      <c r="W845" s="66"/>
      <c r="X845" s="67"/>
      <c r="Y845" s="66"/>
      <c r="Z845" s="67"/>
      <c r="AA845" s="68"/>
      <c r="AB845" s="67"/>
      <c r="AC845" s="68"/>
    </row>
    <row r="846" spans="19:29">
      <c r="S846" s="385"/>
      <c r="T846" s="65"/>
      <c r="U846" s="66"/>
      <c r="V846" s="65"/>
      <c r="W846" s="66"/>
      <c r="X846" s="67"/>
      <c r="Y846" s="66"/>
      <c r="Z846" s="67"/>
      <c r="AA846" s="68"/>
      <c r="AB846" s="67"/>
      <c r="AC846" s="68"/>
    </row>
    <row r="847" spans="19:29">
      <c r="S847" s="385"/>
      <c r="T847" s="65"/>
      <c r="U847" s="66"/>
      <c r="V847" s="65"/>
      <c r="W847" s="66"/>
      <c r="X847" s="67"/>
      <c r="Y847" s="66"/>
      <c r="Z847" s="67"/>
      <c r="AA847" s="68"/>
      <c r="AB847" s="67"/>
      <c r="AC847" s="68"/>
    </row>
    <row r="848" spans="19:29">
      <c r="S848" s="385"/>
      <c r="T848" s="65"/>
      <c r="U848" s="66"/>
      <c r="V848" s="65"/>
      <c r="W848" s="66"/>
      <c r="X848" s="67"/>
      <c r="Y848" s="66"/>
      <c r="Z848" s="67"/>
      <c r="AA848" s="68"/>
      <c r="AB848" s="67"/>
      <c r="AC848" s="68"/>
    </row>
    <row r="849" spans="19:29">
      <c r="S849" s="385"/>
      <c r="T849" s="65"/>
      <c r="U849" s="66"/>
      <c r="V849" s="65"/>
      <c r="W849" s="66"/>
      <c r="X849" s="67"/>
      <c r="Y849" s="66"/>
      <c r="Z849" s="67"/>
      <c r="AA849" s="68"/>
      <c r="AB849" s="67"/>
      <c r="AC849" s="68"/>
    </row>
    <row r="850" spans="19:29">
      <c r="S850" s="385"/>
      <c r="T850" s="65"/>
      <c r="U850" s="66"/>
      <c r="V850" s="65"/>
      <c r="W850" s="66"/>
      <c r="X850" s="67"/>
      <c r="Y850" s="66"/>
      <c r="Z850" s="67"/>
      <c r="AA850" s="68"/>
      <c r="AB850" s="67"/>
      <c r="AC850" s="68"/>
    </row>
    <row r="851" spans="19:29">
      <c r="S851" s="385"/>
      <c r="T851" s="65"/>
      <c r="U851" s="66"/>
      <c r="V851" s="65"/>
      <c r="W851" s="66"/>
      <c r="X851" s="67"/>
      <c r="Y851" s="66"/>
      <c r="Z851" s="67"/>
      <c r="AA851" s="68"/>
      <c r="AB851" s="67"/>
      <c r="AC851" s="68"/>
    </row>
    <row r="852" spans="19:29">
      <c r="S852" s="385"/>
      <c r="T852" s="65"/>
      <c r="U852" s="66"/>
      <c r="V852" s="65"/>
      <c r="W852" s="66"/>
      <c r="X852" s="67"/>
      <c r="Y852" s="66"/>
      <c r="Z852" s="67"/>
      <c r="AA852" s="68"/>
      <c r="AB852" s="67"/>
      <c r="AC852" s="68"/>
    </row>
    <row r="853" spans="19:29">
      <c r="S853" s="385"/>
      <c r="T853" s="65"/>
      <c r="U853" s="66"/>
      <c r="V853" s="65"/>
      <c r="W853" s="66"/>
      <c r="X853" s="67"/>
      <c r="Y853" s="66"/>
      <c r="Z853" s="67"/>
      <c r="AA853" s="68"/>
      <c r="AB853" s="67"/>
      <c r="AC853" s="68"/>
    </row>
    <row r="854" spans="19:29">
      <c r="S854" s="385"/>
      <c r="T854" s="65"/>
      <c r="U854" s="66"/>
      <c r="V854" s="65"/>
      <c r="W854" s="66"/>
      <c r="X854" s="67"/>
      <c r="Y854" s="66"/>
      <c r="Z854" s="67"/>
      <c r="AA854" s="68"/>
      <c r="AB854" s="67"/>
      <c r="AC854" s="68"/>
    </row>
    <row r="855" spans="19:29">
      <c r="S855" s="385"/>
      <c r="T855" s="65"/>
      <c r="U855" s="66"/>
      <c r="V855" s="65"/>
      <c r="W855" s="66"/>
      <c r="X855" s="67"/>
      <c r="Y855" s="66"/>
      <c r="Z855" s="67"/>
      <c r="AA855" s="68"/>
      <c r="AB855" s="67"/>
      <c r="AC855" s="68"/>
    </row>
    <row r="856" spans="19:29">
      <c r="S856" s="385"/>
      <c r="T856" s="65"/>
      <c r="U856" s="66"/>
      <c r="V856" s="65"/>
      <c r="W856" s="66"/>
      <c r="X856" s="67"/>
      <c r="Y856" s="66"/>
      <c r="Z856" s="67"/>
      <c r="AA856" s="68"/>
      <c r="AB856" s="67"/>
      <c r="AC856" s="68"/>
    </row>
    <row r="857" spans="19:29">
      <c r="S857" s="385"/>
      <c r="T857" s="65"/>
      <c r="U857" s="66"/>
      <c r="V857" s="65"/>
      <c r="W857" s="66"/>
      <c r="X857" s="67"/>
      <c r="Y857" s="66"/>
      <c r="Z857" s="67"/>
      <c r="AA857" s="68"/>
      <c r="AB857" s="67"/>
      <c r="AC857" s="68"/>
    </row>
    <row r="858" spans="19:29">
      <c r="S858" s="385"/>
      <c r="T858" s="65"/>
      <c r="U858" s="66"/>
      <c r="V858" s="65"/>
      <c r="W858" s="66"/>
      <c r="X858" s="67"/>
      <c r="Y858" s="66"/>
      <c r="Z858" s="67"/>
      <c r="AB858" s="67"/>
    </row>
    <row r="859" spans="19:29">
      <c r="S859" s="385"/>
      <c r="T859" s="65"/>
      <c r="U859" s="66"/>
      <c r="V859" s="65"/>
      <c r="W859" s="66"/>
      <c r="X859" s="67"/>
      <c r="Y859" s="66"/>
      <c r="Z859" s="67"/>
      <c r="AA859" s="68"/>
      <c r="AB859" s="67"/>
      <c r="AC859" s="68"/>
    </row>
    <row r="860" spans="19:29">
      <c r="S860" s="385"/>
      <c r="T860" s="65"/>
      <c r="U860" s="66"/>
      <c r="V860" s="65"/>
      <c r="W860" s="66"/>
      <c r="X860" s="67"/>
      <c r="Y860" s="66"/>
      <c r="Z860" s="67"/>
      <c r="AA860" s="68"/>
      <c r="AB860" s="67"/>
      <c r="AC860" s="68"/>
    </row>
    <row r="861" spans="19:29">
      <c r="S861" s="385"/>
      <c r="T861" s="65"/>
      <c r="U861" s="66"/>
      <c r="V861" s="65"/>
      <c r="W861" s="66"/>
      <c r="X861" s="67"/>
      <c r="Y861" s="66"/>
      <c r="Z861" s="67"/>
      <c r="AA861" s="68"/>
      <c r="AB861" s="67"/>
      <c r="AC861" s="68"/>
    </row>
    <row r="862" spans="19:29">
      <c r="S862" s="385"/>
      <c r="T862" s="65"/>
      <c r="U862" s="66"/>
      <c r="V862" s="65"/>
      <c r="W862" s="66"/>
      <c r="X862" s="67"/>
      <c r="Y862" s="66"/>
      <c r="Z862" s="67"/>
      <c r="AA862" s="68"/>
      <c r="AB862" s="67"/>
      <c r="AC862" s="68"/>
    </row>
    <row r="863" spans="19:29">
      <c r="S863" s="385"/>
      <c r="T863" s="65"/>
      <c r="U863" s="66"/>
      <c r="V863" s="65"/>
      <c r="W863" s="66"/>
      <c r="X863" s="67"/>
      <c r="Y863" s="66"/>
      <c r="Z863" s="67"/>
      <c r="AA863" s="68"/>
      <c r="AB863" s="67"/>
      <c r="AC863" s="68"/>
    </row>
    <row r="864" spans="19:29">
      <c r="S864" s="385"/>
      <c r="T864" s="65"/>
      <c r="U864" s="66"/>
      <c r="V864" s="65"/>
      <c r="W864" s="66"/>
      <c r="X864" s="67"/>
      <c r="Y864" s="66"/>
      <c r="Z864" s="67"/>
      <c r="AA864" s="68"/>
      <c r="AB864" s="67"/>
      <c r="AC864" s="68"/>
    </row>
    <row r="865" spans="19:29">
      <c r="S865" s="385"/>
      <c r="T865" s="65"/>
      <c r="U865" s="66"/>
      <c r="V865" s="65"/>
      <c r="W865" s="66"/>
      <c r="X865" s="67"/>
      <c r="Y865" s="66"/>
      <c r="Z865" s="67"/>
      <c r="AA865" s="68"/>
      <c r="AB865" s="67"/>
      <c r="AC865" s="68"/>
    </row>
    <row r="866" spans="19:29">
      <c r="S866" s="385"/>
      <c r="T866" s="65"/>
      <c r="U866" s="66"/>
      <c r="V866" s="65"/>
      <c r="W866" s="66"/>
      <c r="X866" s="67"/>
      <c r="Y866" s="66"/>
      <c r="Z866" s="67"/>
      <c r="AA866" s="68"/>
      <c r="AB866" s="67"/>
      <c r="AC866" s="68"/>
    </row>
    <row r="867" spans="19:29">
      <c r="S867" s="385"/>
      <c r="T867" s="65"/>
      <c r="U867" s="66"/>
      <c r="V867" s="65"/>
      <c r="W867" s="66"/>
      <c r="X867" s="67"/>
      <c r="Y867" s="66"/>
      <c r="Z867" s="67"/>
      <c r="AA867" s="68"/>
      <c r="AB867" s="67"/>
      <c r="AC867" s="68"/>
    </row>
    <row r="868" spans="19:29">
      <c r="S868" s="385"/>
      <c r="T868" s="65"/>
      <c r="U868" s="66"/>
      <c r="V868" s="65"/>
      <c r="W868" s="66"/>
      <c r="X868" s="67"/>
      <c r="Y868" s="66"/>
      <c r="Z868" s="67"/>
      <c r="AA868" s="68"/>
      <c r="AB868" s="67"/>
      <c r="AC868" s="68"/>
    </row>
    <row r="869" spans="19:29">
      <c r="S869" s="385"/>
      <c r="T869" s="65"/>
      <c r="U869" s="66"/>
      <c r="V869" s="65"/>
      <c r="W869" s="66"/>
      <c r="X869" s="67"/>
      <c r="Y869" s="66"/>
      <c r="Z869" s="67"/>
      <c r="AA869" s="68"/>
      <c r="AB869" s="67"/>
      <c r="AC869" s="68"/>
    </row>
    <row r="870" spans="19:29">
      <c r="S870" s="385"/>
      <c r="T870" s="65"/>
      <c r="U870" s="66"/>
      <c r="V870" s="65"/>
      <c r="W870" s="66"/>
      <c r="X870" s="67"/>
      <c r="Y870" s="66"/>
      <c r="Z870" s="67"/>
      <c r="AA870" s="68"/>
      <c r="AB870" s="67"/>
      <c r="AC870" s="68"/>
    </row>
    <row r="871" spans="19:29">
      <c r="S871" s="385"/>
      <c r="T871" s="65"/>
      <c r="U871" s="66"/>
      <c r="V871" s="65"/>
      <c r="W871" s="66"/>
      <c r="X871" s="67"/>
      <c r="Y871" s="66"/>
      <c r="Z871" s="67"/>
      <c r="AA871" s="68"/>
      <c r="AB871" s="67"/>
      <c r="AC871" s="68"/>
    </row>
    <row r="872" spans="19:29">
      <c r="S872" s="385"/>
      <c r="T872" s="65"/>
      <c r="U872" s="66"/>
      <c r="V872" s="65"/>
      <c r="W872" s="66"/>
      <c r="X872" s="67"/>
      <c r="Y872" s="66"/>
      <c r="Z872" s="67"/>
      <c r="AA872" s="68"/>
      <c r="AB872" s="67"/>
      <c r="AC872" s="68"/>
    </row>
    <row r="873" spans="19:29">
      <c r="S873" s="385"/>
      <c r="T873" s="65"/>
      <c r="U873" s="66"/>
      <c r="V873" s="65"/>
      <c r="W873" s="66"/>
      <c r="X873" s="67"/>
      <c r="Y873" s="66"/>
      <c r="Z873" s="67"/>
      <c r="AA873" s="68"/>
      <c r="AB873" s="67"/>
      <c r="AC873" s="68"/>
    </row>
    <row r="874" spans="19:29">
      <c r="S874" s="385"/>
      <c r="T874" s="65"/>
      <c r="U874" s="66"/>
      <c r="V874" s="65"/>
      <c r="W874" s="66"/>
      <c r="X874" s="67"/>
      <c r="Y874" s="66"/>
      <c r="Z874" s="67"/>
      <c r="AA874" s="68"/>
      <c r="AB874" s="67"/>
      <c r="AC874" s="68"/>
    </row>
    <row r="875" spans="19:29">
      <c r="S875" s="385"/>
      <c r="T875" s="65"/>
      <c r="U875" s="66"/>
      <c r="V875" s="65"/>
      <c r="W875" s="66"/>
      <c r="X875" s="67"/>
      <c r="Y875" s="66"/>
      <c r="Z875" s="67"/>
      <c r="AB875" s="67"/>
    </row>
    <row r="876" spans="19:29">
      <c r="S876" s="385"/>
      <c r="T876" s="65"/>
      <c r="U876" s="66"/>
      <c r="V876" s="65"/>
      <c r="W876" s="66"/>
      <c r="X876" s="67"/>
      <c r="Y876" s="66"/>
      <c r="Z876" s="67"/>
      <c r="AA876" s="68"/>
      <c r="AB876" s="67"/>
      <c r="AC876" s="68"/>
    </row>
    <row r="877" spans="19:29">
      <c r="S877" s="385"/>
      <c r="T877" s="65"/>
      <c r="U877" s="66"/>
      <c r="V877" s="65"/>
      <c r="W877" s="66"/>
      <c r="X877" s="67"/>
      <c r="Y877" s="66"/>
      <c r="Z877" s="67"/>
      <c r="AA877" s="68"/>
      <c r="AB877" s="67"/>
      <c r="AC877" s="68"/>
    </row>
    <row r="878" spans="19:29">
      <c r="S878" s="385"/>
      <c r="T878" s="65"/>
      <c r="U878" s="66"/>
      <c r="V878" s="65"/>
      <c r="W878" s="66"/>
      <c r="X878" s="67"/>
      <c r="Y878" s="66"/>
      <c r="Z878" s="67"/>
      <c r="AA878" s="68"/>
      <c r="AB878" s="67"/>
      <c r="AC878" s="68"/>
    </row>
    <row r="879" spans="19:29">
      <c r="S879" s="385"/>
      <c r="T879" s="65"/>
      <c r="U879" s="66"/>
      <c r="V879" s="65"/>
      <c r="W879" s="66"/>
      <c r="X879" s="67"/>
      <c r="Y879" s="66"/>
      <c r="Z879" s="67"/>
      <c r="AA879" s="68"/>
      <c r="AB879" s="67"/>
      <c r="AC879" s="68"/>
    </row>
    <row r="880" spans="19:29">
      <c r="S880" s="385"/>
      <c r="T880" s="65"/>
      <c r="U880" s="66"/>
      <c r="V880" s="65"/>
      <c r="W880" s="66"/>
      <c r="X880" s="67"/>
      <c r="Y880" s="66"/>
      <c r="Z880" s="67"/>
      <c r="AA880" s="68"/>
      <c r="AB880" s="67"/>
      <c r="AC880" s="68"/>
    </row>
    <row r="881" spans="19:29">
      <c r="S881" s="385"/>
      <c r="T881" s="65"/>
      <c r="U881" s="66"/>
      <c r="V881" s="65"/>
      <c r="W881" s="66"/>
      <c r="X881" s="67"/>
      <c r="Y881" s="66"/>
      <c r="Z881" s="67"/>
      <c r="AA881" s="68"/>
      <c r="AB881" s="67"/>
      <c r="AC881" s="68"/>
    </row>
    <row r="882" spans="19:29">
      <c r="S882" s="385"/>
      <c r="T882" s="65"/>
      <c r="U882" s="66"/>
      <c r="V882" s="65"/>
      <c r="W882" s="66"/>
      <c r="X882" s="67"/>
      <c r="Y882" s="66"/>
      <c r="Z882" s="67"/>
      <c r="AA882" s="68"/>
      <c r="AB882" s="67"/>
      <c r="AC882" s="68"/>
    </row>
    <row r="883" spans="19:29">
      <c r="S883" s="385"/>
      <c r="T883" s="65"/>
      <c r="U883" s="66"/>
      <c r="V883" s="65"/>
      <c r="W883" s="66"/>
      <c r="X883" s="67"/>
      <c r="Y883" s="66"/>
      <c r="Z883" s="67"/>
      <c r="AA883" s="68"/>
      <c r="AB883" s="67"/>
      <c r="AC883" s="68"/>
    </row>
    <row r="884" spans="19:29">
      <c r="S884" s="385"/>
      <c r="T884" s="65"/>
      <c r="U884" s="66"/>
      <c r="V884" s="65"/>
      <c r="W884" s="66"/>
      <c r="X884" s="67"/>
      <c r="Y884" s="66"/>
      <c r="Z884" s="67"/>
      <c r="AA884" s="68"/>
      <c r="AB884" s="67"/>
      <c r="AC884" s="68"/>
    </row>
    <row r="885" spans="19:29">
      <c r="S885" s="385"/>
      <c r="T885" s="65"/>
      <c r="U885" s="66"/>
      <c r="V885" s="65"/>
      <c r="W885" s="66"/>
      <c r="X885" s="67"/>
      <c r="Y885" s="66"/>
      <c r="Z885" s="67"/>
      <c r="AA885" s="68"/>
      <c r="AB885" s="67"/>
      <c r="AC885" s="68"/>
    </row>
    <row r="886" spans="19:29">
      <c r="S886" s="385"/>
      <c r="T886" s="65"/>
      <c r="U886" s="66"/>
      <c r="V886" s="65"/>
      <c r="W886" s="66"/>
      <c r="X886" s="67"/>
      <c r="Y886" s="66"/>
      <c r="Z886" s="67"/>
      <c r="AA886" s="68"/>
      <c r="AB886" s="67"/>
      <c r="AC886" s="68"/>
    </row>
    <row r="887" spans="19:29">
      <c r="S887" s="385"/>
      <c r="T887" s="65"/>
      <c r="U887" s="66"/>
      <c r="V887" s="65"/>
      <c r="W887" s="66"/>
      <c r="X887" s="67"/>
      <c r="Y887" s="66"/>
      <c r="Z887" s="67"/>
      <c r="AA887" s="68"/>
      <c r="AB887" s="67"/>
      <c r="AC887" s="68"/>
    </row>
    <row r="888" spans="19:29">
      <c r="S888" s="385"/>
      <c r="T888" s="65"/>
      <c r="U888" s="66"/>
      <c r="V888" s="65"/>
      <c r="W888" s="66"/>
      <c r="X888" s="67"/>
      <c r="Y888" s="66"/>
      <c r="Z888" s="67"/>
      <c r="AA888" s="68"/>
      <c r="AB888" s="67"/>
      <c r="AC888" s="68"/>
    </row>
    <row r="889" spans="19:29">
      <c r="S889" s="385"/>
      <c r="T889" s="65"/>
      <c r="U889" s="66"/>
      <c r="V889" s="65"/>
      <c r="W889" s="66"/>
      <c r="X889" s="67"/>
      <c r="Y889" s="66"/>
      <c r="Z889" s="67"/>
      <c r="AA889" s="68"/>
      <c r="AB889" s="67"/>
      <c r="AC889" s="68"/>
    </row>
    <row r="890" spans="19:29">
      <c r="S890" s="385"/>
      <c r="T890" s="65"/>
      <c r="U890" s="66"/>
      <c r="V890" s="65"/>
      <c r="W890" s="66"/>
      <c r="X890" s="67"/>
      <c r="Y890" s="66"/>
      <c r="Z890" s="67"/>
      <c r="AA890" s="68"/>
      <c r="AB890" s="67"/>
      <c r="AC890" s="68"/>
    </row>
    <row r="891" spans="19:29">
      <c r="S891" s="385"/>
      <c r="T891" s="65"/>
      <c r="U891" s="66"/>
      <c r="V891" s="65"/>
      <c r="W891" s="66"/>
      <c r="X891" s="67"/>
      <c r="Y891" s="66"/>
      <c r="Z891" s="67"/>
      <c r="AA891" s="68"/>
      <c r="AB891" s="67"/>
      <c r="AC891" s="68"/>
    </row>
    <row r="892" spans="19:29">
      <c r="S892" s="385"/>
      <c r="T892" s="65"/>
      <c r="U892" s="66"/>
      <c r="V892" s="65"/>
      <c r="W892" s="66"/>
      <c r="X892" s="67"/>
      <c r="Y892" s="66"/>
      <c r="Z892" s="67"/>
      <c r="AB892" s="67"/>
    </row>
    <row r="893" spans="19:29">
      <c r="S893" s="385"/>
      <c r="T893" s="65"/>
      <c r="U893" s="66"/>
      <c r="V893" s="65"/>
      <c r="W893" s="66"/>
      <c r="X893" s="67"/>
      <c r="Y893" s="66"/>
      <c r="Z893" s="67"/>
      <c r="AA893" s="68"/>
      <c r="AB893" s="67"/>
      <c r="AC893" s="68"/>
    </row>
    <row r="894" spans="19:29">
      <c r="S894" s="385"/>
      <c r="T894" s="65"/>
      <c r="U894" s="66"/>
      <c r="V894" s="65"/>
      <c r="W894" s="66"/>
      <c r="X894" s="67"/>
      <c r="Y894" s="66"/>
      <c r="Z894" s="67"/>
      <c r="AA894" s="68"/>
      <c r="AB894" s="67"/>
      <c r="AC894" s="68"/>
    </row>
    <row r="895" spans="19:29">
      <c r="S895" s="385"/>
      <c r="T895" s="65"/>
      <c r="U895" s="66"/>
      <c r="V895" s="65"/>
      <c r="W895" s="66"/>
      <c r="X895" s="67"/>
      <c r="Y895" s="66"/>
      <c r="Z895" s="67"/>
      <c r="AA895" s="68"/>
      <c r="AB895" s="67"/>
      <c r="AC895" s="68"/>
    </row>
    <row r="896" spans="19:29">
      <c r="S896" s="385"/>
      <c r="T896" s="65"/>
      <c r="U896" s="66"/>
      <c r="V896" s="65"/>
      <c r="W896" s="66"/>
      <c r="X896" s="67"/>
      <c r="Y896" s="66"/>
      <c r="Z896" s="67"/>
      <c r="AA896" s="68"/>
      <c r="AB896" s="67"/>
      <c r="AC896" s="68"/>
    </row>
    <row r="897" spans="19:29">
      <c r="S897" s="385"/>
      <c r="T897" s="65"/>
      <c r="U897" s="66"/>
      <c r="V897" s="65"/>
      <c r="W897" s="66"/>
      <c r="X897" s="67"/>
      <c r="Y897" s="66"/>
      <c r="Z897" s="67"/>
      <c r="AA897" s="68"/>
      <c r="AB897" s="67"/>
      <c r="AC897" s="68"/>
    </row>
    <row r="898" spans="19:29">
      <c r="S898" s="385"/>
      <c r="T898" s="65"/>
      <c r="U898" s="66"/>
      <c r="V898" s="65"/>
      <c r="W898" s="66"/>
      <c r="X898" s="67"/>
      <c r="Y898" s="66"/>
      <c r="Z898" s="67"/>
      <c r="AA898" s="68"/>
      <c r="AB898" s="67"/>
      <c r="AC898" s="68"/>
    </row>
    <row r="899" spans="19:29">
      <c r="S899" s="385"/>
      <c r="T899" s="65"/>
      <c r="U899" s="66"/>
      <c r="V899" s="65"/>
      <c r="W899" s="66"/>
      <c r="X899" s="67"/>
      <c r="Y899" s="66"/>
      <c r="Z899" s="67"/>
      <c r="AA899" s="68"/>
      <c r="AB899" s="67"/>
      <c r="AC899" s="68"/>
    </row>
    <row r="900" spans="19:29">
      <c r="S900" s="385"/>
      <c r="T900" s="65"/>
      <c r="U900" s="66"/>
      <c r="V900" s="65"/>
      <c r="W900" s="66"/>
      <c r="X900" s="67"/>
      <c r="Y900" s="66"/>
      <c r="Z900" s="67"/>
      <c r="AA900" s="68"/>
      <c r="AB900" s="67"/>
      <c r="AC900" s="68"/>
    </row>
    <row r="901" spans="19:29">
      <c r="S901" s="385"/>
      <c r="T901" s="65"/>
      <c r="U901" s="66"/>
      <c r="V901" s="65"/>
      <c r="W901" s="66"/>
      <c r="X901" s="67"/>
      <c r="Y901" s="66"/>
      <c r="Z901" s="67"/>
      <c r="AA901" s="68"/>
      <c r="AB901" s="67"/>
      <c r="AC901" s="68"/>
    </row>
    <row r="902" spans="19:29">
      <c r="S902" s="385"/>
      <c r="T902" s="65"/>
      <c r="U902" s="66"/>
      <c r="V902" s="65"/>
      <c r="W902" s="66"/>
      <c r="X902" s="67"/>
      <c r="Y902" s="66"/>
      <c r="Z902" s="67"/>
      <c r="AA902" s="68"/>
      <c r="AB902" s="67"/>
      <c r="AC902" s="68"/>
    </row>
    <row r="903" spans="19:29">
      <c r="S903" s="385"/>
      <c r="T903" s="65"/>
      <c r="U903" s="66"/>
      <c r="V903" s="65"/>
      <c r="W903" s="66"/>
      <c r="X903" s="67"/>
      <c r="Y903" s="66"/>
      <c r="Z903" s="67"/>
      <c r="AA903" s="68"/>
      <c r="AB903" s="67"/>
      <c r="AC903" s="68"/>
    </row>
    <row r="904" spans="19:29">
      <c r="S904" s="385"/>
      <c r="T904" s="65"/>
      <c r="U904" s="66"/>
      <c r="V904" s="65"/>
      <c r="W904" s="66"/>
      <c r="X904" s="67"/>
      <c r="Y904" s="66"/>
      <c r="Z904" s="67"/>
      <c r="AA904" s="68"/>
      <c r="AB904" s="67"/>
      <c r="AC904" s="68"/>
    </row>
    <row r="905" spans="19:29">
      <c r="S905" s="385"/>
      <c r="T905" s="65"/>
      <c r="U905" s="66"/>
      <c r="V905" s="65"/>
      <c r="W905" s="66"/>
      <c r="X905" s="67"/>
      <c r="Y905" s="66"/>
      <c r="Z905" s="67"/>
      <c r="AA905" s="68"/>
      <c r="AB905" s="67"/>
      <c r="AC905" s="68"/>
    </row>
    <row r="906" spans="19:29">
      <c r="S906" s="385"/>
      <c r="T906" s="65"/>
      <c r="U906" s="66"/>
      <c r="V906" s="65"/>
      <c r="W906" s="66"/>
      <c r="X906" s="67"/>
      <c r="Y906" s="66"/>
      <c r="Z906" s="67"/>
      <c r="AA906" s="68"/>
      <c r="AB906" s="67"/>
      <c r="AC906" s="68"/>
    </row>
    <row r="907" spans="19:29">
      <c r="S907" s="385"/>
      <c r="T907" s="65"/>
      <c r="U907" s="66"/>
      <c r="V907" s="65"/>
      <c r="W907" s="66"/>
      <c r="X907" s="67"/>
      <c r="Y907" s="66"/>
      <c r="Z907" s="67"/>
      <c r="AA907" s="68"/>
      <c r="AB907" s="67"/>
      <c r="AC907" s="68"/>
    </row>
    <row r="908" spans="19:29">
      <c r="S908" s="385"/>
      <c r="T908" s="65"/>
      <c r="U908" s="66"/>
      <c r="V908" s="65"/>
      <c r="W908" s="66"/>
      <c r="X908" s="67"/>
      <c r="Y908" s="66"/>
      <c r="Z908" s="67"/>
      <c r="AA908" s="68"/>
      <c r="AB908" s="67"/>
      <c r="AC908" s="68"/>
    </row>
    <row r="909" spans="19:29">
      <c r="S909" s="385"/>
      <c r="T909" s="65"/>
      <c r="U909" s="66"/>
      <c r="V909" s="65"/>
      <c r="W909" s="66"/>
      <c r="X909" s="67"/>
      <c r="Y909" s="66"/>
      <c r="Z909" s="67"/>
      <c r="AB909" s="67"/>
    </row>
    <row r="910" spans="19:29">
      <c r="S910" s="385"/>
      <c r="T910" s="65"/>
      <c r="U910" s="66"/>
      <c r="V910" s="65"/>
      <c r="W910" s="66"/>
      <c r="X910" s="67"/>
      <c r="Y910" s="66"/>
      <c r="Z910" s="67"/>
      <c r="AA910" s="68"/>
      <c r="AB910" s="67"/>
      <c r="AC910" s="68"/>
    </row>
    <row r="911" spans="19:29">
      <c r="S911" s="385"/>
      <c r="T911" s="65"/>
      <c r="U911" s="66"/>
      <c r="V911" s="65"/>
      <c r="W911" s="66"/>
      <c r="X911" s="67"/>
      <c r="Y911" s="66"/>
      <c r="Z911" s="67"/>
      <c r="AA911" s="68"/>
      <c r="AB911" s="67"/>
      <c r="AC911" s="68"/>
    </row>
    <row r="912" spans="19:29">
      <c r="S912" s="385"/>
      <c r="T912" s="65"/>
      <c r="U912" s="66"/>
      <c r="V912" s="65"/>
      <c r="W912" s="66"/>
      <c r="X912" s="67"/>
      <c r="Y912" s="66"/>
      <c r="Z912" s="67"/>
      <c r="AA912" s="68"/>
      <c r="AB912" s="67"/>
      <c r="AC912" s="68"/>
    </row>
    <row r="913" spans="19:29">
      <c r="S913" s="385"/>
      <c r="T913" s="65"/>
      <c r="U913" s="66"/>
      <c r="V913" s="65"/>
      <c r="W913" s="66"/>
      <c r="X913" s="67"/>
      <c r="Y913" s="66"/>
      <c r="Z913" s="67"/>
      <c r="AA913" s="68"/>
      <c r="AB913" s="67"/>
      <c r="AC913" s="68"/>
    </row>
    <row r="914" spans="19:29">
      <c r="S914" s="385"/>
      <c r="T914" s="65"/>
      <c r="U914" s="66"/>
      <c r="V914" s="65"/>
      <c r="W914" s="66"/>
      <c r="X914" s="67"/>
      <c r="Y914" s="66"/>
      <c r="Z914" s="67"/>
      <c r="AA914" s="68"/>
      <c r="AB914" s="67"/>
      <c r="AC914" s="68"/>
    </row>
    <row r="915" spans="19:29">
      <c r="S915" s="385"/>
      <c r="T915" s="65"/>
      <c r="U915" s="66"/>
      <c r="V915" s="65"/>
      <c r="W915" s="66"/>
      <c r="X915" s="67"/>
      <c r="Y915" s="66"/>
      <c r="Z915" s="67"/>
      <c r="AA915" s="68"/>
      <c r="AB915" s="67"/>
      <c r="AC915" s="68"/>
    </row>
    <row r="916" spans="19:29">
      <c r="S916" s="385"/>
      <c r="T916" s="65"/>
      <c r="U916" s="66"/>
      <c r="V916" s="65"/>
      <c r="W916" s="66"/>
      <c r="X916" s="67"/>
      <c r="Y916" s="66"/>
      <c r="Z916" s="67"/>
      <c r="AA916" s="68"/>
      <c r="AB916" s="67"/>
      <c r="AC916" s="68"/>
    </row>
    <row r="917" spans="19:29">
      <c r="S917" s="385"/>
      <c r="T917" s="65"/>
      <c r="U917" s="66"/>
      <c r="V917" s="65"/>
      <c r="W917" s="66"/>
      <c r="X917" s="67"/>
      <c r="Y917" s="66"/>
      <c r="Z917" s="67"/>
      <c r="AA917" s="68"/>
      <c r="AB917" s="67"/>
      <c r="AC917" s="68"/>
    </row>
    <row r="918" spans="19:29">
      <c r="S918" s="385"/>
      <c r="T918" s="65"/>
      <c r="U918" s="66"/>
      <c r="V918" s="65"/>
      <c r="W918" s="66"/>
      <c r="X918" s="67"/>
      <c r="Y918" s="66"/>
      <c r="Z918" s="67"/>
      <c r="AA918" s="68"/>
      <c r="AB918" s="67"/>
      <c r="AC918" s="68"/>
    </row>
    <row r="919" spans="19:29">
      <c r="S919" s="385"/>
      <c r="T919" s="65"/>
      <c r="U919" s="66"/>
      <c r="V919" s="65"/>
      <c r="W919" s="66"/>
      <c r="X919" s="67"/>
      <c r="Y919" s="66"/>
      <c r="Z919" s="67"/>
      <c r="AA919" s="68"/>
      <c r="AB919" s="67"/>
      <c r="AC919" s="68"/>
    </row>
    <row r="920" spans="19:29">
      <c r="S920" s="385"/>
      <c r="T920" s="65"/>
      <c r="U920" s="66"/>
      <c r="V920" s="65"/>
      <c r="W920" s="66"/>
      <c r="X920" s="67"/>
      <c r="Y920" s="66"/>
      <c r="Z920" s="67"/>
      <c r="AA920" s="68"/>
      <c r="AB920" s="67"/>
      <c r="AC920" s="68"/>
    </row>
    <row r="921" spans="19:29">
      <c r="S921" s="385"/>
      <c r="T921" s="65"/>
      <c r="U921" s="66"/>
      <c r="V921" s="65"/>
      <c r="W921" s="66"/>
      <c r="X921" s="67"/>
      <c r="Y921" s="66"/>
      <c r="Z921" s="67"/>
      <c r="AA921" s="68"/>
      <c r="AB921" s="67"/>
      <c r="AC921" s="68"/>
    </row>
    <row r="922" spans="19:29">
      <c r="S922" s="385"/>
      <c r="T922" s="65"/>
      <c r="U922" s="66"/>
      <c r="V922" s="65"/>
      <c r="W922" s="66"/>
      <c r="X922" s="67"/>
      <c r="Y922" s="66"/>
      <c r="Z922" s="67"/>
      <c r="AA922" s="68"/>
      <c r="AB922" s="67"/>
      <c r="AC922" s="68"/>
    </row>
    <row r="923" spans="19:29">
      <c r="S923" s="385"/>
      <c r="T923" s="65"/>
      <c r="U923" s="66"/>
      <c r="V923" s="65"/>
      <c r="W923" s="66"/>
      <c r="X923" s="67"/>
      <c r="Y923" s="66"/>
      <c r="Z923" s="67"/>
      <c r="AA923" s="68"/>
      <c r="AB923" s="67"/>
      <c r="AC923" s="68"/>
    </row>
    <row r="924" spans="19:29">
      <c r="S924" s="385"/>
      <c r="T924" s="65"/>
      <c r="U924" s="66"/>
      <c r="V924" s="65"/>
      <c r="W924" s="66"/>
      <c r="X924" s="67"/>
      <c r="Y924" s="66"/>
      <c r="Z924" s="67"/>
      <c r="AA924" s="68"/>
      <c r="AB924" s="67"/>
      <c r="AC924" s="68"/>
    </row>
    <row r="925" spans="19:29">
      <c r="S925" s="385"/>
      <c r="T925" s="65"/>
      <c r="U925" s="66"/>
      <c r="V925" s="65"/>
      <c r="W925" s="66"/>
      <c r="X925" s="67"/>
      <c r="Y925" s="66"/>
      <c r="Z925" s="67"/>
      <c r="AA925" s="68"/>
      <c r="AB925" s="67"/>
      <c r="AC925" s="68"/>
    </row>
    <row r="926" spans="19:29">
      <c r="S926" s="385"/>
      <c r="T926" s="65"/>
      <c r="U926" s="66"/>
      <c r="V926" s="65"/>
      <c r="W926" s="66"/>
      <c r="X926" s="67"/>
      <c r="Y926" s="66"/>
      <c r="Z926" s="67"/>
      <c r="AB926" s="67"/>
    </row>
    <row r="927" spans="19:29">
      <c r="S927" s="385"/>
      <c r="T927" s="65"/>
      <c r="U927" s="66"/>
      <c r="V927" s="65"/>
      <c r="W927" s="66"/>
      <c r="X927" s="67"/>
      <c r="Y927" s="66"/>
      <c r="Z927" s="67"/>
      <c r="AA927" s="68"/>
      <c r="AB927" s="67"/>
      <c r="AC927" s="68"/>
    </row>
    <row r="928" spans="19:29">
      <c r="S928" s="385"/>
      <c r="T928" s="65"/>
      <c r="U928" s="66"/>
      <c r="V928" s="65"/>
      <c r="W928" s="66"/>
      <c r="X928" s="67"/>
      <c r="Y928" s="66"/>
      <c r="Z928" s="67"/>
      <c r="AA928" s="68"/>
      <c r="AB928" s="67"/>
      <c r="AC928" s="68"/>
    </row>
    <row r="929" spans="19:29">
      <c r="S929" s="385"/>
      <c r="T929" s="65"/>
      <c r="U929" s="66"/>
      <c r="V929" s="65"/>
      <c r="W929" s="66"/>
      <c r="X929" s="67"/>
      <c r="Y929" s="66"/>
      <c r="Z929" s="67"/>
      <c r="AA929" s="68"/>
      <c r="AB929" s="67"/>
      <c r="AC929" s="68"/>
    </row>
    <row r="930" spans="19:29">
      <c r="S930" s="385"/>
      <c r="T930" s="65"/>
      <c r="U930" s="66"/>
      <c r="V930" s="65"/>
      <c r="W930" s="66"/>
      <c r="X930" s="67"/>
      <c r="Y930" s="66"/>
      <c r="Z930" s="67"/>
      <c r="AA930" s="68"/>
      <c r="AB930" s="67"/>
      <c r="AC930" s="68"/>
    </row>
    <row r="931" spans="19:29">
      <c r="S931" s="385"/>
      <c r="T931" s="65"/>
      <c r="U931" s="66"/>
      <c r="V931" s="65"/>
      <c r="W931" s="66"/>
      <c r="X931" s="67"/>
      <c r="Y931" s="66"/>
      <c r="Z931" s="67"/>
      <c r="AA931" s="68"/>
      <c r="AB931" s="67"/>
      <c r="AC931" s="68"/>
    </row>
    <row r="932" spans="19:29">
      <c r="S932" s="385"/>
      <c r="T932" s="65"/>
      <c r="U932" s="66"/>
      <c r="V932" s="65"/>
      <c r="W932" s="66"/>
      <c r="X932" s="67"/>
      <c r="Y932" s="66"/>
      <c r="Z932" s="67"/>
      <c r="AA932" s="68"/>
      <c r="AB932" s="67"/>
      <c r="AC932" s="68"/>
    </row>
    <row r="933" spans="19:29">
      <c r="S933" s="385"/>
      <c r="T933" s="65"/>
      <c r="U933" s="66"/>
      <c r="V933" s="65"/>
      <c r="W933" s="66"/>
      <c r="X933" s="67"/>
      <c r="Y933" s="66"/>
      <c r="Z933" s="67"/>
      <c r="AA933" s="68"/>
      <c r="AB933" s="67"/>
      <c r="AC933" s="68"/>
    </row>
    <row r="934" spans="19:29">
      <c r="S934" s="385"/>
      <c r="T934" s="65"/>
      <c r="U934" s="66"/>
      <c r="V934" s="65"/>
      <c r="W934" s="66"/>
      <c r="X934" s="67"/>
      <c r="Y934" s="66"/>
      <c r="Z934" s="67"/>
      <c r="AA934" s="68"/>
      <c r="AB934" s="67"/>
      <c r="AC934" s="68"/>
    </row>
    <row r="935" spans="19:29">
      <c r="S935" s="385"/>
      <c r="T935" s="65"/>
      <c r="U935" s="66"/>
      <c r="V935" s="65"/>
      <c r="W935" s="66"/>
      <c r="X935" s="67"/>
      <c r="Y935" s="66"/>
      <c r="Z935" s="67"/>
      <c r="AA935" s="68"/>
      <c r="AB935" s="67"/>
      <c r="AC935" s="68"/>
    </row>
    <row r="936" spans="19:29">
      <c r="S936" s="385"/>
      <c r="T936" s="65"/>
      <c r="U936" s="66"/>
      <c r="V936" s="65"/>
      <c r="W936" s="66"/>
      <c r="X936" s="67"/>
      <c r="Y936" s="66"/>
      <c r="Z936" s="67"/>
      <c r="AA936" s="68"/>
      <c r="AB936" s="67"/>
      <c r="AC936" s="68"/>
    </row>
    <row r="937" spans="19:29">
      <c r="S937" s="385"/>
      <c r="T937" s="65"/>
      <c r="U937" s="66"/>
      <c r="V937" s="65"/>
      <c r="W937" s="66"/>
      <c r="X937" s="67"/>
      <c r="Y937" s="66"/>
      <c r="Z937" s="67"/>
      <c r="AA937" s="68"/>
      <c r="AB937" s="67"/>
      <c r="AC937" s="68"/>
    </row>
    <row r="938" spans="19:29">
      <c r="S938" s="385"/>
      <c r="T938" s="65"/>
      <c r="U938" s="66"/>
      <c r="V938" s="65"/>
      <c r="W938" s="66"/>
      <c r="X938" s="67"/>
      <c r="Y938" s="66"/>
      <c r="Z938" s="67"/>
      <c r="AA938" s="68"/>
      <c r="AB938" s="67"/>
      <c r="AC938" s="68"/>
    </row>
    <row r="939" spans="19:29">
      <c r="S939" s="385"/>
      <c r="T939" s="65"/>
      <c r="U939" s="66"/>
      <c r="V939" s="65"/>
      <c r="W939" s="66"/>
      <c r="X939" s="67"/>
      <c r="Y939" s="66"/>
      <c r="Z939" s="67"/>
      <c r="AA939" s="68"/>
      <c r="AB939" s="67"/>
      <c r="AC939" s="68"/>
    </row>
    <row r="940" spans="19:29">
      <c r="S940" s="385"/>
      <c r="T940" s="65"/>
      <c r="U940" s="66"/>
      <c r="V940" s="65"/>
      <c r="W940" s="66"/>
      <c r="X940" s="67"/>
      <c r="Y940" s="66"/>
      <c r="Z940" s="67"/>
      <c r="AA940" s="68"/>
      <c r="AB940" s="67"/>
      <c r="AC940" s="68"/>
    </row>
    <row r="941" spans="19:29">
      <c r="S941" s="385"/>
      <c r="T941" s="65"/>
      <c r="U941" s="66"/>
      <c r="V941" s="65"/>
      <c r="W941" s="66"/>
      <c r="X941" s="67"/>
      <c r="Y941" s="66"/>
      <c r="Z941" s="67"/>
      <c r="AA941" s="68"/>
      <c r="AB941" s="67"/>
      <c r="AC941" s="68"/>
    </row>
    <row r="942" spans="19:29">
      <c r="S942" s="385"/>
      <c r="T942" s="65"/>
      <c r="U942" s="66"/>
      <c r="V942" s="65"/>
      <c r="W942" s="66"/>
      <c r="X942" s="67"/>
      <c r="Y942" s="66"/>
      <c r="Z942" s="67"/>
      <c r="AA942" s="68"/>
      <c r="AB942" s="67"/>
      <c r="AC942" s="68"/>
    </row>
    <row r="943" spans="19:29">
      <c r="S943" s="385"/>
      <c r="T943" s="65"/>
      <c r="U943" s="66"/>
      <c r="V943" s="65"/>
      <c r="W943" s="66"/>
      <c r="X943" s="67"/>
      <c r="Y943" s="66"/>
      <c r="Z943" s="67"/>
      <c r="AB943" s="67"/>
    </row>
    <row r="944" spans="19:29">
      <c r="S944" s="385"/>
      <c r="T944" s="65"/>
      <c r="U944" s="66"/>
      <c r="V944" s="65"/>
      <c r="W944" s="66"/>
      <c r="X944" s="67"/>
      <c r="Y944" s="66"/>
      <c r="Z944" s="67"/>
      <c r="AA944" s="68"/>
      <c r="AB944" s="67"/>
      <c r="AC944" s="68"/>
    </row>
    <row r="945" spans="19:29">
      <c r="S945" s="385"/>
      <c r="T945" s="65"/>
      <c r="U945" s="66"/>
      <c r="V945" s="65"/>
      <c r="W945" s="66"/>
      <c r="X945" s="67"/>
      <c r="Y945" s="66"/>
      <c r="Z945" s="67"/>
      <c r="AA945" s="68"/>
      <c r="AB945" s="67"/>
      <c r="AC945" s="68"/>
    </row>
    <row r="946" spans="19:29">
      <c r="S946" s="385"/>
      <c r="T946" s="65"/>
      <c r="U946" s="66"/>
      <c r="V946" s="65"/>
      <c r="W946" s="66"/>
      <c r="X946" s="67"/>
      <c r="Y946" s="66"/>
      <c r="Z946" s="67"/>
      <c r="AA946" s="68"/>
      <c r="AB946" s="67"/>
      <c r="AC946" s="68"/>
    </row>
    <row r="947" spans="19:29">
      <c r="S947" s="385"/>
      <c r="T947" s="65"/>
      <c r="U947" s="66"/>
      <c r="V947" s="65"/>
      <c r="W947" s="66"/>
      <c r="X947" s="67"/>
      <c r="Y947" s="66"/>
      <c r="Z947" s="67"/>
      <c r="AA947" s="68"/>
      <c r="AB947" s="67"/>
      <c r="AC947" s="68"/>
    </row>
    <row r="948" spans="19:29">
      <c r="S948" s="385"/>
      <c r="T948" s="65"/>
      <c r="U948" s="66"/>
      <c r="V948" s="65"/>
      <c r="W948" s="66"/>
      <c r="X948" s="67"/>
      <c r="Y948" s="66"/>
      <c r="Z948" s="67"/>
      <c r="AA948" s="68"/>
      <c r="AB948" s="67"/>
      <c r="AC948" s="68"/>
    </row>
    <row r="949" spans="19:29">
      <c r="S949" s="385"/>
      <c r="T949" s="65"/>
      <c r="U949" s="66"/>
      <c r="V949" s="65"/>
      <c r="W949" s="66"/>
      <c r="X949" s="67"/>
      <c r="Y949" s="66"/>
      <c r="Z949" s="67"/>
      <c r="AA949" s="68"/>
      <c r="AB949" s="67"/>
      <c r="AC949" s="68"/>
    </row>
    <row r="950" spans="19:29">
      <c r="S950" s="385"/>
      <c r="T950" s="65"/>
      <c r="U950" s="66"/>
      <c r="V950" s="65"/>
      <c r="W950" s="66"/>
      <c r="X950" s="67"/>
      <c r="Y950" s="66"/>
      <c r="Z950" s="67"/>
      <c r="AA950" s="68"/>
      <c r="AB950" s="67"/>
      <c r="AC950" s="68"/>
    </row>
    <row r="951" spans="19:29">
      <c r="S951" s="385"/>
      <c r="T951" s="65"/>
      <c r="U951" s="66"/>
      <c r="V951" s="65"/>
      <c r="W951" s="66"/>
      <c r="X951" s="67"/>
      <c r="Y951" s="66"/>
      <c r="Z951" s="67"/>
      <c r="AA951" s="68"/>
      <c r="AB951" s="67"/>
      <c r="AC951" s="68"/>
    </row>
    <row r="952" spans="19:29">
      <c r="S952" s="385"/>
      <c r="T952" s="65"/>
      <c r="U952" s="66"/>
      <c r="V952" s="65"/>
      <c r="W952" s="66"/>
      <c r="X952" s="67"/>
      <c r="Y952" s="66"/>
      <c r="Z952" s="67"/>
      <c r="AA952" s="68"/>
      <c r="AB952" s="67"/>
      <c r="AC952" s="68"/>
    </row>
    <row r="953" spans="19:29">
      <c r="S953" s="385"/>
      <c r="T953" s="65"/>
      <c r="U953" s="66"/>
      <c r="V953" s="65"/>
      <c r="W953" s="66"/>
      <c r="X953" s="67"/>
      <c r="Y953" s="66"/>
      <c r="Z953" s="67"/>
      <c r="AA953" s="68"/>
      <c r="AB953" s="67"/>
      <c r="AC953" s="68"/>
    </row>
    <row r="954" spans="19:29">
      <c r="S954" s="385"/>
      <c r="T954" s="65"/>
      <c r="U954" s="66"/>
      <c r="V954" s="65"/>
      <c r="W954" s="66"/>
      <c r="X954" s="67"/>
      <c r="Y954" s="66"/>
      <c r="Z954" s="67"/>
      <c r="AA954" s="68"/>
      <c r="AB954" s="67"/>
      <c r="AC954" s="68"/>
    </row>
    <row r="955" spans="19:29">
      <c r="S955" s="385"/>
      <c r="T955" s="65"/>
      <c r="U955" s="66"/>
      <c r="V955" s="65"/>
      <c r="W955" s="66"/>
      <c r="X955" s="67"/>
      <c r="Y955" s="66"/>
      <c r="Z955" s="67"/>
      <c r="AA955" s="68"/>
      <c r="AB955" s="67"/>
      <c r="AC955" s="68"/>
    </row>
    <row r="956" spans="19:29">
      <c r="S956" s="385"/>
      <c r="T956" s="65"/>
      <c r="U956" s="66"/>
      <c r="V956" s="65"/>
      <c r="W956" s="66"/>
      <c r="X956" s="67"/>
      <c r="Y956" s="66"/>
      <c r="Z956" s="67"/>
      <c r="AA956" s="68"/>
      <c r="AB956" s="67"/>
      <c r="AC956" s="68"/>
    </row>
    <row r="957" spans="19:29">
      <c r="S957" s="385"/>
      <c r="T957" s="65"/>
      <c r="U957" s="66"/>
      <c r="V957" s="65"/>
      <c r="W957" s="66"/>
      <c r="X957" s="67"/>
      <c r="Y957" s="66"/>
      <c r="Z957" s="67"/>
      <c r="AA957" s="68"/>
      <c r="AB957" s="67"/>
      <c r="AC957" s="68"/>
    </row>
    <row r="958" spans="19:29">
      <c r="S958" s="385"/>
      <c r="T958" s="65"/>
      <c r="U958" s="66"/>
      <c r="V958" s="65"/>
      <c r="W958" s="66"/>
      <c r="X958" s="67"/>
      <c r="Y958" s="66"/>
      <c r="Z958" s="67"/>
      <c r="AA958" s="68"/>
      <c r="AB958" s="67"/>
      <c r="AC958" s="68"/>
    </row>
    <row r="959" spans="19:29">
      <c r="S959" s="385"/>
      <c r="T959" s="65"/>
      <c r="U959" s="66"/>
      <c r="V959" s="65"/>
      <c r="W959" s="66"/>
      <c r="X959" s="67"/>
      <c r="Y959" s="66"/>
      <c r="Z959" s="67"/>
      <c r="AA959" s="68"/>
      <c r="AB959" s="67"/>
      <c r="AC959" s="68"/>
    </row>
    <row r="960" spans="19:29">
      <c r="S960" s="385"/>
      <c r="T960" s="65"/>
      <c r="U960" s="66"/>
      <c r="V960" s="65"/>
      <c r="W960" s="66"/>
      <c r="X960" s="67"/>
      <c r="Y960" s="66"/>
      <c r="Z960" s="67"/>
      <c r="AB960" s="67"/>
    </row>
    <row r="961" spans="19:29">
      <c r="S961" s="385"/>
      <c r="T961" s="65"/>
      <c r="U961" s="66"/>
      <c r="V961" s="65"/>
      <c r="W961" s="66"/>
      <c r="X961" s="67"/>
      <c r="Y961" s="66"/>
      <c r="Z961" s="67"/>
      <c r="AA961" s="68"/>
      <c r="AB961" s="67"/>
      <c r="AC961" s="68"/>
    </row>
    <row r="962" spans="19:29">
      <c r="S962" s="385"/>
      <c r="T962" s="65"/>
      <c r="U962" s="66"/>
      <c r="V962" s="65"/>
      <c r="W962" s="66"/>
      <c r="X962" s="67"/>
      <c r="Y962" s="66"/>
      <c r="Z962" s="67"/>
      <c r="AA962" s="68"/>
      <c r="AB962" s="67"/>
      <c r="AC962" s="68"/>
    </row>
    <row r="963" spans="19:29">
      <c r="S963" s="385"/>
      <c r="T963" s="65"/>
      <c r="U963" s="66"/>
      <c r="V963" s="65"/>
      <c r="W963" s="66"/>
      <c r="X963" s="67"/>
      <c r="Y963" s="66"/>
      <c r="Z963" s="67"/>
      <c r="AA963" s="68"/>
      <c r="AB963" s="67"/>
      <c r="AC963" s="68"/>
    </row>
    <row r="964" spans="19:29">
      <c r="S964" s="385"/>
      <c r="T964" s="65"/>
      <c r="U964" s="66"/>
      <c r="V964" s="65"/>
      <c r="W964" s="66"/>
      <c r="X964" s="67"/>
      <c r="Y964" s="66"/>
      <c r="Z964" s="67"/>
      <c r="AA964" s="68"/>
      <c r="AB964" s="67"/>
      <c r="AC964" s="68"/>
    </row>
    <row r="965" spans="19:29">
      <c r="S965" s="385"/>
      <c r="T965" s="65"/>
      <c r="U965" s="66"/>
      <c r="V965" s="65"/>
      <c r="W965" s="66"/>
      <c r="X965" s="67"/>
      <c r="Y965" s="66"/>
      <c r="Z965" s="67"/>
      <c r="AA965" s="68"/>
      <c r="AB965" s="67"/>
      <c r="AC965" s="68"/>
    </row>
    <row r="966" spans="19:29">
      <c r="S966" s="385"/>
      <c r="T966" s="65"/>
      <c r="U966" s="66"/>
      <c r="V966" s="65"/>
      <c r="W966" s="66"/>
      <c r="X966" s="67"/>
      <c r="Y966" s="66"/>
      <c r="Z966" s="67"/>
      <c r="AA966" s="68"/>
      <c r="AB966" s="67"/>
      <c r="AC966" s="68"/>
    </row>
    <row r="967" spans="19:29">
      <c r="S967" s="385"/>
      <c r="T967" s="65"/>
      <c r="U967" s="66"/>
      <c r="V967" s="65"/>
      <c r="W967" s="66"/>
      <c r="X967" s="67"/>
      <c r="Y967" s="66"/>
      <c r="Z967" s="67"/>
      <c r="AA967" s="68"/>
      <c r="AB967" s="67"/>
      <c r="AC967" s="68"/>
    </row>
    <row r="968" spans="19:29">
      <c r="S968" s="385"/>
      <c r="T968" s="65"/>
      <c r="U968" s="66"/>
      <c r="V968" s="65"/>
      <c r="W968" s="66"/>
      <c r="X968" s="67"/>
      <c r="Y968" s="66"/>
      <c r="Z968" s="67"/>
      <c r="AA968" s="68"/>
      <c r="AB968" s="67"/>
      <c r="AC968" s="68"/>
    </row>
    <row r="969" spans="19:29">
      <c r="S969" s="385"/>
      <c r="T969" s="65"/>
      <c r="U969" s="66"/>
      <c r="V969" s="65"/>
      <c r="W969" s="66"/>
      <c r="X969" s="67"/>
      <c r="Y969" s="66"/>
      <c r="Z969" s="67"/>
      <c r="AA969" s="68"/>
      <c r="AB969" s="67"/>
      <c r="AC969" s="68"/>
    </row>
    <row r="970" spans="19:29">
      <c r="S970" s="385"/>
      <c r="T970" s="65"/>
      <c r="U970" s="66"/>
      <c r="V970" s="65"/>
      <c r="W970" s="66"/>
      <c r="X970" s="67"/>
      <c r="Y970" s="66"/>
      <c r="Z970" s="67"/>
      <c r="AA970" s="68"/>
      <c r="AB970" s="67"/>
      <c r="AC970" s="68"/>
    </row>
    <row r="971" spans="19:29">
      <c r="S971" s="385"/>
      <c r="T971" s="65"/>
      <c r="U971" s="66"/>
      <c r="V971" s="65"/>
      <c r="W971" s="66"/>
      <c r="X971" s="67"/>
      <c r="Y971" s="66"/>
      <c r="Z971" s="67"/>
      <c r="AA971" s="68"/>
      <c r="AB971" s="67"/>
      <c r="AC971" s="68"/>
    </row>
    <row r="972" spans="19:29">
      <c r="S972" s="385"/>
      <c r="T972" s="65"/>
      <c r="U972" s="66"/>
      <c r="V972" s="65"/>
      <c r="W972" s="66"/>
      <c r="X972" s="67"/>
      <c r="Y972" s="66"/>
      <c r="Z972" s="67"/>
      <c r="AA972" s="68"/>
      <c r="AB972" s="67"/>
      <c r="AC972" s="68"/>
    </row>
    <row r="973" spans="19:29">
      <c r="S973" s="385"/>
      <c r="T973" s="65"/>
      <c r="U973" s="66"/>
      <c r="V973" s="65"/>
      <c r="W973" s="66"/>
      <c r="X973" s="67"/>
      <c r="Y973" s="66"/>
      <c r="Z973" s="67"/>
      <c r="AA973" s="68"/>
      <c r="AB973" s="67"/>
      <c r="AC973" s="68"/>
    </row>
    <row r="974" spans="19:29">
      <c r="S974" s="385"/>
      <c r="T974" s="65"/>
      <c r="U974" s="66"/>
      <c r="V974" s="65"/>
      <c r="W974" s="66"/>
      <c r="X974" s="67"/>
      <c r="Y974" s="66"/>
      <c r="Z974" s="67"/>
      <c r="AA974" s="68"/>
      <c r="AB974" s="67"/>
      <c r="AC974" s="68"/>
    </row>
    <row r="975" spans="19:29">
      <c r="S975" s="385"/>
      <c r="T975" s="65"/>
      <c r="U975" s="66"/>
      <c r="V975" s="65"/>
      <c r="W975" s="66"/>
      <c r="X975" s="67"/>
      <c r="Y975" s="66"/>
      <c r="Z975" s="67"/>
      <c r="AA975" s="68"/>
      <c r="AB975" s="67"/>
      <c r="AC975" s="68"/>
    </row>
    <row r="976" spans="19:29">
      <c r="S976" s="385"/>
      <c r="T976" s="65"/>
      <c r="U976" s="66"/>
      <c r="V976" s="65"/>
      <c r="W976" s="66"/>
      <c r="X976" s="67"/>
      <c r="Y976" s="66"/>
      <c r="Z976" s="67"/>
      <c r="AA976" s="68"/>
      <c r="AB976" s="67"/>
      <c r="AC976" s="68"/>
    </row>
    <row r="977" spans="19:29">
      <c r="S977" s="385"/>
      <c r="T977" s="65"/>
      <c r="U977" s="66"/>
      <c r="V977" s="65"/>
      <c r="W977" s="66"/>
      <c r="X977" s="67"/>
      <c r="Y977" s="66"/>
      <c r="Z977" s="67"/>
      <c r="AB977" s="67"/>
    </row>
    <row r="978" spans="19:29">
      <c r="S978" s="385"/>
      <c r="T978" s="65"/>
      <c r="U978" s="66"/>
      <c r="V978" s="65"/>
      <c r="W978" s="66"/>
      <c r="X978" s="67"/>
      <c r="Y978" s="66"/>
      <c r="Z978" s="67"/>
      <c r="AA978" s="68"/>
      <c r="AB978" s="67"/>
      <c r="AC978" s="68"/>
    </row>
    <row r="979" spans="19:29">
      <c r="S979" s="385"/>
      <c r="T979" s="65"/>
      <c r="U979" s="66"/>
      <c r="V979" s="65"/>
      <c r="W979" s="66"/>
      <c r="X979" s="67"/>
      <c r="Y979" s="66"/>
      <c r="Z979" s="67"/>
      <c r="AA979" s="68"/>
      <c r="AB979" s="67"/>
      <c r="AC979" s="68"/>
    </row>
    <row r="980" spans="19:29">
      <c r="S980" s="385"/>
      <c r="T980" s="65"/>
      <c r="U980" s="66"/>
      <c r="V980" s="65"/>
      <c r="W980" s="66"/>
      <c r="X980" s="67"/>
      <c r="Y980" s="66"/>
      <c r="Z980" s="67"/>
      <c r="AA980" s="68"/>
      <c r="AB980" s="67"/>
      <c r="AC980" s="68"/>
    </row>
    <row r="981" spans="19:29">
      <c r="S981" s="385"/>
      <c r="T981" s="65"/>
      <c r="U981" s="66"/>
      <c r="V981" s="65"/>
      <c r="W981" s="66"/>
      <c r="X981" s="67"/>
      <c r="Y981" s="66"/>
      <c r="Z981" s="67"/>
      <c r="AA981" s="68"/>
      <c r="AB981" s="67"/>
      <c r="AC981" s="68"/>
    </row>
    <row r="982" spans="19:29">
      <c r="S982" s="385"/>
      <c r="T982" s="65"/>
      <c r="U982" s="66"/>
      <c r="V982" s="65"/>
      <c r="W982" s="66"/>
      <c r="X982" s="67"/>
      <c r="Y982" s="66"/>
      <c r="Z982" s="67"/>
      <c r="AA982" s="68"/>
      <c r="AB982" s="67"/>
      <c r="AC982" s="68"/>
    </row>
    <row r="983" spans="19:29">
      <c r="S983" s="385"/>
      <c r="T983" s="65"/>
      <c r="U983" s="66"/>
      <c r="V983" s="65"/>
      <c r="W983" s="66"/>
      <c r="X983" s="67"/>
      <c r="Y983" s="66"/>
      <c r="Z983" s="67"/>
      <c r="AA983" s="68"/>
      <c r="AB983" s="67"/>
      <c r="AC983" s="68"/>
    </row>
    <row r="984" spans="19:29">
      <c r="S984" s="385"/>
      <c r="T984" s="65"/>
      <c r="U984" s="66"/>
      <c r="V984" s="65"/>
      <c r="W984" s="66"/>
      <c r="X984" s="67"/>
      <c r="Y984" s="66"/>
      <c r="Z984" s="67"/>
      <c r="AA984" s="68"/>
      <c r="AB984" s="67"/>
      <c r="AC984" s="68"/>
    </row>
    <row r="985" spans="19:29">
      <c r="S985" s="385"/>
      <c r="T985" s="65"/>
      <c r="U985" s="66"/>
      <c r="V985" s="65"/>
      <c r="W985" s="66"/>
      <c r="X985" s="67"/>
      <c r="Y985" s="66"/>
      <c r="Z985" s="67"/>
      <c r="AA985" s="68"/>
      <c r="AB985" s="67"/>
      <c r="AC985" s="68"/>
    </row>
    <row r="986" spans="19:29">
      <c r="S986" s="385"/>
      <c r="T986" s="65"/>
      <c r="U986" s="66"/>
      <c r="V986" s="65"/>
      <c r="W986" s="66"/>
      <c r="X986" s="67"/>
      <c r="Y986" s="66"/>
      <c r="Z986" s="67"/>
      <c r="AA986" s="68"/>
      <c r="AB986" s="67"/>
      <c r="AC986" s="68"/>
    </row>
    <row r="987" spans="19:29">
      <c r="S987" s="385"/>
      <c r="T987" s="65"/>
      <c r="U987" s="66"/>
      <c r="V987" s="65"/>
      <c r="W987" s="66"/>
      <c r="X987" s="67"/>
      <c r="Y987" s="66"/>
      <c r="Z987" s="67"/>
      <c r="AA987" s="68"/>
      <c r="AB987" s="67"/>
      <c r="AC987" s="68"/>
    </row>
    <row r="988" spans="19:29">
      <c r="S988" s="385"/>
      <c r="T988" s="65"/>
      <c r="U988" s="66"/>
      <c r="V988" s="65"/>
      <c r="W988" s="66"/>
      <c r="X988" s="67"/>
      <c r="Y988" s="66"/>
      <c r="Z988" s="67"/>
      <c r="AA988" s="68"/>
      <c r="AB988" s="67"/>
      <c r="AC988" s="68"/>
    </row>
    <row r="989" spans="19:29">
      <c r="S989" s="385"/>
      <c r="T989" s="65"/>
      <c r="U989" s="66"/>
      <c r="V989" s="65"/>
      <c r="W989" s="66"/>
      <c r="X989" s="67"/>
      <c r="Y989" s="66"/>
      <c r="Z989" s="67"/>
      <c r="AA989" s="68"/>
      <c r="AB989" s="67"/>
      <c r="AC989" s="68"/>
    </row>
    <row r="990" spans="19:29">
      <c r="S990" s="385"/>
      <c r="T990" s="65"/>
      <c r="U990" s="66"/>
      <c r="V990" s="65"/>
      <c r="W990" s="66"/>
      <c r="X990" s="67"/>
      <c r="Y990" s="66"/>
      <c r="Z990" s="67"/>
      <c r="AA990" s="68"/>
      <c r="AB990" s="67"/>
      <c r="AC990" s="68"/>
    </row>
    <row r="991" spans="19:29">
      <c r="S991" s="385"/>
      <c r="T991" s="65"/>
      <c r="U991" s="66"/>
      <c r="V991" s="65"/>
      <c r="W991" s="66"/>
      <c r="X991" s="67"/>
      <c r="Y991" s="66"/>
      <c r="Z991" s="67"/>
      <c r="AA991" s="68"/>
      <c r="AB991" s="67"/>
      <c r="AC991" s="68"/>
    </row>
    <row r="992" spans="19:29">
      <c r="S992" s="385"/>
      <c r="T992" s="65"/>
      <c r="U992" s="66"/>
      <c r="V992" s="65"/>
      <c r="W992" s="66"/>
      <c r="X992" s="67"/>
      <c r="Y992" s="66"/>
      <c r="Z992" s="67"/>
      <c r="AA992" s="68"/>
      <c r="AB992" s="67"/>
      <c r="AC992" s="68"/>
    </row>
    <row r="993" spans="19:29">
      <c r="S993" s="385"/>
      <c r="T993" s="65"/>
      <c r="U993" s="66"/>
      <c r="V993" s="65"/>
      <c r="W993" s="66"/>
      <c r="X993" s="67"/>
      <c r="Y993" s="66"/>
      <c r="Z993" s="67"/>
      <c r="AA993" s="68"/>
      <c r="AB993" s="67"/>
      <c r="AC993" s="68"/>
    </row>
    <row r="994" spans="19:29">
      <c r="S994" s="385"/>
      <c r="T994" s="65"/>
      <c r="U994" s="66"/>
      <c r="V994" s="65"/>
      <c r="W994" s="66"/>
      <c r="X994" s="67"/>
      <c r="Y994" s="66"/>
      <c r="Z994" s="67"/>
      <c r="AB994" s="67"/>
    </row>
    <row r="995" spans="19:29">
      <c r="S995" s="385"/>
      <c r="T995" s="65"/>
      <c r="U995" s="66"/>
      <c r="V995" s="65"/>
      <c r="W995" s="66"/>
      <c r="X995" s="67"/>
      <c r="Y995" s="66"/>
      <c r="Z995" s="67"/>
      <c r="AA995" s="68"/>
      <c r="AB995" s="67"/>
      <c r="AC995" s="68"/>
    </row>
    <row r="996" spans="19:29">
      <c r="S996" s="385"/>
      <c r="T996" s="65"/>
      <c r="U996" s="66"/>
      <c r="V996" s="65"/>
      <c r="W996" s="66"/>
      <c r="X996" s="67"/>
      <c r="Y996" s="66"/>
      <c r="Z996" s="67"/>
      <c r="AA996" s="68"/>
      <c r="AB996" s="67"/>
      <c r="AC996" s="68"/>
    </row>
    <row r="997" spans="19:29">
      <c r="S997" s="385"/>
      <c r="T997" s="65"/>
      <c r="U997" s="66"/>
      <c r="V997" s="65"/>
      <c r="W997" s="66"/>
      <c r="X997" s="67"/>
      <c r="Y997" s="66"/>
      <c r="Z997" s="67"/>
      <c r="AA997" s="68"/>
      <c r="AB997" s="67"/>
      <c r="AC997" s="68"/>
    </row>
    <row r="998" spans="19:29">
      <c r="S998" s="385"/>
      <c r="T998" s="65"/>
      <c r="U998" s="66"/>
      <c r="V998" s="65"/>
      <c r="W998" s="66"/>
      <c r="X998" s="67"/>
      <c r="Y998" s="66"/>
      <c r="Z998" s="67"/>
      <c r="AA998" s="68"/>
      <c r="AB998" s="67"/>
      <c r="AC998" s="68"/>
    </row>
    <row r="999" spans="19:29">
      <c r="S999" s="385"/>
      <c r="T999" s="65"/>
      <c r="U999" s="66"/>
      <c r="V999" s="65"/>
      <c r="W999" s="66"/>
      <c r="X999" s="67"/>
      <c r="Y999" s="66"/>
      <c r="Z999" s="67"/>
      <c r="AA999" s="68"/>
      <c r="AB999" s="67"/>
      <c r="AC999" s="68"/>
    </row>
    <row r="1000" spans="19:29">
      <c r="S1000" s="385"/>
      <c r="T1000" s="65"/>
      <c r="U1000" s="66"/>
      <c r="V1000" s="65"/>
      <c r="W1000" s="66"/>
      <c r="X1000" s="67"/>
      <c r="Y1000" s="66"/>
      <c r="Z1000" s="67"/>
      <c r="AA1000" s="68"/>
      <c r="AB1000" s="67"/>
      <c r="AC1000" s="68"/>
    </row>
    <row r="1001" spans="19:29">
      <c r="S1001" s="385"/>
      <c r="T1001" s="65"/>
      <c r="U1001" s="66"/>
      <c r="V1001" s="65"/>
      <c r="W1001" s="66"/>
      <c r="X1001" s="67"/>
      <c r="Y1001" s="66"/>
      <c r="Z1001" s="67"/>
      <c r="AA1001" s="68"/>
      <c r="AB1001" s="67"/>
      <c r="AC1001" s="68"/>
    </row>
    <row r="1002" spans="19:29">
      <c r="S1002" s="385"/>
      <c r="T1002" s="65"/>
      <c r="U1002" s="66"/>
      <c r="V1002" s="65"/>
      <c r="W1002" s="66"/>
      <c r="X1002" s="67"/>
      <c r="Y1002" s="66"/>
      <c r="Z1002" s="67"/>
      <c r="AA1002" s="68"/>
      <c r="AB1002" s="67"/>
      <c r="AC1002" s="68"/>
    </row>
    <row r="1003" spans="19:29">
      <c r="S1003" s="385"/>
      <c r="T1003" s="65"/>
      <c r="U1003" s="66"/>
      <c r="V1003" s="65"/>
      <c r="W1003" s="66"/>
      <c r="X1003" s="67"/>
      <c r="Y1003" s="66"/>
      <c r="Z1003" s="67"/>
      <c r="AA1003" s="68"/>
      <c r="AB1003" s="67"/>
      <c r="AC1003" s="68"/>
    </row>
    <row r="1004" spans="19:29">
      <c r="S1004" s="385"/>
      <c r="T1004" s="65"/>
      <c r="U1004" s="66"/>
      <c r="V1004" s="65"/>
      <c r="W1004" s="66"/>
      <c r="X1004" s="67"/>
      <c r="Y1004" s="66"/>
      <c r="Z1004" s="67"/>
      <c r="AA1004" s="68"/>
      <c r="AB1004" s="67"/>
      <c r="AC1004" s="68"/>
    </row>
    <row r="1005" spans="19:29">
      <c r="S1005" s="385"/>
      <c r="T1005" s="65"/>
      <c r="U1005" s="66"/>
      <c r="V1005" s="65"/>
      <c r="W1005" s="66"/>
      <c r="X1005" s="67"/>
      <c r="Y1005" s="66"/>
      <c r="Z1005" s="67"/>
      <c r="AA1005" s="68"/>
      <c r="AB1005" s="67"/>
      <c r="AC1005" s="68"/>
    </row>
    <row r="1006" spans="19:29">
      <c r="S1006" s="385"/>
      <c r="T1006" s="65"/>
      <c r="U1006" s="66"/>
      <c r="V1006" s="65"/>
      <c r="W1006" s="66"/>
      <c r="X1006" s="67"/>
      <c r="Y1006" s="66"/>
      <c r="Z1006" s="67"/>
      <c r="AA1006" s="68"/>
      <c r="AB1006" s="67"/>
      <c r="AC1006" s="68"/>
    </row>
    <row r="1007" spans="19:29">
      <c r="S1007" s="385"/>
      <c r="T1007" s="65"/>
      <c r="U1007" s="66"/>
      <c r="V1007" s="65"/>
      <c r="W1007" s="66"/>
      <c r="X1007" s="67"/>
      <c r="Y1007" s="66"/>
      <c r="Z1007" s="67"/>
      <c r="AA1007" s="68"/>
      <c r="AB1007" s="67"/>
      <c r="AC1007" s="68"/>
    </row>
    <row r="1008" spans="19:29">
      <c r="S1008" s="385"/>
      <c r="T1008" s="65"/>
      <c r="U1008" s="66"/>
      <c r="V1008" s="65"/>
      <c r="W1008" s="66"/>
      <c r="X1008" s="67"/>
      <c r="Y1008" s="66"/>
      <c r="Z1008" s="67"/>
      <c r="AA1008" s="68"/>
      <c r="AB1008" s="67"/>
      <c r="AC1008" s="68"/>
    </row>
    <row r="1009" spans="19:29">
      <c r="S1009" s="385"/>
      <c r="T1009" s="65"/>
      <c r="U1009" s="66"/>
      <c r="V1009" s="65"/>
      <c r="W1009" s="66"/>
      <c r="X1009" s="67"/>
      <c r="Y1009" s="66"/>
      <c r="Z1009" s="67"/>
      <c r="AA1009" s="68"/>
      <c r="AB1009" s="67"/>
      <c r="AC1009" s="68"/>
    </row>
    <row r="1010" spans="19:29">
      <c r="S1010" s="385"/>
      <c r="T1010" s="65"/>
      <c r="U1010" s="66"/>
      <c r="V1010" s="65"/>
      <c r="W1010" s="66"/>
      <c r="X1010" s="67"/>
      <c r="Y1010" s="66"/>
      <c r="Z1010" s="67"/>
      <c r="AA1010" s="68"/>
      <c r="AB1010" s="67"/>
      <c r="AC1010" s="68"/>
    </row>
    <row r="1011" spans="19:29">
      <c r="S1011" s="385"/>
      <c r="T1011" s="65"/>
      <c r="U1011" s="66"/>
      <c r="V1011" s="65"/>
      <c r="W1011" s="66"/>
      <c r="X1011" s="67"/>
      <c r="Y1011" s="66"/>
      <c r="Z1011" s="67"/>
      <c r="AB1011" s="67"/>
    </row>
    <row r="1012" spans="19:29">
      <c r="S1012" s="385"/>
      <c r="T1012" s="65"/>
      <c r="U1012" s="66"/>
      <c r="V1012" s="65"/>
      <c r="W1012" s="66"/>
      <c r="X1012" s="67"/>
      <c r="Y1012" s="66"/>
      <c r="Z1012" s="67"/>
      <c r="AA1012" s="68"/>
      <c r="AB1012" s="67"/>
      <c r="AC1012" s="68"/>
    </row>
    <row r="1013" spans="19:29">
      <c r="S1013" s="385"/>
      <c r="T1013" s="65"/>
      <c r="U1013" s="66"/>
      <c r="V1013" s="65"/>
      <c r="W1013" s="66"/>
      <c r="X1013" s="67"/>
      <c r="Y1013" s="66"/>
      <c r="Z1013" s="67"/>
      <c r="AA1013" s="68"/>
      <c r="AB1013" s="67"/>
      <c r="AC1013" s="68"/>
    </row>
    <row r="1014" spans="19:29">
      <c r="S1014" s="385"/>
      <c r="T1014" s="65"/>
      <c r="U1014" s="66"/>
      <c r="V1014" s="65"/>
      <c r="W1014" s="66"/>
      <c r="X1014" s="67"/>
      <c r="Y1014" s="66"/>
      <c r="Z1014" s="67"/>
      <c r="AA1014" s="68"/>
      <c r="AB1014" s="67"/>
      <c r="AC1014" s="68"/>
    </row>
    <row r="1015" spans="19:29">
      <c r="S1015" s="385"/>
      <c r="T1015" s="65"/>
      <c r="U1015" s="66"/>
      <c r="V1015" s="65"/>
      <c r="W1015" s="66"/>
      <c r="X1015" s="67"/>
      <c r="Y1015" s="66"/>
      <c r="Z1015" s="67"/>
      <c r="AA1015" s="68"/>
      <c r="AB1015" s="67"/>
      <c r="AC1015" s="68"/>
    </row>
    <row r="1016" spans="19:29">
      <c r="S1016" s="385"/>
      <c r="T1016" s="65"/>
      <c r="U1016" s="66"/>
      <c r="V1016" s="65"/>
      <c r="W1016" s="66"/>
      <c r="X1016" s="67"/>
      <c r="Y1016" s="66"/>
      <c r="Z1016" s="67"/>
      <c r="AA1016" s="68"/>
      <c r="AB1016" s="67"/>
      <c r="AC1016" s="68"/>
    </row>
    <row r="1017" spans="19:29">
      <c r="S1017" s="385"/>
      <c r="T1017" s="65"/>
      <c r="U1017" s="66"/>
      <c r="V1017" s="65"/>
      <c r="W1017" s="66"/>
      <c r="X1017" s="67"/>
      <c r="Y1017" s="66"/>
      <c r="Z1017" s="67"/>
      <c r="AA1017" s="68"/>
      <c r="AB1017" s="67"/>
      <c r="AC1017" s="68"/>
    </row>
    <row r="1018" spans="19:29">
      <c r="S1018" s="385"/>
      <c r="T1018" s="65"/>
      <c r="U1018" s="66"/>
      <c r="V1018" s="65"/>
      <c r="W1018" s="66"/>
      <c r="X1018" s="67"/>
      <c r="Y1018" s="66"/>
      <c r="Z1018" s="67"/>
      <c r="AA1018" s="68"/>
      <c r="AB1018" s="67"/>
      <c r="AC1018" s="68"/>
    </row>
    <row r="1019" spans="19:29">
      <c r="S1019" s="385"/>
      <c r="T1019" s="65"/>
      <c r="U1019" s="66"/>
      <c r="V1019" s="65"/>
      <c r="W1019" s="66"/>
      <c r="X1019" s="67"/>
      <c r="Y1019" s="66"/>
      <c r="Z1019" s="67"/>
      <c r="AA1019" s="68"/>
      <c r="AB1019" s="67"/>
      <c r="AC1019" s="68"/>
    </row>
    <row r="1020" spans="19:29">
      <c r="S1020" s="385"/>
      <c r="T1020" s="65"/>
      <c r="U1020" s="66"/>
      <c r="V1020" s="65"/>
      <c r="W1020" s="66"/>
      <c r="X1020" s="67"/>
      <c r="Y1020" s="66"/>
      <c r="Z1020" s="67"/>
      <c r="AA1020" s="68"/>
      <c r="AB1020" s="67"/>
      <c r="AC1020" s="68"/>
    </row>
    <row r="1021" spans="19:29">
      <c r="S1021" s="385"/>
      <c r="T1021" s="65"/>
      <c r="U1021" s="66"/>
      <c r="V1021" s="65"/>
      <c r="W1021" s="66"/>
      <c r="X1021" s="67"/>
      <c r="Y1021" s="66"/>
      <c r="Z1021" s="67"/>
      <c r="AA1021" s="68"/>
      <c r="AB1021" s="67"/>
      <c r="AC1021" s="68"/>
    </row>
    <row r="1022" spans="19:29">
      <c r="S1022" s="385"/>
      <c r="T1022" s="65"/>
      <c r="U1022" s="66"/>
      <c r="V1022" s="65"/>
      <c r="W1022" s="66"/>
      <c r="X1022" s="67"/>
      <c r="Y1022" s="66"/>
      <c r="Z1022" s="67"/>
      <c r="AA1022" s="68"/>
      <c r="AB1022" s="67"/>
      <c r="AC1022" s="68"/>
    </row>
    <row r="1023" spans="19:29">
      <c r="S1023" s="385"/>
      <c r="T1023" s="65"/>
      <c r="U1023" s="66"/>
      <c r="V1023" s="65"/>
      <c r="W1023" s="66"/>
      <c r="X1023" s="67"/>
      <c r="Y1023" s="66"/>
      <c r="Z1023" s="67"/>
      <c r="AA1023" s="68"/>
      <c r="AB1023" s="67"/>
      <c r="AC1023" s="68"/>
    </row>
    <row r="1024" spans="19:29">
      <c r="S1024" s="385"/>
      <c r="T1024" s="65"/>
      <c r="U1024" s="66"/>
      <c r="V1024" s="65"/>
      <c r="W1024" s="66"/>
      <c r="X1024" s="67"/>
      <c r="Y1024" s="66"/>
      <c r="Z1024" s="67"/>
      <c r="AA1024" s="68"/>
      <c r="AB1024" s="67"/>
      <c r="AC1024" s="68"/>
    </row>
    <row r="1025" spans="19:29">
      <c r="S1025" s="385"/>
      <c r="T1025" s="65"/>
      <c r="U1025" s="66"/>
      <c r="V1025" s="65"/>
      <c r="W1025" s="66"/>
      <c r="X1025" s="67"/>
      <c r="Y1025" s="66"/>
      <c r="Z1025" s="67"/>
      <c r="AA1025" s="68"/>
      <c r="AB1025" s="67"/>
      <c r="AC1025" s="68"/>
    </row>
    <row r="1026" spans="19:29">
      <c r="S1026" s="385"/>
      <c r="T1026" s="65"/>
      <c r="U1026" s="66"/>
      <c r="V1026" s="65"/>
      <c r="W1026" s="66"/>
      <c r="X1026" s="67"/>
      <c r="Y1026" s="66"/>
      <c r="Z1026" s="67"/>
      <c r="AA1026" s="68"/>
      <c r="AB1026" s="67"/>
      <c r="AC1026" s="68"/>
    </row>
    <row r="1027" spans="19:29">
      <c r="S1027" s="385"/>
      <c r="T1027" s="65"/>
      <c r="U1027" s="66"/>
      <c r="V1027" s="65"/>
      <c r="W1027" s="66"/>
      <c r="X1027" s="67"/>
      <c r="Y1027" s="66"/>
      <c r="Z1027" s="67"/>
      <c r="AA1027" s="68"/>
      <c r="AB1027" s="67"/>
      <c r="AC1027" s="68"/>
    </row>
    <row r="1028" spans="19:29">
      <c r="S1028" s="385"/>
      <c r="T1028" s="65"/>
      <c r="U1028" s="66"/>
      <c r="V1028" s="65"/>
      <c r="W1028" s="66"/>
      <c r="X1028" s="67"/>
      <c r="Y1028" s="66"/>
      <c r="Z1028" s="67"/>
      <c r="AB1028" s="67"/>
    </row>
    <row r="1029" spans="19:29">
      <c r="S1029" s="385"/>
      <c r="T1029" s="65"/>
      <c r="U1029" s="66"/>
      <c r="V1029" s="65"/>
      <c r="W1029" s="66"/>
      <c r="X1029" s="67"/>
      <c r="Y1029" s="66"/>
      <c r="Z1029" s="67"/>
      <c r="AA1029" s="68"/>
      <c r="AB1029" s="67"/>
      <c r="AC1029" s="68"/>
    </row>
    <row r="1030" spans="19:29">
      <c r="S1030" s="385"/>
      <c r="T1030" s="65"/>
      <c r="U1030" s="66"/>
      <c r="V1030" s="65"/>
      <c r="W1030" s="66"/>
      <c r="X1030" s="67"/>
      <c r="Y1030" s="66"/>
      <c r="Z1030" s="67"/>
      <c r="AA1030" s="68"/>
      <c r="AB1030" s="67"/>
      <c r="AC1030" s="68"/>
    </row>
    <row r="1031" spans="19:29">
      <c r="S1031" s="385"/>
      <c r="T1031" s="65"/>
      <c r="U1031" s="66"/>
      <c r="V1031" s="65"/>
      <c r="W1031" s="66"/>
      <c r="X1031" s="67"/>
      <c r="Y1031" s="66"/>
      <c r="Z1031" s="67"/>
      <c r="AA1031" s="68"/>
      <c r="AB1031" s="67"/>
      <c r="AC1031" s="68"/>
    </row>
    <row r="1032" spans="19:29">
      <c r="S1032" s="385"/>
      <c r="T1032" s="65"/>
      <c r="U1032" s="66"/>
      <c r="V1032" s="65"/>
      <c r="W1032" s="66"/>
      <c r="X1032" s="67"/>
      <c r="Y1032" s="66"/>
      <c r="Z1032" s="67"/>
      <c r="AA1032" s="68"/>
      <c r="AB1032" s="67"/>
      <c r="AC1032" s="68"/>
    </row>
    <row r="1033" spans="19:29">
      <c r="S1033" s="385"/>
      <c r="T1033" s="65"/>
      <c r="U1033" s="66"/>
      <c r="V1033" s="65"/>
      <c r="W1033" s="66"/>
      <c r="X1033" s="67"/>
      <c r="Y1033" s="66"/>
      <c r="Z1033" s="67"/>
      <c r="AA1033" s="68"/>
      <c r="AB1033" s="67"/>
      <c r="AC1033" s="68"/>
    </row>
    <row r="1034" spans="19:29">
      <c r="S1034" s="385"/>
      <c r="T1034" s="65"/>
      <c r="U1034" s="66"/>
      <c r="V1034" s="65"/>
      <c r="W1034" s="66"/>
      <c r="X1034" s="67"/>
      <c r="Y1034" s="66"/>
      <c r="Z1034" s="67"/>
      <c r="AA1034" s="68"/>
      <c r="AB1034" s="67"/>
      <c r="AC1034" s="68"/>
    </row>
    <row r="1035" spans="19:29">
      <c r="S1035" s="385"/>
      <c r="T1035" s="65"/>
      <c r="U1035" s="66"/>
      <c r="V1035" s="65"/>
      <c r="W1035" s="66"/>
      <c r="X1035" s="67"/>
      <c r="Y1035" s="66"/>
      <c r="Z1035" s="67"/>
      <c r="AA1035" s="68"/>
      <c r="AB1035" s="67"/>
      <c r="AC1035" s="68"/>
    </row>
    <row r="1036" spans="19:29">
      <c r="S1036" s="385"/>
      <c r="T1036" s="65"/>
      <c r="U1036" s="66"/>
      <c r="V1036" s="65"/>
      <c r="W1036" s="66"/>
      <c r="X1036" s="67"/>
      <c r="Y1036" s="66"/>
      <c r="Z1036" s="67"/>
      <c r="AA1036" s="68"/>
      <c r="AB1036" s="67"/>
      <c r="AC1036" s="68"/>
    </row>
    <row r="1037" spans="19:29">
      <c r="S1037" s="385"/>
      <c r="T1037" s="65"/>
      <c r="U1037" s="66"/>
      <c r="V1037" s="65"/>
      <c r="W1037" s="66"/>
      <c r="X1037" s="67"/>
      <c r="Y1037" s="66"/>
      <c r="Z1037" s="67"/>
      <c r="AA1037" s="68"/>
      <c r="AB1037" s="67"/>
      <c r="AC1037" s="68"/>
    </row>
    <row r="1038" spans="19:29">
      <c r="S1038" s="385"/>
      <c r="T1038" s="65"/>
      <c r="U1038" s="66"/>
      <c r="V1038" s="65"/>
      <c r="W1038" s="66"/>
      <c r="X1038" s="67"/>
      <c r="Y1038" s="66"/>
      <c r="Z1038" s="67"/>
      <c r="AA1038" s="68"/>
      <c r="AB1038" s="67"/>
      <c r="AC1038" s="68"/>
    </row>
    <row r="1039" spans="19:29">
      <c r="S1039" s="385"/>
      <c r="T1039" s="65"/>
      <c r="U1039" s="66"/>
      <c r="V1039" s="65"/>
      <c r="W1039" s="66"/>
      <c r="X1039" s="67"/>
      <c r="Y1039" s="66"/>
      <c r="Z1039" s="67"/>
      <c r="AA1039" s="68"/>
      <c r="AB1039" s="67"/>
      <c r="AC1039" s="68"/>
    </row>
    <row r="1040" spans="19:29">
      <c r="S1040" s="385"/>
      <c r="T1040" s="65"/>
      <c r="U1040" s="66"/>
      <c r="V1040" s="65"/>
      <c r="W1040" s="66"/>
      <c r="X1040" s="67"/>
      <c r="Y1040" s="66"/>
      <c r="Z1040" s="67"/>
      <c r="AA1040" s="68"/>
      <c r="AB1040" s="67"/>
      <c r="AC1040" s="68"/>
    </row>
    <row r="1041" spans="19:29">
      <c r="S1041" s="385"/>
      <c r="T1041" s="65"/>
      <c r="U1041" s="66"/>
      <c r="V1041" s="65"/>
      <c r="W1041" s="66"/>
      <c r="X1041" s="67"/>
      <c r="Y1041" s="66"/>
      <c r="Z1041" s="67"/>
      <c r="AA1041" s="68"/>
      <c r="AB1041" s="67"/>
      <c r="AC1041" s="68"/>
    </row>
    <row r="1042" spans="19:29">
      <c r="S1042" s="385"/>
      <c r="T1042" s="65"/>
      <c r="U1042" s="66"/>
      <c r="V1042" s="65"/>
      <c r="W1042" s="66"/>
      <c r="X1042" s="67"/>
      <c r="Y1042" s="66"/>
      <c r="Z1042" s="67"/>
      <c r="AA1042" s="68"/>
      <c r="AB1042" s="67"/>
      <c r="AC1042" s="68"/>
    </row>
    <row r="1043" spans="19:29">
      <c r="S1043" s="385"/>
      <c r="T1043" s="65"/>
      <c r="U1043" s="66"/>
      <c r="V1043" s="65"/>
      <c r="W1043" s="66"/>
      <c r="X1043" s="67"/>
      <c r="Y1043" s="66"/>
      <c r="Z1043" s="67"/>
      <c r="AA1043" s="68"/>
      <c r="AB1043" s="67"/>
      <c r="AC1043" s="68"/>
    </row>
    <row r="1044" spans="19:29">
      <c r="S1044" s="385"/>
      <c r="T1044" s="65"/>
      <c r="U1044" s="66"/>
      <c r="V1044" s="65"/>
      <c r="W1044" s="66"/>
      <c r="X1044" s="67"/>
      <c r="Y1044" s="66"/>
      <c r="Z1044" s="67"/>
      <c r="AA1044" s="68"/>
      <c r="AB1044" s="67"/>
      <c r="AC1044" s="68"/>
    </row>
    <row r="1045" spans="19:29">
      <c r="S1045" s="385"/>
      <c r="T1045" s="65"/>
      <c r="U1045" s="66"/>
      <c r="V1045" s="65"/>
      <c r="W1045" s="66"/>
      <c r="X1045" s="67"/>
      <c r="Y1045" s="66"/>
      <c r="Z1045" s="67"/>
      <c r="AB1045" s="67"/>
    </row>
    <row r="1046" spans="19:29">
      <c r="S1046" s="385"/>
      <c r="T1046" s="65"/>
      <c r="U1046" s="66"/>
      <c r="V1046" s="65"/>
      <c r="W1046" s="66"/>
      <c r="X1046" s="67"/>
      <c r="Y1046" s="66"/>
      <c r="Z1046" s="67"/>
      <c r="AA1046" s="68"/>
      <c r="AB1046" s="67"/>
      <c r="AC1046" s="68"/>
    </row>
    <row r="1047" spans="19:29">
      <c r="S1047" s="385"/>
      <c r="T1047" s="65"/>
      <c r="U1047" s="66"/>
      <c r="V1047" s="65"/>
      <c r="W1047" s="66"/>
      <c r="X1047" s="67"/>
      <c r="Y1047" s="66"/>
      <c r="Z1047" s="67"/>
      <c r="AA1047" s="68"/>
      <c r="AB1047" s="67"/>
      <c r="AC1047" s="68"/>
    </row>
    <row r="1048" spans="19:29">
      <c r="S1048" s="385"/>
      <c r="T1048" s="65"/>
      <c r="U1048" s="66"/>
      <c r="V1048" s="65"/>
      <c r="W1048" s="66"/>
      <c r="X1048" s="67"/>
      <c r="Y1048" s="66"/>
      <c r="Z1048" s="67"/>
      <c r="AA1048" s="68"/>
      <c r="AB1048" s="67"/>
      <c r="AC1048" s="68"/>
    </row>
    <row r="1049" spans="19:29">
      <c r="S1049" s="385"/>
      <c r="T1049" s="65"/>
      <c r="U1049" s="66"/>
      <c r="V1049" s="65"/>
      <c r="W1049" s="66"/>
      <c r="X1049" s="67"/>
      <c r="Y1049" s="66"/>
      <c r="Z1049" s="67"/>
      <c r="AA1049" s="68"/>
      <c r="AB1049" s="67"/>
      <c r="AC1049" s="68"/>
    </row>
    <row r="1050" spans="19:29">
      <c r="S1050" s="385"/>
      <c r="T1050" s="65"/>
      <c r="U1050" s="66"/>
      <c r="V1050" s="65"/>
      <c r="W1050" s="66"/>
      <c r="X1050" s="67"/>
      <c r="Y1050" s="66"/>
      <c r="Z1050" s="67"/>
      <c r="AA1050" s="68"/>
      <c r="AB1050" s="67"/>
      <c r="AC1050" s="68"/>
    </row>
    <row r="1051" spans="19:29">
      <c r="S1051" s="385"/>
      <c r="T1051" s="65"/>
      <c r="U1051" s="66"/>
      <c r="V1051" s="65"/>
      <c r="W1051" s="66"/>
      <c r="X1051" s="67"/>
      <c r="Y1051" s="66"/>
      <c r="Z1051" s="67"/>
      <c r="AA1051" s="68"/>
      <c r="AB1051" s="67"/>
      <c r="AC1051" s="68"/>
    </row>
    <row r="1052" spans="19:29">
      <c r="S1052" s="385"/>
      <c r="T1052" s="65"/>
      <c r="U1052" s="66"/>
      <c r="V1052" s="65"/>
      <c r="W1052" s="66"/>
      <c r="X1052" s="67"/>
      <c r="Y1052" s="66"/>
      <c r="Z1052" s="67"/>
      <c r="AA1052" s="68"/>
      <c r="AB1052" s="67"/>
      <c r="AC1052" s="68"/>
    </row>
    <row r="1053" spans="19:29">
      <c r="S1053" s="385"/>
      <c r="T1053" s="65"/>
      <c r="U1053" s="66"/>
      <c r="V1053" s="65"/>
      <c r="W1053" s="66"/>
      <c r="X1053" s="67"/>
      <c r="Y1053" s="66"/>
      <c r="Z1053" s="67"/>
      <c r="AA1053" s="68"/>
      <c r="AB1053" s="67"/>
      <c r="AC1053" s="68"/>
    </row>
    <row r="1054" spans="19:29">
      <c r="S1054" s="385"/>
      <c r="T1054" s="65"/>
      <c r="U1054" s="66"/>
      <c r="V1054" s="65"/>
      <c r="W1054" s="66"/>
      <c r="X1054" s="67"/>
      <c r="Y1054" s="66"/>
      <c r="Z1054" s="67"/>
      <c r="AA1054" s="68"/>
      <c r="AB1054" s="67"/>
      <c r="AC1054" s="68"/>
    </row>
    <row r="1055" spans="19:29">
      <c r="S1055" s="385"/>
      <c r="T1055" s="65"/>
      <c r="U1055" s="66"/>
      <c r="V1055" s="65"/>
      <c r="W1055" s="66"/>
      <c r="X1055" s="67"/>
      <c r="Y1055" s="66"/>
      <c r="Z1055" s="67"/>
      <c r="AA1055" s="68"/>
      <c r="AB1055" s="67"/>
      <c r="AC1055" s="68"/>
    </row>
    <row r="1056" spans="19:29">
      <c r="S1056" s="385"/>
      <c r="T1056" s="65"/>
      <c r="U1056" s="66"/>
      <c r="V1056" s="65"/>
      <c r="W1056" s="66"/>
      <c r="X1056" s="67"/>
      <c r="Y1056" s="66"/>
      <c r="Z1056" s="67"/>
      <c r="AA1056" s="68"/>
      <c r="AB1056" s="67"/>
      <c r="AC1056" s="68"/>
    </row>
    <row r="1057" spans="19:29">
      <c r="S1057" s="385"/>
      <c r="T1057" s="65"/>
      <c r="U1057" s="66"/>
      <c r="V1057" s="65"/>
      <c r="W1057" s="66"/>
      <c r="X1057" s="67"/>
      <c r="Y1057" s="66"/>
      <c r="Z1057" s="67"/>
      <c r="AA1057" s="68"/>
      <c r="AB1057" s="67"/>
      <c r="AC1057" s="68"/>
    </row>
    <row r="1058" spans="19:29">
      <c r="S1058" s="385"/>
      <c r="T1058" s="65"/>
      <c r="U1058" s="66"/>
      <c r="V1058" s="65"/>
      <c r="W1058" s="66"/>
      <c r="X1058" s="67"/>
      <c r="Y1058" s="66"/>
      <c r="Z1058" s="67"/>
      <c r="AA1058" s="68"/>
      <c r="AB1058" s="67"/>
      <c r="AC1058" s="68"/>
    </row>
    <row r="1059" spans="19:29">
      <c r="S1059" s="385"/>
      <c r="T1059" s="65"/>
      <c r="U1059" s="66"/>
      <c r="V1059" s="65"/>
      <c r="W1059" s="66"/>
      <c r="X1059" s="67"/>
      <c r="Y1059" s="66"/>
      <c r="Z1059" s="67"/>
      <c r="AA1059" s="68"/>
      <c r="AB1059" s="67"/>
      <c r="AC1059" s="68"/>
    </row>
    <row r="1060" spans="19:29">
      <c r="S1060" s="385"/>
      <c r="T1060" s="65"/>
      <c r="U1060" s="66"/>
      <c r="V1060" s="65"/>
      <c r="W1060" s="66"/>
      <c r="X1060" s="67"/>
      <c r="Y1060" s="66"/>
      <c r="Z1060" s="67"/>
      <c r="AA1060" s="68"/>
      <c r="AB1060" s="67"/>
      <c r="AC1060" s="68"/>
    </row>
    <row r="1061" spans="19:29">
      <c r="S1061" s="385"/>
      <c r="T1061" s="65"/>
      <c r="U1061" s="66"/>
      <c r="V1061" s="65"/>
      <c r="W1061" s="66"/>
      <c r="X1061" s="67"/>
      <c r="Y1061" s="66"/>
      <c r="Z1061" s="67"/>
      <c r="AA1061" s="68"/>
      <c r="AB1061" s="67"/>
      <c r="AC1061" s="68"/>
    </row>
    <row r="1062" spans="19:29">
      <c r="S1062" s="385"/>
      <c r="T1062" s="65"/>
      <c r="U1062" s="66"/>
      <c r="V1062" s="65"/>
      <c r="W1062" s="66"/>
      <c r="X1062" s="67"/>
      <c r="Y1062" s="66"/>
      <c r="Z1062" s="67"/>
      <c r="AB1062" s="67"/>
    </row>
    <row r="1063" spans="19:29">
      <c r="S1063" s="385"/>
      <c r="T1063" s="65"/>
      <c r="U1063" s="66"/>
      <c r="V1063" s="65"/>
      <c r="W1063" s="66"/>
      <c r="X1063" s="67"/>
      <c r="Y1063" s="66"/>
      <c r="Z1063" s="67"/>
      <c r="AA1063" s="68"/>
      <c r="AB1063" s="67"/>
      <c r="AC1063" s="68"/>
    </row>
    <row r="1064" spans="19:29">
      <c r="S1064" s="385"/>
      <c r="T1064" s="65"/>
      <c r="U1064" s="66"/>
      <c r="V1064" s="65"/>
      <c r="W1064" s="66"/>
      <c r="X1064" s="67"/>
      <c r="Y1064" s="66"/>
      <c r="Z1064" s="67"/>
      <c r="AA1064" s="68"/>
      <c r="AB1064" s="67"/>
      <c r="AC1064" s="68"/>
    </row>
    <row r="1065" spans="19:29">
      <c r="S1065" s="385"/>
      <c r="T1065" s="65"/>
      <c r="U1065" s="66"/>
      <c r="V1065" s="65"/>
      <c r="W1065" s="66"/>
      <c r="X1065" s="67"/>
      <c r="Y1065" s="66"/>
      <c r="Z1065" s="67"/>
      <c r="AA1065" s="68"/>
      <c r="AB1065" s="67"/>
      <c r="AC1065" s="68"/>
    </row>
    <row r="1066" spans="19:29">
      <c r="S1066" s="385"/>
      <c r="T1066" s="65"/>
      <c r="U1066" s="66"/>
      <c r="V1066" s="65"/>
      <c r="W1066" s="66"/>
      <c r="X1066" s="67"/>
      <c r="Y1066" s="66"/>
      <c r="Z1066" s="67"/>
      <c r="AA1066" s="68"/>
      <c r="AB1066" s="67"/>
      <c r="AC1066" s="68"/>
    </row>
    <row r="1067" spans="19:29">
      <c r="S1067" s="385"/>
      <c r="T1067" s="65"/>
      <c r="U1067" s="66"/>
      <c r="V1067" s="65"/>
      <c r="W1067" s="66"/>
      <c r="X1067" s="67"/>
      <c r="Y1067" s="66"/>
      <c r="Z1067" s="67"/>
      <c r="AA1067" s="68"/>
      <c r="AB1067" s="67"/>
      <c r="AC1067" s="68"/>
    </row>
    <row r="1068" spans="19:29">
      <c r="S1068" s="385"/>
      <c r="T1068" s="65"/>
      <c r="U1068" s="66"/>
      <c r="V1068" s="65"/>
      <c r="W1068" s="66"/>
      <c r="X1068" s="67"/>
      <c r="Y1068" s="66"/>
      <c r="Z1068" s="67"/>
      <c r="AA1068" s="68"/>
      <c r="AB1068" s="67"/>
      <c r="AC1068" s="68"/>
    </row>
    <row r="1069" spans="19:29">
      <c r="S1069" s="385"/>
      <c r="T1069" s="65"/>
      <c r="U1069" s="66"/>
      <c r="V1069" s="65"/>
      <c r="W1069" s="66"/>
      <c r="X1069" s="67"/>
      <c r="Y1069" s="66"/>
      <c r="Z1069" s="67"/>
      <c r="AA1069" s="68"/>
      <c r="AB1069" s="67"/>
      <c r="AC1069" s="68"/>
    </row>
    <row r="1070" spans="19:29">
      <c r="S1070" s="385"/>
      <c r="T1070" s="65"/>
      <c r="U1070" s="66"/>
      <c r="V1070" s="65"/>
      <c r="W1070" s="66"/>
      <c r="X1070" s="67"/>
      <c r="Y1070" s="66"/>
      <c r="Z1070" s="67"/>
      <c r="AA1070" s="68"/>
      <c r="AB1070" s="67"/>
      <c r="AC1070" s="68"/>
    </row>
    <row r="1071" spans="19:29">
      <c r="S1071" s="385"/>
      <c r="T1071" s="65"/>
      <c r="U1071" s="66"/>
      <c r="V1071" s="65"/>
      <c r="W1071" s="66"/>
      <c r="X1071" s="67"/>
      <c r="Y1071" s="66"/>
      <c r="Z1071" s="67"/>
      <c r="AA1071" s="68"/>
      <c r="AB1071" s="67"/>
      <c r="AC1071" s="68"/>
    </row>
    <row r="1072" spans="19:29">
      <c r="S1072" s="385"/>
      <c r="T1072" s="65"/>
      <c r="U1072" s="66"/>
      <c r="V1072" s="65"/>
      <c r="W1072" s="66"/>
      <c r="X1072" s="67"/>
      <c r="Y1072" s="66"/>
      <c r="Z1072" s="67"/>
      <c r="AA1072" s="68"/>
      <c r="AB1072" s="67"/>
      <c r="AC1072" s="68"/>
    </row>
    <row r="1073" spans="19:29">
      <c r="S1073" s="385"/>
      <c r="T1073" s="65"/>
      <c r="U1073" s="66"/>
      <c r="V1073" s="65"/>
      <c r="W1073" s="66"/>
      <c r="X1073" s="67"/>
      <c r="Y1073" s="66"/>
      <c r="Z1073" s="67"/>
      <c r="AA1073" s="68"/>
      <c r="AB1073" s="67"/>
      <c r="AC1073" s="68"/>
    </row>
    <row r="1074" spans="19:29">
      <c r="S1074" s="385"/>
      <c r="T1074" s="65"/>
      <c r="U1074" s="66"/>
      <c r="V1074" s="65"/>
      <c r="W1074" s="66"/>
      <c r="X1074" s="67"/>
      <c r="Y1074" s="66"/>
      <c r="Z1074" s="67"/>
      <c r="AA1074" s="68"/>
      <c r="AB1074" s="67"/>
      <c r="AC1074" s="68"/>
    </row>
    <row r="1075" spans="19:29">
      <c r="S1075" s="385"/>
      <c r="T1075" s="65"/>
      <c r="U1075" s="66"/>
      <c r="V1075" s="65"/>
      <c r="W1075" s="66"/>
      <c r="X1075" s="67"/>
      <c r="Y1075" s="66"/>
      <c r="Z1075" s="67"/>
      <c r="AA1075" s="68"/>
      <c r="AB1075" s="67"/>
      <c r="AC1075" s="68"/>
    </row>
    <row r="1076" spans="19:29">
      <c r="S1076" s="385"/>
      <c r="T1076" s="65"/>
      <c r="U1076" s="66"/>
      <c r="V1076" s="65"/>
      <c r="W1076" s="66"/>
      <c r="X1076" s="67"/>
      <c r="Y1076" s="66"/>
      <c r="Z1076" s="67"/>
      <c r="AA1076" s="68"/>
      <c r="AB1076" s="67"/>
      <c r="AC1076" s="68"/>
    </row>
    <row r="1077" spans="19:29">
      <c r="S1077" s="385"/>
      <c r="T1077" s="65"/>
      <c r="U1077" s="66"/>
      <c r="V1077" s="65"/>
      <c r="W1077" s="66"/>
      <c r="X1077" s="67"/>
      <c r="Y1077" s="66"/>
      <c r="Z1077" s="67"/>
      <c r="AA1077" s="68"/>
      <c r="AB1077" s="67"/>
      <c r="AC1077" s="68"/>
    </row>
    <row r="1078" spans="19:29">
      <c r="S1078" s="385"/>
      <c r="T1078" s="65"/>
      <c r="U1078" s="66"/>
      <c r="V1078" s="65"/>
      <c r="W1078" s="66"/>
      <c r="X1078" s="67"/>
      <c r="Y1078" s="66"/>
      <c r="Z1078" s="67"/>
      <c r="AA1078" s="68"/>
      <c r="AB1078" s="67"/>
      <c r="AC1078" s="68"/>
    </row>
    <row r="1079" spans="19:29">
      <c r="S1079" s="385"/>
      <c r="T1079" s="65"/>
      <c r="U1079" s="66"/>
      <c r="V1079" s="65"/>
      <c r="W1079" s="66"/>
      <c r="X1079" s="67"/>
      <c r="Y1079" s="66"/>
      <c r="Z1079" s="67"/>
      <c r="AB1079" s="67"/>
    </row>
    <row r="1080" spans="19:29">
      <c r="S1080" s="385"/>
      <c r="T1080" s="65"/>
      <c r="U1080" s="66"/>
      <c r="V1080" s="65"/>
      <c r="W1080" s="66"/>
      <c r="X1080" s="67"/>
      <c r="Y1080" s="66"/>
      <c r="Z1080" s="67"/>
      <c r="AA1080" s="68"/>
      <c r="AB1080" s="67"/>
      <c r="AC1080" s="68"/>
    </row>
    <row r="1081" spans="19:29">
      <c r="S1081" s="385"/>
      <c r="T1081" s="65"/>
      <c r="U1081" s="66"/>
      <c r="V1081" s="65"/>
      <c r="W1081" s="66"/>
      <c r="X1081" s="67"/>
      <c r="Y1081" s="66"/>
      <c r="Z1081" s="67"/>
      <c r="AA1081" s="68"/>
      <c r="AB1081" s="67"/>
      <c r="AC1081" s="68"/>
    </row>
    <row r="1082" spans="19:29">
      <c r="S1082" s="385"/>
      <c r="T1082" s="65"/>
      <c r="U1082" s="66"/>
      <c r="V1082" s="65"/>
      <c r="W1082" s="66"/>
      <c r="X1082" s="67"/>
      <c r="Y1082" s="66"/>
      <c r="Z1082" s="67"/>
      <c r="AA1082" s="68"/>
      <c r="AB1082" s="67"/>
      <c r="AC1082" s="68"/>
    </row>
    <row r="1083" spans="19:29">
      <c r="S1083" s="385"/>
      <c r="T1083" s="65"/>
      <c r="U1083" s="66"/>
      <c r="V1083" s="65"/>
      <c r="W1083" s="66"/>
      <c r="X1083" s="67"/>
      <c r="Y1083" s="66"/>
      <c r="Z1083" s="67"/>
      <c r="AA1083" s="68"/>
      <c r="AB1083" s="67"/>
      <c r="AC1083" s="68"/>
    </row>
    <row r="1084" spans="19:29">
      <c r="S1084" s="385"/>
      <c r="T1084" s="65"/>
      <c r="U1084" s="66"/>
      <c r="V1084" s="65"/>
      <c r="W1084" s="66"/>
      <c r="X1084" s="67"/>
      <c r="Y1084" s="66"/>
      <c r="Z1084" s="67"/>
      <c r="AA1084" s="68"/>
      <c r="AB1084" s="67"/>
      <c r="AC1084" s="68"/>
    </row>
    <row r="1085" spans="19:29">
      <c r="S1085" s="385"/>
      <c r="T1085" s="65"/>
      <c r="U1085" s="66"/>
      <c r="V1085" s="65"/>
      <c r="W1085" s="66"/>
      <c r="X1085" s="67"/>
      <c r="Y1085" s="66"/>
      <c r="Z1085" s="67"/>
      <c r="AA1085" s="68"/>
      <c r="AB1085" s="67"/>
      <c r="AC1085" s="68"/>
    </row>
    <row r="1086" spans="19:29">
      <c r="S1086" s="385"/>
      <c r="T1086" s="65"/>
      <c r="U1086" s="66"/>
      <c r="V1086" s="65"/>
      <c r="W1086" s="66"/>
      <c r="X1086" s="67"/>
      <c r="Y1086" s="66"/>
      <c r="Z1086" s="67"/>
      <c r="AA1086" s="68"/>
      <c r="AB1086" s="67"/>
      <c r="AC1086" s="68"/>
    </row>
    <row r="1087" spans="19:29">
      <c r="S1087" s="385"/>
      <c r="T1087" s="65"/>
      <c r="U1087" s="66"/>
      <c r="V1087" s="65"/>
      <c r="W1087" s="66"/>
      <c r="X1087" s="67"/>
      <c r="Y1087" s="66"/>
      <c r="Z1087" s="67"/>
      <c r="AA1087" s="68"/>
      <c r="AB1087" s="67"/>
      <c r="AC1087" s="68"/>
    </row>
    <row r="1088" spans="19:29">
      <c r="S1088" s="385"/>
      <c r="T1088" s="65"/>
      <c r="U1088" s="66"/>
      <c r="V1088" s="65"/>
      <c r="W1088" s="66"/>
      <c r="X1088" s="67"/>
      <c r="Y1088" s="66"/>
      <c r="Z1088" s="67"/>
      <c r="AA1088" s="68"/>
      <c r="AB1088" s="67"/>
      <c r="AC1088" s="68"/>
    </row>
    <row r="1089" spans="19:29">
      <c r="S1089" s="385"/>
      <c r="T1089" s="65"/>
      <c r="U1089" s="66"/>
      <c r="V1089" s="65"/>
      <c r="W1089" s="66"/>
      <c r="X1089" s="67"/>
      <c r="Y1089" s="66"/>
      <c r="Z1089" s="67"/>
      <c r="AA1089" s="68"/>
      <c r="AB1089" s="67"/>
      <c r="AC1089" s="68"/>
    </row>
    <row r="1090" spans="19:29">
      <c r="S1090" s="385"/>
      <c r="T1090" s="65"/>
      <c r="U1090" s="66"/>
      <c r="V1090" s="65"/>
      <c r="W1090" s="66"/>
      <c r="X1090" s="67"/>
      <c r="Y1090" s="66"/>
      <c r="Z1090" s="67"/>
      <c r="AA1090" s="68"/>
      <c r="AB1090" s="67"/>
      <c r="AC1090" s="68"/>
    </row>
    <row r="1091" spans="19:29">
      <c r="S1091" s="385"/>
      <c r="T1091" s="65"/>
      <c r="U1091" s="66"/>
      <c r="V1091" s="65"/>
      <c r="W1091" s="66"/>
      <c r="X1091" s="67"/>
      <c r="Y1091" s="66"/>
      <c r="Z1091" s="67"/>
      <c r="AA1091" s="68"/>
      <c r="AB1091" s="67"/>
      <c r="AC1091" s="68"/>
    </row>
    <row r="1092" spans="19:29">
      <c r="S1092" s="385"/>
      <c r="T1092" s="65"/>
      <c r="U1092" s="66"/>
      <c r="V1092" s="65"/>
      <c r="W1092" s="66"/>
      <c r="X1092" s="67"/>
      <c r="Y1092" s="66"/>
      <c r="Z1092" s="67"/>
      <c r="AA1092" s="68"/>
      <c r="AB1092" s="67"/>
      <c r="AC1092" s="68"/>
    </row>
    <row r="1093" spans="19:29">
      <c r="S1093" s="385"/>
      <c r="T1093" s="65"/>
      <c r="U1093" s="66"/>
      <c r="V1093" s="65"/>
      <c r="W1093" s="66"/>
      <c r="X1093" s="67"/>
      <c r="Y1093" s="66"/>
      <c r="Z1093" s="67"/>
      <c r="AA1093" s="68"/>
      <c r="AB1093" s="67"/>
      <c r="AC1093" s="68"/>
    </row>
    <row r="1094" spans="19:29">
      <c r="S1094" s="385"/>
      <c r="T1094" s="65"/>
      <c r="U1094" s="66"/>
      <c r="V1094" s="65"/>
      <c r="W1094" s="66"/>
      <c r="X1094" s="67"/>
      <c r="Y1094" s="66"/>
      <c r="Z1094" s="67"/>
      <c r="AA1094" s="68"/>
      <c r="AB1094" s="67"/>
      <c r="AC1094" s="68"/>
    </row>
    <row r="1095" spans="19:29">
      <c r="S1095" s="385"/>
      <c r="T1095" s="65"/>
      <c r="U1095" s="66"/>
      <c r="V1095" s="65"/>
      <c r="W1095" s="66"/>
      <c r="X1095" s="67"/>
      <c r="Y1095" s="66"/>
      <c r="Z1095" s="67"/>
      <c r="AA1095" s="68"/>
      <c r="AB1095" s="67"/>
      <c r="AC1095" s="68"/>
    </row>
    <row r="1096" spans="19:29">
      <c r="S1096" s="385"/>
      <c r="T1096" s="65"/>
      <c r="U1096" s="66"/>
      <c r="V1096" s="65"/>
      <c r="W1096" s="66"/>
      <c r="X1096" s="67"/>
      <c r="Y1096" s="66"/>
      <c r="Z1096" s="67"/>
      <c r="AB1096" s="67"/>
    </row>
    <row r="1097" spans="19:29">
      <c r="S1097" s="385"/>
      <c r="T1097" s="65"/>
      <c r="U1097" s="66"/>
      <c r="V1097" s="65"/>
      <c r="W1097" s="66"/>
      <c r="X1097" s="67"/>
      <c r="Y1097" s="66"/>
      <c r="Z1097" s="67"/>
      <c r="AA1097" s="68"/>
      <c r="AB1097" s="67"/>
      <c r="AC1097" s="68"/>
    </row>
    <row r="1098" spans="19:29">
      <c r="S1098" s="385"/>
      <c r="T1098" s="65"/>
      <c r="U1098" s="66"/>
      <c r="V1098" s="65"/>
      <c r="W1098" s="66"/>
      <c r="X1098" s="67"/>
      <c r="Y1098" s="66"/>
      <c r="Z1098" s="67"/>
      <c r="AA1098" s="68"/>
      <c r="AB1098" s="67"/>
      <c r="AC1098" s="68"/>
    </row>
    <row r="1099" spans="19:29">
      <c r="S1099" s="385"/>
      <c r="T1099" s="65"/>
      <c r="U1099" s="66"/>
      <c r="V1099" s="65"/>
      <c r="W1099" s="66"/>
      <c r="X1099" s="67"/>
      <c r="Y1099" s="66"/>
      <c r="Z1099" s="67"/>
      <c r="AA1099" s="68"/>
      <c r="AB1099" s="67"/>
      <c r="AC1099" s="68"/>
    </row>
    <row r="1100" spans="19:29">
      <c r="S1100" s="385"/>
      <c r="T1100" s="65"/>
      <c r="U1100" s="66"/>
      <c r="V1100" s="65"/>
      <c r="W1100" s="66"/>
      <c r="X1100" s="67"/>
      <c r="Y1100" s="66"/>
      <c r="Z1100" s="67"/>
      <c r="AA1100" s="68"/>
      <c r="AB1100" s="67"/>
      <c r="AC1100" s="68"/>
    </row>
    <row r="1101" spans="19:29">
      <c r="S1101" s="385"/>
      <c r="T1101" s="65"/>
      <c r="U1101" s="66"/>
      <c r="V1101" s="65"/>
      <c r="W1101" s="66"/>
      <c r="X1101" s="67"/>
      <c r="Y1101" s="66"/>
      <c r="Z1101" s="67"/>
      <c r="AA1101" s="68"/>
      <c r="AB1101" s="67"/>
      <c r="AC1101" s="68"/>
    </row>
    <row r="1102" spans="19:29">
      <c r="S1102" s="385"/>
      <c r="T1102" s="65"/>
      <c r="U1102" s="66"/>
      <c r="V1102" s="65"/>
      <c r="W1102" s="66"/>
      <c r="X1102" s="67"/>
      <c r="Y1102" s="66"/>
      <c r="Z1102" s="67"/>
      <c r="AA1102" s="68"/>
      <c r="AB1102" s="67"/>
      <c r="AC1102" s="68"/>
    </row>
    <row r="1103" spans="19:29">
      <c r="S1103" s="385"/>
      <c r="T1103" s="65"/>
      <c r="U1103" s="66"/>
      <c r="V1103" s="65"/>
      <c r="W1103" s="66"/>
      <c r="X1103" s="67"/>
      <c r="Y1103" s="66"/>
      <c r="Z1103" s="67"/>
      <c r="AA1103" s="68"/>
      <c r="AB1103" s="67"/>
      <c r="AC1103" s="68"/>
    </row>
    <row r="1104" spans="19:29">
      <c r="S1104" s="385"/>
      <c r="T1104" s="65"/>
      <c r="U1104" s="66"/>
      <c r="V1104" s="65"/>
      <c r="W1104" s="66"/>
      <c r="X1104" s="67"/>
      <c r="Y1104" s="66"/>
      <c r="Z1104" s="67"/>
      <c r="AA1104" s="68"/>
      <c r="AB1104" s="67"/>
      <c r="AC1104" s="68"/>
    </row>
    <row r="1105" spans="19:29">
      <c r="S1105" s="385"/>
      <c r="T1105" s="65"/>
      <c r="U1105" s="66"/>
      <c r="V1105" s="65"/>
      <c r="W1105" s="66"/>
      <c r="X1105" s="67"/>
      <c r="Y1105" s="66"/>
      <c r="Z1105" s="67"/>
      <c r="AA1105" s="68"/>
      <c r="AB1105" s="67"/>
      <c r="AC1105" s="68"/>
    </row>
    <row r="1106" spans="19:29">
      <c r="S1106" s="385"/>
      <c r="T1106" s="65"/>
      <c r="U1106" s="66"/>
      <c r="V1106" s="65"/>
      <c r="W1106" s="66"/>
      <c r="X1106" s="67"/>
      <c r="Y1106" s="66"/>
      <c r="Z1106" s="67"/>
      <c r="AA1106" s="68"/>
      <c r="AB1106" s="67"/>
      <c r="AC1106" s="68"/>
    </row>
    <row r="1107" spans="19:29">
      <c r="S1107" s="385"/>
      <c r="T1107" s="65"/>
      <c r="U1107" s="66"/>
      <c r="V1107" s="65"/>
      <c r="W1107" s="66"/>
      <c r="X1107" s="67"/>
      <c r="Y1107" s="66"/>
      <c r="Z1107" s="67"/>
      <c r="AA1107" s="68"/>
      <c r="AB1107" s="67"/>
      <c r="AC1107" s="68"/>
    </row>
    <row r="1108" spans="19:29">
      <c r="S1108" s="385"/>
      <c r="T1108" s="65"/>
      <c r="U1108" s="66"/>
      <c r="V1108" s="65"/>
      <c r="W1108" s="66"/>
      <c r="X1108" s="67"/>
      <c r="Y1108" s="66"/>
      <c r="Z1108" s="67"/>
      <c r="AA1108" s="68"/>
      <c r="AB1108" s="67"/>
      <c r="AC1108" s="68"/>
    </row>
    <row r="1109" spans="19:29">
      <c r="S1109" s="385"/>
      <c r="T1109" s="65"/>
      <c r="U1109" s="66"/>
      <c r="V1109" s="65"/>
      <c r="W1109" s="66"/>
      <c r="X1109" s="67"/>
      <c r="Y1109" s="66"/>
      <c r="Z1109" s="67"/>
      <c r="AA1109" s="68"/>
      <c r="AB1109" s="67"/>
      <c r="AC1109" s="68"/>
    </row>
    <row r="1110" spans="19:29">
      <c r="S1110" s="385"/>
      <c r="T1110" s="65"/>
      <c r="U1110" s="66"/>
      <c r="V1110" s="65"/>
      <c r="W1110" s="66"/>
      <c r="X1110" s="67"/>
      <c r="Y1110" s="66"/>
      <c r="Z1110" s="67"/>
      <c r="AA1110" s="68"/>
      <c r="AB1110" s="67"/>
      <c r="AC1110" s="68"/>
    </row>
    <row r="1111" spans="19:29">
      <c r="S1111" s="385"/>
      <c r="T1111" s="65"/>
      <c r="U1111" s="66"/>
      <c r="V1111" s="65"/>
      <c r="W1111" s="66"/>
      <c r="X1111" s="67"/>
      <c r="Y1111" s="66"/>
      <c r="Z1111" s="67"/>
      <c r="AA1111" s="68"/>
      <c r="AB1111" s="67"/>
      <c r="AC1111" s="68"/>
    </row>
    <row r="1112" spans="19:29">
      <c r="S1112" s="385"/>
      <c r="T1112" s="65"/>
      <c r="U1112" s="66"/>
      <c r="V1112" s="65"/>
      <c r="W1112" s="66"/>
      <c r="X1112" s="67"/>
      <c r="Y1112" s="66"/>
      <c r="Z1112" s="67"/>
      <c r="AA1112" s="68"/>
      <c r="AB1112" s="67"/>
      <c r="AC1112" s="68"/>
    </row>
    <row r="1113" spans="19:29">
      <c r="S1113" s="385"/>
      <c r="T1113" s="65"/>
      <c r="U1113" s="66"/>
      <c r="V1113" s="65"/>
      <c r="W1113" s="66"/>
      <c r="X1113" s="67"/>
      <c r="Y1113" s="66"/>
      <c r="Z1113" s="67"/>
      <c r="AB1113" s="67"/>
    </row>
    <row r="1114" spans="19:29">
      <c r="S1114" s="385"/>
      <c r="T1114" s="65"/>
      <c r="U1114" s="66"/>
      <c r="V1114" s="65"/>
      <c r="W1114" s="66"/>
      <c r="X1114" s="67"/>
      <c r="Y1114" s="66"/>
      <c r="Z1114" s="67"/>
      <c r="AA1114" s="68"/>
      <c r="AB1114" s="67"/>
      <c r="AC1114" s="68"/>
    </row>
    <row r="1115" spans="19:29">
      <c r="S1115" s="385"/>
      <c r="T1115" s="65"/>
      <c r="U1115" s="66"/>
      <c r="V1115" s="65"/>
      <c r="W1115" s="66"/>
      <c r="X1115" s="67"/>
      <c r="Y1115" s="66"/>
      <c r="Z1115" s="67"/>
      <c r="AA1115" s="68"/>
      <c r="AB1115" s="67"/>
      <c r="AC1115" s="68"/>
    </row>
    <row r="1116" spans="19:29">
      <c r="S1116" s="385"/>
      <c r="T1116" s="65"/>
      <c r="U1116" s="66"/>
      <c r="V1116" s="65"/>
      <c r="W1116" s="66"/>
      <c r="X1116" s="67"/>
      <c r="Y1116" s="66"/>
      <c r="Z1116" s="67"/>
      <c r="AA1116" s="68"/>
      <c r="AB1116" s="67"/>
      <c r="AC1116" s="68"/>
    </row>
    <row r="1117" spans="19:29">
      <c r="S1117" s="385"/>
      <c r="T1117" s="65"/>
      <c r="U1117" s="66"/>
      <c r="V1117" s="65"/>
      <c r="W1117" s="66"/>
      <c r="X1117" s="67"/>
      <c r="Y1117" s="66"/>
      <c r="Z1117" s="67"/>
      <c r="AA1117" s="68"/>
      <c r="AB1117" s="67"/>
      <c r="AC1117" s="68"/>
    </row>
    <row r="1118" spans="19:29">
      <c r="S1118" s="385"/>
      <c r="T1118" s="65"/>
      <c r="U1118" s="66"/>
      <c r="V1118" s="65"/>
      <c r="W1118" s="66"/>
      <c r="X1118" s="67"/>
      <c r="Y1118" s="66"/>
      <c r="Z1118" s="67"/>
      <c r="AA1118" s="68"/>
      <c r="AB1118" s="67"/>
      <c r="AC1118" s="68"/>
    </row>
    <row r="1119" spans="19:29">
      <c r="S1119" s="385"/>
      <c r="T1119" s="65"/>
      <c r="U1119" s="66"/>
      <c r="V1119" s="65"/>
      <c r="W1119" s="66"/>
      <c r="X1119" s="67"/>
      <c r="Y1119" s="66"/>
      <c r="Z1119" s="67"/>
      <c r="AA1119" s="68"/>
      <c r="AB1119" s="67"/>
      <c r="AC1119" s="68"/>
    </row>
    <row r="1120" spans="19:29">
      <c r="S1120" s="385"/>
      <c r="T1120" s="65"/>
      <c r="U1120" s="66"/>
      <c r="V1120" s="65"/>
      <c r="W1120" s="66"/>
      <c r="X1120" s="67"/>
      <c r="Y1120" s="66"/>
      <c r="Z1120" s="67"/>
      <c r="AA1120" s="68"/>
      <c r="AB1120" s="67"/>
      <c r="AC1120" s="68"/>
    </row>
    <row r="1121" spans="19:29">
      <c r="S1121" s="385"/>
      <c r="T1121" s="65"/>
      <c r="U1121" s="66"/>
      <c r="V1121" s="65"/>
      <c r="W1121" s="66"/>
      <c r="X1121" s="67"/>
      <c r="Y1121" s="66"/>
      <c r="Z1121" s="67"/>
      <c r="AA1121" s="68"/>
      <c r="AB1121" s="67"/>
      <c r="AC1121" s="68"/>
    </row>
    <row r="1122" spans="19:29">
      <c r="S1122" s="385"/>
      <c r="T1122" s="65"/>
      <c r="U1122" s="66"/>
      <c r="V1122" s="65"/>
      <c r="W1122" s="66"/>
      <c r="X1122" s="67"/>
      <c r="Y1122" s="66"/>
      <c r="Z1122" s="67"/>
      <c r="AA1122" s="68"/>
      <c r="AB1122" s="67"/>
      <c r="AC1122" s="68"/>
    </row>
    <row r="1123" spans="19:29">
      <c r="S1123" s="385"/>
      <c r="T1123" s="65"/>
      <c r="U1123" s="66"/>
      <c r="V1123" s="65"/>
      <c r="W1123" s="66"/>
      <c r="X1123" s="67"/>
      <c r="Y1123" s="66"/>
      <c r="Z1123" s="67"/>
      <c r="AA1123" s="68"/>
      <c r="AB1123" s="67"/>
      <c r="AC1123" s="68"/>
    </row>
    <row r="1124" spans="19:29">
      <c r="S1124" s="385"/>
      <c r="T1124" s="65"/>
      <c r="U1124" s="66"/>
      <c r="V1124" s="65"/>
      <c r="W1124" s="66"/>
      <c r="X1124" s="67"/>
      <c r="Y1124" s="66"/>
      <c r="Z1124" s="67"/>
      <c r="AA1124" s="68"/>
      <c r="AB1124" s="67"/>
      <c r="AC1124" s="68"/>
    </row>
    <row r="1125" spans="19:29">
      <c r="S1125" s="385"/>
      <c r="T1125" s="65"/>
      <c r="U1125" s="66"/>
      <c r="V1125" s="65"/>
      <c r="W1125" s="66"/>
      <c r="X1125" s="67"/>
      <c r="Y1125" s="66"/>
      <c r="Z1125" s="67"/>
      <c r="AA1125" s="68"/>
      <c r="AB1125" s="67"/>
      <c r="AC1125" s="68"/>
    </row>
    <row r="1126" spans="19:29">
      <c r="S1126" s="385"/>
      <c r="T1126" s="65"/>
      <c r="U1126" s="66"/>
      <c r="V1126" s="65"/>
      <c r="W1126" s="66"/>
      <c r="X1126" s="67"/>
      <c r="Y1126" s="66"/>
      <c r="Z1126" s="67"/>
      <c r="AA1126" s="68"/>
      <c r="AB1126" s="67"/>
      <c r="AC1126" s="68"/>
    </row>
    <row r="1127" spans="19:29">
      <c r="S1127" s="385"/>
      <c r="T1127" s="65"/>
      <c r="U1127" s="66"/>
      <c r="V1127" s="65"/>
      <c r="W1127" s="66"/>
      <c r="X1127" s="67"/>
      <c r="Y1127" s="66"/>
      <c r="Z1127" s="67"/>
      <c r="AA1127" s="68"/>
      <c r="AB1127" s="67"/>
      <c r="AC1127" s="68"/>
    </row>
    <row r="1128" spans="19:29">
      <c r="S1128" s="385"/>
      <c r="T1128" s="65"/>
      <c r="U1128" s="66"/>
      <c r="V1128" s="65"/>
      <c r="W1128" s="66"/>
      <c r="X1128" s="67"/>
      <c r="Y1128" s="66"/>
      <c r="Z1128" s="67"/>
      <c r="AA1128" s="68"/>
      <c r="AB1128" s="67"/>
      <c r="AC1128" s="68"/>
    </row>
    <row r="1129" spans="19:29">
      <c r="S1129" s="385"/>
      <c r="T1129" s="65"/>
      <c r="U1129" s="66"/>
      <c r="V1129" s="65"/>
      <c r="W1129" s="66"/>
      <c r="X1129" s="67"/>
      <c r="Y1129" s="66"/>
      <c r="Z1129" s="67"/>
      <c r="AA1129" s="68"/>
      <c r="AB1129" s="67"/>
      <c r="AC1129" s="68"/>
    </row>
    <row r="1130" spans="19:29">
      <c r="S1130" s="385"/>
      <c r="T1130" s="65"/>
      <c r="U1130" s="66"/>
      <c r="V1130" s="65"/>
      <c r="W1130" s="66"/>
      <c r="X1130" s="67"/>
      <c r="Y1130" s="66"/>
      <c r="Z1130" s="67"/>
      <c r="AB1130" s="67"/>
    </row>
    <row r="1131" spans="19:29">
      <c r="S1131" s="385"/>
      <c r="T1131" s="65"/>
      <c r="U1131" s="66"/>
      <c r="V1131" s="65"/>
      <c r="W1131" s="66"/>
      <c r="X1131" s="67"/>
      <c r="Y1131" s="66"/>
      <c r="Z1131" s="67"/>
      <c r="AA1131" s="68"/>
      <c r="AB1131" s="67"/>
      <c r="AC1131" s="68"/>
    </row>
    <row r="1132" spans="19:29">
      <c r="S1132" s="385"/>
      <c r="T1132" s="65"/>
      <c r="U1132" s="66"/>
      <c r="V1132" s="65"/>
      <c r="W1132" s="66"/>
      <c r="X1132" s="67"/>
      <c r="Y1132" s="66"/>
      <c r="Z1132" s="67"/>
      <c r="AA1132" s="68"/>
      <c r="AB1132" s="67"/>
      <c r="AC1132" s="68"/>
    </row>
    <row r="1133" spans="19:29">
      <c r="S1133" s="385"/>
      <c r="T1133" s="65"/>
      <c r="U1133" s="66"/>
      <c r="V1133" s="65"/>
      <c r="W1133" s="66"/>
      <c r="X1133" s="67"/>
      <c r="Y1133" s="66"/>
      <c r="Z1133" s="67"/>
      <c r="AA1133" s="68"/>
      <c r="AB1133" s="67"/>
      <c r="AC1133" s="68"/>
    </row>
    <row r="1134" spans="19:29">
      <c r="S1134" s="385"/>
      <c r="T1134" s="65"/>
      <c r="U1134" s="66"/>
      <c r="V1134" s="65"/>
      <c r="W1134" s="66"/>
      <c r="X1134" s="67"/>
      <c r="Y1134" s="66"/>
      <c r="Z1134" s="67"/>
      <c r="AA1134" s="68"/>
      <c r="AB1134" s="67"/>
      <c r="AC1134" s="68"/>
    </row>
    <row r="1135" spans="19:29">
      <c r="S1135" s="385"/>
      <c r="T1135" s="65"/>
      <c r="U1135" s="66"/>
      <c r="V1135" s="65"/>
      <c r="W1135" s="66"/>
      <c r="X1135" s="67"/>
      <c r="Y1135" s="66"/>
      <c r="Z1135" s="67"/>
      <c r="AA1135" s="68"/>
      <c r="AB1135" s="67"/>
      <c r="AC1135" s="68"/>
    </row>
    <row r="1136" spans="19:29">
      <c r="S1136" s="385"/>
      <c r="T1136" s="65"/>
      <c r="U1136" s="66"/>
      <c r="V1136" s="65"/>
      <c r="W1136" s="66"/>
      <c r="X1136" s="67"/>
      <c r="Y1136" s="66"/>
      <c r="Z1136" s="67"/>
      <c r="AA1136" s="68"/>
      <c r="AB1136" s="67"/>
      <c r="AC1136" s="68"/>
    </row>
    <row r="1137" spans="19:29">
      <c r="S1137" s="385"/>
      <c r="T1137" s="65"/>
      <c r="U1137" s="66"/>
      <c r="V1137" s="65"/>
      <c r="W1137" s="66"/>
      <c r="X1137" s="67"/>
      <c r="Y1137" s="66"/>
      <c r="Z1137" s="67"/>
      <c r="AA1137" s="68"/>
      <c r="AB1137" s="67"/>
      <c r="AC1137" s="68"/>
    </row>
    <row r="1138" spans="19:29">
      <c r="S1138" s="385"/>
      <c r="T1138" s="65"/>
      <c r="U1138" s="66"/>
      <c r="V1138" s="65"/>
      <c r="W1138" s="66"/>
      <c r="X1138" s="67"/>
      <c r="Y1138" s="66"/>
      <c r="Z1138" s="67"/>
      <c r="AA1138" s="68"/>
      <c r="AB1138" s="67"/>
      <c r="AC1138" s="68"/>
    </row>
    <row r="1139" spans="19:29">
      <c r="S1139" s="385"/>
      <c r="T1139" s="65"/>
      <c r="U1139" s="66"/>
      <c r="V1139" s="65"/>
      <c r="W1139" s="66"/>
      <c r="X1139" s="67"/>
      <c r="Y1139" s="66"/>
      <c r="Z1139" s="67"/>
      <c r="AA1139" s="68"/>
      <c r="AB1139" s="67"/>
      <c r="AC1139" s="68"/>
    </row>
    <row r="1140" spans="19:29">
      <c r="S1140" s="385"/>
      <c r="T1140" s="65"/>
      <c r="U1140" s="66"/>
      <c r="V1140" s="65"/>
      <c r="W1140" s="66"/>
      <c r="X1140" s="67"/>
      <c r="Y1140" s="66"/>
      <c r="Z1140" s="67"/>
      <c r="AA1140" s="68"/>
      <c r="AB1140" s="67"/>
      <c r="AC1140" s="68"/>
    </row>
    <row r="1141" spans="19:29">
      <c r="S1141" s="385"/>
      <c r="T1141" s="65"/>
      <c r="U1141" s="66"/>
      <c r="V1141" s="65"/>
      <c r="W1141" s="66"/>
      <c r="X1141" s="67"/>
      <c r="Y1141" s="66"/>
      <c r="Z1141" s="67"/>
      <c r="AA1141" s="68"/>
      <c r="AB1141" s="67"/>
      <c r="AC1141" s="68"/>
    </row>
    <row r="1142" spans="19:29">
      <c r="S1142" s="385"/>
      <c r="T1142" s="65"/>
      <c r="U1142" s="66"/>
      <c r="V1142" s="65"/>
      <c r="W1142" s="66"/>
      <c r="X1142" s="67"/>
      <c r="Y1142" s="66"/>
      <c r="Z1142" s="67"/>
      <c r="AA1142" s="68"/>
      <c r="AB1142" s="67"/>
      <c r="AC1142" s="68"/>
    </row>
    <row r="1143" spans="19:29">
      <c r="S1143" s="385"/>
      <c r="T1143" s="65"/>
      <c r="U1143" s="66"/>
      <c r="V1143" s="65"/>
      <c r="W1143" s="66"/>
      <c r="X1143" s="67"/>
      <c r="Y1143" s="66"/>
      <c r="Z1143" s="67"/>
      <c r="AA1143" s="68"/>
      <c r="AB1143" s="67"/>
      <c r="AC1143" s="68"/>
    </row>
    <row r="1144" spans="19:29">
      <c r="S1144" s="385"/>
      <c r="T1144" s="65"/>
      <c r="U1144" s="66"/>
      <c r="V1144" s="65"/>
      <c r="W1144" s="66"/>
      <c r="X1144" s="67"/>
      <c r="Y1144" s="66"/>
      <c r="Z1144" s="67"/>
      <c r="AA1144" s="68"/>
      <c r="AB1144" s="67"/>
      <c r="AC1144" s="68"/>
    </row>
    <row r="1145" spans="19:29">
      <c r="S1145" s="385"/>
      <c r="T1145" s="65"/>
      <c r="U1145" s="66"/>
      <c r="V1145" s="65"/>
      <c r="W1145" s="66"/>
      <c r="X1145" s="67"/>
      <c r="Y1145" s="66"/>
      <c r="Z1145" s="67"/>
      <c r="AA1145" s="68"/>
      <c r="AB1145" s="67"/>
      <c r="AC1145" s="68"/>
    </row>
    <row r="1146" spans="19:29">
      <c r="S1146" s="385"/>
      <c r="T1146" s="65"/>
      <c r="U1146" s="66"/>
      <c r="V1146" s="65"/>
      <c r="W1146" s="66"/>
      <c r="X1146" s="67"/>
      <c r="Y1146" s="66"/>
      <c r="Z1146" s="67"/>
      <c r="AA1146" s="68"/>
      <c r="AB1146" s="67"/>
      <c r="AC1146" s="68"/>
    </row>
    <row r="1147" spans="19:29">
      <c r="S1147" s="385"/>
      <c r="T1147" s="65"/>
      <c r="U1147" s="66"/>
      <c r="V1147" s="65"/>
      <c r="W1147" s="66"/>
      <c r="X1147" s="67"/>
      <c r="Y1147" s="66"/>
      <c r="Z1147" s="67"/>
      <c r="AB1147" s="67"/>
    </row>
    <row r="1148" spans="19:29">
      <c r="S1148" s="385"/>
      <c r="T1148" s="65"/>
      <c r="U1148" s="66"/>
      <c r="V1148" s="65"/>
      <c r="W1148" s="66"/>
      <c r="X1148" s="67"/>
      <c r="Y1148" s="66"/>
      <c r="Z1148" s="67"/>
      <c r="AA1148" s="68"/>
      <c r="AB1148" s="67"/>
      <c r="AC1148" s="68"/>
    </row>
    <row r="1149" spans="19:29">
      <c r="S1149" s="385"/>
      <c r="T1149" s="65"/>
      <c r="U1149" s="66"/>
      <c r="V1149" s="65"/>
      <c r="W1149" s="66"/>
      <c r="X1149" s="67"/>
      <c r="Y1149" s="66"/>
      <c r="Z1149" s="67"/>
      <c r="AA1149" s="68"/>
      <c r="AB1149" s="67"/>
      <c r="AC1149" s="68"/>
    </row>
    <row r="1150" spans="19:29">
      <c r="S1150" s="385"/>
      <c r="T1150" s="65"/>
      <c r="U1150" s="66"/>
      <c r="V1150" s="65"/>
      <c r="W1150" s="66"/>
      <c r="X1150" s="67"/>
      <c r="Y1150" s="66"/>
      <c r="Z1150" s="67"/>
      <c r="AA1150" s="68"/>
      <c r="AB1150" s="67"/>
      <c r="AC1150" s="68"/>
    </row>
    <row r="1151" spans="19:29">
      <c r="S1151" s="385"/>
      <c r="T1151" s="65"/>
      <c r="U1151" s="66"/>
      <c r="V1151" s="65"/>
      <c r="W1151" s="66"/>
      <c r="X1151" s="67"/>
      <c r="Y1151" s="66"/>
      <c r="Z1151" s="67"/>
      <c r="AA1151" s="68"/>
      <c r="AB1151" s="67"/>
      <c r="AC1151" s="68"/>
    </row>
    <row r="1152" spans="19:29">
      <c r="S1152" s="385"/>
      <c r="T1152" s="65"/>
      <c r="U1152" s="66"/>
      <c r="V1152" s="65"/>
      <c r="W1152" s="66"/>
      <c r="X1152" s="67"/>
      <c r="Y1152" s="66"/>
      <c r="Z1152" s="67"/>
      <c r="AA1152" s="68"/>
      <c r="AB1152" s="67"/>
      <c r="AC1152" s="68"/>
    </row>
    <row r="1153" spans="19:29">
      <c r="S1153" s="385"/>
      <c r="T1153" s="65"/>
      <c r="U1153" s="66"/>
      <c r="V1153" s="65"/>
      <c r="W1153" s="66"/>
      <c r="X1153" s="67"/>
      <c r="Y1153" s="66"/>
      <c r="Z1153" s="67"/>
      <c r="AA1153" s="68"/>
      <c r="AB1153" s="67"/>
      <c r="AC1153" s="68"/>
    </row>
    <row r="1154" spans="19:29">
      <c r="S1154" s="385"/>
      <c r="T1154" s="65"/>
      <c r="U1154" s="66"/>
      <c r="V1154" s="65"/>
      <c r="W1154" s="66"/>
      <c r="X1154" s="67"/>
      <c r="Y1154" s="66"/>
      <c r="Z1154" s="67"/>
      <c r="AA1154" s="68"/>
      <c r="AB1154" s="67"/>
      <c r="AC1154" s="68"/>
    </row>
    <row r="1155" spans="19:29">
      <c r="S1155" s="385"/>
      <c r="T1155" s="65"/>
      <c r="U1155" s="66"/>
      <c r="V1155" s="65"/>
      <c r="W1155" s="66"/>
      <c r="X1155" s="67"/>
      <c r="Y1155" s="66"/>
      <c r="Z1155" s="67"/>
      <c r="AA1155" s="68"/>
      <c r="AB1155" s="67"/>
      <c r="AC1155" s="68"/>
    </row>
    <row r="1156" spans="19:29">
      <c r="S1156" s="385"/>
      <c r="T1156" s="65"/>
      <c r="U1156" s="66"/>
      <c r="V1156" s="65"/>
      <c r="W1156" s="66"/>
      <c r="X1156" s="67"/>
      <c r="Y1156" s="66"/>
      <c r="Z1156" s="67"/>
      <c r="AA1156" s="68"/>
      <c r="AB1156" s="67"/>
      <c r="AC1156" s="68"/>
    </row>
    <row r="1157" spans="19:29">
      <c r="S1157" s="385"/>
      <c r="T1157" s="65"/>
      <c r="U1157" s="66"/>
      <c r="V1157" s="65"/>
      <c r="W1157" s="66"/>
      <c r="X1157" s="67"/>
      <c r="Y1157" s="66"/>
      <c r="Z1157" s="67"/>
      <c r="AA1157" s="68"/>
      <c r="AB1157" s="67"/>
      <c r="AC1157" s="68"/>
    </row>
    <row r="1158" spans="19:29">
      <c r="S1158" s="385"/>
      <c r="T1158" s="65"/>
      <c r="U1158" s="66"/>
      <c r="V1158" s="65"/>
      <c r="W1158" s="66"/>
      <c r="X1158" s="67"/>
      <c r="Y1158" s="66"/>
      <c r="Z1158" s="67"/>
      <c r="AA1158" s="68"/>
      <c r="AB1158" s="67"/>
      <c r="AC1158" s="68"/>
    </row>
    <row r="1159" spans="19:29">
      <c r="S1159" s="385"/>
      <c r="T1159" s="65"/>
      <c r="U1159" s="66"/>
      <c r="V1159" s="65"/>
      <c r="W1159" s="66"/>
      <c r="X1159" s="67"/>
      <c r="Y1159" s="66"/>
      <c r="Z1159" s="67"/>
      <c r="AA1159" s="68"/>
      <c r="AB1159" s="67"/>
      <c r="AC1159" s="68"/>
    </row>
    <row r="1160" spans="19:29">
      <c r="S1160" s="385"/>
      <c r="T1160" s="65"/>
      <c r="U1160" s="66"/>
      <c r="V1160" s="65"/>
      <c r="W1160" s="66"/>
      <c r="X1160" s="67"/>
      <c r="Y1160" s="66"/>
      <c r="Z1160" s="67"/>
      <c r="AA1160" s="68"/>
      <c r="AB1160" s="67"/>
      <c r="AC1160" s="68"/>
    </row>
    <row r="1161" spans="19:29">
      <c r="S1161" s="385"/>
      <c r="T1161" s="65"/>
      <c r="U1161" s="66"/>
      <c r="V1161" s="65"/>
      <c r="W1161" s="66"/>
      <c r="X1161" s="67"/>
      <c r="Y1161" s="66"/>
      <c r="Z1161" s="67"/>
      <c r="AA1161" s="68"/>
      <c r="AB1161" s="67"/>
      <c r="AC1161" s="68"/>
    </row>
    <row r="1162" spans="19:29">
      <c r="S1162" s="385"/>
      <c r="T1162" s="65"/>
      <c r="U1162" s="66"/>
      <c r="V1162" s="65"/>
      <c r="W1162" s="66"/>
      <c r="X1162" s="67"/>
      <c r="Y1162" s="66"/>
      <c r="Z1162" s="67"/>
      <c r="AA1162" s="68"/>
      <c r="AB1162" s="67"/>
      <c r="AC1162" s="68"/>
    </row>
    <row r="1163" spans="19:29">
      <c r="S1163" s="385"/>
      <c r="T1163" s="65"/>
      <c r="U1163" s="66"/>
      <c r="V1163" s="65"/>
      <c r="W1163" s="66"/>
      <c r="X1163" s="67"/>
      <c r="Y1163" s="66"/>
      <c r="Z1163" s="67"/>
      <c r="AA1163" s="68"/>
      <c r="AB1163" s="67"/>
      <c r="AC1163" s="68"/>
    </row>
    <row r="1164" spans="19:29">
      <c r="S1164" s="385"/>
      <c r="T1164" s="65"/>
      <c r="U1164" s="66"/>
      <c r="V1164" s="65"/>
      <c r="W1164" s="66"/>
      <c r="X1164" s="67"/>
      <c r="Y1164" s="66"/>
      <c r="Z1164" s="67"/>
      <c r="AB1164" s="67"/>
    </row>
    <row r="1165" spans="19:29">
      <c r="S1165" s="385"/>
      <c r="T1165" s="65"/>
      <c r="U1165" s="66"/>
      <c r="V1165" s="65"/>
      <c r="W1165" s="66"/>
      <c r="X1165" s="67"/>
      <c r="Y1165" s="66"/>
      <c r="Z1165" s="67"/>
      <c r="AA1165" s="68"/>
      <c r="AB1165" s="67"/>
      <c r="AC1165" s="68"/>
    </row>
    <row r="1166" spans="19:29">
      <c r="S1166" s="385"/>
      <c r="T1166" s="65"/>
      <c r="U1166" s="66"/>
      <c r="V1166" s="65"/>
      <c r="W1166" s="66"/>
      <c r="X1166" s="67"/>
      <c r="Y1166" s="66"/>
      <c r="Z1166" s="67"/>
      <c r="AA1166" s="68"/>
      <c r="AB1166" s="67"/>
      <c r="AC1166" s="68"/>
    </row>
    <row r="1167" spans="19:29">
      <c r="S1167" s="385"/>
      <c r="T1167" s="65"/>
      <c r="U1167" s="66"/>
      <c r="V1167" s="65"/>
      <c r="W1167" s="66"/>
      <c r="X1167" s="67"/>
      <c r="Y1167" s="66"/>
      <c r="Z1167" s="67"/>
      <c r="AA1167" s="68"/>
      <c r="AB1167" s="67"/>
      <c r="AC1167" s="68"/>
    </row>
    <row r="1168" spans="19:29">
      <c r="S1168" s="385"/>
      <c r="T1168" s="65"/>
      <c r="U1168" s="66"/>
      <c r="V1168" s="65"/>
      <c r="W1168" s="66"/>
      <c r="X1168" s="67"/>
      <c r="Y1168" s="66"/>
      <c r="Z1168" s="67"/>
      <c r="AA1168" s="68"/>
      <c r="AB1168" s="67"/>
      <c r="AC1168" s="68"/>
    </row>
    <row r="1169" spans="19:29">
      <c r="S1169" s="385"/>
      <c r="T1169" s="65"/>
      <c r="U1169" s="66"/>
      <c r="V1169" s="65"/>
      <c r="W1169" s="66"/>
      <c r="X1169" s="67"/>
      <c r="Y1169" s="66"/>
      <c r="Z1169" s="67"/>
      <c r="AA1169" s="68"/>
      <c r="AB1169" s="67"/>
      <c r="AC1169" s="68"/>
    </row>
    <row r="1170" spans="19:29">
      <c r="S1170" s="385"/>
      <c r="T1170" s="65"/>
      <c r="U1170" s="66"/>
      <c r="V1170" s="65"/>
      <c r="W1170" s="66"/>
      <c r="X1170" s="67"/>
      <c r="Y1170" s="66"/>
      <c r="Z1170" s="67"/>
      <c r="AA1170" s="68"/>
      <c r="AB1170" s="67"/>
      <c r="AC1170" s="68"/>
    </row>
    <row r="1171" spans="19:29">
      <c r="S1171" s="385"/>
      <c r="T1171" s="65"/>
      <c r="U1171" s="66"/>
      <c r="V1171" s="65"/>
      <c r="W1171" s="66"/>
      <c r="X1171" s="67"/>
      <c r="Y1171" s="66"/>
      <c r="Z1171" s="67"/>
      <c r="AA1171" s="68"/>
      <c r="AB1171" s="67"/>
      <c r="AC1171" s="68"/>
    </row>
    <row r="1172" spans="19:29">
      <c r="S1172" s="385"/>
      <c r="T1172" s="65"/>
      <c r="U1172" s="66"/>
      <c r="V1172" s="65"/>
      <c r="W1172" s="66"/>
      <c r="X1172" s="67"/>
      <c r="Y1172" s="66"/>
      <c r="Z1172" s="67"/>
      <c r="AA1172" s="68"/>
      <c r="AB1172" s="67"/>
      <c r="AC1172" s="68"/>
    </row>
    <row r="1173" spans="19:29">
      <c r="S1173" s="385"/>
      <c r="T1173" s="65"/>
      <c r="U1173" s="66"/>
      <c r="V1173" s="65"/>
      <c r="W1173" s="66"/>
      <c r="X1173" s="67"/>
      <c r="Y1173" s="66"/>
      <c r="Z1173" s="67"/>
      <c r="AA1173" s="68"/>
      <c r="AB1173" s="67"/>
      <c r="AC1173" s="68"/>
    </row>
    <row r="1174" spans="19:29">
      <c r="S1174" s="385"/>
      <c r="T1174" s="65"/>
      <c r="U1174" s="66"/>
      <c r="V1174" s="65"/>
      <c r="W1174" s="66"/>
      <c r="X1174" s="67"/>
      <c r="Y1174" s="66"/>
      <c r="Z1174" s="67"/>
      <c r="AA1174" s="68"/>
      <c r="AB1174" s="67"/>
      <c r="AC1174" s="68"/>
    </row>
    <row r="1175" spans="19:29">
      <c r="S1175" s="385"/>
      <c r="T1175" s="65"/>
      <c r="U1175" s="66"/>
      <c r="V1175" s="65"/>
      <c r="W1175" s="66"/>
      <c r="X1175" s="67"/>
      <c r="Y1175" s="66"/>
      <c r="Z1175" s="67"/>
      <c r="AA1175" s="68"/>
      <c r="AB1175" s="67"/>
      <c r="AC1175" s="68"/>
    </row>
    <row r="1176" spans="19:29">
      <c r="S1176" s="385"/>
      <c r="T1176" s="65"/>
      <c r="U1176" s="66"/>
      <c r="V1176" s="65"/>
      <c r="W1176" s="66"/>
      <c r="X1176" s="67"/>
      <c r="Y1176" s="66"/>
      <c r="Z1176" s="67"/>
      <c r="AA1176" s="68"/>
      <c r="AB1176" s="67"/>
      <c r="AC1176" s="68"/>
    </row>
    <row r="1177" spans="19:29">
      <c r="S1177" s="385"/>
      <c r="T1177" s="65"/>
      <c r="U1177" s="66"/>
      <c r="V1177" s="65"/>
      <c r="W1177" s="66"/>
      <c r="X1177" s="67"/>
      <c r="Y1177" s="66"/>
      <c r="Z1177" s="67"/>
      <c r="AA1177" s="68"/>
      <c r="AB1177" s="67"/>
      <c r="AC1177" s="68"/>
    </row>
    <row r="1178" spans="19:29">
      <c r="S1178" s="385"/>
      <c r="T1178" s="65"/>
      <c r="U1178" s="66"/>
      <c r="V1178" s="65"/>
      <c r="W1178" s="66"/>
      <c r="X1178" s="67"/>
      <c r="Y1178" s="66"/>
      <c r="Z1178" s="67"/>
      <c r="AA1178" s="68"/>
      <c r="AB1178" s="67"/>
      <c r="AC1178" s="68"/>
    </row>
    <row r="1179" spans="19:29">
      <c r="S1179" s="385"/>
      <c r="T1179" s="65"/>
      <c r="U1179" s="66"/>
      <c r="V1179" s="65"/>
      <c r="W1179" s="66"/>
      <c r="X1179" s="67"/>
      <c r="Y1179" s="66"/>
      <c r="Z1179" s="67"/>
      <c r="AA1179" s="68"/>
      <c r="AB1179" s="67"/>
      <c r="AC1179" s="68"/>
    </row>
    <row r="1180" spans="19:29">
      <c r="S1180" s="385"/>
      <c r="T1180" s="65"/>
      <c r="U1180" s="66"/>
      <c r="V1180" s="65"/>
      <c r="W1180" s="66"/>
      <c r="X1180" s="67"/>
      <c r="Y1180" s="66"/>
      <c r="Z1180" s="67"/>
      <c r="AA1180" s="68"/>
      <c r="AB1180" s="67"/>
      <c r="AC1180" s="68"/>
    </row>
    <row r="1181" spans="19:29">
      <c r="S1181" s="385"/>
      <c r="T1181" s="65"/>
      <c r="U1181" s="66"/>
      <c r="V1181" s="65"/>
      <c r="W1181" s="66"/>
      <c r="X1181" s="67"/>
      <c r="Y1181" s="66"/>
      <c r="Z1181" s="67"/>
      <c r="AB1181" s="67"/>
    </row>
    <row r="1182" spans="19:29">
      <c r="S1182" s="385"/>
      <c r="T1182" s="65"/>
      <c r="U1182" s="66"/>
      <c r="V1182" s="65"/>
      <c r="W1182" s="66"/>
      <c r="X1182" s="67"/>
      <c r="Y1182" s="66"/>
      <c r="Z1182" s="67"/>
      <c r="AA1182" s="68"/>
      <c r="AB1182" s="67"/>
      <c r="AC1182" s="68"/>
    </row>
    <row r="1183" spans="19:29">
      <c r="S1183" s="385"/>
      <c r="T1183" s="65"/>
      <c r="U1183" s="66"/>
      <c r="V1183" s="65"/>
      <c r="W1183" s="66"/>
      <c r="X1183" s="67"/>
      <c r="Y1183" s="66"/>
      <c r="Z1183" s="67"/>
      <c r="AA1183" s="68"/>
      <c r="AB1183" s="67"/>
      <c r="AC1183" s="68"/>
    </row>
    <row r="1184" spans="19:29">
      <c r="S1184" s="385"/>
      <c r="T1184" s="65"/>
      <c r="U1184" s="66"/>
      <c r="V1184" s="65"/>
      <c r="W1184" s="66"/>
      <c r="X1184" s="67"/>
      <c r="Y1184" s="66"/>
      <c r="Z1184" s="67"/>
      <c r="AA1184" s="68"/>
      <c r="AB1184" s="67"/>
      <c r="AC1184" s="68"/>
    </row>
    <row r="1185" spans="19:29">
      <c r="S1185" s="385"/>
      <c r="T1185" s="65"/>
      <c r="U1185" s="66"/>
      <c r="V1185" s="65"/>
      <c r="W1185" s="66"/>
      <c r="X1185" s="67"/>
      <c r="Y1185" s="66"/>
      <c r="Z1185" s="67"/>
      <c r="AA1185" s="68"/>
      <c r="AB1185" s="67"/>
      <c r="AC1185" s="68"/>
    </row>
    <row r="1186" spans="19:29">
      <c r="S1186" s="385"/>
      <c r="T1186" s="65"/>
      <c r="U1186" s="66"/>
      <c r="V1186" s="65"/>
      <c r="W1186" s="66"/>
      <c r="X1186" s="67"/>
      <c r="Y1186" s="66"/>
      <c r="Z1186" s="67"/>
      <c r="AA1186" s="68"/>
      <c r="AB1186" s="67"/>
      <c r="AC1186" s="68"/>
    </row>
    <row r="1187" spans="19:29">
      <c r="S1187" s="385"/>
      <c r="T1187" s="65"/>
      <c r="U1187" s="66"/>
      <c r="V1187" s="65"/>
      <c r="W1187" s="66"/>
      <c r="X1187" s="67"/>
      <c r="Y1187" s="66"/>
      <c r="Z1187" s="67"/>
      <c r="AA1187" s="68"/>
      <c r="AB1187" s="67"/>
      <c r="AC1187" s="68"/>
    </row>
    <row r="1188" spans="19:29">
      <c r="S1188" s="385"/>
      <c r="T1188" s="65"/>
      <c r="U1188" s="66"/>
      <c r="V1188" s="65"/>
      <c r="W1188" s="66"/>
      <c r="X1188" s="67"/>
      <c r="Y1188" s="66"/>
      <c r="Z1188" s="67"/>
      <c r="AA1188" s="68"/>
      <c r="AB1188" s="67"/>
      <c r="AC1188" s="68"/>
    </row>
    <row r="1189" spans="19:29">
      <c r="S1189" s="385"/>
      <c r="T1189" s="65"/>
      <c r="U1189" s="66"/>
      <c r="V1189" s="65"/>
      <c r="W1189" s="66"/>
      <c r="X1189" s="67"/>
      <c r="Y1189" s="66"/>
      <c r="Z1189" s="67"/>
      <c r="AA1189" s="68"/>
      <c r="AB1189" s="67"/>
      <c r="AC1189" s="68"/>
    </row>
    <row r="1190" spans="19:29">
      <c r="S1190" s="385"/>
      <c r="T1190" s="65"/>
      <c r="U1190" s="66"/>
      <c r="V1190" s="65"/>
      <c r="W1190" s="66"/>
      <c r="X1190" s="67"/>
      <c r="Y1190" s="66"/>
      <c r="Z1190" s="67"/>
      <c r="AA1190" s="68"/>
      <c r="AB1190" s="67"/>
      <c r="AC1190" s="68"/>
    </row>
    <row r="1191" spans="19:29">
      <c r="S1191" s="385"/>
      <c r="T1191" s="65"/>
      <c r="U1191" s="66"/>
      <c r="V1191" s="65"/>
      <c r="W1191" s="66"/>
      <c r="X1191" s="67"/>
      <c r="Y1191" s="66"/>
      <c r="Z1191" s="67"/>
      <c r="AA1191" s="68"/>
      <c r="AB1191" s="67"/>
      <c r="AC1191" s="68"/>
    </row>
    <row r="1192" spans="19:29">
      <c r="S1192" s="385"/>
      <c r="T1192" s="65"/>
      <c r="U1192" s="66"/>
      <c r="V1192" s="65"/>
      <c r="W1192" s="66"/>
      <c r="X1192" s="67"/>
      <c r="Y1192" s="66"/>
      <c r="Z1192" s="67"/>
      <c r="AA1192" s="68"/>
      <c r="AB1192" s="67"/>
      <c r="AC1192" s="68"/>
    </row>
    <row r="1193" spans="19:29">
      <c r="S1193" s="385"/>
      <c r="T1193" s="65"/>
      <c r="U1193" s="66"/>
      <c r="V1193" s="65"/>
      <c r="W1193" s="66"/>
      <c r="X1193" s="67"/>
      <c r="Y1193" s="66"/>
      <c r="Z1193" s="67"/>
      <c r="AA1193" s="68"/>
      <c r="AB1193" s="67"/>
      <c r="AC1193" s="68"/>
    </row>
    <row r="1194" spans="19:29">
      <c r="S1194" s="385"/>
      <c r="T1194" s="65"/>
      <c r="U1194" s="66"/>
      <c r="V1194" s="65"/>
      <c r="W1194" s="66"/>
      <c r="X1194" s="67"/>
      <c r="Y1194" s="66"/>
      <c r="Z1194" s="67"/>
      <c r="AA1194" s="68"/>
      <c r="AB1194" s="67"/>
      <c r="AC1194" s="68"/>
    </row>
    <row r="1195" spans="19:29">
      <c r="S1195" s="385"/>
      <c r="T1195" s="65"/>
      <c r="U1195" s="66"/>
      <c r="V1195" s="65"/>
      <c r="W1195" s="66"/>
      <c r="X1195" s="67"/>
      <c r="Y1195" s="66"/>
      <c r="Z1195" s="67"/>
      <c r="AA1195" s="68"/>
      <c r="AB1195" s="67"/>
      <c r="AC1195" s="68"/>
    </row>
    <row r="1196" spans="19:29">
      <c r="S1196" s="385"/>
      <c r="T1196" s="65"/>
      <c r="U1196" s="66"/>
      <c r="V1196" s="65"/>
      <c r="W1196" s="66"/>
      <c r="X1196" s="67"/>
      <c r="Y1196" s="66"/>
      <c r="Z1196" s="67"/>
      <c r="AA1196" s="68"/>
      <c r="AB1196" s="67"/>
      <c r="AC1196" s="68"/>
    </row>
    <row r="1197" spans="19:29">
      <c r="S1197" s="385"/>
      <c r="T1197" s="65"/>
      <c r="U1197" s="66"/>
      <c r="V1197" s="65"/>
      <c r="W1197" s="66"/>
      <c r="X1197" s="67"/>
      <c r="Y1197" s="66"/>
      <c r="Z1197" s="67"/>
      <c r="AA1197" s="68"/>
      <c r="AB1197" s="67"/>
      <c r="AC1197" s="68"/>
    </row>
    <row r="1198" spans="19:29">
      <c r="S1198" s="385"/>
      <c r="T1198" s="65"/>
      <c r="U1198" s="66"/>
      <c r="V1198" s="65"/>
      <c r="W1198" s="66"/>
      <c r="X1198" s="67"/>
      <c r="Y1198" s="66"/>
      <c r="Z1198" s="67"/>
      <c r="AB1198" s="67"/>
    </row>
    <row r="1199" spans="19:29">
      <c r="S1199" s="385"/>
      <c r="T1199" s="65"/>
      <c r="U1199" s="66"/>
      <c r="V1199" s="65"/>
      <c r="W1199" s="66"/>
      <c r="X1199" s="67"/>
      <c r="Y1199" s="66"/>
      <c r="Z1199" s="67"/>
      <c r="AA1199" s="68"/>
      <c r="AB1199" s="67"/>
      <c r="AC1199" s="68"/>
    </row>
    <row r="1200" spans="19:29">
      <c r="S1200" s="385"/>
      <c r="T1200" s="65"/>
      <c r="U1200" s="66"/>
      <c r="V1200" s="65"/>
      <c r="W1200" s="66"/>
      <c r="X1200" s="67"/>
      <c r="Y1200" s="66"/>
      <c r="Z1200" s="67"/>
      <c r="AA1200" s="68"/>
      <c r="AB1200" s="67"/>
      <c r="AC1200" s="68"/>
    </row>
    <row r="1201" spans="19:29">
      <c r="S1201" s="385"/>
      <c r="T1201" s="65"/>
      <c r="U1201" s="66"/>
      <c r="V1201" s="65"/>
      <c r="W1201" s="66"/>
      <c r="X1201" s="67"/>
      <c r="Y1201" s="66"/>
      <c r="Z1201" s="67"/>
      <c r="AA1201" s="68"/>
      <c r="AB1201" s="67"/>
      <c r="AC1201" s="68"/>
    </row>
    <row r="1202" spans="19:29">
      <c r="S1202" s="385"/>
      <c r="T1202" s="65"/>
      <c r="U1202" s="66"/>
      <c r="V1202" s="65"/>
      <c r="W1202" s="66"/>
      <c r="X1202" s="67"/>
      <c r="Y1202" s="66"/>
      <c r="Z1202" s="67"/>
      <c r="AA1202" s="68"/>
      <c r="AB1202" s="67"/>
      <c r="AC1202" s="68"/>
    </row>
    <row r="1203" spans="19:29">
      <c r="S1203" s="385"/>
      <c r="T1203" s="65"/>
      <c r="U1203" s="66"/>
      <c r="V1203" s="65"/>
      <c r="W1203" s="66"/>
      <c r="X1203" s="67"/>
      <c r="Y1203" s="66"/>
      <c r="Z1203" s="67"/>
      <c r="AA1203" s="68"/>
      <c r="AB1203" s="67"/>
      <c r="AC1203" s="68"/>
    </row>
    <row r="1204" spans="19:29">
      <c r="S1204" s="385"/>
      <c r="T1204" s="65"/>
      <c r="U1204" s="66"/>
      <c r="V1204" s="65"/>
      <c r="W1204" s="66"/>
      <c r="X1204" s="67"/>
      <c r="Y1204" s="66"/>
      <c r="Z1204" s="67"/>
      <c r="AA1204" s="68"/>
      <c r="AB1204" s="67"/>
      <c r="AC1204" s="68"/>
    </row>
    <row r="1205" spans="19:29">
      <c r="S1205" s="385"/>
      <c r="T1205" s="65"/>
      <c r="U1205" s="66"/>
      <c r="V1205" s="65"/>
      <c r="W1205" s="66"/>
      <c r="X1205" s="67"/>
      <c r="Y1205" s="66"/>
      <c r="Z1205" s="67"/>
      <c r="AA1205" s="68"/>
      <c r="AB1205" s="67"/>
      <c r="AC1205" s="68"/>
    </row>
    <row r="1206" spans="19:29">
      <c r="S1206" s="385"/>
      <c r="T1206" s="65"/>
      <c r="U1206" s="66"/>
      <c r="V1206" s="65"/>
      <c r="W1206" s="66"/>
      <c r="X1206" s="67"/>
      <c r="Y1206" s="66"/>
      <c r="Z1206" s="67"/>
      <c r="AA1206" s="68"/>
      <c r="AB1206" s="67"/>
      <c r="AC1206" s="68"/>
    </row>
    <row r="1207" spans="19:29">
      <c r="S1207" s="385"/>
      <c r="T1207" s="65"/>
      <c r="U1207" s="66"/>
      <c r="V1207" s="65"/>
      <c r="W1207" s="66"/>
      <c r="X1207" s="67"/>
      <c r="Y1207" s="66"/>
      <c r="Z1207" s="67"/>
      <c r="AA1207" s="68"/>
      <c r="AB1207" s="67"/>
      <c r="AC1207" s="68"/>
    </row>
    <row r="1208" spans="19:29">
      <c r="S1208" s="385"/>
      <c r="T1208" s="65"/>
      <c r="U1208" s="66"/>
      <c r="V1208" s="65"/>
      <c r="W1208" s="66"/>
      <c r="X1208" s="67"/>
      <c r="Y1208" s="66"/>
      <c r="Z1208" s="67"/>
      <c r="AA1208" s="68"/>
      <c r="AB1208" s="67"/>
      <c r="AC1208" s="68"/>
    </row>
    <row r="1209" spans="19:29">
      <c r="S1209" s="385"/>
      <c r="T1209" s="65"/>
      <c r="U1209" s="66"/>
      <c r="V1209" s="65"/>
      <c r="W1209" s="66"/>
      <c r="X1209" s="67"/>
      <c r="Y1209" s="66"/>
      <c r="Z1209" s="67"/>
      <c r="AA1209" s="68"/>
      <c r="AB1209" s="67"/>
      <c r="AC1209" s="68"/>
    </row>
    <row r="1210" spans="19:29">
      <c r="S1210" s="385"/>
      <c r="T1210" s="65"/>
      <c r="U1210" s="66"/>
      <c r="V1210" s="65"/>
      <c r="W1210" s="66"/>
      <c r="X1210" s="67"/>
      <c r="Y1210" s="66"/>
      <c r="Z1210" s="67"/>
      <c r="AA1210" s="68"/>
      <c r="AB1210" s="67"/>
      <c r="AC1210" s="68"/>
    </row>
    <row r="1211" spans="19:29">
      <c r="S1211" s="385"/>
      <c r="T1211" s="65"/>
      <c r="U1211" s="66"/>
      <c r="V1211" s="65"/>
      <c r="W1211" s="66"/>
      <c r="X1211" s="67"/>
      <c r="Y1211" s="66"/>
      <c r="Z1211" s="67"/>
      <c r="AA1211" s="68"/>
      <c r="AB1211" s="67"/>
      <c r="AC1211" s="68"/>
    </row>
    <row r="1212" spans="19:29">
      <c r="S1212" s="385"/>
      <c r="T1212" s="65"/>
      <c r="U1212" s="66"/>
      <c r="V1212" s="65"/>
      <c r="W1212" s="66"/>
      <c r="X1212" s="67"/>
      <c r="Y1212" s="66"/>
      <c r="Z1212" s="67"/>
      <c r="AA1212" s="68"/>
      <c r="AB1212" s="67"/>
      <c r="AC1212" s="68"/>
    </row>
    <row r="1213" spans="19:29">
      <c r="S1213" s="385"/>
      <c r="T1213" s="65"/>
      <c r="U1213" s="66"/>
      <c r="V1213" s="65"/>
      <c r="W1213" s="66"/>
      <c r="X1213" s="67"/>
      <c r="Y1213" s="66"/>
      <c r="Z1213" s="67"/>
      <c r="AA1213" s="68"/>
      <c r="AB1213" s="67"/>
      <c r="AC1213" s="68"/>
    </row>
    <row r="1214" spans="19:29">
      <c r="S1214" s="385"/>
      <c r="T1214" s="65"/>
      <c r="U1214" s="66"/>
      <c r="V1214" s="65"/>
      <c r="W1214" s="66"/>
      <c r="X1214" s="67"/>
      <c r="Y1214" s="66"/>
      <c r="Z1214" s="67"/>
      <c r="AA1214" s="68"/>
      <c r="AB1214" s="67"/>
      <c r="AC1214" s="68"/>
    </row>
    <row r="1215" spans="19:29">
      <c r="S1215" s="385"/>
      <c r="T1215" s="65"/>
      <c r="U1215" s="66"/>
      <c r="V1215" s="65"/>
      <c r="W1215" s="66"/>
      <c r="X1215" s="67"/>
      <c r="Y1215" s="66"/>
      <c r="Z1215" s="67"/>
      <c r="AB1215" s="67"/>
    </row>
    <row r="1216" spans="19:29">
      <c r="S1216" s="385"/>
      <c r="T1216" s="65"/>
      <c r="U1216" s="66"/>
      <c r="V1216" s="65"/>
      <c r="W1216" s="66"/>
      <c r="X1216" s="67"/>
      <c r="Y1216" s="66"/>
      <c r="Z1216" s="67"/>
      <c r="AA1216" s="68"/>
      <c r="AB1216" s="67"/>
      <c r="AC1216" s="68"/>
    </row>
    <row r="1217" spans="19:29">
      <c r="S1217" s="385"/>
      <c r="T1217" s="65"/>
      <c r="U1217" s="66"/>
      <c r="V1217" s="65"/>
      <c r="W1217" s="66"/>
      <c r="X1217" s="67"/>
      <c r="Y1217" s="66"/>
      <c r="Z1217" s="67"/>
      <c r="AA1217" s="68"/>
      <c r="AB1217" s="67"/>
      <c r="AC1217" s="68"/>
    </row>
    <row r="1218" spans="19:29">
      <c r="S1218" s="385"/>
      <c r="T1218" s="65"/>
      <c r="U1218" s="66"/>
      <c r="V1218" s="65"/>
      <c r="W1218" s="66"/>
      <c r="X1218" s="67"/>
      <c r="Y1218" s="66"/>
      <c r="Z1218" s="67"/>
      <c r="AA1218" s="68"/>
      <c r="AB1218" s="67"/>
      <c r="AC1218" s="68"/>
    </row>
    <row r="1219" spans="19:29">
      <c r="S1219" s="385"/>
      <c r="T1219" s="65"/>
      <c r="U1219" s="66"/>
      <c r="V1219" s="65"/>
      <c r="W1219" s="66"/>
      <c r="X1219" s="67"/>
      <c r="Y1219" s="66"/>
      <c r="Z1219" s="67"/>
      <c r="AA1219" s="68"/>
      <c r="AB1219" s="67"/>
      <c r="AC1219" s="68"/>
    </row>
    <row r="1220" spans="19:29">
      <c r="S1220" s="385"/>
      <c r="T1220" s="65"/>
      <c r="U1220" s="66"/>
      <c r="V1220" s="65"/>
      <c r="W1220" s="66"/>
      <c r="X1220" s="67"/>
      <c r="Y1220" s="66"/>
      <c r="Z1220" s="67"/>
      <c r="AA1220" s="68"/>
      <c r="AB1220" s="67"/>
      <c r="AC1220" s="68"/>
    </row>
    <row r="1221" spans="19:29">
      <c r="S1221" s="385"/>
      <c r="T1221" s="65"/>
      <c r="U1221" s="66"/>
      <c r="V1221" s="65"/>
      <c r="W1221" s="66"/>
      <c r="X1221" s="67"/>
      <c r="Y1221" s="66"/>
      <c r="Z1221" s="67"/>
      <c r="AA1221" s="68"/>
      <c r="AB1221" s="67"/>
      <c r="AC1221" s="68"/>
    </row>
    <row r="1222" spans="19:29">
      <c r="S1222" s="385"/>
      <c r="T1222" s="65"/>
      <c r="U1222" s="66"/>
      <c r="V1222" s="65"/>
      <c r="W1222" s="66"/>
      <c r="X1222" s="67"/>
      <c r="Y1222" s="66"/>
      <c r="Z1222" s="67"/>
      <c r="AA1222" s="68"/>
      <c r="AB1222" s="67"/>
      <c r="AC1222" s="68"/>
    </row>
    <row r="1223" spans="19:29">
      <c r="S1223" s="385"/>
      <c r="T1223" s="65"/>
      <c r="U1223" s="66"/>
      <c r="V1223" s="65"/>
      <c r="W1223" s="66"/>
      <c r="X1223" s="67"/>
      <c r="Y1223" s="66"/>
      <c r="Z1223" s="67"/>
      <c r="AA1223" s="68"/>
      <c r="AB1223" s="67"/>
      <c r="AC1223" s="68"/>
    </row>
    <row r="1224" spans="19:29">
      <c r="S1224" s="385"/>
      <c r="T1224" s="65"/>
      <c r="U1224" s="66"/>
      <c r="V1224" s="65"/>
      <c r="W1224" s="66"/>
      <c r="X1224" s="67"/>
      <c r="Y1224" s="66"/>
      <c r="Z1224" s="67"/>
      <c r="AA1224" s="68"/>
      <c r="AB1224" s="67"/>
      <c r="AC1224" s="68"/>
    </row>
    <row r="1225" spans="19:29">
      <c r="S1225" s="385"/>
      <c r="T1225" s="65"/>
      <c r="U1225" s="66"/>
      <c r="V1225" s="65"/>
      <c r="W1225" s="66"/>
      <c r="X1225" s="67"/>
      <c r="Y1225" s="66"/>
      <c r="Z1225" s="67"/>
      <c r="AA1225" s="68"/>
      <c r="AB1225" s="67"/>
      <c r="AC1225" s="68"/>
    </row>
    <row r="1226" spans="19:29">
      <c r="S1226" s="385"/>
      <c r="T1226" s="65"/>
      <c r="U1226" s="66"/>
      <c r="V1226" s="65"/>
      <c r="W1226" s="66"/>
      <c r="X1226" s="67"/>
      <c r="Y1226" s="66"/>
      <c r="Z1226" s="67"/>
      <c r="AA1226" s="68"/>
      <c r="AB1226" s="67"/>
      <c r="AC1226" s="68"/>
    </row>
    <row r="1227" spans="19:29">
      <c r="S1227" s="385"/>
      <c r="T1227" s="65"/>
      <c r="U1227" s="66"/>
      <c r="V1227" s="65"/>
      <c r="W1227" s="66"/>
      <c r="X1227" s="67"/>
      <c r="Y1227" s="66"/>
      <c r="Z1227" s="67"/>
      <c r="AA1227" s="68"/>
      <c r="AB1227" s="67"/>
      <c r="AC1227" s="68"/>
    </row>
    <row r="1228" spans="19:29">
      <c r="S1228" s="385"/>
      <c r="T1228" s="65"/>
      <c r="U1228" s="66"/>
      <c r="V1228" s="65"/>
      <c r="W1228" s="66"/>
      <c r="X1228" s="67"/>
      <c r="Y1228" s="66"/>
      <c r="Z1228" s="67"/>
      <c r="AA1228" s="68"/>
      <c r="AB1228" s="67"/>
      <c r="AC1228" s="68"/>
    </row>
    <row r="1229" spans="19:29">
      <c r="S1229" s="385"/>
      <c r="T1229" s="65"/>
      <c r="U1229" s="66"/>
      <c r="V1229" s="65"/>
      <c r="W1229" s="66"/>
      <c r="X1229" s="67"/>
      <c r="Y1229" s="66"/>
      <c r="Z1229" s="67"/>
      <c r="AA1229" s="68"/>
      <c r="AB1229" s="67"/>
      <c r="AC1229" s="68"/>
    </row>
    <row r="1230" spans="19:29">
      <c r="S1230" s="385"/>
      <c r="T1230" s="65"/>
      <c r="U1230" s="66"/>
      <c r="V1230" s="65"/>
      <c r="W1230" s="66"/>
      <c r="X1230" s="67"/>
      <c r="Y1230" s="66"/>
      <c r="Z1230" s="67"/>
      <c r="AA1230" s="68"/>
      <c r="AB1230" s="67"/>
      <c r="AC1230" s="68"/>
    </row>
    <row r="1231" spans="19:29">
      <c r="S1231" s="385"/>
      <c r="T1231" s="65"/>
      <c r="U1231" s="66"/>
      <c r="V1231" s="65"/>
      <c r="W1231" s="66"/>
      <c r="X1231" s="67"/>
      <c r="Y1231" s="66"/>
      <c r="Z1231" s="67"/>
      <c r="AA1231" s="68"/>
      <c r="AB1231" s="67"/>
      <c r="AC1231" s="68"/>
    </row>
    <row r="1232" spans="19:29">
      <c r="S1232" s="385"/>
      <c r="T1232" s="65"/>
      <c r="U1232" s="66"/>
      <c r="V1232" s="65"/>
      <c r="W1232" s="66"/>
      <c r="X1232" s="67"/>
      <c r="Y1232" s="66"/>
      <c r="Z1232" s="67"/>
      <c r="AB1232" s="67"/>
    </row>
    <row r="1233" spans="19:29">
      <c r="S1233" s="385"/>
      <c r="T1233" s="65"/>
      <c r="U1233" s="66"/>
      <c r="V1233" s="65"/>
      <c r="W1233" s="66"/>
      <c r="X1233" s="67"/>
      <c r="Y1233" s="66"/>
      <c r="Z1233" s="67"/>
      <c r="AA1233" s="68"/>
      <c r="AB1233" s="67"/>
      <c r="AC1233" s="68"/>
    </row>
    <row r="1234" spans="19:29">
      <c r="S1234" s="385"/>
      <c r="T1234" s="65"/>
      <c r="U1234" s="66"/>
      <c r="V1234" s="65"/>
      <c r="W1234" s="66"/>
      <c r="X1234" s="67"/>
      <c r="Y1234" s="66"/>
      <c r="Z1234" s="67"/>
      <c r="AA1234" s="68"/>
      <c r="AB1234" s="67"/>
      <c r="AC1234" s="68"/>
    </row>
    <row r="1235" spans="19:29">
      <c r="S1235" s="385"/>
      <c r="T1235" s="65"/>
      <c r="U1235" s="66"/>
      <c r="V1235" s="65"/>
      <c r="W1235" s="66"/>
      <c r="X1235" s="67"/>
      <c r="Y1235" s="66"/>
      <c r="Z1235" s="67"/>
      <c r="AA1235" s="68"/>
      <c r="AB1235" s="67"/>
      <c r="AC1235" s="68"/>
    </row>
    <row r="1236" spans="19:29">
      <c r="S1236" s="385"/>
      <c r="T1236" s="65"/>
      <c r="U1236" s="66"/>
      <c r="V1236" s="65"/>
      <c r="W1236" s="66"/>
      <c r="X1236" s="67"/>
      <c r="Y1236" s="66"/>
      <c r="Z1236" s="67"/>
      <c r="AA1236" s="68"/>
      <c r="AB1236" s="67"/>
      <c r="AC1236" s="68"/>
    </row>
    <row r="1237" spans="19:29">
      <c r="S1237" s="385"/>
      <c r="T1237" s="65"/>
      <c r="U1237" s="66"/>
      <c r="V1237" s="65"/>
      <c r="W1237" s="66"/>
      <c r="X1237" s="67"/>
      <c r="Y1237" s="66"/>
      <c r="Z1237" s="67"/>
      <c r="AA1237" s="68"/>
      <c r="AB1237" s="67"/>
      <c r="AC1237" s="68"/>
    </row>
    <row r="1238" spans="19:29">
      <c r="S1238" s="385"/>
      <c r="T1238" s="65"/>
      <c r="U1238" s="66"/>
      <c r="V1238" s="65"/>
      <c r="W1238" s="66"/>
      <c r="X1238" s="67"/>
      <c r="Y1238" s="66"/>
      <c r="Z1238" s="67"/>
      <c r="AA1238" s="68"/>
      <c r="AB1238" s="67"/>
      <c r="AC1238" s="68"/>
    </row>
    <row r="1239" spans="19:29">
      <c r="S1239" s="385"/>
      <c r="T1239" s="65"/>
      <c r="U1239" s="66"/>
      <c r="V1239" s="65"/>
      <c r="W1239" s="66"/>
      <c r="X1239" s="67"/>
      <c r="Y1239" s="66"/>
      <c r="Z1239" s="67"/>
      <c r="AA1239" s="68"/>
      <c r="AB1239" s="67"/>
      <c r="AC1239" s="68"/>
    </row>
    <row r="1240" spans="19:29">
      <c r="S1240" s="385"/>
      <c r="T1240" s="65"/>
      <c r="U1240" s="66"/>
      <c r="V1240" s="65"/>
      <c r="W1240" s="66"/>
      <c r="X1240" s="67"/>
      <c r="Y1240" s="66"/>
      <c r="Z1240" s="67"/>
      <c r="AA1240" s="68"/>
      <c r="AB1240" s="67"/>
      <c r="AC1240" s="68"/>
    </row>
    <row r="1241" spans="19:29">
      <c r="S1241" s="385"/>
      <c r="T1241" s="65"/>
      <c r="U1241" s="66"/>
      <c r="V1241" s="65"/>
      <c r="W1241" s="66"/>
      <c r="X1241" s="67"/>
      <c r="Y1241" s="66"/>
      <c r="Z1241" s="67"/>
      <c r="AA1241" s="68"/>
      <c r="AB1241" s="67"/>
      <c r="AC1241" s="68"/>
    </row>
    <row r="1242" spans="19:29">
      <c r="S1242" s="385"/>
      <c r="T1242" s="65"/>
      <c r="U1242" s="66"/>
      <c r="V1242" s="65"/>
      <c r="W1242" s="66"/>
      <c r="X1242" s="67"/>
      <c r="Y1242" s="66"/>
      <c r="Z1242" s="67"/>
      <c r="AA1242" s="68"/>
      <c r="AB1242" s="67"/>
      <c r="AC1242" s="68"/>
    </row>
    <row r="1243" spans="19:29">
      <c r="S1243" s="385"/>
      <c r="T1243" s="65"/>
      <c r="U1243" s="66"/>
      <c r="V1243" s="65"/>
      <c r="W1243" s="66"/>
      <c r="X1243" s="67"/>
      <c r="Y1243" s="66"/>
      <c r="Z1243" s="67"/>
      <c r="AA1243" s="68"/>
      <c r="AB1243" s="67"/>
      <c r="AC1243" s="68"/>
    </row>
    <row r="1244" spans="19:29">
      <c r="S1244" s="385"/>
      <c r="T1244" s="65"/>
      <c r="U1244" s="66"/>
      <c r="V1244" s="65"/>
      <c r="W1244" s="66"/>
      <c r="X1244" s="67"/>
      <c r="Y1244" s="66"/>
      <c r="Z1244" s="67"/>
      <c r="AA1244" s="68"/>
      <c r="AB1244" s="67"/>
      <c r="AC1244" s="68"/>
    </row>
    <row r="1245" spans="19:29">
      <c r="S1245" s="385"/>
      <c r="T1245" s="65"/>
      <c r="U1245" s="66"/>
      <c r="V1245" s="65"/>
      <c r="W1245" s="66"/>
      <c r="X1245" s="67"/>
      <c r="Y1245" s="66"/>
      <c r="Z1245" s="67"/>
      <c r="AA1245" s="68"/>
      <c r="AB1245" s="67"/>
      <c r="AC1245" s="68"/>
    </row>
    <row r="1246" spans="19:29">
      <c r="S1246" s="385"/>
      <c r="T1246" s="65"/>
      <c r="U1246" s="66"/>
      <c r="V1246" s="65"/>
      <c r="W1246" s="66"/>
      <c r="X1246" s="67"/>
      <c r="Y1246" s="66"/>
      <c r="Z1246" s="67"/>
      <c r="AA1246" s="68"/>
      <c r="AB1246" s="67"/>
      <c r="AC1246" s="68"/>
    </row>
    <row r="1247" spans="19:29">
      <c r="S1247" s="385"/>
      <c r="T1247" s="65"/>
      <c r="U1247" s="66"/>
      <c r="V1247" s="65"/>
      <c r="W1247" s="66"/>
      <c r="X1247" s="67"/>
      <c r="Y1247" s="66"/>
      <c r="Z1247" s="67"/>
      <c r="AA1247" s="68"/>
      <c r="AB1247" s="67"/>
      <c r="AC1247" s="68"/>
    </row>
    <row r="1248" spans="19:29">
      <c r="S1248" s="385"/>
      <c r="T1248" s="65"/>
      <c r="U1248" s="66"/>
      <c r="V1248" s="65"/>
      <c r="W1248" s="66"/>
      <c r="X1248" s="67"/>
      <c r="Y1248" s="66"/>
      <c r="Z1248" s="67"/>
      <c r="AA1248" s="68"/>
      <c r="AB1248" s="67"/>
      <c r="AC1248" s="68"/>
    </row>
    <row r="1249" spans="19:29">
      <c r="S1249" s="385"/>
      <c r="T1249" s="65"/>
      <c r="U1249" s="66"/>
      <c r="V1249" s="65"/>
      <c r="W1249" s="66"/>
      <c r="X1249" s="67"/>
      <c r="Y1249" s="66"/>
      <c r="Z1249" s="67"/>
      <c r="AB1249" s="67"/>
    </row>
    <row r="1250" spans="19:29">
      <c r="S1250" s="385"/>
      <c r="T1250" s="65"/>
      <c r="U1250" s="66"/>
      <c r="V1250" s="65"/>
      <c r="W1250" s="66"/>
      <c r="X1250" s="67"/>
      <c r="Y1250" s="66"/>
      <c r="Z1250" s="67"/>
      <c r="AA1250" s="68"/>
      <c r="AB1250" s="67"/>
      <c r="AC1250" s="68"/>
    </row>
    <row r="1251" spans="19:29">
      <c r="S1251" s="385"/>
      <c r="T1251" s="65"/>
      <c r="U1251" s="66"/>
      <c r="V1251" s="65"/>
      <c r="W1251" s="66"/>
      <c r="X1251" s="67"/>
      <c r="Y1251" s="66"/>
      <c r="Z1251" s="67"/>
      <c r="AA1251" s="68"/>
      <c r="AB1251" s="67"/>
      <c r="AC1251" s="68"/>
    </row>
    <row r="1252" spans="19:29">
      <c r="S1252" s="385"/>
      <c r="T1252" s="65"/>
      <c r="U1252" s="66"/>
      <c r="V1252" s="65"/>
      <c r="W1252" s="66"/>
      <c r="X1252" s="67"/>
      <c r="Y1252" s="66"/>
      <c r="Z1252" s="67"/>
      <c r="AA1252" s="68"/>
      <c r="AB1252" s="67"/>
      <c r="AC1252" s="68"/>
    </row>
    <row r="1253" spans="19:29">
      <c r="S1253" s="385"/>
      <c r="T1253" s="65"/>
      <c r="U1253" s="66"/>
      <c r="V1253" s="65"/>
      <c r="W1253" s="66"/>
      <c r="X1253" s="67"/>
      <c r="Y1253" s="66"/>
      <c r="Z1253" s="67"/>
      <c r="AA1253" s="68"/>
      <c r="AB1253" s="67"/>
      <c r="AC1253" s="68"/>
    </row>
    <row r="1254" spans="19:29">
      <c r="S1254" s="385"/>
      <c r="T1254" s="65"/>
      <c r="U1254" s="66"/>
      <c r="V1254" s="65"/>
      <c r="W1254" s="66"/>
      <c r="X1254" s="67"/>
      <c r="Y1254" s="66"/>
      <c r="Z1254" s="67"/>
      <c r="AA1254" s="68"/>
      <c r="AB1254" s="67"/>
      <c r="AC1254" s="68"/>
    </row>
    <row r="1255" spans="19:29">
      <c r="S1255" s="385"/>
      <c r="T1255" s="65"/>
      <c r="U1255" s="66"/>
      <c r="V1255" s="65"/>
      <c r="W1255" s="66"/>
      <c r="X1255" s="67"/>
      <c r="Y1255" s="66"/>
      <c r="Z1255" s="67"/>
      <c r="AA1255" s="68"/>
      <c r="AB1255" s="67"/>
      <c r="AC1255" s="68"/>
    </row>
    <row r="1256" spans="19:29">
      <c r="S1256" s="385"/>
      <c r="T1256" s="65"/>
      <c r="U1256" s="66"/>
      <c r="V1256" s="65"/>
      <c r="W1256" s="66"/>
      <c r="X1256" s="67"/>
      <c r="Y1256" s="66"/>
      <c r="Z1256" s="67"/>
      <c r="AA1256" s="68"/>
      <c r="AB1256" s="67"/>
      <c r="AC1256" s="68"/>
    </row>
    <row r="1257" spans="19:29">
      <c r="S1257" s="385"/>
      <c r="T1257" s="65"/>
      <c r="U1257" s="66"/>
      <c r="V1257" s="65"/>
      <c r="W1257" s="66"/>
      <c r="X1257" s="67"/>
      <c r="Y1257" s="66"/>
      <c r="Z1257" s="67"/>
      <c r="AA1257" s="68"/>
      <c r="AB1257" s="67"/>
      <c r="AC1257" s="68"/>
    </row>
    <row r="1258" spans="19:29">
      <c r="S1258" s="385"/>
      <c r="T1258" s="65"/>
      <c r="U1258" s="66"/>
      <c r="V1258" s="65"/>
      <c r="W1258" s="66"/>
      <c r="X1258" s="67"/>
      <c r="Y1258" s="66"/>
      <c r="Z1258" s="67"/>
      <c r="AA1258" s="68"/>
      <c r="AB1258" s="67"/>
      <c r="AC1258" s="68"/>
    </row>
    <row r="1259" spans="19:29">
      <c r="S1259" s="385"/>
      <c r="T1259" s="65"/>
      <c r="U1259" s="66"/>
      <c r="V1259" s="65"/>
      <c r="W1259" s="66"/>
      <c r="X1259" s="67"/>
      <c r="Y1259" s="66"/>
      <c r="Z1259" s="67"/>
      <c r="AA1259" s="68"/>
      <c r="AB1259" s="67"/>
      <c r="AC1259" s="68"/>
    </row>
    <row r="1260" spans="19:29">
      <c r="S1260" s="385"/>
      <c r="T1260" s="65"/>
      <c r="U1260" s="66"/>
      <c r="V1260" s="65"/>
      <c r="W1260" s="66"/>
      <c r="X1260" s="67"/>
      <c r="Y1260" s="66"/>
      <c r="Z1260" s="67"/>
      <c r="AA1260" s="68"/>
      <c r="AB1260" s="67"/>
      <c r="AC1260" s="68"/>
    </row>
    <row r="1261" spans="19:29">
      <c r="S1261" s="385"/>
      <c r="T1261" s="65"/>
      <c r="U1261" s="66"/>
      <c r="V1261" s="65"/>
      <c r="W1261" s="66"/>
      <c r="X1261" s="67"/>
      <c r="Y1261" s="66"/>
      <c r="Z1261" s="67"/>
      <c r="AA1261" s="68"/>
      <c r="AB1261" s="67"/>
      <c r="AC1261" s="68"/>
    </row>
    <row r="1262" spans="19:29">
      <c r="S1262" s="385"/>
      <c r="T1262" s="65"/>
      <c r="U1262" s="66"/>
      <c r="V1262" s="65"/>
      <c r="W1262" s="66"/>
      <c r="X1262" s="67"/>
      <c r="Y1262" s="66"/>
      <c r="Z1262" s="67"/>
      <c r="AA1262" s="68"/>
      <c r="AB1262" s="67"/>
      <c r="AC1262" s="68"/>
    </row>
    <row r="1263" spans="19:29">
      <c r="S1263" s="385"/>
      <c r="T1263" s="65"/>
      <c r="U1263" s="66"/>
      <c r="V1263" s="65"/>
      <c r="W1263" s="66"/>
      <c r="X1263" s="67"/>
      <c r="Y1263" s="66"/>
      <c r="Z1263" s="67"/>
      <c r="AA1263" s="68"/>
      <c r="AB1263" s="67"/>
      <c r="AC1263" s="68"/>
    </row>
    <row r="1264" spans="19:29">
      <c r="S1264" s="385"/>
      <c r="T1264" s="65"/>
      <c r="U1264" s="66"/>
      <c r="V1264" s="65"/>
      <c r="W1264" s="66"/>
      <c r="X1264" s="67"/>
      <c r="Y1264" s="66"/>
      <c r="Z1264" s="67"/>
      <c r="AA1264" s="68"/>
      <c r="AB1264" s="67"/>
      <c r="AC1264" s="68"/>
    </row>
    <row r="1265" spans="19:29">
      <c r="S1265" s="385"/>
      <c r="T1265" s="65"/>
      <c r="U1265" s="66"/>
      <c r="V1265" s="65"/>
      <c r="W1265" s="66"/>
      <c r="X1265" s="67"/>
      <c r="Y1265" s="66"/>
      <c r="Z1265" s="67"/>
      <c r="AA1265" s="68"/>
      <c r="AB1265" s="67"/>
      <c r="AC1265" s="68"/>
    </row>
    <row r="1266" spans="19:29">
      <c r="S1266" s="385"/>
      <c r="T1266" s="65"/>
      <c r="U1266" s="66"/>
      <c r="V1266" s="65"/>
      <c r="W1266" s="66"/>
      <c r="X1266" s="67"/>
      <c r="Y1266" s="66"/>
      <c r="Z1266" s="67"/>
      <c r="AB1266" s="67"/>
    </row>
    <row r="1267" spans="19:29">
      <c r="S1267" s="385"/>
      <c r="T1267" s="65"/>
      <c r="U1267" s="66"/>
      <c r="V1267" s="65"/>
      <c r="W1267" s="66"/>
      <c r="X1267" s="67"/>
      <c r="Y1267" s="66"/>
      <c r="Z1267" s="67"/>
      <c r="AA1267" s="68"/>
      <c r="AB1267" s="67"/>
      <c r="AC1267" s="68"/>
    </row>
    <row r="1268" spans="19:29">
      <c r="S1268" s="385"/>
      <c r="T1268" s="65"/>
      <c r="U1268" s="66"/>
      <c r="V1268" s="65"/>
      <c r="W1268" s="66"/>
      <c r="X1268" s="67"/>
      <c r="Y1268" s="66"/>
      <c r="Z1268" s="67"/>
      <c r="AA1268" s="68"/>
      <c r="AB1268" s="67"/>
      <c r="AC1268" s="68"/>
    </row>
    <row r="1269" spans="19:29">
      <c r="S1269" s="385"/>
      <c r="T1269" s="65"/>
      <c r="U1269" s="66"/>
      <c r="V1269" s="65"/>
      <c r="W1269" s="66"/>
      <c r="X1269" s="67"/>
      <c r="Y1269" s="66"/>
      <c r="Z1269" s="67"/>
      <c r="AA1269" s="68"/>
      <c r="AB1269" s="67"/>
      <c r="AC1269" s="68"/>
    </row>
    <row r="1270" spans="19:29">
      <c r="S1270" s="385"/>
      <c r="T1270" s="65"/>
      <c r="U1270" s="66"/>
      <c r="V1270" s="65"/>
      <c r="W1270" s="66"/>
      <c r="X1270" s="67"/>
      <c r="Y1270" s="66"/>
      <c r="Z1270" s="67"/>
      <c r="AA1270" s="68"/>
      <c r="AB1270" s="67"/>
      <c r="AC1270" s="68"/>
    </row>
    <row r="1271" spans="19:29">
      <c r="S1271" s="385"/>
      <c r="T1271" s="65"/>
      <c r="U1271" s="66"/>
      <c r="V1271" s="65"/>
      <c r="W1271" s="66"/>
      <c r="X1271" s="67"/>
      <c r="Y1271" s="66"/>
      <c r="Z1271" s="67"/>
      <c r="AA1271" s="68"/>
      <c r="AB1271" s="67"/>
      <c r="AC1271" s="68"/>
    </row>
    <row r="1272" spans="19:29">
      <c r="S1272" s="385"/>
      <c r="T1272" s="65"/>
      <c r="U1272" s="66"/>
      <c r="V1272" s="65"/>
      <c r="W1272" s="66"/>
      <c r="X1272" s="67"/>
      <c r="Y1272" s="66"/>
      <c r="Z1272" s="67"/>
      <c r="AA1272" s="68"/>
      <c r="AB1272" s="67"/>
      <c r="AC1272" s="68"/>
    </row>
    <row r="1273" spans="19:29">
      <c r="S1273" s="385"/>
      <c r="T1273" s="65"/>
      <c r="U1273" s="66"/>
      <c r="V1273" s="65"/>
      <c r="W1273" s="66"/>
      <c r="X1273" s="67"/>
      <c r="Y1273" s="66"/>
      <c r="Z1273" s="67"/>
      <c r="AA1273" s="68"/>
      <c r="AB1273" s="67"/>
      <c r="AC1273" s="68"/>
    </row>
    <row r="1274" spans="19:29">
      <c r="S1274" s="385"/>
      <c r="T1274" s="65"/>
      <c r="U1274" s="66"/>
      <c r="V1274" s="65"/>
      <c r="W1274" s="66"/>
      <c r="X1274" s="67"/>
      <c r="Y1274" s="66"/>
      <c r="Z1274" s="67"/>
      <c r="AA1274" s="68"/>
      <c r="AB1274" s="67"/>
      <c r="AC1274" s="68"/>
    </row>
    <row r="1275" spans="19:29">
      <c r="S1275" s="385"/>
      <c r="T1275" s="65"/>
      <c r="U1275" s="66"/>
      <c r="V1275" s="65"/>
      <c r="W1275" s="66"/>
      <c r="X1275" s="67"/>
      <c r="Y1275" s="66"/>
      <c r="Z1275" s="67"/>
      <c r="AA1275" s="68"/>
      <c r="AB1275" s="67"/>
      <c r="AC1275" s="68"/>
    </row>
    <row r="1276" spans="19:29">
      <c r="S1276" s="385"/>
      <c r="T1276" s="65"/>
      <c r="U1276" s="66"/>
      <c r="V1276" s="65"/>
      <c r="W1276" s="66"/>
      <c r="X1276" s="67"/>
      <c r="Y1276" s="66"/>
      <c r="Z1276" s="67"/>
      <c r="AA1276" s="68"/>
      <c r="AB1276" s="67"/>
      <c r="AC1276" s="68"/>
    </row>
    <row r="1277" spans="19:29">
      <c r="S1277" s="385"/>
      <c r="T1277" s="65"/>
      <c r="U1277" s="66"/>
      <c r="V1277" s="65"/>
      <c r="W1277" s="66"/>
      <c r="X1277" s="67"/>
      <c r="Y1277" s="66"/>
      <c r="Z1277" s="67"/>
      <c r="AA1277" s="68"/>
      <c r="AB1277" s="67"/>
      <c r="AC1277" s="68"/>
    </row>
    <row r="1278" spans="19:29">
      <c r="S1278" s="385"/>
      <c r="T1278" s="65"/>
      <c r="U1278" s="66"/>
      <c r="V1278" s="65"/>
      <c r="W1278" s="66"/>
      <c r="X1278" s="67"/>
      <c r="Y1278" s="66"/>
      <c r="Z1278" s="67"/>
      <c r="AA1278" s="68"/>
      <c r="AB1278" s="67"/>
      <c r="AC1278" s="68"/>
    </row>
    <row r="1279" spans="19:29">
      <c r="S1279" s="385"/>
      <c r="T1279" s="65"/>
      <c r="U1279" s="66"/>
      <c r="V1279" s="65"/>
      <c r="W1279" s="66"/>
      <c r="X1279" s="67"/>
      <c r="Y1279" s="66"/>
      <c r="Z1279" s="67"/>
      <c r="AA1279" s="68"/>
      <c r="AB1279" s="67"/>
      <c r="AC1279" s="68"/>
    </row>
    <row r="1280" spans="19:29">
      <c r="S1280" s="385"/>
      <c r="T1280" s="65"/>
      <c r="U1280" s="66"/>
      <c r="V1280" s="65"/>
      <c r="W1280" s="66"/>
      <c r="X1280" s="67"/>
      <c r="Y1280" s="66"/>
      <c r="Z1280" s="67"/>
      <c r="AA1280" s="68"/>
      <c r="AB1280" s="67"/>
      <c r="AC1280" s="68"/>
    </row>
    <row r="1281" spans="19:29">
      <c r="S1281" s="385"/>
      <c r="T1281" s="65"/>
      <c r="U1281" s="66"/>
      <c r="V1281" s="65"/>
      <c r="W1281" s="66"/>
      <c r="X1281" s="67"/>
      <c r="Y1281" s="66"/>
      <c r="Z1281" s="67"/>
      <c r="AA1281" s="68"/>
      <c r="AB1281" s="67"/>
      <c r="AC1281" s="68"/>
    </row>
    <row r="1282" spans="19:29">
      <c r="S1282" s="385"/>
      <c r="T1282" s="65"/>
      <c r="U1282" s="66"/>
      <c r="V1282" s="65"/>
      <c r="W1282" s="66"/>
      <c r="X1282" s="67"/>
      <c r="Y1282" s="66"/>
      <c r="Z1282" s="67"/>
      <c r="AA1282" s="68"/>
      <c r="AB1282" s="67"/>
      <c r="AC1282" s="68"/>
    </row>
    <row r="1283" spans="19:29">
      <c r="S1283" s="385"/>
      <c r="T1283" s="65"/>
      <c r="U1283" s="66"/>
      <c r="V1283" s="65"/>
      <c r="W1283" s="66"/>
      <c r="X1283" s="67"/>
      <c r="Y1283" s="66"/>
      <c r="Z1283" s="67"/>
      <c r="AB1283" s="67"/>
    </row>
    <row r="1284" spans="19:29">
      <c r="S1284" s="385"/>
      <c r="T1284" s="65"/>
      <c r="U1284" s="66"/>
      <c r="V1284" s="65"/>
      <c r="W1284" s="66"/>
      <c r="X1284" s="67"/>
      <c r="Y1284" s="66"/>
      <c r="Z1284" s="67"/>
      <c r="AA1284" s="68"/>
      <c r="AB1284" s="67"/>
      <c r="AC1284" s="68"/>
    </row>
    <row r="1285" spans="19:29">
      <c r="S1285" s="385"/>
      <c r="T1285" s="65"/>
      <c r="U1285" s="66"/>
      <c r="V1285" s="65"/>
      <c r="W1285" s="66"/>
      <c r="X1285" s="67"/>
      <c r="Y1285" s="66"/>
      <c r="Z1285" s="67"/>
      <c r="AA1285" s="68"/>
      <c r="AB1285" s="67"/>
      <c r="AC1285" s="68"/>
    </row>
    <row r="1286" spans="19:29">
      <c r="S1286" s="385"/>
      <c r="T1286" s="65"/>
      <c r="U1286" s="66"/>
      <c r="V1286" s="65"/>
      <c r="W1286" s="66"/>
      <c r="X1286" s="67"/>
      <c r="Y1286" s="66"/>
      <c r="Z1286" s="67"/>
      <c r="AA1286" s="68"/>
      <c r="AB1286" s="67"/>
      <c r="AC1286" s="68"/>
    </row>
    <row r="1287" spans="19:29">
      <c r="S1287" s="385"/>
      <c r="T1287" s="65"/>
      <c r="U1287" s="66"/>
      <c r="V1287" s="65"/>
      <c r="W1287" s="66"/>
      <c r="X1287" s="67"/>
      <c r="Y1287" s="66"/>
      <c r="Z1287" s="67"/>
      <c r="AA1287" s="68"/>
      <c r="AB1287" s="67"/>
      <c r="AC1287" s="68"/>
    </row>
    <row r="1288" spans="19:29">
      <c r="S1288" s="385"/>
      <c r="T1288" s="65"/>
      <c r="U1288" s="66"/>
      <c r="V1288" s="65"/>
      <c r="W1288" s="66"/>
      <c r="X1288" s="67"/>
      <c r="Y1288" s="66"/>
      <c r="Z1288" s="67"/>
      <c r="AA1288" s="68"/>
      <c r="AB1288" s="67"/>
      <c r="AC1288" s="68"/>
    </row>
    <row r="1289" spans="19:29">
      <c r="S1289" s="385"/>
      <c r="T1289" s="65"/>
      <c r="U1289" s="66"/>
      <c r="V1289" s="65"/>
      <c r="W1289" s="66"/>
      <c r="X1289" s="67"/>
      <c r="Y1289" s="66"/>
      <c r="Z1289" s="67"/>
      <c r="AA1289" s="68"/>
      <c r="AB1289" s="67"/>
      <c r="AC1289" s="68"/>
    </row>
    <row r="1290" spans="19:29">
      <c r="S1290" s="385"/>
      <c r="T1290" s="65"/>
      <c r="U1290" s="66"/>
      <c r="V1290" s="65"/>
      <c r="W1290" s="66"/>
      <c r="X1290" s="67"/>
      <c r="Y1290" s="66"/>
      <c r="Z1290" s="67"/>
      <c r="AA1290" s="68"/>
      <c r="AB1290" s="67"/>
      <c r="AC1290" s="68"/>
    </row>
    <row r="1291" spans="19:29">
      <c r="S1291" s="385"/>
      <c r="T1291" s="65"/>
      <c r="U1291" s="66"/>
      <c r="V1291" s="65"/>
      <c r="W1291" s="66"/>
      <c r="X1291" s="67"/>
      <c r="Y1291" s="66"/>
      <c r="Z1291" s="67"/>
      <c r="AA1291" s="68"/>
      <c r="AB1291" s="67"/>
      <c r="AC1291" s="68"/>
    </row>
    <row r="1292" spans="19:29">
      <c r="S1292" s="385"/>
      <c r="T1292" s="65"/>
      <c r="U1292" s="66"/>
      <c r="V1292" s="65"/>
      <c r="W1292" s="66"/>
      <c r="X1292" s="67"/>
      <c r="Y1292" s="66"/>
      <c r="Z1292" s="67"/>
      <c r="AA1292" s="68"/>
      <c r="AB1292" s="67"/>
      <c r="AC1292" s="68"/>
    </row>
    <row r="1293" spans="19:29">
      <c r="S1293" s="385"/>
      <c r="T1293" s="65"/>
      <c r="U1293" s="66"/>
      <c r="V1293" s="65"/>
      <c r="W1293" s="66"/>
      <c r="X1293" s="67"/>
      <c r="Y1293" s="66"/>
      <c r="Z1293" s="67"/>
      <c r="AA1293" s="68"/>
      <c r="AB1293" s="67"/>
      <c r="AC1293" s="68"/>
    </row>
    <row r="1294" spans="19:29">
      <c r="S1294" s="385"/>
      <c r="T1294" s="65"/>
      <c r="U1294" s="66"/>
      <c r="V1294" s="65"/>
      <c r="W1294" s="66"/>
      <c r="X1294" s="67"/>
      <c r="Y1294" s="66"/>
      <c r="Z1294" s="67"/>
      <c r="AA1294" s="68"/>
      <c r="AB1294" s="67"/>
      <c r="AC1294" s="68"/>
    </row>
    <row r="1295" spans="19:29">
      <c r="S1295" s="385"/>
      <c r="T1295" s="65"/>
      <c r="U1295" s="66"/>
      <c r="V1295" s="65"/>
      <c r="W1295" s="66"/>
      <c r="X1295" s="67"/>
      <c r="Y1295" s="66"/>
      <c r="Z1295" s="67"/>
      <c r="AA1295" s="68"/>
      <c r="AB1295" s="67"/>
      <c r="AC1295" s="68"/>
    </row>
    <row r="1296" spans="19:29">
      <c r="S1296" s="385"/>
      <c r="T1296" s="65"/>
      <c r="U1296" s="66"/>
      <c r="V1296" s="65"/>
      <c r="W1296" s="66"/>
      <c r="X1296" s="67"/>
      <c r="Y1296" s="66"/>
      <c r="Z1296" s="67"/>
      <c r="AA1296" s="68"/>
      <c r="AB1296" s="67"/>
      <c r="AC1296" s="68"/>
    </row>
    <row r="1297" spans="19:29">
      <c r="S1297" s="385"/>
      <c r="T1297" s="65"/>
      <c r="U1297" s="66"/>
      <c r="V1297" s="65"/>
      <c r="W1297" s="66"/>
      <c r="X1297" s="67"/>
      <c r="Y1297" s="66"/>
      <c r="Z1297" s="67"/>
      <c r="AA1297" s="68"/>
      <c r="AB1297" s="67"/>
      <c r="AC1297" s="68"/>
    </row>
    <row r="1298" spans="19:29">
      <c r="S1298" s="385"/>
      <c r="T1298" s="65"/>
      <c r="U1298" s="66"/>
      <c r="V1298" s="65"/>
      <c r="W1298" s="66"/>
      <c r="X1298" s="67"/>
      <c r="Y1298" s="66"/>
      <c r="Z1298" s="67"/>
      <c r="AA1298" s="68"/>
      <c r="AB1298" s="67"/>
      <c r="AC1298" s="68"/>
    </row>
    <row r="1299" spans="19:29">
      <c r="S1299" s="385"/>
      <c r="T1299" s="65"/>
      <c r="U1299" s="66"/>
      <c r="V1299" s="65"/>
      <c r="W1299" s="66"/>
      <c r="X1299" s="67"/>
      <c r="Y1299" s="66"/>
      <c r="Z1299" s="67"/>
      <c r="AA1299" s="68"/>
      <c r="AB1299" s="67"/>
      <c r="AC1299" s="68"/>
    </row>
    <row r="1300" spans="19:29">
      <c r="S1300" s="385"/>
      <c r="T1300" s="65"/>
      <c r="U1300" s="66"/>
      <c r="V1300" s="65"/>
      <c r="W1300" s="66"/>
      <c r="X1300" s="67"/>
      <c r="Y1300" s="66"/>
      <c r="Z1300" s="67"/>
      <c r="AB1300" s="67"/>
    </row>
    <row r="1301" spans="19:29">
      <c r="S1301" s="385"/>
      <c r="T1301" s="65"/>
      <c r="U1301" s="66"/>
      <c r="V1301" s="65"/>
      <c r="W1301" s="66"/>
      <c r="X1301" s="67"/>
      <c r="Y1301" s="66"/>
      <c r="Z1301" s="67"/>
      <c r="AA1301" s="68"/>
      <c r="AB1301" s="67"/>
      <c r="AC1301" s="68"/>
    </row>
    <row r="1302" spans="19:29">
      <c r="S1302" s="385"/>
      <c r="T1302" s="65"/>
      <c r="U1302" s="66"/>
      <c r="V1302" s="65"/>
      <c r="W1302" s="66"/>
      <c r="X1302" s="67"/>
      <c r="Y1302" s="66"/>
      <c r="Z1302" s="67"/>
      <c r="AA1302" s="68"/>
      <c r="AB1302" s="67"/>
      <c r="AC1302" s="68"/>
    </row>
    <row r="1303" spans="19:29">
      <c r="S1303" s="385"/>
      <c r="T1303" s="65"/>
      <c r="U1303" s="66"/>
      <c r="V1303" s="65"/>
      <c r="W1303" s="66"/>
      <c r="X1303" s="67"/>
      <c r="Y1303" s="66"/>
      <c r="Z1303" s="67"/>
      <c r="AA1303" s="68"/>
      <c r="AB1303" s="67"/>
      <c r="AC1303" s="68"/>
    </row>
    <row r="1304" spans="19:29">
      <c r="S1304" s="385"/>
      <c r="T1304" s="65"/>
      <c r="U1304" s="66"/>
      <c r="V1304" s="65"/>
      <c r="W1304" s="66"/>
      <c r="X1304" s="67"/>
      <c r="Y1304" s="66"/>
      <c r="Z1304" s="67"/>
      <c r="AA1304" s="68"/>
      <c r="AB1304" s="67"/>
      <c r="AC1304" s="68"/>
    </row>
    <row r="1305" spans="19:29">
      <c r="S1305" s="385"/>
      <c r="T1305" s="65"/>
      <c r="U1305" s="66"/>
      <c r="V1305" s="65"/>
      <c r="W1305" s="66"/>
      <c r="X1305" s="67"/>
      <c r="Y1305" s="66"/>
      <c r="Z1305" s="67"/>
      <c r="AA1305" s="68"/>
      <c r="AB1305" s="67"/>
      <c r="AC1305" s="68"/>
    </row>
    <row r="1306" spans="19:29">
      <c r="S1306" s="385"/>
      <c r="T1306" s="65"/>
      <c r="U1306" s="66"/>
      <c r="V1306" s="65"/>
      <c r="W1306" s="66"/>
      <c r="X1306" s="67"/>
      <c r="Y1306" s="66"/>
      <c r="Z1306" s="67"/>
      <c r="AA1306" s="68"/>
      <c r="AB1306" s="67"/>
      <c r="AC1306" s="68"/>
    </row>
    <row r="1307" spans="19:29">
      <c r="S1307" s="385"/>
      <c r="T1307" s="65"/>
      <c r="U1307" s="66"/>
      <c r="V1307" s="65"/>
      <c r="W1307" s="66"/>
      <c r="X1307" s="67"/>
      <c r="Y1307" s="66"/>
      <c r="Z1307" s="67"/>
      <c r="AA1307" s="68"/>
      <c r="AB1307" s="67"/>
      <c r="AC1307" s="68"/>
    </row>
    <row r="1308" spans="19:29">
      <c r="S1308" s="385"/>
      <c r="T1308" s="65"/>
      <c r="U1308" s="66"/>
      <c r="V1308" s="65"/>
      <c r="W1308" s="66"/>
      <c r="X1308" s="67"/>
      <c r="Y1308" s="66"/>
      <c r="Z1308" s="67"/>
      <c r="AA1308" s="68"/>
      <c r="AB1308" s="67"/>
      <c r="AC1308" s="68"/>
    </row>
    <row r="1309" spans="19:29">
      <c r="S1309" s="385"/>
      <c r="T1309" s="65"/>
      <c r="U1309" s="66"/>
      <c r="V1309" s="65"/>
      <c r="W1309" s="66"/>
      <c r="X1309" s="67"/>
      <c r="Y1309" s="66"/>
      <c r="Z1309" s="67"/>
      <c r="AA1309" s="68"/>
      <c r="AB1309" s="67"/>
      <c r="AC1309" s="68"/>
    </row>
    <row r="1310" spans="19:29">
      <c r="S1310" s="385"/>
      <c r="T1310" s="65"/>
      <c r="U1310" s="66"/>
      <c r="V1310" s="65"/>
      <c r="W1310" s="66"/>
      <c r="X1310" s="67"/>
      <c r="Y1310" s="66"/>
      <c r="Z1310" s="67"/>
      <c r="AA1310" s="68"/>
      <c r="AB1310" s="67"/>
      <c r="AC1310" s="68"/>
    </row>
    <row r="1311" spans="19:29">
      <c r="S1311" s="385"/>
      <c r="T1311" s="65"/>
      <c r="U1311" s="66"/>
      <c r="V1311" s="65"/>
      <c r="W1311" s="66"/>
      <c r="X1311" s="67"/>
      <c r="Y1311" s="66"/>
      <c r="Z1311" s="67"/>
      <c r="AA1311" s="68"/>
      <c r="AB1311" s="67"/>
      <c r="AC1311" s="68"/>
    </row>
    <row r="1312" spans="19:29">
      <c r="S1312" s="385"/>
      <c r="T1312" s="65"/>
      <c r="U1312" s="66"/>
      <c r="V1312" s="65"/>
      <c r="W1312" s="66"/>
      <c r="X1312" s="67"/>
      <c r="Y1312" s="66"/>
      <c r="Z1312" s="67"/>
      <c r="AA1312" s="68"/>
      <c r="AB1312" s="67"/>
      <c r="AC1312" s="68"/>
    </row>
    <row r="1313" spans="19:29">
      <c r="S1313" s="385"/>
      <c r="T1313" s="65"/>
      <c r="U1313" s="66"/>
      <c r="V1313" s="65"/>
      <c r="W1313" s="66"/>
      <c r="X1313" s="67"/>
      <c r="Y1313" s="66"/>
      <c r="Z1313" s="67"/>
      <c r="AA1313" s="68"/>
      <c r="AB1313" s="67"/>
      <c r="AC1313" s="68"/>
    </row>
    <row r="1314" spans="19:29">
      <c r="S1314" s="385"/>
      <c r="T1314" s="65"/>
      <c r="U1314" s="66"/>
      <c r="V1314" s="65"/>
      <c r="W1314" s="66"/>
      <c r="X1314" s="67"/>
      <c r="Y1314" s="66"/>
      <c r="Z1314" s="67"/>
      <c r="AA1314" s="68"/>
      <c r="AB1314" s="67"/>
      <c r="AC1314" s="68"/>
    </row>
    <row r="1315" spans="19:29">
      <c r="S1315" s="385"/>
      <c r="T1315" s="65"/>
      <c r="U1315" s="66"/>
      <c r="V1315" s="65"/>
      <c r="W1315" s="66"/>
      <c r="X1315" s="67"/>
      <c r="Y1315" s="66"/>
      <c r="Z1315" s="67"/>
      <c r="AA1315" s="68"/>
      <c r="AB1315" s="67"/>
      <c r="AC1315" s="68"/>
    </row>
    <row r="1316" spans="19:29">
      <c r="S1316" s="385"/>
      <c r="T1316" s="65"/>
      <c r="U1316" s="66"/>
      <c r="V1316" s="65"/>
      <c r="W1316" s="66"/>
      <c r="X1316" s="67"/>
      <c r="Y1316" s="66"/>
      <c r="Z1316" s="67"/>
      <c r="AA1316" s="68"/>
      <c r="AB1316" s="67"/>
      <c r="AC1316" s="68"/>
    </row>
    <row r="1317" spans="19:29">
      <c r="S1317" s="385"/>
      <c r="T1317" s="65"/>
      <c r="U1317" s="66"/>
      <c r="V1317" s="65"/>
      <c r="W1317" s="66"/>
      <c r="X1317" s="67"/>
      <c r="Y1317" s="66"/>
      <c r="Z1317" s="67"/>
      <c r="AB1317" s="67"/>
    </row>
    <row r="1318" spans="19:29">
      <c r="S1318" s="385"/>
      <c r="T1318" s="65"/>
      <c r="U1318" s="66"/>
      <c r="V1318" s="65"/>
      <c r="W1318" s="66"/>
      <c r="X1318" s="67"/>
      <c r="Y1318" s="66"/>
      <c r="Z1318" s="67"/>
      <c r="AA1318" s="68"/>
      <c r="AB1318" s="67"/>
      <c r="AC1318" s="68"/>
    </row>
    <row r="1319" spans="19:29">
      <c r="S1319" s="385"/>
      <c r="T1319" s="65"/>
      <c r="U1319" s="66"/>
      <c r="V1319" s="65"/>
      <c r="W1319" s="66"/>
      <c r="X1319" s="67"/>
      <c r="Y1319" s="66"/>
      <c r="Z1319" s="67"/>
      <c r="AA1319" s="68"/>
      <c r="AB1319" s="67"/>
      <c r="AC1319" s="68"/>
    </row>
    <row r="1320" spans="19:29">
      <c r="S1320" s="385"/>
      <c r="T1320" s="65"/>
      <c r="U1320" s="66"/>
      <c r="V1320" s="65"/>
      <c r="W1320" s="66"/>
      <c r="X1320" s="67"/>
      <c r="Y1320" s="66"/>
      <c r="Z1320" s="67"/>
      <c r="AA1320" s="68"/>
      <c r="AB1320" s="67"/>
      <c r="AC1320" s="68"/>
    </row>
    <row r="1321" spans="19:29">
      <c r="S1321" s="385"/>
      <c r="T1321" s="65"/>
      <c r="U1321" s="66"/>
      <c r="V1321" s="65"/>
      <c r="W1321" s="66"/>
      <c r="X1321" s="67"/>
      <c r="Y1321" s="66"/>
      <c r="Z1321" s="67"/>
      <c r="AA1321" s="68"/>
      <c r="AB1321" s="67"/>
      <c r="AC1321" s="68"/>
    </row>
    <row r="1322" spans="19:29">
      <c r="S1322" s="385"/>
      <c r="T1322" s="65"/>
      <c r="U1322" s="66"/>
      <c r="V1322" s="65"/>
      <c r="W1322" s="66"/>
      <c r="X1322" s="67"/>
      <c r="Y1322" s="66"/>
      <c r="Z1322" s="67"/>
      <c r="AA1322" s="68"/>
      <c r="AB1322" s="67"/>
      <c r="AC1322" s="68"/>
    </row>
    <row r="1323" spans="19:29">
      <c r="S1323" s="385"/>
      <c r="T1323" s="65"/>
      <c r="U1323" s="66"/>
      <c r="V1323" s="65"/>
      <c r="W1323" s="66"/>
      <c r="X1323" s="67"/>
      <c r="Y1323" s="66"/>
      <c r="Z1323" s="67"/>
      <c r="AA1323" s="68"/>
      <c r="AB1323" s="67"/>
      <c r="AC1323" s="68"/>
    </row>
    <row r="1324" spans="19:29">
      <c r="S1324" s="385"/>
      <c r="T1324" s="65"/>
      <c r="U1324" s="66"/>
      <c r="V1324" s="65"/>
      <c r="W1324" s="66"/>
      <c r="X1324" s="67"/>
      <c r="Y1324" s="66"/>
      <c r="Z1324" s="67"/>
      <c r="AA1324" s="68"/>
      <c r="AB1324" s="67"/>
      <c r="AC1324" s="68"/>
    </row>
    <row r="1325" spans="19:29">
      <c r="S1325" s="385"/>
      <c r="T1325" s="65"/>
      <c r="U1325" s="66"/>
      <c r="V1325" s="65"/>
      <c r="W1325" s="66"/>
      <c r="X1325" s="67"/>
      <c r="Y1325" s="66"/>
      <c r="Z1325" s="67"/>
      <c r="AA1325" s="68"/>
      <c r="AB1325" s="67"/>
      <c r="AC1325" s="68"/>
    </row>
    <row r="1326" spans="19:29">
      <c r="S1326" s="385"/>
      <c r="T1326" s="65"/>
      <c r="U1326" s="66"/>
      <c r="V1326" s="65"/>
      <c r="W1326" s="66"/>
      <c r="X1326" s="67"/>
      <c r="Y1326" s="66"/>
      <c r="Z1326" s="67"/>
      <c r="AA1326" s="68"/>
      <c r="AB1326" s="67"/>
      <c r="AC1326" s="68"/>
    </row>
    <row r="1327" spans="19:29">
      <c r="S1327" s="385"/>
      <c r="T1327" s="65"/>
      <c r="U1327" s="66"/>
      <c r="V1327" s="65"/>
      <c r="W1327" s="66"/>
      <c r="X1327" s="67"/>
      <c r="Y1327" s="66"/>
      <c r="Z1327" s="67"/>
      <c r="AA1327" s="68"/>
      <c r="AB1327" s="67"/>
      <c r="AC1327" s="68"/>
    </row>
    <row r="1328" spans="19:29">
      <c r="S1328" s="385"/>
      <c r="T1328" s="65"/>
      <c r="U1328" s="66"/>
      <c r="V1328" s="65"/>
      <c r="W1328" s="66"/>
      <c r="X1328" s="67"/>
      <c r="Y1328" s="66"/>
      <c r="Z1328" s="67"/>
      <c r="AA1328" s="68"/>
      <c r="AB1328" s="67"/>
      <c r="AC1328" s="68"/>
    </row>
    <row r="1329" spans="19:29">
      <c r="S1329" s="385"/>
      <c r="T1329" s="65"/>
      <c r="U1329" s="66"/>
      <c r="V1329" s="65"/>
      <c r="W1329" s="66"/>
      <c r="X1329" s="67"/>
      <c r="Y1329" s="66"/>
      <c r="Z1329" s="67"/>
      <c r="AA1329" s="68"/>
      <c r="AB1329" s="67"/>
      <c r="AC1329" s="68"/>
    </row>
    <row r="1330" spans="19:29">
      <c r="S1330" s="385"/>
      <c r="T1330" s="65"/>
      <c r="U1330" s="66"/>
      <c r="V1330" s="65"/>
      <c r="W1330" s="66"/>
      <c r="X1330" s="67"/>
      <c r="Y1330" s="66"/>
      <c r="Z1330" s="67"/>
      <c r="AA1330" s="68"/>
      <c r="AB1330" s="67"/>
      <c r="AC1330" s="68"/>
    </row>
    <row r="1331" spans="19:29">
      <c r="S1331" s="385"/>
      <c r="T1331" s="65"/>
      <c r="U1331" s="66"/>
      <c r="V1331" s="65"/>
      <c r="W1331" s="66"/>
      <c r="X1331" s="67"/>
      <c r="Y1331" s="66"/>
      <c r="Z1331" s="67"/>
      <c r="AA1331" s="68"/>
      <c r="AB1331" s="67"/>
      <c r="AC1331" s="68"/>
    </row>
    <row r="1332" spans="19:29">
      <c r="S1332" s="385"/>
      <c r="T1332" s="65"/>
      <c r="U1332" s="66"/>
      <c r="V1332" s="65"/>
      <c r="W1332" s="66"/>
      <c r="X1332" s="67"/>
      <c r="Y1332" s="66"/>
      <c r="Z1332" s="67"/>
      <c r="AA1332" s="68"/>
      <c r="AB1332" s="67"/>
      <c r="AC1332" s="68"/>
    </row>
    <row r="1333" spans="19:29">
      <c r="S1333" s="385"/>
      <c r="T1333" s="65"/>
      <c r="U1333" s="66"/>
      <c r="V1333" s="65"/>
      <c r="W1333" s="66"/>
      <c r="X1333" s="67"/>
      <c r="Y1333" s="66"/>
      <c r="Z1333" s="67"/>
      <c r="AA1333" s="68"/>
      <c r="AB1333" s="67"/>
      <c r="AC1333" s="68"/>
    </row>
    <row r="1334" spans="19:29">
      <c r="S1334" s="385"/>
      <c r="T1334" s="65"/>
      <c r="U1334" s="66"/>
      <c r="V1334" s="65"/>
      <c r="W1334" s="66"/>
      <c r="X1334" s="67"/>
      <c r="Y1334" s="66"/>
      <c r="Z1334" s="67"/>
      <c r="AB1334" s="67"/>
    </row>
    <row r="1335" spans="19:29">
      <c r="S1335" s="385"/>
      <c r="T1335" s="65"/>
      <c r="U1335" s="66"/>
      <c r="V1335" s="65"/>
      <c r="W1335" s="66"/>
      <c r="X1335" s="67"/>
      <c r="Y1335" s="66"/>
      <c r="Z1335" s="67"/>
      <c r="AA1335" s="68"/>
      <c r="AB1335" s="67"/>
      <c r="AC1335" s="68"/>
    </row>
    <row r="1336" spans="19:29">
      <c r="S1336" s="385"/>
      <c r="T1336" s="65"/>
      <c r="U1336" s="66"/>
      <c r="V1336" s="65"/>
      <c r="W1336" s="66"/>
      <c r="X1336" s="67"/>
      <c r="Y1336" s="66"/>
      <c r="Z1336" s="67"/>
      <c r="AA1336" s="68"/>
      <c r="AB1336" s="67"/>
      <c r="AC1336" s="68"/>
    </row>
    <row r="1337" spans="19:29">
      <c r="S1337" s="385"/>
      <c r="T1337" s="65"/>
      <c r="U1337" s="66"/>
      <c r="V1337" s="65"/>
      <c r="W1337" s="66"/>
      <c r="X1337" s="67"/>
      <c r="Y1337" s="66"/>
      <c r="Z1337" s="67"/>
      <c r="AA1337" s="68"/>
      <c r="AB1337" s="67"/>
      <c r="AC1337" s="68"/>
    </row>
    <row r="1338" spans="19:29">
      <c r="S1338" s="385"/>
      <c r="T1338" s="65"/>
      <c r="U1338" s="66"/>
      <c r="V1338" s="65"/>
      <c r="W1338" s="66"/>
      <c r="X1338" s="67"/>
      <c r="Y1338" s="66"/>
      <c r="Z1338" s="67"/>
      <c r="AA1338" s="68"/>
      <c r="AB1338" s="67"/>
      <c r="AC1338" s="68"/>
    </row>
    <row r="1339" spans="19:29">
      <c r="S1339" s="385"/>
      <c r="T1339" s="65"/>
      <c r="U1339" s="66"/>
      <c r="V1339" s="65"/>
      <c r="W1339" s="66"/>
      <c r="X1339" s="67"/>
      <c r="Y1339" s="66"/>
      <c r="Z1339" s="67"/>
      <c r="AA1339" s="68"/>
      <c r="AB1339" s="67"/>
      <c r="AC1339" s="68"/>
    </row>
    <row r="1340" spans="19:29">
      <c r="S1340" s="385"/>
      <c r="T1340" s="65"/>
      <c r="U1340" s="66"/>
      <c r="V1340" s="65"/>
      <c r="W1340" s="66"/>
      <c r="X1340" s="67"/>
      <c r="Y1340" s="66"/>
      <c r="Z1340" s="67"/>
      <c r="AA1340" s="68"/>
      <c r="AB1340" s="67"/>
      <c r="AC1340" s="68"/>
    </row>
    <row r="1341" spans="19:29">
      <c r="S1341" s="385"/>
      <c r="T1341" s="65"/>
      <c r="U1341" s="66"/>
      <c r="V1341" s="65"/>
      <c r="W1341" s="66"/>
      <c r="X1341" s="67"/>
      <c r="Y1341" s="66"/>
      <c r="Z1341" s="67"/>
      <c r="AA1341" s="68"/>
      <c r="AB1341" s="67"/>
      <c r="AC1341" s="68"/>
    </row>
    <row r="1342" spans="19:29">
      <c r="S1342" s="385"/>
      <c r="T1342" s="65"/>
      <c r="U1342" s="66"/>
      <c r="V1342" s="65"/>
      <c r="W1342" s="66"/>
      <c r="X1342" s="67"/>
      <c r="Y1342" s="66"/>
      <c r="Z1342" s="67"/>
      <c r="AA1342" s="68"/>
      <c r="AB1342" s="67"/>
      <c r="AC1342" s="68"/>
    </row>
    <row r="1343" spans="19:29">
      <c r="S1343" s="385"/>
      <c r="T1343" s="65"/>
      <c r="U1343" s="66"/>
      <c r="V1343" s="65"/>
      <c r="W1343" s="66"/>
      <c r="X1343" s="67"/>
      <c r="Y1343" s="66"/>
      <c r="Z1343" s="67"/>
      <c r="AA1343" s="68"/>
      <c r="AB1343" s="67"/>
      <c r="AC1343" s="68"/>
    </row>
    <row r="1344" spans="19:29">
      <c r="S1344" s="385"/>
      <c r="T1344" s="65"/>
      <c r="U1344" s="66"/>
      <c r="V1344" s="65"/>
      <c r="W1344" s="66"/>
      <c r="X1344" s="67"/>
      <c r="Y1344" s="66"/>
      <c r="Z1344" s="67"/>
      <c r="AA1344" s="68"/>
      <c r="AB1344" s="67"/>
      <c r="AC1344" s="68"/>
    </row>
    <row r="1345" spans="19:29">
      <c r="S1345" s="385"/>
      <c r="T1345" s="65"/>
      <c r="U1345" s="66"/>
      <c r="V1345" s="65"/>
      <c r="W1345" s="66"/>
      <c r="X1345" s="67"/>
      <c r="Y1345" s="66"/>
      <c r="Z1345" s="67"/>
      <c r="AA1345" s="68"/>
      <c r="AB1345" s="67"/>
      <c r="AC1345" s="68"/>
    </row>
    <row r="1346" spans="19:29">
      <c r="S1346" s="385"/>
      <c r="T1346" s="65"/>
      <c r="U1346" s="66"/>
      <c r="V1346" s="65"/>
      <c r="W1346" s="66"/>
      <c r="X1346" s="67"/>
      <c r="Y1346" s="66"/>
      <c r="Z1346" s="67"/>
      <c r="AA1346" s="68"/>
      <c r="AB1346" s="67"/>
      <c r="AC1346" s="68"/>
    </row>
    <row r="1347" spans="19:29">
      <c r="S1347" s="385"/>
      <c r="T1347" s="65"/>
      <c r="U1347" s="66"/>
      <c r="V1347" s="65"/>
      <c r="W1347" s="66"/>
      <c r="X1347" s="67"/>
      <c r="Y1347" s="66"/>
      <c r="Z1347" s="67"/>
      <c r="AA1347" s="68"/>
      <c r="AB1347" s="67"/>
      <c r="AC1347" s="68"/>
    </row>
    <row r="1348" spans="19:29">
      <c r="S1348" s="385"/>
      <c r="T1348" s="65"/>
      <c r="U1348" s="66"/>
      <c r="V1348" s="65"/>
      <c r="W1348" s="66"/>
      <c r="X1348" s="67"/>
      <c r="Y1348" s="66"/>
      <c r="Z1348" s="67"/>
      <c r="AA1348" s="68"/>
      <c r="AB1348" s="67"/>
      <c r="AC1348" s="68"/>
    </row>
    <row r="1349" spans="19:29">
      <c r="S1349" s="385"/>
      <c r="T1349" s="65"/>
      <c r="U1349" s="66"/>
      <c r="V1349" s="65"/>
      <c r="W1349" s="66"/>
      <c r="X1349" s="67"/>
      <c r="Y1349" s="66"/>
      <c r="Z1349" s="67"/>
      <c r="AA1349" s="68"/>
      <c r="AB1349" s="67"/>
      <c r="AC1349" s="68"/>
    </row>
    <row r="1350" spans="19:29">
      <c r="S1350" s="385"/>
      <c r="T1350" s="65"/>
      <c r="U1350" s="66"/>
      <c r="V1350" s="65"/>
      <c r="W1350" s="66"/>
      <c r="X1350" s="67"/>
      <c r="Y1350" s="66"/>
      <c r="Z1350" s="67"/>
      <c r="AA1350" s="68"/>
      <c r="AB1350" s="67"/>
      <c r="AC1350" s="68"/>
    </row>
    <row r="1351" spans="19:29">
      <c r="S1351" s="385"/>
      <c r="T1351" s="65"/>
      <c r="U1351" s="66"/>
      <c r="V1351" s="65"/>
      <c r="W1351" s="66"/>
      <c r="X1351" s="67"/>
      <c r="Y1351" s="66"/>
      <c r="Z1351" s="67"/>
      <c r="AB1351" s="67"/>
    </row>
    <row r="1352" spans="19:29">
      <c r="S1352" s="385"/>
      <c r="T1352" s="65"/>
      <c r="U1352" s="66"/>
      <c r="V1352" s="65"/>
      <c r="W1352" s="66"/>
      <c r="X1352" s="67"/>
      <c r="Y1352" s="66"/>
      <c r="Z1352" s="67"/>
      <c r="AA1352" s="68"/>
      <c r="AB1352" s="67"/>
      <c r="AC1352" s="68"/>
    </row>
    <row r="1353" spans="19:29">
      <c r="S1353" s="385"/>
      <c r="T1353" s="65"/>
      <c r="U1353" s="66"/>
      <c r="V1353" s="65"/>
      <c r="W1353" s="66"/>
      <c r="X1353" s="67"/>
      <c r="Y1353" s="66"/>
      <c r="Z1353" s="67"/>
      <c r="AA1353" s="68"/>
      <c r="AB1353" s="67"/>
      <c r="AC1353" s="68"/>
    </row>
    <row r="1354" spans="19:29">
      <c r="S1354" s="385"/>
      <c r="T1354" s="65"/>
      <c r="U1354" s="66"/>
      <c r="V1354" s="65"/>
      <c r="W1354" s="66"/>
      <c r="X1354" s="67"/>
      <c r="Y1354" s="66"/>
      <c r="Z1354" s="67"/>
      <c r="AA1354" s="68"/>
      <c r="AB1354" s="67"/>
      <c r="AC1354" s="68"/>
    </row>
    <row r="1355" spans="19:29">
      <c r="S1355" s="385"/>
      <c r="T1355" s="65"/>
      <c r="U1355" s="66"/>
      <c r="V1355" s="65"/>
      <c r="W1355" s="66"/>
      <c r="X1355" s="67"/>
      <c r="Y1355" s="66"/>
      <c r="Z1355" s="67"/>
      <c r="AA1355" s="68"/>
      <c r="AB1355" s="67"/>
      <c r="AC1355" s="68"/>
    </row>
    <row r="1356" spans="19:29">
      <c r="S1356" s="385"/>
      <c r="T1356" s="65"/>
      <c r="U1356" s="66"/>
      <c r="V1356" s="65"/>
      <c r="W1356" s="66"/>
      <c r="X1356" s="67"/>
      <c r="Y1356" s="66"/>
      <c r="Z1356" s="67"/>
      <c r="AA1356" s="68"/>
      <c r="AB1356" s="67"/>
      <c r="AC1356" s="68"/>
    </row>
    <row r="1357" spans="19:29">
      <c r="S1357" s="385"/>
      <c r="T1357" s="65"/>
      <c r="U1357" s="66"/>
      <c r="V1357" s="65"/>
      <c r="W1357" s="66"/>
      <c r="X1357" s="67"/>
      <c r="Y1357" s="66"/>
      <c r="Z1357" s="67"/>
      <c r="AA1357" s="68"/>
      <c r="AB1357" s="67"/>
      <c r="AC1357" s="68"/>
    </row>
    <row r="1358" spans="19:29">
      <c r="S1358" s="385"/>
      <c r="T1358" s="65"/>
      <c r="U1358" s="66"/>
      <c r="V1358" s="65"/>
      <c r="W1358" s="66"/>
      <c r="X1358" s="67"/>
      <c r="Y1358" s="66"/>
      <c r="Z1358" s="67"/>
      <c r="AA1358" s="68"/>
      <c r="AB1358" s="67"/>
      <c r="AC1358" s="68"/>
    </row>
    <row r="1359" spans="19:29">
      <c r="S1359" s="385"/>
      <c r="T1359" s="65"/>
      <c r="U1359" s="66"/>
      <c r="V1359" s="65"/>
      <c r="W1359" s="66"/>
      <c r="X1359" s="67"/>
      <c r="Y1359" s="66"/>
      <c r="Z1359" s="67"/>
      <c r="AA1359" s="68"/>
      <c r="AB1359" s="67"/>
      <c r="AC1359" s="68"/>
    </row>
    <row r="1360" spans="19:29">
      <c r="S1360" s="385"/>
      <c r="T1360" s="65"/>
      <c r="U1360" s="66"/>
      <c r="V1360" s="65"/>
      <c r="W1360" s="66"/>
      <c r="X1360" s="67"/>
      <c r="Y1360" s="66"/>
      <c r="Z1360" s="67"/>
      <c r="AA1360" s="68"/>
      <c r="AB1360" s="67"/>
      <c r="AC1360" s="68"/>
    </row>
    <row r="1361" spans="19:29">
      <c r="S1361" s="385"/>
      <c r="T1361" s="65"/>
      <c r="U1361" s="66"/>
      <c r="V1361" s="65"/>
      <c r="W1361" s="66"/>
      <c r="X1361" s="67"/>
      <c r="Y1361" s="66"/>
      <c r="Z1361" s="67"/>
      <c r="AA1361" s="68"/>
      <c r="AB1361" s="67"/>
      <c r="AC1361" s="68"/>
    </row>
    <row r="1362" spans="19:29">
      <c r="S1362" s="385"/>
      <c r="T1362" s="65"/>
      <c r="U1362" s="66"/>
      <c r="V1362" s="65"/>
      <c r="W1362" s="66"/>
      <c r="X1362" s="67"/>
      <c r="Y1362" s="66"/>
      <c r="Z1362" s="67"/>
      <c r="AA1362" s="68"/>
      <c r="AB1362" s="67"/>
      <c r="AC1362" s="68"/>
    </row>
    <row r="1363" spans="19:29">
      <c r="S1363" s="385"/>
      <c r="T1363" s="65"/>
      <c r="U1363" s="66"/>
      <c r="V1363" s="65"/>
      <c r="W1363" s="66"/>
      <c r="X1363" s="67"/>
      <c r="Y1363" s="66"/>
      <c r="Z1363" s="67"/>
      <c r="AA1363" s="68"/>
      <c r="AB1363" s="67"/>
      <c r="AC1363" s="68"/>
    </row>
    <row r="1364" spans="19:29">
      <c r="S1364" s="385"/>
      <c r="T1364" s="65"/>
      <c r="U1364" s="66"/>
      <c r="V1364" s="65"/>
      <c r="W1364" s="66"/>
      <c r="X1364" s="67"/>
      <c r="Y1364" s="66"/>
      <c r="Z1364" s="67"/>
      <c r="AA1364" s="68"/>
      <c r="AB1364" s="67"/>
      <c r="AC1364" s="68"/>
    </row>
    <row r="1365" spans="19:29">
      <c r="S1365" s="385"/>
      <c r="T1365" s="65"/>
      <c r="U1365" s="66"/>
      <c r="V1365" s="65"/>
      <c r="W1365" s="66"/>
      <c r="X1365" s="67"/>
      <c r="Y1365" s="66"/>
      <c r="Z1365" s="67"/>
      <c r="AA1365" s="68"/>
      <c r="AB1365" s="67"/>
      <c r="AC1365" s="68"/>
    </row>
    <row r="1366" spans="19:29">
      <c r="S1366" s="385"/>
      <c r="T1366" s="65"/>
      <c r="U1366" s="66"/>
      <c r="V1366" s="65"/>
      <c r="W1366" s="66"/>
      <c r="X1366" s="67"/>
      <c r="Y1366" s="66"/>
      <c r="Z1366" s="67"/>
      <c r="AA1366" s="68"/>
      <c r="AB1366" s="67"/>
      <c r="AC1366" s="68"/>
    </row>
    <row r="1367" spans="19:29">
      <c r="S1367" s="385"/>
      <c r="T1367" s="65"/>
      <c r="U1367" s="66"/>
      <c r="V1367" s="65"/>
      <c r="W1367" s="66"/>
      <c r="X1367" s="67"/>
      <c r="Y1367" s="66"/>
      <c r="Z1367" s="67"/>
      <c r="AA1367" s="68"/>
      <c r="AB1367" s="67"/>
      <c r="AC1367" s="68"/>
    </row>
    <row r="1368" spans="19:29">
      <c r="S1368" s="385"/>
      <c r="T1368" s="65"/>
      <c r="U1368" s="66"/>
      <c r="V1368" s="65"/>
      <c r="W1368" s="66"/>
      <c r="X1368" s="67"/>
      <c r="Y1368" s="66"/>
      <c r="Z1368" s="67"/>
      <c r="AB1368" s="67"/>
    </row>
    <row r="1369" spans="19:29">
      <c r="S1369" s="385"/>
      <c r="T1369" s="65"/>
      <c r="U1369" s="66"/>
      <c r="V1369" s="65"/>
      <c r="W1369" s="66"/>
      <c r="X1369" s="67"/>
      <c r="Y1369" s="66"/>
      <c r="Z1369" s="67"/>
      <c r="AA1369" s="68"/>
      <c r="AB1369" s="67"/>
      <c r="AC1369" s="68"/>
    </row>
    <row r="1370" spans="19:29">
      <c r="S1370" s="385"/>
      <c r="T1370" s="65"/>
      <c r="U1370" s="66"/>
      <c r="V1370" s="65"/>
      <c r="W1370" s="66"/>
      <c r="X1370" s="67"/>
      <c r="Y1370" s="66"/>
      <c r="Z1370" s="67"/>
      <c r="AA1370" s="68"/>
      <c r="AB1370" s="67"/>
      <c r="AC1370" s="68"/>
    </row>
    <row r="1371" spans="19:29">
      <c r="S1371" s="385"/>
      <c r="T1371" s="65"/>
      <c r="U1371" s="66"/>
      <c r="V1371" s="65"/>
      <c r="W1371" s="66"/>
      <c r="X1371" s="67"/>
      <c r="Y1371" s="66"/>
      <c r="Z1371" s="67"/>
      <c r="AA1371" s="68"/>
      <c r="AB1371" s="67"/>
      <c r="AC1371" s="68"/>
    </row>
    <row r="1372" spans="19:29">
      <c r="S1372" s="385"/>
      <c r="T1372" s="65"/>
      <c r="U1372" s="66"/>
      <c r="V1372" s="65"/>
      <c r="W1372" s="66"/>
      <c r="X1372" s="67"/>
      <c r="Y1372" s="66"/>
      <c r="Z1372" s="67"/>
      <c r="AA1372" s="68"/>
      <c r="AB1372" s="67"/>
      <c r="AC1372" s="68"/>
    </row>
    <row r="1373" spans="19:29">
      <c r="S1373" s="385"/>
      <c r="T1373" s="65"/>
      <c r="U1373" s="66"/>
      <c r="V1373" s="65"/>
      <c r="W1373" s="66"/>
      <c r="X1373" s="67"/>
      <c r="Y1373" s="66"/>
      <c r="Z1373" s="67"/>
      <c r="AA1373" s="68"/>
      <c r="AB1373" s="67"/>
      <c r="AC1373" s="68"/>
    </row>
    <row r="1374" spans="19:29">
      <c r="S1374" s="385"/>
      <c r="T1374" s="65"/>
      <c r="U1374" s="66"/>
      <c r="V1374" s="65"/>
      <c r="W1374" s="66"/>
      <c r="X1374" s="67"/>
      <c r="Y1374" s="66"/>
      <c r="Z1374" s="67"/>
      <c r="AA1374" s="68"/>
      <c r="AB1374" s="67"/>
      <c r="AC1374" s="68"/>
    </row>
    <row r="1375" spans="19:29">
      <c r="S1375" s="385"/>
      <c r="T1375" s="65"/>
      <c r="U1375" s="66"/>
      <c r="V1375" s="65"/>
      <c r="W1375" s="66"/>
      <c r="X1375" s="67"/>
      <c r="Y1375" s="66"/>
      <c r="Z1375" s="67"/>
      <c r="AA1375" s="68"/>
      <c r="AB1375" s="67"/>
      <c r="AC1375" s="68"/>
    </row>
    <row r="1376" spans="19:29">
      <c r="S1376" s="385"/>
      <c r="T1376" s="65"/>
      <c r="U1376" s="66"/>
      <c r="V1376" s="65"/>
      <c r="W1376" s="66"/>
      <c r="X1376" s="67"/>
      <c r="Y1376" s="66"/>
      <c r="Z1376" s="67"/>
      <c r="AA1376" s="68"/>
      <c r="AB1376" s="67"/>
      <c r="AC1376" s="68"/>
    </row>
    <row r="1377" spans="19:29">
      <c r="S1377" s="385"/>
      <c r="T1377" s="65"/>
      <c r="U1377" s="66"/>
      <c r="V1377" s="65"/>
      <c r="W1377" s="66"/>
      <c r="X1377" s="67"/>
      <c r="Y1377" s="66"/>
      <c r="Z1377" s="67"/>
      <c r="AA1377" s="68"/>
      <c r="AB1377" s="67"/>
      <c r="AC1377" s="68"/>
    </row>
    <row r="1378" spans="19:29">
      <c r="S1378" s="385"/>
      <c r="T1378" s="65"/>
      <c r="U1378" s="66"/>
      <c r="V1378" s="65"/>
      <c r="W1378" s="66"/>
      <c r="X1378" s="67"/>
      <c r="Y1378" s="66"/>
      <c r="Z1378" s="67"/>
      <c r="AA1378" s="68"/>
      <c r="AB1378" s="67"/>
      <c r="AC1378" s="68"/>
    </row>
    <row r="1379" spans="19:29">
      <c r="S1379" s="385"/>
      <c r="T1379" s="65"/>
      <c r="U1379" s="66"/>
      <c r="V1379" s="65"/>
      <c r="W1379" s="66"/>
      <c r="X1379" s="67"/>
      <c r="Y1379" s="66"/>
      <c r="Z1379" s="67"/>
      <c r="AA1379" s="68"/>
      <c r="AB1379" s="67"/>
      <c r="AC1379" s="68"/>
    </row>
    <row r="1380" spans="19:29">
      <c r="S1380" s="385"/>
      <c r="T1380" s="65"/>
      <c r="U1380" s="66"/>
      <c r="V1380" s="65"/>
      <c r="W1380" s="66"/>
      <c r="X1380" s="67"/>
      <c r="Y1380" s="66"/>
      <c r="Z1380" s="67"/>
      <c r="AA1380" s="68"/>
      <c r="AB1380" s="67"/>
      <c r="AC1380" s="68"/>
    </row>
    <row r="1381" spans="19:29">
      <c r="S1381" s="385"/>
      <c r="T1381" s="65"/>
      <c r="U1381" s="66"/>
      <c r="V1381" s="65"/>
      <c r="W1381" s="66"/>
      <c r="X1381" s="67"/>
      <c r="Y1381" s="66"/>
      <c r="Z1381" s="67"/>
      <c r="AA1381" s="68"/>
      <c r="AB1381" s="67"/>
      <c r="AC1381" s="68"/>
    </row>
    <row r="1382" spans="19:29">
      <c r="S1382" s="385"/>
      <c r="T1382" s="65"/>
      <c r="U1382" s="66"/>
      <c r="V1382" s="65"/>
      <c r="W1382" s="66"/>
      <c r="X1382" s="67"/>
      <c r="Y1382" s="66"/>
      <c r="Z1382" s="67"/>
      <c r="AA1382" s="68"/>
      <c r="AB1382" s="67"/>
      <c r="AC1382" s="68"/>
    </row>
    <row r="1383" spans="19:29">
      <c r="S1383" s="385"/>
      <c r="T1383" s="65"/>
      <c r="U1383" s="66"/>
      <c r="V1383" s="65"/>
      <c r="W1383" s="66"/>
      <c r="X1383" s="67"/>
      <c r="Y1383" s="66"/>
      <c r="Z1383" s="67"/>
      <c r="AA1383" s="68"/>
      <c r="AB1383" s="67"/>
      <c r="AC1383" s="68"/>
    </row>
    <row r="1384" spans="19:29">
      <c r="S1384" s="385"/>
      <c r="T1384" s="65"/>
      <c r="U1384" s="66"/>
      <c r="V1384" s="65"/>
      <c r="W1384" s="66"/>
      <c r="X1384" s="67"/>
      <c r="Y1384" s="66"/>
      <c r="Z1384" s="67"/>
      <c r="AA1384" s="68"/>
      <c r="AB1384" s="67"/>
      <c r="AC1384" s="68"/>
    </row>
    <row r="1385" spans="19:29">
      <c r="S1385" s="385"/>
      <c r="T1385" s="65"/>
      <c r="U1385" s="66"/>
      <c r="V1385" s="65"/>
      <c r="W1385" s="66"/>
      <c r="X1385" s="67"/>
      <c r="Y1385" s="66"/>
      <c r="Z1385" s="67"/>
      <c r="AB1385" s="67"/>
    </row>
    <row r="1386" spans="19:29">
      <c r="S1386" s="385"/>
      <c r="T1386" s="65"/>
      <c r="U1386" s="66"/>
      <c r="V1386" s="65"/>
      <c r="W1386" s="66"/>
      <c r="X1386" s="67"/>
      <c r="Y1386" s="66"/>
      <c r="Z1386" s="67"/>
      <c r="AA1386" s="68"/>
      <c r="AB1386" s="67"/>
      <c r="AC1386" s="68"/>
    </row>
    <row r="1387" spans="19:29">
      <c r="S1387" s="385"/>
      <c r="T1387" s="65"/>
      <c r="U1387" s="66"/>
      <c r="V1387" s="65"/>
      <c r="W1387" s="66"/>
      <c r="X1387" s="67"/>
      <c r="Y1387" s="66"/>
      <c r="Z1387" s="67"/>
      <c r="AA1387" s="68"/>
      <c r="AB1387" s="67"/>
      <c r="AC1387" s="68"/>
    </row>
    <row r="1388" spans="19:29">
      <c r="S1388" s="385"/>
      <c r="T1388" s="65"/>
      <c r="U1388" s="66"/>
      <c r="V1388" s="65"/>
      <c r="W1388" s="66"/>
      <c r="X1388" s="67"/>
      <c r="Y1388" s="66"/>
      <c r="Z1388" s="67"/>
      <c r="AA1388" s="68"/>
      <c r="AB1388" s="67"/>
      <c r="AC1388" s="68"/>
    </row>
    <row r="1389" spans="19:29">
      <c r="S1389" s="385"/>
      <c r="T1389" s="65"/>
      <c r="U1389" s="66"/>
      <c r="V1389" s="65"/>
      <c r="W1389" s="66"/>
      <c r="X1389" s="67"/>
      <c r="Y1389" s="66"/>
      <c r="Z1389" s="67"/>
      <c r="AA1389" s="68"/>
      <c r="AB1389" s="67"/>
      <c r="AC1389" s="68"/>
    </row>
    <row r="1390" spans="19:29">
      <c r="S1390" s="385"/>
      <c r="T1390" s="65"/>
      <c r="U1390" s="66"/>
      <c r="V1390" s="65"/>
      <c r="W1390" s="66"/>
      <c r="X1390" s="67"/>
      <c r="Y1390" s="66"/>
      <c r="Z1390" s="67"/>
      <c r="AA1390" s="68"/>
      <c r="AB1390" s="67"/>
      <c r="AC1390" s="68"/>
    </row>
    <row r="1391" spans="19:29">
      <c r="S1391" s="385"/>
      <c r="T1391" s="65"/>
      <c r="U1391" s="66"/>
      <c r="V1391" s="65"/>
      <c r="W1391" s="66"/>
      <c r="X1391" s="67"/>
      <c r="Y1391" s="66"/>
      <c r="Z1391" s="67"/>
      <c r="AA1391" s="68"/>
      <c r="AB1391" s="67"/>
      <c r="AC1391" s="68"/>
    </row>
    <row r="1392" spans="19:29">
      <c r="S1392" s="385"/>
      <c r="T1392" s="65"/>
      <c r="U1392" s="66"/>
      <c r="V1392" s="65"/>
      <c r="W1392" s="66"/>
      <c r="X1392" s="67"/>
      <c r="Y1392" s="66"/>
      <c r="Z1392" s="67"/>
      <c r="AA1392" s="68"/>
      <c r="AB1392" s="67"/>
      <c r="AC1392" s="68"/>
    </row>
    <row r="1393" spans="19:29">
      <c r="S1393" s="385"/>
      <c r="T1393" s="65"/>
      <c r="U1393" s="66"/>
      <c r="V1393" s="65"/>
      <c r="W1393" s="66"/>
      <c r="X1393" s="67"/>
      <c r="Y1393" s="66"/>
      <c r="Z1393" s="67"/>
      <c r="AA1393" s="68"/>
      <c r="AB1393" s="67"/>
      <c r="AC1393" s="68"/>
    </row>
    <row r="1394" spans="19:29">
      <c r="S1394" s="385"/>
      <c r="T1394" s="65"/>
      <c r="U1394" s="66"/>
      <c r="V1394" s="65"/>
      <c r="W1394" s="66"/>
      <c r="X1394" s="67"/>
      <c r="Y1394" s="66"/>
      <c r="Z1394" s="67"/>
      <c r="AA1394" s="68"/>
      <c r="AB1394" s="67"/>
      <c r="AC1394" s="68"/>
    </row>
    <row r="1395" spans="19:29">
      <c r="S1395" s="385"/>
      <c r="T1395" s="65"/>
      <c r="U1395" s="66"/>
      <c r="V1395" s="65"/>
      <c r="W1395" s="66"/>
      <c r="X1395" s="67"/>
      <c r="Y1395" s="66"/>
      <c r="Z1395" s="67"/>
      <c r="AA1395" s="68"/>
      <c r="AB1395" s="67"/>
      <c r="AC1395" s="68"/>
    </row>
    <row r="1396" spans="19:29">
      <c r="S1396" s="385"/>
      <c r="T1396" s="65"/>
      <c r="U1396" s="66"/>
      <c r="V1396" s="65"/>
      <c r="W1396" s="66"/>
      <c r="X1396" s="67"/>
      <c r="Y1396" s="66"/>
      <c r="Z1396" s="67"/>
      <c r="AA1396" s="68"/>
      <c r="AB1396" s="67"/>
      <c r="AC1396" s="68"/>
    </row>
    <row r="1397" spans="19:29">
      <c r="S1397" s="385"/>
      <c r="T1397" s="65"/>
      <c r="U1397" s="66"/>
      <c r="V1397" s="65"/>
      <c r="W1397" s="66"/>
      <c r="X1397" s="67"/>
      <c r="Y1397" s="66"/>
      <c r="Z1397" s="67"/>
      <c r="AA1397" s="68"/>
      <c r="AB1397" s="67"/>
      <c r="AC1397" s="68"/>
    </row>
    <row r="1398" spans="19:29">
      <c r="S1398" s="385"/>
      <c r="T1398" s="65"/>
      <c r="U1398" s="66"/>
      <c r="V1398" s="65"/>
      <c r="W1398" s="66"/>
      <c r="X1398" s="67"/>
      <c r="Y1398" s="66"/>
      <c r="Z1398" s="67"/>
      <c r="AA1398" s="68"/>
      <c r="AB1398" s="67"/>
      <c r="AC1398" s="68"/>
    </row>
    <row r="1399" spans="19:29">
      <c r="S1399" s="385"/>
      <c r="T1399" s="65"/>
      <c r="U1399" s="66"/>
      <c r="V1399" s="65"/>
      <c r="W1399" s="66"/>
      <c r="X1399" s="67"/>
      <c r="Y1399" s="66"/>
      <c r="Z1399" s="67"/>
      <c r="AA1399" s="68"/>
      <c r="AB1399" s="67"/>
      <c r="AC1399" s="68"/>
    </row>
    <row r="1400" spans="19:29">
      <c r="S1400" s="385"/>
      <c r="T1400" s="65"/>
      <c r="U1400" s="66"/>
      <c r="V1400" s="65"/>
      <c r="W1400" s="66"/>
      <c r="X1400" s="67"/>
      <c r="Y1400" s="66"/>
      <c r="Z1400" s="67"/>
      <c r="AA1400" s="68"/>
      <c r="AB1400" s="67"/>
      <c r="AC1400" s="68"/>
    </row>
    <row r="1401" spans="19:29">
      <c r="S1401" s="385"/>
      <c r="T1401" s="65"/>
      <c r="U1401" s="66"/>
      <c r="V1401" s="65"/>
      <c r="W1401" s="66"/>
      <c r="X1401" s="67"/>
      <c r="Y1401" s="66"/>
      <c r="Z1401" s="67"/>
      <c r="AA1401" s="68"/>
      <c r="AB1401" s="67"/>
      <c r="AC1401" s="68"/>
    </row>
    <row r="1402" spans="19:29">
      <c r="S1402" s="385"/>
      <c r="T1402" s="65"/>
      <c r="U1402" s="66"/>
      <c r="V1402" s="65"/>
      <c r="W1402" s="66"/>
      <c r="X1402" s="67"/>
      <c r="Y1402" s="66"/>
      <c r="Z1402" s="67"/>
      <c r="AB1402" s="67"/>
    </row>
    <row r="1403" spans="19:29">
      <c r="S1403" s="385"/>
      <c r="T1403" s="65"/>
      <c r="U1403" s="66"/>
      <c r="V1403" s="65"/>
      <c r="W1403" s="66"/>
      <c r="X1403" s="67"/>
      <c r="Y1403" s="66"/>
      <c r="Z1403" s="67"/>
      <c r="AA1403" s="68"/>
      <c r="AB1403" s="67"/>
      <c r="AC1403" s="68"/>
    </row>
    <row r="1404" spans="19:29">
      <c r="S1404" s="385"/>
      <c r="T1404" s="65"/>
      <c r="U1404" s="66"/>
      <c r="V1404" s="65"/>
      <c r="W1404" s="66"/>
      <c r="X1404" s="67"/>
      <c r="Y1404" s="66"/>
      <c r="Z1404" s="67"/>
      <c r="AA1404" s="68"/>
      <c r="AB1404" s="67"/>
      <c r="AC1404" s="68"/>
    </row>
    <row r="1405" spans="19:29">
      <c r="S1405" s="385"/>
      <c r="T1405" s="65"/>
      <c r="U1405" s="66"/>
      <c r="V1405" s="65"/>
      <c r="W1405" s="66"/>
      <c r="X1405" s="67"/>
      <c r="Y1405" s="66"/>
      <c r="Z1405" s="67"/>
      <c r="AA1405" s="68"/>
      <c r="AB1405" s="67"/>
      <c r="AC1405" s="68"/>
    </row>
    <row r="1406" spans="19:29">
      <c r="S1406" s="385"/>
      <c r="T1406" s="65"/>
      <c r="U1406" s="66"/>
      <c r="V1406" s="65"/>
      <c r="W1406" s="66"/>
      <c r="X1406" s="67"/>
      <c r="Y1406" s="66"/>
      <c r="Z1406" s="67"/>
      <c r="AA1406" s="68"/>
      <c r="AB1406" s="67"/>
      <c r="AC1406" s="68"/>
    </row>
    <row r="1407" spans="19:29">
      <c r="S1407" s="385"/>
      <c r="T1407" s="65"/>
      <c r="U1407" s="66"/>
      <c r="V1407" s="65"/>
      <c r="W1407" s="66"/>
      <c r="X1407" s="67"/>
      <c r="Y1407" s="66"/>
      <c r="Z1407" s="67"/>
      <c r="AA1407" s="68"/>
      <c r="AB1407" s="67"/>
      <c r="AC1407" s="68"/>
    </row>
    <row r="1408" spans="19:29">
      <c r="S1408" s="385"/>
      <c r="T1408" s="65"/>
      <c r="U1408" s="66"/>
      <c r="V1408" s="65"/>
      <c r="W1408" s="66"/>
      <c r="X1408" s="67"/>
      <c r="Y1408" s="66"/>
      <c r="Z1408" s="67"/>
      <c r="AA1408" s="68"/>
      <c r="AB1408" s="67"/>
      <c r="AC1408" s="68"/>
    </row>
    <row r="1409" spans="19:29">
      <c r="S1409" s="385"/>
      <c r="T1409" s="65"/>
      <c r="U1409" s="66"/>
      <c r="V1409" s="65"/>
      <c r="W1409" s="66"/>
      <c r="X1409" s="67"/>
      <c r="Y1409" s="66"/>
      <c r="Z1409" s="67"/>
      <c r="AA1409" s="68"/>
      <c r="AB1409" s="67"/>
      <c r="AC1409" s="68"/>
    </row>
    <row r="1410" spans="19:29">
      <c r="S1410" s="385"/>
      <c r="T1410" s="65"/>
      <c r="U1410" s="66"/>
      <c r="V1410" s="65"/>
      <c r="W1410" s="66"/>
      <c r="X1410" s="67"/>
      <c r="Y1410" s="66"/>
      <c r="Z1410" s="67"/>
      <c r="AA1410" s="68"/>
      <c r="AB1410" s="67"/>
      <c r="AC1410" s="68"/>
    </row>
    <row r="1411" spans="19:29">
      <c r="S1411" s="385"/>
      <c r="T1411" s="65"/>
      <c r="U1411" s="66"/>
      <c r="V1411" s="65"/>
      <c r="W1411" s="66"/>
      <c r="X1411" s="67"/>
      <c r="Y1411" s="66"/>
      <c r="Z1411" s="67"/>
      <c r="AA1411" s="68"/>
      <c r="AB1411" s="67"/>
      <c r="AC1411" s="68"/>
    </row>
    <row r="1412" spans="19:29">
      <c r="S1412" s="385"/>
      <c r="T1412" s="65"/>
      <c r="U1412" s="66"/>
      <c r="V1412" s="65"/>
      <c r="W1412" s="66"/>
      <c r="X1412" s="67"/>
      <c r="Y1412" s="66"/>
      <c r="Z1412" s="67"/>
      <c r="AA1412" s="68"/>
      <c r="AB1412" s="67"/>
      <c r="AC1412" s="68"/>
    </row>
    <row r="1413" spans="19:29">
      <c r="S1413" s="385"/>
      <c r="T1413" s="65"/>
      <c r="U1413" s="66"/>
      <c r="V1413" s="65"/>
      <c r="W1413" s="66"/>
      <c r="X1413" s="67"/>
      <c r="Y1413" s="66"/>
      <c r="Z1413" s="67"/>
      <c r="AA1413" s="68"/>
      <c r="AB1413" s="67"/>
      <c r="AC1413" s="68"/>
    </row>
    <row r="1414" spans="19:29">
      <c r="S1414" s="385"/>
      <c r="T1414" s="65"/>
      <c r="U1414" s="66"/>
      <c r="V1414" s="65"/>
      <c r="W1414" s="66"/>
      <c r="X1414" s="67"/>
      <c r="Y1414" s="66"/>
      <c r="Z1414" s="67"/>
      <c r="AA1414" s="68"/>
      <c r="AB1414" s="67"/>
      <c r="AC1414" s="68"/>
    </row>
    <row r="1415" spans="19:29">
      <c r="S1415" s="385"/>
      <c r="T1415" s="65"/>
      <c r="U1415" s="66"/>
      <c r="V1415" s="65"/>
      <c r="W1415" s="66"/>
      <c r="X1415" s="67"/>
      <c r="Y1415" s="66"/>
      <c r="Z1415" s="67"/>
      <c r="AA1415" s="68"/>
      <c r="AB1415" s="67"/>
      <c r="AC1415" s="68"/>
    </row>
    <row r="1416" spans="19:29">
      <c r="S1416" s="385"/>
      <c r="T1416" s="65"/>
      <c r="U1416" s="66"/>
      <c r="V1416" s="65"/>
      <c r="W1416" s="66"/>
      <c r="X1416" s="67"/>
      <c r="Y1416" s="66"/>
      <c r="Z1416" s="67"/>
      <c r="AA1416" s="68"/>
      <c r="AB1416" s="67"/>
      <c r="AC1416" s="68"/>
    </row>
    <row r="1417" spans="19:29">
      <c r="S1417" s="385"/>
      <c r="T1417" s="65"/>
      <c r="U1417" s="66"/>
      <c r="V1417" s="65"/>
      <c r="W1417" s="66"/>
      <c r="X1417" s="67"/>
      <c r="Y1417" s="66"/>
      <c r="Z1417" s="67"/>
      <c r="AA1417" s="68"/>
      <c r="AB1417" s="67"/>
      <c r="AC1417" s="68"/>
    </row>
    <row r="1418" spans="19:29">
      <c r="S1418" s="385"/>
      <c r="T1418" s="65"/>
      <c r="U1418" s="66"/>
      <c r="V1418" s="65"/>
      <c r="W1418" s="66"/>
      <c r="X1418" s="67"/>
      <c r="Y1418" s="66"/>
      <c r="Z1418" s="67"/>
      <c r="AA1418" s="68"/>
      <c r="AB1418" s="67"/>
      <c r="AC1418" s="68"/>
    </row>
    <row r="1419" spans="19:29">
      <c r="S1419" s="385"/>
      <c r="T1419" s="65"/>
      <c r="U1419" s="66"/>
      <c r="V1419" s="65"/>
      <c r="W1419" s="66"/>
      <c r="X1419" s="67"/>
      <c r="Y1419" s="66"/>
      <c r="Z1419" s="67"/>
      <c r="AB1419" s="67"/>
    </row>
    <row r="1420" spans="19:29">
      <c r="S1420" s="385"/>
      <c r="T1420" s="65"/>
      <c r="U1420" s="66"/>
      <c r="V1420" s="65"/>
      <c r="W1420" s="66"/>
      <c r="X1420" s="67"/>
      <c r="Y1420" s="66"/>
      <c r="Z1420" s="67"/>
      <c r="AA1420" s="68"/>
      <c r="AB1420" s="67"/>
      <c r="AC1420" s="68"/>
    </row>
    <row r="1421" spans="19:29">
      <c r="S1421" s="385"/>
      <c r="T1421" s="65"/>
      <c r="U1421" s="66"/>
      <c r="V1421" s="65"/>
      <c r="W1421" s="66"/>
      <c r="X1421" s="67"/>
      <c r="Y1421" s="66"/>
      <c r="Z1421" s="67"/>
      <c r="AA1421" s="68"/>
      <c r="AB1421" s="67"/>
      <c r="AC1421" s="68"/>
    </row>
    <row r="1422" spans="19:29">
      <c r="S1422" s="385"/>
      <c r="T1422" s="65"/>
      <c r="U1422" s="66"/>
      <c r="V1422" s="65"/>
      <c r="W1422" s="66"/>
      <c r="X1422" s="67"/>
      <c r="Y1422" s="66"/>
      <c r="Z1422" s="67"/>
      <c r="AA1422" s="68"/>
      <c r="AB1422" s="67"/>
      <c r="AC1422" s="68"/>
    </row>
    <row r="1423" spans="19:29">
      <c r="S1423" s="385"/>
      <c r="T1423" s="65"/>
      <c r="U1423" s="66"/>
      <c r="V1423" s="65"/>
      <c r="W1423" s="66"/>
      <c r="X1423" s="67"/>
      <c r="Y1423" s="66"/>
      <c r="Z1423" s="67"/>
      <c r="AA1423" s="68"/>
      <c r="AB1423" s="67"/>
      <c r="AC1423" s="68"/>
    </row>
    <row r="1424" spans="19:29">
      <c r="S1424" s="385"/>
      <c r="T1424" s="65"/>
      <c r="U1424" s="66"/>
      <c r="V1424" s="65"/>
      <c r="W1424" s="66"/>
      <c r="X1424" s="67"/>
      <c r="Y1424" s="66"/>
      <c r="Z1424" s="67"/>
      <c r="AA1424" s="68"/>
      <c r="AB1424" s="67"/>
      <c r="AC1424" s="68"/>
    </row>
    <row r="1425" spans="19:29">
      <c r="S1425" s="385"/>
      <c r="T1425" s="65"/>
      <c r="U1425" s="66"/>
      <c r="V1425" s="65"/>
      <c r="W1425" s="66"/>
      <c r="X1425" s="67"/>
      <c r="Y1425" s="66"/>
      <c r="Z1425" s="67"/>
      <c r="AA1425" s="68"/>
      <c r="AB1425" s="67"/>
      <c r="AC1425" s="68"/>
    </row>
    <row r="1426" spans="19:29">
      <c r="S1426" s="385"/>
      <c r="T1426" s="65"/>
      <c r="U1426" s="66"/>
      <c r="V1426" s="65"/>
      <c r="W1426" s="66"/>
      <c r="X1426" s="67"/>
      <c r="Y1426" s="66"/>
      <c r="Z1426" s="67"/>
      <c r="AA1426" s="68"/>
      <c r="AB1426" s="67"/>
      <c r="AC1426" s="68"/>
    </row>
    <row r="1427" spans="19:29">
      <c r="S1427" s="385"/>
      <c r="T1427" s="65"/>
      <c r="U1427" s="66"/>
      <c r="V1427" s="65"/>
      <c r="W1427" s="66"/>
      <c r="X1427" s="67"/>
      <c r="Y1427" s="66"/>
      <c r="Z1427" s="67"/>
      <c r="AA1427" s="68"/>
      <c r="AB1427" s="67"/>
      <c r="AC1427" s="68"/>
    </row>
    <row r="1428" spans="19:29">
      <c r="S1428" s="385"/>
      <c r="T1428" s="65"/>
      <c r="U1428" s="66"/>
      <c r="V1428" s="65"/>
      <c r="W1428" s="66"/>
      <c r="X1428" s="67"/>
      <c r="Y1428" s="66"/>
      <c r="Z1428" s="67"/>
      <c r="AA1428" s="68"/>
      <c r="AB1428" s="67"/>
      <c r="AC1428" s="68"/>
    </row>
    <row r="1429" spans="19:29">
      <c r="S1429" s="385"/>
      <c r="T1429" s="65"/>
      <c r="U1429" s="66"/>
      <c r="V1429" s="65"/>
      <c r="W1429" s="66"/>
      <c r="X1429" s="67"/>
      <c r="Y1429" s="66"/>
      <c r="Z1429" s="67"/>
      <c r="AA1429" s="68"/>
      <c r="AB1429" s="67"/>
      <c r="AC1429" s="68"/>
    </row>
    <row r="1430" spans="19:29">
      <c r="S1430" s="385"/>
      <c r="T1430" s="65"/>
      <c r="U1430" s="66"/>
      <c r="V1430" s="65"/>
      <c r="W1430" s="66"/>
      <c r="X1430" s="67"/>
      <c r="Y1430" s="66"/>
      <c r="Z1430" s="67"/>
      <c r="AA1430" s="68"/>
      <c r="AB1430" s="67"/>
      <c r="AC1430" s="68"/>
    </row>
    <row r="1431" spans="19:29">
      <c r="S1431" s="385"/>
      <c r="T1431" s="65"/>
      <c r="U1431" s="66"/>
      <c r="V1431" s="65"/>
      <c r="W1431" s="66"/>
      <c r="X1431" s="67"/>
      <c r="Y1431" s="66"/>
      <c r="Z1431" s="67"/>
      <c r="AA1431" s="68"/>
      <c r="AB1431" s="67"/>
      <c r="AC1431" s="68"/>
    </row>
    <row r="1432" spans="19:29">
      <c r="S1432" s="385"/>
      <c r="T1432" s="65"/>
      <c r="U1432" s="66"/>
      <c r="V1432" s="65"/>
      <c r="W1432" s="66"/>
      <c r="X1432" s="67"/>
      <c r="Y1432" s="66"/>
      <c r="Z1432" s="67"/>
      <c r="AA1432" s="68"/>
      <c r="AB1432" s="67"/>
      <c r="AC1432" s="68"/>
    </row>
    <row r="1433" spans="19:29">
      <c r="S1433" s="385"/>
      <c r="T1433" s="65"/>
      <c r="U1433" s="66"/>
      <c r="V1433" s="65"/>
      <c r="W1433" s="66"/>
      <c r="X1433" s="67"/>
      <c r="Y1433" s="66"/>
      <c r="Z1433" s="67"/>
      <c r="AA1433" s="68"/>
      <c r="AB1433" s="67"/>
      <c r="AC1433" s="68"/>
    </row>
    <row r="1434" spans="19:29">
      <c r="S1434" s="385"/>
      <c r="T1434" s="65"/>
      <c r="U1434" s="66"/>
      <c r="V1434" s="65"/>
      <c r="W1434" s="66"/>
      <c r="X1434" s="67"/>
      <c r="Y1434" s="66"/>
      <c r="Z1434" s="67"/>
      <c r="AA1434" s="68"/>
      <c r="AB1434" s="67"/>
      <c r="AC1434" s="68"/>
    </row>
    <row r="1435" spans="19:29">
      <c r="S1435" s="385"/>
      <c r="T1435" s="65"/>
      <c r="U1435" s="66"/>
      <c r="V1435" s="65"/>
      <c r="W1435" s="66"/>
      <c r="X1435" s="67"/>
      <c r="Y1435" s="66"/>
      <c r="Z1435" s="67"/>
      <c r="AA1435" s="68"/>
      <c r="AB1435" s="67"/>
      <c r="AC1435" s="68"/>
    </row>
    <row r="1436" spans="19:29">
      <c r="S1436" s="385"/>
      <c r="T1436" s="65"/>
      <c r="U1436" s="66"/>
      <c r="V1436" s="65"/>
      <c r="W1436" s="66"/>
      <c r="X1436" s="67"/>
      <c r="Y1436" s="66"/>
      <c r="Z1436" s="67"/>
      <c r="AB1436" s="67"/>
    </row>
    <row r="1437" spans="19:29">
      <c r="S1437" s="385"/>
      <c r="T1437" s="65"/>
      <c r="U1437" s="66"/>
      <c r="V1437" s="65"/>
      <c r="W1437" s="66"/>
      <c r="X1437" s="67"/>
      <c r="Y1437" s="66"/>
      <c r="Z1437" s="67"/>
      <c r="AA1437" s="68"/>
      <c r="AB1437" s="67"/>
      <c r="AC1437" s="68"/>
    </row>
    <row r="1438" spans="19:29">
      <c r="S1438" s="385"/>
      <c r="T1438" s="65"/>
      <c r="U1438" s="66"/>
      <c r="V1438" s="65"/>
      <c r="W1438" s="66"/>
      <c r="X1438" s="67"/>
      <c r="Y1438" s="66"/>
      <c r="Z1438" s="67"/>
      <c r="AA1438" s="68"/>
      <c r="AB1438" s="67"/>
      <c r="AC1438" s="68"/>
    </row>
    <row r="1439" spans="19:29">
      <c r="S1439" s="385"/>
      <c r="T1439" s="65"/>
      <c r="U1439" s="66"/>
      <c r="V1439" s="65"/>
      <c r="W1439" s="66"/>
      <c r="X1439" s="67"/>
      <c r="Y1439" s="66"/>
      <c r="Z1439" s="67"/>
      <c r="AA1439" s="68"/>
      <c r="AB1439" s="67"/>
      <c r="AC1439" s="68"/>
    </row>
    <row r="1440" spans="19:29">
      <c r="S1440" s="385"/>
      <c r="T1440" s="65"/>
      <c r="U1440" s="66"/>
      <c r="V1440" s="65"/>
      <c r="W1440" s="66"/>
      <c r="X1440" s="67"/>
      <c r="Y1440" s="66"/>
      <c r="Z1440" s="67"/>
      <c r="AA1440" s="68"/>
      <c r="AB1440" s="67"/>
      <c r="AC1440" s="68"/>
    </row>
    <row r="1441" spans="19:29">
      <c r="S1441" s="385"/>
      <c r="T1441" s="65"/>
      <c r="U1441" s="66"/>
      <c r="V1441" s="65"/>
      <c r="W1441" s="66"/>
      <c r="X1441" s="67"/>
      <c r="Y1441" s="66"/>
      <c r="Z1441" s="67"/>
      <c r="AA1441" s="68"/>
      <c r="AB1441" s="67"/>
      <c r="AC1441" s="68"/>
    </row>
    <row r="1442" spans="19:29">
      <c r="S1442" s="385"/>
      <c r="T1442" s="65"/>
      <c r="U1442" s="66"/>
      <c r="V1442" s="65"/>
      <c r="W1442" s="66"/>
      <c r="X1442" s="67"/>
      <c r="Y1442" s="66"/>
      <c r="Z1442" s="67"/>
      <c r="AA1442" s="68"/>
      <c r="AB1442" s="67"/>
      <c r="AC1442" s="68"/>
    </row>
    <row r="1443" spans="19:29">
      <c r="S1443" s="385"/>
      <c r="T1443" s="65"/>
      <c r="U1443" s="66"/>
      <c r="V1443" s="65"/>
      <c r="W1443" s="66"/>
      <c r="X1443" s="67"/>
      <c r="Y1443" s="66"/>
      <c r="Z1443" s="67"/>
      <c r="AA1443" s="68"/>
      <c r="AB1443" s="67"/>
      <c r="AC1443" s="68"/>
    </row>
    <row r="1444" spans="19:29">
      <c r="S1444" s="385"/>
      <c r="T1444" s="65"/>
      <c r="U1444" s="66"/>
      <c r="V1444" s="65"/>
      <c r="W1444" s="66"/>
      <c r="X1444" s="67"/>
      <c r="Y1444" s="66"/>
      <c r="Z1444" s="67"/>
      <c r="AA1444" s="68"/>
      <c r="AB1444" s="67"/>
      <c r="AC1444" s="68"/>
    </row>
    <row r="1445" spans="19:29">
      <c r="S1445" s="385"/>
      <c r="T1445" s="65"/>
      <c r="U1445" s="66"/>
      <c r="V1445" s="65"/>
      <c r="W1445" s="66"/>
      <c r="X1445" s="67"/>
      <c r="Y1445" s="66"/>
      <c r="Z1445" s="67"/>
      <c r="AA1445" s="68"/>
      <c r="AB1445" s="67"/>
      <c r="AC1445" s="68"/>
    </row>
    <row r="1446" spans="19:29">
      <c r="S1446" s="385"/>
      <c r="T1446" s="65"/>
      <c r="U1446" s="66"/>
      <c r="V1446" s="65"/>
      <c r="W1446" s="66"/>
      <c r="X1446" s="67"/>
      <c r="Y1446" s="66"/>
      <c r="Z1446" s="67"/>
      <c r="AA1446" s="68"/>
      <c r="AB1446" s="67"/>
      <c r="AC1446" s="68"/>
    </row>
    <row r="1447" spans="19:29">
      <c r="S1447" s="385"/>
      <c r="T1447" s="65"/>
      <c r="U1447" s="66"/>
      <c r="V1447" s="65"/>
      <c r="W1447" s="66"/>
      <c r="X1447" s="67"/>
      <c r="Y1447" s="66"/>
      <c r="Z1447" s="67"/>
      <c r="AA1447" s="68"/>
      <c r="AB1447" s="67"/>
      <c r="AC1447" s="68"/>
    </row>
    <row r="1448" spans="19:29">
      <c r="S1448" s="385"/>
      <c r="T1448" s="65"/>
      <c r="U1448" s="66"/>
      <c r="V1448" s="65"/>
      <c r="W1448" s="66"/>
      <c r="X1448" s="67"/>
      <c r="Y1448" s="66"/>
      <c r="Z1448" s="67"/>
      <c r="AA1448" s="68"/>
      <c r="AB1448" s="67"/>
      <c r="AC1448" s="68"/>
    </row>
    <row r="1449" spans="19:29">
      <c r="S1449" s="385"/>
      <c r="T1449" s="65"/>
      <c r="U1449" s="66"/>
      <c r="V1449" s="65"/>
      <c r="W1449" s="66"/>
      <c r="X1449" s="67"/>
      <c r="Y1449" s="66"/>
      <c r="Z1449" s="67"/>
      <c r="AA1449" s="68"/>
      <c r="AB1449" s="67"/>
      <c r="AC1449" s="68"/>
    </row>
    <row r="1450" spans="19:29">
      <c r="S1450" s="385"/>
      <c r="T1450" s="65"/>
      <c r="U1450" s="66"/>
      <c r="V1450" s="65"/>
      <c r="W1450" s="66"/>
      <c r="X1450" s="67"/>
      <c r="Y1450" s="66"/>
      <c r="Z1450" s="67"/>
      <c r="AA1450" s="68"/>
      <c r="AB1450" s="67"/>
      <c r="AC1450" s="68"/>
    </row>
    <row r="1451" spans="19:29">
      <c r="S1451" s="385"/>
      <c r="T1451" s="65"/>
      <c r="U1451" s="66"/>
      <c r="V1451" s="65"/>
      <c r="W1451" s="66"/>
      <c r="X1451" s="67"/>
      <c r="Y1451" s="66"/>
      <c r="Z1451" s="67"/>
      <c r="AA1451" s="68"/>
      <c r="AB1451" s="67"/>
      <c r="AC1451" s="68"/>
    </row>
    <row r="1452" spans="19:29">
      <c r="S1452" s="385"/>
      <c r="T1452" s="65"/>
      <c r="U1452" s="66"/>
      <c r="V1452" s="65"/>
      <c r="W1452" s="66"/>
      <c r="X1452" s="67"/>
      <c r="Y1452" s="66"/>
      <c r="Z1452" s="67"/>
      <c r="AA1452" s="68"/>
      <c r="AB1452" s="67"/>
      <c r="AC1452" s="68"/>
    </row>
    <row r="1453" spans="19:29">
      <c r="S1453" s="385"/>
      <c r="T1453" s="65"/>
      <c r="U1453" s="66"/>
      <c r="V1453" s="65"/>
      <c r="W1453" s="66"/>
      <c r="X1453" s="67"/>
      <c r="Y1453" s="66"/>
      <c r="Z1453" s="67"/>
      <c r="AB1453" s="67"/>
    </row>
    <row r="1454" spans="19:29">
      <c r="S1454" s="385"/>
      <c r="T1454" s="65"/>
      <c r="U1454" s="66"/>
      <c r="V1454" s="65"/>
      <c r="W1454" s="66"/>
      <c r="X1454" s="67"/>
      <c r="Y1454" s="66"/>
      <c r="Z1454" s="67"/>
      <c r="AA1454" s="68"/>
      <c r="AB1454" s="67"/>
      <c r="AC1454" s="68"/>
    </row>
    <row r="1455" spans="19:29">
      <c r="S1455" s="385"/>
      <c r="T1455" s="65"/>
      <c r="U1455" s="66"/>
      <c r="V1455" s="65"/>
      <c r="W1455" s="66"/>
      <c r="X1455" s="67"/>
      <c r="Y1455" s="66"/>
      <c r="Z1455" s="67"/>
      <c r="AA1455" s="68"/>
      <c r="AB1455" s="67"/>
      <c r="AC1455" s="68"/>
    </row>
    <row r="1456" spans="19:29">
      <c r="S1456" s="385"/>
      <c r="T1456" s="65"/>
      <c r="U1456" s="66"/>
      <c r="V1456" s="65"/>
      <c r="W1456" s="66"/>
      <c r="X1456" s="67"/>
      <c r="Y1456" s="66"/>
      <c r="Z1456" s="67"/>
      <c r="AA1456" s="68"/>
      <c r="AB1456" s="67"/>
      <c r="AC1456" s="68"/>
    </row>
    <row r="1457" spans="19:29">
      <c r="S1457" s="385"/>
      <c r="T1457" s="65"/>
      <c r="U1457" s="66"/>
      <c r="V1457" s="65"/>
      <c r="W1457" s="66"/>
      <c r="X1457" s="67"/>
      <c r="Y1457" s="66"/>
      <c r="Z1457" s="67"/>
      <c r="AA1457" s="68"/>
      <c r="AB1457" s="67"/>
      <c r="AC1457" s="68"/>
    </row>
    <row r="1458" spans="19:29">
      <c r="S1458" s="385"/>
      <c r="T1458" s="65"/>
      <c r="U1458" s="66"/>
      <c r="V1458" s="65"/>
      <c r="W1458" s="66"/>
      <c r="X1458" s="67"/>
      <c r="Y1458" s="66"/>
      <c r="Z1458" s="67"/>
      <c r="AA1458" s="68"/>
      <c r="AB1458" s="67"/>
      <c r="AC1458" s="68"/>
    </row>
    <row r="1459" spans="19:29">
      <c r="S1459" s="385"/>
      <c r="T1459" s="65"/>
      <c r="U1459" s="66"/>
      <c r="V1459" s="65"/>
      <c r="W1459" s="66"/>
      <c r="X1459" s="67"/>
      <c r="Y1459" s="66"/>
      <c r="Z1459" s="67"/>
      <c r="AA1459" s="68"/>
      <c r="AB1459" s="67"/>
      <c r="AC1459" s="68"/>
    </row>
    <row r="1460" spans="19:29">
      <c r="S1460" s="385"/>
      <c r="T1460" s="65"/>
      <c r="U1460" s="66"/>
      <c r="V1460" s="65"/>
      <c r="W1460" s="66"/>
      <c r="X1460" s="67"/>
      <c r="Y1460" s="66"/>
      <c r="Z1460" s="67"/>
      <c r="AA1460" s="68"/>
      <c r="AB1460" s="67"/>
      <c r="AC1460" s="68"/>
    </row>
    <row r="1461" spans="19:29">
      <c r="S1461" s="385"/>
      <c r="T1461" s="65"/>
      <c r="U1461" s="66"/>
      <c r="V1461" s="65"/>
      <c r="W1461" s="66"/>
      <c r="X1461" s="67"/>
      <c r="Y1461" s="66"/>
      <c r="Z1461" s="67"/>
      <c r="AA1461" s="68"/>
      <c r="AB1461" s="67"/>
      <c r="AC1461" s="68"/>
    </row>
    <row r="1462" spans="19:29">
      <c r="S1462" s="385"/>
      <c r="T1462" s="65"/>
      <c r="U1462" s="66"/>
      <c r="V1462" s="65"/>
      <c r="W1462" s="66"/>
      <c r="X1462" s="67"/>
      <c r="Y1462" s="66"/>
      <c r="Z1462" s="67"/>
      <c r="AA1462" s="68"/>
      <c r="AB1462" s="67"/>
      <c r="AC1462" s="68"/>
    </row>
    <row r="1463" spans="19:29">
      <c r="S1463" s="385"/>
      <c r="T1463" s="65"/>
      <c r="U1463" s="66"/>
      <c r="V1463" s="65"/>
      <c r="W1463" s="66"/>
      <c r="X1463" s="67"/>
      <c r="Y1463" s="66"/>
      <c r="Z1463" s="67"/>
      <c r="AA1463" s="68"/>
      <c r="AB1463" s="67"/>
      <c r="AC1463" s="68"/>
    </row>
    <row r="1464" spans="19:29">
      <c r="S1464" s="385"/>
      <c r="T1464" s="65"/>
      <c r="U1464" s="66"/>
      <c r="V1464" s="65"/>
      <c r="W1464" s="66"/>
      <c r="X1464" s="67"/>
      <c r="Y1464" s="66"/>
      <c r="Z1464" s="67"/>
      <c r="AA1464" s="68"/>
      <c r="AB1464" s="67"/>
      <c r="AC1464" s="68"/>
    </row>
    <row r="1465" spans="19:29">
      <c r="S1465" s="385"/>
      <c r="T1465" s="65"/>
      <c r="U1465" s="66"/>
      <c r="V1465" s="65"/>
      <c r="W1465" s="66"/>
      <c r="X1465" s="67"/>
      <c r="Y1465" s="66"/>
      <c r="Z1465" s="67"/>
      <c r="AA1465" s="68"/>
      <c r="AB1465" s="67"/>
      <c r="AC1465" s="68"/>
    </row>
    <row r="1466" spans="19:29">
      <c r="S1466" s="385"/>
      <c r="T1466" s="65"/>
      <c r="U1466" s="66"/>
      <c r="V1466" s="65"/>
      <c r="W1466" s="66"/>
      <c r="X1466" s="67"/>
      <c r="Y1466" s="66"/>
      <c r="Z1466" s="67"/>
      <c r="AA1466" s="68"/>
      <c r="AB1466" s="67"/>
      <c r="AC1466" s="68"/>
    </row>
    <row r="1467" spans="19:29">
      <c r="S1467" s="385"/>
      <c r="T1467" s="65"/>
      <c r="U1467" s="66"/>
      <c r="V1467" s="65"/>
      <c r="W1467" s="66"/>
      <c r="X1467" s="67"/>
      <c r="Y1467" s="66"/>
      <c r="Z1467" s="67"/>
      <c r="AA1467" s="68"/>
      <c r="AB1467" s="67"/>
      <c r="AC1467" s="68"/>
    </row>
    <row r="1468" spans="19:29">
      <c r="S1468" s="385"/>
      <c r="T1468" s="65"/>
      <c r="U1468" s="66"/>
      <c r="V1468" s="65"/>
      <c r="W1468" s="66"/>
      <c r="X1468" s="67"/>
      <c r="Y1468" s="66"/>
      <c r="Z1468" s="67"/>
      <c r="AA1468" s="68"/>
      <c r="AB1468" s="67"/>
      <c r="AC1468" s="68"/>
    </row>
    <row r="1469" spans="19:29">
      <c r="S1469" s="385"/>
      <c r="T1469" s="65"/>
      <c r="U1469" s="66"/>
      <c r="V1469" s="65"/>
      <c r="W1469" s="66"/>
      <c r="X1469" s="67"/>
      <c r="Y1469" s="66"/>
      <c r="Z1469" s="67"/>
      <c r="AA1469" s="68"/>
      <c r="AB1469" s="67"/>
      <c r="AC1469" s="68"/>
    </row>
    <row r="1470" spans="19:29">
      <c r="S1470" s="385"/>
      <c r="T1470" s="65"/>
      <c r="U1470" s="66"/>
      <c r="V1470" s="65"/>
      <c r="W1470" s="66"/>
      <c r="X1470" s="67"/>
      <c r="Y1470" s="66"/>
      <c r="Z1470" s="67"/>
      <c r="AB1470" s="67"/>
    </row>
    <row r="1471" spans="19:29">
      <c r="S1471" s="385"/>
      <c r="T1471" s="65"/>
      <c r="U1471" s="66"/>
      <c r="V1471" s="65"/>
      <c r="W1471" s="66"/>
      <c r="X1471" s="67"/>
      <c r="Y1471" s="66"/>
      <c r="Z1471" s="67"/>
      <c r="AA1471" s="68"/>
      <c r="AB1471" s="67"/>
      <c r="AC1471" s="68"/>
    </row>
    <row r="1472" spans="19:29">
      <c r="S1472" s="385"/>
      <c r="T1472" s="65"/>
      <c r="U1472" s="66"/>
      <c r="V1472" s="65"/>
      <c r="W1472" s="66"/>
      <c r="X1472" s="67"/>
      <c r="Y1472" s="66"/>
      <c r="Z1472" s="67"/>
      <c r="AA1472" s="68"/>
      <c r="AB1472" s="67"/>
      <c r="AC1472" s="68"/>
    </row>
    <row r="1473" spans="19:29">
      <c r="S1473" s="385"/>
      <c r="T1473" s="65"/>
      <c r="U1473" s="66"/>
      <c r="V1473" s="65"/>
      <c r="W1473" s="66"/>
      <c r="X1473" s="67"/>
      <c r="Y1473" s="66"/>
      <c r="Z1473" s="67"/>
      <c r="AA1473" s="68"/>
      <c r="AB1473" s="67"/>
      <c r="AC1473" s="68"/>
    </row>
    <row r="1474" spans="19:29">
      <c r="S1474" s="385"/>
      <c r="T1474" s="65"/>
      <c r="U1474" s="66"/>
      <c r="V1474" s="65"/>
      <c r="W1474" s="66"/>
      <c r="X1474" s="67"/>
      <c r="Y1474" s="66"/>
      <c r="Z1474" s="67"/>
      <c r="AA1474" s="68"/>
      <c r="AB1474" s="67"/>
      <c r="AC1474" s="68"/>
    </row>
    <row r="1475" spans="19:29">
      <c r="S1475" s="385"/>
      <c r="T1475" s="65"/>
      <c r="U1475" s="66"/>
      <c r="V1475" s="65"/>
      <c r="W1475" s="66"/>
      <c r="X1475" s="67"/>
      <c r="Y1475" s="66"/>
      <c r="Z1475" s="67"/>
      <c r="AA1475" s="68"/>
      <c r="AB1475" s="67"/>
      <c r="AC1475" s="68"/>
    </row>
    <row r="1476" spans="19:29">
      <c r="S1476" s="385"/>
      <c r="T1476" s="65"/>
      <c r="U1476" s="66"/>
      <c r="V1476" s="65"/>
      <c r="W1476" s="66"/>
      <c r="X1476" s="67"/>
      <c r="Y1476" s="66"/>
      <c r="Z1476" s="67"/>
      <c r="AA1476" s="68"/>
      <c r="AB1476" s="67"/>
      <c r="AC1476" s="68"/>
    </row>
    <row r="1477" spans="19:29">
      <c r="S1477" s="385"/>
      <c r="T1477" s="65"/>
      <c r="U1477" s="66"/>
      <c r="V1477" s="65"/>
      <c r="W1477" s="66"/>
      <c r="X1477" s="67"/>
      <c r="Y1477" s="66"/>
      <c r="Z1477" s="67"/>
      <c r="AA1477" s="68"/>
      <c r="AB1477" s="67"/>
      <c r="AC1477" s="68"/>
    </row>
    <row r="1478" spans="19:29">
      <c r="S1478" s="385"/>
      <c r="T1478" s="65"/>
      <c r="U1478" s="66"/>
      <c r="V1478" s="65"/>
      <c r="W1478" s="66"/>
      <c r="X1478" s="67"/>
      <c r="Y1478" s="66"/>
      <c r="Z1478" s="67"/>
      <c r="AA1478" s="68"/>
      <c r="AB1478" s="67"/>
      <c r="AC1478" s="68"/>
    </row>
    <row r="1479" spans="19:29">
      <c r="S1479" s="385"/>
      <c r="T1479" s="65"/>
      <c r="U1479" s="66"/>
      <c r="V1479" s="65"/>
      <c r="W1479" s="66"/>
      <c r="X1479" s="67"/>
      <c r="Y1479" s="66"/>
      <c r="Z1479" s="67"/>
      <c r="AA1479" s="68"/>
      <c r="AB1479" s="67"/>
      <c r="AC1479" s="68"/>
    </row>
    <row r="1480" spans="19:29">
      <c r="S1480" s="385"/>
      <c r="T1480" s="65"/>
      <c r="U1480" s="66"/>
      <c r="V1480" s="65"/>
      <c r="W1480" s="66"/>
      <c r="X1480" s="67"/>
      <c r="Y1480" s="66"/>
      <c r="Z1480" s="67"/>
      <c r="AA1480" s="68"/>
      <c r="AB1480" s="67"/>
      <c r="AC1480" s="68"/>
    </row>
    <row r="1481" spans="19:29">
      <c r="S1481" s="385"/>
      <c r="T1481" s="65"/>
      <c r="U1481" s="66"/>
      <c r="V1481" s="65"/>
      <c r="W1481" s="66"/>
      <c r="X1481" s="67"/>
      <c r="Y1481" s="66"/>
      <c r="Z1481" s="67"/>
      <c r="AA1481" s="68"/>
      <c r="AB1481" s="67"/>
      <c r="AC1481" s="68"/>
    </row>
    <row r="1482" spans="19:29">
      <c r="S1482" s="385"/>
      <c r="T1482" s="65"/>
      <c r="U1482" s="66"/>
      <c r="V1482" s="65"/>
      <c r="W1482" s="66"/>
      <c r="X1482" s="67"/>
      <c r="Y1482" s="66"/>
      <c r="Z1482" s="67"/>
      <c r="AA1482" s="68"/>
      <c r="AB1482" s="67"/>
      <c r="AC1482" s="68"/>
    </row>
    <row r="1483" spans="19:29">
      <c r="S1483" s="385"/>
      <c r="T1483" s="65"/>
      <c r="U1483" s="66"/>
      <c r="V1483" s="65"/>
      <c r="W1483" s="66"/>
      <c r="X1483" s="67"/>
      <c r="Y1483" s="66"/>
      <c r="Z1483" s="67"/>
      <c r="AA1483" s="68"/>
      <c r="AB1483" s="67"/>
      <c r="AC1483" s="68"/>
    </row>
    <row r="1484" spans="19:29">
      <c r="S1484" s="385"/>
      <c r="T1484" s="65"/>
      <c r="U1484" s="66"/>
      <c r="V1484" s="65"/>
      <c r="W1484" s="66"/>
      <c r="X1484" s="67"/>
      <c r="Y1484" s="66"/>
      <c r="Z1484" s="67"/>
      <c r="AA1484" s="68"/>
      <c r="AB1484" s="67"/>
      <c r="AC1484" s="68"/>
    </row>
    <row r="1485" spans="19:29">
      <c r="S1485" s="385"/>
      <c r="T1485" s="65"/>
      <c r="U1485" s="66"/>
      <c r="V1485" s="65"/>
      <c r="W1485" s="66"/>
      <c r="X1485" s="67"/>
      <c r="Y1485" s="66"/>
      <c r="Z1485" s="67"/>
      <c r="AA1485" s="68"/>
      <c r="AB1485" s="67"/>
      <c r="AC1485" s="68"/>
    </row>
    <row r="1486" spans="19:29">
      <c r="S1486" s="385"/>
      <c r="T1486" s="65"/>
      <c r="U1486" s="66"/>
      <c r="V1486" s="65"/>
      <c r="W1486" s="66"/>
      <c r="X1486" s="67"/>
      <c r="Y1486" s="66"/>
      <c r="Z1486" s="67"/>
      <c r="AA1486" s="68"/>
      <c r="AB1486" s="67"/>
      <c r="AC1486" s="68"/>
    </row>
    <row r="1487" spans="19:29">
      <c r="S1487" s="385"/>
      <c r="T1487" s="65"/>
      <c r="U1487" s="66"/>
      <c r="V1487" s="65"/>
      <c r="W1487" s="66"/>
      <c r="X1487" s="67"/>
      <c r="Y1487" s="66"/>
      <c r="Z1487" s="67"/>
      <c r="AB1487" s="67"/>
    </row>
    <row r="1488" spans="19:29">
      <c r="S1488" s="385"/>
      <c r="T1488" s="65"/>
      <c r="U1488" s="66"/>
      <c r="V1488" s="65"/>
      <c r="W1488" s="66"/>
      <c r="X1488" s="67"/>
      <c r="Y1488" s="66"/>
      <c r="Z1488" s="67"/>
      <c r="AA1488" s="68"/>
      <c r="AB1488" s="67"/>
      <c r="AC1488" s="68"/>
    </row>
    <row r="1489" spans="19:29">
      <c r="S1489" s="385"/>
      <c r="T1489" s="65"/>
      <c r="U1489" s="66"/>
      <c r="V1489" s="65"/>
      <c r="W1489" s="66"/>
      <c r="X1489" s="67"/>
      <c r="Y1489" s="66"/>
      <c r="Z1489" s="67"/>
      <c r="AA1489" s="68"/>
      <c r="AB1489" s="67"/>
      <c r="AC1489" s="68"/>
    </row>
    <row r="1490" spans="19:29">
      <c r="S1490" s="385"/>
      <c r="T1490" s="65"/>
      <c r="U1490" s="66"/>
      <c r="V1490" s="65"/>
      <c r="W1490" s="66"/>
      <c r="X1490" s="67"/>
      <c r="Y1490" s="66"/>
      <c r="Z1490" s="67"/>
      <c r="AA1490" s="68"/>
      <c r="AB1490" s="67"/>
      <c r="AC1490" s="68"/>
    </row>
    <row r="1491" spans="19:29">
      <c r="S1491" s="385"/>
      <c r="T1491" s="65"/>
      <c r="U1491" s="66"/>
      <c r="V1491" s="65"/>
      <c r="W1491" s="66"/>
      <c r="X1491" s="67"/>
      <c r="Y1491" s="66"/>
      <c r="Z1491" s="67"/>
      <c r="AA1491" s="68"/>
      <c r="AB1491" s="67"/>
      <c r="AC1491" s="68"/>
    </row>
    <row r="1492" spans="19:29">
      <c r="S1492" s="385"/>
      <c r="T1492" s="65"/>
      <c r="U1492" s="66"/>
      <c r="V1492" s="65"/>
      <c r="W1492" s="66"/>
      <c r="X1492" s="67"/>
      <c r="Y1492" s="66"/>
      <c r="Z1492" s="67"/>
      <c r="AA1492" s="68"/>
      <c r="AB1492" s="67"/>
      <c r="AC1492" s="68"/>
    </row>
    <row r="1493" spans="19:29">
      <c r="S1493" s="385"/>
      <c r="T1493" s="65"/>
      <c r="U1493" s="66"/>
      <c r="V1493" s="65"/>
      <c r="W1493" s="66"/>
      <c r="X1493" s="67"/>
      <c r="Y1493" s="66"/>
      <c r="Z1493" s="67"/>
      <c r="AA1493" s="68"/>
      <c r="AB1493" s="67"/>
      <c r="AC1493" s="68"/>
    </row>
    <row r="1494" spans="19:29">
      <c r="S1494" s="385"/>
      <c r="T1494" s="65"/>
      <c r="U1494" s="66"/>
      <c r="V1494" s="65"/>
      <c r="W1494" s="66"/>
      <c r="X1494" s="67"/>
      <c r="Y1494" s="66"/>
      <c r="Z1494" s="67"/>
      <c r="AA1494" s="68"/>
      <c r="AB1494" s="67"/>
      <c r="AC1494" s="68"/>
    </row>
    <row r="1495" spans="19:29">
      <c r="S1495" s="385"/>
      <c r="T1495" s="65"/>
      <c r="U1495" s="66"/>
      <c r="V1495" s="65"/>
      <c r="W1495" s="66"/>
      <c r="X1495" s="67"/>
      <c r="Y1495" s="66"/>
      <c r="Z1495" s="67"/>
      <c r="AA1495" s="68"/>
      <c r="AB1495" s="67"/>
      <c r="AC1495" s="68"/>
    </row>
    <row r="1496" spans="19:29">
      <c r="S1496" s="385"/>
      <c r="T1496" s="65"/>
      <c r="U1496" s="66"/>
      <c r="V1496" s="65"/>
      <c r="W1496" s="66"/>
      <c r="X1496" s="67"/>
      <c r="Y1496" s="66"/>
      <c r="Z1496" s="67"/>
      <c r="AA1496" s="68"/>
      <c r="AB1496" s="67"/>
      <c r="AC1496" s="68"/>
    </row>
    <row r="1497" spans="19:29">
      <c r="S1497" s="385"/>
      <c r="T1497" s="65"/>
      <c r="U1497" s="66"/>
      <c r="V1497" s="65"/>
      <c r="W1497" s="66"/>
      <c r="X1497" s="67"/>
      <c r="Y1497" s="66"/>
      <c r="Z1497" s="67"/>
      <c r="AA1497" s="68"/>
      <c r="AB1497" s="67"/>
      <c r="AC1497" s="68"/>
    </row>
    <row r="1498" spans="19:29">
      <c r="S1498" s="385"/>
      <c r="T1498" s="65"/>
      <c r="U1498" s="66"/>
      <c r="V1498" s="65"/>
      <c r="W1498" s="66"/>
      <c r="X1498" s="67"/>
      <c r="Y1498" s="66"/>
      <c r="Z1498" s="67"/>
      <c r="AA1498" s="68"/>
      <c r="AB1498" s="67"/>
      <c r="AC1498" s="68"/>
    </row>
    <row r="1499" spans="19:29">
      <c r="S1499" s="385"/>
      <c r="T1499" s="65"/>
      <c r="U1499" s="66"/>
      <c r="V1499" s="65"/>
      <c r="W1499" s="66"/>
      <c r="X1499" s="67"/>
      <c r="Y1499" s="66"/>
      <c r="Z1499" s="67"/>
      <c r="AA1499" s="68"/>
      <c r="AB1499" s="67"/>
      <c r="AC1499" s="68"/>
    </row>
    <row r="1500" spans="19:29">
      <c r="S1500" s="385"/>
      <c r="T1500" s="65"/>
      <c r="U1500" s="66"/>
      <c r="V1500" s="65"/>
      <c r="W1500" s="66"/>
      <c r="X1500" s="67"/>
      <c r="Y1500" s="66"/>
      <c r="Z1500" s="67"/>
      <c r="AA1500" s="68"/>
      <c r="AB1500" s="67"/>
      <c r="AC1500" s="68"/>
    </row>
    <row r="1501" spans="19:29">
      <c r="S1501" s="385"/>
      <c r="T1501" s="65"/>
      <c r="U1501" s="66"/>
      <c r="V1501" s="65"/>
      <c r="W1501" s="66"/>
      <c r="X1501" s="67"/>
      <c r="Y1501" s="66"/>
      <c r="Z1501" s="67"/>
      <c r="AA1501" s="68"/>
      <c r="AB1501" s="67"/>
      <c r="AC1501" s="68"/>
    </row>
    <row r="1502" spans="19:29">
      <c r="S1502" s="385"/>
      <c r="T1502" s="65"/>
      <c r="U1502" s="66"/>
      <c r="V1502" s="65"/>
      <c r="W1502" s="66"/>
      <c r="X1502" s="67"/>
      <c r="Y1502" s="66"/>
      <c r="Z1502" s="67"/>
      <c r="AA1502" s="68"/>
      <c r="AB1502" s="67"/>
      <c r="AC1502" s="68"/>
    </row>
    <row r="1503" spans="19:29">
      <c r="S1503" s="385"/>
      <c r="T1503" s="65"/>
      <c r="U1503" s="66"/>
      <c r="V1503" s="65"/>
      <c r="W1503" s="66"/>
      <c r="X1503" s="67"/>
      <c r="Y1503" s="66"/>
      <c r="Z1503" s="67"/>
      <c r="AA1503" s="68"/>
      <c r="AB1503" s="67"/>
      <c r="AC1503" s="68"/>
    </row>
    <row r="1504" spans="19:29">
      <c r="S1504" s="385"/>
      <c r="T1504" s="65"/>
      <c r="U1504" s="66"/>
      <c r="V1504" s="65"/>
      <c r="W1504" s="66"/>
      <c r="X1504" s="67"/>
      <c r="Y1504" s="66"/>
      <c r="Z1504" s="67"/>
      <c r="AB1504" s="67"/>
    </row>
    <row r="1505" spans="19:29">
      <c r="S1505" s="385"/>
      <c r="T1505" s="65"/>
      <c r="U1505" s="66"/>
      <c r="V1505" s="65"/>
      <c r="W1505" s="66"/>
      <c r="X1505" s="67"/>
      <c r="Y1505" s="66"/>
      <c r="Z1505" s="67"/>
      <c r="AA1505" s="68"/>
      <c r="AB1505" s="67"/>
      <c r="AC1505" s="68"/>
    </row>
    <row r="1506" spans="19:29">
      <c r="S1506" s="385"/>
      <c r="T1506" s="65"/>
      <c r="U1506" s="66"/>
      <c r="V1506" s="65"/>
      <c r="W1506" s="66"/>
      <c r="X1506" s="67"/>
      <c r="Y1506" s="66"/>
      <c r="Z1506" s="67"/>
      <c r="AA1506" s="68"/>
      <c r="AB1506" s="67"/>
      <c r="AC1506" s="68"/>
    </row>
    <row r="1507" spans="19:29">
      <c r="S1507" s="385"/>
      <c r="T1507" s="65"/>
      <c r="U1507" s="66"/>
      <c r="V1507" s="65"/>
      <c r="W1507" s="66"/>
      <c r="X1507" s="67"/>
      <c r="Y1507" s="66"/>
      <c r="Z1507" s="67"/>
      <c r="AA1507" s="68"/>
      <c r="AB1507" s="67"/>
      <c r="AC1507" s="68"/>
    </row>
    <row r="1508" spans="19:29">
      <c r="S1508" s="385"/>
      <c r="T1508" s="65"/>
      <c r="U1508" s="66"/>
      <c r="V1508" s="65"/>
      <c r="W1508" s="66"/>
      <c r="X1508" s="67"/>
      <c r="Y1508" s="66"/>
      <c r="Z1508" s="67"/>
      <c r="AA1508" s="68"/>
      <c r="AB1508" s="67"/>
      <c r="AC1508" s="68"/>
    </row>
    <row r="1509" spans="19:29">
      <c r="S1509" s="385"/>
      <c r="T1509" s="65"/>
      <c r="U1509" s="66"/>
      <c r="V1509" s="65"/>
      <c r="W1509" s="66"/>
      <c r="X1509" s="67"/>
      <c r="Y1509" s="66"/>
      <c r="Z1509" s="67"/>
      <c r="AA1509" s="68"/>
      <c r="AB1509" s="67"/>
      <c r="AC1509" s="68"/>
    </row>
    <row r="1510" spans="19:29">
      <c r="S1510" s="385"/>
      <c r="T1510" s="65"/>
      <c r="U1510" s="66"/>
      <c r="V1510" s="65"/>
      <c r="W1510" s="66"/>
      <c r="X1510" s="67"/>
      <c r="Y1510" s="66"/>
      <c r="Z1510" s="67"/>
      <c r="AA1510" s="68"/>
      <c r="AB1510" s="67"/>
      <c r="AC1510" s="68"/>
    </row>
    <row r="1511" spans="19:29">
      <c r="S1511" s="385"/>
      <c r="T1511" s="65"/>
      <c r="U1511" s="66"/>
      <c r="V1511" s="65"/>
      <c r="W1511" s="66"/>
      <c r="X1511" s="67"/>
      <c r="Y1511" s="66"/>
      <c r="Z1511" s="67"/>
      <c r="AA1511" s="68"/>
      <c r="AB1511" s="67"/>
      <c r="AC1511" s="68"/>
    </row>
    <row r="1512" spans="19:29">
      <c r="S1512" s="385"/>
      <c r="T1512" s="65"/>
      <c r="U1512" s="66"/>
      <c r="V1512" s="65"/>
      <c r="W1512" s="66"/>
      <c r="X1512" s="67"/>
      <c r="Y1512" s="66"/>
      <c r="Z1512" s="67"/>
      <c r="AA1512" s="68"/>
      <c r="AB1512" s="67"/>
      <c r="AC1512" s="68"/>
    </row>
    <row r="1513" spans="19:29">
      <c r="S1513" s="385"/>
      <c r="T1513" s="65"/>
      <c r="U1513" s="66"/>
      <c r="V1513" s="65"/>
      <c r="W1513" s="66"/>
      <c r="X1513" s="67"/>
      <c r="Y1513" s="66"/>
      <c r="Z1513" s="67"/>
      <c r="AA1513" s="68"/>
      <c r="AB1513" s="67"/>
      <c r="AC1513" s="68"/>
    </row>
    <row r="1514" spans="19:29">
      <c r="S1514" s="385"/>
      <c r="T1514" s="65"/>
      <c r="U1514" s="66"/>
      <c r="V1514" s="65"/>
      <c r="W1514" s="66"/>
      <c r="X1514" s="67"/>
      <c r="Y1514" s="66"/>
      <c r="Z1514" s="67"/>
      <c r="AA1514" s="68"/>
      <c r="AB1514" s="67"/>
      <c r="AC1514" s="68"/>
    </row>
    <row r="1515" spans="19:29">
      <c r="S1515" s="385"/>
      <c r="T1515" s="65"/>
      <c r="U1515" s="66"/>
      <c r="V1515" s="65"/>
      <c r="W1515" s="66"/>
      <c r="X1515" s="67"/>
      <c r="Y1515" s="66"/>
      <c r="Z1515" s="67"/>
      <c r="AA1515" s="68"/>
      <c r="AB1515" s="67"/>
      <c r="AC1515" s="68"/>
    </row>
    <row r="1516" spans="19:29">
      <c r="S1516" s="385"/>
      <c r="T1516" s="65"/>
      <c r="U1516" s="66"/>
      <c r="V1516" s="65"/>
      <c r="W1516" s="66"/>
      <c r="X1516" s="67"/>
      <c r="Y1516" s="66"/>
      <c r="Z1516" s="67"/>
      <c r="AA1516" s="68"/>
      <c r="AB1516" s="67"/>
      <c r="AC1516" s="68"/>
    </row>
    <row r="1517" spans="19:29">
      <c r="S1517" s="385"/>
      <c r="T1517" s="65"/>
      <c r="U1517" s="66"/>
      <c r="V1517" s="65"/>
      <c r="W1517" s="66"/>
      <c r="X1517" s="67"/>
      <c r="Y1517" s="66"/>
      <c r="Z1517" s="67"/>
      <c r="AA1517" s="68"/>
      <c r="AB1517" s="67"/>
      <c r="AC1517" s="68"/>
    </row>
    <row r="1518" spans="19:29">
      <c r="S1518" s="385"/>
      <c r="T1518" s="65"/>
      <c r="U1518" s="66"/>
      <c r="V1518" s="65"/>
      <c r="W1518" s="66"/>
      <c r="X1518" s="67"/>
      <c r="Y1518" s="66"/>
      <c r="Z1518" s="67"/>
      <c r="AA1518" s="68"/>
      <c r="AB1518" s="67"/>
      <c r="AC1518" s="68"/>
    </row>
    <row r="1519" spans="19:29">
      <c r="S1519" s="385"/>
      <c r="T1519" s="65"/>
      <c r="U1519" s="66"/>
      <c r="V1519" s="65"/>
      <c r="W1519" s="66"/>
      <c r="X1519" s="67"/>
      <c r="Y1519" s="66"/>
      <c r="Z1519" s="67"/>
      <c r="AA1519" s="68"/>
      <c r="AB1519" s="67"/>
      <c r="AC1519" s="68"/>
    </row>
    <row r="1520" spans="19:29">
      <c r="S1520" s="385"/>
      <c r="T1520" s="65"/>
      <c r="U1520" s="66"/>
      <c r="V1520" s="65"/>
      <c r="W1520" s="66"/>
      <c r="X1520" s="67"/>
      <c r="Y1520" s="66"/>
      <c r="Z1520" s="67"/>
      <c r="AA1520" s="68"/>
      <c r="AB1520" s="67"/>
      <c r="AC1520" s="68"/>
    </row>
    <row r="1521" spans="19:29">
      <c r="S1521" s="385"/>
      <c r="T1521" s="65"/>
      <c r="U1521" s="66"/>
      <c r="V1521" s="65"/>
      <c r="W1521" s="66"/>
      <c r="X1521" s="67"/>
      <c r="Y1521" s="66"/>
      <c r="Z1521" s="67"/>
      <c r="AB1521" s="67"/>
    </row>
    <row r="1522" spans="19:29">
      <c r="S1522" s="385"/>
      <c r="T1522" s="65"/>
      <c r="U1522" s="66"/>
      <c r="V1522" s="65"/>
      <c r="W1522" s="66"/>
      <c r="X1522" s="67"/>
      <c r="Y1522" s="66"/>
      <c r="Z1522" s="67"/>
      <c r="AA1522" s="68"/>
      <c r="AB1522" s="67"/>
      <c r="AC1522" s="68"/>
    </row>
    <row r="1523" spans="19:29">
      <c r="S1523" s="385"/>
      <c r="T1523" s="65"/>
      <c r="U1523" s="66"/>
      <c r="V1523" s="65"/>
      <c r="W1523" s="66"/>
      <c r="X1523" s="67"/>
      <c r="Y1523" s="66"/>
      <c r="Z1523" s="67"/>
      <c r="AA1523" s="68"/>
      <c r="AB1523" s="67"/>
      <c r="AC1523" s="68"/>
    </row>
    <row r="1524" spans="19:29">
      <c r="S1524" s="385"/>
      <c r="T1524" s="65"/>
      <c r="U1524" s="66"/>
      <c r="V1524" s="65"/>
      <c r="W1524" s="66"/>
      <c r="X1524" s="67"/>
      <c r="Y1524" s="66"/>
      <c r="Z1524" s="67"/>
      <c r="AA1524" s="68"/>
      <c r="AB1524" s="67"/>
      <c r="AC1524" s="68"/>
    </row>
    <row r="1525" spans="19:29">
      <c r="S1525" s="385"/>
      <c r="T1525" s="65"/>
      <c r="U1525" s="66"/>
      <c r="V1525" s="65"/>
      <c r="W1525" s="66"/>
      <c r="X1525" s="67"/>
      <c r="Y1525" s="66"/>
      <c r="Z1525" s="67"/>
      <c r="AA1525" s="68"/>
      <c r="AB1525" s="67"/>
      <c r="AC1525" s="68"/>
    </row>
    <row r="1526" spans="19:29">
      <c r="S1526" s="385"/>
      <c r="T1526" s="65"/>
      <c r="U1526" s="66"/>
      <c r="V1526" s="65"/>
      <c r="W1526" s="66"/>
      <c r="X1526" s="67"/>
      <c r="Y1526" s="66"/>
      <c r="Z1526" s="67"/>
      <c r="AA1526" s="68"/>
      <c r="AB1526" s="67"/>
      <c r="AC1526" s="68"/>
    </row>
    <row r="1527" spans="19:29">
      <c r="S1527" s="385"/>
      <c r="T1527" s="65"/>
      <c r="U1527" s="66"/>
      <c r="V1527" s="65"/>
      <c r="W1527" s="66"/>
      <c r="X1527" s="67"/>
      <c r="Y1527" s="66"/>
      <c r="Z1527" s="67"/>
      <c r="AA1527" s="68"/>
      <c r="AB1527" s="67"/>
      <c r="AC1527" s="68"/>
    </row>
    <row r="1528" spans="19:29">
      <c r="S1528" s="385"/>
      <c r="T1528" s="65"/>
      <c r="U1528" s="66"/>
      <c r="V1528" s="65"/>
      <c r="W1528" s="66"/>
      <c r="X1528" s="67"/>
      <c r="Y1528" s="66"/>
      <c r="Z1528" s="67"/>
      <c r="AA1528" s="68"/>
      <c r="AB1528" s="67"/>
      <c r="AC1528" s="68"/>
    </row>
    <row r="1529" spans="19:29">
      <c r="S1529" s="385"/>
      <c r="T1529" s="65"/>
      <c r="U1529" s="66"/>
      <c r="V1529" s="65"/>
      <c r="W1529" s="66"/>
      <c r="X1529" s="67"/>
      <c r="Y1529" s="66"/>
      <c r="Z1529" s="67"/>
      <c r="AA1529" s="68"/>
      <c r="AB1529" s="67"/>
      <c r="AC1529" s="68"/>
    </row>
    <row r="1530" spans="19:29">
      <c r="S1530" s="385"/>
      <c r="T1530" s="65"/>
      <c r="U1530" s="66"/>
      <c r="V1530" s="65"/>
      <c r="W1530" s="66"/>
      <c r="X1530" s="67"/>
      <c r="Y1530" s="66"/>
      <c r="Z1530" s="67"/>
      <c r="AA1530" s="68"/>
      <c r="AB1530" s="67"/>
      <c r="AC1530" s="68"/>
    </row>
    <row r="1531" spans="19:29">
      <c r="S1531" s="385"/>
      <c r="T1531" s="65"/>
      <c r="U1531" s="66"/>
      <c r="V1531" s="65"/>
      <c r="W1531" s="66"/>
      <c r="X1531" s="67"/>
      <c r="Y1531" s="66"/>
      <c r="Z1531" s="67"/>
      <c r="AA1531" s="68"/>
      <c r="AB1531" s="67"/>
      <c r="AC1531" s="68"/>
    </row>
    <row r="1532" spans="19:29">
      <c r="S1532" s="385"/>
      <c r="T1532" s="65"/>
      <c r="U1532" s="66"/>
      <c r="V1532" s="65"/>
      <c r="W1532" s="66"/>
      <c r="X1532" s="67"/>
      <c r="Y1532" s="66"/>
      <c r="Z1532" s="67"/>
      <c r="AA1532" s="68"/>
      <c r="AB1532" s="67"/>
      <c r="AC1532" s="68"/>
    </row>
    <row r="1533" spans="19:29">
      <c r="S1533" s="385"/>
      <c r="T1533" s="65"/>
      <c r="U1533" s="66"/>
      <c r="V1533" s="65"/>
      <c r="W1533" s="66"/>
      <c r="X1533" s="67"/>
      <c r="Y1533" s="66"/>
      <c r="Z1533" s="67"/>
      <c r="AA1533" s="68"/>
      <c r="AB1533" s="67"/>
      <c r="AC1533" s="68"/>
    </row>
    <row r="1534" spans="19:29">
      <c r="S1534" s="385"/>
      <c r="T1534" s="65"/>
      <c r="U1534" s="66"/>
      <c r="V1534" s="65"/>
      <c r="W1534" s="66"/>
      <c r="X1534" s="67"/>
      <c r="Y1534" s="66"/>
      <c r="Z1534" s="67"/>
      <c r="AA1534" s="68"/>
      <c r="AB1534" s="67"/>
      <c r="AC1534" s="68"/>
    </row>
    <row r="1535" spans="19:29">
      <c r="S1535" s="385"/>
      <c r="T1535" s="65"/>
      <c r="U1535" s="66"/>
      <c r="V1535" s="65"/>
      <c r="W1535" s="66"/>
      <c r="X1535" s="67"/>
      <c r="Y1535" s="66"/>
      <c r="Z1535" s="67"/>
      <c r="AA1535" s="68"/>
      <c r="AB1535" s="67"/>
      <c r="AC1535" s="68"/>
    </row>
    <row r="1536" spans="19:29">
      <c r="S1536" s="385"/>
      <c r="T1536" s="65"/>
      <c r="U1536" s="66"/>
      <c r="V1536" s="65"/>
      <c r="W1536" s="66"/>
      <c r="X1536" s="67"/>
      <c r="Y1536" s="66"/>
      <c r="Z1536" s="67"/>
      <c r="AA1536" s="68"/>
      <c r="AB1536" s="67"/>
      <c r="AC1536" s="68"/>
    </row>
    <row r="1537" spans="19:29">
      <c r="S1537" s="385"/>
      <c r="T1537" s="65"/>
      <c r="U1537" s="66"/>
      <c r="V1537" s="65"/>
      <c r="W1537" s="66"/>
      <c r="X1537" s="67"/>
      <c r="Y1537" s="66"/>
      <c r="Z1537" s="67"/>
      <c r="AA1537" s="68"/>
      <c r="AB1537" s="67"/>
      <c r="AC1537" s="68"/>
    </row>
    <row r="1538" spans="19:29">
      <c r="S1538" s="385"/>
      <c r="T1538" s="65"/>
      <c r="U1538" s="66"/>
      <c r="V1538" s="65"/>
      <c r="W1538" s="66"/>
      <c r="X1538" s="67"/>
      <c r="Y1538" s="66"/>
      <c r="Z1538" s="67"/>
      <c r="AB1538" s="67"/>
    </row>
    <row r="1539" spans="19:29">
      <c r="S1539" s="385"/>
      <c r="T1539" s="65"/>
      <c r="U1539" s="66"/>
      <c r="V1539" s="65"/>
      <c r="W1539" s="66"/>
      <c r="X1539" s="67"/>
      <c r="Y1539" s="66"/>
      <c r="Z1539" s="67"/>
      <c r="AA1539" s="68"/>
      <c r="AB1539" s="67"/>
      <c r="AC1539" s="68"/>
    </row>
    <row r="1540" spans="19:29">
      <c r="S1540" s="385"/>
      <c r="T1540" s="65"/>
      <c r="U1540" s="66"/>
      <c r="V1540" s="65"/>
      <c r="W1540" s="66"/>
      <c r="X1540" s="67"/>
      <c r="Y1540" s="66"/>
      <c r="Z1540" s="67"/>
      <c r="AA1540" s="68"/>
      <c r="AB1540" s="67"/>
      <c r="AC1540" s="68"/>
    </row>
    <row r="1541" spans="19:29">
      <c r="S1541" s="385"/>
      <c r="T1541" s="65"/>
      <c r="U1541" s="66"/>
      <c r="V1541" s="65"/>
      <c r="W1541" s="66"/>
      <c r="X1541" s="67"/>
      <c r="Y1541" s="66"/>
      <c r="Z1541" s="67"/>
      <c r="AA1541" s="68"/>
      <c r="AB1541" s="67"/>
      <c r="AC1541" s="68"/>
    </row>
    <row r="1542" spans="19:29">
      <c r="S1542" s="385"/>
      <c r="T1542" s="65"/>
      <c r="U1542" s="66"/>
      <c r="V1542" s="65"/>
      <c r="W1542" s="66"/>
      <c r="X1542" s="67"/>
      <c r="Y1542" s="66"/>
      <c r="Z1542" s="67"/>
      <c r="AA1542" s="68"/>
      <c r="AB1542" s="67"/>
      <c r="AC1542" s="68"/>
    </row>
    <row r="1543" spans="19:29">
      <c r="S1543" s="385"/>
      <c r="T1543" s="65"/>
      <c r="U1543" s="66"/>
      <c r="V1543" s="65"/>
      <c r="W1543" s="66"/>
      <c r="X1543" s="67"/>
      <c r="Y1543" s="66"/>
      <c r="Z1543" s="67"/>
      <c r="AA1543" s="68"/>
      <c r="AB1543" s="67"/>
      <c r="AC1543" s="68"/>
    </row>
    <row r="1544" spans="19:29">
      <c r="S1544" s="385"/>
      <c r="T1544" s="65"/>
      <c r="U1544" s="66"/>
      <c r="V1544" s="65"/>
      <c r="W1544" s="66"/>
      <c r="X1544" s="67"/>
      <c r="Y1544" s="66"/>
      <c r="Z1544" s="67"/>
      <c r="AA1544" s="68"/>
      <c r="AB1544" s="67"/>
      <c r="AC1544" s="68"/>
    </row>
    <row r="1545" spans="19:29">
      <c r="S1545" s="385"/>
      <c r="T1545" s="65"/>
      <c r="U1545" s="66"/>
      <c r="V1545" s="65"/>
      <c r="W1545" s="66"/>
      <c r="X1545" s="67"/>
      <c r="Y1545" s="66"/>
      <c r="Z1545" s="67"/>
      <c r="AA1545" s="68"/>
      <c r="AB1545" s="67"/>
      <c r="AC1545" s="68"/>
    </row>
    <row r="1546" spans="19:29">
      <c r="S1546" s="385"/>
      <c r="T1546" s="65"/>
      <c r="U1546" s="66"/>
      <c r="V1546" s="65"/>
      <c r="W1546" s="66"/>
      <c r="X1546" s="67"/>
      <c r="Y1546" s="66"/>
      <c r="Z1546" s="67"/>
      <c r="AA1546" s="68"/>
      <c r="AB1546" s="67"/>
      <c r="AC1546" s="68"/>
    </row>
    <row r="1547" spans="19:29">
      <c r="S1547" s="385"/>
      <c r="T1547" s="65"/>
      <c r="U1547" s="66"/>
      <c r="V1547" s="65"/>
      <c r="W1547" s="66"/>
      <c r="X1547" s="67"/>
      <c r="Y1547" s="66"/>
      <c r="Z1547" s="67"/>
      <c r="AA1547" s="68"/>
      <c r="AB1547" s="67"/>
      <c r="AC1547" s="68"/>
    </row>
    <row r="1548" spans="19:29">
      <c r="S1548" s="385"/>
      <c r="T1548" s="65"/>
      <c r="U1548" s="66"/>
      <c r="V1548" s="65"/>
      <c r="W1548" s="66"/>
      <c r="X1548" s="67"/>
      <c r="Y1548" s="66"/>
      <c r="Z1548" s="67"/>
      <c r="AA1548" s="68"/>
      <c r="AB1548" s="67"/>
      <c r="AC1548" s="68"/>
    </row>
    <row r="1549" spans="19:29">
      <c r="S1549" s="385"/>
      <c r="T1549" s="65"/>
      <c r="U1549" s="66"/>
      <c r="V1549" s="65"/>
      <c r="W1549" s="66"/>
      <c r="X1549" s="67"/>
      <c r="Y1549" s="66"/>
      <c r="Z1549" s="67"/>
      <c r="AA1549" s="68"/>
      <c r="AB1549" s="67"/>
      <c r="AC1549" s="68"/>
    </row>
    <row r="1550" spans="19:29">
      <c r="S1550" s="385"/>
      <c r="T1550" s="65"/>
      <c r="U1550" s="66"/>
      <c r="V1550" s="65"/>
      <c r="W1550" s="66"/>
      <c r="X1550" s="67"/>
      <c r="Y1550" s="66"/>
      <c r="Z1550" s="67"/>
      <c r="AA1550" s="68"/>
      <c r="AB1550" s="67"/>
      <c r="AC1550" s="68"/>
    </row>
    <row r="1551" spans="19:29">
      <c r="S1551" s="385"/>
      <c r="T1551" s="65"/>
      <c r="U1551" s="66"/>
      <c r="V1551" s="65"/>
      <c r="W1551" s="66"/>
      <c r="X1551" s="67"/>
      <c r="Y1551" s="66"/>
      <c r="Z1551" s="67"/>
      <c r="AA1551" s="68"/>
      <c r="AB1551" s="67"/>
      <c r="AC1551" s="68"/>
    </row>
    <row r="1552" spans="19:29">
      <c r="S1552" s="385"/>
      <c r="T1552" s="65"/>
      <c r="U1552" s="66"/>
      <c r="V1552" s="65"/>
      <c r="W1552" s="66"/>
      <c r="X1552" s="67"/>
      <c r="Y1552" s="66"/>
      <c r="Z1552" s="67"/>
      <c r="AA1552" s="68"/>
      <c r="AB1552" s="67"/>
      <c r="AC1552" s="68"/>
    </row>
    <row r="1553" spans="19:29">
      <c r="S1553" s="385"/>
      <c r="T1553" s="65"/>
      <c r="U1553" s="66"/>
      <c r="V1553" s="65"/>
      <c r="W1553" s="66"/>
      <c r="X1553" s="67"/>
      <c r="Y1553" s="66"/>
      <c r="Z1553" s="67"/>
      <c r="AA1553" s="68"/>
      <c r="AB1553" s="67"/>
      <c r="AC1553" s="68"/>
    </row>
    <row r="1554" spans="19:29">
      <c r="S1554" s="385"/>
      <c r="T1554" s="65"/>
      <c r="U1554" s="66"/>
      <c r="V1554" s="65"/>
      <c r="W1554" s="66"/>
      <c r="X1554" s="67"/>
      <c r="Y1554" s="66"/>
      <c r="Z1554" s="67"/>
      <c r="AA1554" s="68"/>
      <c r="AB1554" s="67"/>
      <c r="AC1554" s="68"/>
    </row>
    <row r="1555" spans="19:29">
      <c r="S1555" s="385"/>
      <c r="T1555" s="65"/>
      <c r="U1555" s="66"/>
      <c r="V1555" s="65"/>
      <c r="W1555" s="66"/>
      <c r="X1555" s="67"/>
      <c r="Y1555" s="66"/>
      <c r="Z1555" s="67"/>
      <c r="AB1555" s="67"/>
    </row>
    <row r="1556" spans="19:29">
      <c r="S1556" s="385"/>
      <c r="T1556" s="65"/>
      <c r="U1556" s="66"/>
      <c r="V1556" s="65"/>
      <c r="W1556" s="66"/>
      <c r="X1556" s="67"/>
      <c r="Y1556" s="66"/>
      <c r="Z1556" s="67"/>
      <c r="AA1556" s="68"/>
      <c r="AB1556" s="67"/>
      <c r="AC1556" s="68"/>
    </row>
    <row r="1557" spans="19:29">
      <c r="S1557" s="385"/>
      <c r="T1557" s="65"/>
      <c r="U1557" s="66"/>
      <c r="V1557" s="65"/>
      <c r="W1557" s="66"/>
      <c r="X1557" s="67"/>
      <c r="Y1557" s="66"/>
      <c r="Z1557" s="67"/>
      <c r="AA1557" s="68"/>
      <c r="AB1557" s="67"/>
      <c r="AC1557" s="68"/>
    </row>
    <row r="1558" spans="19:29">
      <c r="S1558" s="385"/>
      <c r="T1558" s="65"/>
      <c r="U1558" s="66"/>
      <c r="V1558" s="65"/>
      <c r="W1558" s="66"/>
      <c r="X1558" s="67"/>
      <c r="Y1558" s="66"/>
      <c r="Z1558" s="67"/>
      <c r="AA1558" s="68"/>
      <c r="AB1558" s="67"/>
      <c r="AC1558" s="68"/>
    </row>
    <row r="1559" spans="19:29">
      <c r="S1559" s="385"/>
      <c r="T1559" s="65"/>
      <c r="U1559" s="66"/>
      <c r="V1559" s="65"/>
      <c r="W1559" s="66"/>
      <c r="X1559" s="67"/>
      <c r="Y1559" s="66"/>
      <c r="Z1559" s="67"/>
      <c r="AA1559" s="68"/>
      <c r="AB1559" s="67"/>
      <c r="AC1559" s="68"/>
    </row>
    <row r="1560" spans="19:29">
      <c r="S1560" s="385"/>
      <c r="T1560" s="65"/>
      <c r="U1560" s="66"/>
      <c r="V1560" s="65"/>
      <c r="W1560" s="66"/>
      <c r="X1560" s="67"/>
      <c r="Y1560" s="66"/>
      <c r="Z1560" s="67"/>
      <c r="AA1560" s="68"/>
      <c r="AB1560" s="67"/>
      <c r="AC1560" s="68"/>
    </row>
    <row r="1561" spans="19:29">
      <c r="S1561" s="385"/>
      <c r="T1561" s="65"/>
      <c r="U1561" s="66"/>
      <c r="V1561" s="65"/>
      <c r="W1561" s="66"/>
      <c r="X1561" s="67"/>
      <c r="Y1561" s="66"/>
      <c r="Z1561" s="67"/>
      <c r="AA1561" s="68"/>
      <c r="AB1561" s="67"/>
      <c r="AC1561" s="68"/>
    </row>
    <row r="1562" spans="19:29">
      <c r="S1562" s="385"/>
      <c r="T1562" s="65"/>
      <c r="U1562" s="66"/>
      <c r="V1562" s="65"/>
      <c r="W1562" s="66"/>
      <c r="X1562" s="67"/>
      <c r="Y1562" s="66"/>
      <c r="Z1562" s="67"/>
      <c r="AA1562" s="68"/>
      <c r="AB1562" s="67"/>
      <c r="AC1562" s="68"/>
    </row>
    <row r="1563" spans="19:29">
      <c r="S1563" s="385"/>
      <c r="T1563" s="65"/>
      <c r="U1563" s="66"/>
      <c r="V1563" s="65"/>
      <c r="W1563" s="66"/>
      <c r="X1563" s="67"/>
      <c r="Y1563" s="66"/>
      <c r="Z1563" s="67"/>
      <c r="AA1563" s="68"/>
      <c r="AB1563" s="67"/>
      <c r="AC1563" s="68"/>
    </row>
    <row r="1564" spans="19:29">
      <c r="S1564" s="385"/>
      <c r="T1564" s="65"/>
      <c r="U1564" s="66"/>
      <c r="V1564" s="65"/>
      <c r="W1564" s="66"/>
      <c r="X1564" s="67"/>
      <c r="Y1564" s="66"/>
      <c r="Z1564" s="67"/>
      <c r="AA1564" s="68"/>
      <c r="AB1564" s="67"/>
      <c r="AC1564" s="68"/>
    </row>
    <row r="1565" spans="19:29">
      <c r="S1565" s="385"/>
      <c r="T1565" s="65"/>
      <c r="U1565" s="66"/>
      <c r="V1565" s="65"/>
      <c r="W1565" s="66"/>
      <c r="X1565" s="67"/>
      <c r="Y1565" s="66"/>
      <c r="Z1565" s="67"/>
      <c r="AA1565" s="68"/>
      <c r="AB1565" s="67"/>
      <c r="AC1565" s="68"/>
    </row>
    <row r="1566" spans="19:29">
      <c r="S1566" s="385"/>
      <c r="T1566" s="65"/>
      <c r="U1566" s="66"/>
      <c r="V1566" s="65"/>
      <c r="W1566" s="66"/>
      <c r="X1566" s="67"/>
      <c r="Y1566" s="66"/>
      <c r="Z1566" s="67"/>
      <c r="AA1566" s="68"/>
      <c r="AB1566" s="67"/>
      <c r="AC1566" s="68"/>
    </row>
    <row r="1567" spans="19:29">
      <c r="S1567" s="385"/>
      <c r="T1567" s="65"/>
      <c r="U1567" s="66"/>
      <c r="V1567" s="65"/>
      <c r="W1567" s="66"/>
      <c r="X1567" s="67"/>
      <c r="Y1567" s="66"/>
      <c r="Z1567" s="67"/>
      <c r="AA1567" s="68"/>
      <c r="AB1567" s="67"/>
      <c r="AC1567" s="68"/>
    </row>
    <row r="1568" spans="19:29">
      <c r="S1568" s="385"/>
      <c r="T1568" s="65"/>
      <c r="U1568" s="66"/>
      <c r="V1568" s="65"/>
      <c r="W1568" s="66"/>
      <c r="X1568" s="67"/>
      <c r="Y1568" s="66"/>
      <c r="Z1568" s="67"/>
      <c r="AA1568" s="68"/>
      <c r="AB1568" s="67"/>
      <c r="AC1568" s="68"/>
    </row>
    <row r="1569" spans="19:29">
      <c r="S1569" s="385"/>
      <c r="T1569" s="65"/>
      <c r="U1569" s="66"/>
      <c r="V1569" s="65"/>
      <c r="W1569" s="66"/>
      <c r="X1569" s="67"/>
      <c r="Y1569" s="66"/>
      <c r="Z1569" s="67"/>
      <c r="AA1569" s="68"/>
      <c r="AB1569" s="67"/>
      <c r="AC1569" s="68"/>
    </row>
    <row r="1570" spans="19:29">
      <c r="S1570" s="385"/>
      <c r="T1570" s="65"/>
      <c r="U1570" s="66"/>
      <c r="V1570" s="65"/>
      <c r="W1570" s="66"/>
      <c r="X1570" s="67"/>
      <c r="Y1570" s="66"/>
      <c r="Z1570" s="67"/>
      <c r="AA1570" s="68"/>
      <c r="AB1570" s="67"/>
      <c r="AC1570" s="68"/>
    </row>
    <row r="1571" spans="19:29">
      <c r="S1571" s="385"/>
      <c r="T1571" s="65"/>
      <c r="U1571" s="66"/>
      <c r="V1571" s="65"/>
      <c r="W1571" s="66"/>
      <c r="X1571" s="67"/>
      <c r="Y1571" s="66"/>
      <c r="Z1571" s="67"/>
      <c r="AA1571" s="68"/>
      <c r="AB1571" s="67"/>
      <c r="AC1571" s="68"/>
    </row>
    <row r="1572" spans="19:29">
      <c r="S1572" s="385"/>
      <c r="T1572" s="65"/>
      <c r="U1572" s="66"/>
      <c r="V1572" s="65"/>
      <c r="W1572" s="66"/>
      <c r="X1572" s="67"/>
      <c r="Y1572" s="66"/>
      <c r="Z1572" s="67"/>
      <c r="AB1572" s="67"/>
    </row>
    <row r="1573" spans="19:29">
      <c r="S1573" s="385"/>
      <c r="T1573" s="65"/>
      <c r="U1573" s="66"/>
      <c r="V1573" s="65"/>
      <c r="W1573" s="66"/>
      <c r="X1573" s="67"/>
      <c r="Y1573" s="66"/>
      <c r="Z1573" s="67"/>
      <c r="AA1573" s="68"/>
      <c r="AB1573" s="67"/>
      <c r="AC1573" s="68"/>
    </row>
    <row r="1574" spans="19:29">
      <c r="S1574" s="385"/>
      <c r="T1574" s="65"/>
      <c r="U1574" s="66"/>
      <c r="V1574" s="65"/>
      <c r="W1574" s="66"/>
      <c r="X1574" s="67"/>
      <c r="Y1574" s="66"/>
      <c r="Z1574" s="67"/>
      <c r="AA1574" s="68"/>
      <c r="AB1574" s="67"/>
      <c r="AC1574" s="68"/>
    </row>
    <row r="1575" spans="19:29">
      <c r="S1575" s="385"/>
      <c r="T1575" s="65"/>
      <c r="U1575" s="66"/>
      <c r="V1575" s="65"/>
      <c r="W1575" s="66"/>
      <c r="X1575" s="67"/>
      <c r="Y1575" s="66"/>
      <c r="Z1575" s="67"/>
      <c r="AA1575" s="68"/>
      <c r="AB1575" s="67"/>
      <c r="AC1575" s="68"/>
    </row>
    <row r="1576" spans="19:29">
      <c r="S1576" s="385"/>
      <c r="T1576" s="65"/>
      <c r="U1576" s="66"/>
      <c r="V1576" s="65"/>
      <c r="W1576" s="66"/>
      <c r="X1576" s="67"/>
      <c r="Y1576" s="66"/>
      <c r="Z1576" s="67"/>
      <c r="AA1576" s="68"/>
      <c r="AB1576" s="67"/>
      <c r="AC1576" s="68"/>
    </row>
    <row r="1577" spans="19:29">
      <c r="S1577" s="385"/>
      <c r="T1577" s="65"/>
      <c r="U1577" s="66"/>
      <c r="V1577" s="65"/>
      <c r="W1577" s="66"/>
      <c r="X1577" s="67"/>
      <c r="Y1577" s="66"/>
      <c r="Z1577" s="67"/>
      <c r="AA1577" s="68"/>
      <c r="AB1577" s="67"/>
      <c r="AC1577" s="68"/>
    </row>
    <row r="1578" spans="19:29">
      <c r="S1578" s="385"/>
      <c r="T1578" s="65"/>
      <c r="U1578" s="66"/>
      <c r="V1578" s="65"/>
      <c r="W1578" s="66"/>
      <c r="X1578" s="67"/>
      <c r="Y1578" s="66"/>
      <c r="Z1578" s="67"/>
      <c r="AA1578" s="68"/>
      <c r="AB1578" s="67"/>
      <c r="AC1578" s="68"/>
    </row>
    <row r="1579" spans="19:29">
      <c r="S1579" s="385"/>
      <c r="T1579" s="65"/>
      <c r="U1579" s="66"/>
      <c r="V1579" s="65"/>
      <c r="W1579" s="66"/>
      <c r="X1579" s="67"/>
      <c r="Y1579" s="66"/>
      <c r="Z1579" s="67"/>
      <c r="AA1579" s="68"/>
      <c r="AB1579" s="67"/>
      <c r="AC1579" s="68"/>
    </row>
    <row r="1580" spans="19:29">
      <c r="S1580" s="385"/>
      <c r="T1580" s="65"/>
      <c r="U1580" s="66"/>
      <c r="V1580" s="65"/>
      <c r="W1580" s="66"/>
      <c r="X1580" s="67"/>
      <c r="Y1580" s="66"/>
      <c r="Z1580" s="67"/>
      <c r="AA1580" s="68"/>
      <c r="AB1580" s="67"/>
      <c r="AC1580" s="68"/>
    </row>
    <row r="1581" spans="19:29">
      <c r="S1581" s="385"/>
      <c r="T1581" s="65"/>
      <c r="U1581" s="66"/>
      <c r="V1581" s="65"/>
      <c r="W1581" s="66"/>
      <c r="X1581" s="67"/>
      <c r="Y1581" s="66"/>
      <c r="Z1581" s="67"/>
      <c r="AA1581" s="68"/>
      <c r="AB1581" s="67"/>
      <c r="AC1581" s="68"/>
    </row>
    <row r="1582" spans="19:29">
      <c r="S1582" s="385"/>
      <c r="T1582" s="65"/>
      <c r="U1582" s="66"/>
      <c r="V1582" s="65"/>
      <c r="W1582" s="66"/>
      <c r="X1582" s="67"/>
      <c r="Y1582" s="66"/>
      <c r="Z1582" s="67"/>
      <c r="AA1582" s="68"/>
      <c r="AB1582" s="67"/>
      <c r="AC1582" s="68"/>
    </row>
    <row r="1583" spans="19:29">
      <c r="S1583" s="385"/>
      <c r="T1583" s="65"/>
      <c r="U1583" s="66"/>
      <c r="V1583" s="65"/>
      <c r="W1583" s="66"/>
      <c r="X1583" s="67"/>
      <c r="Y1583" s="66"/>
      <c r="Z1583" s="67"/>
      <c r="AA1583" s="68"/>
      <c r="AB1583" s="67"/>
      <c r="AC1583" s="68"/>
    </row>
    <row r="1584" spans="19:29">
      <c r="S1584" s="385"/>
      <c r="T1584" s="65"/>
      <c r="U1584" s="66"/>
      <c r="V1584" s="65"/>
      <c r="W1584" s="66"/>
      <c r="X1584" s="67"/>
      <c r="Y1584" s="66"/>
      <c r="Z1584" s="67"/>
      <c r="AA1584" s="68"/>
      <c r="AB1584" s="67"/>
      <c r="AC1584" s="68"/>
    </row>
    <row r="1585" spans="19:29">
      <c r="S1585" s="385"/>
      <c r="T1585" s="65"/>
      <c r="U1585" s="66"/>
      <c r="V1585" s="65"/>
      <c r="W1585" s="66"/>
      <c r="X1585" s="67"/>
      <c r="Y1585" s="66"/>
      <c r="Z1585" s="67"/>
      <c r="AA1585" s="68"/>
      <c r="AB1585" s="67"/>
      <c r="AC1585" s="68"/>
    </row>
    <row r="1586" spans="19:29">
      <c r="S1586" s="385"/>
      <c r="T1586" s="65"/>
      <c r="U1586" s="66"/>
      <c r="V1586" s="65"/>
      <c r="W1586" s="66"/>
      <c r="X1586" s="67"/>
      <c r="Y1586" s="66"/>
      <c r="Z1586" s="67"/>
      <c r="AA1586" s="68"/>
      <c r="AB1586" s="67"/>
      <c r="AC1586" s="68"/>
    </row>
    <row r="1587" spans="19:29">
      <c r="S1587" s="385"/>
      <c r="T1587" s="65"/>
      <c r="U1587" s="66"/>
      <c r="V1587" s="65"/>
      <c r="W1587" s="66"/>
      <c r="X1587" s="67"/>
      <c r="Y1587" s="66"/>
      <c r="Z1587" s="67"/>
      <c r="AA1587" s="68"/>
      <c r="AB1587" s="67"/>
      <c r="AC1587" s="68"/>
    </row>
    <row r="1588" spans="19:29">
      <c r="S1588" s="385"/>
      <c r="T1588" s="65"/>
      <c r="U1588" s="66"/>
      <c r="V1588" s="65"/>
      <c r="W1588" s="66"/>
      <c r="X1588" s="67"/>
      <c r="Y1588" s="66"/>
      <c r="Z1588" s="67"/>
      <c r="AA1588" s="68"/>
      <c r="AB1588" s="67"/>
      <c r="AC1588" s="68"/>
    </row>
    <row r="1589" spans="19:29">
      <c r="S1589" s="385"/>
      <c r="T1589" s="65"/>
      <c r="U1589" s="66"/>
      <c r="V1589" s="65"/>
      <c r="W1589" s="66"/>
      <c r="X1589" s="67"/>
      <c r="Y1589" s="66"/>
      <c r="Z1589" s="67"/>
      <c r="AB1589" s="67"/>
    </row>
    <row r="1590" spans="19:29">
      <c r="S1590" s="385"/>
      <c r="T1590" s="65"/>
      <c r="U1590" s="66"/>
      <c r="V1590" s="65"/>
      <c r="W1590" s="66"/>
      <c r="X1590" s="67"/>
      <c r="Y1590" s="66"/>
      <c r="Z1590" s="67"/>
      <c r="AA1590" s="68"/>
      <c r="AB1590" s="67"/>
      <c r="AC1590" s="68"/>
    </row>
    <row r="1591" spans="19:29">
      <c r="S1591" s="385"/>
      <c r="T1591" s="65"/>
      <c r="U1591" s="66"/>
      <c r="V1591" s="65"/>
      <c r="W1591" s="66"/>
      <c r="X1591" s="67"/>
      <c r="Y1591" s="66"/>
      <c r="Z1591" s="67"/>
      <c r="AA1591" s="68"/>
      <c r="AB1591" s="67"/>
      <c r="AC1591" s="68"/>
    </row>
    <row r="1592" spans="19:29">
      <c r="S1592" s="385"/>
      <c r="T1592" s="65"/>
      <c r="U1592" s="66"/>
      <c r="V1592" s="65"/>
      <c r="W1592" s="66"/>
      <c r="X1592" s="67"/>
      <c r="Y1592" s="66"/>
      <c r="Z1592" s="67"/>
      <c r="AA1592" s="68"/>
      <c r="AB1592" s="67"/>
      <c r="AC1592" s="68"/>
    </row>
    <row r="1593" spans="19:29">
      <c r="S1593" s="385"/>
      <c r="T1593" s="65"/>
      <c r="U1593" s="66"/>
      <c r="V1593" s="65"/>
      <c r="W1593" s="66"/>
      <c r="X1593" s="67"/>
      <c r="Y1593" s="66"/>
      <c r="Z1593" s="67"/>
      <c r="AA1593" s="68"/>
      <c r="AB1593" s="67"/>
      <c r="AC1593" s="68"/>
    </row>
    <row r="1594" spans="19:29">
      <c r="S1594" s="385"/>
      <c r="T1594" s="65"/>
      <c r="U1594" s="66"/>
      <c r="V1594" s="65"/>
      <c r="W1594" s="66"/>
      <c r="X1594" s="67"/>
      <c r="Y1594" s="66"/>
      <c r="Z1594" s="67"/>
      <c r="AA1594" s="68"/>
      <c r="AB1594" s="67"/>
      <c r="AC1594" s="68"/>
    </row>
    <row r="1595" spans="19:29">
      <c r="S1595" s="385"/>
      <c r="T1595" s="65"/>
      <c r="U1595" s="66"/>
      <c r="V1595" s="65"/>
      <c r="W1595" s="66"/>
      <c r="X1595" s="67"/>
      <c r="Y1595" s="66"/>
      <c r="Z1595" s="67"/>
      <c r="AA1595" s="68"/>
      <c r="AB1595" s="67"/>
      <c r="AC1595" s="68"/>
    </row>
    <row r="1596" spans="19:29">
      <c r="S1596" s="385"/>
      <c r="T1596" s="65"/>
      <c r="U1596" s="66"/>
      <c r="V1596" s="65"/>
      <c r="W1596" s="66"/>
      <c r="X1596" s="67"/>
      <c r="Y1596" s="66"/>
      <c r="Z1596" s="67"/>
      <c r="AA1596" s="68"/>
      <c r="AB1596" s="67"/>
      <c r="AC1596" s="68"/>
    </row>
    <row r="1597" spans="19:29">
      <c r="S1597" s="385"/>
      <c r="T1597" s="65"/>
      <c r="U1597" s="66"/>
      <c r="V1597" s="65"/>
      <c r="W1597" s="66"/>
      <c r="X1597" s="67"/>
      <c r="Y1597" s="66"/>
      <c r="Z1597" s="67"/>
      <c r="AA1597" s="68"/>
      <c r="AB1597" s="67"/>
      <c r="AC1597" s="68"/>
    </row>
    <row r="1598" spans="19:29">
      <c r="S1598" s="385"/>
      <c r="T1598" s="65"/>
      <c r="U1598" s="66"/>
      <c r="V1598" s="65"/>
      <c r="W1598" s="66"/>
      <c r="X1598" s="67"/>
      <c r="Y1598" s="66"/>
      <c r="Z1598" s="67"/>
      <c r="AA1598" s="68"/>
      <c r="AB1598" s="67"/>
      <c r="AC1598" s="68"/>
    </row>
    <row r="1599" spans="19:29">
      <c r="S1599" s="385"/>
      <c r="T1599" s="65"/>
      <c r="U1599" s="66"/>
      <c r="V1599" s="65"/>
      <c r="W1599" s="66"/>
      <c r="X1599" s="67"/>
      <c r="Y1599" s="66"/>
      <c r="Z1599" s="67"/>
      <c r="AA1599" s="68"/>
      <c r="AB1599" s="67"/>
      <c r="AC1599" s="68"/>
    </row>
    <row r="1600" spans="19:29">
      <c r="S1600" s="385"/>
      <c r="T1600" s="65"/>
      <c r="U1600" s="66"/>
      <c r="V1600" s="65"/>
      <c r="W1600" s="66"/>
      <c r="X1600" s="67"/>
      <c r="Y1600" s="66"/>
      <c r="Z1600" s="67"/>
      <c r="AA1600" s="68"/>
      <c r="AB1600" s="67"/>
      <c r="AC1600" s="68"/>
    </row>
    <row r="1601" spans="19:29">
      <c r="S1601" s="385"/>
      <c r="T1601" s="65"/>
      <c r="U1601" s="66"/>
      <c r="V1601" s="65"/>
      <c r="W1601" s="66"/>
      <c r="X1601" s="67"/>
      <c r="Y1601" s="66"/>
      <c r="Z1601" s="67"/>
      <c r="AA1601" s="68"/>
      <c r="AB1601" s="67"/>
      <c r="AC1601" s="68"/>
    </row>
    <row r="1602" spans="19:29">
      <c r="S1602" s="385"/>
      <c r="T1602" s="65"/>
      <c r="U1602" s="66"/>
      <c r="V1602" s="65"/>
      <c r="W1602" s="66"/>
      <c r="X1602" s="67"/>
      <c r="Y1602" s="66"/>
      <c r="Z1602" s="67"/>
      <c r="AA1602" s="68"/>
      <c r="AB1602" s="67"/>
      <c r="AC1602" s="68"/>
    </row>
    <row r="1603" spans="19:29">
      <c r="S1603" s="385"/>
      <c r="T1603" s="65"/>
      <c r="U1603" s="66"/>
      <c r="V1603" s="65"/>
      <c r="W1603" s="66"/>
      <c r="X1603" s="67"/>
      <c r="Y1603" s="66"/>
      <c r="Z1603" s="67"/>
      <c r="AA1603" s="68"/>
      <c r="AB1603" s="67"/>
      <c r="AC1603" s="68"/>
    </row>
    <row r="1604" spans="19:29">
      <c r="S1604" s="385"/>
      <c r="T1604" s="65"/>
      <c r="U1604" s="66"/>
      <c r="V1604" s="65"/>
      <c r="W1604" s="66"/>
      <c r="X1604" s="67"/>
      <c r="Y1604" s="66"/>
      <c r="Z1604" s="67"/>
      <c r="AA1604" s="68"/>
      <c r="AB1604" s="67"/>
      <c r="AC1604" s="68"/>
    </row>
    <row r="1605" spans="19:29">
      <c r="S1605" s="385"/>
      <c r="T1605" s="65"/>
      <c r="U1605" s="66"/>
      <c r="V1605" s="65"/>
      <c r="W1605" s="66"/>
      <c r="X1605" s="67"/>
      <c r="Y1605" s="66"/>
      <c r="Z1605" s="67"/>
      <c r="AA1605" s="68"/>
      <c r="AB1605" s="67"/>
      <c r="AC1605" s="68"/>
    </row>
    <row r="1606" spans="19:29">
      <c r="S1606" s="385"/>
      <c r="T1606" s="65"/>
      <c r="U1606" s="66"/>
      <c r="V1606" s="65"/>
      <c r="W1606" s="66"/>
      <c r="X1606" s="67"/>
      <c r="Y1606" s="66"/>
      <c r="Z1606" s="67"/>
      <c r="AB1606" s="67"/>
    </row>
    <row r="1607" spans="19:29">
      <c r="S1607" s="385"/>
      <c r="T1607" s="65"/>
      <c r="U1607" s="66"/>
      <c r="V1607" s="65"/>
      <c r="W1607" s="66"/>
      <c r="X1607" s="67"/>
      <c r="Y1607" s="66"/>
      <c r="Z1607" s="67"/>
      <c r="AA1607" s="68"/>
      <c r="AB1607" s="67"/>
      <c r="AC1607" s="68"/>
    </row>
    <row r="1608" spans="19:29">
      <c r="S1608" s="385"/>
      <c r="T1608" s="65"/>
      <c r="U1608" s="66"/>
      <c r="V1608" s="65"/>
      <c r="W1608" s="66"/>
      <c r="X1608" s="67"/>
      <c r="Y1608" s="66"/>
      <c r="Z1608" s="67"/>
      <c r="AA1608" s="68"/>
      <c r="AB1608" s="67"/>
      <c r="AC1608" s="68"/>
    </row>
    <row r="1609" spans="19:29">
      <c r="S1609" s="385"/>
      <c r="T1609" s="65"/>
      <c r="U1609" s="66"/>
      <c r="V1609" s="65"/>
      <c r="W1609" s="66"/>
      <c r="X1609" s="67"/>
      <c r="Y1609" s="66"/>
      <c r="Z1609" s="67"/>
      <c r="AA1609" s="68"/>
      <c r="AB1609" s="67"/>
      <c r="AC1609" s="68"/>
    </row>
    <row r="1610" spans="19:29">
      <c r="S1610" s="385"/>
      <c r="T1610" s="65"/>
      <c r="U1610" s="66"/>
      <c r="V1610" s="65"/>
      <c r="W1610" s="66"/>
      <c r="X1610" s="67"/>
      <c r="Y1610" s="66"/>
      <c r="Z1610" s="67"/>
      <c r="AA1610" s="68"/>
      <c r="AB1610" s="67"/>
      <c r="AC1610" s="68"/>
    </row>
    <row r="1611" spans="19:29">
      <c r="S1611" s="385"/>
      <c r="T1611" s="65"/>
      <c r="U1611" s="66"/>
      <c r="V1611" s="65"/>
      <c r="W1611" s="66"/>
      <c r="X1611" s="67"/>
      <c r="Y1611" s="66"/>
      <c r="Z1611" s="67"/>
      <c r="AA1611" s="68"/>
      <c r="AB1611" s="67"/>
      <c r="AC1611" s="68"/>
    </row>
    <row r="1612" spans="19:29">
      <c r="S1612" s="385"/>
      <c r="T1612" s="65"/>
      <c r="U1612" s="66"/>
      <c r="V1612" s="65"/>
      <c r="W1612" s="66"/>
      <c r="X1612" s="67"/>
      <c r="Y1612" s="66"/>
      <c r="Z1612" s="67"/>
      <c r="AA1612" s="68"/>
      <c r="AB1612" s="67"/>
      <c r="AC1612" s="68"/>
    </row>
    <row r="1613" spans="19:29">
      <c r="S1613" s="385"/>
      <c r="T1613" s="65"/>
      <c r="U1613" s="66"/>
      <c r="V1613" s="65"/>
      <c r="W1613" s="66"/>
      <c r="X1613" s="67"/>
      <c r="Y1613" s="66"/>
      <c r="Z1613" s="67"/>
      <c r="AA1613" s="68"/>
      <c r="AB1613" s="67"/>
      <c r="AC1613" s="68"/>
    </row>
    <row r="1614" spans="19:29">
      <c r="S1614" s="385"/>
      <c r="T1614" s="65"/>
      <c r="U1614" s="66"/>
      <c r="V1614" s="65"/>
      <c r="W1614" s="66"/>
      <c r="X1614" s="67"/>
      <c r="Y1614" s="66"/>
      <c r="Z1614" s="67"/>
      <c r="AA1614" s="68"/>
      <c r="AB1614" s="67"/>
      <c r="AC1614" s="68"/>
    </row>
    <row r="1615" spans="19:29">
      <c r="S1615" s="385"/>
      <c r="T1615" s="65"/>
      <c r="U1615" s="66"/>
      <c r="V1615" s="65"/>
      <c r="W1615" s="66"/>
      <c r="X1615" s="67"/>
      <c r="Y1615" s="66"/>
      <c r="Z1615" s="67"/>
      <c r="AA1615" s="68"/>
      <c r="AB1615" s="67"/>
      <c r="AC1615" s="68"/>
    </row>
    <row r="1616" spans="19:29">
      <c r="S1616" s="385"/>
      <c r="T1616" s="65"/>
      <c r="U1616" s="66"/>
      <c r="V1616" s="65"/>
      <c r="W1616" s="66"/>
      <c r="X1616" s="67"/>
      <c r="Y1616" s="66"/>
      <c r="Z1616" s="67"/>
      <c r="AA1616" s="68"/>
      <c r="AB1616" s="67"/>
      <c r="AC1616" s="68"/>
    </row>
    <row r="1617" spans="19:29">
      <c r="S1617" s="385"/>
      <c r="T1617" s="65"/>
      <c r="U1617" s="66"/>
      <c r="V1617" s="65"/>
      <c r="W1617" s="66"/>
      <c r="X1617" s="67"/>
      <c r="Y1617" s="66"/>
      <c r="Z1617" s="67"/>
      <c r="AA1617" s="68"/>
      <c r="AB1617" s="67"/>
      <c r="AC1617" s="68"/>
    </row>
    <row r="1618" spans="19:29">
      <c r="S1618" s="385"/>
      <c r="T1618" s="65"/>
      <c r="U1618" s="66"/>
      <c r="V1618" s="65"/>
      <c r="W1618" s="66"/>
      <c r="X1618" s="67"/>
      <c r="Y1618" s="66"/>
      <c r="Z1618" s="67"/>
      <c r="AA1618" s="68"/>
      <c r="AB1618" s="67"/>
      <c r="AC1618" s="68"/>
    </row>
    <row r="1619" spans="19:29">
      <c r="S1619" s="385"/>
      <c r="T1619" s="65"/>
      <c r="U1619" s="66"/>
      <c r="V1619" s="65"/>
      <c r="W1619" s="66"/>
      <c r="X1619" s="67"/>
      <c r="Y1619" s="66"/>
      <c r="Z1619" s="67"/>
      <c r="AA1619" s="68"/>
      <c r="AB1619" s="67"/>
      <c r="AC1619" s="68"/>
    </row>
    <row r="1620" spans="19:29">
      <c r="S1620" s="385"/>
      <c r="T1620" s="65"/>
      <c r="U1620" s="66"/>
      <c r="V1620" s="65"/>
      <c r="W1620" s="66"/>
      <c r="X1620" s="67"/>
      <c r="Y1620" s="66"/>
      <c r="Z1620" s="67"/>
      <c r="AA1620" s="68"/>
      <c r="AB1620" s="67"/>
      <c r="AC1620" s="68"/>
    </row>
    <row r="1621" spans="19:29">
      <c r="S1621" s="385"/>
      <c r="T1621" s="65"/>
      <c r="U1621" s="66"/>
      <c r="V1621" s="65"/>
      <c r="W1621" s="66"/>
      <c r="X1621" s="67"/>
      <c r="Y1621" s="66"/>
      <c r="Z1621" s="67"/>
      <c r="AA1621" s="68"/>
      <c r="AB1621" s="67"/>
      <c r="AC1621" s="68"/>
    </row>
    <row r="1622" spans="19:29">
      <c r="S1622" s="385"/>
      <c r="T1622" s="65"/>
      <c r="U1622" s="66"/>
      <c r="V1622" s="65"/>
      <c r="W1622" s="66"/>
      <c r="X1622" s="67"/>
      <c r="Y1622" s="66"/>
      <c r="Z1622" s="67"/>
      <c r="AA1622" s="68"/>
      <c r="AB1622" s="67"/>
      <c r="AC1622" s="68"/>
    </row>
    <row r="1623" spans="19:29">
      <c r="S1623" s="385"/>
      <c r="T1623" s="65"/>
      <c r="U1623" s="66"/>
      <c r="V1623" s="65"/>
      <c r="W1623" s="66"/>
      <c r="X1623" s="67"/>
      <c r="Y1623" s="66"/>
      <c r="Z1623" s="67"/>
      <c r="AB1623" s="67"/>
    </row>
    <row r="1624" spans="19:29">
      <c r="S1624" s="385"/>
      <c r="T1624" s="65"/>
      <c r="U1624" s="66"/>
      <c r="V1624" s="65"/>
      <c r="W1624" s="66"/>
      <c r="X1624" s="67"/>
      <c r="Y1624" s="66"/>
      <c r="Z1624" s="67"/>
      <c r="AA1624" s="68"/>
      <c r="AB1624" s="67"/>
      <c r="AC1624" s="68"/>
    </row>
    <row r="1625" spans="19:29">
      <c r="S1625" s="385"/>
      <c r="T1625" s="65"/>
      <c r="U1625" s="66"/>
      <c r="V1625" s="65"/>
      <c r="W1625" s="66"/>
      <c r="X1625" s="67"/>
      <c r="Y1625" s="66"/>
      <c r="Z1625" s="67"/>
      <c r="AA1625" s="68"/>
      <c r="AB1625" s="67"/>
      <c r="AC1625" s="68"/>
    </row>
    <row r="1626" spans="19:29">
      <c r="S1626" s="385"/>
      <c r="T1626" s="65"/>
      <c r="U1626" s="66"/>
      <c r="V1626" s="65"/>
      <c r="W1626" s="66"/>
      <c r="X1626" s="67"/>
      <c r="Y1626" s="66"/>
      <c r="Z1626" s="67"/>
      <c r="AA1626" s="68"/>
      <c r="AB1626" s="67"/>
      <c r="AC1626" s="68"/>
    </row>
    <row r="1627" spans="19:29">
      <c r="S1627" s="385"/>
      <c r="T1627" s="65"/>
      <c r="U1627" s="66"/>
      <c r="V1627" s="65"/>
      <c r="W1627" s="66"/>
      <c r="X1627" s="67"/>
      <c r="Y1627" s="66"/>
      <c r="Z1627" s="67"/>
      <c r="AA1627" s="68"/>
      <c r="AB1627" s="67"/>
      <c r="AC1627" s="68"/>
    </row>
    <row r="1628" spans="19:29">
      <c r="S1628" s="385"/>
      <c r="T1628" s="65"/>
      <c r="U1628" s="66"/>
      <c r="V1628" s="65"/>
      <c r="W1628" s="66"/>
      <c r="X1628" s="67"/>
      <c r="Y1628" s="66"/>
      <c r="Z1628" s="67"/>
      <c r="AA1628" s="68"/>
      <c r="AB1628" s="67"/>
      <c r="AC1628" s="68"/>
    </row>
    <row r="1629" spans="19:29">
      <c r="S1629" s="385"/>
      <c r="T1629" s="65"/>
      <c r="U1629" s="66"/>
      <c r="V1629" s="65"/>
      <c r="W1629" s="66"/>
      <c r="X1629" s="67"/>
      <c r="Y1629" s="66"/>
      <c r="Z1629" s="67"/>
      <c r="AA1629" s="68"/>
      <c r="AB1629" s="67"/>
      <c r="AC1629" s="68"/>
    </row>
    <row r="1630" spans="19:29">
      <c r="S1630" s="385"/>
      <c r="T1630" s="65"/>
      <c r="U1630" s="66"/>
      <c r="V1630" s="65"/>
      <c r="W1630" s="66"/>
      <c r="X1630" s="67"/>
      <c r="Y1630" s="66"/>
      <c r="Z1630" s="67"/>
      <c r="AA1630" s="68"/>
      <c r="AB1630" s="67"/>
      <c r="AC1630" s="68"/>
    </row>
    <row r="1631" spans="19:29">
      <c r="S1631" s="385"/>
      <c r="T1631" s="65"/>
      <c r="U1631" s="66"/>
      <c r="V1631" s="65"/>
      <c r="W1631" s="66"/>
      <c r="X1631" s="67"/>
      <c r="Y1631" s="66"/>
      <c r="Z1631" s="67"/>
      <c r="AA1631" s="68"/>
      <c r="AB1631" s="67"/>
      <c r="AC1631" s="68"/>
    </row>
    <row r="1632" spans="19:29">
      <c r="S1632" s="385"/>
      <c r="T1632" s="65"/>
      <c r="U1632" s="66"/>
      <c r="V1632" s="65"/>
      <c r="W1632" s="66"/>
      <c r="X1632" s="67"/>
      <c r="Y1632" s="66"/>
      <c r="Z1632" s="67"/>
      <c r="AA1632" s="68"/>
      <c r="AB1632" s="67"/>
      <c r="AC1632" s="68"/>
    </row>
    <row r="1633" spans="19:29">
      <c r="S1633" s="385"/>
      <c r="T1633" s="65"/>
      <c r="U1633" s="66"/>
      <c r="V1633" s="65"/>
      <c r="W1633" s="66"/>
      <c r="X1633" s="67"/>
      <c r="Y1633" s="66"/>
      <c r="Z1633" s="67"/>
      <c r="AA1633" s="68"/>
      <c r="AB1633" s="67"/>
      <c r="AC1633" s="68"/>
    </row>
    <row r="1634" spans="19:29">
      <c r="S1634" s="385"/>
      <c r="T1634" s="65"/>
      <c r="U1634" s="66"/>
      <c r="V1634" s="65"/>
      <c r="W1634" s="66"/>
      <c r="X1634" s="67"/>
      <c r="Y1634" s="66"/>
      <c r="Z1634" s="67"/>
      <c r="AA1634" s="68"/>
      <c r="AB1634" s="67"/>
      <c r="AC1634" s="68"/>
    </row>
    <row r="1635" spans="19:29">
      <c r="S1635" s="385"/>
      <c r="T1635" s="65"/>
      <c r="U1635" s="66"/>
      <c r="V1635" s="65"/>
      <c r="W1635" s="66"/>
      <c r="X1635" s="67"/>
      <c r="Y1635" s="66"/>
      <c r="Z1635" s="67"/>
      <c r="AA1635" s="68"/>
      <c r="AB1635" s="67"/>
      <c r="AC1635" s="68"/>
    </row>
    <row r="1636" spans="19:29">
      <c r="S1636" s="385"/>
      <c r="T1636" s="65"/>
      <c r="U1636" s="66"/>
      <c r="V1636" s="65"/>
      <c r="W1636" s="66"/>
      <c r="X1636" s="67"/>
      <c r="Y1636" s="66"/>
      <c r="Z1636" s="67"/>
      <c r="AA1636" s="68"/>
      <c r="AB1636" s="67"/>
      <c r="AC1636" s="68"/>
    </row>
    <row r="1637" spans="19:29">
      <c r="S1637" s="385"/>
      <c r="T1637" s="65"/>
      <c r="U1637" s="66"/>
      <c r="V1637" s="65"/>
      <c r="W1637" s="66"/>
      <c r="X1637" s="67"/>
      <c r="Y1637" s="66"/>
      <c r="Z1637" s="67"/>
      <c r="AA1637" s="68"/>
      <c r="AB1637" s="67"/>
      <c r="AC1637" s="68"/>
    </row>
    <row r="1638" spans="19:29">
      <c r="S1638" s="385"/>
      <c r="T1638" s="65"/>
      <c r="U1638" s="66"/>
      <c r="V1638" s="65"/>
      <c r="W1638" s="66"/>
      <c r="X1638" s="67"/>
      <c r="Y1638" s="66"/>
      <c r="Z1638" s="67"/>
      <c r="AA1638" s="68"/>
      <c r="AB1638" s="67"/>
      <c r="AC1638" s="68"/>
    </row>
    <row r="1639" spans="19:29">
      <c r="S1639" s="385"/>
      <c r="T1639" s="65"/>
      <c r="U1639" s="66"/>
      <c r="V1639" s="65"/>
      <c r="W1639" s="66"/>
      <c r="X1639" s="67"/>
      <c r="Y1639" s="66"/>
      <c r="Z1639" s="67"/>
      <c r="AA1639" s="68"/>
      <c r="AB1639" s="67"/>
      <c r="AC1639" s="68"/>
    </row>
    <row r="1640" spans="19:29">
      <c r="S1640" s="385"/>
      <c r="T1640" s="65"/>
      <c r="U1640" s="66"/>
      <c r="V1640" s="65"/>
      <c r="W1640" s="66"/>
      <c r="X1640" s="67"/>
      <c r="Y1640" s="66"/>
      <c r="Z1640" s="67"/>
      <c r="AB1640" s="67"/>
    </row>
    <row r="1641" spans="19:29">
      <c r="S1641" s="385"/>
      <c r="T1641" s="65"/>
      <c r="U1641" s="66"/>
      <c r="V1641" s="65"/>
      <c r="W1641" s="66"/>
      <c r="X1641" s="67"/>
      <c r="Y1641" s="66"/>
      <c r="Z1641" s="67"/>
      <c r="AA1641" s="68"/>
      <c r="AB1641" s="67"/>
      <c r="AC1641" s="68"/>
    </row>
    <row r="1642" spans="19:29">
      <c r="S1642" s="385"/>
      <c r="T1642" s="65"/>
      <c r="U1642" s="66"/>
      <c r="V1642" s="65"/>
      <c r="W1642" s="66"/>
      <c r="X1642" s="67"/>
      <c r="Y1642" s="66"/>
      <c r="Z1642" s="67"/>
      <c r="AA1642" s="68"/>
      <c r="AB1642" s="67"/>
      <c r="AC1642" s="68"/>
    </row>
    <row r="1643" spans="19:29">
      <c r="S1643" s="385"/>
      <c r="T1643" s="65"/>
      <c r="U1643" s="66"/>
      <c r="V1643" s="65"/>
      <c r="W1643" s="66"/>
      <c r="X1643" s="67"/>
      <c r="Y1643" s="66"/>
      <c r="Z1643" s="67"/>
      <c r="AA1643" s="68"/>
      <c r="AB1643" s="67"/>
      <c r="AC1643" s="68"/>
    </row>
    <row r="1644" spans="19:29">
      <c r="S1644" s="385"/>
      <c r="T1644" s="65"/>
      <c r="U1644" s="66"/>
      <c r="V1644" s="65"/>
      <c r="W1644" s="66"/>
      <c r="X1644" s="67"/>
      <c r="Y1644" s="66"/>
      <c r="Z1644" s="67"/>
      <c r="AA1644" s="68"/>
      <c r="AB1644" s="67"/>
      <c r="AC1644" s="68"/>
    </row>
    <row r="1645" spans="19:29">
      <c r="S1645" s="385"/>
      <c r="T1645" s="65"/>
      <c r="U1645" s="66"/>
      <c r="V1645" s="65"/>
      <c r="W1645" s="66"/>
      <c r="X1645" s="67"/>
      <c r="Y1645" s="66"/>
      <c r="Z1645" s="67"/>
      <c r="AA1645" s="68"/>
      <c r="AB1645" s="67"/>
      <c r="AC1645" s="68"/>
    </row>
    <row r="1646" spans="19:29">
      <c r="S1646" s="385"/>
      <c r="T1646" s="65"/>
      <c r="U1646" s="66"/>
      <c r="V1646" s="65"/>
      <c r="W1646" s="66"/>
      <c r="X1646" s="67"/>
      <c r="Y1646" s="66"/>
      <c r="Z1646" s="67"/>
      <c r="AA1646" s="68"/>
      <c r="AB1646" s="67"/>
      <c r="AC1646" s="68"/>
    </row>
    <row r="1647" spans="19:29">
      <c r="S1647" s="385"/>
      <c r="T1647" s="65"/>
      <c r="U1647" s="66"/>
      <c r="V1647" s="65"/>
      <c r="W1647" s="66"/>
      <c r="X1647" s="67"/>
      <c r="Y1647" s="66"/>
      <c r="Z1647" s="67"/>
      <c r="AA1647" s="68"/>
      <c r="AB1647" s="67"/>
      <c r="AC1647" s="68"/>
    </row>
    <row r="1648" spans="19:29">
      <c r="S1648" s="385"/>
      <c r="T1648" s="65"/>
      <c r="U1648" s="66"/>
      <c r="V1648" s="65"/>
      <c r="W1648" s="66"/>
      <c r="X1648" s="67"/>
      <c r="Y1648" s="66"/>
      <c r="Z1648" s="67"/>
      <c r="AA1648" s="68"/>
      <c r="AB1648" s="67"/>
      <c r="AC1648" s="68"/>
    </row>
    <row r="1649" spans="19:29">
      <c r="S1649" s="385"/>
      <c r="T1649" s="65"/>
      <c r="U1649" s="66"/>
      <c r="V1649" s="65"/>
      <c r="W1649" s="66"/>
      <c r="X1649" s="67"/>
      <c r="Y1649" s="66"/>
      <c r="Z1649" s="67"/>
      <c r="AA1649" s="68"/>
      <c r="AB1649" s="67"/>
      <c r="AC1649" s="68"/>
    </row>
    <row r="1650" spans="19:29">
      <c r="S1650" s="385"/>
      <c r="T1650" s="65"/>
      <c r="U1650" s="66"/>
      <c r="V1650" s="65"/>
      <c r="W1650" s="66"/>
      <c r="X1650" s="67"/>
      <c r="Y1650" s="66"/>
      <c r="Z1650" s="67"/>
      <c r="AA1650" s="68"/>
      <c r="AB1650" s="67"/>
      <c r="AC1650" s="68"/>
    </row>
    <row r="1651" spans="19:29">
      <c r="S1651" s="385"/>
      <c r="T1651" s="65"/>
      <c r="U1651" s="66"/>
      <c r="V1651" s="65"/>
      <c r="W1651" s="66"/>
      <c r="X1651" s="67"/>
      <c r="Y1651" s="66"/>
      <c r="Z1651" s="67"/>
      <c r="AA1651" s="68"/>
      <c r="AB1651" s="67"/>
      <c r="AC1651" s="68"/>
    </row>
    <row r="1652" spans="19:29">
      <c r="S1652" s="385"/>
      <c r="T1652" s="65"/>
      <c r="U1652" s="66"/>
      <c r="V1652" s="65"/>
      <c r="W1652" s="66"/>
      <c r="X1652" s="67"/>
      <c r="Y1652" s="66"/>
      <c r="Z1652" s="67"/>
      <c r="AA1652" s="68"/>
      <c r="AB1652" s="67"/>
      <c r="AC1652" s="68"/>
    </row>
    <row r="1653" spans="19:29">
      <c r="S1653" s="385"/>
      <c r="T1653" s="65"/>
      <c r="U1653" s="66"/>
      <c r="V1653" s="65"/>
      <c r="W1653" s="66"/>
      <c r="X1653" s="67"/>
      <c r="Y1653" s="66"/>
      <c r="Z1653" s="67"/>
      <c r="AA1653" s="68"/>
      <c r="AB1653" s="67"/>
      <c r="AC1653" s="68"/>
    </row>
    <row r="1654" spans="19:29">
      <c r="S1654" s="385"/>
      <c r="T1654" s="65"/>
      <c r="U1654" s="66"/>
      <c r="V1654" s="65"/>
      <c r="W1654" s="66"/>
      <c r="X1654" s="67"/>
      <c r="Y1654" s="66"/>
      <c r="Z1654" s="67"/>
      <c r="AA1654" s="68"/>
      <c r="AB1654" s="67"/>
      <c r="AC1654" s="68"/>
    </row>
    <row r="1655" spans="19:29">
      <c r="S1655" s="385"/>
      <c r="T1655" s="65"/>
      <c r="U1655" s="66"/>
      <c r="V1655" s="65"/>
      <c r="W1655" s="66"/>
      <c r="X1655" s="67"/>
      <c r="Y1655" s="66"/>
      <c r="Z1655" s="67"/>
      <c r="AA1655" s="68"/>
      <c r="AB1655" s="67"/>
      <c r="AC1655" s="68"/>
    </row>
    <row r="1656" spans="19:29">
      <c r="S1656" s="385"/>
      <c r="T1656" s="65"/>
      <c r="U1656" s="66"/>
      <c r="V1656" s="65"/>
      <c r="W1656" s="66"/>
      <c r="X1656" s="67"/>
      <c r="Y1656" s="66"/>
      <c r="Z1656" s="67"/>
      <c r="AA1656" s="68"/>
      <c r="AB1656" s="67"/>
      <c r="AC1656" s="68"/>
    </row>
    <row r="1657" spans="19:29">
      <c r="S1657" s="385"/>
      <c r="T1657" s="65"/>
      <c r="U1657" s="66"/>
      <c r="V1657" s="65"/>
      <c r="W1657" s="66"/>
      <c r="X1657" s="67"/>
      <c r="Y1657" s="66"/>
      <c r="Z1657" s="67"/>
      <c r="AB1657" s="67"/>
    </row>
    <row r="1658" spans="19:29">
      <c r="S1658" s="385"/>
      <c r="T1658" s="65"/>
      <c r="U1658" s="66"/>
      <c r="V1658" s="65"/>
      <c r="W1658" s="66"/>
      <c r="X1658" s="67"/>
      <c r="Y1658" s="66"/>
      <c r="Z1658" s="67"/>
      <c r="AA1658" s="68"/>
      <c r="AB1658" s="67"/>
      <c r="AC1658" s="68"/>
    </row>
    <row r="1659" spans="19:29">
      <c r="S1659" s="385"/>
      <c r="T1659" s="65"/>
      <c r="U1659" s="66"/>
      <c r="V1659" s="65"/>
      <c r="W1659" s="66"/>
      <c r="X1659" s="67"/>
      <c r="Y1659" s="66"/>
      <c r="Z1659" s="67"/>
      <c r="AA1659" s="68"/>
      <c r="AB1659" s="67"/>
      <c r="AC1659" s="68"/>
    </row>
    <row r="1660" spans="19:29">
      <c r="S1660" s="385"/>
      <c r="T1660" s="65"/>
      <c r="U1660" s="66"/>
      <c r="V1660" s="65"/>
      <c r="W1660" s="66"/>
      <c r="X1660" s="67"/>
      <c r="Y1660" s="66"/>
      <c r="Z1660" s="67"/>
      <c r="AA1660" s="68"/>
      <c r="AB1660" s="67"/>
      <c r="AC1660" s="68"/>
    </row>
    <row r="1661" spans="19:29">
      <c r="S1661" s="385"/>
      <c r="T1661" s="65"/>
      <c r="U1661" s="66"/>
      <c r="V1661" s="65"/>
      <c r="W1661" s="66"/>
      <c r="X1661" s="67"/>
      <c r="Y1661" s="66"/>
      <c r="Z1661" s="67"/>
      <c r="AA1661" s="68"/>
      <c r="AB1661" s="67"/>
      <c r="AC1661" s="68"/>
    </row>
    <row r="1662" spans="19:29">
      <c r="S1662" s="385"/>
      <c r="T1662" s="65"/>
      <c r="U1662" s="66"/>
      <c r="V1662" s="65"/>
      <c r="W1662" s="66"/>
      <c r="X1662" s="67"/>
      <c r="Y1662" s="66"/>
      <c r="Z1662" s="67"/>
      <c r="AA1662" s="68"/>
      <c r="AB1662" s="67"/>
      <c r="AC1662" s="68"/>
    </row>
    <row r="1663" spans="19:29">
      <c r="S1663" s="385"/>
      <c r="T1663" s="65"/>
      <c r="U1663" s="66"/>
      <c r="V1663" s="65"/>
      <c r="W1663" s="66"/>
      <c r="X1663" s="67"/>
      <c r="Y1663" s="66"/>
      <c r="Z1663" s="67"/>
      <c r="AA1663" s="68"/>
      <c r="AB1663" s="67"/>
      <c r="AC1663" s="68"/>
    </row>
    <row r="1664" spans="19:29">
      <c r="S1664" s="385"/>
      <c r="T1664" s="65"/>
      <c r="U1664" s="66"/>
      <c r="V1664" s="65"/>
      <c r="W1664" s="66"/>
      <c r="X1664" s="67"/>
      <c r="Y1664" s="66"/>
      <c r="Z1664" s="67"/>
      <c r="AA1664" s="68"/>
      <c r="AB1664" s="67"/>
      <c r="AC1664" s="68"/>
    </row>
    <row r="1665" spans="19:29">
      <c r="S1665" s="385"/>
      <c r="T1665" s="65"/>
      <c r="U1665" s="66"/>
      <c r="V1665" s="65"/>
      <c r="W1665" s="66"/>
      <c r="X1665" s="67"/>
      <c r="Y1665" s="66"/>
      <c r="Z1665" s="67"/>
      <c r="AA1665" s="68"/>
      <c r="AB1665" s="67"/>
      <c r="AC1665" s="68"/>
    </row>
    <row r="1666" spans="19:29">
      <c r="S1666" s="385"/>
      <c r="T1666" s="65"/>
      <c r="U1666" s="66"/>
      <c r="V1666" s="65"/>
      <c r="W1666" s="66"/>
      <c r="X1666" s="67"/>
      <c r="Y1666" s="66"/>
      <c r="Z1666" s="67"/>
      <c r="AA1666" s="68"/>
      <c r="AB1666" s="67"/>
      <c r="AC1666" s="68"/>
    </row>
    <row r="1667" spans="19:29">
      <c r="S1667" s="385"/>
      <c r="T1667" s="65"/>
      <c r="U1667" s="66"/>
      <c r="V1667" s="65"/>
      <c r="W1667" s="66"/>
      <c r="X1667" s="67"/>
      <c r="Y1667" s="66"/>
      <c r="Z1667" s="67"/>
      <c r="AA1667" s="68"/>
      <c r="AB1667" s="67"/>
      <c r="AC1667" s="68"/>
    </row>
    <row r="1668" spans="19:29">
      <c r="S1668" s="385"/>
      <c r="T1668" s="65"/>
      <c r="U1668" s="66"/>
      <c r="V1668" s="65"/>
      <c r="W1668" s="66"/>
      <c r="X1668" s="67"/>
      <c r="Y1668" s="66"/>
      <c r="Z1668" s="67"/>
      <c r="AA1668" s="68"/>
      <c r="AB1668" s="67"/>
      <c r="AC1668" s="68"/>
    </row>
    <row r="1669" spans="19:29">
      <c r="S1669" s="385"/>
      <c r="T1669" s="65"/>
      <c r="U1669" s="66"/>
      <c r="V1669" s="65"/>
      <c r="W1669" s="66"/>
      <c r="X1669" s="67"/>
      <c r="Y1669" s="66"/>
      <c r="Z1669" s="67"/>
      <c r="AA1669" s="68"/>
      <c r="AB1669" s="67"/>
      <c r="AC1669" s="68"/>
    </row>
    <row r="1670" spans="19:29">
      <c r="S1670" s="385"/>
      <c r="T1670" s="65"/>
      <c r="U1670" s="66"/>
      <c r="V1670" s="65"/>
      <c r="W1670" s="66"/>
      <c r="X1670" s="67"/>
      <c r="Y1670" s="66"/>
      <c r="Z1670" s="67"/>
      <c r="AA1670" s="68"/>
      <c r="AB1670" s="67"/>
      <c r="AC1670" s="68"/>
    </row>
    <row r="1671" spans="19:29">
      <c r="S1671" s="385"/>
      <c r="T1671" s="65"/>
      <c r="U1671" s="66"/>
      <c r="V1671" s="65"/>
      <c r="W1671" s="66"/>
      <c r="X1671" s="67"/>
      <c r="Y1671" s="66"/>
      <c r="Z1671" s="67"/>
      <c r="AA1671" s="68"/>
      <c r="AB1671" s="67"/>
      <c r="AC1671" s="68"/>
    </row>
    <row r="1672" spans="19:29">
      <c r="S1672" s="385"/>
      <c r="T1672" s="65"/>
      <c r="U1672" s="66"/>
      <c r="V1672" s="65"/>
      <c r="W1672" s="66"/>
      <c r="X1672" s="67"/>
      <c r="Y1672" s="66"/>
      <c r="Z1672" s="67"/>
      <c r="AA1672" s="68"/>
      <c r="AB1672" s="67"/>
      <c r="AC1672" s="68"/>
    </row>
    <row r="1673" spans="19:29">
      <c r="S1673" s="385"/>
      <c r="T1673" s="65"/>
      <c r="U1673" s="66"/>
      <c r="V1673" s="65"/>
      <c r="W1673" s="66"/>
      <c r="X1673" s="67"/>
      <c r="Y1673" s="66"/>
      <c r="Z1673" s="67"/>
      <c r="AA1673" s="68"/>
      <c r="AB1673" s="67"/>
      <c r="AC1673" s="68"/>
    </row>
    <row r="1674" spans="19:29">
      <c r="S1674" s="385"/>
      <c r="T1674" s="65"/>
      <c r="U1674" s="66"/>
      <c r="V1674" s="65"/>
      <c r="W1674" s="66"/>
      <c r="X1674" s="67"/>
      <c r="Y1674" s="66"/>
      <c r="Z1674" s="67"/>
      <c r="AB1674" s="67"/>
    </row>
    <row r="1675" spans="19:29">
      <c r="S1675" s="385"/>
      <c r="T1675" s="65"/>
      <c r="U1675" s="66"/>
      <c r="V1675" s="65"/>
      <c r="W1675" s="66"/>
      <c r="X1675" s="67"/>
      <c r="Y1675" s="66"/>
      <c r="Z1675" s="67"/>
      <c r="AA1675" s="68"/>
      <c r="AB1675" s="67"/>
      <c r="AC1675" s="68"/>
    </row>
    <row r="1676" spans="19:29">
      <c r="S1676" s="385"/>
      <c r="T1676" s="65"/>
      <c r="U1676" s="66"/>
      <c r="V1676" s="65"/>
      <c r="W1676" s="66"/>
      <c r="X1676" s="67"/>
      <c r="Y1676" s="66"/>
      <c r="Z1676" s="67"/>
      <c r="AA1676" s="68"/>
      <c r="AB1676" s="67"/>
      <c r="AC1676" s="68"/>
    </row>
    <row r="1677" spans="19:29">
      <c r="S1677" s="385"/>
      <c r="T1677" s="65"/>
      <c r="U1677" s="66"/>
      <c r="V1677" s="65"/>
      <c r="W1677" s="66"/>
      <c r="X1677" s="67"/>
      <c r="Y1677" s="66"/>
      <c r="Z1677" s="67"/>
      <c r="AA1677" s="68"/>
      <c r="AB1677" s="67"/>
      <c r="AC1677" s="68"/>
    </row>
    <row r="1678" spans="19:29">
      <c r="S1678" s="385"/>
      <c r="T1678" s="65"/>
      <c r="U1678" s="66"/>
      <c r="V1678" s="65"/>
      <c r="W1678" s="66"/>
      <c r="X1678" s="67"/>
      <c r="Y1678" s="66"/>
      <c r="Z1678" s="67"/>
      <c r="AA1678" s="68"/>
      <c r="AB1678" s="67"/>
      <c r="AC1678" s="68"/>
    </row>
    <row r="1679" spans="19:29">
      <c r="S1679" s="385"/>
      <c r="T1679" s="65"/>
      <c r="U1679" s="66"/>
      <c r="V1679" s="65"/>
      <c r="W1679" s="66"/>
      <c r="X1679" s="67"/>
      <c r="Y1679" s="66"/>
      <c r="Z1679" s="67"/>
      <c r="AA1679" s="68"/>
      <c r="AB1679" s="67"/>
      <c r="AC1679" s="68"/>
    </row>
    <row r="1680" spans="19:29">
      <c r="S1680" s="385"/>
      <c r="T1680" s="65"/>
      <c r="U1680" s="66"/>
      <c r="V1680" s="65"/>
      <c r="W1680" s="66"/>
      <c r="X1680" s="67"/>
      <c r="Y1680" s="66"/>
      <c r="Z1680" s="67"/>
      <c r="AA1680" s="68"/>
      <c r="AB1680" s="67"/>
      <c r="AC1680" s="68"/>
    </row>
    <row r="1681" spans="19:29">
      <c r="S1681" s="385"/>
      <c r="T1681" s="65"/>
      <c r="U1681" s="66"/>
      <c r="V1681" s="65"/>
      <c r="W1681" s="66"/>
      <c r="X1681" s="67"/>
      <c r="Y1681" s="66"/>
      <c r="Z1681" s="67"/>
      <c r="AA1681" s="68"/>
      <c r="AB1681" s="67"/>
      <c r="AC1681" s="68"/>
    </row>
    <row r="1682" spans="19:29">
      <c r="S1682" s="385"/>
      <c r="T1682" s="65"/>
      <c r="U1682" s="66"/>
      <c r="V1682" s="65"/>
      <c r="W1682" s="66"/>
      <c r="X1682" s="67"/>
      <c r="Y1682" s="66"/>
      <c r="Z1682" s="67"/>
      <c r="AA1682" s="68"/>
      <c r="AB1682" s="67"/>
      <c r="AC1682" s="68"/>
    </row>
    <row r="1683" spans="19:29">
      <c r="S1683" s="385"/>
      <c r="T1683" s="65"/>
      <c r="U1683" s="66"/>
      <c r="V1683" s="65"/>
      <c r="W1683" s="66"/>
      <c r="X1683" s="67"/>
      <c r="Y1683" s="66"/>
      <c r="Z1683" s="67"/>
      <c r="AA1683" s="68"/>
      <c r="AB1683" s="67"/>
      <c r="AC1683" s="68"/>
    </row>
    <row r="1684" spans="19:29">
      <c r="S1684" s="385"/>
      <c r="T1684" s="65"/>
      <c r="U1684" s="66"/>
      <c r="V1684" s="65"/>
      <c r="W1684" s="66"/>
      <c r="X1684" s="67"/>
      <c r="Y1684" s="66"/>
      <c r="Z1684" s="67"/>
      <c r="AA1684" s="68"/>
      <c r="AB1684" s="67"/>
      <c r="AC1684" s="68"/>
    </row>
    <row r="1685" spans="19:29">
      <c r="S1685" s="385"/>
      <c r="T1685" s="65"/>
      <c r="U1685" s="66"/>
      <c r="V1685" s="65"/>
      <c r="W1685" s="66"/>
      <c r="X1685" s="67"/>
      <c r="Y1685" s="66"/>
      <c r="Z1685" s="67"/>
      <c r="AA1685" s="68"/>
      <c r="AB1685" s="67"/>
      <c r="AC1685" s="68"/>
    </row>
    <row r="1686" spans="19:29">
      <c r="S1686" s="385"/>
      <c r="T1686" s="65"/>
      <c r="U1686" s="66"/>
      <c r="V1686" s="65"/>
      <c r="W1686" s="66"/>
      <c r="X1686" s="67"/>
      <c r="Y1686" s="66"/>
      <c r="Z1686" s="67"/>
      <c r="AA1686" s="68"/>
      <c r="AB1686" s="67"/>
      <c r="AC1686" s="68"/>
    </row>
    <row r="1687" spans="19:29">
      <c r="S1687" s="385"/>
      <c r="T1687" s="65"/>
      <c r="U1687" s="66"/>
      <c r="V1687" s="65"/>
      <c r="W1687" s="66"/>
      <c r="X1687" s="67"/>
      <c r="Y1687" s="66"/>
      <c r="Z1687" s="67"/>
      <c r="AA1687" s="68"/>
      <c r="AB1687" s="67"/>
      <c r="AC1687" s="68"/>
    </row>
    <row r="1688" spans="19:29">
      <c r="S1688" s="385"/>
      <c r="T1688" s="65"/>
      <c r="U1688" s="66"/>
      <c r="V1688" s="65"/>
      <c r="W1688" s="66"/>
      <c r="X1688" s="67"/>
      <c r="Y1688" s="66"/>
      <c r="Z1688" s="67"/>
      <c r="AA1688" s="68"/>
      <c r="AB1688" s="67"/>
      <c r="AC1688" s="68"/>
    </row>
    <row r="1689" spans="19:29">
      <c r="S1689" s="385"/>
      <c r="T1689" s="65"/>
      <c r="U1689" s="66"/>
      <c r="V1689" s="65"/>
      <c r="W1689" s="66"/>
      <c r="X1689" s="67"/>
      <c r="Y1689" s="66"/>
      <c r="Z1689" s="67"/>
      <c r="AA1689" s="68"/>
      <c r="AB1689" s="67"/>
      <c r="AC1689" s="68"/>
    </row>
    <row r="1690" spans="19:29">
      <c r="S1690" s="385"/>
      <c r="T1690" s="65"/>
      <c r="U1690" s="66"/>
      <c r="V1690" s="65"/>
      <c r="W1690" s="66"/>
      <c r="X1690" s="67"/>
      <c r="Y1690" s="66"/>
      <c r="Z1690" s="67"/>
      <c r="AA1690" s="68"/>
      <c r="AB1690" s="67"/>
      <c r="AC1690" s="68"/>
    </row>
    <row r="1691" spans="19:29">
      <c r="S1691" s="385"/>
      <c r="T1691" s="65"/>
      <c r="U1691" s="66"/>
      <c r="V1691" s="65"/>
      <c r="W1691" s="66"/>
      <c r="X1691" s="67"/>
      <c r="Y1691" s="66"/>
      <c r="Z1691" s="67"/>
      <c r="AB1691" s="67"/>
    </row>
    <row r="1692" spans="19:29">
      <c r="S1692" s="385"/>
      <c r="T1692" s="65"/>
      <c r="U1692" s="66"/>
      <c r="V1692" s="65"/>
      <c r="W1692" s="66"/>
      <c r="X1692" s="67"/>
      <c r="Y1692" s="66"/>
      <c r="Z1692" s="67"/>
      <c r="AA1692" s="68"/>
      <c r="AB1692" s="67"/>
      <c r="AC1692" s="68"/>
    </row>
    <row r="1693" spans="19:29">
      <c r="S1693" s="385"/>
      <c r="T1693" s="65"/>
      <c r="U1693" s="66"/>
      <c r="V1693" s="65"/>
      <c r="W1693" s="66"/>
      <c r="X1693" s="67"/>
      <c r="Y1693" s="66"/>
      <c r="Z1693" s="67"/>
      <c r="AA1693" s="68"/>
      <c r="AB1693" s="67"/>
      <c r="AC1693" s="68"/>
    </row>
    <row r="1694" spans="19:29">
      <c r="S1694" s="385"/>
      <c r="T1694" s="65"/>
      <c r="U1694" s="66"/>
      <c r="V1694" s="65"/>
      <c r="W1694" s="66"/>
      <c r="X1694" s="67"/>
      <c r="Y1694" s="66"/>
      <c r="Z1694" s="67"/>
      <c r="AA1694" s="68"/>
      <c r="AB1694" s="67"/>
      <c r="AC1694" s="68"/>
    </row>
    <row r="1695" spans="19:29">
      <c r="S1695" s="385"/>
      <c r="T1695" s="65"/>
      <c r="U1695" s="66"/>
      <c r="V1695" s="65"/>
      <c r="W1695" s="66"/>
      <c r="X1695" s="67"/>
      <c r="Y1695" s="66"/>
      <c r="Z1695" s="67"/>
      <c r="AA1695" s="68"/>
      <c r="AB1695" s="67"/>
      <c r="AC1695" s="68"/>
    </row>
    <row r="1696" spans="19:29">
      <c r="S1696" s="385"/>
      <c r="T1696" s="65"/>
      <c r="U1696" s="66"/>
      <c r="V1696" s="65"/>
      <c r="W1696" s="66"/>
      <c r="X1696" s="67"/>
      <c r="Y1696" s="66"/>
      <c r="Z1696" s="67"/>
      <c r="AA1696" s="68"/>
      <c r="AB1696" s="67"/>
      <c r="AC1696" s="68"/>
    </row>
    <row r="1697" spans="19:29">
      <c r="S1697" s="385"/>
      <c r="T1697" s="65"/>
      <c r="U1697" s="66"/>
      <c r="V1697" s="65"/>
      <c r="W1697" s="66"/>
      <c r="X1697" s="67"/>
      <c r="Y1697" s="66"/>
      <c r="Z1697" s="67"/>
      <c r="AA1697" s="68"/>
      <c r="AB1697" s="67"/>
      <c r="AC1697" s="68"/>
    </row>
    <row r="1698" spans="19:29">
      <c r="S1698" s="385"/>
      <c r="T1698" s="65"/>
      <c r="U1698" s="66"/>
      <c r="V1698" s="65"/>
      <c r="W1698" s="66"/>
      <c r="X1698" s="67"/>
      <c r="Y1698" s="66"/>
      <c r="Z1698" s="67"/>
      <c r="AA1698" s="68"/>
      <c r="AB1698" s="67"/>
      <c r="AC1698" s="68"/>
    </row>
    <row r="1699" spans="19:29">
      <c r="S1699" s="385"/>
      <c r="T1699" s="65"/>
      <c r="U1699" s="66"/>
      <c r="V1699" s="65"/>
      <c r="W1699" s="66"/>
      <c r="X1699" s="67"/>
      <c r="Y1699" s="66"/>
      <c r="Z1699" s="67"/>
      <c r="AA1699" s="68"/>
      <c r="AB1699" s="67"/>
      <c r="AC1699" s="68"/>
    </row>
    <row r="1700" spans="19:29">
      <c r="S1700" s="385"/>
      <c r="T1700" s="65"/>
      <c r="U1700" s="66"/>
      <c r="V1700" s="65"/>
      <c r="W1700" s="66"/>
      <c r="X1700" s="67"/>
      <c r="Y1700" s="66"/>
      <c r="Z1700" s="67"/>
      <c r="AA1700" s="68"/>
      <c r="AB1700" s="67"/>
      <c r="AC1700" s="68"/>
    </row>
    <row r="1701" spans="19:29">
      <c r="S1701" s="385"/>
      <c r="T1701" s="65"/>
      <c r="U1701" s="66"/>
      <c r="V1701" s="65"/>
      <c r="W1701" s="66"/>
      <c r="X1701" s="67"/>
      <c r="Y1701" s="66"/>
      <c r="Z1701" s="67"/>
      <c r="AA1701" s="68"/>
      <c r="AB1701" s="67"/>
      <c r="AC1701" s="68"/>
    </row>
    <row r="1702" spans="19:29">
      <c r="S1702" s="385"/>
      <c r="T1702" s="65"/>
      <c r="U1702" s="66"/>
      <c r="V1702" s="65"/>
      <c r="W1702" s="66"/>
      <c r="X1702" s="67"/>
      <c r="Y1702" s="66"/>
      <c r="Z1702" s="67"/>
      <c r="AA1702" s="68"/>
      <c r="AB1702" s="67"/>
      <c r="AC1702" s="68"/>
    </row>
    <row r="1703" spans="19:29">
      <c r="S1703" s="385"/>
      <c r="T1703" s="65"/>
      <c r="U1703" s="66"/>
      <c r="V1703" s="65"/>
      <c r="W1703" s="66"/>
      <c r="X1703" s="67"/>
      <c r="Y1703" s="66"/>
      <c r="Z1703" s="67"/>
      <c r="AA1703" s="68"/>
      <c r="AB1703" s="67"/>
      <c r="AC1703" s="68"/>
    </row>
    <row r="1704" spans="19:29">
      <c r="S1704" s="385"/>
      <c r="T1704" s="65"/>
      <c r="U1704" s="66"/>
      <c r="V1704" s="65"/>
      <c r="W1704" s="66"/>
      <c r="X1704" s="67"/>
      <c r="Y1704" s="66"/>
      <c r="Z1704" s="67"/>
      <c r="AA1704" s="68"/>
      <c r="AB1704" s="67"/>
      <c r="AC1704" s="68"/>
    </row>
    <row r="1705" spans="19:29">
      <c r="S1705" s="385"/>
      <c r="T1705" s="65"/>
      <c r="U1705" s="66"/>
      <c r="V1705" s="65"/>
      <c r="W1705" s="66"/>
      <c r="X1705" s="67"/>
      <c r="Y1705" s="66"/>
      <c r="Z1705" s="67"/>
      <c r="AA1705" s="68"/>
      <c r="AB1705" s="67"/>
      <c r="AC1705" s="68"/>
    </row>
    <row r="1706" spans="19:29">
      <c r="S1706" s="385"/>
      <c r="T1706" s="65"/>
      <c r="U1706" s="66"/>
      <c r="V1706" s="65"/>
      <c r="W1706" s="66"/>
      <c r="X1706" s="67"/>
      <c r="Y1706" s="66"/>
      <c r="Z1706" s="67"/>
      <c r="AA1706" s="68"/>
      <c r="AB1706" s="67"/>
      <c r="AC1706" s="68"/>
    </row>
    <row r="1707" spans="19:29">
      <c r="S1707" s="385"/>
      <c r="T1707" s="65"/>
      <c r="U1707" s="66"/>
      <c r="V1707" s="65"/>
      <c r="W1707" s="66"/>
      <c r="X1707" s="67"/>
      <c r="Y1707" s="66"/>
      <c r="Z1707" s="67"/>
      <c r="AA1707" s="68"/>
      <c r="AB1707" s="67"/>
      <c r="AC1707" s="68"/>
    </row>
    <row r="1708" spans="19:29">
      <c r="S1708" s="385"/>
      <c r="T1708" s="65"/>
      <c r="U1708" s="66"/>
      <c r="V1708" s="65"/>
      <c r="W1708" s="66"/>
      <c r="X1708" s="67"/>
      <c r="Y1708" s="66"/>
      <c r="Z1708" s="67"/>
      <c r="AB1708" s="67"/>
    </row>
    <row r="1709" spans="19:29">
      <c r="S1709" s="385"/>
      <c r="T1709" s="65"/>
      <c r="U1709" s="66"/>
      <c r="V1709" s="65"/>
      <c r="W1709" s="66"/>
      <c r="X1709" s="67"/>
      <c r="Y1709" s="66"/>
      <c r="Z1709" s="67"/>
      <c r="AA1709" s="68"/>
      <c r="AB1709" s="67"/>
      <c r="AC1709" s="68"/>
    </row>
    <row r="1710" spans="19:29">
      <c r="S1710" s="385"/>
      <c r="T1710" s="65"/>
      <c r="U1710" s="66"/>
      <c r="V1710" s="65"/>
      <c r="W1710" s="66"/>
      <c r="X1710" s="67"/>
      <c r="Y1710" s="66"/>
      <c r="Z1710" s="67"/>
      <c r="AA1710" s="68"/>
      <c r="AB1710" s="67"/>
      <c r="AC1710" s="68"/>
    </row>
    <row r="1711" spans="19:29">
      <c r="S1711" s="385"/>
      <c r="T1711" s="65"/>
      <c r="U1711" s="66"/>
      <c r="V1711" s="65"/>
      <c r="W1711" s="66"/>
      <c r="X1711" s="67"/>
      <c r="Y1711" s="66"/>
      <c r="Z1711" s="67"/>
      <c r="AA1711" s="68"/>
      <c r="AB1711" s="67"/>
      <c r="AC1711" s="68"/>
    </row>
    <row r="1712" spans="19:29">
      <c r="S1712" s="385"/>
      <c r="T1712" s="65"/>
      <c r="U1712" s="66"/>
      <c r="V1712" s="65"/>
      <c r="W1712" s="66"/>
      <c r="X1712" s="67"/>
      <c r="Y1712" s="66"/>
      <c r="Z1712" s="67"/>
      <c r="AA1712" s="68"/>
      <c r="AB1712" s="67"/>
      <c r="AC1712" s="68"/>
    </row>
    <row r="1713" spans="19:29">
      <c r="S1713" s="385"/>
      <c r="T1713" s="65"/>
      <c r="U1713" s="66"/>
      <c r="V1713" s="65"/>
      <c r="W1713" s="66"/>
      <c r="X1713" s="67"/>
      <c r="Y1713" s="66"/>
      <c r="Z1713" s="67"/>
      <c r="AA1713" s="68"/>
      <c r="AB1713" s="67"/>
      <c r="AC1713" s="68"/>
    </row>
    <row r="1714" spans="19:29">
      <c r="S1714" s="385"/>
      <c r="T1714" s="65"/>
      <c r="U1714" s="66"/>
      <c r="V1714" s="65"/>
      <c r="W1714" s="66"/>
      <c r="X1714" s="67"/>
      <c r="Y1714" s="66"/>
      <c r="Z1714" s="67"/>
      <c r="AA1714" s="68"/>
      <c r="AB1714" s="67"/>
      <c r="AC1714" s="68"/>
    </row>
    <row r="1715" spans="19:29">
      <c r="S1715" s="385"/>
      <c r="T1715" s="65"/>
      <c r="U1715" s="66"/>
      <c r="V1715" s="65"/>
      <c r="W1715" s="66"/>
      <c r="X1715" s="67"/>
      <c r="Y1715" s="66"/>
      <c r="Z1715" s="67"/>
      <c r="AA1715" s="68"/>
      <c r="AB1715" s="67"/>
      <c r="AC1715" s="68"/>
    </row>
    <row r="1716" spans="19:29">
      <c r="S1716" s="385"/>
      <c r="T1716" s="65"/>
      <c r="U1716" s="66"/>
      <c r="V1716" s="65"/>
      <c r="W1716" s="66"/>
      <c r="X1716" s="67"/>
      <c r="Y1716" s="66"/>
      <c r="Z1716" s="67"/>
      <c r="AA1716" s="68"/>
      <c r="AB1716" s="67"/>
      <c r="AC1716" s="68"/>
    </row>
    <row r="1717" spans="19:29">
      <c r="S1717" s="385"/>
      <c r="T1717" s="65"/>
      <c r="U1717" s="66"/>
      <c r="V1717" s="65"/>
      <c r="W1717" s="66"/>
      <c r="X1717" s="67"/>
      <c r="Y1717" s="66"/>
      <c r="Z1717" s="67"/>
      <c r="AA1717" s="68"/>
      <c r="AB1717" s="67"/>
      <c r="AC1717" s="68"/>
    </row>
    <row r="1718" spans="19:29">
      <c r="S1718" s="385"/>
      <c r="T1718" s="65"/>
      <c r="U1718" s="66"/>
      <c r="V1718" s="65"/>
      <c r="W1718" s="66"/>
      <c r="X1718" s="67"/>
      <c r="Y1718" s="66"/>
      <c r="Z1718" s="67"/>
      <c r="AA1718" s="68"/>
      <c r="AB1718" s="67"/>
      <c r="AC1718" s="68"/>
    </row>
    <row r="1719" spans="19:29">
      <c r="S1719" s="385"/>
      <c r="T1719" s="65"/>
      <c r="U1719" s="66"/>
      <c r="V1719" s="65"/>
      <c r="W1719" s="66"/>
      <c r="X1719" s="67"/>
      <c r="Y1719" s="66"/>
      <c r="Z1719" s="67"/>
      <c r="AA1719" s="68"/>
      <c r="AB1719" s="67"/>
      <c r="AC1719" s="68"/>
    </row>
    <row r="1720" spans="19:29">
      <c r="S1720" s="385"/>
      <c r="T1720" s="65"/>
      <c r="U1720" s="66"/>
      <c r="V1720" s="65"/>
      <c r="W1720" s="66"/>
      <c r="X1720" s="67"/>
      <c r="Y1720" s="66"/>
      <c r="Z1720" s="67"/>
      <c r="AA1720" s="68"/>
      <c r="AB1720" s="67"/>
      <c r="AC1720" s="68"/>
    </row>
    <row r="1721" spans="19:29">
      <c r="S1721" s="385"/>
      <c r="T1721" s="65"/>
      <c r="U1721" s="66"/>
      <c r="V1721" s="65"/>
      <c r="W1721" s="66"/>
      <c r="X1721" s="67"/>
      <c r="Y1721" s="66"/>
      <c r="Z1721" s="67"/>
      <c r="AA1721" s="68"/>
      <c r="AB1721" s="67"/>
      <c r="AC1721" s="68"/>
    </row>
    <row r="1722" spans="19:29">
      <c r="S1722" s="385"/>
      <c r="T1722" s="65"/>
      <c r="U1722" s="66"/>
      <c r="V1722" s="65"/>
      <c r="W1722" s="66"/>
      <c r="X1722" s="67"/>
      <c r="Y1722" s="66"/>
      <c r="Z1722" s="67"/>
      <c r="AA1722" s="68"/>
      <c r="AB1722" s="67"/>
      <c r="AC1722" s="68"/>
    </row>
    <row r="1723" spans="19:29">
      <c r="S1723" s="385"/>
      <c r="T1723" s="65"/>
      <c r="U1723" s="66"/>
      <c r="V1723" s="65"/>
      <c r="W1723" s="66"/>
      <c r="X1723" s="67"/>
      <c r="Y1723" s="66"/>
      <c r="Z1723" s="67"/>
      <c r="AA1723" s="68"/>
      <c r="AB1723" s="67"/>
      <c r="AC1723" s="68"/>
    </row>
    <row r="1724" spans="19:29">
      <c r="S1724" s="385"/>
      <c r="T1724" s="65"/>
      <c r="U1724" s="66"/>
      <c r="V1724" s="65"/>
      <c r="W1724" s="66"/>
      <c r="X1724" s="67"/>
      <c r="Y1724" s="66"/>
      <c r="Z1724" s="67"/>
      <c r="AA1724" s="68"/>
      <c r="AB1724" s="67"/>
      <c r="AC1724" s="68"/>
    </row>
    <row r="1725" spans="19:29">
      <c r="S1725" s="385"/>
      <c r="T1725" s="65"/>
      <c r="U1725" s="66"/>
      <c r="V1725" s="65"/>
      <c r="W1725" s="66"/>
      <c r="X1725" s="67"/>
      <c r="Y1725" s="66"/>
      <c r="Z1725" s="67"/>
      <c r="AB1725" s="67"/>
    </row>
    <row r="1726" spans="19:29">
      <c r="S1726" s="385"/>
      <c r="T1726" s="65"/>
      <c r="U1726" s="66"/>
      <c r="V1726" s="65"/>
      <c r="W1726" s="66"/>
      <c r="X1726" s="67"/>
      <c r="Y1726" s="66"/>
      <c r="Z1726" s="67"/>
      <c r="AA1726" s="68"/>
      <c r="AB1726" s="67"/>
      <c r="AC1726" s="68"/>
    </row>
    <row r="1727" spans="19:29">
      <c r="S1727" s="385"/>
      <c r="T1727" s="65"/>
      <c r="U1727" s="66"/>
      <c r="V1727" s="65"/>
      <c r="W1727" s="66"/>
      <c r="X1727" s="67"/>
      <c r="Y1727" s="66"/>
      <c r="Z1727" s="67"/>
      <c r="AA1727" s="68"/>
      <c r="AB1727" s="67"/>
      <c r="AC1727" s="68"/>
    </row>
    <row r="1728" spans="19:29">
      <c r="S1728" s="385"/>
      <c r="T1728" s="65"/>
      <c r="U1728" s="66"/>
      <c r="V1728" s="65"/>
      <c r="W1728" s="66"/>
      <c r="X1728" s="67"/>
      <c r="Y1728" s="66"/>
      <c r="Z1728" s="67"/>
      <c r="AA1728" s="68"/>
      <c r="AB1728" s="67"/>
      <c r="AC1728" s="68"/>
    </row>
    <row r="1729" spans="19:29">
      <c r="S1729" s="385"/>
      <c r="T1729" s="65"/>
      <c r="U1729" s="66"/>
      <c r="V1729" s="65"/>
      <c r="W1729" s="66"/>
      <c r="X1729" s="67"/>
      <c r="Y1729" s="66"/>
      <c r="Z1729" s="67"/>
      <c r="AA1729" s="68"/>
      <c r="AB1729" s="67"/>
      <c r="AC1729" s="68"/>
    </row>
    <row r="1730" spans="19:29">
      <c r="S1730" s="385"/>
      <c r="T1730" s="65"/>
      <c r="U1730" s="66"/>
      <c r="V1730" s="65"/>
      <c r="W1730" s="66"/>
      <c r="X1730" s="67"/>
      <c r="Y1730" s="66"/>
      <c r="Z1730" s="67"/>
      <c r="AA1730" s="68"/>
      <c r="AB1730" s="67"/>
      <c r="AC1730" s="68"/>
    </row>
    <row r="1731" spans="19:29">
      <c r="S1731" s="385"/>
      <c r="T1731" s="65"/>
      <c r="U1731" s="66"/>
      <c r="V1731" s="65"/>
      <c r="W1731" s="66"/>
      <c r="X1731" s="67"/>
      <c r="Y1731" s="66"/>
      <c r="Z1731" s="67"/>
      <c r="AA1731" s="68"/>
      <c r="AB1731" s="67"/>
      <c r="AC1731" s="68"/>
    </row>
    <row r="1732" spans="19:29">
      <c r="S1732" s="385"/>
      <c r="T1732" s="65"/>
      <c r="U1732" s="66"/>
      <c r="V1732" s="65"/>
      <c r="W1732" s="66"/>
      <c r="X1732" s="67"/>
      <c r="Y1732" s="66"/>
      <c r="Z1732" s="67"/>
      <c r="AA1732" s="68"/>
      <c r="AB1732" s="67"/>
      <c r="AC1732" s="68"/>
    </row>
    <row r="1733" spans="19:29">
      <c r="S1733" s="385"/>
      <c r="T1733" s="65"/>
      <c r="U1733" s="66"/>
      <c r="V1733" s="65"/>
      <c r="W1733" s="66"/>
      <c r="X1733" s="67"/>
      <c r="Y1733" s="66"/>
      <c r="Z1733" s="67"/>
      <c r="AA1733" s="68"/>
      <c r="AB1733" s="67"/>
      <c r="AC1733" s="68"/>
    </row>
    <row r="1734" spans="19:29">
      <c r="S1734" s="385"/>
      <c r="T1734" s="65"/>
      <c r="U1734" s="66"/>
      <c r="V1734" s="65"/>
      <c r="W1734" s="66"/>
      <c r="X1734" s="67"/>
      <c r="Y1734" s="66"/>
      <c r="Z1734" s="67"/>
      <c r="AA1734" s="68"/>
      <c r="AB1734" s="67"/>
      <c r="AC1734" s="68"/>
    </row>
    <row r="1735" spans="19:29">
      <c r="S1735" s="385"/>
      <c r="T1735" s="65"/>
      <c r="U1735" s="66"/>
      <c r="V1735" s="65"/>
      <c r="W1735" s="66"/>
      <c r="X1735" s="67"/>
      <c r="Y1735" s="66"/>
      <c r="Z1735" s="67"/>
      <c r="AA1735" s="68"/>
      <c r="AB1735" s="67"/>
      <c r="AC1735" s="68"/>
    </row>
    <row r="1736" spans="19:29">
      <c r="S1736" s="385"/>
      <c r="T1736" s="65"/>
      <c r="U1736" s="66"/>
      <c r="V1736" s="65"/>
      <c r="W1736" s="66"/>
      <c r="X1736" s="67"/>
      <c r="Y1736" s="66"/>
      <c r="Z1736" s="67"/>
      <c r="AA1736" s="68"/>
      <c r="AB1736" s="67"/>
      <c r="AC1736" s="68"/>
    </row>
    <row r="1737" spans="19:29">
      <c r="S1737" s="385"/>
      <c r="T1737" s="65"/>
      <c r="U1737" s="66"/>
      <c r="V1737" s="65"/>
      <c r="W1737" s="66"/>
      <c r="X1737" s="67"/>
      <c r="Y1737" s="66"/>
      <c r="Z1737" s="67"/>
      <c r="AA1737" s="68"/>
      <c r="AB1737" s="67"/>
      <c r="AC1737" s="68"/>
    </row>
    <row r="1738" spans="19:29">
      <c r="S1738" s="385"/>
      <c r="T1738" s="65"/>
      <c r="U1738" s="66"/>
      <c r="V1738" s="65"/>
      <c r="W1738" s="66"/>
      <c r="X1738" s="67"/>
      <c r="Y1738" s="66"/>
      <c r="Z1738" s="67"/>
      <c r="AA1738" s="68"/>
      <c r="AB1738" s="67"/>
      <c r="AC1738" s="68"/>
    </row>
    <row r="1739" spans="19:29">
      <c r="S1739" s="385"/>
      <c r="T1739" s="65"/>
      <c r="U1739" s="66"/>
      <c r="V1739" s="65"/>
      <c r="W1739" s="66"/>
      <c r="X1739" s="67"/>
      <c r="Y1739" s="66"/>
      <c r="Z1739" s="67"/>
      <c r="AA1739" s="68"/>
      <c r="AB1739" s="67"/>
      <c r="AC1739" s="68"/>
    </row>
    <row r="1740" spans="19:29">
      <c r="S1740" s="385"/>
      <c r="T1740" s="65"/>
      <c r="U1740" s="66"/>
      <c r="V1740" s="65"/>
      <c r="W1740" s="66"/>
      <c r="X1740" s="67"/>
      <c r="Y1740" s="66"/>
      <c r="Z1740" s="67"/>
      <c r="AA1740" s="68"/>
      <c r="AB1740" s="67"/>
      <c r="AC1740" s="68"/>
    </row>
    <row r="1741" spans="19:29">
      <c r="S1741" s="385"/>
      <c r="T1741" s="65"/>
      <c r="U1741" s="66"/>
      <c r="V1741" s="65"/>
      <c r="W1741" s="66"/>
      <c r="X1741" s="67"/>
      <c r="Y1741" s="66"/>
      <c r="Z1741" s="67"/>
      <c r="AA1741" s="68"/>
      <c r="AB1741" s="67"/>
      <c r="AC1741" s="68"/>
    </row>
    <row r="1742" spans="19:29">
      <c r="S1742" s="385"/>
      <c r="T1742" s="65"/>
      <c r="U1742" s="66"/>
      <c r="V1742" s="65"/>
      <c r="W1742" s="66"/>
      <c r="X1742" s="67"/>
      <c r="Y1742" s="66"/>
      <c r="Z1742" s="67"/>
      <c r="AB1742" s="67"/>
    </row>
    <row r="1743" spans="19:29">
      <c r="S1743" s="385"/>
      <c r="T1743" s="65"/>
      <c r="U1743" s="66"/>
      <c r="V1743" s="65"/>
      <c r="W1743" s="66"/>
      <c r="X1743" s="67"/>
      <c r="Y1743" s="66"/>
      <c r="Z1743" s="67"/>
      <c r="AA1743" s="68"/>
      <c r="AB1743" s="67"/>
      <c r="AC1743" s="68"/>
    </row>
    <row r="1744" spans="19:29">
      <c r="S1744" s="385"/>
      <c r="T1744" s="65"/>
      <c r="U1744" s="66"/>
      <c r="V1744" s="65"/>
      <c r="W1744" s="66"/>
      <c r="X1744" s="67"/>
      <c r="Y1744" s="66"/>
      <c r="Z1744" s="67"/>
      <c r="AA1744" s="68"/>
      <c r="AB1744" s="67"/>
      <c r="AC1744" s="68"/>
    </row>
    <row r="1745" spans="19:29">
      <c r="S1745" s="385"/>
      <c r="T1745" s="65"/>
      <c r="U1745" s="66"/>
      <c r="V1745" s="65"/>
      <c r="W1745" s="66"/>
      <c r="X1745" s="67"/>
      <c r="Y1745" s="66"/>
      <c r="Z1745" s="67"/>
      <c r="AA1745" s="68"/>
      <c r="AB1745" s="67"/>
      <c r="AC1745" s="68"/>
    </row>
    <row r="1746" spans="19:29">
      <c r="S1746" s="385"/>
      <c r="T1746" s="65"/>
      <c r="U1746" s="66"/>
      <c r="V1746" s="65"/>
      <c r="W1746" s="66"/>
      <c r="X1746" s="67"/>
      <c r="Y1746" s="66"/>
      <c r="Z1746" s="67"/>
      <c r="AA1746" s="68"/>
      <c r="AB1746" s="67"/>
      <c r="AC1746" s="68"/>
    </row>
    <row r="1747" spans="19:29">
      <c r="S1747" s="385"/>
      <c r="T1747" s="65"/>
      <c r="U1747" s="66"/>
      <c r="V1747" s="65"/>
      <c r="W1747" s="66"/>
      <c r="X1747" s="67"/>
      <c r="Y1747" s="66"/>
      <c r="Z1747" s="67"/>
      <c r="AA1747" s="68"/>
      <c r="AB1747" s="67"/>
      <c r="AC1747" s="68"/>
    </row>
    <row r="1748" spans="19:29">
      <c r="S1748" s="385"/>
      <c r="T1748" s="65"/>
      <c r="U1748" s="66"/>
      <c r="V1748" s="65"/>
      <c r="W1748" s="66"/>
      <c r="X1748" s="67"/>
      <c r="Y1748" s="66"/>
      <c r="Z1748" s="67"/>
      <c r="AA1748" s="68"/>
      <c r="AB1748" s="67"/>
      <c r="AC1748" s="68"/>
    </row>
    <row r="1749" spans="19:29">
      <c r="S1749" s="385"/>
      <c r="T1749" s="65"/>
      <c r="U1749" s="66"/>
      <c r="V1749" s="65"/>
      <c r="W1749" s="66"/>
      <c r="X1749" s="67"/>
      <c r="Y1749" s="66"/>
      <c r="Z1749" s="67"/>
      <c r="AA1749" s="68"/>
      <c r="AB1749" s="67"/>
      <c r="AC1749" s="68"/>
    </row>
    <row r="1750" spans="19:29">
      <c r="S1750" s="385"/>
      <c r="T1750" s="65"/>
      <c r="U1750" s="66"/>
      <c r="V1750" s="65"/>
      <c r="W1750" s="66"/>
      <c r="X1750" s="67"/>
      <c r="Y1750" s="66"/>
      <c r="Z1750" s="67"/>
      <c r="AA1750" s="68"/>
      <c r="AB1750" s="67"/>
      <c r="AC1750" s="68"/>
    </row>
    <row r="1751" spans="19:29">
      <c r="S1751" s="385"/>
      <c r="T1751" s="65"/>
      <c r="U1751" s="66"/>
      <c r="V1751" s="65"/>
      <c r="W1751" s="66"/>
      <c r="X1751" s="67"/>
      <c r="Y1751" s="66"/>
      <c r="Z1751" s="67"/>
      <c r="AA1751" s="68"/>
      <c r="AB1751" s="67"/>
      <c r="AC1751" s="68"/>
    </row>
    <row r="1752" spans="19:29">
      <c r="S1752" s="385"/>
      <c r="T1752" s="65"/>
      <c r="U1752" s="66"/>
      <c r="V1752" s="65"/>
      <c r="W1752" s="66"/>
      <c r="X1752" s="67"/>
      <c r="Y1752" s="66"/>
      <c r="Z1752" s="67"/>
      <c r="AA1752" s="68"/>
      <c r="AB1752" s="67"/>
      <c r="AC1752" s="68"/>
    </row>
    <row r="1753" spans="19:29">
      <c r="S1753" s="385"/>
      <c r="T1753" s="65"/>
      <c r="U1753" s="66"/>
      <c r="V1753" s="65"/>
      <c r="W1753" s="66"/>
      <c r="X1753" s="67"/>
      <c r="Y1753" s="66"/>
      <c r="Z1753" s="67"/>
      <c r="AA1753" s="68"/>
      <c r="AB1753" s="67"/>
      <c r="AC1753" s="68"/>
    </row>
    <row r="1754" spans="19:29">
      <c r="S1754" s="385"/>
      <c r="T1754" s="65"/>
      <c r="U1754" s="66"/>
      <c r="V1754" s="65"/>
      <c r="W1754" s="66"/>
      <c r="X1754" s="67"/>
      <c r="Y1754" s="66"/>
      <c r="Z1754" s="67"/>
      <c r="AA1754" s="68"/>
      <c r="AB1754" s="67"/>
      <c r="AC1754" s="68"/>
    </row>
    <row r="1755" spans="19:29">
      <c r="S1755" s="385"/>
      <c r="T1755" s="65"/>
      <c r="U1755" s="66"/>
      <c r="V1755" s="65"/>
      <c r="W1755" s="66"/>
      <c r="X1755" s="67"/>
      <c r="Y1755" s="66"/>
      <c r="Z1755" s="67"/>
      <c r="AA1755" s="68"/>
      <c r="AB1755" s="67"/>
      <c r="AC1755" s="68"/>
    </row>
    <row r="1756" spans="19:29">
      <c r="S1756" s="385"/>
      <c r="T1756" s="65"/>
      <c r="U1756" s="66"/>
      <c r="V1756" s="65"/>
      <c r="W1756" s="66"/>
      <c r="X1756" s="67"/>
      <c r="Y1756" s="66"/>
      <c r="Z1756" s="67"/>
      <c r="AA1756" s="68"/>
      <c r="AB1756" s="67"/>
      <c r="AC1756" s="68"/>
    </row>
    <row r="1757" spans="19:29">
      <c r="S1757" s="385"/>
      <c r="T1757" s="65"/>
      <c r="U1757" s="66"/>
      <c r="V1757" s="65"/>
      <c r="W1757" s="66"/>
      <c r="X1757" s="67"/>
      <c r="Y1757" s="66"/>
      <c r="Z1757" s="67"/>
      <c r="AA1757" s="68"/>
      <c r="AB1757" s="67"/>
      <c r="AC1757" s="68"/>
    </row>
    <row r="1758" spans="19:29">
      <c r="S1758" s="385"/>
      <c r="T1758" s="65"/>
      <c r="U1758" s="66"/>
      <c r="V1758" s="65"/>
      <c r="W1758" s="66"/>
      <c r="X1758" s="67"/>
      <c r="Y1758" s="66"/>
      <c r="Z1758" s="67"/>
      <c r="AA1758" s="68"/>
      <c r="AB1758" s="67"/>
      <c r="AC1758" s="68"/>
    </row>
    <row r="1759" spans="19:29">
      <c r="S1759" s="385"/>
      <c r="T1759" s="65"/>
      <c r="U1759" s="66"/>
      <c r="V1759" s="65"/>
      <c r="W1759" s="66"/>
      <c r="X1759" s="67"/>
      <c r="Y1759" s="66"/>
      <c r="Z1759" s="67"/>
      <c r="AB1759" s="67"/>
    </row>
    <row r="1760" spans="19:29">
      <c r="S1760" s="385"/>
      <c r="T1760" s="65"/>
      <c r="U1760" s="66"/>
      <c r="V1760" s="65"/>
      <c r="W1760" s="66"/>
      <c r="X1760" s="67"/>
      <c r="Y1760" s="66"/>
      <c r="Z1760" s="67"/>
      <c r="AA1760" s="68"/>
      <c r="AB1760" s="67"/>
      <c r="AC1760" s="68"/>
    </row>
    <row r="1761" spans="19:29">
      <c r="S1761" s="385"/>
      <c r="T1761" s="65"/>
      <c r="U1761" s="66"/>
      <c r="V1761" s="65"/>
      <c r="W1761" s="66"/>
      <c r="X1761" s="67"/>
      <c r="Y1761" s="66"/>
      <c r="Z1761" s="67"/>
      <c r="AA1761" s="68"/>
      <c r="AB1761" s="67"/>
      <c r="AC1761" s="68"/>
    </row>
    <row r="1762" spans="19:29">
      <c r="S1762" s="385"/>
      <c r="T1762" s="65"/>
      <c r="U1762" s="66"/>
      <c r="V1762" s="65"/>
      <c r="W1762" s="66"/>
      <c r="X1762" s="67"/>
      <c r="Y1762" s="66"/>
      <c r="Z1762" s="67"/>
      <c r="AA1762" s="68"/>
      <c r="AB1762" s="67"/>
      <c r="AC1762" s="68"/>
    </row>
    <row r="1763" spans="19:29">
      <c r="S1763" s="385"/>
      <c r="T1763" s="65"/>
      <c r="U1763" s="66"/>
      <c r="V1763" s="65"/>
      <c r="W1763" s="66"/>
      <c r="X1763" s="67"/>
      <c r="Y1763" s="66"/>
      <c r="Z1763" s="67"/>
      <c r="AA1763" s="68"/>
      <c r="AB1763" s="67"/>
      <c r="AC1763" s="68"/>
    </row>
    <row r="1764" spans="19:29">
      <c r="S1764" s="385"/>
      <c r="T1764" s="65"/>
      <c r="U1764" s="66"/>
      <c r="V1764" s="65"/>
      <c r="W1764" s="66"/>
      <c r="X1764" s="67"/>
      <c r="Y1764" s="66"/>
      <c r="Z1764" s="67"/>
      <c r="AA1764" s="68"/>
      <c r="AB1764" s="67"/>
      <c r="AC1764" s="68"/>
    </row>
    <row r="1765" spans="19:29">
      <c r="S1765" s="385"/>
      <c r="T1765" s="65"/>
      <c r="U1765" s="66"/>
      <c r="V1765" s="65"/>
      <c r="W1765" s="66"/>
      <c r="X1765" s="67"/>
      <c r="Y1765" s="66"/>
      <c r="Z1765" s="67"/>
      <c r="AA1765" s="68"/>
      <c r="AB1765" s="67"/>
      <c r="AC1765" s="68"/>
    </row>
    <row r="1766" spans="19:29">
      <c r="S1766" s="385"/>
      <c r="T1766" s="65"/>
      <c r="U1766" s="66"/>
      <c r="V1766" s="65"/>
      <c r="W1766" s="66"/>
      <c r="X1766" s="67"/>
      <c r="Y1766" s="66"/>
      <c r="Z1766" s="67"/>
      <c r="AA1766" s="68"/>
      <c r="AB1766" s="67"/>
      <c r="AC1766" s="68"/>
    </row>
    <row r="1767" spans="19:29">
      <c r="S1767" s="385"/>
      <c r="T1767" s="65"/>
      <c r="U1767" s="66"/>
      <c r="V1767" s="65"/>
      <c r="W1767" s="66"/>
      <c r="X1767" s="67"/>
      <c r="Y1767" s="66"/>
      <c r="Z1767" s="67"/>
      <c r="AA1767" s="68"/>
      <c r="AB1767" s="67"/>
      <c r="AC1767" s="68"/>
    </row>
    <row r="1768" spans="19:29">
      <c r="S1768" s="385"/>
      <c r="T1768" s="65"/>
      <c r="U1768" s="66"/>
      <c r="V1768" s="65"/>
      <c r="W1768" s="66"/>
      <c r="X1768" s="67"/>
      <c r="Y1768" s="66"/>
      <c r="Z1768" s="67"/>
      <c r="AA1768" s="68"/>
      <c r="AB1768" s="67"/>
      <c r="AC1768" s="68"/>
    </row>
    <row r="1769" spans="19:29">
      <c r="S1769" s="385"/>
      <c r="T1769" s="65"/>
      <c r="U1769" s="66"/>
      <c r="V1769" s="65"/>
      <c r="W1769" s="66"/>
      <c r="X1769" s="67"/>
      <c r="Y1769" s="66"/>
      <c r="Z1769" s="67"/>
      <c r="AA1769" s="68"/>
      <c r="AB1769" s="67"/>
      <c r="AC1769" s="68"/>
    </row>
    <row r="1770" spans="19:29">
      <c r="S1770" s="385"/>
      <c r="T1770" s="65"/>
      <c r="U1770" s="66"/>
      <c r="V1770" s="65"/>
      <c r="W1770" s="66"/>
      <c r="X1770" s="67"/>
      <c r="Y1770" s="66"/>
      <c r="Z1770" s="67"/>
      <c r="AA1770" s="68"/>
      <c r="AB1770" s="67"/>
      <c r="AC1770" s="68"/>
    </row>
    <row r="1771" spans="19:29">
      <c r="S1771" s="385"/>
      <c r="T1771" s="65"/>
      <c r="U1771" s="66"/>
      <c r="V1771" s="65"/>
      <c r="W1771" s="66"/>
      <c r="X1771" s="67"/>
      <c r="Y1771" s="66"/>
      <c r="Z1771" s="67"/>
      <c r="AA1771" s="68"/>
      <c r="AB1771" s="67"/>
      <c r="AC1771" s="68"/>
    </row>
    <row r="1772" spans="19:29">
      <c r="S1772" s="385"/>
      <c r="T1772" s="65"/>
      <c r="U1772" s="66"/>
      <c r="V1772" s="65"/>
      <c r="W1772" s="66"/>
      <c r="X1772" s="67"/>
      <c r="Y1772" s="66"/>
      <c r="Z1772" s="67"/>
      <c r="AA1772" s="68"/>
      <c r="AB1772" s="67"/>
      <c r="AC1772" s="68"/>
    </row>
    <row r="1773" spans="19:29">
      <c r="S1773" s="385"/>
      <c r="T1773" s="65"/>
      <c r="U1773" s="66"/>
      <c r="V1773" s="65"/>
      <c r="W1773" s="66"/>
      <c r="X1773" s="67"/>
      <c r="Y1773" s="66"/>
      <c r="Z1773" s="67"/>
      <c r="AA1773" s="68"/>
      <c r="AB1773" s="67"/>
      <c r="AC1773" s="68"/>
    </row>
    <row r="1774" spans="19:29">
      <c r="S1774" s="385"/>
      <c r="T1774" s="65"/>
      <c r="U1774" s="66"/>
      <c r="V1774" s="65"/>
      <c r="W1774" s="66"/>
      <c r="X1774" s="67"/>
      <c r="Y1774" s="66"/>
      <c r="Z1774" s="67"/>
      <c r="AA1774" s="68"/>
      <c r="AB1774" s="67"/>
      <c r="AC1774" s="68"/>
    </row>
    <row r="1775" spans="19:29">
      <c r="S1775" s="385"/>
      <c r="T1775" s="65"/>
      <c r="U1775" s="66"/>
      <c r="V1775" s="65"/>
      <c r="W1775" s="66"/>
      <c r="X1775" s="67"/>
      <c r="Y1775" s="66"/>
      <c r="Z1775" s="67"/>
      <c r="AA1775" s="68"/>
      <c r="AB1775" s="67"/>
      <c r="AC1775" s="68"/>
    </row>
    <row r="1776" spans="19:29">
      <c r="S1776" s="385"/>
      <c r="T1776" s="65"/>
      <c r="U1776" s="66"/>
      <c r="V1776" s="65"/>
      <c r="W1776" s="66"/>
      <c r="X1776" s="67"/>
      <c r="Y1776" s="66"/>
      <c r="Z1776" s="67"/>
      <c r="AB1776" s="67"/>
    </row>
    <row r="1777" spans="19:29">
      <c r="S1777" s="385"/>
      <c r="T1777" s="65"/>
      <c r="U1777" s="66"/>
      <c r="V1777" s="65"/>
      <c r="W1777" s="66"/>
      <c r="X1777" s="67"/>
      <c r="Y1777" s="66"/>
      <c r="Z1777" s="67"/>
      <c r="AA1777" s="68"/>
      <c r="AB1777" s="67"/>
      <c r="AC1777" s="68"/>
    </row>
    <row r="1778" spans="19:29">
      <c r="S1778" s="385"/>
      <c r="T1778" s="65"/>
      <c r="U1778" s="66"/>
      <c r="V1778" s="65"/>
      <c r="W1778" s="66"/>
      <c r="X1778" s="67"/>
      <c r="Y1778" s="66"/>
      <c r="Z1778" s="67"/>
      <c r="AA1778" s="68"/>
      <c r="AB1778" s="67"/>
      <c r="AC1778" s="68"/>
    </row>
    <row r="1779" spans="19:29">
      <c r="S1779" s="385"/>
      <c r="T1779" s="65"/>
      <c r="U1779" s="66"/>
      <c r="V1779" s="65"/>
      <c r="W1779" s="66"/>
      <c r="X1779" s="67"/>
      <c r="Y1779" s="66"/>
      <c r="Z1779" s="67"/>
      <c r="AA1779" s="68"/>
      <c r="AB1779" s="67"/>
      <c r="AC1779" s="68"/>
    </row>
    <row r="1780" spans="19:29">
      <c r="S1780" s="385"/>
      <c r="T1780" s="65"/>
      <c r="U1780" s="66"/>
      <c r="V1780" s="65"/>
      <c r="W1780" s="66"/>
      <c r="X1780" s="67"/>
      <c r="Y1780" s="66"/>
      <c r="Z1780" s="67"/>
      <c r="AA1780" s="68"/>
      <c r="AB1780" s="67"/>
      <c r="AC1780" s="68"/>
    </row>
    <row r="1781" spans="19:29">
      <c r="S1781" s="385"/>
      <c r="T1781" s="65"/>
      <c r="U1781" s="66"/>
      <c r="V1781" s="65"/>
      <c r="W1781" s="66"/>
      <c r="X1781" s="67"/>
      <c r="Y1781" s="66"/>
      <c r="Z1781" s="67"/>
      <c r="AA1781" s="68"/>
      <c r="AB1781" s="67"/>
      <c r="AC1781" s="68"/>
    </row>
    <row r="1782" spans="19:29">
      <c r="S1782" s="385"/>
      <c r="T1782" s="65"/>
      <c r="U1782" s="66"/>
      <c r="V1782" s="65"/>
      <c r="W1782" s="66"/>
      <c r="X1782" s="67"/>
      <c r="Y1782" s="66"/>
      <c r="Z1782" s="67"/>
      <c r="AA1782" s="68"/>
      <c r="AB1782" s="67"/>
      <c r="AC1782" s="68"/>
    </row>
    <row r="1783" spans="19:29">
      <c r="S1783" s="385"/>
      <c r="T1783" s="65"/>
      <c r="U1783" s="66"/>
      <c r="V1783" s="65"/>
      <c r="W1783" s="66"/>
      <c r="X1783" s="67"/>
      <c r="Y1783" s="66"/>
      <c r="Z1783" s="67"/>
      <c r="AA1783" s="68"/>
      <c r="AB1783" s="67"/>
      <c r="AC1783" s="68"/>
    </row>
    <row r="1784" spans="19:29">
      <c r="S1784" s="385"/>
      <c r="T1784" s="65"/>
      <c r="U1784" s="66"/>
      <c r="V1784" s="65"/>
      <c r="W1784" s="66"/>
      <c r="X1784" s="67"/>
      <c r="Y1784" s="66"/>
      <c r="Z1784" s="67"/>
      <c r="AA1784" s="68"/>
      <c r="AB1784" s="67"/>
      <c r="AC1784" s="68"/>
    </row>
    <row r="1785" spans="19:29">
      <c r="S1785" s="385"/>
      <c r="T1785" s="65"/>
      <c r="U1785" s="66"/>
      <c r="V1785" s="65"/>
      <c r="W1785" s="66"/>
      <c r="X1785" s="67"/>
      <c r="Y1785" s="66"/>
      <c r="Z1785" s="67"/>
      <c r="AA1785" s="68"/>
      <c r="AB1785" s="67"/>
      <c r="AC1785" s="68"/>
    </row>
    <row r="1786" spans="19:29">
      <c r="S1786" s="385"/>
      <c r="T1786" s="65"/>
      <c r="U1786" s="66"/>
      <c r="V1786" s="65"/>
      <c r="W1786" s="66"/>
      <c r="X1786" s="67"/>
      <c r="Y1786" s="66"/>
      <c r="Z1786" s="67"/>
      <c r="AA1786" s="68"/>
      <c r="AB1786" s="67"/>
      <c r="AC1786" s="68"/>
    </row>
    <row r="1787" spans="19:29">
      <c r="S1787" s="385"/>
      <c r="T1787" s="65"/>
      <c r="U1787" s="66"/>
      <c r="V1787" s="65"/>
      <c r="W1787" s="66"/>
      <c r="X1787" s="67"/>
      <c r="Y1787" s="66"/>
      <c r="Z1787" s="67"/>
      <c r="AA1787" s="68"/>
      <c r="AB1787" s="67"/>
      <c r="AC1787" s="68"/>
    </row>
    <row r="1788" spans="19:29">
      <c r="S1788" s="385"/>
      <c r="T1788" s="65"/>
      <c r="U1788" s="66"/>
      <c r="V1788" s="65"/>
      <c r="W1788" s="66"/>
      <c r="X1788" s="67"/>
      <c r="Y1788" s="66"/>
      <c r="Z1788" s="67"/>
      <c r="AA1788" s="68"/>
      <c r="AB1788" s="67"/>
      <c r="AC1788" s="68"/>
    </row>
    <row r="1789" spans="19:29">
      <c r="S1789" s="385"/>
      <c r="T1789" s="65"/>
      <c r="U1789" s="66"/>
      <c r="V1789" s="65"/>
      <c r="W1789" s="66"/>
      <c r="X1789" s="67"/>
      <c r="Y1789" s="66"/>
      <c r="Z1789" s="67"/>
      <c r="AA1789" s="68"/>
      <c r="AB1789" s="67"/>
      <c r="AC1789" s="68"/>
    </row>
    <row r="1790" spans="19:29">
      <c r="S1790" s="385"/>
      <c r="T1790" s="65"/>
      <c r="U1790" s="66"/>
      <c r="V1790" s="65"/>
      <c r="W1790" s="66"/>
      <c r="X1790" s="67"/>
      <c r="Y1790" s="66"/>
      <c r="Z1790" s="67"/>
      <c r="AA1790" s="68"/>
      <c r="AB1790" s="67"/>
      <c r="AC1790" s="68"/>
    </row>
    <row r="1791" spans="19:29">
      <c r="S1791" s="385"/>
      <c r="T1791" s="65"/>
      <c r="U1791" s="66"/>
      <c r="V1791" s="65"/>
      <c r="W1791" s="66"/>
      <c r="X1791" s="67"/>
      <c r="Y1791" s="66"/>
      <c r="Z1791" s="67"/>
      <c r="AA1791" s="68"/>
      <c r="AB1791" s="67"/>
      <c r="AC1791" s="68"/>
    </row>
    <row r="1792" spans="19:29">
      <c r="S1792" s="385"/>
      <c r="T1792" s="65"/>
      <c r="U1792" s="66"/>
      <c r="V1792" s="65"/>
      <c r="W1792" s="66"/>
      <c r="X1792" s="67"/>
      <c r="Y1792" s="66"/>
      <c r="Z1792" s="67"/>
      <c r="AA1792" s="68"/>
      <c r="AB1792" s="67"/>
      <c r="AC1792" s="68"/>
    </row>
    <row r="1793" spans="19:29">
      <c r="S1793" s="385"/>
      <c r="T1793" s="65"/>
      <c r="U1793" s="66"/>
      <c r="V1793" s="65"/>
      <c r="W1793" s="66"/>
      <c r="X1793" s="67"/>
      <c r="Y1793" s="66"/>
      <c r="Z1793" s="67"/>
      <c r="AB1793" s="67"/>
    </row>
    <row r="1794" spans="19:29">
      <c r="S1794" s="385"/>
      <c r="T1794" s="65"/>
      <c r="U1794" s="66"/>
      <c r="V1794" s="65"/>
      <c r="W1794" s="66"/>
      <c r="X1794" s="67"/>
      <c r="Y1794" s="66"/>
      <c r="Z1794" s="67"/>
      <c r="AA1794" s="68"/>
      <c r="AB1794" s="67"/>
      <c r="AC1794" s="68"/>
    </row>
    <row r="1795" spans="19:29">
      <c r="S1795" s="385"/>
      <c r="T1795" s="65"/>
      <c r="U1795" s="66"/>
      <c r="V1795" s="65"/>
      <c r="W1795" s="66"/>
      <c r="X1795" s="67"/>
      <c r="Y1795" s="66"/>
      <c r="Z1795" s="67"/>
      <c r="AA1795" s="68"/>
      <c r="AB1795" s="67"/>
      <c r="AC1795" s="68"/>
    </row>
    <row r="1796" spans="19:29">
      <c r="S1796" s="385"/>
      <c r="T1796" s="65"/>
      <c r="U1796" s="66"/>
      <c r="V1796" s="65"/>
      <c r="W1796" s="66"/>
      <c r="X1796" s="67"/>
      <c r="Y1796" s="66"/>
      <c r="Z1796" s="67"/>
      <c r="AA1796" s="68"/>
      <c r="AB1796" s="67"/>
      <c r="AC1796" s="68"/>
    </row>
    <row r="1797" spans="19:29">
      <c r="S1797" s="385"/>
      <c r="T1797" s="65"/>
      <c r="U1797" s="66"/>
      <c r="V1797" s="65"/>
      <c r="W1797" s="66"/>
      <c r="X1797" s="67"/>
      <c r="Y1797" s="66"/>
      <c r="Z1797" s="67"/>
      <c r="AA1797" s="68"/>
      <c r="AB1797" s="67"/>
      <c r="AC1797" s="68"/>
    </row>
    <row r="1798" spans="19:29">
      <c r="S1798" s="385"/>
      <c r="T1798" s="65"/>
      <c r="U1798" s="66"/>
      <c r="V1798" s="65"/>
      <c r="W1798" s="66"/>
      <c r="X1798" s="67"/>
      <c r="Y1798" s="66"/>
      <c r="Z1798" s="67"/>
      <c r="AA1798" s="68"/>
      <c r="AB1798" s="67"/>
      <c r="AC1798" s="68"/>
    </row>
    <row r="1799" spans="19:29">
      <c r="S1799" s="385"/>
      <c r="T1799" s="65"/>
      <c r="U1799" s="66"/>
      <c r="V1799" s="65"/>
      <c r="W1799" s="66"/>
      <c r="X1799" s="67"/>
      <c r="Y1799" s="66"/>
      <c r="Z1799" s="67"/>
      <c r="AA1799" s="68"/>
      <c r="AB1799" s="67"/>
      <c r="AC1799" s="68"/>
    </row>
    <row r="1800" spans="19:29">
      <c r="S1800" s="385"/>
      <c r="T1800" s="65"/>
      <c r="U1800" s="66"/>
      <c r="V1800" s="65"/>
      <c r="W1800" s="66"/>
      <c r="X1800" s="67"/>
      <c r="Y1800" s="66"/>
      <c r="Z1800" s="67"/>
      <c r="AA1800" s="68"/>
      <c r="AB1800" s="67"/>
      <c r="AC1800" s="68"/>
    </row>
    <row r="1801" spans="19:29">
      <c r="S1801" s="385"/>
      <c r="T1801" s="65"/>
      <c r="U1801" s="66"/>
      <c r="V1801" s="65"/>
      <c r="W1801" s="66"/>
      <c r="X1801" s="67"/>
      <c r="Y1801" s="66"/>
      <c r="Z1801" s="67"/>
      <c r="AA1801" s="68"/>
      <c r="AB1801" s="67"/>
      <c r="AC1801" s="68"/>
    </row>
    <row r="1802" spans="19:29">
      <c r="S1802" s="385"/>
      <c r="T1802" s="65"/>
      <c r="U1802" s="66"/>
      <c r="V1802" s="65"/>
      <c r="W1802" s="66"/>
      <c r="X1802" s="67"/>
      <c r="Y1802" s="66"/>
      <c r="Z1802" s="67"/>
      <c r="AA1802" s="68"/>
      <c r="AB1802" s="67"/>
      <c r="AC1802" s="68"/>
    </row>
    <row r="1803" spans="19:29">
      <c r="S1803" s="385"/>
      <c r="T1803" s="65"/>
      <c r="U1803" s="66"/>
      <c r="V1803" s="65"/>
      <c r="W1803" s="66"/>
      <c r="X1803" s="67"/>
      <c r="Y1803" s="66"/>
      <c r="Z1803" s="67"/>
      <c r="AA1803" s="68"/>
      <c r="AB1803" s="67"/>
      <c r="AC1803" s="68"/>
    </row>
    <row r="1804" spans="19:29">
      <c r="S1804" s="385"/>
      <c r="T1804" s="65"/>
      <c r="U1804" s="66"/>
      <c r="V1804" s="65"/>
      <c r="W1804" s="66"/>
      <c r="X1804" s="67"/>
      <c r="Y1804" s="66"/>
      <c r="Z1804" s="67"/>
      <c r="AA1804" s="68"/>
      <c r="AB1804" s="67"/>
      <c r="AC1804" s="68"/>
    </row>
    <row r="1805" spans="19:29">
      <c r="S1805" s="385"/>
      <c r="T1805" s="65"/>
      <c r="U1805" s="66"/>
      <c r="V1805" s="65"/>
      <c r="W1805" s="66"/>
      <c r="X1805" s="67"/>
      <c r="Y1805" s="66"/>
      <c r="Z1805" s="67"/>
      <c r="AA1805" s="68"/>
      <c r="AB1805" s="67"/>
      <c r="AC1805" s="68"/>
    </row>
    <row r="1806" spans="19:29">
      <c r="S1806" s="385"/>
      <c r="T1806" s="65"/>
      <c r="U1806" s="66"/>
      <c r="V1806" s="65"/>
      <c r="W1806" s="66"/>
      <c r="X1806" s="67"/>
      <c r="Y1806" s="66"/>
      <c r="Z1806" s="67"/>
      <c r="AA1806" s="68"/>
      <c r="AB1806" s="67"/>
      <c r="AC1806" s="68"/>
    </row>
    <row r="1807" spans="19:29">
      <c r="S1807" s="385"/>
      <c r="T1807" s="65"/>
      <c r="U1807" s="66"/>
      <c r="V1807" s="65"/>
      <c r="W1807" s="66"/>
      <c r="X1807" s="67"/>
      <c r="Y1807" s="66"/>
      <c r="Z1807" s="67"/>
      <c r="AA1807" s="68"/>
      <c r="AB1807" s="67"/>
      <c r="AC1807" s="68"/>
    </row>
    <row r="1808" spans="19:29">
      <c r="S1808" s="385"/>
      <c r="T1808" s="65"/>
      <c r="U1808" s="66"/>
      <c r="V1808" s="65"/>
      <c r="W1808" s="66"/>
      <c r="X1808" s="67"/>
      <c r="Y1808" s="66"/>
      <c r="Z1808" s="67"/>
      <c r="AA1808" s="68"/>
      <c r="AB1808" s="67"/>
      <c r="AC1808" s="68"/>
    </row>
    <row r="1809" spans="19:29">
      <c r="S1809" s="385"/>
      <c r="T1809" s="65"/>
      <c r="U1809" s="66"/>
      <c r="V1809" s="65"/>
      <c r="W1809" s="66"/>
      <c r="X1809" s="67"/>
      <c r="Y1809" s="66"/>
      <c r="Z1809" s="67"/>
      <c r="AA1809" s="68"/>
      <c r="AB1809" s="67"/>
      <c r="AC1809" s="68"/>
    </row>
    <row r="1810" spans="19:29">
      <c r="S1810" s="385"/>
      <c r="T1810" s="65"/>
      <c r="U1810" s="66"/>
      <c r="V1810" s="65"/>
      <c r="W1810" s="66"/>
      <c r="X1810" s="67"/>
      <c r="Y1810" s="66"/>
      <c r="Z1810" s="67"/>
      <c r="AB1810" s="67"/>
    </row>
    <row r="1811" spans="19:29">
      <c r="S1811" s="385"/>
      <c r="T1811" s="65"/>
      <c r="U1811" s="66"/>
      <c r="V1811" s="65"/>
      <c r="W1811" s="66"/>
      <c r="X1811" s="67"/>
      <c r="Y1811" s="66"/>
      <c r="Z1811" s="67"/>
      <c r="AA1811" s="68"/>
      <c r="AB1811" s="67"/>
      <c r="AC1811" s="68"/>
    </row>
    <row r="1812" spans="19:29">
      <c r="S1812" s="385"/>
      <c r="T1812" s="65"/>
      <c r="U1812" s="66"/>
      <c r="V1812" s="65"/>
      <c r="W1812" s="66"/>
      <c r="X1812" s="67"/>
      <c r="Y1812" s="66"/>
      <c r="Z1812" s="67"/>
      <c r="AA1812" s="68"/>
      <c r="AB1812" s="67"/>
      <c r="AC1812" s="68"/>
    </row>
    <row r="1813" spans="19:29">
      <c r="S1813" s="385"/>
      <c r="T1813" s="65"/>
      <c r="U1813" s="66"/>
      <c r="V1813" s="65"/>
      <c r="W1813" s="66"/>
      <c r="X1813" s="67"/>
      <c r="Y1813" s="66"/>
      <c r="Z1813" s="67"/>
      <c r="AA1813" s="68"/>
      <c r="AB1813" s="67"/>
      <c r="AC1813" s="68"/>
    </row>
    <row r="1814" spans="19:29">
      <c r="S1814" s="385"/>
      <c r="T1814" s="65"/>
      <c r="U1814" s="66"/>
      <c r="V1814" s="65"/>
      <c r="W1814" s="66"/>
      <c r="X1814" s="67"/>
      <c r="Y1814" s="66"/>
      <c r="Z1814" s="67"/>
      <c r="AA1814" s="68"/>
      <c r="AB1814" s="67"/>
      <c r="AC1814" s="68"/>
    </row>
    <row r="1815" spans="19:29">
      <c r="S1815" s="385"/>
      <c r="T1815" s="65"/>
      <c r="U1815" s="66"/>
      <c r="V1815" s="65"/>
      <c r="W1815" s="66"/>
      <c r="X1815" s="67"/>
      <c r="Y1815" s="66"/>
      <c r="Z1815" s="67"/>
      <c r="AA1815" s="68"/>
      <c r="AB1815" s="67"/>
      <c r="AC1815" s="68"/>
    </row>
    <row r="1816" spans="19:29">
      <c r="S1816" s="385"/>
      <c r="T1816" s="65"/>
      <c r="U1816" s="66"/>
      <c r="V1816" s="65"/>
      <c r="W1816" s="66"/>
      <c r="X1816" s="67"/>
      <c r="Y1816" s="66"/>
      <c r="Z1816" s="67"/>
      <c r="AA1816" s="68"/>
      <c r="AB1816" s="67"/>
      <c r="AC1816" s="68"/>
    </row>
    <row r="1817" spans="19:29">
      <c r="S1817" s="385"/>
      <c r="T1817" s="65"/>
      <c r="U1817" s="66"/>
      <c r="V1817" s="65"/>
      <c r="W1817" s="66"/>
      <c r="X1817" s="67"/>
      <c r="Y1817" s="66"/>
      <c r="Z1817" s="67"/>
      <c r="AA1817" s="68"/>
      <c r="AB1817" s="67"/>
      <c r="AC1817" s="68"/>
    </row>
    <row r="1818" spans="19:29">
      <c r="S1818" s="385"/>
      <c r="T1818" s="65"/>
      <c r="U1818" s="66"/>
      <c r="V1818" s="65"/>
      <c r="W1818" s="66"/>
      <c r="X1818" s="67"/>
      <c r="Y1818" s="66"/>
      <c r="Z1818" s="67"/>
      <c r="AA1818" s="68"/>
      <c r="AB1818" s="67"/>
      <c r="AC1818" s="68"/>
    </row>
    <row r="1819" spans="19:29">
      <c r="S1819" s="385"/>
      <c r="T1819" s="65"/>
      <c r="U1819" s="66"/>
      <c r="V1819" s="65"/>
      <c r="W1819" s="66"/>
      <c r="X1819" s="67"/>
      <c r="Y1819" s="66"/>
      <c r="Z1819" s="67"/>
      <c r="AA1819" s="68"/>
      <c r="AB1819" s="67"/>
      <c r="AC1819" s="68"/>
    </row>
    <row r="1820" spans="19:29">
      <c r="S1820" s="385"/>
      <c r="T1820" s="65"/>
      <c r="U1820" s="66"/>
      <c r="V1820" s="65"/>
      <c r="W1820" s="66"/>
      <c r="X1820" s="67"/>
      <c r="Y1820" s="66"/>
      <c r="Z1820" s="67"/>
      <c r="AA1820" s="68"/>
      <c r="AB1820" s="67"/>
      <c r="AC1820" s="68"/>
    </row>
    <row r="1821" spans="19:29">
      <c r="S1821" s="385"/>
      <c r="T1821" s="65"/>
      <c r="U1821" s="66"/>
      <c r="V1821" s="65"/>
      <c r="W1821" s="66"/>
      <c r="X1821" s="67"/>
      <c r="Y1821" s="66"/>
      <c r="Z1821" s="67"/>
      <c r="AA1821" s="68"/>
      <c r="AB1821" s="67"/>
      <c r="AC1821" s="68"/>
    </row>
    <row r="1822" spans="19:29">
      <c r="S1822" s="385"/>
      <c r="T1822" s="65"/>
      <c r="U1822" s="66"/>
      <c r="V1822" s="65"/>
      <c r="W1822" s="66"/>
      <c r="X1822" s="67"/>
      <c r="Y1822" s="66"/>
      <c r="Z1822" s="67"/>
      <c r="AA1822" s="68"/>
      <c r="AB1822" s="67"/>
      <c r="AC1822" s="68"/>
    </row>
    <row r="1823" spans="19:29">
      <c r="S1823" s="385"/>
      <c r="T1823" s="65"/>
      <c r="U1823" s="66"/>
      <c r="V1823" s="65"/>
      <c r="W1823" s="66"/>
      <c r="X1823" s="67"/>
      <c r="Y1823" s="66"/>
      <c r="Z1823" s="67"/>
      <c r="AA1823" s="68"/>
      <c r="AB1823" s="67"/>
      <c r="AC1823" s="68"/>
    </row>
    <row r="1824" spans="19:29">
      <c r="S1824" s="385"/>
      <c r="T1824" s="65"/>
      <c r="U1824" s="66"/>
      <c r="V1824" s="65"/>
      <c r="W1824" s="66"/>
      <c r="X1824" s="67"/>
      <c r="Y1824" s="66"/>
      <c r="Z1824" s="67"/>
      <c r="AA1824" s="68"/>
      <c r="AB1824" s="67"/>
      <c r="AC1824" s="68"/>
    </row>
    <row r="1825" spans="19:29">
      <c r="S1825" s="385"/>
      <c r="T1825" s="65"/>
      <c r="U1825" s="66"/>
      <c r="V1825" s="65"/>
      <c r="W1825" s="66"/>
      <c r="X1825" s="67"/>
      <c r="Y1825" s="66"/>
      <c r="Z1825" s="67"/>
      <c r="AA1825" s="68"/>
      <c r="AB1825" s="67"/>
      <c r="AC1825" s="68"/>
    </row>
    <row r="1826" spans="19:29">
      <c r="S1826" s="385"/>
      <c r="T1826" s="65"/>
      <c r="U1826" s="66"/>
      <c r="V1826" s="65"/>
      <c r="W1826" s="66"/>
      <c r="X1826" s="67"/>
      <c r="Y1826" s="66"/>
      <c r="Z1826" s="67"/>
      <c r="AA1826" s="68"/>
      <c r="AB1826" s="67"/>
      <c r="AC1826" s="68"/>
    </row>
    <row r="1827" spans="19:29">
      <c r="S1827" s="385"/>
      <c r="T1827" s="65"/>
      <c r="U1827" s="66"/>
      <c r="V1827" s="65"/>
      <c r="W1827" s="66"/>
      <c r="X1827" s="67"/>
      <c r="Y1827" s="66"/>
      <c r="Z1827" s="67"/>
      <c r="AB1827" s="67"/>
    </row>
    <row r="1828" spans="19:29">
      <c r="S1828" s="385"/>
      <c r="T1828" s="65"/>
      <c r="U1828" s="66"/>
      <c r="V1828" s="65"/>
      <c r="W1828" s="66"/>
      <c r="X1828" s="67"/>
      <c r="Y1828" s="66"/>
      <c r="Z1828" s="67"/>
      <c r="AA1828" s="68"/>
      <c r="AB1828" s="67"/>
      <c r="AC1828" s="68"/>
    </row>
    <row r="1829" spans="19:29">
      <c r="S1829" s="385"/>
      <c r="T1829" s="65"/>
      <c r="U1829" s="66"/>
      <c r="V1829" s="65"/>
      <c r="W1829" s="66"/>
      <c r="X1829" s="67"/>
      <c r="Y1829" s="66"/>
      <c r="Z1829" s="67"/>
      <c r="AA1829" s="68"/>
      <c r="AB1829" s="67"/>
      <c r="AC1829" s="68"/>
    </row>
    <row r="1830" spans="19:29">
      <c r="S1830" s="385"/>
      <c r="T1830" s="65"/>
      <c r="U1830" s="66"/>
      <c r="V1830" s="65"/>
      <c r="W1830" s="66"/>
      <c r="X1830" s="67"/>
      <c r="Y1830" s="66"/>
      <c r="Z1830" s="67"/>
      <c r="AA1830" s="68"/>
      <c r="AB1830" s="67"/>
      <c r="AC1830" s="68"/>
    </row>
    <row r="1831" spans="19:29">
      <c r="S1831" s="385"/>
      <c r="T1831" s="65"/>
      <c r="U1831" s="66"/>
      <c r="V1831" s="65"/>
      <c r="W1831" s="66"/>
      <c r="X1831" s="67"/>
      <c r="Y1831" s="66"/>
      <c r="Z1831" s="67"/>
      <c r="AA1831" s="68"/>
      <c r="AB1831" s="67"/>
      <c r="AC1831" s="68"/>
    </row>
    <row r="1832" spans="19:29">
      <c r="S1832" s="385"/>
      <c r="T1832" s="65"/>
      <c r="U1832" s="66"/>
      <c r="V1832" s="65"/>
      <c r="W1832" s="66"/>
      <c r="X1832" s="67"/>
      <c r="Y1832" s="66"/>
      <c r="Z1832" s="67"/>
      <c r="AA1832" s="68"/>
      <c r="AB1832" s="67"/>
      <c r="AC1832" s="68"/>
    </row>
    <row r="1833" spans="19:29">
      <c r="S1833" s="385"/>
      <c r="T1833" s="65"/>
      <c r="U1833" s="66"/>
      <c r="V1833" s="65"/>
      <c r="W1833" s="66"/>
      <c r="X1833" s="67"/>
      <c r="Y1833" s="66"/>
      <c r="Z1833" s="67"/>
      <c r="AA1833" s="68"/>
      <c r="AB1833" s="67"/>
      <c r="AC1833" s="68"/>
    </row>
    <row r="1834" spans="19:29">
      <c r="S1834" s="385"/>
      <c r="T1834" s="65"/>
      <c r="U1834" s="66"/>
      <c r="V1834" s="65"/>
      <c r="W1834" s="66"/>
      <c r="X1834" s="67"/>
      <c r="Y1834" s="66"/>
      <c r="Z1834" s="67"/>
      <c r="AA1834" s="68"/>
      <c r="AB1834" s="67"/>
      <c r="AC1834" s="68"/>
    </row>
    <row r="1835" spans="19:29">
      <c r="S1835" s="385"/>
      <c r="T1835" s="65"/>
      <c r="U1835" s="66"/>
      <c r="V1835" s="65"/>
      <c r="W1835" s="66"/>
      <c r="X1835" s="67"/>
      <c r="Y1835" s="66"/>
      <c r="Z1835" s="67"/>
      <c r="AA1835" s="68"/>
      <c r="AB1835" s="67"/>
      <c r="AC1835" s="68"/>
    </row>
    <row r="1836" spans="19:29">
      <c r="S1836" s="385"/>
      <c r="T1836" s="65"/>
      <c r="U1836" s="66"/>
      <c r="V1836" s="65"/>
      <c r="W1836" s="66"/>
      <c r="X1836" s="67"/>
      <c r="Y1836" s="66"/>
      <c r="Z1836" s="67"/>
      <c r="AA1836" s="68"/>
      <c r="AB1836" s="67"/>
      <c r="AC1836" s="68"/>
    </row>
    <row r="1837" spans="19:29">
      <c r="S1837" s="385"/>
      <c r="T1837" s="65"/>
      <c r="U1837" s="66"/>
      <c r="V1837" s="65"/>
      <c r="W1837" s="66"/>
      <c r="X1837" s="67"/>
      <c r="Y1837" s="66"/>
      <c r="Z1837" s="67"/>
      <c r="AA1837" s="68"/>
      <c r="AB1837" s="67"/>
      <c r="AC1837" s="68"/>
    </row>
    <row r="1838" spans="19:29">
      <c r="S1838" s="385"/>
      <c r="T1838" s="65"/>
      <c r="U1838" s="66"/>
      <c r="V1838" s="65"/>
      <c r="W1838" s="66"/>
      <c r="X1838" s="67"/>
      <c r="Y1838" s="66"/>
      <c r="Z1838" s="67"/>
      <c r="AA1838" s="68"/>
      <c r="AB1838" s="67"/>
      <c r="AC1838" s="68"/>
    </row>
    <row r="1839" spans="19:29">
      <c r="S1839" s="385"/>
      <c r="T1839" s="65"/>
      <c r="U1839" s="66"/>
      <c r="V1839" s="65"/>
      <c r="W1839" s="66"/>
      <c r="X1839" s="67"/>
      <c r="Y1839" s="66"/>
      <c r="Z1839" s="67"/>
      <c r="AA1839" s="68"/>
      <c r="AB1839" s="67"/>
      <c r="AC1839" s="68"/>
    </row>
    <row r="1840" spans="19:29">
      <c r="S1840" s="385"/>
      <c r="T1840" s="65"/>
      <c r="U1840" s="66"/>
      <c r="V1840" s="65"/>
      <c r="W1840" s="66"/>
      <c r="X1840" s="67"/>
      <c r="Y1840" s="66"/>
      <c r="Z1840" s="67"/>
      <c r="AA1840" s="68"/>
      <c r="AB1840" s="67"/>
      <c r="AC1840" s="68"/>
    </row>
    <row r="1841" spans="19:29">
      <c r="S1841" s="385"/>
      <c r="T1841" s="65"/>
      <c r="U1841" s="66"/>
      <c r="V1841" s="65"/>
      <c r="W1841" s="66"/>
      <c r="X1841" s="67"/>
      <c r="Y1841" s="66"/>
      <c r="Z1841" s="67"/>
      <c r="AA1841" s="68"/>
      <c r="AB1841" s="67"/>
      <c r="AC1841" s="68"/>
    </row>
    <row r="1842" spans="19:29">
      <c r="S1842" s="385"/>
      <c r="T1842" s="65"/>
      <c r="U1842" s="66"/>
      <c r="V1842" s="65"/>
      <c r="W1842" s="66"/>
      <c r="X1842" s="67"/>
      <c r="Y1842" s="66"/>
      <c r="Z1842" s="67"/>
      <c r="AA1842" s="68"/>
      <c r="AB1842" s="67"/>
      <c r="AC1842" s="68"/>
    </row>
    <row r="1843" spans="19:29">
      <c r="S1843" s="385"/>
      <c r="T1843" s="65"/>
      <c r="U1843" s="66"/>
      <c r="V1843" s="65"/>
      <c r="W1843" s="66"/>
      <c r="X1843" s="67"/>
      <c r="Y1843" s="66"/>
      <c r="Z1843" s="67"/>
      <c r="AA1843" s="68"/>
      <c r="AB1843" s="67"/>
      <c r="AC1843" s="68"/>
    </row>
    <row r="1844" spans="19:29">
      <c r="S1844" s="385"/>
      <c r="T1844" s="65"/>
      <c r="U1844" s="66"/>
      <c r="V1844" s="65"/>
      <c r="W1844" s="66"/>
      <c r="X1844" s="67"/>
      <c r="Y1844" s="66"/>
      <c r="Z1844" s="67"/>
      <c r="AB1844" s="67"/>
    </row>
    <row r="1845" spans="19:29">
      <c r="S1845" s="385"/>
      <c r="T1845" s="65"/>
      <c r="U1845" s="66"/>
      <c r="V1845" s="65"/>
      <c r="W1845" s="66"/>
      <c r="X1845" s="67"/>
      <c r="Y1845" s="66"/>
      <c r="Z1845" s="67"/>
      <c r="AA1845" s="68"/>
      <c r="AB1845" s="67"/>
      <c r="AC1845" s="68"/>
    </row>
    <row r="1846" spans="19:29">
      <c r="S1846" s="385"/>
      <c r="T1846" s="65"/>
      <c r="U1846" s="66"/>
      <c r="V1846" s="65"/>
      <c r="W1846" s="66"/>
      <c r="X1846" s="67"/>
      <c r="Y1846" s="66"/>
      <c r="Z1846" s="67"/>
      <c r="AA1846" s="68"/>
      <c r="AB1846" s="67"/>
      <c r="AC1846" s="68"/>
    </row>
    <row r="1847" spans="19:29">
      <c r="S1847" s="385"/>
      <c r="T1847" s="65"/>
      <c r="U1847" s="66"/>
      <c r="V1847" s="65"/>
      <c r="W1847" s="66"/>
      <c r="X1847" s="67"/>
      <c r="Y1847" s="66"/>
      <c r="Z1847" s="67"/>
      <c r="AA1847" s="68"/>
      <c r="AB1847" s="67"/>
      <c r="AC1847" s="68"/>
    </row>
    <row r="1848" spans="19:29">
      <c r="S1848" s="385"/>
      <c r="T1848" s="65"/>
      <c r="U1848" s="66"/>
      <c r="V1848" s="65"/>
      <c r="W1848" s="66"/>
      <c r="X1848" s="67"/>
      <c r="Y1848" s="66"/>
      <c r="Z1848" s="67"/>
      <c r="AA1848" s="68"/>
      <c r="AB1848" s="67"/>
      <c r="AC1848" s="68"/>
    </row>
    <row r="1849" spans="19:29">
      <c r="S1849" s="385"/>
      <c r="T1849" s="65"/>
      <c r="U1849" s="66"/>
      <c r="V1849" s="65"/>
      <c r="W1849" s="66"/>
      <c r="X1849" s="67"/>
      <c r="Y1849" s="66"/>
      <c r="Z1849" s="67"/>
      <c r="AA1849" s="68"/>
      <c r="AB1849" s="67"/>
      <c r="AC1849" s="68"/>
    </row>
    <row r="1850" spans="19:29">
      <c r="S1850" s="385"/>
      <c r="T1850" s="65"/>
      <c r="U1850" s="66"/>
      <c r="V1850" s="65"/>
      <c r="W1850" s="66"/>
      <c r="X1850" s="67"/>
      <c r="Y1850" s="66"/>
      <c r="Z1850" s="67"/>
      <c r="AA1850" s="68"/>
      <c r="AB1850" s="67"/>
      <c r="AC1850" s="68"/>
    </row>
    <row r="1851" spans="19:29">
      <c r="S1851" s="385"/>
      <c r="T1851" s="65"/>
      <c r="U1851" s="66"/>
      <c r="V1851" s="65"/>
      <c r="W1851" s="66"/>
      <c r="X1851" s="67"/>
      <c r="Y1851" s="66"/>
      <c r="Z1851" s="67"/>
      <c r="AA1851" s="68"/>
      <c r="AB1851" s="67"/>
      <c r="AC1851" s="68"/>
    </row>
    <row r="1852" spans="19:29">
      <c r="S1852" s="385"/>
      <c r="T1852" s="65"/>
      <c r="U1852" s="66"/>
      <c r="V1852" s="65"/>
      <c r="W1852" s="66"/>
      <c r="X1852" s="67"/>
      <c r="Y1852" s="66"/>
      <c r="Z1852" s="67"/>
      <c r="AA1852" s="68"/>
      <c r="AB1852" s="67"/>
      <c r="AC1852" s="68"/>
    </row>
    <row r="1853" spans="19:29">
      <c r="S1853" s="385"/>
      <c r="T1853" s="65"/>
      <c r="U1853" s="66"/>
      <c r="V1853" s="65"/>
      <c r="W1853" s="66"/>
      <c r="X1853" s="67"/>
      <c r="Y1853" s="66"/>
      <c r="Z1853" s="67"/>
      <c r="AA1853" s="68"/>
      <c r="AB1853" s="67"/>
      <c r="AC1853" s="68"/>
    </row>
    <row r="1854" spans="19:29">
      <c r="S1854" s="385"/>
      <c r="T1854" s="65"/>
      <c r="U1854" s="66"/>
      <c r="V1854" s="65"/>
      <c r="W1854" s="66"/>
      <c r="X1854" s="67"/>
      <c r="Y1854" s="66"/>
      <c r="Z1854" s="67"/>
      <c r="AA1854" s="68"/>
      <c r="AB1854" s="67"/>
      <c r="AC1854" s="68"/>
    </row>
    <row r="1855" spans="19:29">
      <c r="S1855" s="385"/>
      <c r="T1855" s="65"/>
      <c r="U1855" s="66"/>
      <c r="V1855" s="65"/>
      <c r="W1855" s="66"/>
      <c r="X1855" s="67"/>
      <c r="Y1855" s="66"/>
      <c r="Z1855" s="67"/>
      <c r="AA1855" s="68"/>
      <c r="AB1855" s="67"/>
      <c r="AC1855" s="68"/>
    </row>
    <row r="1856" spans="19:29">
      <c r="S1856" s="385"/>
      <c r="T1856" s="65"/>
      <c r="U1856" s="66"/>
      <c r="V1856" s="65"/>
      <c r="W1856" s="66"/>
      <c r="X1856" s="67"/>
      <c r="Y1856" s="66"/>
      <c r="Z1856" s="67"/>
      <c r="AA1856" s="68"/>
      <c r="AB1856" s="67"/>
      <c r="AC1856" s="68"/>
    </row>
    <row r="1857" spans="19:29">
      <c r="S1857" s="385"/>
      <c r="T1857" s="65"/>
      <c r="U1857" s="66"/>
      <c r="V1857" s="65"/>
      <c r="W1857" s="66"/>
      <c r="X1857" s="67"/>
      <c r="Y1857" s="66"/>
      <c r="Z1857" s="67"/>
      <c r="AA1857" s="68"/>
      <c r="AB1857" s="67"/>
      <c r="AC1857" s="68"/>
    </row>
    <row r="1858" spans="19:29">
      <c r="S1858" s="385"/>
      <c r="T1858" s="65"/>
      <c r="U1858" s="66"/>
      <c r="V1858" s="65"/>
      <c r="W1858" s="66"/>
      <c r="X1858" s="67"/>
      <c r="Y1858" s="66"/>
      <c r="Z1858" s="67"/>
      <c r="AA1858" s="68"/>
      <c r="AB1858" s="67"/>
      <c r="AC1858" s="68"/>
    </row>
    <row r="1859" spans="19:29">
      <c r="S1859" s="385"/>
      <c r="T1859" s="65"/>
      <c r="U1859" s="66"/>
      <c r="V1859" s="65"/>
      <c r="W1859" s="66"/>
      <c r="X1859" s="67"/>
      <c r="Y1859" s="66"/>
      <c r="Z1859" s="67"/>
      <c r="AA1859" s="68"/>
      <c r="AB1859" s="67"/>
      <c r="AC1859" s="68"/>
    </row>
    <row r="1860" spans="19:29">
      <c r="S1860" s="385"/>
      <c r="T1860" s="65"/>
      <c r="U1860" s="66"/>
      <c r="V1860" s="65"/>
      <c r="W1860" s="66"/>
      <c r="X1860" s="67"/>
      <c r="Y1860" s="66"/>
      <c r="Z1860" s="67"/>
      <c r="AA1860" s="68"/>
      <c r="AB1860" s="67"/>
      <c r="AC1860" s="68"/>
    </row>
    <row r="1861" spans="19:29">
      <c r="S1861" s="385"/>
      <c r="T1861" s="65"/>
      <c r="U1861" s="66"/>
      <c r="V1861" s="65"/>
      <c r="W1861" s="66"/>
      <c r="X1861" s="67"/>
      <c r="Y1861" s="66"/>
      <c r="Z1861" s="67"/>
      <c r="AB1861" s="67"/>
    </row>
    <row r="1862" spans="19:29">
      <c r="S1862" s="385"/>
      <c r="T1862" s="65"/>
      <c r="U1862" s="66"/>
      <c r="V1862" s="65"/>
      <c r="W1862" s="66"/>
      <c r="X1862" s="67"/>
      <c r="Y1862" s="66"/>
      <c r="Z1862" s="67"/>
      <c r="AA1862" s="68"/>
      <c r="AB1862" s="67"/>
      <c r="AC1862" s="68"/>
    </row>
    <row r="1863" spans="19:29">
      <c r="S1863" s="385"/>
      <c r="T1863" s="65"/>
      <c r="U1863" s="66"/>
      <c r="V1863" s="65"/>
      <c r="W1863" s="66"/>
      <c r="X1863" s="67"/>
      <c r="Y1863" s="66"/>
      <c r="Z1863" s="67"/>
      <c r="AA1863" s="68"/>
      <c r="AB1863" s="67"/>
      <c r="AC1863" s="68"/>
    </row>
    <row r="1864" spans="19:29">
      <c r="S1864" s="385"/>
      <c r="T1864" s="65"/>
      <c r="U1864" s="66"/>
      <c r="V1864" s="65"/>
      <c r="W1864" s="66"/>
      <c r="X1864" s="67"/>
      <c r="Y1864" s="66"/>
      <c r="Z1864" s="67"/>
      <c r="AA1864" s="68"/>
      <c r="AB1864" s="67"/>
      <c r="AC1864" s="68"/>
    </row>
    <row r="1865" spans="19:29">
      <c r="S1865" s="385"/>
      <c r="T1865" s="65"/>
      <c r="U1865" s="66"/>
      <c r="V1865" s="65"/>
      <c r="W1865" s="66"/>
      <c r="X1865" s="67"/>
      <c r="Y1865" s="66"/>
      <c r="Z1865" s="67"/>
      <c r="AA1865" s="68"/>
      <c r="AB1865" s="67"/>
      <c r="AC1865" s="68"/>
    </row>
    <row r="1866" spans="19:29">
      <c r="S1866" s="385"/>
      <c r="T1866" s="65"/>
      <c r="U1866" s="66"/>
      <c r="V1866" s="65"/>
      <c r="W1866" s="66"/>
      <c r="X1866" s="67"/>
      <c r="Y1866" s="66"/>
      <c r="Z1866" s="67"/>
      <c r="AA1866" s="68"/>
      <c r="AB1866" s="67"/>
      <c r="AC1866" s="68"/>
    </row>
    <row r="1867" spans="19:29">
      <c r="S1867" s="385"/>
      <c r="T1867" s="65"/>
      <c r="U1867" s="66"/>
      <c r="V1867" s="65"/>
      <c r="W1867" s="66"/>
      <c r="X1867" s="67"/>
      <c r="Y1867" s="66"/>
      <c r="Z1867" s="67"/>
      <c r="AA1867" s="68"/>
      <c r="AB1867" s="67"/>
      <c r="AC1867" s="68"/>
    </row>
    <row r="1868" spans="19:29">
      <c r="S1868" s="385"/>
      <c r="T1868" s="65"/>
      <c r="U1868" s="66"/>
      <c r="V1868" s="65"/>
      <c r="W1868" s="66"/>
      <c r="X1868" s="67"/>
      <c r="Y1868" s="66"/>
      <c r="Z1868" s="67"/>
      <c r="AA1868" s="68"/>
      <c r="AB1868" s="67"/>
      <c r="AC1868" s="68"/>
    </row>
    <row r="1869" spans="19:29">
      <c r="S1869" s="385"/>
      <c r="T1869" s="65"/>
      <c r="U1869" s="66"/>
      <c r="V1869" s="65"/>
      <c r="W1869" s="66"/>
      <c r="X1869" s="67"/>
      <c r="Y1869" s="66"/>
      <c r="Z1869" s="67"/>
      <c r="AA1869" s="68"/>
      <c r="AB1869" s="67"/>
      <c r="AC1869" s="68"/>
    </row>
    <row r="1870" spans="19:29">
      <c r="S1870" s="385"/>
      <c r="T1870" s="65"/>
      <c r="U1870" s="66"/>
      <c r="V1870" s="65"/>
      <c r="W1870" s="66"/>
      <c r="X1870" s="67"/>
      <c r="Y1870" s="66"/>
      <c r="Z1870" s="67"/>
      <c r="AA1870" s="68"/>
      <c r="AB1870" s="67"/>
      <c r="AC1870" s="68"/>
    </row>
    <row r="1871" spans="19:29">
      <c r="S1871" s="385"/>
      <c r="T1871" s="65"/>
      <c r="U1871" s="66"/>
      <c r="V1871" s="65"/>
      <c r="W1871" s="66"/>
      <c r="X1871" s="67"/>
      <c r="Y1871" s="66"/>
      <c r="Z1871" s="67"/>
      <c r="AA1871" s="68"/>
      <c r="AB1871" s="67"/>
      <c r="AC1871" s="68"/>
    </row>
    <row r="1872" spans="19:29">
      <c r="S1872" s="385"/>
      <c r="T1872" s="65"/>
      <c r="U1872" s="66"/>
      <c r="V1872" s="65"/>
      <c r="W1872" s="66"/>
      <c r="X1872" s="67"/>
      <c r="Y1872" s="66"/>
      <c r="Z1872" s="67"/>
      <c r="AA1872" s="68"/>
      <c r="AB1872" s="67"/>
      <c r="AC1872" s="68"/>
    </row>
    <row r="1873" spans="19:29">
      <c r="S1873" s="385"/>
      <c r="T1873" s="65"/>
      <c r="U1873" s="66"/>
      <c r="V1873" s="65"/>
      <c r="W1873" s="66"/>
      <c r="X1873" s="67"/>
      <c r="Y1873" s="66"/>
      <c r="Z1873" s="67"/>
      <c r="AA1873" s="68"/>
      <c r="AB1873" s="67"/>
      <c r="AC1873" s="68"/>
    </row>
    <row r="1874" spans="19:29">
      <c r="S1874" s="385"/>
      <c r="T1874" s="65"/>
      <c r="U1874" s="66"/>
      <c r="V1874" s="65"/>
      <c r="W1874" s="66"/>
      <c r="X1874" s="67"/>
      <c r="Y1874" s="66"/>
      <c r="Z1874" s="67"/>
      <c r="AA1874" s="68"/>
      <c r="AB1874" s="67"/>
      <c r="AC1874" s="68"/>
    </row>
    <row r="1875" spans="19:29">
      <c r="S1875" s="385"/>
      <c r="T1875" s="65"/>
      <c r="U1875" s="66"/>
      <c r="V1875" s="65"/>
      <c r="W1875" s="66"/>
      <c r="X1875" s="67"/>
      <c r="Y1875" s="66"/>
      <c r="Z1875" s="67"/>
      <c r="AA1875" s="68"/>
      <c r="AB1875" s="67"/>
      <c r="AC1875" s="68"/>
    </row>
    <row r="1876" spans="19:29">
      <c r="S1876" s="385"/>
      <c r="T1876" s="65"/>
      <c r="U1876" s="66"/>
      <c r="V1876" s="65"/>
      <c r="W1876" s="66"/>
      <c r="X1876" s="67"/>
      <c r="Y1876" s="66"/>
      <c r="Z1876" s="67"/>
      <c r="AA1876" s="68"/>
      <c r="AB1876" s="67"/>
      <c r="AC1876" s="68"/>
    </row>
    <row r="1877" spans="19:29">
      <c r="S1877" s="385"/>
      <c r="T1877" s="65"/>
      <c r="U1877" s="66"/>
      <c r="V1877" s="65"/>
      <c r="W1877" s="66"/>
      <c r="X1877" s="67"/>
      <c r="Y1877" s="66"/>
      <c r="Z1877" s="67"/>
      <c r="AA1877" s="68"/>
      <c r="AB1877" s="67"/>
      <c r="AC1877" s="68"/>
    </row>
    <row r="1878" spans="19:29">
      <c r="S1878" s="385"/>
      <c r="T1878" s="65"/>
      <c r="U1878" s="66"/>
      <c r="V1878" s="65"/>
      <c r="W1878" s="66"/>
      <c r="X1878" s="67"/>
      <c r="Y1878" s="66"/>
      <c r="Z1878" s="67"/>
      <c r="AB1878" s="67"/>
    </row>
    <row r="1879" spans="19:29">
      <c r="S1879" s="385"/>
      <c r="T1879" s="65"/>
      <c r="U1879" s="66"/>
      <c r="V1879" s="65"/>
      <c r="W1879" s="66"/>
      <c r="X1879" s="67"/>
      <c r="Y1879" s="66"/>
      <c r="Z1879" s="67"/>
      <c r="AA1879" s="68"/>
      <c r="AB1879" s="67"/>
      <c r="AC1879" s="68"/>
    </row>
    <row r="1880" spans="19:29">
      <c r="S1880" s="385"/>
      <c r="T1880" s="65"/>
      <c r="U1880" s="66"/>
      <c r="V1880" s="65"/>
      <c r="W1880" s="66"/>
      <c r="X1880" s="67"/>
      <c r="Y1880" s="66"/>
      <c r="Z1880" s="67"/>
      <c r="AA1880" s="68"/>
      <c r="AB1880" s="67"/>
      <c r="AC1880" s="68"/>
    </row>
    <row r="1881" spans="19:29">
      <c r="S1881" s="385"/>
      <c r="T1881" s="65"/>
      <c r="U1881" s="66"/>
      <c r="V1881" s="65"/>
      <c r="W1881" s="66"/>
      <c r="X1881" s="67"/>
      <c r="Y1881" s="66"/>
      <c r="Z1881" s="67"/>
      <c r="AA1881" s="68"/>
      <c r="AB1881" s="67"/>
      <c r="AC1881" s="68"/>
    </row>
    <row r="1882" spans="19:29">
      <c r="S1882" s="385"/>
      <c r="T1882" s="65"/>
      <c r="U1882" s="66"/>
      <c r="V1882" s="65"/>
      <c r="W1882" s="66"/>
      <c r="X1882" s="67"/>
      <c r="Y1882" s="66"/>
      <c r="Z1882" s="67"/>
      <c r="AA1882" s="68"/>
      <c r="AB1882" s="67"/>
      <c r="AC1882" s="68"/>
    </row>
    <row r="1883" spans="19:29">
      <c r="S1883" s="385"/>
      <c r="T1883" s="65"/>
      <c r="U1883" s="66"/>
      <c r="V1883" s="65"/>
      <c r="W1883" s="66"/>
      <c r="X1883" s="67"/>
      <c r="Y1883" s="66"/>
      <c r="Z1883" s="67"/>
      <c r="AA1883" s="68"/>
      <c r="AB1883" s="67"/>
      <c r="AC1883" s="68"/>
    </row>
    <row r="1884" spans="19:29">
      <c r="S1884" s="385"/>
      <c r="T1884" s="65"/>
      <c r="U1884" s="66"/>
      <c r="V1884" s="65"/>
      <c r="W1884" s="66"/>
      <c r="X1884" s="67"/>
      <c r="Y1884" s="66"/>
      <c r="Z1884" s="67"/>
      <c r="AA1884" s="68"/>
      <c r="AB1884" s="67"/>
      <c r="AC1884" s="68"/>
    </row>
    <row r="1885" spans="19:29">
      <c r="S1885" s="385"/>
      <c r="T1885" s="65"/>
      <c r="U1885" s="66"/>
      <c r="V1885" s="65"/>
      <c r="W1885" s="66"/>
      <c r="X1885" s="67"/>
      <c r="Y1885" s="66"/>
      <c r="Z1885" s="67"/>
      <c r="AA1885" s="68"/>
      <c r="AB1885" s="67"/>
      <c r="AC1885" s="68"/>
    </row>
    <row r="1886" spans="19:29">
      <c r="S1886" s="385"/>
      <c r="T1886" s="65"/>
      <c r="U1886" s="66"/>
      <c r="V1886" s="65"/>
      <c r="W1886" s="66"/>
      <c r="X1886" s="67"/>
      <c r="Y1886" s="66"/>
      <c r="Z1886" s="67"/>
      <c r="AA1886" s="68"/>
      <c r="AB1886" s="67"/>
      <c r="AC1886" s="68"/>
    </row>
    <row r="1887" spans="19:29">
      <c r="S1887" s="385"/>
      <c r="T1887" s="65"/>
      <c r="U1887" s="66"/>
      <c r="V1887" s="65"/>
      <c r="W1887" s="66"/>
      <c r="X1887" s="67"/>
      <c r="Y1887" s="66"/>
      <c r="Z1887" s="67"/>
      <c r="AA1887" s="68"/>
      <c r="AB1887" s="67"/>
      <c r="AC1887" s="68"/>
    </row>
    <row r="1888" spans="19:29">
      <c r="S1888" s="385"/>
      <c r="T1888" s="65"/>
      <c r="U1888" s="66"/>
      <c r="V1888" s="65"/>
      <c r="W1888" s="66"/>
      <c r="X1888" s="67"/>
      <c r="Y1888" s="66"/>
      <c r="Z1888" s="67"/>
      <c r="AA1888" s="68"/>
      <c r="AB1888" s="67"/>
      <c r="AC1888" s="68"/>
    </row>
    <row r="1889" spans="19:29">
      <c r="S1889" s="385"/>
      <c r="T1889" s="65"/>
      <c r="U1889" s="66"/>
      <c r="V1889" s="65"/>
      <c r="W1889" s="66"/>
      <c r="X1889" s="67"/>
      <c r="Y1889" s="66"/>
      <c r="Z1889" s="67"/>
      <c r="AA1889" s="68"/>
      <c r="AB1889" s="67"/>
      <c r="AC1889" s="68"/>
    </row>
    <row r="1890" spans="19:29">
      <c r="S1890" s="385"/>
      <c r="T1890" s="65"/>
      <c r="U1890" s="66"/>
      <c r="V1890" s="65"/>
      <c r="W1890" s="66"/>
      <c r="X1890" s="67"/>
      <c r="Y1890" s="66"/>
      <c r="Z1890" s="67"/>
      <c r="AA1890" s="68"/>
      <c r="AB1890" s="67"/>
      <c r="AC1890" s="68"/>
    </row>
    <row r="1891" spans="19:29">
      <c r="S1891" s="385"/>
      <c r="T1891" s="65"/>
      <c r="U1891" s="66"/>
      <c r="V1891" s="65"/>
      <c r="W1891" s="66"/>
      <c r="X1891" s="67"/>
      <c r="Y1891" s="66"/>
      <c r="Z1891" s="67"/>
      <c r="AA1891" s="68"/>
      <c r="AB1891" s="67"/>
      <c r="AC1891" s="68"/>
    </row>
    <row r="1892" spans="19:29">
      <c r="S1892" s="385"/>
      <c r="T1892" s="65"/>
      <c r="U1892" s="66"/>
      <c r="V1892" s="65"/>
      <c r="W1892" s="66"/>
      <c r="X1892" s="67"/>
      <c r="Y1892" s="66"/>
      <c r="Z1892" s="67"/>
      <c r="AA1892" s="68"/>
      <c r="AB1892" s="67"/>
      <c r="AC1892" s="68"/>
    </row>
    <row r="1893" spans="19:29">
      <c r="S1893" s="385"/>
      <c r="T1893" s="65"/>
      <c r="U1893" s="66"/>
      <c r="V1893" s="65"/>
      <c r="W1893" s="66"/>
      <c r="X1893" s="67"/>
      <c r="Y1893" s="66"/>
      <c r="Z1893" s="67"/>
      <c r="AA1893" s="68"/>
      <c r="AB1893" s="67"/>
      <c r="AC1893" s="68"/>
    </row>
    <row r="1894" spans="19:29">
      <c r="S1894" s="385"/>
      <c r="T1894" s="65"/>
      <c r="U1894" s="66"/>
      <c r="V1894" s="65"/>
      <c r="W1894" s="66"/>
      <c r="X1894" s="67"/>
      <c r="Y1894" s="66"/>
      <c r="Z1894" s="67"/>
      <c r="AA1894" s="68"/>
      <c r="AB1894" s="67"/>
      <c r="AC1894" s="68"/>
    </row>
    <row r="1895" spans="19:29">
      <c r="S1895" s="385"/>
      <c r="T1895" s="65"/>
      <c r="U1895" s="66"/>
      <c r="V1895" s="65"/>
      <c r="W1895" s="66"/>
      <c r="X1895" s="67"/>
      <c r="Y1895" s="66"/>
      <c r="Z1895" s="67"/>
      <c r="AB1895" s="67"/>
    </row>
    <row r="1896" spans="19:29">
      <c r="S1896" s="385"/>
      <c r="T1896" s="65"/>
      <c r="U1896" s="66"/>
      <c r="V1896" s="65"/>
      <c r="W1896" s="66"/>
      <c r="X1896" s="67"/>
      <c r="Y1896" s="66"/>
      <c r="Z1896" s="67"/>
      <c r="AA1896" s="68"/>
      <c r="AB1896" s="67"/>
      <c r="AC1896" s="68"/>
    </row>
    <row r="1897" spans="19:29">
      <c r="S1897" s="385"/>
      <c r="T1897" s="65"/>
      <c r="U1897" s="66"/>
      <c r="V1897" s="65"/>
      <c r="W1897" s="66"/>
      <c r="X1897" s="67"/>
      <c r="Y1897" s="66"/>
      <c r="Z1897" s="67"/>
      <c r="AA1897" s="68"/>
      <c r="AB1897" s="67"/>
      <c r="AC1897" s="68"/>
    </row>
    <row r="1898" spans="19:29">
      <c r="S1898" s="385"/>
      <c r="T1898" s="65"/>
      <c r="U1898" s="66"/>
      <c r="V1898" s="65"/>
      <c r="W1898" s="66"/>
      <c r="X1898" s="67"/>
      <c r="Y1898" s="66"/>
      <c r="Z1898" s="67"/>
      <c r="AA1898" s="68"/>
      <c r="AB1898" s="67"/>
      <c r="AC1898" s="68"/>
    </row>
    <row r="1899" spans="19:29">
      <c r="S1899" s="385"/>
      <c r="T1899" s="65"/>
      <c r="U1899" s="66"/>
      <c r="V1899" s="65"/>
      <c r="W1899" s="66"/>
      <c r="X1899" s="67"/>
      <c r="Y1899" s="66"/>
      <c r="Z1899" s="67"/>
      <c r="AA1899" s="68"/>
      <c r="AB1899" s="67"/>
      <c r="AC1899" s="68"/>
    </row>
    <row r="1900" spans="19:29">
      <c r="S1900" s="385"/>
      <c r="T1900" s="65"/>
      <c r="U1900" s="66"/>
      <c r="V1900" s="65"/>
      <c r="W1900" s="66"/>
      <c r="X1900" s="67"/>
      <c r="Y1900" s="66"/>
      <c r="Z1900" s="67"/>
      <c r="AA1900" s="68"/>
      <c r="AB1900" s="67"/>
      <c r="AC1900" s="68"/>
    </row>
    <row r="1901" spans="19:29">
      <c r="S1901" s="385"/>
      <c r="T1901" s="65"/>
      <c r="U1901" s="66"/>
      <c r="V1901" s="65"/>
      <c r="W1901" s="66"/>
      <c r="X1901" s="67"/>
      <c r="Y1901" s="66"/>
      <c r="Z1901" s="67"/>
      <c r="AA1901" s="68"/>
      <c r="AB1901" s="67"/>
      <c r="AC1901" s="68"/>
    </row>
    <row r="1902" spans="19:29">
      <c r="S1902" s="385"/>
      <c r="T1902" s="65"/>
      <c r="U1902" s="66"/>
      <c r="V1902" s="65"/>
      <c r="W1902" s="66"/>
      <c r="X1902" s="67"/>
      <c r="Y1902" s="66"/>
      <c r="Z1902" s="67"/>
      <c r="AA1902" s="68"/>
      <c r="AB1902" s="67"/>
      <c r="AC1902" s="68"/>
    </row>
    <row r="1903" spans="19:29">
      <c r="S1903" s="385"/>
      <c r="T1903" s="65"/>
      <c r="U1903" s="66"/>
      <c r="V1903" s="65"/>
      <c r="W1903" s="66"/>
      <c r="X1903" s="67"/>
      <c r="Y1903" s="66"/>
      <c r="Z1903" s="67"/>
      <c r="AA1903" s="68"/>
      <c r="AB1903" s="67"/>
      <c r="AC1903" s="68"/>
    </row>
    <row r="1904" spans="19:29">
      <c r="S1904" s="385"/>
      <c r="T1904" s="65"/>
      <c r="U1904" s="66"/>
      <c r="V1904" s="65"/>
      <c r="W1904" s="66"/>
      <c r="X1904" s="67"/>
      <c r="Y1904" s="66"/>
      <c r="Z1904" s="67"/>
      <c r="AA1904" s="68"/>
      <c r="AB1904" s="67"/>
      <c r="AC1904" s="68"/>
    </row>
    <row r="1905" spans="19:29">
      <c r="S1905" s="385"/>
      <c r="T1905" s="65"/>
      <c r="U1905" s="66"/>
      <c r="V1905" s="65"/>
      <c r="W1905" s="66"/>
      <c r="X1905" s="67"/>
      <c r="Y1905" s="66"/>
      <c r="Z1905" s="67"/>
      <c r="AA1905" s="68"/>
      <c r="AB1905" s="67"/>
      <c r="AC1905" s="68"/>
    </row>
    <row r="1906" spans="19:29">
      <c r="S1906" s="385"/>
      <c r="T1906" s="65"/>
      <c r="U1906" s="66"/>
      <c r="V1906" s="65"/>
      <c r="W1906" s="66"/>
      <c r="X1906" s="67"/>
      <c r="Y1906" s="66"/>
      <c r="Z1906" s="67"/>
      <c r="AA1906" s="68"/>
      <c r="AB1906" s="67"/>
      <c r="AC1906" s="68"/>
    </row>
    <row r="1907" spans="19:29">
      <c r="S1907" s="385"/>
      <c r="T1907" s="65"/>
      <c r="U1907" s="66"/>
      <c r="V1907" s="65"/>
      <c r="W1907" s="66"/>
      <c r="X1907" s="67"/>
      <c r="Y1907" s="66"/>
      <c r="Z1907" s="67"/>
      <c r="AA1907" s="68"/>
      <c r="AB1907" s="67"/>
      <c r="AC1907" s="68"/>
    </row>
    <row r="1908" spans="19:29">
      <c r="S1908" s="385"/>
      <c r="T1908" s="65"/>
      <c r="U1908" s="66"/>
      <c r="V1908" s="65"/>
      <c r="W1908" s="66"/>
      <c r="X1908" s="67"/>
      <c r="Y1908" s="66"/>
      <c r="Z1908" s="67"/>
      <c r="AA1908" s="68"/>
      <c r="AB1908" s="67"/>
      <c r="AC1908" s="68"/>
    </row>
    <row r="1909" spans="19:29">
      <c r="S1909" s="385"/>
      <c r="T1909" s="65"/>
      <c r="U1909" s="66"/>
      <c r="V1909" s="65"/>
      <c r="W1909" s="66"/>
      <c r="X1909" s="67"/>
      <c r="Y1909" s="66"/>
      <c r="Z1909" s="67"/>
      <c r="AA1909" s="68"/>
      <c r="AB1909" s="67"/>
      <c r="AC1909" s="68"/>
    </row>
    <row r="1910" spans="19:29">
      <c r="S1910" s="385"/>
      <c r="T1910" s="65"/>
      <c r="U1910" s="66"/>
      <c r="V1910" s="65"/>
      <c r="W1910" s="66"/>
      <c r="X1910" s="67"/>
      <c r="Y1910" s="66"/>
      <c r="Z1910" s="67"/>
      <c r="AA1910" s="68"/>
      <c r="AB1910" s="67"/>
      <c r="AC1910" s="68"/>
    </row>
    <row r="1911" spans="19:29">
      <c r="S1911" s="385"/>
      <c r="T1911" s="65"/>
      <c r="U1911" s="66"/>
      <c r="V1911" s="65"/>
      <c r="W1911" s="66"/>
      <c r="X1911" s="67"/>
      <c r="Y1911" s="66"/>
      <c r="Z1911" s="67"/>
      <c r="AA1911" s="68"/>
      <c r="AB1911" s="67"/>
      <c r="AC1911" s="68"/>
    </row>
    <row r="1912" spans="19:29">
      <c r="S1912" s="385"/>
      <c r="T1912" s="65"/>
      <c r="U1912" s="66"/>
      <c r="V1912" s="65"/>
      <c r="W1912" s="66"/>
      <c r="X1912" s="67"/>
      <c r="Y1912" s="66"/>
      <c r="Z1912" s="67"/>
      <c r="AB1912" s="67"/>
    </row>
    <row r="1913" spans="19:29">
      <c r="S1913" s="385"/>
      <c r="T1913" s="65"/>
      <c r="U1913" s="66"/>
      <c r="V1913" s="65"/>
      <c r="W1913" s="66"/>
      <c r="X1913" s="67"/>
      <c r="Y1913" s="66"/>
      <c r="Z1913" s="67"/>
      <c r="AA1913" s="68"/>
      <c r="AB1913" s="67"/>
      <c r="AC1913" s="68"/>
    </row>
    <row r="1914" spans="19:29">
      <c r="S1914" s="385"/>
      <c r="T1914" s="65"/>
      <c r="U1914" s="66"/>
      <c r="V1914" s="65"/>
      <c r="W1914" s="66"/>
      <c r="X1914" s="67"/>
      <c r="Y1914" s="66"/>
      <c r="Z1914" s="67"/>
      <c r="AA1914" s="68"/>
      <c r="AB1914" s="67"/>
      <c r="AC1914" s="68"/>
    </row>
    <row r="1915" spans="19:29">
      <c r="S1915" s="385"/>
      <c r="T1915" s="65"/>
      <c r="U1915" s="66"/>
      <c r="V1915" s="65"/>
      <c r="W1915" s="66"/>
      <c r="X1915" s="67"/>
      <c r="Y1915" s="66"/>
      <c r="Z1915" s="67"/>
      <c r="AA1915" s="68"/>
      <c r="AB1915" s="67"/>
      <c r="AC1915" s="68"/>
    </row>
    <row r="1916" spans="19:29">
      <c r="S1916" s="385"/>
      <c r="T1916" s="65"/>
      <c r="U1916" s="66"/>
      <c r="V1916" s="65"/>
      <c r="W1916" s="66"/>
      <c r="X1916" s="67"/>
      <c r="Y1916" s="66"/>
      <c r="Z1916" s="67"/>
      <c r="AA1916" s="68"/>
      <c r="AB1916" s="67"/>
      <c r="AC1916" s="68"/>
    </row>
    <row r="1917" spans="19:29">
      <c r="S1917" s="385"/>
      <c r="T1917" s="65"/>
      <c r="U1917" s="66"/>
      <c r="V1917" s="65"/>
      <c r="W1917" s="66"/>
      <c r="X1917" s="67"/>
      <c r="Y1917" s="66"/>
      <c r="Z1917" s="67"/>
      <c r="AA1917" s="68"/>
      <c r="AB1917" s="67"/>
      <c r="AC1917" s="68"/>
    </row>
    <row r="1918" spans="19:29">
      <c r="S1918" s="385"/>
      <c r="T1918" s="65"/>
      <c r="U1918" s="66"/>
      <c r="V1918" s="65"/>
      <c r="W1918" s="66"/>
      <c r="X1918" s="67"/>
      <c r="Y1918" s="66"/>
      <c r="Z1918" s="67"/>
      <c r="AA1918" s="68"/>
      <c r="AB1918" s="67"/>
      <c r="AC1918" s="68"/>
    </row>
    <row r="1919" spans="19:29">
      <c r="S1919" s="385"/>
      <c r="T1919" s="65"/>
      <c r="U1919" s="66"/>
      <c r="V1919" s="65"/>
      <c r="W1919" s="66"/>
      <c r="X1919" s="67"/>
      <c r="Y1919" s="66"/>
      <c r="Z1919" s="67"/>
      <c r="AA1919" s="68"/>
      <c r="AB1919" s="67"/>
      <c r="AC1919" s="68"/>
    </row>
    <row r="1920" spans="19:29">
      <c r="S1920" s="385"/>
      <c r="T1920" s="65"/>
      <c r="U1920" s="66"/>
      <c r="V1920" s="65"/>
      <c r="W1920" s="66"/>
      <c r="X1920" s="67"/>
      <c r="Y1920" s="66"/>
      <c r="Z1920" s="67"/>
      <c r="AA1920" s="68"/>
      <c r="AB1920" s="67"/>
      <c r="AC1920" s="68"/>
    </row>
    <row r="1921" spans="19:29">
      <c r="S1921" s="385"/>
      <c r="T1921" s="65"/>
      <c r="U1921" s="66"/>
      <c r="V1921" s="65"/>
      <c r="W1921" s="66"/>
      <c r="X1921" s="67"/>
      <c r="Y1921" s="66"/>
      <c r="Z1921" s="67"/>
      <c r="AA1921" s="68"/>
      <c r="AB1921" s="67"/>
      <c r="AC1921" s="68"/>
    </row>
    <row r="1922" spans="19:29">
      <c r="S1922" s="385"/>
      <c r="T1922" s="65"/>
      <c r="U1922" s="66"/>
      <c r="V1922" s="65"/>
      <c r="W1922" s="66"/>
      <c r="X1922" s="67"/>
      <c r="Y1922" s="66"/>
      <c r="Z1922" s="67"/>
      <c r="AA1922" s="68"/>
      <c r="AB1922" s="67"/>
      <c r="AC1922" s="68"/>
    </row>
    <row r="1923" spans="19:29">
      <c r="S1923" s="385"/>
      <c r="T1923" s="65"/>
      <c r="U1923" s="66"/>
      <c r="V1923" s="65"/>
      <c r="W1923" s="66"/>
      <c r="X1923" s="67"/>
      <c r="Y1923" s="66"/>
      <c r="Z1923" s="67"/>
      <c r="AA1923" s="68"/>
      <c r="AB1923" s="67"/>
      <c r="AC1923" s="68"/>
    </row>
    <row r="1924" spans="19:29">
      <c r="S1924" s="385"/>
      <c r="T1924" s="65"/>
      <c r="U1924" s="66"/>
      <c r="V1924" s="65"/>
      <c r="W1924" s="66"/>
      <c r="X1924" s="67"/>
      <c r="Y1924" s="66"/>
      <c r="Z1924" s="67"/>
      <c r="AA1924" s="68"/>
      <c r="AB1924" s="67"/>
      <c r="AC1924" s="68"/>
    </row>
    <row r="1925" spans="19:29">
      <c r="S1925" s="385"/>
      <c r="T1925" s="65"/>
      <c r="U1925" s="66"/>
      <c r="V1925" s="65"/>
      <c r="W1925" s="66"/>
      <c r="X1925" s="67"/>
      <c r="Y1925" s="66"/>
      <c r="Z1925" s="67"/>
      <c r="AA1925" s="68"/>
      <c r="AB1925" s="67"/>
      <c r="AC1925" s="68"/>
    </row>
    <row r="1926" spans="19:29">
      <c r="S1926" s="385"/>
      <c r="T1926" s="65"/>
      <c r="U1926" s="66"/>
      <c r="V1926" s="65"/>
      <c r="W1926" s="66"/>
      <c r="X1926" s="67"/>
      <c r="Y1926" s="66"/>
      <c r="Z1926" s="67"/>
      <c r="AA1926" s="68"/>
      <c r="AB1926" s="67"/>
      <c r="AC1926" s="68"/>
    </row>
    <row r="1927" spans="19:29">
      <c r="S1927" s="385"/>
      <c r="T1927" s="65"/>
      <c r="U1927" s="66"/>
      <c r="V1927" s="65"/>
      <c r="W1927" s="66"/>
      <c r="X1927" s="67"/>
      <c r="Y1927" s="66"/>
      <c r="Z1927" s="67"/>
      <c r="AA1927" s="68"/>
      <c r="AB1927" s="67"/>
      <c r="AC1927" s="68"/>
    </row>
    <row r="1928" spans="19:29">
      <c r="S1928" s="385"/>
      <c r="T1928" s="65"/>
      <c r="U1928" s="66"/>
      <c r="V1928" s="65"/>
      <c r="W1928" s="66"/>
      <c r="X1928" s="67"/>
      <c r="Y1928" s="66"/>
      <c r="Z1928" s="67"/>
      <c r="AA1928" s="68"/>
      <c r="AB1928" s="67"/>
      <c r="AC1928" s="68"/>
    </row>
    <row r="1929" spans="19:29">
      <c r="S1929" s="385"/>
      <c r="T1929" s="65"/>
      <c r="U1929" s="66"/>
      <c r="V1929" s="65"/>
      <c r="W1929" s="66"/>
      <c r="X1929" s="67"/>
      <c r="Y1929" s="66"/>
      <c r="Z1929" s="67"/>
      <c r="AB1929" s="67"/>
    </row>
    <row r="1930" spans="19:29">
      <c r="S1930" s="385"/>
      <c r="T1930" s="65"/>
      <c r="U1930" s="66"/>
      <c r="V1930" s="65"/>
      <c r="W1930" s="66"/>
      <c r="X1930" s="67"/>
      <c r="Y1930" s="66"/>
      <c r="Z1930" s="67"/>
      <c r="AA1930" s="68"/>
      <c r="AB1930" s="67"/>
      <c r="AC1930" s="68"/>
    </row>
    <row r="1931" spans="19:29">
      <c r="S1931" s="385"/>
      <c r="T1931" s="65"/>
      <c r="U1931" s="66"/>
      <c r="V1931" s="65"/>
      <c r="W1931" s="66"/>
      <c r="X1931" s="67"/>
      <c r="Y1931" s="66"/>
      <c r="Z1931" s="67"/>
      <c r="AA1931" s="68"/>
      <c r="AB1931" s="67"/>
      <c r="AC1931" s="68"/>
    </row>
    <row r="1932" spans="19:29">
      <c r="S1932" s="385"/>
      <c r="T1932" s="65"/>
      <c r="U1932" s="66"/>
      <c r="V1932" s="65"/>
      <c r="W1932" s="66"/>
      <c r="X1932" s="67"/>
      <c r="Y1932" s="66"/>
      <c r="Z1932" s="67"/>
      <c r="AA1932" s="68"/>
      <c r="AB1932" s="67"/>
      <c r="AC1932" s="68"/>
    </row>
    <row r="1933" spans="19:29">
      <c r="S1933" s="385"/>
      <c r="T1933" s="65"/>
      <c r="U1933" s="66"/>
      <c r="V1933" s="65"/>
      <c r="W1933" s="66"/>
      <c r="X1933" s="67"/>
      <c r="Y1933" s="66"/>
      <c r="Z1933" s="67"/>
      <c r="AA1933" s="68"/>
      <c r="AB1933" s="67"/>
      <c r="AC1933" s="68"/>
    </row>
    <row r="1934" spans="19:29">
      <c r="S1934" s="385"/>
      <c r="T1934" s="65"/>
      <c r="U1934" s="66"/>
      <c r="V1934" s="65"/>
      <c r="W1934" s="66"/>
      <c r="X1934" s="67"/>
      <c r="Y1934" s="66"/>
      <c r="Z1934" s="67"/>
      <c r="AA1934" s="68"/>
      <c r="AB1934" s="67"/>
      <c r="AC1934" s="68"/>
    </row>
    <row r="1935" spans="19:29">
      <c r="S1935" s="385"/>
      <c r="T1935" s="65"/>
      <c r="U1935" s="66"/>
      <c r="V1935" s="65"/>
      <c r="W1935" s="66"/>
      <c r="X1935" s="67"/>
      <c r="Y1935" s="66"/>
      <c r="Z1935" s="67"/>
      <c r="AA1935" s="68"/>
      <c r="AB1935" s="67"/>
      <c r="AC1935" s="68"/>
    </row>
    <row r="1936" spans="19:29">
      <c r="S1936" s="385"/>
      <c r="T1936" s="65"/>
      <c r="U1936" s="66"/>
      <c r="V1936" s="65"/>
      <c r="W1936" s="66"/>
      <c r="X1936" s="67"/>
      <c r="Y1936" s="66"/>
      <c r="Z1936" s="67"/>
      <c r="AA1936" s="68"/>
      <c r="AB1936" s="67"/>
      <c r="AC1936" s="68"/>
    </row>
    <row r="1937" spans="19:29">
      <c r="S1937" s="385"/>
      <c r="T1937" s="65"/>
      <c r="U1937" s="66"/>
      <c r="V1937" s="65"/>
      <c r="W1937" s="66"/>
      <c r="X1937" s="67"/>
      <c r="Y1937" s="66"/>
      <c r="Z1937" s="67"/>
      <c r="AA1937" s="68"/>
      <c r="AB1937" s="67"/>
      <c r="AC1937" s="68"/>
    </row>
    <row r="1938" spans="19:29">
      <c r="S1938" s="385"/>
      <c r="T1938" s="65"/>
      <c r="U1938" s="66"/>
      <c r="V1938" s="65"/>
      <c r="W1938" s="66"/>
      <c r="X1938" s="67"/>
      <c r="Y1938" s="66"/>
      <c r="Z1938" s="67"/>
      <c r="AA1938" s="68"/>
      <c r="AB1938" s="67"/>
      <c r="AC1938" s="68"/>
    </row>
    <row r="1939" spans="19:29">
      <c r="S1939" s="385"/>
      <c r="T1939" s="65"/>
      <c r="U1939" s="66"/>
      <c r="V1939" s="65"/>
      <c r="W1939" s="66"/>
      <c r="X1939" s="67"/>
      <c r="Y1939" s="66"/>
      <c r="Z1939" s="67"/>
      <c r="AA1939" s="68"/>
      <c r="AB1939" s="67"/>
      <c r="AC1939" s="68"/>
    </row>
    <row r="1940" spans="19:29">
      <c r="S1940" s="385"/>
      <c r="T1940" s="65"/>
      <c r="U1940" s="66"/>
      <c r="V1940" s="65"/>
      <c r="W1940" s="66"/>
      <c r="X1940" s="67"/>
      <c r="Y1940" s="66"/>
      <c r="Z1940" s="67"/>
      <c r="AA1940" s="68"/>
      <c r="AB1940" s="67"/>
      <c r="AC1940" s="68"/>
    </row>
    <row r="1941" spans="19:29">
      <c r="S1941" s="385"/>
      <c r="T1941" s="65"/>
      <c r="U1941" s="66"/>
      <c r="V1941" s="65"/>
      <c r="W1941" s="66"/>
      <c r="X1941" s="67"/>
      <c r="Y1941" s="66"/>
      <c r="Z1941" s="67"/>
      <c r="AA1941" s="68"/>
      <c r="AB1941" s="67"/>
      <c r="AC1941" s="68"/>
    </row>
    <row r="1942" spans="19:29">
      <c r="S1942" s="385"/>
      <c r="T1942" s="65"/>
      <c r="U1942" s="66"/>
      <c r="V1942" s="65"/>
      <c r="W1942" s="66"/>
      <c r="X1942" s="67"/>
      <c r="Y1942" s="66"/>
      <c r="Z1942" s="67"/>
      <c r="AA1942" s="68"/>
      <c r="AB1942" s="67"/>
      <c r="AC1942" s="68"/>
    </row>
    <row r="1943" spans="19:29">
      <c r="S1943" s="385"/>
      <c r="T1943" s="65"/>
      <c r="U1943" s="66"/>
      <c r="V1943" s="65"/>
      <c r="W1943" s="66"/>
      <c r="X1943" s="67"/>
      <c r="Y1943" s="66"/>
      <c r="Z1943" s="67"/>
      <c r="AA1943" s="68"/>
      <c r="AB1943" s="67"/>
      <c r="AC1943" s="68"/>
    </row>
    <row r="1944" spans="19:29">
      <c r="S1944" s="385"/>
      <c r="T1944" s="65"/>
      <c r="U1944" s="66"/>
      <c r="V1944" s="65"/>
      <c r="W1944" s="66"/>
      <c r="X1944" s="67"/>
      <c r="Y1944" s="66"/>
      <c r="Z1944" s="67"/>
      <c r="AA1944" s="68"/>
      <c r="AB1944" s="67"/>
      <c r="AC1944" s="68"/>
    </row>
    <row r="1945" spans="19:29">
      <c r="S1945" s="385"/>
      <c r="T1945" s="65"/>
      <c r="U1945" s="66"/>
      <c r="V1945" s="65"/>
      <c r="W1945" s="66"/>
      <c r="X1945" s="67"/>
      <c r="Y1945" s="66"/>
      <c r="Z1945" s="67"/>
      <c r="AA1945" s="68"/>
      <c r="AB1945" s="67"/>
      <c r="AC1945" s="68"/>
    </row>
    <row r="1946" spans="19:29">
      <c r="S1946" s="385"/>
      <c r="T1946" s="65"/>
      <c r="U1946" s="66"/>
      <c r="V1946" s="65"/>
      <c r="W1946" s="66"/>
      <c r="X1946" s="67"/>
      <c r="Y1946" s="66"/>
      <c r="Z1946" s="67"/>
      <c r="AB1946" s="67"/>
    </row>
    <row r="1947" spans="19:29">
      <c r="S1947" s="385"/>
      <c r="T1947" s="65"/>
      <c r="U1947" s="66"/>
      <c r="V1947" s="65"/>
      <c r="W1947" s="66"/>
      <c r="X1947" s="67"/>
      <c r="Y1947" s="66"/>
      <c r="Z1947" s="67"/>
      <c r="AA1947" s="68"/>
      <c r="AB1947" s="67"/>
      <c r="AC1947" s="68"/>
    </row>
    <row r="1948" spans="19:29">
      <c r="S1948" s="385"/>
      <c r="T1948" s="65"/>
      <c r="U1948" s="66"/>
      <c r="V1948" s="65"/>
      <c r="W1948" s="66"/>
      <c r="X1948" s="67"/>
      <c r="Y1948" s="66"/>
      <c r="Z1948" s="67"/>
      <c r="AA1948" s="68"/>
      <c r="AB1948" s="67"/>
      <c r="AC1948" s="68"/>
    </row>
    <row r="1949" spans="19:29">
      <c r="S1949" s="385"/>
      <c r="T1949" s="65"/>
      <c r="U1949" s="66"/>
      <c r="V1949" s="65"/>
      <c r="W1949" s="66"/>
      <c r="X1949" s="67"/>
      <c r="Y1949" s="66"/>
      <c r="Z1949" s="67"/>
      <c r="AA1949" s="68"/>
      <c r="AB1949" s="67"/>
      <c r="AC1949" s="68"/>
    </row>
    <row r="1950" spans="19:29">
      <c r="S1950" s="385"/>
      <c r="T1950" s="65"/>
      <c r="U1950" s="66"/>
      <c r="V1950" s="65"/>
      <c r="W1950" s="66"/>
      <c r="X1950" s="67"/>
      <c r="Y1950" s="66"/>
      <c r="Z1950" s="67"/>
      <c r="AA1950" s="68"/>
      <c r="AB1950" s="67"/>
      <c r="AC1950" s="68"/>
    </row>
    <row r="1951" spans="19:29">
      <c r="S1951" s="385"/>
      <c r="T1951" s="65"/>
      <c r="U1951" s="66"/>
      <c r="V1951" s="65"/>
      <c r="W1951" s="66"/>
      <c r="X1951" s="67"/>
      <c r="Y1951" s="66"/>
      <c r="Z1951" s="67"/>
      <c r="AA1951" s="68"/>
      <c r="AB1951" s="67"/>
      <c r="AC1951" s="68"/>
    </row>
    <row r="1952" spans="19:29">
      <c r="S1952" s="385"/>
      <c r="T1952" s="65"/>
      <c r="U1952" s="66"/>
      <c r="V1952" s="65"/>
      <c r="W1952" s="66"/>
      <c r="X1952" s="67"/>
      <c r="Y1952" s="66"/>
      <c r="Z1952" s="67"/>
      <c r="AA1952" s="68"/>
      <c r="AB1952" s="67"/>
      <c r="AC1952" s="68"/>
    </row>
    <row r="1953" spans="19:29">
      <c r="S1953" s="385"/>
      <c r="T1953" s="65"/>
      <c r="U1953" s="66"/>
      <c r="V1953" s="65"/>
      <c r="W1953" s="66"/>
      <c r="X1953" s="67"/>
      <c r="Y1953" s="66"/>
      <c r="Z1953" s="67"/>
      <c r="AA1953" s="68"/>
      <c r="AB1953" s="67"/>
      <c r="AC1953" s="68"/>
    </row>
    <row r="1954" spans="19:29">
      <c r="S1954" s="385"/>
      <c r="T1954" s="65"/>
      <c r="U1954" s="66"/>
      <c r="V1954" s="65"/>
      <c r="W1954" s="66"/>
      <c r="X1954" s="67"/>
      <c r="Y1954" s="66"/>
      <c r="Z1954" s="67"/>
      <c r="AA1954" s="68"/>
      <c r="AB1954" s="67"/>
      <c r="AC1954" s="68"/>
    </row>
    <row r="1955" spans="19:29">
      <c r="S1955" s="385"/>
      <c r="T1955" s="65"/>
      <c r="U1955" s="66"/>
      <c r="V1955" s="65"/>
      <c r="W1955" s="66"/>
      <c r="X1955" s="67"/>
      <c r="Y1955" s="66"/>
      <c r="Z1955" s="67"/>
      <c r="AA1955" s="68"/>
      <c r="AB1955" s="67"/>
      <c r="AC1955" s="68"/>
    </row>
    <row r="1956" spans="19:29">
      <c r="S1956" s="385"/>
      <c r="T1956" s="65"/>
      <c r="U1956" s="66"/>
      <c r="V1956" s="65"/>
      <c r="W1956" s="66"/>
      <c r="X1956" s="67"/>
      <c r="Y1956" s="66"/>
      <c r="Z1956" s="67"/>
      <c r="AA1956" s="68"/>
      <c r="AB1956" s="67"/>
      <c r="AC1956" s="68"/>
    </row>
    <row r="1957" spans="19:29">
      <c r="S1957" s="385"/>
      <c r="T1957" s="65"/>
      <c r="U1957" s="66"/>
      <c r="V1957" s="65"/>
      <c r="W1957" s="66"/>
      <c r="X1957" s="67"/>
      <c r="Y1957" s="66"/>
      <c r="Z1957" s="67"/>
      <c r="AA1957" s="68"/>
      <c r="AB1957" s="67"/>
      <c r="AC1957" s="68"/>
    </row>
    <row r="1958" spans="19:29">
      <c r="S1958" s="385"/>
      <c r="T1958" s="65"/>
      <c r="U1958" s="66"/>
      <c r="V1958" s="65"/>
      <c r="W1958" s="66"/>
      <c r="X1958" s="67"/>
      <c r="Y1958" s="66"/>
      <c r="Z1958" s="67"/>
      <c r="AA1958" s="68"/>
      <c r="AB1958" s="67"/>
      <c r="AC1958" s="68"/>
    </row>
    <row r="1959" spans="19:29">
      <c r="S1959" s="385"/>
      <c r="T1959" s="65"/>
      <c r="U1959" s="66"/>
      <c r="V1959" s="65"/>
      <c r="W1959" s="66"/>
      <c r="X1959" s="67"/>
      <c r="Y1959" s="66"/>
      <c r="Z1959" s="67"/>
      <c r="AA1959" s="68"/>
      <c r="AB1959" s="67"/>
      <c r="AC1959" s="68"/>
    </row>
    <row r="1960" spans="19:29">
      <c r="S1960" s="385"/>
      <c r="T1960" s="65"/>
      <c r="U1960" s="66"/>
      <c r="V1960" s="65"/>
      <c r="W1960" s="66"/>
      <c r="X1960" s="67"/>
      <c r="Y1960" s="66"/>
      <c r="Z1960" s="67"/>
      <c r="AA1960" s="68"/>
      <c r="AB1960" s="67"/>
      <c r="AC1960" s="68"/>
    </row>
    <row r="1961" spans="19:29">
      <c r="S1961" s="385"/>
      <c r="T1961" s="65"/>
      <c r="U1961" s="66"/>
      <c r="V1961" s="65"/>
      <c r="W1961" s="66"/>
      <c r="X1961" s="67"/>
      <c r="Y1961" s="66"/>
      <c r="Z1961" s="67"/>
      <c r="AA1961" s="68"/>
      <c r="AB1961" s="67"/>
      <c r="AC1961" s="68"/>
    </row>
    <row r="1962" spans="19:29">
      <c r="S1962" s="385"/>
      <c r="T1962" s="65"/>
      <c r="U1962" s="66"/>
      <c r="V1962" s="65"/>
      <c r="W1962" s="66"/>
      <c r="X1962" s="67"/>
      <c r="Y1962" s="66"/>
      <c r="Z1962" s="67"/>
      <c r="AA1962" s="68"/>
      <c r="AB1962" s="67"/>
      <c r="AC1962" s="68"/>
    </row>
    <row r="1963" spans="19:29">
      <c r="S1963" s="385"/>
      <c r="T1963" s="65"/>
      <c r="U1963" s="66"/>
      <c r="V1963" s="65"/>
      <c r="W1963" s="66"/>
      <c r="X1963" s="67"/>
      <c r="Y1963" s="66"/>
      <c r="Z1963" s="67"/>
      <c r="AB1963" s="67"/>
    </row>
    <row r="1964" spans="19:29">
      <c r="S1964" s="385"/>
      <c r="T1964" s="65"/>
      <c r="U1964" s="66"/>
      <c r="V1964" s="65"/>
      <c r="W1964" s="66"/>
      <c r="X1964" s="67"/>
      <c r="Y1964" s="66"/>
      <c r="Z1964" s="67"/>
      <c r="AA1964" s="68"/>
      <c r="AB1964" s="67"/>
      <c r="AC1964" s="68"/>
    </row>
    <row r="1965" spans="19:29">
      <c r="S1965" s="385"/>
      <c r="T1965" s="65"/>
      <c r="U1965" s="66"/>
      <c r="V1965" s="65"/>
      <c r="W1965" s="66"/>
      <c r="X1965" s="67"/>
      <c r="Y1965" s="66"/>
      <c r="Z1965" s="67"/>
      <c r="AA1965" s="68"/>
      <c r="AB1965" s="67"/>
      <c r="AC1965" s="68"/>
    </row>
    <row r="1966" spans="19:29">
      <c r="S1966" s="385"/>
      <c r="T1966" s="65"/>
      <c r="U1966" s="66"/>
      <c r="V1966" s="65"/>
      <c r="W1966" s="66"/>
      <c r="X1966" s="67"/>
      <c r="Y1966" s="66"/>
      <c r="Z1966" s="67"/>
      <c r="AA1966" s="68"/>
      <c r="AB1966" s="67"/>
      <c r="AC1966" s="68"/>
    </row>
    <row r="1967" spans="19:29">
      <c r="S1967" s="385"/>
      <c r="T1967" s="65"/>
      <c r="U1967" s="66"/>
      <c r="V1967" s="65"/>
      <c r="W1967" s="66"/>
      <c r="X1967" s="67"/>
      <c r="Y1967" s="66"/>
      <c r="Z1967" s="67"/>
      <c r="AA1967" s="68"/>
      <c r="AB1967" s="67"/>
      <c r="AC1967" s="68"/>
    </row>
    <row r="1968" spans="19:29">
      <c r="S1968" s="385"/>
      <c r="T1968" s="65"/>
      <c r="U1968" s="66"/>
      <c r="V1968" s="65"/>
      <c r="W1968" s="66"/>
      <c r="X1968" s="67"/>
      <c r="Y1968" s="66"/>
      <c r="Z1968" s="67"/>
      <c r="AA1968" s="68"/>
      <c r="AB1968" s="67"/>
      <c r="AC1968" s="68"/>
    </row>
    <row r="1969" spans="19:29">
      <c r="S1969" s="385"/>
      <c r="T1969" s="65"/>
      <c r="U1969" s="66"/>
      <c r="V1969" s="65"/>
      <c r="W1969" s="66"/>
      <c r="X1969" s="67"/>
      <c r="Y1969" s="66"/>
      <c r="Z1969" s="67"/>
      <c r="AA1969" s="68"/>
      <c r="AB1969" s="67"/>
      <c r="AC1969" s="68"/>
    </row>
    <row r="1970" spans="19:29">
      <c r="S1970" s="385"/>
      <c r="T1970" s="65"/>
      <c r="U1970" s="66"/>
      <c r="V1970" s="65"/>
      <c r="W1970" s="66"/>
      <c r="X1970" s="67"/>
      <c r="Y1970" s="66"/>
      <c r="Z1970" s="67"/>
      <c r="AA1970" s="68"/>
      <c r="AB1970" s="67"/>
      <c r="AC1970" s="68"/>
    </row>
    <row r="1971" spans="19:29">
      <c r="S1971" s="385"/>
      <c r="T1971" s="65"/>
      <c r="U1971" s="66"/>
      <c r="V1971" s="65"/>
      <c r="W1971" s="66"/>
      <c r="X1971" s="67"/>
      <c r="Y1971" s="66"/>
      <c r="Z1971" s="67"/>
      <c r="AA1971" s="68"/>
      <c r="AB1971" s="67"/>
      <c r="AC1971" s="68"/>
    </row>
    <row r="1972" spans="19:29">
      <c r="S1972" s="385"/>
      <c r="T1972" s="65"/>
      <c r="U1972" s="66"/>
      <c r="V1972" s="65"/>
      <c r="W1972" s="66"/>
      <c r="X1972" s="67"/>
      <c r="Y1972" s="66"/>
      <c r="Z1972" s="67"/>
      <c r="AA1972" s="68"/>
      <c r="AB1972" s="67"/>
      <c r="AC1972" s="68"/>
    </row>
    <row r="1973" spans="19:29">
      <c r="S1973" s="385"/>
      <c r="T1973" s="65"/>
      <c r="U1973" s="66"/>
      <c r="V1973" s="65"/>
      <c r="W1973" s="66"/>
      <c r="X1973" s="67"/>
      <c r="Y1973" s="66"/>
      <c r="Z1973" s="67"/>
      <c r="AA1973" s="68"/>
      <c r="AB1973" s="67"/>
      <c r="AC1973" s="68"/>
    </row>
    <row r="1974" spans="19:29">
      <c r="S1974" s="385"/>
      <c r="T1974" s="65"/>
      <c r="U1974" s="66"/>
      <c r="V1974" s="65"/>
      <c r="W1974" s="66"/>
      <c r="X1974" s="67"/>
      <c r="Y1974" s="66"/>
      <c r="Z1974" s="67"/>
      <c r="AA1974" s="68"/>
      <c r="AB1974" s="67"/>
      <c r="AC1974" s="68"/>
    </row>
    <row r="1975" spans="19:29">
      <c r="S1975" s="385"/>
      <c r="T1975" s="65"/>
      <c r="U1975" s="66"/>
      <c r="V1975" s="65"/>
      <c r="W1975" s="66"/>
      <c r="X1975" s="67"/>
      <c r="Y1975" s="66"/>
      <c r="Z1975" s="67"/>
      <c r="AA1975" s="68"/>
      <c r="AB1975" s="67"/>
      <c r="AC1975" s="68"/>
    </row>
    <row r="1976" spans="19:29">
      <c r="S1976" s="385"/>
      <c r="T1976" s="65"/>
      <c r="U1976" s="66"/>
      <c r="V1976" s="65"/>
      <c r="W1976" s="66"/>
      <c r="X1976" s="67"/>
      <c r="Y1976" s="66"/>
      <c r="Z1976" s="67"/>
      <c r="AA1976" s="68"/>
      <c r="AB1976" s="67"/>
      <c r="AC1976" s="68"/>
    </row>
    <row r="1977" spans="19:29">
      <c r="S1977" s="385"/>
      <c r="T1977" s="65"/>
      <c r="U1977" s="66"/>
      <c r="V1977" s="65"/>
      <c r="W1977" s="66"/>
      <c r="X1977" s="67"/>
      <c r="Y1977" s="66"/>
      <c r="Z1977" s="67"/>
      <c r="AA1977" s="68"/>
      <c r="AB1977" s="67"/>
      <c r="AC1977" s="68"/>
    </row>
    <row r="1978" spans="19:29">
      <c r="S1978" s="385"/>
      <c r="T1978" s="65"/>
      <c r="U1978" s="66"/>
      <c r="V1978" s="65"/>
      <c r="W1978" s="66"/>
      <c r="X1978" s="67"/>
      <c r="Y1978" s="66"/>
      <c r="Z1978" s="67"/>
      <c r="AA1978" s="68"/>
      <c r="AB1978" s="67"/>
      <c r="AC1978" s="68"/>
    </row>
    <row r="1979" spans="19:29">
      <c r="S1979" s="385"/>
      <c r="T1979" s="65"/>
      <c r="U1979" s="66"/>
      <c r="V1979" s="65"/>
      <c r="W1979" s="66"/>
      <c r="X1979" s="67"/>
      <c r="Y1979" s="66"/>
      <c r="Z1979" s="67"/>
      <c r="AA1979" s="68"/>
      <c r="AB1979" s="67"/>
      <c r="AC1979" s="68"/>
    </row>
    <row r="1980" spans="19:29">
      <c r="S1980" s="385"/>
      <c r="T1980" s="65"/>
      <c r="U1980" s="66"/>
      <c r="V1980" s="65"/>
      <c r="W1980" s="66"/>
      <c r="X1980" s="67"/>
      <c r="Y1980" s="66"/>
      <c r="Z1980" s="67"/>
      <c r="AB1980" s="67"/>
    </row>
    <row r="1981" spans="19:29">
      <c r="S1981" s="385"/>
      <c r="T1981" s="65"/>
      <c r="U1981" s="66"/>
      <c r="V1981" s="65"/>
      <c r="W1981" s="66"/>
      <c r="X1981" s="67"/>
      <c r="Y1981" s="66"/>
      <c r="Z1981" s="67"/>
      <c r="AA1981" s="68"/>
      <c r="AB1981" s="67"/>
      <c r="AC1981" s="68"/>
    </row>
    <row r="1982" spans="19:29">
      <c r="S1982" s="385"/>
      <c r="T1982" s="65"/>
      <c r="U1982" s="66"/>
      <c r="V1982" s="65"/>
      <c r="W1982" s="66"/>
      <c r="X1982" s="67"/>
      <c r="Y1982" s="66"/>
      <c r="Z1982" s="67"/>
      <c r="AA1982" s="68"/>
      <c r="AB1982" s="67"/>
      <c r="AC1982" s="68"/>
    </row>
    <row r="1983" spans="19:29">
      <c r="S1983" s="385"/>
      <c r="T1983" s="65"/>
      <c r="U1983" s="66"/>
      <c r="V1983" s="65"/>
      <c r="W1983" s="66"/>
      <c r="X1983" s="67"/>
      <c r="Y1983" s="66"/>
      <c r="Z1983" s="67"/>
      <c r="AA1983" s="68"/>
      <c r="AB1983" s="67"/>
      <c r="AC1983" s="68"/>
    </row>
    <row r="1984" spans="19:29">
      <c r="S1984" s="385"/>
      <c r="T1984" s="65"/>
      <c r="U1984" s="66"/>
      <c r="V1984" s="65"/>
      <c r="W1984" s="66"/>
      <c r="X1984" s="67"/>
      <c r="Y1984" s="66"/>
      <c r="Z1984" s="67"/>
      <c r="AA1984" s="68"/>
      <c r="AB1984" s="67"/>
      <c r="AC1984" s="68"/>
    </row>
    <row r="1985" spans="19:29">
      <c r="S1985" s="385"/>
      <c r="T1985" s="65"/>
      <c r="U1985" s="66"/>
      <c r="V1985" s="65"/>
      <c r="W1985" s="66"/>
      <c r="X1985" s="67"/>
      <c r="Y1985" s="66"/>
      <c r="Z1985" s="67"/>
      <c r="AA1985" s="68"/>
      <c r="AB1985" s="67"/>
      <c r="AC1985" s="68"/>
    </row>
    <row r="1986" spans="19:29">
      <c r="S1986" s="385"/>
      <c r="T1986" s="65"/>
      <c r="U1986" s="66"/>
      <c r="V1986" s="65"/>
      <c r="W1986" s="66"/>
      <c r="X1986" s="67"/>
      <c r="Y1986" s="66"/>
      <c r="Z1986" s="67"/>
      <c r="AA1986" s="68"/>
      <c r="AB1986" s="67"/>
      <c r="AC1986" s="68"/>
    </row>
    <row r="1987" spans="19:29">
      <c r="S1987" s="385"/>
      <c r="T1987" s="65"/>
      <c r="U1987" s="66"/>
      <c r="V1987" s="65"/>
      <c r="W1987" s="66"/>
      <c r="X1987" s="67"/>
      <c r="Y1987" s="66"/>
      <c r="Z1987" s="67"/>
      <c r="AA1987" s="68"/>
      <c r="AB1987" s="67"/>
      <c r="AC1987" s="68"/>
    </row>
    <row r="1988" spans="19:29">
      <c r="S1988" s="385"/>
      <c r="T1988" s="65"/>
      <c r="U1988" s="66"/>
      <c r="V1988" s="65"/>
      <c r="W1988" s="66"/>
      <c r="X1988" s="67"/>
      <c r="Y1988" s="66"/>
      <c r="Z1988" s="67"/>
      <c r="AA1988" s="68"/>
      <c r="AB1988" s="67"/>
      <c r="AC1988" s="68"/>
    </row>
    <row r="1989" spans="19:29">
      <c r="S1989" s="385"/>
      <c r="T1989" s="65"/>
      <c r="U1989" s="66"/>
      <c r="V1989" s="65"/>
      <c r="W1989" s="66"/>
      <c r="X1989" s="67"/>
      <c r="Y1989" s="66"/>
      <c r="Z1989" s="67"/>
      <c r="AA1989" s="68"/>
      <c r="AB1989" s="67"/>
      <c r="AC1989" s="68"/>
    </row>
    <row r="1990" spans="19:29">
      <c r="S1990" s="385"/>
      <c r="T1990" s="65"/>
      <c r="U1990" s="66"/>
      <c r="V1990" s="65"/>
      <c r="W1990" s="66"/>
      <c r="X1990" s="67"/>
      <c r="Y1990" s="66"/>
      <c r="Z1990" s="67"/>
      <c r="AA1990" s="68"/>
      <c r="AB1990" s="67"/>
      <c r="AC1990" s="68"/>
    </row>
    <row r="1991" spans="19:29">
      <c r="S1991" s="385"/>
      <c r="T1991" s="65"/>
      <c r="U1991" s="66"/>
      <c r="V1991" s="65"/>
      <c r="W1991" s="66"/>
      <c r="X1991" s="67"/>
      <c r="Y1991" s="66"/>
      <c r="Z1991" s="67"/>
      <c r="AA1991" s="68"/>
      <c r="AB1991" s="67"/>
      <c r="AC1991" s="68"/>
    </row>
    <row r="1992" spans="19:29">
      <c r="S1992" s="385"/>
      <c r="T1992" s="65"/>
      <c r="U1992" s="66"/>
      <c r="V1992" s="65"/>
      <c r="W1992" s="66"/>
      <c r="X1992" s="67"/>
      <c r="Y1992" s="66"/>
      <c r="Z1992" s="67"/>
      <c r="AA1992" s="68"/>
      <c r="AB1992" s="67"/>
      <c r="AC1992" s="68"/>
    </row>
    <row r="1993" spans="19:29">
      <c r="S1993" s="385"/>
      <c r="T1993" s="65"/>
      <c r="U1993" s="66"/>
      <c r="V1993" s="65"/>
      <c r="W1993" s="66"/>
      <c r="X1993" s="67"/>
      <c r="Y1993" s="66"/>
      <c r="Z1993" s="67"/>
      <c r="AA1993" s="68"/>
      <c r="AB1993" s="67"/>
      <c r="AC1993" s="68"/>
    </row>
    <row r="1994" spans="19:29">
      <c r="S1994" s="385"/>
      <c r="T1994" s="65"/>
      <c r="U1994" s="66"/>
      <c r="V1994" s="65"/>
      <c r="W1994" s="66"/>
      <c r="X1994" s="67"/>
      <c r="Y1994" s="66"/>
      <c r="Z1994" s="67"/>
      <c r="AA1994" s="68"/>
      <c r="AB1994" s="67"/>
      <c r="AC1994" s="68"/>
    </row>
    <row r="1995" spans="19:29">
      <c r="S1995" s="385"/>
      <c r="T1995" s="65"/>
      <c r="U1995" s="66"/>
      <c r="V1995" s="65"/>
      <c r="W1995" s="66"/>
      <c r="X1995" s="67"/>
      <c r="Y1995" s="66"/>
      <c r="Z1995" s="67"/>
      <c r="AA1995" s="68"/>
      <c r="AB1995" s="67"/>
      <c r="AC1995" s="68"/>
    </row>
    <row r="1996" spans="19:29">
      <c r="S1996" s="385"/>
      <c r="T1996" s="65"/>
      <c r="U1996" s="66"/>
      <c r="V1996" s="65"/>
      <c r="W1996" s="66"/>
      <c r="X1996" s="67"/>
      <c r="Y1996" s="66"/>
      <c r="Z1996" s="67"/>
      <c r="AA1996" s="68"/>
      <c r="AB1996" s="67"/>
      <c r="AC1996" s="68"/>
    </row>
    <row r="1997" spans="19:29">
      <c r="S1997" s="385"/>
      <c r="T1997" s="65"/>
      <c r="U1997" s="66"/>
      <c r="V1997" s="65"/>
      <c r="W1997" s="66"/>
      <c r="X1997" s="67"/>
      <c r="Y1997" s="66"/>
      <c r="Z1997" s="67"/>
      <c r="AB1997" s="67"/>
    </row>
    <row r="1998" spans="19:29">
      <c r="S1998" s="385"/>
      <c r="T1998" s="65"/>
      <c r="U1998" s="66"/>
      <c r="V1998" s="65"/>
      <c r="W1998" s="66"/>
      <c r="X1998" s="67"/>
      <c r="Y1998" s="66"/>
      <c r="Z1998" s="67"/>
      <c r="AA1998" s="68"/>
      <c r="AB1998" s="67"/>
      <c r="AC1998" s="68"/>
    </row>
    <row r="1999" spans="19:29">
      <c r="S1999" s="385"/>
      <c r="T1999" s="65"/>
      <c r="U1999" s="66"/>
      <c r="V1999" s="65"/>
      <c r="W1999" s="66"/>
      <c r="X1999" s="67"/>
      <c r="Y1999" s="66"/>
      <c r="Z1999" s="67"/>
      <c r="AA1999" s="68"/>
      <c r="AB1999" s="67"/>
      <c r="AC1999" s="68"/>
    </row>
    <row r="2000" spans="19:29">
      <c r="S2000" s="385"/>
      <c r="T2000" s="65"/>
      <c r="U2000" s="66"/>
      <c r="V2000" s="65"/>
      <c r="W2000" s="66"/>
      <c r="X2000" s="67"/>
      <c r="Y2000" s="66"/>
      <c r="Z2000" s="67"/>
      <c r="AA2000" s="68"/>
      <c r="AB2000" s="67"/>
      <c r="AC2000" s="68"/>
    </row>
    <row r="2001" spans="19:29">
      <c r="S2001" s="385"/>
      <c r="T2001" s="65"/>
      <c r="U2001" s="66"/>
      <c r="V2001" s="65"/>
      <c r="W2001" s="66"/>
      <c r="X2001" s="67"/>
      <c r="Y2001" s="66"/>
      <c r="Z2001" s="67"/>
      <c r="AA2001" s="68"/>
      <c r="AB2001" s="67"/>
      <c r="AC2001" s="68"/>
    </row>
    <row r="2002" spans="19:29">
      <c r="S2002" s="385"/>
      <c r="T2002" s="65"/>
      <c r="U2002" s="66"/>
      <c r="V2002" s="65"/>
      <c r="W2002" s="66"/>
      <c r="X2002" s="67"/>
      <c r="Y2002" s="66"/>
      <c r="Z2002" s="67"/>
      <c r="AA2002" s="68"/>
      <c r="AB2002" s="67"/>
      <c r="AC2002" s="68"/>
    </row>
    <row r="2003" spans="19:29">
      <c r="S2003" s="385"/>
      <c r="T2003" s="65"/>
      <c r="U2003" s="66"/>
      <c r="V2003" s="65"/>
      <c r="W2003" s="66"/>
      <c r="X2003" s="67"/>
      <c r="Y2003" s="66"/>
      <c r="Z2003" s="67"/>
      <c r="AA2003" s="68"/>
      <c r="AB2003" s="67"/>
      <c r="AC2003" s="68"/>
    </row>
    <row r="2004" spans="19:29">
      <c r="S2004" s="385"/>
      <c r="T2004" s="65"/>
      <c r="U2004" s="66"/>
      <c r="V2004" s="65"/>
      <c r="W2004" s="66"/>
      <c r="X2004" s="67"/>
      <c r="Y2004" s="66"/>
      <c r="Z2004" s="67"/>
      <c r="AA2004" s="68"/>
      <c r="AB2004" s="67"/>
      <c r="AC2004" s="68"/>
    </row>
    <row r="2005" spans="19:29">
      <c r="S2005" s="385"/>
      <c r="T2005" s="65"/>
      <c r="U2005" s="66"/>
      <c r="V2005" s="65"/>
      <c r="W2005" s="66"/>
      <c r="X2005" s="67"/>
      <c r="Y2005" s="66"/>
      <c r="Z2005" s="67"/>
      <c r="AA2005" s="68"/>
      <c r="AB2005" s="67"/>
      <c r="AC2005" s="68"/>
    </row>
    <row r="2006" spans="19:29">
      <c r="S2006" s="385"/>
      <c r="T2006" s="65"/>
      <c r="U2006" s="66"/>
      <c r="V2006" s="65"/>
      <c r="W2006" s="66"/>
      <c r="X2006" s="67"/>
      <c r="Y2006" s="66"/>
      <c r="Z2006" s="67"/>
      <c r="AA2006" s="68"/>
      <c r="AB2006" s="67"/>
      <c r="AC2006" s="68"/>
    </row>
    <row r="2007" spans="19:29">
      <c r="S2007" s="385"/>
      <c r="T2007" s="65"/>
      <c r="U2007" s="66"/>
      <c r="V2007" s="65"/>
      <c r="W2007" s="66"/>
      <c r="X2007" s="67"/>
      <c r="Y2007" s="66"/>
      <c r="Z2007" s="67"/>
      <c r="AA2007" s="68"/>
      <c r="AB2007" s="67"/>
      <c r="AC2007" s="68"/>
    </row>
    <row r="2008" spans="19:29">
      <c r="S2008" s="385"/>
      <c r="T2008" s="65"/>
      <c r="U2008" s="66"/>
      <c r="V2008" s="65"/>
      <c r="W2008" s="66"/>
      <c r="X2008" s="67"/>
      <c r="Y2008" s="66"/>
      <c r="Z2008" s="67"/>
      <c r="AA2008" s="68"/>
      <c r="AB2008" s="67"/>
      <c r="AC2008" s="68"/>
    </row>
    <row r="2009" spans="19:29">
      <c r="S2009" s="385"/>
      <c r="T2009" s="65"/>
      <c r="U2009" s="66"/>
      <c r="V2009" s="65"/>
      <c r="W2009" s="66"/>
      <c r="X2009" s="67"/>
      <c r="Y2009" s="66"/>
      <c r="Z2009" s="67"/>
      <c r="AA2009" s="68"/>
      <c r="AB2009" s="67"/>
      <c r="AC2009" s="68"/>
    </row>
    <row r="2010" spans="19:29">
      <c r="S2010" s="385"/>
      <c r="T2010" s="65"/>
      <c r="U2010" s="66"/>
      <c r="V2010" s="65"/>
      <c r="W2010" s="66"/>
      <c r="X2010" s="67"/>
      <c r="Y2010" s="66"/>
      <c r="Z2010" s="67"/>
      <c r="AA2010" s="68"/>
      <c r="AB2010" s="67"/>
      <c r="AC2010" s="68"/>
    </row>
    <row r="2011" spans="19:29">
      <c r="S2011" s="385"/>
      <c r="T2011" s="65"/>
      <c r="U2011" s="66"/>
      <c r="V2011" s="65"/>
      <c r="W2011" s="66"/>
      <c r="X2011" s="67"/>
      <c r="Y2011" s="66"/>
      <c r="Z2011" s="67"/>
      <c r="AA2011" s="68"/>
      <c r="AB2011" s="67"/>
      <c r="AC2011" s="68"/>
    </row>
    <row r="2012" spans="19:29">
      <c r="S2012" s="385"/>
      <c r="T2012" s="65"/>
      <c r="U2012" s="66"/>
      <c r="V2012" s="65"/>
      <c r="W2012" s="66"/>
      <c r="X2012" s="67"/>
      <c r="Y2012" s="66"/>
      <c r="Z2012" s="67"/>
      <c r="AA2012" s="68"/>
      <c r="AB2012" s="67"/>
      <c r="AC2012" s="68"/>
    </row>
    <row r="2013" spans="19:29">
      <c r="S2013" s="385"/>
      <c r="T2013" s="65"/>
      <c r="U2013" s="66"/>
      <c r="V2013" s="65"/>
      <c r="W2013" s="66"/>
      <c r="X2013" s="67"/>
      <c r="Y2013" s="66"/>
      <c r="Z2013" s="67"/>
      <c r="AA2013" s="68"/>
      <c r="AB2013" s="67"/>
      <c r="AC2013" s="68"/>
    </row>
    <row r="2014" spans="19:29">
      <c r="S2014" s="385"/>
      <c r="T2014" s="65"/>
      <c r="U2014" s="66"/>
      <c r="V2014" s="65"/>
      <c r="W2014" s="66"/>
      <c r="X2014" s="67"/>
      <c r="Y2014" s="66"/>
      <c r="Z2014" s="67"/>
      <c r="AB2014" s="67"/>
    </row>
    <row r="2015" spans="19:29">
      <c r="S2015" s="385"/>
      <c r="T2015" s="65"/>
      <c r="U2015" s="66"/>
      <c r="V2015" s="65"/>
      <c r="W2015" s="66"/>
      <c r="X2015" s="67"/>
      <c r="Y2015" s="66"/>
      <c r="Z2015" s="67"/>
      <c r="AA2015" s="68"/>
      <c r="AB2015" s="67"/>
      <c r="AC2015" s="68"/>
    </row>
    <row r="2016" spans="19:29">
      <c r="S2016" s="385"/>
      <c r="T2016" s="65"/>
      <c r="U2016" s="66"/>
      <c r="V2016" s="65"/>
      <c r="W2016" s="66"/>
      <c r="X2016" s="67"/>
      <c r="Y2016" s="66"/>
      <c r="Z2016" s="67"/>
      <c r="AA2016" s="68"/>
      <c r="AB2016" s="67"/>
      <c r="AC2016" s="68"/>
    </row>
    <row r="2017" spans="19:29">
      <c r="S2017" s="385"/>
      <c r="T2017" s="65"/>
      <c r="U2017" s="66"/>
      <c r="V2017" s="65"/>
      <c r="W2017" s="66"/>
      <c r="X2017" s="67"/>
      <c r="Y2017" s="66"/>
      <c r="Z2017" s="67"/>
      <c r="AA2017" s="68"/>
      <c r="AB2017" s="67"/>
      <c r="AC2017" s="68"/>
    </row>
    <row r="2018" spans="19:29">
      <c r="S2018" s="385"/>
      <c r="T2018" s="65"/>
      <c r="U2018" s="66"/>
      <c r="V2018" s="65"/>
      <c r="W2018" s="66"/>
      <c r="X2018" s="67"/>
      <c r="Y2018" s="66"/>
      <c r="Z2018" s="67"/>
      <c r="AA2018" s="68"/>
      <c r="AB2018" s="67"/>
      <c r="AC2018" s="68"/>
    </row>
    <row r="2019" spans="19:29">
      <c r="S2019" s="385"/>
      <c r="T2019" s="65"/>
      <c r="U2019" s="66"/>
      <c r="V2019" s="65"/>
      <c r="W2019" s="66"/>
      <c r="X2019" s="67"/>
      <c r="Y2019" s="66"/>
      <c r="Z2019" s="67"/>
      <c r="AA2019" s="68"/>
      <c r="AB2019" s="67"/>
      <c r="AC2019" s="68"/>
    </row>
    <row r="2020" spans="19:29">
      <c r="S2020" s="385"/>
      <c r="T2020" s="65"/>
      <c r="U2020" s="66"/>
      <c r="V2020" s="65"/>
      <c r="W2020" s="66"/>
      <c r="X2020" s="67"/>
      <c r="Y2020" s="66"/>
      <c r="Z2020" s="67"/>
      <c r="AA2020" s="68"/>
      <c r="AB2020" s="67"/>
      <c r="AC2020" s="68"/>
    </row>
    <row r="2021" spans="19:29">
      <c r="S2021" s="385"/>
      <c r="T2021" s="65"/>
      <c r="U2021" s="66"/>
      <c r="V2021" s="65"/>
      <c r="W2021" s="66"/>
      <c r="X2021" s="67"/>
      <c r="Y2021" s="66"/>
      <c r="Z2021" s="67"/>
      <c r="AA2021" s="68"/>
      <c r="AB2021" s="67"/>
      <c r="AC2021" s="68"/>
    </row>
    <row r="2022" spans="19:29">
      <c r="S2022" s="385"/>
      <c r="T2022" s="65"/>
      <c r="U2022" s="66"/>
      <c r="V2022" s="65"/>
      <c r="W2022" s="66"/>
      <c r="X2022" s="67"/>
      <c r="Y2022" s="66"/>
      <c r="Z2022" s="67"/>
      <c r="AA2022" s="68"/>
      <c r="AB2022" s="67"/>
      <c r="AC2022" s="68"/>
    </row>
    <row r="2023" spans="19:29">
      <c r="S2023" s="385"/>
      <c r="T2023" s="65"/>
      <c r="U2023" s="66"/>
      <c r="V2023" s="65"/>
      <c r="W2023" s="66"/>
      <c r="X2023" s="67"/>
      <c r="Y2023" s="66"/>
      <c r="Z2023" s="67"/>
      <c r="AA2023" s="68"/>
      <c r="AB2023" s="67"/>
      <c r="AC2023" s="68"/>
    </row>
    <row r="2024" spans="19:29">
      <c r="S2024" s="385"/>
      <c r="T2024" s="65"/>
      <c r="U2024" s="66"/>
      <c r="V2024" s="65"/>
      <c r="W2024" s="66"/>
      <c r="X2024" s="67"/>
      <c r="Y2024" s="66"/>
      <c r="Z2024" s="67"/>
      <c r="AA2024" s="68"/>
      <c r="AB2024" s="67"/>
      <c r="AC2024" s="68"/>
    </row>
    <row r="2025" spans="19:29">
      <c r="S2025" s="385"/>
      <c r="T2025" s="65"/>
      <c r="U2025" s="66"/>
      <c r="V2025" s="65"/>
      <c r="W2025" s="66"/>
      <c r="X2025" s="67"/>
      <c r="Y2025" s="66"/>
      <c r="Z2025" s="67"/>
      <c r="AA2025" s="68"/>
      <c r="AB2025" s="67"/>
      <c r="AC2025" s="68"/>
    </row>
    <row r="2026" spans="19:29">
      <c r="S2026" s="385"/>
      <c r="T2026" s="65"/>
      <c r="U2026" s="66"/>
      <c r="V2026" s="65"/>
      <c r="W2026" s="66"/>
      <c r="X2026" s="67"/>
      <c r="Y2026" s="66"/>
      <c r="Z2026" s="67"/>
      <c r="AA2026" s="68"/>
      <c r="AB2026" s="67"/>
      <c r="AC2026" s="68"/>
    </row>
    <row r="2027" spans="19:29">
      <c r="S2027" s="385"/>
      <c r="T2027" s="65"/>
      <c r="U2027" s="66"/>
      <c r="V2027" s="65"/>
      <c r="W2027" s="66"/>
      <c r="X2027" s="67"/>
      <c r="Y2027" s="66"/>
      <c r="Z2027" s="67"/>
      <c r="AA2027" s="68"/>
      <c r="AB2027" s="67"/>
      <c r="AC2027" s="68"/>
    </row>
    <row r="2028" spans="19:29">
      <c r="S2028" s="385"/>
      <c r="T2028" s="65"/>
      <c r="U2028" s="66"/>
      <c r="V2028" s="65"/>
      <c r="W2028" s="66"/>
      <c r="X2028" s="67"/>
      <c r="Y2028" s="66"/>
      <c r="Z2028" s="67"/>
      <c r="AA2028" s="68"/>
      <c r="AB2028" s="67"/>
      <c r="AC2028" s="68"/>
    </row>
    <row r="2029" spans="19:29">
      <c r="S2029" s="385"/>
      <c r="T2029" s="65"/>
      <c r="U2029" s="66"/>
      <c r="V2029" s="65"/>
      <c r="W2029" s="66"/>
      <c r="X2029" s="67"/>
      <c r="Y2029" s="66"/>
      <c r="Z2029" s="67"/>
      <c r="AA2029" s="68"/>
      <c r="AB2029" s="67"/>
      <c r="AC2029" s="68"/>
    </row>
    <row r="2030" spans="19:29">
      <c r="S2030" s="385"/>
      <c r="T2030" s="65"/>
      <c r="U2030" s="66"/>
      <c r="V2030" s="65"/>
      <c r="W2030" s="66"/>
      <c r="X2030" s="67"/>
      <c r="Y2030" s="66"/>
      <c r="Z2030" s="67"/>
      <c r="AA2030" s="68"/>
      <c r="AB2030" s="67"/>
      <c r="AC2030" s="68"/>
    </row>
  </sheetData>
  <mergeCells count="16">
    <mergeCell ref="AH5:AI5"/>
    <mergeCell ref="B2:Q6"/>
    <mergeCell ref="S2:AI2"/>
    <mergeCell ref="T3:AC3"/>
    <mergeCell ref="T4:U4"/>
    <mergeCell ref="V4:W4"/>
    <mergeCell ref="X4:Y4"/>
    <mergeCell ref="Z4:AA4"/>
    <mergeCell ref="AB4:AC4"/>
    <mergeCell ref="AF4:AI4"/>
    <mergeCell ref="T5:U5"/>
    <mergeCell ref="V5:W5"/>
    <mergeCell ref="X5:Y5"/>
    <mergeCell ref="Z5:AA5"/>
    <mergeCell ref="AB5:AC5"/>
    <mergeCell ref="AF5:AG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T2030"/>
  <sheetViews>
    <sheetView showGridLines="0" zoomScaleNormal="100" workbookViewId="0">
      <pane ySplit="6" topLeftCell="A7" activePane="bottomLeft" state="frozen"/>
      <selection activeCell="W1" sqref="W1"/>
      <selection pane="bottomLeft" activeCell="A22" sqref="A22:XFD22"/>
    </sheetView>
  </sheetViews>
  <sheetFormatPr defaultColWidth="9.140625" defaultRowHeight="15"/>
  <cols>
    <col min="1" max="1" width="5.28515625" style="57" customWidth="1"/>
    <col min="2" max="2" width="9.85546875" style="61" customWidth="1"/>
    <col min="3" max="3" width="14.140625" style="57" customWidth="1"/>
    <col min="4" max="4" width="14.140625" style="62" customWidth="1"/>
    <col min="5" max="5" width="14.140625" style="57" customWidth="1"/>
    <col min="6" max="6" width="14.140625" style="62" customWidth="1"/>
    <col min="7" max="7" width="14.140625" style="59" customWidth="1"/>
    <col min="8" max="8" width="14.140625" style="62" customWidth="1"/>
    <col min="9" max="9" width="14.140625" style="59" customWidth="1"/>
    <col min="10" max="10" width="14.140625" style="69" customWidth="1"/>
    <col min="11" max="11" width="14.140625" style="59" customWidth="1"/>
    <col min="12" max="12" width="14.140625" style="69" customWidth="1"/>
    <col min="13" max="13" width="4.5703125" style="57" customWidth="1"/>
    <col min="14" max="14" width="9.140625" style="61"/>
    <col min="15" max="19" width="9.140625" style="57"/>
    <col min="20" max="20" width="11" style="59" customWidth="1"/>
    <col min="21" max="16384" width="9.140625" style="57"/>
  </cols>
  <sheetData>
    <row r="1" spans="2:20">
      <c r="D1" s="58"/>
      <c r="F1" s="58"/>
      <c r="H1" s="58"/>
      <c r="J1" s="60"/>
      <c r="L1" s="60"/>
    </row>
    <row r="2" spans="2:20" ht="21" customHeight="1">
      <c r="B2" s="467" t="s">
        <v>668</v>
      </c>
      <c r="C2" s="467"/>
      <c r="D2" s="467"/>
      <c r="E2" s="467"/>
      <c r="F2" s="467"/>
      <c r="G2" s="467"/>
      <c r="H2" s="467"/>
      <c r="I2" s="467"/>
      <c r="J2" s="467"/>
      <c r="K2" s="467"/>
      <c r="L2" s="467"/>
      <c r="M2" s="467"/>
      <c r="N2" s="467"/>
      <c r="O2" s="467"/>
      <c r="P2" s="467"/>
      <c r="Q2" s="467"/>
      <c r="R2" s="467"/>
      <c r="S2" s="422"/>
      <c r="T2" s="423"/>
    </row>
    <row r="3" spans="2:20" ht="15" customHeight="1">
      <c r="B3" s="248"/>
      <c r="C3" s="468" t="s">
        <v>726</v>
      </c>
      <c r="D3" s="468"/>
      <c r="E3" s="468"/>
      <c r="F3" s="468"/>
      <c r="G3" s="468"/>
      <c r="H3" s="468"/>
      <c r="I3" s="468"/>
      <c r="J3" s="468"/>
      <c r="K3" s="468"/>
      <c r="L3" s="468"/>
      <c r="M3" s="246"/>
      <c r="N3" s="248"/>
      <c r="O3" s="246"/>
      <c r="P3" s="246"/>
      <c r="Q3" s="246"/>
      <c r="R3" s="246"/>
      <c r="S3" s="422"/>
      <c r="T3" s="423"/>
    </row>
    <row r="4" spans="2:20" ht="15" customHeight="1">
      <c r="B4" s="248"/>
      <c r="C4" s="469" t="str">
        <f>IF(Calculator!$F$33=TRUE,"-20%","")</f>
        <v>-20%</v>
      </c>
      <c r="D4" s="470"/>
      <c r="E4" s="469" t="str">
        <f>IF(Calculator!$F$33=TRUE,"-10%","")</f>
        <v>-10%</v>
      </c>
      <c r="F4" s="470"/>
      <c r="G4" s="469">
        <v>0</v>
      </c>
      <c r="H4" s="470"/>
      <c r="I4" s="469" t="str">
        <f>IF(Calculator!$F$33=TRUE,"+10%","")</f>
        <v>+10%</v>
      </c>
      <c r="J4" s="470"/>
      <c r="K4" s="469" t="str">
        <f>IF(Calculator!$F$33=TRUE,"+20%","")</f>
        <v>+20%</v>
      </c>
      <c r="L4" s="470"/>
      <c r="M4" s="246"/>
      <c r="N4" s="248"/>
      <c r="O4" s="468" t="s">
        <v>727</v>
      </c>
      <c r="P4" s="468"/>
      <c r="Q4" s="468"/>
      <c r="R4" s="468"/>
      <c r="S4" s="422"/>
      <c r="T4" s="420" t="s">
        <v>752</v>
      </c>
    </row>
    <row r="5" spans="2:20" ht="15" customHeight="1">
      <c r="B5" s="248"/>
      <c r="C5" s="464">
        <v>0.8</v>
      </c>
      <c r="D5" s="464"/>
      <c r="E5" s="464">
        <v>0.9</v>
      </c>
      <c r="F5" s="464"/>
      <c r="G5" s="464">
        <v>1</v>
      </c>
      <c r="H5" s="464"/>
      <c r="I5" s="464">
        <v>1.1000000000000001</v>
      </c>
      <c r="J5" s="464"/>
      <c r="K5" s="464">
        <v>1.2</v>
      </c>
      <c r="L5" s="464"/>
      <c r="M5" s="249"/>
      <c r="N5" s="248"/>
      <c r="O5" s="464" t="s">
        <v>670</v>
      </c>
      <c r="P5" s="464"/>
      <c r="Q5" s="464" t="s">
        <v>671</v>
      </c>
      <c r="R5" s="464"/>
      <c r="S5" s="422"/>
      <c r="T5" s="423"/>
    </row>
    <row r="6" spans="2:20" s="61" customFormat="1" ht="15" customHeight="1">
      <c r="B6" s="386" t="s">
        <v>604</v>
      </c>
      <c r="C6" s="381" t="s">
        <v>53</v>
      </c>
      <c r="D6" s="247" t="s">
        <v>54</v>
      </c>
      <c r="E6" s="381" t="s">
        <v>53</v>
      </c>
      <c r="F6" s="247" t="s">
        <v>54</v>
      </c>
      <c r="G6" s="381" t="s">
        <v>53</v>
      </c>
      <c r="H6" s="247" t="s">
        <v>54</v>
      </c>
      <c r="I6" s="381" t="s">
        <v>53</v>
      </c>
      <c r="J6" s="247" t="s">
        <v>54</v>
      </c>
      <c r="K6" s="381" t="s">
        <v>53</v>
      </c>
      <c r="L6" s="247" t="s">
        <v>54</v>
      </c>
      <c r="M6" s="382"/>
      <c r="N6" s="248" t="s">
        <v>669</v>
      </c>
      <c r="O6" s="247" t="s">
        <v>53</v>
      </c>
      <c r="P6" s="247" t="s">
        <v>54</v>
      </c>
      <c r="Q6" s="247" t="s">
        <v>53</v>
      </c>
      <c r="R6" s="247" t="s">
        <v>54</v>
      </c>
      <c r="S6" s="424"/>
      <c r="T6" s="425"/>
    </row>
    <row r="7" spans="2:20">
      <c r="B7" s="187">
        <v>1</v>
      </c>
      <c r="C7" s="63">
        <f>IF(Calculator!$F$33=TRUE,C$5*COS($B7*PI()/180),-100)</f>
        <v>0.79987815612511304</v>
      </c>
      <c r="D7" s="63">
        <f>IF(Calculator!$F$33=TRUE,C$5*SIN($B7*PI()/180),-100)</f>
        <v>1.3961925149826811E-2</v>
      </c>
      <c r="E7" s="63">
        <f>IF(Calculator!$F$33=TRUE,E$5*COS($B7*PI()/180),-100)</f>
        <v>0.89986292564075221</v>
      </c>
      <c r="F7" s="63">
        <f>IF(Calculator!$F$33=TRUE,E$5*SIN($B7*PI()/180),-100)</f>
        <v>1.5707165793555161E-2</v>
      </c>
      <c r="G7" s="63">
        <f>G$5*COS($B7*PI()/180)</f>
        <v>0.99984769515639127</v>
      </c>
      <c r="H7" s="63">
        <f>G$5*SIN($B7*PI()/180)</f>
        <v>1.7452406437283512E-2</v>
      </c>
      <c r="I7" s="63">
        <f>IF(Calculator!$F$33=TRUE,I$5*COS($B7*PI()/180),-100)</f>
        <v>1.0998324646720306</v>
      </c>
      <c r="J7" s="63">
        <f>IF(Calculator!$F$33=TRUE,I$5*SIN($B7*PI()/180),-100)</f>
        <v>1.9197647081011866E-2</v>
      </c>
      <c r="K7" s="63">
        <f>IF(Calculator!$F$33=TRUE,K$5*COS($B7*PI()/180),-100)</f>
        <v>1.1998172341876694</v>
      </c>
      <c r="L7" s="63">
        <f>IF(Calculator!$F$33=TRUE,K$5*SIN($B7*PI()/180),-100)</f>
        <v>2.0942887724740213E-2</v>
      </c>
      <c r="M7" s="187"/>
      <c r="N7" s="387">
        <v>0</v>
      </c>
      <c r="O7" s="388">
        <f>IF(Calculator!$F$32=TRUE,-Q7,0)</f>
        <v>-1.5</v>
      </c>
      <c r="P7" s="388">
        <f>IF(Calculator!$F$32=TRUE,-R7,0)</f>
        <v>0</v>
      </c>
      <c r="Q7" s="388">
        <f>IF(Calculator!$F$32=TRUE,$O$16*COS(N7*PI()/180),0)</f>
        <v>1.5</v>
      </c>
      <c r="R7" s="388">
        <f>IF(Calculator!$F$32=TRUE,$O$16*SIN(N7*PI()/180),0)</f>
        <v>0</v>
      </c>
      <c r="T7" s="59">
        <f>IF(Calculator!F$31=TRUE,1,"")</f>
        <v>1</v>
      </c>
    </row>
    <row r="8" spans="2:20">
      <c r="B8" s="187">
        <f>B7+1</f>
        <v>2</v>
      </c>
      <c r="C8" s="63">
        <f>IF(Calculator!$F$33=TRUE,C$5*COS($B8*PI()/180),-100)</f>
        <v>0.79951266161527668</v>
      </c>
      <c r="D8" s="63">
        <f>IF(Calculator!$F$33=TRUE,C$5*SIN($B8*PI()/180),-100)</f>
        <v>2.7919597362000777E-2</v>
      </c>
      <c r="E8" s="63">
        <f>IF(Calculator!$F$33=TRUE,E$5*COS($B8*PI()/180),-100)</f>
        <v>0.89945174431718622</v>
      </c>
      <c r="F8" s="63">
        <f>IF(Calculator!$F$33=TRUE,E$5*SIN($B8*PI()/180),-100)</f>
        <v>3.1409547032250872E-2</v>
      </c>
      <c r="G8" s="63">
        <f t="shared" ref="G8:G71" si="0">G$5*COS($B8*PI()/180)</f>
        <v>0.99939082701909576</v>
      </c>
      <c r="H8" s="63">
        <f t="shared" ref="H8:H71" si="1">G$5*SIN($B8*PI()/180)</f>
        <v>3.4899496702500969E-2</v>
      </c>
      <c r="I8" s="63">
        <f>IF(Calculator!$F$33=TRUE,I$5*COS($B8*PI()/180),-100)</f>
        <v>1.0993299097210054</v>
      </c>
      <c r="J8" s="63">
        <f>IF(Calculator!$F$33=TRUE,I$5*SIN($B8*PI()/180),-100)</f>
        <v>3.8389446372751067E-2</v>
      </c>
      <c r="K8" s="63">
        <f>IF(Calculator!$F$33=TRUE,K$5*COS($B8*PI()/180),-100)</f>
        <v>1.199268992422915</v>
      </c>
      <c r="L8" s="63">
        <f>IF(Calculator!$F$33=TRUE,K$5*SIN($B8*PI()/180),-100)</f>
        <v>4.1879396043001164E-2</v>
      </c>
      <c r="M8" s="389"/>
      <c r="N8" s="387">
        <v>22.5</v>
      </c>
      <c r="O8" s="388">
        <f>IF(Calculator!$F$32=TRUE,-Q8,0)</f>
        <v>-1.38581929876693</v>
      </c>
      <c r="P8" s="388">
        <f>IF(Calculator!$F$32=TRUE,-R8,0)</f>
        <v>-0.57402514854763464</v>
      </c>
      <c r="Q8" s="388">
        <f>IF(Calculator!$F$32=TRUE,$O$16*COS(N8*PI()/180),0)</f>
        <v>1.38581929876693</v>
      </c>
      <c r="R8" s="388">
        <f>IF(Calculator!$F$32=TRUE,$O$16*SIN(N8*PI()/180),0)</f>
        <v>0.57402514854763464</v>
      </c>
      <c r="T8" s="59">
        <f>IF(Calculator!F$31=TRUE,2,"")</f>
        <v>2</v>
      </c>
    </row>
    <row r="9" spans="2:20">
      <c r="B9" s="187">
        <f t="shared" ref="B9:B72" si="2">B8+1</f>
        <v>3</v>
      </c>
      <c r="C9" s="63">
        <f>IF(Calculator!$F$33=TRUE,C$5*COS($B9*PI()/180),-100)</f>
        <v>0.79890362780365909</v>
      </c>
      <c r="D9" s="63">
        <f>IF(Calculator!$F$33=TRUE,C$5*SIN($B9*PI()/180),-100)</f>
        <v>4.1868764994355066E-2</v>
      </c>
      <c r="E9" s="63">
        <f>IF(Calculator!$F$33=TRUE,E$5*COS($B9*PI()/180),-100)</f>
        <v>0.89876658127911646</v>
      </c>
      <c r="F9" s="63">
        <f>IF(Calculator!$F$33=TRUE,E$5*SIN($B9*PI()/180),-100)</f>
        <v>4.7102360618649447E-2</v>
      </c>
      <c r="G9" s="63">
        <f t="shared" si="0"/>
        <v>0.99862953475457383</v>
      </c>
      <c r="H9" s="63">
        <f t="shared" si="1"/>
        <v>5.2335956242943828E-2</v>
      </c>
      <c r="I9" s="63">
        <f>IF(Calculator!$F$33=TRUE,I$5*COS($B9*PI()/180),-100)</f>
        <v>1.0984924882300313</v>
      </c>
      <c r="J9" s="63">
        <f>IF(Calculator!$F$33=TRUE,I$5*SIN($B9*PI()/180),-100)</f>
        <v>5.7569551867238215E-2</v>
      </c>
      <c r="K9" s="63">
        <f>IF(Calculator!$F$33=TRUE,K$5*COS($B9*PI()/180),-100)</f>
        <v>1.1983554417054885</v>
      </c>
      <c r="L9" s="63">
        <f>IF(Calculator!$F$33=TRUE,K$5*SIN($B9*PI()/180),-100)</f>
        <v>6.2803147491532596E-2</v>
      </c>
      <c r="M9" s="389"/>
      <c r="N9" s="387">
        <v>45</v>
      </c>
      <c r="O9" s="388">
        <f>IF(Calculator!$F$32=TRUE,-Q9,0)</f>
        <v>-1.0606601717798214</v>
      </c>
      <c r="P9" s="388">
        <f>IF(Calculator!$F$32=TRUE,-R9,0)</f>
        <v>-1.0606601717798212</v>
      </c>
      <c r="Q9" s="388">
        <f>IF(Calculator!$F$32=TRUE,$O$16*COS(N9*PI()/180),0)</f>
        <v>1.0606601717798214</v>
      </c>
      <c r="R9" s="388">
        <f>IF(Calculator!$F$32=TRUE,$O$16*SIN(N9*PI()/180),0)</f>
        <v>1.0606601717798212</v>
      </c>
      <c r="T9" s="59">
        <f>IF(Calculator!F$31=TRUE,3,"")</f>
        <v>3</v>
      </c>
    </row>
    <row r="10" spans="2:20">
      <c r="B10" s="187">
        <f t="shared" si="2"/>
        <v>4</v>
      </c>
      <c r="C10" s="63">
        <f>IF(Calculator!$F$33=TRUE,C$5*COS($B10*PI()/180),-100)</f>
        <v>0.79805124020785945</v>
      </c>
      <c r="D10" s="63">
        <f>IF(Calculator!$F$33=TRUE,C$5*SIN($B10*PI()/180),-100)</f>
        <v>5.5805178995300242E-2</v>
      </c>
      <c r="E10" s="63">
        <f>IF(Calculator!$F$33=TRUE,E$5*COS($B10*PI()/180),-100)</f>
        <v>0.89780764523384182</v>
      </c>
      <c r="F10" s="63">
        <f>IF(Calculator!$F$33=TRUE,E$5*SIN($B10*PI()/180),-100)</f>
        <v>6.2780826369712772E-2</v>
      </c>
      <c r="G10" s="63">
        <f t="shared" si="0"/>
        <v>0.9975640502598242</v>
      </c>
      <c r="H10" s="63">
        <f t="shared" si="1"/>
        <v>6.9756473744125302E-2</v>
      </c>
      <c r="I10" s="63">
        <f>IF(Calculator!$F$33=TRUE,I$5*COS($B10*PI()/180),-100)</f>
        <v>1.0973204552858067</v>
      </c>
      <c r="J10" s="63">
        <f>IF(Calculator!$F$33=TRUE,I$5*SIN($B10*PI()/180),-100)</f>
        <v>7.6732121118537833E-2</v>
      </c>
      <c r="K10" s="63">
        <f>IF(Calculator!$F$33=TRUE,K$5*COS($B10*PI()/180),-100)</f>
        <v>1.1970768603117889</v>
      </c>
      <c r="L10" s="63">
        <f>IF(Calculator!$F$33=TRUE,K$5*SIN($B10*PI()/180),-100)</f>
        <v>8.3707768492950363E-2</v>
      </c>
      <c r="M10" s="389"/>
      <c r="N10" s="387">
        <v>67.5</v>
      </c>
      <c r="O10" s="388">
        <f>IF(Calculator!$F$32=TRUE,-Q10,0)</f>
        <v>-0.57402514854763476</v>
      </c>
      <c r="P10" s="388">
        <f>IF(Calculator!$F$32=TRUE,-R10,0)</f>
        <v>-1.38581929876693</v>
      </c>
      <c r="Q10" s="388">
        <f>IF(Calculator!$F$32=TRUE,$O$16*COS(N10*PI()/180),0)</f>
        <v>0.57402514854763476</v>
      </c>
      <c r="R10" s="388">
        <f>IF(Calculator!$F$32=TRUE,$O$16*SIN(N10*PI()/180),0)</f>
        <v>1.38581929876693</v>
      </c>
      <c r="T10" s="59">
        <f>IF(Calculator!F$31=TRUE,4,"")</f>
        <v>4</v>
      </c>
    </row>
    <row r="11" spans="2:20">
      <c r="B11" s="187">
        <f t="shared" si="2"/>
        <v>5</v>
      </c>
      <c r="C11" s="63">
        <f>IF(Calculator!$F$33=TRUE,C$5*COS($B11*PI()/180),-100)</f>
        <v>0.7969557584733965</v>
      </c>
      <c r="D11" s="63">
        <f>IF(Calculator!$F$33=TRUE,C$5*SIN($B11*PI()/180),-100)</f>
        <v>6.972459419812653E-2</v>
      </c>
      <c r="E11" s="63">
        <f>IF(Calculator!$F$33=TRUE,E$5*COS($B11*PI()/180),-100)</f>
        <v>0.89657522828257097</v>
      </c>
      <c r="F11" s="63">
        <f>IF(Calculator!$F$33=TRUE,E$5*SIN($B11*PI()/180),-100)</f>
        <v>7.8440168472892355E-2</v>
      </c>
      <c r="G11" s="63">
        <f t="shared" si="0"/>
        <v>0.99619469809174555</v>
      </c>
      <c r="H11" s="63">
        <f t="shared" si="1"/>
        <v>8.7155742747658166E-2</v>
      </c>
      <c r="I11" s="63">
        <f>IF(Calculator!$F$33=TRUE,I$5*COS($B11*PI()/180),-100)</f>
        <v>1.0958141679009201</v>
      </c>
      <c r="J11" s="63">
        <f>IF(Calculator!$F$33=TRUE,I$5*SIN($B11*PI()/180),-100)</f>
        <v>9.5871317022423991E-2</v>
      </c>
      <c r="K11" s="63">
        <f>IF(Calculator!$F$33=TRUE,K$5*COS($B11*PI()/180),-100)</f>
        <v>1.1954336377100947</v>
      </c>
      <c r="L11" s="63">
        <f>IF(Calculator!$F$33=TRUE,K$5*SIN($B11*PI()/180),-100)</f>
        <v>0.1045868912971898</v>
      </c>
      <c r="M11" s="389"/>
      <c r="N11" s="387">
        <v>90</v>
      </c>
      <c r="O11" s="388">
        <f>IF(Calculator!$F$32=TRUE,-Q11,0)</f>
        <v>-9.1886134118146501E-17</v>
      </c>
      <c r="P11" s="388">
        <f>IF(Calculator!$F$32=TRUE,-R11,0)</f>
        <v>-1.5</v>
      </c>
      <c r="Q11" s="388">
        <f>IF(Calculator!$F$32=TRUE,$O$16*COS(N11*PI()/180),0)</f>
        <v>9.1886134118146501E-17</v>
      </c>
      <c r="R11" s="388">
        <f>IF(Calculator!$F$32=TRUE,$O$16*SIN(N11*PI()/180),0)</f>
        <v>1.5</v>
      </c>
      <c r="T11" s="59">
        <f>IF(Calculator!F$31=TRUE,5,"")</f>
        <v>5</v>
      </c>
    </row>
    <row r="12" spans="2:20">
      <c r="B12" s="187">
        <f t="shared" si="2"/>
        <v>6</v>
      </c>
      <c r="C12" s="63">
        <f>IF(Calculator!$F$33=TRUE,C$5*COS($B12*PI()/180),-100)</f>
        <v>0.79561751629461863</v>
      </c>
      <c r="D12" s="63">
        <f>IF(Calculator!$F$33=TRUE,C$5*SIN($B12*PI()/180),-100)</f>
        <v>8.3622770614122766E-2</v>
      </c>
      <c r="E12" s="63">
        <f>IF(Calculator!$F$33=TRUE,E$5*COS($B12*PI()/180),-100)</f>
        <v>0.89506970583144596</v>
      </c>
      <c r="F12" s="63">
        <f>IF(Calculator!$F$33=TRUE,E$5*SIN($B12*PI()/180),-100)</f>
        <v>9.4075616940888118E-2</v>
      </c>
      <c r="G12" s="63">
        <f t="shared" si="0"/>
        <v>0.99452189536827329</v>
      </c>
      <c r="H12" s="63">
        <f t="shared" si="1"/>
        <v>0.10452846326765346</v>
      </c>
      <c r="I12" s="63">
        <f>IF(Calculator!$F$33=TRUE,I$5*COS($B12*PI()/180),-100)</f>
        <v>1.0939740849051007</v>
      </c>
      <c r="J12" s="63">
        <f>IF(Calculator!$F$33=TRUE,I$5*SIN($B12*PI()/180),-100)</f>
        <v>0.11498130959441881</v>
      </c>
      <c r="K12" s="63">
        <f>IF(Calculator!$F$33=TRUE,K$5*COS($B12*PI()/180),-100)</f>
        <v>1.1934262744419279</v>
      </c>
      <c r="L12" s="63">
        <f>IF(Calculator!$F$33=TRUE,K$5*SIN($B12*PI()/180),-100)</f>
        <v>0.12543415592118415</v>
      </c>
      <c r="M12" s="389"/>
      <c r="N12" s="387">
        <v>112.5</v>
      </c>
      <c r="O12" s="388">
        <f>IF(Calculator!$F$32=TRUE,-Q12,0)</f>
        <v>0.57402514854763464</v>
      </c>
      <c r="P12" s="388">
        <f>IF(Calculator!$F$32=TRUE,-R12,0)</f>
        <v>-1.38581929876693</v>
      </c>
      <c r="Q12" s="388">
        <f>IF(Calculator!$F$32=TRUE,$O$16*COS(N12*PI()/180),0)</f>
        <v>-0.57402514854763464</v>
      </c>
      <c r="R12" s="388">
        <f>IF(Calculator!$F$32=TRUE,$O$16*SIN(N12*PI()/180),0)</f>
        <v>1.38581929876693</v>
      </c>
      <c r="T12" s="59">
        <f>IF(Calculator!F$31=TRUE,6,"")</f>
        <v>6</v>
      </c>
    </row>
    <row r="13" spans="2:20">
      <c r="B13" s="187">
        <f t="shared" si="2"/>
        <v>7</v>
      </c>
      <c r="C13" s="63">
        <f>IF(Calculator!$F$33=TRUE,C$5*COS($B13*PI()/180),-100)</f>
        <v>0.79403692131305759</v>
      </c>
      <c r="D13" s="63">
        <f>IF(Calculator!$F$33=TRUE,C$5*SIN($B13*PI()/180),-100)</f>
        <v>9.7495474724117986E-2</v>
      </c>
      <c r="E13" s="63">
        <f>IF(Calculator!$F$33=TRUE,E$5*COS($B13*PI()/180),-100)</f>
        <v>0.89329153647718984</v>
      </c>
      <c r="F13" s="63">
        <f>IF(Calculator!$F$33=TRUE,E$5*SIN($B13*PI()/180),-100)</f>
        <v>0.10968240906463272</v>
      </c>
      <c r="G13" s="63">
        <f t="shared" si="0"/>
        <v>0.99254615164132198</v>
      </c>
      <c r="H13" s="63">
        <f t="shared" si="1"/>
        <v>0.12186934340514748</v>
      </c>
      <c r="I13" s="63">
        <f>IF(Calculator!$F$33=TRUE,I$5*COS($B13*PI()/180),-100)</f>
        <v>1.0918007668054543</v>
      </c>
      <c r="J13" s="63">
        <f>IF(Calculator!$F$33=TRUE,I$5*SIN($B13*PI()/180),-100)</f>
        <v>0.13405627774566223</v>
      </c>
      <c r="K13" s="63">
        <f>IF(Calculator!$F$33=TRUE,K$5*COS($B13*PI()/180),-100)</f>
        <v>1.1910553819695864</v>
      </c>
      <c r="L13" s="63">
        <f>IF(Calculator!$F$33=TRUE,K$5*SIN($B13*PI()/180),-100)</f>
        <v>0.14624321208617697</v>
      </c>
      <c r="M13" s="389"/>
      <c r="N13" s="387">
        <v>135</v>
      </c>
      <c r="O13" s="388">
        <f>IF(Calculator!$F$32=TRUE,-Q13,0)</f>
        <v>1.0606601717798212</v>
      </c>
      <c r="P13" s="388">
        <f>IF(Calculator!$F$32=TRUE,-R13,0)</f>
        <v>-1.0606601717798214</v>
      </c>
      <c r="Q13" s="388">
        <f>IF(Calculator!$F$32=TRUE,$O$16*COS(N13*PI()/180),0)</f>
        <v>-1.0606601717798212</v>
      </c>
      <c r="R13" s="388">
        <f>IF(Calculator!$F$32=TRUE,$O$16*SIN(N13*PI()/180),0)</f>
        <v>1.0606601717798214</v>
      </c>
      <c r="T13" s="59">
        <f>IF(Calculator!F$31=TRUE,7,"")</f>
        <v>7</v>
      </c>
    </row>
    <row r="14" spans="2:20">
      <c r="B14" s="187">
        <f t="shared" si="2"/>
        <v>8</v>
      </c>
      <c r="C14" s="63">
        <f>IF(Calculator!$F$33=TRUE,C$5*COS($B14*PI()/180),-100)</f>
        <v>0.79221445499325638</v>
      </c>
      <c r="D14" s="63">
        <f>IF(Calculator!$F$33=TRUE,C$5*SIN($B14*PI()/180),-100)</f>
        <v>0.11133848076805236</v>
      </c>
      <c r="E14" s="63">
        <f>IF(Calculator!$F$33=TRUE,E$5*COS($B14*PI()/180),-100)</f>
        <v>0.89124126186741337</v>
      </c>
      <c r="F14" s="63">
        <f>IF(Calculator!$F$33=TRUE,E$5*SIN($B14*PI()/180),-100)</f>
        <v>0.12525579086405889</v>
      </c>
      <c r="G14" s="63">
        <f t="shared" si="0"/>
        <v>0.99026806874157036</v>
      </c>
      <c r="H14" s="63">
        <f t="shared" si="1"/>
        <v>0.13917310096006544</v>
      </c>
      <c r="I14" s="63">
        <f>IF(Calculator!$F$33=TRUE,I$5*COS($B14*PI()/180),-100)</f>
        <v>1.0892948756157275</v>
      </c>
      <c r="J14" s="63">
        <f>IF(Calculator!$F$33=TRUE,I$5*SIN($B14*PI()/180),-100)</f>
        <v>0.15309041105607199</v>
      </c>
      <c r="K14" s="63">
        <f>IF(Calculator!$F$33=TRUE,K$5*COS($B14*PI()/180),-100)</f>
        <v>1.1883216824898843</v>
      </c>
      <c r="L14" s="63">
        <f>IF(Calculator!$F$33=TRUE,K$5*SIN($B14*PI()/180),-100)</f>
        <v>0.16700772115207851</v>
      </c>
      <c r="M14" s="389"/>
      <c r="N14" s="387">
        <v>157.5</v>
      </c>
      <c r="O14" s="388">
        <f>IF(Calculator!$F$32=TRUE,-Q14,0)</f>
        <v>1.38581929876693</v>
      </c>
      <c r="P14" s="388">
        <f>IF(Calculator!$F$32=TRUE,-R14,0)</f>
        <v>-0.57402514854763487</v>
      </c>
      <c r="Q14" s="388">
        <f>IF(Calculator!$F$32=TRUE,$O$16*COS(N14*PI()/180),0)</f>
        <v>-1.38581929876693</v>
      </c>
      <c r="R14" s="388">
        <f>IF(Calculator!$F$32=TRUE,$O$16*SIN(N14*PI()/180),0)</f>
        <v>0.57402514854763487</v>
      </c>
      <c r="T14" s="59">
        <f>IF(Calculator!F$31=TRUE,8,"")</f>
        <v>8</v>
      </c>
    </row>
    <row r="15" spans="2:20">
      <c r="B15" s="187">
        <f t="shared" si="2"/>
        <v>9</v>
      </c>
      <c r="C15" s="63">
        <f>IF(Calculator!$F$33=TRUE,C$5*COS($B15*PI()/180),-100)</f>
        <v>0.79015067247611026</v>
      </c>
      <c r="D15" s="63">
        <f>IF(Calculator!$F$33=TRUE,C$5*SIN($B15*PI()/180),-100)</f>
        <v>0.12514757203218471</v>
      </c>
      <c r="E15" s="63">
        <f>IF(Calculator!$F$33=TRUE,E$5*COS($B15*PI()/180),-100)</f>
        <v>0.88891950653562402</v>
      </c>
      <c r="F15" s="63">
        <f>IF(Calculator!$F$33=TRUE,E$5*SIN($B15*PI()/180),-100)</f>
        <v>0.14079101853620779</v>
      </c>
      <c r="G15" s="63">
        <f t="shared" si="0"/>
        <v>0.98768834059513777</v>
      </c>
      <c r="H15" s="63">
        <f t="shared" si="1"/>
        <v>0.15643446504023087</v>
      </c>
      <c r="I15" s="63">
        <f>IF(Calculator!$F$33=TRUE,I$5*COS($B15*PI()/180),-100)</f>
        <v>1.0864571746546516</v>
      </c>
      <c r="J15" s="63">
        <f>IF(Calculator!$F$33=TRUE,I$5*SIN($B15*PI()/180),-100)</f>
        <v>0.17207791154425398</v>
      </c>
      <c r="K15" s="63">
        <f>IF(Calculator!$F$33=TRUE,K$5*COS($B15*PI()/180),-100)</f>
        <v>1.1852260087141653</v>
      </c>
      <c r="L15" s="63">
        <f>IF(Calculator!$F$33=TRUE,K$5*SIN($B15*PI()/180),-100)</f>
        <v>0.18772135804827703</v>
      </c>
      <c r="M15" s="389"/>
      <c r="N15" s="245"/>
      <c r="O15" s="60"/>
      <c r="P15" s="60"/>
      <c r="Q15" s="60"/>
      <c r="R15" s="60"/>
      <c r="T15" s="59">
        <f>IF(Calculator!F$31=TRUE,9,"")</f>
        <v>9</v>
      </c>
    </row>
    <row r="16" spans="2:20">
      <c r="B16" s="187">
        <f t="shared" si="2"/>
        <v>10</v>
      </c>
      <c r="C16" s="63">
        <f>IF(Calculator!$F$33=TRUE,C$5*COS($B16*PI()/180),-100)</f>
        <v>0.78784620240976644</v>
      </c>
      <c r="D16" s="63">
        <f>IF(Calculator!$F$33=TRUE,C$5*SIN($B16*PI()/180),-100)</f>
        <v>0.13891854213354426</v>
      </c>
      <c r="E16" s="63">
        <f>IF(Calculator!$F$33=TRUE,E$5*COS($B16*PI()/180),-100)</f>
        <v>0.88632697771098723</v>
      </c>
      <c r="F16" s="63">
        <f>IF(Calculator!$F$33=TRUE,E$5*SIN($B16*PI()/180),-100)</f>
        <v>0.15628335990023731</v>
      </c>
      <c r="G16" s="63">
        <f t="shared" si="0"/>
        <v>0.98480775301220802</v>
      </c>
      <c r="H16" s="63">
        <f t="shared" si="1"/>
        <v>0.17364817766693033</v>
      </c>
      <c r="I16" s="63">
        <f>IF(Calculator!$F$33=TRUE,I$5*COS($B16*PI()/180),-100)</f>
        <v>1.0832885283134288</v>
      </c>
      <c r="J16" s="63">
        <f>IF(Calculator!$F$33=TRUE,I$5*SIN($B16*PI()/180),-100)</f>
        <v>0.19101299543362338</v>
      </c>
      <c r="K16" s="63">
        <f>IF(Calculator!$F$33=TRUE,K$5*COS($B16*PI()/180),-100)</f>
        <v>1.1817693036146495</v>
      </c>
      <c r="L16" s="63">
        <f>IF(Calculator!$F$33=TRUE,K$5*SIN($B16*PI()/180),-100)</f>
        <v>0.2083778132003164</v>
      </c>
      <c r="M16" s="389"/>
      <c r="N16" s="383" t="s">
        <v>603</v>
      </c>
      <c r="O16" s="250">
        <v>1.5</v>
      </c>
      <c r="P16" s="60"/>
      <c r="Q16" s="60"/>
      <c r="R16" s="60"/>
      <c r="T16" s="59">
        <f>IF(Calculator!F$31=TRUE,10,"")</f>
        <v>10</v>
      </c>
    </row>
    <row r="17" spans="2:20">
      <c r="B17" s="187">
        <f t="shared" si="2"/>
        <v>11</v>
      </c>
      <c r="C17" s="63">
        <f>IF(Calculator!$F$33=TRUE,C$5*COS($B17*PI()/180),-100)</f>
        <v>0.78530174675813125</v>
      </c>
      <c r="D17" s="63">
        <f>IF(Calculator!$F$33=TRUE,C$5*SIN($B17*PI()/180),-100)</f>
        <v>0.15264719630123585</v>
      </c>
      <c r="E17" s="63">
        <f>IF(Calculator!$F$33=TRUE,E$5*COS($B17*PI()/180),-100)</f>
        <v>0.88346446510289756</v>
      </c>
      <c r="F17" s="63">
        <f>IF(Calculator!$F$33=TRUE,E$5*SIN($B17*PI()/180),-100)</f>
        <v>0.17172809583889032</v>
      </c>
      <c r="G17" s="63">
        <f t="shared" si="0"/>
        <v>0.98162718344766398</v>
      </c>
      <c r="H17" s="63">
        <f t="shared" si="1"/>
        <v>0.1908089953765448</v>
      </c>
      <c r="I17" s="63">
        <f>IF(Calculator!$F$33=TRUE,I$5*COS($B17*PI()/180),-100)</f>
        <v>1.0797899017924304</v>
      </c>
      <c r="J17" s="63">
        <f>IF(Calculator!$F$33=TRUE,I$5*SIN($B17*PI()/180),-100)</f>
        <v>0.20988989491419929</v>
      </c>
      <c r="K17" s="63">
        <f>IF(Calculator!$F$33=TRUE,K$5*COS($B17*PI()/180),-100)</f>
        <v>1.1779526201371968</v>
      </c>
      <c r="L17" s="63">
        <f>IF(Calculator!$F$33=TRUE,K$5*SIN($B17*PI()/180),-100)</f>
        <v>0.22897079445185375</v>
      </c>
      <c r="M17" s="389"/>
      <c r="N17" s="245"/>
      <c r="O17" s="60"/>
      <c r="P17" s="60"/>
      <c r="Q17" s="60"/>
      <c r="R17" s="60"/>
      <c r="T17" s="59">
        <f>IF(Calculator!F$31=TRUE,11,"")</f>
        <v>11</v>
      </c>
    </row>
    <row r="18" spans="2:20">
      <c r="B18" s="187">
        <f t="shared" si="2"/>
        <v>12</v>
      </c>
      <c r="C18" s="63">
        <f>IF(Calculator!$F$33=TRUE,C$5*COS($B18*PI()/180),-100)</f>
        <v>0.78251808058704464</v>
      </c>
      <c r="D18" s="63">
        <f>IF(Calculator!$F$33=TRUE,C$5*SIN($B18*PI()/180),-100)</f>
        <v>0.16632935265420745</v>
      </c>
      <c r="E18" s="63">
        <f>IF(Calculator!$F$33=TRUE,E$5*COS($B18*PI()/180),-100)</f>
        <v>0.88033284066042516</v>
      </c>
      <c r="F18" s="63">
        <f>IF(Calculator!$F$33=TRUE,E$5*SIN($B18*PI()/180),-100)</f>
        <v>0.1871205217359834</v>
      </c>
      <c r="G18" s="63">
        <f t="shared" si="0"/>
        <v>0.97814760073380569</v>
      </c>
      <c r="H18" s="63">
        <f t="shared" si="1"/>
        <v>0.20791169081775931</v>
      </c>
      <c r="I18" s="63">
        <f>IF(Calculator!$F$33=TRUE,I$5*COS($B18*PI()/180),-100)</f>
        <v>1.0759623608071864</v>
      </c>
      <c r="J18" s="63">
        <f>IF(Calculator!$F$33=TRUE,I$5*SIN($B18*PI()/180),-100)</f>
        <v>0.22870285989953526</v>
      </c>
      <c r="K18" s="63">
        <f>IF(Calculator!$F$33=TRUE,K$5*COS($B18*PI()/180),-100)</f>
        <v>1.1737771208805667</v>
      </c>
      <c r="L18" s="63">
        <f>IF(Calculator!$F$33=TRUE,K$5*SIN($B18*PI()/180),-100)</f>
        <v>0.24949402898131118</v>
      </c>
      <c r="M18" s="389"/>
      <c r="N18" s="245"/>
      <c r="O18" s="60"/>
      <c r="P18" s="60"/>
      <c r="Q18" s="60"/>
      <c r="R18" s="60"/>
      <c r="T18" s="59">
        <f>IF(Calculator!F$31=TRUE,12,"")</f>
        <v>12</v>
      </c>
    </row>
    <row r="19" spans="2:20">
      <c r="B19" s="187">
        <f t="shared" si="2"/>
        <v>13</v>
      </c>
      <c r="C19" s="63">
        <f>IF(Calculator!$F$33=TRUE,C$5*COS($B19*PI()/180),-100)</f>
        <v>0.77949605182818826</v>
      </c>
      <c r="D19" s="63">
        <f>IF(Calculator!$F$33=TRUE,C$5*SIN($B19*PI()/180),-100)</f>
        <v>0.179960843475092</v>
      </c>
      <c r="E19" s="63">
        <f>IF(Calculator!$F$33=TRUE,E$5*COS($B19*PI()/180),-100)</f>
        <v>0.87693305830671175</v>
      </c>
      <c r="F19" s="63">
        <f>IF(Calculator!$F$33=TRUE,E$5*SIN($B19*PI()/180),-100)</f>
        <v>0.20245594890947852</v>
      </c>
      <c r="G19" s="63">
        <f t="shared" si="0"/>
        <v>0.97437006478523525</v>
      </c>
      <c r="H19" s="63">
        <f t="shared" si="1"/>
        <v>0.224951054343865</v>
      </c>
      <c r="I19" s="63">
        <f>IF(Calculator!$F$33=TRUE,I$5*COS($B19*PI()/180),-100)</f>
        <v>1.0718070712637588</v>
      </c>
      <c r="J19" s="63">
        <f>IF(Calculator!$F$33=TRUE,I$5*SIN($B19*PI()/180),-100)</f>
        <v>0.24744615977825152</v>
      </c>
      <c r="K19" s="63">
        <f>IF(Calculator!$F$33=TRUE,K$5*COS($B19*PI()/180),-100)</f>
        <v>1.1692440777422823</v>
      </c>
      <c r="L19" s="63">
        <f>IF(Calculator!$F$33=TRUE,K$5*SIN($B19*PI()/180),-100)</f>
        <v>0.269941265212638</v>
      </c>
      <c r="M19" s="389"/>
      <c r="N19" s="245"/>
      <c r="O19" s="60"/>
      <c r="P19" s="60"/>
      <c r="Q19" s="60"/>
      <c r="R19" s="60"/>
      <c r="T19" s="59">
        <f>IF(Calculator!F$31=TRUE,13,"")</f>
        <v>13</v>
      </c>
    </row>
    <row r="20" spans="2:20">
      <c r="B20" s="187">
        <f t="shared" si="2"/>
        <v>14</v>
      </c>
      <c r="C20" s="63">
        <f>IF(Calculator!$F$33=TRUE,C$5*COS($B20*PI()/180),-100)</f>
        <v>0.77623658102079718</v>
      </c>
      <c r="D20" s="63">
        <f>IF(Calculator!$F$33=TRUE,C$5*SIN($B20*PI()/180),-100)</f>
        <v>0.19353751647973419</v>
      </c>
      <c r="E20" s="63">
        <f>IF(Calculator!$F$33=TRUE,E$5*COS($B20*PI()/180),-100)</f>
        <v>0.87326615364839688</v>
      </c>
      <c r="F20" s="63">
        <f>IF(Calculator!$F$33=TRUE,E$5*SIN($B20*PI()/180),-100)</f>
        <v>0.21772970603970096</v>
      </c>
      <c r="G20" s="63">
        <f t="shared" si="0"/>
        <v>0.97029572627599647</v>
      </c>
      <c r="H20" s="63">
        <f t="shared" si="1"/>
        <v>0.24192189559966773</v>
      </c>
      <c r="I20" s="63">
        <f>IF(Calculator!$F$33=TRUE,I$5*COS($B20*PI()/180),-100)</f>
        <v>1.0673252989035962</v>
      </c>
      <c r="J20" s="63">
        <f>IF(Calculator!$F$33=TRUE,I$5*SIN($B20*PI()/180),-100)</f>
        <v>0.26611408515963453</v>
      </c>
      <c r="K20" s="63">
        <f>IF(Calculator!$F$33=TRUE,K$5*COS($B20*PI()/180),-100)</f>
        <v>1.1643548715311958</v>
      </c>
      <c r="L20" s="63">
        <f>IF(Calculator!$F$33=TRUE,K$5*SIN($B20*PI()/180),-100)</f>
        <v>0.29030627471960124</v>
      </c>
      <c r="M20" s="389"/>
      <c r="N20" s="245"/>
      <c r="O20" s="60"/>
      <c r="P20" s="60"/>
      <c r="Q20" s="60"/>
      <c r="R20" s="60"/>
      <c r="T20" s="59">
        <f>IF(Calculator!F$31=TRUE,14,"")</f>
        <v>14</v>
      </c>
    </row>
    <row r="21" spans="2:20">
      <c r="B21" s="187">
        <f t="shared" si="2"/>
        <v>15</v>
      </c>
      <c r="C21" s="63">
        <f>IF(Calculator!$F$33=TRUE,C$5*COS($B21*PI()/180),-100)</f>
        <v>0.77274066103125472</v>
      </c>
      <c r="D21" s="63">
        <f>IF(Calculator!$F$33=TRUE,C$5*SIN($B21*PI()/180),-100)</f>
        <v>0.20705523608201659</v>
      </c>
      <c r="E21" s="63">
        <f>IF(Calculator!$F$33=TRUE,E$5*COS($B21*PI()/180),-100)</f>
        <v>0.86933324366016151</v>
      </c>
      <c r="F21" s="63">
        <f>IF(Calculator!$F$33=TRUE,E$5*SIN($B21*PI()/180),-100)</f>
        <v>0.23293714059226867</v>
      </c>
      <c r="G21" s="63">
        <f t="shared" si="0"/>
        <v>0.96592582628906831</v>
      </c>
      <c r="H21" s="63">
        <f t="shared" si="1"/>
        <v>0.25881904510252074</v>
      </c>
      <c r="I21" s="63">
        <f>IF(Calculator!$F$33=TRUE,I$5*COS($B21*PI()/180),-100)</f>
        <v>1.0625184089179753</v>
      </c>
      <c r="J21" s="63">
        <f>IF(Calculator!$F$33=TRUE,I$5*SIN($B21*PI()/180),-100)</f>
        <v>0.28470094961277281</v>
      </c>
      <c r="K21" s="63">
        <f>IF(Calculator!$F$33=TRUE,K$5*COS($B21*PI()/180),-100)</f>
        <v>1.159110991546882</v>
      </c>
      <c r="L21" s="63">
        <f>IF(Calculator!$F$33=TRUE,K$5*SIN($B21*PI()/180),-100)</f>
        <v>0.31058285412302489</v>
      </c>
      <c r="M21" s="389"/>
      <c r="N21" s="245"/>
      <c r="O21" s="60"/>
      <c r="P21" s="60"/>
      <c r="Q21" s="60"/>
      <c r="R21" s="60"/>
      <c r="T21" s="59">
        <f>IF(Calculator!F$31=TRUE,15,"")</f>
        <v>15</v>
      </c>
    </row>
    <row r="22" spans="2:20">
      <c r="B22" s="187">
        <f t="shared" si="2"/>
        <v>16</v>
      </c>
      <c r="C22" s="63">
        <f>IF(Calculator!$F$33=TRUE,C$5*COS($B22*PI()/180),-100)</f>
        <v>0.76900935675065518</v>
      </c>
      <c r="D22" s="63">
        <f>IF(Calculator!$F$33=TRUE,C$5*SIN($B22*PI()/180),-100)</f>
        <v>0.22050988465359933</v>
      </c>
      <c r="E22" s="63">
        <f>IF(Calculator!$F$33=TRUE,E$5*COS($B22*PI()/180),-100)</f>
        <v>0.86513552634448698</v>
      </c>
      <c r="F22" s="63">
        <f>IF(Calculator!$F$33=TRUE,E$5*SIN($B22*PI()/180),-100)</f>
        <v>0.24807362023529925</v>
      </c>
      <c r="G22" s="63">
        <f t="shared" si="0"/>
        <v>0.96126169593831889</v>
      </c>
      <c r="H22" s="63">
        <f t="shared" si="1"/>
        <v>0.27563735581699916</v>
      </c>
      <c r="I22" s="63">
        <f>IF(Calculator!$F$33=TRUE,I$5*COS($B22*PI()/180),-100)</f>
        <v>1.0573878655321509</v>
      </c>
      <c r="J22" s="63">
        <f>IF(Calculator!$F$33=TRUE,I$5*SIN($B22*PI()/180),-100)</f>
        <v>0.30320109139869911</v>
      </c>
      <c r="K22" s="63">
        <f>IF(Calculator!$F$33=TRUE,K$5*COS($B22*PI()/180),-100)</f>
        <v>1.1535140351259827</v>
      </c>
      <c r="L22" s="63">
        <f>IF(Calculator!$F$33=TRUE,K$5*SIN($B22*PI()/180),-100)</f>
        <v>0.330764826980399</v>
      </c>
      <c r="M22" s="389"/>
      <c r="N22" s="245"/>
      <c r="O22" s="60"/>
      <c r="P22" s="60"/>
      <c r="Q22" s="60"/>
      <c r="R22" s="60"/>
      <c r="T22" s="59">
        <f>IF(Calculator!F$31=TRUE,16,"")</f>
        <v>16</v>
      </c>
    </row>
    <row r="23" spans="2:20">
      <c r="B23" s="187">
        <f t="shared" si="2"/>
        <v>17</v>
      </c>
      <c r="C23" s="63">
        <f>IF(Calculator!$F$33=TRUE,C$5*COS($B23*PI()/180),-100)</f>
        <v>0.76504380477042844</v>
      </c>
      <c r="D23" s="63">
        <f>IF(Calculator!$F$33=TRUE,C$5*SIN($B23*PI()/180),-100)</f>
        <v>0.23389736377818943</v>
      </c>
      <c r="E23" s="63">
        <f>IF(Calculator!$F$33=TRUE,E$5*COS($B23*PI()/180),-100)</f>
        <v>0.86067428036673188</v>
      </c>
      <c r="F23" s="63">
        <f>IF(Calculator!$F$33=TRUE,E$5*SIN($B23*PI()/180),-100)</f>
        <v>0.26313453425046313</v>
      </c>
      <c r="G23" s="63">
        <f t="shared" si="0"/>
        <v>0.95630475596303544</v>
      </c>
      <c r="H23" s="63">
        <f t="shared" si="1"/>
        <v>0.29237170472273677</v>
      </c>
      <c r="I23" s="63">
        <f>IF(Calculator!$F$33=TRUE,I$5*COS($B23*PI()/180),-100)</f>
        <v>1.0519352315593391</v>
      </c>
      <c r="J23" s="63">
        <f>IF(Calculator!$F$33=TRUE,I$5*SIN($B23*PI()/180),-100)</f>
        <v>0.32160887519501047</v>
      </c>
      <c r="K23" s="63">
        <f>IF(Calculator!$F$33=TRUE,K$5*COS($B23*PI()/180),-100)</f>
        <v>1.1475657071556424</v>
      </c>
      <c r="L23" s="63">
        <f>IF(Calculator!$F$33=TRUE,K$5*SIN($B23*PI()/180),-100)</f>
        <v>0.35084604566728411</v>
      </c>
      <c r="M23" s="389"/>
      <c r="N23" s="245"/>
      <c r="O23" s="60"/>
      <c r="P23" s="60"/>
      <c r="Q23" s="60"/>
      <c r="R23" s="60"/>
    </row>
    <row r="24" spans="2:20">
      <c r="B24" s="187">
        <f t="shared" si="2"/>
        <v>18</v>
      </c>
      <c r="C24" s="63">
        <f>IF(Calculator!$F$33=TRUE,C$5*COS($B24*PI()/180),-100)</f>
        <v>0.76084521303612285</v>
      </c>
      <c r="D24" s="63">
        <f>IF(Calculator!$F$33=TRUE,C$5*SIN($B24*PI()/180),-100)</f>
        <v>0.24721359549995792</v>
      </c>
      <c r="E24" s="63">
        <f>IF(Calculator!$F$33=TRUE,E$5*COS($B24*PI()/180),-100)</f>
        <v>0.85595086466563819</v>
      </c>
      <c r="F24" s="63">
        <f>IF(Calculator!$F$33=TRUE,E$5*SIN($B24*PI()/180),-100)</f>
        <v>0.27811529493745268</v>
      </c>
      <c r="G24" s="63">
        <f t="shared" si="0"/>
        <v>0.95105651629515353</v>
      </c>
      <c r="H24" s="63">
        <f t="shared" si="1"/>
        <v>0.3090169943749474</v>
      </c>
      <c r="I24" s="63">
        <f>IF(Calculator!$F$33=TRUE,I$5*COS($B24*PI()/180),-100)</f>
        <v>1.0461621679246689</v>
      </c>
      <c r="J24" s="63">
        <f>IF(Calculator!$F$33=TRUE,I$5*SIN($B24*PI()/180),-100)</f>
        <v>0.33991869381244216</v>
      </c>
      <c r="K24" s="63">
        <f>IF(Calculator!$F$33=TRUE,K$5*COS($B24*PI()/180),-100)</f>
        <v>1.1412678195541841</v>
      </c>
      <c r="L24" s="63">
        <f>IF(Calculator!$F$33=TRUE,K$5*SIN($B24*PI()/180),-100)</f>
        <v>0.37082039324993687</v>
      </c>
      <c r="M24" s="389"/>
      <c r="N24" s="245"/>
      <c r="O24" s="60"/>
      <c r="P24" s="60"/>
      <c r="Q24" s="60"/>
      <c r="R24" s="60"/>
    </row>
    <row r="25" spans="2:20" s="61" customFormat="1">
      <c r="B25" s="187">
        <f t="shared" si="2"/>
        <v>19</v>
      </c>
      <c r="C25" s="63">
        <f>IF(Calculator!$F$33=TRUE,C$5*COS($B25*PI()/180),-100)</f>
        <v>0.7564148604794535</v>
      </c>
      <c r="D25" s="63">
        <f>IF(Calculator!$F$33=TRUE,C$5*SIN($B25*PI()/180),-100)</f>
        <v>0.26045452356572535</v>
      </c>
      <c r="E25" s="63">
        <f>IF(Calculator!$F$33=TRUE,E$5*COS($B25*PI()/180),-100)</f>
        <v>0.85096671803938517</v>
      </c>
      <c r="F25" s="63">
        <f>IF(Calculator!$F$33=TRUE,E$5*SIN($B25*PI()/180),-100)</f>
        <v>0.293011339011441</v>
      </c>
      <c r="G25" s="63">
        <f t="shared" si="0"/>
        <v>0.94551857559931685</v>
      </c>
      <c r="H25" s="63">
        <f t="shared" si="1"/>
        <v>0.32556815445715664</v>
      </c>
      <c r="I25" s="63">
        <f>IF(Calculator!$F$33=TRUE,I$5*COS($B25*PI()/180),-100)</f>
        <v>1.0400704331592485</v>
      </c>
      <c r="J25" s="63">
        <f>IF(Calculator!$F$33=TRUE,I$5*SIN($B25*PI()/180),-100)</f>
        <v>0.35812496990287235</v>
      </c>
      <c r="K25" s="63">
        <f>IF(Calculator!$F$33=TRUE,K$5*COS($B25*PI()/180),-100)</f>
        <v>1.1346222907191801</v>
      </c>
      <c r="L25" s="63">
        <f>IF(Calculator!$F$33=TRUE,K$5*SIN($B25*PI()/180),-100)</f>
        <v>0.39068178534858794</v>
      </c>
      <c r="M25" s="60"/>
      <c r="N25" s="245"/>
      <c r="O25" s="60"/>
      <c r="P25" s="60"/>
      <c r="Q25" s="60"/>
      <c r="R25" s="60"/>
      <c r="T25" s="421"/>
    </row>
    <row r="26" spans="2:20">
      <c r="B26" s="187">
        <f t="shared" si="2"/>
        <v>20</v>
      </c>
      <c r="C26" s="63">
        <f>IF(Calculator!$F$33=TRUE,C$5*COS($B26*PI()/180),-100)</f>
        <v>0.75175409662872683</v>
      </c>
      <c r="D26" s="63">
        <f>IF(Calculator!$F$33=TRUE,C$5*SIN($B26*PI()/180),-100)</f>
        <v>0.27361611466053498</v>
      </c>
      <c r="E26" s="63">
        <f>IF(Calculator!$F$33=TRUE,E$5*COS($B26*PI()/180),-100)</f>
        <v>0.84572335870731763</v>
      </c>
      <c r="F26" s="63">
        <f>IF(Calculator!$F$33=TRUE,E$5*SIN($B26*PI()/180),-100)</f>
        <v>0.30781812899310185</v>
      </c>
      <c r="G26" s="63">
        <f t="shared" si="0"/>
        <v>0.93969262078590843</v>
      </c>
      <c r="H26" s="63">
        <f t="shared" si="1"/>
        <v>0.34202014332566871</v>
      </c>
      <c r="I26" s="63">
        <f>IF(Calculator!$F$33=TRUE,I$5*COS($B26*PI()/180),-100)</f>
        <v>1.0336618828644994</v>
      </c>
      <c r="J26" s="63">
        <f>IF(Calculator!$F$33=TRUE,I$5*SIN($B26*PI()/180),-100)</f>
        <v>0.37622215765823563</v>
      </c>
      <c r="K26" s="63">
        <f>IF(Calculator!$F$33=TRUE,K$5*COS($B26*PI()/180),-100)</f>
        <v>1.12763114494309</v>
      </c>
      <c r="L26" s="63">
        <f>IF(Calculator!$F$33=TRUE,K$5*SIN($B26*PI()/180),-100)</f>
        <v>0.41042417199080244</v>
      </c>
      <c r="M26" s="60"/>
      <c r="N26" s="245"/>
      <c r="O26" s="60"/>
      <c r="P26" s="60"/>
      <c r="Q26" s="60"/>
      <c r="R26" s="60"/>
    </row>
    <row r="27" spans="2:20">
      <c r="B27" s="187">
        <f t="shared" si="2"/>
        <v>21</v>
      </c>
      <c r="C27" s="63">
        <f>IF(Calculator!$F$33=TRUE,C$5*COS($B27*PI()/180),-100)</f>
        <v>0.74686434119776146</v>
      </c>
      <c r="D27" s="63">
        <f>IF(Calculator!$F$33=TRUE,C$5*SIN($B27*PI()/180),-100)</f>
        <v>0.28669435963624024</v>
      </c>
      <c r="E27" s="63">
        <f>IF(Calculator!$F$33=TRUE,E$5*COS($B27*PI()/180),-100)</f>
        <v>0.8402223838474816</v>
      </c>
      <c r="F27" s="63">
        <f>IF(Calculator!$F$33=TRUE,E$5*SIN($B27*PI()/180),-100)</f>
        <v>0.32253115459077025</v>
      </c>
      <c r="G27" s="63">
        <f t="shared" si="0"/>
        <v>0.93358042649720174</v>
      </c>
      <c r="H27" s="63">
        <f t="shared" si="1"/>
        <v>0.35836794954530027</v>
      </c>
      <c r="I27" s="63">
        <f>IF(Calculator!$F$33=TRUE,I$5*COS($B27*PI()/180),-100)</f>
        <v>1.0269384691469221</v>
      </c>
      <c r="J27" s="63">
        <f>IF(Calculator!$F$33=TRUE,I$5*SIN($B27*PI()/180),-100)</f>
        <v>0.39420474449983034</v>
      </c>
      <c r="K27" s="63">
        <f>IF(Calculator!$F$33=TRUE,K$5*COS($B27*PI()/180),-100)</f>
        <v>1.1202965117966421</v>
      </c>
      <c r="L27" s="63">
        <f>IF(Calculator!$F$33=TRUE,K$5*SIN($B27*PI()/180),-100)</f>
        <v>0.4300415394543603</v>
      </c>
      <c r="M27" s="245"/>
      <c r="N27" s="245"/>
      <c r="O27" s="245"/>
      <c r="P27" s="245"/>
      <c r="Q27" s="245"/>
      <c r="R27" s="245"/>
    </row>
    <row r="28" spans="2:20">
      <c r="B28" s="187">
        <f t="shared" si="2"/>
        <v>22</v>
      </c>
      <c r="C28" s="63">
        <f>IF(Calculator!$F$33=TRUE,C$5*COS($B28*PI()/180),-100)</f>
        <v>0.74174708365343001</v>
      </c>
      <c r="D28" s="63">
        <f>IF(Calculator!$F$33=TRUE,C$5*SIN($B28*PI()/180),-100)</f>
        <v>0.2996852747327296</v>
      </c>
      <c r="E28" s="63">
        <f>IF(Calculator!$F$33=TRUE,E$5*COS($B28*PI()/180),-100)</f>
        <v>0.83446546911010866</v>
      </c>
      <c r="F28" s="63">
        <f>IF(Calculator!$F$33=TRUE,E$5*SIN($B28*PI()/180),-100)</f>
        <v>0.33714593407432081</v>
      </c>
      <c r="G28" s="63">
        <f t="shared" si="0"/>
        <v>0.92718385456678742</v>
      </c>
      <c r="H28" s="63">
        <f t="shared" si="1"/>
        <v>0.37460659341591201</v>
      </c>
      <c r="I28" s="63">
        <f>IF(Calculator!$F$33=TRUE,I$5*COS($B28*PI()/180),-100)</f>
        <v>1.0199022400234663</v>
      </c>
      <c r="J28" s="63">
        <f>IF(Calculator!$F$33=TRUE,I$5*SIN($B28*PI()/180),-100)</f>
        <v>0.41206725275750322</v>
      </c>
      <c r="K28" s="63">
        <f>IF(Calculator!$F$33=TRUE,K$5*COS($B28*PI()/180),-100)</f>
        <v>1.112620625480145</v>
      </c>
      <c r="L28" s="63">
        <f>IF(Calculator!$F$33=TRUE,K$5*SIN($B28*PI()/180),-100)</f>
        <v>0.44952791209909443</v>
      </c>
      <c r="M28" s="60"/>
      <c r="N28" s="245"/>
      <c r="O28" s="156"/>
      <c r="P28" s="60"/>
      <c r="Q28" s="60"/>
      <c r="R28" s="60"/>
    </row>
    <row r="29" spans="2:20">
      <c r="B29" s="187">
        <f t="shared" si="2"/>
        <v>23</v>
      </c>
      <c r="C29" s="63">
        <f>IF(Calculator!$F$33=TRUE,C$5*COS($B29*PI()/180),-100)</f>
        <v>0.73640388276195234</v>
      </c>
      <c r="D29" s="63">
        <f>IF(Calculator!$F$33=TRUE,C$5*SIN($B29*PI()/180),-100)</f>
        <v>0.31258490279141898</v>
      </c>
      <c r="E29" s="63">
        <f>IF(Calculator!$F$33=TRUE,E$5*COS($B29*PI()/180),-100)</f>
        <v>0.8284543681071963</v>
      </c>
      <c r="F29" s="63">
        <f>IF(Calculator!$F$33=TRUE,E$5*SIN($B29*PI()/180),-100)</f>
        <v>0.35165801564034638</v>
      </c>
      <c r="G29" s="63">
        <f t="shared" si="0"/>
        <v>0.92050485345244037</v>
      </c>
      <c r="H29" s="63">
        <f t="shared" si="1"/>
        <v>0.39073112848927372</v>
      </c>
      <c r="I29" s="63">
        <f>IF(Calculator!$F$33=TRUE,I$5*COS($B29*PI()/180),-100)</f>
        <v>1.0125553387976844</v>
      </c>
      <c r="J29" s="63">
        <f>IF(Calculator!$F$33=TRUE,I$5*SIN($B29*PI()/180),-100)</f>
        <v>0.42980424133820111</v>
      </c>
      <c r="K29" s="63">
        <f>IF(Calculator!$F$33=TRUE,K$5*COS($B29*PI()/180),-100)</f>
        <v>1.1046058241429284</v>
      </c>
      <c r="L29" s="63">
        <f>IF(Calculator!$F$33=TRUE,K$5*SIN($B29*PI()/180),-100)</f>
        <v>0.46887735418712845</v>
      </c>
      <c r="M29" s="60"/>
      <c r="N29" s="245"/>
      <c r="O29" s="156"/>
      <c r="P29" s="60"/>
      <c r="Q29" s="60"/>
      <c r="R29" s="60"/>
    </row>
    <row r="30" spans="2:20">
      <c r="B30" s="187">
        <f t="shared" si="2"/>
        <v>24</v>
      </c>
      <c r="C30" s="63">
        <f>IF(Calculator!$F$33=TRUE,C$5*COS($B30*PI()/180),-100)</f>
        <v>0.73083636611408076</v>
      </c>
      <c r="D30" s="63">
        <f>IF(Calculator!$F$33=TRUE,C$5*SIN($B30*PI()/180),-100)</f>
        <v>0.32538931446064012</v>
      </c>
      <c r="E30" s="63">
        <f>IF(Calculator!$F$33=TRUE,E$5*COS($B30*PI()/180),-100)</f>
        <v>0.82219091187834081</v>
      </c>
      <c r="F30" s="63">
        <f>IF(Calculator!$F$33=TRUE,E$5*SIN($B30*PI()/180),-100)</f>
        <v>0.36606297876822014</v>
      </c>
      <c r="G30" s="63">
        <f t="shared" si="0"/>
        <v>0.91354545764260087</v>
      </c>
      <c r="H30" s="63">
        <f t="shared" si="1"/>
        <v>0.40673664307580015</v>
      </c>
      <c r="I30" s="63">
        <f>IF(Calculator!$F$33=TRUE,I$5*COS($B30*PI()/180),-100)</f>
        <v>1.0049000034068611</v>
      </c>
      <c r="J30" s="63">
        <f>IF(Calculator!$F$33=TRUE,I$5*SIN($B30*PI()/180),-100)</f>
        <v>0.44741030738338022</v>
      </c>
      <c r="K30" s="63">
        <f>IF(Calculator!$F$33=TRUE,K$5*COS($B30*PI()/180),-100)</f>
        <v>1.0962545491711211</v>
      </c>
      <c r="L30" s="63">
        <f>IF(Calculator!$F$33=TRUE,K$5*SIN($B30*PI()/180),-100)</f>
        <v>0.48808397169096018</v>
      </c>
      <c r="M30" s="60"/>
      <c r="N30" s="245"/>
      <c r="O30" s="156"/>
      <c r="P30" s="60"/>
      <c r="Q30" s="60"/>
      <c r="R30" s="60"/>
    </row>
    <row r="31" spans="2:20">
      <c r="B31" s="187">
        <f t="shared" si="2"/>
        <v>25</v>
      </c>
      <c r="C31" s="63">
        <f>IF(Calculator!$F$33=TRUE,C$5*COS($B31*PI()/180),-100)</f>
        <v>0.72504622962931997</v>
      </c>
      <c r="D31" s="63">
        <f>IF(Calculator!$F$33=TRUE,C$5*SIN($B31*PI()/180),-100)</f>
        <v>0.33809460939255959</v>
      </c>
      <c r="E31" s="63">
        <f>IF(Calculator!$F$33=TRUE,E$5*COS($B31*PI()/180),-100)</f>
        <v>0.81567700833298495</v>
      </c>
      <c r="F31" s="63">
        <f>IF(Calculator!$F$33=TRUE,E$5*SIN($B31*PI()/180),-100)</f>
        <v>0.38035643556662951</v>
      </c>
      <c r="G31" s="63">
        <f t="shared" si="0"/>
        <v>0.90630778703664994</v>
      </c>
      <c r="H31" s="63">
        <f t="shared" si="1"/>
        <v>0.42261826174069944</v>
      </c>
      <c r="I31" s="63">
        <f>IF(Calculator!$F$33=TRUE,I$5*COS($B31*PI()/180),-100)</f>
        <v>0.99693856574031503</v>
      </c>
      <c r="J31" s="63">
        <f>IF(Calculator!$F$33=TRUE,I$5*SIN($B31*PI()/180),-100)</f>
        <v>0.46488008791476942</v>
      </c>
      <c r="K31" s="63">
        <f>IF(Calculator!$F$33=TRUE,K$5*COS($B31*PI()/180),-100)</f>
        <v>1.0875693444439798</v>
      </c>
      <c r="L31" s="63">
        <f>IF(Calculator!$F$33=TRUE,K$5*SIN($B31*PI()/180),-100)</f>
        <v>0.50714191408883935</v>
      </c>
      <c r="M31" s="60"/>
      <c r="N31" s="245"/>
      <c r="O31" s="156"/>
      <c r="P31" s="60"/>
      <c r="Q31" s="60"/>
      <c r="R31" s="60"/>
    </row>
    <row r="32" spans="2:20">
      <c r="B32" s="187">
        <f t="shared" si="2"/>
        <v>26</v>
      </c>
      <c r="C32" s="63">
        <f>IF(Calculator!$F$33=TRUE,C$5*COS($B32*PI()/180),-100)</f>
        <v>0.7190352370393337</v>
      </c>
      <c r="D32" s="63">
        <f>IF(Calculator!$F$33=TRUE,C$5*SIN($B32*PI()/180),-100)</f>
        <v>0.35069691743126197</v>
      </c>
      <c r="E32" s="63">
        <f>IF(Calculator!$F$33=TRUE,E$5*COS($B32*PI()/180),-100)</f>
        <v>0.80891464166925031</v>
      </c>
      <c r="F32" s="63">
        <f>IF(Calculator!$F$33=TRUE,E$5*SIN($B32*PI()/180),-100)</f>
        <v>0.39453403211016969</v>
      </c>
      <c r="G32" s="63">
        <f t="shared" si="0"/>
        <v>0.89879404629916704</v>
      </c>
      <c r="H32" s="63">
        <f t="shared" si="1"/>
        <v>0.4383711467890774</v>
      </c>
      <c r="I32" s="63">
        <f>IF(Calculator!$F$33=TRUE,I$5*COS($B32*PI()/180),-100)</f>
        <v>0.98867345092908387</v>
      </c>
      <c r="J32" s="63">
        <f>IF(Calculator!$F$33=TRUE,I$5*SIN($B32*PI()/180),-100)</f>
        <v>0.48220826146798518</v>
      </c>
      <c r="K32" s="63">
        <f>IF(Calculator!$F$33=TRUE,K$5*COS($B32*PI()/180),-100)</f>
        <v>1.0785528555590005</v>
      </c>
      <c r="L32" s="63">
        <f>IF(Calculator!$F$33=TRUE,K$5*SIN($B32*PI()/180),-100)</f>
        <v>0.52604537614689284</v>
      </c>
      <c r="M32" s="60"/>
      <c r="N32" s="245"/>
      <c r="O32" s="156"/>
      <c r="P32" s="60"/>
      <c r="Q32" s="60"/>
      <c r="R32" s="60"/>
    </row>
    <row r="33" spans="2:18">
      <c r="B33" s="187">
        <f t="shared" si="2"/>
        <v>27</v>
      </c>
      <c r="C33" s="63">
        <f>IF(Calculator!$F$33=TRUE,C$5*COS($B33*PI()/180),-100)</f>
        <v>0.71280521935069441</v>
      </c>
      <c r="D33" s="63">
        <f>IF(Calculator!$F$33=TRUE,C$5*SIN($B33*PI()/180),-100)</f>
        <v>0.36319239979163742</v>
      </c>
      <c r="E33" s="63">
        <f>IF(Calculator!$F$33=TRUE,E$5*COS($B33*PI()/180),-100)</f>
        <v>0.8019058717695311</v>
      </c>
      <c r="F33" s="63">
        <f>IF(Calculator!$F$33=TRUE,E$5*SIN($B33*PI()/180),-100)</f>
        <v>0.40859144976559209</v>
      </c>
      <c r="G33" s="63">
        <f t="shared" si="0"/>
        <v>0.8910065241883679</v>
      </c>
      <c r="H33" s="63">
        <f t="shared" si="1"/>
        <v>0.45399049973954675</v>
      </c>
      <c r="I33" s="63">
        <f>IF(Calculator!$F$33=TRUE,I$5*COS($B33*PI()/180),-100)</f>
        <v>0.98010717660720481</v>
      </c>
      <c r="J33" s="63">
        <f>IF(Calculator!$F$33=TRUE,I$5*SIN($B33*PI()/180),-100)</f>
        <v>0.49938954971350147</v>
      </c>
      <c r="K33" s="63">
        <f>IF(Calculator!$F$33=TRUE,K$5*COS($B33*PI()/180),-100)</f>
        <v>1.0692078290260414</v>
      </c>
      <c r="L33" s="63">
        <f>IF(Calculator!$F$33=TRUE,K$5*SIN($B33*PI()/180),-100)</f>
        <v>0.54478859968745608</v>
      </c>
      <c r="M33" s="60"/>
      <c r="N33" s="245"/>
      <c r="O33" s="156"/>
      <c r="P33" s="60"/>
      <c r="Q33" s="60"/>
      <c r="R33" s="60"/>
    </row>
    <row r="34" spans="2:18">
      <c r="B34" s="187">
        <f t="shared" si="2"/>
        <v>28</v>
      </c>
      <c r="C34" s="63">
        <f>IF(Calculator!$F$33=TRUE,C$5*COS($B34*PI()/180),-100)</f>
        <v>0.70635807428714159</v>
      </c>
      <c r="D34" s="63">
        <f>IF(Calculator!$F$33=TRUE,C$5*SIN($B34*PI()/180),-100)</f>
        <v>0.37557725022871269</v>
      </c>
      <c r="E34" s="63">
        <f>IF(Calculator!$F$33=TRUE,E$5*COS($B34*PI()/180),-100)</f>
        <v>0.79465283357303429</v>
      </c>
      <c r="F34" s="63">
        <f>IF(Calculator!$F$33=TRUE,E$5*SIN($B34*PI()/180),-100)</f>
        <v>0.42252440650730172</v>
      </c>
      <c r="G34" s="63">
        <f t="shared" si="0"/>
        <v>0.88294759285892699</v>
      </c>
      <c r="H34" s="63">
        <f t="shared" si="1"/>
        <v>0.46947156278589081</v>
      </c>
      <c r="I34" s="63">
        <f>IF(Calculator!$F$33=TRUE,I$5*COS($B34*PI()/180),-100)</f>
        <v>0.9712423521448198</v>
      </c>
      <c r="J34" s="63">
        <f>IF(Calculator!$F$33=TRUE,I$5*SIN($B34*PI()/180),-100)</f>
        <v>0.51641871906447989</v>
      </c>
      <c r="K34" s="63">
        <f>IF(Calculator!$F$33=TRUE,K$5*COS($B34*PI()/180),-100)</f>
        <v>1.0595371114307124</v>
      </c>
      <c r="L34" s="63">
        <f>IF(Calculator!$F$33=TRUE,K$5*SIN($B34*PI()/180),-100)</f>
        <v>0.56336587534306892</v>
      </c>
      <c r="M34" s="60"/>
      <c r="N34" s="245"/>
      <c r="O34" s="156"/>
      <c r="P34" s="60"/>
      <c r="Q34" s="60"/>
      <c r="R34" s="60"/>
    </row>
    <row r="35" spans="2:18">
      <c r="B35" s="187">
        <f t="shared" si="2"/>
        <v>29</v>
      </c>
      <c r="C35" s="63">
        <f>IF(Calculator!$F$33=TRUE,C$5*COS($B35*PI()/180),-100)</f>
        <v>0.69969576571151659</v>
      </c>
      <c r="D35" s="63">
        <f>IF(Calculator!$F$33=TRUE,C$5*SIN($B35*PI()/180),-100)</f>
        <v>0.38784769619706966</v>
      </c>
      <c r="E35" s="63">
        <f>IF(Calculator!$F$33=TRUE,E$5*COS($B35*PI()/180),-100)</f>
        <v>0.78715773642545617</v>
      </c>
      <c r="F35" s="63">
        <f>IF(Calculator!$F$33=TRUE,E$5*SIN($B35*PI()/180),-100)</f>
        <v>0.43632865822170336</v>
      </c>
      <c r="G35" s="63">
        <f t="shared" si="0"/>
        <v>0.87461970713939574</v>
      </c>
      <c r="H35" s="63">
        <f t="shared" si="1"/>
        <v>0.48480962024633706</v>
      </c>
      <c r="I35" s="63">
        <f>IF(Calculator!$F$33=TRUE,I$5*COS($B35*PI()/180),-100)</f>
        <v>0.96208167785333543</v>
      </c>
      <c r="J35" s="63">
        <f>IF(Calculator!$F$33=TRUE,I$5*SIN($B35*PI()/180),-100)</f>
        <v>0.53329058227097081</v>
      </c>
      <c r="K35" s="63">
        <f>IF(Calculator!$F$33=TRUE,K$5*COS($B35*PI()/180),-100)</f>
        <v>1.0495436485672749</v>
      </c>
      <c r="L35" s="63">
        <f>IF(Calculator!$F$33=TRUE,K$5*SIN($B35*PI()/180),-100)</f>
        <v>0.5817715442956044</v>
      </c>
      <c r="M35" s="60"/>
      <c r="N35" s="245"/>
      <c r="O35" s="156"/>
      <c r="P35" s="60"/>
      <c r="Q35" s="60"/>
      <c r="R35" s="60"/>
    </row>
    <row r="36" spans="2:18">
      <c r="B36" s="187">
        <f t="shared" si="2"/>
        <v>30</v>
      </c>
      <c r="C36" s="63">
        <f>IF(Calculator!$F$33=TRUE,C$5*COS($B36*PI()/180),-100)</f>
        <v>0.69282032302755103</v>
      </c>
      <c r="D36" s="63">
        <f>IF(Calculator!$F$33=TRUE,C$5*SIN($B36*PI()/180),-100)</f>
        <v>0.39999999999999997</v>
      </c>
      <c r="E36" s="63">
        <f>IF(Calculator!$F$33=TRUE,E$5*COS($B36*PI()/180),-100)</f>
        <v>0.77942286340599487</v>
      </c>
      <c r="F36" s="63">
        <f>IF(Calculator!$F$33=TRUE,E$5*SIN($B36*PI()/180),-100)</f>
        <v>0.44999999999999996</v>
      </c>
      <c r="G36" s="63">
        <f t="shared" si="0"/>
        <v>0.86602540378443871</v>
      </c>
      <c r="H36" s="63">
        <f t="shared" si="1"/>
        <v>0.49999999999999994</v>
      </c>
      <c r="I36" s="63">
        <f>IF(Calculator!$F$33=TRUE,I$5*COS($B36*PI()/180),-100)</f>
        <v>0.95262794416288266</v>
      </c>
      <c r="J36" s="63">
        <f>IF(Calculator!$F$33=TRUE,I$5*SIN($B36*PI()/180),-100)</f>
        <v>0.54999999999999993</v>
      </c>
      <c r="K36" s="63">
        <f>IF(Calculator!$F$33=TRUE,K$5*COS($B36*PI()/180),-100)</f>
        <v>1.0392304845413265</v>
      </c>
      <c r="L36" s="63">
        <f>IF(Calculator!$F$33=TRUE,K$5*SIN($B36*PI()/180),-100)</f>
        <v>0.59999999999999987</v>
      </c>
      <c r="M36" s="60"/>
      <c r="N36" s="245"/>
      <c r="O36" s="156"/>
      <c r="P36" s="60"/>
      <c r="Q36" s="60"/>
      <c r="R36" s="60"/>
    </row>
    <row r="37" spans="2:18">
      <c r="B37" s="187">
        <f t="shared" si="2"/>
        <v>31</v>
      </c>
      <c r="C37" s="63">
        <f>IF(Calculator!$F$33=TRUE,C$5*COS($B37*PI()/180),-100)</f>
        <v>0.68573384056168996</v>
      </c>
      <c r="D37" s="63">
        <f>IF(Calculator!$F$33=TRUE,C$5*SIN($B37*PI()/180),-100)</f>
        <v>0.41203045992804332</v>
      </c>
      <c r="E37" s="63">
        <f>IF(Calculator!$F$33=TRUE,E$5*COS($B37*PI()/180),-100)</f>
        <v>0.77145057063190114</v>
      </c>
      <c r="F37" s="63">
        <f>IF(Calculator!$F$33=TRUE,E$5*SIN($B37*PI()/180),-100)</f>
        <v>0.46353426741904874</v>
      </c>
      <c r="G37" s="63">
        <f t="shared" si="0"/>
        <v>0.85716730070211233</v>
      </c>
      <c r="H37" s="63">
        <f t="shared" si="1"/>
        <v>0.51503807491005416</v>
      </c>
      <c r="I37" s="63">
        <f>IF(Calculator!$F$33=TRUE,I$5*COS($B37*PI()/180),-100)</f>
        <v>0.94288403077232363</v>
      </c>
      <c r="J37" s="63">
        <f>IF(Calculator!$F$33=TRUE,I$5*SIN($B37*PI()/180),-100)</f>
        <v>0.56654188240105963</v>
      </c>
      <c r="K37" s="63">
        <f>IF(Calculator!$F$33=TRUE,K$5*COS($B37*PI()/180),-100)</f>
        <v>1.0286007608425347</v>
      </c>
      <c r="L37" s="63">
        <f>IF(Calculator!$F$33=TRUE,K$5*SIN($B37*PI()/180),-100)</f>
        <v>0.61804568989206499</v>
      </c>
      <c r="M37" s="60"/>
      <c r="N37" s="245"/>
      <c r="O37" s="156"/>
      <c r="P37" s="60"/>
      <c r="Q37" s="60"/>
      <c r="R37" s="60"/>
    </row>
    <row r="38" spans="2:18">
      <c r="B38" s="187">
        <f t="shared" si="2"/>
        <v>32</v>
      </c>
      <c r="C38" s="63">
        <f>IF(Calculator!$F$33=TRUE,C$5*COS($B38*PI()/180),-100)</f>
        <v>0.67843847692514081</v>
      </c>
      <c r="D38" s="63">
        <f>IF(Calculator!$F$33=TRUE,C$5*SIN($B38*PI()/180),-100)</f>
        <v>0.42393541138656393</v>
      </c>
      <c r="E38" s="63">
        <f>IF(Calculator!$F$33=TRUE,E$5*COS($B38*PI()/180),-100)</f>
        <v>0.76324328654078333</v>
      </c>
      <c r="F38" s="63">
        <f>IF(Calculator!$F$33=TRUE,E$5*SIN($B38*PI()/180),-100)</f>
        <v>0.47692733780988444</v>
      </c>
      <c r="G38" s="63">
        <f t="shared" si="0"/>
        <v>0.84804809615642596</v>
      </c>
      <c r="H38" s="63">
        <f t="shared" si="1"/>
        <v>0.5299192642332049</v>
      </c>
      <c r="I38" s="63">
        <f>IF(Calculator!$F$33=TRUE,I$5*COS($B38*PI()/180),-100)</f>
        <v>0.93285290577206859</v>
      </c>
      <c r="J38" s="63">
        <f>IF(Calculator!$F$33=TRUE,I$5*SIN($B38*PI()/180),-100)</f>
        <v>0.58291119065652541</v>
      </c>
      <c r="K38" s="63">
        <f>IF(Calculator!$F$33=TRUE,K$5*COS($B38*PI()/180),-100)</f>
        <v>1.0176577153877111</v>
      </c>
      <c r="L38" s="63">
        <f>IF(Calculator!$F$33=TRUE,K$5*SIN($B38*PI()/180),-100)</f>
        <v>0.63590311707984581</v>
      </c>
      <c r="M38" s="60"/>
      <c r="N38" s="245"/>
      <c r="O38" s="156"/>
      <c r="P38" s="60"/>
      <c r="Q38" s="60"/>
      <c r="R38" s="60"/>
    </row>
    <row r="39" spans="2:18">
      <c r="B39" s="187">
        <f t="shared" si="2"/>
        <v>33</v>
      </c>
      <c r="C39" s="63">
        <f>IF(Calculator!$F$33=TRUE,C$5*COS($B39*PI()/180),-100)</f>
        <v>0.67093645435633931</v>
      </c>
      <c r="D39" s="63">
        <f>IF(Calculator!$F$33=TRUE,C$5*SIN($B39*PI()/180),-100)</f>
        <v>0.43571122801202167</v>
      </c>
      <c r="E39" s="63">
        <f>IF(Calculator!$F$33=TRUE,E$5*COS($B39*PI()/180),-100)</f>
        <v>0.75480351115088162</v>
      </c>
      <c r="F39" s="63">
        <f>IF(Calculator!$F$33=TRUE,E$5*SIN($B39*PI()/180),-100)</f>
        <v>0.49017513151352438</v>
      </c>
      <c r="G39" s="63">
        <f t="shared" si="0"/>
        <v>0.83867056794542405</v>
      </c>
      <c r="H39" s="63">
        <f t="shared" si="1"/>
        <v>0.54463903501502708</v>
      </c>
      <c r="I39" s="63">
        <f>IF(Calculator!$F$33=TRUE,I$5*COS($B39*PI()/180),-100)</f>
        <v>0.92253762473996648</v>
      </c>
      <c r="J39" s="63">
        <f>IF(Calculator!$F$33=TRUE,I$5*SIN($B39*PI()/180),-100)</f>
        <v>0.59910293851652985</v>
      </c>
      <c r="K39" s="63">
        <f>IF(Calculator!$F$33=TRUE,K$5*COS($B39*PI()/180),-100)</f>
        <v>1.0064046815345089</v>
      </c>
      <c r="L39" s="63">
        <f>IF(Calculator!$F$33=TRUE,K$5*SIN($B39*PI()/180),-100)</f>
        <v>0.6535668420180325</v>
      </c>
      <c r="M39" s="60"/>
      <c r="N39" s="245"/>
      <c r="O39" s="156"/>
      <c r="P39" s="60"/>
      <c r="Q39" s="60"/>
      <c r="R39" s="60"/>
    </row>
    <row r="40" spans="2:18">
      <c r="B40" s="187">
        <f t="shared" si="2"/>
        <v>34</v>
      </c>
      <c r="C40" s="63">
        <f>IF(Calculator!$F$33=TRUE,C$5*COS($B40*PI()/180),-100)</f>
        <v>0.66323005804403334</v>
      </c>
      <c r="D40" s="63">
        <f>IF(Calculator!$F$33=TRUE,C$5*SIN($B40*PI()/180),-100)</f>
        <v>0.44735432277659753</v>
      </c>
      <c r="E40" s="63">
        <f>IF(Calculator!$F$33=TRUE,E$5*COS($B40*PI()/180),-100)</f>
        <v>0.74613381529953748</v>
      </c>
      <c r="F40" s="63">
        <f>IF(Calculator!$F$33=TRUE,E$5*SIN($B40*PI()/180),-100)</f>
        <v>0.50327361312367225</v>
      </c>
      <c r="G40" s="63">
        <f t="shared" si="0"/>
        <v>0.82903757255504162</v>
      </c>
      <c r="H40" s="63">
        <f t="shared" si="1"/>
        <v>0.5591929034707469</v>
      </c>
      <c r="I40" s="63">
        <f>IF(Calculator!$F$33=TRUE,I$5*COS($B40*PI()/180),-100)</f>
        <v>0.91194132981054588</v>
      </c>
      <c r="J40" s="63">
        <f>IF(Calculator!$F$33=TRUE,I$5*SIN($B40*PI()/180),-100)</f>
        <v>0.61511219381782167</v>
      </c>
      <c r="K40" s="63">
        <f>IF(Calculator!$F$33=TRUE,K$5*COS($B40*PI()/180),-100)</f>
        <v>0.9948450870660499</v>
      </c>
      <c r="L40" s="63">
        <f>IF(Calculator!$F$33=TRUE,K$5*SIN($B40*PI()/180),-100)</f>
        <v>0.67103148416489622</v>
      </c>
      <c r="M40" s="60"/>
      <c r="N40" s="245"/>
      <c r="O40" s="156"/>
      <c r="P40" s="60"/>
      <c r="Q40" s="60"/>
      <c r="R40" s="60"/>
    </row>
    <row r="41" spans="2:18">
      <c r="B41" s="187">
        <f t="shared" si="2"/>
        <v>35</v>
      </c>
      <c r="C41" s="63">
        <f>IF(Calculator!$F$33=TRUE,C$5*COS($B41*PI()/180),-100)</f>
        <v>0.65532163543119348</v>
      </c>
      <c r="D41" s="63">
        <f>IF(Calculator!$F$33=TRUE,C$5*SIN($B41*PI()/180),-100)</f>
        <v>0.45886114908083686</v>
      </c>
      <c r="E41" s="63">
        <f>IF(Calculator!$F$33=TRUE,E$5*COS($B41*PI()/180),-100)</f>
        <v>0.73723683986009259</v>
      </c>
      <c r="F41" s="63">
        <f>IF(Calculator!$F$33=TRUE,E$5*SIN($B41*PI()/180),-100)</f>
        <v>0.51621879271594151</v>
      </c>
      <c r="G41" s="63">
        <f t="shared" si="0"/>
        <v>0.8191520442889918</v>
      </c>
      <c r="H41" s="63">
        <f t="shared" si="1"/>
        <v>0.57357643635104605</v>
      </c>
      <c r="I41" s="63">
        <f>IF(Calculator!$F$33=TRUE,I$5*COS($B41*PI()/180),-100)</f>
        <v>0.90106724871789101</v>
      </c>
      <c r="J41" s="63">
        <f>IF(Calculator!$F$33=TRUE,I$5*SIN($B41*PI()/180),-100)</f>
        <v>0.6309340799861507</v>
      </c>
      <c r="K41" s="63">
        <f>IF(Calculator!$F$33=TRUE,K$5*COS($B41*PI()/180),-100)</f>
        <v>0.98298245314679011</v>
      </c>
      <c r="L41" s="63">
        <f>IF(Calculator!$F$33=TRUE,K$5*SIN($B41*PI()/180),-100)</f>
        <v>0.68829172362125524</v>
      </c>
      <c r="M41" s="60"/>
      <c r="N41" s="245"/>
      <c r="O41" s="156"/>
      <c r="P41" s="60"/>
      <c r="Q41" s="60"/>
      <c r="R41" s="60"/>
    </row>
    <row r="42" spans="2:18">
      <c r="B42" s="187">
        <f t="shared" si="2"/>
        <v>36</v>
      </c>
      <c r="C42" s="63">
        <f>IF(Calculator!$F$33=TRUE,C$5*COS($B42*PI()/180),-100)</f>
        <v>0.64721359549995805</v>
      </c>
      <c r="D42" s="63">
        <f>IF(Calculator!$F$33=TRUE,C$5*SIN($B42*PI()/180),-100)</f>
        <v>0.47022820183397851</v>
      </c>
      <c r="E42" s="63">
        <f>IF(Calculator!$F$33=TRUE,E$5*COS($B42*PI()/180),-100)</f>
        <v>0.72811529493745275</v>
      </c>
      <c r="F42" s="63">
        <f>IF(Calculator!$F$33=TRUE,E$5*SIN($B42*PI()/180),-100)</f>
        <v>0.52900672706322582</v>
      </c>
      <c r="G42" s="63">
        <f t="shared" si="0"/>
        <v>0.80901699437494745</v>
      </c>
      <c r="H42" s="63">
        <f t="shared" si="1"/>
        <v>0.58778525229247314</v>
      </c>
      <c r="I42" s="63">
        <f>IF(Calculator!$F$33=TRUE,I$5*COS($B42*PI()/180),-100)</f>
        <v>0.88991869381244226</v>
      </c>
      <c r="J42" s="63">
        <f>IF(Calculator!$F$33=TRUE,I$5*SIN($B42*PI()/180),-100)</f>
        <v>0.64656377752172045</v>
      </c>
      <c r="K42" s="63">
        <f>IF(Calculator!$F$33=TRUE,K$5*COS($B42*PI()/180),-100)</f>
        <v>0.97082039324993685</v>
      </c>
      <c r="L42" s="63">
        <f>IF(Calculator!$F$33=TRUE,K$5*SIN($B42*PI()/180),-100)</f>
        <v>0.70534230275096776</v>
      </c>
      <c r="M42" s="60"/>
      <c r="N42" s="245"/>
      <c r="O42" s="156"/>
      <c r="P42" s="60"/>
      <c r="Q42" s="60"/>
      <c r="R42" s="60"/>
    </row>
    <row r="43" spans="2:18">
      <c r="B43" s="187">
        <f t="shared" si="2"/>
        <v>37</v>
      </c>
      <c r="C43" s="63">
        <f>IF(Calculator!$F$33=TRUE,C$5*COS($B43*PI()/180),-100)</f>
        <v>0.63890840803783433</v>
      </c>
      <c r="D43" s="63">
        <f>IF(Calculator!$F$33=TRUE,C$5*SIN($B43*PI()/180),-100)</f>
        <v>0.48145201852163866</v>
      </c>
      <c r="E43" s="63">
        <f>IF(Calculator!$F$33=TRUE,E$5*COS($B43*PI()/180),-100)</f>
        <v>0.71877195904256352</v>
      </c>
      <c r="F43" s="63">
        <f>IF(Calculator!$F$33=TRUE,E$5*SIN($B43*PI()/180),-100)</f>
        <v>0.54163352083684346</v>
      </c>
      <c r="G43" s="63">
        <f t="shared" si="0"/>
        <v>0.79863551004729283</v>
      </c>
      <c r="H43" s="63">
        <f t="shared" si="1"/>
        <v>0.60181502315204827</v>
      </c>
      <c r="I43" s="63">
        <f>IF(Calculator!$F$33=TRUE,I$5*COS($B43*PI()/180),-100)</f>
        <v>0.87849906105202213</v>
      </c>
      <c r="J43" s="63">
        <f>IF(Calculator!$F$33=TRUE,I$5*SIN($B43*PI()/180),-100)</f>
        <v>0.66199652546725318</v>
      </c>
      <c r="K43" s="63">
        <f>IF(Calculator!$F$33=TRUE,K$5*COS($B43*PI()/180),-100)</f>
        <v>0.95836261205675133</v>
      </c>
      <c r="L43" s="63">
        <f>IF(Calculator!$F$33=TRUE,K$5*SIN($B43*PI()/180),-100)</f>
        <v>0.72217802778245788</v>
      </c>
      <c r="M43" s="60"/>
      <c r="N43" s="245"/>
      <c r="O43" s="156"/>
      <c r="P43" s="60"/>
      <c r="Q43" s="60"/>
      <c r="R43" s="60"/>
    </row>
    <row r="44" spans="2:18">
      <c r="B44" s="187">
        <f t="shared" si="2"/>
        <v>38</v>
      </c>
      <c r="C44" s="63">
        <f>IF(Calculator!$F$33=TRUE,C$5*COS($B44*PI()/180),-100)</f>
        <v>0.6304086028853777</v>
      </c>
      <c r="D44" s="63">
        <f>IF(Calculator!$F$33=TRUE,C$5*SIN($B44*PI()/180),-100)</f>
        <v>0.49252918026052656</v>
      </c>
      <c r="E44" s="63">
        <f>IF(Calculator!$F$33=TRUE,E$5*COS($B44*PI()/180),-100)</f>
        <v>0.70920967824604986</v>
      </c>
      <c r="F44" s="63">
        <f>IF(Calculator!$F$33=TRUE,E$5*SIN($B44*PI()/180),-100)</f>
        <v>0.55409532779309234</v>
      </c>
      <c r="G44" s="63">
        <f t="shared" si="0"/>
        <v>0.78801075360672201</v>
      </c>
      <c r="H44" s="63">
        <f t="shared" si="1"/>
        <v>0.61566147532565818</v>
      </c>
      <c r="I44" s="63">
        <f>IF(Calculator!$F$33=TRUE,I$5*COS($B44*PI()/180),-100)</f>
        <v>0.86681182896739428</v>
      </c>
      <c r="J44" s="63">
        <f>IF(Calculator!$F$33=TRUE,I$5*SIN($B44*PI()/180),-100)</f>
        <v>0.67722762285822402</v>
      </c>
      <c r="K44" s="63">
        <f>IF(Calculator!$F$33=TRUE,K$5*COS($B44*PI()/180),-100)</f>
        <v>0.94561290432806633</v>
      </c>
      <c r="L44" s="63">
        <f>IF(Calculator!$F$33=TRUE,K$5*SIN($B44*PI()/180),-100)</f>
        <v>0.73879377039078975</v>
      </c>
      <c r="M44" s="60"/>
      <c r="N44" s="245"/>
      <c r="O44" s="156"/>
      <c r="P44" s="60"/>
      <c r="Q44" s="60"/>
      <c r="R44" s="60"/>
    </row>
    <row r="45" spans="2:18">
      <c r="B45" s="187">
        <f t="shared" si="2"/>
        <v>39</v>
      </c>
      <c r="C45" s="63">
        <f>IF(Calculator!$F$33=TRUE,C$5*COS($B45*PI()/180),-100)</f>
        <v>0.62171676916557672</v>
      </c>
      <c r="D45" s="63">
        <f>IF(Calculator!$F$33=TRUE,C$5*SIN($B45*PI()/180),-100)</f>
        <v>0.50345631283986991</v>
      </c>
      <c r="E45" s="63">
        <f>IF(Calculator!$F$33=TRUE,E$5*COS($B45*PI()/180),-100)</f>
        <v>0.69943136531127381</v>
      </c>
      <c r="F45" s="63">
        <f>IF(Calculator!$F$33=TRUE,E$5*SIN($B45*PI()/180),-100)</f>
        <v>0.56638835194485371</v>
      </c>
      <c r="G45" s="63">
        <f t="shared" si="0"/>
        <v>0.7771459614569709</v>
      </c>
      <c r="H45" s="63">
        <f t="shared" si="1"/>
        <v>0.62932039104983739</v>
      </c>
      <c r="I45" s="63">
        <f>IF(Calculator!$F$33=TRUE,I$5*COS($B45*PI()/180),-100)</f>
        <v>0.8548605576026681</v>
      </c>
      <c r="J45" s="63">
        <f>IF(Calculator!$F$33=TRUE,I$5*SIN($B45*PI()/180),-100)</f>
        <v>0.69225243015482119</v>
      </c>
      <c r="K45" s="63">
        <f>IF(Calculator!$F$33=TRUE,K$5*COS($B45*PI()/180),-100)</f>
        <v>0.93257515374836508</v>
      </c>
      <c r="L45" s="63">
        <f>IF(Calculator!$F$33=TRUE,K$5*SIN($B45*PI()/180),-100)</f>
        <v>0.75518446925980487</v>
      </c>
      <c r="M45" s="60"/>
      <c r="N45" s="245"/>
      <c r="O45" s="156"/>
      <c r="P45" s="60"/>
      <c r="Q45" s="60"/>
      <c r="R45" s="60"/>
    </row>
    <row r="46" spans="2:18">
      <c r="B46" s="187">
        <f t="shared" si="2"/>
        <v>40</v>
      </c>
      <c r="C46" s="63">
        <f>IF(Calculator!$F$33=TRUE,C$5*COS($B46*PI()/180),-100)</f>
        <v>0.61283555449518246</v>
      </c>
      <c r="D46" s="63">
        <f>IF(Calculator!$F$33=TRUE,C$5*SIN($B46*PI()/180),-100)</f>
        <v>0.5142300877492314</v>
      </c>
      <c r="E46" s="63">
        <f>IF(Calculator!$F$33=TRUE,E$5*COS($B46*PI()/180),-100)</f>
        <v>0.68943999880708018</v>
      </c>
      <c r="F46" s="63">
        <f>IF(Calculator!$F$33=TRUE,E$5*SIN($B46*PI()/180),-100)</f>
        <v>0.57850884871788533</v>
      </c>
      <c r="G46" s="63">
        <f t="shared" si="0"/>
        <v>0.76604444311897801</v>
      </c>
      <c r="H46" s="63">
        <f t="shared" si="1"/>
        <v>0.64278760968653925</v>
      </c>
      <c r="I46" s="63">
        <f>IF(Calculator!$F$33=TRUE,I$5*COS($B46*PI()/180),-100)</f>
        <v>0.84264888743087585</v>
      </c>
      <c r="J46" s="63">
        <f>IF(Calculator!$F$33=TRUE,I$5*SIN($B46*PI()/180),-100)</f>
        <v>0.70706637065519329</v>
      </c>
      <c r="K46" s="63">
        <f>IF(Calculator!$F$33=TRUE,K$5*COS($B46*PI()/180),-100)</f>
        <v>0.91925333174277357</v>
      </c>
      <c r="L46" s="63">
        <f>IF(Calculator!$F$33=TRUE,K$5*SIN($B46*PI()/180),-100)</f>
        <v>0.7713451316238471</v>
      </c>
      <c r="M46" s="60"/>
      <c r="N46" s="245"/>
      <c r="O46" s="156"/>
      <c r="P46" s="156"/>
      <c r="Q46" s="156"/>
      <c r="R46" s="156"/>
    </row>
    <row r="47" spans="2:18">
      <c r="B47" s="187">
        <f t="shared" si="2"/>
        <v>41</v>
      </c>
      <c r="C47" s="63">
        <f>IF(Calculator!$F$33=TRUE,C$5*COS($B47*PI()/180),-100)</f>
        <v>0.6037676641782177</v>
      </c>
      <c r="D47" s="63">
        <f>IF(Calculator!$F$33=TRUE,C$5*SIN($B47*PI()/180),-100)</f>
        <v>0.52484722319240573</v>
      </c>
      <c r="E47" s="63">
        <f>IF(Calculator!$F$33=TRUE,E$5*COS($B47*PI()/180),-100)</f>
        <v>0.67923862220049491</v>
      </c>
      <c r="F47" s="63">
        <f>IF(Calculator!$F$33=TRUE,E$5*SIN($B47*PI()/180),-100)</f>
        <v>0.5904531260914565</v>
      </c>
      <c r="G47" s="63">
        <f t="shared" si="0"/>
        <v>0.75470958022277213</v>
      </c>
      <c r="H47" s="63">
        <f t="shared" si="1"/>
        <v>0.65605902899050716</v>
      </c>
      <c r="I47" s="63">
        <f>IF(Calculator!$F$33=TRUE,I$5*COS($B47*PI()/180),-100)</f>
        <v>0.83018053824504945</v>
      </c>
      <c r="J47" s="63">
        <f>IF(Calculator!$F$33=TRUE,I$5*SIN($B47*PI()/180),-100)</f>
        <v>0.72166493188955794</v>
      </c>
      <c r="K47" s="63">
        <f>IF(Calculator!$F$33=TRUE,K$5*COS($B47*PI()/180),-100)</f>
        <v>0.90565149626732655</v>
      </c>
      <c r="L47" s="63">
        <f>IF(Calculator!$F$33=TRUE,K$5*SIN($B47*PI()/180),-100)</f>
        <v>0.7872708347886086</v>
      </c>
      <c r="M47" s="60"/>
      <c r="N47" s="245"/>
      <c r="O47" s="156"/>
      <c r="P47" s="156"/>
      <c r="Q47" s="156"/>
      <c r="R47" s="156"/>
    </row>
    <row r="48" spans="2:18">
      <c r="B48" s="187">
        <f t="shared" si="2"/>
        <v>42</v>
      </c>
      <c r="C48" s="63">
        <f>IF(Calculator!$F$33=TRUE,C$5*COS($B48*PI()/180),-100)</f>
        <v>0.5945158603819154</v>
      </c>
      <c r="D48" s="63">
        <f>IF(Calculator!$F$33=TRUE,C$5*SIN($B48*PI()/180),-100)</f>
        <v>0.53530448508708661</v>
      </c>
      <c r="E48" s="63">
        <f>IF(Calculator!$F$33=TRUE,E$5*COS($B48*PI()/180),-100)</f>
        <v>0.66883034292965482</v>
      </c>
      <c r="F48" s="63">
        <f>IF(Calculator!$F$33=TRUE,E$5*SIN($B48*PI()/180),-100)</f>
        <v>0.60221754572297248</v>
      </c>
      <c r="G48" s="63">
        <f t="shared" si="0"/>
        <v>0.74314482547739424</v>
      </c>
      <c r="H48" s="63">
        <f t="shared" si="1"/>
        <v>0.66913060635885824</v>
      </c>
      <c r="I48" s="63">
        <f>IF(Calculator!$F$33=TRUE,I$5*COS($B48*PI()/180),-100)</f>
        <v>0.81745930802513378</v>
      </c>
      <c r="J48" s="63">
        <f>IF(Calculator!$F$33=TRUE,I$5*SIN($B48*PI()/180),-100)</f>
        <v>0.73604366699474411</v>
      </c>
      <c r="K48" s="63">
        <f>IF(Calculator!$F$33=TRUE,K$5*COS($B48*PI()/180),-100)</f>
        <v>0.89177379057287309</v>
      </c>
      <c r="L48" s="63">
        <f>IF(Calculator!$F$33=TRUE,K$5*SIN($B48*PI()/180),-100)</f>
        <v>0.80295672763062986</v>
      </c>
      <c r="M48" s="60"/>
      <c r="N48" s="245"/>
      <c r="O48" s="156"/>
      <c r="P48" s="156"/>
      <c r="Q48" s="156"/>
      <c r="R48" s="156"/>
    </row>
    <row r="49" spans="2:18">
      <c r="B49" s="187">
        <f t="shared" si="2"/>
        <v>43</v>
      </c>
      <c r="C49" s="63">
        <f>IF(Calculator!$F$33=TRUE,C$5*COS($B49*PI()/180),-100)</f>
        <v>0.58508296129533643</v>
      </c>
      <c r="D49" s="63">
        <f>IF(Calculator!$F$33=TRUE,C$5*SIN($B49*PI()/180),-100)</f>
        <v>0.54559868804999878</v>
      </c>
      <c r="E49" s="63">
        <f>IF(Calculator!$F$33=TRUE,E$5*COS($B49*PI()/180),-100)</f>
        <v>0.6582183314572535</v>
      </c>
      <c r="F49" s="63">
        <f>IF(Calculator!$F$33=TRUE,E$5*SIN($B49*PI()/180),-100)</f>
        <v>0.61379852405624868</v>
      </c>
      <c r="G49" s="63">
        <f t="shared" si="0"/>
        <v>0.73135370161917057</v>
      </c>
      <c r="H49" s="63">
        <f t="shared" si="1"/>
        <v>0.68199836006249848</v>
      </c>
      <c r="I49" s="63">
        <f>IF(Calculator!$F$33=TRUE,I$5*COS($B49*PI()/180),-100)</f>
        <v>0.80448907178108764</v>
      </c>
      <c r="J49" s="63">
        <f>IF(Calculator!$F$33=TRUE,I$5*SIN($B49*PI()/180),-100)</f>
        <v>0.75019819606874838</v>
      </c>
      <c r="K49" s="63">
        <f>IF(Calculator!$F$33=TRUE,K$5*COS($B49*PI()/180),-100)</f>
        <v>0.87762444194300471</v>
      </c>
      <c r="L49" s="63">
        <f>IF(Calculator!$F$33=TRUE,K$5*SIN($B49*PI()/180),-100)</f>
        <v>0.81839803207499817</v>
      </c>
      <c r="M49" s="60"/>
      <c r="N49" s="245"/>
      <c r="O49" s="156"/>
      <c r="P49" s="156"/>
      <c r="Q49" s="156"/>
      <c r="R49" s="156"/>
    </row>
    <row r="50" spans="2:18">
      <c r="B50" s="187">
        <f t="shared" si="2"/>
        <v>44</v>
      </c>
      <c r="C50" s="63">
        <f>IF(Calculator!$F$33=TRUE,C$5*COS($B50*PI()/180),-100)</f>
        <v>0.57547184027092102</v>
      </c>
      <c r="D50" s="63">
        <f>IF(Calculator!$F$33=TRUE,C$5*SIN($B50*PI()/180),-100)</f>
        <v>0.55572669636719785</v>
      </c>
      <c r="E50" s="63">
        <f>IF(Calculator!$F$33=TRUE,E$5*COS($B50*PI()/180),-100)</f>
        <v>0.64740582030478611</v>
      </c>
      <c r="F50" s="63">
        <f>IF(Calculator!$F$33=TRUE,E$5*SIN($B50*PI()/180),-100)</f>
        <v>0.62519253341309755</v>
      </c>
      <c r="G50" s="63">
        <f t="shared" si="0"/>
        <v>0.71933980033865119</v>
      </c>
      <c r="H50" s="63">
        <f t="shared" si="1"/>
        <v>0.69465837045899725</v>
      </c>
      <c r="I50" s="63">
        <f>IF(Calculator!$F$33=TRUE,I$5*COS($B50*PI()/180),-100)</f>
        <v>0.79127378037251639</v>
      </c>
      <c r="J50" s="63">
        <f>IF(Calculator!$F$33=TRUE,I$5*SIN($B50*PI()/180),-100)</f>
        <v>0.76412420750489707</v>
      </c>
      <c r="K50" s="63">
        <f>IF(Calculator!$F$33=TRUE,K$5*COS($B50*PI()/180),-100)</f>
        <v>0.86320776040638136</v>
      </c>
      <c r="L50" s="63">
        <f>IF(Calculator!$F$33=TRUE,K$5*SIN($B50*PI()/180),-100)</f>
        <v>0.83359004455079666</v>
      </c>
      <c r="M50" s="60"/>
      <c r="N50" s="245"/>
      <c r="O50" s="156"/>
      <c r="P50" s="156"/>
      <c r="Q50" s="156"/>
      <c r="R50" s="156"/>
    </row>
    <row r="51" spans="2:18">
      <c r="B51" s="187">
        <f t="shared" si="2"/>
        <v>45</v>
      </c>
      <c r="C51" s="63">
        <f>IF(Calculator!$F$33=TRUE,C$5*COS($B51*PI()/180),-100)</f>
        <v>0.56568542494923812</v>
      </c>
      <c r="D51" s="63">
        <f>IF(Calculator!$F$33=TRUE,C$5*SIN($B51*PI()/180),-100)</f>
        <v>0.56568542494923801</v>
      </c>
      <c r="E51" s="63">
        <f>IF(Calculator!$F$33=TRUE,E$5*COS($B51*PI()/180),-100)</f>
        <v>0.63639610306789285</v>
      </c>
      <c r="F51" s="63">
        <f>IF(Calculator!$F$33=TRUE,E$5*SIN($B51*PI()/180),-100)</f>
        <v>0.63639610306789274</v>
      </c>
      <c r="G51" s="63">
        <f t="shared" si="0"/>
        <v>0.70710678118654757</v>
      </c>
      <c r="H51" s="63">
        <f t="shared" si="1"/>
        <v>0.70710678118654746</v>
      </c>
      <c r="I51" s="63">
        <f>IF(Calculator!$F$33=TRUE,I$5*COS($B51*PI()/180),-100)</f>
        <v>0.77781745930520241</v>
      </c>
      <c r="J51" s="63">
        <f>IF(Calculator!$F$33=TRUE,I$5*SIN($B51*PI()/180),-100)</f>
        <v>0.7778174593052023</v>
      </c>
      <c r="K51" s="63">
        <f>IF(Calculator!$F$33=TRUE,K$5*COS($B51*PI()/180),-100)</f>
        <v>0.84852813742385702</v>
      </c>
      <c r="L51" s="63">
        <f>IF(Calculator!$F$33=TRUE,K$5*SIN($B51*PI()/180),-100)</f>
        <v>0.84852813742385691</v>
      </c>
      <c r="M51" s="60"/>
      <c r="N51" s="245"/>
      <c r="O51" s="156"/>
      <c r="P51" s="156"/>
      <c r="Q51" s="156"/>
      <c r="R51" s="156"/>
    </row>
    <row r="52" spans="2:18">
      <c r="B52" s="187">
        <f t="shared" si="2"/>
        <v>46</v>
      </c>
      <c r="C52" s="63">
        <f>IF(Calculator!$F$33=TRUE,C$5*COS($B52*PI()/180),-100)</f>
        <v>0.55572669636719796</v>
      </c>
      <c r="D52" s="63">
        <f>IF(Calculator!$F$33=TRUE,C$5*SIN($B52*PI()/180),-100)</f>
        <v>0.57547184027092091</v>
      </c>
      <c r="E52" s="63">
        <f>IF(Calculator!$F$33=TRUE,E$5*COS($B52*PI()/180),-100)</f>
        <v>0.62519253341309766</v>
      </c>
      <c r="F52" s="63">
        <f>IF(Calculator!$F$33=TRUE,E$5*SIN($B52*PI()/180),-100)</f>
        <v>0.64740582030478599</v>
      </c>
      <c r="G52" s="63">
        <f t="shared" si="0"/>
        <v>0.69465837045899737</v>
      </c>
      <c r="H52" s="63">
        <f t="shared" si="1"/>
        <v>0.71933980033865108</v>
      </c>
      <c r="I52" s="63">
        <f>IF(Calculator!$F$33=TRUE,I$5*COS($B52*PI()/180),-100)</f>
        <v>0.76412420750489718</v>
      </c>
      <c r="J52" s="63">
        <f>IF(Calculator!$F$33=TRUE,I$5*SIN($B52*PI()/180),-100)</f>
        <v>0.79127378037251628</v>
      </c>
      <c r="K52" s="63">
        <f>IF(Calculator!$F$33=TRUE,K$5*COS($B52*PI()/180),-100)</f>
        <v>0.83359004455079677</v>
      </c>
      <c r="L52" s="63">
        <f>IF(Calculator!$F$33=TRUE,K$5*SIN($B52*PI()/180),-100)</f>
        <v>0.86320776040638125</v>
      </c>
      <c r="M52" s="60"/>
      <c r="N52" s="245"/>
      <c r="O52" s="156"/>
      <c r="P52" s="156"/>
      <c r="Q52" s="156"/>
      <c r="R52" s="156"/>
    </row>
    <row r="53" spans="2:18">
      <c r="B53" s="187">
        <f t="shared" si="2"/>
        <v>47</v>
      </c>
      <c r="C53" s="63">
        <f>IF(Calculator!$F$33=TRUE,C$5*COS($B53*PI()/180),-100)</f>
        <v>0.54559868804999878</v>
      </c>
      <c r="D53" s="63">
        <f>IF(Calculator!$F$33=TRUE,C$5*SIN($B53*PI()/180),-100)</f>
        <v>0.58508296129533643</v>
      </c>
      <c r="E53" s="63">
        <f>IF(Calculator!$F$33=TRUE,E$5*COS($B53*PI()/180),-100)</f>
        <v>0.61379852405624868</v>
      </c>
      <c r="F53" s="63">
        <f>IF(Calculator!$F$33=TRUE,E$5*SIN($B53*PI()/180),-100)</f>
        <v>0.65821833145725339</v>
      </c>
      <c r="G53" s="63">
        <f t="shared" si="0"/>
        <v>0.68199836006249848</v>
      </c>
      <c r="H53" s="63">
        <f t="shared" si="1"/>
        <v>0.73135370161917046</v>
      </c>
      <c r="I53" s="63">
        <f>IF(Calculator!$F$33=TRUE,I$5*COS($B53*PI()/180),-100)</f>
        <v>0.75019819606874838</v>
      </c>
      <c r="J53" s="63">
        <f>IF(Calculator!$F$33=TRUE,I$5*SIN($B53*PI()/180),-100)</f>
        <v>0.80448907178108753</v>
      </c>
      <c r="K53" s="63">
        <f>IF(Calculator!$F$33=TRUE,K$5*COS($B53*PI()/180),-100)</f>
        <v>0.81839803207499817</v>
      </c>
      <c r="L53" s="63">
        <f>IF(Calculator!$F$33=TRUE,K$5*SIN($B53*PI()/180),-100)</f>
        <v>0.87762444194300449</v>
      </c>
      <c r="M53" s="60"/>
      <c r="N53" s="245"/>
      <c r="O53" s="156"/>
      <c r="P53" s="156"/>
      <c r="Q53" s="156"/>
      <c r="R53" s="156"/>
    </row>
    <row r="54" spans="2:18">
      <c r="B54" s="187">
        <f t="shared" si="2"/>
        <v>48</v>
      </c>
      <c r="C54" s="63">
        <f>IF(Calculator!$F$33=TRUE,C$5*COS($B54*PI()/180),-100)</f>
        <v>0.53530448508708661</v>
      </c>
      <c r="D54" s="63">
        <f>IF(Calculator!$F$33=TRUE,C$5*SIN($B54*PI()/180),-100)</f>
        <v>0.59451586038191528</v>
      </c>
      <c r="E54" s="63">
        <f>IF(Calculator!$F$33=TRUE,E$5*COS($B54*PI()/180),-100)</f>
        <v>0.60221754572297248</v>
      </c>
      <c r="F54" s="63">
        <f>IF(Calculator!$F$33=TRUE,E$5*SIN($B54*PI()/180),-100)</f>
        <v>0.66883034292965471</v>
      </c>
      <c r="G54" s="63">
        <f t="shared" si="0"/>
        <v>0.66913060635885824</v>
      </c>
      <c r="H54" s="63">
        <f t="shared" si="1"/>
        <v>0.74314482547739413</v>
      </c>
      <c r="I54" s="63">
        <f>IF(Calculator!$F$33=TRUE,I$5*COS($B54*PI()/180),-100)</f>
        <v>0.73604366699474411</v>
      </c>
      <c r="J54" s="63">
        <f>IF(Calculator!$F$33=TRUE,I$5*SIN($B54*PI()/180),-100)</f>
        <v>0.81745930802513356</v>
      </c>
      <c r="K54" s="63">
        <f>IF(Calculator!$F$33=TRUE,K$5*COS($B54*PI()/180),-100)</f>
        <v>0.80295672763062986</v>
      </c>
      <c r="L54" s="63">
        <f>IF(Calculator!$F$33=TRUE,K$5*SIN($B54*PI()/180),-100)</f>
        <v>0.89177379057287298</v>
      </c>
      <c r="M54" s="60"/>
      <c r="N54" s="245"/>
      <c r="O54" s="156"/>
      <c r="P54" s="156"/>
      <c r="Q54" s="156"/>
      <c r="R54" s="156"/>
    </row>
    <row r="55" spans="2:18">
      <c r="B55" s="187">
        <f t="shared" si="2"/>
        <v>49</v>
      </c>
      <c r="C55" s="63">
        <f>IF(Calculator!$F$33=TRUE,C$5*COS($B55*PI()/180),-100)</f>
        <v>0.52484722319240584</v>
      </c>
      <c r="D55" s="63">
        <f>IF(Calculator!$F$33=TRUE,C$5*SIN($B55*PI()/180),-100)</f>
        <v>0.6037676641782177</v>
      </c>
      <c r="E55" s="63">
        <f>IF(Calculator!$F$33=TRUE,E$5*COS($B55*PI()/180),-100)</f>
        <v>0.59045312609145661</v>
      </c>
      <c r="F55" s="63">
        <f>IF(Calculator!$F$33=TRUE,E$5*SIN($B55*PI()/180),-100)</f>
        <v>0.6792386222004948</v>
      </c>
      <c r="G55" s="63">
        <f t="shared" si="0"/>
        <v>0.65605902899050728</v>
      </c>
      <c r="H55" s="63">
        <f t="shared" si="1"/>
        <v>0.75470958022277201</v>
      </c>
      <c r="I55" s="63">
        <f>IF(Calculator!$F$33=TRUE,I$5*COS($B55*PI()/180),-100)</f>
        <v>0.72166493188955805</v>
      </c>
      <c r="J55" s="63">
        <f>IF(Calculator!$F$33=TRUE,I$5*SIN($B55*PI()/180),-100)</f>
        <v>0.83018053824504934</v>
      </c>
      <c r="K55" s="63">
        <f>IF(Calculator!$F$33=TRUE,K$5*COS($B55*PI()/180),-100)</f>
        <v>0.78727083478860871</v>
      </c>
      <c r="L55" s="63">
        <f>IF(Calculator!$F$33=TRUE,K$5*SIN($B55*PI()/180),-100)</f>
        <v>0.90565149626732633</v>
      </c>
      <c r="M55" s="60"/>
      <c r="N55" s="245"/>
      <c r="O55" s="156"/>
      <c r="P55" s="156"/>
      <c r="Q55" s="156"/>
      <c r="R55" s="156"/>
    </row>
    <row r="56" spans="2:18">
      <c r="B56" s="187">
        <f t="shared" si="2"/>
        <v>50</v>
      </c>
      <c r="C56" s="63">
        <f>IF(Calculator!$F$33=TRUE,C$5*COS($B56*PI()/180),-100)</f>
        <v>0.51423008774923151</v>
      </c>
      <c r="D56" s="63">
        <f>IF(Calculator!$F$33=TRUE,C$5*SIN($B56*PI()/180),-100)</f>
        <v>0.61283555449518246</v>
      </c>
      <c r="E56" s="63">
        <f>IF(Calculator!$F$33=TRUE,E$5*COS($B56*PI()/180),-100)</f>
        <v>0.57850884871788544</v>
      </c>
      <c r="F56" s="63">
        <f>IF(Calculator!$F$33=TRUE,E$5*SIN($B56*PI()/180),-100)</f>
        <v>0.68943999880708018</v>
      </c>
      <c r="G56" s="63">
        <f t="shared" si="0"/>
        <v>0.64278760968653936</v>
      </c>
      <c r="H56" s="63">
        <f t="shared" si="1"/>
        <v>0.76604444311897801</v>
      </c>
      <c r="I56" s="63">
        <f>IF(Calculator!$F$33=TRUE,I$5*COS($B56*PI()/180),-100)</f>
        <v>0.7070663706551934</v>
      </c>
      <c r="J56" s="63">
        <f>IF(Calculator!$F$33=TRUE,I$5*SIN($B56*PI()/180),-100)</f>
        <v>0.84264888743087585</v>
      </c>
      <c r="K56" s="63">
        <f>IF(Calculator!$F$33=TRUE,K$5*COS($B56*PI()/180),-100)</f>
        <v>0.77134513162384721</v>
      </c>
      <c r="L56" s="63">
        <f>IF(Calculator!$F$33=TRUE,K$5*SIN($B56*PI()/180),-100)</f>
        <v>0.91925333174277357</v>
      </c>
      <c r="M56" s="60"/>
      <c r="N56" s="245"/>
      <c r="O56" s="156"/>
      <c r="P56" s="156"/>
      <c r="Q56" s="156"/>
      <c r="R56" s="156"/>
    </row>
    <row r="57" spans="2:18">
      <c r="B57" s="187">
        <f t="shared" si="2"/>
        <v>51</v>
      </c>
      <c r="C57" s="63">
        <f>IF(Calculator!$F$33=TRUE,C$5*COS($B57*PI()/180),-100)</f>
        <v>0.50345631283987002</v>
      </c>
      <c r="D57" s="63">
        <f>IF(Calculator!$F$33=TRUE,C$5*SIN($B57*PI()/180),-100)</f>
        <v>0.62171676916557672</v>
      </c>
      <c r="E57" s="63">
        <f>IF(Calculator!$F$33=TRUE,E$5*COS($B57*PI()/180),-100)</f>
        <v>0.56638835194485382</v>
      </c>
      <c r="F57" s="63">
        <f>IF(Calculator!$F$33=TRUE,E$5*SIN($B57*PI()/180),-100)</f>
        <v>0.6994313653112737</v>
      </c>
      <c r="G57" s="63">
        <f t="shared" si="0"/>
        <v>0.6293203910498375</v>
      </c>
      <c r="H57" s="63">
        <f t="shared" si="1"/>
        <v>0.77714596145697079</v>
      </c>
      <c r="I57" s="63">
        <f>IF(Calculator!$F$33=TRUE,I$5*COS($B57*PI()/180),-100)</f>
        <v>0.6922524301548213</v>
      </c>
      <c r="J57" s="63">
        <f>IF(Calculator!$F$33=TRUE,I$5*SIN($B57*PI()/180),-100)</f>
        <v>0.85486055760266799</v>
      </c>
      <c r="K57" s="63">
        <f>IF(Calculator!$F$33=TRUE,K$5*COS($B57*PI()/180),-100)</f>
        <v>0.75518446925980498</v>
      </c>
      <c r="L57" s="63">
        <f>IF(Calculator!$F$33=TRUE,K$5*SIN($B57*PI()/180),-100)</f>
        <v>0.93257515374836486</v>
      </c>
      <c r="M57" s="60"/>
      <c r="N57" s="245"/>
      <c r="O57" s="156"/>
      <c r="P57" s="156"/>
      <c r="Q57" s="156"/>
      <c r="R57" s="156"/>
    </row>
    <row r="58" spans="2:18">
      <c r="B58" s="187">
        <f t="shared" si="2"/>
        <v>52</v>
      </c>
      <c r="C58" s="63">
        <f>IF(Calculator!$F$33=TRUE,C$5*COS($B58*PI()/180),-100)</f>
        <v>0.49252918026052667</v>
      </c>
      <c r="D58" s="63">
        <f>IF(Calculator!$F$33=TRUE,C$5*SIN($B58*PI()/180),-100)</f>
        <v>0.6304086028853777</v>
      </c>
      <c r="E58" s="63">
        <f>IF(Calculator!$F$33=TRUE,E$5*COS($B58*PI()/180),-100)</f>
        <v>0.55409532779309245</v>
      </c>
      <c r="F58" s="63">
        <f>IF(Calculator!$F$33=TRUE,E$5*SIN($B58*PI()/180),-100)</f>
        <v>0.70920967824604986</v>
      </c>
      <c r="G58" s="63">
        <f t="shared" si="0"/>
        <v>0.61566147532565829</v>
      </c>
      <c r="H58" s="63">
        <f t="shared" si="1"/>
        <v>0.78801075360672201</v>
      </c>
      <c r="I58" s="63">
        <f>IF(Calculator!$F$33=TRUE,I$5*COS($B58*PI()/180),-100)</f>
        <v>0.67722762285822413</v>
      </c>
      <c r="J58" s="63">
        <f>IF(Calculator!$F$33=TRUE,I$5*SIN($B58*PI()/180),-100)</f>
        <v>0.86681182896739428</v>
      </c>
      <c r="K58" s="63">
        <f>IF(Calculator!$F$33=TRUE,K$5*COS($B58*PI()/180),-100)</f>
        <v>0.73879377039078997</v>
      </c>
      <c r="L58" s="63">
        <f>IF(Calculator!$F$33=TRUE,K$5*SIN($B58*PI()/180),-100)</f>
        <v>0.94561290432806633</v>
      </c>
      <c r="M58" s="60"/>
      <c r="N58" s="245"/>
      <c r="O58" s="156"/>
      <c r="P58" s="156"/>
      <c r="Q58" s="156"/>
      <c r="R58" s="156"/>
    </row>
    <row r="59" spans="2:18">
      <c r="B59" s="187">
        <f t="shared" si="2"/>
        <v>53</v>
      </c>
      <c r="C59" s="63">
        <f>IF(Calculator!$F$33=TRUE,C$5*COS($B59*PI()/180),-100)</f>
        <v>0.48145201852163871</v>
      </c>
      <c r="D59" s="63">
        <f>IF(Calculator!$F$33=TRUE,C$5*SIN($B59*PI()/180),-100)</f>
        <v>0.63890840803783433</v>
      </c>
      <c r="E59" s="63">
        <f>IF(Calculator!$F$33=TRUE,E$5*COS($B59*PI()/180),-100)</f>
        <v>0.54163352083684357</v>
      </c>
      <c r="F59" s="63">
        <f>IF(Calculator!$F$33=TRUE,E$5*SIN($B59*PI()/180),-100)</f>
        <v>0.71877195904256352</v>
      </c>
      <c r="G59" s="63">
        <f t="shared" si="0"/>
        <v>0.60181502315204838</v>
      </c>
      <c r="H59" s="63">
        <f t="shared" si="1"/>
        <v>0.79863551004729283</v>
      </c>
      <c r="I59" s="63">
        <f>IF(Calculator!$F$33=TRUE,I$5*COS($B59*PI()/180),-100)</f>
        <v>0.66199652546725329</v>
      </c>
      <c r="J59" s="63">
        <f>IF(Calculator!$F$33=TRUE,I$5*SIN($B59*PI()/180),-100)</f>
        <v>0.87849906105202213</v>
      </c>
      <c r="K59" s="63">
        <f>IF(Calculator!$F$33=TRUE,K$5*COS($B59*PI()/180),-100)</f>
        <v>0.72217802778245799</v>
      </c>
      <c r="L59" s="63">
        <f>IF(Calculator!$F$33=TRUE,K$5*SIN($B59*PI()/180),-100)</f>
        <v>0.95836261205675133</v>
      </c>
      <c r="M59" s="60"/>
      <c r="N59" s="245"/>
      <c r="O59" s="156"/>
      <c r="P59" s="156"/>
      <c r="Q59" s="156"/>
      <c r="R59" s="156"/>
    </row>
    <row r="60" spans="2:18">
      <c r="B60" s="187">
        <f t="shared" si="2"/>
        <v>54</v>
      </c>
      <c r="C60" s="63">
        <f>IF(Calculator!$F$33=TRUE,C$5*COS($B60*PI()/180),-100)</f>
        <v>0.47022820183397851</v>
      </c>
      <c r="D60" s="63">
        <f>IF(Calculator!$F$33=TRUE,C$5*SIN($B60*PI()/180),-100)</f>
        <v>0.64721359549995805</v>
      </c>
      <c r="E60" s="63">
        <f>IF(Calculator!$F$33=TRUE,E$5*COS($B60*PI()/180),-100)</f>
        <v>0.52900672706322582</v>
      </c>
      <c r="F60" s="63">
        <f>IF(Calculator!$F$33=TRUE,E$5*SIN($B60*PI()/180),-100)</f>
        <v>0.72811529493745275</v>
      </c>
      <c r="G60" s="63">
        <f t="shared" si="0"/>
        <v>0.58778525229247314</v>
      </c>
      <c r="H60" s="63">
        <f t="shared" si="1"/>
        <v>0.80901699437494745</v>
      </c>
      <c r="I60" s="63">
        <f>IF(Calculator!$F$33=TRUE,I$5*COS($B60*PI()/180),-100)</f>
        <v>0.64656377752172045</v>
      </c>
      <c r="J60" s="63">
        <f>IF(Calculator!$F$33=TRUE,I$5*SIN($B60*PI()/180),-100)</f>
        <v>0.88991869381244226</v>
      </c>
      <c r="K60" s="63">
        <f>IF(Calculator!$F$33=TRUE,K$5*COS($B60*PI()/180),-100)</f>
        <v>0.70534230275096776</v>
      </c>
      <c r="L60" s="63">
        <f>IF(Calculator!$F$33=TRUE,K$5*SIN($B60*PI()/180),-100)</f>
        <v>0.97082039324993685</v>
      </c>
      <c r="M60" s="60"/>
      <c r="N60" s="245"/>
      <c r="O60" s="156"/>
      <c r="P60" s="156"/>
      <c r="Q60" s="156"/>
      <c r="R60" s="156"/>
    </row>
    <row r="61" spans="2:18">
      <c r="B61" s="187">
        <f t="shared" si="2"/>
        <v>55</v>
      </c>
      <c r="C61" s="63">
        <f>IF(Calculator!$F$33=TRUE,C$5*COS($B61*PI()/180),-100)</f>
        <v>0.45886114908083697</v>
      </c>
      <c r="D61" s="63">
        <f>IF(Calculator!$F$33=TRUE,C$5*SIN($B61*PI()/180),-100)</f>
        <v>0.65532163543119348</v>
      </c>
      <c r="E61" s="63">
        <f>IF(Calculator!$F$33=TRUE,E$5*COS($B61*PI()/180),-100)</f>
        <v>0.51621879271594151</v>
      </c>
      <c r="F61" s="63">
        <f>IF(Calculator!$F$33=TRUE,E$5*SIN($B61*PI()/180),-100)</f>
        <v>0.73723683986009259</v>
      </c>
      <c r="G61" s="63">
        <f t="shared" si="0"/>
        <v>0.57357643635104616</v>
      </c>
      <c r="H61" s="63">
        <f t="shared" si="1"/>
        <v>0.8191520442889918</v>
      </c>
      <c r="I61" s="63">
        <f>IF(Calculator!$F$33=TRUE,I$5*COS($B61*PI()/180),-100)</f>
        <v>0.63093407998615081</v>
      </c>
      <c r="J61" s="63">
        <f>IF(Calculator!$F$33=TRUE,I$5*SIN($B61*PI()/180),-100)</f>
        <v>0.90106724871789101</v>
      </c>
      <c r="K61" s="63">
        <f>IF(Calculator!$F$33=TRUE,K$5*COS($B61*PI()/180),-100)</f>
        <v>0.68829172362125535</v>
      </c>
      <c r="L61" s="63">
        <f>IF(Calculator!$F$33=TRUE,K$5*SIN($B61*PI()/180),-100)</f>
        <v>0.98298245314679011</v>
      </c>
      <c r="M61" s="60"/>
      <c r="N61" s="245"/>
      <c r="O61" s="156"/>
      <c r="P61" s="156"/>
      <c r="Q61" s="156"/>
      <c r="R61" s="156"/>
    </row>
    <row r="62" spans="2:18">
      <c r="B62" s="187">
        <f t="shared" si="2"/>
        <v>56</v>
      </c>
      <c r="C62" s="63">
        <f>IF(Calculator!$F$33=TRUE,C$5*COS($B62*PI()/180),-100)</f>
        <v>0.44735432277659748</v>
      </c>
      <c r="D62" s="63">
        <f>IF(Calculator!$F$33=TRUE,C$5*SIN($B62*PI()/180),-100)</f>
        <v>0.66323005804403345</v>
      </c>
      <c r="E62" s="63">
        <f>IF(Calculator!$F$33=TRUE,E$5*COS($B62*PI()/180),-100)</f>
        <v>0.50327361312367214</v>
      </c>
      <c r="F62" s="63">
        <f>IF(Calculator!$F$33=TRUE,E$5*SIN($B62*PI()/180),-100)</f>
        <v>0.74613381529953759</v>
      </c>
      <c r="G62" s="63">
        <f t="shared" si="0"/>
        <v>0.55919290347074679</v>
      </c>
      <c r="H62" s="63">
        <f t="shared" si="1"/>
        <v>0.82903757255504174</v>
      </c>
      <c r="I62" s="63">
        <f>IF(Calculator!$F$33=TRUE,I$5*COS($B62*PI()/180),-100)</f>
        <v>0.61511219381782156</v>
      </c>
      <c r="J62" s="63">
        <f>IF(Calculator!$F$33=TRUE,I$5*SIN($B62*PI()/180),-100)</f>
        <v>0.91194132981054599</v>
      </c>
      <c r="K62" s="63">
        <f>IF(Calculator!$F$33=TRUE,K$5*COS($B62*PI()/180),-100)</f>
        <v>0.67103148416489611</v>
      </c>
      <c r="L62" s="63">
        <f>IF(Calculator!$F$33=TRUE,K$5*SIN($B62*PI()/180),-100)</f>
        <v>0.99484508706605002</v>
      </c>
      <c r="M62" s="60"/>
      <c r="N62" s="245"/>
      <c r="O62" s="156"/>
      <c r="P62" s="156"/>
      <c r="Q62" s="156"/>
      <c r="R62" s="156"/>
    </row>
    <row r="63" spans="2:18">
      <c r="B63" s="187">
        <f t="shared" si="2"/>
        <v>57</v>
      </c>
      <c r="C63" s="63">
        <f>IF(Calculator!$F$33=TRUE,C$5*COS($B63*PI()/180),-100)</f>
        <v>0.43571122801202178</v>
      </c>
      <c r="D63" s="63">
        <f>IF(Calculator!$F$33=TRUE,C$5*SIN($B63*PI()/180),-100)</f>
        <v>0.6709364543563392</v>
      </c>
      <c r="E63" s="63">
        <f>IF(Calculator!$F$33=TRUE,E$5*COS($B63*PI()/180),-100)</f>
        <v>0.49017513151352449</v>
      </c>
      <c r="F63" s="63">
        <f>IF(Calculator!$F$33=TRUE,E$5*SIN($B63*PI()/180),-100)</f>
        <v>0.75480351115088151</v>
      </c>
      <c r="G63" s="63">
        <f t="shared" si="0"/>
        <v>0.5446390350150272</v>
      </c>
      <c r="H63" s="63">
        <f t="shared" si="1"/>
        <v>0.83867056794542394</v>
      </c>
      <c r="I63" s="63">
        <f>IF(Calculator!$F$33=TRUE,I$5*COS($B63*PI()/180),-100)</f>
        <v>0.59910293851652996</v>
      </c>
      <c r="J63" s="63">
        <f>IF(Calculator!$F$33=TRUE,I$5*SIN($B63*PI()/180),-100)</f>
        <v>0.92253762473996637</v>
      </c>
      <c r="K63" s="63">
        <f>IF(Calculator!$F$33=TRUE,K$5*COS($B63*PI()/180),-100)</f>
        <v>0.65356684201803261</v>
      </c>
      <c r="L63" s="63">
        <f>IF(Calculator!$F$33=TRUE,K$5*SIN($B63*PI()/180),-100)</f>
        <v>1.0064046815345087</v>
      </c>
      <c r="M63" s="60"/>
      <c r="N63" s="245"/>
      <c r="O63" s="156"/>
      <c r="P63" s="156"/>
      <c r="Q63" s="156"/>
      <c r="R63" s="156"/>
    </row>
    <row r="64" spans="2:18">
      <c r="B64" s="187">
        <f t="shared" si="2"/>
        <v>58</v>
      </c>
      <c r="C64" s="63">
        <f>IF(Calculator!$F$33=TRUE,C$5*COS($B64*PI()/180),-100)</f>
        <v>0.42393541138656393</v>
      </c>
      <c r="D64" s="63">
        <f>IF(Calculator!$F$33=TRUE,C$5*SIN($B64*PI()/180),-100)</f>
        <v>0.67843847692514081</v>
      </c>
      <c r="E64" s="63">
        <f>IF(Calculator!$F$33=TRUE,E$5*COS($B64*PI()/180),-100)</f>
        <v>0.47692733780988444</v>
      </c>
      <c r="F64" s="63">
        <f>IF(Calculator!$F$33=TRUE,E$5*SIN($B64*PI()/180),-100)</f>
        <v>0.76324328654078333</v>
      </c>
      <c r="G64" s="63">
        <f t="shared" si="0"/>
        <v>0.5299192642332049</v>
      </c>
      <c r="H64" s="63">
        <f t="shared" si="1"/>
        <v>0.84804809615642596</v>
      </c>
      <c r="I64" s="63">
        <f>IF(Calculator!$F$33=TRUE,I$5*COS($B64*PI()/180),-100)</f>
        <v>0.58291119065652541</v>
      </c>
      <c r="J64" s="63">
        <f>IF(Calculator!$F$33=TRUE,I$5*SIN($B64*PI()/180),-100)</f>
        <v>0.93285290577206859</v>
      </c>
      <c r="K64" s="63">
        <f>IF(Calculator!$F$33=TRUE,K$5*COS($B64*PI()/180),-100)</f>
        <v>0.63590311707984581</v>
      </c>
      <c r="L64" s="63">
        <f>IF(Calculator!$F$33=TRUE,K$5*SIN($B64*PI()/180),-100)</f>
        <v>1.0176577153877111</v>
      </c>
      <c r="M64" s="60"/>
      <c r="N64" s="245"/>
      <c r="O64" s="156"/>
      <c r="P64" s="156"/>
      <c r="Q64" s="156"/>
      <c r="R64" s="156"/>
    </row>
    <row r="65" spans="2:18">
      <c r="B65" s="187">
        <f t="shared" si="2"/>
        <v>59</v>
      </c>
      <c r="C65" s="63">
        <f>IF(Calculator!$F$33=TRUE,C$5*COS($B65*PI()/180),-100)</f>
        <v>0.41203045992804355</v>
      </c>
      <c r="D65" s="63">
        <f>IF(Calculator!$F$33=TRUE,C$5*SIN($B65*PI()/180),-100)</f>
        <v>0.68573384056168984</v>
      </c>
      <c r="E65" s="63">
        <f>IF(Calculator!$F$33=TRUE,E$5*COS($B65*PI()/180),-100)</f>
        <v>0.46353426741904896</v>
      </c>
      <c r="F65" s="63">
        <f>IF(Calculator!$F$33=TRUE,E$5*SIN($B65*PI()/180),-100)</f>
        <v>0.77145057063190103</v>
      </c>
      <c r="G65" s="63">
        <f t="shared" si="0"/>
        <v>0.51503807491005438</v>
      </c>
      <c r="H65" s="63">
        <f t="shared" si="1"/>
        <v>0.85716730070211222</v>
      </c>
      <c r="I65" s="63">
        <f>IF(Calculator!$F$33=TRUE,I$5*COS($B65*PI()/180),-100)</f>
        <v>0.56654188240105985</v>
      </c>
      <c r="J65" s="63">
        <f>IF(Calculator!$F$33=TRUE,I$5*SIN($B65*PI()/180),-100)</f>
        <v>0.94288403077232352</v>
      </c>
      <c r="K65" s="63">
        <f>IF(Calculator!$F$33=TRUE,K$5*COS($B65*PI()/180),-100)</f>
        <v>0.61804568989206521</v>
      </c>
      <c r="L65" s="63">
        <f>IF(Calculator!$F$33=TRUE,K$5*SIN($B65*PI()/180),-100)</f>
        <v>1.0286007608425347</v>
      </c>
      <c r="M65" s="60"/>
      <c r="N65" s="245"/>
      <c r="O65" s="156"/>
      <c r="P65" s="156"/>
      <c r="Q65" s="156"/>
      <c r="R65" s="156"/>
    </row>
    <row r="66" spans="2:18">
      <c r="B66" s="187">
        <f t="shared" si="2"/>
        <v>60</v>
      </c>
      <c r="C66" s="63">
        <f>IF(Calculator!$F$33=TRUE,C$5*COS($B66*PI()/180),-100)</f>
        <v>0.40000000000000013</v>
      </c>
      <c r="D66" s="63">
        <f>IF(Calculator!$F$33=TRUE,C$5*SIN($B66*PI()/180),-100)</f>
        <v>0.69282032302755092</v>
      </c>
      <c r="E66" s="63">
        <f>IF(Calculator!$F$33=TRUE,E$5*COS($B66*PI()/180),-100)</f>
        <v>0.45000000000000012</v>
      </c>
      <c r="F66" s="63">
        <f>IF(Calculator!$F$33=TRUE,E$5*SIN($B66*PI()/180),-100)</f>
        <v>0.77942286340599476</v>
      </c>
      <c r="G66" s="63">
        <f t="shared" si="0"/>
        <v>0.50000000000000011</v>
      </c>
      <c r="H66" s="63">
        <f t="shared" si="1"/>
        <v>0.8660254037844386</v>
      </c>
      <c r="I66" s="63">
        <f>IF(Calculator!$F$33=TRUE,I$5*COS($B66*PI()/180),-100)</f>
        <v>0.55000000000000016</v>
      </c>
      <c r="J66" s="63">
        <f>IF(Calculator!$F$33=TRUE,I$5*SIN($B66*PI()/180),-100)</f>
        <v>0.95262794416288255</v>
      </c>
      <c r="K66" s="63">
        <f>IF(Calculator!$F$33=TRUE,K$5*COS($B66*PI()/180),-100)</f>
        <v>0.60000000000000009</v>
      </c>
      <c r="L66" s="63">
        <f>IF(Calculator!$F$33=TRUE,K$5*SIN($B66*PI()/180),-100)</f>
        <v>1.0392304845413263</v>
      </c>
      <c r="M66" s="60"/>
      <c r="N66" s="245"/>
      <c r="O66" s="60"/>
      <c r="P66" s="60"/>
      <c r="Q66" s="60"/>
      <c r="R66" s="60"/>
    </row>
    <row r="67" spans="2:18">
      <c r="B67" s="187">
        <f t="shared" si="2"/>
        <v>61</v>
      </c>
      <c r="C67" s="63">
        <f>IF(Calculator!$F$33=TRUE,C$5*COS($B67*PI()/180),-100)</f>
        <v>0.38784769619706971</v>
      </c>
      <c r="D67" s="63">
        <f>IF(Calculator!$F$33=TRUE,C$5*SIN($B67*PI()/180),-100)</f>
        <v>0.69969576571151659</v>
      </c>
      <c r="E67" s="63">
        <f>IF(Calculator!$F$33=TRUE,E$5*COS($B67*PI()/180),-100)</f>
        <v>0.43632865822170341</v>
      </c>
      <c r="F67" s="63">
        <f>IF(Calculator!$F$33=TRUE,E$5*SIN($B67*PI()/180),-100)</f>
        <v>0.78715773642545617</v>
      </c>
      <c r="G67" s="63">
        <f t="shared" si="0"/>
        <v>0.48480962024633711</v>
      </c>
      <c r="H67" s="63">
        <f t="shared" si="1"/>
        <v>0.87461970713939574</v>
      </c>
      <c r="I67" s="63">
        <f>IF(Calculator!$F$33=TRUE,I$5*COS($B67*PI()/180),-100)</f>
        <v>0.53329058227097081</v>
      </c>
      <c r="J67" s="63">
        <f>IF(Calculator!$F$33=TRUE,I$5*SIN($B67*PI()/180),-100)</f>
        <v>0.96208167785333543</v>
      </c>
      <c r="K67" s="63">
        <f>IF(Calculator!$F$33=TRUE,K$5*COS($B67*PI()/180),-100)</f>
        <v>0.58177154429560451</v>
      </c>
      <c r="L67" s="63">
        <f>IF(Calculator!$F$33=TRUE,K$5*SIN($B67*PI()/180),-100)</f>
        <v>1.0495436485672749</v>
      </c>
      <c r="M67" s="60"/>
      <c r="N67" s="245"/>
      <c r="O67" s="60"/>
      <c r="P67" s="60"/>
      <c r="Q67" s="60"/>
      <c r="R67" s="60"/>
    </row>
    <row r="68" spans="2:18">
      <c r="B68" s="187">
        <f t="shared" si="2"/>
        <v>62</v>
      </c>
      <c r="C68" s="63">
        <f>IF(Calculator!$F$33=TRUE,C$5*COS($B68*PI()/180),-100)</f>
        <v>0.37557725022871269</v>
      </c>
      <c r="D68" s="63">
        <f>IF(Calculator!$F$33=TRUE,C$5*SIN($B68*PI()/180),-100)</f>
        <v>0.70635807428714159</v>
      </c>
      <c r="E68" s="63">
        <f>IF(Calculator!$F$33=TRUE,E$5*COS($B68*PI()/180),-100)</f>
        <v>0.42252440650730178</v>
      </c>
      <c r="F68" s="63">
        <f>IF(Calculator!$F$33=TRUE,E$5*SIN($B68*PI()/180),-100)</f>
        <v>0.79465283357303418</v>
      </c>
      <c r="G68" s="63">
        <f t="shared" si="0"/>
        <v>0.46947156278589086</v>
      </c>
      <c r="H68" s="63">
        <f t="shared" si="1"/>
        <v>0.88294759285892688</v>
      </c>
      <c r="I68" s="63">
        <f>IF(Calculator!$F$33=TRUE,I$5*COS($B68*PI()/180),-100)</f>
        <v>0.51641871906448</v>
      </c>
      <c r="J68" s="63">
        <f>IF(Calculator!$F$33=TRUE,I$5*SIN($B68*PI()/180),-100)</f>
        <v>0.97124235214481969</v>
      </c>
      <c r="K68" s="63">
        <f>IF(Calculator!$F$33=TRUE,K$5*COS($B68*PI()/180),-100)</f>
        <v>0.56336587534306903</v>
      </c>
      <c r="L68" s="63">
        <f>IF(Calculator!$F$33=TRUE,K$5*SIN($B68*PI()/180),-100)</f>
        <v>1.0595371114307122</v>
      </c>
      <c r="M68" s="60"/>
      <c r="N68" s="245"/>
      <c r="O68" s="60"/>
      <c r="P68" s="60"/>
      <c r="Q68" s="60"/>
      <c r="R68" s="60"/>
    </row>
    <row r="69" spans="2:18">
      <c r="B69" s="187">
        <f t="shared" si="2"/>
        <v>63</v>
      </c>
      <c r="C69" s="63">
        <f>IF(Calculator!$F$33=TRUE,C$5*COS($B69*PI()/180),-100)</f>
        <v>0.36319239979163748</v>
      </c>
      <c r="D69" s="63">
        <f>IF(Calculator!$F$33=TRUE,C$5*SIN($B69*PI()/180),-100)</f>
        <v>0.7128052193506943</v>
      </c>
      <c r="E69" s="63">
        <f>IF(Calculator!$F$33=TRUE,E$5*COS($B69*PI()/180),-100)</f>
        <v>0.40859144976559214</v>
      </c>
      <c r="F69" s="63">
        <f>IF(Calculator!$F$33=TRUE,E$5*SIN($B69*PI()/180),-100)</f>
        <v>0.80190587176953099</v>
      </c>
      <c r="G69" s="63">
        <f t="shared" si="0"/>
        <v>0.4539904997395468</v>
      </c>
      <c r="H69" s="63">
        <f t="shared" si="1"/>
        <v>0.89100652418836779</v>
      </c>
      <c r="I69" s="63">
        <f>IF(Calculator!$F$33=TRUE,I$5*COS($B69*PI()/180),-100)</f>
        <v>0.49938954971350152</v>
      </c>
      <c r="J69" s="63">
        <f>IF(Calculator!$F$33=TRUE,I$5*SIN($B69*PI()/180),-100)</f>
        <v>0.9801071766072047</v>
      </c>
      <c r="K69" s="63">
        <f>IF(Calculator!$F$33=TRUE,K$5*COS($B69*PI()/180),-100)</f>
        <v>0.54478859968745619</v>
      </c>
      <c r="L69" s="63">
        <f>IF(Calculator!$F$33=TRUE,K$5*SIN($B69*PI()/180),-100)</f>
        <v>1.0692078290260414</v>
      </c>
      <c r="M69" s="60"/>
      <c r="N69" s="245"/>
      <c r="O69" s="60"/>
      <c r="P69" s="60"/>
      <c r="Q69" s="60"/>
      <c r="R69" s="60"/>
    </row>
    <row r="70" spans="2:18">
      <c r="B70" s="187">
        <f t="shared" si="2"/>
        <v>64</v>
      </c>
      <c r="C70" s="63">
        <f>IF(Calculator!$F$33=TRUE,C$5*COS($B70*PI()/180),-100)</f>
        <v>0.35069691743126197</v>
      </c>
      <c r="D70" s="63">
        <f>IF(Calculator!$F$33=TRUE,C$5*SIN($B70*PI()/180),-100)</f>
        <v>0.7190352370393337</v>
      </c>
      <c r="E70" s="63">
        <f>IF(Calculator!$F$33=TRUE,E$5*COS($B70*PI()/180),-100)</f>
        <v>0.39453403211016974</v>
      </c>
      <c r="F70" s="63">
        <f>IF(Calculator!$F$33=TRUE,E$5*SIN($B70*PI()/180),-100)</f>
        <v>0.80891464166925031</v>
      </c>
      <c r="G70" s="63">
        <f t="shared" si="0"/>
        <v>0.43837114678907746</v>
      </c>
      <c r="H70" s="63">
        <f t="shared" si="1"/>
        <v>0.89879404629916704</v>
      </c>
      <c r="I70" s="63">
        <f>IF(Calculator!$F$33=TRUE,I$5*COS($B70*PI()/180),-100)</f>
        <v>0.48220826146798523</v>
      </c>
      <c r="J70" s="63">
        <f>IF(Calculator!$F$33=TRUE,I$5*SIN($B70*PI()/180),-100)</f>
        <v>0.98867345092908387</v>
      </c>
      <c r="K70" s="63">
        <f>IF(Calculator!$F$33=TRUE,K$5*COS($B70*PI()/180),-100)</f>
        <v>0.52604537614689295</v>
      </c>
      <c r="L70" s="63">
        <f>IF(Calculator!$F$33=TRUE,K$5*SIN($B70*PI()/180),-100)</f>
        <v>1.0785528555590005</v>
      </c>
      <c r="M70" s="60"/>
      <c r="N70" s="245"/>
      <c r="O70" s="60"/>
      <c r="P70" s="60"/>
      <c r="Q70" s="60"/>
      <c r="R70" s="60"/>
    </row>
    <row r="71" spans="2:18">
      <c r="B71" s="187">
        <f t="shared" si="2"/>
        <v>65</v>
      </c>
      <c r="C71" s="63">
        <f>IF(Calculator!$F$33=TRUE,C$5*COS($B71*PI()/180),-100)</f>
        <v>0.33809460939255959</v>
      </c>
      <c r="D71" s="63">
        <f>IF(Calculator!$F$33=TRUE,C$5*SIN($B71*PI()/180),-100)</f>
        <v>0.72504622962931997</v>
      </c>
      <c r="E71" s="63">
        <f>IF(Calculator!$F$33=TRUE,E$5*COS($B71*PI()/180),-100)</f>
        <v>0.38035643556662951</v>
      </c>
      <c r="F71" s="63">
        <f>IF(Calculator!$F$33=TRUE,E$5*SIN($B71*PI()/180),-100)</f>
        <v>0.81567700833298495</v>
      </c>
      <c r="G71" s="63">
        <f t="shared" si="0"/>
        <v>0.42261826174069944</v>
      </c>
      <c r="H71" s="63">
        <f t="shared" si="1"/>
        <v>0.90630778703664994</v>
      </c>
      <c r="I71" s="63">
        <f>IF(Calculator!$F$33=TRUE,I$5*COS($B71*PI()/180),-100)</f>
        <v>0.46488008791476942</v>
      </c>
      <c r="J71" s="63">
        <f>IF(Calculator!$F$33=TRUE,I$5*SIN($B71*PI()/180),-100)</f>
        <v>0.99693856574031503</v>
      </c>
      <c r="K71" s="63">
        <f>IF(Calculator!$F$33=TRUE,K$5*COS($B71*PI()/180),-100)</f>
        <v>0.50714191408883935</v>
      </c>
      <c r="L71" s="63">
        <f>IF(Calculator!$F$33=TRUE,K$5*SIN($B71*PI()/180),-100)</f>
        <v>1.0875693444439798</v>
      </c>
      <c r="M71" s="60"/>
      <c r="N71" s="245"/>
      <c r="O71" s="60"/>
      <c r="P71" s="60"/>
      <c r="Q71" s="60"/>
      <c r="R71" s="60"/>
    </row>
    <row r="72" spans="2:18">
      <c r="B72" s="187">
        <f t="shared" si="2"/>
        <v>66</v>
      </c>
      <c r="C72" s="63">
        <f>IF(Calculator!$F$33=TRUE,C$5*COS($B72*PI()/180),-100)</f>
        <v>0.32538931446064018</v>
      </c>
      <c r="D72" s="63">
        <f>IF(Calculator!$F$33=TRUE,C$5*SIN($B72*PI()/180),-100)</f>
        <v>0.73083636611408076</v>
      </c>
      <c r="E72" s="63">
        <f>IF(Calculator!$F$33=TRUE,E$5*COS($B72*PI()/180),-100)</f>
        <v>0.36606297876822019</v>
      </c>
      <c r="F72" s="63">
        <f>IF(Calculator!$F$33=TRUE,E$5*SIN($B72*PI()/180),-100)</f>
        <v>0.82219091187834081</v>
      </c>
      <c r="G72" s="63">
        <f t="shared" ref="G72:G135" si="3">G$5*COS($B72*PI()/180)</f>
        <v>0.40673664307580021</v>
      </c>
      <c r="H72" s="63">
        <f t="shared" ref="H72:H135" si="4">G$5*SIN($B72*PI()/180)</f>
        <v>0.91354545764260087</v>
      </c>
      <c r="I72" s="63">
        <f>IF(Calculator!$F$33=TRUE,I$5*COS($B72*PI()/180),-100)</f>
        <v>0.44741030738338028</v>
      </c>
      <c r="J72" s="63">
        <f>IF(Calculator!$F$33=TRUE,I$5*SIN($B72*PI()/180),-100)</f>
        <v>1.0049000034068611</v>
      </c>
      <c r="K72" s="63">
        <f>IF(Calculator!$F$33=TRUE,K$5*COS($B72*PI()/180),-100)</f>
        <v>0.48808397169096024</v>
      </c>
      <c r="L72" s="63">
        <f>IF(Calculator!$F$33=TRUE,K$5*SIN($B72*PI()/180),-100)</f>
        <v>1.0962545491711211</v>
      </c>
      <c r="M72" s="60"/>
      <c r="N72" s="245"/>
      <c r="O72" s="60"/>
      <c r="P72" s="60"/>
      <c r="Q72" s="60"/>
      <c r="R72" s="60"/>
    </row>
    <row r="73" spans="2:18">
      <c r="B73" s="187">
        <f t="shared" ref="B73:B136" si="5">B72+1</f>
        <v>67</v>
      </c>
      <c r="C73" s="63">
        <f>IF(Calculator!$F$33=TRUE,C$5*COS($B73*PI()/180),-100)</f>
        <v>0.31258490279141915</v>
      </c>
      <c r="D73" s="63">
        <f>IF(Calculator!$F$33=TRUE,C$5*SIN($B73*PI()/180),-100)</f>
        <v>0.73640388276195223</v>
      </c>
      <c r="E73" s="63">
        <f>IF(Calculator!$F$33=TRUE,E$5*COS($B73*PI()/180),-100)</f>
        <v>0.35165801564034654</v>
      </c>
      <c r="F73" s="63">
        <f>IF(Calculator!$F$33=TRUE,E$5*SIN($B73*PI()/180),-100)</f>
        <v>0.8284543681071963</v>
      </c>
      <c r="G73" s="63">
        <f t="shared" si="3"/>
        <v>0.39073112848927394</v>
      </c>
      <c r="H73" s="63">
        <f t="shared" si="4"/>
        <v>0.92050485345244026</v>
      </c>
      <c r="I73" s="63">
        <f>IF(Calculator!$F$33=TRUE,I$5*COS($B73*PI()/180),-100)</f>
        <v>0.42980424133820139</v>
      </c>
      <c r="J73" s="63">
        <f>IF(Calculator!$F$33=TRUE,I$5*SIN($B73*PI()/180),-100)</f>
        <v>1.0125553387976844</v>
      </c>
      <c r="K73" s="63">
        <f>IF(Calculator!$F$33=TRUE,K$5*COS($B73*PI()/180),-100)</f>
        <v>0.46887735418712873</v>
      </c>
      <c r="L73" s="63">
        <f>IF(Calculator!$F$33=TRUE,K$5*SIN($B73*PI()/180),-100)</f>
        <v>1.1046058241429282</v>
      </c>
      <c r="M73" s="60"/>
      <c r="N73" s="245"/>
      <c r="O73" s="60"/>
      <c r="P73" s="60"/>
      <c r="Q73" s="60"/>
      <c r="R73" s="60"/>
    </row>
    <row r="74" spans="2:18">
      <c r="B74" s="187">
        <f t="shared" si="5"/>
        <v>68</v>
      </c>
      <c r="C74" s="63">
        <f>IF(Calculator!$F$33=TRUE,C$5*COS($B74*PI()/180),-100)</f>
        <v>0.2996852747327296</v>
      </c>
      <c r="D74" s="63">
        <f>IF(Calculator!$F$33=TRUE,C$5*SIN($B74*PI()/180),-100)</f>
        <v>0.74174708365343001</v>
      </c>
      <c r="E74" s="63">
        <f>IF(Calculator!$F$33=TRUE,E$5*COS($B74*PI()/180),-100)</f>
        <v>0.33714593407432075</v>
      </c>
      <c r="F74" s="63">
        <f>IF(Calculator!$F$33=TRUE,E$5*SIN($B74*PI()/180),-100)</f>
        <v>0.83446546911010866</v>
      </c>
      <c r="G74" s="63">
        <f t="shared" si="3"/>
        <v>0.37460659341591196</v>
      </c>
      <c r="H74" s="63">
        <f t="shared" si="4"/>
        <v>0.92718385456678742</v>
      </c>
      <c r="I74" s="63">
        <f>IF(Calculator!$F$33=TRUE,I$5*COS($B74*PI()/180),-100)</f>
        <v>0.41206725275750317</v>
      </c>
      <c r="J74" s="63">
        <f>IF(Calculator!$F$33=TRUE,I$5*SIN($B74*PI()/180),-100)</f>
        <v>1.0199022400234663</v>
      </c>
      <c r="K74" s="63">
        <f>IF(Calculator!$F$33=TRUE,K$5*COS($B74*PI()/180),-100)</f>
        <v>0.44952791209909432</v>
      </c>
      <c r="L74" s="63">
        <f>IF(Calculator!$F$33=TRUE,K$5*SIN($B74*PI()/180),-100)</f>
        <v>1.112620625480145</v>
      </c>
      <c r="M74" s="60"/>
      <c r="N74" s="245"/>
      <c r="O74" s="60"/>
      <c r="P74" s="60"/>
      <c r="Q74" s="60"/>
      <c r="R74" s="60"/>
    </row>
    <row r="75" spans="2:18">
      <c r="B75" s="187">
        <f t="shared" si="5"/>
        <v>69</v>
      </c>
      <c r="C75" s="63">
        <f>IF(Calculator!$F$33=TRUE,C$5*COS($B75*PI()/180),-100)</f>
        <v>0.28669435963624029</v>
      </c>
      <c r="D75" s="63">
        <f>IF(Calculator!$F$33=TRUE,C$5*SIN($B75*PI()/180),-100)</f>
        <v>0.74686434119776146</v>
      </c>
      <c r="E75" s="63">
        <f>IF(Calculator!$F$33=TRUE,E$5*COS($B75*PI()/180),-100)</f>
        <v>0.32253115459077036</v>
      </c>
      <c r="F75" s="63">
        <f>IF(Calculator!$F$33=TRUE,E$5*SIN($B75*PI()/180),-100)</f>
        <v>0.8402223838474816</v>
      </c>
      <c r="G75" s="63">
        <f t="shared" si="3"/>
        <v>0.35836794954530038</v>
      </c>
      <c r="H75" s="63">
        <f t="shared" si="4"/>
        <v>0.93358042649720174</v>
      </c>
      <c r="I75" s="63">
        <f>IF(Calculator!$F$33=TRUE,I$5*COS($B75*PI()/180),-100)</f>
        <v>0.39420474449983045</v>
      </c>
      <c r="J75" s="63">
        <f>IF(Calculator!$F$33=TRUE,I$5*SIN($B75*PI()/180),-100)</f>
        <v>1.0269384691469221</v>
      </c>
      <c r="K75" s="63">
        <f>IF(Calculator!$F$33=TRUE,K$5*COS($B75*PI()/180),-100)</f>
        <v>0.43004153945436047</v>
      </c>
      <c r="L75" s="63">
        <f>IF(Calculator!$F$33=TRUE,K$5*SIN($B75*PI()/180),-100)</f>
        <v>1.1202965117966421</v>
      </c>
      <c r="M75" s="60"/>
      <c r="N75" s="245"/>
      <c r="O75" s="60"/>
      <c r="P75" s="60"/>
      <c r="Q75" s="60"/>
      <c r="R75" s="60"/>
    </row>
    <row r="76" spans="2:18">
      <c r="B76" s="187">
        <f t="shared" si="5"/>
        <v>70</v>
      </c>
      <c r="C76" s="63">
        <f>IF(Calculator!$F$33=TRUE,C$5*COS($B76*PI()/180),-100)</f>
        <v>0.27361611466053509</v>
      </c>
      <c r="D76" s="63">
        <f>IF(Calculator!$F$33=TRUE,C$5*SIN($B76*PI()/180),-100)</f>
        <v>0.75175409662872672</v>
      </c>
      <c r="E76" s="63">
        <f>IF(Calculator!$F$33=TRUE,E$5*COS($B76*PI()/180),-100)</f>
        <v>0.30781812899310196</v>
      </c>
      <c r="F76" s="63">
        <f>IF(Calculator!$F$33=TRUE,E$5*SIN($B76*PI()/180),-100)</f>
        <v>0.84572335870731752</v>
      </c>
      <c r="G76" s="63">
        <f t="shared" si="3"/>
        <v>0.34202014332566882</v>
      </c>
      <c r="H76" s="63">
        <f t="shared" si="4"/>
        <v>0.93969262078590832</v>
      </c>
      <c r="I76" s="63">
        <f>IF(Calculator!$F$33=TRUE,I$5*COS($B76*PI()/180),-100)</f>
        <v>0.37622215765823575</v>
      </c>
      <c r="J76" s="63">
        <f>IF(Calculator!$F$33=TRUE,I$5*SIN($B76*PI()/180),-100)</f>
        <v>1.0336618828644992</v>
      </c>
      <c r="K76" s="63">
        <f>IF(Calculator!$F$33=TRUE,K$5*COS($B76*PI()/180),-100)</f>
        <v>0.41042417199080256</v>
      </c>
      <c r="L76" s="63">
        <f>IF(Calculator!$F$33=TRUE,K$5*SIN($B76*PI()/180),-100)</f>
        <v>1.12763114494309</v>
      </c>
      <c r="M76" s="60"/>
      <c r="N76" s="245"/>
      <c r="O76" s="60"/>
      <c r="P76" s="60"/>
      <c r="Q76" s="60"/>
      <c r="R76" s="60"/>
    </row>
    <row r="77" spans="2:18">
      <c r="B77" s="187">
        <f t="shared" si="5"/>
        <v>71</v>
      </c>
      <c r="C77" s="63">
        <f>IF(Calculator!$F$33=TRUE,C$5*COS($B77*PI()/180),-100)</f>
        <v>0.2604545235657254</v>
      </c>
      <c r="D77" s="63">
        <f>IF(Calculator!$F$33=TRUE,C$5*SIN($B77*PI()/180),-100)</f>
        <v>0.75641486047945339</v>
      </c>
      <c r="E77" s="63">
        <f>IF(Calculator!$F$33=TRUE,E$5*COS($B77*PI()/180),-100)</f>
        <v>0.29301133901144111</v>
      </c>
      <c r="F77" s="63">
        <f>IF(Calculator!$F$33=TRUE,E$5*SIN($B77*PI()/180),-100)</f>
        <v>0.85096671803938506</v>
      </c>
      <c r="G77" s="63">
        <f t="shared" si="3"/>
        <v>0.32556815445715676</v>
      </c>
      <c r="H77" s="63">
        <f t="shared" si="4"/>
        <v>0.94551857559931674</v>
      </c>
      <c r="I77" s="63">
        <f>IF(Calculator!$F$33=TRUE,I$5*COS($B77*PI()/180),-100)</f>
        <v>0.35812496990287246</v>
      </c>
      <c r="J77" s="63">
        <f>IF(Calculator!$F$33=TRUE,I$5*SIN($B77*PI()/180),-100)</f>
        <v>1.0400704331592485</v>
      </c>
      <c r="K77" s="63">
        <f>IF(Calculator!$F$33=TRUE,K$5*COS($B77*PI()/180),-100)</f>
        <v>0.39068178534858811</v>
      </c>
      <c r="L77" s="63">
        <f>IF(Calculator!$F$33=TRUE,K$5*SIN($B77*PI()/180),-100)</f>
        <v>1.1346222907191801</v>
      </c>
      <c r="M77" s="60"/>
      <c r="N77" s="245"/>
      <c r="O77" s="60"/>
      <c r="P77" s="60"/>
      <c r="Q77" s="60"/>
      <c r="R77" s="60"/>
    </row>
    <row r="78" spans="2:18">
      <c r="B78" s="187">
        <f t="shared" si="5"/>
        <v>72</v>
      </c>
      <c r="C78" s="63">
        <f>IF(Calculator!$F$33=TRUE,C$5*COS($B78*PI()/180),-100)</f>
        <v>0.24721359549995797</v>
      </c>
      <c r="D78" s="63">
        <f>IF(Calculator!$F$33=TRUE,C$5*SIN($B78*PI()/180),-100)</f>
        <v>0.76084521303612285</v>
      </c>
      <c r="E78" s="63">
        <f>IF(Calculator!$F$33=TRUE,E$5*COS($B78*PI()/180),-100)</f>
        <v>0.27811529493745274</v>
      </c>
      <c r="F78" s="63">
        <f>IF(Calculator!$F$33=TRUE,E$5*SIN($B78*PI()/180),-100)</f>
        <v>0.85595086466563819</v>
      </c>
      <c r="G78" s="63">
        <f t="shared" si="3"/>
        <v>0.30901699437494745</v>
      </c>
      <c r="H78" s="63">
        <f t="shared" si="4"/>
        <v>0.95105651629515353</v>
      </c>
      <c r="I78" s="63">
        <f>IF(Calculator!$F$33=TRUE,I$5*COS($B78*PI()/180),-100)</f>
        <v>0.33991869381244222</v>
      </c>
      <c r="J78" s="63">
        <f>IF(Calculator!$F$33=TRUE,I$5*SIN($B78*PI()/180),-100)</f>
        <v>1.0461621679246689</v>
      </c>
      <c r="K78" s="63">
        <f>IF(Calculator!$F$33=TRUE,K$5*COS($B78*PI()/180),-100)</f>
        <v>0.37082039324993693</v>
      </c>
      <c r="L78" s="63">
        <f>IF(Calculator!$F$33=TRUE,K$5*SIN($B78*PI()/180),-100)</f>
        <v>1.1412678195541841</v>
      </c>
      <c r="M78" s="60"/>
      <c r="N78" s="245"/>
      <c r="O78" s="60"/>
      <c r="P78" s="60"/>
      <c r="Q78" s="60"/>
      <c r="R78" s="60"/>
    </row>
    <row r="79" spans="2:18">
      <c r="B79" s="187">
        <f t="shared" si="5"/>
        <v>73</v>
      </c>
      <c r="C79" s="63">
        <f>IF(Calculator!$F$33=TRUE,C$5*COS($B79*PI()/180),-100)</f>
        <v>0.23389736377818943</v>
      </c>
      <c r="D79" s="63">
        <f>IF(Calculator!$F$33=TRUE,C$5*SIN($B79*PI()/180),-100)</f>
        <v>0.76504380477042844</v>
      </c>
      <c r="E79" s="63">
        <f>IF(Calculator!$F$33=TRUE,E$5*COS($B79*PI()/180),-100)</f>
        <v>0.26313453425046313</v>
      </c>
      <c r="F79" s="63">
        <f>IF(Calculator!$F$33=TRUE,E$5*SIN($B79*PI()/180),-100)</f>
        <v>0.86067428036673188</v>
      </c>
      <c r="G79" s="63">
        <f t="shared" si="3"/>
        <v>0.29237170472273677</v>
      </c>
      <c r="H79" s="63">
        <f t="shared" si="4"/>
        <v>0.95630475596303544</v>
      </c>
      <c r="I79" s="63">
        <f>IF(Calculator!$F$33=TRUE,I$5*COS($B79*PI()/180),-100)</f>
        <v>0.32160887519501047</v>
      </c>
      <c r="J79" s="63">
        <f>IF(Calculator!$F$33=TRUE,I$5*SIN($B79*PI()/180),-100)</f>
        <v>1.0519352315593391</v>
      </c>
      <c r="K79" s="63">
        <f>IF(Calculator!$F$33=TRUE,K$5*COS($B79*PI()/180),-100)</f>
        <v>0.35084604566728411</v>
      </c>
      <c r="L79" s="63">
        <f>IF(Calculator!$F$33=TRUE,K$5*SIN($B79*PI()/180),-100)</f>
        <v>1.1475657071556424</v>
      </c>
      <c r="M79" s="60"/>
      <c r="N79" s="245"/>
      <c r="O79" s="60"/>
      <c r="P79" s="60"/>
      <c r="Q79" s="60"/>
      <c r="R79" s="60"/>
    </row>
    <row r="80" spans="2:18">
      <c r="B80" s="187">
        <f t="shared" si="5"/>
        <v>74</v>
      </c>
      <c r="C80" s="63">
        <f>IF(Calculator!$F$33=TRUE,C$5*COS($B80*PI()/180),-100)</f>
        <v>0.22050988465359933</v>
      </c>
      <c r="D80" s="63">
        <f>IF(Calculator!$F$33=TRUE,C$5*SIN($B80*PI()/180),-100)</f>
        <v>0.76900935675065518</v>
      </c>
      <c r="E80" s="63">
        <f>IF(Calculator!$F$33=TRUE,E$5*COS($B80*PI()/180),-100)</f>
        <v>0.24807362023529925</v>
      </c>
      <c r="F80" s="63">
        <f>IF(Calculator!$F$33=TRUE,E$5*SIN($B80*PI()/180),-100)</f>
        <v>0.86513552634448698</v>
      </c>
      <c r="G80" s="63">
        <f t="shared" si="3"/>
        <v>0.27563735581699916</v>
      </c>
      <c r="H80" s="63">
        <f t="shared" si="4"/>
        <v>0.96126169593831889</v>
      </c>
      <c r="I80" s="63">
        <f>IF(Calculator!$F$33=TRUE,I$5*COS($B80*PI()/180),-100)</f>
        <v>0.30320109139869911</v>
      </c>
      <c r="J80" s="63">
        <f>IF(Calculator!$F$33=TRUE,I$5*SIN($B80*PI()/180),-100)</f>
        <v>1.0573878655321509</v>
      </c>
      <c r="K80" s="63">
        <f>IF(Calculator!$F$33=TRUE,K$5*COS($B80*PI()/180),-100)</f>
        <v>0.330764826980399</v>
      </c>
      <c r="L80" s="63">
        <f>IF(Calculator!$F$33=TRUE,K$5*SIN($B80*PI()/180),-100)</f>
        <v>1.1535140351259827</v>
      </c>
      <c r="M80" s="60"/>
      <c r="N80" s="245"/>
      <c r="O80" s="60"/>
      <c r="P80" s="60"/>
      <c r="Q80" s="60"/>
      <c r="R80" s="60"/>
    </row>
    <row r="81" spans="2:18">
      <c r="B81" s="187">
        <f t="shared" si="5"/>
        <v>75</v>
      </c>
      <c r="C81" s="63">
        <f>IF(Calculator!$F$33=TRUE,C$5*COS($B81*PI()/180),-100)</f>
        <v>0.20705523608201659</v>
      </c>
      <c r="D81" s="63">
        <f>IF(Calculator!$F$33=TRUE,C$5*SIN($B81*PI()/180),-100)</f>
        <v>0.77274066103125472</v>
      </c>
      <c r="E81" s="63">
        <f>IF(Calculator!$F$33=TRUE,E$5*COS($B81*PI()/180),-100)</f>
        <v>0.23293714059226867</v>
      </c>
      <c r="F81" s="63">
        <f>IF(Calculator!$F$33=TRUE,E$5*SIN($B81*PI()/180),-100)</f>
        <v>0.86933324366016151</v>
      </c>
      <c r="G81" s="63">
        <f t="shared" si="3"/>
        <v>0.25881904510252074</v>
      </c>
      <c r="H81" s="63">
        <f t="shared" si="4"/>
        <v>0.96592582628906831</v>
      </c>
      <c r="I81" s="63">
        <f>IF(Calculator!$F$33=TRUE,I$5*COS($B81*PI()/180),-100)</f>
        <v>0.28470094961277281</v>
      </c>
      <c r="J81" s="63">
        <f>IF(Calculator!$F$33=TRUE,I$5*SIN($B81*PI()/180),-100)</f>
        <v>1.0625184089179753</v>
      </c>
      <c r="K81" s="63">
        <f>IF(Calculator!$F$33=TRUE,K$5*COS($B81*PI()/180),-100)</f>
        <v>0.31058285412302489</v>
      </c>
      <c r="L81" s="63">
        <f>IF(Calculator!$F$33=TRUE,K$5*SIN($B81*PI()/180),-100)</f>
        <v>1.159110991546882</v>
      </c>
      <c r="M81" s="60"/>
      <c r="N81" s="245"/>
      <c r="O81" s="60"/>
      <c r="P81" s="60"/>
      <c r="Q81" s="60"/>
      <c r="R81" s="60"/>
    </row>
    <row r="82" spans="2:18">
      <c r="B82" s="187">
        <f t="shared" si="5"/>
        <v>76</v>
      </c>
      <c r="C82" s="63">
        <f>IF(Calculator!$F$33=TRUE,C$5*COS($B82*PI()/180),-100)</f>
        <v>0.19353751647973433</v>
      </c>
      <c r="D82" s="63">
        <f>IF(Calculator!$F$33=TRUE,C$5*SIN($B82*PI()/180),-100)</f>
        <v>0.77623658102079718</v>
      </c>
      <c r="E82" s="63">
        <f>IF(Calculator!$F$33=TRUE,E$5*COS($B82*PI()/180),-100)</f>
        <v>0.2177297060397011</v>
      </c>
      <c r="F82" s="63">
        <f>IF(Calculator!$F$33=TRUE,E$5*SIN($B82*PI()/180),-100)</f>
        <v>0.87326615364839688</v>
      </c>
      <c r="G82" s="63">
        <f t="shared" si="3"/>
        <v>0.2419218955996679</v>
      </c>
      <c r="H82" s="63">
        <f t="shared" si="4"/>
        <v>0.97029572627599647</v>
      </c>
      <c r="I82" s="63">
        <f>IF(Calculator!$F$33=TRUE,I$5*COS($B82*PI()/180),-100)</f>
        <v>0.26611408515963469</v>
      </c>
      <c r="J82" s="63">
        <f>IF(Calculator!$F$33=TRUE,I$5*SIN($B82*PI()/180),-100)</f>
        <v>1.0673252989035962</v>
      </c>
      <c r="K82" s="63">
        <f>IF(Calculator!$F$33=TRUE,K$5*COS($B82*PI()/180),-100)</f>
        <v>0.29030627471960146</v>
      </c>
      <c r="L82" s="63">
        <f>IF(Calculator!$F$33=TRUE,K$5*SIN($B82*PI()/180),-100)</f>
        <v>1.1643548715311958</v>
      </c>
      <c r="M82" s="60"/>
      <c r="N82" s="245"/>
      <c r="O82" s="60"/>
      <c r="P82" s="60"/>
      <c r="Q82" s="60"/>
      <c r="R82" s="60"/>
    </row>
    <row r="83" spans="2:18">
      <c r="B83" s="187">
        <f t="shared" si="5"/>
        <v>77</v>
      </c>
      <c r="C83" s="63">
        <f>IF(Calculator!$F$33=TRUE,C$5*COS($B83*PI()/180),-100)</f>
        <v>0.17996084347509195</v>
      </c>
      <c r="D83" s="63">
        <f>IF(Calculator!$F$33=TRUE,C$5*SIN($B83*PI()/180),-100)</f>
        <v>0.77949605182818826</v>
      </c>
      <c r="E83" s="63">
        <f>IF(Calculator!$F$33=TRUE,E$5*COS($B83*PI()/180),-100)</f>
        <v>0.20245594890947843</v>
      </c>
      <c r="F83" s="63">
        <f>IF(Calculator!$F$33=TRUE,E$5*SIN($B83*PI()/180),-100)</f>
        <v>0.87693305830671175</v>
      </c>
      <c r="G83" s="63">
        <f t="shared" si="3"/>
        <v>0.22495105434386492</v>
      </c>
      <c r="H83" s="63">
        <f t="shared" si="4"/>
        <v>0.97437006478523525</v>
      </c>
      <c r="I83" s="63">
        <f>IF(Calculator!$F$33=TRUE,I$5*COS($B83*PI()/180),-100)</f>
        <v>0.24744615977825143</v>
      </c>
      <c r="J83" s="63">
        <f>IF(Calculator!$F$33=TRUE,I$5*SIN($B83*PI()/180),-100)</f>
        <v>1.0718070712637588</v>
      </c>
      <c r="K83" s="63">
        <f>IF(Calculator!$F$33=TRUE,K$5*COS($B83*PI()/180),-100)</f>
        <v>0.26994126521263789</v>
      </c>
      <c r="L83" s="63">
        <f>IF(Calculator!$F$33=TRUE,K$5*SIN($B83*PI()/180),-100)</f>
        <v>1.1692440777422823</v>
      </c>
      <c r="M83" s="60"/>
      <c r="N83" s="245"/>
      <c r="O83" s="60"/>
      <c r="P83" s="60"/>
      <c r="Q83" s="60"/>
      <c r="R83" s="60"/>
    </row>
    <row r="84" spans="2:18">
      <c r="B84" s="187">
        <f t="shared" si="5"/>
        <v>78</v>
      </c>
      <c r="C84" s="63">
        <f>IF(Calculator!$F$33=TRUE,C$5*COS($B84*PI()/180),-100)</f>
        <v>0.16632935265420756</v>
      </c>
      <c r="D84" s="63">
        <f>IF(Calculator!$F$33=TRUE,C$5*SIN($B84*PI()/180),-100)</f>
        <v>0.78251808058704453</v>
      </c>
      <c r="E84" s="63">
        <f>IF(Calculator!$F$33=TRUE,E$5*COS($B84*PI()/180),-100)</f>
        <v>0.18712052173598351</v>
      </c>
      <c r="F84" s="63">
        <f>IF(Calculator!$F$33=TRUE,E$5*SIN($B84*PI()/180),-100)</f>
        <v>0.88033284066042505</v>
      </c>
      <c r="G84" s="63">
        <f t="shared" si="3"/>
        <v>0.20791169081775945</v>
      </c>
      <c r="H84" s="63">
        <f t="shared" si="4"/>
        <v>0.97814760073380558</v>
      </c>
      <c r="I84" s="63">
        <f>IF(Calculator!$F$33=TRUE,I$5*COS($B84*PI()/180),-100)</f>
        <v>0.22870285989953543</v>
      </c>
      <c r="J84" s="63">
        <f>IF(Calculator!$F$33=TRUE,I$5*SIN($B84*PI()/180),-100)</f>
        <v>1.0759623608071862</v>
      </c>
      <c r="K84" s="63">
        <f>IF(Calculator!$F$33=TRUE,K$5*COS($B84*PI()/180),-100)</f>
        <v>0.24949402898131134</v>
      </c>
      <c r="L84" s="63">
        <f>IF(Calculator!$F$33=TRUE,K$5*SIN($B84*PI()/180),-100)</f>
        <v>1.1737771208805667</v>
      </c>
      <c r="M84" s="60"/>
      <c r="N84" s="245"/>
      <c r="O84" s="60"/>
      <c r="P84" s="60"/>
      <c r="Q84" s="60"/>
      <c r="R84" s="60"/>
    </row>
    <row r="85" spans="2:18">
      <c r="B85" s="187">
        <f t="shared" si="5"/>
        <v>79</v>
      </c>
      <c r="C85" s="63">
        <f>IF(Calculator!$F$33=TRUE,C$5*COS($B85*PI()/180),-100)</f>
        <v>0.15264719630123594</v>
      </c>
      <c r="D85" s="63">
        <f>IF(Calculator!$F$33=TRUE,C$5*SIN($B85*PI()/180),-100)</f>
        <v>0.78530174675813125</v>
      </c>
      <c r="E85" s="63">
        <f>IF(Calculator!$F$33=TRUE,E$5*COS($B85*PI()/180),-100)</f>
        <v>0.17172809583889043</v>
      </c>
      <c r="F85" s="63">
        <f>IF(Calculator!$F$33=TRUE,E$5*SIN($B85*PI()/180),-100)</f>
        <v>0.88346446510289756</v>
      </c>
      <c r="G85" s="63">
        <f t="shared" si="3"/>
        <v>0.19080899537654492</v>
      </c>
      <c r="H85" s="63">
        <f t="shared" si="4"/>
        <v>0.98162718344766398</v>
      </c>
      <c r="I85" s="63">
        <f>IF(Calculator!$F$33=TRUE,I$5*COS($B85*PI()/180),-100)</f>
        <v>0.20988989491419943</v>
      </c>
      <c r="J85" s="63">
        <f>IF(Calculator!$F$33=TRUE,I$5*SIN($B85*PI()/180),-100)</f>
        <v>1.0797899017924304</v>
      </c>
      <c r="K85" s="63">
        <f>IF(Calculator!$F$33=TRUE,K$5*COS($B85*PI()/180),-100)</f>
        <v>0.22897079445185389</v>
      </c>
      <c r="L85" s="63">
        <f>IF(Calculator!$F$33=TRUE,K$5*SIN($B85*PI()/180),-100)</f>
        <v>1.1779526201371968</v>
      </c>
      <c r="M85" s="60"/>
      <c r="N85" s="245"/>
      <c r="O85" s="60"/>
      <c r="P85" s="60"/>
      <c r="Q85" s="60"/>
      <c r="R85" s="60"/>
    </row>
    <row r="86" spans="2:18">
      <c r="B86" s="187">
        <f t="shared" si="5"/>
        <v>80</v>
      </c>
      <c r="C86" s="63">
        <f>IF(Calculator!$F$33=TRUE,C$5*COS($B86*PI()/180),-100)</f>
        <v>0.13891854213354435</v>
      </c>
      <c r="D86" s="63">
        <f>IF(Calculator!$F$33=TRUE,C$5*SIN($B86*PI()/180),-100)</f>
        <v>0.78784620240976644</v>
      </c>
      <c r="E86" s="63">
        <f>IF(Calculator!$F$33=TRUE,E$5*COS($B86*PI()/180),-100)</f>
        <v>0.15628335990023737</v>
      </c>
      <c r="F86" s="63">
        <f>IF(Calculator!$F$33=TRUE,E$5*SIN($B86*PI()/180),-100)</f>
        <v>0.88632697771098723</v>
      </c>
      <c r="G86" s="63">
        <f t="shared" si="3"/>
        <v>0.17364817766693041</v>
      </c>
      <c r="H86" s="63">
        <f t="shared" si="4"/>
        <v>0.98480775301220802</v>
      </c>
      <c r="I86" s="63">
        <f>IF(Calculator!$F$33=TRUE,I$5*COS($B86*PI()/180),-100)</f>
        <v>0.19101299543362346</v>
      </c>
      <c r="J86" s="63">
        <f>IF(Calculator!$F$33=TRUE,I$5*SIN($B86*PI()/180),-100)</f>
        <v>1.0832885283134288</v>
      </c>
      <c r="K86" s="63">
        <f>IF(Calculator!$F$33=TRUE,K$5*COS($B86*PI()/180),-100)</f>
        <v>0.20837781320031648</v>
      </c>
      <c r="L86" s="63">
        <f>IF(Calculator!$F$33=TRUE,K$5*SIN($B86*PI()/180),-100)</f>
        <v>1.1817693036146495</v>
      </c>
      <c r="M86" s="60"/>
      <c r="N86" s="245"/>
      <c r="O86" s="60"/>
      <c r="P86" s="60"/>
      <c r="Q86" s="60"/>
      <c r="R86" s="60"/>
    </row>
    <row r="87" spans="2:18">
      <c r="B87" s="187">
        <f t="shared" si="5"/>
        <v>81</v>
      </c>
      <c r="C87" s="63">
        <f>IF(Calculator!$F$33=TRUE,C$5*COS($B87*PI()/180),-100)</f>
        <v>0.12514757203218474</v>
      </c>
      <c r="D87" s="63">
        <f>IF(Calculator!$F$33=TRUE,C$5*SIN($B87*PI()/180),-100)</f>
        <v>0.79015067247611026</v>
      </c>
      <c r="E87" s="63">
        <f>IF(Calculator!$F$33=TRUE,E$5*COS($B87*PI()/180),-100)</f>
        <v>0.14079101853620785</v>
      </c>
      <c r="F87" s="63">
        <f>IF(Calculator!$F$33=TRUE,E$5*SIN($B87*PI()/180),-100)</f>
        <v>0.88891950653562402</v>
      </c>
      <c r="G87" s="63">
        <f t="shared" si="3"/>
        <v>0.15643446504023092</v>
      </c>
      <c r="H87" s="63">
        <f t="shared" si="4"/>
        <v>0.98768834059513777</v>
      </c>
      <c r="I87" s="63">
        <f>IF(Calculator!$F$33=TRUE,I$5*COS($B87*PI()/180),-100)</f>
        <v>0.17207791154425403</v>
      </c>
      <c r="J87" s="63">
        <f>IF(Calculator!$F$33=TRUE,I$5*SIN($B87*PI()/180),-100)</f>
        <v>1.0864571746546516</v>
      </c>
      <c r="K87" s="63">
        <f>IF(Calculator!$F$33=TRUE,K$5*COS($B87*PI()/180),-100)</f>
        <v>0.18772135804827711</v>
      </c>
      <c r="L87" s="63">
        <f>IF(Calculator!$F$33=TRUE,K$5*SIN($B87*PI()/180),-100)</f>
        <v>1.1852260087141653</v>
      </c>
      <c r="M87" s="60"/>
      <c r="N87" s="245"/>
      <c r="O87" s="60"/>
      <c r="P87" s="60"/>
      <c r="Q87" s="60"/>
      <c r="R87" s="60"/>
    </row>
    <row r="88" spans="2:18">
      <c r="B88" s="187">
        <f t="shared" si="5"/>
        <v>82</v>
      </c>
      <c r="C88" s="63">
        <f>IF(Calculator!$F$33=TRUE,C$5*COS($B88*PI()/180),-100)</f>
        <v>0.11133848076805256</v>
      </c>
      <c r="D88" s="63">
        <f>IF(Calculator!$F$33=TRUE,C$5*SIN($B88*PI()/180),-100)</f>
        <v>0.79221445499325627</v>
      </c>
      <c r="E88" s="63">
        <f>IF(Calculator!$F$33=TRUE,E$5*COS($B88*PI()/180),-100)</f>
        <v>0.12525579086405914</v>
      </c>
      <c r="F88" s="63">
        <f>IF(Calculator!$F$33=TRUE,E$5*SIN($B88*PI()/180),-100)</f>
        <v>0.89124126186741326</v>
      </c>
      <c r="G88" s="63">
        <f t="shared" si="3"/>
        <v>0.13917310096006569</v>
      </c>
      <c r="H88" s="63">
        <f t="shared" si="4"/>
        <v>0.99026806874157025</v>
      </c>
      <c r="I88" s="63">
        <f>IF(Calculator!$F$33=TRUE,I$5*COS($B88*PI()/180),-100)</f>
        <v>0.15309041105607227</v>
      </c>
      <c r="J88" s="63">
        <f>IF(Calculator!$F$33=TRUE,I$5*SIN($B88*PI()/180),-100)</f>
        <v>1.0892948756157275</v>
      </c>
      <c r="K88" s="63">
        <f>IF(Calculator!$F$33=TRUE,K$5*COS($B88*PI()/180),-100)</f>
        <v>0.16700772115207882</v>
      </c>
      <c r="L88" s="63">
        <f>IF(Calculator!$F$33=TRUE,K$5*SIN($B88*PI()/180),-100)</f>
        <v>1.1883216824898843</v>
      </c>
      <c r="M88" s="60"/>
      <c r="N88" s="245"/>
      <c r="O88" s="60"/>
      <c r="P88" s="60"/>
      <c r="Q88" s="60"/>
      <c r="R88" s="60"/>
    </row>
    <row r="89" spans="2:18">
      <c r="B89" s="187">
        <f t="shared" si="5"/>
        <v>83</v>
      </c>
      <c r="C89" s="63">
        <f>IF(Calculator!$F$33=TRUE,C$5*COS($B89*PI()/180),-100)</f>
        <v>9.7495474724118E-2</v>
      </c>
      <c r="D89" s="63">
        <f>IF(Calculator!$F$33=TRUE,C$5*SIN($B89*PI()/180),-100)</f>
        <v>0.79403692131305759</v>
      </c>
      <c r="E89" s="63">
        <f>IF(Calculator!$F$33=TRUE,E$5*COS($B89*PI()/180),-100)</f>
        <v>0.10968240906463274</v>
      </c>
      <c r="F89" s="63">
        <f>IF(Calculator!$F$33=TRUE,E$5*SIN($B89*PI()/180),-100)</f>
        <v>0.89329153647718984</v>
      </c>
      <c r="G89" s="63">
        <f t="shared" si="3"/>
        <v>0.12186934340514749</v>
      </c>
      <c r="H89" s="63">
        <f t="shared" si="4"/>
        <v>0.99254615164132198</v>
      </c>
      <c r="I89" s="63">
        <f>IF(Calculator!$F$33=TRUE,I$5*COS($B89*PI()/180),-100)</f>
        <v>0.13405627774566226</v>
      </c>
      <c r="J89" s="63">
        <f>IF(Calculator!$F$33=TRUE,I$5*SIN($B89*PI()/180),-100)</f>
        <v>1.0918007668054543</v>
      </c>
      <c r="K89" s="63">
        <f>IF(Calculator!$F$33=TRUE,K$5*COS($B89*PI()/180),-100)</f>
        <v>0.14624321208617699</v>
      </c>
      <c r="L89" s="63">
        <f>IF(Calculator!$F$33=TRUE,K$5*SIN($B89*PI()/180),-100)</f>
        <v>1.1910553819695864</v>
      </c>
      <c r="M89" s="60"/>
      <c r="N89" s="245"/>
      <c r="O89" s="60"/>
      <c r="P89" s="60"/>
      <c r="Q89" s="60"/>
      <c r="R89" s="60"/>
    </row>
    <row r="90" spans="2:18">
      <c r="B90" s="187">
        <f t="shared" si="5"/>
        <v>84</v>
      </c>
      <c r="C90" s="63">
        <f>IF(Calculator!$F$33=TRUE,C$5*COS($B90*PI()/180),-100)</f>
        <v>8.3622770614122766E-2</v>
      </c>
      <c r="D90" s="63">
        <f>IF(Calculator!$F$33=TRUE,C$5*SIN($B90*PI()/180),-100)</f>
        <v>0.79561751629461863</v>
      </c>
      <c r="E90" s="63">
        <f>IF(Calculator!$F$33=TRUE,E$5*COS($B90*PI()/180),-100)</f>
        <v>9.4075616940888118E-2</v>
      </c>
      <c r="F90" s="63">
        <f>IF(Calculator!$F$33=TRUE,E$5*SIN($B90*PI()/180),-100)</f>
        <v>0.89506970583144596</v>
      </c>
      <c r="G90" s="63">
        <f t="shared" si="3"/>
        <v>0.10452846326765346</v>
      </c>
      <c r="H90" s="63">
        <f t="shared" si="4"/>
        <v>0.99452189536827329</v>
      </c>
      <c r="I90" s="63">
        <f>IF(Calculator!$F$33=TRUE,I$5*COS($B90*PI()/180),-100)</f>
        <v>0.11498130959441881</v>
      </c>
      <c r="J90" s="63">
        <f>IF(Calculator!$F$33=TRUE,I$5*SIN($B90*PI()/180),-100)</f>
        <v>1.0939740849051007</v>
      </c>
      <c r="K90" s="63">
        <f>IF(Calculator!$F$33=TRUE,K$5*COS($B90*PI()/180),-100)</f>
        <v>0.12543415592118415</v>
      </c>
      <c r="L90" s="63">
        <f>IF(Calculator!$F$33=TRUE,K$5*SIN($B90*PI()/180),-100)</f>
        <v>1.1934262744419279</v>
      </c>
      <c r="M90" s="60"/>
      <c r="N90" s="245"/>
      <c r="O90" s="60"/>
      <c r="P90" s="60"/>
      <c r="Q90" s="60"/>
      <c r="R90" s="60"/>
    </row>
    <row r="91" spans="2:18">
      <c r="B91" s="187">
        <f t="shared" si="5"/>
        <v>85</v>
      </c>
      <c r="C91" s="63">
        <f>IF(Calculator!$F$33=TRUE,C$5*COS($B91*PI()/180),-100)</f>
        <v>6.9724594198126516E-2</v>
      </c>
      <c r="D91" s="63">
        <f>IF(Calculator!$F$33=TRUE,C$5*SIN($B91*PI()/180),-100)</f>
        <v>0.7969557584733965</v>
      </c>
      <c r="E91" s="63">
        <f>IF(Calculator!$F$33=TRUE,E$5*COS($B91*PI()/180),-100)</f>
        <v>7.8440168472892327E-2</v>
      </c>
      <c r="F91" s="63">
        <f>IF(Calculator!$F$33=TRUE,E$5*SIN($B91*PI()/180),-100)</f>
        <v>0.89657522828257097</v>
      </c>
      <c r="G91" s="63">
        <f t="shared" si="3"/>
        <v>8.7155742747658138E-2</v>
      </c>
      <c r="H91" s="63">
        <f t="shared" si="4"/>
        <v>0.99619469809174555</v>
      </c>
      <c r="I91" s="63">
        <f>IF(Calculator!$F$33=TRUE,I$5*COS($B91*PI()/180),-100)</f>
        <v>9.5871317022423963E-2</v>
      </c>
      <c r="J91" s="63">
        <f>IF(Calculator!$F$33=TRUE,I$5*SIN($B91*PI()/180),-100)</f>
        <v>1.0958141679009201</v>
      </c>
      <c r="K91" s="63">
        <f>IF(Calculator!$F$33=TRUE,K$5*COS($B91*PI()/180),-100)</f>
        <v>0.10458689129718976</v>
      </c>
      <c r="L91" s="63">
        <f>IF(Calculator!$F$33=TRUE,K$5*SIN($B91*PI()/180),-100)</f>
        <v>1.1954336377100947</v>
      </c>
      <c r="M91" s="60"/>
      <c r="N91" s="245"/>
      <c r="O91" s="60"/>
      <c r="P91" s="60"/>
      <c r="Q91" s="60"/>
      <c r="R91" s="60"/>
    </row>
    <row r="92" spans="2:18">
      <c r="B92" s="187">
        <f t="shared" si="5"/>
        <v>86</v>
      </c>
      <c r="C92" s="63">
        <f>IF(Calculator!$F$33=TRUE,C$5*COS($B92*PI()/180),-100)</f>
        <v>5.5805178995300367E-2</v>
      </c>
      <c r="D92" s="63">
        <f>IF(Calculator!$F$33=TRUE,C$5*SIN($B92*PI()/180),-100)</f>
        <v>0.79805124020785945</v>
      </c>
      <c r="E92" s="63">
        <f>IF(Calculator!$F$33=TRUE,E$5*COS($B92*PI()/180),-100)</f>
        <v>6.2780826369712911E-2</v>
      </c>
      <c r="F92" s="63">
        <f>IF(Calculator!$F$33=TRUE,E$5*SIN($B92*PI()/180),-100)</f>
        <v>0.89780764523384182</v>
      </c>
      <c r="G92" s="63">
        <f t="shared" si="3"/>
        <v>6.9756473744125455E-2</v>
      </c>
      <c r="H92" s="63">
        <f t="shared" si="4"/>
        <v>0.9975640502598242</v>
      </c>
      <c r="I92" s="63">
        <f>IF(Calculator!$F$33=TRUE,I$5*COS($B92*PI()/180),-100)</f>
        <v>7.6732121118538013E-2</v>
      </c>
      <c r="J92" s="63">
        <f>IF(Calculator!$F$33=TRUE,I$5*SIN($B92*PI()/180),-100)</f>
        <v>1.0973204552858067</v>
      </c>
      <c r="K92" s="63">
        <f>IF(Calculator!$F$33=TRUE,K$5*COS($B92*PI()/180),-100)</f>
        <v>8.3707768492950543E-2</v>
      </c>
      <c r="L92" s="63">
        <f>IF(Calculator!$F$33=TRUE,K$5*SIN($B92*PI()/180),-100)</f>
        <v>1.1970768603117889</v>
      </c>
      <c r="M92" s="60"/>
      <c r="N92" s="245"/>
      <c r="O92" s="60"/>
      <c r="P92" s="60"/>
      <c r="Q92" s="60"/>
      <c r="R92" s="60"/>
    </row>
    <row r="93" spans="2:18">
      <c r="B93" s="187">
        <f t="shared" si="5"/>
        <v>87</v>
      </c>
      <c r="C93" s="63">
        <f>IF(Calculator!$F$33=TRUE,C$5*COS($B93*PI()/180),-100)</f>
        <v>4.1868764994355177E-2</v>
      </c>
      <c r="D93" s="63">
        <f>IF(Calculator!$F$33=TRUE,C$5*SIN($B93*PI()/180),-100)</f>
        <v>0.79890362780365909</v>
      </c>
      <c r="E93" s="63">
        <f>IF(Calculator!$F$33=TRUE,E$5*COS($B93*PI()/180),-100)</f>
        <v>4.7102360618649572E-2</v>
      </c>
      <c r="F93" s="63">
        <f>IF(Calculator!$F$33=TRUE,E$5*SIN($B93*PI()/180),-100)</f>
        <v>0.89876658127911646</v>
      </c>
      <c r="G93" s="63">
        <f t="shared" si="3"/>
        <v>5.2335956242943966E-2</v>
      </c>
      <c r="H93" s="63">
        <f t="shared" si="4"/>
        <v>0.99862953475457383</v>
      </c>
      <c r="I93" s="63">
        <f>IF(Calculator!$F$33=TRUE,I$5*COS($B93*PI()/180),-100)</f>
        <v>5.7569551867238368E-2</v>
      </c>
      <c r="J93" s="63">
        <f>IF(Calculator!$F$33=TRUE,I$5*SIN($B93*PI()/180),-100)</f>
        <v>1.0984924882300313</v>
      </c>
      <c r="K93" s="63">
        <f>IF(Calculator!$F$33=TRUE,K$5*COS($B93*PI()/180),-100)</f>
        <v>6.2803147491532763E-2</v>
      </c>
      <c r="L93" s="63">
        <f>IF(Calculator!$F$33=TRUE,K$5*SIN($B93*PI()/180),-100)</f>
        <v>1.1983554417054885</v>
      </c>
      <c r="M93" s="60"/>
      <c r="N93" s="245"/>
      <c r="O93" s="60"/>
      <c r="P93" s="60"/>
      <c r="Q93" s="60"/>
      <c r="R93" s="60"/>
    </row>
    <row r="94" spans="2:18">
      <c r="B94" s="187">
        <f t="shared" si="5"/>
        <v>88</v>
      </c>
      <c r="C94" s="63">
        <f>IF(Calculator!$F$33=TRUE,C$5*COS($B94*PI()/180),-100)</f>
        <v>2.7919597362000864E-2</v>
      </c>
      <c r="D94" s="63">
        <f>IF(Calculator!$F$33=TRUE,C$5*SIN($B94*PI()/180),-100)</f>
        <v>0.79951266161527668</v>
      </c>
      <c r="E94" s="63">
        <f>IF(Calculator!$F$33=TRUE,E$5*COS($B94*PI()/180),-100)</f>
        <v>3.1409547032250976E-2</v>
      </c>
      <c r="F94" s="63">
        <f>IF(Calculator!$F$33=TRUE,E$5*SIN($B94*PI()/180),-100)</f>
        <v>0.89945174431718622</v>
      </c>
      <c r="G94" s="63">
        <f t="shared" si="3"/>
        <v>3.489949670250108E-2</v>
      </c>
      <c r="H94" s="63">
        <f t="shared" si="4"/>
        <v>0.99939082701909576</v>
      </c>
      <c r="I94" s="63">
        <f>IF(Calculator!$F$33=TRUE,I$5*COS($B94*PI()/180),-100)</f>
        <v>3.8389446372751192E-2</v>
      </c>
      <c r="J94" s="63">
        <f>IF(Calculator!$F$33=TRUE,I$5*SIN($B94*PI()/180),-100)</f>
        <v>1.0993299097210054</v>
      </c>
      <c r="K94" s="63">
        <f>IF(Calculator!$F$33=TRUE,K$5*COS($B94*PI()/180),-100)</f>
        <v>4.1879396043001296E-2</v>
      </c>
      <c r="L94" s="63">
        <f>IF(Calculator!$F$33=TRUE,K$5*SIN($B94*PI()/180),-100)</f>
        <v>1.199268992422915</v>
      </c>
      <c r="M94" s="60"/>
      <c r="N94" s="245"/>
      <c r="O94" s="60"/>
      <c r="P94" s="60"/>
      <c r="Q94" s="60"/>
      <c r="R94" s="60"/>
    </row>
    <row r="95" spans="2:18">
      <c r="B95" s="187">
        <f t="shared" si="5"/>
        <v>89</v>
      </c>
      <c r="C95" s="63">
        <f>IF(Calculator!$F$33=TRUE,C$5*COS($B95*PI()/180),-100)</f>
        <v>1.3961925149826701E-2</v>
      </c>
      <c r="D95" s="63">
        <f>IF(Calculator!$F$33=TRUE,C$5*SIN($B95*PI()/180),-100)</f>
        <v>0.79987815612511304</v>
      </c>
      <c r="E95" s="63">
        <f>IF(Calculator!$F$33=TRUE,E$5*COS($B95*PI()/180),-100)</f>
        <v>1.570716579355504E-2</v>
      </c>
      <c r="F95" s="63">
        <f>IF(Calculator!$F$33=TRUE,E$5*SIN($B95*PI()/180),-100)</f>
        <v>0.89986292564075221</v>
      </c>
      <c r="G95" s="63">
        <f t="shared" si="3"/>
        <v>1.7452406437283376E-2</v>
      </c>
      <c r="H95" s="63">
        <f t="shared" si="4"/>
        <v>0.99984769515639127</v>
      </c>
      <c r="I95" s="63">
        <f>IF(Calculator!$F$33=TRUE,I$5*COS($B95*PI()/180),-100)</f>
        <v>1.9197647081011716E-2</v>
      </c>
      <c r="J95" s="63">
        <f>IF(Calculator!$F$33=TRUE,I$5*SIN($B95*PI()/180),-100)</f>
        <v>1.0998324646720306</v>
      </c>
      <c r="K95" s="63">
        <f>IF(Calculator!$F$33=TRUE,K$5*COS($B95*PI()/180),-100)</f>
        <v>2.094288772474005E-2</v>
      </c>
      <c r="L95" s="63">
        <f>IF(Calculator!$F$33=TRUE,K$5*SIN($B95*PI()/180),-100)</f>
        <v>1.1998172341876694</v>
      </c>
      <c r="M95" s="60"/>
      <c r="N95" s="245"/>
      <c r="O95" s="60"/>
      <c r="P95" s="60"/>
      <c r="Q95" s="60"/>
      <c r="R95" s="60"/>
    </row>
    <row r="96" spans="2:18">
      <c r="B96" s="187">
        <f t="shared" si="5"/>
        <v>90</v>
      </c>
      <c r="C96" s="63">
        <f>IF(Calculator!$F$33=TRUE,C$5*COS($B96*PI()/180),-100)</f>
        <v>4.90059381963448E-17</v>
      </c>
      <c r="D96" s="63">
        <f>IF(Calculator!$F$33=TRUE,C$5*SIN($B96*PI()/180),-100)</f>
        <v>0.8</v>
      </c>
      <c r="E96" s="63">
        <f>IF(Calculator!$F$33=TRUE,E$5*COS($B96*PI()/180),-100)</f>
        <v>5.51316804708879E-17</v>
      </c>
      <c r="F96" s="63">
        <f>IF(Calculator!$F$33=TRUE,E$5*SIN($B96*PI()/180),-100)</f>
        <v>0.9</v>
      </c>
      <c r="G96" s="63">
        <f t="shared" si="3"/>
        <v>6.1257422745431001E-17</v>
      </c>
      <c r="H96" s="63">
        <f t="shared" si="4"/>
        <v>1</v>
      </c>
      <c r="I96" s="63">
        <f>IF(Calculator!$F$33=TRUE,I$5*COS($B96*PI()/180),-100)</f>
        <v>6.7383165019974101E-17</v>
      </c>
      <c r="J96" s="63">
        <f>IF(Calculator!$F$33=TRUE,I$5*SIN($B96*PI()/180),-100)</f>
        <v>1.1000000000000001</v>
      </c>
      <c r="K96" s="63">
        <f>IF(Calculator!$F$33=TRUE,K$5*COS($B96*PI()/180),-100)</f>
        <v>7.3508907294517201E-17</v>
      </c>
      <c r="L96" s="63">
        <f>IF(Calculator!$F$33=TRUE,K$5*SIN($B96*PI()/180),-100)</f>
        <v>1.2</v>
      </c>
      <c r="M96" s="60"/>
      <c r="N96" s="245"/>
      <c r="O96" s="60"/>
      <c r="P96" s="60"/>
      <c r="Q96" s="60"/>
      <c r="R96" s="60"/>
    </row>
    <row r="97" spans="2:18">
      <c r="B97" s="187">
        <f t="shared" si="5"/>
        <v>91</v>
      </c>
      <c r="C97" s="63">
        <f>IF(Calculator!$F$33=TRUE,C$5*COS($B97*PI()/180),-100)</f>
        <v>-1.3961925149826783E-2</v>
      </c>
      <c r="D97" s="63">
        <f>IF(Calculator!$F$33=TRUE,C$5*SIN($B97*PI()/180),-100)</f>
        <v>0.79987815612511304</v>
      </c>
      <c r="E97" s="63">
        <f>IF(Calculator!$F$33=TRUE,E$5*COS($B97*PI()/180),-100)</f>
        <v>-1.570716579355513E-2</v>
      </c>
      <c r="F97" s="63">
        <f>IF(Calculator!$F$33=TRUE,E$5*SIN($B97*PI()/180),-100)</f>
        <v>0.89986292564075221</v>
      </c>
      <c r="G97" s="63">
        <f t="shared" si="3"/>
        <v>-1.7452406437283477E-2</v>
      </c>
      <c r="H97" s="63">
        <f t="shared" si="4"/>
        <v>0.99984769515639127</v>
      </c>
      <c r="I97" s="63">
        <f>IF(Calculator!$F$33=TRUE,I$5*COS($B97*PI()/180),-100)</f>
        <v>-1.9197647081011827E-2</v>
      </c>
      <c r="J97" s="63">
        <f>IF(Calculator!$F$33=TRUE,I$5*SIN($B97*PI()/180),-100)</f>
        <v>1.0998324646720306</v>
      </c>
      <c r="K97" s="63">
        <f>IF(Calculator!$F$33=TRUE,K$5*COS($B97*PI()/180),-100)</f>
        <v>-2.0942887724740171E-2</v>
      </c>
      <c r="L97" s="63">
        <f>IF(Calculator!$F$33=TRUE,K$5*SIN($B97*PI()/180),-100)</f>
        <v>1.1998172341876694</v>
      </c>
      <c r="M97" s="60"/>
      <c r="N97" s="245"/>
      <c r="O97" s="60"/>
      <c r="P97" s="60"/>
      <c r="Q97" s="60"/>
      <c r="R97" s="60"/>
    </row>
    <row r="98" spans="2:18">
      <c r="B98" s="187">
        <f t="shared" si="5"/>
        <v>92</v>
      </c>
      <c r="C98" s="63">
        <f>IF(Calculator!$F$33=TRUE,C$5*COS($B98*PI()/180),-100)</f>
        <v>-2.7919597362000587E-2</v>
      </c>
      <c r="D98" s="63">
        <f>IF(Calculator!$F$33=TRUE,C$5*SIN($B98*PI()/180),-100)</f>
        <v>0.79951266161527668</v>
      </c>
      <c r="E98" s="63">
        <f>IF(Calculator!$F$33=TRUE,E$5*COS($B98*PI()/180),-100)</f>
        <v>-3.1409547032250663E-2</v>
      </c>
      <c r="F98" s="63">
        <f>IF(Calculator!$F$33=TRUE,E$5*SIN($B98*PI()/180),-100)</f>
        <v>0.89945174431718622</v>
      </c>
      <c r="G98" s="63">
        <f t="shared" si="3"/>
        <v>-3.4899496702500733E-2</v>
      </c>
      <c r="H98" s="63">
        <f t="shared" si="4"/>
        <v>0.99939082701909576</v>
      </c>
      <c r="I98" s="63">
        <f>IF(Calculator!$F$33=TRUE,I$5*COS($B98*PI()/180),-100)</f>
        <v>-3.838944637275081E-2</v>
      </c>
      <c r="J98" s="63">
        <f>IF(Calculator!$F$33=TRUE,I$5*SIN($B98*PI()/180),-100)</f>
        <v>1.0993299097210054</v>
      </c>
      <c r="K98" s="63">
        <f>IF(Calculator!$F$33=TRUE,K$5*COS($B98*PI()/180),-100)</f>
        <v>-4.187939604300088E-2</v>
      </c>
      <c r="L98" s="63">
        <f>IF(Calculator!$F$33=TRUE,K$5*SIN($B98*PI()/180),-100)</f>
        <v>1.199268992422915</v>
      </c>
      <c r="M98" s="60"/>
      <c r="N98" s="245"/>
      <c r="O98" s="60"/>
      <c r="P98" s="60"/>
      <c r="Q98" s="60"/>
      <c r="R98" s="60"/>
    </row>
    <row r="99" spans="2:18">
      <c r="B99" s="187">
        <f t="shared" si="5"/>
        <v>93</v>
      </c>
      <c r="C99" s="63">
        <f>IF(Calculator!$F$33=TRUE,C$5*COS($B99*PI()/180),-100)</f>
        <v>-4.18687649943549E-2</v>
      </c>
      <c r="D99" s="63">
        <f>IF(Calculator!$F$33=TRUE,C$5*SIN($B99*PI()/180),-100)</f>
        <v>0.79890362780365909</v>
      </c>
      <c r="E99" s="63">
        <f>IF(Calculator!$F$33=TRUE,E$5*COS($B99*PI()/180),-100)</f>
        <v>-4.710236061864926E-2</v>
      </c>
      <c r="F99" s="63">
        <f>IF(Calculator!$F$33=TRUE,E$5*SIN($B99*PI()/180),-100)</f>
        <v>0.89876658127911646</v>
      </c>
      <c r="G99" s="63">
        <f t="shared" si="3"/>
        <v>-5.233595624294362E-2</v>
      </c>
      <c r="H99" s="63">
        <f t="shared" si="4"/>
        <v>0.99862953475457383</v>
      </c>
      <c r="I99" s="63">
        <f>IF(Calculator!$F$33=TRUE,I$5*COS($B99*PI()/180),-100)</f>
        <v>-5.7569551867237986E-2</v>
      </c>
      <c r="J99" s="63">
        <f>IF(Calculator!$F$33=TRUE,I$5*SIN($B99*PI()/180),-100)</f>
        <v>1.0984924882300313</v>
      </c>
      <c r="K99" s="63">
        <f>IF(Calculator!$F$33=TRUE,K$5*COS($B99*PI()/180),-100)</f>
        <v>-6.2803147491532346E-2</v>
      </c>
      <c r="L99" s="63">
        <f>IF(Calculator!$F$33=TRUE,K$5*SIN($B99*PI()/180),-100)</f>
        <v>1.1983554417054885</v>
      </c>
      <c r="M99" s="60"/>
      <c r="N99" s="245"/>
      <c r="O99" s="60"/>
      <c r="P99" s="60"/>
      <c r="Q99" s="60"/>
      <c r="R99" s="60"/>
    </row>
    <row r="100" spans="2:18">
      <c r="B100" s="187">
        <f t="shared" si="5"/>
        <v>94</v>
      </c>
      <c r="C100" s="63">
        <f>IF(Calculator!$F$33=TRUE,C$5*COS($B100*PI()/180),-100)</f>
        <v>-5.580517899530027E-2</v>
      </c>
      <c r="D100" s="63">
        <f>IF(Calculator!$F$33=TRUE,C$5*SIN($B100*PI()/180),-100)</f>
        <v>0.79805124020785945</v>
      </c>
      <c r="E100" s="63">
        <f>IF(Calculator!$F$33=TRUE,E$5*COS($B100*PI()/180),-100)</f>
        <v>-6.27808263697128E-2</v>
      </c>
      <c r="F100" s="63">
        <f>IF(Calculator!$F$33=TRUE,E$5*SIN($B100*PI()/180),-100)</f>
        <v>0.89780764523384182</v>
      </c>
      <c r="G100" s="63">
        <f t="shared" si="3"/>
        <v>-6.975647374412533E-2</v>
      </c>
      <c r="H100" s="63">
        <f t="shared" si="4"/>
        <v>0.9975640502598242</v>
      </c>
      <c r="I100" s="63">
        <f>IF(Calculator!$F$33=TRUE,I$5*COS($B100*PI()/180),-100)</f>
        <v>-7.6732121118537874E-2</v>
      </c>
      <c r="J100" s="63">
        <f>IF(Calculator!$F$33=TRUE,I$5*SIN($B100*PI()/180),-100)</f>
        <v>1.0973204552858067</v>
      </c>
      <c r="K100" s="63">
        <f>IF(Calculator!$F$33=TRUE,K$5*COS($B100*PI()/180),-100)</f>
        <v>-8.3707768492950391E-2</v>
      </c>
      <c r="L100" s="63">
        <f>IF(Calculator!$F$33=TRUE,K$5*SIN($B100*PI()/180),-100)</f>
        <v>1.1970768603117889</v>
      </c>
      <c r="M100" s="60"/>
      <c r="N100" s="245"/>
      <c r="O100" s="60"/>
      <c r="P100" s="60"/>
      <c r="Q100" s="60"/>
      <c r="R100" s="60"/>
    </row>
    <row r="101" spans="2:18">
      <c r="B101" s="187">
        <f t="shared" si="5"/>
        <v>95</v>
      </c>
      <c r="C101" s="63">
        <f>IF(Calculator!$F$33=TRUE,C$5*COS($B101*PI()/180),-100)</f>
        <v>-6.9724594198126585E-2</v>
      </c>
      <c r="D101" s="63">
        <f>IF(Calculator!$F$33=TRUE,C$5*SIN($B101*PI()/180),-100)</f>
        <v>0.7969557584733965</v>
      </c>
      <c r="E101" s="63">
        <f>IF(Calculator!$F$33=TRUE,E$5*COS($B101*PI()/180),-100)</f>
        <v>-7.844016847289241E-2</v>
      </c>
      <c r="F101" s="63">
        <f>IF(Calculator!$F$33=TRUE,E$5*SIN($B101*PI()/180),-100)</f>
        <v>0.89657522828257097</v>
      </c>
      <c r="G101" s="63">
        <f t="shared" si="3"/>
        <v>-8.7155742747658235E-2</v>
      </c>
      <c r="H101" s="63">
        <f t="shared" si="4"/>
        <v>0.99619469809174555</v>
      </c>
      <c r="I101" s="63">
        <f>IF(Calculator!$F$33=TRUE,I$5*COS($B101*PI()/180),-100)</f>
        <v>-9.587131702242406E-2</v>
      </c>
      <c r="J101" s="63">
        <f>IF(Calculator!$F$33=TRUE,I$5*SIN($B101*PI()/180),-100)</f>
        <v>1.0958141679009201</v>
      </c>
      <c r="K101" s="63">
        <f>IF(Calculator!$F$33=TRUE,K$5*COS($B101*PI()/180),-100)</f>
        <v>-0.10458689129718989</v>
      </c>
      <c r="L101" s="63">
        <f>IF(Calculator!$F$33=TRUE,K$5*SIN($B101*PI()/180),-100)</f>
        <v>1.1954336377100947</v>
      </c>
      <c r="M101" s="60"/>
      <c r="N101" s="245"/>
      <c r="O101" s="60"/>
      <c r="P101" s="60"/>
      <c r="Q101" s="60"/>
      <c r="R101" s="60"/>
    </row>
    <row r="102" spans="2:18">
      <c r="B102" s="187">
        <f t="shared" si="5"/>
        <v>96</v>
      </c>
      <c r="C102" s="63">
        <f>IF(Calculator!$F$33=TRUE,C$5*COS($B102*PI()/180),-100)</f>
        <v>-8.3622770614122668E-2</v>
      </c>
      <c r="D102" s="63">
        <f>IF(Calculator!$F$33=TRUE,C$5*SIN($B102*PI()/180),-100)</f>
        <v>0.79561751629461874</v>
      </c>
      <c r="E102" s="63">
        <f>IF(Calculator!$F$33=TRUE,E$5*COS($B102*PI()/180),-100)</f>
        <v>-9.4075616940888007E-2</v>
      </c>
      <c r="F102" s="63">
        <f>IF(Calculator!$F$33=TRUE,E$5*SIN($B102*PI()/180),-100)</f>
        <v>0.89506970583144607</v>
      </c>
      <c r="G102" s="63">
        <f t="shared" si="3"/>
        <v>-0.10452846326765333</v>
      </c>
      <c r="H102" s="63">
        <f t="shared" si="4"/>
        <v>0.9945218953682734</v>
      </c>
      <c r="I102" s="63">
        <f>IF(Calculator!$F$33=TRUE,I$5*COS($B102*PI()/180),-100)</f>
        <v>-0.11498130959441867</v>
      </c>
      <c r="J102" s="63">
        <f>IF(Calculator!$F$33=TRUE,I$5*SIN($B102*PI()/180),-100)</f>
        <v>1.0939740849051007</v>
      </c>
      <c r="K102" s="63">
        <f>IF(Calculator!$F$33=TRUE,K$5*COS($B102*PI()/180),-100)</f>
        <v>-0.12543415592118398</v>
      </c>
      <c r="L102" s="63">
        <f>IF(Calculator!$F$33=TRUE,K$5*SIN($B102*PI()/180),-100)</f>
        <v>1.1934262744419279</v>
      </c>
      <c r="M102" s="60"/>
      <c r="N102" s="245"/>
      <c r="O102" s="60"/>
      <c r="P102" s="60"/>
      <c r="Q102" s="60"/>
      <c r="R102" s="60"/>
    </row>
    <row r="103" spans="2:18">
      <c r="B103" s="187">
        <f t="shared" si="5"/>
        <v>97</v>
      </c>
      <c r="C103" s="63">
        <f>IF(Calculator!$F$33=TRUE,C$5*COS($B103*PI()/180),-100)</f>
        <v>-9.7495474724117903E-2</v>
      </c>
      <c r="D103" s="63">
        <f>IF(Calculator!$F$33=TRUE,C$5*SIN($B103*PI()/180),-100)</f>
        <v>0.7940369213130577</v>
      </c>
      <c r="E103" s="63">
        <f>IF(Calculator!$F$33=TRUE,E$5*COS($B103*PI()/180),-100)</f>
        <v>-0.10968240906463263</v>
      </c>
      <c r="F103" s="63">
        <f>IF(Calculator!$F$33=TRUE,E$5*SIN($B103*PI()/180),-100)</f>
        <v>0.89329153647718995</v>
      </c>
      <c r="G103" s="63">
        <f t="shared" si="3"/>
        <v>-0.12186934340514737</v>
      </c>
      <c r="H103" s="63">
        <f t="shared" si="4"/>
        <v>0.99254615164132209</v>
      </c>
      <c r="I103" s="63">
        <f>IF(Calculator!$F$33=TRUE,I$5*COS($B103*PI()/180),-100)</f>
        <v>-0.13405627774566212</v>
      </c>
      <c r="J103" s="63">
        <f>IF(Calculator!$F$33=TRUE,I$5*SIN($B103*PI()/180),-100)</f>
        <v>1.0918007668054543</v>
      </c>
      <c r="K103" s="63">
        <f>IF(Calculator!$F$33=TRUE,K$5*COS($B103*PI()/180),-100)</f>
        <v>-0.14624321208617683</v>
      </c>
      <c r="L103" s="63">
        <f>IF(Calculator!$F$33=TRUE,K$5*SIN($B103*PI()/180),-100)</f>
        <v>1.1910553819695864</v>
      </c>
      <c r="M103" s="60"/>
      <c r="N103" s="245"/>
      <c r="O103" s="60"/>
      <c r="P103" s="60"/>
      <c r="Q103" s="60"/>
      <c r="R103" s="60"/>
    </row>
    <row r="104" spans="2:18">
      <c r="B104" s="187">
        <f t="shared" si="5"/>
        <v>98</v>
      </c>
      <c r="C104" s="63">
        <f>IF(Calculator!$F$33=TRUE,C$5*COS($B104*PI()/180),-100)</f>
        <v>-0.11133848076805229</v>
      </c>
      <c r="D104" s="63">
        <f>IF(Calculator!$F$33=TRUE,C$5*SIN($B104*PI()/180),-100)</f>
        <v>0.79221445499325638</v>
      </c>
      <c r="E104" s="63">
        <f>IF(Calculator!$F$33=TRUE,E$5*COS($B104*PI()/180),-100)</f>
        <v>-0.12525579086405883</v>
      </c>
      <c r="F104" s="63">
        <f>IF(Calculator!$F$33=TRUE,E$5*SIN($B104*PI()/180),-100)</f>
        <v>0.89124126186741337</v>
      </c>
      <c r="G104" s="63">
        <f t="shared" si="3"/>
        <v>-0.13917310096006535</v>
      </c>
      <c r="H104" s="63">
        <f t="shared" si="4"/>
        <v>0.99026806874157036</v>
      </c>
      <c r="I104" s="63">
        <f>IF(Calculator!$F$33=TRUE,I$5*COS($B104*PI()/180),-100)</f>
        <v>-0.15309041105607191</v>
      </c>
      <c r="J104" s="63">
        <f>IF(Calculator!$F$33=TRUE,I$5*SIN($B104*PI()/180),-100)</f>
        <v>1.0892948756157275</v>
      </c>
      <c r="K104" s="63">
        <f>IF(Calculator!$F$33=TRUE,K$5*COS($B104*PI()/180),-100)</f>
        <v>-0.16700772115207843</v>
      </c>
      <c r="L104" s="63">
        <f>IF(Calculator!$F$33=TRUE,K$5*SIN($B104*PI()/180),-100)</f>
        <v>1.1883216824898843</v>
      </c>
      <c r="M104" s="60"/>
      <c r="N104" s="245"/>
      <c r="O104" s="60"/>
      <c r="P104" s="60"/>
      <c r="Q104" s="60"/>
      <c r="R104" s="60"/>
    </row>
    <row r="105" spans="2:18">
      <c r="B105" s="187">
        <f t="shared" si="5"/>
        <v>99</v>
      </c>
      <c r="C105" s="63">
        <f>IF(Calculator!$F$33=TRUE,C$5*COS($B105*PI()/180),-100)</f>
        <v>-0.12514757203218482</v>
      </c>
      <c r="D105" s="63">
        <f>IF(Calculator!$F$33=TRUE,C$5*SIN($B105*PI()/180),-100)</f>
        <v>0.79015067247611015</v>
      </c>
      <c r="E105" s="63">
        <f>IF(Calculator!$F$33=TRUE,E$5*COS($B105*PI()/180),-100)</f>
        <v>-0.14079101853620793</v>
      </c>
      <c r="F105" s="63">
        <f>IF(Calculator!$F$33=TRUE,E$5*SIN($B105*PI()/180),-100)</f>
        <v>0.8889195065356239</v>
      </c>
      <c r="G105" s="63">
        <f t="shared" si="3"/>
        <v>-0.15643446504023104</v>
      </c>
      <c r="H105" s="63">
        <f t="shared" si="4"/>
        <v>0.98768834059513766</v>
      </c>
      <c r="I105" s="63">
        <f>IF(Calculator!$F$33=TRUE,I$5*COS($B105*PI()/180),-100)</f>
        <v>-0.17207791154425414</v>
      </c>
      <c r="J105" s="63">
        <f>IF(Calculator!$F$33=TRUE,I$5*SIN($B105*PI()/180),-100)</f>
        <v>1.0864571746546514</v>
      </c>
      <c r="K105" s="63">
        <f>IF(Calculator!$F$33=TRUE,K$5*COS($B105*PI()/180),-100)</f>
        <v>-0.18772135804827725</v>
      </c>
      <c r="L105" s="63">
        <f>IF(Calculator!$F$33=TRUE,K$5*SIN($B105*PI()/180),-100)</f>
        <v>1.1852260087141651</v>
      </c>
      <c r="M105" s="60"/>
      <c r="N105" s="245"/>
      <c r="O105" s="60"/>
      <c r="P105" s="60"/>
      <c r="Q105" s="60"/>
      <c r="R105" s="60"/>
    </row>
    <row r="106" spans="2:18">
      <c r="B106" s="187">
        <f t="shared" si="5"/>
        <v>100</v>
      </c>
      <c r="C106" s="63">
        <f>IF(Calculator!$F$33=TRUE,C$5*COS($B106*PI()/180),-100)</f>
        <v>-0.13891854213354424</v>
      </c>
      <c r="D106" s="63">
        <f>IF(Calculator!$F$33=TRUE,C$5*SIN($B106*PI()/180),-100)</f>
        <v>0.78784620240976644</v>
      </c>
      <c r="E106" s="63">
        <f>IF(Calculator!$F$33=TRUE,E$5*COS($B106*PI()/180),-100)</f>
        <v>-0.15628335990023728</v>
      </c>
      <c r="F106" s="63">
        <f>IF(Calculator!$F$33=TRUE,E$5*SIN($B106*PI()/180),-100)</f>
        <v>0.88632697771098723</v>
      </c>
      <c r="G106" s="63">
        <f t="shared" si="3"/>
        <v>-0.1736481776669303</v>
      </c>
      <c r="H106" s="63">
        <f t="shared" si="4"/>
        <v>0.98480775301220802</v>
      </c>
      <c r="I106" s="63">
        <f>IF(Calculator!$F$33=TRUE,I$5*COS($B106*PI()/180),-100)</f>
        <v>-0.19101299543362335</v>
      </c>
      <c r="J106" s="63">
        <f>IF(Calculator!$F$33=TRUE,I$5*SIN($B106*PI()/180),-100)</f>
        <v>1.0832885283134288</v>
      </c>
      <c r="K106" s="63">
        <f>IF(Calculator!$F$33=TRUE,K$5*COS($B106*PI()/180),-100)</f>
        <v>-0.20837781320031637</v>
      </c>
      <c r="L106" s="63">
        <f>IF(Calculator!$F$33=TRUE,K$5*SIN($B106*PI()/180),-100)</f>
        <v>1.1817693036146495</v>
      </c>
      <c r="M106" s="60"/>
      <c r="N106" s="245"/>
      <c r="O106" s="60"/>
      <c r="P106" s="60"/>
      <c r="Q106" s="60"/>
      <c r="R106" s="60"/>
    </row>
    <row r="107" spans="2:18">
      <c r="B107" s="187">
        <f t="shared" si="5"/>
        <v>101</v>
      </c>
      <c r="C107" s="63">
        <f>IF(Calculator!$F$33=TRUE,C$5*COS($B107*PI()/180),-100)</f>
        <v>-0.15264719630123585</v>
      </c>
      <c r="D107" s="63">
        <f>IF(Calculator!$F$33=TRUE,C$5*SIN($B107*PI()/180),-100)</f>
        <v>0.78530174675813125</v>
      </c>
      <c r="E107" s="63">
        <f>IF(Calculator!$F$33=TRUE,E$5*COS($B107*PI()/180),-100)</f>
        <v>-0.17172809583889032</v>
      </c>
      <c r="F107" s="63">
        <f>IF(Calculator!$F$33=TRUE,E$5*SIN($B107*PI()/180),-100)</f>
        <v>0.88346446510289756</v>
      </c>
      <c r="G107" s="63">
        <f t="shared" si="3"/>
        <v>-0.1908089953765448</v>
      </c>
      <c r="H107" s="63">
        <f t="shared" si="4"/>
        <v>0.98162718344766398</v>
      </c>
      <c r="I107" s="63">
        <f>IF(Calculator!$F$33=TRUE,I$5*COS($B107*PI()/180),-100)</f>
        <v>-0.20988989491419929</v>
      </c>
      <c r="J107" s="63">
        <f>IF(Calculator!$F$33=TRUE,I$5*SIN($B107*PI()/180),-100)</f>
        <v>1.0797899017924304</v>
      </c>
      <c r="K107" s="63">
        <f>IF(Calculator!$F$33=TRUE,K$5*COS($B107*PI()/180),-100)</f>
        <v>-0.22897079445185375</v>
      </c>
      <c r="L107" s="63">
        <f>IF(Calculator!$F$33=TRUE,K$5*SIN($B107*PI()/180),-100)</f>
        <v>1.1779526201371968</v>
      </c>
      <c r="M107" s="60"/>
      <c r="N107" s="245"/>
      <c r="O107" s="60"/>
      <c r="P107" s="60"/>
      <c r="Q107" s="60"/>
      <c r="R107" s="60"/>
    </row>
    <row r="108" spans="2:18">
      <c r="B108" s="187">
        <f t="shared" si="5"/>
        <v>102</v>
      </c>
      <c r="C108" s="63">
        <f>IF(Calculator!$F$33=TRUE,C$5*COS($B108*PI()/180),-100)</f>
        <v>-0.16632935265420731</v>
      </c>
      <c r="D108" s="63">
        <f>IF(Calculator!$F$33=TRUE,C$5*SIN($B108*PI()/180),-100)</f>
        <v>0.78251808058704464</v>
      </c>
      <c r="E108" s="63">
        <f>IF(Calculator!$F$33=TRUE,E$5*COS($B108*PI()/180),-100)</f>
        <v>-0.1871205217359832</v>
      </c>
      <c r="F108" s="63">
        <f>IF(Calculator!$F$33=TRUE,E$5*SIN($B108*PI()/180),-100)</f>
        <v>0.88033284066042516</v>
      </c>
      <c r="G108" s="63">
        <f t="shared" si="3"/>
        <v>-0.20791169081775912</v>
      </c>
      <c r="H108" s="63">
        <f t="shared" si="4"/>
        <v>0.97814760073380569</v>
      </c>
      <c r="I108" s="63">
        <f>IF(Calculator!$F$33=TRUE,I$5*COS($B108*PI()/180),-100)</f>
        <v>-0.22870285989953504</v>
      </c>
      <c r="J108" s="63">
        <f>IF(Calculator!$F$33=TRUE,I$5*SIN($B108*PI()/180),-100)</f>
        <v>1.0759623608071864</v>
      </c>
      <c r="K108" s="63">
        <f>IF(Calculator!$F$33=TRUE,K$5*COS($B108*PI()/180),-100)</f>
        <v>-0.24949402898131093</v>
      </c>
      <c r="L108" s="63">
        <f>IF(Calculator!$F$33=TRUE,K$5*SIN($B108*PI()/180),-100)</f>
        <v>1.1737771208805667</v>
      </c>
      <c r="M108" s="60"/>
      <c r="N108" s="245"/>
      <c r="O108" s="60"/>
      <c r="P108" s="60"/>
      <c r="Q108" s="60"/>
      <c r="R108" s="60"/>
    </row>
    <row r="109" spans="2:18">
      <c r="B109" s="187">
        <f t="shared" si="5"/>
        <v>103</v>
      </c>
      <c r="C109" s="63">
        <f>IF(Calculator!$F$33=TRUE,C$5*COS($B109*PI()/180),-100)</f>
        <v>-0.17996084347509186</v>
      </c>
      <c r="D109" s="63">
        <f>IF(Calculator!$F$33=TRUE,C$5*SIN($B109*PI()/180),-100)</f>
        <v>0.77949605182818826</v>
      </c>
      <c r="E109" s="63">
        <f>IF(Calculator!$F$33=TRUE,E$5*COS($B109*PI()/180),-100)</f>
        <v>-0.20245594890947832</v>
      </c>
      <c r="F109" s="63">
        <f>IF(Calculator!$F$33=TRUE,E$5*SIN($B109*PI()/180),-100)</f>
        <v>0.87693305830671175</v>
      </c>
      <c r="G109" s="63">
        <f t="shared" si="3"/>
        <v>-0.22495105434386481</v>
      </c>
      <c r="H109" s="63">
        <f t="shared" si="4"/>
        <v>0.97437006478523525</v>
      </c>
      <c r="I109" s="63">
        <f>IF(Calculator!$F$33=TRUE,I$5*COS($B109*PI()/180),-100)</f>
        <v>-0.24744615977825132</v>
      </c>
      <c r="J109" s="63">
        <f>IF(Calculator!$F$33=TRUE,I$5*SIN($B109*PI()/180),-100)</f>
        <v>1.0718070712637588</v>
      </c>
      <c r="K109" s="63">
        <f>IF(Calculator!$F$33=TRUE,K$5*COS($B109*PI()/180),-100)</f>
        <v>-0.26994126521263778</v>
      </c>
      <c r="L109" s="63">
        <f>IF(Calculator!$F$33=TRUE,K$5*SIN($B109*PI()/180),-100)</f>
        <v>1.1692440777422823</v>
      </c>
      <c r="M109" s="60"/>
      <c r="N109" s="245"/>
      <c r="O109" s="60"/>
      <c r="P109" s="60"/>
      <c r="Q109" s="60"/>
      <c r="R109" s="60"/>
    </row>
    <row r="110" spans="2:18">
      <c r="B110" s="187">
        <f t="shared" si="5"/>
        <v>104</v>
      </c>
      <c r="C110" s="63">
        <f>IF(Calculator!$F$33=TRUE,C$5*COS($B110*PI()/180),-100)</f>
        <v>-0.19353751647973425</v>
      </c>
      <c r="D110" s="63">
        <f>IF(Calculator!$F$33=TRUE,C$5*SIN($B110*PI()/180),-100)</f>
        <v>0.77623658102079718</v>
      </c>
      <c r="E110" s="63">
        <f>IF(Calculator!$F$33=TRUE,E$5*COS($B110*PI()/180),-100)</f>
        <v>-0.21772970603970102</v>
      </c>
      <c r="F110" s="63">
        <f>IF(Calculator!$F$33=TRUE,E$5*SIN($B110*PI()/180),-100)</f>
        <v>0.87326615364839688</v>
      </c>
      <c r="G110" s="63">
        <f t="shared" si="3"/>
        <v>-0.24192189559966779</v>
      </c>
      <c r="H110" s="63">
        <f t="shared" si="4"/>
        <v>0.97029572627599647</v>
      </c>
      <c r="I110" s="63">
        <f>IF(Calculator!$F$33=TRUE,I$5*COS($B110*PI()/180),-100)</f>
        <v>-0.26611408515963458</v>
      </c>
      <c r="J110" s="63">
        <f>IF(Calculator!$F$33=TRUE,I$5*SIN($B110*PI()/180),-100)</f>
        <v>1.0673252989035962</v>
      </c>
      <c r="K110" s="63">
        <f>IF(Calculator!$F$33=TRUE,K$5*COS($B110*PI()/180),-100)</f>
        <v>-0.29030627471960135</v>
      </c>
      <c r="L110" s="63">
        <f>IF(Calculator!$F$33=TRUE,K$5*SIN($B110*PI()/180),-100)</f>
        <v>1.1643548715311958</v>
      </c>
      <c r="M110" s="60"/>
      <c r="N110" s="245"/>
      <c r="O110" s="60"/>
      <c r="P110" s="60"/>
      <c r="Q110" s="60"/>
      <c r="R110" s="60"/>
    </row>
    <row r="111" spans="2:18">
      <c r="B111" s="187">
        <f t="shared" si="5"/>
        <v>105</v>
      </c>
      <c r="C111" s="63">
        <f>IF(Calculator!$F$33=TRUE,C$5*COS($B111*PI()/180),-100)</f>
        <v>-0.2070552360820167</v>
      </c>
      <c r="D111" s="63">
        <f>IF(Calculator!$F$33=TRUE,C$5*SIN($B111*PI()/180),-100)</f>
        <v>0.77274066103125472</v>
      </c>
      <c r="E111" s="63">
        <f>IF(Calculator!$F$33=TRUE,E$5*COS($B111*PI()/180),-100)</f>
        <v>-0.23293714059226878</v>
      </c>
      <c r="F111" s="63">
        <f>IF(Calculator!$F$33=TRUE,E$5*SIN($B111*PI()/180),-100)</f>
        <v>0.86933324366016151</v>
      </c>
      <c r="G111" s="63">
        <f t="shared" si="3"/>
        <v>-0.25881904510252085</v>
      </c>
      <c r="H111" s="63">
        <f t="shared" si="4"/>
        <v>0.96592582628906831</v>
      </c>
      <c r="I111" s="63">
        <f>IF(Calculator!$F$33=TRUE,I$5*COS($B111*PI()/180),-100)</f>
        <v>-0.28470094961277298</v>
      </c>
      <c r="J111" s="63">
        <f>IF(Calculator!$F$33=TRUE,I$5*SIN($B111*PI()/180),-100)</f>
        <v>1.0625184089179753</v>
      </c>
      <c r="K111" s="63">
        <f>IF(Calculator!$F$33=TRUE,K$5*COS($B111*PI()/180),-100)</f>
        <v>-0.310582854123025</v>
      </c>
      <c r="L111" s="63">
        <f>IF(Calculator!$F$33=TRUE,K$5*SIN($B111*PI()/180),-100)</f>
        <v>1.159110991546882</v>
      </c>
      <c r="M111" s="60"/>
      <c r="N111" s="245"/>
      <c r="O111" s="60"/>
      <c r="P111" s="60"/>
      <c r="Q111" s="60"/>
      <c r="R111" s="60"/>
    </row>
    <row r="112" spans="2:18">
      <c r="B112" s="187">
        <f t="shared" si="5"/>
        <v>106</v>
      </c>
      <c r="C112" s="63">
        <f>IF(Calculator!$F$33=TRUE,C$5*COS($B112*PI()/180),-100)</f>
        <v>-0.22050988465359925</v>
      </c>
      <c r="D112" s="63">
        <f>IF(Calculator!$F$33=TRUE,C$5*SIN($B112*PI()/180),-100)</f>
        <v>0.76900935675065518</v>
      </c>
      <c r="E112" s="63">
        <f>IF(Calculator!$F$33=TRUE,E$5*COS($B112*PI()/180),-100)</f>
        <v>-0.24807362023529916</v>
      </c>
      <c r="F112" s="63">
        <f>IF(Calculator!$F$33=TRUE,E$5*SIN($B112*PI()/180),-100)</f>
        <v>0.86513552634448698</v>
      </c>
      <c r="G112" s="63">
        <f t="shared" si="3"/>
        <v>-0.27563735581699905</v>
      </c>
      <c r="H112" s="63">
        <f t="shared" si="4"/>
        <v>0.96126169593831889</v>
      </c>
      <c r="I112" s="63">
        <f>IF(Calculator!$F$33=TRUE,I$5*COS($B112*PI()/180),-100)</f>
        <v>-0.303201091398699</v>
      </c>
      <c r="J112" s="63">
        <f>IF(Calculator!$F$33=TRUE,I$5*SIN($B112*PI()/180),-100)</f>
        <v>1.0573878655321509</v>
      </c>
      <c r="K112" s="63">
        <f>IF(Calculator!$F$33=TRUE,K$5*COS($B112*PI()/180),-100)</f>
        <v>-0.33076482698039883</v>
      </c>
      <c r="L112" s="63">
        <f>IF(Calculator!$F$33=TRUE,K$5*SIN($B112*PI()/180),-100)</f>
        <v>1.1535140351259827</v>
      </c>
      <c r="M112" s="60"/>
      <c r="N112" s="245"/>
      <c r="O112" s="60"/>
      <c r="P112" s="60"/>
      <c r="Q112" s="60"/>
      <c r="R112" s="60"/>
    </row>
    <row r="113" spans="2:18">
      <c r="B113" s="187">
        <f t="shared" si="5"/>
        <v>107</v>
      </c>
      <c r="C113" s="63">
        <f>IF(Calculator!$F$33=TRUE,C$5*COS($B113*PI()/180),-100)</f>
        <v>-0.23389736377818934</v>
      </c>
      <c r="D113" s="63">
        <f>IF(Calculator!$F$33=TRUE,C$5*SIN($B113*PI()/180),-100)</f>
        <v>0.76504380477042844</v>
      </c>
      <c r="E113" s="63">
        <f>IF(Calculator!$F$33=TRUE,E$5*COS($B113*PI()/180),-100)</f>
        <v>-0.26313453425046301</v>
      </c>
      <c r="F113" s="63">
        <f>IF(Calculator!$F$33=TRUE,E$5*SIN($B113*PI()/180),-100)</f>
        <v>0.86067428036673199</v>
      </c>
      <c r="G113" s="63">
        <f t="shared" si="3"/>
        <v>-0.29237170472273666</v>
      </c>
      <c r="H113" s="63">
        <f t="shared" si="4"/>
        <v>0.95630475596303555</v>
      </c>
      <c r="I113" s="63">
        <f>IF(Calculator!$F$33=TRUE,I$5*COS($B113*PI()/180),-100)</f>
        <v>-0.32160887519501036</v>
      </c>
      <c r="J113" s="63">
        <f>IF(Calculator!$F$33=TRUE,I$5*SIN($B113*PI()/180),-100)</f>
        <v>1.0519352315593391</v>
      </c>
      <c r="K113" s="63">
        <f>IF(Calculator!$F$33=TRUE,K$5*COS($B113*PI()/180),-100)</f>
        <v>-0.350846045667284</v>
      </c>
      <c r="L113" s="63">
        <f>IF(Calculator!$F$33=TRUE,K$5*SIN($B113*PI()/180),-100)</f>
        <v>1.1475657071556427</v>
      </c>
      <c r="M113" s="60"/>
      <c r="N113" s="245"/>
      <c r="O113" s="60"/>
      <c r="P113" s="60"/>
      <c r="Q113" s="60"/>
      <c r="R113" s="60"/>
    </row>
    <row r="114" spans="2:18">
      <c r="B114" s="187">
        <f t="shared" si="5"/>
        <v>108</v>
      </c>
      <c r="C114" s="63">
        <f>IF(Calculator!$F$33=TRUE,C$5*COS($B114*PI()/180),-100)</f>
        <v>-0.24721359549995789</v>
      </c>
      <c r="D114" s="63">
        <f>IF(Calculator!$F$33=TRUE,C$5*SIN($B114*PI()/180),-100)</f>
        <v>0.76084521303612296</v>
      </c>
      <c r="E114" s="63">
        <f>IF(Calculator!$F$33=TRUE,E$5*COS($B114*PI()/180),-100)</f>
        <v>-0.27811529493745263</v>
      </c>
      <c r="F114" s="63">
        <f>IF(Calculator!$F$33=TRUE,E$5*SIN($B114*PI()/180),-100)</f>
        <v>0.8559508646656383</v>
      </c>
      <c r="G114" s="63">
        <f t="shared" si="3"/>
        <v>-0.30901699437494734</v>
      </c>
      <c r="H114" s="63">
        <f t="shared" si="4"/>
        <v>0.95105651629515364</v>
      </c>
      <c r="I114" s="63">
        <f>IF(Calculator!$F$33=TRUE,I$5*COS($B114*PI()/180),-100)</f>
        <v>-0.33991869381244211</v>
      </c>
      <c r="J114" s="63">
        <f>IF(Calculator!$F$33=TRUE,I$5*SIN($B114*PI()/180),-100)</f>
        <v>1.0461621679246691</v>
      </c>
      <c r="K114" s="63">
        <f>IF(Calculator!$F$33=TRUE,K$5*COS($B114*PI()/180),-100)</f>
        <v>-0.37082039324993682</v>
      </c>
      <c r="L114" s="63">
        <f>IF(Calculator!$F$33=TRUE,K$5*SIN($B114*PI()/180),-100)</f>
        <v>1.1412678195541843</v>
      </c>
      <c r="M114" s="60"/>
      <c r="N114" s="245"/>
      <c r="O114" s="60"/>
      <c r="P114" s="60"/>
      <c r="Q114" s="60"/>
      <c r="R114" s="60"/>
    </row>
    <row r="115" spans="2:18">
      <c r="B115" s="187">
        <f t="shared" si="5"/>
        <v>109</v>
      </c>
      <c r="C115" s="63">
        <f>IF(Calculator!$F$33=TRUE,C$5*COS($B115*PI()/180),-100)</f>
        <v>-0.26045452356572513</v>
      </c>
      <c r="D115" s="63">
        <f>IF(Calculator!$F$33=TRUE,C$5*SIN($B115*PI()/180),-100)</f>
        <v>0.7564148604794535</v>
      </c>
      <c r="E115" s="63">
        <f>IF(Calculator!$F$33=TRUE,E$5*COS($B115*PI()/180),-100)</f>
        <v>-0.29301133901144077</v>
      </c>
      <c r="F115" s="63">
        <f>IF(Calculator!$F$33=TRUE,E$5*SIN($B115*PI()/180),-100)</f>
        <v>0.85096671803938517</v>
      </c>
      <c r="G115" s="63">
        <f t="shared" si="3"/>
        <v>-0.32556815445715642</v>
      </c>
      <c r="H115" s="63">
        <f t="shared" si="4"/>
        <v>0.94551857559931685</v>
      </c>
      <c r="I115" s="63">
        <f>IF(Calculator!$F$33=TRUE,I$5*COS($B115*PI()/180),-100)</f>
        <v>-0.35812496990287207</v>
      </c>
      <c r="J115" s="63">
        <f>IF(Calculator!$F$33=TRUE,I$5*SIN($B115*PI()/180),-100)</f>
        <v>1.0400704331592485</v>
      </c>
      <c r="K115" s="63">
        <f>IF(Calculator!$F$33=TRUE,K$5*COS($B115*PI()/180),-100)</f>
        <v>-0.39068178534858772</v>
      </c>
      <c r="L115" s="63">
        <f>IF(Calculator!$F$33=TRUE,K$5*SIN($B115*PI()/180),-100)</f>
        <v>1.1346222907191801</v>
      </c>
      <c r="M115" s="60"/>
      <c r="N115" s="245"/>
      <c r="O115" s="60"/>
      <c r="P115" s="60"/>
      <c r="Q115" s="60"/>
      <c r="R115" s="60"/>
    </row>
    <row r="116" spans="2:18">
      <c r="B116" s="187">
        <f t="shared" si="5"/>
        <v>110</v>
      </c>
      <c r="C116" s="63">
        <f>IF(Calculator!$F$33=TRUE,C$5*COS($B116*PI()/180),-100)</f>
        <v>-0.27361611466053498</v>
      </c>
      <c r="D116" s="63">
        <f>IF(Calculator!$F$33=TRUE,C$5*SIN($B116*PI()/180),-100)</f>
        <v>0.75175409662872683</v>
      </c>
      <c r="E116" s="63">
        <f>IF(Calculator!$F$33=TRUE,E$5*COS($B116*PI()/180),-100)</f>
        <v>-0.30781812899310185</v>
      </c>
      <c r="F116" s="63">
        <f>IF(Calculator!$F$33=TRUE,E$5*SIN($B116*PI()/180),-100)</f>
        <v>0.84572335870731763</v>
      </c>
      <c r="G116" s="63">
        <f t="shared" si="3"/>
        <v>-0.34202014332566871</v>
      </c>
      <c r="H116" s="63">
        <f t="shared" si="4"/>
        <v>0.93969262078590843</v>
      </c>
      <c r="I116" s="63">
        <f>IF(Calculator!$F$33=TRUE,I$5*COS($B116*PI()/180),-100)</f>
        <v>-0.37622215765823563</v>
      </c>
      <c r="J116" s="63">
        <f>IF(Calculator!$F$33=TRUE,I$5*SIN($B116*PI()/180),-100)</f>
        <v>1.0336618828644994</v>
      </c>
      <c r="K116" s="63">
        <f>IF(Calculator!$F$33=TRUE,K$5*COS($B116*PI()/180),-100)</f>
        <v>-0.41042417199080244</v>
      </c>
      <c r="L116" s="63">
        <f>IF(Calculator!$F$33=TRUE,K$5*SIN($B116*PI()/180),-100)</f>
        <v>1.12763114494309</v>
      </c>
      <c r="M116" s="60"/>
      <c r="N116" s="245"/>
      <c r="O116" s="60"/>
      <c r="P116" s="60"/>
      <c r="Q116" s="60"/>
      <c r="R116" s="60"/>
    </row>
    <row r="117" spans="2:18">
      <c r="B117" s="187">
        <f t="shared" si="5"/>
        <v>111</v>
      </c>
      <c r="C117" s="63">
        <f>IF(Calculator!$F$33=TRUE,C$5*COS($B117*PI()/180),-100)</f>
        <v>-0.28669435963624024</v>
      </c>
      <c r="D117" s="63">
        <f>IF(Calculator!$F$33=TRUE,C$5*SIN($B117*PI()/180),-100)</f>
        <v>0.74686434119776146</v>
      </c>
      <c r="E117" s="63">
        <f>IF(Calculator!$F$33=TRUE,E$5*COS($B117*PI()/180),-100)</f>
        <v>-0.32253115459077025</v>
      </c>
      <c r="F117" s="63">
        <f>IF(Calculator!$F$33=TRUE,E$5*SIN($B117*PI()/180),-100)</f>
        <v>0.8402223838474816</v>
      </c>
      <c r="G117" s="63">
        <f t="shared" si="3"/>
        <v>-0.35836794954530027</v>
      </c>
      <c r="H117" s="63">
        <f t="shared" si="4"/>
        <v>0.93358042649720174</v>
      </c>
      <c r="I117" s="63">
        <f>IF(Calculator!$F$33=TRUE,I$5*COS($B117*PI()/180),-100)</f>
        <v>-0.39420474449983034</v>
      </c>
      <c r="J117" s="63">
        <f>IF(Calculator!$F$33=TRUE,I$5*SIN($B117*PI()/180),-100)</f>
        <v>1.0269384691469221</v>
      </c>
      <c r="K117" s="63">
        <f>IF(Calculator!$F$33=TRUE,K$5*COS($B117*PI()/180),-100)</f>
        <v>-0.4300415394543603</v>
      </c>
      <c r="L117" s="63">
        <f>IF(Calculator!$F$33=TRUE,K$5*SIN($B117*PI()/180),-100)</f>
        <v>1.1202965117966421</v>
      </c>
      <c r="M117" s="60"/>
      <c r="N117" s="245"/>
      <c r="O117" s="60"/>
      <c r="P117" s="60"/>
      <c r="Q117" s="60"/>
      <c r="R117" s="60"/>
    </row>
    <row r="118" spans="2:18">
      <c r="B118" s="187">
        <f t="shared" si="5"/>
        <v>112</v>
      </c>
      <c r="C118" s="63">
        <f>IF(Calculator!$F$33=TRUE,C$5*COS($B118*PI()/180),-100)</f>
        <v>-0.29968527473272966</v>
      </c>
      <c r="D118" s="63">
        <f>IF(Calculator!$F$33=TRUE,C$5*SIN($B118*PI()/180),-100)</f>
        <v>0.74174708365343001</v>
      </c>
      <c r="E118" s="63">
        <f>IF(Calculator!$F$33=TRUE,E$5*COS($B118*PI()/180),-100)</f>
        <v>-0.33714593407432086</v>
      </c>
      <c r="F118" s="63">
        <f>IF(Calculator!$F$33=TRUE,E$5*SIN($B118*PI()/180),-100)</f>
        <v>0.83446546911010866</v>
      </c>
      <c r="G118" s="63">
        <f t="shared" si="3"/>
        <v>-0.37460659341591207</v>
      </c>
      <c r="H118" s="63">
        <f t="shared" si="4"/>
        <v>0.92718385456678742</v>
      </c>
      <c r="I118" s="63">
        <f>IF(Calculator!$F$33=TRUE,I$5*COS($B118*PI()/180),-100)</f>
        <v>-0.41206725275750333</v>
      </c>
      <c r="J118" s="63">
        <f>IF(Calculator!$F$33=TRUE,I$5*SIN($B118*PI()/180),-100)</f>
        <v>1.0199022400234663</v>
      </c>
      <c r="K118" s="63">
        <f>IF(Calculator!$F$33=TRUE,K$5*COS($B118*PI()/180),-100)</f>
        <v>-0.44952791209909448</v>
      </c>
      <c r="L118" s="63">
        <f>IF(Calculator!$F$33=TRUE,K$5*SIN($B118*PI()/180),-100)</f>
        <v>1.112620625480145</v>
      </c>
      <c r="M118" s="60"/>
      <c r="N118" s="245"/>
      <c r="O118" s="60"/>
      <c r="P118" s="60"/>
      <c r="Q118" s="60"/>
      <c r="R118" s="60"/>
    </row>
    <row r="119" spans="2:18">
      <c r="B119" s="187">
        <f t="shared" si="5"/>
        <v>113</v>
      </c>
      <c r="C119" s="63">
        <f>IF(Calculator!$F$33=TRUE,C$5*COS($B119*PI()/180),-100)</f>
        <v>-0.31258490279141893</v>
      </c>
      <c r="D119" s="63">
        <f>IF(Calculator!$F$33=TRUE,C$5*SIN($B119*PI()/180),-100)</f>
        <v>0.73640388276195234</v>
      </c>
      <c r="E119" s="63">
        <f>IF(Calculator!$F$33=TRUE,E$5*COS($B119*PI()/180),-100)</f>
        <v>-0.35165801564034627</v>
      </c>
      <c r="F119" s="63">
        <f>IF(Calculator!$F$33=TRUE,E$5*SIN($B119*PI()/180),-100)</f>
        <v>0.8284543681071963</v>
      </c>
      <c r="G119" s="63">
        <f t="shared" si="3"/>
        <v>-0.3907311284892736</v>
      </c>
      <c r="H119" s="63">
        <f t="shared" si="4"/>
        <v>0.92050485345244037</v>
      </c>
      <c r="I119" s="63">
        <f>IF(Calculator!$F$33=TRUE,I$5*COS($B119*PI()/180),-100)</f>
        <v>-0.429804241338201</v>
      </c>
      <c r="J119" s="63">
        <f>IF(Calculator!$F$33=TRUE,I$5*SIN($B119*PI()/180),-100)</f>
        <v>1.0125553387976844</v>
      </c>
      <c r="K119" s="63">
        <f>IF(Calculator!$F$33=TRUE,K$5*COS($B119*PI()/180),-100)</f>
        <v>-0.46887735418712828</v>
      </c>
      <c r="L119" s="63">
        <f>IF(Calculator!$F$33=TRUE,K$5*SIN($B119*PI()/180),-100)</f>
        <v>1.1046058241429284</v>
      </c>
      <c r="M119" s="60"/>
      <c r="N119" s="245"/>
      <c r="O119" s="60"/>
      <c r="P119" s="60"/>
      <c r="Q119" s="60"/>
      <c r="R119" s="60"/>
    </row>
    <row r="120" spans="2:18">
      <c r="B120" s="187">
        <f t="shared" si="5"/>
        <v>114</v>
      </c>
      <c r="C120" s="63">
        <f>IF(Calculator!$F$33=TRUE,C$5*COS($B120*PI()/180),-100)</f>
        <v>-0.32538931446064007</v>
      </c>
      <c r="D120" s="63">
        <f>IF(Calculator!$F$33=TRUE,C$5*SIN($B120*PI()/180),-100)</f>
        <v>0.73083636611408087</v>
      </c>
      <c r="E120" s="63">
        <f>IF(Calculator!$F$33=TRUE,E$5*COS($B120*PI()/180),-100)</f>
        <v>-0.36606297876822003</v>
      </c>
      <c r="F120" s="63">
        <f>IF(Calculator!$F$33=TRUE,E$5*SIN($B120*PI()/180),-100)</f>
        <v>0.82219091187834092</v>
      </c>
      <c r="G120" s="63">
        <f t="shared" si="3"/>
        <v>-0.40673664307580004</v>
      </c>
      <c r="H120" s="63">
        <f t="shared" si="4"/>
        <v>0.91354545764260098</v>
      </c>
      <c r="I120" s="63">
        <f>IF(Calculator!$F$33=TRUE,I$5*COS($B120*PI()/180),-100)</f>
        <v>-0.44741030738338006</v>
      </c>
      <c r="J120" s="63">
        <f>IF(Calculator!$F$33=TRUE,I$5*SIN($B120*PI()/180),-100)</f>
        <v>1.0049000034068611</v>
      </c>
      <c r="K120" s="63">
        <f>IF(Calculator!$F$33=TRUE,K$5*COS($B120*PI()/180),-100)</f>
        <v>-0.48808397169096002</v>
      </c>
      <c r="L120" s="63">
        <f>IF(Calculator!$F$33=TRUE,K$5*SIN($B120*PI()/180),-100)</f>
        <v>1.0962545491711211</v>
      </c>
      <c r="M120" s="60"/>
      <c r="N120" s="245"/>
      <c r="O120" s="60"/>
      <c r="P120" s="60"/>
      <c r="Q120" s="60"/>
      <c r="R120" s="60"/>
    </row>
    <row r="121" spans="2:18">
      <c r="B121" s="187">
        <f t="shared" si="5"/>
        <v>115</v>
      </c>
      <c r="C121" s="63">
        <f>IF(Calculator!$F$33=TRUE,C$5*COS($B121*PI()/180),-100)</f>
        <v>-0.33809460939255948</v>
      </c>
      <c r="D121" s="63">
        <f>IF(Calculator!$F$33=TRUE,C$5*SIN($B121*PI()/180),-100)</f>
        <v>0.72504622962932008</v>
      </c>
      <c r="E121" s="63">
        <f>IF(Calculator!$F$33=TRUE,E$5*COS($B121*PI()/180),-100)</f>
        <v>-0.3803564355666294</v>
      </c>
      <c r="F121" s="63">
        <f>IF(Calculator!$F$33=TRUE,E$5*SIN($B121*PI()/180),-100)</f>
        <v>0.81567700833298507</v>
      </c>
      <c r="G121" s="63">
        <f t="shared" si="3"/>
        <v>-0.42261826174069933</v>
      </c>
      <c r="H121" s="63">
        <f t="shared" si="4"/>
        <v>0.90630778703665005</v>
      </c>
      <c r="I121" s="63">
        <f>IF(Calculator!$F$33=TRUE,I$5*COS($B121*PI()/180),-100)</f>
        <v>-0.46488008791476931</v>
      </c>
      <c r="J121" s="63">
        <f>IF(Calculator!$F$33=TRUE,I$5*SIN($B121*PI()/180),-100)</f>
        <v>0.99693856574031514</v>
      </c>
      <c r="K121" s="63">
        <f>IF(Calculator!$F$33=TRUE,K$5*COS($B121*PI()/180),-100)</f>
        <v>-0.50714191408883913</v>
      </c>
      <c r="L121" s="63">
        <f>IF(Calculator!$F$33=TRUE,K$5*SIN($B121*PI()/180),-100)</f>
        <v>1.08756934444398</v>
      </c>
      <c r="M121" s="60"/>
      <c r="N121" s="245"/>
      <c r="O121" s="60"/>
      <c r="P121" s="60"/>
      <c r="Q121" s="60"/>
      <c r="R121" s="60"/>
    </row>
    <row r="122" spans="2:18">
      <c r="B122" s="187">
        <f t="shared" si="5"/>
        <v>116</v>
      </c>
      <c r="C122" s="63">
        <f>IF(Calculator!$F$33=TRUE,C$5*COS($B122*PI()/180),-100)</f>
        <v>-0.35069691743126202</v>
      </c>
      <c r="D122" s="63">
        <f>IF(Calculator!$F$33=TRUE,C$5*SIN($B122*PI()/180),-100)</f>
        <v>0.71903523703933359</v>
      </c>
      <c r="E122" s="63">
        <f>IF(Calculator!$F$33=TRUE,E$5*COS($B122*PI()/180),-100)</f>
        <v>-0.3945340321101698</v>
      </c>
      <c r="F122" s="63">
        <f>IF(Calculator!$F$33=TRUE,E$5*SIN($B122*PI()/180),-100)</f>
        <v>0.8089146416692502</v>
      </c>
      <c r="G122" s="63">
        <f t="shared" si="3"/>
        <v>-0.43837114678907751</v>
      </c>
      <c r="H122" s="63">
        <f t="shared" si="4"/>
        <v>0.89879404629916693</v>
      </c>
      <c r="I122" s="63">
        <f>IF(Calculator!$F$33=TRUE,I$5*COS($B122*PI()/180),-100)</f>
        <v>-0.48220826146798529</v>
      </c>
      <c r="J122" s="63">
        <f>IF(Calculator!$F$33=TRUE,I$5*SIN($B122*PI()/180),-100)</f>
        <v>0.98867345092908365</v>
      </c>
      <c r="K122" s="63">
        <f>IF(Calculator!$F$33=TRUE,K$5*COS($B122*PI()/180),-100)</f>
        <v>-0.52604537614689295</v>
      </c>
      <c r="L122" s="63">
        <f>IF(Calculator!$F$33=TRUE,K$5*SIN($B122*PI()/180),-100)</f>
        <v>1.0785528555590003</v>
      </c>
      <c r="M122" s="60"/>
      <c r="N122" s="245"/>
      <c r="O122" s="60"/>
      <c r="P122" s="60"/>
      <c r="Q122" s="60"/>
      <c r="R122" s="60"/>
    </row>
    <row r="123" spans="2:18">
      <c r="B123" s="187">
        <f t="shared" si="5"/>
        <v>117</v>
      </c>
      <c r="C123" s="63">
        <f>IF(Calculator!$F$33=TRUE,C$5*COS($B123*PI()/180),-100)</f>
        <v>-0.36319239979163737</v>
      </c>
      <c r="D123" s="63">
        <f>IF(Calculator!$F$33=TRUE,C$5*SIN($B123*PI()/180),-100)</f>
        <v>0.71280521935069441</v>
      </c>
      <c r="E123" s="63">
        <f>IF(Calculator!$F$33=TRUE,E$5*COS($B123*PI()/180),-100)</f>
        <v>-0.40859144976559203</v>
      </c>
      <c r="F123" s="63">
        <f>IF(Calculator!$F$33=TRUE,E$5*SIN($B123*PI()/180),-100)</f>
        <v>0.8019058717695311</v>
      </c>
      <c r="G123" s="63">
        <f t="shared" si="3"/>
        <v>-0.45399049973954669</v>
      </c>
      <c r="H123" s="63">
        <f t="shared" si="4"/>
        <v>0.8910065241883679</v>
      </c>
      <c r="I123" s="63">
        <f>IF(Calculator!$F$33=TRUE,I$5*COS($B123*PI()/180),-100)</f>
        <v>-0.49938954971350141</v>
      </c>
      <c r="J123" s="63">
        <f>IF(Calculator!$F$33=TRUE,I$5*SIN($B123*PI()/180),-100)</f>
        <v>0.98010717660720481</v>
      </c>
      <c r="K123" s="63">
        <f>IF(Calculator!$F$33=TRUE,K$5*COS($B123*PI()/180),-100)</f>
        <v>-0.54478859968745597</v>
      </c>
      <c r="L123" s="63">
        <f>IF(Calculator!$F$33=TRUE,K$5*SIN($B123*PI()/180),-100)</f>
        <v>1.0692078290260414</v>
      </c>
      <c r="M123" s="60"/>
      <c r="N123" s="245"/>
      <c r="O123" s="60"/>
      <c r="P123" s="60"/>
      <c r="Q123" s="60"/>
      <c r="R123" s="60"/>
    </row>
    <row r="124" spans="2:18">
      <c r="B124" s="187">
        <f t="shared" si="5"/>
        <v>118</v>
      </c>
      <c r="C124" s="63">
        <f>IF(Calculator!$F$33=TRUE,C$5*COS($B124*PI()/180),-100)</f>
        <v>-0.37557725022871247</v>
      </c>
      <c r="D124" s="63">
        <f>IF(Calculator!$F$33=TRUE,C$5*SIN($B124*PI()/180),-100)</f>
        <v>0.7063580742871417</v>
      </c>
      <c r="E124" s="63">
        <f>IF(Calculator!$F$33=TRUE,E$5*COS($B124*PI()/180),-100)</f>
        <v>-0.4225244065073015</v>
      </c>
      <c r="F124" s="63">
        <f>IF(Calculator!$F$33=TRUE,E$5*SIN($B124*PI()/180),-100)</f>
        <v>0.7946528335730344</v>
      </c>
      <c r="G124" s="63">
        <f t="shared" si="3"/>
        <v>-0.46947156278589053</v>
      </c>
      <c r="H124" s="63">
        <f t="shared" si="4"/>
        <v>0.8829475928589271</v>
      </c>
      <c r="I124" s="63">
        <f>IF(Calculator!$F$33=TRUE,I$5*COS($B124*PI()/180),-100)</f>
        <v>-0.51641871906447967</v>
      </c>
      <c r="J124" s="63">
        <f>IF(Calculator!$F$33=TRUE,I$5*SIN($B124*PI()/180),-100)</f>
        <v>0.97124235214481991</v>
      </c>
      <c r="K124" s="63">
        <f>IF(Calculator!$F$33=TRUE,K$5*COS($B124*PI()/180),-100)</f>
        <v>-0.56336587534306859</v>
      </c>
      <c r="L124" s="63">
        <f>IF(Calculator!$F$33=TRUE,K$5*SIN($B124*PI()/180),-100)</f>
        <v>1.0595371114307124</v>
      </c>
      <c r="M124" s="60"/>
      <c r="N124" s="245"/>
      <c r="O124" s="60"/>
      <c r="P124" s="60"/>
      <c r="Q124" s="60"/>
      <c r="R124" s="60"/>
    </row>
    <row r="125" spans="2:18">
      <c r="B125" s="187">
        <f t="shared" si="5"/>
        <v>119</v>
      </c>
      <c r="C125" s="63">
        <f>IF(Calculator!$F$33=TRUE,C$5*COS($B125*PI()/180),-100)</f>
        <v>-0.3878476961970696</v>
      </c>
      <c r="D125" s="63">
        <f>IF(Calculator!$F$33=TRUE,C$5*SIN($B125*PI()/180),-100)</f>
        <v>0.6996957657115167</v>
      </c>
      <c r="E125" s="63">
        <f>IF(Calculator!$F$33=TRUE,E$5*COS($B125*PI()/180),-100)</f>
        <v>-0.4363286582217033</v>
      </c>
      <c r="F125" s="63">
        <f>IF(Calculator!$F$33=TRUE,E$5*SIN($B125*PI()/180),-100)</f>
        <v>0.78715773642545628</v>
      </c>
      <c r="G125" s="63">
        <f t="shared" si="3"/>
        <v>-0.484809620246337</v>
      </c>
      <c r="H125" s="63">
        <f t="shared" si="4"/>
        <v>0.87461970713939585</v>
      </c>
      <c r="I125" s="63">
        <f>IF(Calculator!$F$33=TRUE,I$5*COS($B125*PI()/180),-100)</f>
        <v>-0.5332905822709707</v>
      </c>
      <c r="J125" s="63">
        <f>IF(Calculator!$F$33=TRUE,I$5*SIN($B125*PI()/180),-100)</f>
        <v>0.96208167785333554</v>
      </c>
      <c r="K125" s="63">
        <f>IF(Calculator!$F$33=TRUE,K$5*COS($B125*PI()/180),-100)</f>
        <v>-0.5817715442956044</v>
      </c>
      <c r="L125" s="63">
        <f>IF(Calculator!$F$33=TRUE,K$5*SIN($B125*PI()/180),-100)</f>
        <v>1.0495436485672749</v>
      </c>
      <c r="M125" s="60"/>
      <c r="N125" s="245"/>
      <c r="O125" s="60"/>
      <c r="P125" s="60"/>
      <c r="Q125" s="60"/>
      <c r="R125" s="60"/>
    </row>
    <row r="126" spans="2:18">
      <c r="B126" s="187">
        <f t="shared" si="5"/>
        <v>120</v>
      </c>
      <c r="C126" s="63">
        <f>IF(Calculator!$F$33=TRUE,C$5*COS($B126*PI()/180),-100)</f>
        <v>-0.39999999999999986</v>
      </c>
      <c r="D126" s="63">
        <f>IF(Calculator!$F$33=TRUE,C$5*SIN($B126*PI()/180),-100)</f>
        <v>0.69282032302755103</v>
      </c>
      <c r="E126" s="63">
        <f>IF(Calculator!$F$33=TRUE,E$5*COS($B126*PI()/180),-100)</f>
        <v>-0.44999999999999979</v>
      </c>
      <c r="F126" s="63">
        <f>IF(Calculator!$F$33=TRUE,E$5*SIN($B126*PI()/180),-100)</f>
        <v>0.77942286340599487</v>
      </c>
      <c r="G126" s="63">
        <f t="shared" si="3"/>
        <v>-0.49999999999999978</v>
      </c>
      <c r="H126" s="63">
        <f t="shared" si="4"/>
        <v>0.86602540378443871</v>
      </c>
      <c r="I126" s="63">
        <f>IF(Calculator!$F$33=TRUE,I$5*COS($B126*PI()/180),-100)</f>
        <v>-0.54999999999999982</v>
      </c>
      <c r="J126" s="63">
        <f>IF(Calculator!$F$33=TRUE,I$5*SIN($B126*PI()/180),-100)</f>
        <v>0.95262794416288266</v>
      </c>
      <c r="K126" s="63">
        <f>IF(Calculator!$F$33=TRUE,K$5*COS($B126*PI()/180),-100)</f>
        <v>-0.59999999999999976</v>
      </c>
      <c r="L126" s="63">
        <f>IF(Calculator!$F$33=TRUE,K$5*SIN($B126*PI()/180),-100)</f>
        <v>1.0392304845413265</v>
      </c>
      <c r="M126" s="60"/>
      <c r="N126" s="245"/>
      <c r="O126" s="60"/>
      <c r="P126" s="60"/>
      <c r="Q126" s="60"/>
      <c r="R126" s="60"/>
    </row>
    <row r="127" spans="2:18">
      <c r="B127" s="187">
        <f t="shared" si="5"/>
        <v>121</v>
      </c>
      <c r="C127" s="63">
        <f>IF(Calculator!$F$33=TRUE,C$5*COS($B127*PI()/180),-100)</f>
        <v>-0.41203045992804344</v>
      </c>
      <c r="D127" s="63">
        <f>IF(Calculator!$F$33=TRUE,C$5*SIN($B127*PI()/180),-100)</f>
        <v>0.68573384056168996</v>
      </c>
      <c r="E127" s="63">
        <f>IF(Calculator!$F$33=TRUE,E$5*COS($B127*PI()/180),-100)</f>
        <v>-0.46353426741904885</v>
      </c>
      <c r="F127" s="63">
        <f>IF(Calculator!$F$33=TRUE,E$5*SIN($B127*PI()/180),-100)</f>
        <v>0.77145057063190114</v>
      </c>
      <c r="G127" s="63">
        <f t="shared" si="3"/>
        <v>-0.51503807491005427</v>
      </c>
      <c r="H127" s="63">
        <f t="shared" si="4"/>
        <v>0.85716730070211233</v>
      </c>
      <c r="I127" s="63">
        <f>IF(Calculator!$F$33=TRUE,I$5*COS($B127*PI()/180),-100)</f>
        <v>-0.56654188240105974</v>
      </c>
      <c r="J127" s="63">
        <f>IF(Calculator!$F$33=TRUE,I$5*SIN($B127*PI()/180),-100)</f>
        <v>0.94288403077232363</v>
      </c>
      <c r="K127" s="63">
        <f>IF(Calculator!$F$33=TRUE,K$5*COS($B127*PI()/180),-100)</f>
        <v>-0.6180456898920651</v>
      </c>
      <c r="L127" s="63">
        <f>IF(Calculator!$F$33=TRUE,K$5*SIN($B127*PI()/180),-100)</f>
        <v>1.0286007608425347</v>
      </c>
      <c r="M127" s="60"/>
      <c r="N127" s="245"/>
      <c r="O127" s="60"/>
      <c r="P127" s="60"/>
      <c r="Q127" s="60"/>
      <c r="R127" s="60"/>
    </row>
    <row r="128" spans="2:18">
      <c r="B128" s="187">
        <f t="shared" si="5"/>
        <v>122</v>
      </c>
      <c r="C128" s="63">
        <f>IF(Calculator!$F$33=TRUE,C$5*COS($B128*PI()/180),-100)</f>
        <v>-0.42393541138656388</v>
      </c>
      <c r="D128" s="63">
        <f>IF(Calculator!$F$33=TRUE,C$5*SIN($B128*PI()/180),-100)</f>
        <v>0.67843847692514092</v>
      </c>
      <c r="E128" s="63">
        <f>IF(Calculator!$F$33=TRUE,E$5*COS($B128*PI()/180),-100)</f>
        <v>-0.47692733780988433</v>
      </c>
      <c r="F128" s="63">
        <f>IF(Calculator!$F$33=TRUE,E$5*SIN($B128*PI()/180),-100)</f>
        <v>0.76324328654078344</v>
      </c>
      <c r="G128" s="63">
        <f t="shared" si="3"/>
        <v>-0.52991926423320479</v>
      </c>
      <c r="H128" s="63">
        <f t="shared" si="4"/>
        <v>0.84804809615642607</v>
      </c>
      <c r="I128" s="63">
        <f>IF(Calculator!$F$33=TRUE,I$5*COS($B128*PI()/180),-100)</f>
        <v>-0.5829111906565253</v>
      </c>
      <c r="J128" s="63">
        <f>IF(Calculator!$F$33=TRUE,I$5*SIN($B128*PI()/180),-100)</f>
        <v>0.9328529057720687</v>
      </c>
      <c r="K128" s="63">
        <f>IF(Calculator!$F$33=TRUE,K$5*COS($B128*PI()/180),-100)</f>
        <v>-0.6359031170798457</v>
      </c>
      <c r="L128" s="63">
        <f>IF(Calculator!$F$33=TRUE,K$5*SIN($B128*PI()/180),-100)</f>
        <v>1.0176577153877113</v>
      </c>
      <c r="M128" s="60"/>
      <c r="N128" s="245"/>
      <c r="O128" s="60"/>
      <c r="P128" s="60"/>
      <c r="Q128" s="60"/>
      <c r="R128" s="60"/>
    </row>
    <row r="129" spans="2:18">
      <c r="B129" s="187">
        <f t="shared" si="5"/>
        <v>123</v>
      </c>
      <c r="C129" s="63">
        <f>IF(Calculator!$F$33=TRUE,C$5*COS($B129*PI()/180),-100)</f>
        <v>-0.43571122801202167</v>
      </c>
      <c r="D129" s="63">
        <f>IF(Calculator!$F$33=TRUE,C$5*SIN($B129*PI()/180),-100)</f>
        <v>0.6709364543563392</v>
      </c>
      <c r="E129" s="63">
        <f>IF(Calculator!$F$33=TRUE,E$5*COS($B129*PI()/180),-100)</f>
        <v>-0.49017513151352438</v>
      </c>
      <c r="F129" s="63">
        <f>IF(Calculator!$F$33=TRUE,E$5*SIN($B129*PI()/180),-100)</f>
        <v>0.75480351115088151</v>
      </c>
      <c r="G129" s="63">
        <f t="shared" si="3"/>
        <v>-0.54463903501502708</v>
      </c>
      <c r="H129" s="63">
        <f t="shared" si="4"/>
        <v>0.83867056794542394</v>
      </c>
      <c r="I129" s="63">
        <f>IF(Calculator!$F$33=TRUE,I$5*COS($B129*PI()/180),-100)</f>
        <v>-0.59910293851652985</v>
      </c>
      <c r="J129" s="63">
        <f>IF(Calculator!$F$33=TRUE,I$5*SIN($B129*PI()/180),-100)</f>
        <v>0.92253762473996637</v>
      </c>
      <c r="K129" s="63">
        <f>IF(Calculator!$F$33=TRUE,K$5*COS($B129*PI()/180),-100)</f>
        <v>-0.6535668420180325</v>
      </c>
      <c r="L129" s="63">
        <f>IF(Calculator!$F$33=TRUE,K$5*SIN($B129*PI()/180),-100)</f>
        <v>1.0064046815345087</v>
      </c>
      <c r="M129" s="60"/>
      <c r="N129" s="245"/>
      <c r="O129" s="60"/>
      <c r="P129" s="60"/>
      <c r="Q129" s="60"/>
      <c r="R129" s="60"/>
    </row>
    <row r="130" spans="2:18">
      <c r="B130" s="187">
        <f t="shared" si="5"/>
        <v>124</v>
      </c>
      <c r="C130" s="63">
        <f>IF(Calculator!$F$33=TRUE,C$5*COS($B130*PI()/180),-100)</f>
        <v>-0.44735432277659737</v>
      </c>
      <c r="D130" s="63">
        <f>IF(Calculator!$F$33=TRUE,C$5*SIN($B130*PI()/180),-100)</f>
        <v>0.66323005804403345</v>
      </c>
      <c r="E130" s="63">
        <f>IF(Calculator!$F$33=TRUE,E$5*COS($B130*PI()/180),-100)</f>
        <v>-0.50327361312367203</v>
      </c>
      <c r="F130" s="63">
        <f>IF(Calculator!$F$33=TRUE,E$5*SIN($B130*PI()/180),-100)</f>
        <v>0.74613381529953759</v>
      </c>
      <c r="G130" s="63">
        <f t="shared" si="3"/>
        <v>-0.55919290347074668</v>
      </c>
      <c r="H130" s="63">
        <f t="shared" si="4"/>
        <v>0.82903757255504174</v>
      </c>
      <c r="I130" s="63">
        <f>IF(Calculator!$F$33=TRUE,I$5*COS($B130*PI()/180),-100)</f>
        <v>-0.61511219381782145</v>
      </c>
      <c r="J130" s="63">
        <f>IF(Calculator!$F$33=TRUE,I$5*SIN($B130*PI()/180),-100)</f>
        <v>0.91194132981054599</v>
      </c>
      <c r="K130" s="63">
        <f>IF(Calculator!$F$33=TRUE,K$5*COS($B130*PI()/180),-100)</f>
        <v>-0.671031484164896</v>
      </c>
      <c r="L130" s="63">
        <f>IF(Calculator!$F$33=TRUE,K$5*SIN($B130*PI()/180),-100)</f>
        <v>0.99484508706605002</v>
      </c>
      <c r="M130" s="60"/>
      <c r="N130" s="245"/>
      <c r="O130" s="60"/>
      <c r="P130" s="60"/>
      <c r="Q130" s="60"/>
      <c r="R130" s="60"/>
    </row>
    <row r="131" spans="2:18">
      <c r="B131" s="187">
        <f t="shared" si="5"/>
        <v>125</v>
      </c>
      <c r="C131" s="63">
        <f>IF(Calculator!$F$33=TRUE,C$5*COS($B131*PI()/180),-100)</f>
        <v>-0.45886114908083669</v>
      </c>
      <c r="D131" s="63">
        <f>IF(Calculator!$F$33=TRUE,C$5*SIN($B131*PI()/180),-100)</f>
        <v>0.65532163543119371</v>
      </c>
      <c r="E131" s="63">
        <f>IF(Calculator!$F$33=TRUE,E$5*COS($B131*PI()/180),-100)</f>
        <v>-0.51621879271594129</v>
      </c>
      <c r="F131" s="63">
        <f>IF(Calculator!$F$33=TRUE,E$5*SIN($B131*PI()/180),-100)</f>
        <v>0.73723683986009281</v>
      </c>
      <c r="G131" s="63">
        <f t="shared" si="3"/>
        <v>-0.57357643635104583</v>
      </c>
      <c r="H131" s="63">
        <f t="shared" si="4"/>
        <v>0.81915204428899202</v>
      </c>
      <c r="I131" s="63">
        <f>IF(Calculator!$F$33=TRUE,I$5*COS($B131*PI()/180),-100)</f>
        <v>-0.63093407998615048</v>
      </c>
      <c r="J131" s="63">
        <f>IF(Calculator!$F$33=TRUE,I$5*SIN($B131*PI()/180),-100)</f>
        <v>0.90106724871789134</v>
      </c>
      <c r="K131" s="63">
        <f>IF(Calculator!$F$33=TRUE,K$5*COS($B131*PI()/180),-100)</f>
        <v>-0.68829172362125501</v>
      </c>
      <c r="L131" s="63">
        <f>IF(Calculator!$F$33=TRUE,K$5*SIN($B131*PI()/180),-100)</f>
        <v>0.98298245314679034</v>
      </c>
      <c r="M131" s="60"/>
      <c r="N131" s="245"/>
      <c r="O131" s="60"/>
      <c r="P131" s="60"/>
      <c r="Q131" s="60"/>
      <c r="R131" s="60"/>
    </row>
    <row r="132" spans="2:18">
      <c r="B132" s="187">
        <f t="shared" si="5"/>
        <v>126</v>
      </c>
      <c r="C132" s="63">
        <f>IF(Calculator!$F$33=TRUE,C$5*COS($B132*PI()/180),-100)</f>
        <v>-0.47022820183397845</v>
      </c>
      <c r="D132" s="63">
        <f>IF(Calculator!$F$33=TRUE,C$5*SIN($B132*PI()/180),-100)</f>
        <v>0.64721359549995805</v>
      </c>
      <c r="E132" s="63">
        <f>IF(Calculator!$F$33=TRUE,E$5*COS($B132*PI()/180),-100)</f>
        <v>-0.52900672706322571</v>
      </c>
      <c r="F132" s="63">
        <f>IF(Calculator!$F$33=TRUE,E$5*SIN($B132*PI()/180),-100)</f>
        <v>0.72811529493745275</v>
      </c>
      <c r="G132" s="63">
        <f t="shared" si="3"/>
        <v>-0.58778525229247303</v>
      </c>
      <c r="H132" s="63">
        <f t="shared" si="4"/>
        <v>0.80901699437494745</v>
      </c>
      <c r="I132" s="63">
        <f>IF(Calculator!$F$33=TRUE,I$5*COS($B132*PI()/180),-100)</f>
        <v>-0.64656377752172034</v>
      </c>
      <c r="J132" s="63">
        <f>IF(Calculator!$F$33=TRUE,I$5*SIN($B132*PI()/180),-100)</f>
        <v>0.88991869381244226</v>
      </c>
      <c r="K132" s="63">
        <f>IF(Calculator!$F$33=TRUE,K$5*COS($B132*PI()/180),-100)</f>
        <v>-0.70534230275096765</v>
      </c>
      <c r="L132" s="63">
        <f>IF(Calculator!$F$33=TRUE,K$5*SIN($B132*PI()/180),-100)</f>
        <v>0.97082039324993685</v>
      </c>
      <c r="M132" s="60"/>
      <c r="N132" s="245"/>
      <c r="O132" s="60"/>
      <c r="P132" s="60"/>
      <c r="Q132" s="60"/>
      <c r="R132" s="60"/>
    </row>
    <row r="133" spans="2:18">
      <c r="B133" s="187">
        <f t="shared" si="5"/>
        <v>127</v>
      </c>
      <c r="C133" s="63">
        <f>IF(Calculator!$F$33=TRUE,C$5*COS($B133*PI()/180),-100)</f>
        <v>-0.48145201852163871</v>
      </c>
      <c r="D133" s="63">
        <f>IF(Calculator!$F$33=TRUE,C$5*SIN($B133*PI()/180),-100)</f>
        <v>0.63890840803783422</v>
      </c>
      <c r="E133" s="63">
        <f>IF(Calculator!$F$33=TRUE,E$5*COS($B133*PI()/180),-100)</f>
        <v>-0.54163352083684357</v>
      </c>
      <c r="F133" s="63">
        <f>IF(Calculator!$F$33=TRUE,E$5*SIN($B133*PI()/180),-100)</f>
        <v>0.71877195904256341</v>
      </c>
      <c r="G133" s="63">
        <f t="shared" si="3"/>
        <v>-0.60181502315204838</v>
      </c>
      <c r="H133" s="63">
        <f t="shared" si="4"/>
        <v>0.79863551004729272</v>
      </c>
      <c r="I133" s="63">
        <f>IF(Calculator!$F$33=TRUE,I$5*COS($B133*PI()/180),-100)</f>
        <v>-0.66199652546725329</v>
      </c>
      <c r="J133" s="63">
        <f>IF(Calculator!$F$33=TRUE,I$5*SIN($B133*PI()/180),-100)</f>
        <v>0.87849906105202202</v>
      </c>
      <c r="K133" s="63">
        <f>IF(Calculator!$F$33=TRUE,K$5*COS($B133*PI()/180),-100)</f>
        <v>-0.72217802778245799</v>
      </c>
      <c r="L133" s="63">
        <f>IF(Calculator!$F$33=TRUE,K$5*SIN($B133*PI()/180),-100)</f>
        <v>0.95836261205675122</v>
      </c>
      <c r="M133" s="60"/>
      <c r="N133" s="245"/>
      <c r="O133" s="60"/>
      <c r="P133" s="60"/>
      <c r="Q133" s="60"/>
      <c r="R133" s="60"/>
    </row>
    <row r="134" spans="2:18">
      <c r="B134" s="187">
        <f t="shared" si="5"/>
        <v>128</v>
      </c>
      <c r="C134" s="63">
        <f>IF(Calculator!$F$33=TRUE,C$5*COS($B134*PI()/180),-100)</f>
        <v>-0.49252918026052667</v>
      </c>
      <c r="D134" s="63">
        <f>IF(Calculator!$F$33=TRUE,C$5*SIN($B134*PI()/180),-100)</f>
        <v>0.6304086028853777</v>
      </c>
      <c r="E134" s="63">
        <f>IF(Calculator!$F$33=TRUE,E$5*COS($B134*PI()/180),-100)</f>
        <v>-0.55409532779309245</v>
      </c>
      <c r="F134" s="63">
        <f>IF(Calculator!$F$33=TRUE,E$5*SIN($B134*PI()/180),-100)</f>
        <v>0.70920967824604986</v>
      </c>
      <c r="G134" s="63">
        <f t="shared" si="3"/>
        <v>-0.61566147532565829</v>
      </c>
      <c r="H134" s="63">
        <f t="shared" si="4"/>
        <v>0.78801075360672201</v>
      </c>
      <c r="I134" s="63">
        <f>IF(Calculator!$F$33=TRUE,I$5*COS($B134*PI()/180),-100)</f>
        <v>-0.67722762285822413</v>
      </c>
      <c r="J134" s="63">
        <f>IF(Calculator!$F$33=TRUE,I$5*SIN($B134*PI()/180),-100)</f>
        <v>0.86681182896739428</v>
      </c>
      <c r="K134" s="63">
        <f>IF(Calculator!$F$33=TRUE,K$5*COS($B134*PI()/180),-100)</f>
        <v>-0.73879377039078997</v>
      </c>
      <c r="L134" s="63">
        <f>IF(Calculator!$F$33=TRUE,K$5*SIN($B134*PI()/180),-100)</f>
        <v>0.94561290432806633</v>
      </c>
      <c r="M134" s="60"/>
      <c r="N134" s="245"/>
      <c r="O134" s="60"/>
      <c r="P134" s="60"/>
      <c r="Q134" s="60"/>
      <c r="R134" s="60"/>
    </row>
    <row r="135" spans="2:18">
      <c r="B135" s="187">
        <f t="shared" si="5"/>
        <v>129</v>
      </c>
      <c r="C135" s="63">
        <f>IF(Calculator!$F$33=TRUE,C$5*COS($B135*PI()/180),-100)</f>
        <v>-0.5034563128398698</v>
      </c>
      <c r="D135" s="63">
        <f>IF(Calculator!$F$33=TRUE,C$5*SIN($B135*PI()/180),-100)</f>
        <v>0.62171676916557683</v>
      </c>
      <c r="E135" s="63">
        <f>IF(Calculator!$F$33=TRUE,E$5*COS($B135*PI()/180),-100)</f>
        <v>-0.5663883519448536</v>
      </c>
      <c r="F135" s="63">
        <f>IF(Calculator!$F$33=TRUE,E$5*SIN($B135*PI()/180),-100)</f>
        <v>0.69943136531127392</v>
      </c>
      <c r="G135" s="63">
        <f t="shared" si="3"/>
        <v>-0.62932039104983728</v>
      </c>
      <c r="H135" s="63">
        <f t="shared" si="4"/>
        <v>0.77714596145697101</v>
      </c>
      <c r="I135" s="63">
        <f>IF(Calculator!$F$33=TRUE,I$5*COS($B135*PI()/180),-100)</f>
        <v>-0.69225243015482107</v>
      </c>
      <c r="J135" s="63">
        <f>IF(Calculator!$F$33=TRUE,I$5*SIN($B135*PI()/180),-100)</f>
        <v>0.85486055760266821</v>
      </c>
      <c r="K135" s="63">
        <f>IF(Calculator!$F$33=TRUE,K$5*COS($B135*PI()/180),-100)</f>
        <v>-0.75518446925980476</v>
      </c>
      <c r="L135" s="63">
        <f>IF(Calculator!$F$33=TRUE,K$5*SIN($B135*PI()/180),-100)</f>
        <v>0.93257515374836519</v>
      </c>
      <c r="M135" s="60"/>
      <c r="N135" s="245"/>
      <c r="O135" s="60"/>
      <c r="P135" s="60"/>
      <c r="Q135" s="60"/>
      <c r="R135" s="60"/>
    </row>
    <row r="136" spans="2:18">
      <c r="B136" s="187">
        <f t="shared" si="5"/>
        <v>130</v>
      </c>
      <c r="C136" s="63">
        <f>IF(Calculator!$F$33=TRUE,C$5*COS($B136*PI()/180),-100)</f>
        <v>-0.51423008774923151</v>
      </c>
      <c r="D136" s="63">
        <f>IF(Calculator!$F$33=TRUE,C$5*SIN($B136*PI()/180),-100)</f>
        <v>0.61283555449518246</v>
      </c>
      <c r="E136" s="63">
        <f>IF(Calculator!$F$33=TRUE,E$5*COS($B136*PI()/180),-100)</f>
        <v>-0.57850884871788544</v>
      </c>
      <c r="F136" s="63">
        <f>IF(Calculator!$F$33=TRUE,E$5*SIN($B136*PI()/180),-100)</f>
        <v>0.68943999880708018</v>
      </c>
      <c r="G136" s="63">
        <f t="shared" ref="G136:G199" si="6">G$5*COS($B136*PI()/180)</f>
        <v>-0.64278760968653936</v>
      </c>
      <c r="H136" s="63">
        <f t="shared" ref="H136:H199" si="7">G$5*SIN($B136*PI()/180)</f>
        <v>0.76604444311897801</v>
      </c>
      <c r="I136" s="63">
        <f>IF(Calculator!$F$33=TRUE,I$5*COS($B136*PI()/180),-100)</f>
        <v>-0.7070663706551934</v>
      </c>
      <c r="J136" s="63">
        <f>IF(Calculator!$F$33=TRUE,I$5*SIN($B136*PI()/180),-100)</f>
        <v>0.84264888743087585</v>
      </c>
      <c r="K136" s="63">
        <f>IF(Calculator!$F$33=TRUE,K$5*COS($B136*PI()/180),-100)</f>
        <v>-0.77134513162384721</v>
      </c>
      <c r="L136" s="63">
        <f>IF(Calculator!$F$33=TRUE,K$5*SIN($B136*PI()/180),-100)</f>
        <v>0.91925333174277357</v>
      </c>
      <c r="M136" s="60"/>
      <c r="N136" s="245"/>
      <c r="O136" s="60"/>
      <c r="P136" s="60"/>
      <c r="Q136" s="60"/>
      <c r="R136" s="60"/>
    </row>
    <row r="137" spans="2:18">
      <c r="B137" s="187">
        <f t="shared" ref="B137:B200" si="8">B136+1</f>
        <v>131</v>
      </c>
      <c r="C137" s="63">
        <f>IF(Calculator!$F$33=TRUE,C$5*COS($B137*PI()/180),-100)</f>
        <v>-0.52484722319240606</v>
      </c>
      <c r="D137" s="63">
        <f>IF(Calculator!$F$33=TRUE,C$5*SIN($B137*PI()/180),-100)</f>
        <v>0.60376766417821748</v>
      </c>
      <c r="E137" s="63">
        <f>IF(Calculator!$F$33=TRUE,E$5*COS($B137*PI()/180),-100)</f>
        <v>-0.59045312609145673</v>
      </c>
      <c r="F137" s="63">
        <f>IF(Calculator!$F$33=TRUE,E$5*SIN($B137*PI()/180),-100)</f>
        <v>0.67923862220049458</v>
      </c>
      <c r="G137" s="63">
        <f t="shared" si="6"/>
        <v>-0.6560590289905075</v>
      </c>
      <c r="H137" s="63">
        <f t="shared" si="7"/>
        <v>0.75470958022277179</v>
      </c>
      <c r="I137" s="63">
        <f>IF(Calculator!$F$33=TRUE,I$5*COS($B137*PI()/180),-100)</f>
        <v>-0.72166493188955827</v>
      </c>
      <c r="J137" s="63">
        <f>IF(Calculator!$F$33=TRUE,I$5*SIN($B137*PI()/180),-100)</f>
        <v>0.830180538245049</v>
      </c>
      <c r="K137" s="63">
        <f>IF(Calculator!$F$33=TRUE,K$5*COS($B137*PI()/180),-100)</f>
        <v>-0.78727083478860893</v>
      </c>
      <c r="L137" s="63">
        <f>IF(Calculator!$F$33=TRUE,K$5*SIN($B137*PI()/180),-100)</f>
        <v>0.90565149626732611</v>
      </c>
      <c r="M137" s="60"/>
      <c r="N137" s="245"/>
      <c r="O137" s="60"/>
      <c r="P137" s="60"/>
      <c r="Q137" s="60"/>
      <c r="R137" s="60"/>
    </row>
    <row r="138" spans="2:18">
      <c r="B138" s="187">
        <f t="shared" si="8"/>
        <v>132</v>
      </c>
      <c r="C138" s="63">
        <f>IF(Calculator!$F$33=TRUE,C$5*COS($B138*PI()/180),-100)</f>
        <v>-0.53530448508708661</v>
      </c>
      <c r="D138" s="63">
        <f>IF(Calculator!$F$33=TRUE,C$5*SIN($B138*PI()/180),-100)</f>
        <v>0.5945158603819154</v>
      </c>
      <c r="E138" s="63">
        <f>IF(Calculator!$F$33=TRUE,E$5*COS($B138*PI()/180),-100)</f>
        <v>-0.60221754572297248</v>
      </c>
      <c r="F138" s="63">
        <f>IF(Calculator!$F$33=TRUE,E$5*SIN($B138*PI()/180),-100)</f>
        <v>0.66883034292965482</v>
      </c>
      <c r="G138" s="63">
        <f t="shared" si="6"/>
        <v>-0.66913060635885824</v>
      </c>
      <c r="H138" s="63">
        <f t="shared" si="7"/>
        <v>0.74314482547739424</v>
      </c>
      <c r="I138" s="63">
        <f>IF(Calculator!$F$33=TRUE,I$5*COS($B138*PI()/180),-100)</f>
        <v>-0.73604366699474411</v>
      </c>
      <c r="J138" s="63">
        <f>IF(Calculator!$F$33=TRUE,I$5*SIN($B138*PI()/180),-100)</f>
        <v>0.81745930802513378</v>
      </c>
      <c r="K138" s="63">
        <f>IF(Calculator!$F$33=TRUE,K$5*COS($B138*PI()/180),-100)</f>
        <v>-0.80295672763062986</v>
      </c>
      <c r="L138" s="63">
        <f>IF(Calculator!$F$33=TRUE,K$5*SIN($B138*PI()/180),-100)</f>
        <v>0.89177379057287309</v>
      </c>
      <c r="M138" s="60"/>
      <c r="N138" s="245"/>
      <c r="O138" s="60"/>
      <c r="P138" s="60"/>
      <c r="Q138" s="60"/>
      <c r="R138" s="60"/>
    </row>
    <row r="139" spans="2:18">
      <c r="B139" s="187">
        <f t="shared" si="8"/>
        <v>133</v>
      </c>
      <c r="C139" s="63">
        <f>IF(Calculator!$F$33=TRUE,C$5*COS($B139*PI()/180),-100)</f>
        <v>-0.54559868804999867</v>
      </c>
      <c r="D139" s="63">
        <f>IF(Calculator!$F$33=TRUE,C$5*SIN($B139*PI()/180),-100)</f>
        <v>0.58508296129533643</v>
      </c>
      <c r="E139" s="63">
        <f>IF(Calculator!$F$33=TRUE,E$5*COS($B139*PI()/180),-100)</f>
        <v>-0.61379852405624857</v>
      </c>
      <c r="F139" s="63">
        <f>IF(Calculator!$F$33=TRUE,E$5*SIN($B139*PI()/180),-100)</f>
        <v>0.6582183314572535</v>
      </c>
      <c r="G139" s="63">
        <f t="shared" si="6"/>
        <v>-0.68199836006249837</v>
      </c>
      <c r="H139" s="63">
        <f t="shared" si="7"/>
        <v>0.73135370161917057</v>
      </c>
      <c r="I139" s="63">
        <f>IF(Calculator!$F$33=TRUE,I$5*COS($B139*PI()/180),-100)</f>
        <v>-0.75019819606874827</v>
      </c>
      <c r="J139" s="63">
        <f>IF(Calculator!$F$33=TRUE,I$5*SIN($B139*PI()/180),-100)</f>
        <v>0.80448907178108764</v>
      </c>
      <c r="K139" s="63">
        <f>IF(Calculator!$F$33=TRUE,K$5*COS($B139*PI()/180),-100)</f>
        <v>-0.81839803207499806</v>
      </c>
      <c r="L139" s="63">
        <f>IF(Calculator!$F$33=TRUE,K$5*SIN($B139*PI()/180),-100)</f>
        <v>0.87762444194300471</v>
      </c>
      <c r="M139" s="60"/>
      <c r="N139" s="245"/>
      <c r="O139" s="60"/>
      <c r="P139" s="60"/>
      <c r="Q139" s="60"/>
      <c r="R139" s="60"/>
    </row>
    <row r="140" spans="2:18">
      <c r="B140" s="187">
        <f t="shared" si="8"/>
        <v>134</v>
      </c>
      <c r="C140" s="63">
        <f>IF(Calculator!$F$33=TRUE,C$5*COS($B140*PI()/180),-100)</f>
        <v>-0.55572669636719763</v>
      </c>
      <c r="D140" s="63">
        <f>IF(Calculator!$F$33=TRUE,C$5*SIN($B140*PI()/180),-100)</f>
        <v>0.57547184027092113</v>
      </c>
      <c r="E140" s="63">
        <f>IF(Calculator!$F$33=TRUE,E$5*COS($B140*PI()/180),-100)</f>
        <v>-0.62519253341309733</v>
      </c>
      <c r="F140" s="63">
        <f>IF(Calculator!$F$33=TRUE,E$5*SIN($B140*PI()/180),-100)</f>
        <v>0.64740582030478633</v>
      </c>
      <c r="G140" s="63">
        <f t="shared" si="6"/>
        <v>-0.69465837045899703</v>
      </c>
      <c r="H140" s="63">
        <f t="shared" si="7"/>
        <v>0.71933980033865141</v>
      </c>
      <c r="I140" s="63">
        <f>IF(Calculator!$F$33=TRUE,I$5*COS($B140*PI()/180),-100)</f>
        <v>-0.76412420750489685</v>
      </c>
      <c r="J140" s="63">
        <f>IF(Calculator!$F$33=TRUE,I$5*SIN($B140*PI()/180),-100)</f>
        <v>0.79127378037251661</v>
      </c>
      <c r="K140" s="63">
        <f>IF(Calculator!$F$33=TRUE,K$5*COS($B140*PI()/180),-100)</f>
        <v>-0.83359004455079644</v>
      </c>
      <c r="L140" s="63">
        <f>IF(Calculator!$F$33=TRUE,K$5*SIN($B140*PI()/180),-100)</f>
        <v>0.8632077604063817</v>
      </c>
      <c r="M140" s="60"/>
      <c r="N140" s="245"/>
      <c r="O140" s="60"/>
      <c r="P140" s="60"/>
      <c r="Q140" s="60"/>
      <c r="R140" s="60"/>
    </row>
    <row r="141" spans="2:18">
      <c r="B141" s="187">
        <f t="shared" si="8"/>
        <v>135</v>
      </c>
      <c r="C141" s="63">
        <f>IF(Calculator!$F$33=TRUE,C$5*COS($B141*PI()/180),-100)</f>
        <v>-0.56568542494923801</v>
      </c>
      <c r="D141" s="63">
        <f>IF(Calculator!$F$33=TRUE,C$5*SIN($B141*PI()/180),-100)</f>
        <v>0.56568542494923812</v>
      </c>
      <c r="E141" s="63">
        <f>IF(Calculator!$F$33=TRUE,E$5*COS($B141*PI()/180),-100)</f>
        <v>-0.63639610306789274</v>
      </c>
      <c r="F141" s="63">
        <f>IF(Calculator!$F$33=TRUE,E$5*SIN($B141*PI()/180),-100)</f>
        <v>0.63639610306789285</v>
      </c>
      <c r="G141" s="63">
        <f t="shared" si="6"/>
        <v>-0.70710678118654746</v>
      </c>
      <c r="H141" s="63">
        <f t="shared" si="7"/>
        <v>0.70710678118654757</v>
      </c>
      <c r="I141" s="63">
        <f>IF(Calculator!$F$33=TRUE,I$5*COS($B141*PI()/180),-100)</f>
        <v>-0.7778174593052023</v>
      </c>
      <c r="J141" s="63">
        <f>IF(Calculator!$F$33=TRUE,I$5*SIN($B141*PI()/180),-100)</f>
        <v>0.77781745930520241</v>
      </c>
      <c r="K141" s="63">
        <f>IF(Calculator!$F$33=TRUE,K$5*COS($B141*PI()/180),-100)</f>
        <v>-0.84852813742385691</v>
      </c>
      <c r="L141" s="63">
        <f>IF(Calculator!$F$33=TRUE,K$5*SIN($B141*PI()/180),-100)</f>
        <v>0.84852813742385702</v>
      </c>
      <c r="M141" s="60"/>
      <c r="N141" s="245"/>
      <c r="O141" s="60"/>
      <c r="P141" s="60"/>
      <c r="Q141" s="60"/>
      <c r="R141" s="60"/>
    </row>
    <row r="142" spans="2:18">
      <c r="B142" s="187">
        <f t="shared" si="8"/>
        <v>136</v>
      </c>
      <c r="C142" s="63">
        <f>IF(Calculator!$F$33=TRUE,C$5*COS($B142*PI()/180),-100)</f>
        <v>-0.57547184027092102</v>
      </c>
      <c r="D142" s="63">
        <f>IF(Calculator!$F$33=TRUE,C$5*SIN($B142*PI()/180),-100)</f>
        <v>0.55572669636719774</v>
      </c>
      <c r="E142" s="63">
        <f>IF(Calculator!$F$33=TRUE,E$5*COS($B142*PI()/180),-100)</f>
        <v>-0.64740582030478611</v>
      </c>
      <c r="F142" s="63">
        <f>IF(Calculator!$F$33=TRUE,E$5*SIN($B142*PI()/180),-100)</f>
        <v>0.62519253341309744</v>
      </c>
      <c r="G142" s="63">
        <f t="shared" si="6"/>
        <v>-0.71933980033865119</v>
      </c>
      <c r="H142" s="63">
        <f t="shared" si="7"/>
        <v>0.69465837045899714</v>
      </c>
      <c r="I142" s="63">
        <f>IF(Calculator!$F$33=TRUE,I$5*COS($B142*PI()/180),-100)</f>
        <v>-0.79127378037251639</v>
      </c>
      <c r="J142" s="63">
        <f>IF(Calculator!$F$33=TRUE,I$5*SIN($B142*PI()/180),-100)</f>
        <v>0.76412420750489696</v>
      </c>
      <c r="K142" s="63">
        <f>IF(Calculator!$F$33=TRUE,K$5*COS($B142*PI()/180),-100)</f>
        <v>-0.86320776040638136</v>
      </c>
      <c r="L142" s="63">
        <f>IF(Calculator!$F$33=TRUE,K$5*SIN($B142*PI()/180),-100)</f>
        <v>0.83359004455079655</v>
      </c>
      <c r="M142" s="60"/>
      <c r="N142" s="245"/>
      <c r="O142" s="60"/>
      <c r="P142" s="60"/>
      <c r="Q142" s="60"/>
      <c r="R142" s="60"/>
    </row>
    <row r="143" spans="2:18">
      <c r="B143" s="187">
        <f t="shared" si="8"/>
        <v>137</v>
      </c>
      <c r="C143" s="63">
        <f>IF(Calculator!$F$33=TRUE,C$5*COS($B143*PI()/180),-100)</f>
        <v>-0.58508296129533643</v>
      </c>
      <c r="D143" s="63">
        <f>IF(Calculator!$F$33=TRUE,C$5*SIN($B143*PI()/180),-100)</f>
        <v>0.54559868804999889</v>
      </c>
      <c r="E143" s="63">
        <f>IF(Calculator!$F$33=TRUE,E$5*COS($B143*PI()/180),-100)</f>
        <v>-0.65821833145725339</v>
      </c>
      <c r="F143" s="63">
        <f>IF(Calculator!$F$33=TRUE,E$5*SIN($B143*PI()/180),-100)</f>
        <v>0.6137985240562488</v>
      </c>
      <c r="G143" s="63">
        <f t="shared" si="6"/>
        <v>-0.73135370161917046</v>
      </c>
      <c r="H143" s="63">
        <f t="shared" si="7"/>
        <v>0.68199836006249859</v>
      </c>
      <c r="I143" s="63">
        <f>IF(Calculator!$F$33=TRUE,I$5*COS($B143*PI()/180),-100)</f>
        <v>-0.80448907178108753</v>
      </c>
      <c r="J143" s="63">
        <f>IF(Calculator!$F$33=TRUE,I$5*SIN($B143*PI()/180),-100)</f>
        <v>0.75019819606874849</v>
      </c>
      <c r="K143" s="63">
        <f>IF(Calculator!$F$33=TRUE,K$5*COS($B143*PI()/180),-100)</f>
        <v>-0.87762444194300449</v>
      </c>
      <c r="L143" s="63">
        <f>IF(Calculator!$F$33=TRUE,K$5*SIN($B143*PI()/180),-100)</f>
        <v>0.81839803207499828</v>
      </c>
      <c r="M143" s="60"/>
      <c r="N143" s="245"/>
      <c r="O143" s="60"/>
      <c r="P143" s="60"/>
      <c r="Q143" s="60"/>
      <c r="R143" s="60"/>
    </row>
    <row r="144" spans="2:18">
      <c r="B144" s="187">
        <f t="shared" si="8"/>
        <v>138</v>
      </c>
      <c r="C144" s="63">
        <f>IF(Calculator!$F$33=TRUE,C$5*COS($B144*PI()/180),-100)</f>
        <v>-0.59451586038191528</v>
      </c>
      <c r="D144" s="63">
        <f>IF(Calculator!$F$33=TRUE,C$5*SIN($B144*PI()/180),-100)</f>
        <v>0.53530448508708672</v>
      </c>
      <c r="E144" s="63">
        <f>IF(Calculator!$F$33=TRUE,E$5*COS($B144*PI()/180),-100)</f>
        <v>-0.6688303429296546</v>
      </c>
      <c r="F144" s="63">
        <f>IF(Calculator!$F$33=TRUE,E$5*SIN($B144*PI()/180),-100)</f>
        <v>0.60221754572297248</v>
      </c>
      <c r="G144" s="63">
        <f t="shared" si="6"/>
        <v>-0.74314482547739402</v>
      </c>
      <c r="H144" s="63">
        <f t="shared" si="7"/>
        <v>0.66913060635885835</v>
      </c>
      <c r="I144" s="63">
        <f>IF(Calculator!$F$33=TRUE,I$5*COS($B144*PI()/180),-100)</f>
        <v>-0.81745930802513345</v>
      </c>
      <c r="J144" s="63">
        <f>IF(Calculator!$F$33=TRUE,I$5*SIN($B144*PI()/180),-100)</f>
        <v>0.73604366699474422</v>
      </c>
      <c r="K144" s="63">
        <f>IF(Calculator!$F$33=TRUE,K$5*COS($B144*PI()/180),-100)</f>
        <v>-0.89177379057287276</v>
      </c>
      <c r="L144" s="63">
        <f>IF(Calculator!$F$33=TRUE,K$5*SIN($B144*PI()/180),-100)</f>
        <v>0.80295672763062997</v>
      </c>
      <c r="M144" s="60"/>
      <c r="N144" s="245"/>
      <c r="O144" s="60"/>
      <c r="P144" s="60"/>
      <c r="Q144" s="60"/>
      <c r="R144" s="60"/>
    </row>
    <row r="145" spans="2:18">
      <c r="B145" s="187">
        <f t="shared" si="8"/>
        <v>139</v>
      </c>
      <c r="C145" s="63">
        <f>IF(Calculator!$F$33=TRUE,C$5*COS($B145*PI()/180),-100)</f>
        <v>-0.6037676641782177</v>
      </c>
      <c r="D145" s="63">
        <f>IF(Calculator!$F$33=TRUE,C$5*SIN($B145*PI()/180),-100)</f>
        <v>0.52484722319240584</v>
      </c>
      <c r="E145" s="63">
        <f>IF(Calculator!$F$33=TRUE,E$5*COS($B145*PI()/180),-100)</f>
        <v>-0.6792386222004948</v>
      </c>
      <c r="F145" s="63">
        <f>IF(Calculator!$F$33=TRUE,E$5*SIN($B145*PI()/180),-100)</f>
        <v>0.59045312609145661</v>
      </c>
      <c r="G145" s="63">
        <f t="shared" si="6"/>
        <v>-0.75470958022277201</v>
      </c>
      <c r="H145" s="63">
        <f t="shared" si="7"/>
        <v>0.65605902899050728</v>
      </c>
      <c r="I145" s="63">
        <f>IF(Calculator!$F$33=TRUE,I$5*COS($B145*PI()/180),-100)</f>
        <v>-0.83018053824504934</v>
      </c>
      <c r="J145" s="63">
        <f>IF(Calculator!$F$33=TRUE,I$5*SIN($B145*PI()/180),-100)</f>
        <v>0.72166493188955805</v>
      </c>
      <c r="K145" s="63">
        <f>IF(Calculator!$F$33=TRUE,K$5*COS($B145*PI()/180),-100)</f>
        <v>-0.90565149626732633</v>
      </c>
      <c r="L145" s="63">
        <f>IF(Calculator!$F$33=TRUE,K$5*SIN($B145*PI()/180),-100)</f>
        <v>0.78727083478860871</v>
      </c>
      <c r="M145" s="60"/>
      <c r="N145" s="245"/>
      <c r="O145" s="60"/>
      <c r="P145" s="60"/>
      <c r="Q145" s="60"/>
      <c r="R145" s="60"/>
    </row>
    <row r="146" spans="2:18">
      <c r="B146" s="187">
        <f t="shared" si="8"/>
        <v>140</v>
      </c>
      <c r="C146" s="63">
        <f>IF(Calculator!$F$33=TRUE,C$5*COS($B146*PI()/180),-100)</f>
        <v>-0.61283555449518234</v>
      </c>
      <c r="D146" s="63">
        <f>IF(Calculator!$F$33=TRUE,C$5*SIN($B146*PI()/180),-100)</f>
        <v>0.51423008774923162</v>
      </c>
      <c r="E146" s="63">
        <f>IF(Calculator!$F$33=TRUE,E$5*COS($B146*PI()/180),-100)</f>
        <v>-0.68943999880708018</v>
      </c>
      <c r="F146" s="63">
        <f>IF(Calculator!$F$33=TRUE,E$5*SIN($B146*PI()/180),-100)</f>
        <v>0.57850884871788555</v>
      </c>
      <c r="G146" s="63">
        <f t="shared" si="6"/>
        <v>-0.7660444431189779</v>
      </c>
      <c r="H146" s="63">
        <f t="shared" si="7"/>
        <v>0.64278760968653947</v>
      </c>
      <c r="I146" s="63">
        <f>IF(Calculator!$F$33=TRUE,I$5*COS($B146*PI()/180),-100)</f>
        <v>-0.84264888743087574</v>
      </c>
      <c r="J146" s="63">
        <f>IF(Calculator!$F$33=TRUE,I$5*SIN($B146*PI()/180),-100)</f>
        <v>0.70706637065519351</v>
      </c>
      <c r="K146" s="63">
        <f>IF(Calculator!$F$33=TRUE,K$5*COS($B146*PI()/180),-100)</f>
        <v>-0.91925333174277346</v>
      </c>
      <c r="L146" s="63">
        <f>IF(Calculator!$F$33=TRUE,K$5*SIN($B146*PI()/180),-100)</f>
        <v>0.77134513162384732</v>
      </c>
      <c r="M146" s="60"/>
      <c r="N146" s="245"/>
      <c r="O146" s="60"/>
      <c r="P146" s="60"/>
      <c r="Q146" s="60"/>
      <c r="R146" s="60"/>
    </row>
    <row r="147" spans="2:18">
      <c r="B147" s="187">
        <f t="shared" si="8"/>
        <v>141</v>
      </c>
      <c r="C147" s="63">
        <f>IF(Calculator!$F$33=TRUE,C$5*COS($B147*PI()/180),-100)</f>
        <v>-0.62171676916557661</v>
      </c>
      <c r="D147" s="63">
        <f>IF(Calculator!$F$33=TRUE,C$5*SIN($B147*PI()/180),-100)</f>
        <v>0.50345631283987025</v>
      </c>
      <c r="E147" s="63">
        <f>IF(Calculator!$F$33=TRUE,E$5*COS($B147*PI()/180),-100)</f>
        <v>-0.69943136531127359</v>
      </c>
      <c r="F147" s="63">
        <f>IF(Calculator!$F$33=TRUE,E$5*SIN($B147*PI()/180),-100)</f>
        <v>0.56638835194485393</v>
      </c>
      <c r="G147" s="63">
        <f t="shared" si="6"/>
        <v>-0.77714596145697068</v>
      </c>
      <c r="H147" s="63">
        <f t="shared" si="7"/>
        <v>0.62932039104983772</v>
      </c>
      <c r="I147" s="63">
        <f>IF(Calculator!$F$33=TRUE,I$5*COS($B147*PI()/180),-100)</f>
        <v>-0.85486055760266777</v>
      </c>
      <c r="J147" s="63">
        <f>IF(Calculator!$F$33=TRUE,I$5*SIN($B147*PI()/180),-100)</f>
        <v>0.69225243015482152</v>
      </c>
      <c r="K147" s="63">
        <f>IF(Calculator!$F$33=TRUE,K$5*COS($B147*PI()/180),-100)</f>
        <v>-0.93257515374836475</v>
      </c>
      <c r="L147" s="63">
        <f>IF(Calculator!$F$33=TRUE,K$5*SIN($B147*PI()/180),-100)</f>
        <v>0.7551844692598052</v>
      </c>
      <c r="M147" s="60"/>
      <c r="N147" s="245"/>
      <c r="O147" s="60"/>
      <c r="P147" s="60"/>
      <c r="Q147" s="60"/>
      <c r="R147" s="60"/>
    </row>
    <row r="148" spans="2:18">
      <c r="B148" s="187">
        <f t="shared" si="8"/>
        <v>142</v>
      </c>
      <c r="C148" s="63">
        <f>IF(Calculator!$F$33=TRUE,C$5*COS($B148*PI()/180),-100)</f>
        <v>-0.63040860288537759</v>
      </c>
      <c r="D148" s="63">
        <f>IF(Calculator!$F$33=TRUE,C$5*SIN($B148*PI()/180),-100)</f>
        <v>0.49252918026052672</v>
      </c>
      <c r="E148" s="63">
        <f>IF(Calculator!$F$33=TRUE,E$5*COS($B148*PI()/180),-100)</f>
        <v>-0.70920967824604975</v>
      </c>
      <c r="F148" s="63">
        <f>IF(Calculator!$F$33=TRUE,E$5*SIN($B148*PI()/180),-100)</f>
        <v>0.55409532779309256</v>
      </c>
      <c r="G148" s="63">
        <f t="shared" si="6"/>
        <v>-0.7880107536067219</v>
      </c>
      <c r="H148" s="63">
        <f t="shared" si="7"/>
        <v>0.6156614753256584</v>
      </c>
      <c r="I148" s="63">
        <f>IF(Calculator!$F$33=TRUE,I$5*COS($B148*PI()/180),-100)</f>
        <v>-0.86681182896739417</v>
      </c>
      <c r="J148" s="63">
        <f>IF(Calculator!$F$33=TRUE,I$5*SIN($B148*PI()/180),-100)</f>
        <v>0.67722762285822424</v>
      </c>
      <c r="K148" s="63">
        <f>IF(Calculator!$F$33=TRUE,K$5*COS($B148*PI()/180),-100)</f>
        <v>-0.94561290432806622</v>
      </c>
      <c r="L148" s="63">
        <f>IF(Calculator!$F$33=TRUE,K$5*SIN($B148*PI()/180),-100)</f>
        <v>0.73879377039079008</v>
      </c>
      <c r="M148" s="60"/>
      <c r="N148" s="245"/>
      <c r="O148" s="60"/>
      <c r="P148" s="60"/>
      <c r="Q148" s="60"/>
      <c r="R148" s="60"/>
    </row>
    <row r="149" spans="2:18">
      <c r="B149" s="187">
        <f t="shared" si="8"/>
        <v>143</v>
      </c>
      <c r="C149" s="63">
        <f>IF(Calculator!$F$33=TRUE,C$5*COS($B149*PI()/180),-100)</f>
        <v>-0.63890840803783444</v>
      </c>
      <c r="D149" s="63">
        <f>IF(Calculator!$F$33=TRUE,C$5*SIN($B149*PI()/180),-100)</f>
        <v>0.48145201852163855</v>
      </c>
      <c r="E149" s="63">
        <f>IF(Calculator!$F$33=TRUE,E$5*COS($B149*PI()/180),-100)</f>
        <v>-0.71877195904256364</v>
      </c>
      <c r="F149" s="63">
        <f>IF(Calculator!$F$33=TRUE,E$5*SIN($B149*PI()/180),-100)</f>
        <v>0.54163352083684335</v>
      </c>
      <c r="G149" s="63">
        <f t="shared" si="6"/>
        <v>-0.79863551004729294</v>
      </c>
      <c r="H149" s="63">
        <f t="shared" si="7"/>
        <v>0.60181502315204816</v>
      </c>
      <c r="I149" s="63">
        <f>IF(Calculator!$F$33=TRUE,I$5*COS($B149*PI()/180),-100)</f>
        <v>-0.87849906105202236</v>
      </c>
      <c r="J149" s="63">
        <f>IF(Calculator!$F$33=TRUE,I$5*SIN($B149*PI()/180),-100)</f>
        <v>0.66199652546725307</v>
      </c>
      <c r="K149" s="63">
        <f>IF(Calculator!$F$33=TRUE,K$5*COS($B149*PI()/180),-100)</f>
        <v>-0.95836261205675144</v>
      </c>
      <c r="L149" s="63">
        <f>IF(Calculator!$F$33=TRUE,K$5*SIN($B149*PI()/180),-100)</f>
        <v>0.72217802778245777</v>
      </c>
      <c r="M149" s="60"/>
      <c r="N149" s="245"/>
      <c r="O149" s="60"/>
      <c r="P149" s="60"/>
      <c r="Q149" s="60"/>
      <c r="R149" s="60"/>
    </row>
    <row r="150" spans="2:18">
      <c r="B150" s="187">
        <f t="shared" si="8"/>
        <v>144</v>
      </c>
      <c r="C150" s="63">
        <f>IF(Calculator!$F$33=TRUE,C$5*COS($B150*PI()/180),-100)</f>
        <v>-0.64721359549995794</v>
      </c>
      <c r="D150" s="63">
        <f>IF(Calculator!$F$33=TRUE,C$5*SIN($B150*PI()/180),-100)</f>
        <v>0.47022820183397862</v>
      </c>
      <c r="E150" s="63">
        <f>IF(Calculator!$F$33=TRUE,E$5*COS($B150*PI()/180),-100)</f>
        <v>-0.72811529493745264</v>
      </c>
      <c r="F150" s="63">
        <f>IF(Calculator!$F$33=TRUE,E$5*SIN($B150*PI()/180),-100)</f>
        <v>0.52900672706322593</v>
      </c>
      <c r="G150" s="63">
        <f t="shared" si="6"/>
        <v>-0.80901699437494734</v>
      </c>
      <c r="H150" s="63">
        <f t="shared" si="7"/>
        <v>0.58778525229247325</v>
      </c>
      <c r="I150" s="63">
        <f>IF(Calculator!$F$33=TRUE,I$5*COS($B150*PI()/180),-100)</f>
        <v>-0.88991869381244215</v>
      </c>
      <c r="J150" s="63">
        <f>IF(Calculator!$F$33=TRUE,I$5*SIN($B150*PI()/180),-100)</f>
        <v>0.64656377752172067</v>
      </c>
      <c r="K150" s="63">
        <f>IF(Calculator!$F$33=TRUE,K$5*COS($B150*PI()/180),-100)</f>
        <v>-0.97082039324993674</v>
      </c>
      <c r="L150" s="63">
        <f>IF(Calculator!$F$33=TRUE,K$5*SIN($B150*PI()/180),-100)</f>
        <v>0.70534230275096788</v>
      </c>
      <c r="M150" s="60"/>
      <c r="N150" s="245"/>
      <c r="O150" s="60"/>
      <c r="P150" s="60"/>
      <c r="Q150" s="60"/>
      <c r="R150" s="60"/>
    </row>
    <row r="151" spans="2:18">
      <c r="B151" s="187">
        <f t="shared" si="8"/>
        <v>145</v>
      </c>
      <c r="C151" s="63">
        <f>IF(Calculator!$F$33=TRUE,C$5*COS($B151*PI()/180),-100)</f>
        <v>-0.65532163543119326</v>
      </c>
      <c r="D151" s="63">
        <f>IF(Calculator!$F$33=TRUE,C$5*SIN($B151*PI()/180),-100)</f>
        <v>0.45886114908083714</v>
      </c>
      <c r="E151" s="63">
        <f>IF(Calculator!$F$33=TRUE,E$5*COS($B151*PI()/180),-100)</f>
        <v>-0.73723683986009247</v>
      </c>
      <c r="F151" s="63">
        <f>IF(Calculator!$F$33=TRUE,E$5*SIN($B151*PI()/180),-100)</f>
        <v>0.51621879271594173</v>
      </c>
      <c r="G151" s="63">
        <f t="shared" si="6"/>
        <v>-0.81915204428899158</v>
      </c>
      <c r="H151" s="63">
        <f t="shared" si="7"/>
        <v>0.57357643635104638</v>
      </c>
      <c r="I151" s="63">
        <f>IF(Calculator!$F$33=TRUE,I$5*COS($B151*PI()/180),-100)</f>
        <v>-0.90106724871789079</v>
      </c>
      <c r="J151" s="63">
        <f>IF(Calculator!$F$33=TRUE,I$5*SIN($B151*PI()/180),-100)</f>
        <v>0.63093407998615103</v>
      </c>
      <c r="K151" s="63">
        <f>IF(Calculator!$F$33=TRUE,K$5*COS($B151*PI()/180),-100)</f>
        <v>-0.98298245314678989</v>
      </c>
      <c r="L151" s="63">
        <f>IF(Calculator!$F$33=TRUE,K$5*SIN($B151*PI()/180),-100)</f>
        <v>0.68829172362125568</v>
      </c>
      <c r="M151" s="60"/>
      <c r="N151" s="245"/>
      <c r="O151" s="60"/>
      <c r="P151" s="60"/>
      <c r="Q151" s="60"/>
      <c r="R151" s="60"/>
    </row>
    <row r="152" spans="2:18">
      <c r="B152" s="187">
        <f t="shared" si="8"/>
        <v>146</v>
      </c>
      <c r="C152" s="63">
        <f>IF(Calculator!$F$33=TRUE,C$5*COS($B152*PI()/180),-100)</f>
        <v>-0.66323005804403334</v>
      </c>
      <c r="D152" s="63">
        <f>IF(Calculator!$F$33=TRUE,C$5*SIN($B152*PI()/180),-100)</f>
        <v>0.44735432277659753</v>
      </c>
      <c r="E152" s="63">
        <f>IF(Calculator!$F$33=TRUE,E$5*COS($B152*PI()/180),-100)</f>
        <v>-0.74613381529953748</v>
      </c>
      <c r="F152" s="63">
        <f>IF(Calculator!$F$33=TRUE,E$5*SIN($B152*PI()/180),-100)</f>
        <v>0.50327361312367225</v>
      </c>
      <c r="G152" s="63">
        <f t="shared" si="6"/>
        <v>-0.82903757255504162</v>
      </c>
      <c r="H152" s="63">
        <f t="shared" si="7"/>
        <v>0.5591929034707469</v>
      </c>
      <c r="I152" s="63">
        <f>IF(Calculator!$F$33=TRUE,I$5*COS($B152*PI()/180),-100)</f>
        <v>-0.91194132981054588</v>
      </c>
      <c r="J152" s="63">
        <f>IF(Calculator!$F$33=TRUE,I$5*SIN($B152*PI()/180),-100)</f>
        <v>0.61511219381782167</v>
      </c>
      <c r="K152" s="63">
        <f>IF(Calculator!$F$33=TRUE,K$5*COS($B152*PI()/180),-100)</f>
        <v>-0.9948450870660499</v>
      </c>
      <c r="L152" s="63">
        <f>IF(Calculator!$F$33=TRUE,K$5*SIN($B152*PI()/180),-100)</f>
        <v>0.67103148416489622</v>
      </c>
      <c r="M152" s="60"/>
      <c r="N152" s="245"/>
      <c r="O152" s="60"/>
      <c r="P152" s="60"/>
      <c r="Q152" s="60"/>
      <c r="R152" s="60"/>
    </row>
    <row r="153" spans="2:18">
      <c r="B153" s="187">
        <f t="shared" si="8"/>
        <v>147</v>
      </c>
      <c r="C153" s="63">
        <f>IF(Calculator!$F$33=TRUE,C$5*COS($B153*PI()/180),-100)</f>
        <v>-0.67093645435633942</v>
      </c>
      <c r="D153" s="63">
        <f>IF(Calculator!$F$33=TRUE,C$5*SIN($B153*PI()/180),-100)</f>
        <v>0.43571122801202161</v>
      </c>
      <c r="E153" s="63">
        <f>IF(Calculator!$F$33=TRUE,E$5*COS($B153*PI()/180),-100)</f>
        <v>-0.75480351115088173</v>
      </c>
      <c r="F153" s="63">
        <f>IF(Calculator!$F$33=TRUE,E$5*SIN($B153*PI()/180),-100)</f>
        <v>0.49017513151352426</v>
      </c>
      <c r="G153" s="63">
        <f t="shared" si="6"/>
        <v>-0.83867056794542416</v>
      </c>
      <c r="H153" s="63">
        <f t="shared" si="7"/>
        <v>0.54463903501502697</v>
      </c>
      <c r="I153" s="63">
        <f>IF(Calculator!$F$33=TRUE,I$5*COS($B153*PI()/180),-100)</f>
        <v>-0.9225376247399667</v>
      </c>
      <c r="J153" s="63">
        <f>IF(Calculator!$F$33=TRUE,I$5*SIN($B153*PI()/180),-100)</f>
        <v>0.59910293851652974</v>
      </c>
      <c r="K153" s="63">
        <f>IF(Calculator!$F$33=TRUE,K$5*COS($B153*PI()/180),-100)</f>
        <v>-1.0064046815345089</v>
      </c>
      <c r="L153" s="63">
        <f>IF(Calculator!$F$33=TRUE,K$5*SIN($B153*PI()/180),-100)</f>
        <v>0.65356684201803239</v>
      </c>
      <c r="M153" s="60"/>
      <c r="N153" s="245"/>
      <c r="O153" s="60"/>
      <c r="P153" s="60"/>
      <c r="Q153" s="60"/>
      <c r="R153" s="60"/>
    </row>
    <row r="154" spans="2:18">
      <c r="B154" s="187">
        <f t="shared" si="8"/>
        <v>148</v>
      </c>
      <c r="C154" s="63">
        <f>IF(Calculator!$F$33=TRUE,C$5*COS($B154*PI()/180),-100)</f>
        <v>-0.67843847692514081</v>
      </c>
      <c r="D154" s="63">
        <f>IF(Calculator!$F$33=TRUE,C$5*SIN($B154*PI()/180),-100)</f>
        <v>0.42393541138656393</v>
      </c>
      <c r="E154" s="63">
        <f>IF(Calculator!$F$33=TRUE,E$5*COS($B154*PI()/180),-100)</f>
        <v>-0.76324328654078333</v>
      </c>
      <c r="F154" s="63">
        <f>IF(Calculator!$F$33=TRUE,E$5*SIN($B154*PI()/180),-100)</f>
        <v>0.47692733780988444</v>
      </c>
      <c r="G154" s="63">
        <f t="shared" si="6"/>
        <v>-0.84804809615642596</v>
      </c>
      <c r="H154" s="63">
        <f t="shared" si="7"/>
        <v>0.5299192642332049</v>
      </c>
      <c r="I154" s="63">
        <f>IF(Calculator!$F$33=TRUE,I$5*COS($B154*PI()/180),-100)</f>
        <v>-0.93285290577206859</v>
      </c>
      <c r="J154" s="63">
        <f>IF(Calculator!$F$33=TRUE,I$5*SIN($B154*PI()/180),-100)</f>
        <v>0.58291119065652541</v>
      </c>
      <c r="K154" s="63">
        <f>IF(Calculator!$F$33=TRUE,K$5*COS($B154*PI()/180),-100)</f>
        <v>-1.0176577153877111</v>
      </c>
      <c r="L154" s="63">
        <f>IF(Calculator!$F$33=TRUE,K$5*SIN($B154*PI()/180),-100)</f>
        <v>0.63590311707984581</v>
      </c>
      <c r="M154" s="60"/>
      <c r="N154" s="245"/>
      <c r="O154" s="60"/>
      <c r="P154" s="60"/>
      <c r="Q154" s="60"/>
      <c r="R154" s="60"/>
    </row>
    <row r="155" spans="2:18">
      <c r="B155" s="187">
        <f t="shared" si="8"/>
        <v>149</v>
      </c>
      <c r="C155" s="63">
        <f>IF(Calculator!$F$33=TRUE,C$5*COS($B155*PI()/180),-100)</f>
        <v>-0.68573384056168984</v>
      </c>
      <c r="D155" s="63">
        <f>IF(Calculator!$F$33=TRUE,C$5*SIN($B155*PI()/180),-100)</f>
        <v>0.41203045992804355</v>
      </c>
      <c r="E155" s="63">
        <f>IF(Calculator!$F$33=TRUE,E$5*COS($B155*PI()/180),-100)</f>
        <v>-0.77145057063190103</v>
      </c>
      <c r="F155" s="63">
        <f>IF(Calculator!$F$33=TRUE,E$5*SIN($B155*PI()/180),-100)</f>
        <v>0.46353426741904896</v>
      </c>
      <c r="G155" s="63">
        <f t="shared" si="6"/>
        <v>-0.85716730070211222</v>
      </c>
      <c r="H155" s="63">
        <f t="shared" si="7"/>
        <v>0.51503807491005438</v>
      </c>
      <c r="I155" s="63">
        <f>IF(Calculator!$F$33=TRUE,I$5*COS($B155*PI()/180),-100)</f>
        <v>-0.94288403077232352</v>
      </c>
      <c r="J155" s="63">
        <f>IF(Calculator!$F$33=TRUE,I$5*SIN($B155*PI()/180),-100)</f>
        <v>0.56654188240105985</v>
      </c>
      <c r="K155" s="63">
        <f>IF(Calculator!$F$33=TRUE,K$5*COS($B155*PI()/180),-100)</f>
        <v>-1.0286007608425347</v>
      </c>
      <c r="L155" s="63">
        <f>IF(Calculator!$F$33=TRUE,K$5*SIN($B155*PI()/180),-100)</f>
        <v>0.61804568989206521</v>
      </c>
      <c r="M155" s="60"/>
      <c r="N155" s="245"/>
      <c r="O155" s="60"/>
      <c r="P155" s="60"/>
      <c r="Q155" s="60"/>
      <c r="R155" s="60"/>
    </row>
    <row r="156" spans="2:18">
      <c r="B156" s="187">
        <f t="shared" si="8"/>
        <v>150</v>
      </c>
      <c r="C156" s="63">
        <f>IF(Calculator!$F$33=TRUE,C$5*COS($B156*PI()/180),-100)</f>
        <v>-0.69282032302755103</v>
      </c>
      <c r="D156" s="63">
        <f>IF(Calculator!$F$33=TRUE,C$5*SIN($B156*PI()/180),-100)</f>
        <v>0.39999999999999997</v>
      </c>
      <c r="E156" s="63">
        <f>IF(Calculator!$F$33=TRUE,E$5*COS($B156*PI()/180),-100)</f>
        <v>-0.77942286340599487</v>
      </c>
      <c r="F156" s="63">
        <f>IF(Calculator!$F$33=TRUE,E$5*SIN($B156*PI()/180),-100)</f>
        <v>0.44999999999999996</v>
      </c>
      <c r="G156" s="63">
        <f t="shared" si="6"/>
        <v>-0.86602540378443871</v>
      </c>
      <c r="H156" s="63">
        <f t="shared" si="7"/>
        <v>0.49999999999999994</v>
      </c>
      <c r="I156" s="63">
        <f>IF(Calculator!$F$33=TRUE,I$5*COS($B156*PI()/180),-100)</f>
        <v>-0.95262794416288266</v>
      </c>
      <c r="J156" s="63">
        <f>IF(Calculator!$F$33=TRUE,I$5*SIN($B156*PI()/180),-100)</f>
        <v>0.54999999999999993</v>
      </c>
      <c r="K156" s="63">
        <f>IF(Calculator!$F$33=TRUE,K$5*COS($B156*PI()/180),-100)</f>
        <v>-1.0392304845413265</v>
      </c>
      <c r="L156" s="63">
        <f>IF(Calculator!$F$33=TRUE,K$5*SIN($B156*PI()/180),-100)</f>
        <v>0.59999999999999987</v>
      </c>
      <c r="M156" s="60"/>
      <c r="N156" s="245"/>
      <c r="O156" s="60"/>
      <c r="P156" s="60"/>
      <c r="Q156" s="60"/>
      <c r="R156" s="60"/>
    </row>
    <row r="157" spans="2:18">
      <c r="B157" s="187">
        <f t="shared" si="8"/>
        <v>151</v>
      </c>
      <c r="C157" s="63">
        <f>IF(Calculator!$F$33=TRUE,C$5*COS($B157*PI()/180),-100)</f>
        <v>-0.69969576571151659</v>
      </c>
      <c r="D157" s="63">
        <f>IF(Calculator!$F$33=TRUE,C$5*SIN($B157*PI()/180),-100)</f>
        <v>0.38784769619706977</v>
      </c>
      <c r="E157" s="63">
        <f>IF(Calculator!$F$33=TRUE,E$5*COS($B157*PI()/180),-100)</f>
        <v>-0.78715773642545617</v>
      </c>
      <c r="F157" s="63">
        <f>IF(Calculator!$F$33=TRUE,E$5*SIN($B157*PI()/180),-100)</f>
        <v>0.43632865822170347</v>
      </c>
      <c r="G157" s="63">
        <f t="shared" si="6"/>
        <v>-0.87461970713939574</v>
      </c>
      <c r="H157" s="63">
        <f t="shared" si="7"/>
        <v>0.48480962024633717</v>
      </c>
      <c r="I157" s="63">
        <f>IF(Calculator!$F$33=TRUE,I$5*COS($B157*PI()/180),-100)</f>
        <v>-0.96208167785333543</v>
      </c>
      <c r="J157" s="63">
        <f>IF(Calculator!$F$33=TRUE,I$5*SIN($B157*PI()/180),-100)</f>
        <v>0.53329058227097093</v>
      </c>
      <c r="K157" s="63">
        <f>IF(Calculator!$F$33=TRUE,K$5*COS($B157*PI()/180),-100)</f>
        <v>-1.0495436485672749</v>
      </c>
      <c r="L157" s="63">
        <f>IF(Calculator!$F$33=TRUE,K$5*SIN($B157*PI()/180),-100)</f>
        <v>0.58177154429560463</v>
      </c>
      <c r="M157" s="60"/>
      <c r="N157" s="245"/>
      <c r="O157" s="60"/>
      <c r="P157" s="60"/>
      <c r="Q157" s="60"/>
      <c r="R157" s="60"/>
    </row>
    <row r="158" spans="2:18">
      <c r="B158" s="187">
        <f t="shared" si="8"/>
        <v>152</v>
      </c>
      <c r="C158" s="63">
        <f>IF(Calculator!$F$33=TRUE,C$5*COS($B158*PI()/180),-100)</f>
        <v>-0.70635807428714148</v>
      </c>
      <c r="D158" s="63">
        <f>IF(Calculator!$F$33=TRUE,C$5*SIN($B158*PI()/180),-100)</f>
        <v>0.37557725022871291</v>
      </c>
      <c r="E158" s="63">
        <f>IF(Calculator!$F$33=TRUE,E$5*COS($B158*PI()/180),-100)</f>
        <v>-0.79465283357303407</v>
      </c>
      <c r="F158" s="63">
        <f>IF(Calculator!$F$33=TRUE,E$5*SIN($B158*PI()/180),-100)</f>
        <v>0.422524406507302</v>
      </c>
      <c r="G158" s="63">
        <f t="shared" si="6"/>
        <v>-0.88294759285892677</v>
      </c>
      <c r="H158" s="63">
        <f t="shared" si="7"/>
        <v>0.46947156278589108</v>
      </c>
      <c r="I158" s="63">
        <f>IF(Calculator!$F$33=TRUE,I$5*COS($B158*PI()/180),-100)</f>
        <v>-0.97124235214481958</v>
      </c>
      <c r="J158" s="63">
        <f>IF(Calculator!$F$33=TRUE,I$5*SIN($B158*PI()/180),-100)</f>
        <v>0.51641871906448023</v>
      </c>
      <c r="K158" s="63">
        <f>IF(Calculator!$F$33=TRUE,K$5*COS($B158*PI()/180),-100)</f>
        <v>-1.0595371114307122</v>
      </c>
      <c r="L158" s="63">
        <f>IF(Calculator!$F$33=TRUE,K$5*SIN($B158*PI()/180),-100)</f>
        <v>0.56336587534306926</v>
      </c>
      <c r="M158" s="60"/>
      <c r="N158" s="245"/>
      <c r="O158" s="60"/>
      <c r="P158" s="60"/>
      <c r="Q158" s="60"/>
      <c r="R158" s="60"/>
    </row>
    <row r="159" spans="2:18">
      <c r="B159" s="187">
        <f t="shared" si="8"/>
        <v>153</v>
      </c>
      <c r="C159" s="63">
        <f>IF(Calculator!$F$33=TRUE,C$5*COS($B159*PI()/180),-100)</f>
        <v>-0.7128052193506943</v>
      </c>
      <c r="D159" s="63">
        <f>IF(Calculator!$F$33=TRUE,C$5*SIN($B159*PI()/180),-100)</f>
        <v>0.36319239979163753</v>
      </c>
      <c r="E159" s="63">
        <f>IF(Calculator!$F$33=TRUE,E$5*COS($B159*PI()/180),-100)</f>
        <v>-0.80190587176953099</v>
      </c>
      <c r="F159" s="63">
        <f>IF(Calculator!$F$33=TRUE,E$5*SIN($B159*PI()/180),-100)</f>
        <v>0.4085914497655922</v>
      </c>
      <c r="G159" s="63">
        <f t="shared" si="6"/>
        <v>-0.89100652418836779</v>
      </c>
      <c r="H159" s="63">
        <f t="shared" si="7"/>
        <v>0.45399049973954686</v>
      </c>
      <c r="I159" s="63">
        <f>IF(Calculator!$F$33=TRUE,I$5*COS($B159*PI()/180),-100)</f>
        <v>-0.9801071766072047</v>
      </c>
      <c r="J159" s="63">
        <f>IF(Calculator!$F$33=TRUE,I$5*SIN($B159*PI()/180),-100)</f>
        <v>0.49938954971350158</v>
      </c>
      <c r="K159" s="63">
        <f>IF(Calculator!$F$33=TRUE,K$5*COS($B159*PI()/180),-100)</f>
        <v>-1.0692078290260414</v>
      </c>
      <c r="L159" s="63">
        <f>IF(Calculator!$F$33=TRUE,K$5*SIN($B159*PI()/180),-100)</f>
        <v>0.54478859968745619</v>
      </c>
      <c r="M159" s="60"/>
      <c r="N159" s="245"/>
      <c r="O159" s="60"/>
      <c r="P159" s="60"/>
      <c r="Q159" s="60"/>
      <c r="R159" s="60"/>
    </row>
    <row r="160" spans="2:18">
      <c r="B160" s="187">
        <f t="shared" si="8"/>
        <v>154</v>
      </c>
      <c r="C160" s="63">
        <f>IF(Calculator!$F$33=TRUE,C$5*COS($B160*PI()/180),-100)</f>
        <v>-0.7190352370393337</v>
      </c>
      <c r="D160" s="63">
        <f>IF(Calculator!$F$33=TRUE,C$5*SIN($B160*PI()/180),-100)</f>
        <v>0.35069691743126186</v>
      </c>
      <c r="E160" s="63">
        <f>IF(Calculator!$F$33=TRUE,E$5*COS($B160*PI()/180),-100)</f>
        <v>-0.80891464166925031</v>
      </c>
      <c r="F160" s="63">
        <f>IF(Calculator!$F$33=TRUE,E$5*SIN($B160*PI()/180),-100)</f>
        <v>0.39453403211016957</v>
      </c>
      <c r="G160" s="63">
        <f t="shared" si="6"/>
        <v>-0.89879404629916704</v>
      </c>
      <c r="H160" s="63">
        <f t="shared" si="7"/>
        <v>0.43837114678907729</v>
      </c>
      <c r="I160" s="63">
        <f>IF(Calculator!$F$33=TRUE,I$5*COS($B160*PI()/180),-100)</f>
        <v>-0.98867345092908387</v>
      </c>
      <c r="J160" s="63">
        <f>IF(Calculator!$F$33=TRUE,I$5*SIN($B160*PI()/180),-100)</f>
        <v>0.48220826146798507</v>
      </c>
      <c r="K160" s="63">
        <f>IF(Calculator!$F$33=TRUE,K$5*COS($B160*PI()/180),-100)</f>
        <v>-1.0785528555590005</v>
      </c>
      <c r="L160" s="63">
        <f>IF(Calculator!$F$33=TRUE,K$5*SIN($B160*PI()/180),-100)</f>
        <v>0.52604537614689273</v>
      </c>
      <c r="M160" s="60"/>
      <c r="N160" s="245"/>
      <c r="O160" s="60"/>
      <c r="P160" s="60"/>
      <c r="Q160" s="60"/>
      <c r="R160" s="60"/>
    </row>
    <row r="161" spans="2:18">
      <c r="B161" s="187">
        <f t="shared" si="8"/>
        <v>155</v>
      </c>
      <c r="C161" s="63">
        <f>IF(Calculator!$F$33=TRUE,C$5*COS($B161*PI()/180),-100)</f>
        <v>-0.72504622962931997</v>
      </c>
      <c r="D161" s="63">
        <f>IF(Calculator!$F$33=TRUE,C$5*SIN($B161*PI()/180),-100)</f>
        <v>0.33809460939255964</v>
      </c>
      <c r="E161" s="63">
        <f>IF(Calculator!$F$33=TRUE,E$5*COS($B161*PI()/180),-100)</f>
        <v>-0.81567700833298495</v>
      </c>
      <c r="F161" s="63">
        <f>IF(Calculator!$F$33=TRUE,E$5*SIN($B161*PI()/180),-100)</f>
        <v>0.38035643556662957</v>
      </c>
      <c r="G161" s="63">
        <f t="shared" si="6"/>
        <v>-0.90630778703664994</v>
      </c>
      <c r="H161" s="63">
        <f t="shared" si="7"/>
        <v>0.4226182617406995</v>
      </c>
      <c r="I161" s="63">
        <f>IF(Calculator!$F$33=TRUE,I$5*COS($B161*PI()/180),-100)</f>
        <v>-0.99693856574031503</v>
      </c>
      <c r="J161" s="63">
        <f>IF(Calculator!$F$33=TRUE,I$5*SIN($B161*PI()/180),-100)</f>
        <v>0.46488008791476948</v>
      </c>
      <c r="K161" s="63">
        <f>IF(Calculator!$F$33=TRUE,K$5*COS($B161*PI()/180),-100)</f>
        <v>-1.0875693444439798</v>
      </c>
      <c r="L161" s="63">
        <f>IF(Calculator!$F$33=TRUE,K$5*SIN($B161*PI()/180),-100)</f>
        <v>0.50714191408883935</v>
      </c>
      <c r="M161" s="60"/>
      <c r="N161" s="245"/>
      <c r="O161" s="60"/>
      <c r="P161" s="60"/>
      <c r="Q161" s="60"/>
      <c r="R161" s="60"/>
    </row>
    <row r="162" spans="2:18">
      <c r="B162" s="187">
        <f t="shared" si="8"/>
        <v>156</v>
      </c>
      <c r="C162" s="63">
        <f>IF(Calculator!$F$33=TRUE,C$5*COS($B162*PI()/180),-100)</f>
        <v>-0.73083636611408065</v>
      </c>
      <c r="D162" s="63">
        <f>IF(Calculator!$F$33=TRUE,C$5*SIN($B162*PI()/180),-100)</f>
        <v>0.32538931446064034</v>
      </c>
      <c r="E162" s="63">
        <f>IF(Calculator!$F$33=TRUE,E$5*COS($B162*PI()/180),-100)</f>
        <v>-0.8221909118783407</v>
      </c>
      <c r="F162" s="63">
        <f>IF(Calculator!$F$33=TRUE,E$5*SIN($B162*PI()/180),-100)</f>
        <v>0.36606297876822042</v>
      </c>
      <c r="G162" s="63">
        <f t="shared" si="6"/>
        <v>-0.91354545764260076</v>
      </c>
      <c r="H162" s="63">
        <f t="shared" si="7"/>
        <v>0.40673664307580043</v>
      </c>
      <c r="I162" s="63">
        <f>IF(Calculator!$F$33=TRUE,I$5*COS($B162*PI()/180),-100)</f>
        <v>-1.0049000034068609</v>
      </c>
      <c r="J162" s="63">
        <f>IF(Calculator!$F$33=TRUE,I$5*SIN($B162*PI()/180),-100)</f>
        <v>0.4474103073833805</v>
      </c>
      <c r="K162" s="63">
        <f>IF(Calculator!$F$33=TRUE,K$5*COS($B162*PI()/180),-100)</f>
        <v>-1.0962545491711209</v>
      </c>
      <c r="L162" s="63">
        <f>IF(Calculator!$F$33=TRUE,K$5*SIN($B162*PI()/180),-100)</f>
        <v>0.48808397169096052</v>
      </c>
      <c r="M162" s="60"/>
      <c r="N162" s="245"/>
      <c r="O162" s="60"/>
      <c r="P162" s="60"/>
      <c r="Q162" s="60"/>
      <c r="R162" s="60"/>
    </row>
    <row r="163" spans="2:18">
      <c r="B163" s="187">
        <f t="shared" si="8"/>
        <v>157</v>
      </c>
      <c r="C163" s="63">
        <f>IF(Calculator!$F$33=TRUE,C$5*COS($B163*PI()/180),-100)</f>
        <v>-0.73640388276195212</v>
      </c>
      <c r="D163" s="63">
        <f>IF(Calculator!$F$33=TRUE,C$5*SIN($B163*PI()/180),-100)</f>
        <v>0.31258490279141937</v>
      </c>
      <c r="E163" s="63">
        <f>IF(Calculator!$F$33=TRUE,E$5*COS($B163*PI()/180),-100)</f>
        <v>-0.82845436810719619</v>
      </c>
      <c r="F163" s="63">
        <f>IF(Calculator!$F$33=TRUE,E$5*SIN($B163*PI()/180),-100)</f>
        <v>0.35165801564034677</v>
      </c>
      <c r="G163" s="63">
        <f t="shared" si="6"/>
        <v>-0.92050485345244015</v>
      </c>
      <c r="H163" s="63">
        <f t="shared" si="7"/>
        <v>0.39073112848927416</v>
      </c>
      <c r="I163" s="63">
        <f>IF(Calculator!$F$33=TRUE,I$5*COS($B163*PI()/180),-100)</f>
        <v>-1.0125553387976842</v>
      </c>
      <c r="J163" s="63">
        <f>IF(Calculator!$F$33=TRUE,I$5*SIN($B163*PI()/180),-100)</f>
        <v>0.42980424133820161</v>
      </c>
      <c r="K163" s="63">
        <f>IF(Calculator!$F$33=TRUE,K$5*COS($B163*PI()/180),-100)</f>
        <v>-1.1046058241429282</v>
      </c>
      <c r="L163" s="63">
        <f>IF(Calculator!$F$33=TRUE,K$5*SIN($B163*PI()/180),-100)</f>
        <v>0.46887735418712895</v>
      </c>
      <c r="M163" s="60"/>
      <c r="N163" s="245"/>
      <c r="O163" s="60"/>
      <c r="P163" s="60"/>
      <c r="Q163" s="60"/>
      <c r="R163" s="60"/>
    </row>
    <row r="164" spans="2:18">
      <c r="B164" s="187">
        <f t="shared" si="8"/>
        <v>158</v>
      </c>
      <c r="C164" s="63">
        <f>IF(Calculator!$F$33=TRUE,C$5*COS($B164*PI()/180),-100)</f>
        <v>-0.7417470836534299</v>
      </c>
      <c r="D164" s="63">
        <f>IF(Calculator!$F$33=TRUE,C$5*SIN($B164*PI()/180),-100)</f>
        <v>0.29968527473272982</v>
      </c>
      <c r="E164" s="63">
        <f>IF(Calculator!$F$33=TRUE,E$5*COS($B164*PI()/180),-100)</f>
        <v>-0.83446546911010855</v>
      </c>
      <c r="F164" s="63">
        <f>IF(Calculator!$F$33=TRUE,E$5*SIN($B164*PI()/180),-100)</f>
        <v>0.33714593407432103</v>
      </c>
      <c r="G164" s="63">
        <f t="shared" si="6"/>
        <v>-0.92718385456678731</v>
      </c>
      <c r="H164" s="63">
        <f t="shared" si="7"/>
        <v>0.37460659341591224</v>
      </c>
      <c r="I164" s="63">
        <f>IF(Calculator!$F$33=TRUE,I$5*COS($B164*PI()/180),-100)</f>
        <v>-1.0199022400234661</v>
      </c>
      <c r="J164" s="63">
        <f>IF(Calculator!$F$33=TRUE,I$5*SIN($B164*PI()/180),-100)</f>
        <v>0.4120672527575035</v>
      </c>
      <c r="K164" s="63">
        <f>IF(Calculator!$F$33=TRUE,K$5*COS($B164*PI()/180),-100)</f>
        <v>-1.1126206254801447</v>
      </c>
      <c r="L164" s="63">
        <f>IF(Calculator!$F$33=TRUE,K$5*SIN($B164*PI()/180),-100)</f>
        <v>0.44952791209909465</v>
      </c>
      <c r="M164" s="60"/>
      <c r="N164" s="245"/>
      <c r="O164" s="60"/>
      <c r="P164" s="60"/>
      <c r="Q164" s="60"/>
      <c r="R164" s="60"/>
    </row>
    <row r="165" spans="2:18">
      <c r="B165" s="187">
        <f t="shared" si="8"/>
        <v>159</v>
      </c>
      <c r="C165" s="63">
        <f>IF(Calculator!$F$33=TRUE,C$5*COS($B165*PI()/180),-100)</f>
        <v>-0.74686434119776146</v>
      </c>
      <c r="D165" s="63">
        <f>IF(Calculator!$F$33=TRUE,C$5*SIN($B165*PI()/180),-100)</f>
        <v>0.28669435963624018</v>
      </c>
      <c r="E165" s="63">
        <f>IF(Calculator!$F$33=TRUE,E$5*COS($B165*PI()/180),-100)</f>
        <v>-0.8402223838474816</v>
      </c>
      <c r="F165" s="63">
        <f>IF(Calculator!$F$33=TRUE,E$5*SIN($B165*PI()/180),-100)</f>
        <v>0.3225311545907702</v>
      </c>
      <c r="G165" s="63">
        <f t="shared" si="6"/>
        <v>-0.93358042649720174</v>
      </c>
      <c r="H165" s="63">
        <f t="shared" si="7"/>
        <v>0.35836794954530021</v>
      </c>
      <c r="I165" s="63">
        <f>IF(Calculator!$F$33=TRUE,I$5*COS($B165*PI()/180),-100)</f>
        <v>-1.0269384691469221</v>
      </c>
      <c r="J165" s="63">
        <f>IF(Calculator!$F$33=TRUE,I$5*SIN($B165*PI()/180),-100)</f>
        <v>0.39420474449983028</v>
      </c>
      <c r="K165" s="63">
        <f>IF(Calculator!$F$33=TRUE,K$5*COS($B165*PI()/180),-100)</f>
        <v>-1.1202965117966421</v>
      </c>
      <c r="L165" s="63">
        <f>IF(Calculator!$F$33=TRUE,K$5*SIN($B165*PI()/180),-100)</f>
        <v>0.43004153945436024</v>
      </c>
      <c r="M165" s="60"/>
      <c r="N165" s="245"/>
      <c r="O165" s="60"/>
      <c r="P165" s="60"/>
      <c r="Q165" s="60"/>
      <c r="R165" s="60"/>
    </row>
    <row r="166" spans="2:18">
      <c r="B166" s="187">
        <f t="shared" si="8"/>
        <v>160</v>
      </c>
      <c r="C166" s="63">
        <f>IF(Calculator!$F$33=TRUE,C$5*COS($B166*PI()/180),-100)</f>
        <v>-0.75175409662872672</v>
      </c>
      <c r="D166" s="63">
        <f>IF(Calculator!$F$33=TRUE,C$5*SIN($B166*PI()/180),-100)</f>
        <v>0.27361611466053509</v>
      </c>
      <c r="E166" s="63">
        <f>IF(Calculator!$F$33=TRUE,E$5*COS($B166*PI()/180),-100)</f>
        <v>-0.84572335870731752</v>
      </c>
      <c r="F166" s="63">
        <f>IF(Calculator!$F$33=TRUE,E$5*SIN($B166*PI()/180),-100)</f>
        <v>0.30781812899310201</v>
      </c>
      <c r="G166" s="63">
        <f t="shared" si="6"/>
        <v>-0.93969262078590832</v>
      </c>
      <c r="H166" s="63">
        <f t="shared" si="7"/>
        <v>0.34202014332566888</v>
      </c>
      <c r="I166" s="63">
        <f>IF(Calculator!$F$33=TRUE,I$5*COS($B166*PI()/180),-100)</f>
        <v>-1.0336618828644992</v>
      </c>
      <c r="J166" s="63">
        <f>IF(Calculator!$F$33=TRUE,I$5*SIN($B166*PI()/180),-100)</f>
        <v>0.3762221576582358</v>
      </c>
      <c r="K166" s="63">
        <f>IF(Calculator!$F$33=TRUE,K$5*COS($B166*PI()/180),-100)</f>
        <v>-1.12763114494309</v>
      </c>
      <c r="L166" s="63">
        <f>IF(Calculator!$F$33=TRUE,K$5*SIN($B166*PI()/180),-100)</f>
        <v>0.41042417199080267</v>
      </c>
      <c r="M166" s="60"/>
      <c r="N166" s="245"/>
      <c r="O166" s="60"/>
      <c r="P166" s="60"/>
      <c r="Q166" s="60"/>
      <c r="R166" s="60"/>
    </row>
    <row r="167" spans="2:18">
      <c r="B167" s="187">
        <f t="shared" si="8"/>
        <v>161</v>
      </c>
      <c r="C167" s="63">
        <f>IF(Calculator!$F$33=TRUE,C$5*COS($B167*PI()/180),-100)</f>
        <v>-0.75641486047945339</v>
      </c>
      <c r="D167" s="63">
        <f>IF(Calculator!$F$33=TRUE,C$5*SIN($B167*PI()/180),-100)</f>
        <v>0.26045452356572563</v>
      </c>
      <c r="E167" s="63">
        <f>IF(Calculator!$F$33=TRUE,E$5*COS($B167*PI()/180),-100)</f>
        <v>-0.85096671803938506</v>
      </c>
      <c r="F167" s="63">
        <f>IF(Calculator!$F$33=TRUE,E$5*SIN($B167*PI()/180),-100)</f>
        <v>0.29301133901144133</v>
      </c>
      <c r="G167" s="63">
        <f t="shared" si="6"/>
        <v>-0.94551857559931674</v>
      </c>
      <c r="H167" s="63">
        <f t="shared" si="7"/>
        <v>0.32556815445715703</v>
      </c>
      <c r="I167" s="63">
        <f>IF(Calculator!$F$33=TRUE,I$5*COS($B167*PI()/180),-100)</f>
        <v>-1.0400704331592485</v>
      </c>
      <c r="J167" s="63">
        <f>IF(Calculator!$F$33=TRUE,I$5*SIN($B167*PI()/180),-100)</f>
        <v>0.35812496990287279</v>
      </c>
      <c r="K167" s="63">
        <f>IF(Calculator!$F$33=TRUE,K$5*COS($B167*PI()/180),-100)</f>
        <v>-1.1346222907191801</v>
      </c>
      <c r="L167" s="63">
        <f>IF(Calculator!$F$33=TRUE,K$5*SIN($B167*PI()/180),-100)</f>
        <v>0.39068178534858844</v>
      </c>
      <c r="M167" s="60"/>
      <c r="N167" s="245"/>
      <c r="O167" s="60"/>
      <c r="P167" s="60"/>
      <c r="Q167" s="60"/>
      <c r="R167" s="60"/>
    </row>
    <row r="168" spans="2:18">
      <c r="B168" s="187">
        <f t="shared" si="8"/>
        <v>162</v>
      </c>
      <c r="C168" s="63">
        <f>IF(Calculator!$F$33=TRUE,C$5*COS($B168*PI()/180),-100)</f>
        <v>-0.76084521303612285</v>
      </c>
      <c r="D168" s="63">
        <f>IF(Calculator!$F$33=TRUE,C$5*SIN($B168*PI()/180),-100)</f>
        <v>0.24721359549995803</v>
      </c>
      <c r="E168" s="63">
        <f>IF(Calculator!$F$33=TRUE,E$5*COS($B168*PI()/180),-100)</f>
        <v>-0.85595086466563819</v>
      </c>
      <c r="F168" s="63">
        <f>IF(Calculator!$F$33=TRUE,E$5*SIN($B168*PI()/180),-100)</f>
        <v>0.27811529493745274</v>
      </c>
      <c r="G168" s="63">
        <f t="shared" si="6"/>
        <v>-0.95105651629515353</v>
      </c>
      <c r="H168" s="63">
        <f t="shared" si="7"/>
        <v>0.30901699437494751</v>
      </c>
      <c r="I168" s="63">
        <f>IF(Calculator!$F$33=TRUE,I$5*COS($B168*PI()/180),-100)</f>
        <v>-1.0461621679246689</v>
      </c>
      <c r="J168" s="63">
        <f>IF(Calculator!$F$33=TRUE,I$5*SIN($B168*PI()/180),-100)</f>
        <v>0.33991869381244227</v>
      </c>
      <c r="K168" s="63">
        <f>IF(Calculator!$F$33=TRUE,K$5*COS($B168*PI()/180),-100)</f>
        <v>-1.1412678195541841</v>
      </c>
      <c r="L168" s="63">
        <f>IF(Calculator!$F$33=TRUE,K$5*SIN($B168*PI()/180),-100)</f>
        <v>0.37082039324993699</v>
      </c>
      <c r="M168" s="60"/>
      <c r="N168" s="245"/>
      <c r="O168" s="60"/>
      <c r="P168" s="60"/>
      <c r="Q168" s="60"/>
      <c r="R168" s="60"/>
    </row>
    <row r="169" spans="2:18">
      <c r="B169" s="187">
        <f t="shared" si="8"/>
        <v>163</v>
      </c>
      <c r="C169" s="63">
        <f>IF(Calculator!$F$33=TRUE,C$5*COS($B169*PI()/180),-100)</f>
        <v>-0.76504380477042844</v>
      </c>
      <c r="D169" s="63">
        <f>IF(Calculator!$F$33=TRUE,C$5*SIN($B169*PI()/180),-100)</f>
        <v>0.23389736377818965</v>
      </c>
      <c r="E169" s="63">
        <f>IF(Calculator!$F$33=TRUE,E$5*COS($B169*PI()/180),-100)</f>
        <v>-0.86067428036673188</v>
      </c>
      <c r="F169" s="63">
        <f>IF(Calculator!$F$33=TRUE,E$5*SIN($B169*PI()/180),-100)</f>
        <v>0.26313453425046335</v>
      </c>
      <c r="G169" s="63">
        <f t="shared" si="6"/>
        <v>-0.95630475596303544</v>
      </c>
      <c r="H169" s="63">
        <f t="shared" si="7"/>
        <v>0.29237170472273705</v>
      </c>
      <c r="I169" s="63">
        <f>IF(Calculator!$F$33=TRUE,I$5*COS($B169*PI()/180),-100)</f>
        <v>-1.0519352315593391</v>
      </c>
      <c r="J169" s="63">
        <f>IF(Calculator!$F$33=TRUE,I$5*SIN($B169*PI()/180),-100)</f>
        <v>0.3216088751950108</v>
      </c>
      <c r="K169" s="63">
        <f>IF(Calculator!$F$33=TRUE,K$5*COS($B169*PI()/180),-100)</f>
        <v>-1.1475657071556424</v>
      </c>
      <c r="L169" s="63">
        <f>IF(Calculator!$F$33=TRUE,K$5*SIN($B169*PI()/180),-100)</f>
        <v>0.35084604566728445</v>
      </c>
      <c r="M169" s="60"/>
      <c r="N169" s="245"/>
      <c r="O169" s="60"/>
      <c r="P169" s="60"/>
      <c r="Q169" s="60"/>
      <c r="R169" s="60"/>
    </row>
    <row r="170" spans="2:18">
      <c r="B170" s="187">
        <f t="shared" si="8"/>
        <v>164</v>
      </c>
      <c r="C170" s="63">
        <f>IF(Calculator!$F$33=TRUE,C$5*COS($B170*PI()/180),-100)</f>
        <v>-0.76900935675065496</v>
      </c>
      <c r="D170" s="63">
        <f>IF(Calculator!$F$33=TRUE,C$5*SIN($B170*PI()/180),-100)</f>
        <v>0.22050988465359975</v>
      </c>
      <c r="E170" s="63">
        <f>IF(Calculator!$F$33=TRUE,E$5*COS($B170*PI()/180),-100)</f>
        <v>-0.86513552634448687</v>
      </c>
      <c r="F170" s="63">
        <f>IF(Calculator!$F$33=TRUE,E$5*SIN($B170*PI()/180),-100)</f>
        <v>0.24807362023529969</v>
      </c>
      <c r="G170" s="63">
        <f t="shared" si="6"/>
        <v>-0.96126169593831867</v>
      </c>
      <c r="H170" s="63">
        <f t="shared" si="7"/>
        <v>0.27563735581699966</v>
      </c>
      <c r="I170" s="63">
        <f>IF(Calculator!$F$33=TRUE,I$5*COS($B170*PI()/180),-100)</f>
        <v>-1.0573878655321507</v>
      </c>
      <c r="J170" s="63">
        <f>IF(Calculator!$F$33=TRUE,I$5*SIN($B170*PI()/180),-100)</f>
        <v>0.30320109139869966</v>
      </c>
      <c r="K170" s="63">
        <f>IF(Calculator!$F$33=TRUE,K$5*COS($B170*PI()/180),-100)</f>
        <v>-1.1535140351259823</v>
      </c>
      <c r="L170" s="63">
        <f>IF(Calculator!$F$33=TRUE,K$5*SIN($B170*PI()/180),-100)</f>
        <v>0.33076482698039961</v>
      </c>
      <c r="M170" s="60"/>
      <c r="N170" s="245"/>
      <c r="O170" s="60"/>
      <c r="P170" s="60"/>
      <c r="Q170" s="60"/>
      <c r="R170" s="60"/>
    </row>
    <row r="171" spans="2:18">
      <c r="B171" s="187">
        <f t="shared" si="8"/>
        <v>165</v>
      </c>
      <c r="C171" s="63">
        <f>IF(Calculator!$F$33=TRUE,C$5*COS($B171*PI()/180),-100)</f>
        <v>-0.77274066103125461</v>
      </c>
      <c r="D171" s="63">
        <f>IF(Calculator!$F$33=TRUE,C$5*SIN($B171*PI()/180),-100)</f>
        <v>0.20705523608201681</v>
      </c>
      <c r="E171" s="63">
        <f>IF(Calculator!$F$33=TRUE,E$5*COS($B171*PI()/180),-100)</f>
        <v>-0.8693332436601614</v>
      </c>
      <c r="F171" s="63">
        <f>IF(Calculator!$F$33=TRUE,E$5*SIN($B171*PI()/180),-100)</f>
        <v>0.23293714059226892</v>
      </c>
      <c r="G171" s="63">
        <f t="shared" si="6"/>
        <v>-0.9659258262890682</v>
      </c>
      <c r="H171" s="63">
        <f t="shared" si="7"/>
        <v>0.25881904510252102</v>
      </c>
      <c r="I171" s="63">
        <f>IF(Calculator!$F$33=TRUE,I$5*COS($B171*PI()/180),-100)</f>
        <v>-1.0625184089179751</v>
      </c>
      <c r="J171" s="63">
        <f>IF(Calculator!$F$33=TRUE,I$5*SIN($B171*PI()/180),-100)</f>
        <v>0.28470094961277315</v>
      </c>
      <c r="K171" s="63">
        <f>IF(Calculator!$F$33=TRUE,K$5*COS($B171*PI()/180),-100)</f>
        <v>-1.1591109915468818</v>
      </c>
      <c r="L171" s="63">
        <f>IF(Calculator!$F$33=TRUE,K$5*SIN($B171*PI()/180),-100)</f>
        <v>0.31058285412302522</v>
      </c>
      <c r="M171" s="60"/>
      <c r="N171" s="245"/>
      <c r="O171" s="60"/>
      <c r="P171" s="60"/>
      <c r="Q171" s="60"/>
      <c r="R171" s="60"/>
    </row>
    <row r="172" spans="2:18">
      <c r="B172" s="187">
        <f t="shared" si="8"/>
        <v>166</v>
      </c>
      <c r="C172" s="63">
        <f>IF(Calculator!$F$33=TRUE,C$5*COS($B172*PI()/180),-100)</f>
        <v>-0.77623658102079718</v>
      </c>
      <c r="D172" s="63">
        <f>IF(Calculator!$F$33=TRUE,C$5*SIN($B172*PI()/180),-100)</f>
        <v>0.19353751647973419</v>
      </c>
      <c r="E172" s="63">
        <f>IF(Calculator!$F$33=TRUE,E$5*COS($B172*PI()/180),-100)</f>
        <v>-0.87326615364839688</v>
      </c>
      <c r="F172" s="63">
        <f>IF(Calculator!$F$33=TRUE,E$5*SIN($B172*PI()/180),-100)</f>
        <v>0.21772970603970096</v>
      </c>
      <c r="G172" s="63">
        <f t="shared" si="6"/>
        <v>-0.97029572627599647</v>
      </c>
      <c r="H172" s="63">
        <f t="shared" si="7"/>
        <v>0.24192189559966773</v>
      </c>
      <c r="I172" s="63">
        <f>IF(Calculator!$F$33=TRUE,I$5*COS($B172*PI()/180),-100)</f>
        <v>-1.0673252989035962</v>
      </c>
      <c r="J172" s="63">
        <f>IF(Calculator!$F$33=TRUE,I$5*SIN($B172*PI()/180),-100)</f>
        <v>0.26611408515963453</v>
      </c>
      <c r="K172" s="63">
        <f>IF(Calculator!$F$33=TRUE,K$5*COS($B172*PI()/180),-100)</f>
        <v>-1.1643548715311958</v>
      </c>
      <c r="L172" s="63">
        <f>IF(Calculator!$F$33=TRUE,K$5*SIN($B172*PI()/180),-100)</f>
        <v>0.29030627471960124</v>
      </c>
      <c r="M172" s="60"/>
      <c r="N172" s="245"/>
      <c r="O172" s="60"/>
      <c r="P172" s="60"/>
      <c r="Q172" s="60"/>
      <c r="R172" s="60"/>
    </row>
    <row r="173" spans="2:18">
      <c r="B173" s="187">
        <f t="shared" si="8"/>
        <v>167</v>
      </c>
      <c r="C173" s="63">
        <f>IF(Calculator!$F$33=TRUE,C$5*COS($B173*PI()/180),-100)</f>
        <v>-0.77949605182818826</v>
      </c>
      <c r="D173" s="63">
        <f>IF(Calculator!$F$33=TRUE,C$5*SIN($B173*PI()/180),-100)</f>
        <v>0.17996084347509184</v>
      </c>
      <c r="E173" s="63">
        <f>IF(Calculator!$F$33=TRUE,E$5*COS($B173*PI()/180),-100)</f>
        <v>-0.87693305830671175</v>
      </c>
      <c r="F173" s="63">
        <f>IF(Calculator!$F$33=TRUE,E$5*SIN($B173*PI()/180),-100)</f>
        <v>0.20245594890947829</v>
      </c>
      <c r="G173" s="63">
        <f t="shared" si="6"/>
        <v>-0.97437006478523525</v>
      </c>
      <c r="H173" s="63">
        <f t="shared" si="7"/>
        <v>0.22495105434386478</v>
      </c>
      <c r="I173" s="63">
        <f>IF(Calculator!$F$33=TRUE,I$5*COS($B173*PI()/180),-100)</f>
        <v>-1.0718070712637588</v>
      </c>
      <c r="J173" s="63">
        <f>IF(Calculator!$F$33=TRUE,I$5*SIN($B173*PI()/180),-100)</f>
        <v>0.24744615977825127</v>
      </c>
      <c r="K173" s="63">
        <f>IF(Calculator!$F$33=TRUE,K$5*COS($B173*PI()/180),-100)</f>
        <v>-1.1692440777422823</v>
      </c>
      <c r="L173" s="63">
        <f>IF(Calculator!$F$33=TRUE,K$5*SIN($B173*PI()/180),-100)</f>
        <v>0.26994126521263773</v>
      </c>
      <c r="M173" s="60"/>
      <c r="N173" s="245"/>
      <c r="O173" s="60"/>
      <c r="P173" s="60"/>
      <c r="Q173" s="60"/>
      <c r="R173" s="60"/>
    </row>
    <row r="174" spans="2:18">
      <c r="B174" s="187">
        <f t="shared" si="8"/>
        <v>168</v>
      </c>
      <c r="C174" s="63">
        <f>IF(Calculator!$F$33=TRUE,C$5*COS($B174*PI()/180),-100)</f>
        <v>-0.78251808058704464</v>
      </c>
      <c r="D174" s="63">
        <f>IF(Calculator!$F$33=TRUE,C$5*SIN($B174*PI()/180),-100)</f>
        <v>0.16632935265420745</v>
      </c>
      <c r="E174" s="63">
        <f>IF(Calculator!$F$33=TRUE,E$5*COS($B174*PI()/180),-100)</f>
        <v>-0.88033284066042516</v>
      </c>
      <c r="F174" s="63">
        <f>IF(Calculator!$F$33=TRUE,E$5*SIN($B174*PI()/180),-100)</f>
        <v>0.1871205217359834</v>
      </c>
      <c r="G174" s="63">
        <f t="shared" si="6"/>
        <v>-0.97814760073380569</v>
      </c>
      <c r="H174" s="63">
        <f t="shared" si="7"/>
        <v>0.20791169081775931</v>
      </c>
      <c r="I174" s="63">
        <f>IF(Calculator!$F$33=TRUE,I$5*COS($B174*PI()/180),-100)</f>
        <v>-1.0759623608071864</v>
      </c>
      <c r="J174" s="63">
        <f>IF(Calculator!$F$33=TRUE,I$5*SIN($B174*PI()/180),-100)</f>
        <v>0.22870285989953526</v>
      </c>
      <c r="K174" s="63">
        <f>IF(Calculator!$F$33=TRUE,K$5*COS($B174*PI()/180),-100)</f>
        <v>-1.1737771208805667</v>
      </c>
      <c r="L174" s="63">
        <f>IF(Calculator!$F$33=TRUE,K$5*SIN($B174*PI()/180),-100)</f>
        <v>0.24949402898131118</v>
      </c>
      <c r="M174" s="60"/>
      <c r="N174" s="245"/>
      <c r="O174" s="60"/>
      <c r="P174" s="60"/>
      <c r="Q174" s="60"/>
      <c r="R174" s="60"/>
    </row>
    <row r="175" spans="2:18">
      <c r="B175" s="187">
        <f t="shared" si="8"/>
        <v>169</v>
      </c>
      <c r="C175" s="63">
        <f>IF(Calculator!$F$33=TRUE,C$5*COS($B175*PI()/180),-100)</f>
        <v>-0.78530174675813125</v>
      </c>
      <c r="D175" s="63">
        <f>IF(Calculator!$F$33=TRUE,C$5*SIN($B175*PI()/180),-100)</f>
        <v>0.15264719630123599</v>
      </c>
      <c r="E175" s="63">
        <f>IF(Calculator!$F$33=TRUE,E$5*COS($B175*PI()/180),-100)</f>
        <v>-0.88346446510289756</v>
      </c>
      <c r="F175" s="63">
        <f>IF(Calculator!$F$33=TRUE,E$5*SIN($B175*PI()/180),-100)</f>
        <v>0.17172809583889048</v>
      </c>
      <c r="G175" s="63">
        <f t="shared" si="6"/>
        <v>-0.98162718344766398</v>
      </c>
      <c r="H175" s="63">
        <f t="shared" si="7"/>
        <v>0.19080899537654497</v>
      </c>
      <c r="I175" s="63">
        <f>IF(Calculator!$F$33=TRUE,I$5*COS($B175*PI()/180),-100)</f>
        <v>-1.0797899017924304</v>
      </c>
      <c r="J175" s="63">
        <f>IF(Calculator!$F$33=TRUE,I$5*SIN($B175*PI()/180),-100)</f>
        <v>0.20988989491419949</v>
      </c>
      <c r="K175" s="63">
        <f>IF(Calculator!$F$33=TRUE,K$5*COS($B175*PI()/180),-100)</f>
        <v>-1.1779526201371968</v>
      </c>
      <c r="L175" s="63">
        <f>IF(Calculator!$F$33=TRUE,K$5*SIN($B175*PI()/180),-100)</f>
        <v>0.22897079445185395</v>
      </c>
      <c r="M175" s="60"/>
      <c r="N175" s="245"/>
      <c r="O175" s="60"/>
      <c r="P175" s="60"/>
      <c r="Q175" s="60"/>
      <c r="R175" s="60"/>
    </row>
    <row r="176" spans="2:18">
      <c r="B176" s="187">
        <f t="shared" si="8"/>
        <v>170</v>
      </c>
      <c r="C176" s="63">
        <f>IF(Calculator!$F$33=TRUE,C$5*COS($B176*PI()/180),-100)</f>
        <v>-0.78784620240976644</v>
      </c>
      <c r="D176" s="63">
        <f>IF(Calculator!$F$33=TRUE,C$5*SIN($B176*PI()/180),-100)</f>
        <v>0.13891854213354424</v>
      </c>
      <c r="E176" s="63">
        <f>IF(Calculator!$F$33=TRUE,E$5*COS($B176*PI()/180),-100)</f>
        <v>-0.88632697771098723</v>
      </c>
      <c r="F176" s="63">
        <f>IF(Calculator!$F$33=TRUE,E$5*SIN($B176*PI()/180),-100)</f>
        <v>0.15628335990023726</v>
      </c>
      <c r="G176" s="63">
        <f t="shared" si="6"/>
        <v>-0.98480775301220802</v>
      </c>
      <c r="H176" s="63">
        <f t="shared" si="7"/>
        <v>0.17364817766693028</v>
      </c>
      <c r="I176" s="63">
        <f>IF(Calculator!$F$33=TRUE,I$5*COS($B176*PI()/180),-100)</f>
        <v>-1.0832885283134288</v>
      </c>
      <c r="J176" s="63">
        <f>IF(Calculator!$F$33=TRUE,I$5*SIN($B176*PI()/180),-100)</f>
        <v>0.19101299543362332</v>
      </c>
      <c r="K176" s="63">
        <f>IF(Calculator!$F$33=TRUE,K$5*COS($B176*PI()/180),-100)</f>
        <v>-1.1817693036146495</v>
      </c>
      <c r="L176" s="63">
        <f>IF(Calculator!$F$33=TRUE,K$5*SIN($B176*PI()/180),-100)</f>
        <v>0.20837781320031631</v>
      </c>
      <c r="M176" s="60"/>
      <c r="N176" s="245"/>
      <c r="O176" s="60"/>
      <c r="P176" s="60"/>
      <c r="Q176" s="60"/>
      <c r="R176" s="60"/>
    </row>
    <row r="177" spans="2:18">
      <c r="B177" s="187">
        <f t="shared" si="8"/>
        <v>171</v>
      </c>
      <c r="C177" s="63">
        <f>IF(Calculator!$F$33=TRUE,C$5*COS($B177*PI()/180),-100)</f>
        <v>-0.79015067247611015</v>
      </c>
      <c r="D177" s="63">
        <f>IF(Calculator!$F$33=TRUE,C$5*SIN($B177*PI()/180),-100)</f>
        <v>0.1251475720321848</v>
      </c>
      <c r="E177" s="63">
        <f>IF(Calculator!$F$33=TRUE,E$5*COS($B177*PI()/180),-100)</f>
        <v>-0.8889195065356239</v>
      </c>
      <c r="F177" s="63">
        <f>IF(Calculator!$F$33=TRUE,E$5*SIN($B177*PI()/180),-100)</f>
        <v>0.14079101853620787</v>
      </c>
      <c r="G177" s="63">
        <f t="shared" si="6"/>
        <v>-0.98768834059513766</v>
      </c>
      <c r="H177" s="63">
        <f t="shared" si="7"/>
        <v>0.15643446504023098</v>
      </c>
      <c r="I177" s="63">
        <f>IF(Calculator!$F$33=TRUE,I$5*COS($B177*PI()/180),-100)</f>
        <v>-1.0864571746546514</v>
      </c>
      <c r="J177" s="63">
        <f>IF(Calculator!$F$33=TRUE,I$5*SIN($B177*PI()/180),-100)</f>
        <v>0.17207791154425409</v>
      </c>
      <c r="K177" s="63">
        <f>IF(Calculator!$F$33=TRUE,K$5*COS($B177*PI()/180),-100)</f>
        <v>-1.1852260087141651</v>
      </c>
      <c r="L177" s="63">
        <f>IF(Calculator!$F$33=TRUE,K$5*SIN($B177*PI()/180),-100)</f>
        <v>0.18772135804827716</v>
      </c>
      <c r="M177" s="60"/>
      <c r="N177" s="245"/>
      <c r="O177" s="60"/>
      <c r="P177" s="60"/>
      <c r="Q177" s="60"/>
      <c r="R177" s="60"/>
    </row>
    <row r="178" spans="2:18">
      <c r="B178" s="187">
        <f t="shared" si="8"/>
        <v>172</v>
      </c>
      <c r="C178" s="63">
        <f>IF(Calculator!$F$33=TRUE,C$5*COS($B178*PI()/180),-100)</f>
        <v>-0.79221445499325627</v>
      </c>
      <c r="D178" s="63">
        <f>IF(Calculator!$F$33=TRUE,C$5*SIN($B178*PI()/180),-100)</f>
        <v>0.1113384807680526</v>
      </c>
      <c r="E178" s="63">
        <f>IF(Calculator!$F$33=TRUE,E$5*COS($B178*PI()/180),-100)</f>
        <v>-0.89124126186741326</v>
      </c>
      <c r="F178" s="63">
        <f>IF(Calculator!$F$33=TRUE,E$5*SIN($B178*PI()/180),-100)</f>
        <v>0.12525579086405916</v>
      </c>
      <c r="G178" s="63">
        <f t="shared" si="6"/>
        <v>-0.99026806874157025</v>
      </c>
      <c r="H178" s="63">
        <f t="shared" si="7"/>
        <v>0.13917310096006574</v>
      </c>
      <c r="I178" s="63">
        <f>IF(Calculator!$F$33=TRUE,I$5*COS($B178*PI()/180),-100)</f>
        <v>-1.0892948756157275</v>
      </c>
      <c r="J178" s="63">
        <f>IF(Calculator!$F$33=TRUE,I$5*SIN($B178*PI()/180),-100)</f>
        <v>0.15309041105607232</v>
      </c>
      <c r="K178" s="63">
        <f>IF(Calculator!$F$33=TRUE,K$5*COS($B178*PI()/180),-100)</f>
        <v>-1.1883216824898843</v>
      </c>
      <c r="L178" s="63">
        <f>IF(Calculator!$F$33=TRUE,K$5*SIN($B178*PI()/180),-100)</f>
        <v>0.16700772115207888</v>
      </c>
      <c r="M178" s="60"/>
      <c r="N178" s="245"/>
      <c r="O178" s="60"/>
      <c r="P178" s="60"/>
      <c r="Q178" s="60"/>
      <c r="R178" s="60"/>
    </row>
    <row r="179" spans="2:18">
      <c r="B179" s="187">
        <f t="shared" si="8"/>
        <v>173</v>
      </c>
      <c r="C179" s="63">
        <f>IF(Calculator!$F$33=TRUE,C$5*COS($B179*PI()/180),-100)</f>
        <v>-0.79403692131305759</v>
      </c>
      <c r="D179" s="63">
        <f>IF(Calculator!$F$33=TRUE,C$5*SIN($B179*PI()/180),-100)</f>
        <v>9.7495474724118042E-2</v>
      </c>
      <c r="E179" s="63">
        <f>IF(Calculator!$F$33=TRUE,E$5*COS($B179*PI()/180),-100)</f>
        <v>-0.89329153647718984</v>
      </c>
      <c r="F179" s="63">
        <f>IF(Calculator!$F$33=TRUE,E$5*SIN($B179*PI()/180),-100)</f>
        <v>0.10968240906463279</v>
      </c>
      <c r="G179" s="63">
        <f t="shared" si="6"/>
        <v>-0.99254615164132198</v>
      </c>
      <c r="H179" s="63">
        <f t="shared" si="7"/>
        <v>0.12186934340514755</v>
      </c>
      <c r="I179" s="63">
        <f>IF(Calculator!$F$33=TRUE,I$5*COS($B179*PI()/180),-100)</f>
        <v>-1.0918007668054543</v>
      </c>
      <c r="J179" s="63">
        <f>IF(Calculator!$F$33=TRUE,I$5*SIN($B179*PI()/180),-100)</f>
        <v>0.13405627774566231</v>
      </c>
      <c r="K179" s="63">
        <f>IF(Calculator!$F$33=TRUE,K$5*COS($B179*PI()/180),-100)</f>
        <v>-1.1910553819695864</v>
      </c>
      <c r="L179" s="63">
        <f>IF(Calculator!$F$33=TRUE,K$5*SIN($B179*PI()/180),-100)</f>
        <v>0.14624321208617705</v>
      </c>
      <c r="M179" s="60"/>
      <c r="N179" s="245"/>
      <c r="O179" s="60"/>
      <c r="P179" s="60"/>
      <c r="Q179" s="60"/>
      <c r="R179" s="60"/>
    </row>
    <row r="180" spans="2:18">
      <c r="B180" s="187">
        <f t="shared" si="8"/>
        <v>174</v>
      </c>
      <c r="C180" s="63">
        <f>IF(Calculator!$F$33=TRUE,C$5*COS($B180*PI()/180),-100)</f>
        <v>-0.79561751629461863</v>
      </c>
      <c r="D180" s="63">
        <f>IF(Calculator!$F$33=TRUE,C$5*SIN($B180*PI()/180),-100)</f>
        <v>8.3622770614122988E-2</v>
      </c>
      <c r="E180" s="63">
        <f>IF(Calculator!$F$33=TRUE,E$5*COS($B180*PI()/180),-100)</f>
        <v>-0.89506970583144596</v>
      </c>
      <c r="F180" s="63">
        <f>IF(Calculator!$F$33=TRUE,E$5*SIN($B180*PI()/180),-100)</f>
        <v>9.4075616940888368E-2</v>
      </c>
      <c r="G180" s="63">
        <f t="shared" si="6"/>
        <v>-0.99452189536827329</v>
      </c>
      <c r="H180" s="63">
        <f t="shared" si="7"/>
        <v>0.10452846326765373</v>
      </c>
      <c r="I180" s="63">
        <f>IF(Calculator!$F$33=TRUE,I$5*COS($B180*PI()/180),-100)</f>
        <v>-1.0939740849051007</v>
      </c>
      <c r="J180" s="63">
        <f>IF(Calculator!$F$33=TRUE,I$5*SIN($B180*PI()/180),-100)</f>
        <v>0.11498130959441911</v>
      </c>
      <c r="K180" s="63">
        <f>IF(Calculator!$F$33=TRUE,K$5*COS($B180*PI()/180),-100)</f>
        <v>-1.1934262744419279</v>
      </c>
      <c r="L180" s="63">
        <f>IF(Calculator!$F$33=TRUE,K$5*SIN($B180*PI()/180),-100)</f>
        <v>0.12543415592118448</v>
      </c>
      <c r="M180" s="60"/>
      <c r="N180" s="245"/>
      <c r="O180" s="60"/>
      <c r="P180" s="60"/>
      <c r="Q180" s="60"/>
      <c r="R180" s="60"/>
    </row>
    <row r="181" spans="2:18">
      <c r="B181" s="187">
        <f t="shared" si="8"/>
        <v>175</v>
      </c>
      <c r="C181" s="63">
        <f>IF(Calculator!$F$33=TRUE,C$5*COS($B181*PI()/180),-100)</f>
        <v>-0.7969557584733965</v>
      </c>
      <c r="D181" s="63">
        <f>IF(Calculator!$F$33=TRUE,C$5*SIN($B181*PI()/180),-100)</f>
        <v>6.9724594198126918E-2</v>
      </c>
      <c r="E181" s="63">
        <f>IF(Calculator!$F$33=TRUE,E$5*COS($B181*PI()/180),-100)</f>
        <v>-0.89657522828257097</v>
      </c>
      <c r="F181" s="63">
        <f>IF(Calculator!$F$33=TRUE,E$5*SIN($B181*PI()/180),-100)</f>
        <v>7.8440168472892771E-2</v>
      </c>
      <c r="G181" s="63">
        <f t="shared" si="6"/>
        <v>-0.99619469809174555</v>
      </c>
      <c r="H181" s="63">
        <f t="shared" si="7"/>
        <v>8.7155742747658638E-2</v>
      </c>
      <c r="I181" s="63">
        <f>IF(Calculator!$F$33=TRUE,I$5*COS($B181*PI()/180),-100)</f>
        <v>-1.0958141679009201</v>
      </c>
      <c r="J181" s="63">
        <f>IF(Calculator!$F$33=TRUE,I$5*SIN($B181*PI()/180),-100)</f>
        <v>9.5871317022424504E-2</v>
      </c>
      <c r="K181" s="63">
        <f>IF(Calculator!$F$33=TRUE,K$5*COS($B181*PI()/180),-100)</f>
        <v>-1.1954336377100947</v>
      </c>
      <c r="L181" s="63">
        <f>IF(Calculator!$F$33=TRUE,K$5*SIN($B181*PI()/180),-100)</f>
        <v>0.10458689129719036</v>
      </c>
      <c r="M181" s="60"/>
      <c r="N181" s="245"/>
      <c r="O181" s="60"/>
      <c r="P181" s="60"/>
      <c r="Q181" s="60"/>
      <c r="R181" s="60"/>
    </row>
    <row r="182" spans="2:18">
      <c r="B182" s="187">
        <f t="shared" si="8"/>
        <v>176</v>
      </c>
      <c r="C182" s="63">
        <f>IF(Calculator!$F$33=TRUE,C$5*COS($B182*PI()/180),-100)</f>
        <v>-0.79805124020785945</v>
      </c>
      <c r="D182" s="63">
        <f>IF(Calculator!$F$33=TRUE,C$5*SIN($B182*PI()/180),-100)</f>
        <v>5.5805178995300422E-2</v>
      </c>
      <c r="E182" s="63">
        <f>IF(Calculator!$F$33=TRUE,E$5*COS($B182*PI()/180),-100)</f>
        <v>-0.89780764523384182</v>
      </c>
      <c r="F182" s="63">
        <f>IF(Calculator!$F$33=TRUE,E$5*SIN($B182*PI()/180),-100)</f>
        <v>6.278082636971298E-2</v>
      </c>
      <c r="G182" s="63">
        <f t="shared" si="6"/>
        <v>-0.9975640502598242</v>
      </c>
      <c r="H182" s="63">
        <f t="shared" si="7"/>
        <v>6.9756473744125524E-2</v>
      </c>
      <c r="I182" s="63">
        <f>IF(Calculator!$F$33=TRUE,I$5*COS($B182*PI()/180),-100)</f>
        <v>-1.0973204552858067</v>
      </c>
      <c r="J182" s="63">
        <f>IF(Calculator!$F$33=TRUE,I$5*SIN($B182*PI()/180),-100)</f>
        <v>7.6732121118538082E-2</v>
      </c>
      <c r="K182" s="63">
        <f>IF(Calculator!$F$33=TRUE,K$5*COS($B182*PI()/180),-100)</f>
        <v>-1.1970768603117889</v>
      </c>
      <c r="L182" s="63">
        <f>IF(Calculator!$F$33=TRUE,K$5*SIN($B182*PI()/180),-100)</f>
        <v>8.3707768492950627E-2</v>
      </c>
      <c r="M182" s="60"/>
      <c r="N182" s="245"/>
      <c r="O182" s="60"/>
      <c r="P182" s="60"/>
      <c r="Q182" s="60"/>
      <c r="R182" s="60"/>
    </row>
    <row r="183" spans="2:18">
      <c r="B183" s="187">
        <f t="shared" si="8"/>
        <v>177</v>
      </c>
      <c r="C183" s="63">
        <f>IF(Calculator!$F$33=TRUE,C$5*COS($B183*PI()/180),-100)</f>
        <v>-0.79890362780365909</v>
      </c>
      <c r="D183" s="63">
        <f>IF(Calculator!$F$33=TRUE,C$5*SIN($B183*PI()/180),-100)</f>
        <v>4.1868764994355046E-2</v>
      </c>
      <c r="E183" s="63">
        <f>IF(Calculator!$F$33=TRUE,E$5*COS($B183*PI()/180),-100)</f>
        <v>-0.89876658127911646</v>
      </c>
      <c r="F183" s="63">
        <f>IF(Calculator!$F$33=TRUE,E$5*SIN($B183*PI()/180),-100)</f>
        <v>4.7102360618649426E-2</v>
      </c>
      <c r="G183" s="63">
        <f t="shared" si="6"/>
        <v>-0.99862953475457383</v>
      </c>
      <c r="H183" s="63">
        <f t="shared" si="7"/>
        <v>5.2335956242943807E-2</v>
      </c>
      <c r="I183" s="63">
        <f>IF(Calculator!$F$33=TRUE,I$5*COS($B183*PI()/180),-100)</f>
        <v>-1.0984924882300313</v>
      </c>
      <c r="J183" s="63">
        <f>IF(Calculator!$F$33=TRUE,I$5*SIN($B183*PI()/180),-100)</f>
        <v>5.7569551867238195E-2</v>
      </c>
      <c r="K183" s="63">
        <f>IF(Calculator!$F$33=TRUE,K$5*COS($B183*PI()/180),-100)</f>
        <v>-1.1983554417054885</v>
      </c>
      <c r="L183" s="63">
        <f>IF(Calculator!$F$33=TRUE,K$5*SIN($B183*PI()/180),-100)</f>
        <v>6.2803147491532568E-2</v>
      </c>
      <c r="M183" s="60"/>
      <c r="N183" s="245"/>
      <c r="O183" s="60"/>
      <c r="P183" s="60"/>
      <c r="Q183" s="60"/>
      <c r="R183" s="60"/>
    </row>
    <row r="184" spans="2:18">
      <c r="B184" s="187">
        <f t="shared" si="8"/>
        <v>178</v>
      </c>
      <c r="C184" s="63">
        <f>IF(Calculator!$F$33=TRUE,C$5*COS($B184*PI()/180),-100)</f>
        <v>-0.79951266161527668</v>
      </c>
      <c r="D184" s="63">
        <f>IF(Calculator!$F$33=TRUE,C$5*SIN($B184*PI()/180),-100)</f>
        <v>2.7919597362000559E-2</v>
      </c>
      <c r="E184" s="63">
        <f>IF(Calculator!$F$33=TRUE,E$5*COS($B184*PI()/180),-100)</f>
        <v>-0.89945174431718622</v>
      </c>
      <c r="F184" s="63">
        <f>IF(Calculator!$F$33=TRUE,E$5*SIN($B184*PI()/180),-100)</f>
        <v>3.1409547032250629E-2</v>
      </c>
      <c r="G184" s="63">
        <f t="shared" si="6"/>
        <v>-0.99939082701909576</v>
      </c>
      <c r="H184" s="63">
        <f t="shared" si="7"/>
        <v>3.4899496702500699E-2</v>
      </c>
      <c r="I184" s="63">
        <f>IF(Calculator!$F$33=TRUE,I$5*COS($B184*PI()/180),-100)</f>
        <v>-1.0993299097210054</v>
      </c>
      <c r="J184" s="63">
        <f>IF(Calculator!$F$33=TRUE,I$5*SIN($B184*PI()/180),-100)</f>
        <v>3.8389446372750768E-2</v>
      </c>
      <c r="K184" s="63">
        <f>IF(Calculator!$F$33=TRUE,K$5*COS($B184*PI()/180),-100)</f>
        <v>-1.199268992422915</v>
      </c>
      <c r="L184" s="63">
        <f>IF(Calculator!$F$33=TRUE,K$5*SIN($B184*PI()/180),-100)</f>
        <v>4.1879396043000838E-2</v>
      </c>
      <c r="M184" s="60"/>
      <c r="N184" s="245"/>
      <c r="O184" s="60"/>
      <c r="P184" s="60"/>
      <c r="Q184" s="60"/>
      <c r="R184" s="60"/>
    </row>
    <row r="185" spans="2:18">
      <c r="B185" s="187">
        <f t="shared" si="8"/>
        <v>179</v>
      </c>
      <c r="C185" s="63">
        <f>IF(Calculator!$F$33=TRUE,C$5*COS($B185*PI()/180),-100)</f>
        <v>-0.79987815612511304</v>
      </c>
      <c r="D185" s="63">
        <f>IF(Calculator!$F$33=TRUE,C$5*SIN($B185*PI()/180),-100)</f>
        <v>1.3961925149826752E-2</v>
      </c>
      <c r="E185" s="63">
        <f>IF(Calculator!$F$33=TRUE,E$5*COS($B185*PI()/180),-100)</f>
        <v>-0.89986292564075221</v>
      </c>
      <c r="F185" s="63">
        <f>IF(Calculator!$F$33=TRUE,E$5*SIN($B185*PI()/180),-100)</f>
        <v>1.5707165793555095E-2</v>
      </c>
      <c r="G185" s="63">
        <f t="shared" si="6"/>
        <v>-0.99984769515639127</v>
      </c>
      <c r="H185" s="63">
        <f t="shared" si="7"/>
        <v>1.7452406437283439E-2</v>
      </c>
      <c r="I185" s="63">
        <f>IF(Calculator!$F$33=TRUE,I$5*COS($B185*PI()/180),-100)</f>
        <v>-1.0998324646720306</v>
      </c>
      <c r="J185" s="63">
        <f>IF(Calculator!$F$33=TRUE,I$5*SIN($B185*PI()/180),-100)</f>
        <v>1.9197647081011786E-2</v>
      </c>
      <c r="K185" s="63">
        <f>IF(Calculator!$F$33=TRUE,K$5*COS($B185*PI()/180),-100)</f>
        <v>-1.1998172341876694</v>
      </c>
      <c r="L185" s="63">
        <f>IF(Calculator!$F$33=TRUE,K$5*SIN($B185*PI()/180),-100)</f>
        <v>2.0942887724740126E-2</v>
      </c>
      <c r="M185" s="60"/>
      <c r="N185" s="245"/>
      <c r="O185" s="60"/>
      <c r="P185" s="60"/>
      <c r="Q185" s="60"/>
      <c r="R185" s="60"/>
    </row>
    <row r="186" spans="2:18">
      <c r="B186" s="187">
        <f t="shared" si="8"/>
        <v>180</v>
      </c>
      <c r="C186" s="63">
        <f>IF(Calculator!$F$33=TRUE,C$5*COS($B186*PI()/180),-100)</f>
        <v>-0.8</v>
      </c>
      <c r="D186" s="63">
        <f>IF(Calculator!$F$33=TRUE,C$5*SIN($B186*PI()/180),-100)</f>
        <v>9.8011876392689601E-17</v>
      </c>
      <c r="E186" s="63">
        <f>IF(Calculator!$F$33=TRUE,E$5*COS($B186*PI()/180),-100)</f>
        <v>-0.9</v>
      </c>
      <c r="F186" s="63">
        <f>IF(Calculator!$F$33=TRUE,E$5*SIN($B186*PI()/180),-100)</f>
        <v>1.102633609417758E-16</v>
      </c>
      <c r="G186" s="63">
        <f t="shared" si="6"/>
        <v>-1</v>
      </c>
      <c r="H186" s="63">
        <f t="shared" si="7"/>
        <v>1.22514845490862E-16</v>
      </c>
      <c r="I186" s="63">
        <f>IF(Calculator!$F$33=TRUE,I$5*COS($B186*PI()/180),-100)</f>
        <v>-1.1000000000000001</v>
      </c>
      <c r="J186" s="63">
        <f>IF(Calculator!$F$33=TRUE,I$5*SIN($B186*PI()/180),-100)</f>
        <v>1.347663300399482E-16</v>
      </c>
      <c r="K186" s="63">
        <f>IF(Calculator!$F$33=TRUE,K$5*COS($B186*PI()/180),-100)</f>
        <v>-1.2</v>
      </c>
      <c r="L186" s="63">
        <f>IF(Calculator!$F$33=TRUE,K$5*SIN($B186*PI()/180),-100)</f>
        <v>1.470178145890344E-16</v>
      </c>
      <c r="M186" s="60"/>
      <c r="N186" s="245"/>
      <c r="O186" s="60"/>
      <c r="P186" s="60"/>
      <c r="Q186" s="60"/>
      <c r="R186" s="60"/>
    </row>
    <row r="187" spans="2:18">
      <c r="B187" s="187">
        <f t="shared" si="8"/>
        <v>181</v>
      </c>
      <c r="C187" s="63">
        <f>IF(Calculator!$F$33=TRUE,C$5*COS($B187*PI()/180),-100)</f>
        <v>-0.79987815612511304</v>
      </c>
      <c r="D187" s="63">
        <f>IF(Calculator!$F$33=TRUE,C$5*SIN($B187*PI()/180),-100)</f>
        <v>-1.3961925149826554E-2</v>
      </c>
      <c r="E187" s="63">
        <f>IF(Calculator!$F$33=TRUE,E$5*COS($B187*PI()/180),-100)</f>
        <v>-0.89986292564075221</v>
      </c>
      <c r="F187" s="63">
        <f>IF(Calculator!$F$33=TRUE,E$5*SIN($B187*PI()/180),-100)</f>
        <v>-1.5707165793554873E-2</v>
      </c>
      <c r="G187" s="63">
        <f t="shared" si="6"/>
        <v>-0.99984769515639127</v>
      </c>
      <c r="H187" s="63">
        <f t="shared" si="7"/>
        <v>-1.7452406437283192E-2</v>
      </c>
      <c r="I187" s="63">
        <f>IF(Calculator!$F$33=TRUE,I$5*COS($B187*PI()/180),-100)</f>
        <v>-1.0998324646720306</v>
      </c>
      <c r="J187" s="63">
        <f>IF(Calculator!$F$33=TRUE,I$5*SIN($B187*PI()/180),-100)</f>
        <v>-1.9197647081011512E-2</v>
      </c>
      <c r="K187" s="63">
        <f>IF(Calculator!$F$33=TRUE,K$5*COS($B187*PI()/180),-100)</f>
        <v>-1.1998172341876694</v>
      </c>
      <c r="L187" s="63">
        <f>IF(Calculator!$F$33=TRUE,K$5*SIN($B187*PI()/180),-100)</f>
        <v>-2.0942887724739831E-2</v>
      </c>
      <c r="M187" s="60"/>
      <c r="N187" s="245"/>
      <c r="O187" s="60"/>
      <c r="P187" s="60"/>
      <c r="Q187" s="60"/>
      <c r="R187" s="60"/>
    </row>
    <row r="188" spans="2:18">
      <c r="B188" s="187">
        <f t="shared" si="8"/>
        <v>182</v>
      </c>
      <c r="C188" s="63">
        <f>IF(Calculator!$F$33=TRUE,C$5*COS($B188*PI()/180),-100)</f>
        <v>-0.79951266161527668</v>
      </c>
      <c r="D188" s="63">
        <f>IF(Calculator!$F$33=TRUE,C$5*SIN($B188*PI()/180),-100)</f>
        <v>-2.7919597362000722E-2</v>
      </c>
      <c r="E188" s="63">
        <f>IF(Calculator!$F$33=TRUE,E$5*COS($B188*PI()/180),-100)</f>
        <v>-0.89945174431718622</v>
      </c>
      <c r="F188" s="63">
        <f>IF(Calculator!$F$33=TRUE,E$5*SIN($B188*PI()/180),-100)</f>
        <v>-3.1409547032250809E-2</v>
      </c>
      <c r="G188" s="63">
        <f t="shared" si="6"/>
        <v>-0.99939082701909576</v>
      </c>
      <c r="H188" s="63">
        <f t="shared" si="7"/>
        <v>-3.48994967025009E-2</v>
      </c>
      <c r="I188" s="63">
        <f>IF(Calculator!$F$33=TRUE,I$5*COS($B188*PI()/180),-100)</f>
        <v>-1.0993299097210054</v>
      </c>
      <c r="J188" s="63">
        <f>IF(Calculator!$F$33=TRUE,I$5*SIN($B188*PI()/180),-100)</f>
        <v>-3.838944637275099E-2</v>
      </c>
      <c r="K188" s="63">
        <f>IF(Calculator!$F$33=TRUE,K$5*COS($B188*PI()/180),-100)</f>
        <v>-1.199268992422915</v>
      </c>
      <c r="L188" s="63">
        <f>IF(Calculator!$F$33=TRUE,K$5*SIN($B188*PI()/180),-100)</f>
        <v>-4.1879396043001081E-2</v>
      </c>
      <c r="M188" s="60"/>
      <c r="N188" s="245"/>
      <c r="O188" s="60"/>
      <c r="P188" s="60"/>
      <c r="Q188" s="60"/>
      <c r="R188" s="60"/>
    </row>
    <row r="189" spans="2:18">
      <c r="B189" s="187">
        <f t="shared" si="8"/>
        <v>183</v>
      </c>
      <c r="C189" s="63">
        <f>IF(Calculator!$F$33=TRUE,C$5*COS($B189*PI()/180),-100)</f>
        <v>-0.79890362780365909</v>
      </c>
      <c r="D189" s="63">
        <f>IF(Calculator!$F$33=TRUE,C$5*SIN($B189*PI()/180),-100)</f>
        <v>-4.1868764994354851E-2</v>
      </c>
      <c r="E189" s="63">
        <f>IF(Calculator!$F$33=TRUE,E$5*COS($B189*PI()/180),-100)</f>
        <v>-0.89876658127911646</v>
      </c>
      <c r="F189" s="63">
        <f>IF(Calculator!$F$33=TRUE,E$5*SIN($B189*PI()/180),-100)</f>
        <v>-4.7102360618649204E-2</v>
      </c>
      <c r="G189" s="63">
        <f t="shared" si="6"/>
        <v>-0.99862953475457383</v>
      </c>
      <c r="H189" s="63">
        <f t="shared" si="7"/>
        <v>-5.2335956242943557E-2</v>
      </c>
      <c r="I189" s="63">
        <f>IF(Calculator!$F$33=TRUE,I$5*COS($B189*PI()/180),-100)</f>
        <v>-1.0984924882300313</v>
      </c>
      <c r="J189" s="63">
        <f>IF(Calculator!$F$33=TRUE,I$5*SIN($B189*PI()/180),-100)</f>
        <v>-5.7569551867237917E-2</v>
      </c>
      <c r="K189" s="63">
        <f>IF(Calculator!$F$33=TRUE,K$5*COS($B189*PI()/180),-100)</f>
        <v>-1.1983554417054885</v>
      </c>
      <c r="L189" s="63">
        <f>IF(Calculator!$F$33=TRUE,K$5*SIN($B189*PI()/180),-100)</f>
        <v>-6.2803147491532263E-2</v>
      </c>
      <c r="M189" s="60"/>
      <c r="N189" s="245"/>
      <c r="O189" s="60"/>
      <c r="P189" s="60"/>
      <c r="Q189" s="60"/>
      <c r="R189" s="60"/>
    </row>
    <row r="190" spans="2:18">
      <c r="B190" s="187">
        <f t="shared" si="8"/>
        <v>184</v>
      </c>
      <c r="C190" s="63">
        <f>IF(Calculator!$F$33=TRUE,C$5*COS($B190*PI()/180),-100)</f>
        <v>-0.79805124020785945</v>
      </c>
      <c r="D190" s="63">
        <f>IF(Calculator!$F$33=TRUE,C$5*SIN($B190*PI()/180),-100)</f>
        <v>-5.5805178995299867E-2</v>
      </c>
      <c r="E190" s="63">
        <f>IF(Calculator!$F$33=TRUE,E$5*COS($B190*PI()/180),-100)</f>
        <v>-0.89780764523384193</v>
      </c>
      <c r="F190" s="63">
        <f>IF(Calculator!$F$33=TRUE,E$5*SIN($B190*PI()/180),-100)</f>
        <v>-6.2780826369712356E-2</v>
      </c>
      <c r="G190" s="63">
        <f t="shared" si="6"/>
        <v>-0.99756405025982431</v>
      </c>
      <c r="H190" s="63">
        <f t="shared" si="7"/>
        <v>-6.9756473744124831E-2</v>
      </c>
      <c r="I190" s="63">
        <f>IF(Calculator!$F$33=TRUE,I$5*COS($B190*PI()/180),-100)</f>
        <v>-1.0973204552858069</v>
      </c>
      <c r="J190" s="63">
        <f>IF(Calculator!$F$33=TRUE,I$5*SIN($B190*PI()/180),-100)</f>
        <v>-7.6732121118537319E-2</v>
      </c>
      <c r="K190" s="63">
        <f>IF(Calculator!$F$33=TRUE,K$5*COS($B190*PI()/180),-100)</f>
        <v>-1.1970768603117892</v>
      </c>
      <c r="L190" s="63">
        <f>IF(Calculator!$F$33=TRUE,K$5*SIN($B190*PI()/180),-100)</f>
        <v>-8.3707768492949794E-2</v>
      </c>
      <c r="M190" s="60"/>
      <c r="N190" s="245"/>
      <c r="O190" s="60"/>
      <c r="P190" s="60"/>
      <c r="Q190" s="60"/>
      <c r="R190" s="60"/>
    </row>
    <row r="191" spans="2:18">
      <c r="B191" s="187">
        <f t="shared" si="8"/>
        <v>185</v>
      </c>
      <c r="C191" s="63">
        <f>IF(Calculator!$F$33=TRUE,C$5*COS($B191*PI()/180),-100)</f>
        <v>-0.7969557584733965</v>
      </c>
      <c r="D191" s="63">
        <f>IF(Calculator!$F$33=TRUE,C$5*SIN($B191*PI()/180),-100)</f>
        <v>-6.9724594198126363E-2</v>
      </c>
      <c r="E191" s="63">
        <f>IF(Calculator!$F$33=TRUE,E$5*COS($B191*PI()/180),-100)</f>
        <v>-0.89657522828257097</v>
      </c>
      <c r="F191" s="63">
        <f>IF(Calculator!$F$33=TRUE,E$5*SIN($B191*PI()/180),-100)</f>
        <v>-7.8440168472892147E-2</v>
      </c>
      <c r="G191" s="63">
        <f t="shared" si="6"/>
        <v>-0.99619469809174555</v>
      </c>
      <c r="H191" s="63">
        <f t="shared" si="7"/>
        <v>-8.7155742747657944E-2</v>
      </c>
      <c r="I191" s="63">
        <f>IF(Calculator!$F$33=TRUE,I$5*COS($B191*PI()/180),-100)</f>
        <v>-1.0958141679009201</v>
      </c>
      <c r="J191" s="63">
        <f>IF(Calculator!$F$33=TRUE,I$5*SIN($B191*PI()/180),-100)</f>
        <v>-9.5871317022423741E-2</v>
      </c>
      <c r="K191" s="63">
        <f>IF(Calculator!$F$33=TRUE,K$5*COS($B191*PI()/180),-100)</f>
        <v>-1.1954336377100947</v>
      </c>
      <c r="L191" s="63">
        <f>IF(Calculator!$F$33=TRUE,K$5*SIN($B191*PI()/180),-100)</f>
        <v>-0.10458689129718952</v>
      </c>
      <c r="M191" s="60"/>
      <c r="N191" s="245"/>
      <c r="O191" s="60"/>
      <c r="P191" s="60"/>
      <c r="Q191" s="60"/>
      <c r="R191" s="60"/>
    </row>
    <row r="192" spans="2:18">
      <c r="B192" s="187">
        <f t="shared" si="8"/>
        <v>186</v>
      </c>
      <c r="C192" s="63">
        <f>IF(Calculator!$F$33=TRUE,C$5*COS($B192*PI()/180),-100)</f>
        <v>-0.79561751629461874</v>
      </c>
      <c r="D192" s="63">
        <f>IF(Calculator!$F$33=TRUE,C$5*SIN($B192*PI()/180),-100)</f>
        <v>-8.3622770614122446E-2</v>
      </c>
      <c r="E192" s="63">
        <f>IF(Calculator!$F$33=TRUE,E$5*COS($B192*PI()/180),-100)</f>
        <v>-0.89506970583144607</v>
      </c>
      <c r="F192" s="63">
        <f>IF(Calculator!$F$33=TRUE,E$5*SIN($B192*PI()/180),-100)</f>
        <v>-9.4075616940887757E-2</v>
      </c>
      <c r="G192" s="63">
        <f t="shared" si="6"/>
        <v>-0.9945218953682734</v>
      </c>
      <c r="H192" s="63">
        <f t="shared" si="7"/>
        <v>-0.10452846326765305</v>
      </c>
      <c r="I192" s="63">
        <f>IF(Calculator!$F$33=TRUE,I$5*COS($B192*PI()/180),-100)</f>
        <v>-1.0939740849051007</v>
      </c>
      <c r="J192" s="63">
        <f>IF(Calculator!$F$33=TRUE,I$5*SIN($B192*PI()/180),-100)</f>
        <v>-0.11498130959441837</v>
      </c>
      <c r="K192" s="63">
        <f>IF(Calculator!$F$33=TRUE,K$5*COS($B192*PI()/180),-100)</f>
        <v>-1.1934262744419279</v>
      </c>
      <c r="L192" s="63">
        <f>IF(Calculator!$F$33=TRUE,K$5*SIN($B192*PI()/180),-100)</f>
        <v>-0.12543415592118365</v>
      </c>
      <c r="M192" s="60"/>
      <c r="N192" s="245"/>
      <c r="O192" s="60"/>
      <c r="P192" s="60"/>
      <c r="Q192" s="60"/>
      <c r="R192" s="60"/>
    </row>
    <row r="193" spans="2:18">
      <c r="B193" s="187">
        <f t="shared" si="8"/>
        <v>187</v>
      </c>
      <c r="C193" s="63">
        <f>IF(Calculator!$F$33=TRUE,C$5*COS($B193*PI()/180),-100)</f>
        <v>-0.79403692131305759</v>
      </c>
      <c r="D193" s="63">
        <f>IF(Calculator!$F$33=TRUE,C$5*SIN($B193*PI()/180),-100)</f>
        <v>-9.7495474724118195E-2</v>
      </c>
      <c r="E193" s="63">
        <f>IF(Calculator!$F$33=TRUE,E$5*COS($B193*PI()/180),-100)</f>
        <v>-0.89329153647718984</v>
      </c>
      <c r="F193" s="63">
        <f>IF(Calculator!$F$33=TRUE,E$5*SIN($B193*PI()/180),-100)</f>
        <v>-0.10968240906463297</v>
      </c>
      <c r="G193" s="63">
        <f t="shared" si="6"/>
        <v>-0.99254615164132198</v>
      </c>
      <c r="H193" s="63">
        <f t="shared" si="7"/>
        <v>-0.12186934340514774</v>
      </c>
      <c r="I193" s="63">
        <f>IF(Calculator!$F$33=TRUE,I$5*COS($B193*PI()/180),-100)</f>
        <v>-1.0918007668054543</v>
      </c>
      <c r="J193" s="63">
        <f>IF(Calculator!$F$33=TRUE,I$5*SIN($B193*PI()/180),-100)</f>
        <v>-0.13405627774566253</v>
      </c>
      <c r="K193" s="63">
        <f>IF(Calculator!$F$33=TRUE,K$5*COS($B193*PI()/180),-100)</f>
        <v>-1.1910553819695864</v>
      </c>
      <c r="L193" s="63">
        <f>IF(Calculator!$F$33=TRUE,K$5*SIN($B193*PI()/180),-100)</f>
        <v>-0.14624321208617727</v>
      </c>
      <c r="M193" s="60"/>
      <c r="N193" s="245"/>
      <c r="O193" s="60"/>
      <c r="P193" s="60"/>
      <c r="Q193" s="60"/>
      <c r="R193" s="60"/>
    </row>
    <row r="194" spans="2:18">
      <c r="B194" s="187">
        <f t="shared" si="8"/>
        <v>188</v>
      </c>
      <c r="C194" s="63">
        <f>IF(Calculator!$F$33=TRUE,C$5*COS($B194*PI()/180),-100)</f>
        <v>-0.79221445499325627</v>
      </c>
      <c r="D194" s="63">
        <f>IF(Calculator!$F$33=TRUE,C$5*SIN($B194*PI()/180),-100)</f>
        <v>-0.11133848076805242</v>
      </c>
      <c r="E194" s="63">
        <f>IF(Calculator!$F$33=TRUE,E$5*COS($B194*PI()/180),-100)</f>
        <v>-0.89124126186741326</v>
      </c>
      <c r="F194" s="63">
        <f>IF(Calculator!$F$33=TRUE,E$5*SIN($B194*PI()/180),-100)</f>
        <v>-0.12525579086405897</v>
      </c>
      <c r="G194" s="63">
        <f t="shared" si="6"/>
        <v>-0.99026806874157025</v>
      </c>
      <c r="H194" s="63">
        <f t="shared" si="7"/>
        <v>-0.13917310096006552</v>
      </c>
      <c r="I194" s="63">
        <f>IF(Calculator!$F$33=TRUE,I$5*COS($B194*PI()/180),-100)</f>
        <v>-1.0892948756157275</v>
      </c>
      <c r="J194" s="63">
        <f>IF(Calculator!$F$33=TRUE,I$5*SIN($B194*PI()/180),-100)</f>
        <v>-0.15309041105607207</v>
      </c>
      <c r="K194" s="63">
        <f>IF(Calculator!$F$33=TRUE,K$5*COS($B194*PI()/180),-100)</f>
        <v>-1.1883216824898843</v>
      </c>
      <c r="L194" s="63">
        <f>IF(Calculator!$F$33=TRUE,K$5*SIN($B194*PI()/180),-100)</f>
        <v>-0.16700772115207863</v>
      </c>
      <c r="M194" s="60"/>
      <c r="N194" s="245"/>
      <c r="O194" s="60"/>
      <c r="P194" s="60"/>
      <c r="Q194" s="60"/>
      <c r="R194" s="60"/>
    </row>
    <row r="195" spans="2:18">
      <c r="B195" s="187">
        <f t="shared" si="8"/>
        <v>189</v>
      </c>
      <c r="C195" s="63">
        <f>IF(Calculator!$F$33=TRUE,C$5*COS($B195*PI()/180),-100)</f>
        <v>-0.79015067247611026</v>
      </c>
      <c r="D195" s="63">
        <f>IF(Calculator!$F$33=TRUE,C$5*SIN($B195*PI()/180),-100)</f>
        <v>-0.1251475720321846</v>
      </c>
      <c r="E195" s="63">
        <f>IF(Calculator!$F$33=TRUE,E$5*COS($B195*PI()/180),-100)</f>
        <v>-0.88891950653562402</v>
      </c>
      <c r="F195" s="63">
        <f>IF(Calculator!$F$33=TRUE,E$5*SIN($B195*PI()/180),-100)</f>
        <v>-0.14079101853620765</v>
      </c>
      <c r="G195" s="63">
        <f t="shared" si="6"/>
        <v>-0.98768834059513777</v>
      </c>
      <c r="H195" s="63">
        <f t="shared" si="7"/>
        <v>-0.15643446504023073</v>
      </c>
      <c r="I195" s="63">
        <f>IF(Calculator!$F$33=TRUE,I$5*COS($B195*PI()/180),-100)</f>
        <v>-1.0864571746546516</v>
      </c>
      <c r="J195" s="63">
        <f>IF(Calculator!$F$33=TRUE,I$5*SIN($B195*PI()/180),-100)</f>
        <v>-0.17207791154425381</v>
      </c>
      <c r="K195" s="63">
        <f>IF(Calculator!$F$33=TRUE,K$5*COS($B195*PI()/180),-100)</f>
        <v>-1.1852260087141653</v>
      </c>
      <c r="L195" s="63">
        <f>IF(Calculator!$F$33=TRUE,K$5*SIN($B195*PI()/180),-100)</f>
        <v>-0.18772135804827686</v>
      </c>
      <c r="M195" s="60"/>
      <c r="N195" s="245"/>
      <c r="O195" s="60"/>
      <c r="P195" s="60"/>
      <c r="Q195" s="60"/>
      <c r="R195" s="60"/>
    </row>
    <row r="196" spans="2:18">
      <c r="B196" s="187">
        <f t="shared" si="8"/>
        <v>190</v>
      </c>
      <c r="C196" s="63">
        <f>IF(Calculator!$F$33=TRUE,C$5*COS($B196*PI()/180),-100)</f>
        <v>-0.78784620240976644</v>
      </c>
      <c r="D196" s="63">
        <f>IF(Calculator!$F$33=TRUE,C$5*SIN($B196*PI()/180),-100)</f>
        <v>-0.13891854213354438</v>
      </c>
      <c r="E196" s="63">
        <f>IF(Calculator!$F$33=TRUE,E$5*COS($B196*PI()/180),-100)</f>
        <v>-0.88632697771098723</v>
      </c>
      <c r="F196" s="63">
        <f>IF(Calculator!$F$33=TRUE,E$5*SIN($B196*PI()/180),-100)</f>
        <v>-0.15628335990023742</v>
      </c>
      <c r="G196" s="63">
        <f t="shared" si="6"/>
        <v>-0.98480775301220802</v>
      </c>
      <c r="H196" s="63">
        <f t="shared" si="7"/>
        <v>-0.17364817766693047</v>
      </c>
      <c r="I196" s="63">
        <f>IF(Calculator!$F$33=TRUE,I$5*COS($B196*PI()/180),-100)</f>
        <v>-1.0832885283134288</v>
      </c>
      <c r="J196" s="63">
        <f>IF(Calculator!$F$33=TRUE,I$5*SIN($B196*PI()/180),-100)</f>
        <v>-0.19101299543362354</v>
      </c>
      <c r="K196" s="63">
        <f>IF(Calculator!$F$33=TRUE,K$5*COS($B196*PI()/180),-100)</f>
        <v>-1.1817693036146495</v>
      </c>
      <c r="L196" s="63">
        <f>IF(Calculator!$F$33=TRUE,K$5*SIN($B196*PI()/180),-100)</f>
        <v>-0.20837781320031656</v>
      </c>
      <c r="M196" s="60"/>
      <c r="N196" s="245"/>
      <c r="O196" s="60"/>
      <c r="P196" s="60"/>
      <c r="Q196" s="60"/>
      <c r="R196" s="60"/>
    </row>
    <row r="197" spans="2:18">
      <c r="B197" s="187">
        <f t="shared" si="8"/>
        <v>191</v>
      </c>
      <c r="C197" s="63">
        <f>IF(Calculator!$F$33=TRUE,C$5*COS($B197*PI()/180),-100)</f>
        <v>-0.78530174675813125</v>
      </c>
      <c r="D197" s="63">
        <f>IF(Calculator!$F$33=TRUE,C$5*SIN($B197*PI()/180),-100)</f>
        <v>-0.1526471963012358</v>
      </c>
      <c r="E197" s="63">
        <f>IF(Calculator!$F$33=TRUE,E$5*COS($B197*PI()/180),-100)</f>
        <v>-0.88346446510289756</v>
      </c>
      <c r="F197" s="63">
        <f>IF(Calculator!$F$33=TRUE,E$5*SIN($B197*PI()/180),-100)</f>
        <v>-0.17172809583889026</v>
      </c>
      <c r="G197" s="63">
        <f t="shared" si="6"/>
        <v>-0.98162718344766398</v>
      </c>
      <c r="H197" s="63">
        <f t="shared" si="7"/>
        <v>-0.19080899537654472</v>
      </c>
      <c r="I197" s="63">
        <f>IF(Calculator!$F$33=TRUE,I$5*COS($B197*PI()/180),-100)</f>
        <v>-1.0797899017924304</v>
      </c>
      <c r="J197" s="63">
        <f>IF(Calculator!$F$33=TRUE,I$5*SIN($B197*PI()/180),-100)</f>
        <v>-0.20988989491419921</v>
      </c>
      <c r="K197" s="63">
        <f>IF(Calculator!$F$33=TRUE,K$5*COS($B197*PI()/180),-100)</f>
        <v>-1.1779526201371968</v>
      </c>
      <c r="L197" s="63">
        <f>IF(Calculator!$F$33=TRUE,K$5*SIN($B197*PI()/180),-100)</f>
        <v>-0.22897079445185364</v>
      </c>
      <c r="M197" s="60"/>
      <c r="N197" s="245"/>
      <c r="O197" s="60"/>
      <c r="P197" s="60"/>
      <c r="Q197" s="60"/>
      <c r="R197" s="60"/>
    </row>
    <row r="198" spans="2:18">
      <c r="B198" s="187">
        <f t="shared" si="8"/>
        <v>192</v>
      </c>
      <c r="C198" s="63">
        <f>IF(Calculator!$F$33=TRUE,C$5*COS($B198*PI()/180),-100)</f>
        <v>-0.78251808058704464</v>
      </c>
      <c r="D198" s="63">
        <f>IF(Calculator!$F$33=TRUE,C$5*SIN($B198*PI()/180),-100)</f>
        <v>-0.16632935265420726</v>
      </c>
      <c r="E198" s="63">
        <f>IF(Calculator!$F$33=TRUE,E$5*COS($B198*PI()/180),-100)</f>
        <v>-0.88033284066042516</v>
      </c>
      <c r="F198" s="63">
        <f>IF(Calculator!$F$33=TRUE,E$5*SIN($B198*PI()/180),-100)</f>
        <v>-0.18712052173598318</v>
      </c>
      <c r="G198" s="63">
        <f t="shared" si="6"/>
        <v>-0.97814760073380569</v>
      </c>
      <c r="H198" s="63">
        <f t="shared" si="7"/>
        <v>-0.20791169081775907</v>
      </c>
      <c r="I198" s="63">
        <f>IF(Calculator!$F$33=TRUE,I$5*COS($B198*PI()/180),-100)</f>
        <v>-1.0759623608071864</v>
      </c>
      <c r="J198" s="63">
        <f>IF(Calculator!$F$33=TRUE,I$5*SIN($B198*PI()/180),-100)</f>
        <v>-0.22870285989953498</v>
      </c>
      <c r="K198" s="63">
        <f>IF(Calculator!$F$33=TRUE,K$5*COS($B198*PI()/180),-100)</f>
        <v>-1.1737771208805667</v>
      </c>
      <c r="L198" s="63">
        <f>IF(Calculator!$F$33=TRUE,K$5*SIN($B198*PI()/180),-100)</f>
        <v>-0.24949402898131087</v>
      </c>
      <c r="M198" s="60"/>
      <c r="N198" s="245"/>
      <c r="O198" s="60"/>
      <c r="P198" s="60"/>
      <c r="Q198" s="60"/>
      <c r="R198" s="60"/>
    </row>
    <row r="199" spans="2:18">
      <c r="B199" s="187">
        <f t="shared" si="8"/>
        <v>193</v>
      </c>
      <c r="C199" s="63">
        <f>IF(Calculator!$F$33=TRUE,C$5*COS($B199*PI()/180),-100)</f>
        <v>-0.77949605182818826</v>
      </c>
      <c r="D199" s="63">
        <f>IF(Calculator!$F$33=TRUE,C$5*SIN($B199*PI()/180),-100)</f>
        <v>-0.179960843475092</v>
      </c>
      <c r="E199" s="63">
        <f>IF(Calculator!$F$33=TRUE,E$5*COS($B199*PI()/180),-100)</f>
        <v>-0.87693305830671175</v>
      </c>
      <c r="F199" s="63">
        <f>IF(Calculator!$F$33=TRUE,E$5*SIN($B199*PI()/180),-100)</f>
        <v>-0.20245594890947849</v>
      </c>
      <c r="G199" s="63">
        <f t="shared" si="6"/>
        <v>-0.97437006478523525</v>
      </c>
      <c r="H199" s="63">
        <f t="shared" si="7"/>
        <v>-0.22495105434386498</v>
      </c>
      <c r="I199" s="63">
        <f>IF(Calculator!$F$33=TRUE,I$5*COS($B199*PI()/180),-100)</f>
        <v>-1.0718070712637588</v>
      </c>
      <c r="J199" s="63">
        <f>IF(Calculator!$F$33=TRUE,I$5*SIN($B199*PI()/180),-100)</f>
        <v>-0.24744615977825149</v>
      </c>
      <c r="K199" s="63">
        <f>IF(Calculator!$F$33=TRUE,K$5*COS($B199*PI()/180),-100)</f>
        <v>-1.1692440777422823</v>
      </c>
      <c r="L199" s="63">
        <f>IF(Calculator!$F$33=TRUE,K$5*SIN($B199*PI()/180),-100)</f>
        <v>-0.26994126521263795</v>
      </c>
      <c r="M199" s="60"/>
      <c r="N199" s="245"/>
      <c r="O199" s="60"/>
      <c r="P199" s="60"/>
      <c r="Q199" s="60"/>
      <c r="R199" s="60"/>
    </row>
    <row r="200" spans="2:18">
      <c r="B200" s="187">
        <f t="shared" si="8"/>
        <v>194</v>
      </c>
      <c r="C200" s="63">
        <f>IF(Calculator!$F$33=TRUE,C$5*COS($B200*PI()/180),-100)</f>
        <v>-0.77623658102079718</v>
      </c>
      <c r="D200" s="63">
        <f>IF(Calculator!$F$33=TRUE,C$5*SIN($B200*PI()/180),-100)</f>
        <v>-0.19353751647973402</v>
      </c>
      <c r="E200" s="63">
        <f>IF(Calculator!$F$33=TRUE,E$5*COS($B200*PI()/180),-100)</f>
        <v>-0.87326615364839688</v>
      </c>
      <c r="F200" s="63">
        <f>IF(Calculator!$F$33=TRUE,E$5*SIN($B200*PI()/180),-100)</f>
        <v>-0.21772970603970077</v>
      </c>
      <c r="G200" s="63">
        <f t="shared" ref="G200:G263" si="9">G$5*COS($B200*PI()/180)</f>
        <v>-0.97029572627599647</v>
      </c>
      <c r="H200" s="63">
        <f t="shared" ref="H200:H263" si="10">G$5*SIN($B200*PI()/180)</f>
        <v>-0.24192189559966751</v>
      </c>
      <c r="I200" s="63">
        <f>IF(Calculator!$F$33=TRUE,I$5*COS($B200*PI()/180),-100)</f>
        <v>-1.0673252989035962</v>
      </c>
      <c r="J200" s="63">
        <f>IF(Calculator!$F$33=TRUE,I$5*SIN($B200*PI()/180),-100)</f>
        <v>-0.26611408515963431</v>
      </c>
      <c r="K200" s="63">
        <f>IF(Calculator!$F$33=TRUE,K$5*COS($B200*PI()/180),-100)</f>
        <v>-1.1643548715311958</v>
      </c>
      <c r="L200" s="63">
        <f>IF(Calculator!$F$33=TRUE,K$5*SIN($B200*PI()/180),-100)</f>
        <v>-0.29030627471960102</v>
      </c>
      <c r="M200" s="60"/>
      <c r="N200" s="245"/>
      <c r="O200" s="60"/>
      <c r="P200" s="60"/>
      <c r="Q200" s="60"/>
      <c r="R200" s="60"/>
    </row>
    <row r="201" spans="2:18">
      <c r="B201" s="187">
        <f t="shared" ref="B201:B264" si="11">B200+1</f>
        <v>195</v>
      </c>
      <c r="C201" s="63">
        <f>IF(Calculator!$F$33=TRUE,C$5*COS($B201*PI()/180),-100)</f>
        <v>-0.77274066103125483</v>
      </c>
      <c r="D201" s="63">
        <f>IF(Calculator!$F$33=TRUE,C$5*SIN($B201*PI()/180),-100)</f>
        <v>-0.20705523608201629</v>
      </c>
      <c r="E201" s="63">
        <f>IF(Calculator!$F$33=TRUE,E$5*COS($B201*PI()/180),-100)</f>
        <v>-0.86933324366016163</v>
      </c>
      <c r="F201" s="63">
        <f>IF(Calculator!$F$33=TRUE,E$5*SIN($B201*PI()/180),-100)</f>
        <v>-0.23293714059226833</v>
      </c>
      <c r="G201" s="63">
        <f t="shared" si="9"/>
        <v>-0.96592582628906842</v>
      </c>
      <c r="H201" s="63">
        <f t="shared" si="10"/>
        <v>-0.25881904510252035</v>
      </c>
      <c r="I201" s="63">
        <f>IF(Calculator!$F$33=TRUE,I$5*COS($B201*PI()/180),-100)</f>
        <v>-1.0625184089179753</v>
      </c>
      <c r="J201" s="63">
        <f>IF(Calculator!$F$33=TRUE,I$5*SIN($B201*PI()/180),-100)</f>
        <v>-0.28470094961277242</v>
      </c>
      <c r="K201" s="63">
        <f>IF(Calculator!$F$33=TRUE,K$5*COS($B201*PI()/180),-100)</f>
        <v>-1.159110991546882</v>
      </c>
      <c r="L201" s="63">
        <f>IF(Calculator!$F$33=TRUE,K$5*SIN($B201*PI()/180),-100)</f>
        <v>-0.31058285412302439</v>
      </c>
      <c r="M201" s="60"/>
      <c r="N201" s="245"/>
      <c r="O201" s="60"/>
      <c r="P201" s="60"/>
      <c r="Q201" s="60"/>
      <c r="R201" s="60"/>
    </row>
    <row r="202" spans="2:18">
      <c r="B202" s="187">
        <f t="shared" si="11"/>
        <v>196</v>
      </c>
      <c r="C202" s="63">
        <f>IF(Calculator!$F$33=TRUE,C$5*COS($B202*PI()/180),-100)</f>
        <v>-0.76900935675065518</v>
      </c>
      <c r="D202" s="63">
        <f>IF(Calculator!$F$33=TRUE,C$5*SIN($B202*PI()/180),-100)</f>
        <v>-0.22050988465359922</v>
      </c>
      <c r="E202" s="63">
        <f>IF(Calculator!$F$33=TRUE,E$5*COS($B202*PI()/180),-100)</f>
        <v>-0.86513552634448698</v>
      </c>
      <c r="F202" s="63">
        <f>IF(Calculator!$F$33=TRUE,E$5*SIN($B202*PI()/180),-100)</f>
        <v>-0.24807362023529911</v>
      </c>
      <c r="G202" s="63">
        <f t="shared" si="9"/>
        <v>-0.96126169593831889</v>
      </c>
      <c r="H202" s="63">
        <f t="shared" si="10"/>
        <v>-0.275637355816999</v>
      </c>
      <c r="I202" s="63">
        <f>IF(Calculator!$F$33=TRUE,I$5*COS($B202*PI()/180),-100)</f>
        <v>-1.0573878655321509</v>
      </c>
      <c r="J202" s="63">
        <f>IF(Calculator!$F$33=TRUE,I$5*SIN($B202*PI()/180),-100)</f>
        <v>-0.30320109139869894</v>
      </c>
      <c r="K202" s="63">
        <f>IF(Calculator!$F$33=TRUE,K$5*COS($B202*PI()/180),-100)</f>
        <v>-1.1535140351259827</v>
      </c>
      <c r="L202" s="63">
        <f>IF(Calculator!$F$33=TRUE,K$5*SIN($B202*PI()/180),-100)</f>
        <v>-0.33076482698039877</v>
      </c>
      <c r="M202" s="60"/>
      <c r="N202" s="245"/>
      <c r="O202" s="60"/>
      <c r="P202" s="60"/>
      <c r="Q202" s="60"/>
      <c r="R202" s="60"/>
    </row>
    <row r="203" spans="2:18">
      <c r="B203" s="187">
        <f t="shared" si="11"/>
        <v>197</v>
      </c>
      <c r="C203" s="63">
        <f>IF(Calculator!$F$33=TRUE,C$5*COS($B203*PI()/180),-100)</f>
        <v>-0.76504380477042844</v>
      </c>
      <c r="D203" s="63">
        <f>IF(Calculator!$F$33=TRUE,C$5*SIN($B203*PI()/180),-100)</f>
        <v>-0.23389736377818912</v>
      </c>
      <c r="E203" s="63">
        <f>IF(Calculator!$F$33=TRUE,E$5*COS($B203*PI()/180),-100)</f>
        <v>-0.86067428036673199</v>
      </c>
      <c r="F203" s="63">
        <f>IF(Calculator!$F$33=TRUE,E$5*SIN($B203*PI()/180),-100)</f>
        <v>-0.26313453425046274</v>
      </c>
      <c r="G203" s="63">
        <f t="shared" si="9"/>
        <v>-0.95630475596303555</v>
      </c>
      <c r="H203" s="63">
        <f t="shared" si="10"/>
        <v>-0.29237170472273638</v>
      </c>
      <c r="I203" s="63">
        <f>IF(Calculator!$F$33=TRUE,I$5*COS($B203*PI()/180),-100)</f>
        <v>-1.0519352315593391</v>
      </c>
      <c r="J203" s="63">
        <f>IF(Calculator!$F$33=TRUE,I$5*SIN($B203*PI()/180),-100)</f>
        <v>-0.32160887519501002</v>
      </c>
      <c r="K203" s="63">
        <f>IF(Calculator!$F$33=TRUE,K$5*COS($B203*PI()/180),-100)</f>
        <v>-1.1475657071556427</v>
      </c>
      <c r="L203" s="63">
        <f>IF(Calculator!$F$33=TRUE,K$5*SIN($B203*PI()/180),-100)</f>
        <v>-0.35084604566728367</v>
      </c>
      <c r="M203" s="60"/>
      <c r="N203" s="245"/>
      <c r="O203" s="60"/>
      <c r="P203" s="60"/>
      <c r="Q203" s="60"/>
      <c r="R203" s="60"/>
    </row>
    <row r="204" spans="2:18">
      <c r="B204" s="187">
        <f t="shared" si="11"/>
        <v>198</v>
      </c>
      <c r="C204" s="63">
        <f>IF(Calculator!$F$33=TRUE,C$5*COS($B204*PI()/180),-100)</f>
        <v>-0.76084521303612285</v>
      </c>
      <c r="D204" s="63">
        <f>IF(Calculator!$F$33=TRUE,C$5*SIN($B204*PI()/180),-100)</f>
        <v>-0.24721359549995819</v>
      </c>
      <c r="E204" s="63">
        <f>IF(Calculator!$F$33=TRUE,E$5*COS($B204*PI()/180),-100)</f>
        <v>-0.85595086466563819</v>
      </c>
      <c r="F204" s="63">
        <f>IF(Calculator!$F$33=TRUE,E$5*SIN($B204*PI()/180),-100)</f>
        <v>-0.27811529493745296</v>
      </c>
      <c r="G204" s="63">
        <f t="shared" si="9"/>
        <v>-0.95105651629515353</v>
      </c>
      <c r="H204" s="63">
        <f t="shared" si="10"/>
        <v>-0.30901699437494773</v>
      </c>
      <c r="I204" s="63">
        <f>IF(Calculator!$F$33=TRUE,I$5*COS($B204*PI()/180),-100)</f>
        <v>-1.0461621679246689</v>
      </c>
      <c r="J204" s="63">
        <f>IF(Calculator!$F$33=TRUE,I$5*SIN($B204*PI()/180),-100)</f>
        <v>-0.33991869381244255</v>
      </c>
      <c r="K204" s="63">
        <f>IF(Calculator!$F$33=TRUE,K$5*COS($B204*PI()/180),-100)</f>
        <v>-1.1412678195541841</v>
      </c>
      <c r="L204" s="63">
        <f>IF(Calculator!$F$33=TRUE,K$5*SIN($B204*PI()/180),-100)</f>
        <v>-0.37082039324993726</v>
      </c>
      <c r="M204" s="60"/>
      <c r="N204" s="245"/>
      <c r="O204" s="60"/>
      <c r="P204" s="60"/>
      <c r="Q204" s="60"/>
      <c r="R204" s="60"/>
    </row>
    <row r="205" spans="2:18">
      <c r="B205" s="187">
        <f t="shared" si="11"/>
        <v>199</v>
      </c>
      <c r="C205" s="63">
        <f>IF(Calculator!$F$33=TRUE,C$5*COS($B205*PI()/180),-100)</f>
        <v>-0.75641486047945339</v>
      </c>
      <c r="D205" s="63">
        <f>IF(Calculator!$F$33=TRUE,C$5*SIN($B205*PI()/180),-100)</f>
        <v>-0.2604545235657254</v>
      </c>
      <c r="E205" s="63">
        <f>IF(Calculator!$F$33=TRUE,E$5*COS($B205*PI()/180),-100)</f>
        <v>-0.85096671803938506</v>
      </c>
      <c r="F205" s="63">
        <f>IF(Calculator!$F$33=TRUE,E$5*SIN($B205*PI()/180),-100)</f>
        <v>-0.29301133901144111</v>
      </c>
      <c r="G205" s="63">
        <f t="shared" si="9"/>
        <v>-0.94551857559931674</v>
      </c>
      <c r="H205" s="63">
        <f t="shared" si="10"/>
        <v>-0.32556815445715676</v>
      </c>
      <c r="I205" s="63">
        <f>IF(Calculator!$F$33=TRUE,I$5*COS($B205*PI()/180),-100)</f>
        <v>-1.0400704331592485</v>
      </c>
      <c r="J205" s="63">
        <f>IF(Calculator!$F$33=TRUE,I$5*SIN($B205*PI()/180),-100)</f>
        <v>-0.35812496990287246</v>
      </c>
      <c r="K205" s="63">
        <f>IF(Calculator!$F$33=TRUE,K$5*COS($B205*PI()/180),-100)</f>
        <v>-1.1346222907191801</v>
      </c>
      <c r="L205" s="63">
        <f>IF(Calculator!$F$33=TRUE,K$5*SIN($B205*PI()/180),-100)</f>
        <v>-0.39068178534858811</v>
      </c>
      <c r="M205" s="60"/>
      <c r="N205" s="245"/>
      <c r="O205" s="60"/>
      <c r="P205" s="60"/>
      <c r="Q205" s="60"/>
      <c r="R205" s="60"/>
    </row>
    <row r="206" spans="2:18">
      <c r="B206" s="187">
        <f t="shared" si="11"/>
        <v>200</v>
      </c>
      <c r="C206" s="63">
        <f>IF(Calculator!$F$33=TRUE,C$5*COS($B206*PI()/180),-100)</f>
        <v>-0.75175409662872683</v>
      </c>
      <c r="D206" s="63">
        <f>IF(Calculator!$F$33=TRUE,C$5*SIN($B206*PI()/180),-100)</f>
        <v>-0.27361611466053493</v>
      </c>
      <c r="E206" s="63">
        <f>IF(Calculator!$F$33=TRUE,E$5*COS($B206*PI()/180),-100)</f>
        <v>-0.84572335870731763</v>
      </c>
      <c r="F206" s="63">
        <f>IF(Calculator!$F$33=TRUE,E$5*SIN($B206*PI()/180),-100)</f>
        <v>-0.30781812899310179</v>
      </c>
      <c r="G206" s="63">
        <f t="shared" si="9"/>
        <v>-0.93969262078590843</v>
      </c>
      <c r="H206" s="63">
        <f t="shared" si="10"/>
        <v>-0.34202014332566866</v>
      </c>
      <c r="I206" s="63">
        <f>IF(Calculator!$F$33=TRUE,I$5*COS($B206*PI()/180),-100)</f>
        <v>-1.0336618828644994</v>
      </c>
      <c r="J206" s="63">
        <f>IF(Calculator!$F$33=TRUE,I$5*SIN($B206*PI()/180),-100)</f>
        <v>-0.37622215765823558</v>
      </c>
      <c r="K206" s="63">
        <f>IF(Calculator!$F$33=TRUE,K$5*COS($B206*PI()/180),-100)</f>
        <v>-1.12763114494309</v>
      </c>
      <c r="L206" s="63">
        <f>IF(Calculator!$F$33=TRUE,K$5*SIN($B206*PI()/180),-100)</f>
        <v>-0.41042417199080239</v>
      </c>
      <c r="M206" s="60"/>
      <c r="N206" s="245"/>
      <c r="O206" s="60"/>
      <c r="P206" s="60"/>
      <c r="Q206" s="60"/>
      <c r="R206" s="60"/>
    </row>
    <row r="207" spans="2:18">
      <c r="B207" s="187">
        <f t="shared" si="11"/>
        <v>201</v>
      </c>
      <c r="C207" s="63">
        <f>IF(Calculator!$F$33=TRUE,C$5*COS($B207*PI()/180),-100)</f>
        <v>-0.74686434119776146</v>
      </c>
      <c r="D207" s="63">
        <f>IF(Calculator!$F$33=TRUE,C$5*SIN($B207*PI()/180),-100)</f>
        <v>-0.28669435963624035</v>
      </c>
      <c r="E207" s="63">
        <f>IF(Calculator!$F$33=TRUE,E$5*COS($B207*PI()/180),-100)</f>
        <v>-0.8402223838474816</v>
      </c>
      <c r="F207" s="63">
        <f>IF(Calculator!$F$33=TRUE,E$5*SIN($B207*PI()/180),-100)</f>
        <v>-0.32253115459077042</v>
      </c>
      <c r="G207" s="63">
        <f t="shared" si="9"/>
        <v>-0.93358042649720174</v>
      </c>
      <c r="H207" s="63">
        <f t="shared" si="10"/>
        <v>-0.35836794954530043</v>
      </c>
      <c r="I207" s="63">
        <f>IF(Calculator!$F$33=TRUE,I$5*COS($B207*PI()/180),-100)</f>
        <v>-1.0269384691469221</v>
      </c>
      <c r="J207" s="63">
        <f>IF(Calculator!$F$33=TRUE,I$5*SIN($B207*PI()/180),-100)</f>
        <v>-0.39420474449983051</v>
      </c>
      <c r="K207" s="63">
        <f>IF(Calculator!$F$33=TRUE,K$5*COS($B207*PI()/180),-100)</f>
        <v>-1.1202965117966421</v>
      </c>
      <c r="L207" s="63">
        <f>IF(Calculator!$F$33=TRUE,K$5*SIN($B207*PI()/180),-100)</f>
        <v>-0.43004153945436052</v>
      </c>
      <c r="M207" s="60"/>
      <c r="N207" s="245"/>
      <c r="O207" s="60"/>
      <c r="P207" s="60"/>
      <c r="Q207" s="60"/>
      <c r="R207" s="60"/>
    </row>
    <row r="208" spans="2:18">
      <c r="B208" s="187">
        <f t="shared" si="11"/>
        <v>202</v>
      </c>
      <c r="C208" s="63">
        <f>IF(Calculator!$F$33=TRUE,C$5*COS($B208*PI()/180),-100)</f>
        <v>-0.74174708365343001</v>
      </c>
      <c r="D208" s="63">
        <f>IF(Calculator!$F$33=TRUE,C$5*SIN($B208*PI()/180),-100)</f>
        <v>-0.2996852747327296</v>
      </c>
      <c r="E208" s="63">
        <f>IF(Calculator!$F$33=TRUE,E$5*COS($B208*PI()/180),-100)</f>
        <v>-0.83446546911010866</v>
      </c>
      <c r="F208" s="63">
        <f>IF(Calculator!$F$33=TRUE,E$5*SIN($B208*PI()/180),-100)</f>
        <v>-0.33714593407432081</v>
      </c>
      <c r="G208" s="63">
        <f t="shared" si="9"/>
        <v>-0.92718385456678742</v>
      </c>
      <c r="H208" s="63">
        <f t="shared" si="10"/>
        <v>-0.37460659341591201</v>
      </c>
      <c r="I208" s="63">
        <f>IF(Calculator!$F$33=TRUE,I$5*COS($B208*PI()/180),-100)</f>
        <v>-1.0199022400234663</v>
      </c>
      <c r="J208" s="63">
        <f>IF(Calculator!$F$33=TRUE,I$5*SIN($B208*PI()/180),-100)</f>
        <v>-0.41206725275750322</v>
      </c>
      <c r="K208" s="63">
        <f>IF(Calculator!$F$33=TRUE,K$5*COS($B208*PI()/180),-100)</f>
        <v>-1.112620625480145</v>
      </c>
      <c r="L208" s="63">
        <f>IF(Calculator!$F$33=TRUE,K$5*SIN($B208*PI()/180),-100)</f>
        <v>-0.44952791209909443</v>
      </c>
      <c r="M208" s="60"/>
      <c r="N208" s="245"/>
      <c r="O208" s="60"/>
      <c r="P208" s="60"/>
      <c r="Q208" s="60"/>
      <c r="R208" s="60"/>
    </row>
    <row r="209" spans="2:18">
      <c r="B209" s="187">
        <f t="shared" si="11"/>
        <v>203</v>
      </c>
      <c r="C209" s="63">
        <f>IF(Calculator!$F$33=TRUE,C$5*COS($B209*PI()/180),-100)</f>
        <v>-0.73640388276195234</v>
      </c>
      <c r="D209" s="63">
        <f>IF(Calculator!$F$33=TRUE,C$5*SIN($B209*PI()/180),-100)</f>
        <v>-0.31258490279141887</v>
      </c>
      <c r="E209" s="63">
        <f>IF(Calculator!$F$33=TRUE,E$5*COS($B209*PI()/180),-100)</f>
        <v>-0.8284543681071963</v>
      </c>
      <c r="F209" s="63">
        <f>IF(Calculator!$F$33=TRUE,E$5*SIN($B209*PI()/180),-100)</f>
        <v>-0.35165801564034621</v>
      </c>
      <c r="G209" s="63">
        <f t="shared" si="9"/>
        <v>-0.92050485345244037</v>
      </c>
      <c r="H209" s="63">
        <f t="shared" si="10"/>
        <v>-0.39073112848927355</v>
      </c>
      <c r="I209" s="63">
        <f>IF(Calculator!$F$33=TRUE,I$5*COS($B209*PI()/180),-100)</f>
        <v>-1.0125553387976844</v>
      </c>
      <c r="J209" s="63">
        <f>IF(Calculator!$F$33=TRUE,I$5*SIN($B209*PI()/180),-100)</f>
        <v>-0.42980424133820094</v>
      </c>
      <c r="K209" s="63">
        <f>IF(Calculator!$F$33=TRUE,K$5*COS($B209*PI()/180),-100)</f>
        <v>-1.1046058241429284</v>
      </c>
      <c r="L209" s="63">
        <f>IF(Calculator!$F$33=TRUE,K$5*SIN($B209*PI()/180),-100)</f>
        <v>-0.46887735418712823</v>
      </c>
      <c r="M209" s="60"/>
      <c r="N209" s="245"/>
      <c r="O209" s="60"/>
      <c r="P209" s="60"/>
      <c r="Q209" s="60"/>
      <c r="R209" s="60"/>
    </row>
    <row r="210" spans="2:18">
      <c r="B210" s="187">
        <f t="shared" si="11"/>
        <v>204</v>
      </c>
      <c r="C210" s="63">
        <f>IF(Calculator!$F$33=TRUE,C$5*COS($B210*PI()/180),-100)</f>
        <v>-0.73083636611408087</v>
      </c>
      <c r="D210" s="63">
        <f>IF(Calculator!$F$33=TRUE,C$5*SIN($B210*PI()/180),-100)</f>
        <v>-0.3253893144606399</v>
      </c>
      <c r="E210" s="63">
        <f>IF(Calculator!$F$33=TRUE,E$5*COS($B210*PI()/180),-100)</f>
        <v>-0.82219091187834104</v>
      </c>
      <c r="F210" s="63">
        <f>IF(Calculator!$F$33=TRUE,E$5*SIN($B210*PI()/180),-100)</f>
        <v>-0.36606297876821986</v>
      </c>
      <c r="G210" s="63">
        <f t="shared" si="9"/>
        <v>-0.91354545764260109</v>
      </c>
      <c r="H210" s="63">
        <f t="shared" si="10"/>
        <v>-0.40673664307579982</v>
      </c>
      <c r="I210" s="63">
        <f>IF(Calculator!$F$33=TRUE,I$5*COS($B210*PI()/180),-100)</f>
        <v>-1.0049000034068614</v>
      </c>
      <c r="J210" s="63">
        <f>IF(Calculator!$F$33=TRUE,I$5*SIN($B210*PI()/180),-100)</f>
        <v>-0.44741030738337983</v>
      </c>
      <c r="K210" s="63">
        <f>IF(Calculator!$F$33=TRUE,K$5*COS($B210*PI()/180),-100)</f>
        <v>-1.0962545491711213</v>
      </c>
      <c r="L210" s="63">
        <f>IF(Calculator!$F$33=TRUE,K$5*SIN($B210*PI()/180),-100)</f>
        <v>-0.48808397169095974</v>
      </c>
      <c r="M210" s="60"/>
      <c r="N210" s="245"/>
      <c r="O210" s="60"/>
      <c r="P210" s="60"/>
      <c r="Q210" s="60"/>
      <c r="R210" s="60"/>
    </row>
    <row r="211" spans="2:18">
      <c r="B211" s="187">
        <f t="shared" si="11"/>
        <v>205</v>
      </c>
      <c r="C211" s="63">
        <f>IF(Calculator!$F$33=TRUE,C$5*COS($B211*PI()/180),-100)</f>
        <v>-0.72504622962932008</v>
      </c>
      <c r="D211" s="63">
        <f>IF(Calculator!$F$33=TRUE,C$5*SIN($B211*PI()/180),-100)</f>
        <v>-0.33809460939255942</v>
      </c>
      <c r="E211" s="63">
        <f>IF(Calculator!$F$33=TRUE,E$5*COS($B211*PI()/180),-100)</f>
        <v>-0.81567700833298507</v>
      </c>
      <c r="F211" s="63">
        <f>IF(Calculator!$F$33=TRUE,E$5*SIN($B211*PI()/180),-100)</f>
        <v>-0.38035643556662935</v>
      </c>
      <c r="G211" s="63">
        <f t="shared" si="9"/>
        <v>-0.90630778703665005</v>
      </c>
      <c r="H211" s="63">
        <f t="shared" si="10"/>
        <v>-0.42261826174069927</v>
      </c>
      <c r="I211" s="63">
        <f>IF(Calculator!$F$33=TRUE,I$5*COS($B211*PI()/180),-100)</f>
        <v>-0.99693856574031514</v>
      </c>
      <c r="J211" s="63">
        <f>IF(Calculator!$F$33=TRUE,I$5*SIN($B211*PI()/180),-100)</f>
        <v>-0.46488008791476926</v>
      </c>
      <c r="K211" s="63">
        <f>IF(Calculator!$F$33=TRUE,K$5*COS($B211*PI()/180),-100)</f>
        <v>-1.08756934444398</v>
      </c>
      <c r="L211" s="63">
        <f>IF(Calculator!$F$33=TRUE,K$5*SIN($B211*PI()/180),-100)</f>
        <v>-0.50714191408883913</v>
      </c>
      <c r="M211" s="60"/>
      <c r="N211" s="245"/>
      <c r="O211" s="60"/>
      <c r="P211" s="60"/>
      <c r="Q211" s="60"/>
      <c r="R211" s="60"/>
    </row>
    <row r="212" spans="2:18">
      <c r="B212" s="187">
        <f t="shared" si="11"/>
        <v>206</v>
      </c>
      <c r="C212" s="63">
        <f>IF(Calculator!$F$33=TRUE,C$5*COS($B212*PI()/180),-100)</f>
        <v>-0.71903523703933381</v>
      </c>
      <c r="D212" s="63">
        <f>IF(Calculator!$F$33=TRUE,C$5*SIN($B212*PI()/180),-100)</f>
        <v>-0.35069691743126169</v>
      </c>
      <c r="E212" s="63">
        <f>IF(Calculator!$F$33=TRUE,E$5*COS($B212*PI()/180),-100)</f>
        <v>-0.80891464166925042</v>
      </c>
      <c r="F212" s="63">
        <f>IF(Calculator!$F$33=TRUE,E$5*SIN($B212*PI()/180),-100)</f>
        <v>-0.39453403211016935</v>
      </c>
      <c r="G212" s="63">
        <f t="shared" si="9"/>
        <v>-0.89879404629916715</v>
      </c>
      <c r="H212" s="63">
        <f t="shared" si="10"/>
        <v>-0.43837114678907707</v>
      </c>
      <c r="I212" s="63">
        <f>IF(Calculator!$F$33=TRUE,I$5*COS($B212*PI()/180),-100)</f>
        <v>-0.98867345092908399</v>
      </c>
      <c r="J212" s="63">
        <f>IF(Calculator!$F$33=TRUE,I$5*SIN($B212*PI()/180),-100)</f>
        <v>-0.48220826146798484</v>
      </c>
      <c r="K212" s="63">
        <f>IF(Calculator!$F$33=TRUE,K$5*COS($B212*PI()/180),-100)</f>
        <v>-1.0785528555590005</v>
      </c>
      <c r="L212" s="63">
        <f>IF(Calculator!$F$33=TRUE,K$5*SIN($B212*PI()/180),-100)</f>
        <v>-0.52604537614689251</v>
      </c>
      <c r="M212" s="60"/>
      <c r="N212" s="245"/>
      <c r="O212" s="60"/>
      <c r="P212" s="60"/>
      <c r="Q212" s="60"/>
      <c r="R212" s="60"/>
    </row>
    <row r="213" spans="2:18">
      <c r="B213" s="187">
        <f t="shared" si="11"/>
        <v>207</v>
      </c>
      <c r="C213" s="63">
        <f>IF(Calculator!$F$33=TRUE,C$5*COS($B213*PI()/180),-100)</f>
        <v>-0.71280521935069452</v>
      </c>
      <c r="D213" s="63">
        <f>IF(Calculator!$F$33=TRUE,C$5*SIN($B213*PI()/180),-100)</f>
        <v>-0.36319239979163703</v>
      </c>
      <c r="E213" s="63">
        <f>IF(Calculator!$F$33=TRUE,E$5*COS($B213*PI()/180),-100)</f>
        <v>-0.80190587176953132</v>
      </c>
      <c r="F213" s="63">
        <f>IF(Calculator!$F$33=TRUE,E$5*SIN($B213*PI()/180),-100)</f>
        <v>-0.40859144976559164</v>
      </c>
      <c r="G213" s="63">
        <f t="shared" si="9"/>
        <v>-0.89100652418836812</v>
      </c>
      <c r="H213" s="63">
        <f t="shared" si="10"/>
        <v>-0.45399049973954625</v>
      </c>
      <c r="I213" s="63">
        <f>IF(Calculator!$F$33=TRUE,I$5*COS($B213*PI()/180),-100)</f>
        <v>-0.98010717660720503</v>
      </c>
      <c r="J213" s="63">
        <f>IF(Calculator!$F$33=TRUE,I$5*SIN($B213*PI()/180),-100)</f>
        <v>-0.49938954971350091</v>
      </c>
      <c r="K213" s="63">
        <f>IF(Calculator!$F$33=TRUE,K$5*COS($B213*PI()/180),-100)</f>
        <v>-1.0692078290260416</v>
      </c>
      <c r="L213" s="63">
        <f>IF(Calculator!$F$33=TRUE,K$5*SIN($B213*PI()/180),-100)</f>
        <v>-0.54478859968745552</v>
      </c>
      <c r="M213" s="60"/>
      <c r="N213" s="245"/>
      <c r="O213" s="60"/>
      <c r="P213" s="60"/>
      <c r="Q213" s="60"/>
      <c r="R213" s="60"/>
    </row>
    <row r="214" spans="2:18">
      <c r="B214" s="187">
        <f t="shared" si="11"/>
        <v>208</v>
      </c>
      <c r="C214" s="63">
        <f>IF(Calculator!$F$33=TRUE,C$5*COS($B214*PI()/180),-100)</f>
        <v>-0.70635807428714159</v>
      </c>
      <c r="D214" s="63">
        <f>IF(Calculator!$F$33=TRUE,C$5*SIN($B214*PI()/180),-100)</f>
        <v>-0.37557725022871269</v>
      </c>
      <c r="E214" s="63">
        <f>IF(Calculator!$F$33=TRUE,E$5*COS($B214*PI()/180),-100)</f>
        <v>-0.79465283357303418</v>
      </c>
      <c r="F214" s="63">
        <f>IF(Calculator!$F$33=TRUE,E$5*SIN($B214*PI()/180),-100)</f>
        <v>-0.42252440650730178</v>
      </c>
      <c r="G214" s="63">
        <f t="shared" si="9"/>
        <v>-0.88294759285892688</v>
      </c>
      <c r="H214" s="63">
        <f t="shared" si="10"/>
        <v>-0.46947156278589086</v>
      </c>
      <c r="I214" s="63">
        <f>IF(Calculator!$F$33=TRUE,I$5*COS($B214*PI()/180),-100)</f>
        <v>-0.97124235214481969</v>
      </c>
      <c r="J214" s="63">
        <f>IF(Calculator!$F$33=TRUE,I$5*SIN($B214*PI()/180),-100)</f>
        <v>-0.51641871906448</v>
      </c>
      <c r="K214" s="63">
        <f>IF(Calculator!$F$33=TRUE,K$5*COS($B214*PI()/180),-100)</f>
        <v>-1.0595371114307122</v>
      </c>
      <c r="L214" s="63">
        <f>IF(Calculator!$F$33=TRUE,K$5*SIN($B214*PI()/180),-100)</f>
        <v>-0.56336587534306903</v>
      </c>
      <c r="M214" s="60"/>
      <c r="N214" s="245"/>
      <c r="O214" s="60"/>
      <c r="P214" s="60"/>
      <c r="Q214" s="60"/>
      <c r="R214" s="60"/>
    </row>
    <row r="215" spans="2:18">
      <c r="B215" s="187">
        <f t="shared" si="11"/>
        <v>209</v>
      </c>
      <c r="C215" s="63">
        <f>IF(Calculator!$F$33=TRUE,C$5*COS($B215*PI()/180),-100)</f>
        <v>-0.6996957657115167</v>
      </c>
      <c r="D215" s="63">
        <f>IF(Calculator!$F$33=TRUE,C$5*SIN($B215*PI()/180),-100)</f>
        <v>-0.3878476961970696</v>
      </c>
      <c r="E215" s="63">
        <f>IF(Calculator!$F$33=TRUE,E$5*COS($B215*PI()/180),-100)</f>
        <v>-0.78715773642545628</v>
      </c>
      <c r="F215" s="63">
        <f>IF(Calculator!$F$33=TRUE,E$5*SIN($B215*PI()/180),-100)</f>
        <v>-0.43632865822170325</v>
      </c>
      <c r="G215" s="63">
        <f t="shared" si="9"/>
        <v>-0.87461970713939585</v>
      </c>
      <c r="H215" s="63">
        <f t="shared" si="10"/>
        <v>-0.48480962024633695</v>
      </c>
      <c r="I215" s="63">
        <f>IF(Calculator!$F$33=TRUE,I$5*COS($B215*PI()/180),-100)</f>
        <v>-0.96208167785333554</v>
      </c>
      <c r="J215" s="63">
        <f>IF(Calculator!$F$33=TRUE,I$5*SIN($B215*PI()/180),-100)</f>
        <v>-0.5332905822709707</v>
      </c>
      <c r="K215" s="63">
        <f>IF(Calculator!$F$33=TRUE,K$5*COS($B215*PI()/180),-100)</f>
        <v>-1.0495436485672749</v>
      </c>
      <c r="L215" s="63">
        <f>IF(Calculator!$F$33=TRUE,K$5*SIN($B215*PI()/180),-100)</f>
        <v>-0.58177154429560429</v>
      </c>
      <c r="M215" s="60"/>
      <c r="N215" s="245"/>
      <c r="O215" s="60"/>
      <c r="P215" s="60"/>
      <c r="Q215" s="60"/>
      <c r="R215" s="60"/>
    </row>
    <row r="216" spans="2:18">
      <c r="B216" s="187">
        <f t="shared" si="11"/>
        <v>210</v>
      </c>
      <c r="C216" s="63">
        <f>IF(Calculator!$F$33=TRUE,C$5*COS($B216*PI()/180),-100)</f>
        <v>-0.69282032302755092</v>
      </c>
      <c r="D216" s="63">
        <f>IF(Calculator!$F$33=TRUE,C$5*SIN($B216*PI()/180),-100)</f>
        <v>-0.40000000000000013</v>
      </c>
      <c r="E216" s="63">
        <f>IF(Calculator!$F$33=TRUE,E$5*COS($B216*PI()/180),-100)</f>
        <v>-0.77942286340599476</v>
      </c>
      <c r="F216" s="63">
        <f>IF(Calculator!$F$33=TRUE,E$5*SIN($B216*PI()/180),-100)</f>
        <v>-0.45000000000000012</v>
      </c>
      <c r="G216" s="63">
        <f t="shared" si="9"/>
        <v>-0.8660254037844386</v>
      </c>
      <c r="H216" s="63">
        <f t="shared" si="10"/>
        <v>-0.50000000000000011</v>
      </c>
      <c r="I216" s="63">
        <f>IF(Calculator!$F$33=TRUE,I$5*COS($B216*PI()/180),-100)</f>
        <v>-0.95262794416288255</v>
      </c>
      <c r="J216" s="63">
        <f>IF(Calculator!$F$33=TRUE,I$5*SIN($B216*PI()/180),-100)</f>
        <v>-0.55000000000000016</v>
      </c>
      <c r="K216" s="63">
        <f>IF(Calculator!$F$33=TRUE,K$5*COS($B216*PI()/180),-100)</f>
        <v>-1.0392304845413263</v>
      </c>
      <c r="L216" s="63">
        <f>IF(Calculator!$F$33=TRUE,K$5*SIN($B216*PI()/180),-100)</f>
        <v>-0.60000000000000009</v>
      </c>
      <c r="M216" s="60"/>
      <c r="N216" s="245"/>
      <c r="O216" s="60"/>
      <c r="P216" s="60"/>
      <c r="Q216" s="60"/>
      <c r="R216" s="60"/>
    </row>
    <row r="217" spans="2:18">
      <c r="B217" s="187">
        <f t="shared" si="11"/>
        <v>211</v>
      </c>
      <c r="C217" s="63">
        <f>IF(Calculator!$F$33=TRUE,C$5*COS($B217*PI()/180),-100)</f>
        <v>-0.68573384056168996</v>
      </c>
      <c r="D217" s="63">
        <f>IF(Calculator!$F$33=TRUE,C$5*SIN($B217*PI()/180),-100)</f>
        <v>-0.41203045992804332</v>
      </c>
      <c r="E217" s="63">
        <f>IF(Calculator!$F$33=TRUE,E$5*COS($B217*PI()/180),-100)</f>
        <v>-0.77145057063190114</v>
      </c>
      <c r="F217" s="63">
        <f>IF(Calculator!$F$33=TRUE,E$5*SIN($B217*PI()/180),-100)</f>
        <v>-0.46353426741904874</v>
      </c>
      <c r="G217" s="63">
        <f t="shared" si="9"/>
        <v>-0.85716730070211233</v>
      </c>
      <c r="H217" s="63">
        <f t="shared" si="10"/>
        <v>-0.51503807491005416</v>
      </c>
      <c r="I217" s="63">
        <f>IF(Calculator!$F$33=TRUE,I$5*COS($B217*PI()/180),-100)</f>
        <v>-0.94288403077232363</v>
      </c>
      <c r="J217" s="63">
        <f>IF(Calculator!$F$33=TRUE,I$5*SIN($B217*PI()/180),-100)</f>
        <v>-0.56654188240105963</v>
      </c>
      <c r="K217" s="63">
        <f>IF(Calculator!$F$33=TRUE,K$5*COS($B217*PI()/180),-100)</f>
        <v>-1.0286007608425347</v>
      </c>
      <c r="L217" s="63">
        <f>IF(Calculator!$F$33=TRUE,K$5*SIN($B217*PI()/180),-100)</f>
        <v>-0.61804568989206499</v>
      </c>
      <c r="M217" s="60"/>
      <c r="N217" s="245"/>
      <c r="O217" s="60"/>
      <c r="P217" s="60"/>
      <c r="Q217" s="60"/>
      <c r="R217" s="60"/>
    </row>
    <row r="218" spans="2:18">
      <c r="B218" s="187">
        <f t="shared" si="11"/>
        <v>212</v>
      </c>
      <c r="C218" s="63">
        <f>IF(Calculator!$F$33=TRUE,C$5*COS($B218*PI()/180),-100)</f>
        <v>-0.67843847692514092</v>
      </c>
      <c r="D218" s="63">
        <f>IF(Calculator!$F$33=TRUE,C$5*SIN($B218*PI()/180),-100)</f>
        <v>-0.42393541138656388</v>
      </c>
      <c r="E218" s="63">
        <f>IF(Calculator!$F$33=TRUE,E$5*COS($B218*PI()/180),-100)</f>
        <v>-0.76324328654078344</v>
      </c>
      <c r="F218" s="63">
        <f>IF(Calculator!$F$33=TRUE,E$5*SIN($B218*PI()/180),-100)</f>
        <v>-0.47692733780988433</v>
      </c>
      <c r="G218" s="63">
        <f t="shared" si="9"/>
        <v>-0.84804809615642607</v>
      </c>
      <c r="H218" s="63">
        <f t="shared" si="10"/>
        <v>-0.52991926423320479</v>
      </c>
      <c r="I218" s="63">
        <f>IF(Calculator!$F$33=TRUE,I$5*COS($B218*PI()/180),-100)</f>
        <v>-0.9328529057720687</v>
      </c>
      <c r="J218" s="63">
        <f>IF(Calculator!$F$33=TRUE,I$5*SIN($B218*PI()/180),-100)</f>
        <v>-0.5829111906565253</v>
      </c>
      <c r="K218" s="63">
        <f>IF(Calculator!$F$33=TRUE,K$5*COS($B218*PI()/180),-100)</f>
        <v>-1.0176577153877113</v>
      </c>
      <c r="L218" s="63">
        <f>IF(Calculator!$F$33=TRUE,K$5*SIN($B218*PI()/180),-100)</f>
        <v>-0.6359031170798457</v>
      </c>
      <c r="M218" s="60"/>
      <c r="N218" s="245"/>
      <c r="O218" s="60"/>
      <c r="P218" s="60"/>
      <c r="Q218" s="60"/>
      <c r="R218" s="60"/>
    </row>
    <row r="219" spans="2:18">
      <c r="B219" s="187">
        <f t="shared" si="11"/>
        <v>213</v>
      </c>
      <c r="C219" s="63">
        <f>IF(Calculator!$F$33=TRUE,C$5*COS($B219*PI()/180),-100)</f>
        <v>-0.67093645435633931</v>
      </c>
      <c r="D219" s="63">
        <f>IF(Calculator!$F$33=TRUE,C$5*SIN($B219*PI()/180),-100)</f>
        <v>-0.43571122801202167</v>
      </c>
      <c r="E219" s="63">
        <f>IF(Calculator!$F$33=TRUE,E$5*COS($B219*PI()/180),-100)</f>
        <v>-0.75480351115088162</v>
      </c>
      <c r="F219" s="63">
        <f>IF(Calculator!$F$33=TRUE,E$5*SIN($B219*PI()/180),-100)</f>
        <v>-0.49017513151352438</v>
      </c>
      <c r="G219" s="63">
        <f t="shared" si="9"/>
        <v>-0.83867056794542405</v>
      </c>
      <c r="H219" s="63">
        <f t="shared" si="10"/>
        <v>-0.54463903501502708</v>
      </c>
      <c r="I219" s="63">
        <f>IF(Calculator!$F$33=TRUE,I$5*COS($B219*PI()/180),-100)</f>
        <v>-0.92253762473996648</v>
      </c>
      <c r="J219" s="63">
        <f>IF(Calculator!$F$33=TRUE,I$5*SIN($B219*PI()/180),-100)</f>
        <v>-0.59910293851652985</v>
      </c>
      <c r="K219" s="63">
        <f>IF(Calculator!$F$33=TRUE,K$5*COS($B219*PI()/180),-100)</f>
        <v>-1.0064046815345089</v>
      </c>
      <c r="L219" s="63">
        <f>IF(Calculator!$F$33=TRUE,K$5*SIN($B219*PI()/180),-100)</f>
        <v>-0.6535668420180325</v>
      </c>
      <c r="M219" s="60"/>
      <c r="N219" s="245"/>
      <c r="O219" s="60"/>
      <c r="P219" s="60"/>
      <c r="Q219" s="60"/>
      <c r="R219" s="60"/>
    </row>
    <row r="220" spans="2:18">
      <c r="B220" s="187">
        <f t="shared" si="11"/>
        <v>214</v>
      </c>
      <c r="C220" s="63">
        <f>IF(Calculator!$F$33=TRUE,C$5*COS($B220*PI()/180),-100)</f>
        <v>-0.66323005804403357</v>
      </c>
      <c r="D220" s="63">
        <f>IF(Calculator!$F$33=TRUE,C$5*SIN($B220*PI()/180),-100)</f>
        <v>-0.44735432277659737</v>
      </c>
      <c r="E220" s="63">
        <f>IF(Calculator!$F$33=TRUE,E$5*COS($B220*PI()/180),-100)</f>
        <v>-0.74613381529953771</v>
      </c>
      <c r="F220" s="63">
        <f>IF(Calculator!$F$33=TRUE,E$5*SIN($B220*PI()/180),-100)</f>
        <v>-0.50327361312367203</v>
      </c>
      <c r="G220" s="63">
        <f t="shared" si="9"/>
        <v>-0.82903757255504185</v>
      </c>
      <c r="H220" s="63">
        <f t="shared" si="10"/>
        <v>-0.55919290347074668</v>
      </c>
      <c r="I220" s="63">
        <f>IF(Calculator!$F$33=TRUE,I$5*COS($B220*PI()/180),-100)</f>
        <v>-0.9119413298105461</v>
      </c>
      <c r="J220" s="63">
        <f>IF(Calculator!$F$33=TRUE,I$5*SIN($B220*PI()/180),-100)</f>
        <v>-0.61511219381782145</v>
      </c>
      <c r="K220" s="63">
        <f>IF(Calculator!$F$33=TRUE,K$5*COS($B220*PI()/180),-100)</f>
        <v>-0.99484508706605013</v>
      </c>
      <c r="L220" s="63">
        <f>IF(Calculator!$F$33=TRUE,K$5*SIN($B220*PI()/180),-100)</f>
        <v>-0.671031484164896</v>
      </c>
      <c r="M220" s="60"/>
      <c r="N220" s="245"/>
      <c r="O220" s="60"/>
      <c r="P220" s="60"/>
      <c r="Q220" s="60"/>
      <c r="R220" s="60"/>
    </row>
    <row r="221" spans="2:18">
      <c r="B221" s="187">
        <f t="shared" si="11"/>
        <v>215</v>
      </c>
      <c r="C221" s="63">
        <f>IF(Calculator!$F$33=TRUE,C$5*COS($B221*PI()/180),-100)</f>
        <v>-0.65532163543119371</v>
      </c>
      <c r="D221" s="63">
        <f>IF(Calculator!$F$33=TRUE,C$5*SIN($B221*PI()/180),-100)</f>
        <v>-0.45886114908083669</v>
      </c>
      <c r="E221" s="63">
        <f>IF(Calculator!$F$33=TRUE,E$5*COS($B221*PI()/180),-100)</f>
        <v>-0.73723683986009281</v>
      </c>
      <c r="F221" s="63">
        <f>IF(Calculator!$F$33=TRUE,E$5*SIN($B221*PI()/180),-100)</f>
        <v>-0.51621879271594129</v>
      </c>
      <c r="G221" s="63">
        <f t="shared" si="9"/>
        <v>-0.81915204428899202</v>
      </c>
      <c r="H221" s="63">
        <f t="shared" si="10"/>
        <v>-0.57357643635104583</v>
      </c>
      <c r="I221" s="63">
        <f>IF(Calculator!$F$33=TRUE,I$5*COS($B221*PI()/180),-100)</f>
        <v>-0.90106724871789134</v>
      </c>
      <c r="J221" s="63">
        <f>IF(Calculator!$F$33=TRUE,I$5*SIN($B221*PI()/180),-100)</f>
        <v>-0.63093407998615048</v>
      </c>
      <c r="K221" s="63">
        <f>IF(Calculator!$F$33=TRUE,K$5*COS($B221*PI()/180),-100)</f>
        <v>-0.98298245314679034</v>
      </c>
      <c r="L221" s="63">
        <f>IF(Calculator!$F$33=TRUE,K$5*SIN($B221*PI()/180),-100)</f>
        <v>-0.68829172362125501</v>
      </c>
      <c r="M221" s="60"/>
      <c r="N221" s="245"/>
      <c r="O221" s="60"/>
      <c r="P221" s="60"/>
      <c r="Q221" s="60"/>
      <c r="R221" s="60"/>
    </row>
    <row r="222" spans="2:18">
      <c r="B222" s="187">
        <f t="shared" si="11"/>
        <v>216</v>
      </c>
      <c r="C222" s="63">
        <f>IF(Calculator!$F$33=TRUE,C$5*COS($B222*PI()/180),-100)</f>
        <v>-0.64721359549995805</v>
      </c>
      <c r="D222" s="63">
        <f>IF(Calculator!$F$33=TRUE,C$5*SIN($B222*PI()/180),-100)</f>
        <v>-0.47022820183397845</v>
      </c>
      <c r="E222" s="63">
        <f>IF(Calculator!$F$33=TRUE,E$5*COS($B222*PI()/180),-100)</f>
        <v>-0.72811529493745286</v>
      </c>
      <c r="F222" s="63">
        <f>IF(Calculator!$F$33=TRUE,E$5*SIN($B222*PI()/180),-100)</f>
        <v>-0.52900672706322571</v>
      </c>
      <c r="G222" s="63">
        <f t="shared" si="9"/>
        <v>-0.80901699437494756</v>
      </c>
      <c r="H222" s="63">
        <f t="shared" si="10"/>
        <v>-0.58778525229247303</v>
      </c>
      <c r="I222" s="63">
        <f>IF(Calculator!$F$33=TRUE,I$5*COS($B222*PI()/180),-100)</f>
        <v>-0.88991869381244237</v>
      </c>
      <c r="J222" s="63">
        <f>IF(Calculator!$F$33=TRUE,I$5*SIN($B222*PI()/180),-100)</f>
        <v>-0.64656377752172034</v>
      </c>
      <c r="K222" s="63">
        <f>IF(Calculator!$F$33=TRUE,K$5*COS($B222*PI()/180),-100)</f>
        <v>-0.97082039324993707</v>
      </c>
      <c r="L222" s="63">
        <f>IF(Calculator!$F$33=TRUE,K$5*SIN($B222*PI()/180),-100)</f>
        <v>-0.70534230275096765</v>
      </c>
      <c r="M222" s="60"/>
      <c r="N222" s="245"/>
      <c r="O222" s="60"/>
      <c r="P222" s="60"/>
      <c r="Q222" s="60"/>
      <c r="R222" s="60"/>
    </row>
    <row r="223" spans="2:18">
      <c r="B223" s="187">
        <f t="shared" si="11"/>
        <v>217</v>
      </c>
      <c r="C223" s="63">
        <f>IF(Calculator!$F$33=TRUE,C$5*COS($B223*PI()/180),-100)</f>
        <v>-0.63890840803783444</v>
      </c>
      <c r="D223" s="63">
        <f>IF(Calculator!$F$33=TRUE,C$5*SIN($B223*PI()/180),-100)</f>
        <v>-0.48145201852163844</v>
      </c>
      <c r="E223" s="63">
        <f>IF(Calculator!$F$33=TRUE,E$5*COS($B223*PI()/180),-100)</f>
        <v>-0.71877195904256375</v>
      </c>
      <c r="F223" s="63">
        <f>IF(Calculator!$F$33=TRUE,E$5*SIN($B223*PI()/180),-100)</f>
        <v>-0.54163352083684324</v>
      </c>
      <c r="G223" s="63">
        <f t="shared" si="9"/>
        <v>-0.79863551004729305</v>
      </c>
      <c r="H223" s="63">
        <f t="shared" si="10"/>
        <v>-0.60181502315204805</v>
      </c>
      <c r="I223" s="63">
        <f>IF(Calculator!$F$33=TRUE,I$5*COS($B223*PI()/180),-100)</f>
        <v>-0.87849906105202247</v>
      </c>
      <c r="J223" s="63">
        <f>IF(Calculator!$F$33=TRUE,I$5*SIN($B223*PI()/180),-100)</f>
        <v>-0.66199652546725285</v>
      </c>
      <c r="K223" s="63">
        <f>IF(Calculator!$F$33=TRUE,K$5*COS($B223*PI()/180),-100)</f>
        <v>-0.95836261205675166</v>
      </c>
      <c r="L223" s="63">
        <f>IF(Calculator!$F$33=TRUE,K$5*SIN($B223*PI()/180),-100)</f>
        <v>-0.72217802778245765</v>
      </c>
      <c r="M223" s="60"/>
      <c r="N223" s="245"/>
      <c r="O223" s="60"/>
      <c r="P223" s="60"/>
      <c r="Q223" s="60"/>
      <c r="R223" s="60"/>
    </row>
    <row r="224" spans="2:18">
      <c r="B224" s="187">
        <f t="shared" si="11"/>
        <v>218</v>
      </c>
      <c r="C224" s="63">
        <f>IF(Calculator!$F$33=TRUE,C$5*COS($B224*PI()/180),-100)</f>
        <v>-0.63040860288537781</v>
      </c>
      <c r="D224" s="63">
        <f>IF(Calculator!$F$33=TRUE,C$5*SIN($B224*PI()/180),-100)</f>
        <v>-0.49252918026052628</v>
      </c>
      <c r="E224" s="63">
        <f>IF(Calculator!$F$33=TRUE,E$5*COS($B224*PI()/180),-100)</f>
        <v>-0.70920967824605008</v>
      </c>
      <c r="F224" s="63">
        <f>IF(Calculator!$F$33=TRUE,E$5*SIN($B224*PI()/180),-100)</f>
        <v>-0.55409532779309212</v>
      </c>
      <c r="G224" s="63">
        <f t="shared" si="9"/>
        <v>-0.78801075360672224</v>
      </c>
      <c r="H224" s="63">
        <f t="shared" si="10"/>
        <v>-0.61566147532565785</v>
      </c>
      <c r="I224" s="63">
        <f>IF(Calculator!$F$33=TRUE,I$5*COS($B224*PI()/180),-100)</f>
        <v>-0.8668118289673945</v>
      </c>
      <c r="J224" s="63">
        <f>IF(Calculator!$F$33=TRUE,I$5*SIN($B224*PI()/180),-100)</f>
        <v>-0.67722762285822369</v>
      </c>
      <c r="K224" s="63">
        <f>IF(Calculator!$F$33=TRUE,K$5*COS($B224*PI()/180),-100)</f>
        <v>-0.94561290432806666</v>
      </c>
      <c r="L224" s="63">
        <f>IF(Calculator!$F$33=TRUE,K$5*SIN($B224*PI()/180),-100)</f>
        <v>-0.73879377039078942</v>
      </c>
      <c r="M224" s="60"/>
      <c r="N224" s="245"/>
      <c r="O224" s="60"/>
      <c r="P224" s="60"/>
      <c r="Q224" s="60"/>
      <c r="R224" s="60"/>
    </row>
    <row r="225" spans="2:18">
      <c r="B225" s="187">
        <f t="shared" si="11"/>
        <v>219</v>
      </c>
      <c r="C225" s="63">
        <f>IF(Calculator!$F$33=TRUE,C$5*COS($B225*PI()/180),-100)</f>
        <v>-0.62171676916557672</v>
      </c>
      <c r="D225" s="63">
        <f>IF(Calculator!$F$33=TRUE,C$5*SIN($B225*PI()/180),-100)</f>
        <v>-0.50345631283987013</v>
      </c>
      <c r="E225" s="63">
        <f>IF(Calculator!$F$33=TRUE,E$5*COS($B225*PI()/180),-100)</f>
        <v>-0.6994313653112737</v>
      </c>
      <c r="F225" s="63">
        <f>IF(Calculator!$F$33=TRUE,E$5*SIN($B225*PI()/180),-100)</f>
        <v>-0.56638835194485382</v>
      </c>
      <c r="G225" s="63">
        <f t="shared" si="9"/>
        <v>-0.77714596145697079</v>
      </c>
      <c r="H225" s="63">
        <f t="shared" si="10"/>
        <v>-0.62932039104983761</v>
      </c>
      <c r="I225" s="63">
        <f>IF(Calculator!$F$33=TRUE,I$5*COS($B225*PI()/180),-100)</f>
        <v>-0.85486055760266799</v>
      </c>
      <c r="J225" s="63">
        <f>IF(Calculator!$F$33=TRUE,I$5*SIN($B225*PI()/180),-100)</f>
        <v>-0.69225243015482141</v>
      </c>
      <c r="K225" s="63">
        <f>IF(Calculator!$F$33=TRUE,K$5*COS($B225*PI()/180),-100)</f>
        <v>-0.93257515374836486</v>
      </c>
      <c r="L225" s="63">
        <f>IF(Calculator!$F$33=TRUE,K$5*SIN($B225*PI()/180),-100)</f>
        <v>-0.75518446925980509</v>
      </c>
      <c r="M225" s="60"/>
      <c r="N225" s="245"/>
      <c r="O225" s="60"/>
      <c r="P225" s="60"/>
      <c r="Q225" s="60"/>
      <c r="R225" s="60"/>
    </row>
    <row r="226" spans="2:18">
      <c r="B226" s="187">
        <f t="shared" si="11"/>
        <v>220</v>
      </c>
      <c r="C226" s="63">
        <f>IF(Calculator!$F$33=TRUE,C$5*COS($B226*PI()/180),-100)</f>
        <v>-0.61283555449518246</v>
      </c>
      <c r="D226" s="63">
        <f>IF(Calculator!$F$33=TRUE,C$5*SIN($B226*PI()/180),-100)</f>
        <v>-0.5142300877492314</v>
      </c>
      <c r="E226" s="63">
        <f>IF(Calculator!$F$33=TRUE,E$5*COS($B226*PI()/180),-100)</f>
        <v>-0.68943999880708018</v>
      </c>
      <c r="F226" s="63">
        <f>IF(Calculator!$F$33=TRUE,E$5*SIN($B226*PI()/180),-100)</f>
        <v>-0.57850884871788533</v>
      </c>
      <c r="G226" s="63">
        <f t="shared" si="9"/>
        <v>-0.76604444311897801</v>
      </c>
      <c r="H226" s="63">
        <f t="shared" si="10"/>
        <v>-0.64278760968653925</v>
      </c>
      <c r="I226" s="63">
        <f>IF(Calculator!$F$33=TRUE,I$5*COS($B226*PI()/180),-100)</f>
        <v>-0.84264888743087585</v>
      </c>
      <c r="J226" s="63">
        <f>IF(Calculator!$F$33=TRUE,I$5*SIN($B226*PI()/180),-100)</f>
        <v>-0.70706637065519329</v>
      </c>
      <c r="K226" s="63">
        <f>IF(Calculator!$F$33=TRUE,K$5*COS($B226*PI()/180),-100)</f>
        <v>-0.91925333174277357</v>
      </c>
      <c r="L226" s="63">
        <f>IF(Calculator!$F$33=TRUE,K$5*SIN($B226*PI()/180),-100)</f>
        <v>-0.7713451316238471</v>
      </c>
      <c r="M226" s="60"/>
      <c r="N226" s="245"/>
      <c r="O226" s="60"/>
      <c r="P226" s="60"/>
      <c r="Q226" s="60"/>
      <c r="R226" s="60"/>
    </row>
    <row r="227" spans="2:18">
      <c r="B227" s="187">
        <f t="shared" si="11"/>
        <v>221</v>
      </c>
      <c r="C227" s="63">
        <f>IF(Calculator!$F$33=TRUE,C$5*COS($B227*PI()/180),-100)</f>
        <v>-0.60376766417821759</v>
      </c>
      <c r="D227" s="63">
        <f>IF(Calculator!$F$33=TRUE,C$5*SIN($B227*PI()/180),-100)</f>
        <v>-0.52484722319240595</v>
      </c>
      <c r="E227" s="63">
        <f>IF(Calculator!$F$33=TRUE,E$5*COS($B227*PI()/180),-100)</f>
        <v>-0.67923862220049469</v>
      </c>
      <c r="F227" s="63">
        <f>IF(Calculator!$F$33=TRUE,E$5*SIN($B227*PI()/180),-100)</f>
        <v>-0.59045312609145661</v>
      </c>
      <c r="G227" s="63">
        <f t="shared" si="9"/>
        <v>-0.7547095802227719</v>
      </c>
      <c r="H227" s="63">
        <f t="shared" si="10"/>
        <v>-0.65605902899050739</v>
      </c>
      <c r="I227" s="63">
        <f>IF(Calculator!$F$33=TRUE,I$5*COS($B227*PI()/180),-100)</f>
        <v>-0.83018053824504912</v>
      </c>
      <c r="J227" s="63">
        <f>IF(Calculator!$F$33=TRUE,I$5*SIN($B227*PI()/180),-100)</f>
        <v>-0.72166493188955816</v>
      </c>
      <c r="K227" s="63">
        <f>IF(Calculator!$F$33=TRUE,K$5*COS($B227*PI()/180),-100)</f>
        <v>-0.90565149626732622</v>
      </c>
      <c r="L227" s="63">
        <f>IF(Calculator!$F$33=TRUE,K$5*SIN($B227*PI()/180),-100)</f>
        <v>-0.78727083478860882</v>
      </c>
      <c r="M227" s="60"/>
      <c r="N227" s="245"/>
      <c r="O227" s="60"/>
      <c r="P227" s="60"/>
      <c r="Q227" s="60"/>
      <c r="R227" s="60"/>
    </row>
    <row r="228" spans="2:18">
      <c r="B228" s="187">
        <f t="shared" si="11"/>
        <v>222</v>
      </c>
      <c r="C228" s="63">
        <f>IF(Calculator!$F$33=TRUE,C$5*COS($B228*PI()/180),-100)</f>
        <v>-0.5945158603819154</v>
      </c>
      <c r="D228" s="63">
        <f>IF(Calculator!$F$33=TRUE,C$5*SIN($B228*PI()/180),-100)</f>
        <v>-0.53530448508708661</v>
      </c>
      <c r="E228" s="63">
        <f>IF(Calculator!$F$33=TRUE,E$5*COS($B228*PI()/180),-100)</f>
        <v>-0.66883034292965482</v>
      </c>
      <c r="F228" s="63">
        <f>IF(Calculator!$F$33=TRUE,E$5*SIN($B228*PI()/180),-100)</f>
        <v>-0.60221754572297248</v>
      </c>
      <c r="G228" s="63">
        <f t="shared" si="9"/>
        <v>-0.74314482547739424</v>
      </c>
      <c r="H228" s="63">
        <f t="shared" si="10"/>
        <v>-0.66913060635885824</v>
      </c>
      <c r="I228" s="63">
        <f>IF(Calculator!$F$33=TRUE,I$5*COS($B228*PI()/180),-100)</f>
        <v>-0.81745930802513378</v>
      </c>
      <c r="J228" s="63">
        <f>IF(Calculator!$F$33=TRUE,I$5*SIN($B228*PI()/180),-100)</f>
        <v>-0.73604366699474411</v>
      </c>
      <c r="K228" s="63">
        <f>IF(Calculator!$F$33=TRUE,K$5*COS($B228*PI()/180),-100)</f>
        <v>-0.89177379057287309</v>
      </c>
      <c r="L228" s="63">
        <f>IF(Calculator!$F$33=TRUE,K$5*SIN($B228*PI()/180),-100)</f>
        <v>-0.80295672763062986</v>
      </c>
      <c r="M228" s="60"/>
      <c r="N228" s="245"/>
      <c r="O228" s="60"/>
      <c r="P228" s="60"/>
      <c r="Q228" s="60"/>
      <c r="R228" s="60"/>
    </row>
    <row r="229" spans="2:18">
      <c r="B229" s="187">
        <f t="shared" si="11"/>
        <v>223</v>
      </c>
      <c r="C229" s="63">
        <f>IF(Calculator!$F$33=TRUE,C$5*COS($B229*PI()/180),-100)</f>
        <v>-0.58508296129533643</v>
      </c>
      <c r="D229" s="63">
        <f>IF(Calculator!$F$33=TRUE,C$5*SIN($B229*PI()/180),-100)</f>
        <v>-0.54559868804999867</v>
      </c>
      <c r="E229" s="63">
        <f>IF(Calculator!$F$33=TRUE,E$5*COS($B229*PI()/180),-100)</f>
        <v>-0.6582183314572535</v>
      </c>
      <c r="F229" s="63">
        <f>IF(Calculator!$F$33=TRUE,E$5*SIN($B229*PI()/180),-100)</f>
        <v>-0.61379852405624857</v>
      </c>
      <c r="G229" s="63">
        <f t="shared" si="9"/>
        <v>-0.73135370161917057</v>
      </c>
      <c r="H229" s="63">
        <f t="shared" si="10"/>
        <v>-0.68199836006249837</v>
      </c>
      <c r="I229" s="63">
        <f>IF(Calculator!$F$33=TRUE,I$5*COS($B229*PI()/180),-100)</f>
        <v>-0.80448907178108764</v>
      </c>
      <c r="J229" s="63">
        <f>IF(Calculator!$F$33=TRUE,I$5*SIN($B229*PI()/180),-100)</f>
        <v>-0.75019819606874827</v>
      </c>
      <c r="K229" s="63">
        <f>IF(Calculator!$F$33=TRUE,K$5*COS($B229*PI()/180),-100)</f>
        <v>-0.87762444194300471</v>
      </c>
      <c r="L229" s="63">
        <f>IF(Calculator!$F$33=TRUE,K$5*SIN($B229*PI()/180),-100)</f>
        <v>-0.81839803207499806</v>
      </c>
      <c r="M229" s="60"/>
      <c r="N229" s="245"/>
      <c r="O229" s="60"/>
      <c r="P229" s="60"/>
      <c r="Q229" s="60"/>
      <c r="R229" s="60"/>
    </row>
    <row r="230" spans="2:18">
      <c r="B230" s="187">
        <f t="shared" si="11"/>
        <v>224</v>
      </c>
      <c r="C230" s="63">
        <f>IF(Calculator!$F$33=TRUE,C$5*COS($B230*PI()/180),-100)</f>
        <v>-0.57547184027092091</v>
      </c>
      <c r="D230" s="63">
        <f>IF(Calculator!$F$33=TRUE,C$5*SIN($B230*PI()/180),-100)</f>
        <v>-0.55572669636719796</v>
      </c>
      <c r="E230" s="63">
        <f>IF(Calculator!$F$33=TRUE,E$5*COS($B230*PI()/180),-100)</f>
        <v>-0.64740582030478599</v>
      </c>
      <c r="F230" s="63">
        <f>IF(Calculator!$F$33=TRUE,E$5*SIN($B230*PI()/180),-100)</f>
        <v>-0.62519253341309766</v>
      </c>
      <c r="G230" s="63">
        <f t="shared" si="9"/>
        <v>-0.71933980033865108</v>
      </c>
      <c r="H230" s="63">
        <f t="shared" si="10"/>
        <v>-0.69465837045899737</v>
      </c>
      <c r="I230" s="63">
        <f>IF(Calculator!$F$33=TRUE,I$5*COS($B230*PI()/180),-100)</f>
        <v>-0.79127378037251628</v>
      </c>
      <c r="J230" s="63">
        <f>IF(Calculator!$F$33=TRUE,I$5*SIN($B230*PI()/180),-100)</f>
        <v>-0.76412420750489718</v>
      </c>
      <c r="K230" s="63">
        <f>IF(Calculator!$F$33=TRUE,K$5*COS($B230*PI()/180),-100)</f>
        <v>-0.86320776040638125</v>
      </c>
      <c r="L230" s="63">
        <f>IF(Calculator!$F$33=TRUE,K$5*SIN($B230*PI()/180),-100)</f>
        <v>-0.83359004455079677</v>
      </c>
      <c r="M230" s="60"/>
      <c r="N230" s="245"/>
      <c r="O230" s="60"/>
      <c r="P230" s="60"/>
      <c r="Q230" s="60"/>
      <c r="R230" s="60"/>
    </row>
    <row r="231" spans="2:18">
      <c r="B231" s="187">
        <f t="shared" si="11"/>
        <v>225</v>
      </c>
      <c r="C231" s="63">
        <f>IF(Calculator!$F$33=TRUE,C$5*COS($B231*PI()/180),-100)</f>
        <v>-0.56568542494923812</v>
      </c>
      <c r="D231" s="63">
        <f>IF(Calculator!$F$33=TRUE,C$5*SIN($B231*PI()/180),-100)</f>
        <v>-0.56568542494923801</v>
      </c>
      <c r="E231" s="63">
        <f>IF(Calculator!$F$33=TRUE,E$5*COS($B231*PI()/180),-100)</f>
        <v>-0.63639610306789296</v>
      </c>
      <c r="F231" s="63">
        <f>IF(Calculator!$F$33=TRUE,E$5*SIN($B231*PI()/180),-100)</f>
        <v>-0.63639610306789274</v>
      </c>
      <c r="G231" s="63">
        <f t="shared" si="9"/>
        <v>-0.70710678118654768</v>
      </c>
      <c r="H231" s="63">
        <f t="shared" si="10"/>
        <v>-0.70710678118654746</v>
      </c>
      <c r="I231" s="63">
        <f>IF(Calculator!$F$33=TRUE,I$5*COS($B231*PI()/180),-100)</f>
        <v>-0.77781745930520252</v>
      </c>
      <c r="J231" s="63">
        <f>IF(Calculator!$F$33=TRUE,I$5*SIN($B231*PI()/180),-100)</f>
        <v>-0.7778174593052023</v>
      </c>
      <c r="K231" s="63">
        <f>IF(Calculator!$F$33=TRUE,K$5*COS($B231*PI()/180),-100)</f>
        <v>-0.84852813742385724</v>
      </c>
      <c r="L231" s="63">
        <f>IF(Calculator!$F$33=TRUE,K$5*SIN($B231*PI()/180),-100)</f>
        <v>-0.84852813742385691</v>
      </c>
      <c r="M231" s="60"/>
      <c r="N231" s="245"/>
      <c r="O231" s="60"/>
      <c r="P231" s="60"/>
      <c r="Q231" s="60"/>
      <c r="R231" s="60"/>
    </row>
    <row r="232" spans="2:18">
      <c r="B232" s="187">
        <f t="shared" si="11"/>
        <v>226</v>
      </c>
      <c r="C232" s="63">
        <f>IF(Calculator!$F$33=TRUE,C$5*COS($B232*PI()/180),-100)</f>
        <v>-0.55572669636719807</v>
      </c>
      <c r="D232" s="63">
        <f>IF(Calculator!$F$33=TRUE,C$5*SIN($B232*PI()/180),-100)</f>
        <v>-0.57547184027092069</v>
      </c>
      <c r="E232" s="63">
        <f>IF(Calculator!$F$33=TRUE,E$5*COS($B232*PI()/180),-100)</f>
        <v>-0.62519253341309788</v>
      </c>
      <c r="F232" s="63">
        <f>IF(Calculator!$F$33=TRUE,E$5*SIN($B232*PI()/180),-100)</f>
        <v>-0.64740582030478577</v>
      </c>
      <c r="G232" s="63">
        <f t="shared" si="9"/>
        <v>-0.69465837045899759</v>
      </c>
      <c r="H232" s="63">
        <f t="shared" si="10"/>
        <v>-0.71933980033865086</v>
      </c>
      <c r="I232" s="63">
        <f>IF(Calculator!$F$33=TRUE,I$5*COS($B232*PI()/180),-100)</f>
        <v>-0.7641242075048974</v>
      </c>
      <c r="J232" s="63">
        <f>IF(Calculator!$F$33=TRUE,I$5*SIN($B232*PI()/180),-100)</f>
        <v>-0.79127378037251606</v>
      </c>
      <c r="K232" s="63">
        <f>IF(Calculator!$F$33=TRUE,K$5*COS($B232*PI()/180),-100)</f>
        <v>-0.8335900445507971</v>
      </c>
      <c r="L232" s="63">
        <f>IF(Calculator!$F$33=TRUE,K$5*SIN($B232*PI()/180),-100)</f>
        <v>-0.86320776040638103</v>
      </c>
      <c r="M232" s="60"/>
      <c r="N232" s="245"/>
      <c r="O232" s="60"/>
      <c r="P232" s="60"/>
      <c r="Q232" s="60"/>
      <c r="R232" s="60"/>
    </row>
    <row r="233" spans="2:18">
      <c r="B233" s="187">
        <f t="shared" si="11"/>
        <v>227</v>
      </c>
      <c r="C233" s="63">
        <f>IF(Calculator!$F$33=TRUE,C$5*COS($B233*PI()/180),-100)</f>
        <v>-0.54559868804999911</v>
      </c>
      <c r="D233" s="63">
        <f>IF(Calculator!$F$33=TRUE,C$5*SIN($B233*PI()/180),-100)</f>
        <v>-0.5850829612953361</v>
      </c>
      <c r="E233" s="63">
        <f>IF(Calculator!$F$33=TRUE,E$5*COS($B233*PI()/180),-100)</f>
        <v>-0.61379852405624902</v>
      </c>
      <c r="F233" s="63">
        <f>IF(Calculator!$F$33=TRUE,E$5*SIN($B233*PI()/180),-100)</f>
        <v>-0.65821833145725317</v>
      </c>
      <c r="G233" s="63">
        <f t="shared" si="9"/>
        <v>-0.68199836006249892</v>
      </c>
      <c r="H233" s="63">
        <f t="shared" si="10"/>
        <v>-0.73135370161917013</v>
      </c>
      <c r="I233" s="63">
        <f>IF(Calculator!$F$33=TRUE,I$5*COS($B233*PI()/180),-100)</f>
        <v>-0.75019819606874882</v>
      </c>
      <c r="J233" s="63">
        <f>IF(Calculator!$F$33=TRUE,I$5*SIN($B233*PI()/180),-100)</f>
        <v>-0.80448907178108719</v>
      </c>
      <c r="K233" s="63">
        <f>IF(Calculator!$F$33=TRUE,K$5*COS($B233*PI()/180),-100)</f>
        <v>-0.81839803207499873</v>
      </c>
      <c r="L233" s="63">
        <f>IF(Calculator!$F$33=TRUE,K$5*SIN($B233*PI()/180),-100)</f>
        <v>-0.87762444194300415</v>
      </c>
      <c r="M233" s="60"/>
      <c r="N233" s="245"/>
      <c r="O233" s="60"/>
      <c r="P233" s="60"/>
      <c r="Q233" s="60"/>
      <c r="R233" s="60"/>
    </row>
    <row r="234" spans="2:18">
      <c r="B234" s="187">
        <f t="shared" si="11"/>
        <v>228</v>
      </c>
      <c r="C234" s="63">
        <f>IF(Calculator!$F$33=TRUE,C$5*COS($B234*PI()/180),-100)</f>
        <v>-0.53530448508708683</v>
      </c>
      <c r="D234" s="63">
        <f>IF(Calculator!$F$33=TRUE,C$5*SIN($B234*PI()/180),-100)</f>
        <v>-0.59451586038191528</v>
      </c>
      <c r="E234" s="63">
        <f>IF(Calculator!$F$33=TRUE,E$5*COS($B234*PI()/180),-100)</f>
        <v>-0.60221754572297259</v>
      </c>
      <c r="F234" s="63">
        <f>IF(Calculator!$F$33=TRUE,E$5*SIN($B234*PI()/180),-100)</f>
        <v>-0.6688303429296546</v>
      </c>
      <c r="G234" s="63">
        <f t="shared" si="9"/>
        <v>-0.66913060635885846</v>
      </c>
      <c r="H234" s="63">
        <f t="shared" si="10"/>
        <v>-0.74314482547739402</v>
      </c>
      <c r="I234" s="63">
        <f>IF(Calculator!$F$33=TRUE,I$5*COS($B234*PI()/180),-100)</f>
        <v>-0.73604366699474433</v>
      </c>
      <c r="J234" s="63">
        <f>IF(Calculator!$F$33=TRUE,I$5*SIN($B234*PI()/180),-100)</f>
        <v>-0.81745930802513345</v>
      </c>
      <c r="K234" s="63">
        <f>IF(Calculator!$F$33=TRUE,K$5*COS($B234*PI()/180),-100)</f>
        <v>-0.80295672763063008</v>
      </c>
      <c r="L234" s="63">
        <f>IF(Calculator!$F$33=TRUE,K$5*SIN($B234*PI()/180),-100)</f>
        <v>-0.89177379057287276</v>
      </c>
      <c r="M234" s="60"/>
      <c r="N234" s="245"/>
      <c r="O234" s="60"/>
      <c r="P234" s="60"/>
      <c r="Q234" s="60"/>
      <c r="R234" s="60"/>
    </row>
    <row r="235" spans="2:18">
      <c r="B235" s="187">
        <f t="shared" si="11"/>
        <v>229</v>
      </c>
      <c r="C235" s="63">
        <f>IF(Calculator!$F$33=TRUE,C$5*COS($B235*PI()/180),-100)</f>
        <v>-0.52484722319240606</v>
      </c>
      <c r="D235" s="63">
        <f>IF(Calculator!$F$33=TRUE,C$5*SIN($B235*PI()/180),-100)</f>
        <v>-0.60376766417821737</v>
      </c>
      <c r="E235" s="63">
        <f>IF(Calculator!$F$33=TRUE,E$5*COS($B235*PI()/180),-100)</f>
        <v>-0.59045312609145684</v>
      </c>
      <c r="F235" s="63">
        <f>IF(Calculator!$F$33=TRUE,E$5*SIN($B235*PI()/180),-100)</f>
        <v>-0.67923862220049458</v>
      </c>
      <c r="G235" s="63">
        <f t="shared" si="9"/>
        <v>-0.65605902899050761</v>
      </c>
      <c r="H235" s="63">
        <f t="shared" si="10"/>
        <v>-0.75470958022277168</v>
      </c>
      <c r="I235" s="63">
        <f>IF(Calculator!$F$33=TRUE,I$5*COS($B235*PI()/180),-100)</f>
        <v>-0.72166493188955838</v>
      </c>
      <c r="J235" s="63">
        <f>IF(Calculator!$F$33=TRUE,I$5*SIN($B235*PI()/180),-100)</f>
        <v>-0.83018053824504889</v>
      </c>
      <c r="K235" s="63">
        <f>IF(Calculator!$F$33=TRUE,K$5*COS($B235*PI()/180),-100)</f>
        <v>-0.78727083478860915</v>
      </c>
      <c r="L235" s="63">
        <f>IF(Calculator!$F$33=TRUE,K$5*SIN($B235*PI()/180),-100)</f>
        <v>-0.90565149626732599</v>
      </c>
      <c r="M235" s="60"/>
      <c r="N235" s="245"/>
      <c r="O235" s="60"/>
      <c r="P235" s="60"/>
      <c r="Q235" s="60"/>
      <c r="R235" s="60"/>
    </row>
    <row r="236" spans="2:18">
      <c r="B236" s="187">
        <f t="shared" si="11"/>
        <v>230</v>
      </c>
      <c r="C236" s="63">
        <f>IF(Calculator!$F$33=TRUE,C$5*COS($B236*PI()/180),-100)</f>
        <v>-0.51423008774923162</v>
      </c>
      <c r="D236" s="63">
        <f>IF(Calculator!$F$33=TRUE,C$5*SIN($B236*PI()/180),-100)</f>
        <v>-0.61283555449518234</v>
      </c>
      <c r="E236" s="63">
        <f>IF(Calculator!$F$33=TRUE,E$5*COS($B236*PI()/180),-100)</f>
        <v>-0.57850884871788555</v>
      </c>
      <c r="F236" s="63">
        <f>IF(Calculator!$F$33=TRUE,E$5*SIN($B236*PI()/180),-100)</f>
        <v>-0.68943999880708018</v>
      </c>
      <c r="G236" s="63">
        <f t="shared" si="9"/>
        <v>-0.64278760968653947</v>
      </c>
      <c r="H236" s="63">
        <f t="shared" si="10"/>
        <v>-0.7660444431189779</v>
      </c>
      <c r="I236" s="63">
        <f>IF(Calculator!$F$33=TRUE,I$5*COS($B236*PI()/180),-100)</f>
        <v>-0.70706637065519351</v>
      </c>
      <c r="J236" s="63">
        <f>IF(Calculator!$F$33=TRUE,I$5*SIN($B236*PI()/180),-100)</f>
        <v>-0.84264888743087574</v>
      </c>
      <c r="K236" s="63">
        <f>IF(Calculator!$F$33=TRUE,K$5*COS($B236*PI()/180),-100)</f>
        <v>-0.77134513162384732</v>
      </c>
      <c r="L236" s="63">
        <f>IF(Calculator!$F$33=TRUE,K$5*SIN($B236*PI()/180),-100)</f>
        <v>-0.91925333174277346</v>
      </c>
      <c r="M236" s="60"/>
      <c r="N236" s="245"/>
      <c r="O236" s="60"/>
      <c r="P236" s="60"/>
      <c r="Q236" s="60"/>
      <c r="R236" s="60"/>
    </row>
    <row r="237" spans="2:18">
      <c r="B237" s="187">
        <f t="shared" si="11"/>
        <v>231</v>
      </c>
      <c r="C237" s="63">
        <f>IF(Calculator!$F$33=TRUE,C$5*COS($B237*PI()/180),-100)</f>
        <v>-0.5034563128398698</v>
      </c>
      <c r="D237" s="63">
        <f>IF(Calculator!$F$33=TRUE,C$5*SIN($B237*PI()/180),-100)</f>
        <v>-0.62171676916557694</v>
      </c>
      <c r="E237" s="63">
        <f>IF(Calculator!$F$33=TRUE,E$5*COS($B237*PI()/180),-100)</f>
        <v>-0.56638835194485349</v>
      </c>
      <c r="F237" s="63">
        <f>IF(Calculator!$F$33=TRUE,E$5*SIN($B237*PI()/180),-100)</f>
        <v>-0.69943136531127403</v>
      </c>
      <c r="G237" s="63">
        <f t="shared" si="9"/>
        <v>-0.62932039104983717</v>
      </c>
      <c r="H237" s="63">
        <f t="shared" si="10"/>
        <v>-0.77714596145697112</v>
      </c>
      <c r="I237" s="63">
        <f>IF(Calculator!$F$33=TRUE,I$5*COS($B237*PI()/180),-100)</f>
        <v>-0.69225243015482096</v>
      </c>
      <c r="J237" s="63">
        <f>IF(Calculator!$F$33=TRUE,I$5*SIN($B237*PI()/180),-100)</f>
        <v>-0.85486055760266833</v>
      </c>
      <c r="K237" s="63">
        <f>IF(Calculator!$F$33=TRUE,K$5*COS($B237*PI()/180),-100)</f>
        <v>-0.75518446925980454</v>
      </c>
      <c r="L237" s="63">
        <f>IF(Calculator!$F$33=TRUE,K$5*SIN($B237*PI()/180),-100)</f>
        <v>-0.9325751537483653</v>
      </c>
      <c r="M237" s="60"/>
      <c r="N237" s="245"/>
      <c r="O237" s="60"/>
      <c r="P237" s="60"/>
      <c r="Q237" s="60"/>
      <c r="R237" s="60"/>
    </row>
    <row r="238" spans="2:18">
      <c r="B238" s="187">
        <f t="shared" si="11"/>
        <v>232</v>
      </c>
      <c r="C238" s="63">
        <f>IF(Calculator!$F$33=TRUE,C$5*COS($B238*PI()/180),-100)</f>
        <v>-0.4925291802605265</v>
      </c>
      <c r="D238" s="63">
        <f>IF(Calculator!$F$33=TRUE,C$5*SIN($B238*PI()/180),-100)</f>
        <v>-0.6304086028853777</v>
      </c>
      <c r="E238" s="63">
        <f>IF(Calculator!$F$33=TRUE,E$5*COS($B238*PI()/180),-100)</f>
        <v>-0.55409532779309223</v>
      </c>
      <c r="F238" s="63">
        <f>IF(Calculator!$F$33=TRUE,E$5*SIN($B238*PI()/180),-100)</f>
        <v>-0.70920967824604997</v>
      </c>
      <c r="G238" s="63">
        <f t="shared" si="9"/>
        <v>-0.61566147532565807</v>
      </c>
      <c r="H238" s="63">
        <f t="shared" si="10"/>
        <v>-0.78801075360672213</v>
      </c>
      <c r="I238" s="63">
        <f>IF(Calculator!$F$33=TRUE,I$5*COS($B238*PI()/180),-100)</f>
        <v>-0.67722762285822391</v>
      </c>
      <c r="J238" s="63">
        <f>IF(Calculator!$F$33=TRUE,I$5*SIN($B238*PI()/180),-100)</f>
        <v>-0.86681182896739439</v>
      </c>
      <c r="K238" s="63">
        <f>IF(Calculator!$F$33=TRUE,K$5*COS($B238*PI()/180),-100)</f>
        <v>-0.73879377039078964</v>
      </c>
      <c r="L238" s="63">
        <f>IF(Calculator!$F$33=TRUE,K$5*SIN($B238*PI()/180),-100)</f>
        <v>-0.94561290432806655</v>
      </c>
      <c r="M238" s="60"/>
      <c r="N238" s="245"/>
      <c r="O238" s="60"/>
      <c r="P238" s="60"/>
      <c r="Q238" s="60"/>
      <c r="R238" s="60"/>
    </row>
    <row r="239" spans="2:18">
      <c r="B239" s="187">
        <f t="shared" si="11"/>
        <v>233</v>
      </c>
      <c r="C239" s="63">
        <f>IF(Calculator!$F$33=TRUE,C$5*COS($B239*PI()/180),-100)</f>
        <v>-0.48145201852163866</v>
      </c>
      <c r="D239" s="63">
        <f>IF(Calculator!$F$33=TRUE,C$5*SIN($B239*PI()/180),-100)</f>
        <v>-0.63890840803783433</v>
      </c>
      <c r="E239" s="63">
        <f>IF(Calculator!$F$33=TRUE,E$5*COS($B239*PI()/180),-100)</f>
        <v>-0.54163352083684346</v>
      </c>
      <c r="F239" s="63">
        <f>IF(Calculator!$F$33=TRUE,E$5*SIN($B239*PI()/180),-100)</f>
        <v>-0.71877195904256352</v>
      </c>
      <c r="G239" s="63">
        <f t="shared" si="9"/>
        <v>-0.60181502315204827</v>
      </c>
      <c r="H239" s="63">
        <f t="shared" si="10"/>
        <v>-0.79863551004729283</v>
      </c>
      <c r="I239" s="63">
        <f>IF(Calculator!$F$33=TRUE,I$5*COS($B239*PI()/180),-100)</f>
        <v>-0.66199652546725318</v>
      </c>
      <c r="J239" s="63">
        <f>IF(Calculator!$F$33=TRUE,I$5*SIN($B239*PI()/180),-100)</f>
        <v>-0.87849906105202213</v>
      </c>
      <c r="K239" s="63">
        <f>IF(Calculator!$F$33=TRUE,K$5*COS($B239*PI()/180),-100)</f>
        <v>-0.72217802778245788</v>
      </c>
      <c r="L239" s="63">
        <f>IF(Calculator!$F$33=TRUE,K$5*SIN($B239*PI()/180),-100)</f>
        <v>-0.95836261205675133</v>
      </c>
      <c r="M239" s="60"/>
      <c r="N239" s="245"/>
      <c r="O239" s="60"/>
      <c r="P239" s="60"/>
      <c r="Q239" s="60"/>
      <c r="R239" s="60"/>
    </row>
    <row r="240" spans="2:18">
      <c r="B240" s="187">
        <f t="shared" si="11"/>
        <v>234</v>
      </c>
      <c r="C240" s="63">
        <f>IF(Calculator!$F$33=TRUE,C$5*COS($B240*PI()/180),-100)</f>
        <v>-0.47022820183397862</v>
      </c>
      <c r="D240" s="63">
        <f>IF(Calculator!$F$33=TRUE,C$5*SIN($B240*PI()/180),-100)</f>
        <v>-0.64721359549995794</v>
      </c>
      <c r="E240" s="63">
        <f>IF(Calculator!$F$33=TRUE,E$5*COS($B240*PI()/180),-100)</f>
        <v>-0.52900672706322593</v>
      </c>
      <c r="F240" s="63">
        <f>IF(Calculator!$F$33=TRUE,E$5*SIN($B240*PI()/180),-100)</f>
        <v>-0.72811529493745264</v>
      </c>
      <c r="G240" s="63">
        <f t="shared" si="9"/>
        <v>-0.58778525229247325</v>
      </c>
      <c r="H240" s="63">
        <f t="shared" si="10"/>
        <v>-0.80901699437494734</v>
      </c>
      <c r="I240" s="63">
        <f>IF(Calculator!$F$33=TRUE,I$5*COS($B240*PI()/180),-100)</f>
        <v>-0.64656377752172067</v>
      </c>
      <c r="J240" s="63">
        <f>IF(Calculator!$F$33=TRUE,I$5*SIN($B240*PI()/180),-100)</f>
        <v>-0.88991869381244215</v>
      </c>
      <c r="K240" s="63">
        <f>IF(Calculator!$F$33=TRUE,K$5*COS($B240*PI()/180),-100)</f>
        <v>-0.70534230275096788</v>
      </c>
      <c r="L240" s="63">
        <f>IF(Calculator!$F$33=TRUE,K$5*SIN($B240*PI()/180),-100)</f>
        <v>-0.97082039324993674</v>
      </c>
      <c r="M240" s="60"/>
      <c r="N240" s="245"/>
      <c r="O240" s="60"/>
      <c r="P240" s="60"/>
      <c r="Q240" s="60"/>
      <c r="R240" s="60"/>
    </row>
    <row r="241" spans="2:18">
      <c r="B241" s="187">
        <f t="shared" si="11"/>
        <v>235</v>
      </c>
      <c r="C241" s="63">
        <f>IF(Calculator!$F$33=TRUE,C$5*COS($B241*PI()/180),-100)</f>
        <v>-0.45886114908083714</v>
      </c>
      <c r="D241" s="63">
        <f>IF(Calculator!$F$33=TRUE,C$5*SIN($B241*PI()/180),-100)</f>
        <v>-0.65532163543119326</v>
      </c>
      <c r="E241" s="63">
        <f>IF(Calculator!$F$33=TRUE,E$5*COS($B241*PI()/180),-100)</f>
        <v>-0.51621879271594173</v>
      </c>
      <c r="F241" s="63">
        <f>IF(Calculator!$F$33=TRUE,E$5*SIN($B241*PI()/180),-100)</f>
        <v>-0.73723683986009247</v>
      </c>
      <c r="G241" s="63">
        <f t="shared" si="9"/>
        <v>-0.57357643635104638</v>
      </c>
      <c r="H241" s="63">
        <f t="shared" si="10"/>
        <v>-0.81915204428899158</v>
      </c>
      <c r="I241" s="63">
        <f>IF(Calculator!$F$33=TRUE,I$5*COS($B241*PI()/180),-100)</f>
        <v>-0.63093407998615103</v>
      </c>
      <c r="J241" s="63">
        <f>IF(Calculator!$F$33=TRUE,I$5*SIN($B241*PI()/180),-100)</f>
        <v>-0.90106724871789079</v>
      </c>
      <c r="K241" s="63">
        <f>IF(Calculator!$F$33=TRUE,K$5*COS($B241*PI()/180),-100)</f>
        <v>-0.68829172362125568</v>
      </c>
      <c r="L241" s="63">
        <f>IF(Calculator!$F$33=TRUE,K$5*SIN($B241*PI()/180),-100)</f>
        <v>-0.98298245314678989</v>
      </c>
      <c r="M241" s="60"/>
      <c r="N241" s="245"/>
      <c r="O241" s="60"/>
      <c r="P241" s="60"/>
      <c r="Q241" s="60"/>
      <c r="R241" s="60"/>
    </row>
    <row r="242" spans="2:18">
      <c r="B242" s="187">
        <f t="shared" si="11"/>
        <v>236</v>
      </c>
      <c r="C242" s="63">
        <f>IF(Calculator!$F$33=TRUE,C$5*COS($B242*PI()/180),-100)</f>
        <v>-0.44735432277659781</v>
      </c>
      <c r="D242" s="63">
        <f>IF(Calculator!$F$33=TRUE,C$5*SIN($B242*PI()/180),-100)</f>
        <v>-0.66323005804403312</v>
      </c>
      <c r="E242" s="63">
        <f>IF(Calculator!$F$33=TRUE,E$5*COS($B242*PI()/180),-100)</f>
        <v>-0.50327361312367258</v>
      </c>
      <c r="F242" s="63">
        <f>IF(Calculator!$F$33=TRUE,E$5*SIN($B242*PI()/180),-100)</f>
        <v>-0.74613381529953726</v>
      </c>
      <c r="G242" s="63">
        <f t="shared" si="9"/>
        <v>-0.55919290347074724</v>
      </c>
      <c r="H242" s="63">
        <f t="shared" si="10"/>
        <v>-0.8290375725550414</v>
      </c>
      <c r="I242" s="63">
        <f>IF(Calculator!$F$33=TRUE,I$5*COS($B242*PI()/180),-100)</f>
        <v>-0.61511219381782201</v>
      </c>
      <c r="J242" s="63">
        <f>IF(Calculator!$F$33=TRUE,I$5*SIN($B242*PI()/180),-100)</f>
        <v>-0.91194132981054565</v>
      </c>
      <c r="K242" s="63">
        <f>IF(Calculator!$F$33=TRUE,K$5*COS($B242*PI()/180),-100)</f>
        <v>-0.67103148416489666</v>
      </c>
      <c r="L242" s="63">
        <f>IF(Calculator!$F$33=TRUE,K$5*SIN($B242*PI()/180),-100)</f>
        <v>-0.99484508706604968</v>
      </c>
      <c r="M242" s="60"/>
      <c r="N242" s="245"/>
      <c r="O242" s="60"/>
      <c r="P242" s="60"/>
      <c r="Q242" s="60"/>
      <c r="R242" s="60"/>
    </row>
    <row r="243" spans="2:18">
      <c r="B243" s="187">
        <f t="shared" si="11"/>
        <v>237</v>
      </c>
      <c r="C243" s="63">
        <f>IF(Calculator!$F$33=TRUE,C$5*COS($B243*PI()/180),-100)</f>
        <v>-0.43571122801202161</v>
      </c>
      <c r="D243" s="63">
        <f>IF(Calculator!$F$33=TRUE,C$5*SIN($B243*PI()/180),-100)</f>
        <v>-0.67093645435633931</v>
      </c>
      <c r="E243" s="63">
        <f>IF(Calculator!$F$33=TRUE,E$5*COS($B243*PI()/180),-100)</f>
        <v>-0.49017513151352426</v>
      </c>
      <c r="F243" s="63">
        <f>IF(Calculator!$F$33=TRUE,E$5*SIN($B243*PI()/180),-100)</f>
        <v>-0.75480351115088162</v>
      </c>
      <c r="G243" s="63">
        <f t="shared" si="9"/>
        <v>-0.54463903501502697</v>
      </c>
      <c r="H243" s="63">
        <f t="shared" si="10"/>
        <v>-0.83867056794542405</v>
      </c>
      <c r="I243" s="63">
        <f>IF(Calculator!$F$33=TRUE,I$5*COS($B243*PI()/180),-100)</f>
        <v>-0.59910293851652974</v>
      </c>
      <c r="J243" s="63">
        <f>IF(Calculator!$F$33=TRUE,I$5*SIN($B243*PI()/180),-100)</f>
        <v>-0.92253762473996648</v>
      </c>
      <c r="K243" s="63">
        <f>IF(Calculator!$F$33=TRUE,K$5*COS($B243*PI()/180),-100)</f>
        <v>-0.65356684201803239</v>
      </c>
      <c r="L243" s="63">
        <f>IF(Calculator!$F$33=TRUE,K$5*SIN($B243*PI()/180),-100)</f>
        <v>-1.0064046815345089</v>
      </c>
      <c r="M243" s="60"/>
      <c r="N243" s="245"/>
      <c r="O243" s="60"/>
      <c r="P243" s="60"/>
      <c r="Q243" s="60"/>
      <c r="R243" s="60"/>
    </row>
    <row r="244" spans="2:18">
      <c r="B244" s="187">
        <f t="shared" si="11"/>
        <v>238</v>
      </c>
      <c r="C244" s="63">
        <f>IF(Calculator!$F$33=TRUE,C$5*COS($B244*PI()/180),-100)</f>
        <v>-0.42393541138656404</v>
      </c>
      <c r="D244" s="63">
        <f>IF(Calculator!$F$33=TRUE,C$5*SIN($B244*PI()/180),-100)</f>
        <v>-0.67843847692514081</v>
      </c>
      <c r="E244" s="63">
        <f>IF(Calculator!$F$33=TRUE,E$5*COS($B244*PI()/180),-100)</f>
        <v>-0.4769273378098845</v>
      </c>
      <c r="F244" s="63">
        <f>IF(Calculator!$F$33=TRUE,E$5*SIN($B244*PI()/180),-100)</f>
        <v>-0.76324328654078333</v>
      </c>
      <c r="G244" s="63">
        <f t="shared" si="9"/>
        <v>-0.52991926423320501</v>
      </c>
      <c r="H244" s="63">
        <f t="shared" si="10"/>
        <v>-0.84804809615642596</v>
      </c>
      <c r="I244" s="63">
        <f>IF(Calculator!$F$33=TRUE,I$5*COS($B244*PI()/180),-100)</f>
        <v>-0.58291119065652552</v>
      </c>
      <c r="J244" s="63">
        <f>IF(Calculator!$F$33=TRUE,I$5*SIN($B244*PI()/180),-100)</f>
        <v>-0.93285290577206859</v>
      </c>
      <c r="K244" s="63">
        <f>IF(Calculator!$F$33=TRUE,K$5*COS($B244*PI()/180),-100)</f>
        <v>-0.63590311707984604</v>
      </c>
      <c r="L244" s="63">
        <f>IF(Calculator!$F$33=TRUE,K$5*SIN($B244*PI()/180),-100)</f>
        <v>-1.0176577153877111</v>
      </c>
      <c r="M244" s="60"/>
      <c r="N244" s="245"/>
      <c r="O244" s="60"/>
      <c r="P244" s="60"/>
      <c r="Q244" s="60"/>
      <c r="R244" s="60"/>
    </row>
    <row r="245" spans="2:18">
      <c r="B245" s="187">
        <f t="shared" si="11"/>
        <v>239</v>
      </c>
      <c r="C245" s="63">
        <f>IF(Calculator!$F$33=TRUE,C$5*COS($B245*PI()/180),-100)</f>
        <v>-0.4120304599280436</v>
      </c>
      <c r="D245" s="63">
        <f>IF(Calculator!$F$33=TRUE,C$5*SIN($B245*PI()/180),-100)</f>
        <v>-0.68573384056168973</v>
      </c>
      <c r="E245" s="63">
        <f>IF(Calculator!$F$33=TRUE,E$5*COS($B245*PI()/180),-100)</f>
        <v>-0.46353426741904907</v>
      </c>
      <c r="F245" s="63">
        <f>IF(Calculator!$F$33=TRUE,E$5*SIN($B245*PI()/180),-100)</f>
        <v>-0.77145057063190092</v>
      </c>
      <c r="G245" s="63">
        <f t="shared" si="9"/>
        <v>-0.51503807491005449</v>
      </c>
      <c r="H245" s="63">
        <f t="shared" si="10"/>
        <v>-0.85716730070211211</v>
      </c>
      <c r="I245" s="63">
        <f>IF(Calculator!$F$33=TRUE,I$5*COS($B245*PI()/180),-100)</f>
        <v>-0.56654188240105996</v>
      </c>
      <c r="J245" s="63">
        <f>IF(Calculator!$F$33=TRUE,I$5*SIN($B245*PI()/180),-100)</f>
        <v>-0.94288403077232341</v>
      </c>
      <c r="K245" s="63">
        <f>IF(Calculator!$F$33=TRUE,K$5*COS($B245*PI()/180),-100)</f>
        <v>-0.61804568989206532</v>
      </c>
      <c r="L245" s="63">
        <f>IF(Calculator!$F$33=TRUE,K$5*SIN($B245*PI()/180),-100)</f>
        <v>-1.0286007608425345</v>
      </c>
      <c r="M245" s="60"/>
      <c r="N245" s="245"/>
      <c r="O245" s="60"/>
      <c r="P245" s="60"/>
      <c r="Q245" s="60"/>
      <c r="R245" s="60"/>
    </row>
    <row r="246" spans="2:18">
      <c r="B246" s="187">
        <f t="shared" si="11"/>
        <v>240</v>
      </c>
      <c r="C246" s="63">
        <f>IF(Calculator!$F$33=TRUE,C$5*COS($B246*PI()/180),-100)</f>
        <v>-0.40000000000000036</v>
      </c>
      <c r="D246" s="63">
        <f>IF(Calculator!$F$33=TRUE,C$5*SIN($B246*PI()/180),-100)</f>
        <v>-0.6928203230275507</v>
      </c>
      <c r="E246" s="63">
        <f>IF(Calculator!$F$33=TRUE,E$5*COS($B246*PI()/180),-100)</f>
        <v>-0.4500000000000004</v>
      </c>
      <c r="F246" s="63">
        <f>IF(Calculator!$F$33=TRUE,E$5*SIN($B246*PI()/180),-100)</f>
        <v>-0.77942286340599454</v>
      </c>
      <c r="G246" s="63">
        <f t="shared" si="9"/>
        <v>-0.50000000000000044</v>
      </c>
      <c r="H246" s="63">
        <f t="shared" si="10"/>
        <v>-0.86602540378443837</v>
      </c>
      <c r="I246" s="63">
        <f>IF(Calculator!$F$33=TRUE,I$5*COS($B246*PI()/180),-100)</f>
        <v>-0.55000000000000049</v>
      </c>
      <c r="J246" s="63">
        <f>IF(Calculator!$F$33=TRUE,I$5*SIN($B246*PI()/180),-100)</f>
        <v>-0.95262794416288232</v>
      </c>
      <c r="K246" s="63">
        <f>IF(Calculator!$F$33=TRUE,K$5*COS($B246*PI()/180),-100)</f>
        <v>-0.60000000000000053</v>
      </c>
      <c r="L246" s="63">
        <f>IF(Calculator!$F$33=TRUE,K$5*SIN($B246*PI()/180),-100)</f>
        <v>-1.039230484541326</v>
      </c>
      <c r="M246" s="60"/>
      <c r="N246" s="245"/>
      <c r="O246" s="60"/>
      <c r="P246" s="60"/>
      <c r="Q246" s="60"/>
      <c r="R246" s="60"/>
    </row>
    <row r="247" spans="2:18">
      <c r="B247" s="187">
        <f t="shared" si="11"/>
        <v>241</v>
      </c>
      <c r="C247" s="63">
        <f>IF(Calculator!$F$33=TRUE,C$5*COS($B247*PI()/180),-100)</f>
        <v>-0.38784769619706949</v>
      </c>
      <c r="D247" s="63">
        <f>IF(Calculator!$F$33=TRUE,C$5*SIN($B247*PI()/180),-100)</f>
        <v>-0.69969576571151681</v>
      </c>
      <c r="E247" s="63">
        <f>IF(Calculator!$F$33=TRUE,E$5*COS($B247*PI()/180),-100)</f>
        <v>-0.43632865822170314</v>
      </c>
      <c r="F247" s="63">
        <f>IF(Calculator!$F$33=TRUE,E$5*SIN($B247*PI()/180),-100)</f>
        <v>-0.78715773642545639</v>
      </c>
      <c r="G247" s="63">
        <f t="shared" si="9"/>
        <v>-0.48480962024633684</v>
      </c>
      <c r="H247" s="63">
        <f t="shared" si="10"/>
        <v>-0.87461970713939596</v>
      </c>
      <c r="I247" s="63">
        <f>IF(Calculator!$F$33=TRUE,I$5*COS($B247*PI()/180),-100)</f>
        <v>-0.53329058227097059</v>
      </c>
      <c r="J247" s="63">
        <f>IF(Calculator!$F$33=TRUE,I$5*SIN($B247*PI()/180),-100)</f>
        <v>-0.96208167785333565</v>
      </c>
      <c r="K247" s="63">
        <f>IF(Calculator!$F$33=TRUE,K$5*COS($B247*PI()/180),-100)</f>
        <v>-0.58177154429560418</v>
      </c>
      <c r="L247" s="63">
        <f>IF(Calculator!$F$33=TRUE,K$5*SIN($B247*PI()/180),-100)</f>
        <v>-1.0495436485672751</v>
      </c>
      <c r="M247" s="60"/>
      <c r="N247" s="245"/>
      <c r="O247" s="60"/>
      <c r="P247" s="60"/>
      <c r="Q247" s="60"/>
      <c r="R247" s="60"/>
    </row>
    <row r="248" spans="2:18">
      <c r="B248" s="187">
        <f t="shared" si="11"/>
        <v>242</v>
      </c>
      <c r="C248" s="63">
        <f>IF(Calculator!$F$33=TRUE,C$5*COS($B248*PI()/180),-100)</f>
        <v>-0.37557725022871263</v>
      </c>
      <c r="D248" s="63">
        <f>IF(Calculator!$F$33=TRUE,C$5*SIN($B248*PI()/180),-100)</f>
        <v>-0.70635807428714159</v>
      </c>
      <c r="E248" s="63">
        <f>IF(Calculator!$F$33=TRUE,E$5*COS($B248*PI()/180),-100)</f>
        <v>-0.42252440650730166</v>
      </c>
      <c r="F248" s="63">
        <f>IF(Calculator!$F$33=TRUE,E$5*SIN($B248*PI()/180),-100)</f>
        <v>-0.79465283357303429</v>
      </c>
      <c r="G248" s="63">
        <f t="shared" si="9"/>
        <v>-0.46947156278589075</v>
      </c>
      <c r="H248" s="63">
        <f t="shared" si="10"/>
        <v>-0.88294759285892699</v>
      </c>
      <c r="I248" s="63">
        <f>IF(Calculator!$F$33=TRUE,I$5*COS($B248*PI()/180),-100)</f>
        <v>-0.51641871906447989</v>
      </c>
      <c r="J248" s="63">
        <f>IF(Calculator!$F$33=TRUE,I$5*SIN($B248*PI()/180),-100)</f>
        <v>-0.9712423521448198</v>
      </c>
      <c r="K248" s="63">
        <f>IF(Calculator!$F$33=TRUE,K$5*COS($B248*PI()/180),-100)</f>
        <v>-0.56336587534306892</v>
      </c>
      <c r="L248" s="63">
        <f>IF(Calculator!$F$33=TRUE,K$5*SIN($B248*PI()/180),-100)</f>
        <v>-1.0595371114307124</v>
      </c>
      <c r="M248" s="60"/>
      <c r="N248" s="245"/>
      <c r="O248" s="60"/>
      <c r="P248" s="60"/>
      <c r="Q248" s="60"/>
      <c r="R248" s="60"/>
    </row>
    <row r="249" spans="2:18">
      <c r="B249" s="187">
        <f t="shared" si="11"/>
        <v>243</v>
      </c>
      <c r="C249" s="63">
        <f>IF(Calculator!$F$33=TRUE,C$5*COS($B249*PI()/180),-100)</f>
        <v>-0.36319239979163753</v>
      </c>
      <c r="D249" s="63">
        <f>IF(Calculator!$F$33=TRUE,C$5*SIN($B249*PI()/180),-100)</f>
        <v>-0.7128052193506943</v>
      </c>
      <c r="E249" s="63">
        <f>IF(Calculator!$F$33=TRUE,E$5*COS($B249*PI()/180),-100)</f>
        <v>-0.40859144976559225</v>
      </c>
      <c r="F249" s="63">
        <f>IF(Calculator!$F$33=TRUE,E$5*SIN($B249*PI()/180),-100)</f>
        <v>-0.80190587176953099</v>
      </c>
      <c r="G249" s="63">
        <f t="shared" si="9"/>
        <v>-0.45399049973954692</v>
      </c>
      <c r="H249" s="63">
        <f t="shared" si="10"/>
        <v>-0.89100652418836779</v>
      </c>
      <c r="I249" s="63">
        <f>IF(Calculator!$F$33=TRUE,I$5*COS($B249*PI()/180),-100)</f>
        <v>-0.49938954971350163</v>
      </c>
      <c r="J249" s="63">
        <f>IF(Calculator!$F$33=TRUE,I$5*SIN($B249*PI()/180),-100)</f>
        <v>-0.9801071766072047</v>
      </c>
      <c r="K249" s="63">
        <f>IF(Calculator!$F$33=TRUE,K$5*COS($B249*PI()/180),-100)</f>
        <v>-0.5447885996874563</v>
      </c>
      <c r="L249" s="63">
        <f>IF(Calculator!$F$33=TRUE,K$5*SIN($B249*PI()/180),-100)</f>
        <v>-1.0692078290260414</v>
      </c>
      <c r="M249" s="60"/>
      <c r="N249" s="245"/>
      <c r="O249" s="60"/>
      <c r="P249" s="60"/>
      <c r="Q249" s="60"/>
      <c r="R249" s="60"/>
    </row>
    <row r="250" spans="2:18">
      <c r="B250" s="187">
        <f t="shared" si="11"/>
        <v>244</v>
      </c>
      <c r="C250" s="63">
        <f>IF(Calculator!$F$33=TRUE,C$5*COS($B250*PI()/180),-100)</f>
        <v>-0.35069691743126219</v>
      </c>
      <c r="D250" s="63">
        <f>IF(Calculator!$F$33=TRUE,C$5*SIN($B250*PI()/180),-100)</f>
        <v>-0.71903523703933347</v>
      </c>
      <c r="E250" s="63">
        <f>IF(Calculator!$F$33=TRUE,E$5*COS($B250*PI()/180),-100)</f>
        <v>-0.39453403211016996</v>
      </c>
      <c r="F250" s="63">
        <f>IF(Calculator!$F$33=TRUE,E$5*SIN($B250*PI()/180),-100)</f>
        <v>-0.8089146416692502</v>
      </c>
      <c r="G250" s="63">
        <f t="shared" si="9"/>
        <v>-0.43837114678907774</v>
      </c>
      <c r="H250" s="63">
        <f t="shared" si="10"/>
        <v>-0.89879404629916682</v>
      </c>
      <c r="I250" s="63">
        <f>IF(Calculator!$F$33=TRUE,I$5*COS($B250*PI()/180),-100)</f>
        <v>-0.48220826146798557</v>
      </c>
      <c r="J250" s="63">
        <f>IF(Calculator!$F$33=TRUE,I$5*SIN($B250*PI()/180),-100)</f>
        <v>-0.98867345092908354</v>
      </c>
      <c r="K250" s="63">
        <f>IF(Calculator!$F$33=TRUE,K$5*COS($B250*PI()/180),-100)</f>
        <v>-0.52604537614689328</v>
      </c>
      <c r="L250" s="63">
        <f>IF(Calculator!$F$33=TRUE,K$5*SIN($B250*PI()/180),-100)</f>
        <v>-1.078552855559</v>
      </c>
      <c r="M250" s="60"/>
      <c r="N250" s="245"/>
      <c r="O250" s="60"/>
      <c r="P250" s="60"/>
      <c r="Q250" s="60"/>
      <c r="R250" s="60"/>
    </row>
    <row r="251" spans="2:18">
      <c r="B251" s="187">
        <f t="shared" si="11"/>
        <v>245</v>
      </c>
      <c r="C251" s="63">
        <f>IF(Calculator!$F$33=TRUE,C$5*COS($B251*PI()/180),-100)</f>
        <v>-0.33809460939255997</v>
      </c>
      <c r="D251" s="63">
        <f>IF(Calculator!$F$33=TRUE,C$5*SIN($B251*PI()/180),-100)</f>
        <v>-0.72504622962931986</v>
      </c>
      <c r="E251" s="63">
        <f>IF(Calculator!$F$33=TRUE,E$5*COS($B251*PI()/180),-100)</f>
        <v>-0.38035643556662996</v>
      </c>
      <c r="F251" s="63">
        <f>IF(Calculator!$F$33=TRUE,E$5*SIN($B251*PI()/180),-100)</f>
        <v>-0.81567700833298473</v>
      </c>
      <c r="G251" s="63">
        <f t="shared" si="9"/>
        <v>-0.42261826174069994</v>
      </c>
      <c r="H251" s="63">
        <f t="shared" si="10"/>
        <v>-0.90630778703664971</v>
      </c>
      <c r="I251" s="63">
        <f>IF(Calculator!$F$33=TRUE,I$5*COS($B251*PI()/180),-100)</f>
        <v>-0.46488008791476998</v>
      </c>
      <c r="J251" s="63">
        <f>IF(Calculator!$F$33=TRUE,I$5*SIN($B251*PI()/180),-100)</f>
        <v>-0.99693856574031481</v>
      </c>
      <c r="K251" s="63">
        <f>IF(Calculator!$F$33=TRUE,K$5*COS($B251*PI()/180),-100)</f>
        <v>-0.50714191408883991</v>
      </c>
      <c r="L251" s="63">
        <f>IF(Calculator!$F$33=TRUE,K$5*SIN($B251*PI()/180),-100)</f>
        <v>-1.0875693444439796</v>
      </c>
      <c r="M251" s="60"/>
      <c r="N251" s="245"/>
      <c r="O251" s="60"/>
      <c r="P251" s="60"/>
      <c r="Q251" s="60"/>
      <c r="R251" s="60"/>
    </row>
    <row r="252" spans="2:18">
      <c r="B252" s="187">
        <f t="shared" si="11"/>
        <v>246</v>
      </c>
      <c r="C252" s="63">
        <f>IF(Calculator!$F$33=TRUE,C$5*COS($B252*PI()/180),-100)</f>
        <v>-0.32538931446064012</v>
      </c>
      <c r="D252" s="63">
        <f>IF(Calculator!$F$33=TRUE,C$5*SIN($B252*PI()/180),-100)</f>
        <v>-0.73083636611408087</v>
      </c>
      <c r="E252" s="63">
        <f>IF(Calculator!$F$33=TRUE,E$5*COS($B252*PI()/180),-100)</f>
        <v>-0.36606297876822008</v>
      </c>
      <c r="F252" s="63">
        <f>IF(Calculator!$F$33=TRUE,E$5*SIN($B252*PI()/180),-100)</f>
        <v>-0.82219091187834092</v>
      </c>
      <c r="G252" s="63">
        <f t="shared" si="9"/>
        <v>-0.4067366430758001</v>
      </c>
      <c r="H252" s="63">
        <f t="shared" si="10"/>
        <v>-0.91354545764260098</v>
      </c>
      <c r="I252" s="63">
        <f>IF(Calculator!$F$33=TRUE,I$5*COS($B252*PI()/180),-100)</f>
        <v>-0.44741030738338017</v>
      </c>
      <c r="J252" s="63">
        <f>IF(Calculator!$F$33=TRUE,I$5*SIN($B252*PI()/180),-100)</f>
        <v>-1.0049000034068611</v>
      </c>
      <c r="K252" s="63">
        <f>IF(Calculator!$F$33=TRUE,K$5*COS($B252*PI()/180),-100)</f>
        <v>-0.48808397169096007</v>
      </c>
      <c r="L252" s="63">
        <f>IF(Calculator!$F$33=TRUE,K$5*SIN($B252*PI()/180),-100)</f>
        <v>-1.0962545491711211</v>
      </c>
      <c r="M252" s="60"/>
      <c r="N252" s="245"/>
      <c r="O252" s="60"/>
      <c r="P252" s="60"/>
      <c r="Q252" s="60"/>
      <c r="R252" s="60"/>
    </row>
    <row r="253" spans="2:18">
      <c r="B253" s="187">
        <f t="shared" si="11"/>
        <v>247</v>
      </c>
      <c r="C253" s="63">
        <f>IF(Calculator!$F$33=TRUE,C$5*COS($B253*PI()/180),-100)</f>
        <v>-0.31258490279141909</v>
      </c>
      <c r="D253" s="63">
        <f>IF(Calculator!$F$33=TRUE,C$5*SIN($B253*PI()/180),-100)</f>
        <v>-0.73640388276195223</v>
      </c>
      <c r="E253" s="63">
        <f>IF(Calculator!$F$33=TRUE,E$5*COS($B253*PI()/180),-100)</f>
        <v>-0.35165801564034643</v>
      </c>
      <c r="F253" s="63">
        <f>IF(Calculator!$F$33=TRUE,E$5*SIN($B253*PI()/180),-100)</f>
        <v>-0.8284543681071963</v>
      </c>
      <c r="G253" s="63">
        <f t="shared" si="9"/>
        <v>-0.39073112848927383</v>
      </c>
      <c r="H253" s="63">
        <f t="shared" si="10"/>
        <v>-0.92050485345244026</v>
      </c>
      <c r="I253" s="63">
        <f>IF(Calculator!$F$33=TRUE,I$5*COS($B253*PI()/180),-100)</f>
        <v>-0.42980424133820122</v>
      </c>
      <c r="J253" s="63">
        <f>IF(Calculator!$F$33=TRUE,I$5*SIN($B253*PI()/180),-100)</f>
        <v>-1.0125553387976844</v>
      </c>
      <c r="K253" s="63">
        <f>IF(Calculator!$F$33=TRUE,K$5*COS($B253*PI()/180),-100)</f>
        <v>-0.46887735418712856</v>
      </c>
      <c r="L253" s="63">
        <f>IF(Calculator!$F$33=TRUE,K$5*SIN($B253*PI()/180),-100)</f>
        <v>-1.1046058241429282</v>
      </c>
      <c r="M253" s="60"/>
      <c r="N253" s="245"/>
      <c r="O253" s="60"/>
      <c r="P253" s="60"/>
      <c r="Q253" s="60"/>
      <c r="R253" s="60"/>
    </row>
    <row r="254" spans="2:18">
      <c r="B254" s="187">
        <f t="shared" si="11"/>
        <v>248</v>
      </c>
      <c r="C254" s="63">
        <f>IF(Calculator!$F$33=TRUE,C$5*COS($B254*PI()/180),-100)</f>
        <v>-0.29968527473272982</v>
      </c>
      <c r="D254" s="63">
        <f>IF(Calculator!$F$33=TRUE,C$5*SIN($B254*PI()/180),-100)</f>
        <v>-0.7417470836534299</v>
      </c>
      <c r="E254" s="63">
        <f>IF(Calculator!$F$33=TRUE,E$5*COS($B254*PI()/180),-100)</f>
        <v>-0.33714593407432109</v>
      </c>
      <c r="F254" s="63">
        <f>IF(Calculator!$F$33=TRUE,E$5*SIN($B254*PI()/180),-100)</f>
        <v>-0.83446546911010855</v>
      </c>
      <c r="G254" s="63">
        <f t="shared" si="9"/>
        <v>-0.37460659341591229</v>
      </c>
      <c r="H254" s="63">
        <f t="shared" si="10"/>
        <v>-0.92718385456678731</v>
      </c>
      <c r="I254" s="63">
        <f>IF(Calculator!$F$33=TRUE,I$5*COS($B254*PI()/180),-100)</f>
        <v>-0.41206725275750355</v>
      </c>
      <c r="J254" s="63">
        <f>IF(Calculator!$F$33=TRUE,I$5*SIN($B254*PI()/180),-100)</f>
        <v>-1.0199022400234661</v>
      </c>
      <c r="K254" s="63">
        <f>IF(Calculator!$F$33=TRUE,K$5*COS($B254*PI()/180),-100)</f>
        <v>-0.44952791209909476</v>
      </c>
      <c r="L254" s="63">
        <f>IF(Calculator!$F$33=TRUE,K$5*SIN($B254*PI()/180),-100)</f>
        <v>-1.1126206254801447</v>
      </c>
      <c r="M254" s="60"/>
      <c r="N254" s="245"/>
      <c r="O254" s="60"/>
      <c r="P254" s="60"/>
      <c r="Q254" s="60"/>
      <c r="R254" s="60"/>
    </row>
    <row r="255" spans="2:18">
      <c r="B255" s="187">
        <f t="shared" si="11"/>
        <v>249</v>
      </c>
      <c r="C255" s="63">
        <f>IF(Calculator!$F$33=TRUE,C$5*COS($B255*PI()/180),-100)</f>
        <v>-0.28669435963624057</v>
      </c>
      <c r="D255" s="63">
        <f>IF(Calculator!$F$33=TRUE,C$5*SIN($B255*PI()/180),-100)</f>
        <v>-0.74686434119776135</v>
      </c>
      <c r="E255" s="63">
        <f>IF(Calculator!$F$33=TRUE,E$5*COS($B255*PI()/180),-100)</f>
        <v>-0.32253115459077064</v>
      </c>
      <c r="F255" s="63">
        <f>IF(Calculator!$F$33=TRUE,E$5*SIN($B255*PI()/180),-100)</f>
        <v>-0.84022238384748149</v>
      </c>
      <c r="G255" s="63">
        <f t="shared" si="9"/>
        <v>-0.35836794954530071</v>
      </c>
      <c r="H255" s="63">
        <f t="shared" si="10"/>
        <v>-0.93358042649720163</v>
      </c>
      <c r="I255" s="63">
        <f>IF(Calculator!$F$33=TRUE,I$5*COS($B255*PI()/180),-100)</f>
        <v>-0.39420474449983084</v>
      </c>
      <c r="J255" s="63">
        <f>IF(Calculator!$F$33=TRUE,I$5*SIN($B255*PI()/180),-100)</f>
        <v>-1.0269384691469219</v>
      </c>
      <c r="K255" s="63">
        <f>IF(Calculator!$F$33=TRUE,K$5*COS($B255*PI()/180),-100)</f>
        <v>-0.43004153945436085</v>
      </c>
      <c r="L255" s="63">
        <f>IF(Calculator!$F$33=TRUE,K$5*SIN($B255*PI()/180),-100)</f>
        <v>-1.1202965117966419</v>
      </c>
      <c r="M255" s="60"/>
      <c r="N255" s="245"/>
      <c r="O255" s="60"/>
      <c r="P255" s="60"/>
      <c r="Q255" s="60"/>
      <c r="R255" s="60"/>
    </row>
    <row r="256" spans="2:18">
      <c r="B256" s="187">
        <f t="shared" si="11"/>
        <v>250</v>
      </c>
      <c r="C256" s="63">
        <f>IF(Calculator!$F$33=TRUE,C$5*COS($B256*PI()/180),-100)</f>
        <v>-0.27361611466053554</v>
      </c>
      <c r="D256" s="63">
        <f>IF(Calculator!$F$33=TRUE,C$5*SIN($B256*PI()/180),-100)</f>
        <v>-0.75175409662872661</v>
      </c>
      <c r="E256" s="63">
        <f>IF(Calculator!$F$33=TRUE,E$5*COS($B256*PI()/180),-100)</f>
        <v>-0.30781812899310246</v>
      </c>
      <c r="F256" s="63">
        <f>IF(Calculator!$F$33=TRUE,E$5*SIN($B256*PI()/180),-100)</f>
        <v>-0.84572335870731741</v>
      </c>
      <c r="G256" s="63">
        <f t="shared" si="9"/>
        <v>-0.34202014332566938</v>
      </c>
      <c r="H256" s="63">
        <f t="shared" si="10"/>
        <v>-0.93969262078590821</v>
      </c>
      <c r="I256" s="63">
        <f>IF(Calculator!$F$33=TRUE,I$5*COS($B256*PI()/180),-100)</f>
        <v>-0.37622215765823636</v>
      </c>
      <c r="J256" s="63">
        <f>IF(Calculator!$F$33=TRUE,I$5*SIN($B256*PI()/180),-100)</f>
        <v>-1.033661882864499</v>
      </c>
      <c r="K256" s="63">
        <f>IF(Calculator!$F$33=TRUE,K$5*COS($B256*PI()/180),-100)</f>
        <v>-0.41042417199080322</v>
      </c>
      <c r="L256" s="63">
        <f>IF(Calculator!$F$33=TRUE,K$5*SIN($B256*PI()/180),-100)</f>
        <v>-1.1276311449430898</v>
      </c>
      <c r="M256" s="60"/>
      <c r="N256" s="245"/>
      <c r="O256" s="60"/>
      <c r="P256" s="60"/>
      <c r="Q256" s="60"/>
      <c r="R256" s="60"/>
    </row>
    <row r="257" spans="2:18">
      <c r="B257" s="187">
        <f t="shared" si="11"/>
        <v>251</v>
      </c>
      <c r="C257" s="63">
        <f>IF(Calculator!$F$33=TRUE,C$5*COS($B257*PI()/180),-100)</f>
        <v>-0.26045452356572535</v>
      </c>
      <c r="D257" s="63">
        <f>IF(Calculator!$F$33=TRUE,C$5*SIN($B257*PI()/180),-100)</f>
        <v>-0.7564148604794535</v>
      </c>
      <c r="E257" s="63">
        <f>IF(Calculator!$F$33=TRUE,E$5*COS($B257*PI()/180),-100)</f>
        <v>-0.293011339011441</v>
      </c>
      <c r="F257" s="63">
        <f>IF(Calculator!$F$33=TRUE,E$5*SIN($B257*PI()/180),-100)</f>
        <v>-0.85096671803938517</v>
      </c>
      <c r="G257" s="63">
        <f t="shared" si="9"/>
        <v>-0.32556815445715664</v>
      </c>
      <c r="H257" s="63">
        <f t="shared" si="10"/>
        <v>-0.94551857559931685</v>
      </c>
      <c r="I257" s="63">
        <f>IF(Calculator!$F$33=TRUE,I$5*COS($B257*PI()/180),-100)</f>
        <v>-0.35812496990287235</v>
      </c>
      <c r="J257" s="63">
        <f>IF(Calculator!$F$33=TRUE,I$5*SIN($B257*PI()/180),-100)</f>
        <v>-1.0400704331592485</v>
      </c>
      <c r="K257" s="63">
        <f>IF(Calculator!$F$33=TRUE,K$5*COS($B257*PI()/180),-100)</f>
        <v>-0.39068178534858794</v>
      </c>
      <c r="L257" s="63">
        <f>IF(Calculator!$F$33=TRUE,K$5*SIN($B257*PI()/180),-100)</f>
        <v>-1.1346222907191801</v>
      </c>
      <c r="M257" s="60"/>
      <c r="N257" s="245"/>
      <c r="O257" s="60"/>
      <c r="P257" s="60"/>
      <c r="Q257" s="60"/>
      <c r="R257" s="60"/>
    </row>
    <row r="258" spans="2:18">
      <c r="B258" s="187">
        <f t="shared" si="11"/>
        <v>252</v>
      </c>
      <c r="C258" s="63">
        <f>IF(Calculator!$F$33=TRUE,C$5*COS($B258*PI()/180),-100)</f>
        <v>-0.24721359549995806</v>
      </c>
      <c r="D258" s="63">
        <f>IF(Calculator!$F$33=TRUE,C$5*SIN($B258*PI()/180),-100)</f>
        <v>-0.76084521303612285</v>
      </c>
      <c r="E258" s="63">
        <f>IF(Calculator!$F$33=TRUE,E$5*COS($B258*PI()/180),-100)</f>
        <v>-0.27811529493745279</v>
      </c>
      <c r="F258" s="63">
        <f>IF(Calculator!$F$33=TRUE,E$5*SIN($B258*PI()/180),-100)</f>
        <v>-0.85595086466563819</v>
      </c>
      <c r="G258" s="63">
        <f t="shared" si="9"/>
        <v>-0.30901699437494756</v>
      </c>
      <c r="H258" s="63">
        <f t="shared" si="10"/>
        <v>-0.95105651629515353</v>
      </c>
      <c r="I258" s="63">
        <f>IF(Calculator!$F$33=TRUE,I$5*COS($B258*PI()/180),-100)</f>
        <v>-0.33991869381244233</v>
      </c>
      <c r="J258" s="63">
        <f>IF(Calculator!$F$33=TRUE,I$5*SIN($B258*PI()/180),-100)</f>
        <v>-1.0461621679246689</v>
      </c>
      <c r="K258" s="63">
        <f>IF(Calculator!$F$33=TRUE,K$5*COS($B258*PI()/180),-100)</f>
        <v>-0.37082039324993704</v>
      </c>
      <c r="L258" s="63">
        <f>IF(Calculator!$F$33=TRUE,K$5*SIN($B258*PI()/180),-100)</f>
        <v>-1.1412678195541841</v>
      </c>
      <c r="M258" s="60"/>
      <c r="N258" s="245"/>
      <c r="O258" s="60"/>
      <c r="P258" s="60"/>
      <c r="Q258" s="60"/>
      <c r="R258" s="60"/>
    </row>
    <row r="259" spans="2:18">
      <c r="B259" s="187">
        <f t="shared" si="11"/>
        <v>253</v>
      </c>
      <c r="C259" s="63">
        <f>IF(Calculator!$F$33=TRUE,C$5*COS($B259*PI()/180),-100)</f>
        <v>-0.2338973637781897</v>
      </c>
      <c r="D259" s="63">
        <f>IF(Calculator!$F$33=TRUE,C$5*SIN($B259*PI()/180),-100)</f>
        <v>-0.76504380477042833</v>
      </c>
      <c r="E259" s="63">
        <f>IF(Calculator!$F$33=TRUE,E$5*COS($B259*PI()/180),-100)</f>
        <v>-0.2631345342504634</v>
      </c>
      <c r="F259" s="63">
        <f>IF(Calculator!$F$33=TRUE,E$5*SIN($B259*PI()/180),-100)</f>
        <v>-0.86067428036673177</v>
      </c>
      <c r="G259" s="63">
        <f t="shared" si="9"/>
        <v>-0.2923717047227371</v>
      </c>
      <c r="H259" s="63">
        <f t="shared" si="10"/>
        <v>-0.95630475596303532</v>
      </c>
      <c r="I259" s="63">
        <f>IF(Calculator!$F$33=TRUE,I$5*COS($B259*PI()/180),-100)</f>
        <v>-0.32160887519501086</v>
      </c>
      <c r="J259" s="63">
        <f>IF(Calculator!$F$33=TRUE,I$5*SIN($B259*PI()/180),-100)</f>
        <v>-1.0519352315593389</v>
      </c>
      <c r="K259" s="63">
        <f>IF(Calculator!$F$33=TRUE,K$5*COS($B259*PI()/180),-100)</f>
        <v>-0.3508460456672845</v>
      </c>
      <c r="L259" s="63">
        <f>IF(Calculator!$F$33=TRUE,K$5*SIN($B259*PI()/180),-100)</f>
        <v>-1.1475657071556424</v>
      </c>
      <c r="M259" s="60"/>
      <c r="N259" s="245"/>
      <c r="O259" s="60"/>
      <c r="P259" s="60"/>
      <c r="Q259" s="60"/>
      <c r="R259" s="60"/>
    </row>
    <row r="260" spans="2:18">
      <c r="B260" s="187">
        <f t="shared" si="11"/>
        <v>254</v>
      </c>
      <c r="C260" s="63">
        <f>IF(Calculator!$F$33=TRUE,C$5*COS($B260*PI()/180),-100)</f>
        <v>-0.22050988465359911</v>
      </c>
      <c r="D260" s="63">
        <f>IF(Calculator!$F$33=TRUE,C$5*SIN($B260*PI()/180),-100)</f>
        <v>-0.76900935675065529</v>
      </c>
      <c r="E260" s="63">
        <f>IF(Calculator!$F$33=TRUE,E$5*COS($B260*PI()/180),-100)</f>
        <v>-0.248073620235299</v>
      </c>
      <c r="F260" s="63">
        <f>IF(Calculator!$F$33=TRUE,E$5*SIN($B260*PI()/180),-100)</f>
        <v>-0.86513552634448709</v>
      </c>
      <c r="G260" s="63">
        <f t="shared" si="9"/>
        <v>-0.27563735581699889</v>
      </c>
      <c r="H260" s="63">
        <f t="shared" si="10"/>
        <v>-0.96126169593831901</v>
      </c>
      <c r="I260" s="63">
        <f>IF(Calculator!$F$33=TRUE,I$5*COS($B260*PI()/180),-100)</f>
        <v>-0.30320109139869877</v>
      </c>
      <c r="J260" s="63">
        <f>IF(Calculator!$F$33=TRUE,I$5*SIN($B260*PI()/180),-100)</f>
        <v>-1.0573878655321509</v>
      </c>
      <c r="K260" s="63">
        <f>IF(Calculator!$F$33=TRUE,K$5*COS($B260*PI()/180),-100)</f>
        <v>-0.33076482698039866</v>
      </c>
      <c r="L260" s="63">
        <f>IF(Calculator!$F$33=TRUE,K$5*SIN($B260*PI()/180),-100)</f>
        <v>-1.1535140351259827</v>
      </c>
      <c r="M260" s="60"/>
      <c r="N260" s="245"/>
      <c r="O260" s="60"/>
      <c r="P260" s="60"/>
      <c r="Q260" s="60"/>
      <c r="R260" s="60"/>
    </row>
    <row r="261" spans="2:18">
      <c r="B261" s="187">
        <f t="shared" si="11"/>
        <v>255</v>
      </c>
      <c r="C261" s="63">
        <f>IF(Calculator!$F$33=TRUE,C$5*COS($B261*PI()/180),-100)</f>
        <v>-0.20705523608201651</v>
      </c>
      <c r="D261" s="63">
        <f>IF(Calculator!$F$33=TRUE,C$5*SIN($B261*PI()/180),-100)</f>
        <v>-0.77274066103125472</v>
      </c>
      <c r="E261" s="63">
        <f>IF(Calculator!$F$33=TRUE,E$5*COS($B261*PI()/180),-100)</f>
        <v>-0.23293714059226858</v>
      </c>
      <c r="F261" s="63">
        <f>IF(Calculator!$F$33=TRUE,E$5*SIN($B261*PI()/180),-100)</f>
        <v>-0.86933324366016151</v>
      </c>
      <c r="G261" s="63">
        <f t="shared" si="9"/>
        <v>-0.25881904510252063</v>
      </c>
      <c r="H261" s="63">
        <f t="shared" si="10"/>
        <v>-0.96592582628906831</v>
      </c>
      <c r="I261" s="63">
        <f>IF(Calculator!$F$33=TRUE,I$5*COS($B261*PI()/180),-100)</f>
        <v>-0.2847009496127727</v>
      </c>
      <c r="J261" s="63">
        <f>IF(Calculator!$F$33=TRUE,I$5*SIN($B261*PI()/180),-100)</f>
        <v>-1.0625184089179753</v>
      </c>
      <c r="K261" s="63">
        <f>IF(Calculator!$F$33=TRUE,K$5*COS($B261*PI()/180),-100)</f>
        <v>-0.31058285412302472</v>
      </c>
      <c r="L261" s="63">
        <f>IF(Calculator!$F$33=TRUE,K$5*SIN($B261*PI()/180),-100)</f>
        <v>-1.159110991546882</v>
      </c>
      <c r="M261" s="60"/>
      <c r="N261" s="245"/>
      <c r="O261" s="60"/>
      <c r="P261" s="60"/>
      <c r="Q261" s="60"/>
      <c r="R261" s="60"/>
    </row>
    <row r="262" spans="2:18">
      <c r="B262" s="187">
        <f t="shared" si="11"/>
        <v>256</v>
      </c>
      <c r="C262" s="63">
        <f>IF(Calculator!$F$33=TRUE,C$5*COS($B262*PI()/180),-100)</f>
        <v>-0.19353751647973425</v>
      </c>
      <c r="D262" s="63">
        <f>IF(Calculator!$F$33=TRUE,C$5*SIN($B262*PI()/180),-100)</f>
        <v>-0.77623658102079718</v>
      </c>
      <c r="E262" s="63">
        <f>IF(Calculator!$F$33=TRUE,E$5*COS($B262*PI()/180),-100)</f>
        <v>-0.21772970603970102</v>
      </c>
      <c r="F262" s="63">
        <f>IF(Calculator!$F$33=TRUE,E$5*SIN($B262*PI()/180),-100)</f>
        <v>-0.87326615364839688</v>
      </c>
      <c r="G262" s="63">
        <f t="shared" si="9"/>
        <v>-0.24192189559966779</v>
      </c>
      <c r="H262" s="63">
        <f t="shared" si="10"/>
        <v>-0.97029572627599647</v>
      </c>
      <c r="I262" s="63">
        <f>IF(Calculator!$F$33=TRUE,I$5*COS($B262*PI()/180),-100)</f>
        <v>-0.26611408515963458</v>
      </c>
      <c r="J262" s="63">
        <f>IF(Calculator!$F$33=TRUE,I$5*SIN($B262*PI()/180),-100)</f>
        <v>-1.0673252989035962</v>
      </c>
      <c r="K262" s="63">
        <f>IF(Calculator!$F$33=TRUE,K$5*COS($B262*PI()/180),-100)</f>
        <v>-0.29030627471960135</v>
      </c>
      <c r="L262" s="63">
        <f>IF(Calculator!$F$33=TRUE,K$5*SIN($B262*PI()/180),-100)</f>
        <v>-1.1643548715311958</v>
      </c>
      <c r="M262" s="60"/>
      <c r="N262" s="245"/>
      <c r="O262" s="60"/>
      <c r="P262" s="60"/>
      <c r="Q262" s="60"/>
      <c r="R262" s="60"/>
    </row>
    <row r="263" spans="2:18">
      <c r="B263" s="187">
        <f t="shared" si="11"/>
        <v>257</v>
      </c>
      <c r="C263" s="63">
        <f>IF(Calculator!$F$33=TRUE,C$5*COS($B263*PI()/180),-100)</f>
        <v>-0.17996084347509222</v>
      </c>
      <c r="D263" s="63">
        <f>IF(Calculator!$F$33=TRUE,C$5*SIN($B263*PI()/180),-100)</f>
        <v>-0.77949605182818815</v>
      </c>
      <c r="E263" s="63">
        <f>IF(Calculator!$F$33=TRUE,E$5*COS($B263*PI()/180),-100)</f>
        <v>-0.20245594890947874</v>
      </c>
      <c r="F263" s="63">
        <f>IF(Calculator!$F$33=TRUE,E$5*SIN($B263*PI()/180),-100)</f>
        <v>-0.87693305830671164</v>
      </c>
      <c r="G263" s="63">
        <f t="shared" si="9"/>
        <v>-0.22495105434386525</v>
      </c>
      <c r="H263" s="63">
        <f t="shared" si="10"/>
        <v>-0.97437006478523513</v>
      </c>
      <c r="I263" s="63">
        <f>IF(Calculator!$F$33=TRUE,I$5*COS($B263*PI()/180),-100)</f>
        <v>-0.2474461597782518</v>
      </c>
      <c r="J263" s="63">
        <f>IF(Calculator!$F$33=TRUE,I$5*SIN($B263*PI()/180),-100)</f>
        <v>-1.0718070712637586</v>
      </c>
      <c r="K263" s="63">
        <f>IF(Calculator!$F$33=TRUE,K$5*COS($B263*PI()/180),-100)</f>
        <v>-0.26994126521263828</v>
      </c>
      <c r="L263" s="63">
        <f>IF(Calculator!$F$33=TRUE,K$5*SIN($B263*PI()/180),-100)</f>
        <v>-1.1692440777422821</v>
      </c>
      <c r="M263" s="60"/>
      <c r="N263" s="245"/>
      <c r="O263" s="60"/>
      <c r="P263" s="60"/>
      <c r="Q263" s="60"/>
      <c r="R263" s="60"/>
    </row>
    <row r="264" spans="2:18">
      <c r="B264" s="187">
        <f t="shared" si="11"/>
        <v>258</v>
      </c>
      <c r="C264" s="63">
        <f>IF(Calculator!$F$33=TRUE,C$5*COS($B264*PI()/180),-100)</f>
        <v>-0.16632935265420784</v>
      </c>
      <c r="D264" s="63">
        <f>IF(Calculator!$F$33=TRUE,C$5*SIN($B264*PI()/180),-100)</f>
        <v>-0.78251808058704453</v>
      </c>
      <c r="E264" s="63">
        <f>IF(Calculator!$F$33=TRUE,E$5*COS($B264*PI()/180),-100)</f>
        <v>-0.18712052173598381</v>
      </c>
      <c r="F264" s="63">
        <f>IF(Calculator!$F$33=TRUE,E$5*SIN($B264*PI()/180),-100)</f>
        <v>-0.88033284066042505</v>
      </c>
      <c r="G264" s="63">
        <f t="shared" ref="G264:G327" si="12">G$5*COS($B264*PI()/180)</f>
        <v>-0.20791169081775979</v>
      </c>
      <c r="H264" s="63">
        <f t="shared" ref="H264:H327" si="13">G$5*SIN($B264*PI()/180)</f>
        <v>-0.97814760073380558</v>
      </c>
      <c r="I264" s="63">
        <f>IF(Calculator!$F$33=TRUE,I$5*COS($B264*PI()/180),-100)</f>
        <v>-0.22870285989953579</v>
      </c>
      <c r="J264" s="63">
        <f>IF(Calculator!$F$33=TRUE,I$5*SIN($B264*PI()/180),-100)</f>
        <v>-1.0759623608071862</v>
      </c>
      <c r="K264" s="63">
        <f>IF(Calculator!$F$33=TRUE,K$5*COS($B264*PI()/180),-100)</f>
        <v>-0.24949402898131173</v>
      </c>
      <c r="L264" s="63">
        <f>IF(Calculator!$F$33=TRUE,K$5*SIN($B264*PI()/180),-100)</f>
        <v>-1.1737771208805667</v>
      </c>
      <c r="M264" s="60"/>
      <c r="N264" s="245"/>
      <c r="O264" s="60"/>
      <c r="P264" s="60"/>
      <c r="Q264" s="60"/>
      <c r="R264" s="60"/>
    </row>
    <row r="265" spans="2:18">
      <c r="B265" s="187">
        <f t="shared" ref="B265:B328" si="14">B264+1</f>
        <v>259</v>
      </c>
      <c r="C265" s="63">
        <f>IF(Calculator!$F$33=TRUE,C$5*COS($B265*PI()/180),-100)</f>
        <v>-0.15264719630123638</v>
      </c>
      <c r="D265" s="63">
        <f>IF(Calculator!$F$33=TRUE,C$5*SIN($B265*PI()/180),-100)</f>
        <v>-0.78530174675813114</v>
      </c>
      <c r="E265" s="63">
        <f>IF(Calculator!$F$33=TRUE,E$5*COS($B265*PI()/180),-100)</f>
        <v>-0.17172809583889093</v>
      </c>
      <c r="F265" s="63">
        <f>IF(Calculator!$F$33=TRUE,E$5*SIN($B265*PI()/180),-100)</f>
        <v>-0.88346446510289744</v>
      </c>
      <c r="G265" s="63">
        <f t="shared" si="12"/>
        <v>-0.19080899537654547</v>
      </c>
      <c r="H265" s="63">
        <f t="shared" si="13"/>
        <v>-0.98162718344766386</v>
      </c>
      <c r="I265" s="63">
        <f>IF(Calculator!$F$33=TRUE,I$5*COS($B265*PI()/180),-100)</f>
        <v>-0.20988989491420004</v>
      </c>
      <c r="J265" s="63">
        <f>IF(Calculator!$F$33=TRUE,I$5*SIN($B265*PI()/180),-100)</f>
        <v>-1.0797899017924304</v>
      </c>
      <c r="K265" s="63">
        <f>IF(Calculator!$F$33=TRUE,K$5*COS($B265*PI()/180),-100)</f>
        <v>-0.22897079445185456</v>
      </c>
      <c r="L265" s="63">
        <f>IF(Calculator!$F$33=TRUE,K$5*SIN($B265*PI()/180),-100)</f>
        <v>-1.1779526201371966</v>
      </c>
      <c r="M265" s="60"/>
      <c r="N265" s="245"/>
      <c r="O265" s="60"/>
      <c r="P265" s="60"/>
      <c r="Q265" s="60"/>
      <c r="R265" s="60"/>
    </row>
    <row r="266" spans="2:18">
      <c r="B266" s="187">
        <f t="shared" si="14"/>
        <v>260</v>
      </c>
      <c r="C266" s="63">
        <f>IF(Calculator!$F$33=TRUE,C$5*COS($B266*PI()/180),-100)</f>
        <v>-0.13891854213354426</v>
      </c>
      <c r="D266" s="63">
        <f>IF(Calculator!$F$33=TRUE,C$5*SIN($B266*PI()/180),-100)</f>
        <v>-0.78784620240976644</v>
      </c>
      <c r="E266" s="63">
        <f>IF(Calculator!$F$33=TRUE,E$5*COS($B266*PI()/180),-100)</f>
        <v>-0.15628335990023731</v>
      </c>
      <c r="F266" s="63">
        <f>IF(Calculator!$F$33=TRUE,E$5*SIN($B266*PI()/180),-100)</f>
        <v>-0.88632697771098723</v>
      </c>
      <c r="G266" s="63">
        <f t="shared" si="12"/>
        <v>-0.17364817766693033</v>
      </c>
      <c r="H266" s="63">
        <f t="shared" si="13"/>
        <v>-0.98480775301220802</v>
      </c>
      <c r="I266" s="63">
        <f>IF(Calculator!$F$33=TRUE,I$5*COS($B266*PI()/180),-100)</f>
        <v>-0.19101299543362338</v>
      </c>
      <c r="J266" s="63">
        <f>IF(Calculator!$F$33=TRUE,I$5*SIN($B266*PI()/180),-100)</f>
        <v>-1.0832885283134288</v>
      </c>
      <c r="K266" s="63">
        <f>IF(Calculator!$F$33=TRUE,K$5*COS($B266*PI()/180),-100)</f>
        <v>-0.2083778132003164</v>
      </c>
      <c r="L266" s="63">
        <f>IF(Calculator!$F$33=TRUE,K$5*SIN($B266*PI()/180),-100)</f>
        <v>-1.1817693036146495</v>
      </c>
      <c r="M266" s="60"/>
      <c r="N266" s="245"/>
      <c r="O266" s="60"/>
      <c r="P266" s="60"/>
      <c r="Q266" s="60"/>
      <c r="R266" s="60"/>
    </row>
    <row r="267" spans="2:18">
      <c r="B267" s="187">
        <f t="shared" si="14"/>
        <v>261</v>
      </c>
      <c r="C267" s="63">
        <f>IF(Calculator!$F$33=TRUE,C$5*COS($B267*PI()/180),-100)</f>
        <v>-0.12514757203218482</v>
      </c>
      <c r="D267" s="63">
        <f>IF(Calculator!$F$33=TRUE,C$5*SIN($B267*PI()/180),-100)</f>
        <v>-0.79015067247611015</v>
      </c>
      <c r="E267" s="63">
        <f>IF(Calculator!$F$33=TRUE,E$5*COS($B267*PI()/180),-100)</f>
        <v>-0.14079101853620793</v>
      </c>
      <c r="F267" s="63">
        <f>IF(Calculator!$F$33=TRUE,E$5*SIN($B267*PI()/180),-100)</f>
        <v>-0.8889195065356239</v>
      </c>
      <c r="G267" s="63">
        <f t="shared" si="12"/>
        <v>-0.15643446504023104</v>
      </c>
      <c r="H267" s="63">
        <f t="shared" si="13"/>
        <v>-0.98768834059513766</v>
      </c>
      <c r="I267" s="63">
        <f>IF(Calculator!$F$33=TRUE,I$5*COS($B267*PI()/180),-100)</f>
        <v>-0.17207791154425414</v>
      </c>
      <c r="J267" s="63">
        <f>IF(Calculator!$F$33=TRUE,I$5*SIN($B267*PI()/180),-100)</f>
        <v>-1.0864571746546514</v>
      </c>
      <c r="K267" s="63">
        <f>IF(Calculator!$F$33=TRUE,K$5*COS($B267*PI()/180),-100)</f>
        <v>-0.18772135804827725</v>
      </c>
      <c r="L267" s="63">
        <f>IF(Calculator!$F$33=TRUE,K$5*SIN($B267*PI()/180),-100)</f>
        <v>-1.1852260087141651</v>
      </c>
      <c r="M267" s="60"/>
      <c r="N267" s="245"/>
      <c r="O267" s="60"/>
      <c r="P267" s="60"/>
      <c r="Q267" s="60"/>
      <c r="R267" s="60"/>
    </row>
    <row r="268" spans="2:18">
      <c r="B268" s="187">
        <f t="shared" si="14"/>
        <v>262</v>
      </c>
      <c r="C268" s="63">
        <f>IF(Calculator!$F$33=TRUE,C$5*COS($B268*PI()/180),-100)</f>
        <v>-0.11133848076805196</v>
      </c>
      <c r="D268" s="63">
        <f>IF(Calculator!$F$33=TRUE,C$5*SIN($B268*PI()/180),-100)</f>
        <v>-0.79221445499325638</v>
      </c>
      <c r="E268" s="63">
        <f>IF(Calculator!$F$33=TRUE,E$5*COS($B268*PI()/180),-100)</f>
        <v>-0.12525579086405844</v>
      </c>
      <c r="F268" s="63">
        <f>IF(Calculator!$F$33=TRUE,E$5*SIN($B268*PI()/180),-100)</f>
        <v>-0.89124126186741337</v>
      </c>
      <c r="G268" s="63">
        <f t="shared" si="12"/>
        <v>-0.13917310096006494</v>
      </c>
      <c r="H268" s="63">
        <f t="shared" si="13"/>
        <v>-0.99026806874157036</v>
      </c>
      <c r="I268" s="63">
        <f>IF(Calculator!$F$33=TRUE,I$5*COS($B268*PI()/180),-100)</f>
        <v>-0.15309041105607143</v>
      </c>
      <c r="J268" s="63">
        <f>IF(Calculator!$F$33=TRUE,I$5*SIN($B268*PI()/180),-100)</f>
        <v>-1.0892948756157275</v>
      </c>
      <c r="K268" s="63">
        <f>IF(Calculator!$F$33=TRUE,K$5*COS($B268*PI()/180),-100)</f>
        <v>-0.16700772115207793</v>
      </c>
      <c r="L268" s="63">
        <f>IF(Calculator!$F$33=TRUE,K$5*SIN($B268*PI()/180),-100)</f>
        <v>-1.1883216824898843</v>
      </c>
      <c r="M268" s="60"/>
      <c r="N268" s="245"/>
      <c r="O268" s="60"/>
      <c r="P268" s="60"/>
      <c r="Q268" s="60"/>
      <c r="R268" s="60"/>
    </row>
    <row r="269" spans="2:18">
      <c r="B269" s="187">
        <f t="shared" si="14"/>
        <v>263</v>
      </c>
      <c r="C269" s="63">
        <f>IF(Calculator!$F$33=TRUE,C$5*COS($B269*PI()/180),-100)</f>
        <v>-9.7495474724117737E-2</v>
      </c>
      <c r="D269" s="63">
        <f>IF(Calculator!$F$33=TRUE,C$5*SIN($B269*PI()/180),-100)</f>
        <v>-0.7940369213130577</v>
      </c>
      <c r="E269" s="63">
        <f>IF(Calculator!$F$33=TRUE,E$5*COS($B269*PI()/180),-100)</f>
        <v>-0.10968240906463246</v>
      </c>
      <c r="F269" s="63">
        <f>IF(Calculator!$F$33=TRUE,E$5*SIN($B269*PI()/180),-100)</f>
        <v>-0.89329153647718995</v>
      </c>
      <c r="G269" s="63">
        <f t="shared" si="12"/>
        <v>-0.12186934340514717</v>
      </c>
      <c r="H269" s="63">
        <f t="shared" si="13"/>
        <v>-0.99254615164132209</v>
      </c>
      <c r="I269" s="63">
        <f>IF(Calculator!$F$33=TRUE,I$5*COS($B269*PI()/180),-100)</f>
        <v>-0.13405627774566189</v>
      </c>
      <c r="J269" s="63">
        <f>IF(Calculator!$F$33=TRUE,I$5*SIN($B269*PI()/180),-100)</f>
        <v>-1.0918007668054543</v>
      </c>
      <c r="K269" s="63">
        <f>IF(Calculator!$F$33=TRUE,K$5*COS($B269*PI()/180),-100)</f>
        <v>-0.1462432120861766</v>
      </c>
      <c r="L269" s="63">
        <f>IF(Calculator!$F$33=TRUE,K$5*SIN($B269*PI()/180),-100)</f>
        <v>-1.1910553819695864</v>
      </c>
      <c r="M269" s="60"/>
      <c r="N269" s="245"/>
      <c r="O269" s="60"/>
      <c r="P269" s="60"/>
      <c r="Q269" s="60"/>
      <c r="R269" s="60"/>
    </row>
    <row r="270" spans="2:18">
      <c r="B270" s="187">
        <f t="shared" si="14"/>
        <v>264</v>
      </c>
      <c r="C270" s="63">
        <f>IF(Calculator!$F$33=TRUE,C$5*COS($B270*PI()/180),-100)</f>
        <v>-8.3622770614122696E-2</v>
      </c>
      <c r="D270" s="63">
        <f>IF(Calculator!$F$33=TRUE,C$5*SIN($B270*PI()/180),-100)</f>
        <v>-0.79561751629461874</v>
      </c>
      <c r="E270" s="63">
        <f>IF(Calculator!$F$33=TRUE,E$5*COS($B270*PI()/180),-100)</f>
        <v>-9.4075616940888021E-2</v>
      </c>
      <c r="F270" s="63">
        <f>IF(Calculator!$F$33=TRUE,E$5*SIN($B270*PI()/180),-100)</f>
        <v>-0.89506970583144607</v>
      </c>
      <c r="G270" s="63">
        <f t="shared" si="12"/>
        <v>-0.10452846326765336</v>
      </c>
      <c r="H270" s="63">
        <f t="shared" si="13"/>
        <v>-0.9945218953682734</v>
      </c>
      <c r="I270" s="63">
        <f>IF(Calculator!$F$33=TRUE,I$5*COS($B270*PI()/180),-100)</f>
        <v>-0.1149813095944187</v>
      </c>
      <c r="J270" s="63">
        <f>IF(Calculator!$F$33=TRUE,I$5*SIN($B270*PI()/180),-100)</f>
        <v>-1.0939740849051007</v>
      </c>
      <c r="K270" s="63">
        <f>IF(Calculator!$F$33=TRUE,K$5*COS($B270*PI()/180),-100)</f>
        <v>-0.12543415592118404</v>
      </c>
      <c r="L270" s="63">
        <f>IF(Calculator!$F$33=TRUE,K$5*SIN($B270*PI()/180),-100)</f>
        <v>-1.1934262744419279</v>
      </c>
      <c r="M270" s="60"/>
      <c r="N270" s="245"/>
      <c r="O270" s="60"/>
      <c r="P270" s="60"/>
      <c r="Q270" s="60"/>
      <c r="R270" s="60"/>
    </row>
    <row r="271" spans="2:18">
      <c r="B271" s="187">
        <f t="shared" si="14"/>
        <v>265</v>
      </c>
      <c r="C271" s="63">
        <f>IF(Calculator!$F$33=TRUE,C$5*COS($B271*PI()/180),-100)</f>
        <v>-6.9724594198126599E-2</v>
      </c>
      <c r="D271" s="63">
        <f>IF(Calculator!$F$33=TRUE,C$5*SIN($B271*PI()/180),-100)</f>
        <v>-0.7969557584733965</v>
      </c>
      <c r="E271" s="63">
        <f>IF(Calculator!$F$33=TRUE,E$5*COS($B271*PI()/180),-100)</f>
        <v>-7.8440168472892424E-2</v>
      </c>
      <c r="F271" s="63">
        <f>IF(Calculator!$F$33=TRUE,E$5*SIN($B271*PI()/180),-100)</f>
        <v>-0.89657522828257097</v>
      </c>
      <c r="G271" s="63">
        <f t="shared" si="12"/>
        <v>-8.7155742747658249E-2</v>
      </c>
      <c r="H271" s="63">
        <f t="shared" si="13"/>
        <v>-0.99619469809174555</v>
      </c>
      <c r="I271" s="63">
        <f>IF(Calculator!$F$33=TRUE,I$5*COS($B271*PI()/180),-100)</f>
        <v>-9.5871317022424088E-2</v>
      </c>
      <c r="J271" s="63">
        <f>IF(Calculator!$F$33=TRUE,I$5*SIN($B271*PI()/180),-100)</f>
        <v>-1.0958141679009201</v>
      </c>
      <c r="K271" s="63">
        <f>IF(Calculator!$F$33=TRUE,K$5*COS($B271*PI()/180),-100)</f>
        <v>-0.1045868912971899</v>
      </c>
      <c r="L271" s="63">
        <f>IF(Calculator!$F$33=TRUE,K$5*SIN($B271*PI()/180),-100)</f>
        <v>-1.1954336377100947</v>
      </c>
      <c r="M271" s="60"/>
      <c r="N271" s="245"/>
      <c r="O271" s="60"/>
      <c r="P271" s="60"/>
      <c r="Q271" s="60"/>
      <c r="R271" s="60"/>
    </row>
    <row r="272" spans="2:18">
      <c r="B272" s="187">
        <f t="shared" si="14"/>
        <v>266</v>
      </c>
      <c r="C272" s="63">
        <f>IF(Calculator!$F$33=TRUE,C$5*COS($B272*PI()/180),-100)</f>
        <v>-5.5805178995300464E-2</v>
      </c>
      <c r="D272" s="63">
        <f>IF(Calculator!$F$33=TRUE,C$5*SIN($B272*PI()/180),-100)</f>
        <v>-0.79805124020785945</v>
      </c>
      <c r="E272" s="63">
        <f>IF(Calculator!$F$33=TRUE,E$5*COS($B272*PI()/180),-100)</f>
        <v>-6.2780826369713022E-2</v>
      </c>
      <c r="F272" s="63">
        <f>IF(Calculator!$F$33=TRUE,E$5*SIN($B272*PI()/180),-100)</f>
        <v>-0.89780764523384182</v>
      </c>
      <c r="G272" s="63">
        <f t="shared" si="12"/>
        <v>-6.975647374412558E-2</v>
      </c>
      <c r="H272" s="63">
        <f t="shared" si="13"/>
        <v>-0.9975640502598242</v>
      </c>
      <c r="I272" s="63">
        <f>IF(Calculator!$F$33=TRUE,I$5*COS($B272*PI()/180),-100)</f>
        <v>-7.6732121118538138E-2</v>
      </c>
      <c r="J272" s="63">
        <f>IF(Calculator!$F$33=TRUE,I$5*SIN($B272*PI()/180),-100)</f>
        <v>-1.0973204552858067</v>
      </c>
      <c r="K272" s="63">
        <f>IF(Calculator!$F$33=TRUE,K$5*COS($B272*PI()/180),-100)</f>
        <v>-8.3707768492950696E-2</v>
      </c>
      <c r="L272" s="63">
        <f>IF(Calculator!$F$33=TRUE,K$5*SIN($B272*PI()/180),-100)</f>
        <v>-1.1970768603117889</v>
      </c>
      <c r="M272" s="60"/>
      <c r="N272" s="245"/>
      <c r="O272" s="60"/>
      <c r="P272" s="60"/>
      <c r="Q272" s="60"/>
      <c r="R272" s="60"/>
    </row>
    <row r="273" spans="2:18">
      <c r="B273" s="187">
        <f t="shared" si="14"/>
        <v>267</v>
      </c>
      <c r="C273" s="63">
        <f>IF(Calculator!$F$33=TRUE,C$5*COS($B273*PI()/180),-100)</f>
        <v>-4.1868764994355448E-2</v>
      </c>
      <c r="D273" s="63">
        <f>IF(Calculator!$F$33=TRUE,C$5*SIN($B273*PI()/180),-100)</f>
        <v>-0.79890362780365909</v>
      </c>
      <c r="E273" s="63">
        <f>IF(Calculator!$F$33=TRUE,E$5*COS($B273*PI()/180),-100)</f>
        <v>-4.7102360618649877E-2</v>
      </c>
      <c r="F273" s="63">
        <f>IF(Calculator!$F$33=TRUE,E$5*SIN($B273*PI()/180),-100)</f>
        <v>-0.89876658127911646</v>
      </c>
      <c r="G273" s="63">
        <f t="shared" si="12"/>
        <v>-5.2335956242944306E-2</v>
      </c>
      <c r="H273" s="63">
        <f t="shared" si="13"/>
        <v>-0.99862953475457383</v>
      </c>
      <c r="I273" s="63">
        <f>IF(Calculator!$F$33=TRUE,I$5*COS($B273*PI()/180),-100)</f>
        <v>-5.7569551867238743E-2</v>
      </c>
      <c r="J273" s="63">
        <f>IF(Calculator!$F$33=TRUE,I$5*SIN($B273*PI()/180),-100)</f>
        <v>-1.0984924882300313</v>
      </c>
      <c r="K273" s="63">
        <f>IF(Calculator!$F$33=TRUE,K$5*COS($B273*PI()/180),-100)</f>
        <v>-6.2803147491533165E-2</v>
      </c>
      <c r="L273" s="63">
        <f>IF(Calculator!$F$33=TRUE,K$5*SIN($B273*PI()/180),-100)</f>
        <v>-1.1983554417054885</v>
      </c>
      <c r="M273" s="60"/>
      <c r="N273" s="245"/>
      <c r="O273" s="60"/>
      <c r="P273" s="60"/>
      <c r="Q273" s="60"/>
      <c r="R273" s="60"/>
    </row>
    <row r="274" spans="2:18">
      <c r="B274" s="187">
        <f t="shared" si="14"/>
        <v>268</v>
      </c>
      <c r="C274" s="63">
        <f>IF(Calculator!$F$33=TRUE,C$5*COS($B274*PI()/180),-100)</f>
        <v>-2.7919597362001322E-2</v>
      </c>
      <c r="D274" s="63">
        <f>IF(Calculator!$F$33=TRUE,C$5*SIN($B274*PI()/180),-100)</f>
        <v>-0.79951266161527657</v>
      </c>
      <c r="E274" s="63">
        <f>IF(Calculator!$F$33=TRUE,E$5*COS($B274*PI()/180),-100)</f>
        <v>-3.1409547032251482E-2</v>
      </c>
      <c r="F274" s="63">
        <f>IF(Calculator!$F$33=TRUE,E$5*SIN($B274*PI()/180),-100)</f>
        <v>-0.89945174431718611</v>
      </c>
      <c r="G274" s="63">
        <f t="shared" si="12"/>
        <v>-3.4899496702501649E-2</v>
      </c>
      <c r="H274" s="63">
        <f t="shared" si="13"/>
        <v>-0.99939082701909565</v>
      </c>
      <c r="I274" s="63">
        <f>IF(Calculator!$F$33=TRUE,I$5*COS($B274*PI()/180),-100)</f>
        <v>-3.8389446372751816E-2</v>
      </c>
      <c r="J274" s="63">
        <f>IF(Calculator!$F$33=TRUE,I$5*SIN($B274*PI()/180),-100)</f>
        <v>-1.0993299097210052</v>
      </c>
      <c r="K274" s="63">
        <f>IF(Calculator!$F$33=TRUE,K$5*COS($B274*PI()/180),-100)</f>
        <v>-4.1879396043001976E-2</v>
      </c>
      <c r="L274" s="63">
        <f>IF(Calculator!$F$33=TRUE,K$5*SIN($B274*PI()/180),-100)</f>
        <v>-1.1992689924229147</v>
      </c>
      <c r="M274" s="60"/>
      <c r="N274" s="245"/>
      <c r="O274" s="60"/>
      <c r="P274" s="60"/>
      <c r="Q274" s="60"/>
      <c r="R274" s="60"/>
    </row>
    <row r="275" spans="2:18">
      <c r="B275" s="187">
        <f t="shared" si="14"/>
        <v>269</v>
      </c>
      <c r="C275" s="63">
        <f>IF(Calculator!$F$33=TRUE,C$5*COS($B275*PI()/180),-100)</f>
        <v>-1.3961925149826799E-2</v>
      </c>
      <c r="D275" s="63">
        <f>IF(Calculator!$F$33=TRUE,C$5*SIN($B275*PI()/180),-100)</f>
        <v>-0.79987815612511304</v>
      </c>
      <c r="E275" s="63">
        <f>IF(Calculator!$F$33=TRUE,E$5*COS($B275*PI()/180),-100)</f>
        <v>-1.5707165793555147E-2</v>
      </c>
      <c r="F275" s="63">
        <f>IF(Calculator!$F$33=TRUE,E$5*SIN($B275*PI()/180),-100)</f>
        <v>-0.89986292564075221</v>
      </c>
      <c r="G275" s="63">
        <f t="shared" si="12"/>
        <v>-1.7452406437283498E-2</v>
      </c>
      <c r="H275" s="63">
        <f t="shared" si="13"/>
        <v>-0.99984769515639127</v>
      </c>
      <c r="I275" s="63">
        <f>IF(Calculator!$F$33=TRUE,I$5*COS($B275*PI()/180),-100)</f>
        <v>-1.9197647081011848E-2</v>
      </c>
      <c r="J275" s="63">
        <f>IF(Calculator!$F$33=TRUE,I$5*SIN($B275*PI()/180),-100)</f>
        <v>-1.0998324646720306</v>
      </c>
      <c r="K275" s="63">
        <f>IF(Calculator!$F$33=TRUE,K$5*COS($B275*PI()/180),-100)</f>
        <v>-2.0942887724740195E-2</v>
      </c>
      <c r="L275" s="63">
        <f>IF(Calculator!$F$33=TRUE,K$5*SIN($B275*PI()/180),-100)</f>
        <v>-1.1998172341876694</v>
      </c>
      <c r="M275" s="60"/>
      <c r="N275" s="245"/>
      <c r="O275" s="60"/>
      <c r="P275" s="60"/>
      <c r="Q275" s="60"/>
      <c r="R275" s="60"/>
    </row>
    <row r="276" spans="2:18">
      <c r="B276" s="187">
        <f t="shared" si="14"/>
        <v>270</v>
      </c>
      <c r="C276" s="63">
        <f>IF(Calculator!$F$33=TRUE,C$5*COS($B276*PI()/180),-100)</f>
        <v>-1.470178145890344E-16</v>
      </c>
      <c r="D276" s="63">
        <f>IF(Calculator!$F$33=TRUE,C$5*SIN($B276*PI()/180),-100)</f>
        <v>-0.8</v>
      </c>
      <c r="E276" s="63">
        <f>IF(Calculator!$F$33=TRUE,E$5*COS($B276*PI()/180),-100)</f>
        <v>-1.653950414126637E-16</v>
      </c>
      <c r="F276" s="63">
        <f>IF(Calculator!$F$33=TRUE,E$5*SIN($B276*PI()/180),-100)</f>
        <v>-0.9</v>
      </c>
      <c r="G276" s="63">
        <f t="shared" si="12"/>
        <v>-1.83772268236293E-16</v>
      </c>
      <c r="H276" s="63">
        <f t="shared" si="13"/>
        <v>-1</v>
      </c>
      <c r="I276" s="63">
        <f>IF(Calculator!$F$33=TRUE,I$5*COS($B276*PI()/180),-100)</f>
        <v>-2.0214949505992233E-16</v>
      </c>
      <c r="J276" s="63">
        <f>IF(Calculator!$F$33=TRUE,I$5*SIN($B276*PI()/180),-100)</f>
        <v>-1.1000000000000001</v>
      </c>
      <c r="K276" s="63">
        <f>IF(Calculator!$F$33=TRUE,K$5*COS($B276*PI()/180),-100)</f>
        <v>-2.205267218835516E-16</v>
      </c>
      <c r="L276" s="63">
        <f>IF(Calculator!$F$33=TRUE,K$5*SIN($B276*PI()/180),-100)</f>
        <v>-1.2</v>
      </c>
      <c r="M276" s="60"/>
      <c r="N276" s="245"/>
      <c r="O276" s="60"/>
      <c r="P276" s="60"/>
      <c r="Q276" s="60"/>
      <c r="R276" s="60"/>
    </row>
    <row r="277" spans="2:18">
      <c r="B277" s="187">
        <f t="shared" si="14"/>
        <v>271</v>
      </c>
      <c r="C277" s="63">
        <f>IF(Calculator!$F$33=TRUE,C$5*COS($B277*PI()/180),-100)</f>
        <v>1.3961925149826505E-2</v>
      </c>
      <c r="D277" s="63">
        <f>IF(Calculator!$F$33=TRUE,C$5*SIN($B277*PI()/180),-100)</f>
        <v>-0.79987815612511304</v>
      </c>
      <c r="E277" s="63">
        <f>IF(Calculator!$F$33=TRUE,E$5*COS($B277*PI()/180),-100)</f>
        <v>1.5707165793554818E-2</v>
      </c>
      <c r="F277" s="63">
        <f>IF(Calculator!$F$33=TRUE,E$5*SIN($B277*PI()/180),-100)</f>
        <v>-0.89986292564075221</v>
      </c>
      <c r="G277" s="63">
        <f t="shared" si="12"/>
        <v>1.745240643728313E-2</v>
      </c>
      <c r="H277" s="63">
        <f t="shared" si="13"/>
        <v>-0.99984769515639127</v>
      </c>
      <c r="I277" s="63">
        <f>IF(Calculator!$F$33=TRUE,I$5*COS($B277*PI()/180),-100)</f>
        <v>1.9197647081011446E-2</v>
      </c>
      <c r="J277" s="63">
        <f>IF(Calculator!$F$33=TRUE,I$5*SIN($B277*PI()/180),-100)</f>
        <v>-1.0998324646720306</v>
      </c>
      <c r="K277" s="63">
        <f>IF(Calculator!$F$33=TRUE,K$5*COS($B277*PI()/180),-100)</f>
        <v>2.0942887724739755E-2</v>
      </c>
      <c r="L277" s="63">
        <f>IF(Calculator!$F$33=TRUE,K$5*SIN($B277*PI()/180),-100)</f>
        <v>-1.1998172341876694</v>
      </c>
      <c r="M277" s="60"/>
      <c r="N277" s="245"/>
      <c r="O277" s="60"/>
      <c r="P277" s="60"/>
      <c r="Q277" s="60"/>
      <c r="R277" s="60"/>
    </row>
    <row r="278" spans="2:18">
      <c r="B278" s="187">
        <f t="shared" si="14"/>
        <v>272</v>
      </c>
      <c r="C278" s="63">
        <f>IF(Calculator!$F$33=TRUE,C$5*COS($B278*PI()/180),-100)</f>
        <v>2.7919597362001027E-2</v>
      </c>
      <c r="D278" s="63">
        <f>IF(Calculator!$F$33=TRUE,C$5*SIN($B278*PI()/180),-100)</f>
        <v>-0.79951266161527668</v>
      </c>
      <c r="E278" s="63">
        <f>IF(Calculator!$F$33=TRUE,E$5*COS($B278*PI()/180),-100)</f>
        <v>3.1409547032251156E-2</v>
      </c>
      <c r="F278" s="63">
        <f>IF(Calculator!$F$33=TRUE,E$5*SIN($B278*PI()/180),-100)</f>
        <v>-0.89945174431718622</v>
      </c>
      <c r="G278" s="63">
        <f t="shared" si="12"/>
        <v>3.4899496702501281E-2</v>
      </c>
      <c r="H278" s="63">
        <f t="shared" si="13"/>
        <v>-0.99939082701909576</v>
      </c>
      <c r="I278" s="63">
        <f>IF(Calculator!$F$33=TRUE,I$5*COS($B278*PI()/180),-100)</f>
        <v>3.8389446372751414E-2</v>
      </c>
      <c r="J278" s="63">
        <f>IF(Calculator!$F$33=TRUE,I$5*SIN($B278*PI()/180),-100)</f>
        <v>-1.0993299097210054</v>
      </c>
      <c r="K278" s="63">
        <f>IF(Calculator!$F$33=TRUE,K$5*COS($B278*PI()/180),-100)</f>
        <v>4.1879396043001539E-2</v>
      </c>
      <c r="L278" s="63">
        <f>IF(Calculator!$F$33=TRUE,K$5*SIN($B278*PI()/180),-100)</f>
        <v>-1.199268992422915</v>
      </c>
      <c r="M278" s="60"/>
      <c r="N278" s="245"/>
      <c r="O278" s="60"/>
      <c r="P278" s="60"/>
      <c r="Q278" s="60"/>
      <c r="R278" s="60"/>
    </row>
    <row r="279" spans="2:18">
      <c r="B279" s="187">
        <f t="shared" si="14"/>
        <v>273</v>
      </c>
      <c r="C279" s="63">
        <f>IF(Calculator!$F$33=TRUE,C$5*COS($B279*PI()/180),-100)</f>
        <v>4.1868764994355157E-2</v>
      </c>
      <c r="D279" s="63">
        <f>IF(Calculator!$F$33=TRUE,C$5*SIN($B279*PI()/180),-100)</f>
        <v>-0.79890362780365909</v>
      </c>
      <c r="E279" s="63">
        <f>IF(Calculator!$F$33=TRUE,E$5*COS($B279*PI()/180),-100)</f>
        <v>4.7102360618649551E-2</v>
      </c>
      <c r="F279" s="63">
        <f>IF(Calculator!$F$33=TRUE,E$5*SIN($B279*PI()/180),-100)</f>
        <v>-0.89876658127911646</v>
      </c>
      <c r="G279" s="63">
        <f t="shared" si="12"/>
        <v>5.2335956242943946E-2</v>
      </c>
      <c r="H279" s="63">
        <f t="shared" si="13"/>
        <v>-0.99862953475457383</v>
      </c>
      <c r="I279" s="63">
        <f>IF(Calculator!$F$33=TRUE,I$5*COS($B279*PI()/180),-100)</f>
        <v>5.7569551867238347E-2</v>
      </c>
      <c r="J279" s="63">
        <f>IF(Calculator!$F$33=TRUE,I$5*SIN($B279*PI()/180),-100)</f>
        <v>-1.0984924882300313</v>
      </c>
      <c r="K279" s="63">
        <f>IF(Calculator!$F$33=TRUE,K$5*COS($B279*PI()/180),-100)</f>
        <v>6.2803147491532735E-2</v>
      </c>
      <c r="L279" s="63">
        <f>IF(Calculator!$F$33=TRUE,K$5*SIN($B279*PI()/180),-100)</f>
        <v>-1.1983554417054885</v>
      </c>
      <c r="M279" s="60"/>
      <c r="N279" s="245"/>
      <c r="O279" s="60"/>
      <c r="P279" s="60"/>
      <c r="Q279" s="60"/>
      <c r="R279" s="60"/>
    </row>
    <row r="280" spans="2:18">
      <c r="B280" s="187">
        <f t="shared" si="14"/>
        <v>274</v>
      </c>
      <c r="C280" s="63">
        <f>IF(Calculator!$F$33=TRUE,C$5*COS($B280*PI()/180),-100)</f>
        <v>5.580517899530018E-2</v>
      </c>
      <c r="D280" s="63">
        <f>IF(Calculator!$F$33=TRUE,C$5*SIN($B280*PI()/180),-100)</f>
        <v>-0.79805124020785945</v>
      </c>
      <c r="E280" s="63">
        <f>IF(Calculator!$F$33=TRUE,E$5*COS($B280*PI()/180),-100)</f>
        <v>6.2780826369712703E-2</v>
      </c>
      <c r="F280" s="63">
        <f>IF(Calculator!$F$33=TRUE,E$5*SIN($B280*PI()/180),-100)</f>
        <v>-0.89780764523384193</v>
      </c>
      <c r="G280" s="63">
        <f t="shared" si="12"/>
        <v>6.9756473744125219E-2</v>
      </c>
      <c r="H280" s="63">
        <f t="shared" si="13"/>
        <v>-0.99756405025982431</v>
      </c>
      <c r="I280" s="63">
        <f>IF(Calculator!$F$33=TRUE,I$5*COS($B280*PI()/180),-100)</f>
        <v>7.6732121118537749E-2</v>
      </c>
      <c r="J280" s="63">
        <f>IF(Calculator!$F$33=TRUE,I$5*SIN($B280*PI()/180),-100)</f>
        <v>-1.0973204552858069</v>
      </c>
      <c r="K280" s="63">
        <f>IF(Calculator!$F$33=TRUE,K$5*COS($B280*PI()/180),-100)</f>
        <v>8.3707768492950266E-2</v>
      </c>
      <c r="L280" s="63">
        <f>IF(Calculator!$F$33=TRUE,K$5*SIN($B280*PI()/180),-100)</f>
        <v>-1.1970768603117892</v>
      </c>
      <c r="M280" s="60"/>
      <c r="N280" s="245"/>
      <c r="O280" s="60"/>
      <c r="P280" s="60"/>
      <c r="Q280" s="60"/>
      <c r="R280" s="60"/>
    </row>
    <row r="281" spans="2:18">
      <c r="B281" s="187">
        <f t="shared" si="14"/>
        <v>275</v>
      </c>
      <c r="C281" s="63">
        <f>IF(Calculator!$F$33=TRUE,C$5*COS($B281*PI()/180),-100)</f>
        <v>6.9724594198126308E-2</v>
      </c>
      <c r="D281" s="63">
        <f>IF(Calculator!$F$33=TRUE,C$5*SIN($B281*PI()/180),-100)</f>
        <v>-0.7969557584733965</v>
      </c>
      <c r="E281" s="63">
        <f>IF(Calculator!$F$33=TRUE,E$5*COS($B281*PI()/180),-100)</f>
        <v>7.8440168472892105E-2</v>
      </c>
      <c r="F281" s="63">
        <f>IF(Calculator!$F$33=TRUE,E$5*SIN($B281*PI()/180),-100)</f>
        <v>-0.89657522828257097</v>
      </c>
      <c r="G281" s="63">
        <f t="shared" si="12"/>
        <v>8.7155742747657888E-2</v>
      </c>
      <c r="H281" s="63">
        <f t="shared" si="13"/>
        <v>-0.99619469809174555</v>
      </c>
      <c r="I281" s="63">
        <f>IF(Calculator!$F$33=TRUE,I$5*COS($B281*PI()/180),-100)</f>
        <v>9.5871317022423685E-2</v>
      </c>
      <c r="J281" s="63">
        <f>IF(Calculator!$F$33=TRUE,I$5*SIN($B281*PI()/180),-100)</f>
        <v>-1.0958141679009201</v>
      </c>
      <c r="K281" s="63">
        <f>IF(Calculator!$F$33=TRUE,K$5*COS($B281*PI()/180),-100)</f>
        <v>0.10458689129718947</v>
      </c>
      <c r="L281" s="63">
        <f>IF(Calculator!$F$33=TRUE,K$5*SIN($B281*PI()/180),-100)</f>
        <v>-1.1954336377100947</v>
      </c>
      <c r="M281" s="60"/>
      <c r="N281" s="245"/>
      <c r="O281" s="60"/>
      <c r="P281" s="60"/>
      <c r="Q281" s="60"/>
      <c r="R281" s="60"/>
    </row>
    <row r="282" spans="2:18">
      <c r="B282" s="187">
        <f t="shared" si="14"/>
        <v>276</v>
      </c>
      <c r="C282" s="63">
        <f>IF(Calculator!$F$33=TRUE,C$5*COS($B282*PI()/180),-100)</f>
        <v>8.3622770614122391E-2</v>
      </c>
      <c r="D282" s="63">
        <f>IF(Calculator!$F$33=TRUE,C$5*SIN($B282*PI()/180),-100)</f>
        <v>-0.79561751629461874</v>
      </c>
      <c r="E282" s="63">
        <f>IF(Calculator!$F$33=TRUE,E$5*COS($B282*PI()/180),-100)</f>
        <v>9.4075616940887688E-2</v>
      </c>
      <c r="F282" s="63">
        <f>IF(Calculator!$F$33=TRUE,E$5*SIN($B282*PI()/180),-100)</f>
        <v>-0.89506970583144607</v>
      </c>
      <c r="G282" s="63">
        <f t="shared" si="12"/>
        <v>0.10452846326765299</v>
      </c>
      <c r="H282" s="63">
        <f t="shared" si="13"/>
        <v>-0.9945218953682734</v>
      </c>
      <c r="I282" s="63">
        <f>IF(Calculator!$F$33=TRUE,I$5*COS($B282*PI()/180),-100)</f>
        <v>0.1149813095944183</v>
      </c>
      <c r="J282" s="63">
        <f>IF(Calculator!$F$33=TRUE,I$5*SIN($B282*PI()/180),-100)</f>
        <v>-1.0939740849051007</v>
      </c>
      <c r="K282" s="63">
        <f>IF(Calculator!$F$33=TRUE,K$5*COS($B282*PI()/180),-100)</f>
        <v>0.12543415592118357</v>
      </c>
      <c r="L282" s="63">
        <f>IF(Calculator!$F$33=TRUE,K$5*SIN($B282*PI()/180),-100)</f>
        <v>-1.1934262744419279</v>
      </c>
      <c r="M282" s="60"/>
      <c r="N282" s="245"/>
      <c r="O282" s="60"/>
      <c r="P282" s="60"/>
      <c r="Q282" s="60"/>
      <c r="R282" s="60"/>
    </row>
    <row r="283" spans="2:18">
      <c r="B283" s="187">
        <f t="shared" si="14"/>
        <v>277</v>
      </c>
      <c r="C283" s="63">
        <f>IF(Calculator!$F$33=TRUE,C$5*COS($B283*PI()/180),-100)</f>
        <v>9.7495474724118153E-2</v>
      </c>
      <c r="D283" s="63">
        <f>IF(Calculator!$F$33=TRUE,C$5*SIN($B283*PI()/180),-100)</f>
        <v>-0.79403692131305759</v>
      </c>
      <c r="E283" s="63">
        <f>IF(Calculator!$F$33=TRUE,E$5*COS($B283*PI()/180),-100)</f>
        <v>0.10968240906463292</v>
      </c>
      <c r="F283" s="63">
        <f>IF(Calculator!$F$33=TRUE,E$5*SIN($B283*PI()/180),-100)</f>
        <v>-0.89329153647718984</v>
      </c>
      <c r="G283" s="63">
        <f t="shared" si="12"/>
        <v>0.12186934340514768</v>
      </c>
      <c r="H283" s="63">
        <f t="shared" si="13"/>
        <v>-0.99254615164132198</v>
      </c>
      <c r="I283" s="63">
        <f>IF(Calculator!$F$33=TRUE,I$5*COS($B283*PI()/180),-100)</f>
        <v>0.13405627774566245</v>
      </c>
      <c r="J283" s="63">
        <f>IF(Calculator!$F$33=TRUE,I$5*SIN($B283*PI()/180),-100)</f>
        <v>-1.0918007668054543</v>
      </c>
      <c r="K283" s="63">
        <f>IF(Calculator!$F$33=TRUE,K$5*COS($B283*PI()/180),-100)</f>
        <v>0.14624321208617722</v>
      </c>
      <c r="L283" s="63">
        <f>IF(Calculator!$F$33=TRUE,K$5*SIN($B283*PI()/180),-100)</f>
        <v>-1.1910553819695864</v>
      </c>
      <c r="M283" s="60"/>
      <c r="N283" s="245"/>
      <c r="O283" s="60"/>
      <c r="P283" s="60"/>
      <c r="Q283" s="60"/>
      <c r="R283" s="60"/>
    </row>
    <row r="284" spans="2:18">
      <c r="B284" s="187">
        <f t="shared" si="14"/>
        <v>278</v>
      </c>
      <c r="C284" s="63">
        <f>IF(Calculator!$F$33=TRUE,C$5*COS($B284*PI()/180),-100)</f>
        <v>0.11133848076805238</v>
      </c>
      <c r="D284" s="63">
        <f>IF(Calculator!$F$33=TRUE,C$5*SIN($B284*PI()/180),-100)</f>
        <v>-0.79221445499325638</v>
      </c>
      <c r="E284" s="63">
        <f>IF(Calculator!$F$33=TRUE,E$5*COS($B284*PI()/180),-100)</f>
        <v>0.12525579086405891</v>
      </c>
      <c r="F284" s="63">
        <f>IF(Calculator!$F$33=TRUE,E$5*SIN($B284*PI()/180),-100)</f>
        <v>-0.89124126186741337</v>
      </c>
      <c r="G284" s="63">
        <f t="shared" si="12"/>
        <v>0.13917310096006547</v>
      </c>
      <c r="H284" s="63">
        <f t="shared" si="13"/>
        <v>-0.99026806874157036</v>
      </c>
      <c r="I284" s="63">
        <f>IF(Calculator!$F$33=TRUE,I$5*COS($B284*PI()/180),-100)</f>
        <v>0.15309041105607202</v>
      </c>
      <c r="J284" s="63">
        <f>IF(Calculator!$F$33=TRUE,I$5*SIN($B284*PI()/180),-100)</f>
        <v>-1.0892948756157275</v>
      </c>
      <c r="K284" s="63">
        <f>IF(Calculator!$F$33=TRUE,K$5*COS($B284*PI()/180),-100)</f>
        <v>0.16700772115207854</v>
      </c>
      <c r="L284" s="63">
        <f>IF(Calculator!$F$33=TRUE,K$5*SIN($B284*PI()/180),-100)</f>
        <v>-1.1883216824898843</v>
      </c>
      <c r="M284" s="60"/>
      <c r="N284" s="245"/>
      <c r="O284" s="60"/>
      <c r="P284" s="60"/>
      <c r="Q284" s="60"/>
      <c r="R284" s="60"/>
    </row>
    <row r="285" spans="2:18">
      <c r="B285" s="187">
        <f t="shared" si="14"/>
        <v>279</v>
      </c>
      <c r="C285" s="63">
        <f>IF(Calculator!$F$33=TRUE,C$5*COS($B285*PI()/180),-100)</f>
        <v>0.12514757203218455</v>
      </c>
      <c r="D285" s="63">
        <f>IF(Calculator!$F$33=TRUE,C$5*SIN($B285*PI()/180),-100)</f>
        <v>-0.79015067247611026</v>
      </c>
      <c r="E285" s="63">
        <f>IF(Calculator!$F$33=TRUE,E$5*COS($B285*PI()/180),-100)</f>
        <v>0.14079101853620762</v>
      </c>
      <c r="F285" s="63">
        <f>IF(Calculator!$F$33=TRUE,E$5*SIN($B285*PI()/180),-100)</f>
        <v>-0.88891950653562402</v>
      </c>
      <c r="G285" s="63">
        <f t="shared" si="12"/>
        <v>0.15643446504023067</v>
      </c>
      <c r="H285" s="63">
        <f t="shared" si="13"/>
        <v>-0.98768834059513777</v>
      </c>
      <c r="I285" s="63">
        <f>IF(Calculator!$F$33=TRUE,I$5*COS($B285*PI()/180),-100)</f>
        <v>0.17207791154425375</v>
      </c>
      <c r="J285" s="63">
        <f>IF(Calculator!$F$33=TRUE,I$5*SIN($B285*PI()/180),-100)</f>
        <v>-1.0864571746546516</v>
      </c>
      <c r="K285" s="63">
        <f>IF(Calculator!$F$33=TRUE,K$5*COS($B285*PI()/180),-100)</f>
        <v>0.1877213580482768</v>
      </c>
      <c r="L285" s="63">
        <f>IF(Calculator!$F$33=TRUE,K$5*SIN($B285*PI()/180),-100)</f>
        <v>-1.1852260087141653</v>
      </c>
      <c r="M285" s="60"/>
      <c r="N285" s="245"/>
      <c r="O285" s="60"/>
      <c r="P285" s="60"/>
      <c r="Q285" s="60"/>
      <c r="R285" s="60"/>
    </row>
    <row r="286" spans="2:18">
      <c r="B286" s="187">
        <f t="shared" si="14"/>
        <v>280</v>
      </c>
      <c r="C286" s="63">
        <f>IF(Calculator!$F$33=TRUE,C$5*COS($B286*PI()/180),-100)</f>
        <v>0.13891854213354399</v>
      </c>
      <c r="D286" s="63">
        <f>IF(Calculator!$F$33=TRUE,C$5*SIN($B286*PI()/180),-100)</f>
        <v>-0.78784620240976655</v>
      </c>
      <c r="E286" s="63">
        <f>IF(Calculator!$F$33=TRUE,E$5*COS($B286*PI()/180),-100)</f>
        <v>0.15628335990023698</v>
      </c>
      <c r="F286" s="63">
        <f>IF(Calculator!$F$33=TRUE,E$5*SIN($B286*PI()/180),-100)</f>
        <v>-0.88632697771098734</v>
      </c>
      <c r="G286" s="63">
        <f t="shared" si="12"/>
        <v>0.17364817766692997</v>
      </c>
      <c r="H286" s="63">
        <f t="shared" si="13"/>
        <v>-0.98480775301220813</v>
      </c>
      <c r="I286" s="63">
        <f>IF(Calculator!$F$33=TRUE,I$5*COS($B286*PI()/180),-100)</f>
        <v>0.19101299543362299</v>
      </c>
      <c r="J286" s="63">
        <f>IF(Calculator!$F$33=TRUE,I$5*SIN($B286*PI()/180),-100)</f>
        <v>-1.083288528313429</v>
      </c>
      <c r="K286" s="63">
        <f>IF(Calculator!$F$33=TRUE,K$5*COS($B286*PI()/180),-100)</f>
        <v>0.20837781320031595</v>
      </c>
      <c r="L286" s="63">
        <f>IF(Calculator!$F$33=TRUE,K$5*SIN($B286*PI()/180),-100)</f>
        <v>-1.1817693036146497</v>
      </c>
      <c r="M286" s="60"/>
      <c r="N286" s="245"/>
      <c r="O286" s="60"/>
      <c r="P286" s="60"/>
      <c r="Q286" s="60"/>
      <c r="R286" s="60"/>
    </row>
    <row r="287" spans="2:18">
      <c r="B287" s="187">
        <f t="shared" si="14"/>
        <v>281</v>
      </c>
      <c r="C287" s="63">
        <f>IF(Calculator!$F$33=TRUE,C$5*COS($B287*PI()/180),-100)</f>
        <v>0.15264719630123541</v>
      </c>
      <c r="D287" s="63">
        <f>IF(Calculator!$F$33=TRUE,C$5*SIN($B287*PI()/180),-100)</f>
        <v>-0.78530174675813136</v>
      </c>
      <c r="E287" s="63">
        <f>IF(Calculator!$F$33=TRUE,E$5*COS($B287*PI()/180),-100)</f>
        <v>0.17172809583888982</v>
      </c>
      <c r="F287" s="63">
        <f>IF(Calculator!$F$33=TRUE,E$5*SIN($B287*PI()/180),-100)</f>
        <v>-0.88346446510289767</v>
      </c>
      <c r="G287" s="63">
        <f t="shared" si="12"/>
        <v>0.19080899537654425</v>
      </c>
      <c r="H287" s="63">
        <f t="shared" si="13"/>
        <v>-0.98162718344766409</v>
      </c>
      <c r="I287" s="63">
        <f>IF(Calculator!$F$33=TRUE,I$5*COS($B287*PI()/180),-100)</f>
        <v>0.20988989491419868</v>
      </c>
      <c r="J287" s="63">
        <f>IF(Calculator!$F$33=TRUE,I$5*SIN($B287*PI()/180),-100)</f>
        <v>-1.0797899017924306</v>
      </c>
      <c r="K287" s="63">
        <f>IF(Calculator!$F$33=TRUE,K$5*COS($B287*PI()/180),-100)</f>
        <v>0.22897079445185309</v>
      </c>
      <c r="L287" s="63">
        <f>IF(Calculator!$F$33=TRUE,K$5*SIN($B287*PI()/180),-100)</f>
        <v>-1.1779526201371968</v>
      </c>
      <c r="M287" s="60"/>
      <c r="N287" s="245"/>
      <c r="O287" s="60"/>
      <c r="P287" s="60"/>
      <c r="Q287" s="60"/>
      <c r="R287" s="60"/>
    </row>
    <row r="288" spans="2:18">
      <c r="B288" s="187">
        <f t="shared" si="14"/>
        <v>282</v>
      </c>
      <c r="C288" s="63">
        <f>IF(Calculator!$F$33=TRUE,C$5*COS($B288*PI()/180),-100)</f>
        <v>0.16632935265420687</v>
      </c>
      <c r="D288" s="63">
        <f>IF(Calculator!$F$33=TRUE,C$5*SIN($B288*PI()/180),-100)</f>
        <v>-0.78251808058704464</v>
      </c>
      <c r="E288" s="63">
        <f>IF(Calculator!$F$33=TRUE,E$5*COS($B288*PI()/180),-100)</f>
        <v>0.1871205217359827</v>
      </c>
      <c r="F288" s="63">
        <f>IF(Calculator!$F$33=TRUE,E$5*SIN($B288*PI()/180),-100)</f>
        <v>-0.88033284066042528</v>
      </c>
      <c r="G288" s="63">
        <f t="shared" si="12"/>
        <v>0.20791169081775857</v>
      </c>
      <c r="H288" s="63">
        <f t="shared" si="13"/>
        <v>-0.9781476007338058</v>
      </c>
      <c r="I288" s="63">
        <f>IF(Calculator!$F$33=TRUE,I$5*COS($B288*PI()/180),-100)</f>
        <v>0.22870285989953443</v>
      </c>
      <c r="J288" s="63">
        <f>IF(Calculator!$F$33=TRUE,I$5*SIN($B288*PI()/180),-100)</f>
        <v>-1.0759623608071864</v>
      </c>
      <c r="K288" s="63">
        <f>IF(Calculator!$F$33=TRUE,K$5*COS($B288*PI()/180),-100)</f>
        <v>0.24949402898131026</v>
      </c>
      <c r="L288" s="63">
        <f>IF(Calculator!$F$33=TRUE,K$5*SIN($B288*PI()/180),-100)</f>
        <v>-1.173777120880567</v>
      </c>
      <c r="M288" s="60"/>
      <c r="N288" s="245"/>
      <c r="O288" s="60"/>
      <c r="P288" s="60"/>
      <c r="Q288" s="60"/>
      <c r="R288" s="60"/>
    </row>
    <row r="289" spans="2:18">
      <c r="B289" s="187">
        <f t="shared" si="14"/>
        <v>283</v>
      </c>
      <c r="C289" s="63">
        <f>IF(Calculator!$F$33=TRUE,C$5*COS($B289*PI()/180),-100)</f>
        <v>0.17996084347509195</v>
      </c>
      <c r="D289" s="63">
        <f>IF(Calculator!$F$33=TRUE,C$5*SIN($B289*PI()/180),-100)</f>
        <v>-0.77949605182818826</v>
      </c>
      <c r="E289" s="63">
        <f>IF(Calculator!$F$33=TRUE,E$5*COS($B289*PI()/180),-100)</f>
        <v>0.20245594890947843</v>
      </c>
      <c r="F289" s="63">
        <f>IF(Calculator!$F$33=TRUE,E$5*SIN($B289*PI()/180),-100)</f>
        <v>-0.87693305830671175</v>
      </c>
      <c r="G289" s="63">
        <f t="shared" si="12"/>
        <v>0.22495105434386492</v>
      </c>
      <c r="H289" s="63">
        <f t="shared" si="13"/>
        <v>-0.97437006478523525</v>
      </c>
      <c r="I289" s="63">
        <f>IF(Calculator!$F$33=TRUE,I$5*COS($B289*PI()/180),-100)</f>
        <v>0.24744615977825143</v>
      </c>
      <c r="J289" s="63">
        <f>IF(Calculator!$F$33=TRUE,I$5*SIN($B289*PI()/180),-100)</f>
        <v>-1.0718070712637588</v>
      </c>
      <c r="K289" s="63">
        <f>IF(Calculator!$F$33=TRUE,K$5*COS($B289*PI()/180),-100)</f>
        <v>0.26994126521263789</v>
      </c>
      <c r="L289" s="63">
        <f>IF(Calculator!$F$33=TRUE,K$5*SIN($B289*PI()/180),-100)</f>
        <v>-1.1692440777422823</v>
      </c>
      <c r="M289" s="60"/>
      <c r="N289" s="245"/>
      <c r="O289" s="60"/>
      <c r="P289" s="60"/>
      <c r="Q289" s="60"/>
      <c r="R289" s="60"/>
    </row>
    <row r="290" spans="2:18">
      <c r="B290" s="187">
        <f t="shared" si="14"/>
        <v>284</v>
      </c>
      <c r="C290" s="63">
        <f>IF(Calculator!$F$33=TRUE,C$5*COS($B290*PI()/180),-100)</f>
        <v>0.19353751647973397</v>
      </c>
      <c r="D290" s="63">
        <f>IF(Calculator!$F$33=TRUE,C$5*SIN($B290*PI()/180),-100)</f>
        <v>-0.77623658102079729</v>
      </c>
      <c r="E290" s="63">
        <f>IF(Calculator!$F$33=TRUE,E$5*COS($B290*PI()/180),-100)</f>
        <v>0.21772970603970071</v>
      </c>
      <c r="F290" s="63">
        <f>IF(Calculator!$F$33=TRUE,E$5*SIN($B290*PI()/180),-100)</f>
        <v>-0.87326615364839699</v>
      </c>
      <c r="G290" s="63">
        <f t="shared" si="12"/>
        <v>0.24192189559966745</v>
      </c>
      <c r="H290" s="63">
        <f t="shared" si="13"/>
        <v>-0.97029572627599658</v>
      </c>
      <c r="I290" s="63">
        <f>IF(Calculator!$F$33=TRUE,I$5*COS($B290*PI()/180),-100)</f>
        <v>0.26611408515963419</v>
      </c>
      <c r="J290" s="63">
        <f>IF(Calculator!$F$33=TRUE,I$5*SIN($B290*PI()/180),-100)</f>
        <v>-1.0673252989035964</v>
      </c>
      <c r="K290" s="63">
        <f>IF(Calculator!$F$33=TRUE,K$5*COS($B290*PI()/180),-100)</f>
        <v>0.29030627471960091</v>
      </c>
      <c r="L290" s="63">
        <f>IF(Calculator!$F$33=TRUE,K$5*SIN($B290*PI()/180),-100)</f>
        <v>-1.1643548715311958</v>
      </c>
      <c r="M290" s="60"/>
      <c r="N290" s="245"/>
      <c r="O290" s="60"/>
      <c r="P290" s="60"/>
      <c r="Q290" s="60"/>
      <c r="R290" s="60"/>
    </row>
    <row r="291" spans="2:18">
      <c r="B291" s="187">
        <f t="shared" si="14"/>
        <v>285</v>
      </c>
      <c r="C291" s="63">
        <f>IF(Calculator!$F$33=TRUE,C$5*COS($B291*PI()/180),-100)</f>
        <v>0.20705523608201692</v>
      </c>
      <c r="D291" s="63">
        <f>IF(Calculator!$F$33=TRUE,C$5*SIN($B291*PI()/180),-100)</f>
        <v>-0.77274066103125461</v>
      </c>
      <c r="E291" s="63">
        <f>IF(Calculator!$F$33=TRUE,E$5*COS($B291*PI()/180),-100)</f>
        <v>0.23293714059226903</v>
      </c>
      <c r="F291" s="63">
        <f>IF(Calculator!$F$33=TRUE,E$5*SIN($B291*PI()/180),-100)</f>
        <v>-0.8693332436601614</v>
      </c>
      <c r="G291" s="63">
        <f t="shared" si="12"/>
        <v>0.25881904510252113</v>
      </c>
      <c r="H291" s="63">
        <f t="shared" si="13"/>
        <v>-0.9659258262890682</v>
      </c>
      <c r="I291" s="63">
        <f>IF(Calculator!$F$33=TRUE,I$5*COS($B291*PI()/180),-100)</f>
        <v>0.28470094961277326</v>
      </c>
      <c r="J291" s="63">
        <f>IF(Calculator!$F$33=TRUE,I$5*SIN($B291*PI()/180),-100)</f>
        <v>-1.0625184089179751</v>
      </c>
      <c r="K291" s="63">
        <f>IF(Calculator!$F$33=TRUE,K$5*COS($B291*PI()/180),-100)</f>
        <v>0.31058285412302533</v>
      </c>
      <c r="L291" s="63">
        <f>IF(Calculator!$F$33=TRUE,K$5*SIN($B291*PI()/180),-100)</f>
        <v>-1.1591109915468818</v>
      </c>
      <c r="M291" s="60"/>
      <c r="N291" s="245"/>
      <c r="O291" s="60"/>
      <c r="P291" s="60"/>
      <c r="Q291" s="60"/>
      <c r="R291" s="60"/>
    </row>
    <row r="292" spans="2:18">
      <c r="B292" s="187">
        <f t="shared" si="14"/>
        <v>286</v>
      </c>
      <c r="C292" s="63">
        <f>IF(Calculator!$F$33=TRUE,C$5*COS($B292*PI()/180),-100)</f>
        <v>0.22050988465359952</v>
      </c>
      <c r="D292" s="63">
        <f>IF(Calculator!$F$33=TRUE,C$5*SIN($B292*PI()/180),-100)</f>
        <v>-0.76900935675065507</v>
      </c>
      <c r="E292" s="63">
        <f>IF(Calculator!$F$33=TRUE,E$5*COS($B292*PI()/180),-100)</f>
        <v>0.24807362023529944</v>
      </c>
      <c r="F292" s="63">
        <f>IF(Calculator!$F$33=TRUE,E$5*SIN($B292*PI()/180),-100)</f>
        <v>-0.86513552634448687</v>
      </c>
      <c r="G292" s="63">
        <f t="shared" si="12"/>
        <v>0.27563735581699939</v>
      </c>
      <c r="H292" s="63">
        <f t="shared" si="13"/>
        <v>-0.96126169593831878</v>
      </c>
      <c r="I292" s="63">
        <f>IF(Calculator!$F$33=TRUE,I$5*COS($B292*PI()/180),-100)</f>
        <v>0.30320109139869933</v>
      </c>
      <c r="J292" s="63">
        <f>IF(Calculator!$F$33=TRUE,I$5*SIN($B292*PI()/180),-100)</f>
        <v>-1.0573878655321507</v>
      </c>
      <c r="K292" s="63">
        <f>IF(Calculator!$F$33=TRUE,K$5*COS($B292*PI()/180),-100)</f>
        <v>0.33076482698039927</v>
      </c>
      <c r="L292" s="63">
        <f>IF(Calculator!$F$33=TRUE,K$5*SIN($B292*PI()/180),-100)</f>
        <v>-1.1535140351259825</v>
      </c>
      <c r="M292" s="60"/>
      <c r="N292" s="245"/>
      <c r="O292" s="60"/>
      <c r="P292" s="60"/>
      <c r="Q292" s="60"/>
      <c r="R292" s="60"/>
    </row>
    <row r="293" spans="2:18">
      <c r="B293" s="187">
        <f t="shared" si="14"/>
        <v>287</v>
      </c>
      <c r="C293" s="63">
        <f>IF(Calculator!$F$33=TRUE,C$5*COS($B293*PI()/180),-100)</f>
        <v>0.23389736377818937</v>
      </c>
      <c r="D293" s="63">
        <f>IF(Calculator!$F$33=TRUE,C$5*SIN($B293*PI()/180),-100)</f>
        <v>-0.76504380477042844</v>
      </c>
      <c r="E293" s="63">
        <f>IF(Calculator!$F$33=TRUE,E$5*COS($B293*PI()/180),-100)</f>
        <v>0.26313453425046307</v>
      </c>
      <c r="F293" s="63">
        <f>IF(Calculator!$F$33=TRUE,E$5*SIN($B293*PI()/180),-100)</f>
        <v>-0.86067428036673188</v>
      </c>
      <c r="G293" s="63">
        <f t="shared" si="12"/>
        <v>0.29237170472273671</v>
      </c>
      <c r="H293" s="63">
        <f t="shared" si="13"/>
        <v>-0.95630475596303544</v>
      </c>
      <c r="I293" s="63">
        <f>IF(Calculator!$F$33=TRUE,I$5*COS($B293*PI()/180),-100)</f>
        <v>0.32160887519501041</v>
      </c>
      <c r="J293" s="63">
        <f>IF(Calculator!$F$33=TRUE,I$5*SIN($B293*PI()/180),-100)</f>
        <v>-1.0519352315593391</v>
      </c>
      <c r="K293" s="63">
        <f>IF(Calculator!$F$33=TRUE,K$5*COS($B293*PI()/180),-100)</f>
        <v>0.35084604566728406</v>
      </c>
      <c r="L293" s="63">
        <f>IF(Calculator!$F$33=TRUE,K$5*SIN($B293*PI()/180),-100)</f>
        <v>-1.1475657071556424</v>
      </c>
      <c r="M293" s="60"/>
      <c r="N293" s="245"/>
      <c r="O293" s="60"/>
      <c r="P293" s="60"/>
      <c r="Q293" s="60"/>
      <c r="R293" s="60"/>
    </row>
    <row r="294" spans="2:18">
      <c r="B294" s="187">
        <f t="shared" si="14"/>
        <v>288</v>
      </c>
      <c r="C294" s="63">
        <f>IF(Calculator!$F$33=TRUE,C$5*COS($B294*PI()/180),-100)</f>
        <v>0.24721359549995781</v>
      </c>
      <c r="D294" s="63">
        <f>IF(Calculator!$F$33=TRUE,C$5*SIN($B294*PI()/180),-100)</f>
        <v>-0.76084521303612296</v>
      </c>
      <c r="E294" s="63">
        <f>IF(Calculator!$F$33=TRUE,E$5*COS($B294*PI()/180),-100)</f>
        <v>0.27811529493745252</v>
      </c>
      <c r="F294" s="63">
        <f>IF(Calculator!$F$33=TRUE,E$5*SIN($B294*PI()/180),-100)</f>
        <v>-0.8559508646656383</v>
      </c>
      <c r="G294" s="63">
        <f t="shared" si="12"/>
        <v>0.30901699437494723</v>
      </c>
      <c r="H294" s="63">
        <f t="shared" si="13"/>
        <v>-0.95105651629515364</v>
      </c>
      <c r="I294" s="63">
        <f>IF(Calculator!$F$33=TRUE,I$5*COS($B294*PI()/180),-100)</f>
        <v>0.339918693812442</v>
      </c>
      <c r="J294" s="63">
        <f>IF(Calculator!$F$33=TRUE,I$5*SIN($B294*PI()/180),-100)</f>
        <v>-1.0461621679246691</v>
      </c>
      <c r="K294" s="63">
        <f>IF(Calculator!$F$33=TRUE,K$5*COS($B294*PI()/180),-100)</f>
        <v>0.37082039324993665</v>
      </c>
      <c r="L294" s="63">
        <f>IF(Calculator!$F$33=TRUE,K$5*SIN($B294*PI()/180),-100)</f>
        <v>-1.1412678195541843</v>
      </c>
      <c r="M294" s="60"/>
      <c r="N294" s="245"/>
      <c r="O294" s="60"/>
      <c r="P294" s="60"/>
      <c r="Q294" s="60"/>
      <c r="R294" s="60"/>
    </row>
    <row r="295" spans="2:18">
      <c r="B295" s="187">
        <f t="shared" si="14"/>
        <v>289</v>
      </c>
      <c r="C295" s="63">
        <f>IF(Calculator!$F$33=TRUE,C$5*COS($B295*PI()/180),-100)</f>
        <v>0.26045452356572507</v>
      </c>
      <c r="D295" s="63">
        <f>IF(Calculator!$F$33=TRUE,C$5*SIN($B295*PI()/180),-100)</f>
        <v>-0.75641486047945361</v>
      </c>
      <c r="E295" s="63">
        <f>IF(Calculator!$F$33=TRUE,E$5*COS($B295*PI()/180),-100)</f>
        <v>0.29301133901144066</v>
      </c>
      <c r="F295" s="63">
        <f>IF(Calculator!$F$33=TRUE,E$5*SIN($B295*PI()/180),-100)</f>
        <v>-0.85096671803938528</v>
      </c>
      <c r="G295" s="63">
        <f t="shared" si="12"/>
        <v>0.32556815445715631</v>
      </c>
      <c r="H295" s="63">
        <f t="shared" si="13"/>
        <v>-0.94551857559931696</v>
      </c>
      <c r="I295" s="63">
        <f>IF(Calculator!$F$33=TRUE,I$5*COS($B295*PI()/180),-100)</f>
        <v>0.35812496990287196</v>
      </c>
      <c r="J295" s="63">
        <f>IF(Calculator!$F$33=TRUE,I$5*SIN($B295*PI()/180),-100)</f>
        <v>-1.0400704331592487</v>
      </c>
      <c r="K295" s="63">
        <f>IF(Calculator!$F$33=TRUE,K$5*COS($B295*PI()/180),-100)</f>
        <v>0.39068178534858755</v>
      </c>
      <c r="L295" s="63">
        <f>IF(Calculator!$F$33=TRUE,K$5*SIN($B295*PI()/180),-100)</f>
        <v>-1.1346222907191803</v>
      </c>
      <c r="M295" s="60"/>
      <c r="N295" s="245"/>
      <c r="O295" s="60"/>
      <c r="P295" s="60"/>
      <c r="Q295" s="60"/>
      <c r="R295" s="60"/>
    </row>
    <row r="296" spans="2:18">
      <c r="B296" s="187">
        <f t="shared" si="14"/>
        <v>290</v>
      </c>
      <c r="C296" s="63">
        <f>IF(Calculator!$F$33=TRUE,C$5*COS($B296*PI()/180),-100)</f>
        <v>0.27361611466053454</v>
      </c>
      <c r="D296" s="63">
        <f>IF(Calculator!$F$33=TRUE,C$5*SIN($B296*PI()/180),-100)</f>
        <v>-0.75175409662872683</v>
      </c>
      <c r="E296" s="63">
        <f>IF(Calculator!$F$33=TRUE,E$5*COS($B296*PI()/180),-100)</f>
        <v>0.30781812899310135</v>
      </c>
      <c r="F296" s="63">
        <f>IF(Calculator!$F$33=TRUE,E$5*SIN($B296*PI()/180),-100)</f>
        <v>-0.84572335870731774</v>
      </c>
      <c r="G296" s="63">
        <f t="shared" si="12"/>
        <v>0.34202014332566816</v>
      </c>
      <c r="H296" s="63">
        <f t="shared" si="13"/>
        <v>-0.93969262078590854</v>
      </c>
      <c r="I296" s="63">
        <f>IF(Calculator!$F$33=TRUE,I$5*COS($B296*PI()/180),-100)</f>
        <v>0.37622215765823502</v>
      </c>
      <c r="J296" s="63">
        <f>IF(Calculator!$F$33=TRUE,I$5*SIN($B296*PI()/180),-100)</f>
        <v>-1.0336618828644994</v>
      </c>
      <c r="K296" s="63">
        <f>IF(Calculator!$F$33=TRUE,K$5*COS($B296*PI()/180),-100)</f>
        <v>0.41042417199080178</v>
      </c>
      <c r="L296" s="63">
        <f>IF(Calculator!$F$33=TRUE,K$5*SIN($B296*PI()/180),-100)</f>
        <v>-1.1276311449430902</v>
      </c>
      <c r="M296" s="60"/>
      <c r="N296" s="245"/>
      <c r="O296" s="60"/>
      <c r="P296" s="60"/>
      <c r="Q296" s="60"/>
      <c r="R296" s="60"/>
    </row>
    <row r="297" spans="2:18">
      <c r="B297" s="187">
        <f t="shared" si="14"/>
        <v>291</v>
      </c>
      <c r="C297" s="63">
        <f>IF(Calculator!$F$33=TRUE,C$5*COS($B297*PI()/180),-100)</f>
        <v>0.28669435963623963</v>
      </c>
      <c r="D297" s="63">
        <f>IF(Calculator!$F$33=TRUE,C$5*SIN($B297*PI()/180),-100)</f>
        <v>-0.74686434119776168</v>
      </c>
      <c r="E297" s="63">
        <f>IF(Calculator!$F$33=TRUE,E$5*COS($B297*PI()/180),-100)</f>
        <v>0.32253115459076959</v>
      </c>
      <c r="F297" s="63">
        <f>IF(Calculator!$F$33=TRUE,E$5*SIN($B297*PI()/180),-100)</f>
        <v>-0.84022238384748194</v>
      </c>
      <c r="G297" s="63">
        <f t="shared" si="12"/>
        <v>0.35836794954529955</v>
      </c>
      <c r="H297" s="63">
        <f t="shared" si="13"/>
        <v>-0.93358042649720208</v>
      </c>
      <c r="I297" s="63">
        <f>IF(Calculator!$F$33=TRUE,I$5*COS($B297*PI()/180),-100)</f>
        <v>0.39420474449982951</v>
      </c>
      <c r="J297" s="63">
        <f>IF(Calculator!$F$33=TRUE,I$5*SIN($B297*PI()/180),-100)</f>
        <v>-1.0269384691469223</v>
      </c>
      <c r="K297" s="63">
        <f>IF(Calculator!$F$33=TRUE,K$5*COS($B297*PI()/180),-100)</f>
        <v>0.43004153945435947</v>
      </c>
      <c r="L297" s="63">
        <f>IF(Calculator!$F$33=TRUE,K$5*SIN($B297*PI()/180),-100)</f>
        <v>-1.1202965117966424</v>
      </c>
      <c r="M297" s="60"/>
      <c r="N297" s="245"/>
      <c r="O297" s="60"/>
      <c r="P297" s="60"/>
      <c r="Q297" s="60"/>
      <c r="R297" s="60"/>
    </row>
    <row r="298" spans="2:18">
      <c r="B298" s="187">
        <f t="shared" si="14"/>
        <v>292</v>
      </c>
      <c r="C298" s="63">
        <f>IF(Calculator!$F$33=TRUE,C$5*COS($B298*PI()/180),-100)</f>
        <v>0.2996852747327296</v>
      </c>
      <c r="D298" s="63">
        <f>IF(Calculator!$F$33=TRUE,C$5*SIN($B298*PI()/180),-100)</f>
        <v>-0.74174708365343001</v>
      </c>
      <c r="E298" s="63">
        <f>IF(Calculator!$F$33=TRUE,E$5*COS($B298*PI()/180),-100)</f>
        <v>0.33714593407432075</v>
      </c>
      <c r="F298" s="63">
        <f>IF(Calculator!$F$33=TRUE,E$5*SIN($B298*PI()/180),-100)</f>
        <v>-0.83446546911010866</v>
      </c>
      <c r="G298" s="63">
        <f t="shared" si="12"/>
        <v>0.37460659341591196</v>
      </c>
      <c r="H298" s="63">
        <f t="shared" si="13"/>
        <v>-0.92718385456678742</v>
      </c>
      <c r="I298" s="63">
        <f>IF(Calculator!$F$33=TRUE,I$5*COS($B298*PI()/180),-100)</f>
        <v>0.41206725275750317</v>
      </c>
      <c r="J298" s="63">
        <f>IF(Calculator!$F$33=TRUE,I$5*SIN($B298*PI()/180),-100)</f>
        <v>-1.0199022400234663</v>
      </c>
      <c r="K298" s="63">
        <f>IF(Calculator!$F$33=TRUE,K$5*COS($B298*PI()/180),-100)</f>
        <v>0.44952791209909432</v>
      </c>
      <c r="L298" s="63">
        <f>IF(Calculator!$F$33=TRUE,K$5*SIN($B298*PI()/180),-100)</f>
        <v>-1.112620625480145</v>
      </c>
      <c r="M298" s="60"/>
      <c r="N298" s="245"/>
      <c r="O298" s="60"/>
      <c r="P298" s="60"/>
      <c r="Q298" s="60"/>
      <c r="R298" s="60"/>
    </row>
    <row r="299" spans="2:18">
      <c r="B299" s="187">
        <f t="shared" si="14"/>
        <v>293</v>
      </c>
      <c r="C299" s="63">
        <f>IF(Calculator!$F$33=TRUE,C$5*COS($B299*PI()/180),-100)</f>
        <v>0.31258490279141882</v>
      </c>
      <c r="D299" s="63">
        <f>IF(Calculator!$F$33=TRUE,C$5*SIN($B299*PI()/180),-100)</f>
        <v>-0.73640388276195246</v>
      </c>
      <c r="E299" s="63">
        <f>IF(Calculator!$F$33=TRUE,E$5*COS($B299*PI()/180),-100)</f>
        <v>0.35165801564034616</v>
      </c>
      <c r="F299" s="63">
        <f>IF(Calculator!$F$33=TRUE,E$5*SIN($B299*PI()/180),-100)</f>
        <v>-0.82845436810719641</v>
      </c>
      <c r="G299" s="63">
        <f t="shared" si="12"/>
        <v>0.39073112848927349</v>
      </c>
      <c r="H299" s="63">
        <f t="shared" si="13"/>
        <v>-0.92050485345244049</v>
      </c>
      <c r="I299" s="63">
        <f>IF(Calculator!$F$33=TRUE,I$5*COS($B299*PI()/180),-100)</f>
        <v>0.42980424133820089</v>
      </c>
      <c r="J299" s="63">
        <f>IF(Calculator!$F$33=TRUE,I$5*SIN($B299*PI()/180),-100)</f>
        <v>-1.0125553387976847</v>
      </c>
      <c r="K299" s="63">
        <f>IF(Calculator!$F$33=TRUE,K$5*COS($B299*PI()/180),-100)</f>
        <v>0.46887735418712817</v>
      </c>
      <c r="L299" s="63">
        <f>IF(Calculator!$F$33=TRUE,K$5*SIN($B299*PI()/180),-100)</f>
        <v>-1.1046058241429286</v>
      </c>
      <c r="M299" s="60"/>
      <c r="N299" s="245"/>
      <c r="O299" s="60"/>
      <c r="P299" s="60"/>
      <c r="Q299" s="60"/>
      <c r="R299" s="60"/>
    </row>
    <row r="300" spans="2:18">
      <c r="B300" s="187">
        <f t="shared" si="14"/>
        <v>294</v>
      </c>
      <c r="C300" s="63">
        <f>IF(Calculator!$F$33=TRUE,C$5*COS($B300*PI()/180),-100)</f>
        <v>0.32538931446064046</v>
      </c>
      <c r="D300" s="63">
        <f>IF(Calculator!$F$33=TRUE,C$5*SIN($B300*PI()/180),-100)</f>
        <v>-0.73083636611408065</v>
      </c>
      <c r="E300" s="63">
        <f>IF(Calculator!$F$33=TRUE,E$5*COS($B300*PI()/180),-100)</f>
        <v>0.36606297876822047</v>
      </c>
      <c r="F300" s="63">
        <f>IF(Calculator!$F$33=TRUE,E$5*SIN($B300*PI()/180),-100)</f>
        <v>-0.8221909118783407</v>
      </c>
      <c r="G300" s="63">
        <f t="shared" si="12"/>
        <v>0.40673664307580054</v>
      </c>
      <c r="H300" s="63">
        <f t="shared" si="13"/>
        <v>-0.91354545764260076</v>
      </c>
      <c r="I300" s="63">
        <f>IF(Calculator!$F$33=TRUE,I$5*COS($B300*PI()/180),-100)</f>
        <v>0.44741030738338061</v>
      </c>
      <c r="J300" s="63">
        <f>IF(Calculator!$F$33=TRUE,I$5*SIN($B300*PI()/180),-100)</f>
        <v>-1.0049000034068609</v>
      </c>
      <c r="K300" s="63">
        <f>IF(Calculator!$F$33=TRUE,K$5*COS($B300*PI()/180),-100)</f>
        <v>0.48808397169096063</v>
      </c>
      <c r="L300" s="63">
        <f>IF(Calculator!$F$33=TRUE,K$5*SIN($B300*PI()/180),-100)</f>
        <v>-1.0962545491711209</v>
      </c>
      <c r="M300" s="60"/>
      <c r="N300" s="245"/>
      <c r="O300" s="60"/>
      <c r="P300" s="60"/>
      <c r="Q300" s="60"/>
      <c r="R300" s="60"/>
    </row>
    <row r="301" spans="2:18">
      <c r="B301" s="187">
        <f t="shared" si="14"/>
        <v>295</v>
      </c>
      <c r="C301" s="63">
        <f>IF(Calculator!$F$33=TRUE,C$5*COS($B301*PI()/180),-100)</f>
        <v>0.3380946093925597</v>
      </c>
      <c r="D301" s="63">
        <f>IF(Calculator!$F$33=TRUE,C$5*SIN($B301*PI()/180),-100)</f>
        <v>-0.72504622962931997</v>
      </c>
      <c r="E301" s="63">
        <f>IF(Calculator!$F$33=TRUE,E$5*COS($B301*PI()/180),-100)</f>
        <v>0.38035643556662968</v>
      </c>
      <c r="F301" s="63">
        <f>IF(Calculator!$F$33=TRUE,E$5*SIN($B301*PI()/180),-100)</f>
        <v>-0.81567700833298495</v>
      </c>
      <c r="G301" s="63">
        <f t="shared" si="12"/>
        <v>0.42261826174069961</v>
      </c>
      <c r="H301" s="63">
        <f t="shared" si="13"/>
        <v>-0.90630778703664994</v>
      </c>
      <c r="I301" s="63">
        <f>IF(Calculator!$F$33=TRUE,I$5*COS($B301*PI()/180),-100)</f>
        <v>0.46488008791476959</v>
      </c>
      <c r="J301" s="63">
        <f>IF(Calculator!$F$33=TRUE,I$5*SIN($B301*PI()/180),-100)</f>
        <v>-0.99693856574031503</v>
      </c>
      <c r="K301" s="63">
        <f>IF(Calculator!$F$33=TRUE,K$5*COS($B301*PI()/180),-100)</f>
        <v>0.50714191408883946</v>
      </c>
      <c r="L301" s="63">
        <f>IF(Calculator!$F$33=TRUE,K$5*SIN($B301*PI()/180),-100)</f>
        <v>-1.0875693444439798</v>
      </c>
      <c r="M301" s="60"/>
      <c r="N301" s="245"/>
      <c r="O301" s="60"/>
      <c r="P301" s="60"/>
      <c r="Q301" s="60"/>
      <c r="R301" s="60"/>
    </row>
    <row r="302" spans="2:18">
      <c r="B302" s="187">
        <f t="shared" si="14"/>
        <v>296</v>
      </c>
      <c r="C302" s="63">
        <f>IF(Calculator!$F$33=TRUE,C$5*COS($B302*PI()/180),-100)</f>
        <v>0.35069691743126197</v>
      </c>
      <c r="D302" s="63">
        <f>IF(Calculator!$F$33=TRUE,C$5*SIN($B302*PI()/180),-100)</f>
        <v>-0.7190352370393337</v>
      </c>
      <c r="E302" s="63">
        <f>IF(Calculator!$F$33=TRUE,E$5*COS($B302*PI()/180),-100)</f>
        <v>0.39453403211016969</v>
      </c>
      <c r="F302" s="63">
        <f>IF(Calculator!$F$33=TRUE,E$5*SIN($B302*PI()/180),-100)</f>
        <v>-0.80891464166925031</v>
      </c>
      <c r="G302" s="63">
        <f t="shared" si="12"/>
        <v>0.4383711467890774</v>
      </c>
      <c r="H302" s="63">
        <f t="shared" si="13"/>
        <v>-0.89879404629916704</v>
      </c>
      <c r="I302" s="63">
        <f>IF(Calculator!$F$33=TRUE,I$5*COS($B302*PI()/180),-100)</f>
        <v>0.48220826146798518</v>
      </c>
      <c r="J302" s="63">
        <f>IF(Calculator!$F$33=TRUE,I$5*SIN($B302*PI()/180),-100)</f>
        <v>-0.98867345092908387</v>
      </c>
      <c r="K302" s="63">
        <f>IF(Calculator!$F$33=TRUE,K$5*COS($B302*PI()/180),-100)</f>
        <v>0.52604537614689284</v>
      </c>
      <c r="L302" s="63">
        <f>IF(Calculator!$F$33=TRUE,K$5*SIN($B302*PI()/180),-100)</f>
        <v>-1.0785528555590005</v>
      </c>
      <c r="M302" s="60"/>
      <c r="N302" s="245"/>
      <c r="O302" s="60"/>
      <c r="P302" s="60"/>
      <c r="Q302" s="60"/>
      <c r="R302" s="60"/>
    </row>
    <row r="303" spans="2:18">
      <c r="B303" s="187">
        <f t="shared" si="14"/>
        <v>297</v>
      </c>
      <c r="C303" s="63">
        <f>IF(Calculator!$F$33=TRUE,C$5*COS($B303*PI()/180),-100)</f>
        <v>0.36319239979163731</v>
      </c>
      <c r="D303" s="63">
        <f>IF(Calculator!$F$33=TRUE,C$5*SIN($B303*PI()/180),-100)</f>
        <v>-0.71280521935069441</v>
      </c>
      <c r="E303" s="63">
        <f>IF(Calculator!$F$33=TRUE,E$5*COS($B303*PI()/180),-100)</f>
        <v>0.40859144976559197</v>
      </c>
      <c r="F303" s="63">
        <f>IF(Calculator!$F$33=TRUE,E$5*SIN($B303*PI()/180),-100)</f>
        <v>-0.8019058717695311</v>
      </c>
      <c r="G303" s="63">
        <f t="shared" si="12"/>
        <v>0.45399049973954664</v>
      </c>
      <c r="H303" s="63">
        <f t="shared" si="13"/>
        <v>-0.8910065241883679</v>
      </c>
      <c r="I303" s="63">
        <f>IF(Calculator!$F$33=TRUE,I$5*COS($B303*PI()/180),-100)</f>
        <v>0.49938954971350136</v>
      </c>
      <c r="J303" s="63">
        <f>IF(Calculator!$F$33=TRUE,I$5*SIN($B303*PI()/180),-100)</f>
        <v>-0.98010717660720481</v>
      </c>
      <c r="K303" s="63">
        <f>IF(Calculator!$F$33=TRUE,K$5*COS($B303*PI()/180),-100)</f>
        <v>0.54478859968745597</v>
      </c>
      <c r="L303" s="63">
        <f>IF(Calculator!$F$33=TRUE,K$5*SIN($B303*PI()/180),-100)</f>
        <v>-1.0692078290260414</v>
      </c>
      <c r="M303" s="60"/>
      <c r="N303" s="245"/>
      <c r="O303" s="60"/>
      <c r="P303" s="60"/>
      <c r="Q303" s="60"/>
      <c r="R303" s="60"/>
    </row>
    <row r="304" spans="2:18">
      <c r="B304" s="187">
        <f t="shared" si="14"/>
        <v>298</v>
      </c>
      <c r="C304" s="63">
        <f>IF(Calculator!$F$33=TRUE,C$5*COS($B304*PI()/180),-100)</f>
        <v>0.37557725022871236</v>
      </c>
      <c r="D304" s="63">
        <f>IF(Calculator!$F$33=TRUE,C$5*SIN($B304*PI()/180),-100)</f>
        <v>-0.7063580742871417</v>
      </c>
      <c r="E304" s="63">
        <f>IF(Calculator!$F$33=TRUE,E$5*COS($B304*PI()/180),-100)</f>
        <v>0.42252440650730139</v>
      </c>
      <c r="F304" s="63">
        <f>IF(Calculator!$F$33=TRUE,E$5*SIN($B304*PI()/180),-100)</f>
        <v>-0.7946528335730344</v>
      </c>
      <c r="G304" s="63">
        <f t="shared" si="12"/>
        <v>0.46947156278589042</v>
      </c>
      <c r="H304" s="63">
        <f t="shared" si="13"/>
        <v>-0.8829475928589271</v>
      </c>
      <c r="I304" s="63">
        <f>IF(Calculator!$F$33=TRUE,I$5*COS($B304*PI()/180),-100)</f>
        <v>0.51641871906447945</v>
      </c>
      <c r="J304" s="63">
        <f>IF(Calculator!$F$33=TRUE,I$5*SIN($B304*PI()/180),-100)</f>
        <v>-0.97124235214481991</v>
      </c>
      <c r="K304" s="63">
        <f>IF(Calculator!$F$33=TRUE,K$5*COS($B304*PI()/180),-100)</f>
        <v>0.56336587534306848</v>
      </c>
      <c r="L304" s="63">
        <f>IF(Calculator!$F$33=TRUE,K$5*SIN($B304*PI()/180),-100)</f>
        <v>-1.0595371114307124</v>
      </c>
      <c r="M304" s="60"/>
      <c r="N304" s="245"/>
      <c r="O304" s="60"/>
      <c r="P304" s="60"/>
      <c r="Q304" s="60"/>
      <c r="R304" s="60"/>
    </row>
    <row r="305" spans="2:18">
      <c r="B305" s="187">
        <f t="shared" si="14"/>
        <v>299</v>
      </c>
      <c r="C305" s="63">
        <f>IF(Calculator!$F$33=TRUE,C$5*COS($B305*PI()/180),-100)</f>
        <v>0.38784769619706921</v>
      </c>
      <c r="D305" s="63">
        <f>IF(Calculator!$F$33=TRUE,C$5*SIN($B305*PI()/180),-100)</f>
        <v>-0.69969576571151693</v>
      </c>
      <c r="E305" s="63">
        <f>IF(Calculator!$F$33=TRUE,E$5*COS($B305*PI()/180),-100)</f>
        <v>0.43632865822170286</v>
      </c>
      <c r="F305" s="63">
        <f>IF(Calculator!$F$33=TRUE,E$5*SIN($B305*PI()/180),-100)</f>
        <v>-0.7871577364254565</v>
      </c>
      <c r="G305" s="63">
        <f t="shared" si="12"/>
        <v>0.4848096202463365</v>
      </c>
      <c r="H305" s="63">
        <f t="shared" si="13"/>
        <v>-0.87461970713939607</v>
      </c>
      <c r="I305" s="63">
        <f>IF(Calculator!$F$33=TRUE,I$5*COS($B305*PI()/180),-100)</f>
        <v>0.53329058227097015</v>
      </c>
      <c r="J305" s="63">
        <f>IF(Calculator!$F$33=TRUE,I$5*SIN($B305*PI()/180),-100)</f>
        <v>-0.96208167785333576</v>
      </c>
      <c r="K305" s="63">
        <f>IF(Calculator!$F$33=TRUE,K$5*COS($B305*PI()/180),-100)</f>
        <v>0.58177154429560374</v>
      </c>
      <c r="L305" s="63">
        <f>IF(Calculator!$F$33=TRUE,K$5*SIN($B305*PI()/180),-100)</f>
        <v>-1.0495436485672753</v>
      </c>
      <c r="M305" s="60"/>
      <c r="N305" s="245"/>
      <c r="O305" s="60"/>
      <c r="P305" s="60"/>
      <c r="Q305" s="60"/>
      <c r="R305" s="60"/>
    </row>
    <row r="306" spans="2:18">
      <c r="B306" s="187">
        <f t="shared" si="14"/>
        <v>300</v>
      </c>
      <c r="C306" s="63">
        <f>IF(Calculator!$F$33=TRUE,C$5*COS($B306*PI()/180),-100)</f>
        <v>0.40000000000000013</v>
      </c>
      <c r="D306" s="63">
        <f>IF(Calculator!$F$33=TRUE,C$5*SIN($B306*PI()/180),-100)</f>
        <v>-0.69282032302755092</v>
      </c>
      <c r="E306" s="63">
        <f>IF(Calculator!$F$33=TRUE,E$5*COS($B306*PI()/180),-100)</f>
        <v>0.45000000000000012</v>
      </c>
      <c r="F306" s="63">
        <f>IF(Calculator!$F$33=TRUE,E$5*SIN($B306*PI()/180),-100)</f>
        <v>-0.77942286340599476</v>
      </c>
      <c r="G306" s="63">
        <f t="shared" si="12"/>
        <v>0.50000000000000011</v>
      </c>
      <c r="H306" s="63">
        <f t="shared" si="13"/>
        <v>-0.8660254037844386</v>
      </c>
      <c r="I306" s="63">
        <f>IF(Calculator!$F$33=TRUE,I$5*COS($B306*PI()/180),-100)</f>
        <v>0.55000000000000016</v>
      </c>
      <c r="J306" s="63">
        <f>IF(Calculator!$F$33=TRUE,I$5*SIN($B306*PI()/180),-100)</f>
        <v>-0.95262794416288255</v>
      </c>
      <c r="K306" s="63">
        <f>IF(Calculator!$F$33=TRUE,K$5*COS($B306*PI()/180),-100)</f>
        <v>0.60000000000000009</v>
      </c>
      <c r="L306" s="63">
        <f>IF(Calculator!$F$33=TRUE,K$5*SIN($B306*PI()/180),-100)</f>
        <v>-1.0392304845413263</v>
      </c>
      <c r="M306" s="60"/>
      <c r="N306" s="245"/>
      <c r="O306" s="60"/>
      <c r="P306" s="60"/>
      <c r="Q306" s="60"/>
      <c r="R306" s="60"/>
    </row>
    <row r="307" spans="2:18">
      <c r="B307" s="187">
        <f t="shared" si="14"/>
        <v>301</v>
      </c>
      <c r="C307" s="63">
        <f>IF(Calculator!$F$33=TRUE,C$5*COS($B307*PI()/180),-100)</f>
        <v>0.41203045992804332</v>
      </c>
      <c r="D307" s="63">
        <f>IF(Calculator!$F$33=TRUE,C$5*SIN($B307*PI()/180),-100)</f>
        <v>-0.68573384056168996</v>
      </c>
      <c r="E307" s="63">
        <f>IF(Calculator!$F$33=TRUE,E$5*COS($B307*PI()/180),-100)</f>
        <v>0.46353426741904874</v>
      </c>
      <c r="F307" s="63">
        <f>IF(Calculator!$F$33=TRUE,E$5*SIN($B307*PI()/180),-100)</f>
        <v>-0.77145057063190114</v>
      </c>
      <c r="G307" s="63">
        <f t="shared" si="12"/>
        <v>0.51503807491005416</v>
      </c>
      <c r="H307" s="63">
        <f t="shared" si="13"/>
        <v>-0.85716730070211233</v>
      </c>
      <c r="I307" s="63">
        <f>IF(Calculator!$F$33=TRUE,I$5*COS($B307*PI()/180),-100)</f>
        <v>0.56654188240105963</v>
      </c>
      <c r="J307" s="63">
        <f>IF(Calculator!$F$33=TRUE,I$5*SIN($B307*PI()/180),-100)</f>
        <v>-0.94288403077232363</v>
      </c>
      <c r="K307" s="63">
        <f>IF(Calculator!$F$33=TRUE,K$5*COS($B307*PI()/180),-100)</f>
        <v>0.61804568989206499</v>
      </c>
      <c r="L307" s="63">
        <f>IF(Calculator!$F$33=TRUE,K$5*SIN($B307*PI()/180),-100)</f>
        <v>-1.0286007608425347</v>
      </c>
      <c r="M307" s="60"/>
      <c r="N307" s="245"/>
      <c r="O307" s="60"/>
      <c r="P307" s="60"/>
      <c r="Q307" s="60"/>
      <c r="R307" s="60"/>
    </row>
    <row r="308" spans="2:18">
      <c r="B308" s="187">
        <f t="shared" si="14"/>
        <v>302</v>
      </c>
      <c r="C308" s="63">
        <f>IF(Calculator!$F$33=TRUE,C$5*COS($B308*PI()/180),-100)</f>
        <v>0.42393541138656377</v>
      </c>
      <c r="D308" s="63">
        <f>IF(Calculator!$F$33=TRUE,C$5*SIN($B308*PI()/180),-100)</f>
        <v>-0.67843847692514103</v>
      </c>
      <c r="E308" s="63">
        <f>IF(Calculator!$F$33=TRUE,E$5*COS($B308*PI()/180),-100)</f>
        <v>0.47692733780988422</v>
      </c>
      <c r="F308" s="63">
        <f>IF(Calculator!$F$33=TRUE,E$5*SIN($B308*PI()/180),-100)</f>
        <v>-0.76324328654078355</v>
      </c>
      <c r="G308" s="63">
        <f t="shared" si="12"/>
        <v>0.52991926423320468</v>
      </c>
      <c r="H308" s="63">
        <f t="shared" si="13"/>
        <v>-0.84804809615642618</v>
      </c>
      <c r="I308" s="63">
        <f>IF(Calculator!$F$33=TRUE,I$5*COS($B308*PI()/180),-100)</f>
        <v>0.58291119065652519</v>
      </c>
      <c r="J308" s="63">
        <f>IF(Calculator!$F$33=TRUE,I$5*SIN($B308*PI()/180),-100)</f>
        <v>-0.93285290577206892</v>
      </c>
      <c r="K308" s="63">
        <f>IF(Calculator!$F$33=TRUE,K$5*COS($B308*PI()/180),-100)</f>
        <v>0.63590311707984559</v>
      </c>
      <c r="L308" s="63">
        <f>IF(Calculator!$F$33=TRUE,K$5*SIN($B308*PI()/180),-100)</f>
        <v>-1.0176577153877113</v>
      </c>
      <c r="M308" s="60"/>
      <c r="N308" s="245"/>
      <c r="O308" s="60"/>
      <c r="P308" s="60"/>
      <c r="Q308" s="60"/>
      <c r="R308" s="60"/>
    </row>
    <row r="309" spans="2:18">
      <c r="B309" s="187">
        <f t="shared" si="14"/>
        <v>303</v>
      </c>
      <c r="C309" s="63">
        <f>IF(Calculator!$F$33=TRUE,C$5*COS($B309*PI()/180),-100)</f>
        <v>0.43571122801202133</v>
      </c>
      <c r="D309" s="63">
        <f>IF(Calculator!$F$33=TRUE,C$5*SIN($B309*PI()/180),-100)</f>
        <v>-0.67093645435633942</v>
      </c>
      <c r="E309" s="63">
        <f>IF(Calculator!$F$33=TRUE,E$5*COS($B309*PI()/180),-100)</f>
        <v>0.49017513151352399</v>
      </c>
      <c r="F309" s="63">
        <f>IF(Calculator!$F$33=TRUE,E$5*SIN($B309*PI()/180),-100)</f>
        <v>-0.75480351115088185</v>
      </c>
      <c r="G309" s="63">
        <f t="shared" si="12"/>
        <v>0.54463903501502664</v>
      </c>
      <c r="H309" s="63">
        <f t="shared" si="13"/>
        <v>-0.83867056794542427</v>
      </c>
      <c r="I309" s="63">
        <f>IF(Calculator!$F$33=TRUE,I$5*COS($B309*PI()/180),-100)</f>
        <v>0.5991029385165294</v>
      </c>
      <c r="J309" s="63">
        <f>IF(Calculator!$F$33=TRUE,I$5*SIN($B309*PI()/180),-100)</f>
        <v>-0.92253762473996681</v>
      </c>
      <c r="K309" s="63">
        <f>IF(Calculator!$F$33=TRUE,K$5*COS($B309*PI()/180),-100)</f>
        <v>0.65356684201803195</v>
      </c>
      <c r="L309" s="63">
        <f>IF(Calculator!$F$33=TRUE,K$5*SIN($B309*PI()/180),-100)</f>
        <v>-1.0064046815345091</v>
      </c>
      <c r="M309" s="60"/>
      <c r="N309" s="245"/>
      <c r="O309" s="60"/>
      <c r="P309" s="60"/>
      <c r="Q309" s="60"/>
      <c r="R309" s="60"/>
    </row>
    <row r="310" spans="2:18">
      <c r="B310" s="187">
        <f t="shared" si="14"/>
        <v>304</v>
      </c>
      <c r="C310" s="63">
        <f>IF(Calculator!$F$33=TRUE,C$5*COS($B310*PI()/180),-100)</f>
        <v>0.44735432277659704</v>
      </c>
      <c r="D310" s="63">
        <f>IF(Calculator!$F$33=TRUE,C$5*SIN($B310*PI()/180),-100)</f>
        <v>-0.66323005804403368</v>
      </c>
      <c r="E310" s="63">
        <f>IF(Calculator!$F$33=TRUE,E$5*COS($B310*PI()/180),-100)</f>
        <v>0.50327361312367158</v>
      </c>
      <c r="F310" s="63">
        <f>IF(Calculator!$F$33=TRUE,E$5*SIN($B310*PI()/180),-100)</f>
        <v>-0.74613381529953793</v>
      </c>
      <c r="G310" s="63">
        <f t="shared" si="12"/>
        <v>0.55919290347074624</v>
      </c>
      <c r="H310" s="63">
        <f t="shared" si="13"/>
        <v>-0.82903757255504207</v>
      </c>
      <c r="I310" s="63">
        <f>IF(Calculator!$F$33=TRUE,I$5*COS($B310*PI()/180),-100)</f>
        <v>0.6151121938178209</v>
      </c>
      <c r="J310" s="63">
        <f>IF(Calculator!$F$33=TRUE,I$5*SIN($B310*PI()/180),-100)</f>
        <v>-0.91194132981054632</v>
      </c>
      <c r="K310" s="63">
        <f>IF(Calculator!$F$33=TRUE,K$5*COS($B310*PI()/180),-100)</f>
        <v>0.67103148416489544</v>
      </c>
      <c r="L310" s="63">
        <f>IF(Calculator!$F$33=TRUE,K$5*SIN($B310*PI()/180),-100)</f>
        <v>-0.99484508706605046</v>
      </c>
      <c r="M310" s="60"/>
      <c r="N310" s="245"/>
      <c r="O310" s="60"/>
      <c r="P310" s="60"/>
      <c r="Q310" s="60"/>
      <c r="R310" s="60"/>
    </row>
    <row r="311" spans="2:18">
      <c r="B311" s="187">
        <f t="shared" si="14"/>
        <v>305</v>
      </c>
      <c r="C311" s="63">
        <f>IF(Calculator!$F$33=TRUE,C$5*COS($B311*PI()/180),-100)</f>
        <v>0.45886114908083686</v>
      </c>
      <c r="D311" s="63">
        <f>IF(Calculator!$F$33=TRUE,C$5*SIN($B311*PI()/180),-100)</f>
        <v>-0.65532163543119348</v>
      </c>
      <c r="E311" s="63">
        <f>IF(Calculator!$F$33=TRUE,E$5*COS($B311*PI()/180),-100)</f>
        <v>0.51621879271594151</v>
      </c>
      <c r="F311" s="63">
        <f>IF(Calculator!$F$33=TRUE,E$5*SIN($B311*PI()/180),-100)</f>
        <v>-0.73723683986009259</v>
      </c>
      <c r="G311" s="63">
        <f t="shared" si="12"/>
        <v>0.57357643635104605</v>
      </c>
      <c r="H311" s="63">
        <f t="shared" si="13"/>
        <v>-0.8191520442889918</v>
      </c>
      <c r="I311" s="63">
        <f>IF(Calculator!$F$33=TRUE,I$5*COS($B311*PI()/180),-100)</f>
        <v>0.6309340799861507</v>
      </c>
      <c r="J311" s="63">
        <f>IF(Calculator!$F$33=TRUE,I$5*SIN($B311*PI()/180),-100)</f>
        <v>-0.90106724871789101</v>
      </c>
      <c r="K311" s="63">
        <f>IF(Calculator!$F$33=TRUE,K$5*COS($B311*PI()/180),-100)</f>
        <v>0.68829172362125524</v>
      </c>
      <c r="L311" s="63">
        <f>IF(Calculator!$F$33=TRUE,K$5*SIN($B311*PI()/180),-100)</f>
        <v>-0.98298245314679011</v>
      </c>
      <c r="M311" s="60"/>
      <c r="N311" s="245"/>
      <c r="O311" s="60"/>
      <c r="P311" s="60"/>
      <c r="Q311" s="60"/>
      <c r="R311" s="60"/>
    </row>
    <row r="312" spans="2:18">
      <c r="B312" s="187">
        <f t="shared" si="14"/>
        <v>306</v>
      </c>
      <c r="C312" s="63">
        <f>IF(Calculator!$F$33=TRUE,C$5*COS($B312*PI()/180),-100)</f>
        <v>0.47022820183397834</v>
      </c>
      <c r="D312" s="63">
        <f>IF(Calculator!$F$33=TRUE,C$5*SIN($B312*PI()/180),-100)</f>
        <v>-0.64721359549995805</v>
      </c>
      <c r="E312" s="63">
        <f>IF(Calculator!$F$33=TRUE,E$5*COS($B312*PI()/180),-100)</f>
        <v>0.5290067270632256</v>
      </c>
      <c r="F312" s="63">
        <f>IF(Calculator!$F$33=TRUE,E$5*SIN($B312*PI()/180),-100)</f>
        <v>-0.72811529493745286</v>
      </c>
      <c r="G312" s="63">
        <f t="shared" si="12"/>
        <v>0.58778525229247292</v>
      </c>
      <c r="H312" s="63">
        <f t="shared" si="13"/>
        <v>-0.80901699437494756</v>
      </c>
      <c r="I312" s="63">
        <f>IF(Calculator!$F$33=TRUE,I$5*COS($B312*PI()/180),-100)</f>
        <v>0.64656377752172023</v>
      </c>
      <c r="J312" s="63">
        <f>IF(Calculator!$F$33=TRUE,I$5*SIN($B312*PI()/180),-100)</f>
        <v>-0.88991869381244237</v>
      </c>
      <c r="K312" s="63">
        <f>IF(Calculator!$F$33=TRUE,K$5*COS($B312*PI()/180),-100)</f>
        <v>0.70534230275096743</v>
      </c>
      <c r="L312" s="63">
        <f>IF(Calculator!$F$33=TRUE,K$5*SIN($B312*PI()/180),-100)</f>
        <v>-0.97082039324993707</v>
      </c>
      <c r="M312" s="60"/>
      <c r="N312" s="245"/>
      <c r="O312" s="60"/>
      <c r="P312" s="60"/>
      <c r="Q312" s="60"/>
      <c r="R312" s="60"/>
    </row>
    <row r="313" spans="2:18">
      <c r="B313" s="187">
        <f t="shared" si="14"/>
        <v>307</v>
      </c>
      <c r="C313" s="63">
        <f>IF(Calculator!$F$33=TRUE,C$5*COS($B313*PI()/180),-100)</f>
        <v>0.48145201852163838</v>
      </c>
      <c r="D313" s="63">
        <f>IF(Calculator!$F$33=TRUE,C$5*SIN($B313*PI()/180),-100)</f>
        <v>-0.63890840803783444</v>
      </c>
      <c r="E313" s="63">
        <f>IF(Calculator!$F$33=TRUE,E$5*COS($B313*PI()/180),-100)</f>
        <v>0.54163352083684313</v>
      </c>
      <c r="F313" s="63">
        <f>IF(Calculator!$F$33=TRUE,E$5*SIN($B313*PI()/180),-100)</f>
        <v>-0.71877195904256375</v>
      </c>
      <c r="G313" s="63">
        <f t="shared" si="12"/>
        <v>0.60181502315204793</v>
      </c>
      <c r="H313" s="63">
        <f t="shared" si="13"/>
        <v>-0.79863551004729305</v>
      </c>
      <c r="I313" s="63">
        <f>IF(Calculator!$F$33=TRUE,I$5*COS($B313*PI()/180),-100)</f>
        <v>0.66199652546725274</v>
      </c>
      <c r="J313" s="63">
        <f>IF(Calculator!$F$33=TRUE,I$5*SIN($B313*PI()/180),-100)</f>
        <v>-0.87849906105202247</v>
      </c>
      <c r="K313" s="63">
        <f>IF(Calculator!$F$33=TRUE,K$5*COS($B313*PI()/180),-100)</f>
        <v>0.72217802778245754</v>
      </c>
      <c r="L313" s="63">
        <f>IF(Calculator!$F$33=TRUE,K$5*SIN($B313*PI()/180),-100)</f>
        <v>-0.95836261205675166</v>
      </c>
      <c r="M313" s="60"/>
      <c r="N313" s="245"/>
      <c r="O313" s="60"/>
      <c r="P313" s="60"/>
      <c r="Q313" s="60"/>
      <c r="R313" s="60"/>
    </row>
    <row r="314" spans="2:18">
      <c r="B314" s="187">
        <f t="shared" si="14"/>
        <v>308</v>
      </c>
      <c r="C314" s="63">
        <f>IF(Calculator!$F$33=TRUE,C$5*COS($B314*PI()/180),-100)</f>
        <v>0.49252918026052683</v>
      </c>
      <c r="D314" s="63">
        <f>IF(Calculator!$F$33=TRUE,C$5*SIN($B314*PI()/180),-100)</f>
        <v>-0.63040860288537748</v>
      </c>
      <c r="E314" s="63">
        <f>IF(Calculator!$F$33=TRUE,E$5*COS($B314*PI()/180),-100)</f>
        <v>0.55409532779309267</v>
      </c>
      <c r="F314" s="63">
        <f>IF(Calculator!$F$33=TRUE,E$5*SIN($B314*PI()/180),-100)</f>
        <v>-0.70920967824604964</v>
      </c>
      <c r="G314" s="63">
        <f t="shared" si="12"/>
        <v>0.61566147532565851</v>
      </c>
      <c r="H314" s="63">
        <f t="shared" si="13"/>
        <v>-0.78801075360672179</v>
      </c>
      <c r="I314" s="63">
        <f>IF(Calculator!$F$33=TRUE,I$5*COS($B314*PI()/180),-100)</f>
        <v>0.67722762285822447</v>
      </c>
      <c r="J314" s="63">
        <f>IF(Calculator!$F$33=TRUE,I$5*SIN($B314*PI()/180),-100)</f>
        <v>-0.86681182896739406</v>
      </c>
      <c r="K314" s="63">
        <f>IF(Calculator!$F$33=TRUE,K$5*COS($B314*PI()/180),-100)</f>
        <v>0.73879377039079019</v>
      </c>
      <c r="L314" s="63">
        <f>IF(Calculator!$F$33=TRUE,K$5*SIN($B314*PI()/180),-100)</f>
        <v>-0.94561290432806611</v>
      </c>
      <c r="M314" s="60"/>
      <c r="N314" s="245"/>
      <c r="O314" s="60"/>
      <c r="P314" s="60"/>
      <c r="Q314" s="60"/>
      <c r="R314" s="60"/>
    </row>
    <row r="315" spans="2:18">
      <c r="B315" s="187">
        <f t="shared" si="14"/>
        <v>309</v>
      </c>
      <c r="C315" s="63">
        <f>IF(Calculator!$F$33=TRUE,C$5*COS($B315*PI()/180),-100)</f>
        <v>0.50345631283987002</v>
      </c>
      <c r="D315" s="63">
        <f>IF(Calculator!$F$33=TRUE,C$5*SIN($B315*PI()/180),-100)</f>
        <v>-0.62171676916557672</v>
      </c>
      <c r="E315" s="63">
        <f>IF(Calculator!$F$33=TRUE,E$5*COS($B315*PI()/180),-100)</f>
        <v>0.56638835194485382</v>
      </c>
      <c r="F315" s="63">
        <f>IF(Calculator!$F$33=TRUE,E$5*SIN($B315*PI()/180),-100)</f>
        <v>-0.6994313653112737</v>
      </c>
      <c r="G315" s="63">
        <f t="shared" si="12"/>
        <v>0.6293203910498375</v>
      </c>
      <c r="H315" s="63">
        <f t="shared" si="13"/>
        <v>-0.77714596145697079</v>
      </c>
      <c r="I315" s="63">
        <f>IF(Calculator!$F$33=TRUE,I$5*COS($B315*PI()/180),-100)</f>
        <v>0.6922524301548213</v>
      </c>
      <c r="J315" s="63">
        <f>IF(Calculator!$F$33=TRUE,I$5*SIN($B315*PI()/180),-100)</f>
        <v>-0.85486055760266799</v>
      </c>
      <c r="K315" s="63">
        <f>IF(Calculator!$F$33=TRUE,K$5*COS($B315*PI()/180),-100)</f>
        <v>0.75518446925980498</v>
      </c>
      <c r="L315" s="63">
        <f>IF(Calculator!$F$33=TRUE,K$5*SIN($B315*PI()/180),-100)</f>
        <v>-0.93257515374836486</v>
      </c>
      <c r="M315" s="60"/>
      <c r="N315" s="245"/>
      <c r="O315" s="60"/>
      <c r="P315" s="60"/>
      <c r="Q315" s="60"/>
      <c r="R315" s="60"/>
    </row>
    <row r="316" spans="2:18">
      <c r="B316" s="187">
        <f t="shared" si="14"/>
        <v>310</v>
      </c>
      <c r="C316" s="63">
        <f>IF(Calculator!$F$33=TRUE,C$5*COS($B316*PI()/180),-100)</f>
        <v>0.5142300877492314</v>
      </c>
      <c r="D316" s="63">
        <f>IF(Calculator!$F$33=TRUE,C$5*SIN($B316*PI()/180),-100)</f>
        <v>-0.61283555449518257</v>
      </c>
      <c r="E316" s="63">
        <f>IF(Calculator!$F$33=TRUE,E$5*COS($B316*PI()/180),-100)</f>
        <v>0.57850884871788533</v>
      </c>
      <c r="F316" s="63">
        <f>IF(Calculator!$F$33=TRUE,E$5*SIN($B316*PI()/180),-100)</f>
        <v>-0.68943999880708029</v>
      </c>
      <c r="G316" s="63">
        <f t="shared" si="12"/>
        <v>0.64278760968653925</v>
      </c>
      <c r="H316" s="63">
        <f t="shared" si="13"/>
        <v>-0.76604444311897812</v>
      </c>
      <c r="I316" s="63">
        <f>IF(Calculator!$F$33=TRUE,I$5*COS($B316*PI()/180),-100)</f>
        <v>0.70706637065519329</v>
      </c>
      <c r="J316" s="63">
        <f>IF(Calculator!$F$33=TRUE,I$5*SIN($B316*PI()/180),-100)</f>
        <v>-0.84264888743087596</v>
      </c>
      <c r="K316" s="63">
        <f>IF(Calculator!$F$33=TRUE,K$5*COS($B316*PI()/180),-100)</f>
        <v>0.7713451316238471</v>
      </c>
      <c r="L316" s="63">
        <f>IF(Calculator!$F$33=TRUE,K$5*SIN($B316*PI()/180),-100)</f>
        <v>-0.91925333174277368</v>
      </c>
      <c r="M316" s="60"/>
      <c r="N316" s="245"/>
      <c r="O316" s="60"/>
      <c r="P316" s="60"/>
      <c r="Q316" s="60"/>
      <c r="R316" s="60"/>
    </row>
    <row r="317" spans="2:18">
      <c r="B317" s="187">
        <f t="shared" si="14"/>
        <v>311</v>
      </c>
      <c r="C317" s="63">
        <f>IF(Calculator!$F$33=TRUE,C$5*COS($B317*PI()/180),-100)</f>
        <v>0.52484722319240562</v>
      </c>
      <c r="D317" s="63">
        <f>IF(Calculator!$F$33=TRUE,C$5*SIN($B317*PI()/180),-100)</f>
        <v>-0.60376766417821781</v>
      </c>
      <c r="E317" s="63">
        <f>IF(Calculator!$F$33=TRUE,E$5*COS($B317*PI()/180),-100)</f>
        <v>0.59045312609145639</v>
      </c>
      <c r="F317" s="63">
        <f>IF(Calculator!$F$33=TRUE,E$5*SIN($B317*PI()/180),-100)</f>
        <v>-0.67923862220049502</v>
      </c>
      <c r="G317" s="63">
        <f t="shared" si="12"/>
        <v>0.65605902899050705</v>
      </c>
      <c r="H317" s="63">
        <f t="shared" si="13"/>
        <v>-0.75470958022277224</v>
      </c>
      <c r="I317" s="63">
        <f>IF(Calculator!$F$33=TRUE,I$5*COS($B317*PI()/180),-100)</f>
        <v>0.72166493188955783</v>
      </c>
      <c r="J317" s="63">
        <f>IF(Calculator!$F$33=TRUE,I$5*SIN($B317*PI()/180),-100)</f>
        <v>-0.83018053824504956</v>
      </c>
      <c r="K317" s="63">
        <f>IF(Calculator!$F$33=TRUE,K$5*COS($B317*PI()/180),-100)</f>
        <v>0.78727083478860849</v>
      </c>
      <c r="L317" s="63">
        <f>IF(Calculator!$F$33=TRUE,K$5*SIN($B317*PI()/180),-100)</f>
        <v>-0.90565149626732666</v>
      </c>
      <c r="M317" s="60"/>
      <c r="N317" s="245"/>
      <c r="O317" s="60"/>
      <c r="P317" s="60"/>
      <c r="Q317" s="60"/>
      <c r="R317" s="60"/>
    </row>
    <row r="318" spans="2:18">
      <c r="B318" s="187">
        <f t="shared" si="14"/>
        <v>312</v>
      </c>
      <c r="C318" s="63">
        <f>IF(Calculator!$F$33=TRUE,C$5*COS($B318*PI()/180),-100)</f>
        <v>0.53530448508708628</v>
      </c>
      <c r="D318" s="63">
        <f>IF(Calculator!$F$33=TRUE,C$5*SIN($B318*PI()/180),-100)</f>
        <v>-0.59451586038191573</v>
      </c>
      <c r="E318" s="63">
        <f>IF(Calculator!$F$33=TRUE,E$5*COS($B318*PI()/180),-100)</f>
        <v>0.60221754572297204</v>
      </c>
      <c r="F318" s="63">
        <f>IF(Calculator!$F$33=TRUE,E$5*SIN($B318*PI()/180),-100)</f>
        <v>-0.66883034292965515</v>
      </c>
      <c r="G318" s="63">
        <f t="shared" si="12"/>
        <v>0.66913060635885779</v>
      </c>
      <c r="H318" s="63">
        <f t="shared" si="13"/>
        <v>-0.74314482547739458</v>
      </c>
      <c r="I318" s="63">
        <f>IF(Calculator!$F$33=TRUE,I$5*COS($B318*PI()/180),-100)</f>
        <v>0.73604366699474366</v>
      </c>
      <c r="J318" s="63">
        <f>IF(Calculator!$F$33=TRUE,I$5*SIN($B318*PI()/180),-100)</f>
        <v>-0.81745930802513411</v>
      </c>
      <c r="K318" s="63">
        <f>IF(Calculator!$F$33=TRUE,K$5*COS($B318*PI()/180),-100)</f>
        <v>0.80295672763062931</v>
      </c>
      <c r="L318" s="63">
        <f>IF(Calculator!$F$33=TRUE,K$5*SIN($B318*PI()/180),-100)</f>
        <v>-0.89177379057287343</v>
      </c>
      <c r="M318" s="60"/>
      <c r="N318" s="245"/>
      <c r="O318" s="60"/>
      <c r="P318" s="60"/>
      <c r="Q318" s="60"/>
      <c r="R318" s="60"/>
    </row>
    <row r="319" spans="2:18">
      <c r="B319" s="187">
        <f t="shared" si="14"/>
        <v>313</v>
      </c>
      <c r="C319" s="63">
        <f>IF(Calculator!$F$33=TRUE,C$5*COS($B319*PI()/180),-100)</f>
        <v>0.54559868804999845</v>
      </c>
      <c r="D319" s="63">
        <f>IF(Calculator!$F$33=TRUE,C$5*SIN($B319*PI()/180),-100)</f>
        <v>-0.58508296129533688</v>
      </c>
      <c r="E319" s="63">
        <f>IF(Calculator!$F$33=TRUE,E$5*COS($B319*PI()/180),-100)</f>
        <v>0.61379852405624824</v>
      </c>
      <c r="F319" s="63">
        <f>IF(Calculator!$F$33=TRUE,E$5*SIN($B319*PI()/180),-100)</f>
        <v>-0.65821833145725395</v>
      </c>
      <c r="G319" s="63">
        <f t="shared" si="12"/>
        <v>0.68199836006249803</v>
      </c>
      <c r="H319" s="63">
        <f t="shared" si="13"/>
        <v>-0.73135370161917101</v>
      </c>
      <c r="I319" s="63">
        <f>IF(Calculator!$F$33=TRUE,I$5*COS($B319*PI()/180),-100)</f>
        <v>0.75019819606874794</v>
      </c>
      <c r="J319" s="63">
        <f>IF(Calculator!$F$33=TRUE,I$5*SIN($B319*PI()/180),-100)</f>
        <v>-0.80448907178108819</v>
      </c>
      <c r="K319" s="63">
        <f>IF(Calculator!$F$33=TRUE,K$5*COS($B319*PI()/180),-100)</f>
        <v>0.81839803207499762</v>
      </c>
      <c r="L319" s="63">
        <f>IF(Calculator!$F$33=TRUE,K$5*SIN($B319*PI()/180),-100)</f>
        <v>-0.87762444194300515</v>
      </c>
      <c r="M319" s="60"/>
      <c r="N319" s="245"/>
      <c r="O319" s="60"/>
      <c r="P319" s="60"/>
      <c r="Q319" s="60"/>
      <c r="R319" s="60"/>
    </row>
    <row r="320" spans="2:18">
      <c r="B320" s="187">
        <f t="shared" si="14"/>
        <v>314</v>
      </c>
      <c r="C320" s="63">
        <f>IF(Calculator!$F$33=TRUE,C$5*COS($B320*PI()/180),-100)</f>
        <v>0.55572669636719729</v>
      </c>
      <c r="D320" s="63">
        <f>IF(Calculator!$F$33=TRUE,C$5*SIN($B320*PI()/180),-100)</f>
        <v>-0.57547184027092146</v>
      </c>
      <c r="E320" s="63">
        <f>IF(Calculator!$F$33=TRUE,E$5*COS($B320*PI()/180),-100)</f>
        <v>0.625192533413097</v>
      </c>
      <c r="F320" s="63">
        <f>IF(Calculator!$F$33=TRUE,E$5*SIN($B320*PI()/180),-100)</f>
        <v>-0.64740582030478655</v>
      </c>
      <c r="G320" s="63">
        <f t="shared" si="12"/>
        <v>0.69465837045899659</v>
      </c>
      <c r="H320" s="63">
        <f t="shared" si="13"/>
        <v>-0.71933980033865175</v>
      </c>
      <c r="I320" s="63">
        <f>IF(Calculator!$F$33=TRUE,I$5*COS($B320*PI()/180),-100)</f>
        <v>0.76412420750489629</v>
      </c>
      <c r="J320" s="63">
        <f>IF(Calculator!$F$33=TRUE,I$5*SIN($B320*PI()/180),-100)</f>
        <v>-0.79127378037251694</v>
      </c>
      <c r="K320" s="63">
        <f>IF(Calculator!$F$33=TRUE,K$5*COS($B320*PI()/180),-100)</f>
        <v>0.83359004455079588</v>
      </c>
      <c r="L320" s="63">
        <f>IF(Calculator!$F$33=TRUE,K$5*SIN($B320*PI()/180),-100)</f>
        <v>-0.86320776040638203</v>
      </c>
      <c r="M320" s="60"/>
      <c r="N320" s="245"/>
      <c r="O320" s="60"/>
      <c r="P320" s="60"/>
      <c r="Q320" s="60"/>
      <c r="R320" s="60"/>
    </row>
    <row r="321" spans="2:18">
      <c r="B321" s="187">
        <f t="shared" si="14"/>
        <v>315</v>
      </c>
      <c r="C321" s="63">
        <f>IF(Calculator!$F$33=TRUE,C$5*COS($B321*PI()/180),-100)</f>
        <v>0.5656854249492379</v>
      </c>
      <c r="D321" s="63">
        <f>IF(Calculator!$F$33=TRUE,C$5*SIN($B321*PI()/180),-100)</f>
        <v>-0.56568542494923812</v>
      </c>
      <c r="E321" s="63">
        <f>IF(Calculator!$F$33=TRUE,E$5*COS($B321*PI()/180),-100)</f>
        <v>0.63639610306789263</v>
      </c>
      <c r="F321" s="63">
        <f>IF(Calculator!$F$33=TRUE,E$5*SIN($B321*PI()/180),-100)</f>
        <v>-0.63639610306789296</v>
      </c>
      <c r="G321" s="63">
        <f t="shared" si="12"/>
        <v>0.70710678118654735</v>
      </c>
      <c r="H321" s="63">
        <f t="shared" si="13"/>
        <v>-0.70710678118654768</v>
      </c>
      <c r="I321" s="63">
        <f>IF(Calculator!$F$33=TRUE,I$5*COS($B321*PI()/180),-100)</f>
        <v>0.77781745930520219</v>
      </c>
      <c r="J321" s="63">
        <f>IF(Calculator!$F$33=TRUE,I$5*SIN($B321*PI()/180),-100)</f>
        <v>-0.77781745930520252</v>
      </c>
      <c r="K321" s="63">
        <f>IF(Calculator!$F$33=TRUE,K$5*COS($B321*PI()/180),-100)</f>
        <v>0.8485281374238568</v>
      </c>
      <c r="L321" s="63">
        <f>IF(Calculator!$F$33=TRUE,K$5*SIN($B321*PI()/180),-100)</f>
        <v>-0.84852813742385724</v>
      </c>
      <c r="M321" s="60"/>
      <c r="N321" s="245"/>
      <c r="O321" s="60"/>
      <c r="P321" s="60"/>
      <c r="Q321" s="60"/>
      <c r="R321" s="60"/>
    </row>
    <row r="322" spans="2:18">
      <c r="B322" s="187">
        <f t="shared" si="14"/>
        <v>316</v>
      </c>
      <c r="C322" s="63">
        <f>IF(Calculator!$F$33=TRUE,C$5*COS($B322*PI()/180),-100)</f>
        <v>0.57547184027092069</v>
      </c>
      <c r="D322" s="63">
        <f>IF(Calculator!$F$33=TRUE,C$5*SIN($B322*PI()/180),-100)</f>
        <v>-0.55572669636719807</v>
      </c>
      <c r="E322" s="63">
        <f>IF(Calculator!$F$33=TRUE,E$5*COS($B322*PI()/180),-100)</f>
        <v>0.64740582030478577</v>
      </c>
      <c r="F322" s="63">
        <f>IF(Calculator!$F$33=TRUE,E$5*SIN($B322*PI()/180),-100)</f>
        <v>-0.62519253341309788</v>
      </c>
      <c r="G322" s="63">
        <f t="shared" si="12"/>
        <v>0.71933980033865086</v>
      </c>
      <c r="H322" s="63">
        <f t="shared" si="13"/>
        <v>-0.69465837045899759</v>
      </c>
      <c r="I322" s="63">
        <f>IF(Calculator!$F$33=TRUE,I$5*COS($B322*PI()/180),-100)</f>
        <v>0.79127378037251606</v>
      </c>
      <c r="J322" s="63">
        <f>IF(Calculator!$F$33=TRUE,I$5*SIN($B322*PI()/180),-100)</f>
        <v>-0.7641242075048974</v>
      </c>
      <c r="K322" s="63">
        <f>IF(Calculator!$F$33=TRUE,K$5*COS($B322*PI()/180),-100)</f>
        <v>0.86320776040638103</v>
      </c>
      <c r="L322" s="63">
        <f>IF(Calculator!$F$33=TRUE,K$5*SIN($B322*PI()/180),-100)</f>
        <v>-0.8335900445507971</v>
      </c>
      <c r="M322" s="60"/>
      <c r="N322" s="245"/>
      <c r="O322" s="60"/>
      <c r="P322" s="60"/>
      <c r="Q322" s="60"/>
      <c r="R322" s="60"/>
    </row>
    <row r="323" spans="2:18">
      <c r="B323" s="187">
        <f t="shared" si="14"/>
        <v>317</v>
      </c>
      <c r="C323" s="63">
        <f>IF(Calculator!$F$33=TRUE,C$5*COS($B323*PI()/180),-100)</f>
        <v>0.58508296129533655</v>
      </c>
      <c r="D323" s="63">
        <f>IF(Calculator!$F$33=TRUE,C$5*SIN($B323*PI()/180),-100)</f>
        <v>-0.54559868804999867</v>
      </c>
      <c r="E323" s="63">
        <f>IF(Calculator!$F$33=TRUE,E$5*COS($B323*PI()/180),-100)</f>
        <v>0.65821833145725361</v>
      </c>
      <c r="F323" s="63">
        <f>IF(Calculator!$F$33=TRUE,E$5*SIN($B323*PI()/180),-100)</f>
        <v>-0.61379852405624846</v>
      </c>
      <c r="G323" s="63">
        <f t="shared" si="12"/>
        <v>0.73135370161917068</v>
      </c>
      <c r="H323" s="63">
        <f t="shared" si="13"/>
        <v>-0.68199836006249825</v>
      </c>
      <c r="I323" s="63">
        <f>IF(Calculator!$F$33=TRUE,I$5*COS($B323*PI()/180),-100)</f>
        <v>0.80448907178108786</v>
      </c>
      <c r="J323" s="63">
        <f>IF(Calculator!$F$33=TRUE,I$5*SIN($B323*PI()/180),-100)</f>
        <v>-0.75019819606874816</v>
      </c>
      <c r="K323" s="63">
        <f>IF(Calculator!$F$33=TRUE,K$5*COS($B323*PI()/180),-100)</f>
        <v>0.87762444194300482</v>
      </c>
      <c r="L323" s="63">
        <f>IF(Calculator!$F$33=TRUE,K$5*SIN($B323*PI()/180),-100)</f>
        <v>-0.81839803207499784</v>
      </c>
      <c r="M323" s="60"/>
      <c r="N323" s="245"/>
      <c r="O323" s="60"/>
      <c r="P323" s="60"/>
      <c r="Q323" s="60"/>
      <c r="R323" s="60"/>
    </row>
    <row r="324" spans="2:18">
      <c r="B324" s="187">
        <f t="shared" si="14"/>
        <v>318</v>
      </c>
      <c r="C324" s="63">
        <f>IF(Calculator!$F$33=TRUE,C$5*COS($B324*PI()/180),-100)</f>
        <v>0.5945158603819154</v>
      </c>
      <c r="D324" s="63">
        <f>IF(Calculator!$F$33=TRUE,C$5*SIN($B324*PI()/180),-100)</f>
        <v>-0.5353044850870865</v>
      </c>
      <c r="E324" s="63">
        <f>IF(Calculator!$F$33=TRUE,E$5*COS($B324*PI()/180),-100)</f>
        <v>0.66883034292965482</v>
      </c>
      <c r="F324" s="63">
        <f>IF(Calculator!$F$33=TRUE,E$5*SIN($B324*PI()/180),-100)</f>
        <v>-0.60221754572297237</v>
      </c>
      <c r="G324" s="63">
        <f t="shared" si="12"/>
        <v>0.74314482547739424</v>
      </c>
      <c r="H324" s="63">
        <f t="shared" si="13"/>
        <v>-0.66913060635885813</v>
      </c>
      <c r="I324" s="63">
        <f>IF(Calculator!$F$33=TRUE,I$5*COS($B324*PI()/180),-100)</f>
        <v>0.81745930802513378</v>
      </c>
      <c r="J324" s="63">
        <f>IF(Calculator!$F$33=TRUE,I$5*SIN($B324*PI()/180),-100)</f>
        <v>-0.73604366699474399</v>
      </c>
      <c r="K324" s="63">
        <f>IF(Calculator!$F$33=TRUE,K$5*COS($B324*PI()/180),-100)</f>
        <v>0.89177379057287309</v>
      </c>
      <c r="L324" s="63">
        <f>IF(Calculator!$F$33=TRUE,K$5*SIN($B324*PI()/180),-100)</f>
        <v>-0.80295672763062975</v>
      </c>
      <c r="M324" s="60"/>
      <c r="N324" s="245"/>
      <c r="O324" s="60"/>
      <c r="P324" s="60"/>
      <c r="Q324" s="60"/>
      <c r="R324" s="60"/>
    </row>
    <row r="325" spans="2:18">
      <c r="B325" s="187">
        <f t="shared" si="14"/>
        <v>319</v>
      </c>
      <c r="C325" s="63">
        <f>IF(Calculator!$F$33=TRUE,C$5*COS($B325*PI()/180),-100)</f>
        <v>0.60376766417821759</v>
      </c>
      <c r="D325" s="63">
        <f>IF(Calculator!$F$33=TRUE,C$5*SIN($B325*PI()/180),-100)</f>
        <v>-0.52484722319240595</v>
      </c>
      <c r="E325" s="63">
        <f>IF(Calculator!$F$33=TRUE,E$5*COS($B325*PI()/180),-100)</f>
        <v>0.67923862220049469</v>
      </c>
      <c r="F325" s="63">
        <f>IF(Calculator!$F$33=TRUE,E$5*SIN($B325*PI()/180),-100)</f>
        <v>-0.59045312609145661</v>
      </c>
      <c r="G325" s="63">
        <f t="shared" si="12"/>
        <v>0.7547095802227719</v>
      </c>
      <c r="H325" s="63">
        <f t="shared" si="13"/>
        <v>-0.65605902899050739</v>
      </c>
      <c r="I325" s="63">
        <f>IF(Calculator!$F$33=TRUE,I$5*COS($B325*PI()/180),-100)</f>
        <v>0.83018053824504912</v>
      </c>
      <c r="J325" s="63">
        <f>IF(Calculator!$F$33=TRUE,I$5*SIN($B325*PI()/180),-100)</f>
        <v>-0.72166493188955816</v>
      </c>
      <c r="K325" s="63">
        <f>IF(Calculator!$F$33=TRUE,K$5*COS($B325*PI()/180),-100)</f>
        <v>0.90565149626732622</v>
      </c>
      <c r="L325" s="63">
        <f>IF(Calculator!$F$33=TRUE,K$5*SIN($B325*PI()/180),-100)</f>
        <v>-0.78727083478860882</v>
      </c>
      <c r="M325" s="60"/>
      <c r="N325" s="245"/>
      <c r="O325" s="60"/>
      <c r="P325" s="60"/>
      <c r="Q325" s="60"/>
      <c r="R325" s="60"/>
    </row>
    <row r="326" spans="2:18">
      <c r="B326" s="187">
        <f t="shared" si="14"/>
        <v>320</v>
      </c>
      <c r="C326" s="63">
        <f>IF(Calculator!$F$33=TRUE,C$5*COS($B326*PI()/180),-100)</f>
        <v>0.61283555449518223</v>
      </c>
      <c r="D326" s="63">
        <f>IF(Calculator!$F$33=TRUE,C$5*SIN($B326*PI()/180),-100)</f>
        <v>-0.51423008774923173</v>
      </c>
      <c r="E326" s="63">
        <f>IF(Calculator!$F$33=TRUE,E$5*COS($B326*PI()/180),-100)</f>
        <v>0.68943999880708007</v>
      </c>
      <c r="F326" s="63">
        <f>IF(Calculator!$F$33=TRUE,E$5*SIN($B326*PI()/180),-100)</f>
        <v>-0.57850884871788566</v>
      </c>
      <c r="G326" s="63">
        <f t="shared" si="12"/>
        <v>0.76604444311897779</v>
      </c>
      <c r="H326" s="63">
        <f t="shared" si="13"/>
        <v>-0.64278760968653958</v>
      </c>
      <c r="I326" s="63">
        <f>IF(Calculator!$F$33=TRUE,I$5*COS($B326*PI()/180),-100)</f>
        <v>0.84264888743087563</v>
      </c>
      <c r="J326" s="63">
        <f>IF(Calculator!$F$33=TRUE,I$5*SIN($B326*PI()/180),-100)</f>
        <v>-0.70706637065519362</v>
      </c>
      <c r="K326" s="63">
        <f>IF(Calculator!$F$33=TRUE,K$5*COS($B326*PI()/180),-100)</f>
        <v>0.91925333174277335</v>
      </c>
      <c r="L326" s="63">
        <f>IF(Calculator!$F$33=TRUE,K$5*SIN($B326*PI()/180),-100)</f>
        <v>-0.77134513162384744</v>
      </c>
      <c r="M326" s="60"/>
      <c r="N326" s="245"/>
      <c r="O326" s="60"/>
      <c r="P326" s="60"/>
      <c r="Q326" s="60"/>
      <c r="R326" s="60"/>
    </row>
    <row r="327" spans="2:18">
      <c r="B327" s="187">
        <f t="shared" si="14"/>
        <v>321</v>
      </c>
      <c r="C327" s="63">
        <f>IF(Calculator!$F$33=TRUE,C$5*COS($B327*PI()/180),-100)</f>
        <v>0.6217167691655765</v>
      </c>
      <c r="D327" s="63">
        <f>IF(Calculator!$F$33=TRUE,C$5*SIN($B327*PI()/180),-100)</f>
        <v>-0.50345631283987025</v>
      </c>
      <c r="E327" s="63">
        <f>IF(Calculator!$F$33=TRUE,E$5*COS($B327*PI()/180),-100)</f>
        <v>0.69943136531127348</v>
      </c>
      <c r="F327" s="63">
        <f>IF(Calculator!$F$33=TRUE,E$5*SIN($B327*PI()/180),-100)</f>
        <v>-0.56638835194485404</v>
      </c>
      <c r="G327" s="63">
        <f t="shared" si="12"/>
        <v>0.77714596145697057</v>
      </c>
      <c r="H327" s="63">
        <f t="shared" si="13"/>
        <v>-0.62932039104983784</v>
      </c>
      <c r="I327" s="63">
        <f>IF(Calculator!$F$33=TRUE,I$5*COS($B327*PI()/180),-100)</f>
        <v>0.85486055760266766</v>
      </c>
      <c r="J327" s="63">
        <f>IF(Calculator!$F$33=TRUE,I$5*SIN($B327*PI()/180),-100)</f>
        <v>-0.69225243015482163</v>
      </c>
      <c r="K327" s="63">
        <f>IF(Calculator!$F$33=TRUE,K$5*COS($B327*PI()/180),-100)</f>
        <v>0.93257515374836464</v>
      </c>
      <c r="L327" s="63">
        <f>IF(Calculator!$F$33=TRUE,K$5*SIN($B327*PI()/180),-100)</f>
        <v>-0.75518446925980542</v>
      </c>
      <c r="M327" s="60"/>
      <c r="N327" s="245"/>
      <c r="O327" s="60"/>
      <c r="P327" s="60"/>
      <c r="Q327" s="60"/>
      <c r="R327" s="60"/>
    </row>
    <row r="328" spans="2:18">
      <c r="B328" s="187">
        <f t="shared" si="14"/>
        <v>322</v>
      </c>
      <c r="C328" s="63">
        <f>IF(Calculator!$F$33=TRUE,C$5*COS($B328*PI()/180),-100)</f>
        <v>0.63040860288537726</v>
      </c>
      <c r="D328" s="63">
        <f>IF(Calculator!$F$33=TRUE,C$5*SIN($B328*PI()/180),-100)</f>
        <v>-0.49252918026052711</v>
      </c>
      <c r="E328" s="63">
        <f>IF(Calculator!$F$33=TRUE,E$5*COS($B328*PI()/180),-100)</f>
        <v>0.70920967824604941</v>
      </c>
      <c r="F328" s="63">
        <f>IF(Calculator!$F$33=TRUE,E$5*SIN($B328*PI()/180),-100)</f>
        <v>-0.55409532779309301</v>
      </c>
      <c r="G328" s="63">
        <f t="shared" ref="G328:G367" si="15">G$5*COS($B328*PI()/180)</f>
        <v>0.78801075360672157</v>
      </c>
      <c r="H328" s="63">
        <f t="shared" ref="H328:H367" si="16">G$5*SIN($B328*PI()/180)</f>
        <v>-0.61566147532565885</v>
      </c>
      <c r="I328" s="63">
        <f>IF(Calculator!$F$33=TRUE,I$5*COS($B328*PI()/180),-100)</f>
        <v>0.86681182896739384</v>
      </c>
      <c r="J328" s="63">
        <f>IF(Calculator!$F$33=TRUE,I$5*SIN($B328*PI()/180),-100)</f>
        <v>-0.6772276228582248</v>
      </c>
      <c r="K328" s="63">
        <f>IF(Calculator!$F$33=TRUE,K$5*COS($B328*PI()/180),-100)</f>
        <v>0.94561290432806588</v>
      </c>
      <c r="L328" s="63">
        <f>IF(Calculator!$F$33=TRUE,K$5*SIN($B328*PI()/180),-100)</f>
        <v>-0.73879377039079064</v>
      </c>
      <c r="M328" s="60"/>
      <c r="N328" s="245"/>
      <c r="O328" s="60"/>
      <c r="P328" s="60"/>
      <c r="Q328" s="60"/>
      <c r="R328" s="60"/>
    </row>
    <row r="329" spans="2:18">
      <c r="B329" s="187">
        <f t="shared" ref="B329:B366" si="17">B328+1</f>
        <v>323</v>
      </c>
      <c r="C329" s="63">
        <f>IF(Calculator!$F$33=TRUE,C$5*COS($B329*PI()/180),-100)</f>
        <v>0.63890840803783433</v>
      </c>
      <c r="D329" s="63">
        <f>IF(Calculator!$F$33=TRUE,C$5*SIN($B329*PI()/180),-100)</f>
        <v>-0.48145201852163866</v>
      </c>
      <c r="E329" s="63">
        <f>IF(Calculator!$F$33=TRUE,E$5*COS($B329*PI()/180),-100)</f>
        <v>0.71877195904256352</v>
      </c>
      <c r="F329" s="63">
        <f>IF(Calculator!$F$33=TRUE,E$5*SIN($B329*PI()/180),-100)</f>
        <v>-0.54163352083684346</v>
      </c>
      <c r="G329" s="63">
        <f t="shared" si="15"/>
        <v>0.79863551004729283</v>
      </c>
      <c r="H329" s="63">
        <f t="shared" si="16"/>
        <v>-0.60181502315204827</v>
      </c>
      <c r="I329" s="63">
        <f>IF(Calculator!$F$33=TRUE,I$5*COS($B329*PI()/180),-100)</f>
        <v>0.87849906105202213</v>
      </c>
      <c r="J329" s="63">
        <f>IF(Calculator!$F$33=TRUE,I$5*SIN($B329*PI()/180),-100)</f>
        <v>-0.66199652546725318</v>
      </c>
      <c r="K329" s="63">
        <f>IF(Calculator!$F$33=TRUE,K$5*COS($B329*PI()/180),-100)</f>
        <v>0.95836261205675133</v>
      </c>
      <c r="L329" s="63">
        <f>IF(Calculator!$F$33=TRUE,K$5*SIN($B329*PI()/180),-100)</f>
        <v>-0.72217802778245788</v>
      </c>
      <c r="M329" s="60"/>
      <c r="N329" s="245"/>
      <c r="O329" s="60"/>
      <c r="P329" s="60"/>
      <c r="Q329" s="60"/>
      <c r="R329" s="60"/>
    </row>
    <row r="330" spans="2:18">
      <c r="B330" s="187">
        <f t="shared" si="17"/>
        <v>324</v>
      </c>
      <c r="C330" s="63">
        <f>IF(Calculator!$F$33=TRUE,C$5*COS($B330*PI()/180),-100)</f>
        <v>0.64721359549995794</v>
      </c>
      <c r="D330" s="63">
        <f>IF(Calculator!$F$33=TRUE,C$5*SIN($B330*PI()/180),-100)</f>
        <v>-0.47022820183397873</v>
      </c>
      <c r="E330" s="63">
        <f>IF(Calculator!$F$33=TRUE,E$5*COS($B330*PI()/180),-100)</f>
        <v>0.72811529493745264</v>
      </c>
      <c r="F330" s="63">
        <f>IF(Calculator!$F$33=TRUE,E$5*SIN($B330*PI()/180),-100)</f>
        <v>-0.52900672706322605</v>
      </c>
      <c r="G330" s="63">
        <f t="shared" si="15"/>
        <v>0.80901699437494734</v>
      </c>
      <c r="H330" s="63">
        <f t="shared" si="16"/>
        <v>-0.58778525229247336</v>
      </c>
      <c r="I330" s="63">
        <f>IF(Calculator!$F$33=TRUE,I$5*COS($B330*PI()/180),-100)</f>
        <v>0.88991869381244215</v>
      </c>
      <c r="J330" s="63">
        <f>IF(Calculator!$F$33=TRUE,I$5*SIN($B330*PI()/180),-100)</f>
        <v>-0.64656377752172078</v>
      </c>
      <c r="K330" s="63">
        <f>IF(Calculator!$F$33=TRUE,K$5*COS($B330*PI()/180),-100)</f>
        <v>0.97082039324993674</v>
      </c>
      <c r="L330" s="63">
        <f>IF(Calculator!$F$33=TRUE,K$5*SIN($B330*PI()/180),-100)</f>
        <v>-0.70534230275096799</v>
      </c>
      <c r="M330" s="60"/>
      <c r="N330" s="245"/>
      <c r="O330" s="60"/>
      <c r="P330" s="60"/>
      <c r="Q330" s="60"/>
      <c r="R330" s="60"/>
    </row>
    <row r="331" spans="2:18">
      <c r="B331" s="187">
        <f t="shared" si="17"/>
        <v>325</v>
      </c>
      <c r="C331" s="63">
        <f>IF(Calculator!$F$33=TRUE,C$5*COS($B331*PI()/180),-100)</f>
        <v>0.65532163543119326</v>
      </c>
      <c r="D331" s="63">
        <f>IF(Calculator!$F$33=TRUE,C$5*SIN($B331*PI()/180),-100)</f>
        <v>-0.45886114908083719</v>
      </c>
      <c r="E331" s="63">
        <f>IF(Calculator!$F$33=TRUE,E$5*COS($B331*PI()/180),-100)</f>
        <v>0.73723683986009247</v>
      </c>
      <c r="F331" s="63">
        <f>IF(Calculator!$F$33=TRUE,E$5*SIN($B331*PI()/180),-100)</f>
        <v>-0.51621879271594184</v>
      </c>
      <c r="G331" s="63">
        <f t="shared" si="15"/>
        <v>0.81915204428899158</v>
      </c>
      <c r="H331" s="63">
        <f t="shared" si="16"/>
        <v>-0.57357643635104649</v>
      </c>
      <c r="I331" s="63">
        <f>IF(Calculator!$F$33=TRUE,I$5*COS($B331*PI()/180),-100)</f>
        <v>0.90106724871789079</v>
      </c>
      <c r="J331" s="63">
        <f>IF(Calculator!$F$33=TRUE,I$5*SIN($B331*PI()/180),-100)</f>
        <v>-0.63093407998615114</v>
      </c>
      <c r="K331" s="63">
        <f>IF(Calculator!$F$33=TRUE,K$5*COS($B331*PI()/180),-100)</f>
        <v>0.98298245314678989</v>
      </c>
      <c r="L331" s="63">
        <f>IF(Calculator!$F$33=TRUE,K$5*SIN($B331*PI()/180),-100)</f>
        <v>-0.68829172362125579</v>
      </c>
      <c r="M331" s="60"/>
      <c r="N331" s="245"/>
      <c r="O331" s="60"/>
      <c r="P331" s="60"/>
      <c r="Q331" s="60"/>
      <c r="R331" s="60"/>
    </row>
    <row r="332" spans="2:18">
      <c r="B332" s="187">
        <f t="shared" si="17"/>
        <v>326</v>
      </c>
      <c r="C332" s="63">
        <f>IF(Calculator!$F$33=TRUE,C$5*COS($B332*PI()/180),-100)</f>
        <v>0.66323005804403312</v>
      </c>
      <c r="D332" s="63">
        <f>IF(Calculator!$F$33=TRUE,C$5*SIN($B332*PI()/180),-100)</f>
        <v>-0.44735432277659792</v>
      </c>
      <c r="E332" s="63">
        <f>IF(Calculator!$F$33=TRUE,E$5*COS($B332*PI()/180),-100)</f>
        <v>0.74613381529953726</v>
      </c>
      <c r="F332" s="63">
        <f>IF(Calculator!$F$33=TRUE,E$5*SIN($B332*PI()/180),-100)</f>
        <v>-0.50327361312367258</v>
      </c>
      <c r="G332" s="63">
        <f t="shared" si="15"/>
        <v>0.8290375725550414</v>
      </c>
      <c r="H332" s="63">
        <f t="shared" si="16"/>
        <v>-0.55919290347074735</v>
      </c>
      <c r="I332" s="63">
        <f>IF(Calculator!$F$33=TRUE,I$5*COS($B332*PI()/180),-100)</f>
        <v>0.91194132981054565</v>
      </c>
      <c r="J332" s="63">
        <f>IF(Calculator!$F$33=TRUE,I$5*SIN($B332*PI()/180),-100)</f>
        <v>-0.61511219381782212</v>
      </c>
      <c r="K332" s="63">
        <f>IF(Calculator!$F$33=TRUE,K$5*COS($B332*PI()/180),-100)</f>
        <v>0.99484508706604968</v>
      </c>
      <c r="L332" s="63">
        <f>IF(Calculator!$F$33=TRUE,K$5*SIN($B332*PI()/180),-100)</f>
        <v>-0.67103148416489677</v>
      </c>
      <c r="M332" s="60"/>
      <c r="N332" s="245"/>
      <c r="O332" s="60"/>
      <c r="P332" s="60"/>
      <c r="Q332" s="60"/>
      <c r="R332" s="60"/>
    </row>
    <row r="333" spans="2:18">
      <c r="B333" s="187">
        <f t="shared" si="17"/>
        <v>327</v>
      </c>
      <c r="C333" s="63">
        <f>IF(Calculator!$F$33=TRUE,C$5*COS($B333*PI()/180),-100)</f>
        <v>0.67093645435633931</v>
      </c>
      <c r="D333" s="63">
        <f>IF(Calculator!$F$33=TRUE,C$5*SIN($B333*PI()/180),-100)</f>
        <v>-0.43571122801202161</v>
      </c>
      <c r="E333" s="63">
        <f>IF(Calculator!$F$33=TRUE,E$5*COS($B333*PI()/180),-100)</f>
        <v>0.75480351115088162</v>
      </c>
      <c r="F333" s="63">
        <f>IF(Calculator!$F$33=TRUE,E$5*SIN($B333*PI()/180),-100)</f>
        <v>-0.49017513151352426</v>
      </c>
      <c r="G333" s="63">
        <f t="shared" si="15"/>
        <v>0.83867056794542405</v>
      </c>
      <c r="H333" s="63">
        <f t="shared" si="16"/>
        <v>-0.54463903501502697</v>
      </c>
      <c r="I333" s="63">
        <f>IF(Calculator!$F$33=TRUE,I$5*COS($B333*PI()/180),-100)</f>
        <v>0.92253762473996648</v>
      </c>
      <c r="J333" s="63">
        <f>IF(Calculator!$F$33=TRUE,I$5*SIN($B333*PI()/180),-100)</f>
        <v>-0.59910293851652974</v>
      </c>
      <c r="K333" s="63">
        <f>IF(Calculator!$F$33=TRUE,K$5*COS($B333*PI()/180),-100)</f>
        <v>1.0064046815345089</v>
      </c>
      <c r="L333" s="63">
        <f>IF(Calculator!$F$33=TRUE,K$5*SIN($B333*PI()/180),-100)</f>
        <v>-0.65356684201803239</v>
      </c>
      <c r="M333" s="60"/>
      <c r="N333" s="245"/>
      <c r="O333" s="60"/>
      <c r="P333" s="60"/>
      <c r="Q333" s="60"/>
      <c r="R333" s="60"/>
    </row>
    <row r="334" spans="2:18">
      <c r="B334" s="187">
        <f t="shared" si="17"/>
        <v>328</v>
      </c>
      <c r="C334" s="63">
        <f>IF(Calculator!$F$33=TRUE,C$5*COS($B334*PI()/180),-100)</f>
        <v>0.67843847692514037</v>
      </c>
      <c r="D334" s="63">
        <f>IF(Calculator!$F$33=TRUE,C$5*SIN($B334*PI()/180),-100)</f>
        <v>-0.42393541138656465</v>
      </c>
      <c r="E334" s="63">
        <f>IF(Calculator!$F$33=TRUE,E$5*COS($B334*PI()/180),-100)</f>
        <v>0.76324328654078288</v>
      </c>
      <c r="F334" s="63">
        <f>IF(Calculator!$F$33=TRUE,E$5*SIN($B334*PI()/180),-100)</f>
        <v>-0.47692733780988522</v>
      </c>
      <c r="G334" s="63">
        <f t="shared" si="15"/>
        <v>0.8480480961564254</v>
      </c>
      <c r="H334" s="63">
        <f t="shared" si="16"/>
        <v>-0.52991926423320579</v>
      </c>
      <c r="I334" s="63">
        <f>IF(Calculator!$F$33=TRUE,I$5*COS($B334*PI()/180),-100)</f>
        <v>0.93285290577206803</v>
      </c>
      <c r="J334" s="63">
        <f>IF(Calculator!$F$33=TRUE,I$5*SIN($B334*PI()/180),-100)</f>
        <v>-0.58291119065652641</v>
      </c>
      <c r="K334" s="63">
        <f>IF(Calculator!$F$33=TRUE,K$5*COS($B334*PI()/180),-100)</f>
        <v>1.0176577153877104</v>
      </c>
      <c r="L334" s="63">
        <f>IF(Calculator!$F$33=TRUE,K$5*SIN($B334*PI()/180),-100)</f>
        <v>-0.63590311707984692</v>
      </c>
      <c r="M334" s="60"/>
      <c r="N334" s="245"/>
      <c r="O334" s="60"/>
      <c r="P334" s="60"/>
      <c r="Q334" s="60"/>
      <c r="R334" s="60"/>
    </row>
    <row r="335" spans="2:18">
      <c r="B335" s="187">
        <f t="shared" si="17"/>
        <v>329</v>
      </c>
      <c r="C335" s="63">
        <f>IF(Calculator!$F$33=TRUE,C$5*COS($B335*PI()/180),-100)</f>
        <v>0.68573384056168973</v>
      </c>
      <c r="D335" s="63">
        <f>IF(Calculator!$F$33=TRUE,C$5*SIN($B335*PI()/180),-100)</f>
        <v>-0.4120304599280436</v>
      </c>
      <c r="E335" s="63">
        <f>IF(Calculator!$F$33=TRUE,E$5*COS($B335*PI()/180),-100)</f>
        <v>0.77145057063190092</v>
      </c>
      <c r="F335" s="63">
        <f>IF(Calculator!$F$33=TRUE,E$5*SIN($B335*PI()/180),-100)</f>
        <v>-0.46353426741904907</v>
      </c>
      <c r="G335" s="63">
        <f t="shared" si="15"/>
        <v>0.85716730070211211</v>
      </c>
      <c r="H335" s="63">
        <f t="shared" si="16"/>
        <v>-0.51503807491005449</v>
      </c>
      <c r="I335" s="63">
        <f>IF(Calculator!$F$33=TRUE,I$5*COS($B335*PI()/180),-100)</f>
        <v>0.94288403077232341</v>
      </c>
      <c r="J335" s="63">
        <f>IF(Calculator!$F$33=TRUE,I$5*SIN($B335*PI()/180),-100)</f>
        <v>-0.56654188240105996</v>
      </c>
      <c r="K335" s="63">
        <f>IF(Calculator!$F$33=TRUE,K$5*COS($B335*PI()/180),-100)</f>
        <v>1.0286007608425345</v>
      </c>
      <c r="L335" s="63">
        <f>IF(Calculator!$F$33=TRUE,K$5*SIN($B335*PI()/180),-100)</f>
        <v>-0.61804568989206532</v>
      </c>
      <c r="M335" s="60"/>
      <c r="N335" s="245"/>
      <c r="O335" s="60"/>
      <c r="P335" s="60"/>
      <c r="Q335" s="60"/>
      <c r="R335" s="60"/>
    </row>
    <row r="336" spans="2:18">
      <c r="B336" s="187">
        <f t="shared" si="17"/>
        <v>330</v>
      </c>
      <c r="C336" s="63">
        <f>IF(Calculator!$F$33=TRUE,C$5*COS($B336*PI()/180),-100)</f>
        <v>0.6928203230275507</v>
      </c>
      <c r="D336" s="63">
        <f>IF(Calculator!$F$33=TRUE,C$5*SIN($B336*PI()/180),-100)</f>
        <v>-0.40000000000000036</v>
      </c>
      <c r="E336" s="63">
        <f>IF(Calculator!$F$33=TRUE,E$5*COS($B336*PI()/180),-100)</f>
        <v>0.77942286340599454</v>
      </c>
      <c r="F336" s="63">
        <f>IF(Calculator!$F$33=TRUE,E$5*SIN($B336*PI()/180),-100)</f>
        <v>-0.4500000000000004</v>
      </c>
      <c r="G336" s="63">
        <f t="shared" si="15"/>
        <v>0.86602540378443837</v>
      </c>
      <c r="H336" s="63">
        <f t="shared" si="16"/>
        <v>-0.50000000000000044</v>
      </c>
      <c r="I336" s="63">
        <f>IF(Calculator!$F$33=TRUE,I$5*COS($B336*PI()/180),-100)</f>
        <v>0.95262794416288232</v>
      </c>
      <c r="J336" s="63">
        <f>IF(Calculator!$F$33=TRUE,I$5*SIN($B336*PI()/180),-100)</f>
        <v>-0.55000000000000049</v>
      </c>
      <c r="K336" s="63">
        <f>IF(Calculator!$F$33=TRUE,K$5*COS($B336*PI()/180),-100)</f>
        <v>1.039230484541326</v>
      </c>
      <c r="L336" s="63">
        <f>IF(Calculator!$F$33=TRUE,K$5*SIN($B336*PI()/180),-100)</f>
        <v>-0.60000000000000053</v>
      </c>
      <c r="M336" s="60"/>
      <c r="N336" s="245"/>
      <c r="O336" s="60"/>
      <c r="P336" s="60"/>
      <c r="Q336" s="60"/>
      <c r="R336" s="60"/>
    </row>
    <row r="337" spans="2:18">
      <c r="B337" s="187">
        <f t="shared" si="17"/>
        <v>331</v>
      </c>
      <c r="C337" s="63">
        <f>IF(Calculator!$F$33=TRUE,C$5*COS($B337*PI()/180),-100)</f>
        <v>0.6996957657115167</v>
      </c>
      <c r="D337" s="63">
        <f>IF(Calculator!$F$33=TRUE,C$5*SIN($B337*PI()/180),-100)</f>
        <v>-0.38784769619706955</v>
      </c>
      <c r="E337" s="63">
        <f>IF(Calculator!$F$33=TRUE,E$5*COS($B337*PI()/180),-100)</f>
        <v>0.78715773642545628</v>
      </c>
      <c r="F337" s="63">
        <f>IF(Calculator!$F$33=TRUE,E$5*SIN($B337*PI()/180),-100)</f>
        <v>-0.43632865822170319</v>
      </c>
      <c r="G337" s="63">
        <f t="shared" si="15"/>
        <v>0.87461970713939585</v>
      </c>
      <c r="H337" s="63">
        <f t="shared" si="16"/>
        <v>-0.48480962024633689</v>
      </c>
      <c r="I337" s="63">
        <f>IF(Calculator!$F$33=TRUE,I$5*COS($B337*PI()/180),-100)</f>
        <v>0.96208167785333554</v>
      </c>
      <c r="J337" s="63">
        <f>IF(Calculator!$F$33=TRUE,I$5*SIN($B337*PI()/180),-100)</f>
        <v>-0.53329058227097059</v>
      </c>
      <c r="K337" s="63">
        <f>IF(Calculator!$F$33=TRUE,K$5*COS($B337*PI()/180),-100)</f>
        <v>1.0495436485672749</v>
      </c>
      <c r="L337" s="63">
        <f>IF(Calculator!$F$33=TRUE,K$5*SIN($B337*PI()/180),-100)</f>
        <v>-0.58177154429560429</v>
      </c>
      <c r="M337" s="60"/>
      <c r="N337" s="245"/>
      <c r="O337" s="60"/>
      <c r="P337" s="60"/>
      <c r="Q337" s="60"/>
      <c r="R337" s="60"/>
    </row>
    <row r="338" spans="2:18">
      <c r="B338" s="187">
        <f t="shared" si="17"/>
        <v>332</v>
      </c>
      <c r="C338" s="63">
        <f>IF(Calculator!$F$33=TRUE,C$5*COS($B338*PI()/180),-100)</f>
        <v>0.70635807428714159</v>
      </c>
      <c r="D338" s="63">
        <f>IF(Calculator!$F$33=TRUE,C$5*SIN($B338*PI()/180),-100)</f>
        <v>-0.37557725022871269</v>
      </c>
      <c r="E338" s="63">
        <f>IF(Calculator!$F$33=TRUE,E$5*COS($B338*PI()/180),-100)</f>
        <v>0.79465283357303418</v>
      </c>
      <c r="F338" s="63">
        <f>IF(Calculator!$F$33=TRUE,E$5*SIN($B338*PI()/180),-100)</f>
        <v>-0.42252440650730172</v>
      </c>
      <c r="G338" s="63">
        <f t="shared" si="15"/>
        <v>0.88294759285892688</v>
      </c>
      <c r="H338" s="63">
        <f t="shared" si="16"/>
        <v>-0.46947156278589081</v>
      </c>
      <c r="I338" s="63">
        <f>IF(Calculator!$F$33=TRUE,I$5*COS($B338*PI()/180),-100)</f>
        <v>0.97124235214481969</v>
      </c>
      <c r="J338" s="63">
        <f>IF(Calculator!$F$33=TRUE,I$5*SIN($B338*PI()/180),-100)</f>
        <v>-0.51641871906447989</v>
      </c>
      <c r="K338" s="63">
        <f>IF(Calculator!$F$33=TRUE,K$5*COS($B338*PI()/180),-100)</f>
        <v>1.0595371114307122</v>
      </c>
      <c r="L338" s="63">
        <f>IF(Calculator!$F$33=TRUE,K$5*SIN($B338*PI()/180),-100)</f>
        <v>-0.56336587534306892</v>
      </c>
      <c r="M338" s="60"/>
      <c r="N338" s="245"/>
      <c r="O338" s="60"/>
      <c r="P338" s="60"/>
      <c r="Q338" s="60"/>
      <c r="R338" s="60"/>
    </row>
    <row r="339" spans="2:18">
      <c r="B339" s="187">
        <f t="shared" si="17"/>
        <v>333</v>
      </c>
      <c r="C339" s="63">
        <f>IF(Calculator!$F$33=TRUE,C$5*COS($B339*PI()/180),-100)</f>
        <v>0.7128052193506943</v>
      </c>
      <c r="D339" s="63">
        <f>IF(Calculator!$F$33=TRUE,C$5*SIN($B339*PI()/180),-100)</f>
        <v>-0.36319239979163759</v>
      </c>
      <c r="E339" s="63">
        <f>IF(Calculator!$F$33=TRUE,E$5*COS($B339*PI()/180),-100)</f>
        <v>0.80190587176953099</v>
      </c>
      <c r="F339" s="63">
        <f>IF(Calculator!$F$33=TRUE,E$5*SIN($B339*PI()/180),-100)</f>
        <v>-0.40859144976559231</v>
      </c>
      <c r="G339" s="63">
        <f t="shared" si="15"/>
        <v>0.89100652418836779</v>
      </c>
      <c r="H339" s="63">
        <f t="shared" si="16"/>
        <v>-0.45399049973954697</v>
      </c>
      <c r="I339" s="63">
        <f>IF(Calculator!$F$33=TRUE,I$5*COS($B339*PI()/180),-100)</f>
        <v>0.9801071766072047</v>
      </c>
      <c r="J339" s="63">
        <f>IF(Calculator!$F$33=TRUE,I$5*SIN($B339*PI()/180),-100)</f>
        <v>-0.49938954971350169</v>
      </c>
      <c r="K339" s="63">
        <f>IF(Calculator!$F$33=TRUE,K$5*COS($B339*PI()/180),-100)</f>
        <v>1.0692078290260414</v>
      </c>
      <c r="L339" s="63">
        <f>IF(Calculator!$F$33=TRUE,K$5*SIN($B339*PI()/180),-100)</f>
        <v>-0.5447885996874563</v>
      </c>
      <c r="M339" s="60"/>
      <c r="N339" s="245"/>
      <c r="O339" s="60"/>
      <c r="P339" s="60"/>
      <c r="Q339" s="60"/>
      <c r="R339" s="60"/>
    </row>
    <row r="340" spans="2:18">
      <c r="B340" s="187">
        <f t="shared" si="17"/>
        <v>334</v>
      </c>
      <c r="C340" s="63">
        <f>IF(Calculator!$F$33=TRUE,C$5*COS($B340*PI()/180),-100)</f>
        <v>0.71903523703933381</v>
      </c>
      <c r="D340" s="63">
        <f>IF(Calculator!$F$33=TRUE,C$5*SIN($B340*PI()/180),-100)</f>
        <v>-0.35069691743126163</v>
      </c>
      <c r="E340" s="63">
        <f>IF(Calculator!$F$33=TRUE,E$5*COS($B340*PI()/180),-100)</f>
        <v>0.80891464166925042</v>
      </c>
      <c r="F340" s="63">
        <f>IF(Calculator!$F$33=TRUE,E$5*SIN($B340*PI()/180),-100)</f>
        <v>-0.3945340321101693</v>
      </c>
      <c r="G340" s="63">
        <f t="shared" si="15"/>
        <v>0.89879404629916715</v>
      </c>
      <c r="H340" s="63">
        <f t="shared" si="16"/>
        <v>-0.43837114678907702</v>
      </c>
      <c r="I340" s="63">
        <f>IF(Calculator!$F$33=TRUE,I$5*COS($B340*PI()/180),-100)</f>
        <v>0.98867345092908399</v>
      </c>
      <c r="J340" s="63">
        <f>IF(Calculator!$F$33=TRUE,I$5*SIN($B340*PI()/180),-100)</f>
        <v>-0.48220826146798473</v>
      </c>
      <c r="K340" s="63">
        <f>IF(Calculator!$F$33=TRUE,K$5*COS($B340*PI()/180),-100)</f>
        <v>1.0785528555590005</v>
      </c>
      <c r="L340" s="63">
        <f>IF(Calculator!$F$33=TRUE,K$5*SIN($B340*PI()/180),-100)</f>
        <v>-0.5260453761468924</v>
      </c>
      <c r="M340" s="60"/>
      <c r="N340" s="245"/>
      <c r="O340" s="60"/>
      <c r="P340" s="60"/>
      <c r="Q340" s="60"/>
      <c r="R340" s="60"/>
    </row>
    <row r="341" spans="2:18">
      <c r="B341" s="187">
        <f t="shared" si="17"/>
        <v>335</v>
      </c>
      <c r="C341" s="63">
        <f>IF(Calculator!$F$33=TRUE,C$5*COS($B341*PI()/180),-100)</f>
        <v>0.72504622962931986</v>
      </c>
      <c r="D341" s="63">
        <f>IF(Calculator!$F$33=TRUE,C$5*SIN($B341*PI()/180),-100)</f>
        <v>-0.33809460939256003</v>
      </c>
      <c r="E341" s="63">
        <f>IF(Calculator!$F$33=TRUE,E$5*COS($B341*PI()/180),-100)</f>
        <v>0.81567700833298473</v>
      </c>
      <c r="F341" s="63">
        <f>IF(Calculator!$F$33=TRUE,E$5*SIN($B341*PI()/180),-100)</f>
        <v>-0.38035643556663001</v>
      </c>
      <c r="G341" s="63">
        <f t="shared" si="15"/>
        <v>0.90630778703664971</v>
      </c>
      <c r="H341" s="63">
        <f t="shared" si="16"/>
        <v>-0.4226182617407</v>
      </c>
      <c r="I341" s="63">
        <f>IF(Calculator!$F$33=TRUE,I$5*COS($B341*PI()/180),-100)</f>
        <v>0.99693856574031481</v>
      </c>
      <c r="J341" s="63">
        <f>IF(Calculator!$F$33=TRUE,I$5*SIN($B341*PI()/180),-100)</f>
        <v>-0.46488008791477003</v>
      </c>
      <c r="K341" s="63">
        <f>IF(Calculator!$F$33=TRUE,K$5*COS($B341*PI()/180),-100)</f>
        <v>1.0875693444439796</v>
      </c>
      <c r="L341" s="63">
        <f>IF(Calculator!$F$33=TRUE,K$5*SIN($B341*PI()/180),-100)</f>
        <v>-0.50714191408884002</v>
      </c>
      <c r="M341" s="60"/>
      <c r="N341" s="245"/>
      <c r="O341" s="60"/>
      <c r="P341" s="60"/>
      <c r="Q341" s="60"/>
      <c r="R341" s="60"/>
    </row>
    <row r="342" spans="2:18">
      <c r="B342" s="187">
        <f t="shared" si="17"/>
        <v>336</v>
      </c>
      <c r="C342" s="63">
        <f>IF(Calculator!$F$33=TRUE,C$5*COS($B342*PI()/180),-100)</f>
        <v>0.73083636611408087</v>
      </c>
      <c r="D342" s="63">
        <f>IF(Calculator!$F$33=TRUE,C$5*SIN($B342*PI()/180),-100)</f>
        <v>-0.32538931446064012</v>
      </c>
      <c r="E342" s="63">
        <f>IF(Calculator!$F$33=TRUE,E$5*COS($B342*PI()/180),-100)</f>
        <v>0.82219091187834092</v>
      </c>
      <c r="F342" s="63">
        <f>IF(Calculator!$F$33=TRUE,E$5*SIN($B342*PI()/180),-100)</f>
        <v>-0.36606297876822014</v>
      </c>
      <c r="G342" s="63">
        <f t="shared" si="15"/>
        <v>0.91354545764260098</v>
      </c>
      <c r="H342" s="63">
        <f t="shared" si="16"/>
        <v>-0.40673664307580015</v>
      </c>
      <c r="I342" s="63">
        <f>IF(Calculator!$F$33=TRUE,I$5*COS($B342*PI()/180),-100)</f>
        <v>1.0049000034068611</v>
      </c>
      <c r="J342" s="63">
        <f>IF(Calculator!$F$33=TRUE,I$5*SIN($B342*PI()/180),-100)</f>
        <v>-0.44741030738338022</v>
      </c>
      <c r="K342" s="63">
        <f>IF(Calculator!$F$33=TRUE,K$5*COS($B342*PI()/180),-100)</f>
        <v>1.0962545491711211</v>
      </c>
      <c r="L342" s="63">
        <f>IF(Calculator!$F$33=TRUE,K$5*SIN($B342*PI()/180),-100)</f>
        <v>-0.48808397169096018</v>
      </c>
      <c r="M342" s="60"/>
      <c r="N342" s="245"/>
      <c r="O342" s="60"/>
      <c r="P342" s="60"/>
      <c r="Q342" s="60"/>
      <c r="R342" s="60"/>
    </row>
    <row r="343" spans="2:18">
      <c r="B343" s="187">
        <f t="shared" si="17"/>
        <v>337</v>
      </c>
      <c r="C343" s="63">
        <f>IF(Calculator!$F$33=TRUE,C$5*COS($B343*PI()/180),-100)</f>
        <v>0.73640388276195201</v>
      </c>
      <c r="D343" s="63">
        <f>IF(Calculator!$F$33=TRUE,C$5*SIN($B343*PI()/180),-100)</f>
        <v>-0.31258490279141982</v>
      </c>
      <c r="E343" s="63">
        <f>IF(Calculator!$F$33=TRUE,E$5*COS($B343*PI()/180),-100)</f>
        <v>0.82845436810719597</v>
      </c>
      <c r="F343" s="63">
        <f>IF(Calculator!$F$33=TRUE,E$5*SIN($B343*PI()/180),-100)</f>
        <v>-0.35165801564034727</v>
      </c>
      <c r="G343" s="63">
        <f t="shared" si="15"/>
        <v>0.92050485345243993</v>
      </c>
      <c r="H343" s="63">
        <f t="shared" si="16"/>
        <v>-0.39073112848927471</v>
      </c>
      <c r="I343" s="63">
        <f>IF(Calculator!$F$33=TRUE,I$5*COS($B343*PI()/180),-100)</f>
        <v>1.012555338797684</v>
      </c>
      <c r="J343" s="63">
        <f>IF(Calculator!$F$33=TRUE,I$5*SIN($B343*PI()/180),-100)</f>
        <v>-0.42980424133820222</v>
      </c>
      <c r="K343" s="63">
        <f>IF(Calculator!$F$33=TRUE,K$5*COS($B343*PI()/180),-100)</f>
        <v>1.104605824142928</v>
      </c>
      <c r="L343" s="63">
        <f>IF(Calculator!$F$33=TRUE,K$5*SIN($B343*PI()/180),-100)</f>
        <v>-0.46887735418712961</v>
      </c>
      <c r="M343" s="60"/>
      <c r="N343" s="245"/>
      <c r="O343" s="60"/>
      <c r="P343" s="60"/>
      <c r="Q343" s="60"/>
      <c r="R343" s="60"/>
    </row>
    <row r="344" spans="2:18">
      <c r="B344" s="187">
        <f t="shared" si="17"/>
        <v>338</v>
      </c>
      <c r="C344" s="63">
        <f>IF(Calculator!$F$33=TRUE,C$5*COS($B344*PI()/180),-100)</f>
        <v>0.7417470836534299</v>
      </c>
      <c r="D344" s="63">
        <f>IF(Calculator!$F$33=TRUE,C$5*SIN($B344*PI()/180),-100)</f>
        <v>-0.29968527473272988</v>
      </c>
      <c r="E344" s="63">
        <f>IF(Calculator!$F$33=TRUE,E$5*COS($B344*PI()/180),-100)</f>
        <v>0.83446546911010855</v>
      </c>
      <c r="F344" s="63">
        <f>IF(Calculator!$F$33=TRUE,E$5*SIN($B344*PI()/180),-100)</f>
        <v>-0.33714593407432114</v>
      </c>
      <c r="G344" s="63">
        <f t="shared" si="15"/>
        <v>0.92718385456678731</v>
      </c>
      <c r="H344" s="63">
        <f t="shared" si="16"/>
        <v>-0.37460659341591235</v>
      </c>
      <c r="I344" s="63">
        <f>IF(Calculator!$F$33=TRUE,I$5*COS($B344*PI()/180),-100)</f>
        <v>1.0199022400234661</v>
      </c>
      <c r="J344" s="63">
        <f>IF(Calculator!$F$33=TRUE,I$5*SIN($B344*PI()/180),-100)</f>
        <v>-0.41206725275750361</v>
      </c>
      <c r="K344" s="63">
        <f>IF(Calculator!$F$33=TRUE,K$5*COS($B344*PI()/180),-100)</f>
        <v>1.1126206254801447</v>
      </c>
      <c r="L344" s="63">
        <f>IF(Calculator!$F$33=TRUE,K$5*SIN($B344*PI()/180),-100)</f>
        <v>-0.44952791209909482</v>
      </c>
      <c r="M344" s="60"/>
      <c r="N344" s="245"/>
      <c r="O344" s="60"/>
      <c r="P344" s="60"/>
      <c r="Q344" s="60"/>
      <c r="R344" s="60"/>
    </row>
    <row r="345" spans="2:18">
      <c r="B345" s="187">
        <f t="shared" si="17"/>
        <v>339</v>
      </c>
      <c r="C345" s="63">
        <f>IF(Calculator!$F$33=TRUE,C$5*COS($B345*PI()/180),-100)</f>
        <v>0.74686434119776124</v>
      </c>
      <c r="D345" s="63">
        <f>IF(Calculator!$F$33=TRUE,C$5*SIN($B345*PI()/180),-100)</f>
        <v>-0.28669435963624063</v>
      </c>
      <c r="E345" s="63">
        <f>IF(Calculator!$F$33=TRUE,E$5*COS($B345*PI()/180),-100)</f>
        <v>0.84022238384748138</v>
      </c>
      <c r="F345" s="63">
        <f>IF(Calculator!$F$33=TRUE,E$5*SIN($B345*PI()/180),-100)</f>
        <v>-0.3225311545907707</v>
      </c>
      <c r="G345" s="63">
        <f t="shared" si="15"/>
        <v>0.93358042649720152</v>
      </c>
      <c r="H345" s="63">
        <f t="shared" si="16"/>
        <v>-0.35836794954530077</v>
      </c>
      <c r="I345" s="63">
        <f>IF(Calculator!$F$33=TRUE,I$5*COS($B345*PI()/180),-100)</f>
        <v>1.0269384691469217</v>
      </c>
      <c r="J345" s="63">
        <f>IF(Calculator!$F$33=TRUE,I$5*SIN($B345*PI()/180),-100)</f>
        <v>-0.39420474449983089</v>
      </c>
      <c r="K345" s="63">
        <f>IF(Calculator!$F$33=TRUE,K$5*COS($B345*PI()/180),-100)</f>
        <v>1.1202965117966417</v>
      </c>
      <c r="L345" s="63">
        <f>IF(Calculator!$F$33=TRUE,K$5*SIN($B345*PI()/180),-100)</f>
        <v>-0.43004153945436091</v>
      </c>
      <c r="M345" s="60"/>
      <c r="N345" s="245"/>
      <c r="O345" s="60"/>
      <c r="P345" s="60"/>
      <c r="Q345" s="60"/>
      <c r="R345" s="60"/>
    </row>
    <row r="346" spans="2:18">
      <c r="B346" s="187">
        <f t="shared" si="17"/>
        <v>340</v>
      </c>
      <c r="C346" s="63">
        <f>IF(Calculator!$F$33=TRUE,C$5*COS($B346*PI()/180),-100)</f>
        <v>0.75175409662872683</v>
      </c>
      <c r="D346" s="63">
        <f>IF(Calculator!$F$33=TRUE,C$5*SIN($B346*PI()/180),-100)</f>
        <v>-0.27361611466053487</v>
      </c>
      <c r="E346" s="63">
        <f>IF(Calculator!$F$33=TRUE,E$5*COS($B346*PI()/180),-100)</f>
        <v>0.84572335870731763</v>
      </c>
      <c r="F346" s="63">
        <f>IF(Calculator!$F$33=TRUE,E$5*SIN($B346*PI()/180),-100)</f>
        <v>-0.30781812899310174</v>
      </c>
      <c r="G346" s="63">
        <f t="shared" si="15"/>
        <v>0.93969262078590843</v>
      </c>
      <c r="H346" s="63">
        <f t="shared" si="16"/>
        <v>-0.3420201433256686</v>
      </c>
      <c r="I346" s="63">
        <f>IF(Calculator!$F$33=TRUE,I$5*COS($B346*PI()/180),-100)</f>
        <v>1.0336618828644994</v>
      </c>
      <c r="J346" s="63">
        <f>IF(Calculator!$F$33=TRUE,I$5*SIN($B346*PI()/180),-100)</f>
        <v>-0.37622215765823547</v>
      </c>
      <c r="K346" s="63">
        <f>IF(Calculator!$F$33=TRUE,K$5*COS($B346*PI()/180),-100)</f>
        <v>1.12763114494309</v>
      </c>
      <c r="L346" s="63">
        <f>IF(Calculator!$F$33=TRUE,K$5*SIN($B346*PI()/180),-100)</f>
        <v>-0.41042417199080233</v>
      </c>
      <c r="M346" s="60"/>
      <c r="N346" s="245"/>
      <c r="O346" s="60"/>
      <c r="P346" s="60"/>
      <c r="Q346" s="60"/>
      <c r="R346" s="60"/>
    </row>
    <row r="347" spans="2:18">
      <c r="B347" s="187">
        <f t="shared" si="17"/>
        <v>341</v>
      </c>
      <c r="C347" s="63">
        <f>IF(Calculator!$F$33=TRUE,C$5*COS($B347*PI()/180),-100)</f>
        <v>0.75641486047945328</v>
      </c>
      <c r="D347" s="63">
        <f>IF(Calculator!$F$33=TRUE,C$5*SIN($B347*PI()/180),-100)</f>
        <v>-0.26045452356572601</v>
      </c>
      <c r="E347" s="63">
        <f>IF(Calculator!$F$33=TRUE,E$5*COS($B347*PI()/180),-100)</f>
        <v>0.85096671803938484</v>
      </c>
      <c r="F347" s="63">
        <f>IF(Calculator!$F$33=TRUE,E$5*SIN($B347*PI()/180),-100)</f>
        <v>-0.29301133901144177</v>
      </c>
      <c r="G347" s="63">
        <f t="shared" si="15"/>
        <v>0.94551857559931651</v>
      </c>
      <c r="H347" s="63">
        <f t="shared" si="16"/>
        <v>-0.32556815445715753</v>
      </c>
      <c r="I347" s="63">
        <f>IF(Calculator!$F$33=TRUE,I$5*COS($B347*PI()/180),-100)</f>
        <v>1.0400704331592483</v>
      </c>
      <c r="J347" s="63">
        <f>IF(Calculator!$F$33=TRUE,I$5*SIN($B347*PI()/180),-100)</f>
        <v>-0.35812496990287329</v>
      </c>
      <c r="K347" s="63">
        <f>IF(Calculator!$F$33=TRUE,K$5*COS($B347*PI()/180),-100)</f>
        <v>1.1346222907191799</v>
      </c>
      <c r="L347" s="63">
        <f>IF(Calculator!$F$33=TRUE,K$5*SIN($B347*PI()/180),-100)</f>
        <v>-0.39068178534858905</v>
      </c>
      <c r="M347" s="60"/>
      <c r="N347" s="245"/>
      <c r="O347" s="60"/>
      <c r="P347" s="60"/>
      <c r="Q347" s="60"/>
      <c r="R347" s="60"/>
    </row>
    <row r="348" spans="2:18">
      <c r="B348" s="187">
        <f t="shared" si="17"/>
        <v>342</v>
      </c>
      <c r="C348" s="63">
        <f>IF(Calculator!$F$33=TRUE,C$5*COS($B348*PI()/180),-100)</f>
        <v>0.76084521303612285</v>
      </c>
      <c r="D348" s="63">
        <f>IF(Calculator!$F$33=TRUE,C$5*SIN($B348*PI()/180),-100)</f>
        <v>-0.24721359549995811</v>
      </c>
      <c r="E348" s="63">
        <f>IF(Calculator!$F$33=TRUE,E$5*COS($B348*PI()/180),-100)</f>
        <v>0.85595086466563819</v>
      </c>
      <c r="F348" s="63">
        <f>IF(Calculator!$F$33=TRUE,E$5*SIN($B348*PI()/180),-100)</f>
        <v>-0.27811529493745285</v>
      </c>
      <c r="G348" s="63">
        <f t="shared" si="15"/>
        <v>0.95105651629515353</v>
      </c>
      <c r="H348" s="63">
        <f t="shared" si="16"/>
        <v>-0.30901699437494762</v>
      </c>
      <c r="I348" s="63">
        <f>IF(Calculator!$F$33=TRUE,I$5*COS($B348*PI()/180),-100)</f>
        <v>1.0461621679246689</v>
      </c>
      <c r="J348" s="63">
        <f>IF(Calculator!$F$33=TRUE,I$5*SIN($B348*PI()/180),-100)</f>
        <v>-0.33991869381244239</v>
      </c>
      <c r="K348" s="63">
        <f>IF(Calculator!$F$33=TRUE,K$5*COS($B348*PI()/180),-100)</f>
        <v>1.1412678195541841</v>
      </c>
      <c r="L348" s="63">
        <f>IF(Calculator!$F$33=TRUE,K$5*SIN($B348*PI()/180),-100)</f>
        <v>-0.37082039324993715</v>
      </c>
      <c r="M348" s="60"/>
      <c r="N348" s="245"/>
      <c r="O348" s="60"/>
      <c r="P348" s="60"/>
      <c r="Q348" s="60"/>
      <c r="R348" s="60"/>
    </row>
    <row r="349" spans="2:18">
      <c r="B349" s="187">
        <f t="shared" si="17"/>
        <v>343</v>
      </c>
      <c r="C349" s="63">
        <f>IF(Calculator!$F$33=TRUE,C$5*COS($B349*PI()/180),-100)</f>
        <v>0.76504380477042855</v>
      </c>
      <c r="D349" s="63">
        <f>IF(Calculator!$F$33=TRUE,C$5*SIN($B349*PI()/180),-100)</f>
        <v>-0.23389736377818904</v>
      </c>
      <c r="E349" s="63">
        <f>IF(Calculator!$F$33=TRUE,E$5*COS($B349*PI()/180),-100)</f>
        <v>0.8606742803667321</v>
      </c>
      <c r="F349" s="63">
        <f>IF(Calculator!$F$33=TRUE,E$5*SIN($B349*PI()/180),-100)</f>
        <v>-0.26313453425046263</v>
      </c>
      <c r="G349" s="63">
        <f t="shared" si="15"/>
        <v>0.95630475596303566</v>
      </c>
      <c r="H349" s="63">
        <f t="shared" si="16"/>
        <v>-0.29237170472273627</v>
      </c>
      <c r="I349" s="63">
        <f>IF(Calculator!$F$33=TRUE,I$5*COS($B349*PI()/180),-100)</f>
        <v>1.0519352315593393</v>
      </c>
      <c r="J349" s="63">
        <f>IF(Calculator!$F$33=TRUE,I$5*SIN($B349*PI()/180),-100)</f>
        <v>-0.32160887519500991</v>
      </c>
      <c r="K349" s="63">
        <f>IF(Calculator!$F$33=TRUE,K$5*COS($B349*PI()/180),-100)</f>
        <v>1.1475657071556427</v>
      </c>
      <c r="L349" s="63">
        <f>IF(Calculator!$F$33=TRUE,K$5*SIN($B349*PI()/180),-100)</f>
        <v>-0.3508460456672835</v>
      </c>
      <c r="M349" s="60"/>
      <c r="N349" s="245"/>
      <c r="O349" s="60"/>
      <c r="P349" s="60"/>
      <c r="Q349" s="60"/>
      <c r="R349" s="60"/>
    </row>
    <row r="350" spans="2:18">
      <c r="B350" s="187">
        <f t="shared" si="17"/>
        <v>344</v>
      </c>
      <c r="C350" s="63">
        <f>IF(Calculator!$F$33=TRUE,C$5*COS($B350*PI()/180),-100)</f>
        <v>0.76900935675065496</v>
      </c>
      <c r="D350" s="63">
        <f>IF(Calculator!$F$33=TRUE,C$5*SIN($B350*PI()/180),-100)</f>
        <v>-0.22050988465359983</v>
      </c>
      <c r="E350" s="63">
        <f>IF(Calculator!$F$33=TRUE,E$5*COS($B350*PI()/180),-100)</f>
        <v>0.86513552634448687</v>
      </c>
      <c r="F350" s="63">
        <f>IF(Calculator!$F$33=TRUE,E$5*SIN($B350*PI()/180),-100)</f>
        <v>-0.2480736202352998</v>
      </c>
      <c r="G350" s="63">
        <f t="shared" si="15"/>
        <v>0.96126169593831867</v>
      </c>
      <c r="H350" s="63">
        <f t="shared" si="16"/>
        <v>-0.27563735581699977</v>
      </c>
      <c r="I350" s="63">
        <f>IF(Calculator!$F$33=TRUE,I$5*COS($B350*PI()/180),-100)</f>
        <v>1.0573878655321507</v>
      </c>
      <c r="J350" s="63">
        <f>IF(Calculator!$F$33=TRUE,I$5*SIN($B350*PI()/180),-100)</f>
        <v>-0.30320109139869977</v>
      </c>
      <c r="K350" s="63">
        <f>IF(Calculator!$F$33=TRUE,K$5*COS($B350*PI()/180),-100)</f>
        <v>1.1535140351259823</v>
      </c>
      <c r="L350" s="63">
        <f>IF(Calculator!$F$33=TRUE,K$5*SIN($B350*PI()/180),-100)</f>
        <v>-0.33076482698039972</v>
      </c>
      <c r="M350" s="60"/>
      <c r="N350" s="245"/>
      <c r="O350" s="60"/>
      <c r="P350" s="60"/>
      <c r="Q350" s="60"/>
      <c r="R350" s="60"/>
    </row>
    <row r="351" spans="2:18">
      <c r="B351" s="187">
        <f t="shared" si="17"/>
        <v>345</v>
      </c>
      <c r="C351" s="63">
        <f>IF(Calculator!$F$33=TRUE,C$5*COS($B351*PI()/180),-100)</f>
        <v>0.77274066103125472</v>
      </c>
      <c r="D351" s="63">
        <f>IF(Calculator!$F$33=TRUE,C$5*SIN($B351*PI()/180),-100)</f>
        <v>-0.20705523608201656</v>
      </c>
      <c r="E351" s="63">
        <f>IF(Calculator!$F$33=TRUE,E$5*COS($B351*PI()/180),-100)</f>
        <v>0.86933324366016151</v>
      </c>
      <c r="F351" s="63">
        <f>IF(Calculator!$F$33=TRUE,E$5*SIN($B351*PI()/180),-100)</f>
        <v>-0.23293714059226861</v>
      </c>
      <c r="G351" s="63">
        <f t="shared" si="15"/>
        <v>0.96592582628906831</v>
      </c>
      <c r="H351" s="63">
        <f t="shared" si="16"/>
        <v>-0.25881904510252068</v>
      </c>
      <c r="I351" s="63">
        <f>IF(Calculator!$F$33=TRUE,I$5*COS($B351*PI()/180),-100)</f>
        <v>1.0625184089179753</v>
      </c>
      <c r="J351" s="63">
        <f>IF(Calculator!$F$33=TRUE,I$5*SIN($B351*PI()/180),-100)</f>
        <v>-0.28470094961277276</v>
      </c>
      <c r="K351" s="63">
        <f>IF(Calculator!$F$33=TRUE,K$5*COS($B351*PI()/180),-100)</f>
        <v>1.159110991546882</v>
      </c>
      <c r="L351" s="63">
        <f>IF(Calculator!$F$33=TRUE,K$5*SIN($B351*PI()/180),-100)</f>
        <v>-0.31058285412302483</v>
      </c>
      <c r="M351" s="60"/>
      <c r="N351" s="245"/>
      <c r="O351" s="60"/>
      <c r="P351" s="60"/>
      <c r="Q351" s="60"/>
      <c r="R351" s="60"/>
    </row>
    <row r="352" spans="2:18">
      <c r="B352" s="187">
        <f t="shared" si="17"/>
        <v>346</v>
      </c>
      <c r="C352" s="63">
        <f>IF(Calculator!$F$33=TRUE,C$5*COS($B352*PI()/180),-100)</f>
        <v>0.77623658102079718</v>
      </c>
      <c r="D352" s="63">
        <f>IF(Calculator!$F$33=TRUE,C$5*SIN($B352*PI()/180),-100)</f>
        <v>-0.1935375164797343</v>
      </c>
      <c r="E352" s="63">
        <f>IF(Calculator!$F$33=TRUE,E$5*COS($B352*PI()/180),-100)</f>
        <v>0.87326615364839688</v>
      </c>
      <c r="F352" s="63">
        <f>IF(Calculator!$F$33=TRUE,E$5*SIN($B352*PI()/180),-100)</f>
        <v>-0.2177297060397011</v>
      </c>
      <c r="G352" s="63">
        <f t="shared" si="15"/>
        <v>0.97029572627599647</v>
      </c>
      <c r="H352" s="63">
        <f t="shared" si="16"/>
        <v>-0.24192189559966787</v>
      </c>
      <c r="I352" s="63">
        <f>IF(Calculator!$F$33=TRUE,I$5*COS($B352*PI()/180),-100)</f>
        <v>1.0673252989035962</v>
      </c>
      <c r="J352" s="63">
        <f>IF(Calculator!$F$33=TRUE,I$5*SIN($B352*PI()/180),-100)</f>
        <v>-0.26611408515963469</v>
      </c>
      <c r="K352" s="63">
        <f>IF(Calculator!$F$33=TRUE,K$5*COS($B352*PI()/180),-100)</f>
        <v>1.1643548715311958</v>
      </c>
      <c r="L352" s="63">
        <f>IF(Calculator!$F$33=TRUE,K$5*SIN($B352*PI()/180),-100)</f>
        <v>-0.29030627471960141</v>
      </c>
      <c r="M352" s="60"/>
      <c r="N352" s="245"/>
      <c r="O352" s="60"/>
      <c r="P352" s="60"/>
      <c r="Q352" s="60"/>
      <c r="R352" s="60"/>
    </row>
    <row r="353" spans="2:18">
      <c r="B353" s="187">
        <f t="shared" si="17"/>
        <v>347</v>
      </c>
      <c r="C353" s="63">
        <f>IF(Calculator!$F$33=TRUE,C$5*COS($B353*PI()/180),-100)</f>
        <v>0.77949605182818815</v>
      </c>
      <c r="D353" s="63">
        <f>IF(Calculator!$F$33=TRUE,C$5*SIN($B353*PI()/180),-100)</f>
        <v>-0.17996084347509228</v>
      </c>
      <c r="E353" s="63">
        <f>IF(Calculator!$F$33=TRUE,E$5*COS($B353*PI()/180),-100)</f>
        <v>0.87693305830671164</v>
      </c>
      <c r="F353" s="63">
        <f>IF(Calculator!$F$33=TRUE,E$5*SIN($B353*PI()/180),-100)</f>
        <v>-0.20245594890947879</v>
      </c>
      <c r="G353" s="63">
        <f t="shared" si="15"/>
        <v>0.97437006478523513</v>
      </c>
      <c r="H353" s="63">
        <f t="shared" si="16"/>
        <v>-0.22495105434386534</v>
      </c>
      <c r="I353" s="63">
        <f>IF(Calculator!$F$33=TRUE,I$5*COS($B353*PI()/180),-100)</f>
        <v>1.0718070712637586</v>
      </c>
      <c r="J353" s="63">
        <f>IF(Calculator!$F$33=TRUE,I$5*SIN($B353*PI()/180),-100)</f>
        <v>-0.24744615977825188</v>
      </c>
      <c r="K353" s="63">
        <f>IF(Calculator!$F$33=TRUE,K$5*COS($B353*PI()/180),-100)</f>
        <v>1.1692440777422821</v>
      </c>
      <c r="L353" s="63">
        <f>IF(Calculator!$F$33=TRUE,K$5*SIN($B353*PI()/180),-100)</f>
        <v>-0.26994126521263839</v>
      </c>
      <c r="M353" s="60"/>
      <c r="N353" s="245"/>
      <c r="O353" s="60"/>
      <c r="P353" s="60"/>
      <c r="Q353" s="60"/>
      <c r="R353" s="60"/>
    </row>
    <row r="354" spans="2:18">
      <c r="B354" s="187">
        <f t="shared" si="17"/>
        <v>348</v>
      </c>
      <c r="C354" s="63">
        <f>IF(Calculator!$F$33=TRUE,C$5*COS($B354*PI()/180),-100)</f>
        <v>0.78251808058704453</v>
      </c>
      <c r="D354" s="63">
        <f>IF(Calculator!$F$33=TRUE,C$5*SIN($B354*PI()/180),-100)</f>
        <v>-0.1663293526542079</v>
      </c>
      <c r="E354" s="63">
        <f>IF(Calculator!$F$33=TRUE,E$5*COS($B354*PI()/180),-100)</f>
        <v>0.88033284066042505</v>
      </c>
      <c r="F354" s="63">
        <f>IF(Calculator!$F$33=TRUE,E$5*SIN($B354*PI()/180),-100)</f>
        <v>-0.1871205217359839</v>
      </c>
      <c r="G354" s="63">
        <f t="shared" si="15"/>
        <v>0.97814760073380558</v>
      </c>
      <c r="H354" s="63">
        <f t="shared" si="16"/>
        <v>-0.20791169081775987</v>
      </c>
      <c r="I354" s="63">
        <f>IF(Calculator!$F$33=TRUE,I$5*COS($B354*PI()/180),-100)</f>
        <v>1.0759623608071862</v>
      </c>
      <c r="J354" s="63">
        <f>IF(Calculator!$F$33=TRUE,I$5*SIN($B354*PI()/180),-100)</f>
        <v>-0.22870285989953587</v>
      </c>
      <c r="K354" s="63">
        <f>IF(Calculator!$F$33=TRUE,K$5*COS($B354*PI()/180),-100)</f>
        <v>1.1737771208805667</v>
      </c>
      <c r="L354" s="63">
        <f>IF(Calculator!$F$33=TRUE,K$5*SIN($B354*PI()/180),-100)</f>
        <v>-0.24949402898131184</v>
      </c>
      <c r="M354" s="60"/>
      <c r="N354" s="245"/>
      <c r="O354" s="60"/>
      <c r="P354" s="60"/>
      <c r="Q354" s="60"/>
      <c r="R354" s="60"/>
    </row>
    <row r="355" spans="2:18">
      <c r="B355" s="187">
        <f t="shared" si="17"/>
        <v>349</v>
      </c>
      <c r="C355" s="63">
        <f>IF(Calculator!$F$33=TRUE,C$5*COS($B355*PI()/180),-100)</f>
        <v>0.78530174675813125</v>
      </c>
      <c r="D355" s="63">
        <f>IF(Calculator!$F$33=TRUE,C$5*SIN($B355*PI()/180),-100)</f>
        <v>-0.15264719630123574</v>
      </c>
      <c r="E355" s="63">
        <f>IF(Calculator!$F$33=TRUE,E$5*COS($B355*PI()/180),-100)</f>
        <v>0.88346446510289756</v>
      </c>
      <c r="F355" s="63">
        <f>IF(Calculator!$F$33=TRUE,E$5*SIN($B355*PI()/180),-100)</f>
        <v>-0.1717280958388902</v>
      </c>
      <c r="G355" s="63">
        <f t="shared" si="15"/>
        <v>0.98162718344766398</v>
      </c>
      <c r="H355" s="63">
        <f t="shared" si="16"/>
        <v>-0.19080899537654467</v>
      </c>
      <c r="I355" s="63">
        <f>IF(Calculator!$F$33=TRUE,I$5*COS($B355*PI()/180),-100)</f>
        <v>1.0797899017924304</v>
      </c>
      <c r="J355" s="63">
        <f>IF(Calculator!$F$33=TRUE,I$5*SIN($B355*PI()/180),-100)</f>
        <v>-0.20988989491419915</v>
      </c>
      <c r="K355" s="63">
        <f>IF(Calculator!$F$33=TRUE,K$5*COS($B355*PI()/180),-100)</f>
        <v>1.1779526201371968</v>
      </c>
      <c r="L355" s="63">
        <f>IF(Calculator!$F$33=TRUE,K$5*SIN($B355*PI()/180),-100)</f>
        <v>-0.22897079445185359</v>
      </c>
      <c r="M355" s="60"/>
      <c r="N355" s="245"/>
      <c r="O355" s="60"/>
      <c r="P355" s="60"/>
      <c r="Q355" s="60"/>
      <c r="R355" s="60"/>
    </row>
    <row r="356" spans="2:18">
      <c r="B356" s="187">
        <f t="shared" si="17"/>
        <v>350</v>
      </c>
      <c r="C356" s="63">
        <f>IF(Calculator!$F$33=TRUE,C$5*COS($B356*PI()/180),-100)</f>
        <v>0.78784620240976633</v>
      </c>
      <c r="D356" s="63">
        <f>IF(Calculator!$F$33=TRUE,C$5*SIN($B356*PI()/180),-100)</f>
        <v>-0.13891854213354501</v>
      </c>
      <c r="E356" s="63">
        <f>IF(Calculator!$F$33=TRUE,E$5*COS($B356*PI()/180),-100)</f>
        <v>0.88632697771098712</v>
      </c>
      <c r="F356" s="63">
        <f>IF(Calculator!$F$33=TRUE,E$5*SIN($B356*PI()/180),-100)</f>
        <v>-0.15628335990023814</v>
      </c>
      <c r="G356" s="63">
        <f t="shared" si="15"/>
        <v>0.98480775301220791</v>
      </c>
      <c r="H356" s="63">
        <f t="shared" si="16"/>
        <v>-0.17364817766693127</v>
      </c>
      <c r="I356" s="63">
        <f>IF(Calculator!$F$33=TRUE,I$5*COS($B356*PI()/180),-100)</f>
        <v>1.0832885283134288</v>
      </c>
      <c r="J356" s="63">
        <f>IF(Calculator!$F$33=TRUE,I$5*SIN($B356*PI()/180),-100)</f>
        <v>-0.19101299543362441</v>
      </c>
      <c r="K356" s="63">
        <f>IF(Calculator!$F$33=TRUE,K$5*COS($B356*PI()/180),-100)</f>
        <v>1.1817693036146495</v>
      </c>
      <c r="L356" s="63">
        <f>IF(Calculator!$F$33=TRUE,K$5*SIN($B356*PI()/180),-100)</f>
        <v>-0.20837781320031754</v>
      </c>
      <c r="M356" s="60"/>
      <c r="N356" s="245"/>
      <c r="O356" s="60"/>
      <c r="P356" s="60"/>
      <c r="Q356" s="60"/>
      <c r="R356" s="60"/>
    </row>
    <row r="357" spans="2:18">
      <c r="B357" s="187">
        <f t="shared" si="17"/>
        <v>351</v>
      </c>
      <c r="C357" s="63">
        <f>IF(Calculator!$F$33=TRUE,C$5*COS($B357*PI()/180),-100)</f>
        <v>0.79015067247611015</v>
      </c>
      <c r="D357" s="63">
        <f>IF(Calculator!$F$33=TRUE,C$5*SIN($B357*PI()/180),-100)</f>
        <v>-0.12514757203218491</v>
      </c>
      <c r="E357" s="63">
        <f>IF(Calculator!$F$33=TRUE,E$5*COS($B357*PI()/180),-100)</f>
        <v>0.8889195065356239</v>
      </c>
      <c r="F357" s="63">
        <f>IF(Calculator!$F$33=TRUE,E$5*SIN($B357*PI()/180),-100)</f>
        <v>-0.14079101853620801</v>
      </c>
      <c r="G357" s="63">
        <f t="shared" si="15"/>
        <v>0.98768834059513766</v>
      </c>
      <c r="H357" s="63">
        <f t="shared" si="16"/>
        <v>-0.15643446504023112</v>
      </c>
      <c r="I357" s="63">
        <f>IF(Calculator!$F$33=TRUE,I$5*COS($B357*PI()/180),-100)</f>
        <v>1.0864571746546514</v>
      </c>
      <c r="J357" s="63">
        <f>IF(Calculator!$F$33=TRUE,I$5*SIN($B357*PI()/180),-100)</f>
        <v>-0.17207791154425425</v>
      </c>
      <c r="K357" s="63">
        <f>IF(Calculator!$F$33=TRUE,K$5*COS($B357*PI()/180),-100)</f>
        <v>1.1852260087141651</v>
      </c>
      <c r="L357" s="63">
        <f>IF(Calculator!$F$33=TRUE,K$5*SIN($B357*PI()/180),-100)</f>
        <v>-0.18772135804827733</v>
      </c>
      <c r="M357" s="60"/>
      <c r="N357" s="245"/>
      <c r="O357" s="60"/>
      <c r="P357" s="60"/>
      <c r="Q357" s="60"/>
      <c r="R357" s="60"/>
    </row>
    <row r="358" spans="2:18">
      <c r="B358" s="187">
        <f t="shared" si="17"/>
        <v>352</v>
      </c>
      <c r="C358" s="63">
        <f>IF(Calculator!$F$33=TRUE,C$5*COS($B358*PI()/180),-100)</f>
        <v>0.79221445499325627</v>
      </c>
      <c r="D358" s="63">
        <f>IF(Calculator!$F$33=TRUE,C$5*SIN($B358*PI()/180),-100)</f>
        <v>-0.11133848076805271</v>
      </c>
      <c r="E358" s="63">
        <f>IF(Calculator!$F$33=TRUE,E$5*COS($B358*PI()/180),-100)</f>
        <v>0.89124126186741326</v>
      </c>
      <c r="F358" s="63">
        <f>IF(Calculator!$F$33=TRUE,E$5*SIN($B358*PI()/180),-100)</f>
        <v>-0.1252557908640593</v>
      </c>
      <c r="G358" s="63">
        <f t="shared" si="15"/>
        <v>0.99026806874157025</v>
      </c>
      <c r="H358" s="63">
        <f t="shared" si="16"/>
        <v>-0.13917310096006588</v>
      </c>
      <c r="I358" s="63">
        <f>IF(Calculator!$F$33=TRUE,I$5*COS($B358*PI()/180),-100)</f>
        <v>1.0892948756157275</v>
      </c>
      <c r="J358" s="63">
        <f>IF(Calculator!$F$33=TRUE,I$5*SIN($B358*PI()/180),-100)</f>
        <v>-0.15309041105607249</v>
      </c>
      <c r="K358" s="63">
        <f>IF(Calculator!$F$33=TRUE,K$5*COS($B358*PI()/180),-100)</f>
        <v>1.1883216824898843</v>
      </c>
      <c r="L358" s="63">
        <f>IF(Calculator!$F$33=TRUE,K$5*SIN($B358*PI()/180),-100)</f>
        <v>-0.16700772115207904</v>
      </c>
      <c r="M358" s="60"/>
      <c r="N358" s="245"/>
      <c r="O358" s="60"/>
      <c r="P358" s="60"/>
      <c r="Q358" s="60"/>
      <c r="R358" s="60"/>
    </row>
    <row r="359" spans="2:18">
      <c r="B359" s="187">
        <f t="shared" si="17"/>
        <v>353</v>
      </c>
      <c r="C359" s="63">
        <f>IF(Calculator!$F$33=TRUE,C$5*COS($B359*PI()/180),-100)</f>
        <v>0.79403692131305759</v>
      </c>
      <c r="D359" s="63">
        <f>IF(Calculator!$F$33=TRUE,C$5*SIN($B359*PI()/180),-100)</f>
        <v>-9.74954747241185E-2</v>
      </c>
      <c r="E359" s="63">
        <f>IF(Calculator!$F$33=TRUE,E$5*COS($B359*PI()/180),-100)</f>
        <v>0.89329153647718984</v>
      </c>
      <c r="F359" s="63">
        <f>IF(Calculator!$F$33=TRUE,E$5*SIN($B359*PI()/180),-100)</f>
        <v>-0.10968240906463331</v>
      </c>
      <c r="G359" s="63">
        <f t="shared" si="15"/>
        <v>0.99254615164132198</v>
      </c>
      <c r="H359" s="63">
        <f t="shared" si="16"/>
        <v>-0.12186934340514811</v>
      </c>
      <c r="I359" s="63">
        <f>IF(Calculator!$F$33=TRUE,I$5*COS($B359*PI()/180),-100)</f>
        <v>1.0918007668054543</v>
      </c>
      <c r="J359" s="63">
        <f>IF(Calculator!$F$33=TRUE,I$5*SIN($B359*PI()/180),-100)</f>
        <v>-0.13405627774566295</v>
      </c>
      <c r="K359" s="63">
        <f>IF(Calculator!$F$33=TRUE,K$5*COS($B359*PI()/180),-100)</f>
        <v>1.1910553819695864</v>
      </c>
      <c r="L359" s="63">
        <f>IF(Calculator!$F$33=TRUE,K$5*SIN($B359*PI()/180),-100)</f>
        <v>-0.14624321208617774</v>
      </c>
      <c r="M359" s="60"/>
      <c r="N359" s="245"/>
      <c r="O359" s="60"/>
      <c r="P359" s="60"/>
      <c r="Q359" s="60"/>
      <c r="R359" s="60"/>
    </row>
    <row r="360" spans="2:18">
      <c r="B360" s="187">
        <f t="shared" si="17"/>
        <v>354</v>
      </c>
      <c r="C360" s="63">
        <f>IF(Calculator!$F$33=TRUE,C$5*COS($B360*PI()/180),-100)</f>
        <v>0.79561751629461863</v>
      </c>
      <c r="D360" s="63">
        <f>IF(Calculator!$F$33=TRUE,C$5*SIN($B360*PI()/180),-100)</f>
        <v>-8.3622770614122738E-2</v>
      </c>
      <c r="E360" s="63">
        <f>IF(Calculator!$F$33=TRUE,E$5*COS($B360*PI()/180),-100)</f>
        <v>0.89506970583144596</v>
      </c>
      <c r="F360" s="63">
        <f>IF(Calculator!$F$33=TRUE,E$5*SIN($B360*PI()/180),-100)</f>
        <v>-9.4075616940888077E-2</v>
      </c>
      <c r="G360" s="63">
        <f t="shared" si="15"/>
        <v>0.99452189536827329</v>
      </c>
      <c r="H360" s="63">
        <f t="shared" si="16"/>
        <v>-0.10452846326765342</v>
      </c>
      <c r="I360" s="63">
        <f>IF(Calculator!$F$33=TRUE,I$5*COS($B360*PI()/180),-100)</f>
        <v>1.0939740849051007</v>
      </c>
      <c r="J360" s="63">
        <f>IF(Calculator!$F$33=TRUE,I$5*SIN($B360*PI()/180),-100)</f>
        <v>-0.11498130959441877</v>
      </c>
      <c r="K360" s="63">
        <f>IF(Calculator!$F$33=TRUE,K$5*COS($B360*PI()/180),-100)</f>
        <v>1.1934262744419279</v>
      </c>
      <c r="L360" s="63">
        <f>IF(Calculator!$F$33=TRUE,K$5*SIN($B360*PI()/180),-100)</f>
        <v>-0.12543415592118409</v>
      </c>
      <c r="M360" s="60"/>
      <c r="N360" s="245"/>
      <c r="O360" s="60"/>
      <c r="P360" s="60"/>
      <c r="Q360" s="60"/>
      <c r="R360" s="60"/>
    </row>
    <row r="361" spans="2:18">
      <c r="B361" s="187">
        <f t="shared" si="17"/>
        <v>355</v>
      </c>
      <c r="C361" s="63">
        <f>IF(Calculator!$F$33=TRUE,C$5*COS($B361*PI()/180),-100)</f>
        <v>0.7969557584733965</v>
      </c>
      <c r="D361" s="63">
        <f>IF(Calculator!$F$33=TRUE,C$5*SIN($B361*PI()/180),-100)</f>
        <v>-6.9724594198126655E-2</v>
      </c>
      <c r="E361" s="63">
        <f>IF(Calculator!$F$33=TRUE,E$5*COS($B361*PI()/180),-100)</f>
        <v>0.89657522828257097</v>
      </c>
      <c r="F361" s="63">
        <f>IF(Calculator!$F$33=TRUE,E$5*SIN($B361*PI()/180),-100)</f>
        <v>-7.8440168472892494E-2</v>
      </c>
      <c r="G361" s="63">
        <f t="shared" si="15"/>
        <v>0.99619469809174555</v>
      </c>
      <c r="H361" s="63">
        <f t="shared" si="16"/>
        <v>-8.7155742747658319E-2</v>
      </c>
      <c r="I361" s="63">
        <f>IF(Calculator!$F$33=TRUE,I$5*COS($B361*PI()/180),-100)</f>
        <v>1.0958141679009201</v>
      </c>
      <c r="J361" s="63">
        <f>IF(Calculator!$F$33=TRUE,I$5*SIN($B361*PI()/180),-100)</f>
        <v>-9.5871317022424157E-2</v>
      </c>
      <c r="K361" s="63">
        <f>IF(Calculator!$F$33=TRUE,K$5*COS($B361*PI()/180),-100)</f>
        <v>1.1954336377100947</v>
      </c>
      <c r="L361" s="63">
        <f>IF(Calculator!$F$33=TRUE,K$5*SIN($B361*PI()/180),-100)</f>
        <v>-0.10458689129718998</v>
      </c>
      <c r="M361" s="60"/>
      <c r="N361" s="245"/>
      <c r="O361" s="60"/>
      <c r="P361" s="60"/>
      <c r="Q361" s="60"/>
      <c r="R361" s="60"/>
    </row>
    <row r="362" spans="2:18">
      <c r="B362" s="187">
        <f t="shared" si="17"/>
        <v>356</v>
      </c>
      <c r="C362" s="63">
        <f>IF(Calculator!$F$33=TRUE,C$5*COS($B362*PI()/180),-100)</f>
        <v>0.79805124020785945</v>
      </c>
      <c r="D362" s="63">
        <f>IF(Calculator!$F$33=TRUE,C$5*SIN($B362*PI()/180),-100)</f>
        <v>-5.5805178995299812E-2</v>
      </c>
      <c r="E362" s="63">
        <f>IF(Calculator!$F$33=TRUE,E$5*COS($B362*PI()/180),-100)</f>
        <v>0.89780764523384193</v>
      </c>
      <c r="F362" s="63">
        <f>IF(Calculator!$F$33=TRUE,E$5*SIN($B362*PI()/180),-100)</f>
        <v>-6.2780826369712286E-2</v>
      </c>
      <c r="G362" s="63">
        <f t="shared" si="15"/>
        <v>0.99756405025982431</v>
      </c>
      <c r="H362" s="63">
        <f t="shared" si="16"/>
        <v>-6.9756473744124761E-2</v>
      </c>
      <c r="I362" s="63">
        <f>IF(Calculator!$F$33=TRUE,I$5*COS($B362*PI()/180),-100)</f>
        <v>1.0973204552858069</v>
      </c>
      <c r="J362" s="63">
        <f>IF(Calculator!$F$33=TRUE,I$5*SIN($B362*PI()/180),-100)</f>
        <v>-7.673212111853725E-2</v>
      </c>
      <c r="K362" s="63">
        <f>IF(Calculator!$F$33=TRUE,K$5*COS($B362*PI()/180),-100)</f>
        <v>1.1970768603117892</v>
      </c>
      <c r="L362" s="63">
        <f>IF(Calculator!$F$33=TRUE,K$5*SIN($B362*PI()/180),-100)</f>
        <v>-8.3707768492949711E-2</v>
      </c>
      <c r="M362" s="60"/>
      <c r="N362" s="245"/>
      <c r="O362" s="60"/>
      <c r="P362" s="60"/>
      <c r="Q362" s="60"/>
      <c r="R362" s="60"/>
    </row>
    <row r="363" spans="2:18">
      <c r="B363" s="187">
        <f t="shared" si="17"/>
        <v>357</v>
      </c>
      <c r="C363" s="63">
        <f>IF(Calculator!$F$33=TRUE,C$5*COS($B363*PI()/180),-100)</f>
        <v>0.79890362780365909</v>
      </c>
      <c r="D363" s="63">
        <f>IF(Calculator!$F$33=TRUE,C$5*SIN($B363*PI()/180),-100)</f>
        <v>-4.1868764994355497E-2</v>
      </c>
      <c r="E363" s="63">
        <f>IF(Calculator!$F$33=TRUE,E$5*COS($B363*PI()/180),-100)</f>
        <v>0.89876658127911646</v>
      </c>
      <c r="F363" s="63">
        <f>IF(Calculator!$F$33=TRUE,E$5*SIN($B363*PI()/180),-100)</f>
        <v>-4.7102360618649933E-2</v>
      </c>
      <c r="G363" s="63">
        <f t="shared" si="15"/>
        <v>0.99862953475457383</v>
      </c>
      <c r="H363" s="63">
        <f t="shared" si="16"/>
        <v>-5.2335956242944369E-2</v>
      </c>
      <c r="I363" s="63">
        <f>IF(Calculator!$F$33=TRUE,I$5*COS($B363*PI()/180),-100)</f>
        <v>1.0984924882300313</v>
      </c>
      <c r="J363" s="63">
        <f>IF(Calculator!$F$33=TRUE,I$5*SIN($B363*PI()/180),-100)</f>
        <v>-5.7569551867238812E-2</v>
      </c>
      <c r="K363" s="63">
        <f>IF(Calculator!$F$33=TRUE,K$5*COS($B363*PI()/180),-100)</f>
        <v>1.1983554417054885</v>
      </c>
      <c r="L363" s="63">
        <f>IF(Calculator!$F$33=TRUE,K$5*SIN($B363*PI()/180),-100)</f>
        <v>-6.2803147491533234E-2</v>
      </c>
      <c r="M363" s="60"/>
      <c r="N363" s="245"/>
      <c r="O363" s="60"/>
      <c r="P363" s="60"/>
      <c r="Q363" s="60"/>
      <c r="R363" s="60"/>
    </row>
    <row r="364" spans="2:18">
      <c r="B364" s="187">
        <f t="shared" si="17"/>
        <v>358</v>
      </c>
      <c r="C364" s="63">
        <f>IF(Calculator!$F$33=TRUE,C$5*COS($B364*PI()/180),-100)</f>
        <v>0.79951266161527668</v>
      </c>
      <c r="D364" s="63">
        <f>IF(Calculator!$F$33=TRUE,C$5*SIN($B364*PI()/180),-100)</f>
        <v>-2.7919597362000659E-2</v>
      </c>
      <c r="E364" s="63">
        <f>IF(Calculator!$F$33=TRUE,E$5*COS($B364*PI()/180),-100)</f>
        <v>0.89945174431718622</v>
      </c>
      <c r="F364" s="63">
        <f>IF(Calculator!$F$33=TRUE,E$5*SIN($B364*PI()/180),-100)</f>
        <v>-3.140954703225074E-2</v>
      </c>
      <c r="G364" s="63">
        <f t="shared" si="15"/>
        <v>0.99939082701909576</v>
      </c>
      <c r="H364" s="63">
        <f t="shared" si="16"/>
        <v>-3.4899496702500823E-2</v>
      </c>
      <c r="I364" s="63">
        <f>IF(Calculator!$F$33=TRUE,I$5*COS($B364*PI()/180),-100)</f>
        <v>1.0993299097210054</v>
      </c>
      <c r="J364" s="63">
        <f>IF(Calculator!$F$33=TRUE,I$5*SIN($B364*PI()/180),-100)</f>
        <v>-3.8389446372750907E-2</v>
      </c>
      <c r="K364" s="63">
        <f>IF(Calculator!$F$33=TRUE,K$5*COS($B364*PI()/180),-100)</f>
        <v>1.199268992422915</v>
      </c>
      <c r="L364" s="63">
        <f>IF(Calculator!$F$33=TRUE,K$5*SIN($B364*PI()/180),-100)</f>
        <v>-4.1879396043000984E-2</v>
      </c>
      <c r="M364" s="60"/>
      <c r="N364" s="245"/>
      <c r="O364" s="60"/>
      <c r="P364" s="60"/>
      <c r="Q364" s="60"/>
      <c r="R364" s="60"/>
    </row>
    <row r="365" spans="2:18">
      <c r="B365" s="187">
        <f t="shared" si="17"/>
        <v>359</v>
      </c>
      <c r="C365" s="63">
        <f>IF(Calculator!$F$33=TRUE,C$5*COS($B365*PI()/180),-100)</f>
        <v>0.79987815612511304</v>
      </c>
      <c r="D365" s="63">
        <f>IF(Calculator!$F$33=TRUE,C$5*SIN($B365*PI()/180),-100)</f>
        <v>-1.396192514982756E-2</v>
      </c>
      <c r="E365" s="63">
        <f>IF(Calculator!$F$33=TRUE,E$5*COS($B365*PI()/180),-100)</f>
        <v>0.89986292564075221</v>
      </c>
      <c r="F365" s="63">
        <f>IF(Calculator!$F$33=TRUE,E$5*SIN($B365*PI()/180),-100)</f>
        <v>-1.5707165793556004E-2</v>
      </c>
      <c r="G365" s="63">
        <f t="shared" si="15"/>
        <v>0.99984769515639127</v>
      </c>
      <c r="H365" s="63">
        <f t="shared" si="16"/>
        <v>-1.7452406437284448E-2</v>
      </c>
      <c r="I365" s="63">
        <f>IF(Calculator!$F$33=TRUE,I$5*COS($B365*PI()/180),-100)</f>
        <v>1.0998324646720306</v>
      </c>
      <c r="J365" s="63">
        <f>IF(Calculator!$F$33=TRUE,I$5*SIN($B365*PI()/180),-100)</f>
        <v>-1.9197647081012896E-2</v>
      </c>
      <c r="K365" s="63">
        <f>IF(Calculator!$F$33=TRUE,K$5*COS($B365*PI()/180),-100)</f>
        <v>1.1998172341876694</v>
      </c>
      <c r="L365" s="63">
        <f>IF(Calculator!$F$33=TRUE,K$5*SIN($B365*PI()/180),-100)</f>
        <v>-2.0942887724741337E-2</v>
      </c>
      <c r="M365" s="60"/>
      <c r="N365" s="245"/>
      <c r="O365" s="60"/>
      <c r="P365" s="60"/>
      <c r="Q365" s="60"/>
      <c r="R365" s="60"/>
    </row>
    <row r="366" spans="2:18">
      <c r="B366" s="187">
        <f t="shared" si="17"/>
        <v>360</v>
      </c>
      <c r="C366" s="63">
        <f>IF(Calculator!$F$33=TRUE,C$5*COS($B366*PI()/180),-100)</f>
        <v>0.8</v>
      </c>
      <c r="D366" s="63">
        <f>IF(Calculator!$F$33=TRUE,C$5*SIN($B366*PI()/180),-100)</f>
        <v>-1.960237527853792E-16</v>
      </c>
      <c r="E366" s="63">
        <f>IF(Calculator!$F$33=TRUE,E$5*COS($B366*PI()/180),-100)</f>
        <v>0.9</v>
      </c>
      <c r="F366" s="63">
        <f>IF(Calculator!$F$33=TRUE,E$5*SIN($B366*PI()/180),-100)</f>
        <v>-2.205267218835516E-16</v>
      </c>
      <c r="G366" s="63">
        <f t="shared" si="15"/>
        <v>1</v>
      </c>
      <c r="H366" s="63">
        <f t="shared" si="16"/>
        <v>-2.45029690981724E-16</v>
      </c>
      <c r="I366" s="63">
        <f>IF(Calculator!$F$33=TRUE,I$5*COS($B366*PI()/180),-100)</f>
        <v>1.1000000000000001</v>
      </c>
      <c r="J366" s="63">
        <f>IF(Calculator!$F$33=TRUE,I$5*SIN($B366*PI()/180),-100)</f>
        <v>-2.695326600798964E-16</v>
      </c>
      <c r="K366" s="63">
        <f>IF(Calculator!$F$33=TRUE,K$5*COS($B366*PI()/180),-100)</f>
        <v>1.2</v>
      </c>
      <c r="L366" s="63">
        <f>IF(Calculator!$F$33=TRUE,K$5*SIN($B366*PI()/180),-100)</f>
        <v>-2.940356291780688E-16</v>
      </c>
      <c r="M366" s="60"/>
      <c r="N366" s="245"/>
      <c r="O366" s="60"/>
      <c r="P366" s="60"/>
      <c r="Q366" s="60"/>
      <c r="R366" s="60"/>
    </row>
    <row r="367" spans="2:18">
      <c r="B367" s="384">
        <v>1</v>
      </c>
      <c r="C367" s="63">
        <f>IF(Calculator!$F$33=TRUE,C$5*COS($B367*PI()/180),-100)</f>
        <v>0.79987815612511304</v>
      </c>
      <c r="D367" s="63">
        <f>IF(Calculator!$F$33=TRUE,C$5*SIN($B367*PI()/180),-100)</f>
        <v>1.3961925149826811E-2</v>
      </c>
      <c r="E367" s="63">
        <f>IF(Calculator!$F$33=TRUE,E$5*COS($B367*PI()/180),-100)</f>
        <v>0.89986292564075221</v>
      </c>
      <c r="F367" s="63">
        <f>IF(Calculator!$F$33=TRUE,E$5*SIN($B367*PI()/180),-100)</f>
        <v>1.5707165793555161E-2</v>
      </c>
      <c r="G367" s="63">
        <f t="shared" si="15"/>
        <v>0.99984769515639127</v>
      </c>
      <c r="H367" s="63">
        <f t="shared" si="16"/>
        <v>1.7452406437283512E-2</v>
      </c>
      <c r="I367" s="63">
        <f>IF(Calculator!$F$33=TRUE,I$5*COS($B367*PI()/180),-100)</f>
        <v>1.0998324646720306</v>
      </c>
      <c r="J367" s="63">
        <f>IF(Calculator!$F$33=TRUE,I$5*SIN($B367*PI()/180),-100)</f>
        <v>1.9197647081011866E-2</v>
      </c>
      <c r="K367" s="63">
        <f>IF(Calculator!$F$33=TRUE,K$5*COS($B367*PI()/180),-100)</f>
        <v>1.1998172341876694</v>
      </c>
      <c r="L367" s="63">
        <f>IF(Calculator!$F$33=TRUE,K$5*SIN($B367*PI()/180),-100)</f>
        <v>2.0942887724740213E-2</v>
      </c>
      <c r="M367" s="60"/>
      <c r="N367" s="245"/>
      <c r="O367" s="60"/>
      <c r="P367" s="60"/>
      <c r="Q367" s="60"/>
      <c r="R367" s="60"/>
    </row>
    <row r="368" spans="2:18">
      <c r="B368" s="385"/>
      <c r="C368" s="65"/>
      <c r="D368" s="66"/>
      <c r="E368" s="65"/>
      <c r="F368" s="66"/>
      <c r="G368" s="67"/>
      <c r="H368" s="66"/>
      <c r="I368" s="67"/>
      <c r="J368" s="68"/>
      <c r="K368" s="67"/>
      <c r="L368" s="68"/>
    </row>
    <row r="369" spans="2:12">
      <c r="B369" s="385"/>
      <c r="C369" s="65"/>
      <c r="D369" s="66"/>
      <c r="E369" s="65"/>
      <c r="F369" s="66"/>
      <c r="G369" s="67"/>
      <c r="H369" s="66"/>
      <c r="I369" s="67"/>
      <c r="J369" s="68"/>
      <c r="K369" s="67"/>
      <c r="L369" s="68"/>
    </row>
    <row r="370" spans="2:12">
      <c r="B370" s="385"/>
      <c r="C370" s="65"/>
      <c r="D370" s="66"/>
      <c r="E370" s="65"/>
      <c r="F370" s="66"/>
      <c r="G370" s="67"/>
      <c r="H370" s="66"/>
      <c r="I370" s="67"/>
      <c r="J370" s="68"/>
      <c r="K370" s="67"/>
      <c r="L370" s="68"/>
    </row>
    <row r="371" spans="2:12">
      <c r="B371" s="385"/>
      <c r="C371" s="65"/>
      <c r="D371" s="66"/>
      <c r="E371" s="65"/>
      <c r="F371" s="66"/>
      <c r="G371" s="67"/>
      <c r="H371" s="66"/>
      <c r="I371" s="67"/>
      <c r="J371" s="68"/>
      <c r="K371" s="67"/>
      <c r="L371" s="68"/>
    </row>
    <row r="372" spans="2:12">
      <c r="B372" s="385"/>
      <c r="C372" s="65"/>
      <c r="D372" s="66"/>
      <c r="E372" s="65"/>
      <c r="F372" s="66"/>
      <c r="G372" s="67"/>
      <c r="H372" s="66"/>
      <c r="I372" s="67"/>
      <c r="J372" s="68"/>
      <c r="K372" s="67"/>
      <c r="L372" s="68"/>
    </row>
    <row r="373" spans="2:12">
      <c r="B373" s="385"/>
      <c r="C373" s="65"/>
      <c r="D373" s="66"/>
      <c r="E373" s="65"/>
      <c r="F373" s="66"/>
      <c r="G373" s="67"/>
      <c r="H373" s="66"/>
      <c r="I373" s="67"/>
      <c r="J373" s="68"/>
      <c r="K373" s="67"/>
      <c r="L373" s="68"/>
    </row>
    <row r="374" spans="2:12">
      <c r="B374" s="385"/>
      <c r="C374" s="65"/>
      <c r="D374" s="66"/>
      <c r="E374" s="65"/>
      <c r="F374" s="66"/>
      <c r="G374" s="67"/>
      <c r="H374" s="66"/>
      <c r="I374" s="67"/>
      <c r="J374" s="68"/>
      <c r="K374" s="67"/>
      <c r="L374" s="68"/>
    </row>
    <row r="375" spans="2:12">
      <c r="B375" s="385"/>
      <c r="C375" s="65"/>
      <c r="D375" s="66"/>
      <c r="E375" s="65"/>
      <c r="F375" s="66"/>
      <c r="G375" s="67"/>
      <c r="H375" s="66"/>
      <c r="I375" s="67"/>
      <c r="J375" s="68"/>
      <c r="K375" s="67"/>
      <c r="L375" s="68"/>
    </row>
    <row r="376" spans="2:12">
      <c r="B376" s="385"/>
      <c r="C376" s="65"/>
      <c r="D376" s="66"/>
      <c r="E376" s="65"/>
      <c r="F376" s="66"/>
      <c r="G376" s="67"/>
      <c r="H376" s="66"/>
      <c r="I376" s="67"/>
      <c r="J376" s="68"/>
      <c r="K376" s="67"/>
      <c r="L376" s="68"/>
    </row>
    <row r="377" spans="2:12">
      <c r="B377" s="385"/>
      <c r="C377" s="65"/>
      <c r="D377" s="66"/>
      <c r="E377" s="65"/>
      <c r="F377" s="66"/>
      <c r="G377" s="67"/>
      <c r="H377" s="66"/>
      <c r="I377" s="67"/>
      <c r="J377" s="68"/>
      <c r="K377" s="67"/>
      <c r="L377" s="68"/>
    </row>
    <row r="378" spans="2:12">
      <c r="B378" s="385"/>
      <c r="C378" s="65"/>
      <c r="D378" s="66"/>
      <c r="E378" s="65"/>
      <c r="F378" s="66"/>
      <c r="G378" s="67"/>
      <c r="H378" s="66"/>
      <c r="I378" s="67"/>
      <c r="J378" s="68"/>
      <c r="K378" s="67"/>
      <c r="L378" s="68"/>
    </row>
    <row r="379" spans="2:12">
      <c r="B379" s="385"/>
      <c r="C379" s="65"/>
      <c r="D379" s="66"/>
      <c r="E379" s="65"/>
      <c r="F379" s="66"/>
      <c r="G379" s="67"/>
      <c r="H379" s="66"/>
      <c r="I379" s="67"/>
      <c r="J379" s="68"/>
      <c r="K379" s="67"/>
      <c r="L379" s="68"/>
    </row>
    <row r="380" spans="2:12">
      <c r="B380" s="385"/>
      <c r="C380" s="65"/>
      <c r="D380" s="66"/>
      <c r="E380" s="65"/>
      <c r="F380" s="66"/>
      <c r="G380" s="67"/>
      <c r="H380" s="66"/>
      <c r="I380" s="67"/>
      <c r="J380" s="68"/>
      <c r="K380" s="67"/>
      <c r="L380" s="68"/>
    </row>
    <row r="381" spans="2:12">
      <c r="B381" s="385"/>
      <c r="C381" s="65"/>
      <c r="D381" s="66"/>
      <c r="E381" s="65"/>
      <c r="F381" s="66"/>
      <c r="G381" s="67"/>
      <c r="H381" s="66"/>
      <c r="I381" s="67"/>
      <c r="J381" s="68"/>
      <c r="K381" s="67"/>
      <c r="L381" s="68"/>
    </row>
    <row r="382" spans="2:12">
      <c r="B382" s="385"/>
      <c r="C382" s="65"/>
      <c r="D382" s="66"/>
      <c r="E382" s="65"/>
      <c r="F382" s="66"/>
      <c r="G382" s="67"/>
      <c r="H382" s="66"/>
      <c r="I382" s="67"/>
      <c r="K382" s="67"/>
    </row>
    <row r="383" spans="2:12">
      <c r="B383" s="385"/>
      <c r="C383" s="65"/>
      <c r="D383" s="66"/>
      <c r="E383" s="65"/>
      <c r="F383" s="66"/>
      <c r="G383" s="67"/>
      <c r="H383" s="66"/>
      <c r="I383" s="67"/>
      <c r="J383" s="68"/>
      <c r="K383" s="67"/>
      <c r="L383" s="68"/>
    </row>
    <row r="384" spans="2:12">
      <c r="B384" s="385"/>
      <c r="C384" s="65"/>
      <c r="D384" s="66"/>
      <c r="E384" s="65"/>
      <c r="F384" s="66"/>
      <c r="G384" s="67"/>
      <c r="H384" s="66"/>
      <c r="I384" s="67"/>
      <c r="J384" s="68"/>
      <c r="K384" s="67"/>
      <c r="L384" s="68"/>
    </row>
    <row r="385" spans="2:12">
      <c r="B385" s="385"/>
      <c r="C385" s="65"/>
      <c r="D385" s="66"/>
      <c r="E385" s="65"/>
      <c r="F385" s="66"/>
      <c r="G385" s="67"/>
      <c r="H385" s="66"/>
      <c r="I385" s="67"/>
      <c r="J385" s="68"/>
      <c r="K385" s="67"/>
      <c r="L385" s="68"/>
    </row>
    <row r="386" spans="2:12">
      <c r="B386" s="385"/>
      <c r="C386" s="65"/>
      <c r="D386" s="66"/>
      <c r="E386" s="65"/>
      <c r="F386" s="66"/>
      <c r="G386" s="67"/>
      <c r="H386" s="66"/>
      <c r="I386" s="67"/>
      <c r="J386" s="68"/>
      <c r="K386" s="67"/>
      <c r="L386" s="68"/>
    </row>
    <row r="387" spans="2:12">
      <c r="B387" s="385"/>
      <c r="C387" s="65"/>
      <c r="D387" s="66"/>
      <c r="E387" s="65"/>
      <c r="F387" s="66"/>
      <c r="G387" s="67"/>
      <c r="H387" s="66"/>
      <c r="I387" s="67"/>
      <c r="J387" s="68"/>
      <c r="K387" s="67"/>
      <c r="L387" s="68"/>
    </row>
    <row r="388" spans="2:12">
      <c r="B388" s="385"/>
      <c r="C388" s="65"/>
      <c r="D388" s="66"/>
      <c r="E388" s="65"/>
      <c r="F388" s="66"/>
      <c r="G388" s="67"/>
      <c r="H388" s="66"/>
      <c r="I388" s="67"/>
      <c r="J388" s="68"/>
      <c r="K388" s="67"/>
      <c r="L388" s="68"/>
    </row>
    <row r="389" spans="2:12">
      <c r="B389" s="385"/>
      <c r="C389" s="65"/>
      <c r="D389" s="66"/>
      <c r="E389" s="65"/>
      <c r="F389" s="66"/>
      <c r="G389" s="67"/>
      <c r="H389" s="66"/>
      <c r="I389" s="67"/>
      <c r="J389" s="68"/>
      <c r="K389" s="67"/>
      <c r="L389" s="68"/>
    </row>
    <row r="390" spans="2:12">
      <c r="B390" s="385"/>
      <c r="C390" s="65"/>
      <c r="D390" s="66"/>
      <c r="E390" s="65"/>
      <c r="F390" s="66"/>
      <c r="G390" s="67"/>
      <c r="H390" s="66"/>
      <c r="I390" s="67"/>
      <c r="J390" s="68"/>
      <c r="K390" s="67"/>
      <c r="L390" s="68"/>
    </row>
    <row r="391" spans="2:12">
      <c r="B391" s="385"/>
      <c r="C391" s="65"/>
      <c r="D391" s="66"/>
      <c r="E391" s="65"/>
      <c r="F391" s="66"/>
      <c r="G391" s="67"/>
      <c r="H391" s="66"/>
      <c r="I391" s="67"/>
      <c r="J391" s="68"/>
      <c r="K391" s="67"/>
      <c r="L391" s="68"/>
    </row>
    <row r="392" spans="2:12">
      <c r="B392" s="385"/>
      <c r="C392" s="65"/>
      <c r="D392" s="66"/>
      <c r="E392" s="65"/>
      <c r="F392" s="66"/>
      <c r="G392" s="67"/>
      <c r="H392" s="66"/>
      <c r="I392" s="67"/>
      <c r="J392" s="68"/>
      <c r="K392" s="67"/>
      <c r="L392" s="68"/>
    </row>
    <row r="393" spans="2:12">
      <c r="B393" s="385"/>
      <c r="C393" s="65"/>
      <c r="D393" s="66"/>
      <c r="E393" s="65"/>
      <c r="F393" s="66"/>
      <c r="G393" s="67"/>
      <c r="H393" s="66"/>
      <c r="I393" s="67"/>
      <c r="J393" s="68"/>
      <c r="K393" s="67"/>
      <c r="L393" s="68"/>
    </row>
    <row r="394" spans="2:12">
      <c r="B394" s="385"/>
      <c r="C394" s="65"/>
      <c r="D394" s="66"/>
      <c r="E394" s="65"/>
      <c r="F394" s="66"/>
      <c r="G394" s="67"/>
      <c r="H394" s="66"/>
      <c r="I394" s="67"/>
      <c r="J394" s="68"/>
      <c r="K394" s="67"/>
      <c r="L394" s="68"/>
    </row>
    <row r="395" spans="2:12">
      <c r="B395" s="385"/>
      <c r="C395" s="65"/>
      <c r="D395" s="66"/>
      <c r="E395" s="65"/>
      <c r="F395" s="66"/>
      <c r="G395" s="67"/>
      <c r="H395" s="66"/>
      <c r="I395" s="67"/>
      <c r="J395" s="68"/>
      <c r="K395" s="67"/>
      <c r="L395" s="68"/>
    </row>
    <row r="396" spans="2:12">
      <c r="B396" s="385"/>
      <c r="C396" s="65"/>
      <c r="D396" s="66"/>
      <c r="E396" s="65"/>
      <c r="F396" s="66"/>
      <c r="G396" s="67"/>
      <c r="H396" s="66"/>
      <c r="I396" s="67"/>
      <c r="J396" s="68"/>
      <c r="K396" s="67"/>
      <c r="L396" s="68"/>
    </row>
    <row r="397" spans="2:12">
      <c r="B397" s="385"/>
      <c r="C397" s="65"/>
      <c r="D397" s="66"/>
      <c r="E397" s="65"/>
      <c r="F397" s="66"/>
      <c r="G397" s="67"/>
      <c r="H397" s="66"/>
      <c r="I397" s="67"/>
      <c r="J397" s="68"/>
      <c r="K397" s="67"/>
      <c r="L397" s="68"/>
    </row>
    <row r="398" spans="2:12">
      <c r="B398" s="385"/>
      <c r="C398" s="65"/>
      <c r="D398" s="66"/>
      <c r="E398" s="65"/>
      <c r="F398" s="66"/>
      <c r="G398" s="67"/>
      <c r="H398" s="66"/>
      <c r="I398" s="67"/>
      <c r="J398" s="68"/>
      <c r="K398" s="67"/>
      <c r="L398" s="68"/>
    </row>
    <row r="399" spans="2:12">
      <c r="B399" s="385"/>
      <c r="C399" s="65"/>
      <c r="D399" s="66"/>
      <c r="E399" s="65"/>
      <c r="F399" s="66"/>
      <c r="G399" s="67"/>
      <c r="H399" s="66"/>
      <c r="I399" s="67"/>
      <c r="K399" s="67"/>
    </row>
    <row r="400" spans="2:12">
      <c r="B400" s="385"/>
      <c r="C400" s="65"/>
      <c r="D400" s="66"/>
      <c r="E400" s="65"/>
      <c r="F400" s="66"/>
      <c r="G400" s="67"/>
      <c r="H400" s="66"/>
      <c r="I400" s="67"/>
      <c r="J400" s="68"/>
      <c r="K400" s="67"/>
      <c r="L400" s="68"/>
    </row>
    <row r="401" spans="2:12">
      <c r="B401" s="385"/>
      <c r="C401" s="65"/>
      <c r="D401" s="66"/>
      <c r="E401" s="65"/>
      <c r="F401" s="66"/>
      <c r="G401" s="67"/>
      <c r="H401" s="66"/>
      <c r="I401" s="67"/>
      <c r="J401" s="68"/>
      <c r="K401" s="67"/>
      <c r="L401" s="68"/>
    </row>
    <row r="402" spans="2:12">
      <c r="B402" s="385"/>
      <c r="C402" s="65"/>
      <c r="D402" s="66"/>
      <c r="E402" s="65"/>
      <c r="F402" s="66"/>
      <c r="G402" s="67"/>
      <c r="H402" s="66"/>
      <c r="I402" s="67"/>
      <c r="J402" s="68"/>
      <c r="K402" s="67"/>
      <c r="L402" s="68"/>
    </row>
    <row r="403" spans="2:12">
      <c r="B403" s="385"/>
      <c r="C403" s="65"/>
      <c r="D403" s="66"/>
      <c r="E403" s="65"/>
      <c r="F403" s="66"/>
      <c r="G403" s="67"/>
      <c r="H403" s="66"/>
      <c r="I403" s="67"/>
      <c r="J403" s="68"/>
      <c r="K403" s="67"/>
      <c r="L403" s="68"/>
    </row>
    <row r="404" spans="2:12">
      <c r="B404" s="385"/>
      <c r="C404" s="65"/>
      <c r="D404" s="66"/>
      <c r="E404" s="65"/>
      <c r="F404" s="66"/>
      <c r="G404" s="67"/>
      <c r="H404" s="66"/>
      <c r="I404" s="67"/>
      <c r="J404" s="68"/>
      <c r="K404" s="67"/>
      <c r="L404" s="68"/>
    </row>
    <row r="405" spans="2:12">
      <c r="B405" s="385"/>
      <c r="C405" s="65"/>
      <c r="D405" s="66"/>
      <c r="E405" s="65"/>
      <c r="F405" s="66"/>
      <c r="G405" s="67"/>
      <c r="H405" s="66"/>
      <c r="I405" s="67"/>
      <c r="J405" s="68"/>
      <c r="K405" s="67"/>
      <c r="L405" s="68"/>
    </row>
    <row r="406" spans="2:12">
      <c r="B406" s="385"/>
      <c r="C406" s="65"/>
      <c r="D406" s="66"/>
      <c r="E406" s="65"/>
      <c r="F406" s="66"/>
      <c r="G406" s="67"/>
      <c r="H406" s="66"/>
      <c r="I406" s="67"/>
      <c r="J406" s="68"/>
      <c r="K406" s="67"/>
      <c r="L406" s="68"/>
    </row>
    <row r="407" spans="2:12">
      <c r="B407" s="385"/>
      <c r="C407" s="65"/>
      <c r="D407" s="66"/>
      <c r="E407" s="65"/>
      <c r="F407" s="66"/>
      <c r="G407" s="67"/>
      <c r="H407" s="66"/>
      <c r="I407" s="67"/>
      <c r="J407" s="68"/>
      <c r="K407" s="67"/>
      <c r="L407" s="68"/>
    </row>
    <row r="408" spans="2:12">
      <c r="B408" s="385"/>
      <c r="C408" s="65"/>
      <c r="D408" s="66"/>
      <c r="E408" s="65"/>
      <c r="F408" s="66"/>
      <c r="G408" s="67"/>
      <c r="H408" s="66"/>
      <c r="I408" s="67"/>
      <c r="J408" s="68"/>
      <c r="K408" s="67"/>
      <c r="L408" s="68"/>
    </row>
    <row r="409" spans="2:12">
      <c r="B409" s="385"/>
      <c r="C409" s="65"/>
      <c r="D409" s="66"/>
      <c r="E409" s="65"/>
      <c r="F409" s="66"/>
      <c r="G409" s="67"/>
      <c r="H409" s="66"/>
      <c r="I409" s="67"/>
      <c r="J409" s="68"/>
      <c r="K409" s="67"/>
      <c r="L409" s="68"/>
    </row>
    <row r="410" spans="2:12">
      <c r="B410" s="385"/>
      <c r="C410" s="65"/>
      <c r="D410" s="66"/>
      <c r="E410" s="65"/>
      <c r="F410" s="66"/>
      <c r="G410" s="67"/>
      <c r="H410" s="66"/>
      <c r="I410" s="67"/>
      <c r="J410" s="68"/>
      <c r="K410" s="67"/>
      <c r="L410" s="68"/>
    </row>
    <row r="411" spans="2:12">
      <c r="B411" s="385"/>
      <c r="C411" s="65"/>
      <c r="D411" s="66"/>
      <c r="E411" s="65"/>
      <c r="F411" s="66"/>
      <c r="G411" s="67"/>
      <c r="H411" s="66"/>
      <c r="I411" s="67"/>
      <c r="J411" s="68"/>
      <c r="K411" s="67"/>
      <c r="L411" s="68"/>
    </row>
    <row r="412" spans="2:12">
      <c r="B412" s="385"/>
      <c r="C412" s="65"/>
      <c r="D412" s="66"/>
      <c r="E412" s="65"/>
      <c r="F412" s="66"/>
      <c r="G412" s="67"/>
      <c r="H412" s="66"/>
      <c r="I412" s="67"/>
      <c r="J412" s="68"/>
      <c r="K412" s="67"/>
      <c r="L412" s="68"/>
    </row>
    <row r="413" spans="2:12">
      <c r="B413" s="385"/>
      <c r="C413" s="65"/>
      <c r="D413" s="66"/>
      <c r="E413" s="65"/>
      <c r="F413" s="66"/>
      <c r="G413" s="67"/>
      <c r="H413" s="66"/>
      <c r="I413" s="67"/>
      <c r="J413" s="68"/>
      <c r="K413" s="67"/>
      <c r="L413" s="68"/>
    </row>
    <row r="414" spans="2:12">
      <c r="B414" s="385"/>
      <c r="C414" s="65"/>
      <c r="D414" s="66"/>
      <c r="E414" s="65"/>
      <c r="F414" s="66"/>
      <c r="G414" s="67"/>
      <c r="H414" s="66"/>
      <c r="I414" s="67"/>
      <c r="J414" s="68"/>
      <c r="K414" s="67"/>
      <c r="L414" s="68"/>
    </row>
    <row r="415" spans="2:12">
      <c r="B415" s="385"/>
      <c r="C415" s="65"/>
      <c r="D415" s="66"/>
      <c r="E415" s="65"/>
      <c r="F415" s="66"/>
      <c r="G415" s="67"/>
      <c r="H415" s="66"/>
      <c r="I415" s="67"/>
      <c r="J415" s="68"/>
      <c r="K415" s="67"/>
      <c r="L415" s="68"/>
    </row>
    <row r="416" spans="2:12">
      <c r="B416" s="385"/>
      <c r="C416" s="65"/>
      <c r="D416" s="66"/>
      <c r="E416" s="65"/>
      <c r="F416" s="66"/>
      <c r="G416" s="67"/>
      <c r="H416" s="66"/>
      <c r="I416" s="67"/>
      <c r="K416" s="67"/>
    </row>
    <row r="417" spans="2:12">
      <c r="B417" s="385"/>
      <c r="C417" s="65"/>
      <c r="D417" s="66"/>
      <c r="E417" s="65"/>
      <c r="F417" s="66"/>
      <c r="G417" s="67"/>
      <c r="H417" s="66"/>
      <c r="I417" s="67"/>
      <c r="J417" s="68"/>
      <c r="K417" s="67"/>
      <c r="L417" s="68"/>
    </row>
    <row r="418" spans="2:12">
      <c r="B418" s="385"/>
      <c r="C418" s="65"/>
      <c r="D418" s="66"/>
      <c r="E418" s="65"/>
      <c r="F418" s="66"/>
      <c r="G418" s="67"/>
      <c r="H418" s="66"/>
      <c r="I418" s="67"/>
      <c r="J418" s="68"/>
      <c r="K418" s="67"/>
      <c r="L418" s="68"/>
    </row>
    <row r="419" spans="2:12">
      <c r="B419" s="385"/>
      <c r="C419" s="65"/>
      <c r="D419" s="66"/>
      <c r="E419" s="65"/>
      <c r="F419" s="66"/>
      <c r="G419" s="67"/>
      <c r="H419" s="66"/>
      <c r="I419" s="67"/>
      <c r="J419" s="68"/>
      <c r="K419" s="67"/>
      <c r="L419" s="68"/>
    </row>
    <row r="420" spans="2:12">
      <c r="B420" s="385"/>
      <c r="C420" s="65"/>
      <c r="D420" s="66"/>
      <c r="E420" s="65"/>
      <c r="F420" s="66"/>
      <c r="G420" s="67"/>
      <c r="H420" s="66"/>
      <c r="I420" s="67"/>
      <c r="J420" s="68"/>
      <c r="K420" s="67"/>
      <c r="L420" s="68"/>
    </row>
    <row r="421" spans="2:12">
      <c r="B421" s="385"/>
      <c r="C421" s="65"/>
      <c r="D421" s="66"/>
      <c r="E421" s="65"/>
      <c r="F421" s="66"/>
      <c r="G421" s="67"/>
      <c r="H421" s="66"/>
      <c r="I421" s="67"/>
      <c r="J421" s="68"/>
      <c r="K421" s="67"/>
      <c r="L421" s="68"/>
    </row>
    <row r="422" spans="2:12">
      <c r="B422" s="385"/>
      <c r="C422" s="65"/>
      <c r="D422" s="66"/>
      <c r="E422" s="65"/>
      <c r="F422" s="66"/>
      <c r="G422" s="67"/>
      <c r="H422" s="66"/>
      <c r="I422" s="67"/>
      <c r="J422" s="68"/>
      <c r="K422" s="67"/>
      <c r="L422" s="68"/>
    </row>
    <row r="423" spans="2:12">
      <c r="B423" s="385"/>
      <c r="C423" s="65"/>
      <c r="D423" s="66"/>
      <c r="E423" s="65"/>
      <c r="F423" s="66"/>
      <c r="G423" s="67"/>
      <c r="H423" s="66"/>
      <c r="I423" s="67"/>
      <c r="J423" s="68"/>
      <c r="K423" s="67"/>
      <c r="L423" s="68"/>
    </row>
    <row r="424" spans="2:12">
      <c r="B424" s="385"/>
      <c r="C424" s="65"/>
      <c r="D424" s="66"/>
      <c r="E424" s="65"/>
      <c r="F424" s="66"/>
      <c r="G424" s="67"/>
      <c r="H424" s="66"/>
      <c r="I424" s="67"/>
      <c r="J424" s="68"/>
      <c r="K424" s="67"/>
      <c r="L424" s="68"/>
    </row>
    <row r="425" spans="2:12">
      <c r="B425" s="385"/>
      <c r="C425" s="65"/>
      <c r="D425" s="66"/>
      <c r="E425" s="65"/>
      <c r="F425" s="66"/>
      <c r="G425" s="67"/>
      <c r="H425" s="66"/>
      <c r="I425" s="67"/>
      <c r="J425" s="68"/>
      <c r="K425" s="67"/>
      <c r="L425" s="68"/>
    </row>
    <row r="426" spans="2:12">
      <c r="B426" s="385"/>
      <c r="C426" s="65"/>
      <c r="D426" s="66"/>
      <c r="E426" s="65"/>
      <c r="F426" s="66"/>
      <c r="G426" s="67"/>
      <c r="H426" s="66"/>
      <c r="I426" s="67"/>
      <c r="J426" s="68"/>
      <c r="K426" s="67"/>
      <c r="L426" s="68"/>
    </row>
    <row r="427" spans="2:12">
      <c r="B427" s="385"/>
      <c r="C427" s="65"/>
      <c r="D427" s="66"/>
      <c r="E427" s="65"/>
      <c r="F427" s="66"/>
      <c r="G427" s="67"/>
      <c r="H427" s="66"/>
      <c r="I427" s="67"/>
      <c r="J427" s="68"/>
      <c r="K427" s="67"/>
      <c r="L427" s="68"/>
    </row>
    <row r="428" spans="2:12">
      <c r="B428" s="385"/>
      <c r="C428" s="65"/>
      <c r="D428" s="66"/>
      <c r="E428" s="65"/>
      <c r="F428" s="66"/>
      <c r="G428" s="67"/>
      <c r="H428" s="66"/>
      <c r="I428" s="67"/>
      <c r="J428" s="68"/>
      <c r="K428" s="67"/>
      <c r="L428" s="68"/>
    </row>
    <row r="429" spans="2:12">
      <c r="B429" s="385"/>
      <c r="C429" s="65"/>
      <c r="D429" s="66"/>
      <c r="E429" s="65"/>
      <c r="F429" s="66"/>
      <c r="G429" s="67"/>
      <c r="H429" s="66"/>
      <c r="I429" s="67"/>
      <c r="J429" s="68"/>
      <c r="K429" s="67"/>
      <c r="L429" s="68"/>
    </row>
    <row r="430" spans="2:12">
      <c r="B430" s="385"/>
      <c r="C430" s="65"/>
      <c r="D430" s="66"/>
      <c r="E430" s="65"/>
      <c r="F430" s="66"/>
      <c r="G430" s="67"/>
      <c r="H430" s="66"/>
      <c r="I430" s="67"/>
      <c r="J430" s="68"/>
      <c r="K430" s="67"/>
      <c r="L430" s="68"/>
    </row>
    <row r="431" spans="2:12">
      <c r="B431" s="385"/>
      <c r="C431" s="65"/>
      <c r="D431" s="66"/>
      <c r="E431" s="65"/>
      <c r="F431" s="66"/>
      <c r="G431" s="67"/>
      <c r="H431" s="66"/>
      <c r="I431" s="67"/>
      <c r="J431" s="68"/>
      <c r="K431" s="67"/>
      <c r="L431" s="68"/>
    </row>
    <row r="432" spans="2:12">
      <c r="B432" s="385"/>
      <c r="C432" s="65"/>
      <c r="D432" s="66"/>
      <c r="E432" s="65"/>
      <c r="F432" s="66"/>
      <c r="G432" s="67"/>
      <c r="H432" s="66"/>
      <c r="I432" s="67"/>
      <c r="J432" s="68"/>
      <c r="K432" s="67"/>
      <c r="L432" s="68"/>
    </row>
    <row r="433" spans="2:12">
      <c r="B433" s="385"/>
      <c r="C433" s="65"/>
      <c r="D433" s="66"/>
      <c r="E433" s="65"/>
      <c r="F433" s="66"/>
      <c r="G433" s="67"/>
      <c r="H433" s="66"/>
      <c r="I433" s="67"/>
      <c r="K433" s="67"/>
    </row>
    <row r="434" spans="2:12">
      <c r="B434" s="385"/>
      <c r="C434" s="65"/>
      <c r="D434" s="66"/>
      <c r="E434" s="65"/>
      <c r="F434" s="66"/>
      <c r="G434" s="67"/>
      <c r="H434" s="66"/>
      <c r="I434" s="67"/>
      <c r="J434" s="68"/>
      <c r="K434" s="67"/>
      <c r="L434" s="68"/>
    </row>
    <row r="435" spans="2:12">
      <c r="B435" s="385"/>
      <c r="C435" s="65"/>
      <c r="D435" s="66"/>
      <c r="E435" s="65"/>
      <c r="F435" s="66"/>
      <c r="G435" s="67"/>
      <c r="H435" s="66"/>
      <c r="I435" s="67"/>
      <c r="J435" s="68"/>
      <c r="K435" s="67"/>
      <c r="L435" s="68"/>
    </row>
    <row r="436" spans="2:12">
      <c r="B436" s="385"/>
      <c r="C436" s="65"/>
      <c r="D436" s="66"/>
      <c r="E436" s="65"/>
      <c r="F436" s="66"/>
      <c r="G436" s="67"/>
      <c r="H436" s="66"/>
      <c r="I436" s="67"/>
      <c r="J436" s="68"/>
      <c r="K436" s="67"/>
      <c r="L436" s="68"/>
    </row>
    <row r="437" spans="2:12">
      <c r="B437" s="385"/>
      <c r="C437" s="65"/>
      <c r="D437" s="66"/>
      <c r="E437" s="65"/>
      <c r="F437" s="66"/>
      <c r="G437" s="67"/>
      <c r="H437" s="66"/>
      <c r="I437" s="67"/>
      <c r="J437" s="68"/>
      <c r="K437" s="67"/>
      <c r="L437" s="68"/>
    </row>
    <row r="438" spans="2:12">
      <c r="B438" s="385"/>
      <c r="C438" s="65"/>
      <c r="D438" s="66"/>
      <c r="E438" s="65"/>
      <c r="F438" s="66"/>
      <c r="G438" s="67"/>
      <c r="H438" s="66"/>
      <c r="I438" s="67"/>
      <c r="J438" s="68"/>
      <c r="K438" s="67"/>
      <c r="L438" s="68"/>
    </row>
    <row r="439" spans="2:12">
      <c r="B439" s="385"/>
      <c r="C439" s="65"/>
      <c r="D439" s="66"/>
      <c r="E439" s="65"/>
      <c r="F439" s="66"/>
      <c r="G439" s="67"/>
      <c r="H439" s="66"/>
      <c r="I439" s="67"/>
      <c r="J439" s="68"/>
      <c r="K439" s="67"/>
      <c r="L439" s="68"/>
    </row>
    <row r="440" spans="2:12">
      <c r="B440" s="385"/>
      <c r="C440" s="65"/>
      <c r="D440" s="66"/>
      <c r="E440" s="65"/>
      <c r="F440" s="66"/>
      <c r="G440" s="67"/>
      <c r="H440" s="66"/>
      <c r="I440" s="67"/>
      <c r="J440" s="68"/>
      <c r="K440" s="67"/>
      <c r="L440" s="68"/>
    </row>
    <row r="441" spans="2:12">
      <c r="B441" s="385"/>
      <c r="C441" s="65"/>
      <c r="D441" s="66"/>
      <c r="E441" s="65"/>
      <c r="F441" s="66"/>
      <c r="G441" s="67"/>
      <c r="H441" s="66"/>
      <c r="I441" s="67"/>
      <c r="J441" s="68"/>
      <c r="K441" s="67"/>
      <c r="L441" s="68"/>
    </row>
    <row r="442" spans="2:12">
      <c r="B442" s="385"/>
      <c r="C442" s="65"/>
      <c r="D442" s="66"/>
      <c r="E442" s="65"/>
      <c r="F442" s="66"/>
      <c r="G442" s="67"/>
      <c r="H442" s="66"/>
      <c r="I442" s="67"/>
      <c r="J442" s="68"/>
      <c r="K442" s="67"/>
      <c r="L442" s="68"/>
    </row>
    <row r="443" spans="2:12">
      <c r="B443" s="385"/>
      <c r="C443" s="65"/>
      <c r="D443" s="66"/>
      <c r="E443" s="65"/>
      <c r="F443" s="66"/>
      <c r="G443" s="67"/>
      <c r="H443" s="66"/>
      <c r="I443" s="67"/>
      <c r="J443" s="68"/>
      <c r="K443" s="67"/>
      <c r="L443" s="68"/>
    </row>
    <row r="444" spans="2:12">
      <c r="B444" s="385"/>
      <c r="C444" s="65"/>
      <c r="D444" s="66"/>
      <c r="E444" s="65"/>
      <c r="F444" s="66"/>
      <c r="G444" s="67"/>
      <c r="H444" s="66"/>
      <c r="I444" s="67"/>
      <c r="J444" s="68"/>
      <c r="K444" s="67"/>
      <c r="L444" s="68"/>
    </row>
    <row r="445" spans="2:12">
      <c r="B445" s="385"/>
      <c r="C445" s="65"/>
      <c r="D445" s="66"/>
      <c r="E445" s="65"/>
      <c r="F445" s="66"/>
      <c r="G445" s="67"/>
      <c r="H445" s="66"/>
      <c r="I445" s="67"/>
      <c r="J445" s="68"/>
      <c r="K445" s="67"/>
      <c r="L445" s="68"/>
    </row>
    <row r="446" spans="2:12">
      <c r="B446" s="385"/>
      <c r="C446" s="65"/>
      <c r="D446" s="66"/>
      <c r="E446" s="65"/>
      <c r="F446" s="66"/>
      <c r="G446" s="67"/>
      <c r="H446" s="66"/>
      <c r="I446" s="67"/>
      <c r="J446" s="68"/>
      <c r="K446" s="67"/>
      <c r="L446" s="68"/>
    </row>
    <row r="447" spans="2:12">
      <c r="B447" s="385"/>
      <c r="C447" s="65"/>
      <c r="D447" s="66"/>
      <c r="E447" s="65"/>
      <c r="F447" s="66"/>
      <c r="G447" s="67"/>
      <c r="H447" s="66"/>
      <c r="I447" s="67"/>
      <c r="J447" s="68"/>
      <c r="K447" s="67"/>
      <c r="L447" s="68"/>
    </row>
    <row r="448" spans="2:12">
      <c r="B448" s="385"/>
      <c r="C448" s="65"/>
      <c r="D448" s="66"/>
      <c r="E448" s="65"/>
      <c r="F448" s="66"/>
      <c r="G448" s="67"/>
      <c r="H448" s="66"/>
      <c r="I448" s="67"/>
      <c r="J448" s="68"/>
      <c r="K448" s="67"/>
      <c r="L448" s="68"/>
    </row>
    <row r="449" spans="2:12">
      <c r="B449" s="385"/>
      <c r="C449" s="65"/>
      <c r="D449" s="66"/>
      <c r="E449" s="65"/>
      <c r="F449" s="66"/>
      <c r="G449" s="67"/>
      <c r="H449" s="66"/>
      <c r="I449" s="67"/>
      <c r="J449" s="68"/>
      <c r="K449" s="67"/>
      <c r="L449" s="68"/>
    </row>
    <row r="450" spans="2:12">
      <c r="B450" s="385"/>
      <c r="C450" s="65"/>
      <c r="D450" s="66"/>
      <c r="E450" s="65"/>
      <c r="F450" s="66"/>
      <c r="G450" s="67"/>
      <c r="H450" s="66"/>
      <c r="I450" s="67"/>
      <c r="K450" s="67"/>
    </row>
    <row r="451" spans="2:12">
      <c r="B451" s="385"/>
      <c r="C451" s="65"/>
      <c r="D451" s="66"/>
      <c r="E451" s="65"/>
      <c r="F451" s="66"/>
      <c r="G451" s="67"/>
      <c r="H451" s="66"/>
      <c r="I451" s="67"/>
      <c r="J451" s="68"/>
      <c r="K451" s="67"/>
      <c r="L451" s="68"/>
    </row>
    <row r="452" spans="2:12">
      <c r="B452" s="385"/>
      <c r="C452" s="65"/>
      <c r="D452" s="66"/>
      <c r="E452" s="65"/>
      <c r="F452" s="66"/>
      <c r="G452" s="67"/>
      <c r="H452" s="66"/>
      <c r="I452" s="67"/>
      <c r="J452" s="68"/>
      <c r="K452" s="67"/>
      <c r="L452" s="68"/>
    </row>
    <row r="453" spans="2:12">
      <c r="B453" s="385"/>
      <c r="C453" s="65"/>
      <c r="D453" s="66"/>
      <c r="E453" s="65"/>
      <c r="F453" s="66"/>
      <c r="G453" s="67"/>
      <c r="H453" s="66"/>
      <c r="I453" s="67"/>
      <c r="J453" s="68"/>
      <c r="K453" s="67"/>
      <c r="L453" s="68"/>
    </row>
    <row r="454" spans="2:12">
      <c r="B454" s="385"/>
      <c r="C454" s="65"/>
      <c r="D454" s="66"/>
      <c r="E454" s="65"/>
      <c r="F454" s="66"/>
      <c r="G454" s="67"/>
      <c r="H454" s="66"/>
      <c r="I454" s="67"/>
      <c r="J454" s="68"/>
      <c r="K454" s="67"/>
      <c r="L454" s="68"/>
    </row>
    <row r="455" spans="2:12">
      <c r="B455" s="385"/>
      <c r="C455" s="65"/>
      <c r="D455" s="66"/>
      <c r="E455" s="65"/>
      <c r="F455" s="66"/>
      <c r="G455" s="67"/>
      <c r="H455" s="66"/>
      <c r="I455" s="67"/>
      <c r="J455" s="68"/>
      <c r="K455" s="67"/>
      <c r="L455" s="68"/>
    </row>
    <row r="456" spans="2:12">
      <c r="B456" s="385"/>
      <c r="C456" s="65"/>
      <c r="D456" s="66"/>
      <c r="E456" s="65"/>
      <c r="F456" s="66"/>
      <c r="G456" s="67"/>
      <c r="H456" s="66"/>
      <c r="I456" s="67"/>
      <c r="J456" s="68"/>
      <c r="K456" s="67"/>
      <c r="L456" s="68"/>
    </row>
    <row r="457" spans="2:12">
      <c r="B457" s="385"/>
      <c r="C457" s="65"/>
      <c r="D457" s="66"/>
      <c r="E457" s="65"/>
      <c r="F457" s="66"/>
      <c r="G457" s="67"/>
      <c r="H457" s="66"/>
      <c r="I457" s="67"/>
      <c r="J457" s="68"/>
      <c r="K457" s="67"/>
      <c r="L457" s="68"/>
    </row>
    <row r="458" spans="2:12">
      <c r="B458" s="385"/>
      <c r="C458" s="65"/>
      <c r="D458" s="66"/>
      <c r="E458" s="65"/>
      <c r="F458" s="66"/>
      <c r="G458" s="67"/>
      <c r="H458" s="66"/>
      <c r="I458" s="67"/>
      <c r="J458" s="68"/>
      <c r="K458" s="67"/>
      <c r="L458" s="68"/>
    </row>
    <row r="459" spans="2:12">
      <c r="B459" s="385"/>
      <c r="C459" s="65"/>
      <c r="D459" s="66"/>
      <c r="E459" s="65"/>
      <c r="F459" s="66"/>
      <c r="G459" s="67"/>
      <c r="H459" s="66"/>
      <c r="I459" s="67"/>
      <c r="J459" s="68"/>
      <c r="K459" s="67"/>
      <c r="L459" s="68"/>
    </row>
    <row r="460" spans="2:12">
      <c r="B460" s="385"/>
      <c r="C460" s="65"/>
      <c r="D460" s="66"/>
      <c r="E460" s="65"/>
      <c r="F460" s="66"/>
      <c r="G460" s="67"/>
      <c r="H460" s="66"/>
      <c r="I460" s="67"/>
      <c r="J460" s="68"/>
      <c r="K460" s="67"/>
      <c r="L460" s="68"/>
    </row>
    <row r="461" spans="2:12">
      <c r="B461" s="385"/>
      <c r="C461" s="65"/>
      <c r="D461" s="66"/>
      <c r="E461" s="65"/>
      <c r="F461" s="66"/>
      <c r="G461" s="67"/>
      <c r="H461" s="66"/>
      <c r="I461" s="67"/>
      <c r="J461" s="68"/>
      <c r="K461" s="67"/>
      <c r="L461" s="68"/>
    </row>
    <row r="462" spans="2:12">
      <c r="B462" s="385"/>
      <c r="C462" s="65"/>
      <c r="D462" s="66"/>
      <c r="E462" s="65"/>
      <c r="F462" s="66"/>
      <c r="G462" s="67"/>
      <c r="H462" s="66"/>
      <c r="I462" s="67"/>
      <c r="J462" s="68"/>
      <c r="K462" s="67"/>
      <c r="L462" s="68"/>
    </row>
    <row r="463" spans="2:12">
      <c r="B463" s="385"/>
      <c r="C463" s="65"/>
      <c r="D463" s="66"/>
      <c r="E463" s="65"/>
      <c r="F463" s="66"/>
      <c r="G463" s="67"/>
      <c r="H463" s="66"/>
      <c r="I463" s="67"/>
      <c r="J463" s="68"/>
      <c r="K463" s="67"/>
      <c r="L463" s="68"/>
    </row>
    <row r="464" spans="2:12">
      <c r="B464" s="385"/>
      <c r="C464" s="65"/>
      <c r="D464" s="66"/>
      <c r="E464" s="65"/>
      <c r="F464" s="66"/>
      <c r="G464" s="67"/>
      <c r="H464" s="66"/>
      <c r="I464" s="67"/>
      <c r="J464" s="68"/>
      <c r="K464" s="67"/>
      <c r="L464" s="68"/>
    </row>
    <row r="465" spans="2:12">
      <c r="B465" s="385"/>
      <c r="C465" s="65"/>
      <c r="D465" s="66"/>
      <c r="E465" s="65"/>
      <c r="F465" s="66"/>
      <c r="G465" s="67"/>
      <c r="H465" s="66"/>
      <c r="I465" s="67"/>
      <c r="J465" s="68"/>
      <c r="K465" s="67"/>
      <c r="L465" s="68"/>
    </row>
    <row r="466" spans="2:12">
      <c r="B466" s="385"/>
      <c r="C466" s="65"/>
      <c r="D466" s="66"/>
      <c r="E466" s="65"/>
      <c r="F466" s="66"/>
      <c r="G466" s="67"/>
      <c r="H466" s="66"/>
      <c r="I466" s="67"/>
      <c r="J466" s="68"/>
      <c r="K466" s="67"/>
      <c r="L466" s="68"/>
    </row>
    <row r="467" spans="2:12">
      <c r="B467" s="385"/>
      <c r="C467" s="65"/>
      <c r="D467" s="66"/>
      <c r="E467" s="65"/>
      <c r="F467" s="66"/>
      <c r="G467" s="67"/>
      <c r="H467" s="66"/>
      <c r="I467" s="67"/>
      <c r="K467" s="67"/>
    </row>
    <row r="468" spans="2:12">
      <c r="B468" s="385"/>
      <c r="C468" s="65"/>
      <c r="D468" s="66"/>
      <c r="E468" s="65"/>
      <c r="F468" s="66"/>
      <c r="G468" s="67"/>
      <c r="H468" s="66"/>
      <c r="I468" s="67"/>
      <c r="J468" s="68"/>
      <c r="K468" s="67"/>
      <c r="L468" s="68"/>
    </row>
    <row r="469" spans="2:12">
      <c r="B469" s="385"/>
      <c r="C469" s="65"/>
      <c r="D469" s="66"/>
      <c r="E469" s="65"/>
      <c r="F469" s="66"/>
      <c r="G469" s="67"/>
      <c r="H469" s="66"/>
      <c r="I469" s="67"/>
      <c r="J469" s="68"/>
      <c r="K469" s="67"/>
      <c r="L469" s="68"/>
    </row>
    <row r="470" spans="2:12">
      <c r="B470" s="385"/>
      <c r="C470" s="65"/>
      <c r="D470" s="66"/>
      <c r="E470" s="65"/>
      <c r="F470" s="66"/>
      <c r="G470" s="67"/>
      <c r="H470" s="66"/>
      <c r="I470" s="67"/>
      <c r="J470" s="68"/>
      <c r="K470" s="67"/>
      <c r="L470" s="68"/>
    </row>
    <row r="471" spans="2:12">
      <c r="B471" s="385"/>
      <c r="C471" s="65"/>
      <c r="D471" s="66"/>
      <c r="E471" s="65"/>
      <c r="F471" s="66"/>
      <c r="G471" s="67"/>
      <c r="H471" s="66"/>
      <c r="I471" s="67"/>
      <c r="J471" s="68"/>
      <c r="K471" s="67"/>
      <c r="L471" s="68"/>
    </row>
    <row r="472" spans="2:12">
      <c r="B472" s="385"/>
      <c r="C472" s="65"/>
      <c r="D472" s="66"/>
      <c r="E472" s="65"/>
      <c r="F472" s="66"/>
      <c r="G472" s="67"/>
      <c r="H472" s="66"/>
      <c r="I472" s="67"/>
      <c r="J472" s="68"/>
      <c r="K472" s="67"/>
      <c r="L472" s="68"/>
    </row>
    <row r="473" spans="2:12">
      <c r="B473" s="385"/>
      <c r="C473" s="65"/>
      <c r="D473" s="66"/>
      <c r="E473" s="65"/>
      <c r="F473" s="66"/>
      <c r="G473" s="67"/>
      <c r="H473" s="66"/>
      <c r="I473" s="67"/>
      <c r="J473" s="68"/>
      <c r="K473" s="67"/>
      <c r="L473" s="68"/>
    </row>
    <row r="474" spans="2:12">
      <c r="B474" s="385"/>
      <c r="C474" s="65"/>
      <c r="D474" s="66"/>
      <c r="E474" s="65"/>
      <c r="F474" s="66"/>
      <c r="G474" s="67"/>
      <c r="H474" s="66"/>
      <c r="I474" s="67"/>
      <c r="J474" s="68"/>
      <c r="K474" s="67"/>
      <c r="L474" s="68"/>
    </row>
    <row r="475" spans="2:12">
      <c r="B475" s="385"/>
      <c r="C475" s="65"/>
      <c r="D475" s="66"/>
      <c r="E475" s="65"/>
      <c r="F475" s="66"/>
      <c r="G475" s="67"/>
      <c r="H475" s="66"/>
      <c r="I475" s="67"/>
      <c r="J475" s="68"/>
      <c r="K475" s="67"/>
      <c r="L475" s="68"/>
    </row>
    <row r="476" spans="2:12">
      <c r="B476" s="385"/>
      <c r="C476" s="65"/>
      <c r="D476" s="66"/>
      <c r="E476" s="65"/>
      <c r="F476" s="66"/>
      <c r="G476" s="67"/>
      <c r="H476" s="66"/>
      <c r="I476" s="67"/>
      <c r="J476" s="68"/>
      <c r="K476" s="67"/>
      <c r="L476" s="68"/>
    </row>
    <row r="477" spans="2:12">
      <c r="B477" s="385"/>
      <c r="C477" s="65"/>
      <c r="D477" s="66"/>
      <c r="E477" s="65"/>
      <c r="F477" s="66"/>
      <c r="G477" s="67"/>
      <c r="H477" s="66"/>
      <c r="I477" s="67"/>
      <c r="J477" s="68"/>
      <c r="K477" s="67"/>
      <c r="L477" s="68"/>
    </row>
    <row r="478" spans="2:12">
      <c r="B478" s="385"/>
      <c r="C478" s="65"/>
      <c r="D478" s="66"/>
      <c r="E478" s="65"/>
      <c r="F478" s="66"/>
      <c r="G478" s="67"/>
      <c r="H478" s="66"/>
      <c r="I478" s="67"/>
      <c r="J478" s="68"/>
      <c r="K478" s="67"/>
      <c r="L478" s="68"/>
    </row>
    <row r="479" spans="2:12">
      <c r="B479" s="385"/>
      <c r="C479" s="65"/>
      <c r="D479" s="66"/>
      <c r="E479" s="65"/>
      <c r="F479" s="66"/>
      <c r="G479" s="67"/>
      <c r="H479" s="66"/>
      <c r="I479" s="67"/>
      <c r="J479" s="68"/>
      <c r="K479" s="67"/>
      <c r="L479" s="68"/>
    </row>
    <row r="480" spans="2:12">
      <c r="B480" s="385"/>
      <c r="C480" s="65"/>
      <c r="D480" s="66"/>
      <c r="E480" s="65"/>
      <c r="F480" s="66"/>
      <c r="G480" s="67"/>
      <c r="H480" s="66"/>
      <c r="I480" s="67"/>
      <c r="J480" s="68"/>
      <c r="K480" s="67"/>
      <c r="L480" s="68"/>
    </row>
    <row r="481" spans="2:12">
      <c r="B481" s="385"/>
      <c r="C481" s="65"/>
      <c r="D481" s="66"/>
      <c r="E481" s="65"/>
      <c r="F481" s="66"/>
      <c r="G481" s="67"/>
      <c r="H481" s="66"/>
      <c r="I481" s="67"/>
      <c r="J481" s="68"/>
      <c r="K481" s="67"/>
      <c r="L481" s="68"/>
    </row>
    <row r="482" spans="2:12">
      <c r="B482" s="385"/>
      <c r="C482" s="65"/>
      <c r="D482" s="66"/>
      <c r="E482" s="65"/>
      <c r="F482" s="66"/>
      <c r="G482" s="67"/>
      <c r="H482" s="66"/>
      <c r="I482" s="67"/>
      <c r="J482" s="68"/>
      <c r="K482" s="67"/>
      <c r="L482" s="68"/>
    </row>
    <row r="483" spans="2:12">
      <c r="B483" s="385"/>
      <c r="C483" s="65"/>
      <c r="D483" s="66"/>
      <c r="E483" s="65"/>
      <c r="F483" s="66"/>
      <c r="G483" s="67"/>
      <c r="H483" s="66"/>
      <c r="I483" s="67"/>
      <c r="J483" s="68"/>
      <c r="K483" s="67"/>
      <c r="L483" s="68"/>
    </row>
    <row r="484" spans="2:12">
      <c r="B484" s="385"/>
      <c r="C484" s="65"/>
      <c r="D484" s="66"/>
      <c r="E484" s="65"/>
      <c r="F484" s="66"/>
      <c r="G484" s="67"/>
      <c r="H484" s="66"/>
      <c r="I484" s="67"/>
      <c r="K484" s="67"/>
    </row>
    <row r="485" spans="2:12">
      <c r="B485" s="385"/>
      <c r="C485" s="65"/>
      <c r="D485" s="66"/>
      <c r="E485" s="65"/>
      <c r="F485" s="66"/>
      <c r="G485" s="67"/>
      <c r="H485" s="66"/>
      <c r="I485" s="67"/>
      <c r="J485" s="68"/>
      <c r="K485" s="67"/>
      <c r="L485" s="68"/>
    </row>
    <row r="486" spans="2:12">
      <c r="B486" s="385"/>
      <c r="C486" s="65"/>
      <c r="D486" s="66"/>
      <c r="E486" s="65"/>
      <c r="F486" s="66"/>
      <c r="G486" s="67"/>
      <c r="H486" s="66"/>
      <c r="I486" s="67"/>
      <c r="J486" s="68"/>
      <c r="K486" s="67"/>
      <c r="L486" s="68"/>
    </row>
    <row r="487" spans="2:12">
      <c r="B487" s="385"/>
      <c r="C487" s="65"/>
      <c r="D487" s="66"/>
      <c r="E487" s="65"/>
      <c r="F487" s="66"/>
      <c r="G487" s="67"/>
      <c r="H487" s="66"/>
      <c r="I487" s="67"/>
      <c r="J487" s="68"/>
      <c r="K487" s="67"/>
      <c r="L487" s="68"/>
    </row>
    <row r="488" spans="2:12">
      <c r="B488" s="385"/>
      <c r="C488" s="65"/>
      <c r="D488" s="66"/>
      <c r="E488" s="65"/>
      <c r="F488" s="66"/>
      <c r="G488" s="67"/>
      <c r="H488" s="66"/>
      <c r="I488" s="67"/>
      <c r="J488" s="68"/>
      <c r="K488" s="67"/>
      <c r="L488" s="68"/>
    </row>
    <row r="489" spans="2:12">
      <c r="B489" s="385"/>
      <c r="C489" s="65"/>
      <c r="D489" s="66"/>
      <c r="E489" s="65"/>
      <c r="F489" s="66"/>
      <c r="G489" s="67"/>
      <c r="H489" s="66"/>
      <c r="I489" s="67"/>
      <c r="J489" s="68"/>
      <c r="K489" s="67"/>
      <c r="L489" s="68"/>
    </row>
    <row r="490" spans="2:12">
      <c r="B490" s="385"/>
      <c r="C490" s="65"/>
      <c r="D490" s="66"/>
      <c r="E490" s="65"/>
      <c r="F490" s="66"/>
      <c r="G490" s="67"/>
      <c r="H490" s="66"/>
      <c r="I490" s="67"/>
      <c r="J490" s="68"/>
      <c r="K490" s="67"/>
      <c r="L490" s="68"/>
    </row>
    <row r="491" spans="2:12">
      <c r="B491" s="385"/>
      <c r="C491" s="65"/>
      <c r="D491" s="66"/>
      <c r="E491" s="65"/>
      <c r="F491" s="66"/>
      <c r="G491" s="67"/>
      <c r="H491" s="66"/>
      <c r="I491" s="67"/>
      <c r="J491" s="68"/>
      <c r="K491" s="67"/>
      <c r="L491" s="68"/>
    </row>
    <row r="492" spans="2:12">
      <c r="B492" s="385"/>
      <c r="C492" s="65"/>
      <c r="D492" s="66"/>
      <c r="E492" s="65"/>
      <c r="F492" s="66"/>
      <c r="G492" s="67"/>
      <c r="H492" s="66"/>
      <c r="I492" s="67"/>
      <c r="J492" s="68"/>
      <c r="K492" s="67"/>
      <c r="L492" s="68"/>
    </row>
    <row r="493" spans="2:12">
      <c r="B493" s="385"/>
      <c r="C493" s="65"/>
      <c r="D493" s="66"/>
      <c r="E493" s="65"/>
      <c r="F493" s="66"/>
      <c r="G493" s="67"/>
      <c r="H493" s="66"/>
      <c r="I493" s="67"/>
      <c r="J493" s="68"/>
      <c r="K493" s="67"/>
      <c r="L493" s="68"/>
    </row>
    <row r="494" spans="2:12">
      <c r="B494" s="385"/>
      <c r="C494" s="65"/>
      <c r="D494" s="66"/>
      <c r="E494" s="65"/>
      <c r="F494" s="66"/>
      <c r="G494" s="67"/>
      <c r="H494" s="66"/>
      <c r="I494" s="67"/>
      <c r="J494" s="68"/>
      <c r="K494" s="67"/>
      <c r="L494" s="68"/>
    </row>
    <row r="495" spans="2:12">
      <c r="B495" s="385"/>
      <c r="C495" s="65"/>
      <c r="D495" s="66"/>
      <c r="E495" s="65"/>
      <c r="F495" s="66"/>
      <c r="G495" s="67"/>
      <c r="H495" s="66"/>
      <c r="I495" s="67"/>
      <c r="J495" s="68"/>
      <c r="K495" s="67"/>
      <c r="L495" s="68"/>
    </row>
    <row r="496" spans="2:12">
      <c r="B496" s="385"/>
      <c r="C496" s="65"/>
      <c r="D496" s="66"/>
      <c r="E496" s="65"/>
      <c r="F496" s="66"/>
      <c r="G496" s="67"/>
      <c r="H496" s="66"/>
      <c r="I496" s="67"/>
      <c r="J496" s="68"/>
      <c r="K496" s="67"/>
      <c r="L496" s="68"/>
    </row>
    <row r="497" spans="2:12">
      <c r="B497" s="385"/>
      <c r="C497" s="65"/>
      <c r="D497" s="66"/>
      <c r="E497" s="65"/>
      <c r="F497" s="66"/>
      <c r="G497" s="67"/>
      <c r="H497" s="66"/>
      <c r="I497" s="67"/>
      <c r="J497" s="68"/>
      <c r="K497" s="67"/>
      <c r="L497" s="68"/>
    </row>
    <row r="498" spans="2:12">
      <c r="B498" s="385"/>
      <c r="C498" s="65"/>
      <c r="D498" s="66"/>
      <c r="E498" s="65"/>
      <c r="F498" s="66"/>
      <c r="G498" s="67"/>
      <c r="H498" s="66"/>
      <c r="I498" s="67"/>
      <c r="J498" s="68"/>
      <c r="K498" s="67"/>
      <c r="L498" s="68"/>
    </row>
    <row r="499" spans="2:12">
      <c r="B499" s="385"/>
      <c r="C499" s="65"/>
      <c r="D499" s="66"/>
      <c r="E499" s="65"/>
      <c r="F499" s="66"/>
      <c r="G499" s="67"/>
      <c r="H499" s="66"/>
      <c r="I499" s="67"/>
      <c r="J499" s="68"/>
      <c r="K499" s="67"/>
      <c r="L499" s="68"/>
    </row>
    <row r="500" spans="2:12">
      <c r="B500" s="385"/>
      <c r="C500" s="65"/>
      <c r="D500" s="66"/>
      <c r="E500" s="65"/>
      <c r="F500" s="66"/>
      <c r="G500" s="67"/>
      <c r="H500" s="66"/>
      <c r="I500" s="67"/>
      <c r="J500" s="68"/>
      <c r="K500" s="67"/>
      <c r="L500" s="68"/>
    </row>
    <row r="501" spans="2:12">
      <c r="B501" s="385"/>
      <c r="C501" s="65"/>
      <c r="D501" s="66"/>
      <c r="E501" s="65"/>
      <c r="F501" s="66"/>
      <c r="G501" s="67"/>
      <c r="H501" s="66"/>
      <c r="I501" s="67"/>
      <c r="K501" s="67"/>
    </row>
    <row r="502" spans="2:12">
      <c r="B502" s="385"/>
      <c r="C502" s="65"/>
      <c r="D502" s="66"/>
      <c r="E502" s="65"/>
      <c r="F502" s="66"/>
      <c r="G502" s="67"/>
      <c r="H502" s="66"/>
      <c r="I502" s="67"/>
      <c r="J502" s="68"/>
      <c r="K502" s="67"/>
      <c r="L502" s="68"/>
    </row>
    <row r="503" spans="2:12">
      <c r="B503" s="385"/>
      <c r="C503" s="65"/>
      <c r="D503" s="66"/>
      <c r="E503" s="65"/>
      <c r="F503" s="66"/>
      <c r="G503" s="67"/>
      <c r="H503" s="66"/>
      <c r="I503" s="67"/>
      <c r="J503" s="68"/>
      <c r="K503" s="67"/>
      <c r="L503" s="68"/>
    </row>
    <row r="504" spans="2:12">
      <c r="B504" s="385"/>
      <c r="C504" s="65"/>
      <c r="D504" s="66"/>
      <c r="E504" s="65"/>
      <c r="F504" s="66"/>
      <c r="G504" s="67"/>
      <c r="H504" s="66"/>
      <c r="I504" s="67"/>
      <c r="J504" s="68"/>
      <c r="K504" s="67"/>
      <c r="L504" s="68"/>
    </row>
    <row r="505" spans="2:12">
      <c r="B505" s="385"/>
      <c r="C505" s="65"/>
      <c r="D505" s="66"/>
      <c r="E505" s="65"/>
      <c r="F505" s="66"/>
      <c r="G505" s="67"/>
      <c r="H505" s="66"/>
      <c r="I505" s="67"/>
      <c r="J505" s="68"/>
      <c r="K505" s="67"/>
      <c r="L505" s="68"/>
    </row>
    <row r="506" spans="2:12">
      <c r="B506" s="385"/>
      <c r="C506" s="65"/>
      <c r="D506" s="66"/>
      <c r="E506" s="65"/>
      <c r="F506" s="66"/>
      <c r="G506" s="67"/>
      <c r="H506" s="66"/>
      <c r="I506" s="67"/>
      <c r="J506" s="68"/>
      <c r="K506" s="67"/>
      <c r="L506" s="68"/>
    </row>
    <row r="507" spans="2:12">
      <c r="B507" s="385"/>
      <c r="C507" s="65"/>
      <c r="D507" s="66"/>
      <c r="E507" s="65"/>
      <c r="F507" s="66"/>
      <c r="G507" s="67"/>
      <c r="H507" s="66"/>
      <c r="I507" s="67"/>
      <c r="J507" s="68"/>
      <c r="K507" s="67"/>
      <c r="L507" s="68"/>
    </row>
    <row r="508" spans="2:12">
      <c r="B508" s="385"/>
      <c r="C508" s="65"/>
      <c r="D508" s="66"/>
      <c r="E508" s="65"/>
      <c r="F508" s="66"/>
      <c r="G508" s="67"/>
      <c r="H508" s="66"/>
      <c r="I508" s="67"/>
      <c r="J508" s="68"/>
      <c r="K508" s="67"/>
      <c r="L508" s="68"/>
    </row>
    <row r="509" spans="2:12">
      <c r="B509" s="385"/>
      <c r="C509" s="65"/>
      <c r="D509" s="66"/>
      <c r="E509" s="65"/>
      <c r="F509" s="66"/>
      <c r="G509" s="67"/>
      <c r="H509" s="66"/>
      <c r="I509" s="67"/>
      <c r="J509" s="68"/>
      <c r="K509" s="67"/>
      <c r="L509" s="68"/>
    </row>
    <row r="510" spans="2:12">
      <c r="B510" s="385"/>
      <c r="C510" s="65"/>
      <c r="D510" s="66"/>
      <c r="E510" s="65"/>
      <c r="F510" s="66"/>
      <c r="G510" s="67"/>
      <c r="H510" s="66"/>
      <c r="I510" s="67"/>
      <c r="J510" s="68"/>
      <c r="K510" s="67"/>
      <c r="L510" s="68"/>
    </row>
    <row r="511" spans="2:12">
      <c r="B511" s="385"/>
      <c r="C511" s="65"/>
      <c r="D511" s="66"/>
      <c r="E511" s="65"/>
      <c r="F511" s="66"/>
      <c r="G511" s="67"/>
      <c r="H511" s="66"/>
      <c r="I511" s="67"/>
      <c r="J511" s="68"/>
      <c r="K511" s="67"/>
      <c r="L511" s="68"/>
    </row>
    <row r="512" spans="2:12">
      <c r="B512" s="385"/>
      <c r="C512" s="65"/>
      <c r="D512" s="66"/>
      <c r="E512" s="65"/>
      <c r="F512" s="66"/>
      <c r="G512" s="67"/>
      <c r="H512" s="66"/>
      <c r="I512" s="67"/>
      <c r="J512" s="68"/>
      <c r="K512" s="67"/>
      <c r="L512" s="68"/>
    </row>
    <row r="513" spans="2:12">
      <c r="B513" s="385"/>
      <c r="C513" s="65"/>
      <c r="D513" s="66"/>
      <c r="E513" s="65"/>
      <c r="F513" s="66"/>
      <c r="G513" s="67"/>
      <c r="H513" s="66"/>
      <c r="I513" s="67"/>
      <c r="J513" s="68"/>
      <c r="K513" s="67"/>
      <c r="L513" s="68"/>
    </row>
    <row r="514" spans="2:12">
      <c r="B514" s="385"/>
      <c r="C514" s="65"/>
      <c r="D514" s="66"/>
      <c r="E514" s="65"/>
      <c r="F514" s="66"/>
      <c r="G514" s="67"/>
      <c r="H514" s="66"/>
      <c r="I514" s="67"/>
      <c r="J514" s="68"/>
      <c r="K514" s="67"/>
      <c r="L514" s="68"/>
    </row>
    <row r="515" spans="2:12">
      <c r="B515" s="385"/>
      <c r="C515" s="65"/>
      <c r="D515" s="66"/>
      <c r="E515" s="65"/>
      <c r="F515" s="66"/>
      <c r="G515" s="67"/>
      <c r="H515" s="66"/>
      <c r="I515" s="67"/>
      <c r="J515" s="68"/>
      <c r="K515" s="67"/>
      <c r="L515" s="68"/>
    </row>
    <row r="516" spans="2:12">
      <c r="B516" s="385"/>
      <c r="C516" s="65"/>
      <c r="D516" s="66"/>
      <c r="E516" s="65"/>
      <c r="F516" s="66"/>
      <c r="G516" s="67"/>
      <c r="H516" s="66"/>
      <c r="I516" s="67"/>
      <c r="J516" s="68"/>
      <c r="K516" s="67"/>
      <c r="L516" s="68"/>
    </row>
    <row r="517" spans="2:12">
      <c r="B517" s="385"/>
      <c r="C517" s="65"/>
      <c r="D517" s="66"/>
      <c r="E517" s="65"/>
      <c r="F517" s="66"/>
      <c r="G517" s="67"/>
      <c r="H517" s="66"/>
      <c r="I517" s="67"/>
      <c r="J517" s="68"/>
      <c r="K517" s="67"/>
      <c r="L517" s="68"/>
    </row>
    <row r="518" spans="2:12">
      <c r="B518" s="385"/>
      <c r="C518" s="65"/>
      <c r="D518" s="66"/>
      <c r="E518" s="65"/>
      <c r="F518" s="66"/>
      <c r="G518" s="67"/>
      <c r="H518" s="66"/>
      <c r="I518" s="67"/>
      <c r="K518" s="67"/>
    </row>
    <row r="519" spans="2:12">
      <c r="B519" s="385"/>
      <c r="C519" s="65"/>
      <c r="D519" s="66"/>
      <c r="E519" s="65"/>
      <c r="F519" s="66"/>
      <c r="G519" s="67"/>
      <c r="H519" s="66"/>
      <c r="I519" s="67"/>
      <c r="J519" s="68"/>
      <c r="K519" s="67"/>
      <c r="L519" s="68"/>
    </row>
    <row r="520" spans="2:12">
      <c r="B520" s="385"/>
      <c r="C520" s="65"/>
      <c r="D520" s="66"/>
      <c r="E520" s="65"/>
      <c r="F520" s="66"/>
      <c r="G520" s="67"/>
      <c r="H520" s="66"/>
      <c r="I520" s="67"/>
      <c r="J520" s="68"/>
      <c r="K520" s="67"/>
      <c r="L520" s="68"/>
    </row>
    <row r="521" spans="2:12">
      <c r="B521" s="385"/>
      <c r="C521" s="65"/>
      <c r="D521" s="66"/>
      <c r="E521" s="65"/>
      <c r="F521" s="66"/>
      <c r="G521" s="67"/>
      <c r="H521" s="66"/>
      <c r="I521" s="67"/>
      <c r="J521" s="68"/>
      <c r="K521" s="67"/>
      <c r="L521" s="68"/>
    </row>
    <row r="522" spans="2:12">
      <c r="B522" s="385"/>
      <c r="C522" s="65"/>
      <c r="D522" s="66"/>
      <c r="E522" s="65"/>
      <c r="F522" s="66"/>
      <c r="G522" s="67"/>
      <c r="H522" s="66"/>
      <c r="I522" s="67"/>
      <c r="J522" s="68"/>
      <c r="K522" s="67"/>
      <c r="L522" s="68"/>
    </row>
    <row r="523" spans="2:12">
      <c r="B523" s="385"/>
      <c r="C523" s="65"/>
      <c r="D523" s="66"/>
      <c r="E523" s="65"/>
      <c r="F523" s="66"/>
      <c r="G523" s="67"/>
      <c r="H523" s="66"/>
      <c r="I523" s="67"/>
      <c r="J523" s="68"/>
      <c r="K523" s="67"/>
      <c r="L523" s="68"/>
    </row>
    <row r="524" spans="2:12">
      <c r="B524" s="385"/>
      <c r="C524" s="65"/>
      <c r="D524" s="66"/>
      <c r="E524" s="65"/>
      <c r="F524" s="66"/>
      <c r="G524" s="67"/>
      <c r="H524" s="66"/>
      <c r="I524" s="67"/>
      <c r="J524" s="68"/>
      <c r="K524" s="67"/>
      <c r="L524" s="68"/>
    </row>
    <row r="525" spans="2:12">
      <c r="B525" s="385"/>
      <c r="C525" s="65"/>
      <c r="D525" s="66"/>
      <c r="E525" s="65"/>
      <c r="F525" s="66"/>
      <c r="G525" s="67"/>
      <c r="H525" s="66"/>
      <c r="I525" s="67"/>
      <c r="J525" s="68"/>
      <c r="K525" s="67"/>
      <c r="L525" s="68"/>
    </row>
    <row r="526" spans="2:12">
      <c r="B526" s="385"/>
      <c r="C526" s="65"/>
      <c r="D526" s="66"/>
      <c r="E526" s="65"/>
      <c r="F526" s="66"/>
      <c r="G526" s="67"/>
      <c r="H526" s="66"/>
      <c r="I526" s="67"/>
      <c r="J526" s="68"/>
      <c r="K526" s="67"/>
      <c r="L526" s="68"/>
    </row>
    <row r="527" spans="2:12">
      <c r="B527" s="385"/>
      <c r="C527" s="65"/>
      <c r="D527" s="66"/>
      <c r="E527" s="65"/>
      <c r="F527" s="66"/>
      <c r="G527" s="67"/>
      <c r="H527" s="66"/>
      <c r="I527" s="67"/>
      <c r="J527" s="68"/>
      <c r="K527" s="67"/>
      <c r="L527" s="68"/>
    </row>
    <row r="528" spans="2:12">
      <c r="B528" s="385"/>
      <c r="C528" s="65"/>
      <c r="D528" s="66"/>
      <c r="E528" s="65"/>
      <c r="F528" s="66"/>
      <c r="G528" s="67"/>
      <c r="H528" s="66"/>
      <c r="I528" s="67"/>
      <c r="J528" s="68"/>
      <c r="K528" s="67"/>
      <c r="L528" s="68"/>
    </row>
    <row r="529" spans="2:12">
      <c r="B529" s="385"/>
      <c r="C529" s="65"/>
      <c r="D529" s="66"/>
      <c r="E529" s="65"/>
      <c r="F529" s="66"/>
      <c r="G529" s="67"/>
      <c r="H529" s="66"/>
      <c r="I529" s="67"/>
      <c r="J529" s="68"/>
      <c r="K529" s="67"/>
      <c r="L529" s="68"/>
    </row>
    <row r="530" spans="2:12">
      <c r="B530" s="385"/>
      <c r="C530" s="65"/>
      <c r="D530" s="66"/>
      <c r="E530" s="65"/>
      <c r="F530" s="66"/>
      <c r="G530" s="67"/>
      <c r="H530" s="66"/>
      <c r="I530" s="67"/>
      <c r="J530" s="68"/>
      <c r="K530" s="67"/>
      <c r="L530" s="68"/>
    </row>
    <row r="531" spans="2:12">
      <c r="B531" s="385"/>
      <c r="C531" s="65"/>
      <c r="D531" s="66"/>
      <c r="E531" s="65"/>
      <c r="F531" s="66"/>
      <c r="G531" s="67"/>
      <c r="H531" s="66"/>
      <c r="I531" s="67"/>
      <c r="J531" s="68"/>
      <c r="K531" s="67"/>
      <c r="L531" s="68"/>
    </row>
    <row r="532" spans="2:12">
      <c r="B532" s="385"/>
      <c r="C532" s="65"/>
      <c r="D532" s="66"/>
      <c r="E532" s="65"/>
      <c r="F532" s="66"/>
      <c r="G532" s="67"/>
      <c r="H532" s="66"/>
      <c r="I532" s="67"/>
      <c r="J532" s="68"/>
      <c r="K532" s="67"/>
      <c r="L532" s="68"/>
    </row>
    <row r="533" spans="2:12">
      <c r="B533" s="385"/>
      <c r="C533" s="65"/>
      <c r="D533" s="66"/>
      <c r="E533" s="65"/>
      <c r="F533" s="66"/>
      <c r="G533" s="67"/>
      <c r="H533" s="66"/>
      <c r="I533" s="67"/>
      <c r="J533" s="68"/>
      <c r="K533" s="67"/>
      <c r="L533" s="68"/>
    </row>
    <row r="534" spans="2:12">
      <c r="B534" s="385"/>
      <c r="C534" s="65"/>
      <c r="D534" s="66"/>
      <c r="E534" s="65"/>
      <c r="F534" s="66"/>
      <c r="G534" s="67"/>
      <c r="H534" s="66"/>
      <c r="I534" s="67"/>
      <c r="J534" s="68"/>
      <c r="K534" s="67"/>
      <c r="L534" s="68"/>
    </row>
    <row r="535" spans="2:12">
      <c r="B535" s="385"/>
      <c r="C535" s="65"/>
      <c r="D535" s="66"/>
      <c r="E535" s="65"/>
      <c r="F535" s="66"/>
      <c r="G535" s="67"/>
      <c r="H535" s="66"/>
      <c r="I535" s="67"/>
      <c r="K535" s="67"/>
    </row>
    <row r="536" spans="2:12">
      <c r="B536" s="385"/>
      <c r="C536" s="65"/>
      <c r="D536" s="66"/>
      <c r="E536" s="65"/>
      <c r="F536" s="66"/>
      <c r="G536" s="67"/>
      <c r="H536" s="66"/>
      <c r="I536" s="67"/>
      <c r="J536" s="68"/>
      <c r="K536" s="67"/>
      <c r="L536" s="68"/>
    </row>
    <row r="537" spans="2:12">
      <c r="B537" s="385"/>
      <c r="C537" s="65"/>
      <c r="D537" s="66"/>
      <c r="E537" s="65"/>
      <c r="F537" s="66"/>
      <c r="G537" s="67"/>
      <c r="H537" s="66"/>
      <c r="I537" s="67"/>
      <c r="J537" s="68"/>
      <c r="K537" s="67"/>
      <c r="L537" s="68"/>
    </row>
    <row r="538" spans="2:12">
      <c r="B538" s="385"/>
      <c r="C538" s="65"/>
      <c r="D538" s="66"/>
      <c r="E538" s="65"/>
      <c r="F538" s="66"/>
      <c r="G538" s="67"/>
      <c r="H538" s="66"/>
      <c r="I538" s="67"/>
      <c r="J538" s="68"/>
      <c r="K538" s="67"/>
      <c r="L538" s="68"/>
    </row>
    <row r="539" spans="2:12">
      <c r="B539" s="385"/>
      <c r="C539" s="65"/>
      <c r="D539" s="66"/>
      <c r="E539" s="65"/>
      <c r="F539" s="66"/>
      <c r="G539" s="67"/>
      <c r="H539" s="66"/>
      <c r="I539" s="67"/>
      <c r="J539" s="68"/>
      <c r="K539" s="67"/>
      <c r="L539" s="68"/>
    </row>
    <row r="540" spans="2:12">
      <c r="B540" s="385"/>
      <c r="C540" s="65"/>
      <c r="D540" s="66"/>
      <c r="E540" s="65"/>
      <c r="F540" s="66"/>
      <c r="G540" s="67"/>
      <c r="H540" s="66"/>
      <c r="I540" s="67"/>
      <c r="J540" s="68"/>
      <c r="K540" s="67"/>
      <c r="L540" s="68"/>
    </row>
    <row r="541" spans="2:12">
      <c r="B541" s="385"/>
      <c r="C541" s="65"/>
      <c r="D541" s="66"/>
      <c r="E541" s="65"/>
      <c r="F541" s="66"/>
      <c r="G541" s="67"/>
      <c r="H541" s="66"/>
      <c r="I541" s="67"/>
      <c r="J541" s="68"/>
      <c r="K541" s="67"/>
      <c r="L541" s="68"/>
    </row>
    <row r="542" spans="2:12">
      <c r="B542" s="385"/>
      <c r="C542" s="65"/>
      <c r="D542" s="66"/>
      <c r="E542" s="65"/>
      <c r="F542" s="66"/>
      <c r="G542" s="67"/>
      <c r="H542" s="66"/>
      <c r="I542" s="67"/>
      <c r="J542" s="68"/>
      <c r="K542" s="67"/>
      <c r="L542" s="68"/>
    </row>
    <row r="543" spans="2:12">
      <c r="B543" s="385"/>
      <c r="C543" s="65"/>
      <c r="D543" s="66"/>
      <c r="E543" s="65"/>
      <c r="F543" s="66"/>
      <c r="G543" s="67"/>
      <c r="H543" s="66"/>
      <c r="I543" s="67"/>
      <c r="J543" s="68"/>
      <c r="K543" s="67"/>
      <c r="L543" s="68"/>
    </row>
    <row r="544" spans="2:12">
      <c r="B544" s="385"/>
      <c r="C544" s="65"/>
      <c r="D544" s="66"/>
      <c r="E544" s="65"/>
      <c r="F544" s="66"/>
      <c r="G544" s="67"/>
      <c r="H544" s="66"/>
      <c r="I544" s="67"/>
      <c r="J544" s="68"/>
      <c r="K544" s="67"/>
      <c r="L544" s="68"/>
    </row>
    <row r="545" spans="2:12">
      <c r="B545" s="385"/>
      <c r="C545" s="65"/>
      <c r="D545" s="66"/>
      <c r="E545" s="65"/>
      <c r="F545" s="66"/>
      <c r="G545" s="67"/>
      <c r="H545" s="66"/>
      <c r="I545" s="67"/>
      <c r="J545" s="68"/>
      <c r="K545" s="67"/>
      <c r="L545" s="68"/>
    </row>
    <row r="546" spans="2:12">
      <c r="B546" s="385"/>
      <c r="C546" s="65"/>
      <c r="D546" s="66"/>
      <c r="E546" s="65"/>
      <c r="F546" s="66"/>
      <c r="G546" s="67"/>
      <c r="H546" s="66"/>
      <c r="I546" s="67"/>
      <c r="J546" s="68"/>
      <c r="K546" s="67"/>
      <c r="L546" s="68"/>
    </row>
    <row r="547" spans="2:12">
      <c r="B547" s="385"/>
      <c r="C547" s="65"/>
      <c r="D547" s="66"/>
      <c r="E547" s="65"/>
      <c r="F547" s="66"/>
      <c r="G547" s="67"/>
      <c r="H547" s="66"/>
      <c r="I547" s="67"/>
      <c r="J547" s="68"/>
      <c r="K547" s="67"/>
      <c r="L547" s="68"/>
    </row>
    <row r="548" spans="2:12">
      <c r="B548" s="385"/>
      <c r="C548" s="65"/>
      <c r="D548" s="66"/>
      <c r="E548" s="65"/>
      <c r="F548" s="66"/>
      <c r="G548" s="67"/>
      <c r="H548" s="66"/>
      <c r="I548" s="67"/>
      <c r="J548" s="68"/>
      <c r="K548" s="67"/>
      <c r="L548" s="68"/>
    </row>
    <row r="549" spans="2:12">
      <c r="B549" s="385"/>
      <c r="C549" s="65"/>
      <c r="D549" s="66"/>
      <c r="E549" s="65"/>
      <c r="F549" s="66"/>
      <c r="G549" s="67"/>
      <c r="H549" s="66"/>
      <c r="I549" s="67"/>
      <c r="J549" s="68"/>
      <c r="K549" s="67"/>
      <c r="L549" s="68"/>
    </row>
    <row r="550" spans="2:12">
      <c r="B550" s="385"/>
      <c r="C550" s="65"/>
      <c r="D550" s="66"/>
      <c r="E550" s="65"/>
      <c r="F550" s="66"/>
      <c r="G550" s="67"/>
      <c r="H550" s="66"/>
      <c r="I550" s="67"/>
      <c r="J550" s="68"/>
      <c r="K550" s="67"/>
      <c r="L550" s="68"/>
    </row>
    <row r="551" spans="2:12">
      <c r="B551" s="385"/>
      <c r="C551" s="65"/>
      <c r="D551" s="66"/>
      <c r="E551" s="65"/>
      <c r="F551" s="66"/>
      <c r="G551" s="67"/>
      <c r="H551" s="66"/>
      <c r="I551" s="67"/>
      <c r="J551" s="68"/>
      <c r="K551" s="67"/>
      <c r="L551" s="68"/>
    </row>
    <row r="552" spans="2:12">
      <c r="B552" s="385"/>
      <c r="C552" s="65"/>
      <c r="D552" s="66"/>
      <c r="E552" s="65"/>
      <c r="F552" s="66"/>
      <c r="G552" s="67"/>
      <c r="H552" s="66"/>
      <c r="I552" s="67"/>
      <c r="K552" s="67"/>
    </row>
    <row r="553" spans="2:12">
      <c r="B553" s="385"/>
      <c r="C553" s="65"/>
      <c r="D553" s="66"/>
      <c r="E553" s="65"/>
      <c r="F553" s="66"/>
      <c r="G553" s="67"/>
      <c r="H553" s="66"/>
      <c r="I553" s="67"/>
      <c r="J553" s="68"/>
      <c r="K553" s="67"/>
      <c r="L553" s="68"/>
    </row>
    <row r="554" spans="2:12">
      <c r="B554" s="385"/>
      <c r="C554" s="65"/>
      <c r="D554" s="66"/>
      <c r="E554" s="65"/>
      <c r="F554" s="66"/>
      <c r="G554" s="67"/>
      <c r="H554" s="66"/>
      <c r="I554" s="67"/>
      <c r="J554" s="68"/>
      <c r="K554" s="67"/>
      <c r="L554" s="68"/>
    </row>
    <row r="555" spans="2:12">
      <c r="B555" s="385"/>
      <c r="C555" s="65"/>
      <c r="D555" s="66"/>
      <c r="E555" s="65"/>
      <c r="F555" s="66"/>
      <c r="G555" s="67"/>
      <c r="H555" s="66"/>
      <c r="I555" s="67"/>
      <c r="J555" s="68"/>
      <c r="K555" s="67"/>
      <c r="L555" s="68"/>
    </row>
    <row r="556" spans="2:12">
      <c r="B556" s="385"/>
      <c r="C556" s="65"/>
      <c r="D556" s="66"/>
      <c r="E556" s="65"/>
      <c r="F556" s="66"/>
      <c r="G556" s="67"/>
      <c r="H556" s="66"/>
      <c r="I556" s="67"/>
      <c r="J556" s="68"/>
      <c r="K556" s="67"/>
      <c r="L556" s="68"/>
    </row>
    <row r="557" spans="2:12">
      <c r="B557" s="385"/>
      <c r="C557" s="65"/>
      <c r="D557" s="66"/>
      <c r="E557" s="65"/>
      <c r="F557" s="66"/>
      <c r="G557" s="67"/>
      <c r="H557" s="66"/>
      <c r="I557" s="67"/>
      <c r="J557" s="68"/>
      <c r="K557" s="67"/>
      <c r="L557" s="68"/>
    </row>
    <row r="558" spans="2:12">
      <c r="B558" s="385"/>
      <c r="C558" s="65"/>
      <c r="D558" s="66"/>
      <c r="E558" s="65"/>
      <c r="F558" s="66"/>
      <c r="G558" s="67"/>
      <c r="H558" s="66"/>
      <c r="I558" s="67"/>
      <c r="J558" s="68"/>
      <c r="K558" s="67"/>
      <c r="L558" s="68"/>
    </row>
    <row r="559" spans="2:12">
      <c r="B559" s="385"/>
      <c r="C559" s="65"/>
      <c r="D559" s="66"/>
      <c r="E559" s="65"/>
      <c r="F559" s="66"/>
      <c r="G559" s="67"/>
      <c r="H559" s="66"/>
      <c r="I559" s="67"/>
      <c r="J559" s="68"/>
      <c r="K559" s="67"/>
      <c r="L559" s="68"/>
    </row>
    <row r="560" spans="2:12">
      <c r="B560" s="385"/>
      <c r="C560" s="65"/>
      <c r="D560" s="66"/>
      <c r="E560" s="65"/>
      <c r="F560" s="66"/>
      <c r="G560" s="67"/>
      <c r="H560" s="66"/>
      <c r="I560" s="67"/>
      <c r="J560" s="68"/>
      <c r="K560" s="67"/>
      <c r="L560" s="68"/>
    </row>
    <row r="561" spans="2:12">
      <c r="B561" s="385"/>
      <c r="C561" s="65"/>
      <c r="D561" s="66"/>
      <c r="E561" s="65"/>
      <c r="F561" s="66"/>
      <c r="G561" s="67"/>
      <c r="H561" s="66"/>
      <c r="I561" s="67"/>
      <c r="J561" s="68"/>
      <c r="K561" s="67"/>
      <c r="L561" s="68"/>
    </row>
    <row r="562" spans="2:12">
      <c r="B562" s="385"/>
      <c r="C562" s="65"/>
      <c r="D562" s="66"/>
      <c r="E562" s="65"/>
      <c r="F562" s="66"/>
      <c r="G562" s="67"/>
      <c r="H562" s="66"/>
      <c r="I562" s="67"/>
      <c r="J562" s="68"/>
      <c r="K562" s="67"/>
      <c r="L562" s="68"/>
    </row>
    <row r="563" spans="2:12">
      <c r="B563" s="385"/>
      <c r="C563" s="65"/>
      <c r="D563" s="66"/>
      <c r="E563" s="65"/>
      <c r="F563" s="66"/>
      <c r="G563" s="67"/>
      <c r="H563" s="66"/>
      <c r="I563" s="67"/>
      <c r="J563" s="68"/>
      <c r="K563" s="67"/>
      <c r="L563" s="68"/>
    </row>
    <row r="564" spans="2:12">
      <c r="B564" s="385"/>
      <c r="C564" s="65"/>
      <c r="D564" s="66"/>
      <c r="E564" s="65"/>
      <c r="F564" s="66"/>
      <c r="G564" s="67"/>
      <c r="H564" s="66"/>
      <c r="I564" s="67"/>
      <c r="J564" s="68"/>
      <c r="K564" s="67"/>
      <c r="L564" s="68"/>
    </row>
    <row r="565" spans="2:12">
      <c r="B565" s="385"/>
      <c r="C565" s="65"/>
      <c r="D565" s="66"/>
      <c r="E565" s="65"/>
      <c r="F565" s="66"/>
      <c r="G565" s="67"/>
      <c r="H565" s="66"/>
      <c r="I565" s="67"/>
      <c r="J565" s="68"/>
      <c r="K565" s="67"/>
      <c r="L565" s="68"/>
    </row>
    <row r="566" spans="2:12">
      <c r="B566" s="385"/>
      <c r="C566" s="65"/>
      <c r="D566" s="66"/>
      <c r="E566" s="65"/>
      <c r="F566" s="66"/>
      <c r="G566" s="67"/>
      <c r="H566" s="66"/>
      <c r="I566" s="67"/>
      <c r="J566" s="68"/>
      <c r="K566" s="67"/>
      <c r="L566" s="68"/>
    </row>
    <row r="567" spans="2:12">
      <c r="B567" s="385"/>
      <c r="C567" s="65"/>
      <c r="D567" s="66"/>
      <c r="E567" s="65"/>
      <c r="F567" s="66"/>
      <c r="G567" s="67"/>
      <c r="H567" s="66"/>
      <c r="I567" s="67"/>
      <c r="J567" s="68"/>
      <c r="K567" s="67"/>
      <c r="L567" s="68"/>
    </row>
    <row r="568" spans="2:12">
      <c r="B568" s="385"/>
      <c r="C568" s="65"/>
      <c r="D568" s="66"/>
      <c r="E568" s="65"/>
      <c r="F568" s="66"/>
      <c r="G568" s="67"/>
      <c r="H568" s="66"/>
      <c r="I568" s="67"/>
      <c r="J568" s="68"/>
      <c r="K568" s="67"/>
      <c r="L568" s="68"/>
    </row>
    <row r="569" spans="2:12">
      <c r="B569" s="385"/>
      <c r="C569" s="65"/>
      <c r="D569" s="66"/>
      <c r="E569" s="65"/>
      <c r="F569" s="66"/>
      <c r="G569" s="67"/>
      <c r="H569" s="66"/>
      <c r="I569" s="67"/>
      <c r="K569" s="67"/>
    </row>
    <row r="570" spans="2:12">
      <c r="B570" s="385"/>
      <c r="C570" s="65"/>
      <c r="D570" s="66"/>
      <c r="E570" s="65"/>
      <c r="F570" s="66"/>
      <c r="G570" s="67"/>
      <c r="H570" s="66"/>
      <c r="I570" s="67"/>
      <c r="J570" s="68"/>
      <c r="K570" s="67"/>
      <c r="L570" s="68"/>
    </row>
    <row r="571" spans="2:12">
      <c r="B571" s="385"/>
      <c r="C571" s="65"/>
      <c r="D571" s="66"/>
      <c r="E571" s="65"/>
      <c r="F571" s="66"/>
      <c r="G571" s="67"/>
      <c r="H571" s="66"/>
      <c r="I571" s="67"/>
      <c r="J571" s="68"/>
      <c r="K571" s="67"/>
      <c r="L571" s="68"/>
    </row>
    <row r="572" spans="2:12">
      <c r="B572" s="385"/>
      <c r="C572" s="65"/>
      <c r="D572" s="66"/>
      <c r="E572" s="65"/>
      <c r="F572" s="66"/>
      <c r="G572" s="67"/>
      <c r="H572" s="66"/>
      <c r="I572" s="67"/>
      <c r="J572" s="68"/>
      <c r="K572" s="67"/>
      <c r="L572" s="68"/>
    </row>
    <row r="573" spans="2:12">
      <c r="B573" s="385"/>
      <c r="C573" s="65"/>
      <c r="D573" s="66"/>
      <c r="E573" s="65"/>
      <c r="F573" s="66"/>
      <c r="G573" s="67"/>
      <c r="H573" s="66"/>
      <c r="I573" s="67"/>
      <c r="J573" s="68"/>
      <c r="K573" s="67"/>
      <c r="L573" s="68"/>
    </row>
    <row r="574" spans="2:12">
      <c r="B574" s="385"/>
      <c r="C574" s="65"/>
      <c r="D574" s="66"/>
      <c r="E574" s="65"/>
      <c r="F574" s="66"/>
      <c r="G574" s="67"/>
      <c r="H574" s="66"/>
      <c r="I574" s="67"/>
      <c r="J574" s="68"/>
      <c r="K574" s="67"/>
      <c r="L574" s="68"/>
    </row>
    <row r="575" spans="2:12">
      <c r="B575" s="385"/>
      <c r="C575" s="65"/>
      <c r="D575" s="66"/>
      <c r="E575" s="65"/>
      <c r="F575" s="66"/>
      <c r="G575" s="67"/>
      <c r="H575" s="66"/>
      <c r="I575" s="67"/>
      <c r="J575" s="68"/>
      <c r="K575" s="67"/>
      <c r="L575" s="68"/>
    </row>
    <row r="576" spans="2:12">
      <c r="B576" s="385"/>
      <c r="C576" s="65"/>
      <c r="D576" s="66"/>
      <c r="E576" s="65"/>
      <c r="F576" s="66"/>
      <c r="G576" s="67"/>
      <c r="H576" s="66"/>
      <c r="I576" s="67"/>
      <c r="J576" s="68"/>
      <c r="K576" s="67"/>
      <c r="L576" s="68"/>
    </row>
    <row r="577" spans="2:12">
      <c r="B577" s="385"/>
      <c r="C577" s="65"/>
      <c r="D577" s="66"/>
      <c r="E577" s="65"/>
      <c r="F577" s="66"/>
      <c r="G577" s="67"/>
      <c r="H577" s="66"/>
      <c r="I577" s="67"/>
      <c r="J577" s="68"/>
      <c r="K577" s="67"/>
      <c r="L577" s="68"/>
    </row>
    <row r="578" spans="2:12">
      <c r="B578" s="385"/>
      <c r="C578" s="65"/>
      <c r="D578" s="66"/>
      <c r="E578" s="65"/>
      <c r="F578" s="66"/>
      <c r="G578" s="67"/>
      <c r="H578" s="66"/>
      <c r="I578" s="67"/>
      <c r="J578" s="68"/>
      <c r="K578" s="67"/>
      <c r="L578" s="68"/>
    </row>
    <row r="579" spans="2:12">
      <c r="B579" s="385"/>
      <c r="C579" s="65"/>
      <c r="D579" s="66"/>
      <c r="E579" s="65"/>
      <c r="F579" s="66"/>
      <c r="G579" s="67"/>
      <c r="H579" s="66"/>
      <c r="I579" s="67"/>
      <c r="J579" s="68"/>
      <c r="K579" s="67"/>
      <c r="L579" s="68"/>
    </row>
    <row r="580" spans="2:12">
      <c r="B580" s="385"/>
      <c r="C580" s="65"/>
      <c r="D580" s="66"/>
      <c r="E580" s="65"/>
      <c r="F580" s="66"/>
      <c r="G580" s="67"/>
      <c r="H580" s="66"/>
      <c r="I580" s="67"/>
      <c r="J580" s="68"/>
      <c r="K580" s="67"/>
      <c r="L580" s="68"/>
    </row>
    <row r="581" spans="2:12">
      <c r="B581" s="385"/>
      <c r="C581" s="65"/>
      <c r="D581" s="66"/>
      <c r="E581" s="65"/>
      <c r="F581" s="66"/>
      <c r="G581" s="67"/>
      <c r="H581" s="66"/>
      <c r="I581" s="67"/>
      <c r="J581" s="68"/>
      <c r="K581" s="67"/>
      <c r="L581" s="68"/>
    </row>
    <row r="582" spans="2:12">
      <c r="B582" s="385"/>
      <c r="C582" s="65"/>
      <c r="D582" s="66"/>
      <c r="E582" s="65"/>
      <c r="F582" s="66"/>
      <c r="G582" s="67"/>
      <c r="H582" s="66"/>
      <c r="I582" s="67"/>
      <c r="J582" s="68"/>
      <c r="K582" s="67"/>
      <c r="L582" s="68"/>
    </row>
    <row r="583" spans="2:12">
      <c r="B583" s="385"/>
      <c r="C583" s="65"/>
      <c r="D583" s="66"/>
      <c r="E583" s="65"/>
      <c r="F583" s="66"/>
      <c r="G583" s="67"/>
      <c r="H583" s="66"/>
      <c r="I583" s="67"/>
      <c r="J583" s="68"/>
      <c r="K583" s="67"/>
      <c r="L583" s="68"/>
    </row>
    <row r="584" spans="2:12">
      <c r="B584" s="385"/>
      <c r="C584" s="65"/>
      <c r="D584" s="66"/>
      <c r="E584" s="65"/>
      <c r="F584" s="66"/>
      <c r="G584" s="67"/>
      <c r="H584" s="66"/>
      <c r="I584" s="67"/>
      <c r="J584" s="68"/>
      <c r="K584" s="67"/>
      <c r="L584" s="68"/>
    </row>
    <row r="585" spans="2:12">
      <c r="B585" s="385"/>
      <c r="C585" s="65"/>
      <c r="D585" s="66"/>
      <c r="E585" s="65"/>
      <c r="F585" s="66"/>
      <c r="G585" s="67"/>
      <c r="H585" s="66"/>
      <c r="I585" s="67"/>
      <c r="J585" s="68"/>
      <c r="K585" s="67"/>
      <c r="L585" s="68"/>
    </row>
    <row r="586" spans="2:12">
      <c r="B586" s="385"/>
      <c r="C586" s="65"/>
      <c r="D586" s="66"/>
      <c r="E586" s="65"/>
      <c r="F586" s="66"/>
      <c r="G586" s="67"/>
      <c r="H586" s="66"/>
      <c r="I586" s="67"/>
      <c r="K586" s="67"/>
    </row>
    <row r="587" spans="2:12">
      <c r="B587" s="385"/>
      <c r="C587" s="65"/>
      <c r="D587" s="66"/>
      <c r="E587" s="65"/>
      <c r="F587" s="66"/>
      <c r="G587" s="67"/>
      <c r="H587" s="66"/>
      <c r="I587" s="67"/>
      <c r="J587" s="68"/>
      <c r="K587" s="67"/>
      <c r="L587" s="68"/>
    </row>
    <row r="588" spans="2:12">
      <c r="B588" s="385"/>
      <c r="C588" s="65"/>
      <c r="D588" s="66"/>
      <c r="E588" s="65"/>
      <c r="F588" s="66"/>
      <c r="G588" s="67"/>
      <c r="H588" s="66"/>
      <c r="I588" s="67"/>
      <c r="J588" s="68"/>
      <c r="K588" s="67"/>
      <c r="L588" s="68"/>
    </row>
    <row r="589" spans="2:12">
      <c r="B589" s="385"/>
      <c r="C589" s="65"/>
      <c r="D589" s="66"/>
      <c r="E589" s="65"/>
      <c r="F589" s="66"/>
      <c r="G589" s="67"/>
      <c r="H589" s="66"/>
      <c r="I589" s="67"/>
      <c r="J589" s="68"/>
      <c r="K589" s="67"/>
      <c r="L589" s="68"/>
    </row>
    <row r="590" spans="2:12">
      <c r="B590" s="385"/>
      <c r="C590" s="65"/>
      <c r="D590" s="66"/>
      <c r="E590" s="65"/>
      <c r="F590" s="66"/>
      <c r="G590" s="67"/>
      <c r="H590" s="66"/>
      <c r="I590" s="67"/>
      <c r="J590" s="68"/>
      <c r="K590" s="67"/>
      <c r="L590" s="68"/>
    </row>
    <row r="591" spans="2:12">
      <c r="B591" s="385"/>
      <c r="C591" s="65"/>
      <c r="D591" s="66"/>
      <c r="E591" s="65"/>
      <c r="F591" s="66"/>
      <c r="G591" s="67"/>
      <c r="H591" s="66"/>
      <c r="I591" s="67"/>
      <c r="J591" s="68"/>
      <c r="K591" s="67"/>
      <c r="L591" s="68"/>
    </row>
    <row r="592" spans="2:12">
      <c r="B592" s="385"/>
      <c r="C592" s="65"/>
      <c r="D592" s="66"/>
      <c r="E592" s="65"/>
      <c r="F592" s="66"/>
      <c r="G592" s="67"/>
      <c r="H592" s="66"/>
      <c r="I592" s="67"/>
      <c r="J592" s="68"/>
      <c r="K592" s="67"/>
      <c r="L592" s="68"/>
    </row>
    <row r="593" spans="2:12">
      <c r="B593" s="385"/>
      <c r="C593" s="65"/>
      <c r="D593" s="66"/>
      <c r="E593" s="65"/>
      <c r="F593" s="66"/>
      <c r="G593" s="67"/>
      <c r="H593" s="66"/>
      <c r="I593" s="67"/>
      <c r="J593" s="68"/>
      <c r="K593" s="67"/>
      <c r="L593" s="68"/>
    </row>
    <row r="594" spans="2:12">
      <c r="B594" s="385"/>
      <c r="C594" s="65"/>
      <c r="D594" s="66"/>
      <c r="E594" s="65"/>
      <c r="F594" s="66"/>
      <c r="G594" s="67"/>
      <c r="H594" s="66"/>
      <c r="I594" s="67"/>
      <c r="J594" s="68"/>
      <c r="K594" s="67"/>
      <c r="L594" s="68"/>
    </row>
    <row r="595" spans="2:12">
      <c r="B595" s="385"/>
      <c r="C595" s="65"/>
      <c r="D595" s="66"/>
      <c r="E595" s="65"/>
      <c r="F595" s="66"/>
      <c r="G595" s="67"/>
      <c r="H595" s="66"/>
      <c r="I595" s="67"/>
      <c r="J595" s="68"/>
      <c r="K595" s="67"/>
      <c r="L595" s="68"/>
    </row>
    <row r="596" spans="2:12">
      <c r="B596" s="385"/>
      <c r="C596" s="65"/>
      <c r="D596" s="66"/>
      <c r="E596" s="65"/>
      <c r="F596" s="66"/>
      <c r="G596" s="67"/>
      <c r="H596" s="66"/>
      <c r="I596" s="67"/>
      <c r="J596" s="68"/>
      <c r="K596" s="67"/>
      <c r="L596" s="68"/>
    </row>
    <row r="597" spans="2:12">
      <c r="B597" s="385"/>
      <c r="C597" s="65"/>
      <c r="D597" s="66"/>
      <c r="E597" s="65"/>
      <c r="F597" s="66"/>
      <c r="G597" s="67"/>
      <c r="H597" s="66"/>
      <c r="I597" s="67"/>
      <c r="J597" s="68"/>
      <c r="K597" s="67"/>
      <c r="L597" s="68"/>
    </row>
    <row r="598" spans="2:12">
      <c r="B598" s="385"/>
      <c r="C598" s="65"/>
      <c r="D598" s="66"/>
      <c r="E598" s="65"/>
      <c r="F598" s="66"/>
      <c r="G598" s="67"/>
      <c r="H598" s="66"/>
      <c r="I598" s="67"/>
      <c r="J598" s="68"/>
      <c r="K598" s="67"/>
      <c r="L598" s="68"/>
    </row>
    <row r="599" spans="2:12">
      <c r="B599" s="385"/>
      <c r="C599" s="65"/>
      <c r="D599" s="66"/>
      <c r="E599" s="65"/>
      <c r="F599" s="66"/>
      <c r="G599" s="67"/>
      <c r="H599" s="66"/>
      <c r="I599" s="67"/>
      <c r="J599" s="68"/>
      <c r="K599" s="67"/>
      <c r="L599" s="68"/>
    </row>
    <row r="600" spans="2:12">
      <c r="B600" s="385"/>
      <c r="C600" s="65"/>
      <c r="D600" s="66"/>
      <c r="E600" s="65"/>
      <c r="F600" s="66"/>
      <c r="G600" s="67"/>
      <c r="H600" s="66"/>
      <c r="I600" s="67"/>
      <c r="J600" s="68"/>
      <c r="K600" s="67"/>
      <c r="L600" s="68"/>
    </row>
    <row r="601" spans="2:12">
      <c r="B601" s="385"/>
      <c r="C601" s="65"/>
      <c r="D601" s="66"/>
      <c r="E601" s="65"/>
      <c r="F601" s="66"/>
      <c r="G601" s="67"/>
      <c r="H601" s="66"/>
      <c r="I601" s="67"/>
      <c r="J601" s="68"/>
      <c r="K601" s="67"/>
      <c r="L601" s="68"/>
    </row>
    <row r="602" spans="2:12">
      <c r="B602" s="385"/>
      <c r="C602" s="65"/>
      <c r="D602" s="66"/>
      <c r="E602" s="65"/>
      <c r="F602" s="66"/>
      <c r="G602" s="67"/>
      <c r="H602" s="66"/>
      <c r="I602" s="67"/>
      <c r="J602" s="68"/>
      <c r="K602" s="67"/>
      <c r="L602" s="68"/>
    </row>
    <row r="603" spans="2:12">
      <c r="B603" s="385"/>
      <c r="C603" s="65"/>
      <c r="D603" s="66"/>
      <c r="E603" s="65"/>
      <c r="F603" s="66"/>
      <c r="G603" s="67"/>
      <c r="H603" s="66"/>
      <c r="I603" s="67"/>
      <c r="K603" s="67"/>
    </row>
    <row r="604" spans="2:12">
      <c r="B604" s="385"/>
      <c r="C604" s="65"/>
      <c r="D604" s="66"/>
      <c r="E604" s="65"/>
      <c r="F604" s="66"/>
      <c r="G604" s="67"/>
      <c r="H604" s="66"/>
      <c r="I604" s="67"/>
      <c r="J604" s="68"/>
      <c r="K604" s="67"/>
      <c r="L604" s="68"/>
    </row>
    <row r="605" spans="2:12">
      <c r="B605" s="385"/>
      <c r="C605" s="65"/>
      <c r="D605" s="66"/>
      <c r="E605" s="65"/>
      <c r="F605" s="66"/>
      <c r="G605" s="67"/>
      <c r="H605" s="66"/>
      <c r="I605" s="67"/>
      <c r="J605" s="68"/>
      <c r="K605" s="67"/>
      <c r="L605" s="68"/>
    </row>
    <row r="606" spans="2:12">
      <c r="B606" s="385"/>
      <c r="C606" s="65"/>
      <c r="D606" s="66"/>
      <c r="E606" s="65"/>
      <c r="F606" s="66"/>
      <c r="G606" s="67"/>
      <c r="H606" s="66"/>
      <c r="I606" s="67"/>
      <c r="J606" s="68"/>
      <c r="K606" s="67"/>
      <c r="L606" s="68"/>
    </row>
    <row r="607" spans="2:12">
      <c r="B607" s="385"/>
      <c r="C607" s="65"/>
      <c r="D607" s="66"/>
      <c r="E607" s="65"/>
      <c r="F607" s="66"/>
      <c r="G607" s="67"/>
      <c r="H607" s="66"/>
      <c r="I607" s="67"/>
      <c r="J607" s="68"/>
      <c r="K607" s="67"/>
      <c r="L607" s="68"/>
    </row>
    <row r="608" spans="2:12">
      <c r="B608" s="385"/>
      <c r="C608" s="65"/>
      <c r="D608" s="66"/>
      <c r="E608" s="65"/>
      <c r="F608" s="66"/>
      <c r="G608" s="67"/>
      <c r="H608" s="66"/>
      <c r="I608" s="67"/>
      <c r="J608" s="68"/>
      <c r="K608" s="67"/>
      <c r="L608" s="68"/>
    </row>
    <row r="609" spans="2:12">
      <c r="B609" s="385"/>
      <c r="C609" s="65"/>
      <c r="D609" s="66"/>
      <c r="E609" s="65"/>
      <c r="F609" s="66"/>
      <c r="G609" s="67"/>
      <c r="H609" s="66"/>
      <c r="I609" s="67"/>
      <c r="J609" s="68"/>
      <c r="K609" s="67"/>
      <c r="L609" s="68"/>
    </row>
    <row r="610" spans="2:12">
      <c r="B610" s="385"/>
      <c r="C610" s="65"/>
      <c r="D610" s="66"/>
      <c r="E610" s="65"/>
      <c r="F610" s="66"/>
      <c r="G610" s="67"/>
      <c r="H610" s="66"/>
      <c r="I610" s="67"/>
      <c r="J610" s="68"/>
      <c r="K610" s="67"/>
      <c r="L610" s="68"/>
    </row>
    <row r="611" spans="2:12">
      <c r="B611" s="385"/>
      <c r="C611" s="65"/>
      <c r="D611" s="66"/>
      <c r="E611" s="65"/>
      <c r="F611" s="66"/>
      <c r="G611" s="67"/>
      <c r="H611" s="66"/>
      <c r="I611" s="67"/>
      <c r="J611" s="68"/>
      <c r="K611" s="67"/>
      <c r="L611" s="68"/>
    </row>
    <row r="612" spans="2:12">
      <c r="B612" s="385"/>
      <c r="C612" s="65"/>
      <c r="D612" s="66"/>
      <c r="E612" s="65"/>
      <c r="F612" s="66"/>
      <c r="G612" s="67"/>
      <c r="H612" s="66"/>
      <c r="I612" s="67"/>
      <c r="J612" s="68"/>
      <c r="K612" s="67"/>
      <c r="L612" s="68"/>
    </row>
    <row r="613" spans="2:12">
      <c r="B613" s="385"/>
      <c r="C613" s="65"/>
      <c r="D613" s="66"/>
      <c r="E613" s="65"/>
      <c r="F613" s="66"/>
      <c r="G613" s="67"/>
      <c r="H613" s="66"/>
      <c r="I613" s="67"/>
      <c r="J613" s="68"/>
      <c r="K613" s="67"/>
      <c r="L613" s="68"/>
    </row>
    <row r="614" spans="2:12">
      <c r="B614" s="385"/>
      <c r="C614" s="65"/>
      <c r="D614" s="66"/>
      <c r="E614" s="65"/>
      <c r="F614" s="66"/>
      <c r="G614" s="67"/>
      <c r="H614" s="66"/>
      <c r="I614" s="67"/>
      <c r="J614" s="68"/>
      <c r="K614" s="67"/>
      <c r="L614" s="68"/>
    </row>
    <row r="615" spans="2:12">
      <c r="B615" s="385"/>
      <c r="C615" s="65"/>
      <c r="D615" s="66"/>
      <c r="E615" s="65"/>
      <c r="F615" s="66"/>
      <c r="G615" s="67"/>
      <c r="H615" s="66"/>
      <c r="I615" s="67"/>
      <c r="J615" s="68"/>
      <c r="K615" s="67"/>
      <c r="L615" s="68"/>
    </row>
    <row r="616" spans="2:12">
      <c r="B616" s="385"/>
      <c r="C616" s="65"/>
      <c r="D616" s="66"/>
      <c r="E616" s="65"/>
      <c r="F616" s="66"/>
      <c r="G616" s="67"/>
      <c r="H616" s="66"/>
      <c r="I616" s="67"/>
      <c r="J616" s="68"/>
      <c r="K616" s="67"/>
      <c r="L616" s="68"/>
    </row>
    <row r="617" spans="2:12">
      <c r="B617" s="385"/>
      <c r="C617" s="65"/>
      <c r="D617" s="66"/>
      <c r="E617" s="65"/>
      <c r="F617" s="66"/>
      <c r="G617" s="67"/>
      <c r="H617" s="66"/>
      <c r="I617" s="67"/>
      <c r="J617" s="68"/>
      <c r="K617" s="67"/>
      <c r="L617" s="68"/>
    </row>
    <row r="618" spans="2:12">
      <c r="B618" s="385"/>
      <c r="C618" s="65"/>
      <c r="D618" s="66"/>
      <c r="E618" s="65"/>
      <c r="F618" s="66"/>
      <c r="G618" s="67"/>
      <c r="H618" s="66"/>
      <c r="I618" s="67"/>
      <c r="J618" s="68"/>
      <c r="K618" s="67"/>
      <c r="L618" s="68"/>
    </row>
    <row r="619" spans="2:12">
      <c r="B619" s="385"/>
      <c r="C619" s="65"/>
      <c r="D619" s="66"/>
      <c r="E619" s="65"/>
      <c r="F619" s="66"/>
      <c r="G619" s="67"/>
      <c r="H619" s="66"/>
      <c r="I619" s="67"/>
      <c r="J619" s="68"/>
      <c r="K619" s="67"/>
      <c r="L619" s="68"/>
    </row>
    <row r="620" spans="2:12">
      <c r="B620" s="385"/>
      <c r="C620" s="65"/>
      <c r="D620" s="66"/>
      <c r="E620" s="65"/>
      <c r="F620" s="66"/>
      <c r="G620" s="67"/>
      <c r="H620" s="66"/>
      <c r="I620" s="67"/>
      <c r="K620" s="67"/>
    </row>
    <row r="621" spans="2:12">
      <c r="B621" s="385"/>
      <c r="C621" s="65"/>
      <c r="D621" s="66"/>
      <c r="E621" s="65"/>
      <c r="F621" s="66"/>
      <c r="G621" s="67"/>
      <c r="H621" s="66"/>
      <c r="I621" s="67"/>
      <c r="J621" s="68"/>
      <c r="K621" s="67"/>
      <c r="L621" s="68"/>
    </row>
    <row r="622" spans="2:12">
      <c r="B622" s="385"/>
      <c r="C622" s="65"/>
      <c r="D622" s="66"/>
      <c r="E622" s="65"/>
      <c r="F622" s="66"/>
      <c r="G622" s="67"/>
      <c r="H622" s="66"/>
      <c r="I622" s="67"/>
      <c r="J622" s="68"/>
      <c r="K622" s="67"/>
      <c r="L622" s="68"/>
    </row>
    <row r="623" spans="2:12">
      <c r="B623" s="385"/>
      <c r="C623" s="65"/>
      <c r="D623" s="66"/>
      <c r="E623" s="65"/>
      <c r="F623" s="66"/>
      <c r="G623" s="67"/>
      <c r="H623" s="66"/>
      <c r="I623" s="67"/>
      <c r="J623" s="68"/>
      <c r="K623" s="67"/>
      <c r="L623" s="68"/>
    </row>
    <row r="624" spans="2:12">
      <c r="B624" s="385"/>
      <c r="C624" s="65"/>
      <c r="D624" s="66"/>
      <c r="E624" s="65"/>
      <c r="F624" s="66"/>
      <c r="G624" s="67"/>
      <c r="H624" s="66"/>
      <c r="I624" s="67"/>
      <c r="J624" s="68"/>
      <c r="K624" s="67"/>
      <c r="L624" s="68"/>
    </row>
    <row r="625" spans="2:12">
      <c r="B625" s="385"/>
      <c r="C625" s="65"/>
      <c r="D625" s="66"/>
      <c r="E625" s="65"/>
      <c r="F625" s="66"/>
      <c r="G625" s="67"/>
      <c r="H625" s="66"/>
      <c r="I625" s="67"/>
      <c r="J625" s="68"/>
      <c r="K625" s="67"/>
      <c r="L625" s="68"/>
    </row>
    <row r="626" spans="2:12">
      <c r="B626" s="385"/>
      <c r="C626" s="65"/>
      <c r="D626" s="66"/>
      <c r="E626" s="65"/>
      <c r="F626" s="66"/>
      <c r="G626" s="67"/>
      <c r="H626" s="66"/>
      <c r="I626" s="67"/>
      <c r="J626" s="68"/>
      <c r="K626" s="67"/>
      <c r="L626" s="68"/>
    </row>
    <row r="627" spans="2:12">
      <c r="B627" s="385"/>
      <c r="C627" s="65"/>
      <c r="D627" s="66"/>
      <c r="E627" s="65"/>
      <c r="F627" s="66"/>
      <c r="G627" s="67"/>
      <c r="H627" s="66"/>
      <c r="I627" s="67"/>
      <c r="J627" s="68"/>
      <c r="K627" s="67"/>
      <c r="L627" s="68"/>
    </row>
    <row r="628" spans="2:12">
      <c r="B628" s="385"/>
      <c r="C628" s="65"/>
      <c r="D628" s="66"/>
      <c r="E628" s="65"/>
      <c r="F628" s="66"/>
      <c r="G628" s="67"/>
      <c r="H628" s="66"/>
      <c r="I628" s="67"/>
      <c r="J628" s="68"/>
      <c r="K628" s="67"/>
      <c r="L628" s="68"/>
    </row>
    <row r="629" spans="2:12">
      <c r="B629" s="385"/>
      <c r="C629" s="65"/>
      <c r="D629" s="66"/>
      <c r="E629" s="65"/>
      <c r="F629" s="66"/>
      <c r="G629" s="67"/>
      <c r="H629" s="66"/>
      <c r="I629" s="67"/>
      <c r="J629" s="68"/>
      <c r="K629" s="67"/>
      <c r="L629" s="68"/>
    </row>
    <row r="630" spans="2:12">
      <c r="B630" s="385"/>
      <c r="C630" s="65"/>
      <c r="D630" s="66"/>
      <c r="E630" s="65"/>
      <c r="F630" s="66"/>
      <c r="G630" s="67"/>
      <c r="H630" s="66"/>
      <c r="I630" s="67"/>
      <c r="J630" s="68"/>
      <c r="K630" s="67"/>
      <c r="L630" s="68"/>
    </row>
    <row r="631" spans="2:12">
      <c r="B631" s="385"/>
      <c r="C631" s="65"/>
      <c r="D631" s="66"/>
      <c r="E631" s="65"/>
      <c r="F631" s="66"/>
      <c r="G631" s="67"/>
      <c r="H631" s="66"/>
      <c r="I631" s="67"/>
      <c r="J631" s="68"/>
      <c r="K631" s="67"/>
      <c r="L631" s="68"/>
    </row>
    <row r="632" spans="2:12">
      <c r="B632" s="385"/>
      <c r="C632" s="65"/>
      <c r="D632" s="66"/>
      <c r="E632" s="65"/>
      <c r="F632" s="66"/>
      <c r="G632" s="67"/>
      <c r="H632" s="66"/>
      <c r="I632" s="67"/>
      <c r="J632" s="68"/>
      <c r="K632" s="67"/>
      <c r="L632" s="68"/>
    </row>
    <row r="633" spans="2:12">
      <c r="B633" s="385"/>
      <c r="C633" s="65"/>
      <c r="D633" s="66"/>
      <c r="E633" s="65"/>
      <c r="F633" s="66"/>
      <c r="G633" s="67"/>
      <c r="H633" s="66"/>
      <c r="I633" s="67"/>
      <c r="J633" s="68"/>
      <c r="K633" s="67"/>
      <c r="L633" s="68"/>
    </row>
    <row r="634" spans="2:12">
      <c r="B634" s="385"/>
      <c r="C634" s="65"/>
      <c r="D634" s="66"/>
      <c r="E634" s="65"/>
      <c r="F634" s="66"/>
      <c r="G634" s="67"/>
      <c r="H634" s="66"/>
      <c r="I634" s="67"/>
      <c r="J634" s="68"/>
      <c r="K634" s="67"/>
      <c r="L634" s="68"/>
    </row>
    <row r="635" spans="2:12">
      <c r="B635" s="385"/>
      <c r="C635" s="65"/>
      <c r="D635" s="66"/>
      <c r="E635" s="65"/>
      <c r="F635" s="66"/>
      <c r="G635" s="67"/>
      <c r="H635" s="66"/>
      <c r="I635" s="67"/>
      <c r="J635" s="68"/>
      <c r="K635" s="67"/>
      <c r="L635" s="68"/>
    </row>
    <row r="636" spans="2:12">
      <c r="B636" s="385"/>
      <c r="C636" s="65"/>
      <c r="D636" s="66"/>
      <c r="E636" s="65"/>
      <c r="F636" s="66"/>
      <c r="G636" s="67"/>
      <c r="H636" s="66"/>
      <c r="I636" s="67"/>
      <c r="J636" s="68"/>
      <c r="K636" s="67"/>
      <c r="L636" s="68"/>
    </row>
    <row r="637" spans="2:12">
      <c r="B637" s="385"/>
      <c r="C637" s="65"/>
      <c r="D637" s="66"/>
      <c r="E637" s="65"/>
      <c r="F637" s="66"/>
      <c r="G637" s="67"/>
      <c r="H637" s="66"/>
      <c r="I637" s="67"/>
      <c r="K637" s="67"/>
    </row>
    <row r="638" spans="2:12">
      <c r="B638" s="385"/>
      <c r="C638" s="65"/>
      <c r="D638" s="66"/>
      <c r="E638" s="65"/>
      <c r="F638" s="66"/>
      <c r="G638" s="67"/>
      <c r="H638" s="66"/>
      <c r="I638" s="67"/>
      <c r="J638" s="68"/>
      <c r="K638" s="67"/>
      <c r="L638" s="68"/>
    </row>
    <row r="639" spans="2:12">
      <c r="B639" s="385"/>
      <c r="C639" s="65"/>
      <c r="D639" s="66"/>
      <c r="E639" s="65"/>
      <c r="F639" s="66"/>
      <c r="G639" s="67"/>
      <c r="H639" s="66"/>
      <c r="I639" s="67"/>
      <c r="J639" s="68"/>
      <c r="K639" s="67"/>
      <c r="L639" s="68"/>
    </row>
    <row r="640" spans="2:12">
      <c r="B640" s="385"/>
      <c r="C640" s="65"/>
      <c r="D640" s="66"/>
      <c r="E640" s="65"/>
      <c r="F640" s="66"/>
      <c r="G640" s="67"/>
      <c r="H640" s="66"/>
      <c r="I640" s="67"/>
      <c r="J640" s="68"/>
      <c r="K640" s="67"/>
      <c r="L640" s="68"/>
    </row>
    <row r="641" spans="2:12">
      <c r="B641" s="385"/>
      <c r="C641" s="65"/>
      <c r="D641" s="66"/>
      <c r="E641" s="65"/>
      <c r="F641" s="66"/>
      <c r="G641" s="67"/>
      <c r="H641" s="66"/>
      <c r="I641" s="67"/>
      <c r="J641" s="68"/>
      <c r="K641" s="67"/>
      <c r="L641" s="68"/>
    </row>
    <row r="642" spans="2:12">
      <c r="B642" s="385"/>
      <c r="C642" s="65"/>
      <c r="D642" s="66"/>
      <c r="E642" s="65"/>
      <c r="F642" s="66"/>
      <c r="G642" s="67"/>
      <c r="H642" s="66"/>
      <c r="I642" s="67"/>
      <c r="J642" s="68"/>
      <c r="K642" s="67"/>
      <c r="L642" s="68"/>
    </row>
    <row r="643" spans="2:12">
      <c r="B643" s="385"/>
      <c r="C643" s="65"/>
      <c r="D643" s="66"/>
      <c r="E643" s="65"/>
      <c r="F643" s="66"/>
      <c r="G643" s="67"/>
      <c r="H643" s="66"/>
      <c r="I643" s="67"/>
      <c r="J643" s="68"/>
      <c r="K643" s="67"/>
      <c r="L643" s="68"/>
    </row>
    <row r="644" spans="2:12">
      <c r="B644" s="385"/>
      <c r="C644" s="65"/>
      <c r="D644" s="66"/>
      <c r="E644" s="65"/>
      <c r="F644" s="66"/>
      <c r="G644" s="67"/>
      <c r="H644" s="66"/>
      <c r="I644" s="67"/>
      <c r="J644" s="68"/>
      <c r="K644" s="67"/>
      <c r="L644" s="68"/>
    </row>
    <row r="645" spans="2:12">
      <c r="B645" s="385"/>
      <c r="C645" s="65"/>
      <c r="D645" s="66"/>
      <c r="E645" s="65"/>
      <c r="F645" s="66"/>
      <c r="G645" s="67"/>
      <c r="H645" s="66"/>
      <c r="I645" s="67"/>
      <c r="J645" s="68"/>
      <c r="K645" s="67"/>
      <c r="L645" s="68"/>
    </row>
    <row r="646" spans="2:12">
      <c r="B646" s="385"/>
      <c r="C646" s="65"/>
      <c r="D646" s="66"/>
      <c r="E646" s="65"/>
      <c r="F646" s="66"/>
      <c r="G646" s="67"/>
      <c r="H646" s="66"/>
      <c r="I646" s="67"/>
      <c r="J646" s="68"/>
      <c r="K646" s="67"/>
      <c r="L646" s="68"/>
    </row>
    <row r="647" spans="2:12">
      <c r="B647" s="385"/>
      <c r="C647" s="65"/>
      <c r="D647" s="66"/>
      <c r="E647" s="65"/>
      <c r="F647" s="66"/>
      <c r="G647" s="67"/>
      <c r="H647" s="66"/>
      <c r="I647" s="67"/>
      <c r="J647" s="68"/>
      <c r="K647" s="67"/>
      <c r="L647" s="68"/>
    </row>
    <row r="648" spans="2:12">
      <c r="B648" s="385"/>
      <c r="C648" s="65"/>
      <c r="D648" s="66"/>
      <c r="E648" s="65"/>
      <c r="F648" s="66"/>
      <c r="G648" s="67"/>
      <c r="H648" s="66"/>
      <c r="I648" s="67"/>
      <c r="J648" s="68"/>
      <c r="K648" s="67"/>
      <c r="L648" s="68"/>
    </row>
    <row r="649" spans="2:12">
      <c r="B649" s="385"/>
      <c r="C649" s="65"/>
      <c r="D649" s="66"/>
      <c r="E649" s="65"/>
      <c r="F649" s="66"/>
      <c r="G649" s="67"/>
      <c r="H649" s="66"/>
      <c r="I649" s="67"/>
      <c r="J649" s="68"/>
      <c r="K649" s="67"/>
      <c r="L649" s="68"/>
    </row>
    <row r="650" spans="2:12">
      <c r="B650" s="385"/>
      <c r="C650" s="65"/>
      <c r="D650" s="66"/>
      <c r="E650" s="65"/>
      <c r="F650" s="66"/>
      <c r="G650" s="67"/>
      <c r="H650" s="66"/>
      <c r="I650" s="67"/>
      <c r="J650" s="68"/>
      <c r="K650" s="67"/>
      <c r="L650" s="68"/>
    </row>
    <row r="651" spans="2:12">
      <c r="B651" s="385"/>
      <c r="C651" s="65"/>
      <c r="D651" s="66"/>
      <c r="E651" s="65"/>
      <c r="F651" s="66"/>
      <c r="G651" s="67"/>
      <c r="H651" s="66"/>
      <c r="I651" s="67"/>
      <c r="J651" s="68"/>
      <c r="K651" s="67"/>
      <c r="L651" s="68"/>
    </row>
    <row r="652" spans="2:12">
      <c r="B652" s="385"/>
      <c r="C652" s="65"/>
      <c r="D652" s="66"/>
      <c r="E652" s="65"/>
      <c r="F652" s="66"/>
      <c r="G652" s="67"/>
      <c r="H652" s="66"/>
      <c r="I652" s="67"/>
      <c r="J652" s="68"/>
      <c r="K652" s="67"/>
      <c r="L652" s="68"/>
    </row>
    <row r="653" spans="2:12">
      <c r="B653" s="385"/>
      <c r="C653" s="65"/>
      <c r="D653" s="66"/>
      <c r="E653" s="65"/>
      <c r="F653" s="66"/>
      <c r="G653" s="67"/>
      <c r="H653" s="66"/>
      <c r="I653" s="67"/>
      <c r="J653" s="68"/>
      <c r="K653" s="67"/>
      <c r="L653" s="68"/>
    </row>
    <row r="654" spans="2:12">
      <c r="B654" s="385"/>
      <c r="C654" s="65"/>
      <c r="D654" s="66"/>
      <c r="E654" s="65"/>
      <c r="F654" s="66"/>
      <c r="G654" s="67"/>
      <c r="H654" s="66"/>
      <c r="I654" s="67"/>
      <c r="K654" s="67"/>
    </row>
    <row r="655" spans="2:12">
      <c r="B655" s="385"/>
      <c r="C655" s="65"/>
      <c r="D655" s="66"/>
      <c r="E655" s="65"/>
      <c r="F655" s="66"/>
      <c r="G655" s="67"/>
      <c r="H655" s="66"/>
      <c r="I655" s="67"/>
      <c r="J655" s="68"/>
      <c r="K655" s="67"/>
      <c r="L655" s="68"/>
    </row>
    <row r="656" spans="2:12">
      <c r="B656" s="385"/>
      <c r="C656" s="65"/>
      <c r="D656" s="66"/>
      <c r="E656" s="65"/>
      <c r="F656" s="66"/>
      <c r="G656" s="67"/>
      <c r="H656" s="66"/>
      <c r="I656" s="67"/>
      <c r="J656" s="68"/>
      <c r="K656" s="67"/>
      <c r="L656" s="68"/>
    </row>
    <row r="657" spans="2:12">
      <c r="B657" s="385"/>
      <c r="C657" s="65"/>
      <c r="D657" s="66"/>
      <c r="E657" s="65"/>
      <c r="F657" s="66"/>
      <c r="G657" s="67"/>
      <c r="H657" s="66"/>
      <c r="I657" s="67"/>
      <c r="J657" s="68"/>
      <c r="K657" s="67"/>
      <c r="L657" s="68"/>
    </row>
    <row r="658" spans="2:12">
      <c r="B658" s="385"/>
      <c r="C658" s="65"/>
      <c r="D658" s="66"/>
      <c r="E658" s="65"/>
      <c r="F658" s="66"/>
      <c r="G658" s="67"/>
      <c r="H658" s="66"/>
      <c r="I658" s="67"/>
      <c r="J658" s="68"/>
      <c r="K658" s="67"/>
      <c r="L658" s="68"/>
    </row>
    <row r="659" spans="2:12">
      <c r="B659" s="385"/>
      <c r="C659" s="65"/>
      <c r="D659" s="66"/>
      <c r="E659" s="65"/>
      <c r="F659" s="66"/>
      <c r="G659" s="67"/>
      <c r="H659" s="66"/>
      <c r="I659" s="67"/>
      <c r="J659" s="68"/>
      <c r="K659" s="67"/>
      <c r="L659" s="68"/>
    </row>
    <row r="660" spans="2:12">
      <c r="B660" s="385"/>
      <c r="C660" s="65"/>
      <c r="D660" s="66"/>
      <c r="E660" s="65"/>
      <c r="F660" s="66"/>
      <c r="G660" s="67"/>
      <c r="H660" s="66"/>
      <c r="I660" s="67"/>
      <c r="J660" s="68"/>
      <c r="K660" s="67"/>
      <c r="L660" s="68"/>
    </row>
    <row r="661" spans="2:12">
      <c r="B661" s="385"/>
      <c r="C661" s="65"/>
      <c r="D661" s="66"/>
      <c r="E661" s="65"/>
      <c r="F661" s="66"/>
      <c r="G661" s="67"/>
      <c r="H661" s="66"/>
      <c r="I661" s="67"/>
      <c r="J661" s="68"/>
      <c r="K661" s="67"/>
      <c r="L661" s="68"/>
    </row>
    <row r="662" spans="2:12">
      <c r="B662" s="385"/>
      <c r="C662" s="65"/>
      <c r="D662" s="66"/>
      <c r="E662" s="65"/>
      <c r="F662" s="66"/>
      <c r="G662" s="67"/>
      <c r="H662" s="66"/>
      <c r="I662" s="67"/>
      <c r="J662" s="68"/>
      <c r="K662" s="67"/>
      <c r="L662" s="68"/>
    </row>
    <row r="663" spans="2:12">
      <c r="B663" s="385"/>
      <c r="C663" s="65"/>
      <c r="D663" s="66"/>
      <c r="E663" s="65"/>
      <c r="F663" s="66"/>
      <c r="G663" s="67"/>
      <c r="H663" s="66"/>
      <c r="I663" s="67"/>
      <c r="J663" s="68"/>
      <c r="K663" s="67"/>
      <c r="L663" s="68"/>
    </row>
    <row r="664" spans="2:12">
      <c r="B664" s="385"/>
      <c r="C664" s="65"/>
      <c r="D664" s="66"/>
      <c r="E664" s="65"/>
      <c r="F664" s="66"/>
      <c r="G664" s="67"/>
      <c r="H664" s="66"/>
      <c r="I664" s="67"/>
      <c r="J664" s="68"/>
      <c r="K664" s="67"/>
      <c r="L664" s="68"/>
    </row>
    <row r="665" spans="2:12">
      <c r="B665" s="385"/>
      <c r="C665" s="65"/>
      <c r="D665" s="66"/>
      <c r="E665" s="65"/>
      <c r="F665" s="66"/>
      <c r="G665" s="67"/>
      <c r="H665" s="66"/>
      <c r="I665" s="67"/>
      <c r="J665" s="68"/>
      <c r="K665" s="67"/>
      <c r="L665" s="68"/>
    </row>
    <row r="666" spans="2:12">
      <c r="B666" s="385"/>
      <c r="C666" s="65"/>
      <c r="D666" s="66"/>
      <c r="E666" s="65"/>
      <c r="F666" s="66"/>
      <c r="G666" s="67"/>
      <c r="H666" s="66"/>
      <c r="I666" s="67"/>
      <c r="J666" s="68"/>
      <c r="K666" s="67"/>
      <c r="L666" s="68"/>
    </row>
    <row r="667" spans="2:12">
      <c r="B667" s="385"/>
      <c r="C667" s="65"/>
      <c r="D667" s="66"/>
      <c r="E667" s="65"/>
      <c r="F667" s="66"/>
      <c r="G667" s="67"/>
      <c r="H667" s="66"/>
      <c r="I667" s="67"/>
      <c r="J667" s="68"/>
      <c r="K667" s="67"/>
      <c r="L667" s="68"/>
    </row>
    <row r="668" spans="2:12">
      <c r="B668" s="385"/>
      <c r="C668" s="65"/>
      <c r="D668" s="66"/>
      <c r="E668" s="65"/>
      <c r="F668" s="66"/>
      <c r="G668" s="67"/>
      <c r="H668" s="66"/>
      <c r="I668" s="67"/>
      <c r="J668" s="68"/>
      <c r="K668" s="67"/>
      <c r="L668" s="68"/>
    </row>
    <row r="669" spans="2:12">
      <c r="B669" s="385"/>
      <c r="C669" s="65"/>
      <c r="D669" s="66"/>
      <c r="E669" s="65"/>
      <c r="F669" s="66"/>
      <c r="G669" s="67"/>
      <c r="H669" s="66"/>
      <c r="I669" s="67"/>
      <c r="J669" s="68"/>
      <c r="K669" s="67"/>
      <c r="L669" s="68"/>
    </row>
    <row r="670" spans="2:12">
      <c r="B670" s="385"/>
      <c r="C670" s="65"/>
      <c r="D670" s="66"/>
      <c r="E670" s="65"/>
      <c r="F670" s="66"/>
      <c r="G670" s="67"/>
      <c r="H670" s="66"/>
      <c r="I670" s="67"/>
      <c r="J670" s="68"/>
      <c r="K670" s="67"/>
      <c r="L670" s="68"/>
    </row>
    <row r="671" spans="2:12">
      <c r="B671" s="385"/>
      <c r="C671" s="65"/>
      <c r="D671" s="66"/>
      <c r="E671" s="65"/>
      <c r="F671" s="66"/>
      <c r="G671" s="67"/>
      <c r="H671" s="66"/>
      <c r="I671" s="67"/>
      <c r="K671" s="67"/>
    </row>
    <row r="672" spans="2:12">
      <c r="B672" s="385"/>
      <c r="C672" s="65"/>
      <c r="D672" s="66"/>
      <c r="E672" s="65"/>
      <c r="F672" s="66"/>
      <c r="G672" s="67"/>
      <c r="H672" s="66"/>
      <c r="I672" s="67"/>
      <c r="J672" s="68"/>
      <c r="K672" s="67"/>
      <c r="L672" s="68"/>
    </row>
    <row r="673" spans="2:12">
      <c r="B673" s="385"/>
      <c r="C673" s="65"/>
      <c r="D673" s="66"/>
      <c r="E673" s="65"/>
      <c r="F673" s="66"/>
      <c r="G673" s="67"/>
      <c r="H673" s="66"/>
      <c r="I673" s="67"/>
      <c r="J673" s="68"/>
      <c r="K673" s="67"/>
      <c r="L673" s="68"/>
    </row>
    <row r="674" spans="2:12">
      <c r="B674" s="385"/>
      <c r="C674" s="65"/>
      <c r="D674" s="66"/>
      <c r="E674" s="65"/>
      <c r="F674" s="66"/>
      <c r="G674" s="67"/>
      <c r="H674" s="66"/>
      <c r="I674" s="67"/>
      <c r="J674" s="68"/>
      <c r="K674" s="67"/>
      <c r="L674" s="68"/>
    </row>
    <row r="675" spans="2:12">
      <c r="B675" s="385"/>
      <c r="C675" s="65"/>
      <c r="D675" s="66"/>
      <c r="E675" s="65"/>
      <c r="F675" s="66"/>
      <c r="G675" s="67"/>
      <c r="H675" s="66"/>
      <c r="I675" s="67"/>
      <c r="J675" s="68"/>
      <c r="K675" s="67"/>
      <c r="L675" s="68"/>
    </row>
    <row r="676" spans="2:12">
      <c r="B676" s="385"/>
      <c r="C676" s="65"/>
      <c r="D676" s="66"/>
      <c r="E676" s="65"/>
      <c r="F676" s="66"/>
      <c r="G676" s="67"/>
      <c r="H676" s="66"/>
      <c r="I676" s="67"/>
      <c r="J676" s="68"/>
      <c r="K676" s="67"/>
      <c r="L676" s="68"/>
    </row>
    <row r="677" spans="2:12">
      <c r="B677" s="385"/>
      <c r="C677" s="65"/>
      <c r="D677" s="66"/>
      <c r="E677" s="65"/>
      <c r="F677" s="66"/>
      <c r="G677" s="67"/>
      <c r="H677" s="66"/>
      <c r="I677" s="67"/>
      <c r="J677" s="68"/>
      <c r="K677" s="67"/>
      <c r="L677" s="68"/>
    </row>
    <row r="678" spans="2:12">
      <c r="B678" s="385"/>
      <c r="C678" s="65"/>
      <c r="D678" s="66"/>
      <c r="E678" s="65"/>
      <c r="F678" s="66"/>
      <c r="G678" s="67"/>
      <c r="H678" s="66"/>
      <c r="I678" s="67"/>
      <c r="J678" s="68"/>
      <c r="K678" s="67"/>
      <c r="L678" s="68"/>
    </row>
    <row r="679" spans="2:12">
      <c r="B679" s="385"/>
      <c r="C679" s="65"/>
      <c r="D679" s="66"/>
      <c r="E679" s="65"/>
      <c r="F679" s="66"/>
      <c r="G679" s="67"/>
      <c r="H679" s="66"/>
      <c r="I679" s="67"/>
      <c r="J679" s="68"/>
      <c r="K679" s="67"/>
      <c r="L679" s="68"/>
    </row>
    <row r="680" spans="2:12">
      <c r="B680" s="385"/>
      <c r="C680" s="65"/>
      <c r="D680" s="66"/>
      <c r="E680" s="65"/>
      <c r="F680" s="66"/>
      <c r="G680" s="67"/>
      <c r="H680" s="66"/>
      <c r="I680" s="67"/>
      <c r="J680" s="68"/>
      <c r="K680" s="67"/>
      <c r="L680" s="68"/>
    </row>
    <row r="681" spans="2:12">
      <c r="B681" s="385"/>
      <c r="C681" s="65"/>
      <c r="D681" s="66"/>
      <c r="E681" s="65"/>
      <c r="F681" s="66"/>
      <c r="G681" s="67"/>
      <c r="H681" s="66"/>
      <c r="I681" s="67"/>
      <c r="J681" s="68"/>
      <c r="K681" s="67"/>
      <c r="L681" s="68"/>
    </row>
    <row r="682" spans="2:12">
      <c r="B682" s="385"/>
      <c r="C682" s="65"/>
      <c r="D682" s="66"/>
      <c r="E682" s="65"/>
      <c r="F682" s="66"/>
      <c r="G682" s="67"/>
      <c r="H682" s="66"/>
      <c r="I682" s="67"/>
      <c r="J682" s="68"/>
      <c r="K682" s="67"/>
      <c r="L682" s="68"/>
    </row>
    <row r="683" spans="2:12">
      <c r="B683" s="385"/>
      <c r="C683" s="65"/>
      <c r="D683" s="66"/>
      <c r="E683" s="65"/>
      <c r="F683" s="66"/>
      <c r="G683" s="67"/>
      <c r="H683" s="66"/>
      <c r="I683" s="67"/>
      <c r="J683" s="68"/>
      <c r="K683" s="67"/>
      <c r="L683" s="68"/>
    </row>
    <row r="684" spans="2:12">
      <c r="B684" s="385"/>
      <c r="C684" s="65"/>
      <c r="D684" s="66"/>
      <c r="E684" s="65"/>
      <c r="F684" s="66"/>
      <c r="G684" s="67"/>
      <c r="H684" s="66"/>
      <c r="I684" s="67"/>
      <c r="J684" s="68"/>
      <c r="K684" s="67"/>
      <c r="L684" s="68"/>
    </row>
    <row r="685" spans="2:12">
      <c r="B685" s="385"/>
      <c r="C685" s="65"/>
      <c r="D685" s="66"/>
      <c r="E685" s="65"/>
      <c r="F685" s="66"/>
      <c r="G685" s="67"/>
      <c r="H685" s="66"/>
      <c r="I685" s="67"/>
      <c r="J685" s="68"/>
      <c r="K685" s="67"/>
      <c r="L685" s="68"/>
    </row>
    <row r="686" spans="2:12">
      <c r="B686" s="385"/>
      <c r="C686" s="65"/>
      <c r="D686" s="66"/>
      <c r="E686" s="65"/>
      <c r="F686" s="66"/>
      <c r="G686" s="67"/>
      <c r="H686" s="66"/>
      <c r="I686" s="67"/>
      <c r="J686" s="68"/>
      <c r="K686" s="67"/>
      <c r="L686" s="68"/>
    </row>
    <row r="687" spans="2:12">
      <c r="B687" s="385"/>
      <c r="C687" s="65"/>
      <c r="D687" s="66"/>
      <c r="E687" s="65"/>
      <c r="F687" s="66"/>
      <c r="G687" s="67"/>
      <c r="H687" s="66"/>
      <c r="I687" s="67"/>
      <c r="J687" s="68"/>
      <c r="K687" s="67"/>
      <c r="L687" s="68"/>
    </row>
    <row r="688" spans="2:12">
      <c r="B688" s="385"/>
      <c r="C688" s="65"/>
      <c r="D688" s="66"/>
      <c r="E688" s="65"/>
      <c r="F688" s="66"/>
      <c r="G688" s="67"/>
      <c r="H688" s="66"/>
      <c r="I688" s="67"/>
      <c r="K688" s="67"/>
    </row>
    <row r="689" spans="2:12">
      <c r="B689" s="385"/>
      <c r="C689" s="65"/>
      <c r="D689" s="66"/>
      <c r="E689" s="65"/>
      <c r="F689" s="66"/>
      <c r="G689" s="67"/>
      <c r="H689" s="66"/>
      <c r="I689" s="67"/>
      <c r="J689" s="68"/>
      <c r="K689" s="67"/>
      <c r="L689" s="68"/>
    </row>
    <row r="690" spans="2:12">
      <c r="B690" s="385"/>
      <c r="C690" s="65"/>
      <c r="D690" s="66"/>
      <c r="E690" s="65"/>
      <c r="F690" s="66"/>
      <c r="G690" s="67"/>
      <c r="H690" s="66"/>
      <c r="I690" s="67"/>
      <c r="J690" s="68"/>
      <c r="K690" s="67"/>
      <c r="L690" s="68"/>
    </row>
    <row r="691" spans="2:12">
      <c r="B691" s="385"/>
      <c r="C691" s="65"/>
      <c r="D691" s="66"/>
      <c r="E691" s="65"/>
      <c r="F691" s="66"/>
      <c r="G691" s="67"/>
      <c r="H691" s="66"/>
      <c r="I691" s="67"/>
      <c r="J691" s="68"/>
      <c r="K691" s="67"/>
      <c r="L691" s="68"/>
    </row>
    <row r="692" spans="2:12">
      <c r="B692" s="385"/>
      <c r="C692" s="65"/>
      <c r="D692" s="66"/>
      <c r="E692" s="65"/>
      <c r="F692" s="66"/>
      <c r="G692" s="67"/>
      <c r="H692" s="66"/>
      <c r="I692" s="67"/>
      <c r="J692" s="68"/>
      <c r="K692" s="67"/>
      <c r="L692" s="68"/>
    </row>
    <row r="693" spans="2:12">
      <c r="B693" s="385"/>
      <c r="C693" s="65"/>
      <c r="D693" s="66"/>
      <c r="E693" s="65"/>
      <c r="F693" s="66"/>
      <c r="G693" s="67"/>
      <c r="H693" s="66"/>
      <c r="I693" s="67"/>
      <c r="J693" s="68"/>
      <c r="K693" s="67"/>
      <c r="L693" s="68"/>
    </row>
    <row r="694" spans="2:12">
      <c r="B694" s="385"/>
      <c r="C694" s="65"/>
      <c r="D694" s="66"/>
      <c r="E694" s="65"/>
      <c r="F694" s="66"/>
      <c r="G694" s="67"/>
      <c r="H694" s="66"/>
      <c r="I694" s="67"/>
      <c r="J694" s="68"/>
      <c r="K694" s="67"/>
      <c r="L694" s="68"/>
    </row>
    <row r="695" spans="2:12">
      <c r="B695" s="385"/>
      <c r="C695" s="65"/>
      <c r="D695" s="66"/>
      <c r="E695" s="65"/>
      <c r="F695" s="66"/>
      <c r="G695" s="67"/>
      <c r="H695" s="66"/>
      <c r="I695" s="67"/>
      <c r="J695" s="68"/>
      <c r="K695" s="67"/>
      <c r="L695" s="68"/>
    </row>
    <row r="696" spans="2:12">
      <c r="B696" s="385"/>
      <c r="C696" s="65"/>
      <c r="D696" s="66"/>
      <c r="E696" s="65"/>
      <c r="F696" s="66"/>
      <c r="G696" s="67"/>
      <c r="H696" s="66"/>
      <c r="I696" s="67"/>
      <c r="J696" s="68"/>
      <c r="K696" s="67"/>
      <c r="L696" s="68"/>
    </row>
    <row r="697" spans="2:12">
      <c r="B697" s="385"/>
      <c r="C697" s="65"/>
      <c r="D697" s="66"/>
      <c r="E697" s="65"/>
      <c r="F697" s="66"/>
      <c r="G697" s="67"/>
      <c r="H697" s="66"/>
      <c r="I697" s="67"/>
      <c r="J697" s="68"/>
      <c r="K697" s="67"/>
      <c r="L697" s="68"/>
    </row>
    <row r="698" spans="2:12">
      <c r="B698" s="385"/>
      <c r="C698" s="65"/>
      <c r="D698" s="66"/>
      <c r="E698" s="65"/>
      <c r="F698" s="66"/>
      <c r="G698" s="67"/>
      <c r="H698" s="66"/>
      <c r="I698" s="67"/>
      <c r="J698" s="68"/>
      <c r="K698" s="67"/>
      <c r="L698" s="68"/>
    </row>
    <row r="699" spans="2:12">
      <c r="B699" s="385"/>
      <c r="C699" s="65"/>
      <c r="D699" s="66"/>
      <c r="E699" s="65"/>
      <c r="F699" s="66"/>
      <c r="G699" s="67"/>
      <c r="H699" s="66"/>
      <c r="I699" s="67"/>
      <c r="J699" s="68"/>
      <c r="K699" s="67"/>
      <c r="L699" s="68"/>
    </row>
    <row r="700" spans="2:12">
      <c r="B700" s="385"/>
      <c r="C700" s="65"/>
      <c r="D700" s="66"/>
      <c r="E700" s="65"/>
      <c r="F700" s="66"/>
      <c r="G700" s="67"/>
      <c r="H700" s="66"/>
      <c r="I700" s="67"/>
      <c r="J700" s="68"/>
      <c r="K700" s="67"/>
      <c r="L700" s="68"/>
    </row>
    <row r="701" spans="2:12">
      <c r="B701" s="385"/>
      <c r="C701" s="65"/>
      <c r="D701" s="66"/>
      <c r="E701" s="65"/>
      <c r="F701" s="66"/>
      <c r="G701" s="67"/>
      <c r="H701" s="66"/>
      <c r="I701" s="67"/>
      <c r="J701" s="68"/>
      <c r="K701" s="67"/>
      <c r="L701" s="68"/>
    </row>
    <row r="702" spans="2:12">
      <c r="B702" s="385"/>
      <c r="C702" s="65"/>
      <c r="D702" s="66"/>
      <c r="E702" s="65"/>
      <c r="F702" s="66"/>
      <c r="G702" s="67"/>
      <c r="H702" s="66"/>
      <c r="I702" s="67"/>
      <c r="J702" s="68"/>
      <c r="K702" s="67"/>
      <c r="L702" s="68"/>
    </row>
    <row r="703" spans="2:12">
      <c r="B703" s="385"/>
      <c r="C703" s="65"/>
      <c r="D703" s="66"/>
      <c r="E703" s="65"/>
      <c r="F703" s="66"/>
      <c r="G703" s="67"/>
      <c r="H703" s="66"/>
      <c r="I703" s="67"/>
      <c r="J703" s="68"/>
      <c r="K703" s="67"/>
      <c r="L703" s="68"/>
    </row>
    <row r="704" spans="2:12">
      <c r="B704" s="385"/>
      <c r="C704" s="65"/>
      <c r="D704" s="66"/>
      <c r="E704" s="65"/>
      <c r="F704" s="66"/>
      <c r="G704" s="67"/>
      <c r="H704" s="66"/>
      <c r="I704" s="67"/>
      <c r="J704" s="68"/>
      <c r="K704" s="67"/>
      <c r="L704" s="68"/>
    </row>
    <row r="705" spans="2:12">
      <c r="B705" s="385"/>
      <c r="C705" s="65"/>
      <c r="D705" s="66"/>
      <c r="E705" s="65"/>
      <c r="F705" s="66"/>
      <c r="G705" s="67"/>
      <c r="H705" s="66"/>
      <c r="I705" s="67"/>
      <c r="K705" s="67"/>
    </row>
    <row r="706" spans="2:12">
      <c r="B706" s="385"/>
      <c r="C706" s="65"/>
      <c r="D706" s="66"/>
      <c r="E706" s="65"/>
      <c r="F706" s="66"/>
      <c r="G706" s="67"/>
      <c r="H706" s="66"/>
      <c r="I706" s="67"/>
      <c r="J706" s="68"/>
      <c r="K706" s="67"/>
      <c r="L706" s="68"/>
    </row>
    <row r="707" spans="2:12">
      <c r="B707" s="385"/>
      <c r="C707" s="65"/>
      <c r="D707" s="66"/>
      <c r="E707" s="65"/>
      <c r="F707" s="66"/>
      <c r="G707" s="67"/>
      <c r="H707" s="66"/>
      <c r="I707" s="67"/>
      <c r="J707" s="68"/>
      <c r="K707" s="67"/>
      <c r="L707" s="68"/>
    </row>
    <row r="708" spans="2:12">
      <c r="B708" s="385"/>
      <c r="C708" s="65"/>
      <c r="D708" s="66"/>
      <c r="E708" s="65"/>
      <c r="F708" s="66"/>
      <c r="G708" s="67"/>
      <c r="H708" s="66"/>
      <c r="I708" s="67"/>
      <c r="J708" s="68"/>
      <c r="K708" s="67"/>
      <c r="L708" s="68"/>
    </row>
    <row r="709" spans="2:12">
      <c r="B709" s="385"/>
      <c r="C709" s="65"/>
      <c r="D709" s="66"/>
      <c r="E709" s="65"/>
      <c r="F709" s="66"/>
      <c r="G709" s="67"/>
      <c r="H709" s="66"/>
      <c r="I709" s="67"/>
      <c r="J709" s="68"/>
      <c r="K709" s="67"/>
      <c r="L709" s="68"/>
    </row>
    <row r="710" spans="2:12">
      <c r="B710" s="385"/>
      <c r="C710" s="65"/>
      <c r="D710" s="66"/>
      <c r="E710" s="65"/>
      <c r="F710" s="66"/>
      <c r="G710" s="67"/>
      <c r="H710" s="66"/>
      <c r="I710" s="67"/>
      <c r="J710" s="68"/>
      <c r="K710" s="67"/>
      <c r="L710" s="68"/>
    </row>
    <row r="711" spans="2:12">
      <c r="B711" s="385"/>
      <c r="C711" s="65"/>
      <c r="D711" s="66"/>
      <c r="E711" s="65"/>
      <c r="F711" s="66"/>
      <c r="G711" s="67"/>
      <c r="H711" s="66"/>
      <c r="I711" s="67"/>
      <c r="J711" s="68"/>
      <c r="K711" s="67"/>
      <c r="L711" s="68"/>
    </row>
    <row r="712" spans="2:12">
      <c r="B712" s="385"/>
      <c r="C712" s="65"/>
      <c r="D712" s="66"/>
      <c r="E712" s="65"/>
      <c r="F712" s="66"/>
      <c r="G712" s="67"/>
      <c r="H712" s="66"/>
      <c r="I712" s="67"/>
      <c r="J712" s="68"/>
      <c r="K712" s="67"/>
      <c r="L712" s="68"/>
    </row>
    <row r="713" spans="2:12">
      <c r="B713" s="385"/>
      <c r="C713" s="65"/>
      <c r="D713" s="66"/>
      <c r="E713" s="65"/>
      <c r="F713" s="66"/>
      <c r="G713" s="67"/>
      <c r="H713" s="66"/>
      <c r="I713" s="67"/>
      <c r="J713" s="68"/>
      <c r="K713" s="67"/>
      <c r="L713" s="68"/>
    </row>
    <row r="714" spans="2:12">
      <c r="B714" s="385"/>
      <c r="C714" s="65"/>
      <c r="D714" s="66"/>
      <c r="E714" s="65"/>
      <c r="F714" s="66"/>
      <c r="G714" s="67"/>
      <c r="H714" s="66"/>
      <c r="I714" s="67"/>
      <c r="J714" s="68"/>
      <c r="K714" s="67"/>
      <c r="L714" s="68"/>
    </row>
    <row r="715" spans="2:12">
      <c r="B715" s="385"/>
      <c r="C715" s="65"/>
      <c r="D715" s="66"/>
      <c r="E715" s="65"/>
      <c r="F715" s="66"/>
      <c r="G715" s="67"/>
      <c r="H715" s="66"/>
      <c r="I715" s="67"/>
      <c r="J715" s="68"/>
      <c r="K715" s="67"/>
      <c r="L715" s="68"/>
    </row>
    <row r="716" spans="2:12">
      <c r="B716" s="385"/>
      <c r="C716" s="65"/>
      <c r="D716" s="66"/>
      <c r="E716" s="65"/>
      <c r="F716" s="66"/>
      <c r="G716" s="67"/>
      <c r="H716" s="66"/>
      <c r="I716" s="67"/>
      <c r="J716" s="68"/>
      <c r="K716" s="67"/>
      <c r="L716" s="68"/>
    </row>
    <row r="717" spans="2:12">
      <c r="B717" s="385"/>
      <c r="C717" s="65"/>
      <c r="D717" s="66"/>
      <c r="E717" s="65"/>
      <c r="F717" s="66"/>
      <c r="G717" s="67"/>
      <c r="H717" s="66"/>
      <c r="I717" s="67"/>
      <c r="J717" s="68"/>
      <c r="K717" s="67"/>
      <c r="L717" s="68"/>
    </row>
    <row r="718" spans="2:12">
      <c r="B718" s="385"/>
      <c r="C718" s="65"/>
      <c r="D718" s="66"/>
      <c r="E718" s="65"/>
      <c r="F718" s="66"/>
      <c r="G718" s="67"/>
      <c r="H718" s="66"/>
      <c r="I718" s="67"/>
      <c r="J718" s="68"/>
      <c r="K718" s="67"/>
      <c r="L718" s="68"/>
    </row>
    <row r="719" spans="2:12">
      <c r="B719" s="385"/>
      <c r="C719" s="65"/>
      <c r="D719" s="66"/>
      <c r="E719" s="65"/>
      <c r="F719" s="66"/>
      <c r="G719" s="67"/>
      <c r="H719" s="66"/>
      <c r="I719" s="67"/>
      <c r="J719" s="68"/>
      <c r="K719" s="67"/>
      <c r="L719" s="68"/>
    </row>
    <row r="720" spans="2:12">
      <c r="B720" s="385"/>
      <c r="C720" s="65"/>
      <c r="D720" s="66"/>
      <c r="E720" s="65"/>
      <c r="F720" s="66"/>
      <c r="G720" s="67"/>
      <c r="H720" s="66"/>
      <c r="I720" s="67"/>
      <c r="J720" s="68"/>
      <c r="K720" s="67"/>
      <c r="L720" s="68"/>
    </row>
    <row r="721" spans="2:12">
      <c r="B721" s="385"/>
      <c r="C721" s="65"/>
      <c r="D721" s="66"/>
      <c r="E721" s="65"/>
      <c r="F721" s="66"/>
      <c r="G721" s="67"/>
      <c r="H721" s="66"/>
      <c r="I721" s="67"/>
      <c r="J721" s="68"/>
      <c r="K721" s="67"/>
      <c r="L721" s="68"/>
    </row>
    <row r="722" spans="2:12">
      <c r="B722" s="385"/>
      <c r="C722" s="65"/>
      <c r="D722" s="66"/>
      <c r="E722" s="65"/>
      <c r="F722" s="66"/>
      <c r="G722" s="67"/>
      <c r="H722" s="66"/>
      <c r="I722" s="67"/>
      <c r="K722" s="67"/>
    </row>
    <row r="723" spans="2:12">
      <c r="B723" s="385"/>
      <c r="C723" s="65"/>
      <c r="D723" s="66"/>
      <c r="E723" s="65"/>
      <c r="F723" s="66"/>
      <c r="G723" s="67"/>
      <c r="H723" s="66"/>
      <c r="I723" s="67"/>
      <c r="J723" s="68"/>
      <c r="K723" s="67"/>
      <c r="L723" s="68"/>
    </row>
    <row r="724" spans="2:12">
      <c r="B724" s="385"/>
      <c r="C724" s="65"/>
      <c r="D724" s="66"/>
      <c r="E724" s="65"/>
      <c r="F724" s="66"/>
      <c r="G724" s="67"/>
      <c r="H724" s="66"/>
      <c r="I724" s="67"/>
      <c r="J724" s="68"/>
      <c r="K724" s="67"/>
      <c r="L724" s="68"/>
    </row>
    <row r="725" spans="2:12">
      <c r="B725" s="385"/>
      <c r="C725" s="65"/>
      <c r="D725" s="66"/>
      <c r="E725" s="65"/>
      <c r="F725" s="66"/>
      <c r="G725" s="67"/>
      <c r="H725" s="66"/>
      <c r="I725" s="67"/>
      <c r="J725" s="68"/>
      <c r="K725" s="67"/>
      <c r="L725" s="68"/>
    </row>
    <row r="726" spans="2:12">
      <c r="B726" s="385"/>
      <c r="C726" s="65"/>
      <c r="D726" s="66"/>
      <c r="E726" s="65"/>
      <c r="F726" s="66"/>
      <c r="G726" s="67"/>
      <c r="H726" s="66"/>
      <c r="I726" s="67"/>
      <c r="J726" s="68"/>
      <c r="K726" s="67"/>
      <c r="L726" s="68"/>
    </row>
    <row r="727" spans="2:12">
      <c r="B727" s="385"/>
      <c r="C727" s="65"/>
      <c r="D727" s="66"/>
      <c r="E727" s="65"/>
      <c r="F727" s="66"/>
      <c r="G727" s="67"/>
      <c r="H727" s="66"/>
      <c r="I727" s="67"/>
      <c r="J727" s="68"/>
      <c r="K727" s="67"/>
      <c r="L727" s="68"/>
    </row>
    <row r="728" spans="2:12">
      <c r="B728" s="385"/>
      <c r="C728" s="65"/>
      <c r="D728" s="66"/>
      <c r="E728" s="65"/>
      <c r="F728" s="66"/>
      <c r="G728" s="67"/>
      <c r="H728" s="66"/>
      <c r="I728" s="67"/>
      <c r="J728" s="68"/>
      <c r="K728" s="67"/>
      <c r="L728" s="68"/>
    </row>
    <row r="729" spans="2:12">
      <c r="B729" s="385"/>
      <c r="C729" s="65"/>
      <c r="D729" s="66"/>
      <c r="E729" s="65"/>
      <c r="F729" s="66"/>
      <c r="G729" s="67"/>
      <c r="H729" s="66"/>
      <c r="I729" s="67"/>
      <c r="J729" s="68"/>
      <c r="K729" s="67"/>
      <c r="L729" s="68"/>
    </row>
    <row r="730" spans="2:12">
      <c r="B730" s="385"/>
      <c r="C730" s="65"/>
      <c r="D730" s="66"/>
      <c r="E730" s="65"/>
      <c r="F730" s="66"/>
      <c r="G730" s="67"/>
      <c r="H730" s="66"/>
      <c r="I730" s="67"/>
      <c r="J730" s="68"/>
      <c r="K730" s="67"/>
      <c r="L730" s="68"/>
    </row>
    <row r="731" spans="2:12">
      <c r="B731" s="385"/>
      <c r="C731" s="65"/>
      <c r="D731" s="66"/>
      <c r="E731" s="65"/>
      <c r="F731" s="66"/>
      <c r="G731" s="67"/>
      <c r="H731" s="66"/>
      <c r="I731" s="67"/>
      <c r="J731" s="68"/>
      <c r="K731" s="67"/>
      <c r="L731" s="68"/>
    </row>
    <row r="732" spans="2:12">
      <c r="B732" s="385"/>
      <c r="C732" s="65"/>
      <c r="D732" s="66"/>
      <c r="E732" s="65"/>
      <c r="F732" s="66"/>
      <c r="G732" s="67"/>
      <c r="H732" s="66"/>
      <c r="I732" s="67"/>
      <c r="J732" s="68"/>
      <c r="K732" s="67"/>
      <c r="L732" s="68"/>
    </row>
    <row r="733" spans="2:12">
      <c r="B733" s="385"/>
      <c r="C733" s="65"/>
      <c r="D733" s="66"/>
      <c r="E733" s="65"/>
      <c r="F733" s="66"/>
      <c r="G733" s="67"/>
      <c r="H733" s="66"/>
      <c r="I733" s="67"/>
      <c r="J733" s="68"/>
      <c r="K733" s="67"/>
      <c r="L733" s="68"/>
    </row>
    <row r="734" spans="2:12">
      <c r="B734" s="385"/>
      <c r="C734" s="65"/>
      <c r="D734" s="66"/>
      <c r="E734" s="65"/>
      <c r="F734" s="66"/>
      <c r="G734" s="67"/>
      <c r="H734" s="66"/>
      <c r="I734" s="67"/>
      <c r="J734" s="68"/>
      <c r="K734" s="67"/>
      <c r="L734" s="68"/>
    </row>
    <row r="735" spans="2:12">
      <c r="B735" s="385"/>
      <c r="C735" s="65"/>
      <c r="D735" s="66"/>
      <c r="E735" s="65"/>
      <c r="F735" s="66"/>
      <c r="G735" s="67"/>
      <c r="H735" s="66"/>
      <c r="I735" s="67"/>
      <c r="J735" s="68"/>
      <c r="K735" s="67"/>
      <c r="L735" s="68"/>
    </row>
    <row r="736" spans="2:12">
      <c r="B736" s="385"/>
      <c r="C736" s="65"/>
      <c r="D736" s="66"/>
      <c r="E736" s="65"/>
      <c r="F736" s="66"/>
      <c r="G736" s="67"/>
      <c r="H736" s="66"/>
      <c r="I736" s="67"/>
      <c r="J736" s="68"/>
      <c r="K736" s="67"/>
      <c r="L736" s="68"/>
    </row>
    <row r="737" spans="2:12">
      <c r="B737" s="385"/>
      <c r="C737" s="65"/>
      <c r="D737" s="66"/>
      <c r="E737" s="65"/>
      <c r="F737" s="66"/>
      <c r="G737" s="67"/>
      <c r="H737" s="66"/>
      <c r="I737" s="67"/>
      <c r="J737" s="68"/>
      <c r="K737" s="67"/>
      <c r="L737" s="68"/>
    </row>
    <row r="738" spans="2:12">
      <c r="B738" s="385"/>
      <c r="C738" s="65"/>
      <c r="D738" s="66"/>
      <c r="E738" s="65"/>
      <c r="F738" s="66"/>
      <c r="G738" s="67"/>
      <c r="H738" s="66"/>
      <c r="I738" s="67"/>
      <c r="J738" s="68"/>
      <c r="K738" s="67"/>
      <c r="L738" s="68"/>
    </row>
    <row r="739" spans="2:12">
      <c r="B739" s="385"/>
      <c r="C739" s="65"/>
      <c r="D739" s="66"/>
      <c r="E739" s="65"/>
      <c r="F739" s="66"/>
      <c r="G739" s="67"/>
      <c r="H739" s="66"/>
      <c r="I739" s="67"/>
      <c r="K739" s="67"/>
    </row>
    <row r="740" spans="2:12">
      <c r="B740" s="385"/>
      <c r="C740" s="65"/>
      <c r="D740" s="66"/>
      <c r="E740" s="65"/>
      <c r="F740" s="66"/>
      <c r="G740" s="67"/>
      <c r="H740" s="66"/>
      <c r="I740" s="67"/>
      <c r="J740" s="68"/>
      <c r="K740" s="67"/>
      <c r="L740" s="68"/>
    </row>
    <row r="741" spans="2:12">
      <c r="B741" s="385"/>
      <c r="C741" s="65"/>
      <c r="D741" s="66"/>
      <c r="E741" s="65"/>
      <c r="F741" s="66"/>
      <c r="G741" s="67"/>
      <c r="H741" s="66"/>
      <c r="I741" s="67"/>
      <c r="J741" s="68"/>
      <c r="K741" s="67"/>
      <c r="L741" s="68"/>
    </row>
    <row r="742" spans="2:12">
      <c r="B742" s="385"/>
      <c r="C742" s="65"/>
      <c r="D742" s="66"/>
      <c r="E742" s="65"/>
      <c r="F742" s="66"/>
      <c r="G742" s="67"/>
      <c r="H742" s="66"/>
      <c r="I742" s="67"/>
      <c r="J742" s="68"/>
      <c r="K742" s="67"/>
      <c r="L742" s="68"/>
    </row>
    <row r="743" spans="2:12">
      <c r="B743" s="385"/>
      <c r="C743" s="65"/>
      <c r="D743" s="66"/>
      <c r="E743" s="65"/>
      <c r="F743" s="66"/>
      <c r="G743" s="67"/>
      <c r="H743" s="66"/>
      <c r="I743" s="67"/>
      <c r="J743" s="68"/>
      <c r="K743" s="67"/>
      <c r="L743" s="68"/>
    </row>
    <row r="744" spans="2:12">
      <c r="B744" s="385"/>
      <c r="C744" s="65"/>
      <c r="D744" s="66"/>
      <c r="E744" s="65"/>
      <c r="F744" s="66"/>
      <c r="G744" s="67"/>
      <c r="H744" s="66"/>
      <c r="I744" s="67"/>
      <c r="J744" s="68"/>
      <c r="K744" s="67"/>
      <c r="L744" s="68"/>
    </row>
    <row r="745" spans="2:12">
      <c r="B745" s="385"/>
      <c r="C745" s="65"/>
      <c r="D745" s="66"/>
      <c r="E745" s="65"/>
      <c r="F745" s="66"/>
      <c r="G745" s="67"/>
      <c r="H745" s="66"/>
      <c r="I745" s="67"/>
      <c r="J745" s="68"/>
      <c r="K745" s="67"/>
      <c r="L745" s="68"/>
    </row>
    <row r="746" spans="2:12">
      <c r="B746" s="385"/>
      <c r="C746" s="65"/>
      <c r="D746" s="66"/>
      <c r="E746" s="65"/>
      <c r="F746" s="66"/>
      <c r="G746" s="67"/>
      <c r="H746" s="66"/>
      <c r="I746" s="67"/>
      <c r="J746" s="68"/>
      <c r="K746" s="67"/>
      <c r="L746" s="68"/>
    </row>
    <row r="747" spans="2:12">
      <c r="B747" s="385"/>
      <c r="C747" s="65"/>
      <c r="D747" s="66"/>
      <c r="E747" s="65"/>
      <c r="F747" s="66"/>
      <c r="G747" s="67"/>
      <c r="H747" s="66"/>
      <c r="I747" s="67"/>
      <c r="J747" s="68"/>
      <c r="K747" s="67"/>
      <c r="L747" s="68"/>
    </row>
    <row r="748" spans="2:12">
      <c r="B748" s="385"/>
      <c r="C748" s="65"/>
      <c r="D748" s="66"/>
      <c r="E748" s="65"/>
      <c r="F748" s="66"/>
      <c r="G748" s="67"/>
      <c r="H748" s="66"/>
      <c r="I748" s="67"/>
      <c r="J748" s="68"/>
      <c r="K748" s="67"/>
      <c r="L748" s="68"/>
    </row>
    <row r="749" spans="2:12">
      <c r="B749" s="385"/>
      <c r="C749" s="65"/>
      <c r="D749" s="66"/>
      <c r="E749" s="65"/>
      <c r="F749" s="66"/>
      <c r="G749" s="67"/>
      <c r="H749" s="66"/>
      <c r="I749" s="67"/>
      <c r="J749" s="68"/>
      <c r="K749" s="67"/>
      <c r="L749" s="68"/>
    </row>
    <row r="750" spans="2:12">
      <c r="B750" s="385"/>
      <c r="C750" s="65"/>
      <c r="D750" s="66"/>
      <c r="E750" s="65"/>
      <c r="F750" s="66"/>
      <c r="G750" s="67"/>
      <c r="H750" s="66"/>
      <c r="I750" s="67"/>
      <c r="J750" s="68"/>
      <c r="K750" s="67"/>
      <c r="L750" s="68"/>
    </row>
    <row r="751" spans="2:12">
      <c r="B751" s="385"/>
      <c r="C751" s="65"/>
      <c r="D751" s="66"/>
      <c r="E751" s="65"/>
      <c r="F751" s="66"/>
      <c r="G751" s="67"/>
      <c r="H751" s="66"/>
      <c r="I751" s="67"/>
      <c r="J751" s="68"/>
      <c r="K751" s="67"/>
      <c r="L751" s="68"/>
    </row>
    <row r="752" spans="2:12">
      <c r="B752" s="385"/>
      <c r="C752" s="65"/>
      <c r="D752" s="66"/>
      <c r="E752" s="65"/>
      <c r="F752" s="66"/>
      <c r="G752" s="67"/>
      <c r="H752" s="66"/>
      <c r="I752" s="67"/>
      <c r="J752" s="68"/>
      <c r="K752" s="67"/>
      <c r="L752" s="68"/>
    </row>
    <row r="753" spans="2:12">
      <c r="B753" s="385"/>
      <c r="C753" s="65"/>
      <c r="D753" s="66"/>
      <c r="E753" s="65"/>
      <c r="F753" s="66"/>
      <c r="G753" s="67"/>
      <c r="H753" s="66"/>
      <c r="I753" s="67"/>
      <c r="J753" s="68"/>
      <c r="K753" s="67"/>
      <c r="L753" s="68"/>
    </row>
    <row r="754" spans="2:12">
      <c r="B754" s="385"/>
      <c r="C754" s="65"/>
      <c r="D754" s="66"/>
      <c r="E754" s="65"/>
      <c r="F754" s="66"/>
      <c r="G754" s="67"/>
      <c r="H754" s="66"/>
      <c r="I754" s="67"/>
      <c r="J754" s="68"/>
      <c r="K754" s="67"/>
      <c r="L754" s="68"/>
    </row>
    <row r="755" spans="2:12">
      <c r="B755" s="385"/>
      <c r="C755" s="65"/>
      <c r="D755" s="66"/>
      <c r="E755" s="65"/>
      <c r="F755" s="66"/>
      <c r="G755" s="67"/>
      <c r="H755" s="66"/>
      <c r="I755" s="67"/>
      <c r="J755" s="68"/>
      <c r="K755" s="67"/>
      <c r="L755" s="68"/>
    </row>
    <row r="756" spans="2:12">
      <c r="B756" s="385"/>
      <c r="C756" s="65"/>
      <c r="D756" s="66"/>
      <c r="E756" s="65"/>
      <c r="F756" s="66"/>
      <c r="G756" s="67"/>
      <c r="H756" s="66"/>
      <c r="I756" s="67"/>
      <c r="K756" s="67"/>
    </row>
    <row r="757" spans="2:12">
      <c r="B757" s="385"/>
      <c r="C757" s="65"/>
      <c r="D757" s="66"/>
      <c r="E757" s="65"/>
      <c r="F757" s="66"/>
      <c r="G757" s="67"/>
      <c r="H757" s="66"/>
      <c r="I757" s="67"/>
      <c r="J757" s="68"/>
      <c r="K757" s="67"/>
      <c r="L757" s="68"/>
    </row>
    <row r="758" spans="2:12">
      <c r="B758" s="385"/>
      <c r="C758" s="65"/>
      <c r="D758" s="66"/>
      <c r="E758" s="65"/>
      <c r="F758" s="66"/>
      <c r="G758" s="67"/>
      <c r="H758" s="66"/>
      <c r="I758" s="67"/>
      <c r="J758" s="68"/>
      <c r="K758" s="67"/>
      <c r="L758" s="68"/>
    </row>
    <row r="759" spans="2:12">
      <c r="B759" s="385"/>
      <c r="C759" s="65"/>
      <c r="D759" s="66"/>
      <c r="E759" s="65"/>
      <c r="F759" s="66"/>
      <c r="G759" s="67"/>
      <c r="H759" s="66"/>
      <c r="I759" s="67"/>
      <c r="J759" s="68"/>
      <c r="K759" s="67"/>
      <c r="L759" s="68"/>
    </row>
    <row r="760" spans="2:12">
      <c r="B760" s="385"/>
      <c r="C760" s="65"/>
      <c r="D760" s="66"/>
      <c r="E760" s="65"/>
      <c r="F760" s="66"/>
      <c r="G760" s="67"/>
      <c r="H760" s="66"/>
      <c r="I760" s="67"/>
      <c r="J760" s="68"/>
      <c r="K760" s="67"/>
      <c r="L760" s="68"/>
    </row>
    <row r="761" spans="2:12">
      <c r="B761" s="385"/>
      <c r="C761" s="65"/>
      <c r="D761" s="66"/>
      <c r="E761" s="65"/>
      <c r="F761" s="66"/>
      <c r="G761" s="67"/>
      <c r="H761" s="66"/>
      <c r="I761" s="67"/>
      <c r="J761" s="68"/>
      <c r="K761" s="67"/>
      <c r="L761" s="68"/>
    </row>
    <row r="762" spans="2:12">
      <c r="B762" s="385"/>
      <c r="C762" s="65"/>
      <c r="D762" s="66"/>
      <c r="E762" s="65"/>
      <c r="F762" s="66"/>
      <c r="G762" s="67"/>
      <c r="H762" s="66"/>
      <c r="I762" s="67"/>
      <c r="J762" s="68"/>
      <c r="K762" s="67"/>
      <c r="L762" s="68"/>
    </row>
    <row r="763" spans="2:12">
      <c r="B763" s="385"/>
      <c r="C763" s="65"/>
      <c r="D763" s="66"/>
      <c r="E763" s="65"/>
      <c r="F763" s="66"/>
      <c r="G763" s="67"/>
      <c r="H763" s="66"/>
      <c r="I763" s="67"/>
      <c r="J763" s="68"/>
      <c r="K763" s="67"/>
      <c r="L763" s="68"/>
    </row>
    <row r="764" spans="2:12">
      <c r="B764" s="385"/>
      <c r="C764" s="65"/>
      <c r="D764" s="66"/>
      <c r="E764" s="65"/>
      <c r="F764" s="66"/>
      <c r="G764" s="67"/>
      <c r="H764" s="66"/>
      <c r="I764" s="67"/>
      <c r="J764" s="68"/>
      <c r="K764" s="67"/>
      <c r="L764" s="68"/>
    </row>
    <row r="765" spans="2:12">
      <c r="B765" s="385"/>
      <c r="C765" s="65"/>
      <c r="D765" s="66"/>
      <c r="E765" s="65"/>
      <c r="F765" s="66"/>
      <c r="G765" s="67"/>
      <c r="H765" s="66"/>
      <c r="I765" s="67"/>
      <c r="J765" s="68"/>
      <c r="K765" s="67"/>
      <c r="L765" s="68"/>
    </row>
    <row r="766" spans="2:12">
      <c r="B766" s="385"/>
      <c r="C766" s="65"/>
      <c r="D766" s="66"/>
      <c r="E766" s="65"/>
      <c r="F766" s="66"/>
      <c r="G766" s="67"/>
      <c r="H766" s="66"/>
      <c r="I766" s="67"/>
      <c r="J766" s="68"/>
      <c r="K766" s="67"/>
      <c r="L766" s="68"/>
    </row>
    <row r="767" spans="2:12">
      <c r="B767" s="385"/>
      <c r="C767" s="65"/>
      <c r="D767" s="66"/>
      <c r="E767" s="65"/>
      <c r="F767" s="66"/>
      <c r="G767" s="67"/>
      <c r="H767" s="66"/>
      <c r="I767" s="67"/>
      <c r="J767" s="68"/>
      <c r="K767" s="67"/>
      <c r="L767" s="68"/>
    </row>
    <row r="768" spans="2:12">
      <c r="B768" s="385"/>
      <c r="C768" s="65"/>
      <c r="D768" s="66"/>
      <c r="E768" s="65"/>
      <c r="F768" s="66"/>
      <c r="G768" s="67"/>
      <c r="H768" s="66"/>
      <c r="I768" s="67"/>
      <c r="J768" s="68"/>
      <c r="K768" s="67"/>
      <c r="L768" s="68"/>
    </row>
    <row r="769" spans="2:12">
      <c r="B769" s="385"/>
      <c r="C769" s="65"/>
      <c r="D769" s="66"/>
      <c r="E769" s="65"/>
      <c r="F769" s="66"/>
      <c r="G769" s="67"/>
      <c r="H769" s="66"/>
      <c r="I769" s="67"/>
      <c r="J769" s="68"/>
      <c r="K769" s="67"/>
      <c r="L769" s="68"/>
    </row>
    <row r="770" spans="2:12">
      <c r="B770" s="385"/>
      <c r="C770" s="65"/>
      <c r="D770" s="66"/>
      <c r="E770" s="65"/>
      <c r="F770" s="66"/>
      <c r="G770" s="67"/>
      <c r="H770" s="66"/>
      <c r="I770" s="67"/>
      <c r="J770" s="68"/>
      <c r="K770" s="67"/>
      <c r="L770" s="68"/>
    </row>
    <row r="771" spans="2:12">
      <c r="B771" s="385"/>
      <c r="C771" s="65"/>
      <c r="D771" s="66"/>
      <c r="E771" s="65"/>
      <c r="F771" s="66"/>
      <c r="G771" s="67"/>
      <c r="H771" s="66"/>
      <c r="I771" s="67"/>
      <c r="J771" s="68"/>
      <c r="K771" s="67"/>
      <c r="L771" s="68"/>
    </row>
    <row r="772" spans="2:12">
      <c r="B772" s="385"/>
      <c r="C772" s="65"/>
      <c r="D772" s="66"/>
      <c r="E772" s="65"/>
      <c r="F772" s="66"/>
      <c r="G772" s="67"/>
      <c r="H772" s="66"/>
      <c r="I772" s="67"/>
      <c r="J772" s="68"/>
      <c r="K772" s="67"/>
      <c r="L772" s="68"/>
    </row>
    <row r="773" spans="2:12">
      <c r="B773" s="385"/>
      <c r="C773" s="65"/>
      <c r="D773" s="66"/>
      <c r="E773" s="65"/>
      <c r="F773" s="66"/>
      <c r="G773" s="67"/>
      <c r="H773" s="66"/>
      <c r="I773" s="67"/>
      <c r="K773" s="67"/>
    </row>
    <row r="774" spans="2:12">
      <c r="B774" s="385"/>
      <c r="C774" s="65"/>
      <c r="D774" s="66"/>
      <c r="E774" s="65"/>
      <c r="F774" s="66"/>
      <c r="G774" s="67"/>
      <c r="H774" s="66"/>
      <c r="I774" s="67"/>
      <c r="J774" s="68"/>
      <c r="K774" s="67"/>
      <c r="L774" s="68"/>
    </row>
    <row r="775" spans="2:12">
      <c r="B775" s="385"/>
      <c r="C775" s="65"/>
      <c r="D775" s="66"/>
      <c r="E775" s="65"/>
      <c r="F775" s="66"/>
      <c r="G775" s="67"/>
      <c r="H775" s="66"/>
      <c r="I775" s="67"/>
      <c r="J775" s="68"/>
      <c r="K775" s="67"/>
      <c r="L775" s="68"/>
    </row>
    <row r="776" spans="2:12">
      <c r="B776" s="385"/>
      <c r="C776" s="65"/>
      <c r="D776" s="66"/>
      <c r="E776" s="65"/>
      <c r="F776" s="66"/>
      <c r="G776" s="67"/>
      <c r="H776" s="66"/>
      <c r="I776" s="67"/>
      <c r="J776" s="68"/>
      <c r="K776" s="67"/>
      <c r="L776" s="68"/>
    </row>
    <row r="777" spans="2:12">
      <c r="B777" s="385"/>
      <c r="C777" s="65"/>
      <c r="D777" s="66"/>
      <c r="E777" s="65"/>
      <c r="F777" s="66"/>
      <c r="G777" s="67"/>
      <c r="H777" s="66"/>
      <c r="I777" s="67"/>
      <c r="J777" s="68"/>
      <c r="K777" s="67"/>
      <c r="L777" s="68"/>
    </row>
    <row r="778" spans="2:12">
      <c r="B778" s="385"/>
      <c r="C778" s="65"/>
      <c r="D778" s="66"/>
      <c r="E778" s="65"/>
      <c r="F778" s="66"/>
      <c r="G778" s="67"/>
      <c r="H778" s="66"/>
      <c r="I778" s="67"/>
      <c r="J778" s="68"/>
      <c r="K778" s="67"/>
      <c r="L778" s="68"/>
    </row>
    <row r="779" spans="2:12">
      <c r="B779" s="385"/>
      <c r="C779" s="65"/>
      <c r="D779" s="66"/>
      <c r="E779" s="65"/>
      <c r="F779" s="66"/>
      <c r="G779" s="67"/>
      <c r="H779" s="66"/>
      <c r="I779" s="67"/>
      <c r="J779" s="68"/>
      <c r="K779" s="67"/>
      <c r="L779" s="68"/>
    </row>
    <row r="780" spans="2:12">
      <c r="B780" s="385"/>
      <c r="C780" s="65"/>
      <c r="D780" s="66"/>
      <c r="E780" s="65"/>
      <c r="F780" s="66"/>
      <c r="G780" s="67"/>
      <c r="H780" s="66"/>
      <c r="I780" s="67"/>
      <c r="J780" s="68"/>
      <c r="K780" s="67"/>
      <c r="L780" s="68"/>
    </row>
    <row r="781" spans="2:12">
      <c r="B781" s="385"/>
      <c r="C781" s="65"/>
      <c r="D781" s="66"/>
      <c r="E781" s="65"/>
      <c r="F781" s="66"/>
      <c r="G781" s="67"/>
      <c r="H781" s="66"/>
      <c r="I781" s="67"/>
      <c r="J781" s="68"/>
      <c r="K781" s="67"/>
      <c r="L781" s="68"/>
    </row>
    <row r="782" spans="2:12">
      <c r="B782" s="385"/>
      <c r="C782" s="65"/>
      <c r="D782" s="66"/>
      <c r="E782" s="65"/>
      <c r="F782" s="66"/>
      <c r="G782" s="67"/>
      <c r="H782" s="66"/>
      <c r="I782" s="67"/>
      <c r="J782" s="68"/>
      <c r="K782" s="67"/>
      <c r="L782" s="68"/>
    </row>
    <row r="783" spans="2:12">
      <c r="B783" s="385"/>
      <c r="C783" s="65"/>
      <c r="D783" s="66"/>
      <c r="E783" s="65"/>
      <c r="F783" s="66"/>
      <c r="G783" s="67"/>
      <c r="H783" s="66"/>
      <c r="I783" s="67"/>
      <c r="J783" s="68"/>
      <c r="K783" s="67"/>
      <c r="L783" s="68"/>
    </row>
    <row r="784" spans="2:12">
      <c r="B784" s="385"/>
      <c r="C784" s="65"/>
      <c r="D784" s="66"/>
      <c r="E784" s="65"/>
      <c r="F784" s="66"/>
      <c r="G784" s="67"/>
      <c r="H784" s="66"/>
      <c r="I784" s="67"/>
      <c r="J784" s="68"/>
      <c r="K784" s="67"/>
      <c r="L784" s="68"/>
    </row>
    <row r="785" spans="2:12">
      <c r="B785" s="385"/>
      <c r="C785" s="65"/>
      <c r="D785" s="66"/>
      <c r="E785" s="65"/>
      <c r="F785" s="66"/>
      <c r="G785" s="67"/>
      <c r="H785" s="66"/>
      <c r="I785" s="67"/>
      <c r="J785" s="68"/>
      <c r="K785" s="67"/>
      <c r="L785" s="68"/>
    </row>
    <row r="786" spans="2:12">
      <c r="B786" s="385"/>
      <c r="C786" s="65"/>
      <c r="D786" s="66"/>
      <c r="E786" s="65"/>
      <c r="F786" s="66"/>
      <c r="G786" s="67"/>
      <c r="H786" s="66"/>
      <c r="I786" s="67"/>
      <c r="J786" s="68"/>
      <c r="K786" s="67"/>
      <c r="L786" s="68"/>
    </row>
    <row r="787" spans="2:12">
      <c r="B787" s="385"/>
      <c r="C787" s="65"/>
      <c r="D787" s="66"/>
      <c r="E787" s="65"/>
      <c r="F787" s="66"/>
      <c r="G787" s="67"/>
      <c r="H787" s="66"/>
      <c r="I787" s="67"/>
      <c r="J787" s="68"/>
      <c r="K787" s="67"/>
      <c r="L787" s="68"/>
    </row>
    <row r="788" spans="2:12">
      <c r="B788" s="385"/>
      <c r="C788" s="65"/>
      <c r="D788" s="66"/>
      <c r="E788" s="65"/>
      <c r="F788" s="66"/>
      <c r="G788" s="67"/>
      <c r="H788" s="66"/>
      <c r="I788" s="67"/>
      <c r="J788" s="68"/>
      <c r="K788" s="67"/>
      <c r="L788" s="68"/>
    </row>
    <row r="789" spans="2:12">
      <c r="B789" s="385"/>
      <c r="C789" s="65"/>
      <c r="D789" s="66"/>
      <c r="E789" s="65"/>
      <c r="F789" s="66"/>
      <c r="G789" s="67"/>
      <c r="H789" s="66"/>
      <c r="I789" s="67"/>
      <c r="J789" s="68"/>
      <c r="K789" s="67"/>
      <c r="L789" s="68"/>
    </row>
    <row r="790" spans="2:12">
      <c r="B790" s="385"/>
      <c r="C790" s="65"/>
      <c r="D790" s="66"/>
      <c r="E790" s="65"/>
      <c r="F790" s="66"/>
      <c r="G790" s="67"/>
      <c r="H790" s="66"/>
      <c r="I790" s="67"/>
      <c r="K790" s="67"/>
    </row>
    <row r="791" spans="2:12">
      <c r="B791" s="385"/>
      <c r="C791" s="65"/>
      <c r="D791" s="66"/>
      <c r="E791" s="65"/>
      <c r="F791" s="66"/>
      <c r="G791" s="67"/>
      <c r="H791" s="66"/>
      <c r="I791" s="67"/>
      <c r="J791" s="68"/>
      <c r="K791" s="67"/>
      <c r="L791" s="68"/>
    </row>
    <row r="792" spans="2:12">
      <c r="B792" s="385"/>
      <c r="C792" s="65"/>
      <c r="D792" s="66"/>
      <c r="E792" s="65"/>
      <c r="F792" s="66"/>
      <c r="G792" s="67"/>
      <c r="H792" s="66"/>
      <c r="I792" s="67"/>
      <c r="J792" s="68"/>
      <c r="K792" s="67"/>
      <c r="L792" s="68"/>
    </row>
    <row r="793" spans="2:12">
      <c r="B793" s="385"/>
      <c r="C793" s="65"/>
      <c r="D793" s="66"/>
      <c r="E793" s="65"/>
      <c r="F793" s="66"/>
      <c r="G793" s="67"/>
      <c r="H793" s="66"/>
      <c r="I793" s="67"/>
      <c r="J793" s="68"/>
      <c r="K793" s="67"/>
      <c r="L793" s="68"/>
    </row>
    <row r="794" spans="2:12">
      <c r="B794" s="385"/>
      <c r="C794" s="65"/>
      <c r="D794" s="66"/>
      <c r="E794" s="65"/>
      <c r="F794" s="66"/>
      <c r="G794" s="67"/>
      <c r="H794" s="66"/>
      <c r="I794" s="67"/>
      <c r="J794" s="68"/>
      <c r="K794" s="67"/>
      <c r="L794" s="68"/>
    </row>
    <row r="795" spans="2:12">
      <c r="B795" s="385"/>
      <c r="C795" s="65"/>
      <c r="D795" s="66"/>
      <c r="E795" s="65"/>
      <c r="F795" s="66"/>
      <c r="G795" s="67"/>
      <c r="H795" s="66"/>
      <c r="I795" s="67"/>
      <c r="J795" s="68"/>
      <c r="K795" s="67"/>
      <c r="L795" s="68"/>
    </row>
    <row r="796" spans="2:12">
      <c r="B796" s="385"/>
      <c r="C796" s="65"/>
      <c r="D796" s="66"/>
      <c r="E796" s="65"/>
      <c r="F796" s="66"/>
      <c r="G796" s="67"/>
      <c r="H796" s="66"/>
      <c r="I796" s="67"/>
      <c r="J796" s="68"/>
      <c r="K796" s="67"/>
      <c r="L796" s="68"/>
    </row>
    <row r="797" spans="2:12">
      <c r="B797" s="385"/>
      <c r="C797" s="65"/>
      <c r="D797" s="66"/>
      <c r="E797" s="65"/>
      <c r="F797" s="66"/>
      <c r="G797" s="67"/>
      <c r="H797" s="66"/>
      <c r="I797" s="67"/>
      <c r="J797" s="68"/>
      <c r="K797" s="67"/>
      <c r="L797" s="68"/>
    </row>
    <row r="798" spans="2:12">
      <c r="B798" s="385"/>
      <c r="C798" s="65"/>
      <c r="D798" s="66"/>
      <c r="E798" s="65"/>
      <c r="F798" s="66"/>
      <c r="G798" s="67"/>
      <c r="H798" s="66"/>
      <c r="I798" s="67"/>
      <c r="J798" s="68"/>
      <c r="K798" s="67"/>
      <c r="L798" s="68"/>
    </row>
    <row r="799" spans="2:12">
      <c r="B799" s="385"/>
      <c r="C799" s="65"/>
      <c r="D799" s="66"/>
      <c r="E799" s="65"/>
      <c r="F799" s="66"/>
      <c r="G799" s="67"/>
      <c r="H799" s="66"/>
      <c r="I799" s="67"/>
      <c r="J799" s="68"/>
      <c r="K799" s="67"/>
      <c r="L799" s="68"/>
    </row>
    <row r="800" spans="2:12">
      <c r="B800" s="385"/>
      <c r="C800" s="65"/>
      <c r="D800" s="66"/>
      <c r="E800" s="65"/>
      <c r="F800" s="66"/>
      <c r="G800" s="67"/>
      <c r="H800" s="66"/>
      <c r="I800" s="67"/>
      <c r="J800" s="68"/>
      <c r="K800" s="67"/>
      <c r="L800" s="68"/>
    </row>
    <row r="801" spans="2:12">
      <c r="B801" s="385"/>
      <c r="C801" s="65"/>
      <c r="D801" s="66"/>
      <c r="E801" s="65"/>
      <c r="F801" s="66"/>
      <c r="G801" s="67"/>
      <c r="H801" s="66"/>
      <c r="I801" s="67"/>
      <c r="J801" s="68"/>
      <c r="K801" s="67"/>
      <c r="L801" s="68"/>
    </row>
    <row r="802" spans="2:12">
      <c r="B802" s="385"/>
      <c r="C802" s="65"/>
      <c r="D802" s="66"/>
      <c r="E802" s="65"/>
      <c r="F802" s="66"/>
      <c r="G802" s="67"/>
      <c r="H802" s="66"/>
      <c r="I802" s="67"/>
      <c r="J802" s="68"/>
      <c r="K802" s="67"/>
      <c r="L802" s="68"/>
    </row>
    <row r="803" spans="2:12">
      <c r="B803" s="385"/>
      <c r="C803" s="65"/>
      <c r="D803" s="66"/>
      <c r="E803" s="65"/>
      <c r="F803" s="66"/>
      <c r="G803" s="67"/>
      <c r="H803" s="66"/>
      <c r="I803" s="67"/>
      <c r="J803" s="68"/>
      <c r="K803" s="67"/>
      <c r="L803" s="68"/>
    </row>
    <row r="804" spans="2:12">
      <c r="B804" s="385"/>
      <c r="C804" s="65"/>
      <c r="D804" s="66"/>
      <c r="E804" s="65"/>
      <c r="F804" s="66"/>
      <c r="G804" s="67"/>
      <c r="H804" s="66"/>
      <c r="I804" s="67"/>
      <c r="J804" s="68"/>
      <c r="K804" s="67"/>
      <c r="L804" s="68"/>
    </row>
    <row r="805" spans="2:12">
      <c r="B805" s="385"/>
      <c r="C805" s="65"/>
      <c r="D805" s="66"/>
      <c r="E805" s="65"/>
      <c r="F805" s="66"/>
      <c r="G805" s="67"/>
      <c r="H805" s="66"/>
      <c r="I805" s="67"/>
      <c r="J805" s="68"/>
      <c r="K805" s="67"/>
      <c r="L805" s="68"/>
    </row>
    <row r="806" spans="2:12">
      <c r="B806" s="385"/>
      <c r="C806" s="65"/>
      <c r="D806" s="66"/>
      <c r="E806" s="65"/>
      <c r="F806" s="66"/>
      <c r="G806" s="67"/>
      <c r="H806" s="66"/>
      <c r="I806" s="67"/>
      <c r="J806" s="68"/>
      <c r="K806" s="67"/>
      <c r="L806" s="68"/>
    </row>
    <row r="807" spans="2:12">
      <c r="B807" s="385"/>
      <c r="C807" s="65"/>
      <c r="D807" s="66"/>
      <c r="E807" s="65"/>
      <c r="F807" s="66"/>
      <c r="G807" s="67"/>
      <c r="H807" s="66"/>
      <c r="I807" s="67"/>
      <c r="K807" s="67"/>
    </row>
    <row r="808" spans="2:12">
      <c r="B808" s="385"/>
      <c r="C808" s="65"/>
      <c r="D808" s="66"/>
      <c r="E808" s="65"/>
      <c r="F808" s="66"/>
      <c r="G808" s="67"/>
      <c r="H808" s="66"/>
      <c r="I808" s="67"/>
      <c r="J808" s="68"/>
      <c r="K808" s="67"/>
      <c r="L808" s="68"/>
    </row>
    <row r="809" spans="2:12">
      <c r="B809" s="385"/>
      <c r="C809" s="65"/>
      <c r="D809" s="66"/>
      <c r="E809" s="65"/>
      <c r="F809" s="66"/>
      <c r="G809" s="67"/>
      <c r="H809" s="66"/>
      <c r="I809" s="67"/>
      <c r="J809" s="68"/>
      <c r="K809" s="67"/>
      <c r="L809" s="68"/>
    </row>
    <row r="810" spans="2:12">
      <c r="B810" s="385"/>
      <c r="C810" s="65"/>
      <c r="D810" s="66"/>
      <c r="E810" s="65"/>
      <c r="F810" s="66"/>
      <c r="G810" s="67"/>
      <c r="H810" s="66"/>
      <c r="I810" s="67"/>
      <c r="J810" s="68"/>
      <c r="K810" s="67"/>
      <c r="L810" s="68"/>
    </row>
    <row r="811" spans="2:12">
      <c r="B811" s="385"/>
      <c r="C811" s="65"/>
      <c r="D811" s="66"/>
      <c r="E811" s="65"/>
      <c r="F811" s="66"/>
      <c r="G811" s="67"/>
      <c r="H811" s="66"/>
      <c r="I811" s="67"/>
      <c r="J811" s="68"/>
      <c r="K811" s="67"/>
      <c r="L811" s="68"/>
    </row>
    <row r="812" spans="2:12">
      <c r="B812" s="385"/>
      <c r="C812" s="65"/>
      <c r="D812" s="66"/>
      <c r="E812" s="65"/>
      <c r="F812" s="66"/>
      <c r="G812" s="67"/>
      <c r="H812" s="66"/>
      <c r="I812" s="67"/>
      <c r="J812" s="68"/>
      <c r="K812" s="67"/>
      <c r="L812" s="68"/>
    </row>
    <row r="813" spans="2:12">
      <c r="B813" s="385"/>
      <c r="C813" s="65"/>
      <c r="D813" s="66"/>
      <c r="E813" s="65"/>
      <c r="F813" s="66"/>
      <c r="G813" s="67"/>
      <c r="H813" s="66"/>
      <c r="I813" s="67"/>
      <c r="J813" s="68"/>
      <c r="K813" s="67"/>
      <c r="L813" s="68"/>
    </row>
    <row r="814" spans="2:12">
      <c r="B814" s="385"/>
      <c r="C814" s="65"/>
      <c r="D814" s="66"/>
      <c r="E814" s="65"/>
      <c r="F814" s="66"/>
      <c r="G814" s="67"/>
      <c r="H814" s="66"/>
      <c r="I814" s="67"/>
      <c r="J814" s="68"/>
      <c r="K814" s="67"/>
      <c r="L814" s="68"/>
    </row>
    <row r="815" spans="2:12">
      <c r="B815" s="385"/>
      <c r="C815" s="65"/>
      <c r="D815" s="66"/>
      <c r="E815" s="65"/>
      <c r="F815" s="66"/>
      <c r="G815" s="67"/>
      <c r="H815" s="66"/>
      <c r="I815" s="67"/>
      <c r="J815" s="68"/>
      <c r="K815" s="67"/>
      <c r="L815" s="68"/>
    </row>
    <row r="816" spans="2:12">
      <c r="B816" s="385"/>
      <c r="C816" s="65"/>
      <c r="D816" s="66"/>
      <c r="E816" s="65"/>
      <c r="F816" s="66"/>
      <c r="G816" s="67"/>
      <c r="H816" s="66"/>
      <c r="I816" s="67"/>
      <c r="J816" s="68"/>
      <c r="K816" s="67"/>
      <c r="L816" s="68"/>
    </row>
    <row r="817" spans="2:12">
      <c r="B817" s="385"/>
      <c r="C817" s="65"/>
      <c r="D817" s="66"/>
      <c r="E817" s="65"/>
      <c r="F817" s="66"/>
      <c r="G817" s="67"/>
      <c r="H817" s="66"/>
      <c r="I817" s="67"/>
      <c r="J817" s="68"/>
      <c r="K817" s="67"/>
      <c r="L817" s="68"/>
    </row>
    <row r="818" spans="2:12">
      <c r="B818" s="385"/>
      <c r="C818" s="65"/>
      <c r="D818" s="66"/>
      <c r="E818" s="65"/>
      <c r="F818" s="66"/>
      <c r="G818" s="67"/>
      <c r="H818" s="66"/>
      <c r="I818" s="67"/>
      <c r="J818" s="68"/>
      <c r="K818" s="67"/>
      <c r="L818" s="68"/>
    </row>
    <row r="819" spans="2:12">
      <c r="B819" s="385"/>
      <c r="C819" s="65"/>
      <c r="D819" s="66"/>
      <c r="E819" s="65"/>
      <c r="F819" s="66"/>
      <c r="G819" s="67"/>
      <c r="H819" s="66"/>
      <c r="I819" s="67"/>
      <c r="J819" s="68"/>
      <c r="K819" s="67"/>
      <c r="L819" s="68"/>
    </row>
    <row r="820" spans="2:12">
      <c r="B820" s="385"/>
      <c r="C820" s="65"/>
      <c r="D820" s="66"/>
      <c r="E820" s="65"/>
      <c r="F820" s="66"/>
      <c r="G820" s="67"/>
      <c r="H820" s="66"/>
      <c r="I820" s="67"/>
      <c r="J820" s="68"/>
      <c r="K820" s="67"/>
      <c r="L820" s="68"/>
    </row>
    <row r="821" spans="2:12">
      <c r="B821" s="385"/>
      <c r="C821" s="65"/>
      <c r="D821" s="66"/>
      <c r="E821" s="65"/>
      <c r="F821" s="66"/>
      <c r="G821" s="67"/>
      <c r="H821" s="66"/>
      <c r="I821" s="67"/>
      <c r="J821" s="68"/>
      <c r="K821" s="67"/>
      <c r="L821" s="68"/>
    </row>
    <row r="822" spans="2:12">
      <c r="B822" s="385"/>
      <c r="C822" s="65"/>
      <c r="D822" s="66"/>
      <c r="E822" s="65"/>
      <c r="F822" s="66"/>
      <c r="G822" s="67"/>
      <c r="H822" s="66"/>
      <c r="I822" s="67"/>
      <c r="J822" s="68"/>
      <c r="K822" s="67"/>
      <c r="L822" s="68"/>
    </row>
    <row r="823" spans="2:12">
      <c r="B823" s="385"/>
      <c r="C823" s="65"/>
      <c r="D823" s="66"/>
      <c r="E823" s="65"/>
      <c r="F823" s="66"/>
      <c r="G823" s="67"/>
      <c r="H823" s="66"/>
      <c r="I823" s="67"/>
      <c r="J823" s="68"/>
      <c r="K823" s="67"/>
      <c r="L823" s="68"/>
    </row>
    <row r="824" spans="2:12">
      <c r="B824" s="385"/>
      <c r="C824" s="65"/>
      <c r="D824" s="66"/>
      <c r="E824" s="65"/>
      <c r="F824" s="66"/>
      <c r="G824" s="67"/>
      <c r="H824" s="66"/>
      <c r="I824" s="67"/>
      <c r="K824" s="67"/>
    </row>
    <row r="825" spans="2:12">
      <c r="B825" s="385"/>
      <c r="C825" s="65"/>
      <c r="D825" s="66"/>
      <c r="E825" s="65"/>
      <c r="F825" s="66"/>
      <c r="G825" s="67"/>
      <c r="H825" s="66"/>
      <c r="I825" s="67"/>
      <c r="J825" s="68"/>
      <c r="K825" s="67"/>
      <c r="L825" s="68"/>
    </row>
    <row r="826" spans="2:12">
      <c r="B826" s="385"/>
      <c r="C826" s="65"/>
      <c r="D826" s="66"/>
      <c r="E826" s="65"/>
      <c r="F826" s="66"/>
      <c r="G826" s="67"/>
      <c r="H826" s="66"/>
      <c r="I826" s="67"/>
      <c r="J826" s="68"/>
      <c r="K826" s="67"/>
      <c r="L826" s="68"/>
    </row>
    <row r="827" spans="2:12">
      <c r="B827" s="385"/>
      <c r="C827" s="65"/>
      <c r="D827" s="66"/>
      <c r="E827" s="65"/>
      <c r="F827" s="66"/>
      <c r="G827" s="67"/>
      <c r="H827" s="66"/>
      <c r="I827" s="67"/>
      <c r="J827" s="68"/>
      <c r="K827" s="67"/>
      <c r="L827" s="68"/>
    </row>
    <row r="828" spans="2:12">
      <c r="B828" s="385"/>
      <c r="C828" s="65"/>
      <c r="D828" s="66"/>
      <c r="E828" s="65"/>
      <c r="F828" s="66"/>
      <c r="G828" s="67"/>
      <c r="H828" s="66"/>
      <c r="I828" s="67"/>
      <c r="J828" s="68"/>
      <c r="K828" s="67"/>
      <c r="L828" s="68"/>
    </row>
    <row r="829" spans="2:12">
      <c r="B829" s="385"/>
      <c r="C829" s="65"/>
      <c r="D829" s="66"/>
      <c r="E829" s="65"/>
      <c r="F829" s="66"/>
      <c r="G829" s="67"/>
      <c r="H829" s="66"/>
      <c r="I829" s="67"/>
      <c r="J829" s="68"/>
      <c r="K829" s="67"/>
      <c r="L829" s="68"/>
    </row>
    <row r="830" spans="2:12">
      <c r="B830" s="385"/>
      <c r="C830" s="65"/>
      <c r="D830" s="66"/>
      <c r="E830" s="65"/>
      <c r="F830" s="66"/>
      <c r="G830" s="67"/>
      <c r="H830" s="66"/>
      <c r="I830" s="67"/>
      <c r="J830" s="68"/>
      <c r="K830" s="67"/>
      <c r="L830" s="68"/>
    </row>
    <row r="831" spans="2:12">
      <c r="B831" s="385"/>
      <c r="C831" s="65"/>
      <c r="D831" s="66"/>
      <c r="E831" s="65"/>
      <c r="F831" s="66"/>
      <c r="G831" s="67"/>
      <c r="H831" s="66"/>
      <c r="I831" s="67"/>
      <c r="J831" s="68"/>
      <c r="K831" s="67"/>
      <c r="L831" s="68"/>
    </row>
    <row r="832" spans="2:12">
      <c r="B832" s="385"/>
      <c r="C832" s="65"/>
      <c r="D832" s="66"/>
      <c r="E832" s="65"/>
      <c r="F832" s="66"/>
      <c r="G832" s="67"/>
      <c r="H832" s="66"/>
      <c r="I832" s="67"/>
      <c r="J832" s="68"/>
      <c r="K832" s="67"/>
      <c r="L832" s="68"/>
    </row>
    <row r="833" spans="2:12">
      <c r="B833" s="385"/>
      <c r="C833" s="65"/>
      <c r="D833" s="66"/>
      <c r="E833" s="65"/>
      <c r="F833" s="66"/>
      <c r="G833" s="67"/>
      <c r="H833" s="66"/>
      <c r="I833" s="67"/>
      <c r="J833" s="68"/>
      <c r="K833" s="67"/>
      <c r="L833" s="68"/>
    </row>
    <row r="834" spans="2:12">
      <c r="B834" s="385"/>
      <c r="C834" s="65"/>
      <c r="D834" s="66"/>
      <c r="E834" s="65"/>
      <c r="F834" s="66"/>
      <c r="G834" s="67"/>
      <c r="H834" s="66"/>
      <c r="I834" s="67"/>
      <c r="J834" s="68"/>
      <c r="K834" s="67"/>
      <c r="L834" s="68"/>
    </row>
    <row r="835" spans="2:12">
      <c r="B835" s="385"/>
      <c r="C835" s="65"/>
      <c r="D835" s="66"/>
      <c r="E835" s="65"/>
      <c r="F835" s="66"/>
      <c r="G835" s="67"/>
      <c r="H835" s="66"/>
      <c r="I835" s="67"/>
      <c r="J835" s="68"/>
      <c r="K835" s="67"/>
      <c r="L835" s="68"/>
    </row>
    <row r="836" spans="2:12">
      <c r="B836" s="385"/>
      <c r="C836" s="65"/>
      <c r="D836" s="66"/>
      <c r="E836" s="65"/>
      <c r="F836" s="66"/>
      <c r="G836" s="67"/>
      <c r="H836" s="66"/>
      <c r="I836" s="67"/>
      <c r="J836" s="68"/>
      <c r="K836" s="67"/>
      <c r="L836" s="68"/>
    </row>
    <row r="837" spans="2:12">
      <c r="B837" s="385"/>
      <c r="C837" s="65"/>
      <c r="D837" s="66"/>
      <c r="E837" s="65"/>
      <c r="F837" s="66"/>
      <c r="G837" s="67"/>
      <c r="H837" s="66"/>
      <c r="I837" s="67"/>
      <c r="J837" s="68"/>
      <c r="K837" s="67"/>
      <c r="L837" s="68"/>
    </row>
    <row r="838" spans="2:12">
      <c r="B838" s="385"/>
      <c r="C838" s="65"/>
      <c r="D838" s="66"/>
      <c r="E838" s="65"/>
      <c r="F838" s="66"/>
      <c r="G838" s="67"/>
      <c r="H838" s="66"/>
      <c r="I838" s="67"/>
      <c r="J838" s="68"/>
      <c r="K838" s="67"/>
      <c r="L838" s="68"/>
    </row>
    <row r="839" spans="2:12">
      <c r="B839" s="385"/>
      <c r="C839" s="65"/>
      <c r="D839" s="66"/>
      <c r="E839" s="65"/>
      <c r="F839" s="66"/>
      <c r="G839" s="67"/>
      <c r="H839" s="66"/>
      <c r="I839" s="67"/>
      <c r="J839" s="68"/>
      <c r="K839" s="67"/>
      <c r="L839" s="68"/>
    </row>
    <row r="840" spans="2:12">
      <c r="B840" s="385"/>
      <c r="C840" s="65"/>
      <c r="D840" s="66"/>
      <c r="E840" s="65"/>
      <c r="F840" s="66"/>
      <c r="G840" s="67"/>
      <c r="H840" s="66"/>
      <c r="I840" s="67"/>
      <c r="J840" s="68"/>
      <c r="K840" s="67"/>
      <c r="L840" s="68"/>
    </row>
    <row r="841" spans="2:12">
      <c r="B841" s="385"/>
      <c r="C841" s="65"/>
      <c r="D841" s="66"/>
      <c r="E841" s="65"/>
      <c r="F841" s="66"/>
      <c r="G841" s="67"/>
      <c r="H841" s="66"/>
      <c r="I841" s="67"/>
      <c r="K841" s="67"/>
    </row>
    <row r="842" spans="2:12">
      <c r="B842" s="385"/>
      <c r="C842" s="65"/>
      <c r="D842" s="66"/>
      <c r="E842" s="65"/>
      <c r="F842" s="66"/>
      <c r="G842" s="67"/>
      <c r="H842" s="66"/>
      <c r="I842" s="67"/>
      <c r="J842" s="68"/>
      <c r="K842" s="67"/>
      <c r="L842" s="68"/>
    </row>
    <row r="843" spans="2:12">
      <c r="B843" s="385"/>
      <c r="C843" s="65"/>
      <c r="D843" s="66"/>
      <c r="E843" s="65"/>
      <c r="F843" s="66"/>
      <c r="G843" s="67"/>
      <c r="H843" s="66"/>
      <c r="I843" s="67"/>
      <c r="J843" s="68"/>
      <c r="K843" s="67"/>
      <c r="L843" s="68"/>
    </row>
    <row r="844" spans="2:12">
      <c r="B844" s="385"/>
      <c r="C844" s="65"/>
      <c r="D844" s="66"/>
      <c r="E844" s="65"/>
      <c r="F844" s="66"/>
      <c r="G844" s="67"/>
      <c r="H844" s="66"/>
      <c r="I844" s="67"/>
      <c r="J844" s="68"/>
      <c r="K844" s="67"/>
      <c r="L844" s="68"/>
    </row>
    <row r="845" spans="2:12">
      <c r="B845" s="385"/>
      <c r="C845" s="65"/>
      <c r="D845" s="66"/>
      <c r="E845" s="65"/>
      <c r="F845" s="66"/>
      <c r="G845" s="67"/>
      <c r="H845" s="66"/>
      <c r="I845" s="67"/>
      <c r="J845" s="68"/>
      <c r="K845" s="67"/>
      <c r="L845" s="68"/>
    </row>
    <row r="846" spans="2:12">
      <c r="B846" s="385"/>
      <c r="C846" s="65"/>
      <c r="D846" s="66"/>
      <c r="E846" s="65"/>
      <c r="F846" s="66"/>
      <c r="G846" s="67"/>
      <c r="H846" s="66"/>
      <c r="I846" s="67"/>
      <c r="J846" s="68"/>
      <c r="K846" s="67"/>
      <c r="L846" s="68"/>
    </row>
    <row r="847" spans="2:12">
      <c r="B847" s="385"/>
      <c r="C847" s="65"/>
      <c r="D847" s="66"/>
      <c r="E847" s="65"/>
      <c r="F847" s="66"/>
      <c r="G847" s="67"/>
      <c r="H847" s="66"/>
      <c r="I847" s="67"/>
      <c r="J847" s="68"/>
      <c r="K847" s="67"/>
      <c r="L847" s="68"/>
    </row>
    <row r="848" spans="2:12">
      <c r="B848" s="385"/>
      <c r="C848" s="65"/>
      <c r="D848" s="66"/>
      <c r="E848" s="65"/>
      <c r="F848" s="66"/>
      <c r="G848" s="67"/>
      <c r="H848" s="66"/>
      <c r="I848" s="67"/>
      <c r="J848" s="68"/>
      <c r="K848" s="67"/>
      <c r="L848" s="68"/>
    </row>
    <row r="849" spans="2:12">
      <c r="B849" s="385"/>
      <c r="C849" s="65"/>
      <c r="D849" s="66"/>
      <c r="E849" s="65"/>
      <c r="F849" s="66"/>
      <c r="G849" s="67"/>
      <c r="H849" s="66"/>
      <c r="I849" s="67"/>
      <c r="J849" s="68"/>
      <c r="K849" s="67"/>
      <c r="L849" s="68"/>
    </row>
    <row r="850" spans="2:12">
      <c r="B850" s="385"/>
      <c r="C850" s="65"/>
      <c r="D850" s="66"/>
      <c r="E850" s="65"/>
      <c r="F850" s="66"/>
      <c r="G850" s="67"/>
      <c r="H850" s="66"/>
      <c r="I850" s="67"/>
      <c r="J850" s="68"/>
      <c r="K850" s="67"/>
      <c r="L850" s="68"/>
    </row>
    <row r="851" spans="2:12">
      <c r="B851" s="385"/>
      <c r="C851" s="65"/>
      <c r="D851" s="66"/>
      <c r="E851" s="65"/>
      <c r="F851" s="66"/>
      <c r="G851" s="67"/>
      <c r="H851" s="66"/>
      <c r="I851" s="67"/>
      <c r="J851" s="68"/>
      <c r="K851" s="67"/>
      <c r="L851" s="68"/>
    </row>
    <row r="852" spans="2:12">
      <c r="B852" s="385"/>
      <c r="C852" s="65"/>
      <c r="D852" s="66"/>
      <c r="E852" s="65"/>
      <c r="F852" s="66"/>
      <c r="G852" s="67"/>
      <c r="H852" s="66"/>
      <c r="I852" s="67"/>
      <c r="J852" s="68"/>
      <c r="K852" s="67"/>
      <c r="L852" s="68"/>
    </row>
    <row r="853" spans="2:12">
      <c r="B853" s="385"/>
      <c r="C853" s="65"/>
      <c r="D853" s="66"/>
      <c r="E853" s="65"/>
      <c r="F853" s="66"/>
      <c r="G853" s="67"/>
      <c r="H853" s="66"/>
      <c r="I853" s="67"/>
      <c r="J853" s="68"/>
      <c r="K853" s="67"/>
      <c r="L853" s="68"/>
    </row>
    <row r="854" spans="2:12">
      <c r="B854" s="385"/>
      <c r="C854" s="65"/>
      <c r="D854" s="66"/>
      <c r="E854" s="65"/>
      <c r="F854" s="66"/>
      <c r="G854" s="67"/>
      <c r="H854" s="66"/>
      <c r="I854" s="67"/>
      <c r="J854" s="68"/>
      <c r="K854" s="67"/>
      <c r="L854" s="68"/>
    </row>
    <row r="855" spans="2:12">
      <c r="B855" s="385"/>
      <c r="C855" s="65"/>
      <c r="D855" s="66"/>
      <c r="E855" s="65"/>
      <c r="F855" s="66"/>
      <c r="G855" s="67"/>
      <c r="H855" s="66"/>
      <c r="I855" s="67"/>
      <c r="J855" s="68"/>
      <c r="K855" s="67"/>
      <c r="L855" s="68"/>
    </row>
    <row r="856" spans="2:12">
      <c r="B856" s="385"/>
      <c r="C856" s="65"/>
      <c r="D856" s="66"/>
      <c r="E856" s="65"/>
      <c r="F856" s="66"/>
      <c r="G856" s="67"/>
      <c r="H856" s="66"/>
      <c r="I856" s="67"/>
      <c r="J856" s="68"/>
      <c r="K856" s="67"/>
      <c r="L856" s="68"/>
    </row>
    <row r="857" spans="2:12">
      <c r="B857" s="385"/>
      <c r="C857" s="65"/>
      <c r="D857" s="66"/>
      <c r="E857" s="65"/>
      <c r="F857" s="66"/>
      <c r="G857" s="67"/>
      <c r="H857" s="66"/>
      <c r="I857" s="67"/>
      <c r="J857" s="68"/>
      <c r="K857" s="67"/>
      <c r="L857" s="68"/>
    </row>
    <row r="858" spans="2:12">
      <c r="B858" s="385"/>
      <c r="C858" s="65"/>
      <c r="D858" s="66"/>
      <c r="E858" s="65"/>
      <c r="F858" s="66"/>
      <c r="G858" s="67"/>
      <c r="H858" s="66"/>
      <c r="I858" s="67"/>
      <c r="K858" s="67"/>
    </row>
    <row r="859" spans="2:12">
      <c r="B859" s="385"/>
      <c r="C859" s="65"/>
      <c r="D859" s="66"/>
      <c r="E859" s="65"/>
      <c r="F859" s="66"/>
      <c r="G859" s="67"/>
      <c r="H859" s="66"/>
      <c r="I859" s="67"/>
      <c r="J859" s="68"/>
      <c r="K859" s="67"/>
      <c r="L859" s="68"/>
    </row>
    <row r="860" spans="2:12">
      <c r="B860" s="385"/>
      <c r="C860" s="65"/>
      <c r="D860" s="66"/>
      <c r="E860" s="65"/>
      <c r="F860" s="66"/>
      <c r="G860" s="67"/>
      <c r="H860" s="66"/>
      <c r="I860" s="67"/>
      <c r="J860" s="68"/>
      <c r="K860" s="67"/>
      <c r="L860" s="68"/>
    </row>
    <row r="861" spans="2:12">
      <c r="B861" s="385"/>
      <c r="C861" s="65"/>
      <c r="D861" s="66"/>
      <c r="E861" s="65"/>
      <c r="F861" s="66"/>
      <c r="G861" s="67"/>
      <c r="H861" s="66"/>
      <c r="I861" s="67"/>
      <c r="J861" s="68"/>
      <c r="K861" s="67"/>
      <c r="L861" s="68"/>
    </row>
    <row r="862" spans="2:12">
      <c r="B862" s="385"/>
      <c r="C862" s="65"/>
      <c r="D862" s="66"/>
      <c r="E862" s="65"/>
      <c r="F862" s="66"/>
      <c r="G862" s="67"/>
      <c r="H862" s="66"/>
      <c r="I862" s="67"/>
      <c r="J862" s="68"/>
      <c r="K862" s="67"/>
      <c r="L862" s="68"/>
    </row>
    <row r="863" spans="2:12">
      <c r="B863" s="385"/>
      <c r="C863" s="65"/>
      <c r="D863" s="66"/>
      <c r="E863" s="65"/>
      <c r="F863" s="66"/>
      <c r="G863" s="67"/>
      <c r="H863" s="66"/>
      <c r="I863" s="67"/>
      <c r="J863" s="68"/>
      <c r="K863" s="67"/>
      <c r="L863" s="68"/>
    </row>
    <row r="864" spans="2:12">
      <c r="B864" s="385"/>
      <c r="C864" s="65"/>
      <c r="D864" s="66"/>
      <c r="E864" s="65"/>
      <c r="F864" s="66"/>
      <c r="G864" s="67"/>
      <c r="H864" s="66"/>
      <c r="I864" s="67"/>
      <c r="J864" s="68"/>
      <c r="K864" s="67"/>
      <c r="L864" s="68"/>
    </row>
    <row r="865" spans="2:12">
      <c r="B865" s="385"/>
      <c r="C865" s="65"/>
      <c r="D865" s="66"/>
      <c r="E865" s="65"/>
      <c r="F865" s="66"/>
      <c r="G865" s="67"/>
      <c r="H865" s="66"/>
      <c r="I865" s="67"/>
      <c r="J865" s="68"/>
      <c r="K865" s="67"/>
      <c r="L865" s="68"/>
    </row>
    <row r="866" spans="2:12">
      <c r="B866" s="385"/>
      <c r="C866" s="65"/>
      <c r="D866" s="66"/>
      <c r="E866" s="65"/>
      <c r="F866" s="66"/>
      <c r="G866" s="67"/>
      <c r="H866" s="66"/>
      <c r="I866" s="67"/>
      <c r="J866" s="68"/>
      <c r="K866" s="67"/>
      <c r="L866" s="68"/>
    </row>
    <row r="867" spans="2:12">
      <c r="B867" s="385"/>
      <c r="C867" s="65"/>
      <c r="D867" s="66"/>
      <c r="E867" s="65"/>
      <c r="F867" s="66"/>
      <c r="G867" s="67"/>
      <c r="H867" s="66"/>
      <c r="I867" s="67"/>
      <c r="J867" s="68"/>
      <c r="K867" s="67"/>
      <c r="L867" s="68"/>
    </row>
    <row r="868" spans="2:12">
      <c r="B868" s="385"/>
      <c r="C868" s="65"/>
      <c r="D868" s="66"/>
      <c r="E868" s="65"/>
      <c r="F868" s="66"/>
      <c r="G868" s="67"/>
      <c r="H868" s="66"/>
      <c r="I868" s="67"/>
      <c r="J868" s="68"/>
      <c r="K868" s="67"/>
      <c r="L868" s="68"/>
    </row>
    <row r="869" spans="2:12">
      <c r="B869" s="385"/>
      <c r="C869" s="65"/>
      <c r="D869" s="66"/>
      <c r="E869" s="65"/>
      <c r="F869" s="66"/>
      <c r="G869" s="67"/>
      <c r="H869" s="66"/>
      <c r="I869" s="67"/>
      <c r="J869" s="68"/>
      <c r="K869" s="67"/>
      <c r="L869" s="68"/>
    </row>
    <row r="870" spans="2:12">
      <c r="B870" s="385"/>
      <c r="C870" s="65"/>
      <c r="D870" s="66"/>
      <c r="E870" s="65"/>
      <c r="F870" s="66"/>
      <c r="G870" s="67"/>
      <c r="H870" s="66"/>
      <c r="I870" s="67"/>
      <c r="J870" s="68"/>
      <c r="K870" s="67"/>
      <c r="L870" s="68"/>
    </row>
    <row r="871" spans="2:12">
      <c r="B871" s="385"/>
      <c r="C871" s="65"/>
      <c r="D871" s="66"/>
      <c r="E871" s="65"/>
      <c r="F871" s="66"/>
      <c r="G871" s="67"/>
      <c r="H871" s="66"/>
      <c r="I871" s="67"/>
      <c r="J871" s="68"/>
      <c r="K871" s="67"/>
      <c r="L871" s="68"/>
    </row>
    <row r="872" spans="2:12">
      <c r="B872" s="385"/>
      <c r="C872" s="65"/>
      <c r="D872" s="66"/>
      <c r="E872" s="65"/>
      <c r="F872" s="66"/>
      <c r="G872" s="67"/>
      <c r="H872" s="66"/>
      <c r="I872" s="67"/>
      <c r="J872" s="68"/>
      <c r="K872" s="67"/>
      <c r="L872" s="68"/>
    </row>
    <row r="873" spans="2:12">
      <c r="B873" s="385"/>
      <c r="C873" s="65"/>
      <c r="D873" s="66"/>
      <c r="E873" s="65"/>
      <c r="F873" s="66"/>
      <c r="G873" s="67"/>
      <c r="H873" s="66"/>
      <c r="I873" s="67"/>
      <c r="J873" s="68"/>
      <c r="K873" s="67"/>
      <c r="L873" s="68"/>
    </row>
    <row r="874" spans="2:12">
      <c r="B874" s="385"/>
      <c r="C874" s="65"/>
      <c r="D874" s="66"/>
      <c r="E874" s="65"/>
      <c r="F874" s="66"/>
      <c r="G874" s="67"/>
      <c r="H874" s="66"/>
      <c r="I874" s="67"/>
      <c r="J874" s="68"/>
      <c r="K874" s="67"/>
      <c r="L874" s="68"/>
    </row>
    <row r="875" spans="2:12">
      <c r="B875" s="385"/>
      <c r="C875" s="65"/>
      <c r="D875" s="66"/>
      <c r="E875" s="65"/>
      <c r="F875" s="66"/>
      <c r="G875" s="67"/>
      <c r="H875" s="66"/>
      <c r="I875" s="67"/>
      <c r="K875" s="67"/>
    </row>
    <row r="876" spans="2:12">
      <c r="B876" s="385"/>
      <c r="C876" s="65"/>
      <c r="D876" s="66"/>
      <c r="E876" s="65"/>
      <c r="F876" s="66"/>
      <c r="G876" s="67"/>
      <c r="H876" s="66"/>
      <c r="I876" s="67"/>
      <c r="J876" s="68"/>
      <c r="K876" s="67"/>
      <c r="L876" s="68"/>
    </row>
    <row r="877" spans="2:12">
      <c r="B877" s="385"/>
      <c r="C877" s="65"/>
      <c r="D877" s="66"/>
      <c r="E877" s="65"/>
      <c r="F877" s="66"/>
      <c r="G877" s="67"/>
      <c r="H877" s="66"/>
      <c r="I877" s="67"/>
      <c r="J877" s="68"/>
      <c r="K877" s="67"/>
      <c r="L877" s="68"/>
    </row>
    <row r="878" spans="2:12">
      <c r="B878" s="385"/>
      <c r="C878" s="65"/>
      <c r="D878" s="66"/>
      <c r="E878" s="65"/>
      <c r="F878" s="66"/>
      <c r="G878" s="67"/>
      <c r="H878" s="66"/>
      <c r="I878" s="67"/>
      <c r="J878" s="68"/>
      <c r="K878" s="67"/>
      <c r="L878" s="68"/>
    </row>
    <row r="879" spans="2:12">
      <c r="B879" s="385"/>
      <c r="C879" s="65"/>
      <c r="D879" s="66"/>
      <c r="E879" s="65"/>
      <c r="F879" s="66"/>
      <c r="G879" s="67"/>
      <c r="H879" s="66"/>
      <c r="I879" s="67"/>
      <c r="J879" s="68"/>
      <c r="K879" s="67"/>
      <c r="L879" s="68"/>
    </row>
    <row r="880" spans="2:12">
      <c r="B880" s="385"/>
      <c r="C880" s="65"/>
      <c r="D880" s="66"/>
      <c r="E880" s="65"/>
      <c r="F880" s="66"/>
      <c r="G880" s="67"/>
      <c r="H880" s="66"/>
      <c r="I880" s="67"/>
      <c r="J880" s="68"/>
      <c r="K880" s="67"/>
      <c r="L880" s="68"/>
    </row>
    <row r="881" spans="2:12">
      <c r="B881" s="385"/>
      <c r="C881" s="65"/>
      <c r="D881" s="66"/>
      <c r="E881" s="65"/>
      <c r="F881" s="66"/>
      <c r="G881" s="67"/>
      <c r="H881" s="66"/>
      <c r="I881" s="67"/>
      <c r="J881" s="68"/>
      <c r="K881" s="67"/>
      <c r="L881" s="68"/>
    </row>
    <row r="882" spans="2:12">
      <c r="B882" s="385"/>
      <c r="C882" s="65"/>
      <c r="D882" s="66"/>
      <c r="E882" s="65"/>
      <c r="F882" s="66"/>
      <c r="G882" s="67"/>
      <c r="H882" s="66"/>
      <c r="I882" s="67"/>
      <c r="J882" s="68"/>
      <c r="K882" s="67"/>
      <c r="L882" s="68"/>
    </row>
    <row r="883" spans="2:12">
      <c r="B883" s="385"/>
      <c r="C883" s="65"/>
      <c r="D883" s="66"/>
      <c r="E883" s="65"/>
      <c r="F883" s="66"/>
      <c r="G883" s="67"/>
      <c r="H883" s="66"/>
      <c r="I883" s="67"/>
      <c r="J883" s="68"/>
      <c r="K883" s="67"/>
      <c r="L883" s="68"/>
    </row>
    <row r="884" spans="2:12">
      <c r="B884" s="385"/>
      <c r="C884" s="65"/>
      <c r="D884" s="66"/>
      <c r="E884" s="65"/>
      <c r="F884" s="66"/>
      <c r="G884" s="67"/>
      <c r="H884" s="66"/>
      <c r="I884" s="67"/>
      <c r="J884" s="68"/>
      <c r="K884" s="67"/>
      <c r="L884" s="68"/>
    </row>
    <row r="885" spans="2:12">
      <c r="B885" s="385"/>
      <c r="C885" s="65"/>
      <c r="D885" s="66"/>
      <c r="E885" s="65"/>
      <c r="F885" s="66"/>
      <c r="G885" s="67"/>
      <c r="H885" s="66"/>
      <c r="I885" s="67"/>
      <c r="J885" s="68"/>
      <c r="K885" s="67"/>
      <c r="L885" s="68"/>
    </row>
    <row r="886" spans="2:12">
      <c r="B886" s="385"/>
      <c r="C886" s="65"/>
      <c r="D886" s="66"/>
      <c r="E886" s="65"/>
      <c r="F886" s="66"/>
      <c r="G886" s="67"/>
      <c r="H886" s="66"/>
      <c r="I886" s="67"/>
      <c r="J886" s="68"/>
      <c r="K886" s="67"/>
      <c r="L886" s="68"/>
    </row>
    <row r="887" spans="2:12">
      <c r="B887" s="385"/>
      <c r="C887" s="65"/>
      <c r="D887" s="66"/>
      <c r="E887" s="65"/>
      <c r="F887" s="66"/>
      <c r="G887" s="67"/>
      <c r="H887" s="66"/>
      <c r="I887" s="67"/>
      <c r="J887" s="68"/>
      <c r="K887" s="67"/>
      <c r="L887" s="68"/>
    </row>
    <row r="888" spans="2:12">
      <c r="B888" s="385"/>
      <c r="C888" s="65"/>
      <c r="D888" s="66"/>
      <c r="E888" s="65"/>
      <c r="F888" s="66"/>
      <c r="G888" s="67"/>
      <c r="H888" s="66"/>
      <c r="I888" s="67"/>
      <c r="J888" s="68"/>
      <c r="K888" s="67"/>
      <c r="L888" s="68"/>
    </row>
    <row r="889" spans="2:12">
      <c r="B889" s="385"/>
      <c r="C889" s="65"/>
      <c r="D889" s="66"/>
      <c r="E889" s="65"/>
      <c r="F889" s="66"/>
      <c r="G889" s="67"/>
      <c r="H889" s="66"/>
      <c r="I889" s="67"/>
      <c r="J889" s="68"/>
      <c r="K889" s="67"/>
      <c r="L889" s="68"/>
    </row>
    <row r="890" spans="2:12">
      <c r="B890" s="385"/>
      <c r="C890" s="65"/>
      <c r="D890" s="66"/>
      <c r="E890" s="65"/>
      <c r="F890" s="66"/>
      <c r="G890" s="67"/>
      <c r="H890" s="66"/>
      <c r="I890" s="67"/>
      <c r="J890" s="68"/>
      <c r="K890" s="67"/>
      <c r="L890" s="68"/>
    </row>
    <row r="891" spans="2:12">
      <c r="B891" s="385"/>
      <c r="C891" s="65"/>
      <c r="D891" s="66"/>
      <c r="E891" s="65"/>
      <c r="F891" s="66"/>
      <c r="G891" s="67"/>
      <c r="H891" s="66"/>
      <c r="I891" s="67"/>
      <c r="J891" s="68"/>
      <c r="K891" s="67"/>
      <c r="L891" s="68"/>
    </row>
    <row r="892" spans="2:12">
      <c r="B892" s="385"/>
      <c r="C892" s="65"/>
      <c r="D892" s="66"/>
      <c r="E892" s="65"/>
      <c r="F892" s="66"/>
      <c r="G892" s="67"/>
      <c r="H892" s="66"/>
      <c r="I892" s="67"/>
      <c r="K892" s="67"/>
    </row>
    <row r="893" spans="2:12">
      <c r="B893" s="385"/>
      <c r="C893" s="65"/>
      <c r="D893" s="66"/>
      <c r="E893" s="65"/>
      <c r="F893" s="66"/>
      <c r="G893" s="67"/>
      <c r="H893" s="66"/>
      <c r="I893" s="67"/>
      <c r="J893" s="68"/>
      <c r="K893" s="67"/>
      <c r="L893" s="68"/>
    </row>
    <row r="894" spans="2:12">
      <c r="B894" s="385"/>
      <c r="C894" s="65"/>
      <c r="D894" s="66"/>
      <c r="E894" s="65"/>
      <c r="F894" s="66"/>
      <c r="G894" s="67"/>
      <c r="H894" s="66"/>
      <c r="I894" s="67"/>
      <c r="J894" s="68"/>
      <c r="K894" s="67"/>
      <c r="L894" s="68"/>
    </row>
    <row r="895" spans="2:12">
      <c r="B895" s="385"/>
      <c r="C895" s="65"/>
      <c r="D895" s="66"/>
      <c r="E895" s="65"/>
      <c r="F895" s="66"/>
      <c r="G895" s="67"/>
      <c r="H895" s="66"/>
      <c r="I895" s="67"/>
      <c r="J895" s="68"/>
      <c r="K895" s="67"/>
      <c r="L895" s="68"/>
    </row>
    <row r="896" spans="2:12">
      <c r="B896" s="385"/>
      <c r="C896" s="65"/>
      <c r="D896" s="66"/>
      <c r="E896" s="65"/>
      <c r="F896" s="66"/>
      <c r="G896" s="67"/>
      <c r="H896" s="66"/>
      <c r="I896" s="67"/>
      <c r="J896" s="68"/>
      <c r="K896" s="67"/>
      <c r="L896" s="68"/>
    </row>
    <row r="897" spans="2:12">
      <c r="B897" s="385"/>
      <c r="C897" s="65"/>
      <c r="D897" s="66"/>
      <c r="E897" s="65"/>
      <c r="F897" s="66"/>
      <c r="G897" s="67"/>
      <c r="H897" s="66"/>
      <c r="I897" s="67"/>
      <c r="J897" s="68"/>
      <c r="K897" s="67"/>
      <c r="L897" s="68"/>
    </row>
    <row r="898" spans="2:12">
      <c r="B898" s="385"/>
      <c r="C898" s="65"/>
      <c r="D898" s="66"/>
      <c r="E898" s="65"/>
      <c r="F898" s="66"/>
      <c r="G898" s="67"/>
      <c r="H898" s="66"/>
      <c r="I898" s="67"/>
      <c r="J898" s="68"/>
      <c r="K898" s="67"/>
      <c r="L898" s="68"/>
    </row>
    <row r="899" spans="2:12">
      <c r="B899" s="385"/>
      <c r="C899" s="65"/>
      <c r="D899" s="66"/>
      <c r="E899" s="65"/>
      <c r="F899" s="66"/>
      <c r="G899" s="67"/>
      <c r="H899" s="66"/>
      <c r="I899" s="67"/>
      <c r="J899" s="68"/>
      <c r="K899" s="67"/>
      <c r="L899" s="68"/>
    </row>
    <row r="900" spans="2:12">
      <c r="B900" s="385"/>
      <c r="C900" s="65"/>
      <c r="D900" s="66"/>
      <c r="E900" s="65"/>
      <c r="F900" s="66"/>
      <c r="G900" s="67"/>
      <c r="H900" s="66"/>
      <c r="I900" s="67"/>
      <c r="J900" s="68"/>
      <c r="K900" s="67"/>
      <c r="L900" s="68"/>
    </row>
    <row r="901" spans="2:12">
      <c r="B901" s="385"/>
      <c r="C901" s="65"/>
      <c r="D901" s="66"/>
      <c r="E901" s="65"/>
      <c r="F901" s="66"/>
      <c r="G901" s="67"/>
      <c r="H901" s="66"/>
      <c r="I901" s="67"/>
      <c r="J901" s="68"/>
      <c r="K901" s="67"/>
      <c r="L901" s="68"/>
    </row>
    <row r="902" spans="2:12">
      <c r="B902" s="385"/>
      <c r="C902" s="65"/>
      <c r="D902" s="66"/>
      <c r="E902" s="65"/>
      <c r="F902" s="66"/>
      <c r="G902" s="67"/>
      <c r="H902" s="66"/>
      <c r="I902" s="67"/>
      <c r="J902" s="68"/>
      <c r="K902" s="67"/>
      <c r="L902" s="68"/>
    </row>
    <row r="903" spans="2:12">
      <c r="B903" s="385"/>
      <c r="C903" s="65"/>
      <c r="D903" s="66"/>
      <c r="E903" s="65"/>
      <c r="F903" s="66"/>
      <c r="G903" s="67"/>
      <c r="H903" s="66"/>
      <c r="I903" s="67"/>
      <c r="J903" s="68"/>
      <c r="K903" s="67"/>
      <c r="L903" s="68"/>
    </row>
    <row r="904" spans="2:12">
      <c r="B904" s="385"/>
      <c r="C904" s="65"/>
      <c r="D904" s="66"/>
      <c r="E904" s="65"/>
      <c r="F904" s="66"/>
      <c r="G904" s="67"/>
      <c r="H904" s="66"/>
      <c r="I904" s="67"/>
      <c r="J904" s="68"/>
      <c r="K904" s="67"/>
      <c r="L904" s="68"/>
    </row>
    <row r="905" spans="2:12">
      <c r="B905" s="385"/>
      <c r="C905" s="65"/>
      <c r="D905" s="66"/>
      <c r="E905" s="65"/>
      <c r="F905" s="66"/>
      <c r="G905" s="67"/>
      <c r="H905" s="66"/>
      <c r="I905" s="67"/>
      <c r="J905" s="68"/>
      <c r="K905" s="67"/>
      <c r="L905" s="68"/>
    </row>
    <row r="906" spans="2:12">
      <c r="B906" s="385"/>
      <c r="C906" s="65"/>
      <c r="D906" s="66"/>
      <c r="E906" s="65"/>
      <c r="F906" s="66"/>
      <c r="G906" s="67"/>
      <c r="H906" s="66"/>
      <c r="I906" s="67"/>
      <c r="J906" s="68"/>
      <c r="K906" s="67"/>
      <c r="L906" s="68"/>
    </row>
    <row r="907" spans="2:12">
      <c r="B907" s="385"/>
      <c r="C907" s="65"/>
      <c r="D907" s="66"/>
      <c r="E907" s="65"/>
      <c r="F907" s="66"/>
      <c r="G907" s="67"/>
      <c r="H907" s="66"/>
      <c r="I907" s="67"/>
      <c r="J907" s="68"/>
      <c r="K907" s="67"/>
      <c r="L907" s="68"/>
    </row>
    <row r="908" spans="2:12">
      <c r="B908" s="385"/>
      <c r="C908" s="65"/>
      <c r="D908" s="66"/>
      <c r="E908" s="65"/>
      <c r="F908" s="66"/>
      <c r="G908" s="67"/>
      <c r="H908" s="66"/>
      <c r="I908" s="67"/>
      <c r="J908" s="68"/>
      <c r="K908" s="67"/>
      <c r="L908" s="68"/>
    </row>
    <row r="909" spans="2:12">
      <c r="B909" s="385"/>
      <c r="C909" s="65"/>
      <c r="D909" s="66"/>
      <c r="E909" s="65"/>
      <c r="F909" s="66"/>
      <c r="G909" s="67"/>
      <c r="H909" s="66"/>
      <c r="I909" s="67"/>
      <c r="K909" s="67"/>
    </row>
    <row r="910" spans="2:12">
      <c r="B910" s="385"/>
      <c r="C910" s="65"/>
      <c r="D910" s="66"/>
      <c r="E910" s="65"/>
      <c r="F910" s="66"/>
      <c r="G910" s="67"/>
      <c r="H910" s="66"/>
      <c r="I910" s="67"/>
      <c r="J910" s="68"/>
      <c r="K910" s="67"/>
      <c r="L910" s="68"/>
    </row>
    <row r="911" spans="2:12">
      <c r="B911" s="385"/>
      <c r="C911" s="65"/>
      <c r="D911" s="66"/>
      <c r="E911" s="65"/>
      <c r="F911" s="66"/>
      <c r="G911" s="67"/>
      <c r="H911" s="66"/>
      <c r="I911" s="67"/>
      <c r="J911" s="68"/>
      <c r="K911" s="67"/>
      <c r="L911" s="68"/>
    </row>
    <row r="912" spans="2:12">
      <c r="B912" s="385"/>
      <c r="C912" s="65"/>
      <c r="D912" s="66"/>
      <c r="E912" s="65"/>
      <c r="F912" s="66"/>
      <c r="G912" s="67"/>
      <c r="H912" s="66"/>
      <c r="I912" s="67"/>
      <c r="J912" s="68"/>
      <c r="K912" s="67"/>
      <c r="L912" s="68"/>
    </row>
    <row r="913" spans="2:12">
      <c r="B913" s="385"/>
      <c r="C913" s="65"/>
      <c r="D913" s="66"/>
      <c r="E913" s="65"/>
      <c r="F913" s="66"/>
      <c r="G913" s="67"/>
      <c r="H913" s="66"/>
      <c r="I913" s="67"/>
      <c r="J913" s="68"/>
      <c r="K913" s="67"/>
      <c r="L913" s="68"/>
    </row>
    <row r="914" spans="2:12">
      <c r="B914" s="385"/>
      <c r="C914" s="65"/>
      <c r="D914" s="66"/>
      <c r="E914" s="65"/>
      <c r="F914" s="66"/>
      <c r="G914" s="67"/>
      <c r="H914" s="66"/>
      <c r="I914" s="67"/>
      <c r="J914" s="68"/>
      <c r="K914" s="67"/>
      <c r="L914" s="68"/>
    </row>
    <row r="915" spans="2:12">
      <c r="B915" s="385"/>
      <c r="C915" s="65"/>
      <c r="D915" s="66"/>
      <c r="E915" s="65"/>
      <c r="F915" s="66"/>
      <c r="G915" s="67"/>
      <c r="H915" s="66"/>
      <c r="I915" s="67"/>
      <c r="J915" s="68"/>
      <c r="K915" s="67"/>
      <c r="L915" s="68"/>
    </row>
    <row r="916" spans="2:12">
      <c r="B916" s="385"/>
      <c r="C916" s="65"/>
      <c r="D916" s="66"/>
      <c r="E916" s="65"/>
      <c r="F916" s="66"/>
      <c r="G916" s="67"/>
      <c r="H916" s="66"/>
      <c r="I916" s="67"/>
      <c r="J916" s="68"/>
      <c r="K916" s="67"/>
      <c r="L916" s="68"/>
    </row>
    <row r="917" spans="2:12">
      <c r="B917" s="385"/>
      <c r="C917" s="65"/>
      <c r="D917" s="66"/>
      <c r="E917" s="65"/>
      <c r="F917" s="66"/>
      <c r="G917" s="67"/>
      <c r="H917" s="66"/>
      <c r="I917" s="67"/>
      <c r="J917" s="68"/>
      <c r="K917" s="67"/>
      <c r="L917" s="68"/>
    </row>
    <row r="918" spans="2:12">
      <c r="B918" s="385"/>
      <c r="C918" s="65"/>
      <c r="D918" s="66"/>
      <c r="E918" s="65"/>
      <c r="F918" s="66"/>
      <c r="G918" s="67"/>
      <c r="H918" s="66"/>
      <c r="I918" s="67"/>
      <c r="J918" s="68"/>
      <c r="K918" s="67"/>
      <c r="L918" s="68"/>
    </row>
    <row r="919" spans="2:12">
      <c r="B919" s="385"/>
      <c r="C919" s="65"/>
      <c r="D919" s="66"/>
      <c r="E919" s="65"/>
      <c r="F919" s="66"/>
      <c r="G919" s="67"/>
      <c r="H919" s="66"/>
      <c r="I919" s="67"/>
      <c r="J919" s="68"/>
      <c r="K919" s="67"/>
      <c r="L919" s="68"/>
    </row>
    <row r="920" spans="2:12">
      <c r="B920" s="385"/>
      <c r="C920" s="65"/>
      <c r="D920" s="66"/>
      <c r="E920" s="65"/>
      <c r="F920" s="66"/>
      <c r="G920" s="67"/>
      <c r="H920" s="66"/>
      <c r="I920" s="67"/>
      <c r="J920" s="68"/>
      <c r="K920" s="67"/>
      <c r="L920" s="68"/>
    </row>
    <row r="921" spans="2:12">
      <c r="B921" s="385"/>
      <c r="C921" s="65"/>
      <c r="D921" s="66"/>
      <c r="E921" s="65"/>
      <c r="F921" s="66"/>
      <c r="G921" s="67"/>
      <c r="H921" s="66"/>
      <c r="I921" s="67"/>
      <c r="J921" s="68"/>
      <c r="K921" s="67"/>
      <c r="L921" s="68"/>
    </row>
    <row r="922" spans="2:12">
      <c r="B922" s="385"/>
      <c r="C922" s="65"/>
      <c r="D922" s="66"/>
      <c r="E922" s="65"/>
      <c r="F922" s="66"/>
      <c r="G922" s="67"/>
      <c r="H922" s="66"/>
      <c r="I922" s="67"/>
      <c r="J922" s="68"/>
      <c r="K922" s="67"/>
      <c r="L922" s="68"/>
    </row>
    <row r="923" spans="2:12">
      <c r="B923" s="385"/>
      <c r="C923" s="65"/>
      <c r="D923" s="66"/>
      <c r="E923" s="65"/>
      <c r="F923" s="66"/>
      <c r="G923" s="67"/>
      <c r="H923" s="66"/>
      <c r="I923" s="67"/>
      <c r="J923" s="68"/>
      <c r="K923" s="67"/>
      <c r="L923" s="68"/>
    </row>
    <row r="924" spans="2:12">
      <c r="B924" s="385"/>
      <c r="C924" s="65"/>
      <c r="D924" s="66"/>
      <c r="E924" s="65"/>
      <c r="F924" s="66"/>
      <c r="G924" s="67"/>
      <c r="H924" s="66"/>
      <c r="I924" s="67"/>
      <c r="J924" s="68"/>
      <c r="K924" s="67"/>
      <c r="L924" s="68"/>
    </row>
    <row r="925" spans="2:12">
      <c r="B925" s="385"/>
      <c r="C925" s="65"/>
      <c r="D925" s="66"/>
      <c r="E925" s="65"/>
      <c r="F925" s="66"/>
      <c r="G925" s="67"/>
      <c r="H925" s="66"/>
      <c r="I925" s="67"/>
      <c r="J925" s="68"/>
      <c r="K925" s="67"/>
      <c r="L925" s="68"/>
    </row>
    <row r="926" spans="2:12">
      <c r="B926" s="385"/>
      <c r="C926" s="65"/>
      <c r="D926" s="66"/>
      <c r="E926" s="65"/>
      <c r="F926" s="66"/>
      <c r="G926" s="67"/>
      <c r="H926" s="66"/>
      <c r="I926" s="67"/>
      <c r="K926" s="67"/>
    </row>
    <row r="927" spans="2:12">
      <c r="B927" s="385"/>
      <c r="C927" s="65"/>
      <c r="D927" s="66"/>
      <c r="E927" s="65"/>
      <c r="F927" s="66"/>
      <c r="G927" s="67"/>
      <c r="H927" s="66"/>
      <c r="I927" s="67"/>
      <c r="J927" s="68"/>
      <c r="K927" s="67"/>
      <c r="L927" s="68"/>
    </row>
    <row r="928" spans="2:12">
      <c r="B928" s="385"/>
      <c r="C928" s="65"/>
      <c r="D928" s="66"/>
      <c r="E928" s="65"/>
      <c r="F928" s="66"/>
      <c r="G928" s="67"/>
      <c r="H928" s="66"/>
      <c r="I928" s="67"/>
      <c r="J928" s="68"/>
      <c r="K928" s="67"/>
      <c r="L928" s="68"/>
    </row>
    <row r="929" spans="2:12">
      <c r="B929" s="385"/>
      <c r="C929" s="65"/>
      <c r="D929" s="66"/>
      <c r="E929" s="65"/>
      <c r="F929" s="66"/>
      <c r="G929" s="67"/>
      <c r="H929" s="66"/>
      <c r="I929" s="67"/>
      <c r="J929" s="68"/>
      <c r="K929" s="67"/>
      <c r="L929" s="68"/>
    </row>
    <row r="930" spans="2:12">
      <c r="B930" s="385"/>
      <c r="C930" s="65"/>
      <c r="D930" s="66"/>
      <c r="E930" s="65"/>
      <c r="F930" s="66"/>
      <c r="G930" s="67"/>
      <c r="H930" s="66"/>
      <c r="I930" s="67"/>
      <c r="J930" s="68"/>
      <c r="K930" s="67"/>
      <c r="L930" s="68"/>
    </row>
    <row r="931" spans="2:12">
      <c r="B931" s="385"/>
      <c r="C931" s="65"/>
      <c r="D931" s="66"/>
      <c r="E931" s="65"/>
      <c r="F931" s="66"/>
      <c r="G931" s="67"/>
      <c r="H931" s="66"/>
      <c r="I931" s="67"/>
      <c r="J931" s="68"/>
      <c r="K931" s="67"/>
      <c r="L931" s="68"/>
    </row>
    <row r="932" spans="2:12">
      <c r="B932" s="385"/>
      <c r="C932" s="65"/>
      <c r="D932" s="66"/>
      <c r="E932" s="65"/>
      <c r="F932" s="66"/>
      <c r="G932" s="67"/>
      <c r="H932" s="66"/>
      <c r="I932" s="67"/>
      <c r="J932" s="68"/>
      <c r="K932" s="67"/>
      <c r="L932" s="68"/>
    </row>
    <row r="933" spans="2:12">
      <c r="B933" s="385"/>
      <c r="C933" s="65"/>
      <c r="D933" s="66"/>
      <c r="E933" s="65"/>
      <c r="F933" s="66"/>
      <c r="G933" s="67"/>
      <c r="H933" s="66"/>
      <c r="I933" s="67"/>
      <c r="J933" s="68"/>
      <c r="K933" s="67"/>
      <c r="L933" s="68"/>
    </row>
    <row r="934" spans="2:12">
      <c r="B934" s="385"/>
      <c r="C934" s="65"/>
      <c r="D934" s="66"/>
      <c r="E934" s="65"/>
      <c r="F934" s="66"/>
      <c r="G934" s="67"/>
      <c r="H934" s="66"/>
      <c r="I934" s="67"/>
      <c r="J934" s="68"/>
      <c r="K934" s="67"/>
      <c r="L934" s="68"/>
    </row>
    <row r="935" spans="2:12">
      <c r="B935" s="385"/>
      <c r="C935" s="65"/>
      <c r="D935" s="66"/>
      <c r="E935" s="65"/>
      <c r="F935" s="66"/>
      <c r="G935" s="67"/>
      <c r="H935" s="66"/>
      <c r="I935" s="67"/>
      <c r="J935" s="68"/>
      <c r="K935" s="67"/>
      <c r="L935" s="68"/>
    </row>
    <row r="936" spans="2:12">
      <c r="B936" s="385"/>
      <c r="C936" s="65"/>
      <c r="D936" s="66"/>
      <c r="E936" s="65"/>
      <c r="F936" s="66"/>
      <c r="G936" s="67"/>
      <c r="H936" s="66"/>
      <c r="I936" s="67"/>
      <c r="J936" s="68"/>
      <c r="K936" s="67"/>
      <c r="L936" s="68"/>
    </row>
    <row r="937" spans="2:12">
      <c r="B937" s="385"/>
      <c r="C937" s="65"/>
      <c r="D937" s="66"/>
      <c r="E937" s="65"/>
      <c r="F937" s="66"/>
      <c r="G937" s="67"/>
      <c r="H937" s="66"/>
      <c r="I937" s="67"/>
      <c r="J937" s="68"/>
      <c r="K937" s="67"/>
      <c r="L937" s="68"/>
    </row>
    <row r="938" spans="2:12">
      <c r="B938" s="385"/>
      <c r="C938" s="65"/>
      <c r="D938" s="66"/>
      <c r="E938" s="65"/>
      <c r="F938" s="66"/>
      <c r="G938" s="67"/>
      <c r="H938" s="66"/>
      <c r="I938" s="67"/>
      <c r="J938" s="68"/>
      <c r="K938" s="67"/>
      <c r="L938" s="68"/>
    </row>
    <row r="939" spans="2:12">
      <c r="B939" s="385"/>
      <c r="C939" s="65"/>
      <c r="D939" s="66"/>
      <c r="E939" s="65"/>
      <c r="F939" s="66"/>
      <c r="G939" s="67"/>
      <c r="H939" s="66"/>
      <c r="I939" s="67"/>
      <c r="J939" s="68"/>
      <c r="K939" s="67"/>
      <c r="L939" s="68"/>
    </row>
    <row r="940" spans="2:12">
      <c r="B940" s="385"/>
      <c r="C940" s="65"/>
      <c r="D940" s="66"/>
      <c r="E940" s="65"/>
      <c r="F940" s="66"/>
      <c r="G940" s="67"/>
      <c r="H940" s="66"/>
      <c r="I940" s="67"/>
      <c r="J940" s="68"/>
      <c r="K940" s="67"/>
      <c r="L940" s="68"/>
    </row>
    <row r="941" spans="2:12">
      <c r="B941" s="385"/>
      <c r="C941" s="65"/>
      <c r="D941" s="66"/>
      <c r="E941" s="65"/>
      <c r="F941" s="66"/>
      <c r="G941" s="67"/>
      <c r="H941" s="66"/>
      <c r="I941" s="67"/>
      <c r="J941" s="68"/>
      <c r="K941" s="67"/>
      <c r="L941" s="68"/>
    </row>
    <row r="942" spans="2:12">
      <c r="B942" s="385"/>
      <c r="C942" s="65"/>
      <c r="D942" s="66"/>
      <c r="E942" s="65"/>
      <c r="F942" s="66"/>
      <c r="G942" s="67"/>
      <c r="H942" s="66"/>
      <c r="I942" s="67"/>
      <c r="J942" s="68"/>
      <c r="K942" s="67"/>
      <c r="L942" s="68"/>
    </row>
    <row r="943" spans="2:12">
      <c r="B943" s="385"/>
      <c r="C943" s="65"/>
      <c r="D943" s="66"/>
      <c r="E943" s="65"/>
      <c r="F943" s="66"/>
      <c r="G943" s="67"/>
      <c r="H943" s="66"/>
      <c r="I943" s="67"/>
      <c r="K943" s="67"/>
    </row>
    <row r="944" spans="2:12">
      <c r="B944" s="385"/>
      <c r="C944" s="65"/>
      <c r="D944" s="66"/>
      <c r="E944" s="65"/>
      <c r="F944" s="66"/>
      <c r="G944" s="67"/>
      <c r="H944" s="66"/>
      <c r="I944" s="67"/>
      <c r="J944" s="68"/>
      <c r="K944" s="67"/>
      <c r="L944" s="68"/>
    </row>
    <row r="945" spans="2:12">
      <c r="B945" s="385"/>
      <c r="C945" s="65"/>
      <c r="D945" s="66"/>
      <c r="E945" s="65"/>
      <c r="F945" s="66"/>
      <c r="G945" s="67"/>
      <c r="H945" s="66"/>
      <c r="I945" s="67"/>
      <c r="J945" s="68"/>
      <c r="K945" s="67"/>
      <c r="L945" s="68"/>
    </row>
    <row r="946" spans="2:12">
      <c r="B946" s="385"/>
      <c r="C946" s="65"/>
      <c r="D946" s="66"/>
      <c r="E946" s="65"/>
      <c r="F946" s="66"/>
      <c r="G946" s="67"/>
      <c r="H946" s="66"/>
      <c r="I946" s="67"/>
      <c r="J946" s="68"/>
      <c r="K946" s="67"/>
      <c r="L946" s="68"/>
    </row>
    <row r="947" spans="2:12">
      <c r="B947" s="385"/>
      <c r="C947" s="65"/>
      <c r="D947" s="66"/>
      <c r="E947" s="65"/>
      <c r="F947" s="66"/>
      <c r="G947" s="67"/>
      <c r="H947" s="66"/>
      <c r="I947" s="67"/>
      <c r="J947" s="68"/>
      <c r="K947" s="67"/>
      <c r="L947" s="68"/>
    </row>
    <row r="948" spans="2:12">
      <c r="B948" s="385"/>
      <c r="C948" s="65"/>
      <c r="D948" s="66"/>
      <c r="E948" s="65"/>
      <c r="F948" s="66"/>
      <c r="G948" s="67"/>
      <c r="H948" s="66"/>
      <c r="I948" s="67"/>
      <c r="J948" s="68"/>
      <c r="K948" s="67"/>
      <c r="L948" s="68"/>
    </row>
    <row r="949" spans="2:12">
      <c r="B949" s="385"/>
      <c r="C949" s="65"/>
      <c r="D949" s="66"/>
      <c r="E949" s="65"/>
      <c r="F949" s="66"/>
      <c r="G949" s="67"/>
      <c r="H949" s="66"/>
      <c r="I949" s="67"/>
      <c r="J949" s="68"/>
      <c r="K949" s="67"/>
      <c r="L949" s="68"/>
    </row>
    <row r="950" spans="2:12">
      <c r="B950" s="385"/>
      <c r="C950" s="65"/>
      <c r="D950" s="66"/>
      <c r="E950" s="65"/>
      <c r="F950" s="66"/>
      <c r="G950" s="67"/>
      <c r="H950" s="66"/>
      <c r="I950" s="67"/>
      <c r="J950" s="68"/>
      <c r="K950" s="67"/>
      <c r="L950" s="68"/>
    </row>
    <row r="951" spans="2:12">
      <c r="B951" s="385"/>
      <c r="C951" s="65"/>
      <c r="D951" s="66"/>
      <c r="E951" s="65"/>
      <c r="F951" s="66"/>
      <c r="G951" s="67"/>
      <c r="H951" s="66"/>
      <c r="I951" s="67"/>
      <c r="J951" s="68"/>
      <c r="K951" s="67"/>
      <c r="L951" s="68"/>
    </row>
    <row r="952" spans="2:12">
      <c r="B952" s="385"/>
      <c r="C952" s="65"/>
      <c r="D952" s="66"/>
      <c r="E952" s="65"/>
      <c r="F952" s="66"/>
      <c r="G952" s="67"/>
      <c r="H952" s="66"/>
      <c r="I952" s="67"/>
      <c r="J952" s="68"/>
      <c r="K952" s="67"/>
      <c r="L952" s="68"/>
    </row>
    <row r="953" spans="2:12">
      <c r="B953" s="385"/>
      <c r="C953" s="65"/>
      <c r="D953" s="66"/>
      <c r="E953" s="65"/>
      <c r="F953" s="66"/>
      <c r="G953" s="67"/>
      <c r="H953" s="66"/>
      <c r="I953" s="67"/>
      <c r="J953" s="68"/>
      <c r="K953" s="67"/>
      <c r="L953" s="68"/>
    </row>
    <row r="954" spans="2:12">
      <c r="B954" s="385"/>
      <c r="C954" s="65"/>
      <c r="D954" s="66"/>
      <c r="E954" s="65"/>
      <c r="F954" s="66"/>
      <c r="G954" s="67"/>
      <c r="H954" s="66"/>
      <c r="I954" s="67"/>
      <c r="J954" s="68"/>
      <c r="K954" s="67"/>
      <c r="L954" s="68"/>
    </row>
    <row r="955" spans="2:12">
      <c r="B955" s="385"/>
      <c r="C955" s="65"/>
      <c r="D955" s="66"/>
      <c r="E955" s="65"/>
      <c r="F955" s="66"/>
      <c r="G955" s="67"/>
      <c r="H955" s="66"/>
      <c r="I955" s="67"/>
      <c r="J955" s="68"/>
      <c r="K955" s="67"/>
      <c r="L955" s="68"/>
    </row>
    <row r="956" spans="2:12">
      <c r="B956" s="385"/>
      <c r="C956" s="65"/>
      <c r="D956" s="66"/>
      <c r="E956" s="65"/>
      <c r="F956" s="66"/>
      <c r="G956" s="67"/>
      <c r="H956" s="66"/>
      <c r="I956" s="67"/>
      <c r="J956" s="68"/>
      <c r="K956" s="67"/>
      <c r="L956" s="68"/>
    </row>
    <row r="957" spans="2:12">
      <c r="B957" s="385"/>
      <c r="C957" s="65"/>
      <c r="D957" s="66"/>
      <c r="E957" s="65"/>
      <c r="F957" s="66"/>
      <c r="G957" s="67"/>
      <c r="H957" s="66"/>
      <c r="I957" s="67"/>
      <c r="J957" s="68"/>
      <c r="K957" s="67"/>
      <c r="L957" s="68"/>
    </row>
    <row r="958" spans="2:12">
      <c r="B958" s="385"/>
      <c r="C958" s="65"/>
      <c r="D958" s="66"/>
      <c r="E958" s="65"/>
      <c r="F958" s="66"/>
      <c r="G958" s="67"/>
      <c r="H958" s="66"/>
      <c r="I958" s="67"/>
      <c r="J958" s="68"/>
      <c r="K958" s="67"/>
      <c r="L958" s="68"/>
    </row>
    <row r="959" spans="2:12">
      <c r="B959" s="385"/>
      <c r="C959" s="65"/>
      <c r="D959" s="66"/>
      <c r="E959" s="65"/>
      <c r="F959" s="66"/>
      <c r="G959" s="67"/>
      <c r="H959" s="66"/>
      <c r="I959" s="67"/>
      <c r="J959" s="68"/>
      <c r="K959" s="67"/>
      <c r="L959" s="68"/>
    </row>
    <row r="960" spans="2:12">
      <c r="B960" s="385"/>
      <c r="C960" s="65"/>
      <c r="D960" s="66"/>
      <c r="E960" s="65"/>
      <c r="F960" s="66"/>
      <c r="G960" s="67"/>
      <c r="H960" s="66"/>
      <c r="I960" s="67"/>
      <c r="K960" s="67"/>
    </row>
    <row r="961" spans="2:12">
      <c r="B961" s="385"/>
      <c r="C961" s="65"/>
      <c r="D961" s="66"/>
      <c r="E961" s="65"/>
      <c r="F961" s="66"/>
      <c r="G961" s="67"/>
      <c r="H961" s="66"/>
      <c r="I961" s="67"/>
      <c r="J961" s="68"/>
      <c r="K961" s="67"/>
      <c r="L961" s="68"/>
    </row>
    <row r="962" spans="2:12">
      <c r="B962" s="385"/>
      <c r="C962" s="65"/>
      <c r="D962" s="66"/>
      <c r="E962" s="65"/>
      <c r="F962" s="66"/>
      <c r="G962" s="67"/>
      <c r="H962" s="66"/>
      <c r="I962" s="67"/>
      <c r="J962" s="68"/>
      <c r="K962" s="67"/>
      <c r="L962" s="68"/>
    </row>
    <row r="963" spans="2:12">
      <c r="B963" s="385"/>
      <c r="C963" s="65"/>
      <c r="D963" s="66"/>
      <c r="E963" s="65"/>
      <c r="F963" s="66"/>
      <c r="G963" s="67"/>
      <c r="H963" s="66"/>
      <c r="I963" s="67"/>
      <c r="J963" s="68"/>
      <c r="K963" s="67"/>
      <c r="L963" s="68"/>
    </row>
    <row r="964" spans="2:12">
      <c r="B964" s="385"/>
      <c r="C964" s="65"/>
      <c r="D964" s="66"/>
      <c r="E964" s="65"/>
      <c r="F964" s="66"/>
      <c r="G964" s="67"/>
      <c r="H964" s="66"/>
      <c r="I964" s="67"/>
      <c r="J964" s="68"/>
      <c r="K964" s="67"/>
      <c r="L964" s="68"/>
    </row>
    <row r="965" spans="2:12">
      <c r="B965" s="385"/>
      <c r="C965" s="65"/>
      <c r="D965" s="66"/>
      <c r="E965" s="65"/>
      <c r="F965" s="66"/>
      <c r="G965" s="67"/>
      <c r="H965" s="66"/>
      <c r="I965" s="67"/>
      <c r="J965" s="68"/>
      <c r="K965" s="67"/>
      <c r="L965" s="68"/>
    </row>
    <row r="966" spans="2:12">
      <c r="B966" s="385"/>
      <c r="C966" s="65"/>
      <c r="D966" s="66"/>
      <c r="E966" s="65"/>
      <c r="F966" s="66"/>
      <c r="G966" s="67"/>
      <c r="H966" s="66"/>
      <c r="I966" s="67"/>
      <c r="J966" s="68"/>
      <c r="K966" s="67"/>
      <c r="L966" s="68"/>
    </row>
    <row r="967" spans="2:12">
      <c r="B967" s="385"/>
      <c r="C967" s="65"/>
      <c r="D967" s="66"/>
      <c r="E967" s="65"/>
      <c r="F967" s="66"/>
      <c r="G967" s="67"/>
      <c r="H967" s="66"/>
      <c r="I967" s="67"/>
      <c r="J967" s="68"/>
      <c r="K967" s="67"/>
      <c r="L967" s="68"/>
    </row>
    <row r="968" spans="2:12">
      <c r="B968" s="385"/>
      <c r="C968" s="65"/>
      <c r="D968" s="66"/>
      <c r="E968" s="65"/>
      <c r="F968" s="66"/>
      <c r="G968" s="67"/>
      <c r="H968" s="66"/>
      <c r="I968" s="67"/>
      <c r="J968" s="68"/>
      <c r="K968" s="67"/>
      <c r="L968" s="68"/>
    </row>
    <row r="969" spans="2:12">
      <c r="B969" s="385"/>
      <c r="C969" s="65"/>
      <c r="D969" s="66"/>
      <c r="E969" s="65"/>
      <c r="F969" s="66"/>
      <c r="G969" s="67"/>
      <c r="H969" s="66"/>
      <c r="I969" s="67"/>
      <c r="J969" s="68"/>
      <c r="K969" s="67"/>
      <c r="L969" s="68"/>
    </row>
    <row r="970" spans="2:12">
      <c r="B970" s="385"/>
      <c r="C970" s="65"/>
      <c r="D970" s="66"/>
      <c r="E970" s="65"/>
      <c r="F970" s="66"/>
      <c r="G970" s="67"/>
      <c r="H970" s="66"/>
      <c r="I970" s="67"/>
      <c r="J970" s="68"/>
      <c r="K970" s="67"/>
      <c r="L970" s="68"/>
    </row>
    <row r="971" spans="2:12">
      <c r="B971" s="385"/>
      <c r="C971" s="65"/>
      <c r="D971" s="66"/>
      <c r="E971" s="65"/>
      <c r="F971" s="66"/>
      <c r="G971" s="67"/>
      <c r="H971" s="66"/>
      <c r="I971" s="67"/>
      <c r="J971" s="68"/>
      <c r="K971" s="67"/>
      <c r="L971" s="68"/>
    </row>
    <row r="972" spans="2:12">
      <c r="B972" s="385"/>
      <c r="C972" s="65"/>
      <c r="D972" s="66"/>
      <c r="E972" s="65"/>
      <c r="F972" s="66"/>
      <c r="G972" s="67"/>
      <c r="H972" s="66"/>
      <c r="I972" s="67"/>
      <c r="J972" s="68"/>
      <c r="K972" s="67"/>
      <c r="L972" s="68"/>
    </row>
    <row r="973" spans="2:12">
      <c r="B973" s="385"/>
      <c r="C973" s="65"/>
      <c r="D973" s="66"/>
      <c r="E973" s="65"/>
      <c r="F973" s="66"/>
      <c r="G973" s="67"/>
      <c r="H973" s="66"/>
      <c r="I973" s="67"/>
      <c r="J973" s="68"/>
      <c r="K973" s="67"/>
      <c r="L973" s="68"/>
    </row>
    <row r="974" spans="2:12">
      <c r="B974" s="385"/>
      <c r="C974" s="65"/>
      <c r="D974" s="66"/>
      <c r="E974" s="65"/>
      <c r="F974" s="66"/>
      <c r="G974" s="67"/>
      <c r="H974" s="66"/>
      <c r="I974" s="67"/>
      <c r="J974" s="68"/>
      <c r="K974" s="67"/>
      <c r="L974" s="68"/>
    </row>
    <row r="975" spans="2:12">
      <c r="B975" s="385"/>
      <c r="C975" s="65"/>
      <c r="D975" s="66"/>
      <c r="E975" s="65"/>
      <c r="F975" s="66"/>
      <c r="G975" s="67"/>
      <c r="H975" s="66"/>
      <c r="I975" s="67"/>
      <c r="J975" s="68"/>
      <c r="K975" s="67"/>
      <c r="L975" s="68"/>
    </row>
    <row r="976" spans="2:12">
      <c r="B976" s="385"/>
      <c r="C976" s="65"/>
      <c r="D976" s="66"/>
      <c r="E976" s="65"/>
      <c r="F976" s="66"/>
      <c r="G976" s="67"/>
      <c r="H976" s="66"/>
      <c r="I976" s="67"/>
      <c r="J976" s="68"/>
      <c r="K976" s="67"/>
      <c r="L976" s="68"/>
    </row>
    <row r="977" spans="2:12">
      <c r="B977" s="385"/>
      <c r="C977" s="65"/>
      <c r="D977" s="66"/>
      <c r="E977" s="65"/>
      <c r="F977" s="66"/>
      <c r="G977" s="67"/>
      <c r="H977" s="66"/>
      <c r="I977" s="67"/>
      <c r="K977" s="67"/>
    </row>
    <row r="978" spans="2:12">
      <c r="B978" s="385"/>
      <c r="C978" s="65"/>
      <c r="D978" s="66"/>
      <c r="E978" s="65"/>
      <c r="F978" s="66"/>
      <c r="G978" s="67"/>
      <c r="H978" s="66"/>
      <c r="I978" s="67"/>
      <c r="J978" s="68"/>
      <c r="K978" s="67"/>
      <c r="L978" s="68"/>
    </row>
    <row r="979" spans="2:12">
      <c r="B979" s="385"/>
      <c r="C979" s="65"/>
      <c r="D979" s="66"/>
      <c r="E979" s="65"/>
      <c r="F979" s="66"/>
      <c r="G979" s="67"/>
      <c r="H979" s="66"/>
      <c r="I979" s="67"/>
      <c r="J979" s="68"/>
      <c r="K979" s="67"/>
      <c r="L979" s="68"/>
    </row>
    <row r="980" spans="2:12">
      <c r="B980" s="385"/>
      <c r="C980" s="65"/>
      <c r="D980" s="66"/>
      <c r="E980" s="65"/>
      <c r="F980" s="66"/>
      <c r="G980" s="67"/>
      <c r="H980" s="66"/>
      <c r="I980" s="67"/>
      <c r="J980" s="68"/>
      <c r="K980" s="67"/>
      <c r="L980" s="68"/>
    </row>
    <row r="981" spans="2:12">
      <c r="B981" s="385"/>
      <c r="C981" s="65"/>
      <c r="D981" s="66"/>
      <c r="E981" s="65"/>
      <c r="F981" s="66"/>
      <c r="G981" s="67"/>
      <c r="H981" s="66"/>
      <c r="I981" s="67"/>
      <c r="J981" s="68"/>
      <c r="K981" s="67"/>
      <c r="L981" s="68"/>
    </row>
    <row r="982" spans="2:12">
      <c r="B982" s="385"/>
      <c r="C982" s="65"/>
      <c r="D982" s="66"/>
      <c r="E982" s="65"/>
      <c r="F982" s="66"/>
      <c r="G982" s="67"/>
      <c r="H982" s="66"/>
      <c r="I982" s="67"/>
      <c r="J982" s="68"/>
      <c r="K982" s="67"/>
      <c r="L982" s="68"/>
    </row>
    <row r="983" spans="2:12">
      <c r="B983" s="385"/>
      <c r="C983" s="65"/>
      <c r="D983" s="66"/>
      <c r="E983" s="65"/>
      <c r="F983" s="66"/>
      <c r="G983" s="67"/>
      <c r="H983" s="66"/>
      <c r="I983" s="67"/>
      <c r="J983" s="68"/>
      <c r="K983" s="67"/>
      <c r="L983" s="68"/>
    </row>
    <row r="984" spans="2:12">
      <c r="B984" s="385"/>
      <c r="C984" s="65"/>
      <c r="D984" s="66"/>
      <c r="E984" s="65"/>
      <c r="F984" s="66"/>
      <c r="G984" s="67"/>
      <c r="H984" s="66"/>
      <c r="I984" s="67"/>
      <c r="J984" s="68"/>
      <c r="K984" s="67"/>
      <c r="L984" s="68"/>
    </row>
    <row r="985" spans="2:12">
      <c r="B985" s="385"/>
      <c r="C985" s="65"/>
      <c r="D985" s="66"/>
      <c r="E985" s="65"/>
      <c r="F985" s="66"/>
      <c r="G985" s="67"/>
      <c r="H985" s="66"/>
      <c r="I985" s="67"/>
      <c r="J985" s="68"/>
      <c r="K985" s="67"/>
      <c r="L985" s="68"/>
    </row>
    <row r="986" spans="2:12">
      <c r="B986" s="385"/>
      <c r="C986" s="65"/>
      <c r="D986" s="66"/>
      <c r="E986" s="65"/>
      <c r="F986" s="66"/>
      <c r="G986" s="67"/>
      <c r="H986" s="66"/>
      <c r="I986" s="67"/>
      <c r="J986" s="68"/>
      <c r="K986" s="67"/>
      <c r="L986" s="68"/>
    </row>
    <row r="987" spans="2:12">
      <c r="B987" s="385"/>
      <c r="C987" s="65"/>
      <c r="D987" s="66"/>
      <c r="E987" s="65"/>
      <c r="F987" s="66"/>
      <c r="G987" s="67"/>
      <c r="H987" s="66"/>
      <c r="I987" s="67"/>
      <c r="J987" s="68"/>
      <c r="K987" s="67"/>
      <c r="L987" s="68"/>
    </row>
    <row r="988" spans="2:12">
      <c r="B988" s="385"/>
      <c r="C988" s="65"/>
      <c r="D988" s="66"/>
      <c r="E988" s="65"/>
      <c r="F988" s="66"/>
      <c r="G988" s="67"/>
      <c r="H988" s="66"/>
      <c r="I988" s="67"/>
      <c r="J988" s="68"/>
      <c r="K988" s="67"/>
      <c r="L988" s="68"/>
    </row>
    <row r="989" spans="2:12">
      <c r="B989" s="385"/>
      <c r="C989" s="65"/>
      <c r="D989" s="66"/>
      <c r="E989" s="65"/>
      <c r="F989" s="66"/>
      <c r="G989" s="67"/>
      <c r="H989" s="66"/>
      <c r="I989" s="67"/>
      <c r="J989" s="68"/>
      <c r="K989" s="67"/>
      <c r="L989" s="68"/>
    </row>
    <row r="990" spans="2:12">
      <c r="B990" s="385"/>
      <c r="C990" s="65"/>
      <c r="D990" s="66"/>
      <c r="E990" s="65"/>
      <c r="F990" s="66"/>
      <c r="G990" s="67"/>
      <c r="H990" s="66"/>
      <c r="I990" s="67"/>
      <c r="J990" s="68"/>
      <c r="K990" s="67"/>
      <c r="L990" s="68"/>
    </row>
    <row r="991" spans="2:12">
      <c r="B991" s="385"/>
      <c r="C991" s="65"/>
      <c r="D991" s="66"/>
      <c r="E991" s="65"/>
      <c r="F991" s="66"/>
      <c r="G991" s="67"/>
      <c r="H991" s="66"/>
      <c r="I991" s="67"/>
      <c r="J991" s="68"/>
      <c r="K991" s="67"/>
      <c r="L991" s="68"/>
    </row>
    <row r="992" spans="2:12">
      <c r="B992" s="385"/>
      <c r="C992" s="65"/>
      <c r="D992" s="66"/>
      <c r="E992" s="65"/>
      <c r="F992" s="66"/>
      <c r="G992" s="67"/>
      <c r="H992" s="66"/>
      <c r="I992" s="67"/>
      <c r="J992" s="68"/>
      <c r="K992" s="67"/>
      <c r="L992" s="68"/>
    </row>
    <row r="993" spans="2:12">
      <c r="B993" s="385"/>
      <c r="C993" s="65"/>
      <c r="D993" s="66"/>
      <c r="E993" s="65"/>
      <c r="F993" s="66"/>
      <c r="G993" s="67"/>
      <c r="H993" s="66"/>
      <c r="I993" s="67"/>
      <c r="J993" s="68"/>
      <c r="K993" s="67"/>
      <c r="L993" s="68"/>
    </row>
    <row r="994" spans="2:12">
      <c r="B994" s="385"/>
      <c r="C994" s="65"/>
      <c r="D994" s="66"/>
      <c r="E994" s="65"/>
      <c r="F994" s="66"/>
      <c r="G994" s="67"/>
      <c r="H994" s="66"/>
      <c r="I994" s="67"/>
      <c r="K994" s="67"/>
    </row>
    <row r="995" spans="2:12">
      <c r="B995" s="385"/>
      <c r="C995" s="65"/>
      <c r="D995" s="66"/>
      <c r="E995" s="65"/>
      <c r="F995" s="66"/>
      <c r="G995" s="67"/>
      <c r="H995" s="66"/>
      <c r="I995" s="67"/>
      <c r="J995" s="68"/>
      <c r="K995" s="67"/>
      <c r="L995" s="68"/>
    </row>
    <row r="996" spans="2:12">
      <c r="B996" s="385"/>
      <c r="C996" s="65"/>
      <c r="D996" s="66"/>
      <c r="E996" s="65"/>
      <c r="F996" s="66"/>
      <c r="G996" s="67"/>
      <c r="H996" s="66"/>
      <c r="I996" s="67"/>
      <c r="J996" s="68"/>
      <c r="K996" s="67"/>
      <c r="L996" s="68"/>
    </row>
    <row r="997" spans="2:12">
      <c r="B997" s="385"/>
      <c r="C997" s="65"/>
      <c r="D997" s="66"/>
      <c r="E997" s="65"/>
      <c r="F997" s="66"/>
      <c r="G997" s="67"/>
      <c r="H997" s="66"/>
      <c r="I997" s="67"/>
      <c r="J997" s="68"/>
      <c r="K997" s="67"/>
      <c r="L997" s="68"/>
    </row>
    <row r="998" spans="2:12">
      <c r="B998" s="385"/>
      <c r="C998" s="65"/>
      <c r="D998" s="66"/>
      <c r="E998" s="65"/>
      <c r="F998" s="66"/>
      <c r="G998" s="67"/>
      <c r="H998" s="66"/>
      <c r="I998" s="67"/>
      <c r="J998" s="68"/>
      <c r="K998" s="67"/>
      <c r="L998" s="68"/>
    </row>
    <row r="999" spans="2:12">
      <c r="B999" s="385"/>
      <c r="C999" s="65"/>
      <c r="D999" s="66"/>
      <c r="E999" s="65"/>
      <c r="F999" s="66"/>
      <c r="G999" s="67"/>
      <c r="H999" s="66"/>
      <c r="I999" s="67"/>
      <c r="J999" s="68"/>
      <c r="K999" s="67"/>
      <c r="L999" s="68"/>
    </row>
    <row r="1000" spans="2:12">
      <c r="B1000" s="385"/>
      <c r="C1000" s="65"/>
      <c r="D1000" s="66"/>
      <c r="E1000" s="65"/>
      <c r="F1000" s="66"/>
      <c r="G1000" s="67"/>
      <c r="H1000" s="66"/>
      <c r="I1000" s="67"/>
      <c r="J1000" s="68"/>
      <c r="K1000" s="67"/>
      <c r="L1000" s="68"/>
    </row>
    <row r="1001" spans="2:12">
      <c r="B1001" s="385"/>
      <c r="C1001" s="65"/>
      <c r="D1001" s="66"/>
      <c r="E1001" s="65"/>
      <c r="F1001" s="66"/>
      <c r="G1001" s="67"/>
      <c r="H1001" s="66"/>
      <c r="I1001" s="67"/>
      <c r="J1001" s="68"/>
      <c r="K1001" s="67"/>
      <c r="L1001" s="68"/>
    </row>
    <row r="1002" spans="2:12">
      <c r="B1002" s="385"/>
      <c r="C1002" s="65"/>
      <c r="D1002" s="66"/>
      <c r="E1002" s="65"/>
      <c r="F1002" s="66"/>
      <c r="G1002" s="67"/>
      <c r="H1002" s="66"/>
      <c r="I1002" s="67"/>
      <c r="J1002" s="68"/>
      <c r="K1002" s="67"/>
      <c r="L1002" s="68"/>
    </row>
    <row r="1003" spans="2:12">
      <c r="B1003" s="385"/>
      <c r="C1003" s="65"/>
      <c r="D1003" s="66"/>
      <c r="E1003" s="65"/>
      <c r="F1003" s="66"/>
      <c r="G1003" s="67"/>
      <c r="H1003" s="66"/>
      <c r="I1003" s="67"/>
      <c r="J1003" s="68"/>
      <c r="K1003" s="67"/>
      <c r="L1003" s="68"/>
    </row>
    <row r="1004" spans="2:12">
      <c r="B1004" s="385"/>
      <c r="C1004" s="65"/>
      <c r="D1004" s="66"/>
      <c r="E1004" s="65"/>
      <c r="F1004" s="66"/>
      <c r="G1004" s="67"/>
      <c r="H1004" s="66"/>
      <c r="I1004" s="67"/>
      <c r="J1004" s="68"/>
      <c r="K1004" s="67"/>
      <c r="L1004" s="68"/>
    </row>
    <row r="1005" spans="2:12">
      <c r="B1005" s="385"/>
      <c r="C1005" s="65"/>
      <c r="D1005" s="66"/>
      <c r="E1005" s="65"/>
      <c r="F1005" s="66"/>
      <c r="G1005" s="67"/>
      <c r="H1005" s="66"/>
      <c r="I1005" s="67"/>
      <c r="J1005" s="68"/>
      <c r="K1005" s="67"/>
      <c r="L1005" s="68"/>
    </row>
    <row r="1006" spans="2:12">
      <c r="B1006" s="385"/>
      <c r="C1006" s="65"/>
      <c r="D1006" s="66"/>
      <c r="E1006" s="65"/>
      <c r="F1006" s="66"/>
      <c r="G1006" s="67"/>
      <c r="H1006" s="66"/>
      <c r="I1006" s="67"/>
      <c r="J1006" s="68"/>
      <c r="K1006" s="67"/>
      <c r="L1006" s="68"/>
    </row>
    <row r="1007" spans="2:12">
      <c r="B1007" s="385"/>
      <c r="C1007" s="65"/>
      <c r="D1007" s="66"/>
      <c r="E1007" s="65"/>
      <c r="F1007" s="66"/>
      <c r="G1007" s="67"/>
      <c r="H1007" s="66"/>
      <c r="I1007" s="67"/>
      <c r="J1007" s="68"/>
      <c r="K1007" s="67"/>
      <c r="L1007" s="68"/>
    </row>
    <row r="1008" spans="2:12">
      <c r="B1008" s="385"/>
      <c r="C1008" s="65"/>
      <c r="D1008" s="66"/>
      <c r="E1008" s="65"/>
      <c r="F1008" s="66"/>
      <c r="G1008" s="67"/>
      <c r="H1008" s="66"/>
      <c r="I1008" s="67"/>
      <c r="J1008" s="68"/>
      <c r="K1008" s="67"/>
      <c r="L1008" s="68"/>
    </row>
    <row r="1009" spans="2:12">
      <c r="B1009" s="385"/>
      <c r="C1009" s="65"/>
      <c r="D1009" s="66"/>
      <c r="E1009" s="65"/>
      <c r="F1009" s="66"/>
      <c r="G1009" s="67"/>
      <c r="H1009" s="66"/>
      <c r="I1009" s="67"/>
      <c r="J1009" s="68"/>
      <c r="K1009" s="67"/>
      <c r="L1009" s="68"/>
    </row>
    <row r="1010" spans="2:12">
      <c r="B1010" s="385"/>
      <c r="C1010" s="65"/>
      <c r="D1010" s="66"/>
      <c r="E1010" s="65"/>
      <c r="F1010" s="66"/>
      <c r="G1010" s="67"/>
      <c r="H1010" s="66"/>
      <c r="I1010" s="67"/>
      <c r="J1010" s="68"/>
      <c r="K1010" s="67"/>
      <c r="L1010" s="68"/>
    </row>
    <row r="1011" spans="2:12">
      <c r="B1011" s="385"/>
      <c r="C1011" s="65"/>
      <c r="D1011" s="66"/>
      <c r="E1011" s="65"/>
      <c r="F1011" s="66"/>
      <c r="G1011" s="67"/>
      <c r="H1011" s="66"/>
      <c r="I1011" s="67"/>
      <c r="K1011" s="67"/>
    </row>
    <row r="1012" spans="2:12">
      <c r="B1012" s="385"/>
      <c r="C1012" s="65"/>
      <c r="D1012" s="66"/>
      <c r="E1012" s="65"/>
      <c r="F1012" s="66"/>
      <c r="G1012" s="67"/>
      <c r="H1012" s="66"/>
      <c r="I1012" s="67"/>
      <c r="J1012" s="68"/>
      <c r="K1012" s="67"/>
      <c r="L1012" s="68"/>
    </row>
    <row r="1013" spans="2:12">
      <c r="B1013" s="385"/>
      <c r="C1013" s="65"/>
      <c r="D1013" s="66"/>
      <c r="E1013" s="65"/>
      <c r="F1013" s="66"/>
      <c r="G1013" s="67"/>
      <c r="H1013" s="66"/>
      <c r="I1013" s="67"/>
      <c r="J1013" s="68"/>
      <c r="K1013" s="67"/>
      <c r="L1013" s="68"/>
    </row>
    <row r="1014" spans="2:12">
      <c r="B1014" s="385"/>
      <c r="C1014" s="65"/>
      <c r="D1014" s="66"/>
      <c r="E1014" s="65"/>
      <c r="F1014" s="66"/>
      <c r="G1014" s="67"/>
      <c r="H1014" s="66"/>
      <c r="I1014" s="67"/>
      <c r="J1014" s="68"/>
      <c r="K1014" s="67"/>
      <c r="L1014" s="68"/>
    </row>
    <row r="1015" spans="2:12">
      <c r="B1015" s="385"/>
      <c r="C1015" s="65"/>
      <c r="D1015" s="66"/>
      <c r="E1015" s="65"/>
      <c r="F1015" s="66"/>
      <c r="G1015" s="67"/>
      <c r="H1015" s="66"/>
      <c r="I1015" s="67"/>
      <c r="J1015" s="68"/>
      <c r="K1015" s="67"/>
      <c r="L1015" s="68"/>
    </row>
    <row r="1016" spans="2:12">
      <c r="B1016" s="385"/>
      <c r="C1016" s="65"/>
      <c r="D1016" s="66"/>
      <c r="E1016" s="65"/>
      <c r="F1016" s="66"/>
      <c r="G1016" s="67"/>
      <c r="H1016" s="66"/>
      <c r="I1016" s="67"/>
      <c r="J1016" s="68"/>
      <c r="K1016" s="67"/>
      <c r="L1016" s="68"/>
    </row>
    <row r="1017" spans="2:12">
      <c r="B1017" s="385"/>
      <c r="C1017" s="65"/>
      <c r="D1017" s="66"/>
      <c r="E1017" s="65"/>
      <c r="F1017" s="66"/>
      <c r="G1017" s="67"/>
      <c r="H1017" s="66"/>
      <c r="I1017" s="67"/>
      <c r="J1017" s="68"/>
      <c r="K1017" s="67"/>
      <c r="L1017" s="68"/>
    </row>
    <row r="1018" spans="2:12">
      <c r="B1018" s="385"/>
      <c r="C1018" s="65"/>
      <c r="D1018" s="66"/>
      <c r="E1018" s="65"/>
      <c r="F1018" s="66"/>
      <c r="G1018" s="67"/>
      <c r="H1018" s="66"/>
      <c r="I1018" s="67"/>
      <c r="J1018" s="68"/>
      <c r="K1018" s="67"/>
      <c r="L1018" s="68"/>
    </row>
    <row r="1019" spans="2:12">
      <c r="B1019" s="385"/>
      <c r="C1019" s="65"/>
      <c r="D1019" s="66"/>
      <c r="E1019" s="65"/>
      <c r="F1019" s="66"/>
      <c r="G1019" s="67"/>
      <c r="H1019" s="66"/>
      <c r="I1019" s="67"/>
      <c r="J1019" s="68"/>
      <c r="K1019" s="67"/>
      <c r="L1019" s="68"/>
    </row>
    <row r="1020" spans="2:12">
      <c r="B1020" s="385"/>
      <c r="C1020" s="65"/>
      <c r="D1020" s="66"/>
      <c r="E1020" s="65"/>
      <c r="F1020" s="66"/>
      <c r="G1020" s="67"/>
      <c r="H1020" s="66"/>
      <c r="I1020" s="67"/>
      <c r="J1020" s="68"/>
      <c r="K1020" s="67"/>
      <c r="L1020" s="68"/>
    </row>
    <row r="1021" spans="2:12">
      <c r="B1021" s="385"/>
      <c r="C1021" s="65"/>
      <c r="D1021" s="66"/>
      <c r="E1021" s="65"/>
      <c r="F1021" s="66"/>
      <c r="G1021" s="67"/>
      <c r="H1021" s="66"/>
      <c r="I1021" s="67"/>
      <c r="J1021" s="68"/>
      <c r="K1021" s="67"/>
      <c r="L1021" s="68"/>
    </row>
    <row r="1022" spans="2:12">
      <c r="B1022" s="385"/>
      <c r="C1022" s="65"/>
      <c r="D1022" s="66"/>
      <c r="E1022" s="65"/>
      <c r="F1022" s="66"/>
      <c r="G1022" s="67"/>
      <c r="H1022" s="66"/>
      <c r="I1022" s="67"/>
      <c r="J1022" s="68"/>
      <c r="K1022" s="67"/>
      <c r="L1022" s="68"/>
    </row>
    <row r="1023" spans="2:12">
      <c r="B1023" s="385"/>
      <c r="C1023" s="65"/>
      <c r="D1023" s="66"/>
      <c r="E1023" s="65"/>
      <c r="F1023" s="66"/>
      <c r="G1023" s="67"/>
      <c r="H1023" s="66"/>
      <c r="I1023" s="67"/>
      <c r="J1023" s="68"/>
      <c r="K1023" s="67"/>
      <c r="L1023" s="68"/>
    </row>
    <row r="1024" spans="2:12">
      <c r="B1024" s="385"/>
      <c r="C1024" s="65"/>
      <c r="D1024" s="66"/>
      <c r="E1024" s="65"/>
      <c r="F1024" s="66"/>
      <c r="G1024" s="67"/>
      <c r="H1024" s="66"/>
      <c r="I1024" s="67"/>
      <c r="J1024" s="68"/>
      <c r="K1024" s="67"/>
      <c r="L1024" s="68"/>
    </row>
    <row r="1025" spans="2:12">
      <c r="B1025" s="385"/>
      <c r="C1025" s="65"/>
      <c r="D1025" s="66"/>
      <c r="E1025" s="65"/>
      <c r="F1025" s="66"/>
      <c r="G1025" s="67"/>
      <c r="H1025" s="66"/>
      <c r="I1025" s="67"/>
      <c r="J1025" s="68"/>
      <c r="K1025" s="67"/>
      <c r="L1025" s="68"/>
    </row>
    <row r="1026" spans="2:12">
      <c r="B1026" s="385"/>
      <c r="C1026" s="65"/>
      <c r="D1026" s="66"/>
      <c r="E1026" s="65"/>
      <c r="F1026" s="66"/>
      <c r="G1026" s="67"/>
      <c r="H1026" s="66"/>
      <c r="I1026" s="67"/>
      <c r="J1026" s="68"/>
      <c r="K1026" s="67"/>
      <c r="L1026" s="68"/>
    </row>
    <row r="1027" spans="2:12">
      <c r="B1027" s="385"/>
      <c r="C1027" s="65"/>
      <c r="D1027" s="66"/>
      <c r="E1027" s="65"/>
      <c r="F1027" s="66"/>
      <c r="G1027" s="67"/>
      <c r="H1027" s="66"/>
      <c r="I1027" s="67"/>
      <c r="J1027" s="68"/>
      <c r="K1027" s="67"/>
      <c r="L1027" s="68"/>
    </row>
    <row r="1028" spans="2:12">
      <c r="B1028" s="385"/>
      <c r="C1028" s="65"/>
      <c r="D1028" s="66"/>
      <c r="E1028" s="65"/>
      <c r="F1028" s="66"/>
      <c r="G1028" s="67"/>
      <c r="H1028" s="66"/>
      <c r="I1028" s="67"/>
      <c r="K1028" s="67"/>
    </row>
    <row r="1029" spans="2:12">
      <c r="B1029" s="385"/>
      <c r="C1029" s="65"/>
      <c r="D1029" s="66"/>
      <c r="E1029" s="65"/>
      <c r="F1029" s="66"/>
      <c r="G1029" s="67"/>
      <c r="H1029" s="66"/>
      <c r="I1029" s="67"/>
      <c r="J1029" s="68"/>
      <c r="K1029" s="67"/>
      <c r="L1029" s="68"/>
    </row>
    <row r="1030" spans="2:12">
      <c r="B1030" s="385"/>
      <c r="C1030" s="65"/>
      <c r="D1030" s="66"/>
      <c r="E1030" s="65"/>
      <c r="F1030" s="66"/>
      <c r="G1030" s="67"/>
      <c r="H1030" s="66"/>
      <c r="I1030" s="67"/>
      <c r="J1030" s="68"/>
      <c r="K1030" s="67"/>
      <c r="L1030" s="68"/>
    </row>
    <row r="1031" spans="2:12">
      <c r="B1031" s="385"/>
      <c r="C1031" s="65"/>
      <c r="D1031" s="66"/>
      <c r="E1031" s="65"/>
      <c r="F1031" s="66"/>
      <c r="G1031" s="67"/>
      <c r="H1031" s="66"/>
      <c r="I1031" s="67"/>
      <c r="J1031" s="68"/>
      <c r="K1031" s="67"/>
      <c r="L1031" s="68"/>
    </row>
    <row r="1032" spans="2:12">
      <c r="B1032" s="385"/>
      <c r="C1032" s="65"/>
      <c r="D1032" s="66"/>
      <c r="E1032" s="65"/>
      <c r="F1032" s="66"/>
      <c r="G1032" s="67"/>
      <c r="H1032" s="66"/>
      <c r="I1032" s="67"/>
      <c r="J1032" s="68"/>
      <c r="K1032" s="67"/>
      <c r="L1032" s="68"/>
    </row>
    <row r="1033" spans="2:12">
      <c r="B1033" s="385"/>
      <c r="C1033" s="65"/>
      <c r="D1033" s="66"/>
      <c r="E1033" s="65"/>
      <c r="F1033" s="66"/>
      <c r="G1033" s="67"/>
      <c r="H1033" s="66"/>
      <c r="I1033" s="67"/>
      <c r="J1033" s="68"/>
      <c r="K1033" s="67"/>
      <c r="L1033" s="68"/>
    </row>
    <row r="1034" spans="2:12">
      <c r="B1034" s="385"/>
      <c r="C1034" s="65"/>
      <c r="D1034" s="66"/>
      <c r="E1034" s="65"/>
      <c r="F1034" s="66"/>
      <c r="G1034" s="67"/>
      <c r="H1034" s="66"/>
      <c r="I1034" s="67"/>
      <c r="J1034" s="68"/>
      <c r="K1034" s="67"/>
      <c r="L1034" s="68"/>
    </row>
    <row r="1035" spans="2:12">
      <c r="B1035" s="385"/>
      <c r="C1035" s="65"/>
      <c r="D1035" s="66"/>
      <c r="E1035" s="65"/>
      <c r="F1035" s="66"/>
      <c r="G1035" s="67"/>
      <c r="H1035" s="66"/>
      <c r="I1035" s="67"/>
      <c r="J1035" s="68"/>
      <c r="K1035" s="67"/>
      <c r="L1035" s="68"/>
    </row>
    <row r="1036" spans="2:12">
      <c r="B1036" s="385"/>
      <c r="C1036" s="65"/>
      <c r="D1036" s="66"/>
      <c r="E1036" s="65"/>
      <c r="F1036" s="66"/>
      <c r="G1036" s="67"/>
      <c r="H1036" s="66"/>
      <c r="I1036" s="67"/>
      <c r="J1036" s="68"/>
      <c r="K1036" s="67"/>
      <c r="L1036" s="68"/>
    </row>
    <row r="1037" spans="2:12">
      <c r="B1037" s="385"/>
      <c r="C1037" s="65"/>
      <c r="D1037" s="66"/>
      <c r="E1037" s="65"/>
      <c r="F1037" s="66"/>
      <c r="G1037" s="67"/>
      <c r="H1037" s="66"/>
      <c r="I1037" s="67"/>
      <c r="J1037" s="68"/>
      <c r="K1037" s="67"/>
      <c r="L1037" s="68"/>
    </row>
    <row r="1038" spans="2:12">
      <c r="B1038" s="385"/>
      <c r="C1038" s="65"/>
      <c r="D1038" s="66"/>
      <c r="E1038" s="65"/>
      <c r="F1038" s="66"/>
      <c r="G1038" s="67"/>
      <c r="H1038" s="66"/>
      <c r="I1038" s="67"/>
      <c r="J1038" s="68"/>
      <c r="K1038" s="67"/>
      <c r="L1038" s="68"/>
    </row>
    <row r="1039" spans="2:12">
      <c r="B1039" s="385"/>
      <c r="C1039" s="65"/>
      <c r="D1039" s="66"/>
      <c r="E1039" s="65"/>
      <c r="F1039" s="66"/>
      <c r="G1039" s="67"/>
      <c r="H1039" s="66"/>
      <c r="I1039" s="67"/>
      <c r="J1039" s="68"/>
      <c r="K1039" s="67"/>
      <c r="L1039" s="68"/>
    </row>
    <row r="1040" spans="2:12">
      <c r="B1040" s="385"/>
      <c r="C1040" s="65"/>
      <c r="D1040" s="66"/>
      <c r="E1040" s="65"/>
      <c r="F1040" s="66"/>
      <c r="G1040" s="67"/>
      <c r="H1040" s="66"/>
      <c r="I1040" s="67"/>
      <c r="J1040" s="68"/>
      <c r="K1040" s="67"/>
      <c r="L1040" s="68"/>
    </row>
    <row r="1041" spans="2:12">
      <c r="B1041" s="385"/>
      <c r="C1041" s="65"/>
      <c r="D1041" s="66"/>
      <c r="E1041" s="65"/>
      <c r="F1041" s="66"/>
      <c r="G1041" s="67"/>
      <c r="H1041" s="66"/>
      <c r="I1041" s="67"/>
      <c r="J1041" s="68"/>
      <c r="K1041" s="67"/>
      <c r="L1041" s="68"/>
    </row>
    <row r="1042" spans="2:12">
      <c r="B1042" s="385"/>
      <c r="C1042" s="65"/>
      <c r="D1042" s="66"/>
      <c r="E1042" s="65"/>
      <c r="F1042" s="66"/>
      <c r="G1042" s="67"/>
      <c r="H1042" s="66"/>
      <c r="I1042" s="67"/>
      <c r="J1042" s="68"/>
      <c r="K1042" s="67"/>
      <c r="L1042" s="68"/>
    </row>
    <row r="1043" spans="2:12">
      <c r="B1043" s="385"/>
      <c r="C1043" s="65"/>
      <c r="D1043" s="66"/>
      <c r="E1043" s="65"/>
      <c r="F1043" s="66"/>
      <c r="G1043" s="67"/>
      <c r="H1043" s="66"/>
      <c r="I1043" s="67"/>
      <c r="J1043" s="68"/>
      <c r="K1043" s="67"/>
      <c r="L1043" s="68"/>
    </row>
    <row r="1044" spans="2:12">
      <c r="B1044" s="385"/>
      <c r="C1044" s="65"/>
      <c r="D1044" s="66"/>
      <c r="E1044" s="65"/>
      <c r="F1044" s="66"/>
      <c r="G1044" s="67"/>
      <c r="H1044" s="66"/>
      <c r="I1044" s="67"/>
      <c r="J1044" s="68"/>
      <c r="K1044" s="67"/>
      <c r="L1044" s="68"/>
    </row>
    <row r="1045" spans="2:12">
      <c r="B1045" s="385"/>
      <c r="C1045" s="65"/>
      <c r="D1045" s="66"/>
      <c r="E1045" s="65"/>
      <c r="F1045" s="66"/>
      <c r="G1045" s="67"/>
      <c r="H1045" s="66"/>
      <c r="I1045" s="67"/>
      <c r="K1045" s="67"/>
    </row>
    <row r="1046" spans="2:12">
      <c r="B1046" s="385"/>
      <c r="C1046" s="65"/>
      <c r="D1046" s="66"/>
      <c r="E1046" s="65"/>
      <c r="F1046" s="66"/>
      <c r="G1046" s="67"/>
      <c r="H1046" s="66"/>
      <c r="I1046" s="67"/>
      <c r="J1046" s="68"/>
      <c r="K1046" s="67"/>
      <c r="L1046" s="68"/>
    </row>
    <row r="1047" spans="2:12">
      <c r="B1047" s="385"/>
      <c r="C1047" s="65"/>
      <c r="D1047" s="66"/>
      <c r="E1047" s="65"/>
      <c r="F1047" s="66"/>
      <c r="G1047" s="67"/>
      <c r="H1047" s="66"/>
      <c r="I1047" s="67"/>
      <c r="J1047" s="68"/>
      <c r="K1047" s="67"/>
      <c r="L1047" s="68"/>
    </row>
    <row r="1048" spans="2:12">
      <c r="B1048" s="385"/>
      <c r="C1048" s="65"/>
      <c r="D1048" s="66"/>
      <c r="E1048" s="65"/>
      <c r="F1048" s="66"/>
      <c r="G1048" s="67"/>
      <c r="H1048" s="66"/>
      <c r="I1048" s="67"/>
      <c r="J1048" s="68"/>
      <c r="K1048" s="67"/>
      <c r="L1048" s="68"/>
    </row>
    <row r="1049" spans="2:12">
      <c r="B1049" s="385"/>
      <c r="C1049" s="65"/>
      <c r="D1049" s="66"/>
      <c r="E1049" s="65"/>
      <c r="F1049" s="66"/>
      <c r="G1049" s="67"/>
      <c r="H1049" s="66"/>
      <c r="I1049" s="67"/>
      <c r="J1049" s="68"/>
      <c r="K1049" s="67"/>
      <c r="L1049" s="68"/>
    </row>
    <row r="1050" spans="2:12">
      <c r="B1050" s="385"/>
      <c r="C1050" s="65"/>
      <c r="D1050" s="66"/>
      <c r="E1050" s="65"/>
      <c r="F1050" s="66"/>
      <c r="G1050" s="67"/>
      <c r="H1050" s="66"/>
      <c r="I1050" s="67"/>
      <c r="J1050" s="68"/>
      <c r="K1050" s="67"/>
      <c r="L1050" s="68"/>
    </row>
    <row r="1051" spans="2:12">
      <c r="B1051" s="385"/>
      <c r="C1051" s="65"/>
      <c r="D1051" s="66"/>
      <c r="E1051" s="65"/>
      <c r="F1051" s="66"/>
      <c r="G1051" s="67"/>
      <c r="H1051" s="66"/>
      <c r="I1051" s="67"/>
      <c r="J1051" s="68"/>
      <c r="K1051" s="67"/>
      <c r="L1051" s="68"/>
    </row>
    <row r="1052" spans="2:12">
      <c r="B1052" s="385"/>
      <c r="C1052" s="65"/>
      <c r="D1052" s="66"/>
      <c r="E1052" s="65"/>
      <c r="F1052" s="66"/>
      <c r="G1052" s="67"/>
      <c r="H1052" s="66"/>
      <c r="I1052" s="67"/>
      <c r="J1052" s="68"/>
      <c r="K1052" s="67"/>
      <c r="L1052" s="68"/>
    </row>
    <row r="1053" spans="2:12">
      <c r="B1053" s="385"/>
      <c r="C1053" s="65"/>
      <c r="D1053" s="66"/>
      <c r="E1053" s="65"/>
      <c r="F1053" s="66"/>
      <c r="G1053" s="67"/>
      <c r="H1053" s="66"/>
      <c r="I1053" s="67"/>
      <c r="J1053" s="68"/>
      <c r="K1053" s="67"/>
      <c r="L1053" s="68"/>
    </row>
    <row r="1054" spans="2:12">
      <c r="B1054" s="385"/>
      <c r="C1054" s="65"/>
      <c r="D1054" s="66"/>
      <c r="E1054" s="65"/>
      <c r="F1054" s="66"/>
      <c r="G1054" s="67"/>
      <c r="H1054" s="66"/>
      <c r="I1054" s="67"/>
      <c r="J1054" s="68"/>
      <c r="K1054" s="67"/>
      <c r="L1054" s="68"/>
    </row>
    <row r="1055" spans="2:12">
      <c r="B1055" s="385"/>
      <c r="C1055" s="65"/>
      <c r="D1055" s="66"/>
      <c r="E1055" s="65"/>
      <c r="F1055" s="66"/>
      <c r="G1055" s="67"/>
      <c r="H1055" s="66"/>
      <c r="I1055" s="67"/>
      <c r="J1055" s="68"/>
      <c r="K1055" s="67"/>
      <c r="L1055" s="68"/>
    </row>
    <row r="1056" spans="2:12">
      <c r="B1056" s="385"/>
      <c r="C1056" s="65"/>
      <c r="D1056" s="66"/>
      <c r="E1056" s="65"/>
      <c r="F1056" s="66"/>
      <c r="G1056" s="67"/>
      <c r="H1056" s="66"/>
      <c r="I1056" s="67"/>
      <c r="J1056" s="68"/>
      <c r="K1056" s="67"/>
      <c r="L1056" s="68"/>
    </row>
    <row r="1057" spans="2:12">
      <c r="B1057" s="385"/>
      <c r="C1057" s="65"/>
      <c r="D1057" s="66"/>
      <c r="E1057" s="65"/>
      <c r="F1057" s="66"/>
      <c r="G1057" s="67"/>
      <c r="H1057" s="66"/>
      <c r="I1057" s="67"/>
      <c r="J1057" s="68"/>
      <c r="K1057" s="67"/>
      <c r="L1057" s="68"/>
    </row>
    <row r="1058" spans="2:12">
      <c r="B1058" s="385"/>
      <c r="C1058" s="65"/>
      <c r="D1058" s="66"/>
      <c r="E1058" s="65"/>
      <c r="F1058" s="66"/>
      <c r="G1058" s="67"/>
      <c r="H1058" s="66"/>
      <c r="I1058" s="67"/>
      <c r="J1058" s="68"/>
      <c r="K1058" s="67"/>
      <c r="L1058" s="68"/>
    </row>
    <row r="1059" spans="2:12">
      <c r="B1059" s="385"/>
      <c r="C1059" s="65"/>
      <c r="D1059" s="66"/>
      <c r="E1059" s="65"/>
      <c r="F1059" s="66"/>
      <c r="G1059" s="67"/>
      <c r="H1059" s="66"/>
      <c r="I1059" s="67"/>
      <c r="J1059" s="68"/>
      <c r="K1059" s="67"/>
      <c r="L1059" s="68"/>
    </row>
    <row r="1060" spans="2:12">
      <c r="B1060" s="385"/>
      <c r="C1060" s="65"/>
      <c r="D1060" s="66"/>
      <c r="E1060" s="65"/>
      <c r="F1060" s="66"/>
      <c r="G1060" s="67"/>
      <c r="H1060" s="66"/>
      <c r="I1060" s="67"/>
      <c r="J1060" s="68"/>
      <c r="K1060" s="67"/>
      <c r="L1060" s="68"/>
    </row>
    <row r="1061" spans="2:12">
      <c r="B1061" s="385"/>
      <c r="C1061" s="65"/>
      <c r="D1061" s="66"/>
      <c r="E1061" s="65"/>
      <c r="F1061" s="66"/>
      <c r="G1061" s="67"/>
      <c r="H1061" s="66"/>
      <c r="I1061" s="67"/>
      <c r="J1061" s="68"/>
      <c r="K1061" s="67"/>
      <c r="L1061" s="68"/>
    </row>
    <row r="1062" spans="2:12">
      <c r="B1062" s="385"/>
      <c r="C1062" s="65"/>
      <c r="D1062" s="66"/>
      <c r="E1062" s="65"/>
      <c r="F1062" s="66"/>
      <c r="G1062" s="67"/>
      <c r="H1062" s="66"/>
      <c r="I1062" s="67"/>
      <c r="K1062" s="67"/>
    </row>
    <row r="1063" spans="2:12">
      <c r="B1063" s="385"/>
      <c r="C1063" s="65"/>
      <c r="D1063" s="66"/>
      <c r="E1063" s="65"/>
      <c r="F1063" s="66"/>
      <c r="G1063" s="67"/>
      <c r="H1063" s="66"/>
      <c r="I1063" s="67"/>
      <c r="J1063" s="68"/>
      <c r="K1063" s="67"/>
      <c r="L1063" s="68"/>
    </row>
    <row r="1064" spans="2:12">
      <c r="B1064" s="385"/>
      <c r="C1064" s="65"/>
      <c r="D1064" s="66"/>
      <c r="E1064" s="65"/>
      <c r="F1064" s="66"/>
      <c r="G1064" s="67"/>
      <c r="H1064" s="66"/>
      <c r="I1064" s="67"/>
      <c r="J1064" s="68"/>
      <c r="K1064" s="67"/>
      <c r="L1064" s="68"/>
    </row>
    <row r="1065" spans="2:12">
      <c r="B1065" s="385"/>
      <c r="C1065" s="65"/>
      <c r="D1065" s="66"/>
      <c r="E1065" s="65"/>
      <c r="F1065" s="66"/>
      <c r="G1065" s="67"/>
      <c r="H1065" s="66"/>
      <c r="I1065" s="67"/>
      <c r="J1065" s="68"/>
      <c r="K1065" s="67"/>
      <c r="L1065" s="68"/>
    </row>
    <row r="1066" spans="2:12">
      <c r="B1066" s="385"/>
      <c r="C1066" s="65"/>
      <c r="D1066" s="66"/>
      <c r="E1066" s="65"/>
      <c r="F1066" s="66"/>
      <c r="G1066" s="67"/>
      <c r="H1066" s="66"/>
      <c r="I1066" s="67"/>
      <c r="J1066" s="68"/>
      <c r="K1066" s="67"/>
      <c r="L1066" s="68"/>
    </row>
    <row r="1067" spans="2:12">
      <c r="B1067" s="385"/>
      <c r="C1067" s="65"/>
      <c r="D1067" s="66"/>
      <c r="E1067" s="65"/>
      <c r="F1067" s="66"/>
      <c r="G1067" s="67"/>
      <c r="H1067" s="66"/>
      <c r="I1067" s="67"/>
      <c r="J1067" s="68"/>
      <c r="K1067" s="67"/>
      <c r="L1067" s="68"/>
    </row>
    <row r="1068" spans="2:12">
      <c r="B1068" s="385"/>
      <c r="C1068" s="65"/>
      <c r="D1068" s="66"/>
      <c r="E1068" s="65"/>
      <c r="F1068" s="66"/>
      <c r="G1068" s="67"/>
      <c r="H1068" s="66"/>
      <c r="I1068" s="67"/>
      <c r="J1068" s="68"/>
      <c r="K1068" s="67"/>
      <c r="L1068" s="68"/>
    </row>
    <row r="1069" spans="2:12">
      <c r="B1069" s="385"/>
      <c r="C1069" s="65"/>
      <c r="D1069" s="66"/>
      <c r="E1069" s="65"/>
      <c r="F1069" s="66"/>
      <c r="G1069" s="67"/>
      <c r="H1069" s="66"/>
      <c r="I1069" s="67"/>
      <c r="J1069" s="68"/>
      <c r="K1069" s="67"/>
      <c r="L1069" s="68"/>
    </row>
    <row r="1070" spans="2:12">
      <c r="B1070" s="385"/>
      <c r="C1070" s="65"/>
      <c r="D1070" s="66"/>
      <c r="E1070" s="65"/>
      <c r="F1070" s="66"/>
      <c r="G1070" s="67"/>
      <c r="H1070" s="66"/>
      <c r="I1070" s="67"/>
      <c r="J1070" s="68"/>
      <c r="K1070" s="67"/>
      <c r="L1070" s="68"/>
    </row>
    <row r="1071" spans="2:12">
      <c r="B1071" s="385"/>
      <c r="C1071" s="65"/>
      <c r="D1071" s="66"/>
      <c r="E1071" s="65"/>
      <c r="F1071" s="66"/>
      <c r="G1071" s="67"/>
      <c r="H1071" s="66"/>
      <c r="I1071" s="67"/>
      <c r="J1071" s="68"/>
      <c r="K1071" s="67"/>
      <c r="L1071" s="68"/>
    </row>
    <row r="1072" spans="2:12">
      <c r="B1072" s="385"/>
      <c r="C1072" s="65"/>
      <c r="D1072" s="66"/>
      <c r="E1072" s="65"/>
      <c r="F1072" s="66"/>
      <c r="G1072" s="67"/>
      <c r="H1072" s="66"/>
      <c r="I1072" s="67"/>
      <c r="J1072" s="68"/>
      <c r="K1072" s="67"/>
      <c r="L1072" s="68"/>
    </row>
    <row r="1073" spans="2:12">
      <c r="B1073" s="385"/>
      <c r="C1073" s="65"/>
      <c r="D1073" s="66"/>
      <c r="E1073" s="65"/>
      <c r="F1073" s="66"/>
      <c r="G1073" s="67"/>
      <c r="H1073" s="66"/>
      <c r="I1073" s="67"/>
      <c r="J1073" s="68"/>
      <c r="K1073" s="67"/>
      <c r="L1073" s="68"/>
    </row>
    <row r="1074" spans="2:12">
      <c r="B1074" s="385"/>
      <c r="C1074" s="65"/>
      <c r="D1074" s="66"/>
      <c r="E1074" s="65"/>
      <c r="F1074" s="66"/>
      <c r="G1074" s="67"/>
      <c r="H1074" s="66"/>
      <c r="I1074" s="67"/>
      <c r="J1074" s="68"/>
      <c r="K1074" s="67"/>
      <c r="L1074" s="68"/>
    </row>
    <row r="1075" spans="2:12">
      <c r="B1075" s="385"/>
      <c r="C1075" s="65"/>
      <c r="D1075" s="66"/>
      <c r="E1075" s="65"/>
      <c r="F1075" s="66"/>
      <c r="G1075" s="67"/>
      <c r="H1075" s="66"/>
      <c r="I1075" s="67"/>
      <c r="J1075" s="68"/>
      <c r="K1075" s="67"/>
      <c r="L1075" s="68"/>
    </row>
    <row r="1076" spans="2:12">
      <c r="B1076" s="385"/>
      <c r="C1076" s="65"/>
      <c r="D1076" s="66"/>
      <c r="E1076" s="65"/>
      <c r="F1076" s="66"/>
      <c r="G1076" s="67"/>
      <c r="H1076" s="66"/>
      <c r="I1076" s="67"/>
      <c r="J1076" s="68"/>
      <c r="K1076" s="67"/>
      <c r="L1076" s="68"/>
    </row>
    <row r="1077" spans="2:12">
      <c r="B1077" s="385"/>
      <c r="C1077" s="65"/>
      <c r="D1077" s="66"/>
      <c r="E1077" s="65"/>
      <c r="F1077" s="66"/>
      <c r="G1077" s="67"/>
      <c r="H1077" s="66"/>
      <c r="I1077" s="67"/>
      <c r="J1077" s="68"/>
      <c r="K1077" s="67"/>
      <c r="L1077" s="68"/>
    </row>
    <row r="1078" spans="2:12">
      <c r="B1078" s="385"/>
      <c r="C1078" s="65"/>
      <c r="D1078" s="66"/>
      <c r="E1078" s="65"/>
      <c r="F1078" s="66"/>
      <c r="G1078" s="67"/>
      <c r="H1078" s="66"/>
      <c r="I1078" s="67"/>
      <c r="J1078" s="68"/>
      <c r="K1078" s="67"/>
      <c r="L1078" s="68"/>
    </row>
    <row r="1079" spans="2:12">
      <c r="B1079" s="385"/>
      <c r="C1079" s="65"/>
      <c r="D1079" s="66"/>
      <c r="E1079" s="65"/>
      <c r="F1079" s="66"/>
      <c r="G1079" s="67"/>
      <c r="H1079" s="66"/>
      <c r="I1079" s="67"/>
      <c r="K1079" s="67"/>
    </row>
    <row r="1080" spans="2:12">
      <c r="B1080" s="385"/>
      <c r="C1080" s="65"/>
      <c r="D1080" s="66"/>
      <c r="E1080" s="65"/>
      <c r="F1080" s="66"/>
      <c r="G1080" s="67"/>
      <c r="H1080" s="66"/>
      <c r="I1080" s="67"/>
      <c r="J1080" s="68"/>
      <c r="K1080" s="67"/>
      <c r="L1080" s="68"/>
    </row>
    <row r="1081" spans="2:12">
      <c r="B1081" s="385"/>
      <c r="C1081" s="65"/>
      <c r="D1081" s="66"/>
      <c r="E1081" s="65"/>
      <c r="F1081" s="66"/>
      <c r="G1081" s="67"/>
      <c r="H1081" s="66"/>
      <c r="I1081" s="67"/>
      <c r="J1081" s="68"/>
      <c r="K1081" s="67"/>
      <c r="L1081" s="68"/>
    </row>
    <row r="1082" spans="2:12">
      <c r="B1082" s="385"/>
      <c r="C1082" s="65"/>
      <c r="D1082" s="66"/>
      <c r="E1082" s="65"/>
      <c r="F1082" s="66"/>
      <c r="G1082" s="67"/>
      <c r="H1082" s="66"/>
      <c r="I1082" s="67"/>
      <c r="J1082" s="68"/>
      <c r="K1082" s="67"/>
      <c r="L1082" s="68"/>
    </row>
    <row r="1083" spans="2:12">
      <c r="B1083" s="385"/>
      <c r="C1083" s="65"/>
      <c r="D1083" s="66"/>
      <c r="E1083" s="65"/>
      <c r="F1083" s="66"/>
      <c r="G1083" s="67"/>
      <c r="H1083" s="66"/>
      <c r="I1083" s="67"/>
      <c r="J1083" s="68"/>
      <c r="K1083" s="67"/>
      <c r="L1083" s="68"/>
    </row>
    <row r="1084" spans="2:12">
      <c r="B1084" s="385"/>
      <c r="C1084" s="65"/>
      <c r="D1084" s="66"/>
      <c r="E1084" s="65"/>
      <c r="F1084" s="66"/>
      <c r="G1084" s="67"/>
      <c r="H1084" s="66"/>
      <c r="I1084" s="67"/>
      <c r="J1084" s="68"/>
      <c r="K1084" s="67"/>
      <c r="L1084" s="68"/>
    </row>
    <row r="1085" spans="2:12">
      <c r="B1085" s="385"/>
      <c r="C1085" s="65"/>
      <c r="D1085" s="66"/>
      <c r="E1085" s="65"/>
      <c r="F1085" s="66"/>
      <c r="G1085" s="67"/>
      <c r="H1085" s="66"/>
      <c r="I1085" s="67"/>
      <c r="J1085" s="68"/>
      <c r="K1085" s="67"/>
      <c r="L1085" s="68"/>
    </row>
    <row r="1086" spans="2:12">
      <c r="B1086" s="385"/>
      <c r="C1086" s="65"/>
      <c r="D1086" s="66"/>
      <c r="E1086" s="65"/>
      <c r="F1086" s="66"/>
      <c r="G1086" s="67"/>
      <c r="H1086" s="66"/>
      <c r="I1086" s="67"/>
      <c r="J1086" s="68"/>
      <c r="K1086" s="67"/>
      <c r="L1086" s="68"/>
    </row>
    <row r="1087" spans="2:12">
      <c r="B1087" s="385"/>
      <c r="C1087" s="65"/>
      <c r="D1087" s="66"/>
      <c r="E1087" s="65"/>
      <c r="F1087" s="66"/>
      <c r="G1087" s="67"/>
      <c r="H1087" s="66"/>
      <c r="I1087" s="67"/>
      <c r="J1087" s="68"/>
      <c r="K1087" s="67"/>
      <c r="L1087" s="68"/>
    </row>
    <row r="1088" spans="2:12">
      <c r="B1088" s="385"/>
      <c r="C1088" s="65"/>
      <c r="D1088" s="66"/>
      <c r="E1088" s="65"/>
      <c r="F1088" s="66"/>
      <c r="G1088" s="67"/>
      <c r="H1088" s="66"/>
      <c r="I1088" s="67"/>
      <c r="J1088" s="68"/>
      <c r="K1088" s="67"/>
      <c r="L1088" s="68"/>
    </row>
    <row r="1089" spans="2:12">
      <c r="B1089" s="385"/>
      <c r="C1089" s="65"/>
      <c r="D1089" s="66"/>
      <c r="E1089" s="65"/>
      <c r="F1089" s="66"/>
      <c r="G1089" s="67"/>
      <c r="H1089" s="66"/>
      <c r="I1089" s="67"/>
      <c r="J1089" s="68"/>
      <c r="K1089" s="67"/>
      <c r="L1089" s="68"/>
    </row>
    <row r="1090" spans="2:12">
      <c r="B1090" s="385"/>
      <c r="C1090" s="65"/>
      <c r="D1090" s="66"/>
      <c r="E1090" s="65"/>
      <c r="F1090" s="66"/>
      <c r="G1090" s="67"/>
      <c r="H1090" s="66"/>
      <c r="I1090" s="67"/>
      <c r="J1090" s="68"/>
      <c r="K1090" s="67"/>
      <c r="L1090" s="68"/>
    </row>
    <row r="1091" spans="2:12">
      <c r="B1091" s="385"/>
      <c r="C1091" s="65"/>
      <c r="D1091" s="66"/>
      <c r="E1091" s="65"/>
      <c r="F1091" s="66"/>
      <c r="G1091" s="67"/>
      <c r="H1091" s="66"/>
      <c r="I1091" s="67"/>
      <c r="J1091" s="68"/>
      <c r="K1091" s="67"/>
      <c r="L1091" s="68"/>
    </row>
    <row r="1092" spans="2:12">
      <c r="B1092" s="385"/>
      <c r="C1092" s="65"/>
      <c r="D1092" s="66"/>
      <c r="E1092" s="65"/>
      <c r="F1092" s="66"/>
      <c r="G1092" s="67"/>
      <c r="H1092" s="66"/>
      <c r="I1092" s="67"/>
      <c r="J1092" s="68"/>
      <c r="K1092" s="67"/>
      <c r="L1092" s="68"/>
    </row>
    <row r="1093" spans="2:12">
      <c r="B1093" s="385"/>
      <c r="C1093" s="65"/>
      <c r="D1093" s="66"/>
      <c r="E1093" s="65"/>
      <c r="F1093" s="66"/>
      <c r="G1093" s="67"/>
      <c r="H1093" s="66"/>
      <c r="I1093" s="67"/>
      <c r="J1093" s="68"/>
      <c r="K1093" s="67"/>
      <c r="L1093" s="68"/>
    </row>
    <row r="1094" spans="2:12">
      <c r="B1094" s="385"/>
      <c r="C1094" s="65"/>
      <c r="D1094" s="66"/>
      <c r="E1094" s="65"/>
      <c r="F1094" s="66"/>
      <c r="G1094" s="67"/>
      <c r="H1094" s="66"/>
      <c r="I1094" s="67"/>
      <c r="J1094" s="68"/>
      <c r="K1094" s="67"/>
      <c r="L1094" s="68"/>
    </row>
    <row r="1095" spans="2:12">
      <c r="B1095" s="385"/>
      <c r="C1095" s="65"/>
      <c r="D1095" s="66"/>
      <c r="E1095" s="65"/>
      <c r="F1095" s="66"/>
      <c r="G1095" s="67"/>
      <c r="H1095" s="66"/>
      <c r="I1095" s="67"/>
      <c r="J1095" s="68"/>
      <c r="K1095" s="67"/>
      <c r="L1095" s="68"/>
    </row>
    <row r="1096" spans="2:12">
      <c r="B1096" s="385"/>
      <c r="C1096" s="65"/>
      <c r="D1096" s="66"/>
      <c r="E1096" s="65"/>
      <c r="F1096" s="66"/>
      <c r="G1096" s="67"/>
      <c r="H1096" s="66"/>
      <c r="I1096" s="67"/>
      <c r="K1096" s="67"/>
    </row>
    <row r="1097" spans="2:12">
      <c r="B1097" s="385"/>
      <c r="C1097" s="65"/>
      <c r="D1097" s="66"/>
      <c r="E1097" s="65"/>
      <c r="F1097" s="66"/>
      <c r="G1097" s="67"/>
      <c r="H1097" s="66"/>
      <c r="I1097" s="67"/>
      <c r="J1097" s="68"/>
      <c r="K1097" s="67"/>
      <c r="L1097" s="68"/>
    </row>
    <row r="1098" spans="2:12">
      <c r="B1098" s="385"/>
      <c r="C1098" s="65"/>
      <c r="D1098" s="66"/>
      <c r="E1098" s="65"/>
      <c r="F1098" s="66"/>
      <c r="G1098" s="67"/>
      <c r="H1098" s="66"/>
      <c r="I1098" s="67"/>
      <c r="J1098" s="68"/>
      <c r="K1098" s="67"/>
      <c r="L1098" s="68"/>
    </row>
    <row r="1099" spans="2:12">
      <c r="B1099" s="385"/>
      <c r="C1099" s="65"/>
      <c r="D1099" s="66"/>
      <c r="E1099" s="65"/>
      <c r="F1099" s="66"/>
      <c r="G1099" s="67"/>
      <c r="H1099" s="66"/>
      <c r="I1099" s="67"/>
      <c r="J1099" s="68"/>
      <c r="K1099" s="67"/>
      <c r="L1099" s="68"/>
    </row>
    <row r="1100" spans="2:12">
      <c r="B1100" s="385"/>
      <c r="C1100" s="65"/>
      <c r="D1100" s="66"/>
      <c r="E1100" s="65"/>
      <c r="F1100" s="66"/>
      <c r="G1100" s="67"/>
      <c r="H1100" s="66"/>
      <c r="I1100" s="67"/>
      <c r="J1100" s="68"/>
      <c r="K1100" s="67"/>
      <c r="L1100" s="68"/>
    </row>
    <row r="1101" spans="2:12">
      <c r="B1101" s="385"/>
      <c r="C1101" s="65"/>
      <c r="D1101" s="66"/>
      <c r="E1101" s="65"/>
      <c r="F1101" s="66"/>
      <c r="G1101" s="67"/>
      <c r="H1101" s="66"/>
      <c r="I1101" s="67"/>
      <c r="J1101" s="68"/>
      <c r="K1101" s="67"/>
      <c r="L1101" s="68"/>
    </row>
    <row r="1102" spans="2:12">
      <c r="B1102" s="385"/>
      <c r="C1102" s="65"/>
      <c r="D1102" s="66"/>
      <c r="E1102" s="65"/>
      <c r="F1102" s="66"/>
      <c r="G1102" s="67"/>
      <c r="H1102" s="66"/>
      <c r="I1102" s="67"/>
      <c r="J1102" s="68"/>
      <c r="K1102" s="67"/>
      <c r="L1102" s="68"/>
    </row>
    <row r="1103" spans="2:12">
      <c r="B1103" s="385"/>
      <c r="C1103" s="65"/>
      <c r="D1103" s="66"/>
      <c r="E1103" s="65"/>
      <c r="F1103" s="66"/>
      <c r="G1103" s="67"/>
      <c r="H1103" s="66"/>
      <c r="I1103" s="67"/>
      <c r="J1103" s="68"/>
      <c r="K1103" s="67"/>
      <c r="L1103" s="68"/>
    </row>
    <row r="1104" spans="2:12">
      <c r="B1104" s="385"/>
      <c r="C1104" s="65"/>
      <c r="D1104" s="66"/>
      <c r="E1104" s="65"/>
      <c r="F1104" s="66"/>
      <c r="G1104" s="67"/>
      <c r="H1104" s="66"/>
      <c r="I1104" s="67"/>
      <c r="J1104" s="68"/>
      <c r="K1104" s="67"/>
      <c r="L1104" s="68"/>
    </row>
    <row r="1105" spans="2:12">
      <c r="B1105" s="385"/>
      <c r="C1105" s="65"/>
      <c r="D1105" s="66"/>
      <c r="E1105" s="65"/>
      <c r="F1105" s="66"/>
      <c r="G1105" s="67"/>
      <c r="H1105" s="66"/>
      <c r="I1105" s="67"/>
      <c r="J1105" s="68"/>
      <c r="K1105" s="67"/>
      <c r="L1105" s="68"/>
    </row>
    <row r="1106" spans="2:12">
      <c r="B1106" s="385"/>
      <c r="C1106" s="65"/>
      <c r="D1106" s="66"/>
      <c r="E1106" s="65"/>
      <c r="F1106" s="66"/>
      <c r="G1106" s="67"/>
      <c r="H1106" s="66"/>
      <c r="I1106" s="67"/>
      <c r="J1106" s="68"/>
      <c r="K1106" s="67"/>
      <c r="L1106" s="68"/>
    </row>
    <row r="1107" spans="2:12">
      <c r="B1107" s="385"/>
      <c r="C1107" s="65"/>
      <c r="D1107" s="66"/>
      <c r="E1107" s="65"/>
      <c r="F1107" s="66"/>
      <c r="G1107" s="67"/>
      <c r="H1107" s="66"/>
      <c r="I1107" s="67"/>
      <c r="J1107" s="68"/>
      <c r="K1107" s="67"/>
      <c r="L1107" s="68"/>
    </row>
    <row r="1108" spans="2:12">
      <c r="B1108" s="385"/>
      <c r="C1108" s="65"/>
      <c r="D1108" s="66"/>
      <c r="E1108" s="65"/>
      <c r="F1108" s="66"/>
      <c r="G1108" s="67"/>
      <c r="H1108" s="66"/>
      <c r="I1108" s="67"/>
      <c r="J1108" s="68"/>
      <c r="K1108" s="67"/>
      <c r="L1108" s="68"/>
    </row>
    <row r="1109" spans="2:12">
      <c r="B1109" s="385"/>
      <c r="C1109" s="65"/>
      <c r="D1109" s="66"/>
      <c r="E1109" s="65"/>
      <c r="F1109" s="66"/>
      <c r="G1109" s="67"/>
      <c r="H1109" s="66"/>
      <c r="I1109" s="67"/>
      <c r="J1109" s="68"/>
      <c r="K1109" s="67"/>
      <c r="L1109" s="68"/>
    </row>
    <row r="1110" spans="2:12">
      <c r="B1110" s="385"/>
      <c r="C1110" s="65"/>
      <c r="D1110" s="66"/>
      <c r="E1110" s="65"/>
      <c r="F1110" s="66"/>
      <c r="G1110" s="67"/>
      <c r="H1110" s="66"/>
      <c r="I1110" s="67"/>
      <c r="J1110" s="68"/>
      <c r="K1110" s="67"/>
      <c r="L1110" s="68"/>
    </row>
    <row r="1111" spans="2:12">
      <c r="B1111" s="385"/>
      <c r="C1111" s="65"/>
      <c r="D1111" s="66"/>
      <c r="E1111" s="65"/>
      <c r="F1111" s="66"/>
      <c r="G1111" s="67"/>
      <c r="H1111" s="66"/>
      <c r="I1111" s="67"/>
      <c r="J1111" s="68"/>
      <c r="K1111" s="67"/>
      <c r="L1111" s="68"/>
    </row>
    <row r="1112" spans="2:12">
      <c r="B1112" s="385"/>
      <c r="C1112" s="65"/>
      <c r="D1112" s="66"/>
      <c r="E1112" s="65"/>
      <c r="F1112" s="66"/>
      <c r="G1112" s="67"/>
      <c r="H1112" s="66"/>
      <c r="I1112" s="67"/>
      <c r="J1112" s="68"/>
      <c r="K1112" s="67"/>
      <c r="L1112" s="68"/>
    </row>
    <row r="1113" spans="2:12">
      <c r="B1113" s="385"/>
      <c r="C1113" s="65"/>
      <c r="D1113" s="66"/>
      <c r="E1113" s="65"/>
      <c r="F1113" s="66"/>
      <c r="G1113" s="67"/>
      <c r="H1113" s="66"/>
      <c r="I1113" s="67"/>
      <c r="K1113" s="67"/>
    </row>
    <row r="1114" spans="2:12">
      <c r="B1114" s="385"/>
      <c r="C1114" s="65"/>
      <c r="D1114" s="66"/>
      <c r="E1114" s="65"/>
      <c r="F1114" s="66"/>
      <c r="G1114" s="67"/>
      <c r="H1114" s="66"/>
      <c r="I1114" s="67"/>
      <c r="J1114" s="68"/>
      <c r="K1114" s="67"/>
      <c r="L1114" s="68"/>
    </row>
    <row r="1115" spans="2:12">
      <c r="B1115" s="385"/>
      <c r="C1115" s="65"/>
      <c r="D1115" s="66"/>
      <c r="E1115" s="65"/>
      <c r="F1115" s="66"/>
      <c r="G1115" s="67"/>
      <c r="H1115" s="66"/>
      <c r="I1115" s="67"/>
      <c r="J1115" s="68"/>
      <c r="K1115" s="67"/>
      <c r="L1115" s="68"/>
    </row>
    <row r="1116" spans="2:12">
      <c r="B1116" s="385"/>
      <c r="C1116" s="65"/>
      <c r="D1116" s="66"/>
      <c r="E1116" s="65"/>
      <c r="F1116" s="66"/>
      <c r="G1116" s="67"/>
      <c r="H1116" s="66"/>
      <c r="I1116" s="67"/>
      <c r="J1116" s="68"/>
      <c r="K1116" s="67"/>
      <c r="L1116" s="68"/>
    </row>
    <row r="1117" spans="2:12">
      <c r="B1117" s="385"/>
      <c r="C1117" s="65"/>
      <c r="D1117" s="66"/>
      <c r="E1117" s="65"/>
      <c r="F1117" s="66"/>
      <c r="G1117" s="67"/>
      <c r="H1117" s="66"/>
      <c r="I1117" s="67"/>
      <c r="J1117" s="68"/>
      <c r="K1117" s="67"/>
      <c r="L1117" s="68"/>
    </row>
    <row r="1118" spans="2:12">
      <c r="B1118" s="385"/>
      <c r="C1118" s="65"/>
      <c r="D1118" s="66"/>
      <c r="E1118" s="65"/>
      <c r="F1118" s="66"/>
      <c r="G1118" s="67"/>
      <c r="H1118" s="66"/>
      <c r="I1118" s="67"/>
      <c r="J1118" s="68"/>
      <c r="K1118" s="67"/>
      <c r="L1118" s="68"/>
    </row>
    <row r="1119" spans="2:12">
      <c r="B1119" s="385"/>
      <c r="C1119" s="65"/>
      <c r="D1119" s="66"/>
      <c r="E1119" s="65"/>
      <c r="F1119" s="66"/>
      <c r="G1119" s="67"/>
      <c r="H1119" s="66"/>
      <c r="I1119" s="67"/>
      <c r="J1119" s="68"/>
      <c r="K1119" s="67"/>
      <c r="L1119" s="68"/>
    </row>
    <row r="1120" spans="2:12">
      <c r="B1120" s="385"/>
      <c r="C1120" s="65"/>
      <c r="D1120" s="66"/>
      <c r="E1120" s="65"/>
      <c r="F1120" s="66"/>
      <c r="G1120" s="67"/>
      <c r="H1120" s="66"/>
      <c r="I1120" s="67"/>
      <c r="J1120" s="68"/>
      <c r="K1120" s="67"/>
      <c r="L1120" s="68"/>
    </row>
    <row r="1121" spans="2:12">
      <c r="B1121" s="385"/>
      <c r="C1121" s="65"/>
      <c r="D1121" s="66"/>
      <c r="E1121" s="65"/>
      <c r="F1121" s="66"/>
      <c r="G1121" s="67"/>
      <c r="H1121" s="66"/>
      <c r="I1121" s="67"/>
      <c r="J1121" s="68"/>
      <c r="K1121" s="67"/>
      <c r="L1121" s="68"/>
    </row>
    <row r="1122" spans="2:12">
      <c r="B1122" s="385"/>
      <c r="C1122" s="65"/>
      <c r="D1122" s="66"/>
      <c r="E1122" s="65"/>
      <c r="F1122" s="66"/>
      <c r="G1122" s="67"/>
      <c r="H1122" s="66"/>
      <c r="I1122" s="67"/>
      <c r="J1122" s="68"/>
      <c r="K1122" s="67"/>
      <c r="L1122" s="68"/>
    </row>
    <row r="1123" spans="2:12">
      <c r="B1123" s="385"/>
      <c r="C1123" s="65"/>
      <c r="D1123" s="66"/>
      <c r="E1123" s="65"/>
      <c r="F1123" s="66"/>
      <c r="G1123" s="67"/>
      <c r="H1123" s="66"/>
      <c r="I1123" s="67"/>
      <c r="J1123" s="68"/>
      <c r="K1123" s="67"/>
      <c r="L1123" s="68"/>
    </row>
    <row r="1124" spans="2:12">
      <c r="B1124" s="385"/>
      <c r="C1124" s="65"/>
      <c r="D1124" s="66"/>
      <c r="E1124" s="65"/>
      <c r="F1124" s="66"/>
      <c r="G1124" s="67"/>
      <c r="H1124" s="66"/>
      <c r="I1124" s="67"/>
      <c r="J1124" s="68"/>
      <c r="K1124" s="67"/>
      <c r="L1124" s="68"/>
    </row>
    <row r="1125" spans="2:12">
      <c r="B1125" s="385"/>
      <c r="C1125" s="65"/>
      <c r="D1125" s="66"/>
      <c r="E1125" s="65"/>
      <c r="F1125" s="66"/>
      <c r="G1125" s="67"/>
      <c r="H1125" s="66"/>
      <c r="I1125" s="67"/>
      <c r="J1125" s="68"/>
      <c r="K1125" s="67"/>
      <c r="L1125" s="68"/>
    </row>
    <row r="1126" spans="2:12">
      <c r="B1126" s="385"/>
      <c r="C1126" s="65"/>
      <c r="D1126" s="66"/>
      <c r="E1126" s="65"/>
      <c r="F1126" s="66"/>
      <c r="G1126" s="67"/>
      <c r="H1126" s="66"/>
      <c r="I1126" s="67"/>
      <c r="J1126" s="68"/>
      <c r="K1126" s="67"/>
      <c r="L1126" s="68"/>
    </row>
    <row r="1127" spans="2:12">
      <c r="B1127" s="385"/>
      <c r="C1127" s="65"/>
      <c r="D1127" s="66"/>
      <c r="E1127" s="65"/>
      <c r="F1127" s="66"/>
      <c r="G1127" s="67"/>
      <c r="H1127" s="66"/>
      <c r="I1127" s="67"/>
      <c r="J1127" s="68"/>
      <c r="K1127" s="67"/>
      <c r="L1127" s="68"/>
    </row>
    <row r="1128" spans="2:12">
      <c r="B1128" s="385"/>
      <c r="C1128" s="65"/>
      <c r="D1128" s="66"/>
      <c r="E1128" s="65"/>
      <c r="F1128" s="66"/>
      <c r="G1128" s="67"/>
      <c r="H1128" s="66"/>
      <c r="I1128" s="67"/>
      <c r="J1128" s="68"/>
      <c r="K1128" s="67"/>
      <c r="L1128" s="68"/>
    </row>
    <row r="1129" spans="2:12">
      <c r="B1129" s="385"/>
      <c r="C1129" s="65"/>
      <c r="D1129" s="66"/>
      <c r="E1129" s="65"/>
      <c r="F1129" s="66"/>
      <c r="G1129" s="67"/>
      <c r="H1129" s="66"/>
      <c r="I1129" s="67"/>
      <c r="J1129" s="68"/>
      <c r="K1129" s="67"/>
      <c r="L1129" s="68"/>
    </row>
    <row r="1130" spans="2:12">
      <c r="B1130" s="385"/>
      <c r="C1130" s="65"/>
      <c r="D1130" s="66"/>
      <c r="E1130" s="65"/>
      <c r="F1130" s="66"/>
      <c r="G1130" s="67"/>
      <c r="H1130" s="66"/>
      <c r="I1130" s="67"/>
      <c r="K1130" s="67"/>
    </row>
    <row r="1131" spans="2:12">
      <c r="B1131" s="385"/>
      <c r="C1131" s="65"/>
      <c r="D1131" s="66"/>
      <c r="E1131" s="65"/>
      <c r="F1131" s="66"/>
      <c r="G1131" s="67"/>
      <c r="H1131" s="66"/>
      <c r="I1131" s="67"/>
      <c r="J1131" s="68"/>
      <c r="K1131" s="67"/>
      <c r="L1131" s="68"/>
    </row>
    <row r="1132" spans="2:12">
      <c r="B1132" s="385"/>
      <c r="C1132" s="65"/>
      <c r="D1132" s="66"/>
      <c r="E1132" s="65"/>
      <c r="F1132" s="66"/>
      <c r="G1132" s="67"/>
      <c r="H1132" s="66"/>
      <c r="I1132" s="67"/>
      <c r="J1132" s="68"/>
      <c r="K1132" s="67"/>
      <c r="L1132" s="68"/>
    </row>
    <row r="1133" spans="2:12">
      <c r="B1133" s="385"/>
      <c r="C1133" s="65"/>
      <c r="D1133" s="66"/>
      <c r="E1133" s="65"/>
      <c r="F1133" s="66"/>
      <c r="G1133" s="67"/>
      <c r="H1133" s="66"/>
      <c r="I1133" s="67"/>
      <c r="J1133" s="68"/>
      <c r="K1133" s="67"/>
      <c r="L1133" s="68"/>
    </row>
    <row r="1134" spans="2:12">
      <c r="B1134" s="385"/>
      <c r="C1134" s="65"/>
      <c r="D1134" s="66"/>
      <c r="E1134" s="65"/>
      <c r="F1134" s="66"/>
      <c r="G1134" s="67"/>
      <c r="H1134" s="66"/>
      <c r="I1134" s="67"/>
      <c r="J1134" s="68"/>
      <c r="K1134" s="67"/>
      <c r="L1134" s="68"/>
    </row>
    <row r="1135" spans="2:12">
      <c r="B1135" s="385"/>
      <c r="C1135" s="65"/>
      <c r="D1135" s="66"/>
      <c r="E1135" s="65"/>
      <c r="F1135" s="66"/>
      <c r="G1135" s="67"/>
      <c r="H1135" s="66"/>
      <c r="I1135" s="67"/>
      <c r="J1135" s="68"/>
      <c r="K1135" s="67"/>
      <c r="L1135" s="68"/>
    </row>
    <row r="1136" spans="2:12">
      <c r="B1136" s="385"/>
      <c r="C1136" s="65"/>
      <c r="D1136" s="66"/>
      <c r="E1136" s="65"/>
      <c r="F1136" s="66"/>
      <c r="G1136" s="67"/>
      <c r="H1136" s="66"/>
      <c r="I1136" s="67"/>
      <c r="J1136" s="68"/>
      <c r="K1136" s="67"/>
      <c r="L1136" s="68"/>
    </row>
    <row r="1137" spans="2:12">
      <c r="B1137" s="385"/>
      <c r="C1137" s="65"/>
      <c r="D1137" s="66"/>
      <c r="E1137" s="65"/>
      <c r="F1137" s="66"/>
      <c r="G1137" s="67"/>
      <c r="H1137" s="66"/>
      <c r="I1137" s="67"/>
      <c r="J1137" s="68"/>
      <c r="K1137" s="67"/>
      <c r="L1137" s="68"/>
    </row>
    <row r="1138" spans="2:12">
      <c r="B1138" s="385"/>
      <c r="C1138" s="65"/>
      <c r="D1138" s="66"/>
      <c r="E1138" s="65"/>
      <c r="F1138" s="66"/>
      <c r="G1138" s="67"/>
      <c r="H1138" s="66"/>
      <c r="I1138" s="67"/>
      <c r="J1138" s="68"/>
      <c r="K1138" s="67"/>
      <c r="L1138" s="68"/>
    </row>
    <row r="1139" spans="2:12">
      <c r="B1139" s="385"/>
      <c r="C1139" s="65"/>
      <c r="D1139" s="66"/>
      <c r="E1139" s="65"/>
      <c r="F1139" s="66"/>
      <c r="G1139" s="67"/>
      <c r="H1139" s="66"/>
      <c r="I1139" s="67"/>
      <c r="J1139" s="68"/>
      <c r="K1139" s="67"/>
      <c r="L1139" s="68"/>
    </row>
    <row r="1140" spans="2:12">
      <c r="B1140" s="385"/>
      <c r="C1140" s="65"/>
      <c r="D1140" s="66"/>
      <c r="E1140" s="65"/>
      <c r="F1140" s="66"/>
      <c r="G1140" s="67"/>
      <c r="H1140" s="66"/>
      <c r="I1140" s="67"/>
      <c r="J1140" s="68"/>
      <c r="K1140" s="67"/>
      <c r="L1140" s="68"/>
    </row>
    <row r="1141" spans="2:12">
      <c r="B1141" s="385"/>
      <c r="C1141" s="65"/>
      <c r="D1141" s="66"/>
      <c r="E1141" s="65"/>
      <c r="F1141" s="66"/>
      <c r="G1141" s="67"/>
      <c r="H1141" s="66"/>
      <c r="I1141" s="67"/>
      <c r="J1141" s="68"/>
      <c r="K1141" s="67"/>
      <c r="L1141" s="68"/>
    </row>
    <row r="1142" spans="2:12">
      <c r="B1142" s="385"/>
      <c r="C1142" s="65"/>
      <c r="D1142" s="66"/>
      <c r="E1142" s="65"/>
      <c r="F1142" s="66"/>
      <c r="G1142" s="67"/>
      <c r="H1142" s="66"/>
      <c r="I1142" s="67"/>
      <c r="J1142" s="68"/>
      <c r="K1142" s="67"/>
      <c r="L1142" s="68"/>
    </row>
    <row r="1143" spans="2:12">
      <c r="B1143" s="385"/>
      <c r="C1143" s="65"/>
      <c r="D1143" s="66"/>
      <c r="E1143" s="65"/>
      <c r="F1143" s="66"/>
      <c r="G1143" s="67"/>
      <c r="H1143" s="66"/>
      <c r="I1143" s="67"/>
      <c r="J1143" s="68"/>
      <c r="K1143" s="67"/>
      <c r="L1143" s="68"/>
    </row>
    <row r="1144" spans="2:12">
      <c r="B1144" s="385"/>
      <c r="C1144" s="65"/>
      <c r="D1144" s="66"/>
      <c r="E1144" s="65"/>
      <c r="F1144" s="66"/>
      <c r="G1144" s="67"/>
      <c r="H1144" s="66"/>
      <c r="I1144" s="67"/>
      <c r="J1144" s="68"/>
      <c r="K1144" s="67"/>
      <c r="L1144" s="68"/>
    </row>
    <row r="1145" spans="2:12">
      <c r="B1145" s="385"/>
      <c r="C1145" s="65"/>
      <c r="D1145" s="66"/>
      <c r="E1145" s="65"/>
      <c r="F1145" s="66"/>
      <c r="G1145" s="67"/>
      <c r="H1145" s="66"/>
      <c r="I1145" s="67"/>
      <c r="J1145" s="68"/>
      <c r="K1145" s="67"/>
      <c r="L1145" s="68"/>
    </row>
    <row r="1146" spans="2:12">
      <c r="B1146" s="385"/>
      <c r="C1146" s="65"/>
      <c r="D1146" s="66"/>
      <c r="E1146" s="65"/>
      <c r="F1146" s="66"/>
      <c r="G1146" s="67"/>
      <c r="H1146" s="66"/>
      <c r="I1146" s="67"/>
      <c r="J1146" s="68"/>
      <c r="K1146" s="67"/>
      <c r="L1146" s="68"/>
    </row>
    <row r="1147" spans="2:12">
      <c r="B1147" s="385"/>
      <c r="C1147" s="65"/>
      <c r="D1147" s="66"/>
      <c r="E1147" s="65"/>
      <c r="F1147" s="66"/>
      <c r="G1147" s="67"/>
      <c r="H1147" s="66"/>
      <c r="I1147" s="67"/>
      <c r="K1147" s="67"/>
    </row>
    <row r="1148" spans="2:12">
      <c r="B1148" s="385"/>
      <c r="C1148" s="65"/>
      <c r="D1148" s="66"/>
      <c r="E1148" s="65"/>
      <c r="F1148" s="66"/>
      <c r="G1148" s="67"/>
      <c r="H1148" s="66"/>
      <c r="I1148" s="67"/>
      <c r="J1148" s="68"/>
      <c r="K1148" s="67"/>
      <c r="L1148" s="68"/>
    </row>
    <row r="1149" spans="2:12">
      <c r="B1149" s="385"/>
      <c r="C1149" s="65"/>
      <c r="D1149" s="66"/>
      <c r="E1149" s="65"/>
      <c r="F1149" s="66"/>
      <c r="G1149" s="67"/>
      <c r="H1149" s="66"/>
      <c r="I1149" s="67"/>
      <c r="J1149" s="68"/>
      <c r="K1149" s="67"/>
      <c r="L1149" s="68"/>
    </row>
    <row r="1150" spans="2:12">
      <c r="B1150" s="385"/>
      <c r="C1150" s="65"/>
      <c r="D1150" s="66"/>
      <c r="E1150" s="65"/>
      <c r="F1150" s="66"/>
      <c r="G1150" s="67"/>
      <c r="H1150" s="66"/>
      <c r="I1150" s="67"/>
      <c r="J1150" s="68"/>
      <c r="K1150" s="67"/>
      <c r="L1150" s="68"/>
    </row>
    <row r="1151" spans="2:12">
      <c r="B1151" s="385"/>
      <c r="C1151" s="65"/>
      <c r="D1151" s="66"/>
      <c r="E1151" s="65"/>
      <c r="F1151" s="66"/>
      <c r="G1151" s="67"/>
      <c r="H1151" s="66"/>
      <c r="I1151" s="67"/>
      <c r="J1151" s="68"/>
      <c r="K1151" s="67"/>
      <c r="L1151" s="68"/>
    </row>
    <row r="1152" spans="2:12">
      <c r="B1152" s="385"/>
      <c r="C1152" s="65"/>
      <c r="D1152" s="66"/>
      <c r="E1152" s="65"/>
      <c r="F1152" s="66"/>
      <c r="G1152" s="67"/>
      <c r="H1152" s="66"/>
      <c r="I1152" s="67"/>
      <c r="J1152" s="68"/>
      <c r="K1152" s="67"/>
      <c r="L1152" s="68"/>
    </row>
    <row r="1153" spans="2:12">
      <c r="B1153" s="385"/>
      <c r="C1153" s="65"/>
      <c r="D1153" s="66"/>
      <c r="E1153" s="65"/>
      <c r="F1153" s="66"/>
      <c r="G1153" s="67"/>
      <c r="H1153" s="66"/>
      <c r="I1153" s="67"/>
      <c r="J1153" s="68"/>
      <c r="K1153" s="67"/>
      <c r="L1153" s="68"/>
    </row>
    <row r="1154" spans="2:12">
      <c r="B1154" s="385"/>
      <c r="C1154" s="65"/>
      <c r="D1154" s="66"/>
      <c r="E1154" s="65"/>
      <c r="F1154" s="66"/>
      <c r="G1154" s="67"/>
      <c r="H1154" s="66"/>
      <c r="I1154" s="67"/>
      <c r="J1154" s="68"/>
      <c r="K1154" s="67"/>
      <c r="L1154" s="68"/>
    </row>
    <row r="1155" spans="2:12">
      <c r="B1155" s="385"/>
      <c r="C1155" s="65"/>
      <c r="D1155" s="66"/>
      <c r="E1155" s="65"/>
      <c r="F1155" s="66"/>
      <c r="G1155" s="67"/>
      <c r="H1155" s="66"/>
      <c r="I1155" s="67"/>
      <c r="J1155" s="68"/>
      <c r="K1155" s="67"/>
      <c r="L1155" s="68"/>
    </row>
    <row r="1156" spans="2:12">
      <c r="B1156" s="385"/>
      <c r="C1156" s="65"/>
      <c r="D1156" s="66"/>
      <c r="E1156" s="65"/>
      <c r="F1156" s="66"/>
      <c r="G1156" s="67"/>
      <c r="H1156" s="66"/>
      <c r="I1156" s="67"/>
      <c r="J1156" s="68"/>
      <c r="K1156" s="67"/>
      <c r="L1156" s="68"/>
    </row>
    <row r="1157" spans="2:12">
      <c r="B1157" s="385"/>
      <c r="C1157" s="65"/>
      <c r="D1157" s="66"/>
      <c r="E1157" s="65"/>
      <c r="F1157" s="66"/>
      <c r="G1157" s="67"/>
      <c r="H1157" s="66"/>
      <c r="I1157" s="67"/>
      <c r="J1157" s="68"/>
      <c r="K1157" s="67"/>
      <c r="L1157" s="68"/>
    </row>
    <row r="1158" spans="2:12">
      <c r="B1158" s="385"/>
      <c r="C1158" s="65"/>
      <c r="D1158" s="66"/>
      <c r="E1158" s="65"/>
      <c r="F1158" s="66"/>
      <c r="G1158" s="67"/>
      <c r="H1158" s="66"/>
      <c r="I1158" s="67"/>
      <c r="J1158" s="68"/>
      <c r="K1158" s="67"/>
      <c r="L1158" s="68"/>
    </row>
    <row r="1159" spans="2:12">
      <c r="B1159" s="385"/>
      <c r="C1159" s="65"/>
      <c r="D1159" s="66"/>
      <c r="E1159" s="65"/>
      <c r="F1159" s="66"/>
      <c r="G1159" s="67"/>
      <c r="H1159" s="66"/>
      <c r="I1159" s="67"/>
      <c r="J1159" s="68"/>
      <c r="K1159" s="67"/>
      <c r="L1159" s="68"/>
    </row>
    <row r="1160" spans="2:12">
      <c r="B1160" s="385"/>
      <c r="C1160" s="65"/>
      <c r="D1160" s="66"/>
      <c r="E1160" s="65"/>
      <c r="F1160" s="66"/>
      <c r="G1160" s="67"/>
      <c r="H1160" s="66"/>
      <c r="I1160" s="67"/>
      <c r="J1160" s="68"/>
      <c r="K1160" s="67"/>
      <c r="L1160" s="68"/>
    </row>
    <row r="1161" spans="2:12">
      <c r="B1161" s="385"/>
      <c r="C1161" s="65"/>
      <c r="D1161" s="66"/>
      <c r="E1161" s="65"/>
      <c r="F1161" s="66"/>
      <c r="G1161" s="67"/>
      <c r="H1161" s="66"/>
      <c r="I1161" s="67"/>
      <c r="J1161" s="68"/>
      <c r="K1161" s="67"/>
      <c r="L1161" s="68"/>
    </row>
    <row r="1162" spans="2:12">
      <c r="B1162" s="385"/>
      <c r="C1162" s="65"/>
      <c r="D1162" s="66"/>
      <c r="E1162" s="65"/>
      <c r="F1162" s="66"/>
      <c r="G1162" s="67"/>
      <c r="H1162" s="66"/>
      <c r="I1162" s="67"/>
      <c r="J1162" s="68"/>
      <c r="K1162" s="67"/>
      <c r="L1162" s="68"/>
    </row>
    <row r="1163" spans="2:12">
      <c r="B1163" s="385"/>
      <c r="C1163" s="65"/>
      <c r="D1163" s="66"/>
      <c r="E1163" s="65"/>
      <c r="F1163" s="66"/>
      <c r="G1163" s="67"/>
      <c r="H1163" s="66"/>
      <c r="I1163" s="67"/>
      <c r="J1163" s="68"/>
      <c r="K1163" s="67"/>
      <c r="L1163" s="68"/>
    </row>
    <row r="1164" spans="2:12">
      <c r="B1164" s="385"/>
      <c r="C1164" s="65"/>
      <c r="D1164" s="66"/>
      <c r="E1164" s="65"/>
      <c r="F1164" s="66"/>
      <c r="G1164" s="67"/>
      <c r="H1164" s="66"/>
      <c r="I1164" s="67"/>
      <c r="K1164" s="67"/>
    </row>
    <row r="1165" spans="2:12">
      <c r="B1165" s="385"/>
      <c r="C1165" s="65"/>
      <c r="D1165" s="66"/>
      <c r="E1165" s="65"/>
      <c r="F1165" s="66"/>
      <c r="G1165" s="67"/>
      <c r="H1165" s="66"/>
      <c r="I1165" s="67"/>
      <c r="J1165" s="68"/>
      <c r="K1165" s="67"/>
      <c r="L1165" s="68"/>
    </row>
    <row r="1166" spans="2:12">
      <c r="B1166" s="385"/>
      <c r="C1166" s="65"/>
      <c r="D1166" s="66"/>
      <c r="E1166" s="65"/>
      <c r="F1166" s="66"/>
      <c r="G1166" s="67"/>
      <c r="H1166" s="66"/>
      <c r="I1166" s="67"/>
      <c r="J1166" s="68"/>
      <c r="K1166" s="67"/>
      <c r="L1166" s="68"/>
    </row>
    <row r="1167" spans="2:12">
      <c r="B1167" s="385"/>
      <c r="C1167" s="65"/>
      <c r="D1167" s="66"/>
      <c r="E1167" s="65"/>
      <c r="F1167" s="66"/>
      <c r="G1167" s="67"/>
      <c r="H1167" s="66"/>
      <c r="I1167" s="67"/>
      <c r="J1167" s="68"/>
      <c r="K1167" s="67"/>
      <c r="L1167" s="68"/>
    </row>
    <row r="1168" spans="2:12">
      <c r="B1168" s="385"/>
      <c r="C1168" s="65"/>
      <c r="D1168" s="66"/>
      <c r="E1168" s="65"/>
      <c r="F1168" s="66"/>
      <c r="G1168" s="67"/>
      <c r="H1168" s="66"/>
      <c r="I1168" s="67"/>
      <c r="J1168" s="68"/>
      <c r="K1168" s="67"/>
      <c r="L1168" s="68"/>
    </row>
    <row r="1169" spans="2:12">
      <c r="B1169" s="385"/>
      <c r="C1169" s="65"/>
      <c r="D1169" s="66"/>
      <c r="E1169" s="65"/>
      <c r="F1169" s="66"/>
      <c r="G1169" s="67"/>
      <c r="H1169" s="66"/>
      <c r="I1169" s="67"/>
      <c r="J1169" s="68"/>
      <c r="K1169" s="67"/>
      <c r="L1169" s="68"/>
    </row>
    <row r="1170" spans="2:12">
      <c r="B1170" s="385"/>
      <c r="C1170" s="65"/>
      <c r="D1170" s="66"/>
      <c r="E1170" s="65"/>
      <c r="F1170" s="66"/>
      <c r="G1170" s="67"/>
      <c r="H1170" s="66"/>
      <c r="I1170" s="67"/>
      <c r="J1170" s="68"/>
      <c r="K1170" s="67"/>
      <c r="L1170" s="68"/>
    </row>
    <row r="1171" spans="2:12">
      <c r="B1171" s="385"/>
      <c r="C1171" s="65"/>
      <c r="D1171" s="66"/>
      <c r="E1171" s="65"/>
      <c r="F1171" s="66"/>
      <c r="G1171" s="67"/>
      <c r="H1171" s="66"/>
      <c r="I1171" s="67"/>
      <c r="J1171" s="68"/>
      <c r="K1171" s="67"/>
      <c r="L1171" s="68"/>
    </row>
    <row r="1172" spans="2:12">
      <c r="B1172" s="385"/>
      <c r="C1172" s="65"/>
      <c r="D1172" s="66"/>
      <c r="E1172" s="65"/>
      <c r="F1172" s="66"/>
      <c r="G1172" s="67"/>
      <c r="H1172" s="66"/>
      <c r="I1172" s="67"/>
      <c r="J1172" s="68"/>
      <c r="K1172" s="67"/>
      <c r="L1172" s="68"/>
    </row>
    <row r="1173" spans="2:12">
      <c r="B1173" s="385"/>
      <c r="C1173" s="65"/>
      <c r="D1173" s="66"/>
      <c r="E1173" s="65"/>
      <c r="F1173" s="66"/>
      <c r="G1173" s="67"/>
      <c r="H1173" s="66"/>
      <c r="I1173" s="67"/>
      <c r="J1173" s="68"/>
      <c r="K1173" s="67"/>
      <c r="L1173" s="68"/>
    </row>
    <row r="1174" spans="2:12">
      <c r="B1174" s="385"/>
      <c r="C1174" s="65"/>
      <c r="D1174" s="66"/>
      <c r="E1174" s="65"/>
      <c r="F1174" s="66"/>
      <c r="G1174" s="67"/>
      <c r="H1174" s="66"/>
      <c r="I1174" s="67"/>
      <c r="J1174" s="68"/>
      <c r="K1174" s="67"/>
      <c r="L1174" s="68"/>
    </row>
    <row r="1175" spans="2:12">
      <c r="B1175" s="385"/>
      <c r="C1175" s="65"/>
      <c r="D1175" s="66"/>
      <c r="E1175" s="65"/>
      <c r="F1175" s="66"/>
      <c r="G1175" s="67"/>
      <c r="H1175" s="66"/>
      <c r="I1175" s="67"/>
      <c r="J1175" s="68"/>
      <c r="K1175" s="67"/>
      <c r="L1175" s="68"/>
    </row>
    <row r="1176" spans="2:12">
      <c r="B1176" s="385"/>
      <c r="C1176" s="65"/>
      <c r="D1176" s="66"/>
      <c r="E1176" s="65"/>
      <c r="F1176" s="66"/>
      <c r="G1176" s="67"/>
      <c r="H1176" s="66"/>
      <c r="I1176" s="67"/>
      <c r="J1176" s="68"/>
      <c r="K1176" s="67"/>
      <c r="L1176" s="68"/>
    </row>
    <row r="1177" spans="2:12">
      <c r="B1177" s="385"/>
      <c r="C1177" s="65"/>
      <c r="D1177" s="66"/>
      <c r="E1177" s="65"/>
      <c r="F1177" s="66"/>
      <c r="G1177" s="67"/>
      <c r="H1177" s="66"/>
      <c r="I1177" s="67"/>
      <c r="J1177" s="68"/>
      <c r="K1177" s="67"/>
      <c r="L1177" s="68"/>
    </row>
    <row r="1178" spans="2:12">
      <c r="B1178" s="385"/>
      <c r="C1178" s="65"/>
      <c r="D1178" s="66"/>
      <c r="E1178" s="65"/>
      <c r="F1178" s="66"/>
      <c r="G1178" s="67"/>
      <c r="H1178" s="66"/>
      <c r="I1178" s="67"/>
      <c r="J1178" s="68"/>
      <c r="K1178" s="67"/>
      <c r="L1178" s="68"/>
    </row>
    <row r="1179" spans="2:12">
      <c r="B1179" s="385"/>
      <c r="C1179" s="65"/>
      <c r="D1179" s="66"/>
      <c r="E1179" s="65"/>
      <c r="F1179" s="66"/>
      <c r="G1179" s="67"/>
      <c r="H1179" s="66"/>
      <c r="I1179" s="67"/>
      <c r="J1179" s="68"/>
      <c r="K1179" s="67"/>
      <c r="L1179" s="68"/>
    </row>
    <row r="1180" spans="2:12">
      <c r="B1180" s="385"/>
      <c r="C1180" s="65"/>
      <c r="D1180" s="66"/>
      <c r="E1180" s="65"/>
      <c r="F1180" s="66"/>
      <c r="G1180" s="67"/>
      <c r="H1180" s="66"/>
      <c r="I1180" s="67"/>
      <c r="J1180" s="68"/>
      <c r="K1180" s="67"/>
      <c r="L1180" s="68"/>
    </row>
    <row r="1181" spans="2:12">
      <c r="B1181" s="385"/>
      <c r="C1181" s="65"/>
      <c r="D1181" s="66"/>
      <c r="E1181" s="65"/>
      <c r="F1181" s="66"/>
      <c r="G1181" s="67"/>
      <c r="H1181" s="66"/>
      <c r="I1181" s="67"/>
      <c r="K1181" s="67"/>
    </row>
    <row r="1182" spans="2:12">
      <c r="B1182" s="385"/>
      <c r="C1182" s="65"/>
      <c r="D1182" s="66"/>
      <c r="E1182" s="65"/>
      <c r="F1182" s="66"/>
      <c r="G1182" s="67"/>
      <c r="H1182" s="66"/>
      <c r="I1182" s="67"/>
      <c r="J1182" s="68"/>
      <c r="K1182" s="67"/>
      <c r="L1182" s="68"/>
    </row>
    <row r="1183" spans="2:12">
      <c r="B1183" s="385"/>
      <c r="C1183" s="65"/>
      <c r="D1183" s="66"/>
      <c r="E1183" s="65"/>
      <c r="F1183" s="66"/>
      <c r="G1183" s="67"/>
      <c r="H1183" s="66"/>
      <c r="I1183" s="67"/>
      <c r="J1183" s="68"/>
      <c r="K1183" s="67"/>
      <c r="L1183" s="68"/>
    </row>
    <row r="1184" spans="2:12">
      <c r="B1184" s="385"/>
      <c r="C1184" s="65"/>
      <c r="D1184" s="66"/>
      <c r="E1184" s="65"/>
      <c r="F1184" s="66"/>
      <c r="G1184" s="67"/>
      <c r="H1184" s="66"/>
      <c r="I1184" s="67"/>
      <c r="J1184" s="68"/>
      <c r="K1184" s="67"/>
      <c r="L1184" s="68"/>
    </row>
    <row r="1185" spans="2:12">
      <c r="B1185" s="385"/>
      <c r="C1185" s="65"/>
      <c r="D1185" s="66"/>
      <c r="E1185" s="65"/>
      <c r="F1185" s="66"/>
      <c r="G1185" s="67"/>
      <c r="H1185" s="66"/>
      <c r="I1185" s="67"/>
      <c r="J1185" s="68"/>
      <c r="K1185" s="67"/>
      <c r="L1185" s="68"/>
    </row>
    <row r="1186" spans="2:12">
      <c r="B1186" s="385"/>
      <c r="C1186" s="65"/>
      <c r="D1186" s="66"/>
      <c r="E1186" s="65"/>
      <c r="F1186" s="66"/>
      <c r="G1186" s="67"/>
      <c r="H1186" s="66"/>
      <c r="I1186" s="67"/>
      <c r="J1186" s="68"/>
      <c r="K1186" s="67"/>
      <c r="L1186" s="68"/>
    </row>
    <row r="1187" spans="2:12">
      <c r="B1187" s="385"/>
      <c r="C1187" s="65"/>
      <c r="D1187" s="66"/>
      <c r="E1187" s="65"/>
      <c r="F1187" s="66"/>
      <c r="G1187" s="67"/>
      <c r="H1187" s="66"/>
      <c r="I1187" s="67"/>
      <c r="J1187" s="68"/>
      <c r="K1187" s="67"/>
      <c r="L1187" s="68"/>
    </row>
    <row r="1188" spans="2:12">
      <c r="B1188" s="385"/>
      <c r="C1188" s="65"/>
      <c r="D1188" s="66"/>
      <c r="E1188" s="65"/>
      <c r="F1188" s="66"/>
      <c r="G1188" s="67"/>
      <c r="H1188" s="66"/>
      <c r="I1188" s="67"/>
      <c r="J1188" s="68"/>
      <c r="K1188" s="67"/>
      <c r="L1188" s="68"/>
    </row>
    <row r="1189" spans="2:12">
      <c r="B1189" s="385"/>
      <c r="C1189" s="65"/>
      <c r="D1189" s="66"/>
      <c r="E1189" s="65"/>
      <c r="F1189" s="66"/>
      <c r="G1189" s="67"/>
      <c r="H1189" s="66"/>
      <c r="I1189" s="67"/>
      <c r="J1189" s="68"/>
      <c r="K1189" s="67"/>
      <c r="L1189" s="68"/>
    </row>
    <row r="1190" spans="2:12">
      <c r="B1190" s="385"/>
      <c r="C1190" s="65"/>
      <c r="D1190" s="66"/>
      <c r="E1190" s="65"/>
      <c r="F1190" s="66"/>
      <c r="G1190" s="67"/>
      <c r="H1190" s="66"/>
      <c r="I1190" s="67"/>
      <c r="J1190" s="68"/>
      <c r="K1190" s="67"/>
      <c r="L1190" s="68"/>
    </row>
    <row r="1191" spans="2:12">
      <c r="B1191" s="385"/>
      <c r="C1191" s="65"/>
      <c r="D1191" s="66"/>
      <c r="E1191" s="65"/>
      <c r="F1191" s="66"/>
      <c r="G1191" s="67"/>
      <c r="H1191" s="66"/>
      <c r="I1191" s="67"/>
      <c r="J1191" s="68"/>
      <c r="K1191" s="67"/>
      <c r="L1191" s="68"/>
    </row>
    <row r="1192" spans="2:12">
      <c r="B1192" s="385"/>
      <c r="C1192" s="65"/>
      <c r="D1192" s="66"/>
      <c r="E1192" s="65"/>
      <c r="F1192" s="66"/>
      <c r="G1192" s="67"/>
      <c r="H1192" s="66"/>
      <c r="I1192" s="67"/>
      <c r="J1192" s="68"/>
      <c r="K1192" s="67"/>
      <c r="L1192" s="68"/>
    </row>
    <row r="1193" spans="2:12">
      <c r="B1193" s="385"/>
      <c r="C1193" s="65"/>
      <c r="D1193" s="66"/>
      <c r="E1193" s="65"/>
      <c r="F1193" s="66"/>
      <c r="G1193" s="67"/>
      <c r="H1193" s="66"/>
      <c r="I1193" s="67"/>
      <c r="J1193" s="68"/>
      <c r="K1193" s="67"/>
      <c r="L1193" s="68"/>
    </row>
    <row r="1194" spans="2:12">
      <c r="B1194" s="385"/>
      <c r="C1194" s="65"/>
      <c r="D1194" s="66"/>
      <c r="E1194" s="65"/>
      <c r="F1194" s="66"/>
      <c r="G1194" s="67"/>
      <c r="H1194" s="66"/>
      <c r="I1194" s="67"/>
      <c r="J1194" s="68"/>
      <c r="K1194" s="67"/>
      <c r="L1194" s="68"/>
    </row>
    <row r="1195" spans="2:12">
      <c r="B1195" s="385"/>
      <c r="C1195" s="65"/>
      <c r="D1195" s="66"/>
      <c r="E1195" s="65"/>
      <c r="F1195" s="66"/>
      <c r="G1195" s="67"/>
      <c r="H1195" s="66"/>
      <c r="I1195" s="67"/>
      <c r="J1195" s="68"/>
      <c r="K1195" s="67"/>
      <c r="L1195" s="68"/>
    </row>
    <row r="1196" spans="2:12">
      <c r="B1196" s="385"/>
      <c r="C1196" s="65"/>
      <c r="D1196" s="66"/>
      <c r="E1196" s="65"/>
      <c r="F1196" s="66"/>
      <c r="G1196" s="67"/>
      <c r="H1196" s="66"/>
      <c r="I1196" s="67"/>
      <c r="J1196" s="68"/>
      <c r="K1196" s="67"/>
      <c r="L1196" s="68"/>
    </row>
    <row r="1197" spans="2:12">
      <c r="B1197" s="385"/>
      <c r="C1197" s="65"/>
      <c r="D1197" s="66"/>
      <c r="E1197" s="65"/>
      <c r="F1197" s="66"/>
      <c r="G1197" s="67"/>
      <c r="H1197" s="66"/>
      <c r="I1197" s="67"/>
      <c r="J1197" s="68"/>
      <c r="K1197" s="67"/>
      <c r="L1197" s="68"/>
    </row>
    <row r="1198" spans="2:12">
      <c r="B1198" s="385"/>
      <c r="C1198" s="65"/>
      <c r="D1198" s="66"/>
      <c r="E1198" s="65"/>
      <c r="F1198" s="66"/>
      <c r="G1198" s="67"/>
      <c r="H1198" s="66"/>
      <c r="I1198" s="67"/>
      <c r="K1198" s="67"/>
    </row>
    <row r="1199" spans="2:12">
      <c r="B1199" s="385"/>
      <c r="C1199" s="65"/>
      <c r="D1199" s="66"/>
      <c r="E1199" s="65"/>
      <c r="F1199" s="66"/>
      <c r="G1199" s="67"/>
      <c r="H1199" s="66"/>
      <c r="I1199" s="67"/>
      <c r="J1199" s="68"/>
      <c r="K1199" s="67"/>
      <c r="L1199" s="68"/>
    </row>
    <row r="1200" spans="2:12">
      <c r="B1200" s="385"/>
      <c r="C1200" s="65"/>
      <c r="D1200" s="66"/>
      <c r="E1200" s="65"/>
      <c r="F1200" s="66"/>
      <c r="G1200" s="67"/>
      <c r="H1200" s="66"/>
      <c r="I1200" s="67"/>
      <c r="J1200" s="68"/>
      <c r="K1200" s="67"/>
      <c r="L1200" s="68"/>
    </row>
    <row r="1201" spans="2:12">
      <c r="B1201" s="385"/>
      <c r="C1201" s="65"/>
      <c r="D1201" s="66"/>
      <c r="E1201" s="65"/>
      <c r="F1201" s="66"/>
      <c r="G1201" s="67"/>
      <c r="H1201" s="66"/>
      <c r="I1201" s="67"/>
      <c r="J1201" s="68"/>
      <c r="K1201" s="67"/>
      <c r="L1201" s="68"/>
    </row>
    <row r="1202" spans="2:12">
      <c r="B1202" s="385"/>
      <c r="C1202" s="65"/>
      <c r="D1202" s="66"/>
      <c r="E1202" s="65"/>
      <c r="F1202" s="66"/>
      <c r="G1202" s="67"/>
      <c r="H1202" s="66"/>
      <c r="I1202" s="67"/>
      <c r="J1202" s="68"/>
      <c r="K1202" s="67"/>
      <c r="L1202" s="68"/>
    </row>
    <row r="1203" spans="2:12">
      <c r="B1203" s="385"/>
      <c r="C1203" s="65"/>
      <c r="D1203" s="66"/>
      <c r="E1203" s="65"/>
      <c r="F1203" s="66"/>
      <c r="G1203" s="67"/>
      <c r="H1203" s="66"/>
      <c r="I1203" s="67"/>
      <c r="J1203" s="68"/>
      <c r="K1203" s="67"/>
      <c r="L1203" s="68"/>
    </row>
    <row r="1204" spans="2:12">
      <c r="B1204" s="385"/>
      <c r="C1204" s="65"/>
      <c r="D1204" s="66"/>
      <c r="E1204" s="65"/>
      <c r="F1204" s="66"/>
      <c r="G1204" s="67"/>
      <c r="H1204" s="66"/>
      <c r="I1204" s="67"/>
      <c r="J1204" s="68"/>
      <c r="K1204" s="67"/>
      <c r="L1204" s="68"/>
    </row>
    <row r="1205" spans="2:12">
      <c r="B1205" s="385"/>
      <c r="C1205" s="65"/>
      <c r="D1205" s="66"/>
      <c r="E1205" s="65"/>
      <c r="F1205" s="66"/>
      <c r="G1205" s="67"/>
      <c r="H1205" s="66"/>
      <c r="I1205" s="67"/>
      <c r="J1205" s="68"/>
      <c r="K1205" s="67"/>
      <c r="L1205" s="68"/>
    </row>
    <row r="1206" spans="2:12">
      <c r="B1206" s="385"/>
      <c r="C1206" s="65"/>
      <c r="D1206" s="66"/>
      <c r="E1206" s="65"/>
      <c r="F1206" s="66"/>
      <c r="G1206" s="67"/>
      <c r="H1206" s="66"/>
      <c r="I1206" s="67"/>
      <c r="J1206" s="68"/>
      <c r="K1206" s="67"/>
      <c r="L1206" s="68"/>
    </row>
    <row r="1207" spans="2:12">
      <c r="B1207" s="385"/>
      <c r="C1207" s="65"/>
      <c r="D1207" s="66"/>
      <c r="E1207" s="65"/>
      <c r="F1207" s="66"/>
      <c r="G1207" s="67"/>
      <c r="H1207" s="66"/>
      <c r="I1207" s="67"/>
      <c r="J1207" s="68"/>
      <c r="K1207" s="67"/>
      <c r="L1207" s="68"/>
    </row>
    <row r="1208" spans="2:12">
      <c r="B1208" s="385"/>
      <c r="C1208" s="65"/>
      <c r="D1208" s="66"/>
      <c r="E1208" s="65"/>
      <c r="F1208" s="66"/>
      <c r="G1208" s="67"/>
      <c r="H1208" s="66"/>
      <c r="I1208" s="67"/>
      <c r="J1208" s="68"/>
      <c r="K1208" s="67"/>
      <c r="L1208" s="68"/>
    </row>
    <row r="1209" spans="2:12">
      <c r="B1209" s="385"/>
      <c r="C1209" s="65"/>
      <c r="D1209" s="66"/>
      <c r="E1209" s="65"/>
      <c r="F1209" s="66"/>
      <c r="G1209" s="67"/>
      <c r="H1209" s="66"/>
      <c r="I1209" s="67"/>
      <c r="J1209" s="68"/>
      <c r="K1209" s="67"/>
      <c r="L1209" s="68"/>
    </row>
    <row r="1210" spans="2:12">
      <c r="B1210" s="385"/>
      <c r="C1210" s="65"/>
      <c r="D1210" s="66"/>
      <c r="E1210" s="65"/>
      <c r="F1210" s="66"/>
      <c r="G1210" s="67"/>
      <c r="H1210" s="66"/>
      <c r="I1210" s="67"/>
      <c r="J1210" s="68"/>
      <c r="K1210" s="67"/>
      <c r="L1210" s="68"/>
    </row>
    <row r="1211" spans="2:12">
      <c r="B1211" s="385"/>
      <c r="C1211" s="65"/>
      <c r="D1211" s="66"/>
      <c r="E1211" s="65"/>
      <c r="F1211" s="66"/>
      <c r="G1211" s="67"/>
      <c r="H1211" s="66"/>
      <c r="I1211" s="67"/>
      <c r="J1211" s="68"/>
      <c r="K1211" s="67"/>
      <c r="L1211" s="68"/>
    </row>
    <row r="1212" spans="2:12">
      <c r="B1212" s="385"/>
      <c r="C1212" s="65"/>
      <c r="D1212" s="66"/>
      <c r="E1212" s="65"/>
      <c r="F1212" s="66"/>
      <c r="G1212" s="67"/>
      <c r="H1212" s="66"/>
      <c r="I1212" s="67"/>
      <c r="J1212" s="68"/>
      <c r="K1212" s="67"/>
      <c r="L1212" s="68"/>
    </row>
    <row r="1213" spans="2:12">
      <c r="B1213" s="385"/>
      <c r="C1213" s="65"/>
      <c r="D1213" s="66"/>
      <c r="E1213" s="65"/>
      <c r="F1213" s="66"/>
      <c r="G1213" s="67"/>
      <c r="H1213" s="66"/>
      <c r="I1213" s="67"/>
      <c r="J1213" s="68"/>
      <c r="K1213" s="67"/>
      <c r="L1213" s="68"/>
    </row>
    <row r="1214" spans="2:12">
      <c r="B1214" s="385"/>
      <c r="C1214" s="65"/>
      <c r="D1214" s="66"/>
      <c r="E1214" s="65"/>
      <c r="F1214" s="66"/>
      <c r="G1214" s="67"/>
      <c r="H1214" s="66"/>
      <c r="I1214" s="67"/>
      <c r="J1214" s="68"/>
      <c r="K1214" s="67"/>
      <c r="L1214" s="68"/>
    </row>
    <row r="1215" spans="2:12">
      <c r="B1215" s="385"/>
      <c r="C1215" s="65"/>
      <c r="D1215" s="66"/>
      <c r="E1215" s="65"/>
      <c r="F1215" s="66"/>
      <c r="G1215" s="67"/>
      <c r="H1215" s="66"/>
      <c r="I1215" s="67"/>
      <c r="K1215" s="67"/>
    </row>
    <row r="1216" spans="2:12">
      <c r="B1216" s="385"/>
      <c r="C1216" s="65"/>
      <c r="D1216" s="66"/>
      <c r="E1216" s="65"/>
      <c r="F1216" s="66"/>
      <c r="G1216" s="67"/>
      <c r="H1216" s="66"/>
      <c r="I1216" s="67"/>
      <c r="J1216" s="68"/>
      <c r="K1216" s="67"/>
      <c r="L1216" s="68"/>
    </row>
    <row r="1217" spans="2:12">
      <c r="B1217" s="385"/>
      <c r="C1217" s="65"/>
      <c r="D1217" s="66"/>
      <c r="E1217" s="65"/>
      <c r="F1217" s="66"/>
      <c r="G1217" s="67"/>
      <c r="H1217" s="66"/>
      <c r="I1217" s="67"/>
      <c r="J1217" s="68"/>
      <c r="K1217" s="67"/>
      <c r="L1217" s="68"/>
    </row>
    <row r="1218" spans="2:12">
      <c r="B1218" s="385"/>
      <c r="C1218" s="65"/>
      <c r="D1218" s="66"/>
      <c r="E1218" s="65"/>
      <c r="F1218" s="66"/>
      <c r="G1218" s="67"/>
      <c r="H1218" s="66"/>
      <c r="I1218" s="67"/>
      <c r="J1218" s="68"/>
      <c r="K1218" s="67"/>
      <c r="L1218" s="68"/>
    </row>
    <row r="1219" spans="2:12">
      <c r="B1219" s="385"/>
      <c r="C1219" s="65"/>
      <c r="D1219" s="66"/>
      <c r="E1219" s="65"/>
      <c r="F1219" s="66"/>
      <c r="G1219" s="67"/>
      <c r="H1219" s="66"/>
      <c r="I1219" s="67"/>
      <c r="J1219" s="68"/>
      <c r="K1219" s="67"/>
      <c r="L1219" s="68"/>
    </row>
    <row r="1220" spans="2:12">
      <c r="B1220" s="385"/>
      <c r="C1220" s="65"/>
      <c r="D1220" s="66"/>
      <c r="E1220" s="65"/>
      <c r="F1220" s="66"/>
      <c r="G1220" s="67"/>
      <c r="H1220" s="66"/>
      <c r="I1220" s="67"/>
      <c r="J1220" s="68"/>
      <c r="K1220" s="67"/>
      <c r="L1220" s="68"/>
    </row>
    <row r="1221" spans="2:12">
      <c r="B1221" s="385"/>
      <c r="C1221" s="65"/>
      <c r="D1221" s="66"/>
      <c r="E1221" s="65"/>
      <c r="F1221" s="66"/>
      <c r="G1221" s="67"/>
      <c r="H1221" s="66"/>
      <c r="I1221" s="67"/>
      <c r="J1221" s="68"/>
      <c r="K1221" s="67"/>
      <c r="L1221" s="68"/>
    </row>
    <row r="1222" spans="2:12">
      <c r="B1222" s="385"/>
      <c r="C1222" s="65"/>
      <c r="D1222" s="66"/>
      <c r="E1222" s="65"/>
      <c r="F1222" s="66"/>
      <c r="G1222" s="67"/>
      <c r="H1222" s="66"/>
      <c r="I1222" s="67"/>
      <c r="J1222" s="68"/>
      <c r="K1222" s="67"/>
      <c r="L1222" s="68"/>
    </row>
    <row r="1223" spans="2:12">
      <c r="B1223" s="385"/>
      <c r="C1223" s="65"/>
      <c r="D1223" s="66"/>
      <c r="E1223" s="65"/>
      <c r="F1223" s="66"/>
      <c r="G1223" s="67"/>
      <c r="H1223" s="66"/>
      <c r="I1223" s="67"/>
      <c r="J1223" s="68"/>
      <c r="K1223" s="67"/>
      <c r="L1223" s="68"/>
    </row>
    <row r="1224" spans="2:12">
      <c r="B1224" s="385"/>
      <c r="C1224" s="65"/>
      <c r="D1224" s="66"/>
      <c r="E1224" s="65"/>
      <c r="F1224" s="66"/>
      <c r="G1224" s="67"/>
      <c r="H1224" s="66"/>
      <c r="I1224" s="67"/>
      <c r="J1224" s="68"/>
      <c r="K1224" s="67"/>
      <c r="L1224" s="68"/>
    </row>
    <row r="1225" spans="2:12">
      <c r="B1225" s="385"/>
      <c r="C1225" s="65"/>
      <c r="D1225" s="66"/>
      <c r="E1225" s="65"/>
      <c r="F1225" s="66"/>
      <c r="G1225" s="67"/>
      <c r="H1225" s="66"/>
      <c r="I1225" s="67"/>
      <c r="J1225" s="68"/>
      <c r="K1225" s="67"/>
      <c r="L1225" s="68"/>
    </row>
    <row r="1226" spans="2:12">
      <c r="B1226" s="385"/>
      <c r="C1226" s="65"/>
      <c r="D1226" s="66"/>
      <c r="E1226" s="65"/>
      <c r="F1226" s="66"/>
      <c r="G1226" s="67"/>
      <c r="H1226" s="66"/>
      <c r="I1226" s="67"/>
      <c r="J1226" s="68"/>
      <c r="K1226" s="67"/>
      <c r="L1226" s="68"/>
    </row>
    <row r="1227" spans="2:12">
      <c r="B1227" s="385"/>
      <c r="C1227" s="65"/>
      <c r="D1227" s="66"/>
      <c r="E1227" s="65"/>
      <c r="F1227" s="66"/>
      <c r="G1227" s="67"/>
      <c r="H1227" s="66"/>
      <c r="I1227" s="67"/>
      <c r="J1227" s="68"/>
      <c r="K1227" s="67"/>
      <c r="L1227" s="68"/>
    </row>
    <row r="1228" spans="2:12">
      <c r="B1228" s="385"/>
      <c r="C1228" s="65"/>
      <c r="D1228" s="66"/>
      <c r="E1228" s="65"/>
      <c r="F1228" s="66"/>
      <c r="G1228" s="67"/>
      <c r="H1228" s="66"/>
      <c r="I1228" s="67"/>
      <c r="J1228" s="68"/>
      <c r="K1228" s="67"/>
      <c r="L1228" s="68"/>
    </row>
    <row r="1229" spans="2:12">
      <c r="B1229" s="385"/>
      <c r="C1229" s="65"/>
      <c r="D1229" s="66"/>
      <c r="E1229" s="65"/>
      <c r="F1229" s="66"/>
      <c r="G1229" s="67"/>
      <c r="H1229" s="66"/>
      <c r="I1229" s="67"/>
      <c r="J1229" s="68"/>
      <c r="K1229" s="67"/>
      <c r="L1229" s="68"/>
    </row>
    <row r="1230" spans="2:12">
      <c r="B1230" s="385"/>
      <c r="C1230" s="65"/>
      <c r="D1230" s="66"/>
      <c r="E1230" s="65"/>
      <c r="F1230" s="66"/>
      <c r="G1230" s="67"/>
      <c r="H1230" s="66"/>
      <c r="I1230" s="67"/>
      <c r="J1230" s="68"/>
      <c r="K1230" s="67"/>
      <c r="L1230" s="68"/>
    </row>
    <row r="1231" spans="2:12">
      <c r="B1231" s="385"/>
      <c r="C1231" s="65"/>
      <c r="D1231" s="66"/>
      <c r="E1231" s="65"/>
      <c r="F1231" s="66"/>
      <c r="G1231" s="67"/>
      <c r="H1231" s="66"/>
      <c r="I1231" s="67"/>
      <c r="J1231" s="68"/>
      <c r="K1231" s="67"/>
      <c r="L1231" s="68"/>
    </row>
    <row r="1232" spans="2:12">
      <c r="B1232" s="385"/>
      <c r="C1232" s="65"/>
      <c r="D1232" s="66"/>
      <c r="E1232" s="65"/>
      <c r="F1232" s="66"/>
      <c r="G1232" s="67"/>
      <c r="H1232" s="66"/>
      <c r="I1232" s="67"/>
      <c r="K1232" s="67"/>
    </row>
    <row r="1233" spans="2:12">
      <c r="B1233" s="385"/>
      <c r="C1233" s="65"/>
      <c r="D1233" s="66"/>
      <c r="E1233" s="65"/>
      <c r="F1233" s="66"/>
      <c r="G1233" s="67"/>
      <c r="H1233" s="66"/>
      <c r="I1233" s="67"/>
      <c r="J1233" s="68"/>
      <c r="K1233" s="67"/>
      <c r="L1233" s="68"/>
    </row>
    <row r="1234" spans="2:12">
      <c r="B1234" s="385"/>
      <c r="C1234" s="65"/>
      <c r="D1234" s="66"/>
      <c r="E1234" s="65"/>
      <c r="F1234" s="66"/>
      <c r="G1234" s="67"/>
      <c r="H1234" s="66"/>
      <c r="I1234" s="67"/>
      <c r="J1234" s="68"/>
      <c r="K1234" s="67"/>
      <c r="L1234" s="68"/>
    </row>
    <row r="1235" spans="2:12">
      <c r="B1235" s="385"/>
      <c r="C1235" s="65"/>
      <c r="D1235" s="66"/>
      <c r="E1235" s="65"/>
      <c r="F1235" s="66"/>
      <c r="G1235" s="67"/>
      <c r="H1235" s="66"/>
      <c r="I1235" s="67"/>
      <c r="J1235" s="68"/>
      <c r="K1235" s="67"/>
      <c r="L1235" s="68"/>
    </row>
    <row r="1236" spans="2:12">
      <c r="B1236" s="385"/>
      <c r="C1236" s="65"/>
      <c r="D1236" s="66"/>
      <c r="E1236" s="65"/>
      <c r="F1236" s="66"/>
      <c r="G1236" s="67"/>
      <c r="H1236" s="66"/>
      <c r="I1236" s="67"/>
      <c r="J1236" s="68"/>
      <c r="K1236" s="67"/>
      <c r="L1236" s="68"/>
    </row>
    <row r="1237" spans="2:12">
      <c r="B1237" s="385"/>
      <c r="C1237" s="65"/>
      <c r="D1237" s="66"/>
      <c r="E1237" s="65"/>
      <c r="F1237" s="66"/>
      <c r="G1237" s="67"/>
      <c r="H1237" s="66"/>
      <c r="I1237" s="67"/>
      <c r="J1237" s="68"/>
      <c r="K1237" s="67"/>
      <c r="L1237" s="68"/>
    </row>
    <row r="1238" spans="2:12">
      <c r="B1238" s="385"/>
      <c r="C1238" s="65"/>
      <c r="D1238" s="66"/>
      <c r="E1238" s="65"/>
      <c r="F1238" s="66"/>
      <c r="G1238" s="67"/>
      <c r="H1238" s="66"/>
      <c r="I1238" s="67"/>
      <c r="J1238" s="68"/>
      <c r="K1238" s="67"/>
      <c r="L1238" s="68"/>
    </row>
    <row r="1239" spans="2:12">
      <c r="B1239" s="385"/>
      <c r="C1239" s="65"/>
      <c r="D1239" s="66"/>
      <c r="E1239" s="65"/>
      <c r="F1239" s="66"/>
      <c r="G1239" s="67"/>
      <c r="H1239" s="66"/>
      <c r="I1239" s="67"/>
      <c r="J1239" s="68"/>
      <c r="K1239" s="67"/>
      <c r="L1239" s="68"/>
    </row>
    <row r="1240" spans="2:12">
      <c r="B1240" s="385"/>
      <c r="C1240" s="65"/>
      <c r="D1240" s="66"/>
      <c r="E1240" s="65"/>
      <c r="F1240" s="66"/>
      <c r="G1240" s="67"/>
      <c r="H1240" s="66"/>
      <c r="I1240" s="67"/>
      <c r="J1240" s="68"/>
      <c r="K1240" s="67"/>
      <c r="L1240" s="68"/>
    </row>
    <row r="1241" spans="2:12">
      <c r="B1241" s="385"/>
      <c r="C1241" s="65"/>
      <c r="D1241" s="66"/>
      <c r="E1241" s="65"/>
      <c r="F1241" s="66"/>
      <c r="G1241" s="67"/>
      <c r="H1241" s="66"/>
      <c r="I1241" s="67"/>
      <c r="J1241" s="68"/>
      <c r="K1241" s="67"/>
      <c r="L1241" s="68"/>
    </row>
    <row r="1242" spans="2:12">
      <c r="B1242" s="385"/>
      <c r="C1242" s="65"/>
      <c r="D1242" s="66"/>
      <c r="E1242" s="65"/>
      <c r="F1242" s="66"/>
      <c r="G1242" s="67"/>
      <c r="H1242" s="66"/>
      <c r="I1242" s="67"/>
      <c r="J1242" s="68"/>
      <c r="K1242" s="67"/>
      <c r="L1242" s="68"/>
    </row>
    <row r="1243" spans="2:12">
      <c r="B1243" s="385"/>
      <c r="C1243" s="65"/>
      <c r="D1243" s="66"/>
      <c r="E1243" s="65"/>
      <c r="F1243" s="66"/>
      <c r="G1243" s="67"/>
      <c r="H1243" s="66"/>
      <c r="I1243" s="67"/>
      <c r="J1243" s="68"/>
      <c r="K1243" s="67"/>
      <c r="L1243" s="68"/>
    </row>
    <row r="1244" spans="2:12">
      <c r="B1244" s="385"/>
      <c r="C1244" s="65"/>
      <c r="D1244" s="66"/>
      <c r="E1244" s="65"/>
      <c r="F1244" s="66"/>
      <c r="G1244" s="67"/>
      <c r="H1244" s="66"/>
      <c r="I1244" s="67"/>
      <c r="J1244" s="68"/>
      <c r="K1244" s="67"/>
      <c r="L1244" s="68"/>
    </row>
    <row r="1245" spans="2:12">
      <c r="B1245" s="385"/>
      <c r="C1245" s="65"/>
      <c r="D1245" s="66"/>
      <c r="E1245" s="65"/>
      <c r="F1245" s="66"/>
      <c r="G1245" s="67"/>
      <c r="H1245" s="66"/>
      <c r="I1245" s="67"/>
      <c r="J1245" s="68"/>
      <c r="K1245" s="67"/>
      <c r="L1245" s="68"/>
    </row>
    <row r="1246" spans="2:12">
      <c r="B1246" s="385"/>
      <c r="C1246" s="65"/>
      <c r="D1246" s="66"/>
      <c r="E1246" s="65"/>
      <c r="F1246" s="66"/>
      <c r="G1246" s="67"/>
      <c r="H1246" s="66"/>
      <c r="I1246" s="67"/>
      <c r="J1246" s="68"/>
      <c r="K1246" s="67"/>
      <c r="L1246" s="68"/>
    </row>
    <row r="1247" spans="2:12">
      <c r="B1247" s="385"/>
      <c r="C1247" s="65"/>
      <c r="D1247" s="66"/>
      <c r="E1247" s="65"/>
      <c r="F1247" s="66"/>
      <c r="G1247" s="67"/>
      <c r="H1247" s="66"/>
      <c r="I1247" s="67"/>
      <c r="J1247" s="68"/>
      <c r="K1247" s="67"/>
      <c r="L1247" s="68"/>
    </row>
    <row r="1248" spans="2:12">
      <c r="B1248" s="385"/>
      <c r="C1248" s="65"/>
      <c r="D1248" s="66"/>
      <c r="E1248" s="65"/>
      <c r="F1248" s="66"/>
      <c r="G1248" s="67"/>
      <c r="H1248" s="66"/>
      <c r="I1248" s="67"/>
      <c r="J1248" s="68"/>
      <c r="K1248" s="67"/>
      <c r="L1248" s="68"/>
    </row>
    <row r="1249" spans="2:12">
      <c r="B1249" s="385"/>
      <c r="C1249" s="65"/>
      <c r="D1249" s="66"/>
      <c r="E1249" s="65"/>
      <c r="F1249" s="66"/>
      <c r="G1249" s="67"/>
      <c r="H1249" s="66"/>
      <c r="I1249" s="67"/>
      <c r="K1249" s="67"/>
    </row>
    <row r="1250" spans="2:12">
      <c r="B1250" s="385"/>
      <c r="C1250" s="65"/>
      <c r="D1250" s="66"/>
      <c r="E1250" s="65"/>
      <c r="F1250" s="66"/>
      <c r="G1250" s="67"/>
      <c r="H1250" s="66"/>
      <c r="I1250" s="67"/>
      <c r="J1250" s="68"/>
      <c r="K1250" s="67"/>
      <c r="L1250" s="68"/>
    </row>
    <row r="1251" spans="2:12">
      <c r="B1251" s="385"/>
      <c r="C1251" s="65"/>
      <c r="D1251" s="66"/>
      <c r="E1251" s="65"/>
      <c r="F1251" s="66"/>
      <c r="G1251" s="67"/>
      <c r="H1251" s="66"/>
      <c r="I1251" s="67"/>
      <c r="J1251" s="68"/>
      <c r="K1251" s="67"/>
      <c r="L1251" s="68"/>
    </row>
    <row r="1252" spans="2:12">
      <c r="B1252" s="385"/>
      <c r="C1252" s="65"/>
      <c r="D1252" s="66"/>
      <c r="E1252" s="65"/>
      <c r="F1252" s="66"/>
      <c r="G1252" s="67"/>
      <c r="H1252" s="66"/>
      <c r="I1252" s="67"/>
      <c r="J1252" s="68"/>
      <c r="K1252" s="67"/>
      <c r="L1252" s="68"/>
    </row>
    <row r="1253" spans="2:12">
      <c r="B1253" s="385"/>
      <c r="C1253" s="65"/>
      <c r="D1253" s="66"/>
      <c r="E1253" s="65"/>
      <c r="F1253" s="66"/>
      <c r="G1253" s="67"/>
      <c r="H1253" s="66"/>
      <c r="I1253" s="67"/>
      <c r="J1253" s="68"/>
      <c r="K1253" s="67"/>
      <c r="L1253" s="68"/>
    </row>
    <row r="1254" spans="2:12">
      <c r="B1254" s="385"/>
      <c r="C1254" s="65"/>
      <c r="D1254" s="66"/>
      <c r="E1254" s="65"/>
      <c r="F1254" s="66"/>
      <c r="G1254" s="67"/>
      <c r="H1254" s="66"/>
      <c r="I1254" s="67"/>
      <c r="J1254" s="68"/>
      <c r="K1254" s="67"/>
      <c r="L1254" s="68"/>
    </row>
    <row r="1255" spans="2:12">
      <c r="B1255" s="385"/>
      <c r="C1255" s="65"/>
      <c r="D1255" s="66"/>
      <c r="E1255" s="65"/>
      <c r="F1255" s="66"/>
      <c r="G1255" s="67"/>
      <c r="H1255" s="66"/>
      <c r="I1255" s="67"/>
      <c r="J1255" s="68"/>
      <c r="K1255" s="67"/>
      <c r="L1255" s="68"/>
    </row>
    <row r="1256" spans="2:12">
      <c r="B1256" s="385"/>
      <c r="C1256" s="65"/>
      <c r="D1256" s="66"/>
      <c r="E1256" s="65"/>
      <c r="F1256" s="66"/>
      <c r="G1256" s="67"/>
      <c r="H1256" s="66"/>
      <c r="I1256" s="67"/>
      <c r="J1256" s="68"/>
      <c r="K1256" s="67"/>
      <c r="L1256" s="68"/>
    </row>
    <row r="1257" spans="2:12">
      <c r="B1257" s="385"/>
      <c r="C1257" s="65"/>
      <c r="D1257" s="66"/>
      <c r="E1257" s="65"/>
      <c r="F1257" s="66"/>
      <c r="G1257" s="67"/>
      <c r="H1257" s="66"/>
      <c r="I1257" s="67"/>
      <c r="J1257" s="68"/>
      <c r="K1257" s="67"/>
      <c r="L1257" s="68"/>
    </row>
    <row r="1258" spans="2:12">
      <c r="B1258" s="385"/>
      <c r="C1258" s="65"/>
      <c r="D1258" s="66"/>
      <c r="E1258" s="65"/>
      <c r="F1258" s="66"/>
      <c r="G1258" s="67"/>
      <c r="H1258" s="66"/>
      <c r="I1258" s="67"/>
      <c r="J1258" s="68"/>
      <c r="K1258" s="67"/>
      <c r="L1258" s="68"/>
    </row>
    <row r="1259" spans="2:12">
      <c r="B1259" s="385"/>
      <c r="C1259" s="65"/>
      <c r="D1259" s="66"/>
      <c r="E1259" s="65"/>
      <c r="F1259" s="66"/>
      <c r="G1259" s="67"/>
      <c r="H1259" s="66"/>
      <c r="I1259" s="67"/>
      <c r="J1259" s="68"/>
      <c r="K1259" s="67"/>
      <c r="L1259" s="68"/>
    </row>
    <row r="1260" spans="2:12">
      <c r="B1260" s="385"/>
      <c r="C1260" s="65"/>
      <c r="D1260" s="66"/>
      <c r="E1260" s="65"/>
      <c r="F1260" s="66"/>
      <c r="G1260" s="67"/>
      <c r="H1260" s="66"/>
      <c r="I1260" s="67"/>
      <c r="J1260" s="68"/>
      <c r="K1260" s="67"/>
      <c r="L1260" s="68"/>
    </row>
    <row r="1261" spans="2:12">
      <c r="B1261" s="385"/>
      <c r="C1261" s="65"/>
      <c r="D1261" s="66"/>
      <c r="E1261" s="65"/>
      <c r="F1261" s="66"/>
      <c r="G1261" s="67"/>
      <c r="H1261" s="66"/>
      <c r="I1261" s="67"/>
      <c r="J1261" s="68"/>
      <c r="K1261" s="67"/>
      <c r="L1261" s="68"/>
    </row>
    <row r="1262" spans="2:12">
      <c r="B1262" s="385"/>
      <c r="C1262" s="65"/>
      <c r="D1262" s="66"/>
      <c r="E1262" s="65"/>
      <c r="F1262" s="66"/>
      <c r="G1262" s="67"/>
      <c r="H1262" s="66"/>
      <c r="I1262" s="67"/>
      <c r="J1262" s="68"/>
      <c r="K1262" s="67"/>
      <c r="L1262" s="68"/>
    </row>
    <row r="1263" spans="2:12">
      <c r="B1263" s="385"/>
      <c r="C1263" s="65"/>
      <c r="D1263" s="66"/>
      <c r="E1263" s="65"/>
      <c r="F1263" s="66"/>
      <c r="G1263" s="67"/>
      <c r="H1263" s="66"/>
      <c r="I1263" s="67"/>
      <c r="J1263" s="68"/>
      <c r="K1263" s="67"/>
      <c r="L1263" s="68"/>
    </row>
    <row r="1264" spans="2:12">
      <c r="B1264" s="385"/>
      <c r="C1264" s="65"/>
      <c r="D1264" s="66"/>
      <c r="E1264" s="65"/>
      <c r="F1264" s="66"/>
      <c r="G1264" s="67"/>
      <c r="H1264" s="66"/>
      <c r="I1264" s="67"/>
      <c r="J1264" s="68"/>
      <c r="K1264" s="67"/>
      <c r="L1264" s="68"/>
    </row>
    <row r="1265" spans="2:12">
      <c r="B1265" s="385"/>
      <c r="C1265" s="65"/>
      <c r="D1265" s="66"/>
      <c r="E1265" s="65"/>
      <c r="F1265" s="66"/>
      <c r="G1265" s="67"/>
      <c r="H1265" s="66"/>
      <c r="I1265" s="67"/>
      <c r="J1265" s="68"/>
      <c r="K1265" s="67"/>
      <c r="L1265" s="68"/>
    </row>
    <row r="1266" spans="2:12">
      <c r="B1266" s="385"/>
      <c r="C1266" s="65"/>
      <c r="D1266" s="66"/>
      <c r="E1266" s="65"/>
      <c r="F1266" s="66"/>
      <c r="G1266" s="67"/>
      <c r="H1266" s="66"/>
      <c r="I1266" s="67"/>
      <c r="K1266" s="67"/>
    </row>
    <row r="1267" spans="2:12">
      <c r="B1267" s="385"/>
      <c r="C1267" s="65"/>
      <c r="D1267" s="66"/>
      <c r="E1267" s="65"/>
      <c r="F1267" s="66"/>
      <c r="G1267" s="67"/>
      <c r="H1267" s="66"/>
      <c r="I1267" s="67"/>
      <c r="J1267" s="68"/>
      <c r="K1267" s="67"/>
      <c r="L1267" s="68"/>
    </row>
    <row r="1268" spans="2:12">
      <c r="B1268" s="385"/>
      <c r="C1268" s="65"/>
      <c r="D1268" s="66"/>
      <c r="E1268" s="65"/>
      <c r="F1268" s="66"/>
      <c r="G1268" s="67"/>
      <c r="H1268" s="66"/>
      <c r="I1268" s="67"/>
      <c r="J1268" s="68"/>
      <c r="K1268" s="67"/>
      <c r="L1268" s="68"/>
    </row>
    <row r="1269" spans="2:12">
      <c r="B1269" s="385"/>
      <c r="C1269" s="65"/>
      <c r="D1269" s="66"/>
      <c r="E1269" s="65"/>
      <c r="F1269" s="66"/>
      <c r="G1269" s="67"/>
      <c r="H1269" s="66"/>
      <c r="I1269" s="67"/>
      <c r="J1269" s="68"/>
      <c r="K1269" s="67"/>
      <c r="L1269" s="68"/>
    </row>
    <row r="1270" spans="2:12">
      <c r="B1270" s="385"/>
      <c r="C1270" s="65"/>
      <c r="D1270" s="66"/>
      <c r="E1270" s="65"/>
      <c r="F1270" s="66"/>
      <c r="G1270" s="67"/>
      <c r="H1270" s="66"/>
      <c r="I1270" s="67"/>
      <c r="J1270" s="68"/>
      <c r="K1270" s="67"/>
      <c r="L1270" s="68"/>
    </row>
    <row r="1271" spans="2:12">
      <c r="B1271" s="385"/>
      <c r="C1271" s="65"/>
      <c r="D1271" s="66"/>
      <c r="E1271" s="65"/>
      <c r="F1271" s="66"/>
      <c r="G1271" s="67"/>
      <c r="H1271" s="66"/>
      <c r="I1271" s="67"/>
      <c r="J1271" s="68"/>
      <c r="K1271" s="67"/>
      <c r="L1271" s="68"/>
    </row>
    <row r="1272" spans="2:12">
      <c r="B1272" s="385"/>
      <c r="C1272" s="65"/>
      <c r="D1272" s="66"/>
      <c r="E1272" s="65"/>
      <c r="F1272" s="66"/>
      <c r="G1272" s="67"/>
      <c r="H1272" s="66"/>
      <c r="I1272" s="67"/>
      <c r="J1272" s="68"/>
      <c r="K1272" s="67"/>
      <c r="L1272" s="68"/>
    </row>
    <row r="1273" spans="2:12">
      <c r="B1273" s="385"/>
      <c r="C1273" s="65"/>
      <c r="D1273" s="66"/>
      <c r="E1273" s="65"/>
      <c r="F1273" s="66"/>
      <c r="G1273" s="67"/>
      <c r="H1273" s="66"/>
      <c r="I1273" s="67"/>
      <c r="J1273" s="68"/>
      <c r="K1273" s="67"/>
      <c r="L1273" s="68"/>
    </row>
    <row r="1274" spans="2:12">
      <c r="B1274" s="385"/>
      <c r="C1274" s="65"/>
      <c r="D1274" s="66"/>
      <c r="E1274" s="65"/>
      <c r="F1274" s="66"/>
      <c r="G1274" s="67"/>
      <c r="H1274" s="66"/>
      <c r="I1274" s="67"/>
      <c r="J1274" s="68"/>
      <c r="K1274" s="67"/>
      <c r="L1274" s="68"/>
    </row>
    <row r="1275" spans="2:12">
      <c r="B1275" s="385"/>
      <c r="C1275" s="65"/>
      <c r="D1275" s="66"/>
      <c r="E1275" s="65"/>
      <c r="F1275" s="66"/>
      <c r="G1275" s="67"/>
      <c r="H1275" s="66"/>
      <c r="I1275" s="67"/>
      <c r="J1275" s="68"/>
      <c r="K1275" s="67"/>
      <c r="L1275" s="68"/>
    </row>
    <row r="1276" spans="2:12">
      <c r="B1276" s="385"/>
      <c r="C1276" s="65"/>
      <c r="D1276" s="66"/>
      <c r="E1276" s="65"/>
      <c r="F1276" s="66"/>
      <c r="G1276" s="67"/>
      <c r="H1276" s="66"/>
      <c r="I1276" s="67"/>
      <c r="J1276" s="68"/>
      <c r="K1276" s="67"/>
      <c r="L1276" s="68"/>
    </row>
    <row r="1277" spans="2:12">
      <c r="B1277" s="385"/>
      <c r="C1277" s="65"/>
      <c r="D1277" s="66"/>
      <c r="E1277" s="65"/>
      <c r="F1277" s="66"/>
      <c r="G1277" s="67"/>
      <c r="H1277" s="66"/>
      <c r="I1277" s="67"/>
      <c r="J1277" s="68"/>
      <c r="K1277" s="67"/>
      <c r="L1277" s="68"/>
    </row>
    <row r="1278" spans="2:12">
      <c r="B1278" s="385"/>
      <c r="C1278" s="65"/>
      <c r="D1278" s="66"/>
      <c r="E1278" s="65"/>
      <c r="F1278" s="66"/>
      <c r="G1278" s="67"/>
      <c r="H1278" s="66"/>
      <c r="I1278" s="67"/>
      <c r="J1278" s="68"/>
      <c r="K1278" s="67"/>
      <c r="L1278" s="68"/>
    </row>
    <row r="1279" spans="2:12">
      <c r="B1279" s="385"/>
      <c r="C1279" s="65"/>
      <c r="D1279" s="66"/>
      <c r="E1279" s="65"/>
      <c r="F1279" s="66"/>
      <c r="G1279" s="67"/>
      <c r="H1279" s="66"/>
      <c r="I1279" s="67"/>
      <c r="J1279" s="68"/>
      <c r="K1279" s="67"/>
      <c r="L1279" s="68"/>
    </row>
    <row r="1280" spans="2:12">
      <c r="B1280" s="385"/>
      <c r="C1280" s="65"/>
      <c r="D1280" s="66"/>
      <c r="E1280" s="65"/>
      <c r="F1280" s="66"/>
      <c r="G1280" s="67"/>
      <c r="H1280" s="66"/>
      <c r="I1280" s="67"/>
      <c r="J1280" s="68"/>
      <c r="K1280" s="67"/>
      <c r="L1280" s="68"/>
    </row>
    <row r="1281" spans="2:12">
      <c r="B1281" s="385"/>
      <c r="C1281" s="65"/>
      <c r="D1281" s="66"/>
      <c r="E1281" s="65"/>
      <c r="F1281" s="66"/>
      <c r="G1281" s="67"/>
      <c r="H1281" s="66"/>
      <c r="I1281" s="67"/>
      <c r="J1281" s="68"/>
      <c r="K1281" s="67"/>
      <c r="L1281" s="68"/>
    </row>
    <row r="1282" spans="2:12">
      <c r="B1282" s="385"/>
      <c r="C1282" s="65"/>
      <c r="D1282" s="66"/>
      <c r="E1282" s="65"/>
      <c r="F1282" s="66"/>
      <c r="G1282" s="67"/>
      <c r="H1282" s="66"/>
      <c r="I1282" s="67"/>
      <c r="J1282" s="68"/>
      <c r="K1282" s="67"/>
      <c r="L1282" s="68"/>
    </row>
    <row r="1283" spans="2:12">
      <c r="B1283" s="385"/>
      <c r="C1283" s="65"/>
      <c r="D1283" s="66"/>
      <c r="E1283" s="65"/>
      <c r="F1283" s="66"/>
      <c r="G1283" s="67"/>
      <c r="H1283" s="66"/>
      <c r="I1283" s="67"/>
      <c r="K1283" s="67"/>
    </row>
    <row r="1284" spans="2:12">
      <c r="B1284" s="385"/>
      <c r="C1284" s="65"/>
      <c r="D1284" s="66"/>
      <c r="E1284" s="65"/>
      <c r="F1284" s="66"/>
      <c r="G1284" s="67"/>
      <c r="H1284" s="66"/>
      <c r="I1284" s="67"/>
      <c r="J1284" s="68"/>
      <c r="K1284" s="67"/>
      <c r="L1284" s="68"/>
    </row>
    <row r="1285" spans="2:12">
      <c r="B1285" s="385"/>
      <c r="C1285" s="65"/>
      <c r="D1285" s="66"/>
      <c r="E1285" s="65"/>
      <c r="F1285" s="66"/>
      <c r="G1285" s="67"/>
      <c r="H1285" s="66"/>
      <c r="I1285" s="67"/>
      <c r="J1285" s="68"/>
      <c r="K1285" s="67"/>
      <c r="L1285" s="68"/>
    </row>
    <row r="1286" spans="2:12">
      <c r="B1286" s="385"/>
      <c r="C1286" s="65"/>
      <c r="D1286" s="66"/>
      <c r="E1286" s="65"/>
      <c r="F1286" s="66"/>
      <c r="G1286" s="67"/>
      <c r="H1286" s="66"/>
      <c r="I1286" s="67"/>
      <c r="J1286" s="68"/>
      <c r="K1286" s="67"/>
      <c r="L1286" s="68"/>
    </row>
    <row r="1287" spans="2:12">
      <c r="B1287" s="385"/>
      <c r="C1287" s="65"/>
      <c r="D1287" s="66"/>
      <c r="E1287" s="65"/>
      <c r="F1287" s="66"/>
      <c r="G1287" s="67"/>
      <c r="H1287" s="66"/>
      <c r="I1287" s="67"/>
      <c r="J1287" s="68"/>
      <c r="K1287" s="67"/>
      <c r="L1287" s="68"/>
    </row>
    <row r="1288" spans="2:12">
      <c r="B1288" s="385"/>
      <c r="C1288" s="65"/>
      <c r="D1288" s="66"/>
      <c r="E1288" s="65"/>
      <c r="F1288" s="66"/>
      <c r="G1288" s="67"/>
      <c r="H1288" s="66"/>
      <c r="I1288" s="67"/>
      <c r="J1288" s="68"/>
      <c r="K1288" s="67"/>
      <c r="L1288" s="68"/>
    </row>
    <row r="1289" spans="2:12">
      <c r="B1289" s="385"/>
      <c r="C1289" s="65"/>
      <c r="D1289" s="66"/>
      <c r="E1289" s="65"/>
      <c r="F1289" s="66"/>
      <c r="G1289" s="67"/>
      <c r="H1289" s="66"/>
      <c r="I1289" s="67"/>
      <c r="J1289" s="68"/>
      <c r="K1289" s="67"/>
      <c r="L1289" s="68"/>
    </row>
    <row r="1290" spans="2:12">
      <c r="B1290" s="385"/>
      <c r="C1290" s="65"/>
      <c r="D1290" s="66"/>
      <c r="E1290" s="65"/>
      <c r="F1290" s="66"/>
      <c r="G1290" s="67"/>
      <c r="H1290" s="66"/>
      <c r="I1290" s="67"/>
      <c r="J1290" s="68"/>
      <c r="K1290" s="67"/>
      <c r="L1290" s="68"/>
    </row>
    <row r="1291" spans="2:12">
      <c r="B1291" s="385"/>
      <c r="C1291" s="65"/>
      <c r="D1291" s="66"/>
      <c r="E1291" s="65"/>
      <c r="F1291" s="66"/>
      <c r="G1291" s="67"/>
      <c r="H1291" s="66"/>
      <c r="I1291" s="67"/>
      <c r="J1291" s="68"/>
      <c r="K1291" s="67"/>
      <c r="L1291" s="68"/>
    </row>
    <row r="1292" spans="2:12">
      <c r="B1292" s="385"/>
      <c r="C1292" s="65"/>
      <c r="D1292" s="66"/>
      <c r="E1292" s="65"/>
      <c r="F1292" s="66"/>
      <c r="G1292" s="67"/>
      <c r="H1292" s="66"/>
      <c r="I1292" s="67"/>
      <c r="J1292" s="68"/>
      <c r="K1292" s="67"/>
      <c r="L1292" s="68"/>
    </row>
    <row r="1293" spans="2:12">
      <c r="B1293" s="385"/>
      <c r="C1293" s="65"/>
      <c r="D1293" s="66"/>
      <c r="E1293" s="65"/>
      <c r="F1293" s="66"/>
      <c r="G1293" s="67"/>
      <c r="H1293" s="66"/>
      <c r="I1293" s="67"/>
      <c r="J1293" s="68"/>
      <c r="K1293" s="67"/>
      <c r="L1293" s="68"/>
    </row>
    <row r="1294" spans="2:12">
      <c r="B1294" s="385"/>
      <c r="C1294" s="65"/>
      <c r="D1294" s="66"/>
      <c r="E1294" s="65"/>
      <c r="F1294" s="66"/>
      <c r="G1294" s="67"/>
      <c r="H1294" s="66"/>
      <c r="I1294" s="67"/>
      <c r="J1294" s="68"/>
      <c r="K1294" s="67"/>
      <c r="L1294" s="68"/>
    </row>
    <row r="1295" spans="2:12">
      <c r="B1295" s="385"/>
      <c r="C1295" s="65"/>
      <c r="D1295" s="66"/>
      <c r="E1295" s="65"/>
      <c r="F1295" s="66"/>
      <c r="G1295" s="67"/>
      <c r="H1295" s="66"/>
      <c r="I1295" s="67"/>
      <c r="J1295" s="68"/>
      <c r="K1295" s="67"/>
      <c r="L1295" s="68"/>
    </row>
    <row r="1296" spans="2:12">
      <c r="B1296" s="385"/>
      <c r="C1296" s="65"/>
      <c r="D1296" s="66"/>
      <c r="E1296" s="65"/>
      <c r="F1296" s="66"/>
      <c r="G1296" s="67"/>
      <c r="H1296" s="66"/>
      <c r="I1296" s="67"/>
      <c r="J1296" s="68"/>
      <c r="K1296" s="67"/>
      <c r="L1296" s="68"/>
    </row>
    <row r="1297" spans="2:12">
      <c r="B1297" s="385"/>
      <c r="C1297" s="65"/>
      <c r="D1297" s="66"/>
      <c r="E1297" s="65"/>
      <c r="F1297" s="66"/>
      <c r="G1297" s="67"/>
      <c r="H1297" s="66"/>
      <c r="I1297" s="67"/>
      <c r="J1297" s="68"/>
      <c r="K1297" s="67"/>
      <c r="L1297" s="68"/>
    </row>
    <row r="1298" spans="2:12">
      <c r="B1298" s="385"/>
      <c r="C1298" s="65"/>
      <c r="D1298" s="66"/>
      <c r="E1298" s="65"/>
      <c r="F1298" s="66"/>
      <c r="G1298" s="67"/>
      <c r="H1298" s="66"/>
      <c r="I1298" s="67"/>
      <c r="J1298" s="68"/>
      <c r="K1298" s="67"/>
      <c r="L1298" s="68"/>
    </row>
    <row r="1299" spans="2:12">
      <c r="B1299" s="385"/>
      <c r="C1299" s="65"/>
      <c r="D1299" s="66"/>
      <c r="E1299" s="65"/>
      <c r="F1299" s="66"/>
      <c r="G1299" s="67"/>
      <c r="H1299" s="66"/>
      <c r="I1299" s="67"/>
      <c r="J1299" s="68"/>
      <c r="K1299" s="67"/>
      <c r="L1299" s="68"/>
    </row>
    <row r="1300" spans="2:12">
      <c r="B1300" s="385"/>
      <c r="C1300" s="65"/>
      <c r="D1300" s="66"/>
      <c r="E1300" s="65"/>
      <c r="F1300" s="66"/>
      <c r="G1300" s="67"/>
      <c r="H1300" s="66"/>
      <c r="I1300" s="67"/>
      <c r="K1300" s="67"/>
    </row>
    <row r="1301" spans="2:12">
      <c r="B1301" s="385"/>
      <c r="C1301" s="65"/>
      <c r="D1301" s="66"/>
      <c r="E1301" s="65"/>
      <c r="F1301" s="66"/>
      <c r="G1301" s="67"/>
      <c r="H1301" s="66"/>
      <c r="I1301" s="67"/>
      <c r="J1301" s="68"/>
      <c r="K1301" s="67"/>
      <c r="L1301" s="68"/>
    </row>
    <row r="1302" spans="2:12">
      <c r="B1302" s="385"/>
      <c r="C1302" s="65"/>
      <c r="D1302" s="66"/>
      <c r="E1302" s="65"/>
      <c r="F1302" s="66"/>
      <c r="G1302" s="67"/>
      <c r="H1302" s="66"/>
      <c r="I1302" s="67"/>
      <c r="J1302" s="68"/>
      <c r="K1302" s="67"/>
      <c r="L1302" s="68"/>
    </row>
    <row r="1303" spans="2:12">
      <c r="B1303" s="385"/>
      <c r="C1303" s="65"/>
      <c r="D1303" s="66"/>
      <c r="E1303" s="65"/>
      <c r="F1303" s="66"/>
      <c r="G1303" s="67"/>
      <c r="H1303" s="66"/>
      <c r="I1303" s="67"/>
      <c r="J1303" s="68"/>
      <c r="K1303" s="67"/>
      <c r="L1303" s="68"/>
    </row>
    <row r="1304" spans="2:12">
      <c r="B1304" s="385"/>
      <c r="C1304" s="65"/>
      <c r="D1304" s="66"/>
      <c r="E1304" s="65"/>
      <c r="F1304" s="66"/>
      <c r="G1304" s="67"/>
      <c r="H1304" s="66"/>
      <c r="I1304" s="67"/>
      <c r="J1304" s="68"/>
      <c r="K1304" s="67"/>
      <c r="L1304" s="68"/>
    </row>
    <row r="1305" spans="2:12">
      <c r="B1305" s="385"/>
      <c r="C1305" s="65"/>
      <c r="D1305" s="66"/>
      <c r="E1305" s="65"/>
      <c r="F1305" s="66"/>
      <c r="G1305" s="67"/>
      <c r="H1305" s="66"/>
      <c r="I1305" s="67"/>
      <c r="J1305" s="68"/>
      <c r="K1305" s="67"/>
      <c r="L1305" s="68"/>
    </row>
    <row r="1306" spans="2:12">
      <c r="B1306" s="385"/>
      <c r="C1306" s="65"/>
      <c r="D1306" s="66"/>
      <c r="E1306" s="65"/>
      <c r="F1306" s="66"/>
      <c r="G1306" s="67"/>
      <c r="H1306" s="66"/>
      <c r="I1306" s="67"/>
      <c r="J1306" s="68"/>
      <c r="K1306" s="67"/>
      <c r="L1306" s="68"/>
    </row>
    <row r="1307" spans="2:12">
      <c r="B1307" s="385"/>
      <c r="C1307" s="65"/>
      <c r="D1307" s="66"/>
      <c r="E1307" s="65"/>
      <c r="F1307" s="66"/>
      <c r="G1307" s="67"/>
      <c r="H1307" s="66"/>
      <c r="I1307" s="67"/>
      <c r="J1307" s="68"/>
      <c r="K1307" s="67"/>
      <c r="L1307" s="68"/>
    </row>
    <row r="1308" spans="2:12">
      <c r="B1308" s="385"/>
      <c r="C1308" s="65"/>
      <c r="D1308" s="66"/>
      <c r="E1308" s="65"/>
      <c r="F1308" s="66"/>
      <c r="G1308" s="67"/>
      <c r="H1308" s="66"/>
      <c r="I1308" s="67"/>
      <c r="J1308" s="68"/>
      <c r="K1308" s="67"/>
      <c r="L1308" s="68"/>
    </row>
    <row r="1309" spans="2:12">
      <c r="B1309" s="385"/>
      <c r="C1309" s="65"/>
      <c r="D1309" s="66"/>
      <c r="E1309" s="65"/>
      <c r="F1309" s="66"/>
      <c r="G1309" s="67"/>
      <c r="H1309" s="66"/>
      <c r="I1309" s="67"/>
      <c r="J1309" s="68"/>
      <c r="K1309" s="67"/>
      <c r="L1309" s="68"/>
    </row>
    <row r="1310" spans="2:12">
      <c r="B1310" s="385"/>
      <c r="C1310" s="65"/>
      <c r="D1310" s="66"/>
      <c r="E1310" s="65"/>
      <c r="F1310" s="66"/>
      <c r="G1310" s="67"/>
      <c r="H1310" s="66"/>
      <c r="I1310" s="67"/>
      <c r="J1310" s="68"/>
      <c r="K1310" s="67"/>
      <c r="L1310" s="68"/>
    </row>
    <row r="1311" spans="2:12">
      <c r="B1311" s="385"/>
      <c r="C1311" s="65"/>
      <c r="D1311" s="66"/>
      <c r="E1311" s="65"/>
      <c r="F1311" s="66"/>
      <c r="G1311" s="67"/>
      <c r="H1311" s="66"/>
      <c r="I1311" s="67"/>
      <c r="J1311" s="68"/>
      <c r="K1311" s="67"/>
      <c r="L1311" s="68"/>
    </row>
    <row r="1312" spans="2:12">
      <c r="B1312" s="385"/>
      <c r="C1312" s="65"/>
      <c r="D1312" s="66"/>
      <c r="E1312" s="65"/>
      <c r="F1312" s="66"/>
      <c r="G1312" s="67"/>
      <c r="H1312" s="66"/>
      <c r="I1312" s="67"/>
      <c r="J1312" s="68"/>
      <c r="K1312" s="67"/>
      <c r="L1312" s="68"/>
    </row>
    <row r="1313" spans="2:12">
      <c r="B1313" s="385"/>
      <c r="C1313" s="65"/>
      <c r="D1313" s="66"/>
      <c r="E1313" s="65"/>
      <c r="F1313" s="66"/>
      <c r="G1313" s="67"/>
      <c r="H1313" s="66"/>
      <c r="I1313" s="67"/>
      <c r="J1313" s="68"/>
      <c r="K1313" s="67"/>
      <c r="L1313" s="68"/>
    </row>
    <row r="1314" spans="2:12">
      <c r="B1314" s="385"/>
      <c r="C1314" s="65"/>
      <c r="D1314" s="66"/>
      <c r="E1314" s="65"/>
      <c r="F1314" s="66"/>
      <c r="G1314" s="67"/>
      <c r="H1314" s="66"/>
      <c r="I1314" s="67"/>
      <c r="J1314" s="68"/>
      <c r="K1314" s="67"/>
      <c r="L1314" s="68"/>
    </row>
    <row r="1315" spans="2:12">
      <c r="B1315" s="385"/>
      <c r="C1315" s="65"/>
      <c r="D1315" s="66"/>
      <c r="E1315" s="65"/>
      <c r="F1315" s="66"/>
      <c r="G1315" s="67"/>
      <c r="H1315" s="66"/>
      <c r="I1315" s="67"/>
      <c r="J1315" s="68"/>
      <c r="K1315" s="67"/>
      <c r="L1315" s="68"/>
    </row>
    <row r="1316" spans="2:12">
      <c r="B1316" s="385"/>
      <c r="C1316" s="65"/>
      <c r="D1316" s="66"/>
      <c r="E1316" s="65"/>
      <c r="F1316" s="66"/>
      <c r="G1316" s="67"/>
      <c r="H1316" s="66"/>
      <c r="I1316" s="67"/>
      <c r="J1316" s="68"/>
      <c r="K1316" s="67"/>
      <c r="L1316" s="68"/>
    </row>
    <row r="1317" spans="2:12">
      <c r="B1317" s="385"/>
      <c r="C1317" s="65"/>
      <c r="D1317" s="66"/>
      <c r="E1317" s="65"/>
      <c r="F1317" s="66"/>
      <c r="G1317" s="67"/>
      <c r="H1317" s="66"/>
      <c r="I1317" s="67"/>
      <c r="K1317" s="67"/>
    </row>
    <row r="1318" spans="2:12">
      <c r="B1318" s="385"/>
      <c r="C1318" s="65"/>
      <c r="D1318" s="66"/>
      <c r="E1318" s="65"/>
      <c r="F1318" s="66"/>
      <c r="G1318" s="67"/>
      <c r="H1318" s="66"/>
      <c r="I1318" s="67"/>
      <c r="J1318" s="68"/>
      <c r="K1318" s="67"/>
      <c r="L1318" s="68"/>
    </row>
    <row r="1319" spans="2:12">
      <c r="B1319" s="385"/>
      <c r="C1319" s="65"/>
      <c r="D1319" s="66"/>
      <c r="E1319" s="65"/>
      <c r="F1319" s="66"/>
      <c r="G1319" s="67"/>
      <c r="H1319" s="66"/>
      <c r="I1319" s="67"/>
      <c r="J1319" s="68"/>
      <c r="K1319" s="67"/>
      <c r="L1319" s="68"/>
    </row>
    <row r="1320" spans="2:12">
      <c r="B1320" s="385"/>
      <c r="C1320" s="65"/>
      <c r="D1320" s="66"/>
      <c r="E1320" s="65"/>
      <c r="F1320" s="66"/>
      <c r="G1320" s="67"/>
      <c r="H1320" s="66"/>
      <c r="I1320" s="67"/>
      <c r="J1320" s="68"/>
      <c r="K1320" s="67"/>
      <c r="L1320" s="68"/>
    </row>
    <row r="1321" spans="2:12">
      <c r="B1321" s="385"/>
      <c r="C1321" s="65"/>
      <c r="D1321" s="66"/>
      <c r="E1321" s="65"/>
      <c r="F1321" s="66"/>
      <c r="G1321" s="67"/>
      <c r="H1321" s="66"/>
      <c r="I1321" s="67"/>
      <c r="J1321" s="68"/>
      <c r="K1321" s="67"/>
      <c r="L1321" s="68"/>
    </row>
    <row r="1322" spans="2:12">
      <c r="B1322" s="385"/>
      <c r="C1322" s="65"/>
      <c r="D1322" s="66"/>
      <c r="E1322" s="65"/>
      <c r="F1322" s="66"/>
      <c r="G1322" s="67"/>
      <c r="H1322" s="66"/>
      <c r="I1322" s="67"/>
      <c r="J1322" s="68"/>
      <c r="K1322" s="67"/>
      <c r="L1322" s="68"/>
    </row>
    <row r="1323" spans="2:12">
      <c r="B1323" s="385"/>
      <c r="C1323" s="65"/>
      <c r="D1323" s="66"/>
      <c r="E1323" s="65"/>
      <c r="F1323" s="66"/>
      <c r="G1323" s="67"/>
      <c r="H1323" s="66"/>
      <c r="I1323" s="67"/>
      <c r="J1323" s="68"/>
      <c r="K1323" s="67"/>
      <c r="L1323" s="68"/>
    </row>
    <row r="1324" spans="2:12">
      <c r="B1324" s="385"/>
      <c r="C1324" s="65"/>
      <c r="D1324" s="66"/>
      <c r="E1324" s="65"/>
      <c r="F1324" s="66"/>
      <c r="G1324" s="67"/>
      <c r="H1324" s="66"/>
      <c r="I1324" s="67"/>
      <c r="J1324" s="68"/>
      <c r="K1324" s="67"/>
      <c r="L1324" s="68"/>
    </row>
    <row r="1325" spans="2:12">
      <c r="B1325" s="385"/>
      <c r="C1325" s="65"/>
      <c r="D1325" s="66"/>
      <c r="E1325" s="65"/>
      <c r="F1325" s="66"/>
      <c r="G1325" s="67"/>
      <c r="H1325" s="66"/>
      <c r="I1325" s="67"/>
      <c r="J1325" s="68"/>
      <c r="K1325" s="67"/>
      <c r="L1325" s="68"/>
    </row>
    <row r="1326" spans="2:12">
      <c r="B1326" s="385"/>
      <c r="C1326" s="65"/>
      <c r="D1326" s="66"/>
      <c r="E1326" s="65"/>
      <c r="F1326" s="66"/>
      <c r="G1326" s="67"/>
      <c r="H1326" s="66"/>
      <c r="I1326" s="67"/>
      <c r="J1326" s="68"/>
      <c r="K1326" s="67"/>
      <c r="L1326" s="68"/>
    </row>
    <row r="1327" spans="2:12">
      <c r="B1327" s="385"/>
      <c r="C1327" s="65"/>
      <c r="D1327" s="66"/>
      <c r="E1327" s="65"/>
      <c r="F1327" s="66"/>
      <c r="G1327" s="67"/>
      <c r="H1327" s="66"/>
      <c r="I1327" s="67"/>
      <c r="J1327" s="68"/>
      <c r="K1327" s="67"/>
      <c r="L1327" s="68"/>
    </row>
    <row r="1328" spans="2:12">
      <c r="B1328" s="385"/>
      <c r="C1328" s="65"/>
      <c r="D1328" s="66"/>
      <c r="E1328" s="65"/>
      <c r="F1328" s="66"/>
      <c r="G1328" s="67"/>
      <c r="H1328" s="66"/>
      <c r="I1328" s="67"/>
      <c r="J1328" s="68"/>
      <c r="K1328" s="67"/>
      <c r="L1328" s="68"/>
    </row>
    <row r="1329" spans="2:12">
      <c r="B1329" s="385"/>
      <c r="C1329" s="65"/>
      <c r="D1329" s="66"/>
      <c r="E1329" s="65"/>
      <c r="F1329" s="66"/>
      <c r="G1329" s="67"/>
      <c r="H1329" s="66"/>
      <c r="I1329" s="67"/>
      <c r="J1329" s="68"/>
      <c r="K1329" s="67"/>
      <c r="L1329" s="68"/>
    </row>
    <row r="1330" spans="2:12">
      <c r="B1330" s="385"/>
      <c r="C1330" s="65"/>
      <c r="D1330" s="66"/>
      <c r="E1330" s="65"/>
      <c r="F1330" s="66"/>
      <c r="G1330" s="67"/>
      <c r="H1330" s="66"/>
      <c r="I1330" s="67"/>
      <c r="J1330" s="68"/>
      <c r="K1330" s="67"/>
      <c r="L1330" s="68"/>
    </row>
    <row r="1331" spans="2:12">
      <c r="B1331" s="385"/>
      <c r="C1331" s="65"/>
      <c r="D1331" s="66"/>
      <c r="E1331" s="65"/>
      <c r="F1331" s="66"/>
      <c r="G1331" s="67"/>
      <c r="H1331" s="66"/>
      <c r="I1331" s="67"/>
      <c r="J1331" s="68"/>
      <c r="K1331" s="67"/>
      <c r="L1331" s="68"/>
    </row>
    <row r="1332" spans="2:12">
      <c r="B1332" s="385"/>
      <c r="C1332" s="65"/>
      <c r="D1332" s="66"/>
      <c r="E1332" s="65"/>
      <c r="F1332" s="66"/>
      <c r="G1332" s="67"/>
      <c r="H1332" s="66"/>
      <c r="I1332" s="67"/>
      <c r="J1332" s="68"/>
      <c r="K1332" s="67"/>
      <c r="L1332" s="68"/>
    </row>
    <row r="1333" spans="2:12">
      <c r="B1333" s="385"/>
      <c r="C1333" s="65"/>
      <c r="D1333" s="66"/>
      <c r="E1333" s="65"/>
      <c r="F1333" s="66"/>
      <c r="G1333" s="67"/>
      <c r="H1333" s="66"/>
      <c r="I1333" s="67"/>
      <c r="J1333" s="68"/>
      <c r="K1333" s="67"/>
      <c r="L1333" s="68"/>
    </row>
    <row r="1334" spans="2:12">
      <c r="B1334" s="385"/>
      <c r="C1334" s="65"/>
      <c r="D1334" s="66"/>
      <c r="E1334" s="65"/>
      <c r="F1334" s="66"/>
      <c r="G1334" s="67"/>
      <c r="H1334" s="66"/>
      <c r="I1334" s="67"/>
      <c r="K1334" s="67"/>
    </row>
    <row r="1335" spans="2:12">
      <c r="B1335" s="385"/>
      <c r="C1335" s="65"/>
      <c r="D1335" s="66"/>
      <c r="E1335" s="65"/>
      <c r="F1335" s="66"/>
      <c r="G1335" s="67"/>
      <c r="H1335" s="66"/>
      <c r="I1335" s="67"/>
      <c r="J1335" s="68"/>
      <c r="K1335" s="67"/>
      <c r="L1335" s="68"/>
    </row>
    <row r="1336" spans="2:12">
      <c r="B1336" s="385"/>
      <c r="C1336" s="65"/>
      <c r="D1336" s="66"/>
      <c r="E1336" s="65"/>
      <c r="F1336" s="66"/>
      <c r="G1336" s="67"/>
      <c r="H1336" s="66"/>
      <c r="I1336" s="67"/>
      <c r="J1336" s="68"/>
      <c r="K1336" s="67"/>
      <c r="L1336" s="68"/>
    </row>
    <row r="1337" spans="2:12">
      <c r="B1337" s="385"/>
      <c r="C1337" s="65"/>
      <c r="D1337" s="66"/>
      <c r="E1337" s="65"/>
      <c r="F1337" s="66"/>
      <c r="G1337" s="67"/>
      <c r="H1337" s="66"/>
      <c r="I1337" s="67"/>
      <c r="J1337" s="68"/>
      <c r="K1337" s="67"/>
      <c r="L1337" s="68"/>
    </row>
    <row r="1338" spans="2:12">
      <c r="B1338" s="385"/>
      <c r="C1338" s="65"/>
      <c r="D1338" s="66"/>
      <c r="E1338" s="65"/>
      <c r="F1338" s="66"/>
      <c r="G1338" s="67"/>
      <c r="H1338" s="66"/>
      <c r="I1338" s="67"/>
      <c r="J1338" s="68"/>
      <c r="K1338" s="67"/>
      <c r="L1338" s="68"/>
    </row>
    <row r="1339" spans="2:12">
      <c r="B1339" s="385"/>
      <c r="C1339" s="65"/>
      <c r="D1339" s="66"/>
      <c r="E1339" s="65"/>
      <c r="F1339" s="66"/>
      <c r="G1339" s="67"/>
      <c r="H1339" s="66"/>
      <c r="I1339" s="67"/>
      <c r="J1339" s="68"/>
      <c r="K1339" s="67"/>
      <c r="L1339" s="68"/>
    </row>
    <row r="1340" spans="2:12">
      <c r="B1340" s="385"/>
      <c r="C1340" s="65"/>
      <c r="D1340" s="66"/>
      <c r="E1340" s="65"/>
      <c r="F1340" s="66"/>
      <c r="G1340" s="67"/>
      <c r="H1340" s="66"/>
      <c r="I1340" s="67"/>
      <c r="J1340" s="68"/>
      <c r="K1340" s="67"/>
      <c r="L1340" s="68"/>
    </row>
    <row r="1341" spans="2:12">
      <c r="B1341" s="385"/>
      <c r="C1341" s="65"/>
      <c r="D1341" s="66"/>
      <c r="E1341" s="65"/>
      <c r="F1341" s="66"/>
      <c r="G1341" s="67"/>
      <c r="H1341" s="66"/>
      <c r="I1341" s="67"/>
      <c r="J1341" s="68"/>
      <c r="K1341" s="67"/>
      <c r="L1341" s="68"/>
    </row>
    <row r="1342" spans="2:12">
      <c r="B1342" s="385"/>
      <c r="C1342" s="65"/>
      <c r="D1342" s="66"/>
      <c r="E1342" s="65"/>
      <c r="F1342" s="66"/>
      <c r="G1342" s="67"/>
      <c r="H1342" s="66"/>
      <c r="I1342" s="67"/>
      <c r="J1342" s="68"/>
      <c r="K1342" s="67"/>
      <c r="L1342" s="68"/>
    </row>
    <row r="1343" spans="2:12">
      <c r="B1343" s="385"/>
      <c r="C1343" s="65"/>
      <c r="D1343" s="66"/>
      <c r="E1343" s="65"/>
      <c r="F1343" s="66"/>
      <c r="G1343" s="67"/>
      <c r="H1343" s="66"/>
      <c r="I1343" s="67"/>
      <c r="J1343" s="68"/>
      <c r="K1343" s="67"/>
      <c r="L1343" s="68"/>
    </row>
    <row r="1344" spans="2:12">
      <c r="B1344" s="385"/>
      <c r="C1344" s="65"/>
      <c r="D1344" s="66"/>
      <c r="E1344" s="65"/>
      <c r="F1344" s="66"/>
      <c r="G1344" s="67"/>
      <c r="H1344" s="66"/>
      <c r="I1344" s="67"/>
      <c r="J1344" s="68"/>
      <c r="K1344" s="67"/>
      <c r="L1344" s="68"/>
    </row>
    <row r="1345" spans="2:12">
      <c r="B1345" s="385"/>
      <c r="C1345" s="65"/>
      <c r="D1345" s="66"/>
      <c r="E1345" s="65"/>
      <c r="F1345" s="66"/>
      <c r="G1345" s="67"/>
      <c r="H1345" s="66"/>
      <c r="I1345" s="67"/>
      <c r="J1345" s="68"/>
      <c r="K1345" s="67"/>
      <c r="L1345" s="68"/>
    </row>
    <row r="1346" spans="2:12">
      <c r="B1346" s="385"/>
      <c r="C1346" s="65"/>
      <c r="D1346" s="66"/>
      <c r="E1346" s="65"/>
      <c r="F1346" s="66"/>
      <c r="G1346" s="67"/>
      <c r="H1346" s="66"/>
      <c r="I1346" s="67"/>
      <c r="J1346" s="68"/>
      <c r="K1346" s="67"/>
      <c r="L1346" s="68"/>
    </row>
    <row r="1347" spans="2:12">
      <c r="B1347" s="385"/>
      <c r="C1347" s="65"/>
      <c r="D1347" s="66"/>
      <c r="E1347" s="65"/>
      <c r="F1347" s="66"/>
      <c r="G1347" s="67"/>
      <c r="H1347" s="66"/>
      <c r="I1347" s="67"/>
      <c r="J1347" s="68"/>
      <c r="K1347" s="67"/>
      <c r="L1347" s="68"/>
    </row>
    <row r="1348" spans="2:12">
      <c r="B1348" s="385"/>
      <c r="C1348" s="65"/>
      <c r="D1348" s="66"/>
      <c r="E1348" s="65"/>
      <c r="F1348" s="66"/>
      <c r="G1348" s="67"/>
      <c r="H1348" s="66"/>
      <c r="I1348" s="67"/>
      <c r="J1348" s="68"/>
      <c r="K1348" s="67"/>
      <c r="L1348" s="68"/>
    </row>
    <row r="1349" spans="2:12">
      <c r="B1349" s="385"/>
      <c r="C1349" s="65"/>
      <c r="D1349" s="66"/>
      <c r="E1349" s="65"/>
      <c r="F1349" s="66"/>
      <c r="G1349" s="67"/>
      <c r="H1349" s="66"/>
      <c r="I1349" s="67"/>
      <c r="J1349" s="68"/>
      <c r="K1349" s="67"/>
      <c r="L1349" s="68"/>
    </row>
    <row r="1350" spans="2:12">
      <c r="B1350" s="385"/>
      <c r="C1350" s="65"/>
      <c r="D1350" s="66"/>
      <c r="E1350" s="65"/>
      <c r="F1350" s="66"/>
      <c r="G1350" s="67"/>
      <c r="H1350" s="66"/>
      <c r="I1350" s="67"/>
      <c r="J1350" s="68"/>
      <c r="K1350" s="67"/>
      <c r="L1350" s="68"/>
    </row>
    <row r="1351" spans="2:12">
      <c r="B1351" s="385"/>
      <c r="C1351" s="65"/>
      <c r="D1351" s="66"/>
      <c r="E1351" s="65"/>
      <c r="F1351" s="66"/>
      <c r="G1351" s="67"/>
      <c r="H1351" s="66"/>
      <c r="I1351" s="67"/>
      <c r="K1351" s="67"/>
    </row>
    <row r="1352" spans="2:12">
      <c r="B1352" s="385"/>
      <c r="C1352" s="65"/>
      <c r="D1352" s="66"/>
      <c r="E1352" s="65"/>
      <c r="F1352" s="66"/>
      <c r="G1352" s="67"/>
      <c r="H1352" s="66"/>
      <c r="I1352" s="67"/>
      <c r="J1352" s="68"/>
      <c r="K1352" s="67"/>
      <c r="L1352" s="68"/>
    </row>
    <row r="1353" spans="2:12">
      <c r="B1353" s="385"/>
      <c r="C1353" s="65"/>
      <c r="D1353" s="66"/>
      <c r="E1353" s="65"/>
      <c r="F1353" s="66"/>
      <c r="G1353" s="67"/>
      <c r="H1353" s="66"/>
      <c r="I1353" s="67"/>
      <c r="J1353" s="68"/>
      <c r="K1353" s="67"/>
      <c r="L1353" s="68"/>
    </row>
    <row r="1354" spans="2:12">
      <c r="B1354" s="385"/>
      <c r="C1354" s="65"/>
      <c r="D1354" s="66"/>
      <c r="E1354" s="65"/>
      <c r="F1354" s="66"/>
      <c r="G1354" s="67"/>
      <c r="H1354" s="66"/>
      <c r="I1354" s="67"/>
      <c r="J1354" s="68"/>
      <c r="K1354" s="67"/>
      <c r="L1354" s="68"/>
    </row>
    <row r="1355" spans="2:12">
      <c r="B1355" s="385"/>
      <c r="C1355" s="65"/>
      <c r="D1355" s="66"/>
      <c r="E1355" s="65"/>
      <c r="F1355" s="66"/>
      <c r="G1355" s="67"/>
      <c r="H1355" s="66"/>
      <c r="I1355" s="67"/>
      <c r="J1355" s="68"/>
      <c r="K1355" s="67"/>
      <c r="L1355" s="68"/>
    </row>
    <row r="1356" spans="2:12">
      <c r="B1356" s="385"/>
      <c r="C1356" s="65"/>
      <c r="D1356" s="66"/>
      <c r="E1356" s="65"/>
      <c r="F1356" s="66"/>
      <c r="G1356" s="67"/>
      <c r="H1356" s="66"/>
      <c r="I1356" s="67"/>
      <c r="J1356" s="68"/>
      <c r="K1356" s="67"/>
      <c r="L1356" s="68"/>
    </row>
    <row r="1357" spans="2:12">
      <c r="B1357" s="385"/>
      <c r="C1357" s="65"/>
      <c r="D1357" s="66"/>
      <c r="E1357" s="65"/>
      <c r="F1357" s="66"/>
      <c r="G1357" s="67"/>
      <c r="H1357" s="66"/>
      <c r="I1357" s="67"/>
      <c r="J1357" s="68"/>
      <c r="K1357" s="67"/>
      <c r="L1357" s="68"/>
    </row>
    <row r="1358" spans="2:12">
      <c r="B1358" s="385"/>
      <c r="C1358" s="65"/>
      <c r="D1358" s="66"/>
      <c r="E1358" s="65"/>
      <c r="F1358" s="66"/>
      <c r="G1358" s="67"/>
      <c r="H1358" s="66"/>
      <c r="I1358" s="67"/>
      <c r="J1358" s="68"/>
      <c r="K1358" s="67"/>
      <c r="L1358" s="68"/>
    </row>
    <row r="1359" spans="2:12">
      <c r="B1359" s="385"/>
      <c r="C1359" s="65"/>
      <c r="D1359" s="66"/>
      <c r="E1359" s="65"/>
      <c r="F1359" s="66"/>
      <c r="G1359" s="67"/>
      <c r="H1359" s="66"/>
      <c r="I1359" s="67"/>
      <c r="J1359" s="68"/>
      <c r="K1359" s="67"/>
      <c r="L1359" s="68"/>
    </row>
    <row r="1360" spans="2:12">
      <c r="B1360" s="385"/>
      <c r="C1360" s="65"/>
      <c r="D1360" s="66"/>
      <c r="E1360" s="65"/>
      <c r="F1360" s="66"/>
      <c r="G1360" s="67"/>
      <c r="H1360" s="66"/>
      <c r="I1360" s="67"/>
      <c r="J1360" s="68"/>
      <c r="K1360" s="67"/>
      <c r="L1360" s="68"/>
    </row>
    <row r="1361" spans="2:12">
      <c r="B1361" s="385"/>
      <c r="C1361" s="65"/>
      <c r="D1361" s="66"/>
      <c r="E1361" s="65"/>
      <c r="F1361" s="66"/>
      <c r="G1361" s="67"/>
      <c r="H1361" s="66"/>
      <c r="I1361" s="67"/>
      <c r="J1361" s="68"/>
      <c r="K1361" s="67"/>
      <c r="L1361" s="68"/>
    </row>
    <row r="1362" spans="2:12">
      <c r="B1362" s="385"/>
      <c r="C1362" s="65"/>
      <c r="D1362" s="66"/>
      <c r="E1362" s="65"/>
      <c r="F1362" s="66"/>
      <c r="G1362" s="67"/>
      <c r="H1362" s="66"/>
      <c r="I1362" s="67"/>
      <c r="J1362" s="68"/>
      <c r="K1362" s="67"/>
      <c r="L1362" s="68"/>
    </row>
    <row r="1363" spans="2:12">
      <c r="B1363" s="385"/>
      <c r="C1363" s="65"/>
      <c r="D1363" s="66"/>
      <c r="E1363" s="65"/>
      <c r="F1363" s="66"/>
      <c r="G1363" s="67"/>
      <c r="H1363" s="66"/>
      <c r="I1363" s="67"/>
      <c r="J1363" s="68"/>
      <c r="K1363" s="67"/>
      <c r="L1363" s="68"/>
    </row>
    <row r="1364" spans="2:12">
      <c r="B1364" s="385"/>
      <c r="C1364" s="65"/>
      <c r="D1364" s="66"/>
      <c r="E1364" s="65"/>
      <c r="F1364" s="66"/>
      <c r="G1364" s="67"/>
      <c r="H1364" s="66"/>
      <c r="I1364" s="67"/>
      <c r="J1364" s="68"/>
      <c r="K1364" s="67"/>
      <c r="L1364" s="68"/>
    </row>
    <row r="1365" spans="2:12">
      <c r="B1365" s="385"/>
      <c r="C1365" s="65"/>
      <c r="D1365" s="66"/>
      <c r="E1365" s="65"/>
      <c r="F1365" s="66"/>
      <c r="G1365" s="67"/>
      <c r="H1365" s="66"/>
      <c r="I1365" s="67"/>
      <c r="J1365" s="68"/>
      <c r="K1365" s="67"/>
      <c r="L1365" s="68"/>
    </row>
    <row r="1366" spans="2:12">
      <c r="B1366" s="385"/>
      <c r="C1366" s="65"/>
      <c r="D1366" s="66"/>
      <c r="E1366" s="65"/>
      <c r="F1366" s="66"/>
      <c r="G1366" s="67"/>
      <c r="H1366" s="66"/>
      <c r="I1366" s="67"/>
      <c r="J1366" s="68"/>
      <c r="K1366" s="67"/>
      <c r="L1366" s="68"/>
    </row>
    <row r="1367" spans="2:12">
      <c r="B1367" s="385"/>
      <c r="C1367" s="65"/>
      <c r="D1367" s="66"/>
      <c r="E1367" s="65"/>
      <c r="F1367" s="66"/>
      <c r="G1367" s="67"/>
      <c r="H1367" s="66"/>
      <c r="I1367" s="67"/>
      <c r="J1367" s="68"/>
      <c r="K1367" s="67"/>
      <c r="L1367" s="68"/>
    </row>
    <row r="1368" spans="2:12">
      <c r="B1368" s="385"/>
      <c r="C1368" s="65"/>
      <c r="D1368" s="66"/>
      <c r="E1368" s="65"/>
      <c r="F1368" s="66"/>
      <c r="G1368" s="67"/>
      <c r="H1368" s="66"/>
      <c r="I1368" s="67"/>
      <c r="K1368" s="67"/>
    </row>
    <row r="1369" spans="2:12">
      <c r="B1369" s="385"/>
      <c r="C1369" s="65"/>
      <c r="D1369" s="66"/>
      <c r="E1369" s="65"/>
      <c r="F1369" s="66"/>
      <c r="G1369" s="67"/>
      <c r="H1369" s="66"/>
      <c r="I1369" s="67"/>
      <c r="J1369" s="68"/>
      <c r="K1369" s="67"/>
      <c r="L1369" s="68"/>
    </row>
    <row r="1370" spans="2:12">
      <c r="B1370" s="385"/>
      <c r="C1370" s="65"/>
      <c r="D1370" s="66"/>
      <c r="E1370" s="65"/>
      <c r="F1370" s="66"/>
      <c r="G1370" s="67"/>
      <c r="H1370" s="66"/>
      <c r="I1370" s="67"/>
      <c r="J1370" s="68"/>
      <c r="K1370" s="67"/>
      <c r="L1370" s="68"/>
    </row>
    <row r="1371" spans="2:12">
      <c r="B1371" s="385"/>
      <c r="C1371" s="65"/>
      <c r="D1371" s="66"/>
      <c r="E1371" s="65"/>
      <c r="F1371" s="66"/>
      <c r="G1371" s="67"/>
      <c r="H1371" s="66"/>
      <c r="I1371" s="67"/>
      <c r="J1371" s="68"/>
      <c r="K1371" s="67"/>
      <c r="L1371" s="68"/>
    </row>
    <row r="1372" spans="2:12">
      <c r="B1372" s="385"/>
      <c r="C1372" s="65"/>
      <c r="D1372" s="66"/>
      <c r="E1372" s="65"/>
      <c r="F1372" s="66"/>
      <c r="G1372" s="67"/>
      <c r="H1372" s="66"/>
      <c r="I1372" s="67"/>
      <c r="J1372" s="68"/>
      <c r="K1372" s="67"/>
      <c r="L1372" s="68"/>
    </row>
    <row r="1373" spans="2:12">
      <c r="B1373" s="385"/>
      <c r="C1373" s="65"/>
      <c r="D1373" s="66"/>
      <c r="E1373" s="65"/>
      <c r="F1373" s="66"/>
      <c r="G1373" s="67"/>
      <c r="H1373" s="66"/>
      <c r="I1373" s="67"/>
      <c r="J1373" s="68"/>
      <c r="K1373" s="67"/>
      <c r="L1373" s="68"/>
    </row>
    <row r="1374" spans="2:12">
      <c r="B1374" s="385"/>
      <c r="C1374" s="65"/>
      <c r="D1374" s="66"/>
      <c r="E1374" s="65"/>
      <c r="F1374" s="66"/>
      <c r="G1374" s="67"/>
      <c r="H1374" s="66"/>
      <c r="I1374" s="67"/>
      <c r="J1374" s="68"/>
      <c r="K1374" s="67"/>
      <c r="L1374" s="68"/>
    </row>
    <row r="1375" spans="2:12">
      <c r="B1375" s="385"/>
      <c r="C1375" s="65"/>
      <c r="D1375" s="66"/>
      <c r="E1375" s="65"/>
      <c r="F1375" s="66"/>
      <c r="G1375" s="67"/>
      <c r="H1375" s="66"/>
      <c r="I1375" s="67"/>
      <c r="J1375" s="68"/>
      <c r="K1375" s="67"/>
      <c r="L1375" s="68"/>
    </row>
    <row r="1376" spans="2:12">
      <c r="B1376" s="385"/>
      <c r="C1376" s="65"/>
      <c r="D1376" s="66"/>
      <c r="E1376" s="65"/>
      <c r="F1376" s="66"/>
      <c r="G1376" s="67"/>
      <c r="H1376" s="66"/>
      <c r="I1376" s="67"/>
      <c r="J1376" s="68"/>
      <c r="K1376" s="67"/>
      <c r="L1376" s="68"/>
    </row>
    <row r="1377" spans="2:12">
      <c r="B1377" s="385"/>
      <c r="C1377" s="65"/>
      <c r="D1377" s="66"/>
      <c r="E1377" s="65"/>
      <c r="F1377" s="66"/>
      <c r="G1377" s="67"/>
      <c r="H1377" s="66"/>
      <c r="I1377" s="67"/>
      <c r="J1377" s="68"/>
      <c r="K1377" s="67"/>
      <c r="L1377" s="68"/>
    </row>
    <row r="1378" spans="2:12">
      <c r="B1378" s="385"/>
      <c r="C1378" s="65"/>
      <c r="D1378" s="66"/>
      <c r="E1378" s="65"/>
      <c r="F1378" s="66"/>
      <c r="G1378" s="67"/>
      <c r="H1378" s="66"/>
      <c r="I1378" s="67"/>
      <c r="J1378" s="68"/>
      <c r="K1378" s="67"/>
      <c r="L1378" s="68"/>
    </row>
    <row r="1379" spans="2:12">
      <c r="B1379" s="385"/>
      <c r="C1379" s="65"/>
      <c r="D1379" s="66"/>
      <c r="E1379" s="65"/>
      <c r="F1379" s="66"/>
      <c r="G1379" s="67"/>
      <c r="H1379" s="66"/>
      <c r="I1379" s="67"/>
      <c r="J1379" s="68"/>
      <c r="K1379" s="67"/>
      <c r="L1379" s="68"/>
    </row>
    <row r="1380" spans="2:12">
      <c r="B1380" s="385"/>
      <c r="C1380" s="65"/>
      <c r="D1380" s="66"/>
      <c r="E1380" s="65"/>
      <c r="F1380" s="66"/>
      <c r="G1380" s="67"/>
      <c r="H1380" s="66"/>
      <c r="I1380" s="67"/>
      <c r="J1380" s="68"/>
      <c r="K1380" s="67"/>
      <c r="L1380" s="68"/>
    </row>
    <row r="1381" spans="2:12">
      <c r="B1381" s="385"/>
      <c r="C1381" s="65"/>
      <c r="D1381" s="66"/>
      <c r="E1381" s="65"/>
      <c r="F1381" s="66"/>
      <c r="G1381" s="67"/>
      <c r="H1381" s="66"/>
      <c r="I1381" s="67"/>
      <c r="J1381" s="68"/>
      <c r="K1381" s="67"/>
      <c r="L1381" s="68"/>
    </row>
    <row r="1382" spans="2:12">
      <c r="B1382" s="385"/>
      <c r="C1382" s="65"/>
      <c r="D1382" s="66"/>
      <c r="E1382" s="65"/>
      <c r="F1382" s="66"/>
      <c r="G1382" s="67"/>
      <c r="H1382" s="66"/>
      <c r="I1382" s="67"/>
      <c r="J1382" s="68"/>
      <c r="K1382" s="67"/>
      <c r="L1382" s="68"/>
    </row>
    <row r="1383" spans="2:12">
      <c r="B1383" s="385"/>
      <c r="C1383" s="65"/>
      <c r="D1383" s="66"/>
      <c r="E1383" s="65"/>
      <c r="F1383" s="66"/>
      <c r="G1383" s="67"/>
      <c r="H1383" s="66"/>
      <c r="I1383" s="67"/>
      <c r="J1383" s="68"/>
      <c r="K1383" s="67"/>
      <c r="L1383" s="68"/>
    </row>
    <row r="1384" spans="2:12">
      <c r="B1384" s="385"/>
      <c r="C1384" s="65"/>
      <c r="D1384" s="66"/>
      <c r="E1384" s="65"/>
      <c r="F1384" s="66"/>
      <c r="G1384" s="67"/>
      <c r="H1384" s="66"/>
      <c r="I1384" s="67"/>
      <c r="J1384" s="68"/>
      <c r="K1384" s="67"/>
      <c r="L1384" s="68"/>
    </row>
    <row r="1385" spans="2:12">
      <c r="B1385" s="385"/>
      <c r="C1385" s="65"/>
      <c r="D1385" s="66"/>
      <c r="E1385" s="65"/>
      <c r="F1385" s="66"/>
      <c r="G1385" s="67"/>
      <c r="H1385" s="66"/>
      <c r="I1385" s="67"/>
      <c r="K1385" s="67"/>
    </row>
    <row r="1386" spans="2:12">
      <c r="B1386" s="385"/>
      <c r="C1386" s="65"/>
      <c r="D1386" s="66"/>
      <c r="E1386" s="65"/>
      <c r="F1386" s="66"/>
      <c r="G1386" s="67"/>
      <c r="H1386" s="66"/>
      <c r="I1386" s="67"/>
      <c r="J1386" s="68"/>
      <c r="K1386" s="67"/>
      <c r="L1386" s="68"/>
    </row>
    <row r="1387" spans="2:12">
      <c r="B1387" s="385"/>
      <c r="C1387" s="65"/>
      <c r="D1387" s="66"/>
      <c r="E1387" s="65"/>
      <c r="F1387" s="66"/>
      <c r="G1387" s="67"/>
      <c r="H1387" s="66"/>
      <c r="I1387" s="67"/>
      <c r="J1387" s="68"/>
      <c r="K1387" s="67"/>
      <c r="L1387" s="68"/>
    </row>
    <row r="1388" spans="2:12">
      <c r="B1388" s="385"/>
      <c r="C1388" s="65"/>
      <c r="D1388" s="66"/>
      <c r="E1388" s="65"/>
      <c r="F1388" s="66"/>
      <c r="G1388" s="67"/>
      <c r="H1388" s="66"/>
      <c r="I1388" s="67"/>
      <c r="J1388" s="68"/>
      <c r="K1388" s="67"/>
      <c r="L1388" s="68"/>
    </row>
    <row r="1389" spans="2:12">
      <c r="B1389" s="385"/>
      <c r="C1389" s="65"/>
      <c r="D1389" s="66"/>
      <c r="E1389" s="65"/>
      <c r="F1389" s="66"/>
      <c r="G1389" s="67"/>
      <c r="H1389" s="66"/>
      <c r="I1389" s="67"/>
      <c r="J1389" s="68"/>
      <c r="K1389" s="67"/>
      <c r="L1389" s="68"/>
    </row>
    <row r="1390" spans="2:12">
      <c r="B1390" s="385"/>
      <c r="C1390" s="65"/>
      <c r="D1390" s="66"/>
      <c r="E1390" s="65"/>
      <c r="F1390" s="66"/>
      <c r="G1390" s="67"/>
      <c r="H1390" s="66"/>
      <c r="I1390" s="67"/>
      <c r="J1390" s="68"/>
      <c r="K1390" s="67"/>
      <c r="L1390" s="68"/>
    </row>
    <row r="1391" spans="2:12">
      <c r="B1391" s="385"/>
      <c r="C1391" s="65"/>
      <c r="D1391" s="66"/>
      <c r="E1391" s="65"/>
      <c r="F1391" s="66"/>
      <c r="G1391" s="67"/>
      <c r="H1391" s="66"/>
      <c r="I1391" s="67"/>
      <c r="J1391" s="68"/>
      <c r="K1391" s="67"/>
      <c r="L1391" s="68"/>
    </row>
    <row r="1392" spans="2:12">
      <c r="B1392" s="385"/>
      <c r="C1392" s="65"/>
      <c r="D1392" s="66"/>
      <c r="E1392" s="65"/>
      <c r="F1392" s="66"/>
      <c r="G1392" s="67"/>
      <c r="H1392" s="66"/>
      <c r="I1392" s="67"/>
      <c r="J1392" s="68"/>
      <c r="K1392" s="67"/>
      <c r="L1392" s="68"/>
    </row>
    <row r="1393" spans="2:12">
      <c r="B1393" s="385"/>
      <c r="C1393" s="65"/>
      <c r="D1393" s="66"/>
      <c r="E1393" s="65"/>
      <c r="F1393" s="66"/>
      <c r="G1393" s="67"/>
      <c r="H1393" s="66"/>
      <c r="I1393" s="67"/>
      <c r="J1393" s="68"/>
      <c r="K1393" s="67"/>
      <c r="L1393" s="68"/>
    </row>
    <row r="1394" spans="2:12">
      <c r="B1394" s="385"/>
      <c r="C1394" s="65"/>
      <c r="D1394" s="66"/>
      <c r="E1394" s="65"/>
      <c r="F1394" s="66"/>
      <c r="G1394" s="67"/>
      <c r="H1394" s="66"/>
      <c r="I1394" s="67"/>
      <c r="J1394" s="68"/>
      <c r="K1394" s="67"/>
      <c r="L1394" s="68"/>
    </row>
    <row r="1395" spans="2:12">
      <c r="B1395" s="385"/>
      <c r="C1395" s="65"/>
      <c r="D1395" s="66"/>
      <c r="E1395" s="65"/>
      <c r="F1395" s="66"/>
      <c r="G1395" s="67"/>
      <c r="H1395" s="66"/>
      <c r="I1395" s="67"/>
      <c r="J1395" s="68"/>
      <c r="K1395" s="67"/>
      <c r="L1395" s="68"/>
    </row>
    <row r="1396" spans="2:12">
      <c r="B1396" s="385"/>
      <c r="C1396" s="65"/>
      <c r="D1396" s="66"/>
      <c r="E1396" s="65"/>
      <c r="F1396" s="66"/>
      <c r="G1396" s="67"/>
      <c r="H1396" s="66"/>
      <c r="I1396" s="67"/>
      <c r="J1396" s="68"/>
      <c r="K1396" s="67"/>
      <c r="L1396" s="68"/>
    </row>
    <row r="1397" spans="2:12">
      <c r="B1397" s="385"/>
      <c r="C1397" s="65"/>
      <c r="D1397" s="66"/>
      <c r="E1397" s="65"/>
      <c r="F1397" s="66"/>
      <c r="G1397" s="67"/>
      <c r="H1397" s="66"/>
      <c r="I1397" s="67"/>
      <c r="J1397" s="68"/>
      <c r="K1397" s="67"/>
      <c r="L1397" s="68"/>
    </row>
    <row r="1398" spans="2:12">
      <c r="B1398" s="385"/>
      <c r="C1398" s="65"/>
      <c r="D1398" s="66"/>
      <c r="E1398" s="65"/>
      <c r="F1398" s="66"/>
      <c r="G1398" s="67"/>
      <c r="H1398" s="66"/>
      <c r="I1398" s="67"/>
      <c r="J1398" s="68"/>
      <c r="K1398" s="67"/>
      <c r="L1398" s="68"/>
    </row>
    <row r="1399" spans="2:12">
      <c r="B1399" s="385"/>
      <c r="C1399" s="65"/>
      <c r="D1399" s="66"/>
      <c r="E1399" s="65"/>
      <c r="F1399" s="66"/>
      <c r="G1399" s="67"/>
      <c r="H1399" s="66"/>
      <c r="I1399" s="67"/>
      <c r="J1399" s="68"/>
      <c r="K1399" s="67"/>
      <c r="L1399" s="68"/>
    </row>
    <row r="1400" spans="2:12">
      <c r="B1400" s="385"/>
      <c r="C1400" s="65"/>
      <c r="D1400" s="66"/>
      <c r="E1400" s="65"/>
      <c r="F1400" s="66"/>
      <c r="G1400" s="67"/>
      <c r="H1400" s="66"/>
      <c r="I1400" s="67"/>
      <c r="J1400" s="68"/>
      <c r="K1400" s="67"/>
      <c r="L1400" s="68"/>
    </row>
    <row r="1401" spans="2:12">
      <c r="B1401" s="385"/>
      <c r="C1401" s="65"/>
      <c r="D1401" s="66"/>
      <c r="E1401" s="65"/>
      <c r="F1401" s="66"/>
      <c r="G1401" s="67"/>
      <c r="H1401" s="66"/>
      <c r="I1401" s="67"/>
      <c r="J1401" s="68"/>
      <c r="K1401" s="67"/>
      <c r="L1401" s="68"/>
    </row>
    <row r="1402" spans="2:12">
      <c r="B1402" s="385"/>
      <c r="C1402" s="65"/>
      <c r="D1402" s="66"/>
      <c r="E1402" s="65"/>
      <c r="F1402" s="66"/>
      <c r="G1402" s="67"/>
      <c r="H1402" s="66"/>
      <c r="I1402" s="67"/>
      <c r="K1402" s="67"/>
    </row>
    <row r="1403" spans="2:12">
      <c r="B1403" s="385"/>
      <c r="C1403" s="65"/>
      <c r="D1403" s="66"/>
      <c r="E1403" s="65"/>
      <c r="F1403" s="66"/>
      <c r="G1403" s="67"/>
      <c r="H1403" s="66"/>
      <c r="I1403" s="67"/>
      <c r="J1403" s="68"/>
      <c r="K1403" s="67"/>
      <c r="L1403" s="68"/>
    </row>
    <row r="1404" spans="2:12">
      <c r="B1404" s="385"/>
      <c r="C1404" s="65"/>
      <c r="D1404" s="66"/>
      <c r="E1404" s="65"/>
      <c r="F1404" s="66"/>
      <c r="G1404" s="67"/>
      <c r="H1404" s="66"/>
      <c r="I1404" s="67"/>
      <c r="J1404" s="68"/>
      <c r="K1404" s="67"/>
      <c r="L1404" s="68"/>
    </row>
    <row r="1405" spans="2:12">
      <c r="B1405" s="385"/>
      <c r="C1405" s="65"/>
      <c r="D1405" s="66"/>
      <c r="E1405" s="65"/>
      <c r="F1405" s="66"/>
      <c r="G1405" s="67"/>
      <c r="H1405" s="66"/>
      <c r="I1405" s="67"/>
      <c r="J1405" s="68"/>
      <c r="K1405" s="67"/>
      <c r="L1405" s="68"/>
    </row>
    <row r="1406" spans="2:12">
      <c r="B1406" s="385"/>
      <c r="C1406" s="65"/>
      <c r="D1406" s="66"/>
      <c r="E1406" s="65"/>
      <c r="F1406" s="66"/>
      <c r="G1406" s="67"/>
      <c r="H1406" s="66"/>
      <c r="I1406" s="67"/>
      <c r="J1406" s="68"/>
      <c r="K1406" s="67"/>
      <c r="L1406" s="68"/>
    </row>
    <row r="1407" spans="2:12">
      <c r="B1407" s="385"/>
      <c r="C1407" s="65"/>
      <c r="D1407" s="66"/>
      <c r="E1407" s="65"/>
      <c r="F1407" s="66"/>
      <c r="G1407" s="67"/>
      <c r="H1407" s="66"/>
      <c r="I1407" s="67"/>
      <c r="J1407" s="68"/>
      <c r="K1407" s="67"/>
      <c r="L1407" s="68"/>
    </row>
    <row r="1408" spans="2:12">
      <c r="B1408" s="385"/>
      <c r="C1408" s="65"/>
      <c r="D1408" s="66"/>
      <c r="E1408" s="65"/>
      <c r="F1408" s="66"/>
      <c r="G1408" s="67"/>
      <c r="H1408" s="66"/>
      <c r="I1408" s="67"/>
      <c r="J1408" s="68"/>
      <c r="K1408" s="67"/>
      <c r="L1408" s="68"/>
    </row>
    <row r="1409" spans="2:12">
      <c r="B1409" s="385"/>
      <c r="C1409" s="65"/>
      <c r="D1409" s="66"/>
      <c r="E1409" s="65"/>
      <c r="F1409" s="66"/>
      <c r="G1409" s="67"/>
      <c r="H1409" s="66"/>
      <c r="I1409" s="67"/>
      <c r="J1409" s="68"/>
      <c r="K1409" s="67"/>
      <c r="L1409" s="68"/>
    </row>
    <row r="1410" spans="2:12">
      <c r="B1410" s="385"/>
      <c r="C1410" s="65"/>
      <c r="D1410" s="66"/>
      <c r="E1410" s="65"/>
      <c r="F1410" s="66"/>
      <c r="G1410" s="67"/>
      <c r="H1410" s="66"/>
      <c r="I1410" s="67"/>
      <c r="J1410" s="68"/>
      <c r="K1410" s="67"/>
      <c r="L1410" s="68"/>
    </row>
    <row r="1411" spans="2:12">
      <c r="B1411" s="385"/>
      <c r="C1411" s="65"/>
      <c r="D1411" s="66"/>
      <c r="E1411" s="65"/>
      <c r="F1411" s="66"/>
      <c r="G1411" s="67"/>
      <c r="H1411" s="66"/>
      <c r="I1411" s="67"/>
      <c r="J1411" s="68"/>
      <c r="K1411" s="67"/>
      <c r="L1411" s="68"/>
    </row>
    <row r="1412" spans="2:12">
      <c r="B1412" s="385"/>
      <c r="C1412" s="65"/>
      <c r="D1412" s="66"/>
      <c r="E1412" s="65"/>
      <c r="F1412" s="66"/>
      <c r="G1412" s="67"/>
      <c r="H1412" s="66"/>
      <c r="I1412" s="67"/>
      <c r="J1412" s="68"/>
      <c r="K1412" s="67"/>
      <c r="L1412" s="68"/>
    </row>
    <row r="1413" spans="2:12">
      <c r="B1413" s="385"/>
      <c r="C1413" s="65"/>
      <c r="D1413" s="66"/>
      <c r="E1413" s="65"/>
      <c r="F1413" s="66"/>
      <c r="G1413" s="67"/>
      <c r="H1413" s="66"/>
      <c r="I1413" s="67"/>
      <c r="J1413" s="68"/>
      <c r="K1413" s="67"/>
      <c r="L1413" s="68"/>
    </row>
    <row r="1414" spans="2:12">
      <c r="B1414" s="385"/>
      <c r="C1414" s="65"/>
      <c r="D1414" s="66"/>
      <c r="E1414" s="65"/>
      <c r="F1414" s="66"/>
      <c r="G1414" s="67"/>
      <c r="H1414" s="66"/>
      <c r="I1414" s="67"/>
      <c r="J1414" s="68"/>
      <c r="K1414" s="67"/>
      <c r="L1414" s="68"/>
    </row>
    <row r="1415" spans="2:12">
      <c r="B1415" s="385"/>
      <c r="C1415" s="65"/>
      <c r="D1415" s="66"/>
      <c r="E1415" s="65"/>
      <c r="F1415" s="66"/>
      <c r="G1415" s="67"/>
      <c r="H1415" s="66"/>
      <c r="I1415" s="67"/>
      <c r="J1415" s="68"/>
      <c r="K1415" s="67"/>
      <c r="L1415" s="68"/>
    </row>
    <row r="1416" spans="2:12">
      <c r="B1416" s="385"/>
      <c r="C1416" s="65"/>
      <c r="D1416" s="66"/>
      <c r="E1416" s="65"/>
      <c r="F1416" s="66"/>
      <c r="G1416" s="67"/>
      <c r="H1416" s="66"/>
      <c r="I1416" s="67"/>
      <c r="J1416" s="68"/>
      <c r="K1416" s="67"/>
      <c r="L1416" s="68"/>
    </row>
    <row r="1417" spans="2:12">
      <c r="B1417" s="385"/>
      <c r="C1417" s="65"/>
      <c r="D1417" s="66"/>
      <c r="E1417" s="65"/>
      <c r="F1417" s="66"/>
      <c r="G1417" s="67"/>
      <c r="H1417" s="66"/>
      <c r="I1417" s="67"/>
      <c r="J1417" s="68"/>
      <c r="K1417" s="67"/>
      <c r="L1417" s="68"/>
    </row>
    <row r="1418" spans="2:12">
      <c r="B1418" s="385"/>
      <c r="C1418" s="65"/>
      <c r="D1418" s="66"/>
      <c r="E1418" s="65"/>
      <c r="F1418" s="66"/>
      <c r="G1418" s="67"/>
      <c r="H1418" s="66"/>
      <c r="I1418" s="67"/>
      <c r="J1418" s="68"/>
      <c r="K1418" s="67"/>
      <c r="L1418" s="68"/>
    </row>
    <row r="1419" spans="2:12">
      <c r="B1419" s="385"/>
      <c r="C1419" s="65"/>
      <c r="D1419" s="66"/>
      <c r="E1419" s="65"/>
      <c r="F1419" s="66"/>
      <c r="G1419" s="67"/>
      <c r="H1419" s="66"/>
      <c r="I1419" s="67"/>
      <c r="K1419" s="67"/>
    </row>
    <row r="1420" spans="2:12">
      <c r="B1420" s="385"/>
      <c r="C1420" s="65"/>
      <c r="D1420" s="66"/>
      <c r="E1420" s="65"/>
      <c r="F1420" s="66"/>
      <c r="G1420" s="67"/>
      <c r="H1420" s="66"/>
      <c r="I1420" s="67"/>
      <c r="J1420" s="68"/>
      <c r="K1420" s="67"/>
      <c r="L1420" s="68"/>
    </row>
    <row r="1421" spans="2:12">
      <c r="B1421" s="385"/>
      <c r="C1421" s="65"/>
      <c r="D1421" s="66"/>
      <c r="E1421" s="65"/>
      <c r="F1421" s="66"/>
      <c r="G1421" s="67"/>
      <c r="H1421" s="66"/>
      <c r="I1421" s="67"/>
      <c r="J1421" s="68"/>
      <c r="K1421" s="67"/>
      <c r="L1421" s="68"/>
    </row>
    <row r="1422" spans="2:12">
      <c r="B1422" s="385"/>
      <c r="C1422" s="65"/>
      <c r="D1422" s="66"/>
      <c r="E1422" s="65"/>
      <c r="F1422" s="66"/>
      <c r="G1422" s="67"/>
      <c r="H1422" s="66"/>
      <c r="I1422" s="67"/>
      <c r="J1422" s="68"/>
      <c r="K1422" s="67"/>
      <c r="L1422" s="68"/>
    </row>
    <row r="1423" spans="2:12">
      <c r="B1423" s="385"/>
      <c r="C1423" s="65"/>
      <c r="D1423" s="66"/>
      <c r="E1423" s="65"/>
      <c r="F1423" s="66"/>
      <c r="G1423" s="67"/>
      <c r="H1423" s="66"/>
      <c r="I1423" s="67"/>
      <c r="J1423" s="68"/>
      <c r="K1423" s="67"/>
      <c r="L1423" s="68"/>
    </row>
    <row r="1424" spans="2:12">
      <c r="B1424" s="385"/>
      <c r="C1424" s="65"/>
      <c r="D1424" s="66"/>
      <c r="E1424" s="65"/>
      <c r="F1424" s="66"/>
      <c r="G1424" s="67"/>
      <c r="H1424" s="66"/>
      <c r="I1424" s="67"/>
      <c r="J1424" s="68"/>
      <c r="K1424" s="67"/>
      <c r="L1424" s="68"/>
    </row>
    <row r="1425" spans="2:12">
      <c r="B1425" s="385"/>
      <c r="C1425" s="65"/>
      <c r="D1425" s="66"/>
      <c r="E1425" s="65"/>
      <c r="F1425" s="66"/>
      <c r="G1425" s="67"/>
      <c r="H1425" s="66"/>
      <c r="I1425" s="67"/>
      <c r="J1425" s="68"/>
      <c r="K1425" s="67"/>
      <c r="L1425" s="68"/>
    </row>
    <row r="1426" spans="2:12">
      <c r="B1426" s="385"/>
      <c r="C1426" s="65"/>
      <c r="D1426" s="66"/>
      <c r="E1426" s="65"/>
      <c r="F1426" s="66"/>
      <c r="G1426" s="67"/>
      <c r="H1426" s="66"/>
      <c r="I1426" s="67"/>
      <c r="J1426" s="68"/>
      <c r="K1426" s="67"/>
      <c r="L1426" s="68"/>
    </row>
    <row r="1427" spans="2:12">
      <c r="B1427" s="385"/>
      <c r="C1427" s="65"/>
      <c r="D1427" s="66"/>
      <c r="E1427" s="65"/>
      <c r="F1427" s="66"/>
      <c r="G1427" s="67"/>
      <c r="H1427" s="66"/>
      <c r="I1427" s="67"/>
      <c r="J1427" s="68"/>
      <c r="K1427" s="67"/>
      <c r="L1427" s="68"/>
    </row>
    <row r="1428" spans="2:12">
      <c r="B1428" s="385"/>
      <c r="C1428" s="65"/>
      <c r="D1428" s="66"/>
      <c r="E1428" s="65"/>
      <c r="F1428" s="66"/>
      <c r="G1428" s="67"/>
      <c r="H1428" s="66"/>
      <c r="I1428" s="67"/>
      <c r="J1428" s="68"/>
      <c r="K1428" s="67"/>
      <c r="L1428" s="68"/>
    </row>
    <row r="1429" spans="2:12">
      <c r="B1429" s="385"/>
      <c r="C1429" s="65"/>
      <c r="D1429" s="66"/>
      <c r="E1429" s="65"/>
      <c r="F1429" s="66"/>
      <c r="G1429" s="67"/>
      <c r="H1429" s="66"/>
      <c r="I1429" s="67"/>
      <c r="J1429" s="68"/>
      <c r="K1429" s="67"/>
      <c r="L1429" s="68"/>
    </row>
    <row r="1430" spans="2:12">
      <c r="B1430" s="385"/>
      <c r="C1430" s="65"/>
      <c r="D1430" s="66"/>
      <c r="E1430" s="65"/>
      <c r="F1430" s="66"/>
      <c r="G1430" s="67"/>
      <c r="H1430" s="66"/>
      <c r="I1430" s="67"/>
      <c r="J1430" s="68"/>
      <c r="K1430" s="67"/>
      <c r="L1430" s="68"/>
    </row>
    <row r="1431" spans="2:12">
      <c r="B1431" s="385"/>
      <c r="C1431" s="65"/>
      <c r="D1431" s="66"/>
      <c r="E1431" s="65"/>
      <c r="F1431" s="66"/>
      <c r="G1431" s="67"/>
      <c r="H1431" s="66"/>
      <c r="I1431" s="67"/>
      <c r="J1431" s="68"/>
      <c r="K1431" s="67"/>
      <c r="L1431" s="68"/>
    </row>
    <row r="1432" spans="2:12">
      <c r="B1432" s="385"/>
      <c r="C1432" s="65"/>
      <c r="D1432" s="66"/>
      <c r="E1432" s="65"/>
      <c r="F1432" s="66"/>
      <c r="G1432" s="67"/>
      <c r="H1432" s="66"/>
      <c r="I1432" s="67"/>
      <c r="J1432" s="68"/>
      <c r="K1432" s="67"/>
      <c r="L1432" s="68"/>
    </row>
    <row r="1433" spans="2:12">
      <c r="B1433" s="385"/>
      <c r="C1433" s="65"/>
      <c r="D1433" s="66"/>
      <c r="E1433" s="65"/>
      <c r="F1433" s="66"/>
      <c r="G1433" s="67"/>
      <c r="H1433" s="66"/>
      <c r="I1433" s="67"/>
      <c r="J1433" s="68"/>
      <c r="K1433" s="67"/>
      <c r="L1433" s="68"/>
    </row>
    <row r="1434" spans="2:12">
      <c r="B1434" s="385"/>
      <c r="C1434" s="65"/>
      <c r="D1434" s="66"/>
      <c r="E1434" s="65"/>
      <c r="F1434" s="66"/>
      <c r="G1434" s="67"/>
      <c r="H1434" s="66"/>
      <c r="I1434" s="67"/>
      <c r="J1434" s="68"/>
      <c r="K1434" s="67"/>
      <c r="L1434" s="68"/>
    </row>
    <row r="1435" spans="2:12">
      <c r="B1435" s="385"/>
      <c r="C1435" s="65"/>
      <c r="D1435" s="66"/>
      <c r="E1435" s="65"/>
      <c r="F1435" s="66"/>
      <c r="G1435" s="67"/>
      <c r="H1435" s="66"/>
      <c r="I1435" s="67"/>
      <c r="J1435" s="68"/>
      <c r="K1435" s="67"/>
      <c r="L1435" s="68"/>
    </row>
    <row r="1436" spans="2:12">
      <c r="B1436" s="385"/>
      <c r="C1436" s="65"/>
      <c r="D1436" s="66"/>
      <c r="E1436" s="65"/>
      <c r="F1436" s="66"/>
      <c r="G1436" s="67"/>
      <c r="H1436" s="66"/>
      <c r="I1436" s="67"/>
      <c r="K1436" s="67"/>
    </row>
    <row r="1437" spans="2:12">
      <c r="B1437" s="385"/>
      <c r="C1437" s="65"/>
      <c r="D1437" s="66"/>
      <c r="E1437" s="65"/>
      <c r="F1437" s="66"/>
      <c r="G1437" s="67"/>
      <c r="H1437" s="66"/>
      <c r="I1437" s="67"/>
      <c r="J1437" s="68"/>
      <c r="K1437" s="67"/>
      <c r="L1437" s="68"/>
    </row>
    <row r="1438" spans="2:12">
      <c r="B1438" s="385"/>
      <c r="C1438" s="65"/>
      <c r="D1438" s="66"/>
      <c r="E1438" s="65"/>
      <c r="F1438" s="66"/>
      <c r="G1438" s="67"/>
      <c r="H1438" s="66"/>
      <c r="I1438" s="67"/>
      <c r="J1438" s="68"/>
      <c r="K1438" s="67"/>
      <c r="L1438" s="68"/>
    </row>
    <row r="1439" spans="2:12">
      <c r="B1439" s="385"/>
      <c r="C1439" s="65"/>
      <c r="D1439" s="66"/>
      <c r="E1439" s="65"/>
      <c r="F1439" s="66"/>
      <c r="G1439" s="67"/>
      <c r="H1439" s="66"/>
      <c r="I1439" s="67"/>
      <c r="J1439" s="68"/>
      <c r="K1439" s="67"/>
      <c r="L1439" s="68"/>
    </row>
    <row r="1440" spans="2:12">
      <c r="B1440" s="385"/>
      <c r="C1440" s="65"/>
      <c r="D1440" s="66"/>
      <c r="E1440" s="65"/>
      <c r="F1440" s="66"/>
      <c r="G1440" s="67"/>
      <c r="H1440" s="66"/>
      <c r="I1440" s="67"/>
      <c r="J1440" s="68"/>
      <c r="K1440" s="67"/>
      <c r="L1440" s="68"/>
    </row>
    <row r="1441" spans="2:12">
      <c r="B1441" s="385"/>
      <c r="C1441" s="65"/>
      <c r="D1441" s="66"/>
      <c r="E1441" s="65"/>
      <c r="F1441" s="66"/>
      <c r="G1441" s="67"/>
      <c r="H1441" s="66"/>
      <c r="I1441" s="67"/>
      <c r="J1441" s="68"/>
      <c r="K1441" s="67"/>
      <c r="L1441" s="68"/>
    </row>
    <row r="1442" spans="2:12">
      <c r="B1442" s="385"/>
      <c r="C1442" s="65"/>
      <c r="D1442" s="66"/>
      <c r="E1442" s="65"/>
      <c r="F1442" s="66"/>
      <c r="G1442" s="67"/>
      <c r="H1442" s="66"/>
      <c r="I1442" s="67"/>
      <c r="J1442" s="68"/>
      <c r="K1442" s="67"/>
      <c r="L1442" s="68"/>
    </row>
    <row r="1443" spans="2:12">
      <c r="B1443" s="385"/>
      <c r="C1443" s="65"/>
      <c r="D1443" s="66"/>
      <c r="E1443" s="65"/>
      <c r="F1443" s="66"/>
      <c r="G1443" s="67"/>
      <c r="H1443" s="66"/>
      <c r="I1443" s="67"/>
      <c r="J1443" s="68"/>
      <c r="K1443" s="67"/>
      <c r="L1443" s="68"/>
    </row>
    <row r="1444" spans="2:12">
      <c r="B1444" s="385"/>
      <c r="C1444" s="65"/>
      <c r="D1444" s="66"/>
      <c r="E1444" s="65"/>
      <c r="F1444" s="66"/>
      <c r="G1444" s="67"/>
      <c r="H1444" s="66"/>
      <c r="I1444" s="67"/>
      <c r="J1444" s="68"/>
      <c r="K1444" s="67"/>
      <c r="L1444" s="68"/>
    </row>
    <row r="1445" spans="2:12">
      <c r="B1445" s="385"/>
      <c r="C1445" s="65"/>
      <c r="D1445" s="66"/>
      <c r="E1445" s="65"/>
      <c r="F1445" s="66"/>
      <c r="G1445" s="67"/>
      <c r="H1445" s="66"/>
      <c r="I1445" s="67"/>
      <c r="J1445" s="68"/>
      <c r="K1445" s="67"/>
      <c r="L1445" s="68"/>
    </row>
    <row r="1446" spans="2:12">
      <c r="B1446" s="385"/>
      <c r="C1446" s="65"/>
      <c r="D1446" s="66"/>
      <c r="E1446" s="65"/>
      <c r="F1446" s="66"/>
      <c r="G1446" s="67"/>
      <c r="H1446" s="66"/>
      <c r="I1446" s="67"/>
      <c r="J1446" s="68"/>
      <c r="K1446" s="67"/>
      <c r="L1446" s="68"/>
    </row>
    <row r="1447" spans="2:12">
      <c r="B1447" s="385"/>
      <c r="C1447" s="65"/>
      <c r="D1447" s="66"/>
      <c r="E1447" s="65"/>
      <c r="F1447" s="66"/>
      <c r="G1447" s="67"/>
      <c r="H1447" s="66"/>
      <c r="I1447" s="67"/>
      <c r="J1447" s="68"/>
      <c r="K1447" s="67"/>
      <c r="L1447" s="68"/>
    </row>
    <row r="1448" spans="2:12">
      <c r="B1448" s="385"/>
      <c r="C1448" s="65"/>
      <c r="D1448" s="66"/>
      <c r="E1448" s="65"/>
      <c r="F1448" s="66"/>
      <c r="G1448" s="67"/>
      <c r="H1448" s="66"/>
      <c r="I1448" s="67"/>
      <c r="J1448" s="68"/>
      <c r="K1448" s="67"/>
      <c r="L1448" s="68"/>
    </row>
    <row r="1449" spans="2:12">
      <c r="B1449" s="385"/>
      <c r="C1449" s="65"/>
      <c r="D1449" s="66"/>
      <c r="E1449" s="65"/>
      <c r="F1449" s="66"/>
      <c r="G1449" s="67"/>
      <c r="H1449" s="66"/>
      <c r="I1449" s="67"/>
      <c r="J1449" s="68"/>
      <c r="K1449" s="67"/>
      <c r="L1449" s="68"/>
    </row>
    <row r="1450" spans="2:12">
      <c r="B1450" s="385"/>
      <c r="C1450" s="65"/>
      <c r="D1450" s="66"/>
      <c r="E1450" s="65"/>
      <c r="F1450" s="66"/>
      <c r="G1450" s="67"/>
      <c r="H1450" s="66"/>
      <c r="I1450" s="67"/>
      <c r="J1450" s="68"/>
      <c r="K1450" s="67"/>
      <c r="L1450" s="68"/>
    </row>
    <row r="1451" spans="2:12">
      <c r="B1451" s="385"/>
      <c r="C1451" s="65"/>
      <c r="D1451" s="66"/>
      <c r="E1451" s="65"/>
      <c r="F1451" s="66"/>
      <c r="G1451" s="67"/>
      <c r="H1451" s="66"/>
      <c r="I1451" s="67"/>
      <c r="J1451" s="68"/>
      <c r="K1451" s="67"/>
      <c r="L1451" s="68"/>
    </row>
    <row r="1452" spans="2:12">
      <c r="B1452" s="385"/>
      <c r="C1452" s="65"/>
      <c r="D1452" s="66"/>
      <c r="E1452" s="65"/>
      <c r="F1452" s="66"/>
      <c r="G1452" s="67"/>
      <c r="H1452" s="66"/>
      <c r="I1452" s="67"/>
      <c r="J1452" s="68"/>
      <c r="K1452" s="67"/>
      <c r="L1452" s="68"/>
    </row>
    <row r="1453" spans="2:12">
      <c r="B1453" s="385"/>
      <c r="C1453" s="65"/>
      <c r="D1453" s="66"/>
      <c r="E1453" s="65"/>
      <c r="F1453" s="66"/>
      <c r="G1453" s="67"/>
      <c r="H1453" s="66"/>
      <c r="I1453" s="67"/>
      <c r="K1453" s="67"/>
    </row>
    <row r="1454" spans="2:12">
      <c r="B1454" s="385"/>
      <c r="C1454" s="65"/>
      <c r="D1454" s="66"/>
      <c r="E1454" s="65"/>
      <c r="F1454" s="66"/>
      <c r="G1454" s="67"/>
      <c r="H1454" s="66"/>
      <c r="I1454" s="67"/>
      <c r="J1454" s="68"/>
      <c r="K1454" s="67"/>
      <c r="L1454" s="68"/>
    </row>
    <row r="1455" spans="2:12">
      <c r="B1455" s="385"/>
      <c r="C1455" s="65"/>
      <c r="D1455" s="66"/>
      <c r="E1455" s="65"/>
      <c r="F1455" s="66"/>
      <c r="G1455" s="67"/>
      <c r="H1455" s="66"/>
      <c r="I1455" s="67"/>
      <c r="J1455" s="68"/>
      <c r="K1455" s="67"/>
      <c r="L1455" s="68"/>
    </row>
    <row r="1456" spans="2:12">
      <c r="B1456" s="385"/>
      <c r="C1456" s="65"/>
      <c r="D1456" s="66"/>
      <c r="E1456" s="65"/>
      <c r="F1456" s="66"/>
      <c r="G1456" s="67"/>
      <c r="H1456" s="66"/>
      <c r="I1456" s="67"/>
      <c r="J1456" s="68"/>
      <c r="K1456" s="67"/>
      <c r="L1456" s="68"/>
    </row>
    <row r="1457" spans="2:12">
      <c r="B1457" s="385"/>
      <c r="C1457" s="65"/>
      <c r="D1457" s="66"/>
      <c r="E1457" s="65"/>
      <c r="F1457" s="66"/>
      <c r="G1457" s="67"/>
      <c r="H1457" s="66"/>
      <c r="I1457" s="67"/>
      <c r="J1457" s="68"/>
      <c r="K1457" s="67"/>
      <c r="L1457" s="68"/>
    </row>
    <row r="1458" spans="2:12">
      <c r="B1458" s="385"/>
      <c r="C1458" s="65"/>
      <c r="D1458" s="66"/>
      <c r="E1458" s="65"/>
      <c r="F1458" s="66"/>
      <c r="G1458" s="67"/>
      <c r="H1458" s="66"/>
      <c r="I1458" s="67"/>
      <c r="J1458" s="68"/>
      <c r="K1458" s="67"/>
      <c r="L1458" s="68"/>
    </row>
    <row r="1459" spans="2:12">
      <c r="B1459" s="385"/>
      <c r="C1459" s="65"/>
      <c r="D1459" s="66"/>
      <c r="E1459" s="65"/>
      <c r="F1459" s="66"/>
      <c r="G1459" s="67"/>
      <c r="H1459" s="66"/>
      <c r="I1459" s="67"/>
      <c r="J1459" s="68"/>
      <c r="K1459" s="67"/>
      <c r="L1459" s="68"/>
    </row>
    <row r="1460" spans="2:12">
      <c r="B1460" s="385"/>
      <c r="C1460" s="65"/>
      <c r="D1460" s="66"/>
      <c r="E1460" s="65"/>
      <c r="F1460" s="66"/>
      <c r="G1460" s="67"/>
      <c r="H1460" s="66"/>
      <c r="I1460" s="67"/>
      <c r="J1460" s="68"/>
      <c r="K1460" s="67"/>
      <c r="L1460" s="68"/>
    </row>
    <row r="1461" spans="2:12">
      <c r="B1461" s="385"/>
      <c r="C1461" s="65"/>
      <c r="D1461" s="66"/>
      <c r="E1461" s="65"/>
      <c r="F1461" s="66"/>
      <c r="G1461" s="67"/>
      <c r="H1461" s="66"/>
      <c r="I1461" s="67"/>
      <c r="J1461" s="68"/>
      <c r="K1461" s="67"/>
      <c r="L1461" s="68"/>
    </row>
    <row r="1462" spans="2:12">
      <c r="B1462" s="385"/>
      <c r="C1462" s="65"/>
      <c r="D1462" s="66"/>
      <c r="E1462" s="65"/>
      <c r="F1462" s="66"/>
      <c r="G1462" s="67"/>
      <c r="H1462" s="66"/>
      <c r="I1462" s="67"/>
      <c r="J1462" s="68"/>
      <c r="K1462" s="67"/>
      <c r="L1462" s="68"/>
    </row>
    <row r="1463" spans="2:12">
      <c r="B1463" s="385"/>
      <c r="C1463" s="65"/>
      <c r="D1463" s="66"/>
      <c r="E1463" s="65"/>
      <c r="F1463" s="66"/>
      <c r="G1463" s="67"/>
      <c r="H1463" s="66"/>
      <c r="I1463" s="67"/>
      <c r="J1463" s="68"/>
      <c r="K1463" s="67"/>
      <c r="L1463" s="68"/>
    </row>
    <row r="1464" spans="2:12">
      <c r="B1464" s="385"/>
      <c r="C1464" s="65"/>
      <c r="D1464" s="66"/>
      <c r="E1464" s="65"/>
      <c r="F1464" s="66"/>
      <c r="G1464" s="67"/>
      <c r="H1464" s="66"/>
      <c r="I1464" s="67"/>
      <c r="J1464" s="68"/>
      <c r="K1464" s="67"/>
      <c r="L1464" s="68"/>
    </row>
    <row r="1465" spans="2:12">
      <c r="B1465" s="385"/>
      <c r="C1465" s="65"/>
      <c r="D1465" s="66"/>
      <c r="E1465" s="65"/>
      <c r="F1465" s="66"/>
      <c r="G1465" s="67"/>
      <c r="H1465" s="66"/>
      <c r="I1465" s="67"/>
      <c r="J1465" s="68"/>
      <c r="K1465" s="67"/>
      <c r="L1465" s="68"/>
    </row>
    <row r="1466" spans="2:12">
      <c r="B1466" s="385"/>
      <c r="C1466" s="65"/>
      <c r="D1466" s="66"/>
      <c r="E1466" s="65"/>
      <c r="F1466" s="66"/>
      <c r="G1466" s="67"/>
      <c r="H1466" s="66"/>
      <c r="I1466" s="67"/>
      <c r="J1466" s="68"/>
      <c r="K1466" s="67"/>
      <c r="L1466" s="68"/>
    </row>
    <row r="1467" spans="2:12">
      <c r="B1467" s="385"/>
      <c r="C1467" s="65"/>
      <c r="D1467" s="66"/>
      <c r="E1467" s="65"/>
      <c r="F1467" s="66"/>
      <c r="G1467" s="67"/>
      <c r="H1467" s="66"/>
      <c r="I1467" s="67"/>
      <c r="J1467" s="68"/>
      <c r="K1467" s="67"/>
      <c r="L1467" s="68"/>
    </row>
    <row r="1468" spans="2:12">
      <c r="B1468" s="385"/>
      <c r="C1468" s="65"/>
      <c r="D1468" s="66"/>
      <c r="E1468" s="65"/>
      <c r="F1468" s="66"/>
      <c r="G1468" s="67"/>
      <c r="H1468" s="66"/>
      <c r="I1468" s="67"/>
      <c r="J1468" s="68"/>
      <c r="K1468" s="67"/>
      <c r="L1468" s="68"/>
    </row>
    <row r="1469" spans="2:12">
      <c r="B1469" s="385"/>
      <c r="C1469" s="65"/>
      <c r="D1469" s="66"/>
      <c r="E1469" s="65"/>
      <c r="F1469" s="66"/>
      <c r="G1469" s="67"/>
      <c r="H1469" s="66"/>
      <c r="I1469" s="67"/>
      <c r="J1469" s="68"/>
      <c r="K1469" s="67"/>
      <c r="L1469" s="68"/>
    </row>
    <row r="1470" spans="2:12">
      <c r="B1470" s="385"/>
      <c r="C1470" s="65"/>
      <c r="D1470" s="66"/>
      <c r="E1470" s="65"/>
      <c r="F1470" s="66"/>
      <c r="G1470" s="67"/>
      <c r="H1470" s="66"/>
      <c r="I1470" s="67"/>
      <c r="K1470" s="67"/>
    </row>
    <row r="1471" spans="2:12">
      <c r="B1471" s="385"/>
      <c r="C1471" s="65"/>
      <c r="D1471" s="66"/>
      <c r="E1471" s="65"/>
      <c r="F1471" s="66"/>
      <c r="G1471" s="67"/>
      <c r="H1471" s="66"/>
      <c r="I1471" s="67"/>
      <c r="J1471" s="68"/>
      <c r="K1471" s="67"/>
      <c r="L1471" s="68"/>
    </row>
    <row r="1472" spans="2:12">
      <c r="B1472" s="385"/>
      <c r="C1472" s="65"/>
      <c r="D1472" s="66"/>
      <c r="E1472" s="65"/>
      <c r="F1472" s="66"/>
      <c r="G1472" s="67"/>
      <c r="H1472" s="66"/>
      <c r="I1472" s="67"/>
      <c r="J1472" s="68"/>
      <c r="K1472" s="67"/>
      <c r="L1472" s="68"/>
    </row>
    <row r="1473" spans="2:12">
      <c r="B1473" s="385"/>
      <c r="C1473" s="65"/>
      <c r="D1473" s="66"/>
      <c r="E1473" s="65"/>
      <c r="F1473" s="66"/>
      <c r="G1473" s="67"/>
      <c r="H1473" s="66"/>
      <c r="I1473" s="67"/>
      <c r="J1473" s="68"/>
      <c r="K1473" s="67"/>
      <c r="L1473" s="68"/>
    </row>
    <row r="1474" spans="2:12">
      <c r="B1474" s="385"/>
      <c r="C1474" s="65"/>
      <c r="D1474" s="66"/>
      <c r="E1474" s="65"/>
      <c r="F1474" s="66"/>
      <c r="G1474" s="67"/>
      <c r="H1474" s="66"/>
      <c r="I1474" s="67"/>
      <c r="J1474" s="68"/>
      <c r="K1474" s="67"/>
      <c r="L1474" s="68"/>
    </row>
    <row r="1475" spans="2:12">
      <c r="B1475" s="385"/>
      <c r="C1475" s="65"/>
      <c r="D1475" s="66"/>
      <c r="E1475" s="65"/>
      <c r="F1475" s="66"/>
      <c r="G1475" s="67"/>
      <c r="H1475" s="66"/>
      <c r="I1475" s="67"/>
      <c r="J1475" s="68"/>
      <c r="K1475" s="67"/>
      <c r="L1475" s="68"/>
    </row>
    <row r="1476" spans="2:12">
      <c r="B1476" s="385"/>
      <c r="C1476" s="65"/>
      <c r="D1476" s="66"/>
      <c r="E1476" s="65"/>
      <c r="F1476" s="66"/>
      <c r="G1476" s="67"/>
      <c r="H1476" s="66"/>
      <c r="I1476" s="67"/>
      <c r="J1476" s="68"/>
      <c r="K1476" s="67"/>
      <c r="L1476" s="68"/>
    </row>
    <row r="1477" spans="2:12">
      <c r="B1477" s="385"/>
      <c r="C1477" s="65"/>
      <c r="D1477" s="66"/>
      <c r="E1477" s="65"/>
      <c r="F1477" s="66"/>
      <c r="G1477" s="67"/>
      <c r="H1477" s="66"/>
      <c r="I1477" s="67"/>
      <c r="J1477" s="68"/>
      <c r="K1477" s="67"/>
      <c r="L1477" s="68"/>
    </row>
    <row r="1478" spans="2:12">
      <c r="B1478" s="385"/>
      <c r="C1478" s="65"/>
      <c r="D1478" s="66"/>
      <c r="E1478" s="65"/>
      <c r="F1478" s="66"/>
      <c r="G1478" s="67"/>
      <c r="H1478" s="66"/>
      <c r="I1478" s="67"/>
      <c r="J1478" s="68"/>
      <c r="K1478" s="67"/>
      <c r="L1478" s="68"/>
    </row>
    <row r="1479" spans="2:12">
      <c r="B1479" s="385"/>
      <c r="C1479" s="65"/>
      <c r="D1479" s="66"/>
      <c r="E1479" s="65"/>
      <c r="F1479" s="66"/>
      <c r="G1479" s="67"/>
      <c r="H1479" s="66"/>
      <c r="I1479" s="67"/>
      <c r="J1479" s="68"/>
      <c r="K1479" s="67"/>
      <c r="L1479" s="68"/>
    </row>
    <row r="1480" spans="2:12">
      <c r="B1480" s="385"/>
      <c r="C1480" s="65"/>
      <c r="D1480" s="66"/>
      <c r="E1480" s="65"/>
      <c r="F1480" s="66"/>
      <c r="G1480" s="67"/>
      <c r="H1480" s="66"/>
      <c r="I1480" s="67"/>
      <c r="J1480" s="68"/>
      <c r="K1480" s="67"/>
      <c r="L1480" s="68"/>
    </row>
    <row r="1481" spans="2:12">
      <c r="B1481" s="385"/>
      <c r="C1481" s="65"/>
      <c r="D1481" s="66"/>
      <c r="E1481" s="65"/>
      <c r="F1481" s="66"/>
      <c r="G1481" s="67"/>
      <c r="H1481" s="66"/>
      <c r="I1481" s="67"/>
      <c r="J1481" s="68"/>
      <c r="K1481" s="67"/>
      <c r="L1481" s="68"/>
    </row>
    <row r="1482" spans="2:12">
      <c r="B1482" s="385"/>
      <c r="C1482" s="65"/>
      <c r="D1482" s="66"/>
      <c r="E1482" s="65"/>
      <c r="F1482" s="66"/>
      <c r="G1482" s="67"/>
      <c r="H1482" s="66"/>
      <c r="I1482" s="67"/>
      <c r="J1482" s="68"/>
      <c r="K1482" s="67"/>
      <c r="L1482" s="68"/>
    </row>
    <row r="1483" spans="2:12">
      <c r="B1483" s="385"/>
      <c r="C1483" s="65"/>
      <c r="D1483" s="66"/>
      <c r="E1483" s="65"/>
      <c r="F1483" s="66"/>
      <c r="G1483" s="67"/>
      <c r="H1483" s="66"/>
      <c r="I1483" s="67"/>
      <c r="J1483" s="68"/>
      <c r="K1483" s="67"/>
      <c r="L1483" s="68"/>
    </row>
    <row r="1484" spans="2:12">
      <c r="B1484" s="385"/>
      <c r="C1484" s="65"/>
      <c r="D1484" s="66"/>
      <c r="E1484" s="65"/>
      <c r="F1484" s="66"/>
      <c r="G1484" s="67"/>
      <c r="H1484" s="66"/>
      <c r="I1484" s="67"/>
      <c r="J1484" s="68"/>
      <c r="K1484" s="67"/>
      <c r="L1484" s="68"/>
    </row>
    <row r="1485" spans="2:12">
      <c r="B1485" s="385"/>
      <c r="C1485" s="65"/>
      <c r="D1485" s="66"/>
      <c r="E1485" s="65"/>
      <c r="F1485" s="66"/>
      <c r="G1485" s="67"/>
      <c r="H1485" s="66"/>
      <c r="I1485" s="67"/>
      <c r="J1485" s="68"/>
      <c r="K1485" s="67"/>
      <c r="L1485" s="68"/>
    </row>
    <row r="1486" spans="2:12">
      <c r="B1486" s="385"/>
      <c r="C1486" s="65"/>
      <c r="D1486" s="66"/>
      <c r="E1486" s="65"/>
      <c r="F1486" s="66"/>
      <c r="G1486" s="67"/>
      <c r="H1486" s="66"/>
      <c r="I1486" s="67"/>
      <c r="J1486" s="68"/>
      <c r="K1486" s="67"/>
      <c r="L1486" s="68"/>
    </row>
    <row r="1487" spans="2:12">
      <c r="B1487" s="385"/>
      <c r="C1487" s="65"/>
      <c r="D1487" s="66"/>
      <c r="E1487" s="65"/>
      <c r="F1487" s="66"/>
      <c r="G1487" s="67"/>
      <c r="H1487" s="66"/>
      <c r="I1487" s="67"/>
      <c r="K1487" s="67"/>
    </row>
    <row r="1488" spans="2:12">
      <c r="B1488" s="385"/>
      <c r="C1488" s="65"/>
      <c r="D1488" s="66"/>
      <c r="E1488" s="65"/>
      <c r="F1488" s="66"/>
      <c r="G1488" s="67"/>
      <c r="H1488" s="66"/>
      <c r="I1488" s="67"/>
      <c r="J1488" s="68"/>
      <c r="K1488" s="67"/>
      <c r="L1488" s="68"/>
    </row>
    <row r="1489" spans="2:12">
      <c r="B1489" s="385"/>
      <c r="C1489" s="65"/>
      <c r="D1489" s="66"/>
      <c r="E1489" s="65"/>
      <c r="F1489" s="66"/>
      <c r="G1489" s="67"/>
      <c r="H1489" s="66"/>
      <c r="I1489" s="67"/>
      <c r="J1489" s="68"/>
      <c r="K1489" s="67"/>
      <c r="L1489" s="68"/>
    </row>
    <row r="1490" spans="2:12">
      <c r="B1490" s="385"/>
      <c r="C1490" s="65"/>
      <c r="D1490" s="66"/>
      <c r="E1490" s="65"/>
      <c r="F1490" s="66"/>
      <c r="G1490" s="67"/>
      <c r="H1490" s="66"/>
      <c r="I1490" s="67"/>
      <c r="J1490" s="68"/>
      <c r="K1490" s="67"/>
      <c r="L1490" s="68"/>
    </row>
    <row r="1491" spans="2:12">
      <c r="B1491" s="385"/>
      <c r="C1491" s="65"/>
      <c r="D1491" s="66"/>
      <c r="E1491" s="65"/>
      <c r="F1491" s="66"/>
      <c r="G1491" s="67"/>
      <c r="H1491" s="66"/>
      <c r="I1491" s="67"/>
      <c r="J1491" s="68"/>
      <c r="K1491" s="67"/>
      <c r="L1491" s="68"/>
    </row>
    <row r="1492" spans="2:12">
      <c r="B1492" s="385"/>
      <c r="C1492" s="65"/>
      <c r="D1492" s="66"/>
      <c r="E1492" s="65"/>
      <c r="F1492" s="66"/>
      <c r="G1492" s="67"/>
      <c r="H1492" s="66"/>
      <c r="I1492" s="67"/>
      <c r="J1492" s="68"/>
      <c r="K1492" s="67"/>
      <c r="L1492" s="68"/>
    </row>
    <row r="1493" spans="2:12">
      <c r="B1493" s="385"/>
      <c r="C1493" s="65"/>
      <c r="D1493" s="66"/>
      <c r="E1493" s="65"/>
      <c r="F1493" s="66"/>
      <c r="G1493" s="67"/>
      <c r="H1493" s="66"/>
      <c r="I1493" s="67"/>
      <c r="J1493" s="68"/>
      <c r="K1493" s="67"/>
      <c r="L1493" s="68"/>
    </row>
    <row r="1494" spans="2:12">
      <c r="B1494" s="385"/>
      <c r="C1494" s="65"/>
      <c r="D1494" s="66"/>
      <c r="E1494" s="65"/>
      <c r="F1494" s="66"/>
      <c r="G1494" s="67"/>
      <c r="H1494" s="66"/>
      <c r="I1494" s="67"/>
      <c r="J1494" s="68"/>
      <c r="K1494" s="67"/>
      <c r="L1494" s="68"/>
    </row>
    <row r="1495" spans="2:12">
      <c r="B1495" s="385"/>
      <c r="C1495" s="65"/>
      <c r="D1495" s="66"/>
      <c r="E1495" s="65"/>
      <c r="F1495" s="66"/>
      <c r="G1495" s="67"/>
      <c r="H1495" s="66"/>
      <c r="I1495" s="67"/>
      <c r="J1495" s="68"/>
      <c r="K1495" s="67"/>
      <c r="L1495" s="68"/>
    </row>
    <row r="1496" spans="2:12">
      <c r="B1496" s="385"/>
      <c r="C1496" s="65"/>
      <c r="D1496" s="66"/>
      <c r="E1496" s="65"/>
      <c r="F1496" s="66"/>
      <c r="G1496" s="67"/>
      <c r="H1496" s="66"/>
      <c r="I1496" s="67"/>
      <c r="J1496" s="68"/>
      <c r="K1496" s="67"/>
      <c r="L1496" s="68"/>
    </row>
    <row r="1497" spans="2:12">
      <c r="B1497" s="385"/>
      <c r="C1497" s="65"/>
      <c r="D1497" s="66"/>
      <c r="E1497" s="65"/>
      <c r="F1497" s="66"/>
      <c r="G1497" s="67"/>
      <c r="H1497" s="66"/>
      <c r="I1497" s="67"/>
      <c r="J1497" s="68"/>
      <c r="K1497" s="67"/>
      <c r="L1497" s="68"/>
    </row>
    <row r="1498" spans="2:12">
      <c r="B1498" s="385"/>
      <c r="C1498" s="65"/>
      <c r="D1498" s="66"/>
      <c r="E1498" s="65"/>
      <c r="F1498" s="66"/>
      <c r="G1498" s="67"/>
      <c r="H1498" s="66"/>
      <c r="I1498" s="67"/>
      <c r="J1498" s="68"/>
      <c r="K1498" s="67"/>
      <c r="L1498" s="68"/>
    </row>
    <row r="1499" spans="2:12">
      <c r="B1499" s="385"/>
      <c r="C1499" s="65"/>
      <c r="D1499" s="66"/>
      <c r="E1499" s="65"/>
      <c r="F1499" s="66"/>
      <c r="G1499" s="67"/>
      <c r="H1499" s="66"/>
      <c r="I1499" s="67"/>
      <c r="J1499" s="68"/>
      <c r="K1499" s="67"/>
      <c r="L1499" s="68"/>
    </row>
    <row r="1500" spans="2:12">
      <c r="B1500" s="385"/>
      <c r="C1500" s="65"/>
      <c r="D1500" s="66"/>
      <c r="E1500" s="65"/>
      <c r="F1500" s="66"/>
      <c r="G1500" s="67"/>
      <c r="H1500" s="66"/>
      <c r="I1500" s="67"/>
      <c r="J1500" s="68"/>
      <c r="K1500" s="67"/>
      <c r="L1500" s="68"/>
    </row>
    <row r="1501" spans="2:12">
      <c r="B1501" s="385"/>
      <c r="C1501" s="65"/>
      <c r="D1501" s="66"/>
      <c r="E1501" s="65"/>
      <c r="F1501" s="66"/>
      <c r="G1501" s="67"/>
      <c r="H1501" s="66"/>
      <c r="I1501" s="67"/>
      <c r="J1501" s="68"/>
      <c r="K1501" s="67"/>
      <c r="L1501" s="68"/>
    </row>
    <row r="1502" spans="2:12">
      <c r="B1502" s="385"/>
      <c r="C1502" s="65"/>
      <c r="D1502" s="66"/>
      <c r="E1502" s="65"/>
      <c r="F1502" s="66"/>
      <c r="G1502" s="67"/>
      <c r="H1502" s="66"/>
      <c r="I1502" s="67"/>
      <c r="J1502" s="68"/>
      <c r="K1502" s="67"/>
      <c r="L1502" s="68"/>
    </row>
    <row r="1503" spans="2:12">
      <c r="B1503" s="385"/>
      <c r="C1503" s="65"/>
      <c r="D1503" s="66"/>
      <c r="E1503" s="65"/>
      <c r="F1503" s="66"/>
      <c r="G1503" s="67"/>
      <c r="H1503" s="66"/>
      <c r="I1503" s="67"/>
      <c r="J1503" s="68"/>
      <c r="K1503" s="67"/>
      <c r="L1503" s="68"/>
    </row>
    <row r="1504" spans="2:12">
      <c r="B1504" s="385"/>
      <c r="C1504" s="65"/>
      <c r="D1504" s="66"/>
      <c r="E1504" s="65"/>
      <c r="F1504" s="66"/>
      <c r="G1504" s="67"/>
      <c r="H1504" s="66"/>
      <c r="I1504" s="67"/>
      <c r="K1504" s="67"/>
    </row>
    <row r="1505" spans="2:12">
      <c r="B1505" s="385"/>
      <c r="C1505" s="65"/>
      <c r="D1505" s="66"/>
      <c r="E1505" s="65"/>
      <c r="F1505" s="66"/>
      <c r="G1505" s="67"/>
      <c r="H1505" s="66"/>
      <c r="I1505" s="67"/>
      <c r="J1505" s="68"/>
      <c r="K1505" s="67"/>
      <c r="L1505" s="68"/>
    </row>
    <row r="1506" spans="2:12">
      <c r="B1506" s="385"/>
      <c r="C1506" s="65"/>
      <c r="D1506" s="66"/>
      <c r="E1506" s="65"/>
      <c r="F1506" s="66"/>
      <c r="G1506" s="67"/>
      <c r="H1506" s="66"/>
      <c r="I1506" s="67"/>
      <c r="J1506" s="68"/>
      <c r="K1506" s="67"/>
      <c r="L1506" s="68"/>
    </row>
    <row r="1507" spans="2:12">
      <c r="B1507" s="385"/>
      <c r="C1507" s="65"/>
      <c r="D1507" s="66"/>
      <c r="E1507" s="65"/>
      <c r="F1507" s="66"/>
      <c r="G1507" s="67"/>
      <c r="H1507" s="66"/>
      <c r="I1507" s="67"/>
      <c r="J1507" s="68"/>
      <c r="K1507" s="67"/>
      <c r="L1507" s="68"/>
    </row>
    <row r="1508" spans="2:12">
      <c r="B1508" s="385"/>
      <c r="C1508" s="65"/>
      <c r="D1508" s="66"/>
      <c r="E1508" s="65"/>
      <c r="F1508" s="66"/>
      <c r="G1508" s="67"/>
      <c r="H1508" s="66"/>
      <c r="I1508" s="67"/>
      <c r="J1508" s="68"/>
      <c r="K1508" s="67"/>
      <c r="L1508" s="68"/>
    </row>
    <row r="1509" spans="2:12">
      <c r="B1509" s="385"/>
      <c r="C1509" s="65"/>
      <c r="D1509" s="66"/>
      <c r="E1509" s="65"/>
      <c r="F1509" s="66"/>
      <c r="G1509" s="67"/>
      <c r="H1509" s="66"/>
      <c r="I1509" s="67"/>
      <c r="J1509" s="68"/>
      <c r="K1509" s="67"/>
      <c r="L1509" s="68"/>
    </row>
    <row r="1510" spans="2:12">
      <c r="B1510" s="385"/>
      <c r="C1510" s="65"/>
      <c r="D1510" s="66"/>
      <c r="E1510" s="65"/>
      <c r="F1510" s="66"/>
      <c r="G1510" s="67"/>
      <c r="H1510" s="66"/>
      <c r="I1510" s="67"/>
      <c r="J1510" s="68"/>
      <c r="K1510" s="67"/>
      <c r="L1510" s="68"/>
    </row>
    <row r="1511" spans="2:12">
      <c r="B1511" s="385"/>
      <c r="C1511" s="65"/>
      <c r="D1511" s="66"/>
      <c r="E1511" s="65"/>
      <c r="F1511" s="66"/>
      <c r="G1511" s="67"/>
      <c r="H1511" s="66"/>
      <c r="I1511" s="67"/>
      <c r="J1511" s="68"/>
      <c r="K1511" s="67"/>
      <c r="L1511" s="68"/>
    </row>
    <row r="1512" spans="2:12">
      <c r="B1512" s="385"/>
      <c r="C1512" s="65"/>
      <c r="D1512" s="66"/>
      <c r="E1512" s="65"/>
      <c r="F1512" s="66"/>
      <c r="G1512" s="67"/>
      <c r="H1512" s="66"/>
      <c r="I1512" s="67"/>
      <c r="J1512" s="68"/>
      <c r="K1512" s="67"/>
      <c r="L1512" s="68"/>
    </row>
    <row r="1513" spans="2:12">
      <c r="B1513" s="385"/>
      <c r="C1513" s="65"/>
      <c r="D1513" s="66"/>
      <c r="E1513" s="65"/>
      <c r="F1513" s="66"/>
      <c r="G1513" s="67"/>
      <c r="H1513" s="66"/>
      <c r="I1513" s="67"/>
      <c r="J1513" s="68"/>
      <c r="K1513" s="67"/>
      <c r="L1513" s="68"/>
    </row>
    <row r="1514" spans="2:12">
      <c r="B1514" s="385"/>
      <c r="C1514" s="65"/>
      <c r="D1514" s="66"/>
      <c r="E1514" s="65"/>
      <c r="F1514" s="66"/>
      <c r="G1514" s="67"/>
      <c r="H1514" s="66"/>
      <c r="I1514" s="67"/>
      <c r="J1514" s="68"/>
      <c r="K1514" s="67"/>
      <c r="L1514" s="68"/>
    </row>
    <row r="1515" spans="2:12">
      <c r="B1515" s="385"/>
      <c r="C1515" s="65"/>
      <c r="D1515" s="66"/>
      <c r="E1515" s="65"/>
      <c r="F1515" s="66"/>
      <c r="G1515" s="67"/>
      <c r="H1515" s="66"/>
      <c r="I1515" s="67"/>
      <c r="J1515" s="68"/>
      <c r="K1515" s="67"/>
      <c r="L1515" s="68"/>
    </row>
    <row r="1516" spans="2:12">
      <c r="B1516" s="385"/>
      <c r="C1516" s="65"/>
      <c r="D1516" s="66"/>
      <c r="E1516" s="65"/>
      <c r="F1516" s="66"/>
      <c r="G1516" s="67"/>
      <c r="H1516" s="66"/>
      <c r="I1516" s="67"/>
      <c r="J1516" s="68"/>
      <c r="K1516" s="67"/>
      <c r="L1516" s="68"/>
    </row>
    <row r="1517" spans="2:12">
      <c r="B1517" s="385"/>
      <c r="C1517" s="65"/>
      <c r="D1517" s="66"/>
      <c r="E1517" s="65"/>
      <c r="F1517" s="66"/>
      <c r="G1517" s="67"/>
      <c r="H1517" s="66"/>
      <c r="I1517" s="67"/>
      <c r="J1517" s="68"/>
      <c r="K1517" s="67"/>
      <c r="L1517" s="68"/>
    </row>
    <row r="1518" spans="2:12">
      <c r="B1518" s="385"/>
      <c r="C1518" s="65"/>
      <c r="D1518" s="66"/>
      <c r="E1518" s="65"/>
      <c r="F1518" s="66"/>
      <c r="G1518" s="67"/>
      <c r="H1518" s="66"/>
      <c r="I1518" s="67"/>
      <c r="J1518" s="68"/>
      <c r="K1518" s="67"/>
      <c r="L1518" s="68"/>
    </row>
    <row r="1519" spans="2:12">
      <c r="B1519" s="385"/>
      <c r="C1519" s="65"/>
      <c r="D1519" s="66"/>
      <c r="E1519" s="65"/>
      <c r="F1519" s="66"/>
      <c r="G1519" s="67"/>
      <c r="H1519" s="66"/>
      <c r="I1519" s="67"/>
      <c r="J1519" s="68"/>
      <c r="K1519" s="67"/>
      <c r="L1519" s="68"/>
    </row>
    <row r="1520" spans="2:12">
      <c r="B1520" s="385"/>
      <c r="C1520" s="65"/>
      <c r="D1520" s="66"/>
      <c r="E1520" s="65"/>
      <c r="F1520" s="66"/>
      <c r="G1520" s="67"/>
      <c r="H1520" s="66"/>
      <c r="I1520" s="67"/>
      <c r="J1520" s="68"/>
      <c r="K1520" s="67"/>
      <c r="L1520" s="68"/>
    </row>
    <row r="1521" spans="2:12">
      <c r="B1521" s="385"/>
      <c r="C1521" s="65"/>
      <c r="D1521" s="66"/>
      <c r="E1521" s="65"/>
      <c r="F1521" s="66"/>
      <c r="G1521" s="67"/>
      <c r="H1521" s="66"/>
      <c r="I1521" s="67"/>
      <c r="K1521" s="67"/>
    </row>
    <row r="1522" spans="2:12">
      <c r="B1522" s="385"/>
      <c r="C1522" s="65"/>
      <c r="D1522" s="66"/>
      <c r="E1522" s="65"/>
      <c r="F1522" s="66"/>
      <c r="G1522" s="67"/>
      <c r="H1522" s="66"/>
      <c r="I1522" s="67"/>
      <c r="J1522" s="68"/>
      <c r="K1522" s="67"/>
      <c r="L1522" s="68"/>
    </row>
    <row r="1523" spans="2:12">
      <c r="B1523" s="385"/>
      <c r="C1523" s="65"/>
      <c r="D1523" s="66"/>
      <c r="E1523" s="65"/>
      <c r="F1523" s="66"/>
      <c r="G1523" s="67"/>
      <c r="H1523" s="66"/>
      <c r="I1523" s="67"/>
      <c r="J1523" s="68"/>
      <c r="K1523" s="67"/>
      <c r="L1523" s="68"/>
    </row>
    <row r="1524" spans="2:12">
      <c r="B1524" s="385"/>
      <c r="C1524" s="65"/>
      <c r="D1524" s="66"/>
      <c r="E1524" s="65"/>
      <c r="F1524" s="66"/>
      <c r="G1524" s="67"/>
      <c r="H1524" s="66"/>
      <c r="I1524" s="67"/>
      <c r="J1524" s="68"/>
      <c r="K1524" s="67"/>
      <c r="L1524" s="68"/>
    </row>
    <row r="1525" spans="2:12">
      <c r="B1525" s="385"/>
      <c r="C1525" s="65"/>
      <c r="D1525" s="66"/>
      <c r="E1525" s="65"/>
      <c r="F1525" s="66"/>
      <c r="G1525" s="67"/>
      <c r="H1525" s="66"/>
      <c r="I1525" s="67"/>
      <c r="J1525" s="68"/>
      <c r="K1525" s="67"/>
      <c r="L1525" s="68"/>
    </row>
    <row r="1526" spans="2:12">
      <c r="B1526" s="385"/>
      <c r="C1526" s="65"/>
      <c r="D1526" s="66"/>
      <c r="E1526" s="65"/>
      <c r="F1526" s="66"/>
      <c r="G1526" s="67"/>
      <c r="H1526" s="66"/>
      <c r="I1526" s="67"/>
      <c r="J1526" s="68"/>
      <c r="K1526" s="67"/>
      <c r="L1526" s="68"/>
    </row>
    <row r="1527" spans="2:12">
      <c r="B1527" s="385"/>
      <c r="C1527" s="65"/>
      <c r="D1527" s="66"/>
      <c r="E1527" s="65"/>
      <c r="F1527" s="66"/>
      <c r="G1527" s="67"/>
      <c r="H1527" s="66"/>
      <c r="I1527" s="67"/>
      <c r="J1527" s="68"/>
      <c r="K1527" s="67"/>
      <c r="L1527" s="68"/>
    </row>
    <row r="1528" spans="2:12">
      <c r="B1528" s="385"/>
      <c r="C1528" s="65"/>
      <c r="D1528" s="66"/>
      <c r="E1528" s="65"/>
      <c r="F1528" s="66"/>
      <c r="G1528" s="67"/>
      <c r="H1528" s="66"/>
      <c r="I1528" s="67"/>
      <c r="J1528" s="68"/>
      <c r="K1528" s="67"/>
      <c r="L1528" s="68"/>
    </row>
    <row r="1529" spans="2:12">
      <c r="B1529" s="385"/>
      <c r="C1529" s="65"/>
      <c r="D1529" s="66"/>
      <c r="E1529" s="65"/>
      <c r="F1529" s="66"/>
      <c r="G1529" s="67"/>
      <c r="H1529" s="66"/>
      <c r="I1529" s="67"/>
      <c r="J1529" s="68"/>
      <c r="K1529" s="67"/>
      <c r="L1529" s="68"/>
    </row>
    <row r="1530" spans="2:12">
      <c r="B1530" s="385"/>
      <c r="C1530" s="65"/>
      <c r="D1530" s="66"/>
      <c r="E1530" s="65"/>
      <c r="F1530" s="66"/>
      <c r="G1530" s="67"/>
      <c r="H1530" s="66"/>
      <c r="I1530" s="67"/>
      <c r="J1530" s="68"/>
      <c r="K1530" s="67"/>
      <c r="L1530" s="68"/>
    </row>
    <row r="1531" spans="2:12">
      <c r="B1531" s="385"/>
      <c r="C1531" s="65"/>
      <c r="D1531" s="66"/>
      <c r="E1531" s="65"/>
      <c r="F1531" s="66"/>
      <c r="G1531" s="67"/>
      <c r="H1531" s="66"/>
      <c r="I1531" s="67"/>
      <c r="J1531" s="68"/>
      <c r="K1531" s="67"/>
      <c r="L1531" s="68"/>
    </row>
    <row r="1532" spans="2:12">
      <c r="B1532" s="385"/>
      <c r="C1532" s="65"/>
      <c r="D1532" s="66"/>
      <c r="E1532" s="65"/>
      <c r="F1532" s="66"/>
      <c r="G1532" s="67"/>
      <c r="H1532" s="66"/>
      <c r="I1532" s="67"/>
      <c r="J1532" s="68"/>
      <c r="K1532" s="67"/>
      <c r="L1532" s="68"/>
    </row>
    <row r="1533" spans="2:12">
      <c r="B1533" s="385"/>
      <c r="C1533" s="65"/>
      <c r="D1533" s="66"/>
      <c r="E1533" s="65"/>
      <c r="F1533" s="66"/>
      <c r="G1533" s="67"/>
      <c r="H1533" s="66"/>
      <c r="I1533" s="67"/>
      <c r="J1533" s="68"/>
      <c r="K1533" s="67"/>
      <c r="L1533" s="68"/>
    </row>
    <row r="1534" spans="2:12">
      <c r="B1534" s="385"/>
      <c r="C1534" s="65"/>
      <c r="D1534" s="66"/>
      <c r="E1534" s="65"/>
      <c r="F1534" s="66"/>
      <c r="G1534" s="67"/>
      <c r="H1534" s="66"/>
      <c r="I1534" s="67"/>
      <c r="J1534" s="68"/>
      <c r="K1534" s="67"/>
      <c r="L1534" s="68"/>
    </row>
    <row r="1535" spans="2:12">
      <c r="B1535" s="385"/>
      <c r="C1535" s="65"/>
      <c r="D1535" s="66"/>
      <c r="E1535" s="65"/>
      <c r="F1535" s="66"/>
      <c r="G1535" s="67"/>
      <c r="H1535" s="66"/>
      <c r="I1535" s="67"/>
      <c r="J1535" s="68"/>
      <c r="K1535" s="67"/>
      <c r="L1535" s="68"/>
    </row>
    <row r="1536" spans="2:12">
      <c r="B1536" s="385"/>
      <c r="C1536" s="65"/>
      <c r="D1536" s="66"/>
      <c r="E1536" s="65"/>
      <c r="F1536" s="66"/>
      <c r="G1536" s="67"/>
      <c r="H1536" s="66"/>
      <c r="I1536" s="67"/>
      <c r="J1536" s="68"/>
      <c r="K1536" s="67"/>
      <c r="L1536" s="68"/>
    </row>
    <row r="1537" spans="2:12">
      <c r="B1537" s="385"/>
      <c r="C1537" s="65"/>
      <c r="D1537" s="66"/>
      <c r="E1537" s="65"/>
      <c r="F1537" s="66"/>
      <c r="G1537" s="67"/>
      <c r="H1537" s="66"/>
      <c r="I1537" s="67"/>
      <c r="J1537" s="68"/>
      <c r="K1537" s="67"/>
      <c r="L1537" s="68"/>
    </row>
    <row r="1538" spans="2:12">
      <c r="B1538" s="385"/>
      <c r="C1538" s="65"/>
      <c r="D1538" s="66"/>
      <c r="E1538" s="65"/>
      <c r="F1538" s="66"/>
      <c r="G1538" s="67"/>
      <c r="H1538" s="66"/>
      <c r="I1538" s="67"/>
      <c r="K1538" s="67"/>
    </row>
    <row r="1539" spans="2:12">
      <c r="B1539" s="385"/>
      <c r="C1539" s="65"/>
      <c r="D1539" s="66"/>
      <c r="E1539" s="65"/>
      <c r="F1539" s="66"/>
      <c r="G1539" s="67"/>
      <c r="H1539" s="66"/>
      <c r="I1539" s="67"/>
      <c r="J1539" s="68"/>
      <c r="K1539" s="67"/>
      <c r="L1539" s="68"/>
    </row>
    <row r="1540" spans="2:12">
      <c r="B1540" s="385"/>
      <c r="C1540" s="65"/>
      <c r="D1540" s="66"/>
      <c r="E1540" s="65"/>
      <c r="F1540" s="66"/>
      <c r="G1540" s="67"/>
      <c r="H1540" s="66"/>
      <c r="I1540" s="67"/>
      <c r="J1540" s="68"/>
      <c r="K1540" s="67"/>
      <c r="L1540" s="68"/>
    </row>
    <row r="1541" spans="2:12">
      <c r="B1541" s="385"/>
      <c r="C1541" s="65"/>
      <c r="D1541" s="66"/>
      <c r="E1541" s="65"/>
      <c r="F1541" s="66"/>
      <c r="G1541" s="67"/>
      <c r="H1541" s="66"/>
      <c r="I1541" s="67"/>
      <c r="J1541" s="68"/>
      <c r="K1541" s="67"/>
      <c r="L1541" s="68"/>
    </row>
    <row r="1542" spans="2:12">
      <c r="B1542" s="385"/>
      <c r="C1542" s="65"/>
      <c r="D1542" s="66"/>
      <c r="E1542" s="65"/>
      <c r="F1542" s="66"/>
      <c r="G1542" s="67"/>
      <c r="H1542" s="66"/>
      <c r="I1542" s="67"/>
      <c r="J1542" s="68"/>
      <c r="K1542" s="67"/>
      <c r="L1542" s="68"/>
    </row>
    <row r="1543" spans="2:12">
      <c r="B1543" s="385"/>
      <c r="C1543" s="65"/>
      <c r="D1543" s="66"/>
      <c r="E1543" s="65"/>
      <c r="F1543" s="66"/>
      <c r="G1543" s="67"/>
      <c r="H1543" s="66"/>
      <c r="I1543" s="67"/>
      <c r="J1543" s="68"/>
      <c r="K1543" s="67"/>
      <c r="L1543" s="68"/>
    </row>
    <row r="1544" spans="2:12">
      <c r="B1544" s="385"/>
      <c r="C1544" s="65"/>
      <c r="D1544" s="66"/>
      <c r="E1544" s="65"/>
      <c r="F1544" s="66"/>
      <c r="G1544" s="67"/>
      <c r="H1544" s="66"/>
      <c r="I1544" s="67"/>
      <c r="J1544" s="68"/>
      <c r="K1544" s="67"/>
      <c r="L1544" s="68"/>
    </row>
    <row r="1545" spans="2:12">
      <c r="B1545" s="385"/>
      <c r="C1545" s="65"/>
      <c r="D1545" s="66"/>
      <c r="E1545" s="65"/>
      <c r="F1545" s="66"/>
      <c r="G1545" s="67"/>
      <c r="H1545" s="66"/>
      <c r="I1545" s="67"/>
      <c r="J1545" s="68"/>
      <c r="K1545" s="67"/>
      <c r="L1545" s="68"/>
    </row>
    <row r="1546" spans="2:12">
      <c r="B1546" s="385"/>
      <c r="C1546" s="65"/>
      <c r="D1546" s="66"/>
      <c r="E1546" s="65"/>
      <c r="F1546" s="66"/>
      <c r="G1546" s="67"/>
      <c r="H1546" s="66"/>
      <c r="I1546" s="67"/>
      <c r="J1546" s="68"/>
      <c r="K1546" s="67"/>
      <c r="L1546" s="68"/>
    </row>
    <row r="1547" spans="2:12">
      <c r="B1547" s="385"/>
      <c r="C1547" s="65"/>
      <c r="D1547" s="66"/>
      <c r="E1547" s="65"/>
      <c r="F1547" s="66"/>
      <c r="G1547" s="67"/>
      <c r="H1547" s="66"/>
      <c r="I1547" s="67"/>
      <c r="J1547" s="68"/>
      <c r="K1547" s="67"/>
      <c r="L1547" s="68"/>
    </row>
    <row r="1548" spans="2:12">
      <c r="B1548" s="385"/>
      <c r="C1548" s="65"/>
      <c r="D1548" s="66"/>
      <c r="E1548" s="65"/>
      <c r="F1548" s="66"/>
      <c r="G1548" s="67"/>
      <c r="H1548" s="66"/>
      <c r="I1548" s="67"/>
      <c r="J1548" s="68"/>
      <c r="K1548" s="67"/>
      <c r="L1548" s="68"/>
    </row>
    <row r="1549" spans="2:12">
      <c r="B1549" s="385"/>
      <c r="C1549" s="65"/>
      <c r="D1549" s="66"/>
      <c r="E1549" s="65"/>
      <c r="F1549" s="66"/>
      <c r="G1549" s="67"/>
      <c r="H1549" s="66"/>
      <c r="I1549" s="67"/>
      <c r="J1549" s="68"/>
      <c r="K1549" s="67"/>
      <c r="L1549" s="68"/>
    </row>
    <row r="1550" spans="2:12">
      <c r="B1550" s="385"/>
      <c r="C1550" s="65"/>
      <c r="D1550" s="66"/>
      <c r="E1550" s="65"/>
      <c r="F1550" s="66"/>
      <c r="G1550" s="67"/>
      <c r="H1550" s="66"/>
      <c r="I1550" s="67"/>
      <c r="J1550" s="68"/>
      <c r="K1550" s="67"/>
      <c r="L1550" s="68"/>
    </row>
    <row r="1551" spans="2:12">
      <c r="B1551" s="385"/>
      <c r="C1551" s="65"/>
      <c r="D1551" s="66"/>
      <c r="E1551" s="65"/>
      <c r="F1551" s="66"/>
      <c r="G1551" s="67"/>
      <c r="H1551" s="66"/>
      <c r="I1551" s="67"/>
      <c r="J1551" s="68"/>
      <c r="K1551" s="67"/>
      <c r="L1551" s="68"/>
    </row>
    <row r="1552" spans="2:12">
      <c r="B1552" s="385"/>
      <c r="C1552" s="65"/>
      <c r="D1552" s="66"/>
      <c r="E1552" s="65"/>
      <c r="F1552" s="66"/>
      <c r="G1552" s="67"/>
      <c r="H1552" s="66"/>
      <c r="I1552" s="67"/>
      <c r="J1552" s="68"/>
      <c r="K1552" s="67"/>
      <c r="L1552" s="68"/>
    </row>
    <row r="1553" spans="2:12">
      <c r="B1553" s="385"/>
      <c r="C1553" s="65"/>
      <c r="D1553" s="66"/>
      <c r="E1553" s="65"/>
      <c r="F1553" s="66"/>
      <c r="G1553" s="67"/>
      <c r="H1553" s="66"/>
      <c r="I1553" s="67"/>
      <c r="J1553" s="68"/>
      <c r="K1553" s="67"/>
      <c r="L1553" s="68"/>
    </row>
    <row r="1554" spans="2:12">
      <c r="B1554" s="385"/>
      <c r="C1554" s="65"/>
      <c r="D1554" s="66"/>
      <c r="E1554" s="65"/>
      <c r="F1554" s="66"/>
      <c r="G1554" s="67"/>
      <c r="H1554" s="66"/>
      <c r="I1554" s="67"/>
      <c r="J1554" s="68"/>
      <c r="K1554" s="67"/>
      <c r="L1554" s="68"/>
    </row>
    <row r="1555" spans="2:12">
      <c r="B1555" s="385"/>
      <c r="C1555" s="65"/>
      <c r="D1555" s="66"/>
      <c r="E1555" s="65"/>
      <c r="F1555" s="66"/>
      <c r="G1555" s="67"/>
      <c r="H1555" s="66"/>
      <c r="I1555" s="67"/>
      <c r="K1555" s="67"/>
    </row>
    <row r="1556" spans="2:12">
      <c r="B1556" s="385"/>
      <c r="C1556" s="65"/>
      <c r="D1556" s="66"/>
      <c r="E1556" s="65"/>
      <c r="F1556" s="66"/>
      <c r="G1556" s="67"/>
      <c r="H1556" s="66"/>
      <c r="I1556" s="67"/>
      <c r="J1556" s="68"/>
      <c r="K1556" s="67"/>
      <c r="L1556" s="68"/>
    </row>
    <row r="1557" spans="2:12">
      <c r="B1557" s="385"/>
      <c r="C1557" s="65"/>
      <c r="D1557" s="66"/>
      <c r="E1557" s="65"/>
      <c r="F1557" s="66"/>
      <c r="G1557" s="67"/>
      <c r="H1557" s="66"/>
      <c r="I1557" s="67"/>
      <c r="J1557" s="68"/>
      <c r="K1557" s="67"/>
      <c r="L1557" s="68"/>
    </row>
    <row r="1558" spans="2:12">
      <c r="B1558" s="385"/>
      <c r="C1558" s="65"/>
      <c r="D1558" s="66"/>
      <c r="E1558" s="65"/>
      <c r="F1558" s="66"/>
      <c r="G1558" s="67"/>
      <c r="H1558" s="66"/>
      <c r="I1558" s="67"/>
      <c r="J1558" s="68"/>
      <c r="K1558" s="67"/>
      <c r="L1558" s="68"/>
    </row>
    <row r="1559" spans="2:12">
      <c r="B1559" s="385"/>
      <c r="C1559" s="65"/>
      <c r="D1559" s="66"/>
      <c r="E1559" s="65"/>
      <c r="F1559" s="66"/>
      <c r="G1559" s="67"/>
      <c r="H1559" s="66"/>
      <c r="I1559" s="67"/>
      <c r="J1559" s="68"/>
      <c r="K1559" s="67"/>
      <c r="L1559" s="68"/>
    </row>
    <row r="1560" spans="2:12">
      <c r="B1560" s="385"/>
      <c r="C1560" s="65"/>
      <c r="D1560" s="66"/>
      <c r="E1560" s="65"/>
      <c r="F1560" s="66"/>
      <c r="G1560" s="67"/>
      <c r="H1560" s="66"/>
      <c r="I1560" s="67"/>
      <c r="J1560" s="68"/>
      <c r="K1560" s="67"/>
      <c r="L1560" s="68"/>
    </row>
    <row r="1561" spans="2:12">
      <c r="B1561" s="385"/>
      <c r="C1561" s="65"/>
      <c r="D1561" s="66"/>
      <c r="E1561" s="65"/>
      <c r="F1561" s="66"/>
      <c r="G1561" s="67"/>
      <c r="H1561" s="66"/>
      <c r="I1561" s="67"/>
      <c r="J1561" s="68"/>
      <c r="K1561" s="67"/>
      <c r="L1561" s="68"/>
    </row>
    <row r="1562" spans="2:12">
      <c r="B1562" s="385"/>
      <c r="C1562" s="65"/>
      <c r="D1562" s="66"/>
      <c r="E1562" s="65"/>
      <c r="F1562" s="66"/>
      <c r="G1562" s="67"/>
      <c r="H1562" s="66"/>
      <c r="I1562" s="67"/>
      <c r="J1562" s="68"/>
      <c r="K1562" s="67"/>
      <c r="L1562" s="68"/>
    </row>
    <row r="1563" spans="2:12">
      <c r="B1563" s="385"/>
      <c r="C1563" s="65"/>
      <c r="D1563" s="66"/>
      <c r="E1563" s="65"/>
      <c r="F1563" s="66"/>
      <c r="G1563" s="67"/>
      <c r="H1563" s="66"/>
      <c r="I1563" s="67"/>
      <c r="J1563" s="68"/>
      <c r="K1563" s="67"/>
      <c r="L1563" s="68"/>
    </row>
    <row r="1564" spans="2:12">
      <c r="B1564" s="385"/>
      <c r="C1564" s="65"/>
      <c r="D1564" s="66"/>
      <c r="E1564" s="65"/>
      <c r="F1564" s="66"/>
      <c r="G1564" s="67"/>
      <c r="H1564" s="66"/>
      <c r="I1564" s="67"/>
      <c r="J1564" s="68"/>
      <c r="K1564" s="67"/>
      <c r="L1564" s="68"/>
    </row>
    <row r="1565" spans="2:12">
      <c r="B1565" s="385"/>
      <c r="C1565" s="65"/>
      <c r="D1565" s="66"/>
      <c r="E1565" s="65"/>
      <c r="F1565" s="66"/>
      <c r="G1565" s="67"/>
      <c r="H1565" s="66"/>
      <c r="I1565" s="67"/>
      <c r="J1565" s="68"/>
      <c r="K1565" s="67"/>
      <c r="L1565" s="68"/>
    </row>
    <row r="1566" spans="2:12">
      <c r="B1566" s="385"/>
      <c r="C1566" s="65"/>
      <c r="D1566" s="66"/>
      <c r="E1566" s="65"/>
      <c r="F1566" s="66"/>
      <c r="G1566" s="67"/>
      <c r="H1566" s="66"/>
      <c r="I1566" s="67"/>
      <c r="J1566" s="68"/>
      <c r="K1566" s="67"/>
      <c r="L1566" s="68"/>
    </row>
    <row r="1567" spans="2:12">
      <c r="B1567" s="385"/>
      <c r="C1567" s="65"/>
      <c r="D1567" s="66"/>
      <c r="E1567" s="65"/>
      <c r="F1567" s="66"/>
      <c r="G1567" s="67"/>
      <c r="H1567" s="66"/>
      <c r="I1567" s="67"/>
      <c r="J1567" s="68"/>
      <c r="K1567" s="67"/>
      <c r="L1567" s="68"/>
    </row>
    <row r="1568" spans="2:12">
      <c r="B1568" s="385"/>
      <c r="C1568" s="65"/>
      <c r="D1568" s="66"/>
      <c r="E1568" s="65"/>
      <c r="F1568" s="66"/>
      <c r="G1568" s="67"/>
      <c r="H1568" s="66"/>
      <c r="I1568" s="67"/>
      <c r="J1568" s="68"/>
      <c r="K1568" s="67"/>
      <c r="L1568" s="68"/>
    </row>
    <row r="1569" spans="2:12">
      <c r="B1569" s="385"/>
      <c r="C1569" s="65"/>
      <c r="D1569" s="66"/>
      <c r="E1569" s="65"/>
      <c r="F1569" s="66"/>
      <c r="G1569" s="67"/>
      <c r="H1569" s="66"/>
      <c r="I1569" s="67"/>
      <c r="J1569" s="68"/>
      <c r="K1569" s="67"/>
      <c r="L1569" s="68"/>
    </row>
    <row r="1570" spans="2:12">
      <c r="B1570" s="385"/>
      <c r="C1570" s="65"/>
      <c r="D1570" s="66"/>
      <c r="E1570" s="65"/>
      <c r="F1570" s="66"/>
      <c r="G1570" s="67"/>
      <c r="H1570" s="66"/>
      <c r="I1570" s="67"/>
      <c r="J1570" s="68"/>
      <c r="K1570" s="67"/>
      <c r="L1570" s="68"/>
    </row>
    <row r="1571" spans="2:12">
      <c r="B1571" s="385"/>
      <c r="C1571" s="65"/>
      <c r="D1571" s="66"/>
      <c r="E1571" s="65"/>
      <c r="F1571" s="66"/>
      <c r="G1571" s="67"/>
      <c r="H1571" s="66"/>
      <c r="I1571" s="67"/>
      <c r="J1571" s="68"/>
      <c r="K1571" s="67"/>
      <c r="L1571" s="68"/>
    </row>
    <row r="1572" spans="2:12">
      <c r="B1572" s="385"/>
      <c r="C1572" s="65"/>
      <c r="D1572" s="66"/>
      <c r="E1572" s="65"/>
      <c r="F1572" s="66"/>
      <c r="G1572" s="67"/>
      <c r="H1572" s="66"/>
      <c r="I1572" s="67"/>
      <c r="K1572" s="67"/>
    </row>
    <row r="1573" spans="2:12">
      <c r="B1573" s="385"/>
      <c r="C1573" s="65"/>
      <c r="D1573" s="66"/>
      <c r="E1573" s="65"/>
      <c r="F1573" s="66"/>
      <c r="G1573" s="67"/>
      <c r="H1573" s="66"/>
      <c r="I1573" s="67"/>
      <c r="J1573" s="68"/>
      <c r="K1573" s="67"/>
      <c r="L1573" s="68"/>
    </row>
    <row r="1574" spans="2:12">
      <c r="B1574" s="385"/>
      <c r="C1574" s="65"/>
      <c r="D1574" s="66"/>
      <c r="E1574" s="65"/>
      <c r="F1574" s="66"/>
      <c r="G1574" s="67"/>
      <c r="H1574" s="66"/>
      <c r="I1574" s="67"/>
      <c r="J1574" s="68"/>
      <c r="K1574" s="67"/>
      <c r="L1574" s="68"/>
    </row>
    <row r="1575" spans="2:12">
      <c r="B1575" s="385"/>
      <c r="C1575" s="65"/>
      <c r="D1575" s="66"/>
      <c r="E1575" s="65"/>
      <c r="F1575" s="66"/>
      <c r="G1575" s="67"/>
      <c r="H1575" s="66"/>
      <c r="I1575" s="67"/>
      <c r="J1575" s="68"/>
      <c r="K1575" s="67"/>
      <c r="L1575" s="68"/>
    </row>
    <row r="1576" spans="2:12">
      <c r="B1576" s="385"/>
      <c r="C1576" s="65"/>
      <c r="D1576" s="66"/>
      <c r="E1576" s="65"/>
      <c r="F1576" s="66"/>
      <c r="G1576" s="67"/>
      <c r="H1576" s="66"/>
      <c r="I1576" s="67"/>
      <c r="J1576" s="68"/>
      <c r="K1576" s="67"/>
      <c r="L1576" s="68"/>
    </row>
    <row r="1577" spans="2:12">
      <c r="B1577" s="385"/>
      <c r="C1577" s="65"/>
      <c r="D1577" s="66"/>
      <c r="E1577" s="65"/>
      <c r="F1577" s="66"/>
      <c r="G1577" s="67"/>
      <c r="H1577" s="66"/>
      <c r="I1577" s="67"/>
      <c r="J1577" s="68"/>
      <c r="K1577" s="67"/>
      <c r="L1577" s="68"/>
    </row>
    <row r="1578" spans="2:12">
      <c r="B1578" s="385"/>
      <c r="C1578" s="65"/>
      <c r="D1578" s="66"/>
      <c r="E1578" s="65"/>
      <c r="F1578" s="66"/>
      <c r="G1578" s="67"/>
      <c r="H1578" s="66"/>
      <c r="I1578" s="67"/>
      <c r="J1578" s="68"/>
      <c r="K1578" s="67"/>
      <c r="L1578" s="68"/>
    </row>
    <row r="1579" spans="2:12">
      <c r="B1579" s="385"/>
      <c r="C1579" s="65"/>
      <c r="D1579" s="66"/>
      <c r="E1579" s="65"/>
      <c r="F1579" s="66"/>
      <c r="G1579" s="67"/>
      <c r="H1579" s="66"/>
      <c r="I1579" s="67"/>
      <c r="J1579" s="68"/>
      <c r="K1579" s="67"/>
      <c r="L1579" s="68"/>
    </row>
    <row r="1580" spans="2:12">
      <c r="B1580" s="385"/>
      <c r="C1580" s="65"/>
      <c r="D1580" s="66"/>
      <c r="E1580" s="65"/>
      <c r="F1580" s="66"/>
      <c r="G1580" s="67"/>
      <c r="H1580" s="66"/>
      <c r="I1580" s="67"/>
      <c r="J1580" s="68"/>
      <c r="K1580" s="67"/>
      <c r="L1580" s="68"/>
    </row>
    <row r="1581" spans="2:12">
      <c r="B1581" s="385"/>
      <c r="C1581" s="65"/>
      <c r="D1581" s="66"/>
      <c r="E1581" s="65"/>
      <c r="F1581" s="66"/>
      <c r="G1581" s="67"/>
      <c r="H1581" s="66"/>
      <c r="I1581" s="67"/>
      <c r="J1581" s="68"/>
      <c r="K1581" s="67"/>
      <c r="L1581" s="68"/>
    </row>
    <row r="1582" spans="2:12">
      <c r="B1582" s="385"/>
      <c r="C1582" s="65"/>
      <c r="D1582" s="66"/>
      <c r="E1582" s="65"/>
      <c r="F1582" s="66"/>
      <c r="G1582" s="67"/>
      <c r="H1582" s="66"/>
      <c r="I1582" s="67"/>
      <c r="J1582" s="68"/>
      <c r="K1582" s="67"/>
      <c r="L1582" s="68"/>
    </row>
    <row r="1583" spans="2:12">
      <c r="B1583" s="385"/>
      <c r="C1583" s="65"/>
      <c r="D1583" s="66"/>
      <c r="E1583" s="65"/>
      <c r="F1583" s="66"/>
      <c r="G1583" s="67"/>
      <c r="H1583" s="66"/>
      <c r="I1583" s="67"/>
      <c r="J1583" s="68"/>
      <c r="K1583" s="67"/>
      <c r="L1583" s="68"/>
    </row>
    <row r="1584" spans="2:12">
      <c r="B1584" s="385"/>
      <c r="C1584" s="65"/>
      <c r="D1584" s="66"/>
      <c r="E1584" s="65"/>
      <c r="F1584" s="66"/>
      <c r="G1584" s="67"/>
      <c r="H1584" s="66"/>
      <c r="I1584" s="67"/>
      <c r="J1584" s="68"/>
      <c r="K1584" s="67"/>
      <c r="L1584" s="68"/>
    </row>
    <row r="1585" spans="2:12">
      <c r="B1585" s="385"/>
      <c r="C1585" s="65"/>
      <c r="D1585" s="66"/>
      <c r="E1585" s="65"/>
      <c r="F1585" s="66"/>
      <c r="G1585" s="67"/>
      <c r="H1585" s="66"/>
      <c r="I1585" s="67"/>
      <c r="J1585" s="68"/>
      <c r="K1585" s="67"/>
      <c r="L1585" s="68"/>
    </row>
    <row r="1586" spans="2:12">
      <c r="B1586" s="385"/>
      <c r="C1586" s="65"/>
      <c r="D1586" s="66"/>
      <c r="E1586" s="65"/>
      <c r="F1586" s="66"/>
      <c r="G1586" s="67"/>
      <c r="H1586" s="66"/>
      <c r="I1586" s="67"/>
      <c r="J1586" s="68"/>
      <c r="K1586" s="67"/>
      <c r="L1586" s="68"/>
    </row>
    <row r="1587" spans="2:12">
      <c r="B1587" s="385"/>
      <c r="C1587" s="65"/>
      <c r="D1587" s="66"/>
      <c r="E1587" s="65"/>
      <c r="F1587" s="66"/>
      <c r="G1587" s="67"/>
      <c r="H1587" s="66"/>
      <c r="I1587" s="67"/>
      <c r="J1587" s="68"/>
      <c r="K1587" s="67"/>
      <c r="L1587" s="68"/>
    </row>
    <row r="1588" spans="2:12">
      <c r="B1588" s="385"/>
      <c r="C1588" s="65"/>
      <c r="D1588" s="66"/>
      <c r="E1588" s="65"/>
      <c r="F1588" s="66"/>
      <c r="G1588" s="67"/>
      <c r="H1588" s="66"/>
      <c r="I1588" s="67"/>
      <c r="J1588" s="68"/>
      <c r="K1588" s="67"/>
      <c r="L1588" s="68"/>
    </row>
    <row r="1589" spans="2:12">
      <c r="B1589" s="385"/>
      <c r="C1589" s="65"/>
      <c r="D1589" s="66"/>
      <c r="E1589" s="65"/>
      <c r="F1589" s="66"/>
      <c r="G1589" s="67"/>
      <c r="H1589" s="66"/>
      <c r="I1589" s="67"/>
      <c r="K1589" s="67"/>
    </row>
    <row r="1590" spans="2:12">
      <c r="B1590" s="385"/>
      <c r="C1590" s="65"/>
      <c r="D1590" s="66"/>
      <c r="E1590" s="65"/>
      <c r="F1590" s="66"/>
      <c r="G1590" s="67"/>
      <c r="H1590" s="66"/>
      <c r="I1590" s="67"/>
      <c r="J1590" s="68"/>
      <c r="K1590" s="67"/>
      <c r="L1590" s="68"/>
    </row>
    <row r="1591" spans="2:12">
      <c r="B1591" s="385"/>
      <c r="C1591" s="65"/>
      <c r="D1591" s="66"/>
      <c r="E1591" s="65"/>
      <c r="F1591" s="66"/>
      <c r="G1591" s="67"/>
      <c r="H1591" s="66"/>
      <c r="I1591" s="67"/>
      <c r="J1591" s="68"/>
      <c r="K1591" s="67"/>
      <c r="L1591" s="68"/>
    </row>
    <row r="1592" spans="2:12">
      <c r="B1592" s="385"/>
      <c r="C1592" s="65"/>
      <c r="D1592" s="66"/>
      <c r="E1592" s="65"/>
      <c r="F1592" s="66"/>
      <c r="G1592" s="67"/>
      <c r="H1592" s="66"/>
      <c r="I1592" s="67"/>
      <c r="J1592" s="68"/>
      <c r="K1592" s="67"/>
      <c r="L1592" s="68"/>
    </row>
    <row r="1593" spans="2:12">
      <c r="B1593" s="385"/>
      <c r="C1593" s="65"/>
      <c r="D1593" s="66"/>
      <c r="E1593" s="65"/>
      <c r="F1593" s="66"/>
      <c r="G1593" s="67"/>
      <c r="H1593" s="66"/>
      <c r="I1593" s="67"/>
      <c r="J1593" s="68"/>
      <c r="K1593" s="67"/>
      <c r="L1593" s="68"/>
    </row>
    <row r="1594" spans="2:12">
      <c r="B1594" s="385"/>
      <c r="C1594" s="65"/>
      <c r="D1594" s="66"/>
      <c r="E1594" s="65"/>
      <c r="F1594" s="66"/>
      <c r="G1594" s="67"/>
      <c r="H1594" s="66"/>
      <c r="I1594" s="67"/>
      <c r="J1594" s="68"/>
      <c r="K1594" s="67"/>
      <c r="L1594" s="68"/>
    </row>
    <row r="1595" spans="2:12">
      <c r="B1595" s="385"/>
      <c r="C1595" s="65"/>
      <c r="D1595" s="66"/>
      <c r="E1595" s="65"/>
      <c r="F1595" s="66"/>
      <c r="G1595" s="67"/>
      <c r="H1595" s="66"/>
      <c r="I1595" s="67"/>
      <c r="J1595" s="68"/>
      <c r="K1595" s="67"/>
      <c r="L1595" s="68"/>
    </row>
    <row r="1596" spans="2:12">
      <c r="B1596" s="385"/>
      <c r="C1596" s="65"/>
      <c r="D1596" s="66"/>
      <c r="E1596" s="65"/>
      <c r="F1596" s="66"/>
      <c r="G1596" s="67"/>
      <c r="H1596" s="66"/>
      <c r="I1596" s="67"/>
      <c r="J1596" s="68"/>
      <c r="K1596" s="67"/>
      <c r="L1596" s="68"/>
    </row>
    <row r="1597" spans="2:12">
      <c r="B1597" s="385"/>
      <c r="C1597" s="65"/>
      <c r="D1597" s="66"/>
      <c r="E1597" s="65"/>
      <c r="F1597" s="66"/>
      <c r="G1597" s="67"/>
      <c r="H1597" s="66"/>
      <c r="I1597" s="67"/>
      <c r="J1597" s="68"/>
      <c r="K1597" s="67"/>
      <c r="L1597" s="68"/>
    </row>
    <row r="1598" spans="2:12">
      <c r="B1598" s="385"/>
      <c r="C1598" s="65"/>
      <c r="D1598" s="66"/>
      <c r="E1598" s="65"/>
      <c r="F1598" s="66"/>
      <c r="G1598" s="67"/>
      <c r="H1598" s="66"/>
      <c r="I1598" s="67"/>
      <c r="J1598" s="68"/>
      <c r="K1598" s="67"/>
      <c r="L1598" s="68"/>
    </row>
    <row r="1599" spans="2:12">
      <c r="B1599" s="385"/>
      <c r="C1599" s="65"/>
      <c r="D1599" s="66"/>
      <c r="E1599" s="65"/>
      <c r="F1599" s="66"/>
      <c r="G1599" s="67"/>
      <c r="H1599" s="66"/>
      <c r="I1599" s="67"/>
      <c r="J1599" s="68"/>
      <c r="K1599" s="67"/>
      <c r="L1599" s="68"/>
    </row>
    <row r="1600" spans="2:12">
      <c r="B1600" s="385"/>
      <c r="C1600" s="65"/>
      <c r="D1600" s="66"/>
      <c r="E1600" s="65"/>
      <c r="F1600" s="66"/>
      <c r="G1600" s="67"/>
      <c r="H1600" s="66"/>
      <c r="I1600" s="67"/>
      <c r="J1600" s="68"/>
      <c r="K1600" s="67"/>
      <c r="L1600" s="68"/>
    </row>
    <row r="1601" spans="2:12">
      <c r="B1601" s="385"/>
      <c r="C1601" s="65"/>
      <c r="D1601" s="66"/>
      <c r="E1601" s="65"/>
      <c r="F1601" s="66"/>
      <c r="G1601" s="67"/>
      <c r="H1601" s="66"/>
      <c r="I1601" s="67"/>
      <c r="J1601" s="68"/>
      <c r="K1601" s="67"/>
      <c r="L1601" s="68"/>
    </row>
    <row r="1602" spans="2:12">
      <c r="B1602" s="385"/>
      <c r="C1602" s="65"/>
      <c r="D1602" s="66"/>
      <c r="E1602" s="65"/>
      <c r="F1602" s="66"/>
      <c r="G1602" s="67"/>
      <c r="H1602" s="66"/>
      <c r="I1602" s="67"/>
      <c r="J1602" s="68"/>
      <c r="K1602" s="67"/>
      <c r="L1602" s="68"/>
    </row>
    <row r="1603" spans="2:12">
      <c r="B1603" s="385"/>
      <c r="C1603" s="65"/>
      <c r="D1603" s="66"/>
      <c r="E1603" s="65"/>
      <c r="F1603" s="66"/>
      <c r="G1603" s="67"/>
      <c r="H1603" s="66"/>
      <c r="I1603" s="67"/>
      <c r="J1603" s="68"/>
      <c r="K1603" s="67"/>
      <c r="L1603" s="68"/>
    </row>
    <row r="1604" spans="2:12">
      <c r="B1604" s="385"/>
      <c r="C1604" s="65"/>
      <c r="D1604" s="66"/>
      <c r="E1604" s="65"/>
      <c r="F1604" s="66"/>
      <c r="G1604" s="67"/>
      <c r="H1604" s="66"/>
      <c r="I1604" s="67"/>
      <c r="J1604" s="68"/>
      <c r="K1604" s="67"/>
      <c r="L1604" s="68"/>
    </row>
    <row r="1605" spans="2:12">
      <c r="B1605" s="385"/>
      <c r="C1605" s="65"/>
      <c r="D1605" s="66"/>
      <c r="E1605" s="65"/>
      <c r="F1605" s="66"/>
      <c r="G1605" s="67"/>
      <c r="H1605" s="66"/>
      <c r="I1605" s="67"/>
      <c r="J1605" s="68"/>
      <c r="K1605" s="67"/>
      <c r="L1605" s="68"/>
    </row>
    <row r="1606" spans="2:12">
      <c r="B1606" s="385"/>
      <c r="C1606" s="65"/>
      <c r="D1606" s="66"/>
      <c r="E1606" s="65"/>
      <c r="F1606" s="66"/>
      <c r="G1606" s="67"/>
      <c r="H1606" s="66"/>
      <c r="I1606" s="67"/>
      <c r="K1606" s="67"/>
    </row>
    <row r="1607" spans="2:12">
      <c r="B1607" s="385"/>
      <c r="C1607" s="65"/>
      <c r="D1607" s="66"/>
      <c r="E1607" s="65"/>
      <c r="F1607" s="66"/>
      <c r="G1607" s="67"/>
      <c r="H1607" s="66"/>
      <c r="I1607" s="67"/>
      <c r="J1607" s="68"/>
      <c r="K1607" s="67"/>
      <c r="L1607" s="68"/>
    </row>
    <row r="1608" spans="2:12">
      <c r="B1608" s="385"/>
      <c r="C1608" s="65"/>
      <c r="D1608" s="66"/>
      <c r="E1608" s="65"/>
      <c r="F1608" s="66"/>
      <c r="G1608" s="67"/>
      <c r="H1608" s="66"/>
      <c r="I1608" s="67"/>
      <c r="J1608" s="68"/>
      <c r="K1608" s="67"/>
      <c r="L1608" s="68"/>
    </row>
    <row r="1609" spans="2:12">
      <c r="B1609" s="385"/>
      <c r="C1609" s="65"/>
      <c r="D1609" s="66"/>
      <c r="E1609" s="65"/>
      <c r="F1609" s="66"/>
      <c r="G1609" s="67"/>
      <c r="H1609" s="66"/>
      <c r="I1609" s="67"/>
      <c r="J1609" s="68"/>
      <c r="K1609" s="67"/>
      <c r="L1609" s="68"/>
    </row>
    <row r="1610" spans="2:12">
      <c r="B1610" s="385"/>
      <c r="C1610" s="65"/>
      <c r="D1610" s="66"/>
      <c r="E1610" s="65"/>
      <c r="F1610" s="66"/>
      <c r="G1610" s="67"/>
      <c r="H1610" s="66"/>
      <c r="I1610" s="67"/>
      <c r="J1610" s="68"/>
      <c r="K1610" s="67"/>
      <c r="L1610" s="68"/>
    </row>
    <row r="1611" spans="2:12">
      <c r="B1611" s="385"/>
      <c r="C1611" s="65"/>
      <c r="D1611" s="66"/>
      <c r="E1611" s="65"/>
      <c r="F1611" s="66"/>
      <c r="G1611" s="67"/>
      <c r="H1611" s="66"/>
      <c r="I1611" s="67"/>
      <c r="J1611" s="68"/>
      <c r="K1611" s="67"/>
      <c r="L1611" s="68"/>
    </row>
    <row r="1612" spans="2:12">
      <c r="B1612" s="385"/>
      <c r="C1612" s="65"/>
      <c r="D1612" s="66"/>
      <c r="E1612" s="65"/>
      <c r="F1612" s="66"/>
      <c r="G1612" s="67"/>
      <c r="H1612" s="66"/>
      <c r="I1612" s="67"/>
      <c r="J1612" s="68"/>
      <c r="K1612" s="67"/>
      <c r="L1612" s="68"/>
    </row>
    <row r="1613" spans="2:12">
      <c r="B1613" s="385"/>
      <c r="C1613" s="65"/>
      <c r="D1613" s="66"/>
      <c r="E1613" s="65"/>
      <c r="F1613" s="66"/>
      <c r="G1613" s="67"/>
      <c r="H1613" s="66"/>
      <c r="I1613" s="67"/>
      <c r="J1613" s="68"/>
      <c r="K1613" s="67"/>
      <c r="L1613" s="68"/>
    </row>
    <row r="1614" spans="2:12">
      <c r="B1614" s="385"/>
      <c r="C1614" s="65"/>
      <c r="D1614" s="66"/>
      <c r="E1614" s="65"/>
      <c r="F1614" s="66"/>
      <c r="G1614" s="67"/>
      <c r="H1614" s="66"/>
      <c r="I1614" s="67"/>
      <c r="J1614" s="68"/>
      <c r="K1614" s="67"/>
      <c r="L1614" s="68"/>
    </row>
    <row r="1615" spans="2:12">
      <c r="B1615" s="385"/>
      <c r="C1615" s="65"/>
      <c r="D1615" s="66"/>
      <c r="E1615" s="65"/>
      <c r="F1615" s="66"/>
      <c r="G1615" s="67"/>
      <c r="H1615" s="66"/>
      <c r="I1615" s="67"/>
      <c r="J1615" s="68"/>
      <c r="K1615" s="67"/>
      <c r="L1615" s="68"/>
    </row>
    <row r="1616" spans="2:12">
      <c r="B1616" s="385"/>
      <c r="C1616" s="65"/>
      <c r="D1616" s="66"/>
      <c r="E1616" s="65"/>
      <c r="F1616" s="66"/>
      <c r="G1616" s="67"/>
      <c r="H1616" s="66"/>
      <c r="I1616" s="67"/>
      <c r="J1616" s="68"/>
      <c r="K1616" s="67"/>
      <c r="L1616" s="68"/>
    </row>
    <row r="1617" spans="2:12">
      <c r="B1617" s="385"/>
      <c r="C1617" s="65"/>
      <c r="D1617" s="66"/>
      <c r="E1617" s="65"/>
      <c r="F1617" s="66"/>
      <c r="G1617" s="67"/>
      <c r="H1617" s="66"/>
      <c r="I1617" s="67"/>
      <c r="J1617" s="68"/>
      <c r="K1617" s="67"/>
      <c r="L1617" s="68"/>
    </row>
    <row r="1618" spans="2:12">
      <c r="B1618" s="385"/>
      <c r="C1618" s="65"/>
      <c r="D1618" s="66"/>
      <c r="E1618" s="65"/>
      <c r="F1618" s="66"/>
      <c r="G1618" s="67"/>
      <c r="H1618" s="66"/>
      <c r="I1618" s="67"/>
      <c r="J1618" s="68"/>
      <c r="K1618" s="67"/>
      <c r="L1618" s="68"/>
    </row>
    <row r="1619" spans="2:12">
      <c r="B1619" s="385"/>
      <c r="C1619" s="65"/>
      <c r="D1619" s="66"/>
      <c r="E1619" s="65"/>
      <c r="F1619" s="66"/>
      <c r="G1619" s="67"/>
      <c r="H1619" s="66"/>
      <c r="I1619" s="67"/>
      <c r="J1619" s="68"/>
      <c r="K1619" s="67"/>
      <c r="L1619" s="68"/>
    </row>
    <row r="1620" spans="2:12">
      <c r="B1620" s="385"/>
      <c r="C1620" s="65"/>
      <c r="D1620" s="66"/>
      <c r="E1620" s="65"/>
      <c r="F1620" s="66"/>
      <c r="G1620" s="67"/>
      <c r="H1620" s="66"/>
      <c r="I1620" s="67"/>
      <c r="J1620" s="68"/>
      <c r="K1620" s="67"/>
      <c r="L1620" s="68"/>
    </row>
    <row r="1621" spans="2:12">
      <c r="B1621" s="385"/>
      <c r="C1621" s="65"/>
      <c r="D1621" s="66"/>
      <c r="E1621" s="65"/>
      <c r="F1621" s="66"/>
      <c r="G1621" s="67"/>
      <c r="H1621" s="66"/>
      <c r="I1621" s="67"/>
      <c r="J1621" s="68"/>
      <c r="K1621" s="67"/>
      <c r="L1621" s="68"/>
    </row>
    <row r="1622" spans="2:12">
      <c r="B1622" s="385"/>
      <c r="C1622" s="65"/>
      <c r="D1622" s="66"/>
      <c r="E1622" s="65"/>
      <c r="F1622" s="66"/>
      <c r="G1622" s="67"/>
      <c r="H1622" s="66"/>
      <c r="I1622" s="67"/>
      <c r="J1622" s="68"/>
      <c r="K1622" s="67"/>
      <c r="L1622" s="68"/>
    </row>
    <row r="1623" spans="2:12">
      <c r="B1623" s="385"/>
      <c r="C1623" s="65"/>
      <c r="D1623" s="66"/>
      <c r="E1623" s="65"/>
      <c r="F1623" s="66"/>
      <c r="G1623" s="67"/>
      <c r="H1623" s="66"/>
      <c r="I1623" s="67"/>
      <c r="K1623" s="67"/>
    </row>
    <row r="1624" spans="2:12">
      <c r="B1624" s="385"/>
      <c r="C1624" s="65"/>
      <c r="D1624" s="66"/>
      <c r="E1624" s="65"/>
      <c r="F1624" s="66"/>
      <c r="G1624" s="67"/>
      <c r="H1624" s="66"/>
      <c r="I1624" s="67"/>
      <c r="J1624" s="68"/>
      <c r="K1624" s="67"/>
      <c r="L1624" s="68"/>
    </row>
    <row r="1625" spans="2:12">
      <c r="B1625" s="385"/>
      <c r="C1625" s="65"/>
      <c r="D1625" s="66"/>
      <c r="E1625" s="65"/>
      <c r="F1625" s="66"/>
      <c r="G1625" s="67"/>
      <c r="H1625" s="66"/>
      <c r="I1625" s="67"/>
      <c r="J1625" s="68"/>
      <c r="K1625" s="67"/>
      <c r="L1625" s="68"/>
    </row>
    <row r="1626" spans="2:12">
      <c r="B1626" s="385"/>
      <c r="C1626" s="65"/>
      <c r="D1626" s="66"/>
      <c r="E1626" s="65"/>
      <c r="F1626" s="66"/>
      <c r="G1626" s="67"/>
      <c r="H1626" s="66"/>
      <c r="I1626" s="67"/>
      <c r="J1626" s="68"/>
      <c r="K1626" s="67"/>
      <c r="L1626" s="68"/>
    </row>
    <row r="1627" spans="2:12">
      <c r="B1627" s="385"/>
      <c r="C1627" s="65"/>
      <c r="D1627" s="66"/>
      <c r="E1627" s="65"/>
      <c r="F1627" s="66"/>
      <c r="G1627" s="67"/>
      <c r="H1627" s="66"/>
      <c r="I1627" s="67"/>
      <c r="J1627" s="68"/>
      <c r="K1627" s="67"/>
      <c r="L1627" s="68"/>
    </row>
    <row r="1628" spans="2:12">
      <c r="B1628" s="385"/>
      <c r="C1628" s="65"/>
      <c r="D1628" s="66"/>
      <c r="E1628" s="65"/>
      <c r="F1628" s="66"/>
      <c r="G1628" s="67"/>
      <c r="H1628" s="66"/>
      <c r="I1628" s="67"/>
      <c r="J1628" s="68"/>
      <c r="K1628" s="67"/>
      <c r="L1628" s="68"/>
    </row>
    <row r="1629" spans="2:12">
      <c r="B1629" s="385"/>
      <c r="C1629" s="65"/>
      <c r="D1629" s="66"/>
      <c r="E1629" s="65"/>
      <c r="F1629" s="66"/>
      <c r="G1629" s="67"/>
      <c r="H1629" s="66"/>
      <c r="I1629" s="67"/>
      <c r="J1629" s="68"/>
      <c r="K1629" s="67"/>
      <c r="L1629" s="68"/>
    </row>
    <row r="1630" spans="2:12">
      <c r="B1630" s="385"/>
      <c r="C1630" s="65"/>
      <c r="D1630" s="66"/>
      <c r="E1630" s="65"/>
      <c r="F1630" s="66"/>
      <c r="G1630" s="67"/>
      <c r="H1630" s="66"/>
      <c r="I1630" s="67"/>
      <c r="J1630" s="68"/>
      <c r="K1630" s="67"/>
      <c r="L1630" s="68"/>
    </row>
    <row r="1631" spans="2:12">
      <c r="B1631" s="385"/>
      <c r="C1631" s="65"/>
      <c r="D1631" s="66"/>
      <c r="E1631" s="65"/>
      <c r="F1631" s="66"/>
      <c r="G1631" s="67"/>
      <c r="H1631" s="66"/>
      <c r="I1631" s="67"/>
      <c r="J1631" s="68"/>
      <c r="K1631" s="67"/>
      <c r="L1631" s="68"/>
    </row>
    <row r="1632" spans="2:12">
      <c r="B1632" s="385"/>
      <c r="C1632" s="65"/>
      <c r="D1632" s="66"/>
      <c r="E1632" s="65"/>
      <c r="F1632" s="66"/>
      <c r="G1632" s="67"/>
      <c r="H1632" s="66"/>
      <c r="I1632" s="67"/>
      <c r="J1632" s="68"/>
      <c r="K1632" s="67"/>
      <c r="L1632" s="68"/>
    </row>
    <row r="1633" spans="2:12">
      <c r="B1633" s="385"/>
      <c r="C1633" s="65"/>
      <c r="D1633" s="66"/>
      <c r="E1633" s="65"/>
      <c r="F1633" s="66"/>
      <c r="G1633" s="67"/>
      <c r="H1633" s="66"/>
      <c r="I1633" s="67"/>
      <c r="J1633" s="68"/>
      <c r="K1633" s="67"/>
      <c r="L1633" s="68"/>
    </row>
    <row r="1634" spans="2:12">
      <c r="B1634" s="385"/>
      <c r="C1634" s="65"/>
      <c r="D1634" s="66"/>
      <c r="E1634" s="65"/>
      <c r="F1634" s="66"/>
      <c r="G1634" s="67"/>
      <c r="H1634" s="66"/>
      <c r="I1634" s="67"/>
      <c r="J1634" s="68"/>
      <c r="K1634" s="67"/>
      <c r="L1634" s="68"/>
    </row>
    <row r="1635" spans="2:12">
      <c r="B1635" s="385"/>
      <c r="C1635" s="65"/>
      <c r="D1635" s="66"/>
      <c r="E1635" s="65"/>
      <c r="F1635" s="66"/>
      <c r="G1635" s="67"/>
      <c r="H1635" s="66"/>
      <c r="I1635" s="67"/>
      <c r="J1635" s="68"/>
      <c r="K1635" s="67"/>
      <c r="L1635" s="68"/>
    </row>
    <row r="1636" spans="2:12">
      <c r="B1636" s="385"/>
      <c r="C1636" s="65"/>
      <c r="D1636" s="66"/>
      <c r="E1636" s="65"/>
      <c r="F1636" s="66"/>
      <c r="G1636" s="67"/>
      <c r="H1636" s="66"/>
      <c r="I1636" s="67"/>
      <c r="J1636" s="68"/>
      <c r="K1636" s="67"/>
      <c r="L1636" s="68"/>
    </row>
    <row r="1637" spans="2:12">
      <c r="B1637" s="385"/>
      <c r="C1637" s="65"/>
      <c r="D1637" s="66"/>
      <c r="E1637" s="65"/>
      <c r="F1637" s="66"/>
      <c r="G1637" s="67"/>
      <c r="H1637" s="66"/>
      <c r="I1637" s="67"/>
      <c r="J1637" s="68"/>
      <c r="K1637" s="67"/>
      <c r="L1637" s="68"/>
    </row>
    <row r="1638" spans="2:12">
      <c r="B1638" s="385"/>
      <c r="C1638" s="65"/>
      <c r="D1638" s="66"/>
      <c r="E1638" s="65"/>
      <c r="F1638" s="66"/>
      <c r="G1638" s="67"/>
      <c r="H1638" s="66"/>
      <c r="I1638" s="67"/>
      <c r="J1638" s="68"/>
      <c r="K1638" s="67"/>
      <c r="L1638" s="68"/>
    </row>
    <row r="1639" spans="2:12">
      <c r="B1639" s="385"/>
      <c r="C1639" s="65"/>
      <c r="D1639" s="66"/>
      <c r="E1639" s="65"/>
      <c r="F1639" s="66"/>
      <c r="G1639" s="67"/>
      <c r="H1639" s="66"/>
      <c r="I1639" s="67"/>
      <c r="J1639" s="68"/>
      <c r="K1639" s="67"/>
      <c r="L1639" s="68"/>
    </row>
    <row r="1640" spans="2:12">
      <c r="B1640" s="385"/>
      <c r="C1640" s="65"/>
      <c r="D1640" s="66"/>
      <c r="E1640" s="65"/>
      <c r="F1640" s="66"/>
      <c r="G1640" s="67"/>
      <c r="H1640" s="66"/>
      <c r="I1640" s="67"/>
      <c r="K1640" s="67"/>
    </row>
    <row r="1641" spans="2:12">
      <c r="B1641" s="385"/>
      <c r="C1641" s="65"/>
      <c r="D1641" s="66"/>
      <c r="E1641" s="65"/>
      <c r="F1641" s="66"/>
      <c r="G1641" s="67"/>
      <c r="H1641" s="66"/>
      <c r="I1641" s="67"/>
      <c r="J1641" s="68"/>
      <c r="K1641" s="67"/>
      <c r="L1641" s="68"/>
    </row>
    <row r="1642" spans="2:12">
      <c r="B1642" s="385"/>
      <c r="C1642" s="65"/>
      <c r="D1642" s="66"/>
      <c r="E1642" s="65"/>
      <c r="F1642" s="66"/>
      <c r="G1642" s="67"/>
      <c r="H1642" s="66"/>
      <c r="I1642" s="67"/>
      <c r="J1642" s="68"/>
      <c r="K1642" s="67"/>
      <c r="L1642" s="68"/>
    </row>
    <row r="1643" spans="2:12">
      <c r="B1643" s="385"/>
      <c r="C1643" s="65"/>
      <c r="D1643" s="66"/>
      <c r="E1643" s="65"/>
      <c r="F1643" s="66"/>
      <c r="G1643" s="67"/>
      <c r="H1643" s="66"/>
      <c r="I1643" s="67"/>
      <c r="J1643" s="68"/>
      <c r="K1643" s="67"/>
      <c r="L1643" s="68"/>
    </row>
    <row r="1644" spans="2:12">
      <c r="B1644" s="385"/>
      <c r="C1644" s="65"/>
      <c r="D1644" s="66"/>
      <c r="E1644" s="65"/>
      <c r="F1644" s="66"/>
      <c r="G1644" s="67"/>
      <c r="H1644" s="66"/>
      <c r="I1644" s="67"/>
      <c r="J1644" s="68"/>
      <c r="K1644" s="67"/>
      <c r="L1644" s="68"/>
    </row>
    <row r="1645" spans="2:12">
      <c r="B1645" s="385"/>
      <c r="C1645" s="65"/>
      <c r="D1645" s="66"/>
      <c r="E1645" s="65"/>
      <c r="F1645" s="66"/>
      <c r="G1645" s="67"/>
      <c r="H1645" s="66"/>
      <c r="I1645" s="67"/>
      <c r="J1645" s="68"/>
      <c r="K1645" s="67"/>
      <c r="L1645" s="68"/>
    </row>
    <row r="1646" spans="2:12">
      <c r="B1646" s="385"/>
      <c r="C1646" s="65"/>
      <c r="D1646" s="66"/>
      <c r="E1646" s="65"/>
      <c r="F1646" s="66"/>
      <c r="G1646" s="67"/>
      <c r="H1646" s="66"/>
      <c r="I1646" s="67"/>
      <c r="J1646" s="68"/>
      <c r="K1646" s="67"/>
      <c r="L1646" s="68"/>
    </row>
    <row r="1647" spans="2:12">
      <c r="B1647" s="385"/>
      <c r="C1647" s="65"/>
      <c r="D1647" s="66"/>
      <c r="E1647" s="65"/>
      <c r="F1647" s="66"/>
      <c r="G1647" s="67"/>
      <c r="H1647" s="66"/>
      <c r="I1647" s="67"/>
      <c r="J1647" s="68"/>
      <c r="K1647" s="67"/>
      <c r="L1647" s="68"/>
    </row>
    <row r="1648" spans="2:12">
      <c r="B1648" s="385"/>
      <c r="C1648" s="65"/>
      <c r="D1648" s="66"/>
      <c r="E1648" s="65"/>
      <c r="F1648" s="66"/>
      <c r="G1648" s="67"/>
      <c r="H1648" s="66"/>
      <c r="I1648" s="67"/>
      <c r="J1648" s="68"/>
      <c r="K1648" s="67"/>
      <c r="L1648" s="68"/>
    </row>
    <row r="1649" spans="2:12">
      <c r="B1649" s="385"/>
      <c r="C1649" s="65"/>
      <c r="D1649" s="66"/>
      <c r="E1649" s="65"/>
      <c r="F1649" s="66"/>
      <c r="G1649" s="67"/>
      <c r="H1649" s="66"/>
      <c r="I1649" s="67"/>
      <c r="J1649" s="68"/>
      <c r="K1649" s="67"/>
      <c r="L1649" s="68"/>
    </row>
    <row r="1650" spans="2:12">
      <c r="B1650" s="385"/>
      <c r="C1650" s="65"/>
      <c r="D1650" s="66"/>
      <c r="E1650" s="65"/>
      <c r="F1650" s="66"/>
      <c r="G1650" s="67"/>
      <c r="H1650" s="66"/>
      <c r="I1650" s="67"/>
      <c r="J1650" s="68"/>
      <c r="K1650" s="67"/>
      <c r="L1650" s="68"/>
    </row>
    <row r="1651" spans="2:12">
      <c r="B1651" s="385"/>
      <c r="C1651" s="65"/>
      <c r="D1651" s="66"/>
      <c r="E1651" s="65"/>
      <c r="F1651" s="66"/>
      <c r="G1651" s="67"/>
      <c r="H1651" s="66"/>
      <c r="I1651" s="67"/>
      <c r="J1651" s="68"/>
      <c r="K1651" s="67"/>
      <c r="L1651" s="68"/>
    </row>
    <row r="1652" spans="2:12">
      <c r="B1652" s="385"/>
      <c r="C1652" s="65"/>
      <c r="D1652" s="66"/>
      <c r="E1652" s="65"/>
      <c r="F1652" s="66"/>
      <c r="G1652" s="67"/>
      <c r="H1652" s="66"/>
      <c r="I1652" s="67"/>
      <c r="J1652" s="68"/>
      <c r="K1652" s="67"/>
      <c r="L1652" s="68"/>
    </row>
    <row r="1653" spans="2:12">
      <c r="B1653" s="385"/>
      <c r="C1653" s="65"/>
      <c r="D1653" s="66"/>
      <c r="E1653" s="65"/>
      <c r="F1653" s="66"/>
      <c r="G1653" s="67"/>
      <c r="H1653" s="66"/>
      <c r="I1653" s="67"/>
      <c r="J1653" s="68"/>
      <c r="K1653" s="67"/>
      <c r="L1653" s="68"/>
    </row>
    <row r="1654" spans="2:12">
      <c r="B1654" s="385"/>
      <c r="C1654" s="65"/>
      <c r="D1654" s="66"/>
      <c r="E1654" s="65"/>
      <c r="F1654" s="66"/>
      <c r="G1654" s="67"/>
      <c r="H1654" s="66"/>
      <c r="I1654" s="67"/>
      <c r="J1654" s="68"/>
      <c r="K1654" s="67"/>
      <c r="L1654" s="68"/>
    </row>
    <row r="1655" spans="2:12">
      <c r="B1655" s="385"/>
      <c r="C1655" s="65"/>
      <c r="D1655" s="66"/>
      <c r="E1655" s="65"/>
      <c r="F1655" s="66"/>
      <c r="G1655" s="67"/>
      <c r="H1655" s="66"/>
      <c r="I1655" s="67"/>
      <c r="J1655" s="68"/>
      <c r="K1655" s="67"/>
      <c r="L1655" s="68"/>
    </row>
    <row r="1656" spans="2:12">
      <c r="B1656" s="385"/>
      <c r="C1656" s="65"/>
      <c r="D1656" s="66"/>
      <c r="E1656" s="65"/>
      <c r="F1656" s="66"/>
      <c r="G1656" s="67"/>
      <c r="H1656" s="66"/>
      <c r="I1656" s="67"/>
      <c r="J1656" s="68"/>
      <c r="K1656" s="67"/>
      <c r="L1656" s="68"/>
    </row>
    <row r="1657" spans="2:12">
      <c r="B1657" s="385"/>
      <c r="C1657" s="65"/>
      <c r="D1657" s="66"/>
      <c r="E1657" s="65"/>
      <c r="F1657" s="66"/>
      <c r="G1657" s="67"/>
      <c r="H1657" s="66"/>
      <c r="I1657" s="67"/>
      <c r="K1657" s="67"/>
    </row>
    <row r="1658" spans="2:12">
      <c r="B1658" s="385"/>
      <c r="C1658" s="65"/>
      <c r="D1658" s="66"/>
      <c r="E1658" s="65"/>
      <c r="F1658" s="66"/>
      <c r="G1658" s="67"/>
      <c r="H1658" s="66"/>
      <c r="I1658" s="67"/>
      <c r="J1658" s="68"/>
      <c r="K1658" s="67"/>
      <c r="L1658" s="68"/>
    </row>
    <row r="1659" spans="2:12">
      <c r="B1659" s="385"/>
      <c r="C1659" s="65"/>
      <c r="D1659" s="66"/>
      <c r="E1659" s="65"/>
      <c r="F1659" s="66"/>
      <c r="G1659" s="67"/>
      <c r="H1659" s="66"/>
      <c r="I1659" s="67"/>
      <c r="J1659" s="68"/>
      <c r="K1659" s="67"/>
      <c r="L1659" s="68"/>
    </row>
    <row r="1660" spans="2:12">
      <c r="B1660" s="385"/>
      <c r="C1660" s="65"/>
      <c r="D1660" s="66"/>
      <c r="E1660" s="65"/>
      <c r="F1660" s="66"/>
      <c r="G1660" s="67"/>
      <c r="H1660" s="66"/>
      <c r="I1660" s="67"/>
      <c r="J1660" s="68"/>
      <c r="K1660" s="67"/>
      <c r="L1660" s="68"/>
    </row>
    <row r="1661" spans="2:12">
      <c r="B1661" s="385"/>
      <c r="C1661" s="65"/>
      <c r="D1661" s="66"/>
      <c r="E1661" s="65"/>
      <c r="F1661" s="66"/>
      <c r="G1661" s="67"/>
      <c r="H1661" s="66"/>
      <c r="I1661" s="67"/>
      <c r="J1661" s="68"/>
      <c r="K1661" s="67"/>
      <c r="L1661" s="68"/>
    </row>
    <row r="1662" spans="2:12">
      <c r="B1662" s="385"/>
      <c r="C1662" s="65"/>
      <c r="D1662" s="66"/>
      <c r="E1662" s="65"/>
      <c r="F1662" s="66"/>
      <c r="G1662" s="67"/>
      <c r="H1662" s="66"/>
      <c r="I1662" s="67"/>
      <c r="J1662" s="68"/>
      <c r="K1662" s="67"/>
      <c r="L1662" s="68"/>
    </row>
    <row r="1663" spans="2:12">
      <c r="B1663" s="385"/>
      <c r="C1663" s="65"/>
      <c r="D1663" s="66"/>
      <c r="E1663" s="65"/>
      <c r="F1663" s="66"/>
      <c r="G1663" s="67"/>
      <c r="H1663" s="66"/>
      <c r="I1663" s="67"/>
      <c r="J1663" s="68"/>
      <c r="K1663" s="67"/>
      <c r="L1663" s="68"/>
    </row>
    <row r="1664" spans="2:12">
      <c r="B1664" s="385"/>
      <c r="C1664" s="65"/>
      <c r="D1664" s="66"/>
      <c r="E1664" s="65"/>
      <c r="F1664" s="66"/>
      <c r="G1664" s="67"/>
      <c r="H1664" s="66"/>
      <c r="I1664" s="67"/>
      <c r="J1664" s="68"/>
      <c r="K1664" s="67"/>
      <c r="L1664" s="68"/>
    </row>
    <row r="1665" spans="2:12">
      <c r="B1665" s="385"/>
      <c r="C1665" s="65"/>
      <c r="D1665" s="66"/>
      <c r="E1665" s="65"/>
      <c r="F1665" s="66"/>
      <c r="G1665" s="67"/>
      <c r="H1665" s="66"/>
      <c r="I1665" s="67"/>
      <c r="J1665" s="68"/>
      <c r="K1665" s="67"/>
      <c r="L1665" s="68"/>
    </row>
    <row r="1666" spans="2:12">
      <c r="B1666" s="385"/>
      <c r="C1666" s="65"/>
      <c r="D1666" s="66"/>
      <c r="E1666" s="65"/>
      <c r="F1666" s="66"/>
      <c r="G1666" s="67"/>
      <c r="H1666" s="66"/>
      <c r="I1666" s="67"/>
      <c r="J1666" s="68"/>
      <c r="K1666" s="67"/>
      <c r="L1666" s="68"/>
    </row>
    <row r="1667" spans="2:12">
      <c r="B1667" s="385"/>
      <c r="C1667" s="65"/>
      <c r="D1667" s="66"/>
      <c r="E1667" s="65"/>
      <c r="F1667" s="66"/>
      <c r="G1667" s="67"/>
      <c r="H1667" s="66"/>
      <c r="I1667" s="67"/>
      <c r="J1667" s="68"/>
      <c r="K1667" s="67"/>
      <c r="L1667" s="68"/>
    </row>
    <row r="1668" spans="2:12">
      <c r="B1668" s="385"/>
      <c r="C1668" s="65"/>
      <c r="D1668" s="66"/>
      <c r="E1668" s="65"/>
      <c r="F1668" s="66"/>
      <c r="G1668" s="67"/>
      <c r="H1668" s="66"/>
      <c r="I1668" s="67"/>
      <c r="J1668" s="68"/>
      <c r="K1668" s="67"/>
      <c r="L1668" s="68"/>
    </row>
    <row r="1669" spans="2:12">
      <c r="B1669" s="385"/>
      <c r="C1669" s="65"/>
      <c r="D1669" s="66"/>
      <c r="E1669" s="65"/>
      <c r="F1669" s="66"/>
      <c r="G1669" s="67"/>
      <c r="H1669" s="66"/>
      <c r="I1669" s="67"/>
      <c r="J1669" s="68"/>
      <c r="K1669" s="67"/>
      <c r="L1669" s="68"/>
    </row>
    <row r="1670" spans="2:12">
      <c r="B1670" s="385"/>
      <c r="C1670" s="65"/>
      <c r="D1670" s="66"/>
      <c r="E1670" s="65"/>
      <c r="F1670" s="66"/>
      <c r="G1670" s="67"/>
      <c r="H1670" s="66"/>
      <c r="I1670" s="67"/>
      <c r="J1670" s="68"/>
      <c r="K1670" s="67"/>
      <c r="L1670" s="68"/>
    </row>
    <row r="1671" spans="2:12">
      <c r="B1671" s="385"/>
      <c r="C1671" s="65"/>
      <c r="D1671" s="66"/>
      <c r="E1671" s="65"/>
      <c r="F1671" s="66"/>
      <c r="G1671" s="67"/>
      <c r="H1671" s="66"/>
      <c r="I1671" s="67"/>
      <c r="J1671" s="68"/>
      <c r="K1671" s="67"/>
      <c r="L1671" s="68"/>
    </row>
    <row r="1672" spans="2:12">
      <c r="B1672" s="385"/>
      <c r="C1672" s="65"/>
      <c r="D1672" s="66"/>
      <c r="E1672" s="65"/>
      <c r="F1672" s="66"/>
      <c r="G1672" s="67"/>
      <c r="H1672" s="66"/>
      <c r="I1672" s="67"/>
      <c r="J1672" s="68"/>
      <c r="K1672" s="67"/>
      <c r="L1672" s="68"/>
    </row>
    <row r="1673" spans="2:12">
      <c r="B1673" s="385"/>
      <c r="C1673" s="65"/>
      <c r="D1673" s="66"/>
      <c r="E1673" s="65"/>
      <c r="F1673" s="66"/>
      <c r="G1673" s="67"/>
      <c r="H1673" s="66"/>
      <c r="I1673" s="67"/>
      <c r="J1673" s="68"/>
      <c r="K1673" s="67"/>
      <c r="L1673" s="68"/>
    </row>
    <row r="1674" spans="2:12">
      <c r="B1674" s="385"/>
      <c r="C1674" s="65"/>
      <c r="D1674" s="66"/>
      <c r="E1674" s="65"/>
      <c r="F1674" s="66"/>
      <c r="G1674" s="67"/>
      <c r="H1674" s="66"/>
      <c r="I1674" s="67"/>
      <c r="K1674" s="67"/>
    </row>
    <row r="1675" spans="2:12">
      <c r="B1675" s="385"/>
      <c r="C1675" s="65"/>
      <c r="D1675" s="66"/>
      <c r="E1675" s="65"/>
      <c r="F1675" s="66"/>
      <c r="G1675" s="67"/>
      <c r="H1675" s="66"/>
      <c r="I1675" s="67"/>
      <c r="J1675" s="68"/>
      <c r="K1675" s="67"/>
      <c r="L1675" s="68"/>
    </row>
    <row r="1676" spans="2:12">
      <c r="B1676" s="385"/>
      <c r="C1676" s="65"/>
      <c r="D1676" s="66"/>
      <c r="E1676" s="65"/>
      <c r="F1676" s="66"/>
      <c r="G1676" s="67"/>
      <c r="H1676" s="66"/>
      <c r="I1676" s="67"/>
      <c r="J1676" s="68"/>
      <c r="K1676" s="67"/>
      <c r="L1676" s="68"/>
    </row>
    <row r="1677" spans="2:12">
      <c r="B1677" s="385"/>
      <c r="C1677" s="65"/>
      <c r="D1677" s="66"/>
      <c r="E1677" s="65"/>
      <c r="F1677" s="66"/>
      <c r="G1677" s="67"/>
      <c r="H1677" s="66"/>
      <c r="I1677" s="67"/>
      <c r="J1677" s="68"/>
      <c r="K1677" s="67"/>
      <c r="L1677" s="68"/>
    </row>
    <row r="1678" spans="2:12">
      <c r="B1678" s="385"/>
      <c r="C1678" s="65"/>
      <c r="D1678" s="66"/>
      <c r="E1678" s="65"/>
      <c r="F1678" s="66"/>
      <c r="G1678" s="67"/>
      <c r="H1678" s="66"/>
      <c r="I1678" s="67"/>
      <c r="J1678" s="68"/>
      <c r="K1678" s="67"/>
      <c r="L1678" s="68"/>
    </row>
    <row r="1679" spans="2:12">
      <c r="B1679" s="385"/>
      <c r="C1679" s="65"/>
      <c r="D1679" s="66"/>
      <c r="E1679" s="65"/>
      <c r="F1679" s="66"/>
      <c r="G1679" s="67"/>
      <c r="H1679" s="66"/>
      <c r="I1679" s="67"/>
      <c r="J1679" s="68"/>
      <c r="K1679" s="67"/>
      <c r="L1679" s="68"/>
    </row>
    <row r="1680" spans="2:12">
      <c r="B1680" s="385"/>
      <c r="C1680" s="65"/>
      <c r="D1680" s="66"/>
      <c r="E1680" s="65"/>
      <c r="F1680" s="66"/>
      <c r="G1680" s="67"/>
      <c r="H1680" s="66"/>
      <c r="I1680" s="67"/>
      <c r="J1680" s="68"/>
      <c r="K1680" s="67"/>
      <c r="L1680" s="68"/>
    </row>
    <row r="1681" spans="2:12">
      <c r="B1681" s="385"/>
      <c r="C1681" s="65"/>
      <c r="D1681" s="66"/>
      <c r="E1681" s="65"/>
      <c r="F1681" s="66"/>
      <c r="G1681" s="67"/>
      <c r="H1681" s="66"/>
      <c r="I1681" s="67"/>
      <c r="J1681" s="68"/>
      <c r="K1681" s="67"/>
      <c r="L1681" s="68"/>
    </row>
    <row r="1682" spans="2:12">
      <c r="B1682" s="385"/>
      <c r="C1682" s="65"/>
      <c r="D1682" s="66"/>
      <c r="E1682" s="65"/>
      <c r="F1682" s="66"/>
      <c r="G1682" s="67"/>
      <c r="H1682" s="66"/>
      <c r="I1682" s="67"/>
      <c r="J1682" s="68"/>
      <c r="K1682" s="67"/>
      <c r="L1682" s="68"/>
    </row>
    <row r="1683" spans="2:12">
      <c r="B1683" s="385"/>
      <c r="C1683" s="65"/>
      <c r="D1683" s="66"/>
      <c r="E1683" s="65"/>
      <c r="F1683" s="66"/>
      <c r="G1683" s="67"/>
      <c r="H1683" s="66"/>
      <c r="I1683" s="67"/>
      <c r="J1683" s="68"/>
      <c r="K1683" s="67"/>
      <c r="L1683" s="68"/>
    </row>
    <row r="1684" spans="2:12">
      <c r="B1684" s="385"/>
      <c r="C1684" s="65"/>
      <c r="D1684" s="66"/>
      <c r="E1684" s="65"/>
      <c r="F1684" s="66"/>
      <c r="G1684" s="67"/>
      <c r="H1684" s="66"/>
      <c r="I1684" s="67"/>
      <c r="J1684" s="68"/>
      <c r="K1684" s="67"/>
      <c r="L1684" s="68"/>
    </row>
    <row r="1685" spans="2:12">
      <c r="B1685" s="385"/>
      <c r="C1685" s="65"/>
      <c r="D1685" s="66"/>
      <c r="E1685" s="65"/>
      <c r="F1685" s="66"/>
      <c r="G1685" s="67"/>
      <c r="H1685" s="66"/>
      <c r="I1685" s="67"/>
      <c r="J1685" s="68"/>
      <c r="K1685" s="67"/>
      <c r="L1685" s="68"/>
    </row>
    <row r="1686" spans="2:12">
      <c r="B1686" s="385"/>
      <c r="C1686" s="65"/>
      <c r="D1686" s="66"/>
      <c r="E1686" s="65"/>
      <c r="F1686" s="66"/>
      <c r="G1686" s="67"/>
      <c r="H1686" s="66"/>
      <c r="I1686" s="67"/>
      <c r="J1686" s="68"/>
      <c r="K1686" s="67"/>
      <c r="L1686" s="68"/>
    </row>
    <row r="1687" spans="2:12">
      <c r="B1687" s="385"/>
      <c r="C1687" s="65"/>
      <c r="D1687" s="66"/>
      <c r="E1687" s="65"/>
      <c r="F1687" s="66"/>
      <c r="G1687" s="67"/>
      <c r="H1687" s="66"/>
      <c r="I1687" s="67"/>
      <c r="J1687" s="68"/>
      <c r="K1687" s="67"/>
      <c r="L1687" s="68"/>
    </row>
    <row r="1688" spans="2:12">
      <c r="B1688" s="385"/>
      <c r="C1688" s="65"/>
      <c r="D1688" s="66"/>
      <c r="E1688" s="65"/>
      <c r="F1688" s="66"/>
      <c r="G1688" s="67"/>
      <c r="H1688" s="66"/>
      <c r="I1688" s="67"/>
      <c r="J1688" s="68"/>
      <c r="K1688" s="67"/>
      <c r="L1688" s="68"/>
    </row>
    <row r="1689" spans="2:12">
      <c r="B1689" s="385"/>
      <c r="C1689" s="65"/>
      <c r="D1689" s="66"/>
      <c r="E1689" s="65"/>
      <c r="F1689" s="66"/>
      <c r="G1689" s="67"/>
      <c r="H1689" s="66"/>
      <c r="I1689" s="67"/>
      <c r="J1689" s="68"/>
      <c r="K1689" s="67"/>
      <c r="L1689" s="68"/>
    </row>
    <row r="1690" spans="2:12">
      <c r="B1690" s="385"/>
      <c r="C1690" s="65"/>
      <c r="D1690" s="66"/>
      <c r="E1690" s="65"/>
      <c r="F1690" s="66"/>
      <c r="G1690" s="67"/>
      <c r="H1690" s="66"/>
      <c r="I1690" s="67"/>
      <c r="J1690" s="68"/>
      <c r="K1690" s="67"/>
      <c r="L1690" s="68"/>
    </row>
    <row r="1691" spans="2:12">
      <c r="B1691" s="385"/>
      <c r="C1691" s="65"/>
      <c r="D1691" s="66"/>
      <c r="E1691" s="65"/>
      <c r="F1691" s="66"/>
      <c r="G1691" s="67"/>
      <c r="H1691" s="66"/>
      <c r="I1691" s="67"/>
      <c r="K1691" s="67"/>
    </row>
    <row r="1692" spans="2:12">
      <c r="B1692" s="385"/>
      <c r="C1692" s="65"/>
      <c r="D1692" s="66"/>
      <c r="E1692" s="65"/>
      <c r="F1692" s="66"/>
      <c r="G1692" s="67"/>
      <c r="H1692" s="66"/>
      <c r="I1692" s="67"/>
      <c r="J1692" s="68"/>
      <c r="K1692" s="67"/>
      <c r="L1692" s="68"/>
    </row>
    <row r="1693" spans="2:12">
      <c r="B1693" s="385"/>
      <c r="C1693" s="65"/>
      <c r="D1693" s="66"/>
      <c r="E1693" s="65"/>
      <c r="F1693" s="66"/>
      <c r="G1693" s="67"/>
      <c r="H1693" s="66"/>
      <c r="I1693" s="67"/>
      <c r="J1693" s="68"/>
      <c r="K1693" s="67"/>
      <c r="L1693" s="68"/>
    </row>
    <row r="1694" spans="2:12">
      <c r="B1694" s="385"/>
      <c r="C1694" s="65"/>
      <c r="D1694" s="66"/>
      <c r="E1694" s="65"/>
      <c r="F1694" s="66"/>
      <c r="G1694" s="67"/>
      <c r="H1694" s="66"/>
      <c r="I1694" s="67"/>
      <c r="J1694" s="68"/>
      <c r="K1694" s="67"/>
      <c r="L1694" s="68"/>
    </row>
    <row r="1695" spans="2:12">
      <c r="B1695" s="385"/>
      <c r="C1695" s="65"/>
      <c r="D1695" s="66"/>
      <c r="E1695" s="65"/>
      <c r="F1695" s="66"/>
      <c r="G1695" s="67"/>
      <c r="H1695" s="66"/>
      <c r="I1695" s="67"/>
      <c r="J1695" s="68"/>
      <c r="K1695" s="67"/>
      <c r="L1695" s="68"/>
    </row>
    <row r="1696" spans="2:12">
      <c r="B1696" s="385"/>
      <c r="C1696" s="65"/>
      <c r="D1696" s="66"/>
      <c r="E1696" s="65"/>
      <c r="F1696" s="66"/>
      <c r="G1696" s="67"/>
      <c r="H1696" s="66"/>
      <c r="I1696" s="67"/>
      <c r="J1696" s="68"/>
      <c r="K1696" s="67"/>
      <c r="L1696" s="68"/>
    </row>
    <row r="1697" spans="2:12">
      <c r="B1697" s="385"/>
      <c r="C1697" s="65"/>
      <c r="D1697" s="66"/>
      <c r="E1697" s="65"/>
      <c r="F1697" s="66"/>
      <c r="G1697" s="67"/>
      <c r="H1697" s="66"/>
      <c r="I1697" s="67"/>
      <c r="J1697" s="68"/>
      <c r="K1697" s="67"/>
      <c r="L1697" s="68"/>
    </row>
    <row r="1698" spans="2:12">
      <c r="B1698" s="385"/>
      <c r="C1698" s="65"/>
      <c r="D1698" s="66"/>
      <c r="E1698" s="65"/>
      <c r="F1698" s="66"/>
      <c r="G1698" s="67"/>
      <c r="H1698" s="66"/>
      <c r="I1698" s="67"/>
      <c r="J1698" s="68"/>
      <c r="K1698" s="67"/>
      <c r="L1698" s="68"/>
    </row>
    <row r="1699" spans="2:12">
      <c r="B1699" s="385"/>
      <c r="C1699" s="65"/>
      <c r="D1699" s="66"/>
      <c r="E1699" s="65"/>
      <c r="F1699" s="66"/>
      <c r="G1699" s="67"/>
      <c r="H1699" s="66"/>
      <c r="I1699" s="67"/>
      <c r="J1699" s="68"/>
      <c r="K1699" s="67"/>
      <c r="L1699" s="68"/>
    </row>
    <row r="1700" spans="2:12">
      <c r="B1700" s="385"/>
      <c r="C1700" s="65"/>
      <c r="D1700" s="66"/>
      <c r="E1700" s="65"/>
      <c r="F1700" s="66"/>
      <c r="G1700" s="67"/>
      <c r="H1700" s="66"/>
      <c r="I1700" s="67"/>
      <c r="J1700" s="68"/>
      <c r="K1700" s="67"/>
      <c r="L1700" s="68"/>
    </row>
    <row r="1701" spans="2:12">
      <c r="B1701" s="385"/>
      <c r="C1701" s="65"/>
      <c r="D1701" s="66"/>
      <c r="E1701" s="65"/>
      <c r="F1701" s="66"/>
      <c r="G1701" s="67"/>
      <c r="H1701" s="66"/>
      <c r="I1701" s="67"/>
      <c r="J1701" s="68"/>
      <c r="K1701" s="67"/>
      <c r="L1701" s="68"/>
    </row>
    <row r="1702" spans="2:12">
      <c r="B1702" s="385"/>
      <c r="C1702" s="65"/>
      <c r="D1702" s="66"/>
      <c r="E1702" s="65"/>
      <c r="F1702" s="66"/>
      <c r="G1702" s="67"/>
      <c r="H1702" s="66"/>
      <c r="I1702" s="67"/>
      <c r="J1702" s="68"/>
      <c r="K1702" s="67"/>
      <c r="L1702" s="68"/>
    </row>
    <row r="1703" spans="2:12">
      <c r="B1703" s="385"/>
      <c r="C1703" s="65"/>
      <c r="D1703" s="66"/>
      <c r="E1703" s="65"/>
      <c r="F1703" s="66"/>
      <c r="G1703" s="67"/>
      <c r="H1703" s="66"/>
      <c r="I1703" s="67"/>
      <c r="J1703" s="68"/>
      <c r="K1703" s="67"/>
      <c r="L1703" s="68"/>
    </row>
    <row r="1704" spans="2:12">
      <c r="B1704" s="385"/>
      <c r="C1704" s="65"/>
      <c r="D1704" s="66"/>
      <c r="E1704" s="65"/>
      <c r="F1704" s="66"/>
      <c r="G1704" s="67"/>
      <c r="H1704" s="66"/>
      <c r="I1704" s="67"/>
      <c r="J1704" s="68"/>
      <c r="K1704" s="67"/>
      <c r="L1704" s="68"/>
    </row>
    <row r="1705" spans="2:12">
      <c r="B1705" s="385"/>
      <c r="C1705" s="65"/>
      <c r="D1705" s="66"/>
      <c r="E1705" s="65"/>
      <c r="F1705" s="66"/>
      <c r="G1705" s="67"/>
      <c r="H1705" s="66"/>
      <c r="I1705" s="67"/>
      <c r="J1705" s="68"/>
      <c r="K1705" s="67"/>
      <c r="L1705" s="68"/>
    </row>
    <row r="1706" spans="2:12">
      <c r="B1706" s="385"/>
      <c r="C1706" s="65"/>
      <c r="D1706" s="66"/>
      <c r="E1706" s="65"/>
      <c r="F1706" s="66"/>
      <c r="G1706" s="67"/>
      <c r="H1706" s="66"/>
      <c r="I1706" s="67"/>
      <c r="J1706" s="68"/>
      <c r="K1706" s="67"/>
      <c r="L1706" s="68"/>
    </row>
    <row r="1707" spans="2:12">
      <c r="B1707" s="385"/>
      <c r="C1707" s="65"/>
      <c r="D1707" s="66"/>
      <c r="E1707" s="65"/>
      <c r="F1707" s="66"/>
      <c r="G1707" s="67"/>
      <c r="H1707" s="66"/>
      <c r="I1707" s="67"/>
      <c r="J1707" s="68"/>
      <c r="K1707" s="67"/>
      <c r="L1707" s="68"/>
    </row>
    <row r="1708" spans="2:12">
      <c r="B1708" s="385"/>
      <c r="C1708" s="65"/>
      <c r="D1708" s="66"/>
      <c r="E1708" s="65"/>
      <c r="F1708" s="66"/>
      <c r="G1708" s="67"/>
      <c r="H1708" s="66"/>
      <c r="I1708" s="67"/>
      <c r="K1708" s="67"/>
    </row>
    <row r="1709" spans="2:12">
      <c r="B1709" s="385"/>
      <c r="C1709" s="65"/>
      <c r="D1709" s="66"/>
      <c r="E1709" s="65"/>
      <c r="F1709" s="66"/>
      <c r="G1709" s="67"/>
      <c r="H1709" s="66"/>
      <c r="I1709" s="67"/>
      <c r="J1709" s="68"/>
      <c r="K1709" s="67"/>
      <c r="L1709" s="68"/>
    </row>
    <row r="1710" spans="2:12">
      <c r="B1710" s="385"/>
      <c r="C1710" s="65"/>
      <c r="D1710" s="66"/>
      <c r="E1710" s="65"/>
      <c r="F1710" s="66"/>
      <c r="G1710" s="67"/>
      <c r="H1710" s="66"/>
      <c r="I1710" s="67"/>
      <c r="J1710" s="68"/>
      <c r="K1710" s="67"/>
      <c r="L1710" s="68"/>
    </row>
    <row r="1711" spans="2:12">
      <c r="B1711" s="385"/>
      <c r="C1711" s="65"/>
      <c r="D1711" s="66"/>
      <c r="E1711" s="65"/>
      <c r="F1711" s="66"/>
      <c r="G1711" s="67"/>
      <c r="H1711" s="66"/>
      <c r="I1711" s="67"/>
      <c r="J1711" s="68"/>
      <c r="K1711" s="67"/>
      <c r="L1711" s="68"/>
    </row>
    <row r="1712" spans="2:12">
      <c r="B1712" s="385"/>
      <c r="C1712" s="65"/>
      <c r="D1712" s="66"/>
      <c r="E1712" s="65"/>
      <c r="F1712" s="66"/>
      <c r="G1712" s="67"/>
      <c r="H1712" s="66"/>
      <c r="I1712" s="67"/>
      <c r="J1712" s="68"/>
      <c r="K1712" s="67"/>
      <c r="L1712" s="68"/>
    </row>
    <row r="1713" spans="2:12">
      <c r="B1713" s="385"/>
      <c r="C1713" s="65"/>
      <c r="D1713" s="66"/>
      <c r="E1713" s="65"/>
      <c r="F1713" s="66"/>
      <c r="G1713" s="67"/>
      <c r="H1713" s="66"/>
      <c r="I1713" s="67"/>
      <c r="J1713" s="68"/>
      <c r="K1713" s="67"/>
      <c r="L1713" s="68"/>
    </row>
    <row r="1714" spans="2:12">
      <c r="B1714" s="385"/>
      <c r="C1714" s="65"/>
      <c r="D1714" s="66"/>
      <c r="E1714" s="65"/>
      <c r="F1714" s="66"/>
      <c r="G1714" s="67"/>
      <c r="H1714" s="66"/>
      <c r="I1714" s="67"/>
      <c r="J1714" s="68"/>
      <c r="K1714" s="67"/>
      <c r="L1714" s="68"/>
    </row>
    <row r="1715" spans="2:12">
      <c r="B1715" s="385"/>
      <c r="C1715" s="65"/>
      <c r="D1715" s="66"/>
      <c r="E1715" s="65"/>
      <c r="F1715" s="66"/>
      <c r="G1715" s="67"/>
      <c r="H1715" s="66"/>
      <c r="I1715" s="67"/>
      <c r="J1715" s="68"/>
      <c r="K1715" s="67"/>
      <c r="L1715" s="68"/>
    </row>
    <row r="1716" spans="2:12">
      <c r="B1716" s="385"/>
      <c r="C1716" s="65"/>
      <c r="D1716" s="66"/>
      <c r="E1716" s="65"/>
      <c r="F1716" s="66"/>
      <c r="G1716" s="67"/>
      <c r="H1716" s="66"/>
      <c r="I1716" s="67"/>
      <c r="J1716" s="68"/>
      <c r="K1716" s="67"/>
      <c r="L1716" s="68"/>
    </row>
    <row r="1717" spans="2:12">
      <c r="B1717" s="385"/>
      <c r="C1717" s="65"/>
      <c r="D1717" s="66"/>
      <c r="E1717" s="65"/>
      <c r="F1717" s="66"/>
      <c r="G1717" s="67"/>
      <c r="H1717" s="66"/>
      <c r="I1717" s="67"/>
      <c r="J1717" s="68"/>
      <c r="K1717" s="67"/>
      <c r="L1717" s="68"/>
    </row>
    <row r="1718" spans="2:12">
      <c r="B1718" s="385"/>
      <c r="C1718" s="65"/>
      <c r="D1718" s="66"/>
      <c r="E1718" s="65"/>
      <c r="F1718" s="66"/>
      <c r="G1718" s="67"/>
      <c r="H1718" s="66"/>
      <c r="I1718" s="67"/>
      <c r="J1718" s="68"/>
      <c r="K1718" s="67"/>
      <c r="L1718" s="68"/>
    </row>
    <row r="1719" spans="2:12">
      <c r="B1719" s="385"/>
      <c r="C1719" s="65"/>
      <c r="D1719" s="66"/>
      <c r="E1719" s="65"/>
      <c r="F1719" s="66"/>
      <c r="G1719" s="67"/>
      <c r="H1719" s="66"/>
      <c r="I1719" s="67"/>
      <c r="J1719" s="68"/>
      <c r="K1719" s="67"/>
      <c r="L1719" s="68"/>
    </row>
    <row r="1720" spans="2:12">
      <c r="B1720" s="385"/>
      <c r="C1720" s="65"/>
      <c r="D1720" s="66"/>
      <c r="E1720" s="65"/>
      <c r="F1720" s="66"/>
      <c r="G1720" s="67"/>
      <c r="H1720" s="66"/>
      <c r="I1720" s="67"/>
      <c r="J1720" s="68"/>
      <c r="K1720" s="67"/>
      <c r="L1720" s="68"/>
    </row>
    <row r="1721" spans="2:12">
      <c r="B1721" s="385"/>
      <c r="C1721" s="65"/>
      <c r="D1721" s="66"/>
      <c r="E1721" s="65"/>
      <c r="F1721" s="66"/>
      <c r="G1721" s="67"/>
      <c r="H1721" s="66"/>
      <c r="I1721" s="67"/>
      <c r="J1721" s="68"/>
      <c r="K1721" s="67"/>
      <c r="L1721" s="68"/>
    </row>
    <row r="1722" spans="2:12">
      <c r="B1722" s="385"/>
      <c r="C1722" s="65"/>
      <c r="D1722" s="66"/>
      <c r="E1722" s="65"/>
      <c r="F1722" s="66"/>
      <c r="G1722" s="67"/>
      <c r="H1722" s="66"/>
      <c r="I1722" s="67"/>
      <c r="J1722" s="68"/>
      <c r="K1722" s="67"/>
      <c r="L1722" s="68"/>
    </row>
    <row r="1723" spans="2:12">
      <c r="B1723" s="385"/>
      <c r="C1723" s="65"/>
      <c r="D1723" s="66"/>
      <c r="E1723" s="65"/>
      <c r="F1723" s="66"/>
      <c r="G1723" s="67"/>
      <c r="H1723" s="66"/>
      <c r="I1723" s="67"/>
      <c r="J1723" s="68"/>
      <c r="K1723" s="67"/>
      <c r="L1723" s="68"/>
    </row>
    <row r="1724" spans="2:12">
      <c r="B1724" s="385"/>
      <c r="C1724" s="65"/>
      <c r="D1724" s="66"/>
      <c r="E1724" s="65"/>
      <c r="F1724" s="66"/>
      <c r="G1724" s="67"/>
      <c r="H1724" s="66"/>
      <c r="I1724" s="67"/>
      <c r="J1724" s="68"/>
      <c r="K1724" s="67"/>
      <c r="L1724" s="68"/>
    </row>
    <row r="1725" spans="2:12">
      <c r="B1725" s="385"/>
      <c r="C1725" s="65"/>
      <c r="D1725" s="66"/>
      <c r="E1725" s="65"/>
      <c r="F1725" s="66"/>
      <c r="G1725" s="67"/>
      <c r="H1725" s="66"/>
      <c r="I1725" s="67"/>
      <c r="K1725" s="67"/>
    </row>
    <row r="1726" spans="2:12">
      <c r="B1726" s="385"/>
      <c r="C1726" s="65"/>
      <c r="D1726" s="66"/>
      <c r="E1726" s="65"/>
      <c r="F1726" s="66"/>
      <c r="G1726" s="67"/>
      <c r="H1726" s="66"/>
      <c r="I1726" s="67"/>
      <c r="J1726" s="68"/>
      <c r="K1726" s="67"/>
      <c r="L1726" s="68"/>
    </row>
    <row r="1727" spans="2:12">
      <c r="B1727" s="385"/>
      <c r="C1727" s="65"/>
      <c r="D1727" s="66"/>
      <c r="E1727" s="65"/>
      <c r="F1727" s="66"/>
      <c r="G1727" s="67"/>
      <c r="H1727" s="66"/>
      <c r="I1727" s="67"/>
      <c r="J1727" s="68"/>
      <c r="K1727" s="67"/>
      <c r="L1727" s="68"/>
    </row>
    <row r="1728" spans="2:12">
      <c r="B1728" s="385"/>
      <c r="C1728" s="65"/>
      <c r="D1728" s="66"/>
      <c r="E1728" s="65"/>
      <c r="F1728" s="66"/>
      <c r="G1728" s="67"/>
      <c r="H1728" s="66"/>
      <c r="I1728" s="67"/>
      <c r="J1728" s="68"/>
      <c r="K1728" s="67"/>
      <c r="L1728" s="68"/>
    </row>
    <row r="1729" spans="2:12">
      <c r="B1729" s="385"/>
      <c r="C1729" s="65"/>
      <c r="D1729" s="66"/>
      <c r="E1729" s="65"/>
      <c r="F1729" s="66"/>
      <c r="G1729" s="67"/>
      <c r="H1729" s="66"/>
      <c r="I1729" s="67"/>
      <c r="J1729" s="68"/>
      <c r="K1729" s="67"/>
      <c r="L1729" s="68"/>
    </row>
    <row r="1730" spans="2:12">
      <c r="B1730" s="385"/>
      <c r="C1730" s="65"/>
      <c r="D1730" s="66"/>
      <c r="E1730" s="65"/>
      <c r="F1730" s="66"/>
      <c r="G1730" s="67"/>
      <c r="H1730" s="66"/>
      <c r="I1730" s="67"/>
      <c r="J1730" s="68"/>
      <c r="K1730" s="67"/>
      <c r="L1730" s="68"/>
    </row>
    <row r="1731" spans="2:12">
      <c r="B1731" s="385"/>
      <c r="C1731" s="65"/>
      <c r="D1731" s="66"/>
      <c r="E1731" s="65"/>
      <c r="F1731" s="66"/>
      <c r="G1731" s="67"/>
      <c r="H1731" s="66"/>
      <c r="I1731" s="67"/>
      <c r="J1731" s="68"/>
      <c r="K1731" s="67"/>
      <c r="L1731" s="68"/>
    </row>
    <row r="1732" spans="2:12">
      <c r="B1732" s="385"/>
      <c r="C1732" s="65"/>
      <c r="D1732" s="66"/>
      <c r="E1732" s="65"/>
      <c r="F1732" s="66"/>
      <c r="G1732" s="67"/>
      <c r="H1732" s="66"/>
      <c r="I1732" s="67"/>
      <c r="J1732" s="68"/>
      <c r="K1732" s="67"/>
      <c r="L1732" s="68"/>
    </row>
    <row r="1733" spans="2:12">
      <c r="B1733" s="385"/>
      <c r="C1733" s="65"/>
      <c r="D1733" s="66"/>
      <c r="E1733" s="65"/>
      <c r="F1733" s="66"/>
      <c r="G1733" s="67"/>
      <c r="H1733" s="66"/>
      <c r="I1733" s="67"/>
      <c r="J1733" s="68"/>
      <c r="K1733" s="67"/>
      <c r="L1733" s="68"/>
    </row>
    <row r="1734" spans="2:12">
      <c r="B1734" s="385"/>
      <c r="C1734" s="65"/>
      <c r="D1734" s="66"/>
      <c r="E1734" s="65"/>
      <c r="F1734" s="66"/>
      <c r="G1734" s="67"/>
      <c r="H1734" s="66"/>
      <c r="I1734" s="67"/>
      <c r="J1734" s="68"/>
      <c r="K1734" s="67"/>
      <c r="L1734" s="68"/>
    </row>
    <row r="1735" spans="2:12">
      <c r="B1735" s="385"/>
      <c r="C1735" s="65"/>
      <c r="D1735" s="66"/>
      <c r="E1735" s="65"/>
      <c r="F1735" s="66"/>
      <c r="G1735" s="67"/>
      <c r="H1735" s="66"/>
      <c r="I1735" s="67"/>
      <c r="J1735" s="68"/>
      <c r="K1735" s="67"/>
      <c r="L1735" s="68"/>
    </row>
    <row r="1736" spans="2:12">
      <c r="B1736" s="385"/>
      <c r="C1736" s="65"/>
      <c r="D1736" s="66"/>
      <c r="E1736" s="65"/>
      <c r="F1736" s="66"/>
      <c r="G1736" s="67"/>
      <c r="H1736" s="66"/>
      <c r="I1736" s="67"/>
      <c r="J1736" s="68"/>
      <c r="K1736" s="67"/>
      <c r="L1736" s="68"/>
    </row>
    <row r="1737" spans="2:12">
      <c r="B1737" s="385"/>
      <c r="C1737" s="65"/>
      <c r="D1737" s="66"/>
      <c r="E1737" s="65"/>
      <c r="F1737" s="66"/>
      <c r="G1737" s="67"/>
      <c r="H1737" s="66"/>
      <c r="I1737" s="67"/>
      <c r="J1737" s="68"/>
      <c r="K1737" s="67"/>
      <c r="L1737" s="68"/>
    </row>
    <row r="1738" spans="2:12">
      <c r="B1738" s="385"/>
      <c r="C1738" s="65"/>
      <c r="D1738" s="66"/>
      <c r="E1738" s="65"/>
      <c r="F1738" s="66"/>
      <c r="G1738" s="67"/>
      <c r="H1738" s="66"/>
      <c r="I1738" s="67"/>
      <c r="J1738" s="68"/>
      <c r="K1738" s="67"/>
      <c r="L1738" s="68"/>
    </row>
    <row r="1739" spans="2:12">
      <c r="B1739" s="385"/>
      <c r="C1739" s="65"/>
      <c r="D1739" s="66"/>
      <c r="E1739" s="65"/>
      <c r="F1739" s="66"/>
      <c r="G1739" s="67"/>
      <c r="H1739" s="66"/>
      <c r="I1739" s="67"/>
      <c r="J1739" s="68"/>
      <c r="K1739" s="67"/>
      <c r="L1739" s="68"/>
    </row>
    <row r="1740" spans="2:12">
      <c r="B1740" s="385"/>
      <c r="C1740" s="65"/>
      <c r="D1740" s="66"/>
      <c r="E1740" s="65"/>
      <c r="F1740" s="66"/>
      <c r="G1740" s="67"/>
      <c r="H1740" s="66"/>
      <c r="I1740" s="67"/>
      <c r="J1740" s="68"/>
      <c r="K1740" s="67"/>
      <c r="L1740" s="68"/>
    </row>
    <row r="1741" spans="2:12">
      <c r="B1741" s="385"/>
      <c r="C1741" s="65"/>
      <c r="D1741" s="66"/>
      <c r="E1741" s="65"/>
      <c r="F1741" s="66"/>
      <c r="G1741" s="67"/>
      <c r="H1741" s="66"/>
      <c r="I1741" s="67"/>
      <c r="J1741" s="68"/>
      <c r="K1741" s="67"/>
      <c r="L1741" s="68"/>
    </row>
    <row r="1742" spans="2:12">
      <c r="B1742" s="385"/>
      <c r="C1742" s="65"/>
      <c r="D1742" s="66"/>
      <c r="E1742" s="65"/>
      <c r="F1742" s="66"/>
      <c r="G1742" s="67"/>
      <c r="H1742" s="66"/>
      <c r="I1742" s="67"/>
      <c r="K1742" s="67"/>
    </row>
    <row r="1743" spans="2:12">
      <c r="B1743" s="385"/>
      <c r="C1743" s="65"/>
      <c r="D1743" s="66"/>
      <c r="E1743" s="65"/>
      <c r="F1743" s="66"/>
      <c r="G1743" s="67"/>
      <c r="H1743" s="66"/>
      <c r="I1743" s="67"/>
      <c r="J1743" s="68"/>
      <c r="K1743" s="67"/>
      <c r="L1743" s="68"/>
    </row>
    <row r="1744" spans="2:12">
      <c r="B1744" s="385"/>
      <c r="C1744" s="65"/>
      <c r="D1744" s="66"/>
      <c r="E1744" s="65"/>
      <c r="F1744" s="66"/>
      <c r="G1744" s="67"/>
      <c r="H1744" s="66"/>
      <c r="I1744" s="67"/>
      <c r="J1744" s="68"/>
      <c r="K1744" s="67"/>
      <c r="L1744" s="68"/>
    </row>
    <row r="1745" spans="2:12">
      <c r="B1745" s="385"/>
      <c r="C1745" s="65"/>
      <c r="D1745" s="66"/>
      <c r="E1745" s="65"/>
      <c r="F1745" s="66"/>
      <c r="G1745" s="67"/>
      <c r="H1745" s="66"/>
      <c r="I1745" s="67"/>
      <c r="J1745" s="68"/>
      <c r="K1745" s="67"/>
      <c r="L1745" s="68"/>
    </row>
    <row r="1746" spans="2:12">
      <c r="B1746" s="385"/>
      <c r="C1746" s="65"/>
      <c r="D1746" s="66"/>
      <c r="E1746" s="65"/>
      <c r="F1746" s="66"/>
      <c r="G1746" s="67"/>
      <c r="H1746" s="66"/>
      <c r="I1746" s="67"/>
      <c r="J1746" s="68"/>
      <c r="K1746" s="67"/>
      <c r="L1746" s="68"/>
    </row>
    <row r="1747" spans="2:12">
      <c r="B1747" s="385"/>
      <c r="C1747" s="65"/>
      <c r="D1747" s="66"/>
      <c r="E1747" s="65"/>
      <c r="F1747" s="66"/>
      <c r="G1747" s="67"/>
      <c r="H1747" s="66"/>
      <c r="I1747" s="67"/>
      <c r="J1747" s="68"/>
      <c r="K1747" s="67"/>
      <c r="L1747" s="68"/>
    </row>
    <row r="1748" spans="2:12">
      <c r="B1748" s="385"/>
      <c r="C1748" s="65"/>
      <c r="D1748" s="66"/>
      <c r="E1748" s="65"/>
      <c r="F1748" s="66"/>
      <c r="G1748" s="67"/>
      <c r="H1748" s="66"/>
      <c r="I1748" s="67"/>
      <c r="J1748" s="68"/>
      <c r="K1748" s="67"/>
      <c r="L1748" s="68"/>
    </row>
    <row r="1749" spans="2:12">
      <c r="B1749" s="385"/>
      <c r="C1749" s="65"/>
      <c r="D1749" s="66"/>
      <c r="E1749" s="65"/>
      <c r="F1749" s="66"/>
      <c r="G1749" s="67"/>
      <c r="H1749" s="66"/>
      <c r="I1749" s="67"/>
      <c r="J1749" s="68"/>
      <c r="K1749" s="67"/>
      <c r="L1749" s="68"/>
    </row>
    <row r="1750" spans="2:12">
      <c r="B1750" s="385"/>
      <c r="C1750" s="65"/>
      <c r="D1750" s="66"/>
      <c r="E1750" s="65"/>
      <c r="F1750" s="66"/>
      <c r="G1750" s="67"/>
      <c r="H1750" s="66"/>
      <c r="I1750" s="67"/>
      <c r="J1750" s="68"/>
      <c r="K1750" s="67"/>
      <c r="L1750" s="68"/>
    </row>
    <row r="1751" spans="2:12">
      <c r="B1751" s="385"/>
      <c r="C1751" s="65"/>
      <c r="D1751" s="66"/>
      <c r="E1751" s="65"/>
      <c r="F1751" s="66"/>
      <c r="G1751" s="67"/>
      <c r="H1751" s="66"/>
      <c r="I1751" s="67"/>
      <c r="J1751" s="68"/>
      <c r="K1751" s="67"/>
      <c r="L1751" s="68"/>
    </row>
    <row r="1752" spans="2:12">
      <c r="B1752" s="385"/>
      <c r="C1752" s="65"/>
      <c r="D1752" s="66"/>
      <c r="E1752" s="65"/>
      <c r="F1752" s="66"/>
      <c r="G1752" s="67"/>
      <c r="H1752" s="66"/>
      <c r="I1752" s="67"/>
      <c r="J1752" s="68"/>
      <c r="K1752" s="67"/>
      <c r="L1752" s="68"/>
    </row>
    <row r="1753" spans="2:12">
      <c r="B1753" s="385"/>
      <c r="C1753" s="65"/>
      <c r="D1753" s="66"/>
      <c r="E1753" s="65"/>
      <c r="F1753" s="66"/>
      <c r="G1753" s="67"/>
      <c r="H1753" s="66"/>
      <c r="I1753" s="67"/>
      <c r="J1753" s="68"/>
      <c r="K1753" s="67"/>
      <c r="L1753" s="68"/>
    </row>
    <row r="1754" spans="2:12">
      <c r="B1754" s="385"/>
      <c r="C1754" s="65"/>
      <c r="D1754" s="66"/>
      <c r="E1754" s="65"/>
      <c r="F1754" s="66"/>
      <c r="G1754" s="67"/>
      <c r="H1754" s="66"/>
      <c r="I1754" s="67"/>
      <c r="J1754" s="68"/>
      <c r="K1754" s="67"/>
      <c r="L1754" s="68"/>
    </row>
    <row r="1755" spans="2:12">
      <c r="B1755" s="385"/>
      <c r="C1755" s="65"/>
      <c r="D1755" s="66"/>
      <c r="E1755" s="65"/>
      <c r="F1755" s="66"/>
      <c r="G1755" s="67"/>
      <c r="H1755" s="66"/>
      <c r="I1755" s="67"/>
      <c r="J1755" s="68"/>
      <c r="K1755" s="67"/>
      <c r="L1755" s="68"/>
    </row>
    <row r="1756" spans="2:12">
      <c r="B1756" s="385"/>
      <c r="C1756" s="65"/>
      <c r="D1756" s="66"/>
      <c r="E1756" s="65"/>
      <c r="F1756" s="66"/>
      <c r="G1756" s="67"/>
      <c r="H1756" s="66"/>
      <c r="I1756" s="67"/>
      <c r="J1756" s="68"/>
      <c r="K1756" s="67"/>
      <c r="L1756" s="68"/>
    </row>
    <row r="1757" spans="2:12">
      <c r="B1757" s="385"/>
      <c r="C1757" s="65"/>
      <c r="D1757" s="66"/>
      <c r="E1757" s="65"/>
      <c r="F1757" s="66"/>
      <c r="G1757" s="67"/>
      <c r="H1757" s="66"/>
      <c r="I1757" s="67"/>
      <c r="J1757" s="68"/>
      <c r="K1757" s="67"/>
      <c r="L1757" s="68"/>
    </row>
    <row r="1758" spans="2:12">
      <c r="B1758" s="385"/>
      <c r="C1758" s="65"/>
      <c r="D1758" s="66"/>
      <c r="E1758" s="65"/>
      <c r="F1758" s="66"/>
      <c r="G1758" s="67"/>
      <c r="H1758" s="66"/>
      <c r="I1758" s="67"/>
      <c r="J1758" s="68"/>
      <c r="K1758" s="67"/>
      <c r="L1758" s="68"/>
    </row>
    <row r="1759" spans="2:12">
      <c r="B1759" s="385"/>
      <c r="C1759" s="65"/>
      <c r="D1759" s="66"/>
      <c r="E1759" s="65"/>
      <c r="F1759" s="66"/>
      <c r="G1759" s="67"/>
      <c r="H1759" s="66"/>
      <c r="I1759" s="67"/>
      <c r="K1759" s="67"/>
    </row>
    <row r="1760" spans="2:12">
      <c r="B1760" s="385"/>
      <c r="C1760" s="65"/>
      <c r="D1760" s="66"/>
      <c r="E1760" s="65"/>
      <c r="F1760" s="66"/>
      <c r="G1760" s="67"/>
      <c r="H1760" s="66"/>
      <c r="I1760" s="67"/>
      <c r="J1760" s="68"/>
      <c r="K1760" s="67"/>
      <c r="L1760" s="68"/>
    </row>
    <row r="1761" spans="2:12">
      <c r="B1761" s="385"/>
      <c r="C1761" s="65"/>
      <c r="D1761" s="66"/>
      <c r="E1761" s="65"/>
      <c r="F1761" s="66"/>
      <c r="G1761" s="67"/>
      <c r="H1761" s="66"/>
      <c r="I1761" s="67"/>
      <c r="J1761" s="68"/>
      <c r="K1761" s="67"/>
      <c r="L1761" s="68"/>
    </row>
    <row r="1762" spans="2:12">
      <c r="B1762" s="385"/>
      <c r="C1762" s="65"/>
      <c r="D1762" s="66"/>
      <c r="E1762" s="65"/>
      <c r="F1762" s="66"/>
      <c r="G1762" s="67"/>
      <c r="H1762" s="66"/>
      <c r="I1762" s="67"/>
      <c r="J1762" s="68"/>
      <c r="K1762" s="67"/>
      <c r="L1762" s="68"/>
    </row>
    <row r="1763" spans="2:12">
      <c r="B1763" s="385"/>
      <c r="C1763" s="65"/>
      <c r="D1763" s="66"/>
      <c r="E1763" s="65"/>
      <c r="F1763" s="66"/>
      <c r="G1763" s="67"/>
      <c r="H1763" s="66"/>
      <c r="I1763" s="67"/>
      <c r="J1763" s="68"/>
      <c r="K1763" s="67"/>
      <c r="L1763" s="68"/>
    </row>
    <row r="1764" spans="2:12">
      <c r="B1764" s="385"/>
      <c r="C1764" s="65"/>
      <c r="D1764" s="66"/>
      <c r="E1764" s="65"/>
      <c r="F1764" s="66"/>
      <c r="G1764" s="67"/>
      <c r="H1764" s="66"/>
      <c r="I1764" s="67"/>
      <c r="J1764" s="68"/>
      <c r="K1764" s="67"/>
      <c r="L1764" s="68"/>
    </row>
    <row r="1765" spans="2:12">
      <c r="B1765" s="385"/>
      <c r="C1765" s="65"/>
      <c r="D1765" s="66"/>
      <c r="E1765" s="65"/>
      <c r="F1765" s="66"/>
      <c r="G1765" s="67"/>
      <c r="H1765" s="66"/>
      <c r="I1765" s="67"/>
      <c r="J1765" s="68"/>
      <c r="K1765" s="67"/>
      <c r="L1765" s="68"/>
    </row>
    <row r="1766" spans="2:12">
      <c r="B1766" s="385"/>
      <c r="C1766" s="65"/>
      <c r="D1766" s="66"/>
      <c r="E1766" s="65"/>
      <c r="F1766" s="66"/>
      <c r="G1766" s="67"/>
      <c r="H1766" s="66"/>
      <c r="I1766" s="67"/>
      <c r="J1766" s="68"/>
      <c r="K1766" s="67"/>
      <c r="L1766" s="68"/>
    </row>
    <row r="1767" spans="2:12">
      <c r="B1767" s="385"/>
      <c r="C1767" s="65"/>
      <c r="D1767" s="66"/>
      <c r="E1767" s="65"/>
      <c r="F1767" s="66"/>
      <c r="G1767" s="67"/>
      <c r="H1767" s="66"/>
      <c r="I1767" s="67"/>
      <c r="J1767" s="68"/>
      <c r="K1767" s="67"/>
      <c r="L1767" s="68"/>
    </row>
    <row r="1768" spans="2:12">
      <c r="B1768" s="385"/>
      <c r="C1768" s="65"/>
      <c r="D1768" s="66"/>
      <c r="E1768" s="65"/>
      <c r="F1768" s="66"/>
      <c r="G1768" s="67"/>
      <c r="H1768" s="66"/>
      <c r="I1768" s="67"/>
      <c r="J1768" s="68"/>
      <c r="K1768" s="67"/>
      <c r="L1768" s="68"/>
    </row>
    <row r="1769" spans="2:12">
      <c r="B1769" s="385"/>
      <c r="C1769" s="65"/>
      <c r="D1769" s="66"/>
      <c r="E1769" s="65"/>
      <c r="F1769" s="66"/>
      <c r="G1769" s="67"/>
      <c r="H1769" s="66"/>
      <c r="I1769" s="67"/>
      <c r="J1769" s="68"/>
      <c r="K1769" s="67"/>
      <c r="L1769" s="68"/>
    </row>
    <row r="1770" spans="2:12">
      <c r="B1770" s="385"/>
      <c r="C1770" s="65"/>
      <c r="D1770" s="66"/>
      <c r="E1770" s="65"/>
      <c r="F1770" s="66"/>
      <c r="G1770" s="67"/>
      <c r="H1770" s="66"/>
      <c r="I1770" s="67"/>
      <c r="J1770" s="68"/>
      <c r="K1770" s="67"/>
      <c r="L1770" s="68"/>
    </row>
    <row r="1771" spans="2:12">
      <c r="B1771" s="385"/>
      <c r="C1771" s="65"/>
      <c r="D1771" s="66"/>
      <c r="E1771" s="65"/>
      <c r="F1771" s="66"/>
      <c r="G1771" s="67"/>
      <c r="H1771" s="66"/>
      <c r="I1771" s="67"/>
      <c r="J1771" s="68"/>
      <c r="K1771" s="67"/>
      <c r="L1771" s="68"/>
    </row>
    <row r="1772" spans="2:12">
      <c r="B1772" s="385"/>
      <c r="C1772" s="65"/>
      <c r="D1772" s="66"/>
      <c r="E1772" s="65"/>
      <c r="F1772" s="66"/>
      <c r="G1772" s="67"/>
      <c r="H1772" s="66"/>
      <c r="I1772" s="67"/>
      <c r="J1772" s="68"/>
      <c r="K1772" s="67"/>
      <c r="L1772" s="68"/>
    </row>
    <row r="1773" spans="2:12">
      <c r="B1773" s="385"/>
      <c r="C1773" s="65"/>
      <c r="D1773" s="66"/>
      <c r="E1773" s="65"/>
      <c r="F1773" s="66"/>
      <c r="G1773" s="67"/>
      <c r="H1773" s="66"/>
      <c r="I1773" s="67"/>
      <c r="J1773" s="68"/>
      <c r="K1773" s="67"/>
      <c r="L1773" s="68"/>
    </row>
    <row r="1774" spans="2:12">
      <c r="B1774" s="385"/>
      <c r="C1774" s="65"/>
      <c r="D1774" s="66"/>
      <c r="E1774" s="65"/>
      <c r="F1774" s="66"/>
      <c r="G1774" s="67"/>
      <c r="H1774" s="66"/>
      <c r="I1774" s="67"/>
      <c r="J1774" s="68"/>
      <c r="K1774" s="67"/>
      <c r="L1774" s="68"/>
    </row>
    <row r="1775" spans="2:12">
      <c r="B1775" s="385"/>
      <c r="C1775" s="65"/>
      <c r="D1775" s="66"/>
      <c r="E1775" s="65"/>
      <c r="F1775" s="66"/>
      <c r="G1775" s="67"/>
      <c r="H1775" s="66"/>
      <c r="I1775" s="67"/>
      <c r="J1775" s="68"/>
      <c r="K1775" s="67"/>
      <c r="L1775" s="68"/>
    </row>
    <row r="1776" spans="2:12">
      <c r="B1776" s="385"/>
      <c r="C1776" s="65"/>
      <c r="D1776" s="66"/>
      <c r="E1776" s="65"/>
      <c r="F1776" s="66"/>
      <c r="G1776" s="67"/>
      <c r="H1776" s="66"/>
      <c r="I1776" s="67"/>
      <c r="K1776" s="67"/>
    </row>
    <row r="1777" spans="2:12">
      <c r="B1777" s="385"/>
      <c r="C1777" s="65"/>
      <c r="D1777" s="66"/>
      <c r="E1777" s="65"/>
      <c r="F1777" s="66"/>
      <c r="G1777" s="67"/>
      <c r="H1777" s="66"/>
      <c r="I1777" s="67"/>
      <c r="J1777" s="68"/>
      <c r="K1777" s="67"/>
      <c r="L1777" s="68"/>
    </row>
    <row r="1778" spans="2:12">
      <c r="B1778" s="385"/>
      <c r="C1778" s="65"/>
      <c r="D1778" s="66"/>
      <c r="E1778" s="65"/>
      <c r="F1778" s="66"/>
      <c r="G1778" s="67"/>
      <c r="H1778" s="66"/>
      <c r="I1778" s="67"/>
      <c r="J1778" s="68"/>
      <c r="K1778" s="67"/>
      <c r="L1778" s="68"/>
    </row>
    <row r="1779" spans="2:12">
      <c r="B1779" s="385"/>
      <c r="C1779" s="65"/>
      <c r="D1779" s="66"/>
      <c r="E1779" s="65"/>
      <c r="F1779" s="66"/>
      <c r="G1779" s="67"/>
      <c r="H1779" s="66"/>
      <c r="I1779" s="67"/>
      <c r="J1779" s="68"/>
      <c r="K1779" s="67"/>
      <c r="L1779" s="68"/>
    </row>
    <row r="1780" spans="2:12">
      <c r="B1780" s="385"/>
      <c r="C1780" s="65"/>
      <c r="D1780" s="66"/>
      <c r="E1780" s="65"/>
      <c r="F1780" s="66"/>
      <c r="G1780" s="67"/>
      <c r="H1780" s="66"/>
      <c r="I1780" s="67"/>
      <c r="J1780" s="68"/>
      <c r="K1780" s="67"/>
      <c r="L1780" s="68"/>
    </row>
    <row r="1781" spans="2:12">
      <c r="B1781" s="385"/>
      <c r="C1781" s="65"/>
      <c r="D1781" s="66"/>
      <c r="E1781" s="65"/>
      <c r="F1781" s="66"/>
      <c r="G1781" s="67"/>
      <c r="H1781" s="66"/>
      <c r="I1781" s="67"/>
      <c r="J1781" s="68"/>
      <c r="K1781" s="67"/>
      <c r="L1781" s="68"/>
    </row>
    <row r="1782" spans="2:12">
      <c r="B1782" s="385"/>
      <c r="C1782" s="65"/>
      <c r="D1782" s="66"/>
      <c r="E1782" s="65"/>
      <c r="F1782" s="66"/>
      <c r="G1782" s="67"/>
      <c r="H1782" s="66"/>
      <c r="I1782" s="67"/>
      <c r="J1782" s="68"/>
      <c r="K1782" s="67"/>
      <c r="L1782" s="68"/>
    </row>
    <row r="1783" spans="2:12">
      <c r="B1783" s="385"/>
      <c r="C1783" s="65"/>
      <c r="D1783" s="66"/>
      <c r="E1783" s="65"/>
      <c r="F1783" s="66"/>
      <c r="G1783" s="67"/>
      <c r="H1783" s="66"/>
      <c r="I1783" s="67"/>
      <c r="J1783" s="68"/>
      <c r="K1783" s="67"/>
      <c r="L1783" s="68"/>
    </row>
    <row r="1784" spans="2:12">
      <c r="B1784" s="385"/>
      <c r="C1784" s="65"/>
      <c r="D1784" s="66"/>
      <c r="E1784" s="65"/>
      <c r="F1784" s="66"/>
      <c r="G1784" s="67"/>
      <c r="H1784" s="66"/>
      <c r="I1784" s="67"/>
      <c r="J1784" s="68"/>
      <c r="K1784" s="67"/>
      <c r="L1784" s="68"/>
    </row>
    <row r="1785" spans="2:12">
      <c r="B1785" s="385"/>
      <c r="C1785" s="65"/>
      <c r="D1785" s="66"/>
      <c r="E1785" s="65"/>
      <c r="F1785" s="66"/>
      <c r="G1785" s="67"/>
      <c r="H1785" s="66"/>
      <c r="I1785" s="67"/>
      <c r="J1785" s="68"/>
      <c r="K1785" s="67"/>
      <c r="L1785" s="68"/>
    </row>
    <row r="1786" spans="2:12">
      <c r="B1786" s="385"/>
      <c r="C1786" s="65"/>
      <c r="D1786" s="66"/>
      <c r="E1786" s="65"/>
      <c r="F1786" s="66"/>
      <c r="G1786" s="67"/>
      <c r="H1786" s="66"/>
      <c r="I1786" s="67"/>
      <c r="J1786" s="68"/>
      <c r="K1786" s="67"/>
      <c r="L1786" s="68"/>
    </row>
    <row r="1787" spans="2:12">
      <c r="B1787" s="385"/>
      <c r="C1787" s="65"/>
      <c r="D1787" s="66"/>
      <c r="E1787" s="65"/>
      <c r="F1787" s="66"/>
      <c r="G1787" s="67"/>
      <c r="H1787" s="66"/>
      <c r="I1787" s="67"/>
      <c r="J1787" s="68"/>
      <c r="K1787" s="67"/>
      <c r="L1787" s="68"/>
    </row>
    <row r="1788" spans="2:12">
      <c r="B1788" s="385"/>
      <c r="C1788" s="65"/>
      <c r="D1788" s="66"/>
      <c r="E1788" s="65"/>
      <c r="F1788" s="66"/>
      <c r="G1788" s="67"/>
      <c r="H1788" s="66"/>
      <c r="I1788" s="67"/>
      <c r="J1788" s="68"/>
      <c r="K1788" s="67"/>
      <c r="L1788" s="68"/>
    </row>
    <row r="1789" spans="2:12">
      <c r="B1789" s="385"/>
      <c r="C1789" s="65"/>
      <c r="D1789" s="66"/>
      <c r="E1789" s="65"/>
      <c r="F1789" s="66"/>
      <c r="G1789" s="67"/>
      <c r="H1789" s="66"/>
      <c r="I1789" s="67"/>
      <c r="J1789" s="68"/>
      <c r="K1789" s="67"/>
      <c r="L1789" s="68"/>
    </row>
    <row r="1790" spans="2:12">
      <c r="B1790" s="385"/>
      <c r="C1790" s="65"/>
      <c r="D1790" s="66"/>
      <c r="E1790" s="65"/>
      <c r="F1790" s="66"/>
      <c r="G1790" s="67"/>
      <c r="H1790" s="66"/>
      <c r="I1790" s="67"/>
      <c r="J1790" s="68"/>
      <c r="K1790" s="67"/>
      <c r="L1790" s="68"/>
    </row>
    <row r="1791" spans="2:12">
      <c r="B1791" s="385"/>
      <c r="C1791" s="65"/>
      <c r="D1791" s="66"/>
      <c r="E1791" s="65"/>
      <c r="F1791" s="66"/>
      <c r="G1791" s="67"/>
      <c r="H1791" s="66"/>
      <c r="I1791" s="67"/>
      <c r="J1791" s="68"/>
      <c r="K1791" s="67"/>
      <c r="L1791" s="68"/>
    </row>
    <row r="1792" spans="2:12">
      <c r="B1792" s="385"/>
      <c r="C1792" s="65"/>
      <c r="D1792" s="66"/>
      <c r="E1792" s="65"/>
      <c r="F1792" s="66"/>
      <c r="G1792" s="67"/>
      <c r="H1792" s="66"/>
      <c r="I1792" s="67"/>
      <c r="J1792" s="68"/>
      <c r="K1792" s="67"/>
      <c r="L1792" s="68"/>
    </row>
    <row r="1793" spans="2:12">
      <c r="B1793" s="385"/>
      <c r="C1793" s="65"/>
      <c r="D1793" s="66"/>
      <c r="E1793" s="65"/>
      <c r="F1793" s="66"/>
      <c r="G1793" s="67"/>
      <c r="H1793" s="66"/>
      <c r="I1793" s="67"/>
      <c r="K1793" s="67"/>
    </row>
    <row r="1794" spans="2:12">
      <c r="B1794" s="385"/>
      <c r="C1794" s="65"/>
      <c r="D1794" s="66"/>
      <c r="E1794" s="65"/>
      <c r="F1794" s="66"/>
      <c r="G1794" s="67"/>
      <c r="H1794" s="66"/>
      <c r="I1794" s="67"/>
      <c r="J1794" s="68"/>
      <c r="K1794" s="67"/>
      <c r="L1794" s="68"/>
    </row>
    <row r="1795" spans="2:12">
      <c r="B1795" s="385"/>
      <c r="C1795" s="65"/>
      <c r="D1795" s="66"/>
      <c r="E1795" s="65"/>
      <c r="F1795" s="66"/>
      <c r="G1795" s="67"/>
      <c r="H1795" s="66"/>
      <c r="I1795" s="67"/>
      <c r="J1795" s="68"/>
      <c r="K1795" s="67"/>
      <c r="L1795" s="68"/>
    </row>
    <row r="1796" spans="2:12">
      <c r="B1796" s="385"/>
      <c r="C1796" s="65"/>
      <c r="D1796" s="66"/>
      <c r="E1796" s="65"/>
      <c r="F1796" s="66"/>
      <c r="G1796" s="67"/>
      <c r="H1796" s="66"/>
      <c r="I1796" s="67"/>
      <c r="J1796" s="68"/>
      <c r="K1796" s="67"/>
      <c r="L1796" s="68"/>
    </row>
    <row r="1797" spans="2:12">
      <c r="B1797" s="385"/>
      <c r="C1797" s="65"/>
      <c r="D1797" s="66"/>
      <c r="E1797" s="65"/>
      <c r="F1797" s="66"/>
      <c r="G1797" s="67"/>
      <c r="H1797" s="66"/>
      <c r="I1797" s="67"/>
      <c r="J1797" s="68"/>
      <c r="K1797" s="67"/>
      <c r="L1797" s="68"/>
    </row>
    <row r="1798" spans="2:12">
      <c r="B1798" s="385"/>
      <c r="C1798" s="65"/>
      <c r="D1798" s="66"/>
      <c r="E1798" s="65"/>
      <c r="F1798" s="66"/>
      <c r="G1798" s="67"/>
      <c r="H1798" s="66"/>
      <c r="I1798" s="67"/>
      <c r="J1798" s="68"/>
      <c r="K1798" s="67"/>
      <c r="L1798" s="68"/>
    </row>
    <row r="1799" spans="2:12">
      <c r="B1799" s="385"/>
      <c r="C1799" s="65"/>
      <c r="D1799" s="66"/>
      <c r="E1799" s="65"/>
      <c r="F1799" s="66"/>
      <c r="G1799" s="67"/>
      <c r="H1799" s="66"/>
      <c r="I1799" s="67"/>
      <c r="J1799" s="68"/>
      <c r="K1799" s="67"/>
      <c r="L1799" s="68"/>
    </row>
    <row r="1800" spans="2:12">
      <c r="B1800" s="385"/>
      <c r="C1800" s="65"/>
      <c r="D1800" s="66"/>
      <c r="E1800" s="65"/>
      <c r="F1800" s="66"/>
      <c r="G1800" s="67"/>
      <c r="H1800" s="66"/>
      <c r="I1800" s="67"/>
      <c r="J1800" s="68"/>
      <c r="K1800" s="67"/>
      <c r="L1800" s="68"/>
    </row>
    <row r="1801" spans="2:12">
      <c r="B1801" s="385"/>
      <c r="C1801" s="65"/>
      <c r="D1801" s="66"/>
      <c r="E1801" s="65"/>
      <c r="F1801" s="66"/>
      <c r="G1801" s="67"/>
      <c r="H1801" s="66"/>
      <c r="I1801" s="67"/>
      <c r="J1801" s="68"/>
      <c r="K1801" s="67"/>
      <c r="L1801" s="68"/>
    </row>
    <row r="1802" spans="2:12">
      <c r="B1802" s="385"/>
      <c r="C1802" s="65"/>
      <c r="D1802" s="66"/>
      <c r="E1802" s="65"/>
      <c r="F1802" s="66"/>
      <c r="G1802" s="67"/>
      <c r="H1802" s="66"/>
      <c r="I1802" s="67"/>
      <c r="J1802" s="68"/>
      <c r="K1802" s="67"/>
      <c r="L1802" s="68"/>
    </row>
    <row r="1803" spans="2:12">
      <c r="B1803" s="385"/>
      <c r="C1803" s="65"/>
      <c r="D1803" s="66"/>
      <c r="E1803" s="65"/>
      <c r="F1803" s="66"/>
      <c r="G1803" s="67"/>
      <c r="H1803" s="66"/>
      <c r="I1803" s="67"/>
      <c r="J1803" s="68"/>
      <c r="K1803" s="67"/>
      <c r="L1803" s="68"/>
    </row>
    <row r="1804" spans="2:12">
      <c r="B1804" s="385"/>
      <c r="C1804" s="65"/>
      <c r="D1804" s="66"/>
      <c r="E1804" s="65"/>
      <c r="F1804" s="66"/>
      <c r="G1804" s="67"/>
      <c r="H1804" s="66"/>
      <c r="I1804" s="67"/>
      <c r="J1804" s="68"/>
      <c r="K1804" s="67"/>
      <c r="L1804" s="68"/>
    </row>
    <row r="1805" spans="2:12">
      <c r="B1805" s="385"/>
      <c r="C1805" s="65"/>
      <c r="D1805" s="66"/>
      <c r="E1805" s="65"/>
      <c r="F1805" s="66"/>
      <c r="G1805" s="67"/>
      <c r="H1805" s="66"/>
      <c r="I1805" s="67"/>
      <c r="J1805" s="68"/>
      <c r="K1805" s="67"/>
      <c r="L1805" s="68"/>
    </row>
    <row r="1806" spans="2:12">
      <c r="B1806" s="385"/>
      <c r="C1806" s="65"/>
      <c r="D1806" s="66"/>
      <c r="E1806" s="65"/>
      <c r="F1806" s="66"/>
      <c r="G1806" s="67"/>
      <c r="H1806" s="66"/>
      <c r="I1806" s="67"/>
      <c r="J1806" s="68"/>
      <c r="K1806" s="67"/>
      <c r="L1806" s="68"/>
    </row>
    <row r="1807" spans="2:12">
      <c r="B1807" s="385"/>
      <c r="C1807" s="65"/>
      <c r="D1807" s="66"/>
      <c r="E1807" s="65"/>
      <c r="F1807" s="66"/>
      <c r="G1807" s="67"/>
      <c r="H1807" s="66"/>
      <c r="I1807" s="67"/>
      <c r="J1807" s="68"/>
      <c r="K1807" s="67"/>
      <c r="L1807" s="68"/>
    </row>
    <row r="1808" spans="2:12">
      <c r="B1808" s="385"/>
      <c r="C1808" s="65"/>
      <c r="D1808" s="66"/>
      <c r="E1808" s="65"/>
      <c r="F1808" s="66"/>
      <c r="G1808" s="67"/>
      <c r="H1808" s="66"/>
      <c r="I1808" s="67"/>
      <c r="J1808" s="68"/>
      <c r="K1808" s="67"/>
      <c r="L1808" s="68"/>
    </row>
    <row r="1809" spans="2:12">
      <c r="B1809" s="385"/>
      <c r="C1809" s="65"/>
      <c r="D1809" s="66"/>
      <c r="E1809" s="65"/>
      <c r="F1809" s="66"/>
      <c r="G1809" s="67"/>
      <c r="H1809" s="66"/>
      <c r="I1809" s="67"/>
      <c r="J1809" s="68"/>
      <c r="K1809" s="67"/>
      <c r="L1809" s="68"/>
    </row>
    <row r="1810" spans="2:12">
      <c r="B1810" s="385"/>
      <c r="C1810" s="65"/>
      <c r="D1810" s="66"/>
      <c r="E1810" s="65"/>
      <c r="F1810" s="66"/>
      <c r="G1810" s="67"/>
      <c r="H1810" s="66"/>
      <c r="I1810" s="67"/>
      <c r="K1810" s="67"/>
    </row>
    <row r="1811" spans="2:12">
      <c r="B1811" s="385"/>
      <c r="C1811" s="65"/>
      <c r="D1811" s="66"/>
      <c r="E1811" s="65"/>
      <c r="F1811" s="66"/>
      <c r="G1811" s="67"/>
      <c r="H1811" s="66"/>
      <c r="I1811" s="67"/>
      <c r="J1811" s="68"/>
      <c r="K1811" s="67"/>
      <c r="L1811" s="68"/>
    </row>
    <row r="1812" spans="2:12">
      <c r="B1812" s="385"/>
      <c r="C1812" s="65"/>
      <c r="D1812" s="66"/>
      <c r="E1812" s="65"/>
      <c r="F1812" s="66"/>
      <c r="G1812" s="67"/>
      <c r="H1812" s="66"/>
      <c r="I1812" s="67"/>
      <c r="J1812" s="68"/>
      <c r="K1812" s="67"/>
      <c r="L1812" s="68"/>
    </row>
    <row r="1813" spans="2:12">
      <c r="B1813" s="385"/>
      <c r="C1813" s="65"/>
      <c r="D1813" s="66"/>
      <c r="E1813" s="65"/>
      <c r="F1813" s="66"/>
      <c r="G1813" s="67"/>
      <c r="H1813" s="66"/>
      <c r="I1813" s="67"/>
      <c r="J1813" s="68"/>
      <c r="K1813" s="67"/>
      <c r="L1813" s="68"/>
    </row>
    <row r="1814" spans="2:12">
      <c r="B1814" s="385"/>
      <c r="C1814" s="65"/>
      <c r="D1814" s="66"/>
      <c r="E1814" s="65"/>
      <c r="F1814" s="66"/>
      <c r="G1814" s="67"/>
      <c r="H1814" s="66"/>
      <c r="I1814" s="67"/>
      <c r="J1814" s="68"/>
      <c r="K1814" s="67"/>
      <c r="L1814" s="68"/>
    </row>
    <row r="1815" spans="2:12">
      <c r="B1815" s="385"/>
      <c r="C1815" s="65"/>
      <c r="D1815" s="66"/>
      <c r="E1815" s="65"/>
      <c r="F1815" s="66"/>
      <c r="G1815" s="67"/>
      <c r="H1815" s="66"/>
      <c r="I1815" s="67"/>
      <c r="J1815" s="68"/>
      <c r="K1815" s="67"/>
      <c r="L1815" s="68"/>
    </row>
    <row r="1816" spans="2:12">
      <c r="B1816" s="385"/>
      <c r="C1816" s="65"/>
      <c r="D1816" s="66"/>
      <c r="E1816" s="65"/>
      <c r="F1816" s="66"/>
      <c r="G1816" s="67"/>
      <c r="H1816" s="66"/>
      <c r="I1816" s="67"/>
      <c r="J1816" s="68"/>
      <c r="K1816" s="67"/>
      <c r="L1816" s="68"/>
    </row>
    <row r="1817" spans="2:12">
      <c r="B1817" s="385"/>
      <c r="C1817" s="65"/>
      <c r="D1817" s="66"/>
      <c r="E1817" s="65"/>
      <c r="F1817" s="66"/>
      <c r="G1817" s="67"/>
      <c r="H1817" s="66"/>
      <c r="I1817" s="67"/>
      <c r="J1817" s="68"/>
      <c r="K1817" s="67"/>
      <c r="L1817" s="68"/>
    </row>
    <row r="1818" spans="2:12">
      <c r="B1818" s="385"/>
      <c r="C1818" s="65"/>
      <c r="D1818" s="66"/>
      <c r="E1818" s="65"/>
      <c r="F1818" s="66"/>
      <c r="G1818" s="67"/>
      <c r="H1818" s="66"/>
      <c r="I1818" s="67"/>
      <c r="J1818" s="68"/>
      <c r="K1818" s="67"/>
      <c r="L1818" s="68"/>
    </row>
    <row r="1819" spans="2:12">
      <c r="B1819" s="385"/>
      <c r="C1819" s="65"/>
      <c r="D1819" s="66"/>
      <c r="E1819" s="65"/>
      <c r="F1819" s="66"/>
      <c r="G1819" s="67"/>
      <c r="H1819" s="66"/>
      <c r="I1819" s="67"/>
      <c r="J1819" s="68"/>
      <c r="K1819" s="67"/>
      <c r="L1819" s="68"/>
    </row>
    <row r="1820" spans="2:12">
      <c r="B1820" s="385"/>
      <c r="C1820" s="65"/>
      <c r="D1820" s="66"/>
      <c r="E1820" s="65"/>
      <c r="F1820" s="66"/>
      <c r="G1820" s="67"/>
      <c r="H1820" s="66"/>
      <c r="I1820" s="67"/>
      <c r="J1820" s="68"/>
      <c r="K1820" s="67"/>
      <c r="L1820" s="68"/>
    </row>
    <row r="1821" spans="2:12">
      <c r="B1821" s="385"/>
      <c r="C1821" s="65"/>
      <c r="D1821" s="66"/>
      <c r="E1821" s="65"/>
      <c r="F1821" s="66"/>
      <c r="G1821" s="67"/>
      <c r="H1821" s="66"/>
      <c r="I1821" s="67"/>
      <c r="J1821" s="68"/>
      <c r="K1821" s="67"/>
      <c r="L1821" s="68"/>
    </row>
    <row r="1822" spans="2:12">
      <c r="B1822" s="385"/>
      <c r="C1822" s="65"/>
      <c r="D1822" s="66"/>
      <c r="E1822" s="65"/>
      <c r="F1822" s="66"/>
      <c r="G1822" s="67"/>
      <c r="H1822" s="66"/>
      <c r="I1822" s="67"/>
      <c r="J1822" s="68"/>
      <c r="K1822" s="67"/>
      <c r="L1822" s="68"/>
    </row>
    <row r="1823" spans="2:12">
      <c r="B1823" s="385"/>
      <c r="C1823" s="65"/>
      <c r="D1823" s="66"/>
      <c r="E1823" s="65"/>
      <c r="F1823" s="66"/>
      <c r="G1823" s="67"/>
      <c r="H1823" s="66"/>
      <c r="I1823" s="67"/>
      <c r="J1823" s="68"/>
      <c r="K1823" s="67"/>
      <c r="L1823" s="68"/>
    </row>
    <row r="1824" spans="2:12">
      <c r="B1824" s="385"/>
      <c r="C1824" s="65"/>
      <c r="D1824" s="66"/>
      <c r="E1824" s="65"/>
      <c r="F1824" s="66"/>
      <c r="G1824" s="67"/>
      <c r="H1824" s="66"/>
      <c r="I1824" s="67"/>
      <c r="J1824" s="68"/>
      <c r="K1824" s="67"/>
      <c r="L1824" s="68"/>
    </row>
    <row r="1825" spans="2:12">
      <c r="B1825" s="385"/>
      <c r="C1825" s="65"/>
      <c r="D1825" s="66"/>
      <c r="E1825" s="65"/>
      <c r="F1825" s="66"/>
      <c r="G1825" s="67"/>
      <c r="H1825" s="66"/>
      <c r="I1825" s="67"/>
      <c r="J1825" s="68"/>
      <c r="K1825" s="67"/>
      <c r="L1825" s="68"/>
    </row>
    <row r="1826" spans="2:12">
      <c r="B1826" s="385"/>
      <c r="C1826" s="65"/>
      <c r="D1826" s="66"/>
      <c r="E1826" s="65"/>
      <c r="F1826" s="66"/>
      <c r="G1826" s="67"/>
      <c r="H1826" s="66"/>
      <c r="I1826" s="67"/>
      <c r="J1826" s="68"/>
      <c r="K1826" s="67"/>
      <c r="L1826" s="68"/>
    </row>
    <row r="1827" spans="2:12">
      <c r="B1827" s="385"/>
      <c r="C1827" s="65"/>
      <c r="D1827" s="66"/>
      <c r="E1827" s="65"/>
      <c r="F1827" s="66"/>
      <c r="G1827" s="67"/>
      <c r="H1827" s="66"/>
      <c r="I1827" s="67"/>
      <c r="K1827" s="67"/>
    </row>
    <row r="1828" spans="2:12">
      <c r="B1828" s="385"/>
      <c r="C1828" s="65"/>
      <c r="D1828" s="66"/>
      <c r="E1828" s="65"/>
      <c r="F1828" s="66"/>
      <c r="G1828" s="67"/>
      <c r="H1828" s="66"/>
      <c r="I1828" s="67"/>
      <c r="J1828" s="68"/>
      <c r="K1828" s="67"/>
      <c r="L1828" s="68"/>
    </row>
    <row r="1829" spans="2:12">
      <c r="B1829" s="385"/>
      <c r="C1829" s="65"/>
      <c r="D1829" s="66"/>
      <c r="E1829" s="65"/>
      <c r="F1829" s="66"/>
      <c r="G1829" s="67"/>
      <c r="H1829" s="66"/>
      <c r="I1829" s="67"/>
      <c r="J1829" s="68"/>
      <c r="K1829" s="67"/>
      <c r="L1829" s="68"/>
    </row>
    <row r="1830" spans="2:12">
      <c r="B1830" s="385"/>
      <c r="C1830" s="65"/>
      <c r="D1830" s="66"/>
      <c r="E1830" s="65"/>
      <c r="F1830" s="66"/>
      <c r="G1830" s="67"/>
      <c r="H1830" s="66"/>
      <c r="I1830" s="67"/>
      <c r="J1830" s="68"/>
      <c r="K1830" s="67"/>
      <c r="L1830" s="68"/>
    </row>
    <row r="1831" spans="2:12">
      <c r="B1831" s="385"/>
      <c r="C1831" s="65"/>
      <c r="D1831" s="66"/>
      <c r="E1831" s="65"/>
      <c r="F1831" s="66"/>
      <c r="G1831" s="67"/>
      <c r="H1831" s="66"/>
      <c r="I1831" s="67"/>
      <c r="J1831" s="68"/>
      <c r="K1831" s="67"/>
      <c r="L1831" s="68"/>
    </row>
    <row r="1832" spans="2:12">
      <c r="B1832" s="385"/>
      <c r="C1832" s="65"/>
      <c r="D1832" s="66"/>
      <c r="E1832" s="65"/>
      <c r="F1832" s="66"/>
      <c r="G1832" s="67"/>
      <c r="H1832" s="66"/>
      <c r="I1832" s="67"/>
      <c r="J1832" s="68"/>
      <c r="K1832" s="67"/>
      <c r="L1832" s="68"/>
    </row>
    <row r="1833" spans="2:12">
      <c r="B1833" s="385"/>
      <c r="C1833" s="65"/>
      <c r="D1833" s="66"/>
      <c r="E1833" s="65"/>
      <c r="F1833" s="66"/>
      <c r="G1833" s="67"/>
      <c r="H1833" s="66"/>
      <c r="I1833" s="67"/>
      <c r="J1833" s="68"/>
      <c r="K1833" s="67"/>
      <c r="L1833" s="68"/>
    </row>
    <row r="1834" spans="2:12">
      <c r="B1834" s="385"/>
      <c r="C1834" s="65"/>
      <c r="D1834" s="66"/>
      <c r="E1834" s="65"/>
      <c r="F1834" s="66"/>
      <c r="G1834" s="67"/>
      <c r="H1834" s="66"/>
      <c r="I1834" s="67"/>
      <c r="J1834" s="68"/>
      <c r="K1834" s="67"/>
      <c r="L1834" s="68"/>
    </row>
    <row r="1835" spans="2:12">
      <c r="B1835" s="385"/>
      <c r="C1835" s="65"/>
      <c r="D1835" s="66"/>
      <c r="E1835" s="65"/>
      <c r="F1835" s="66"/>
      <c r="G1835" s="67"/>
      <c r="H1835" s="66"/>
      <c r="I1835" s="67"/>
      <c r="J1835" s="68"/>
      <c r="K1835" s="67"/>
      <c r="L1835" s="68"/>
    </row>
    <row r="1836" spans="2:12">
      <c r="B1836" s="385"/>
      <c r="C1836" s="65"/>
      <c r="D1836" s="66"/>
      <c r="E1836" s="65"/>
      <c r="F1836" s="66"/>
      <c r="G1836" s="67"/>
      <c r="H1836" s="66"/>
      <c r="I1836" s="67"/>
      <c r="J1836" s="68"/>
      <c r="K1836" s="67"/>
      <c r="L1836" s="68"/>
    </row>
    <row r="1837" spans="2:12">
      <c r="B1837" s="385"/>
      <c r="C1837" s="65"/>
      <c r="D1837" s="66"/>
      <c r="E1837" s="65"/>
      <c r="F1837" s="66"/>
      <c r="G1837" s="67"/>
      <c r="H1837" s="66"/>
      <c r="I1837" s="67"/>
      <c r="J1837" s="68"/>
      <c r="K1837" s="67"/>
      <c r="L1837" s="68"/>
    </row>
    <row r="1838" spans="2:12">
      <c r="B1838" s="385"/>
      <c r="C1838" s="65"/>
      <c r="D1838" s="66"/>
      <c r="E1838" s="65"/>
      <c r="F1838" s="66"/>
      <c r="G1838" s="67"/>
      <c r="H1838" s="66"/>
      <c r="I1838" s="67"/>
      <c r="J1838" s="68"/>
      <c r="K1838" s="67"/>
      <c r="L1838" s="68"/>
    </row>
    <row r="1839" spans="2:12">
      <c r="B1839" s="385"/>
      <c r="C1839" s="65"/>
      <c r="D1839" s="66"/>
      <c r="E1839" s="65"/>
      <c r="F1839" s="66"/>
      <c r="G1839" s="67"/>
      <c r="H1839" s="66"/>
      <c r="I1839" s="67"/>
      <c r="J1839" s="68"/>
      <c r="K1839" s="67"/>
      <c r="L1839" s="68"/>
    </row>
    <row r="1840" spans="2:12">
      <c r="B1840" s="385"/>
      <c r="C1840" s="65"/>
      <c r="D1840" s="66"/>
      <c r="E1840" s="65"/>
      <c r="F1840" s="66"/>
      <c r="G1840" s="67"/>
      <c r="H1840" s="66"/>
      <c r="I1840" s="67"/>
      <c r="J1840" s="68"/>
      <c r="K1840" s="67"/>
      <c r="L1840" s="68"/>
    </row>
    <row r="1841" spans="2:12">
      <c r="B1841" s="385"/>
      <c r="C1841" s="65"/>
      <c r="D1841" s="66"/>
      <c r="E1841" s="65"/>
      <c r="F1841" s="66"/>
      <c r="G1841" s="67"/>
      <c r="H1841" s="66"/>
      <c r="I1841" s="67"/>
      <c r="J1841" s="68"/>
      <c r="K1841" s="67"/>
      <c r="L1841" s="68"/>
    </row>
    <row r="1842" spans="2:12">
      <c r="B1842" s="385"/>
      <c r="C1842" s="65"/>
      <c r="D1842" s="66"/>
      <c r="E1842" s="65"/>
      <c r="F1842" s="66"/>
      <c r="G1842" s="67"/>
      <c r="H1842" s="66"/>
      <c r="I1842" s="67"/>
      <c r="J1842" s="68"/>
      <c r="K1842" s="67"/>
      <c r="L1842" s="68"/>
    </row>
    <row r="1843" spans="2:12">
      <c r="B1843" s="385"/>
      <c r="C1843" s="65"/>
      <c r="D1843" s="66"/>
      <c r="E1843" s="65"/>
      <c r="F1843" s="66"/>
      <c r="G1843" s="67"/>
      <c r="H1843" s="66"/>
      <c r="I1843" s="67"/>
      <c r="J1843" s="68"/>
      <c r="K1843" s="67"/>
      <c r="L1843" s="68"/>
    </row>
    <row r="1844" spans="2:12">
      <c r="B1844" s="385"/>
      <c r="C1844" s="65"/>
      <c r="D1844" s="66"/>
      <c r="E1844" s="65"/>
      <c r="F1844" s="66"/>
      <c r="G1844" s="67"/>
      <c r="H1844" s="66"/>
      <c r="I1844" s="67"/>
      <c r="K1844" s="67"/>
    </row>
    <row r="1845" spans="2:12">
      <c r="B1845" s="385"/>
      <c r="C1845" s="65"/>
      <c r="D1845" s="66"/>
      <c r="E1845" s="65"/>
      <c r="F1845" s="66"/>
      <c r="G1845" s="67"/>
      <c r="H1845" s="66"/>
      <c r="I1845" s="67"/>
      <c r="J1845" s="68"/>
      <c r="K1845" s="67"/>
      <c r="L1845" s="68"/>
    </row>
    <row r="1846" spans="2:12">
      <c r="B1846" s="385"/>
      <c r="C1846" s="65"/>
      <c r="D1846" s="66"/>
      <c r="E1846" s="65"/>
      <c r="F1846" s="66"/>
      <c r="G1846" s="67"/>
      <c r="H1846" s="66"/>
      <c r="I1846" s="67"/>
      <c r="J1846" s="68"/>
      <c r="K1846" s="67"/>
      <c r="L1846" s="68"/>
    </row>
    <row r="1847" spans="2:12">
      <c r="B1847" s="385"/>
      <c r="C1847" s="65"/>
      <c r="D1847" s="66"/>
      <c r="E1847" s="65"/>
      <c r="F1847" s="66"/>
      <c r="G1847" s="67"/>
      <c r="H1847" s="66"/>
      <c r="I1847" s="67"/>
      <c r="J1847" s="68"/>
      <c r="K1847" s="67"/>
      <c r="L1847" s="68"/>
    </row>
    <row r="1848" spans="2:12">
      <c r="B1848" s="385"/>
      <c r="C1848" s="65"/>
      <c r="D1848" s="66"/>
      <c r="E1848" s="65"/>
      <c r="F1848" s="66"/>
      <c r="G1848" s="67"/>
      <c r="H1848" s="66"/>
      <c r="I1848" s="67"/>
      <c r="J1848" s="68"/>
      <c r="K1848" s="67"/>
      <c r="L1848" s="68"/>
    </row>
    <row r="1849" spans="2:12">
      <c r="B1849" s="385"/>
      <c r="C1849" s="65"/>
      <c r="D1849" s="66"/>
      <c r="E1849" s="65"/>
      <c r="F1849" s="66"/>
      <c r="G1849" s="67"/>
      <c r="H1849" s="66"/>
      <c r="I1849" s="67"/>
      <c r="J1849" s="68"/>
      <c r="K1849" s="67"/>
      <c r="L1849" s="68"/>
    </row>
    <row r="1850" spans="2:12">
      <c r="B1850" s="385"/>
      <c r="C1850" s="65"/>
      <c r="D1850" s="66"/>
      <c r="E1850" s="65"/>
      <c r="F1850" s="66"/>
      <c r="G1850" s="67"/>
      <c r="H1850" s="66"/>
      <c r="I1850" s="67"/>
      <c r="J1850" s="68"/>
      <c r="K1850" s="67"/>
      <c r="L1850" s="68"/>
    </row>
    <row r="1851" spans="2:12">
      <c r="B1851" s="385"/>
      <c r="C1851" s="65"/>
      <c r="D1851" s="66"/>
      <c r="E1851" s="65"/>
      <c r="F1851" s="66"/>
      <c r="G1851" s="67"/>
      <c r="H1851" s="66"/>
      <c r="I1851" s="67"/>
      <c r="J1851" s="68"/>
      <c r="K1851" s="67"/>
      <c r="L1851" s="68"/>
    </row>
    <row r="1852" spans="2:12">
      <c r="B1852" s="385"/>
      <c r="C1852" s="65"/>
      <c r="D1852" s="66"/>
      <c r="E1852" s="65"/>
      <c r="F1852" s="66"/>
      <c r="G1852" s="67"/>
      <c r="H1852" s="66"/>
      <c r="I1852" s="67"/>
      <c r="J1852" s="68"/>
      <c r="K1852" s="67"/>
      <c r="L1852" s="68"/>
    </row>
    <row r="1853" spans="2:12">
      <c r="B1853" s="385"/>
      <c r="C1853" s="65"/>
      <c r="D1853" s="66"/>
      <c r="E1853" s="65"/>
      <c r="F1853" s="66"/>
      <c r="G1853" s="67"/>
      <c r="H1853" s="66"/>
      <c r="I1853" s="67"/>
      <c r="J1853" s="68"/>
      <c r="K1853" s="67"/>
      <c r="L1853" s="68"/>
    </row>
    <row r="1854" spans="2:12">
      <c r="B1854" s="385"/>
      <c r="C1854" s="65"/>
      <c r="D1854" s="66"/>
      <c r="E1854" s="65"/>
      <c r="F1854" s="66"/>
      <c r="G1854" s="67"/>
      <c r="H1854" s="66"/>
      <c r="I1854" s="67"/>
      <c r="J1854" s="68"/>
      <c r="K1854" s="67"/>
      <c r="L1854" s="68"/>
    </row>
    <row r="1855" spans="2:12">
      <c r="B1855" s="385"/>
      <c r="C1855" s="65"/>
      <c r="D1855" s="66"/>
      <c r="E1855" s="65"/>
      <c r="F1855" s="66"/>
      <c r="G1855" s="67"/>
      <c r="H1855" s="66"/>
      <c r="I1855" s="67"/>
      <c r="J1855" s="68"/>
      <c r="K1855" s="67"/>
      <c r="L1855" s="68"/>
    </row>
    <row r="1856" spans="2:12">
      <c r="B1856" s="385"/>
      <c r="C1856" s="65"/>
      <c r="D1856" s="66"/>
      <c r="E1856" s="65"/>
      <c r="F1856" s="66"/>
      <c r="G1856" s="67"/>
      <c r="H1856" s="66"/>
      <c r="I1856" s="67"/>
      <c r="J1856" s="68"/>
      <c r="K1856" s="67"/>
      <c r="L1856" s="68"/>
    </row>
    <row r="1857" spans="2:12">
      <c r="B1857" s="385"/>
      <c r="C1857" s="65"/>
      <c r="D1857" s="66"/>
      <c r="E1857" s="65"/>
      <c r="F1857" s="66"/>
      <c r="G1857" s="67"/>
      <c r="H1857" s="66"/>
      <c r="I1857" s="67"/>
      <c r="J1857" s="68"/>
      <c r="K1857" s="67"/>
      <c r="L1857" s="68"/>
    </row>
    <row r="1858" spans="2:12">
      <c r="B1858" s="385"/>
      <c r="C1858" s="65"/>
      <c r="D1858" s="66"/>
      <c r="E1858" s="65"/>
      <c r="F1858" s="66"/>
      <c r="G1858" s="67"/>
      <c r="H1858" s="66"/>
      <c r="I1858" s="67"/>
      <c r="J1858" s="68"/>
      <c r="K1858" s="67"/>
      <c r="L1858" s="68"/>
    </row>
    <row r="1859" spans="2:12">
      <c r="B1859" s="385"/>
      <c r="C1859" s="65"/>
      <c r="D1859" s="66"/>
      <c r="E1859" s="65"/>
      <c r="F1859" s="66"/>
      <c r="G1859" s="67"/>
      <c r="H1859" s="66"/>
      <c r="I1859" s="67"/>
      <c r="J1859" s="68"/>
      <c r="K1859" s="67"/>
      <c r="L1859" s="68"/>
    </row>
    <row r="1860" spans="2:12">
      <c r="B1860" s="385"/>
      <c r="C1860" s="65"/>
      <c r="D1860" s="66"/>
      <c r="E1860" s="65"/>
      <c r="F1860" s="66"/>
      <c r="G1860" s="67"/>
      <c r="H1860" s="66"/>
      <c r="I1860" s="67"/>
      <c r="J1860" s="68"/>
      <c r="K1860" s="67"/>
      <c r="L1860" s="68"/>
    </row>
    <row r="1861" spans="2:12">
      <c r="B1861" s="385"/>
      <c r="C1861" s="65"/>
      <c r="D1861" s="66"/>
      <c r="E1861" s="65"/>
      <c r="F1861" s="66"/>
      <c r="G1861" s="67"/>
      <c r="H1861" s="66"/>
      <c r="I1861" s="67"/>
      <c r="K1861" s="67"/>
    </row>
    <row r="1862" spans="2:12">
      <c r="B1862" s="385"/>
      <c r="C1862" s="65"/>
      <c r="D1862" s="66"/>
      <c r="E1862" s="65"/>
      <c r="F1862" s="66"/>
      <c r="G1862" s="67"/>
      <c r="H1862" s="66"/>
      <c r="I1862" s="67"/>
      <c r="J1862" s="68"/>
      <c r="K1862" s="67"/>
      <c r="L1862" s="68"/>
    </row>
    <row r="1863" spans="2:12">
      <c r="B1863" s="385"/>
      <c r="C1863" s="65"/>
      <c r="D1863" s="66"/>
      <c r="E1863" s="65"/>
      <c r="F1863" s="66"/>
      <c r="G1863" s="67"/>
      <c r="H1863" s="66"/>
      <c r="I1863" s="67"/>
      <c r="J1863" s="68"/>
      <c r="K1863" s="67"/>
      <c r="L1863" s="68"/>
    </row>
    <row r="1864" spans="2:12">
      <c r="B1864" s="385"/>
      <c r="C1864" s="65"/>
      <c r="D1864" s="66"/>
      <c r="E1864" s="65"/>
      <c r="F1864" s="66"/>
      <c r="G1864" s="67"/>
      <c r="H1864" s="66"/>
      <c r="I1864" s="67"/>
      <c r="J1864" s="68"/>
      <c r="K1864" s="67"/>
      <c r="L1864" s="68"/>
    </row>
    <row r="1865" spans="2:12">
      <c r="B1865" s="385"/>
      <c r="C1865" s="65"/>
      <c r="D1865" s="66"/>
      <c r="E1865" s="65"/>
      <c r="F1865" s="66"/>
      <c r="G1865" s="67"/>
      <c r="H1865" s="66"/>
      <c r="I1865" s="67"/>
      <c r="J1865" s="68"/>
      <c r="K1865" s="67"/>
      <c r="L1865" s="68"/>
    </row>
    <row r="1866" spans="2:12">
      <c r="B1866" s="385"/>
      <c r="C1866" s="65"/>
      <c r="D1866" s="66"/>
      <c r="E1866" s="65"/>
      <c r="F1866" s="66"/>
      <c r="G1866" s="67"/>
      <c r="H1866" s="66"/>
      <c r="I1866" s="67"/>
      <c r="J1866" s="68"/>
      <c r="K1866" s="67"/>
      <c r="L1866" s="68"/>
    </row>
    <row r="1867" spans="2:12">
      <c r="B1867" s="385"/>
      <c r="C1867" s="65"/>
      <c r="D1867" s="66"/>
      <c r="E1867" s="65"/>
      <c r="F1867" s="66"/>
      <c r="G1867" s="67"/>
      <c r="H1867" s="66"/>
      <c r="I1867" s="67"/>
      <c r="J1867" s="68"/>
      <c r="K1867" s="67"/>
      <c r="L1867" s="68"/>
    </row>
    <row r="1868" spans="2:12">
      <c r="B1868" s="385"/>
      <c r="C1868" s="65"/>
      <c r="D1868" s="66"/>
      <c r="E1868" s="65"/>
      <c r="F1868" s="66"/>
      <c r="G1868" s="67"/>
      <c r="H1868" s="66"/>
      <c r="I1868" s="67"/>
      <c r="J1868" s="68"/>
      <c r="K1868" s="67"/>
      <c r="L1868" s="68"/>
    </row>
    <row r="1869" spans="2:12">
      <c r="B1869" s="385"/>
      <c r="C1869" s="65"/>
      <c r="D1869" s="66"/>
      <c r="E1869" s="65"/>
      <c r="F1869" s="66"/>
      <c r="G1869" s="67"/>
      <c r="H1869" s="66"/>
      <c r="I1869" s="67"/>
      <c r="J1869" s="68"/>
      <c r="K1869" s="67"/>
      <c r="L1869" s="68"/>
    </row>
    <row r="1870" spans="2:12">
      <c r="B1870" s="385"/>
      <c r="C1870" s="65"/>
      <c r="D1870" s="66"/>
      <c r="E1870" s="65"/>
      <c r="F1870" s="66"/>
      <c r="G1870" s="67"/>
      <c r="H1870" s="66"/>
      <c r="I1870" s="67"/>
      <c r="J1870" s="68"/>
      <c r="K1870" s="67"/>
      <c r="L1870" s="68"/>
    </row>
    <row r="1871" spans="2:12">
      <c r="B1871" s="385"/>
      <c r="C1871" s="65"/>
      <c r="D1871" s="66"/>
      <c r="E1871" s="65"/>
      <c r="F1871" s="66"/>
      <c r="G1871" s="67"/>
      <c r="H1871" s="66"/>
      <c r="I1871" s="67"/>
      <c r="J1871" s="68"/>
      <c r="K1871" s="67"/>
      <c r="L1871" s="68"/>
    </row>
    <row r="1872" spans="2:12">
      <c r="B1872" s="385"/>
      <c r="C1872" s="65"/>
      <c r="D1872" s="66"/>
      <c r="E1872" s="65"/>
      <c r="F1872" s="66"/>
      <c r="G1872" s="67"/>
      <c r="H1872" s="66"/>
      <c r="I1872" s="67"/>
      <c r="J1872" s="68"/>
      <c r="K1872" s="67"/>
      <c r="L1872" s="68"/>
    </row>
    <row r="1873" spans="2:12">
      <c r="B1873" s="385"/>
      <c r="C1873" s="65"/>
      <c r="D1873" s="66"/>
      <c r="E1873" s="65"/>
      <c r="F1873" s="66"/>
      <c r="G1873" s="67"/>
      <c r="H1873" s="66"/>
      <c r="I1873" s="67"/>
      <c r="J1873" s="68"/>
      <c r="K1873" s="67"/>
      <c r="L1873" s="68"/>
    </row>
    <row r="1874" spans="2:12">
      <c r="B1874" s="385"/>
      <c r="C1874" s="65"/>
      <c r="D1874" s="66"/>
      <c r="E1874" s="65"/>
      <c r="F1874" s="66"/>
      <c r="G1874" s="67"/>
      <c r="H1874" s="66"/>
      <c r="I1874" s="67"/>
      <c r="J1874" s="68"/>
      <c r="K1874" s="67"/>
      <c r="L1874" s="68"/>
    </row>
    <row r="1875" spans="2:12">
      <c r="B1875" s="385"/>
      <c r="C1875" s="65"/>
      <c r="D1875" s="66"/>
      <c r="E1875" s="65"/>
      <c r="F1875" s="66"/>
      <c r="G1875" s="67"/>
      <c r="H1875" s="66"/>
      <c r="I1875" s="67"/>
      <c r="J1875" s="68"/>
      <c r="K1875" s="67"/>
      <c r="L1875" s="68"/>
    </row>
    <row r="1876" spans="2:12">
      <c r="B1876" s="385"/>
      <c r="C1876" s="65"/>
      <c r="D1876" s="66"/>
      <c r="E1876" s="65"/>
      <c r="F1876" s="66"/>
      <c r="G1876" s="67"/>
      <c r="H1876" s="66"/>
      <c r="I1876" s="67"/>
      <c r="J1876" s="68"/>
      <c r="K1876" s="67"/>
      <c r="L1876" s="68"/>
    </row>
    <row r="1877" spans="2:12">
      <c r="B1877" s="385"/>
      <c r="C1877" s="65"/>
      <c r="D1877" s="66"/>
      <c r="E1877" s="65"/>
      <c r="F1877" s="66"/>
      <c r="G1877" s="67"/>
      <c r="H1877" s="66"/>
      <c r="I1877" s="67"/>
      <c r="J1877" s="68"/>
      <c r="K1877" s="67"/>
      <c r="L1877" s="68"/>
    </row>
    <row r="1878" spans="2:12">
      <c r="B1878" s="385"/>
      <c r="C1878" s="65"/>
      <c r="D1878" s="66"/>
      <c r="E1878" s="65"/>
      <c r="F1878" s="66"/>
      <c r="G1878" s="67"/>
      <c r="H1878" s="66"/>
      <c r="I1878" s="67"/>
      <c r="K1878" s="67"/>
    </row>
    <row r="1879" spans="2:12">
      <c r="B1879" s="385"/>
      <c r="C1879" s="65"/>
      <c r="D1879" s="66"/>
      <c r="E1879" s="65"/>
      <c r="F1879" s="66"/>
      <c r="G1879" s="67"/>
      <c r="H1879" s="66"/>
      <c r="I1879" s="67"/>
      <c r="J1879" s="68"/>
      <c r="K1879" s="67"/>
      <c r="L1879" s="68"/>
    </row>
    <row r="1880" spans="2:12">
      <c r="B1880" s="385"/>
      <c r="C1880" s="65"/>
      <c r="D1880" s="66"/>
      <c r="E1880" s="65"/>
      <c r="F1880" s="66"/>
      <c r="G1880" s="67"/>
      <c r="H1880" s="66"/>
      <c r="I1880" s="67"/>
      <c r="J1880" s="68"/>
      <c r="K1880" s="67"/>
      <c r="L1880" s="68"/>
    </row>
    <row r="1881" spans="2:12">
      <c r="B1881" s="385"/>
      <c r="C1881" s="65"/>
      <c r="D1881" s="66"/>
      <c r="E1881" s="65"/>
      <c r="F1881" s="66"/>
      <c r="G1881" s="67"/>
      <c r="H1881" s="66"/>
      <c r="I1881" s="67"/>
      <c r="J1881" s="68"/>
      <c r="K1881" s="67"/>
      <c r="L1881" s="68"/>
    </row>
    <row r="1882" spans="2:12">
      <c r="B1882" s="385"/>
      <c r="C1882" s="65"/>
      <c r="D1882" s="66"/>
      <c r="E1882" s="65"/>
      <c r="F1882" s="66"/>
      <c r="G1882" s="67"/>
      <c r="H1882" s="66"/>
      <c r="I1882" s="67"/>
      <c r="J1882" s="68"/>
      <c r="K1882" s="67"/>
      <c r="L1882" s="68"/>
    </row>
    <row r="1883" spans="2:12">
      <c r="B1883" s="385"/>
      <c r="C1883" s="65"/>
      <c r="D1883" s="66"/>
      <c r="E1883" s="65"/>
      <c r="F1883" s="66"/>
      <c r="G1883" s="67"/>
      <c r="H1883" s="66"/>
      <c r="I1883" s="67"/>
      <c r="J1883" s="68"/>
      <c r="K1883" s="67"/>
      <c r="L1883" s="68"/>
    </row>
    <row r="1884" spans="2:12">
      <c r="B1884" s="385"/>
      <c r="C1884" s="65"/>
      <c r="D1884" s="66"/>
      <c r="E1884" s="65"/>
      <c r="F1884" s="66"/>
      <c r="G1884" s="67"/>
      <c r="H1884" s="66"/>
      <c r="I1884" s="67"/>
      <c r="J1884" s="68"/>
      <c r="K1884" s="67"/>
      <c r="L1884" s="68"/>
    </row>
    <row r="1885" spans="2:12">
      <c r="B1885" s="385"/>
      <c r="C1885" s="65"/>
      <c r="D1885" s="66"/>
      <c r="E1885" s="65"/>
      <c r="F1885" s="66"/>
      <c r="G1885" s="67"/>
      <c r="H1885" s="66"/>
      <c r="I1885" s="67"/>
      <c r="J1885" s="68"/>
      <c r="K1885" s="67"/>
      <c r="L1885" s="68"/>
    </row>
    <row r="1886" spans="2:12">
      <c r="B1886" s="385"/>
      <c r="C1886" s="65"/>
      <c r="D1886" s="66"/>
      <c r="E1886" s="65"/>
      <c r="F1886" s="66"/>
      <c r="G1886" s="67"/>
      <c r="H1886" s="66"/>
      <c r="I1886" s="67"/>
      <c r="J1886" s="68"/>
      <c r="K1886" s="67"/>
      <c r="L1886" s="68"/>
    </row>
    <row r="1887" spans="2:12">
      <c r="B1887" s="385"/>
      <c r="C1887" s="65"/>
      <c r="D1887" s="66"/>
      <c r="E1887" s="65"/>
      <c r="F1887" s="66"/>
      <c r="G1887" s="67"/>
      <c r="H1887" s="66"/>
      <c r="I1887" s="67"/>
      <c r="J1887" s="68"/>
      <c r="K1887" s="67"/>
      <c r="L1887" s="68"/>
    </row>
    <row r="1888" spans="2:12">
      <c r="B1888" s="385"/>
      <c r="C1888" s="65"/>
      <c r="D1888" s="66"/>
      <c r="E1888" s="65"/>
      <c r="F1888" s="66"/>
      <c r="G1888" s="67"/>
      <c r="H1888" s="66"/>
      <c r="I1888" s="67"/>
      <c r="J1888" s="68"/>
      <c r="K1888" s="67"/>
      <c r="L1888" s="68"/>
    </row>
    <row r="1889" spans="2:12">
      <c r="B1889" s="385"/>
      <c r="C1889" s="65"/>
      <c r="D1889" s="66"/>
      <c r="E1889" s="65"/>
      <c r="F1889" s="66"/>
      <c r="G1889" s="67"/>
      <c r="H1889" s="66"/>
      <c r="I1889" s="67"/>
      <c r="J1889" s="68"/>
      <c r="K1889" s="67"/>
      <c r="L1889" s="68"/>
    </row>
    <row r="1890" spans="2:12">
      <c r="B1890" s="385"/>
      <c r="C1890" s="65"/>
      <c r="D1890" s="66"/>
      <c r="E1890" s="65"/>
      <c r="F1890" s="66"/>
      <c r="G1890" s="67"/>
      <c r="H1890" s="66"/>
      <c r="I1890" s="67"/>
      <c r="J1890" s="68"/>
      <c r="K1890" s="67"/>
      <c r="L1890" s="68"/>
    </row>
    <row r="1891" spans="2:12">
      <c r="B1891" s="385"/>
      <c r="C1891" s="65"/>
      <c r="D1891" s="66"/>
      <c r="E1891" s="65"/>
      <c r="F1891" s="66"/>
      <c r="G1891" s="67"/>
      <c r="H1891" s="66"/>
      <c r="I1891" s="67"/>
      <c r="J1891" s="68"/>
      <c r="K1891" s="67"/>
      <c r="L1891" s="68"/>
    </row>
    <row r="1892" spans="2:12">
      <c r="B1892" s="385"/>
      <c r="C1892" s="65"/>
      <c r="D1892" s="66"/>
      <c r="E1892" s="65"/>
      <c r="F1892" s="66"/>
      <c r="G1892" s="67"/>
      <c r="H1892" s="66"/>
      <c r="I1892" s="67"/>
      <c r="J1892" s="68"/>
      <c r="K1892" s="67"/>
      <c r="L1892" s="68"/>
    </row>
    <row r="1893" spans="2:12">
      <c r="B1893" s="385"/>
      <c r="C1893" s="65"/>
      <c r="D1893" s="66"/>
      <c r="E1893" s="65"/>
      <c r="F1893" s="66"/>
      <c r="G1893" s="67"/>
      <c r="H1893" s="66"/>
      <c r="I1893" s="67"/>
      <c r="J1893" s="68"/>
      <c r="K1893" s="67"/>
      <c r="L1893" s="68"/>
    </row>
    <row r="1894" spans="2:12">
      <c r="B1894" s="385"/>
      <c r="C1894" s="65"/>
      <c r="D1894" s="66"/>
      <c r="E1894" s="65"/>
      <c r="F1894" s="66"/>
      <c r="G1894" s="67"/>
      <c r="H1894" s="66"/>
      <c r="I1894" s="67"/>
      <c r="J1894" s="68"/>
      <c r="K1894" s="67"/>
      <c r="L1894" s="68"/>
    </row>
    <row r="1895" spans="2:12">
      <c r="B1895" s="385"/>
      <c r="C1895" s="65"/>
      <c r="D1895" s="66"/>
      <c r="E1895" s="65"/>
      <c r="F1895" s="66"/>
      <c r="G1895" s="67"/>
      <c r="H1895" s="66"/>
      <c r="I1895" s="67"/>
      <c r="K1895" s="67"/>
    </row>
    <row r="1896" spans="2:12">
      <c r="B1896" s="385"/>
      <c r="C1896" s="65"/>
      <c r="D1896" s="66"/>
      <c r="E1896" s="65"/>
      <c r="F1896" s="66"/>
      <c r="G1896" s="67"/>
      <c r="H1896" s="66"/>
      <c r="I1896" s="67"/>
      <c r="J1896" s="68"/>
      <c r="K1896" s="67"/>
      <c r="L1896" s="68"/>
    </row>
    <row r="1897" spans="2:12">
      <c r="B1897" s="385"/>
      <c r="C1897" s="65"/>
      <c r="D1897" s="66"/>
      <c r="E1897" s="65"/>
      <c r="F1897" s="66"/>
      <c r="G1897" s="67"/>
      <c r="H1897" s="66"/>
      <c r="I1897" s="67"/>
      <c r="J1897" s="68"/>
      <c r="K1897" s="67"/>
      <c r="L1897" s="68"/>
    </row>
    <row r="1898" spans="2:12">
      <c r="B1898" s="385"/>
      <c r="C1898" s="65"/>
      <c r="D1898" s="66"/>
      <c r="E1898" s="65"/>
      <c r="F1898" s="66"/>
      <c r="G1898" s="67"/>
      <c r="H1898" s="66"/>
      <c r="I1898" s="67"/>
      <c r="J1898" s="68"/>
      <c r="K1898" s="67"/>
      <c r="L1898" s="68"/>
    </row>
    <row r="1899" spans="2:12">
      <c r="B1899" s="385"/>
      <c r="C1899" s="65"/>
      <c r="D1899" s="66"/>
      <c r="E1899" s="65"/>
      <c r="F1899" s="66"/>
      <c r="G1899" s="67"/>
      <c r="H1899" s="66"/>
      <c r="I1899" s="67"/>
      <c r="J1899" s="68"/>
      <c r="K1899" s="67"/>
      <c r="L1899" s="68"/>
    </row>
    <row r="1900" spans="2:12">
      <c r="B1900" s="385"/>
      <c r="C1900" s="65"/>
      <c r="D1900" s="66"/>
      <c r="E1900" s="65"/>
      <c r="F1900" s="66"/>
      <c r="G1900" s="67"/>
      <c r="H1900" s="66"/>
      <c r="I1900" s="67"/>
      <c r="J1900" s="68"/>
      <c r="K1900" s="67"/>
      <c r="L1900" s="68"/>
    </row>
    <row r="1901" spans="2:12">
      <c r="B1901" s="385"/>
      <c r="C1901" s="65"/>
      <c r="D1901" s="66"/>
      <c r="E1901" s="65"/>
      <c r="F1901" s="66"/>
      <c r="G1901" s="67"/>
      <c r="H1901" s="66"/>
      <c r="I1901" s="67"/>
      <c r="J1901" s="68"/>
      <c r="K1901" s="67"/>
      <c r="L1901" s="68"/>
    </row>
    <row r="1902" spans="2:12">
      <c r="B1902" s="385"/>
      <c r="C1902" s="65"/>
      <c r="D1902" s="66"/>
      <c r="E1902" s="65"/>
      <c r="F1902" s="66"/>
      <c r="G1902" s="67"/>
      <c r="H1902" s="66"/>
      <c r="I1902" s="67"/>
      <c r="J1902" s="68"/>
      <c r="K1902" s="67"/>
      <c r="L1902" s="68"/>
    </row>
    <row r="1903" spans="2:12">
      <c r="B1903" s="385"/>
      <c r="C1903" s="65"/>
      <c r="D1903" s="66"/>
      <c r="E1903" s="65"/>
      <c r="F1903" s="66"/>
      <c r="G1903" s="67"/>
      <c r="H1903" s="66"/>
      <c r="I1903" s="67"/>
      <c r="J1903" s="68"/>
      <c r="K1903" s="67"/>
      <c r="L1903" s="68"/>
    </row>
    <row r="1904" spans="2:12">
      <c r="B1904" s="385"/>
      <c r="C1904" s="65"/>
      <c r="D1904" s="66"/>
      <c r="E1904" s="65"/>
      <c r="F1904" s="66"/>
      <c r="G1904" s="67"/>
      <c r="H1904" s="66"/>
      <c r="I1904" s="67"/>
      <c r="J1904" s="68"/>
      <c r="K1904" s="67"/>
      <c r="L1904" s="68"/>
    </row>
    <row r="1905" spans="2:12">
      <c r="B1905" s="385"/>
      <c r="C1905" s="65"/>
      <c r="D1905" s="66"/>
      <c r="E1905" s="65"/>
      <c r="F1905" s="66"/>
      <c r="G1905" s="67"/>
      <c r="H1905" s="66"/>
      <c r="I1905" s="67"/>
      <c r="J1905" s="68"/>
      <c r="K1905" s="67"/>
      <c r="L1905" s="68"/>
    </row>
    <row r="1906" spans="2:12">
      <c r="B1906" s="385"/>
      <c r="C1906" s="65"/>
      <c r="D1906" s="66"/>
      <c r="E1906" s="65"/>
      <c r="F1906" s="66"/>
      <c r="G1906" s="67"/>
      <c r="H1906" s="66"/>
      <c r="I1906" s="67"/>
      <c r="J1906" s="68"/>
      <c r="K1906" s="67"/>
      <c r="L1906" s="68"/>
    </row>
    <row r="1907" spans="2:12">
      <c r="B1907" s="385"/>
      <c r="C1907" s="65"/>
      <c r="D1907" s="66"/>
      <c r="E1907" s="65"/>
      <c r="F1907" s="66"/>
      <c r="G1907" s="67"/>
      <c r="H1907" s="66"/>
      <c r="I1907" s="67"/>
      <c r="J1907" s="68"/>
      <c r="K1907" s="67"/>
      <c r="L1907" s="68"/>
    </row>
    <row r="1908" spans="2:12">
      <c r="B1908" s="385"/>
      <c r="C1908" s="65"/>
      <c r="D1908" s="66"/>
      <c r="E1908" s="65"/>
      <c r="F1908" s="66"/>
      <c r="G1908" s="67"/>
      <c r="H1908" s="66"/>
      <c r="I1908" s="67"/>
      <c r="J1908" s="68"/>
      <c r="K1908" s="67"/>
      <c r="L1908" s="68"/>
    </row>
    <row r="1909" spans="2:12">
      <c r="B1909" s="385"/>
      <c r="C1909" s="65"/>
      <c r="D1909" s="66"/>
      <c r="E1909" s="65"/>
      <c r="F1909" s="66"/>
      <c r="G1909" s="67"/>
      <c r="H1909" s="66"/>
      <c r="I1909" s="67"/>
      <c r="J1909" s="68"/>
      <c r="K1909" s="67"/>
      <c r="L1909" s="68"/>
    </row>
    <row r="1910" spans="2:12">
      <c r="B1910" s="385"/>
      <c r="C1910" s="65"/>
      <c r="D1910" s="66"/>
      <c r="E1910" s="65"/>
      <c r="F1910" s="66"/>
      <c r="G1910" s="67"/>
      <c r="H1910" s="66"/>
      <c r="I1910" s="67"/>
      <c r="J1910" s="68"/>
      <c r="K1910" s="67"/>
      <c r="L1910" s="68"/>
    </row>
    <row r="1911" spans="2:12">
      <c r="B1911" s="385"/>
      <c r="C1911" s="65"/>
      <c r="D1911" s="66"/>
      <c r="E1911" s="65"/>
      <c r="F1911" s="66"/>
      <c r="G1911" s="67"/>
      <c r="H1911" s="66"/>
      <c r="I1911" s="67"/>
      <c r="J1911" s="68"/>
      <c r="K1911" s="67"/>
      <c r="L1911" s="68"/>
    </row>
    <row r="1912" spans="2:12">
      <c r="B1912" s="385"/>
      <c r="C1912" s="65"/>
      <c r="D1912" s="66"/>
      <c r="E1912" s="65"/>
      <c r="F1912" s="66"/>
      <c r="G1912" s="67"/>
      <c r="H1912" s="66"/>
      <c r="I1912" s="67"/>
      <c r="K1912" s="67"/>
    </row>
    <row r="1913" spans="2:12">
      <c r="B1913" s="385"/>
      <c r="C1913" s="65"/>
      <c r="D1913" s="66"/>
      <c r="E1913" s="65"/>
      <c r="F1913" s="66"/>
      <c r="G1913" s="67"/>
      <c r="H1913" s="66"/>
      <c r="I1913" s="67"/>
      <c r="J1913" s="68"/>
      <c r="K1913" s="67"/>
      <c r="L1913" s="68"/>
    </row>
    <row r="1914" spans="2:12">
      <c r="B1914" s="385"/>
      <c r="C1914" s="65"/>
      <c r="D1914" s="66"/>
      <c r="E1914" s="65"/>
      <c r="F1914" s="66"/>
      <c r="G1914" s="67"/>
      <c r="H1914" s="66"/>
      <c r="I1914" s="67"/>
      <c r="J1914" s="68"/>
      <c r="K1914" s="67"/>
      <c r="L1914" s="68"/>
    </row>
    <row r="1915" spans="2:12">
      <c r="B1915" s="385"/>
      <c r="C1915" s="65"/>
      <c r="D1915" s="66"/>
      <c r="E1915" s="65"/>
      <c r="F1915" s="66"/>
      <c r="G1915" s="67"/>
      <c r="H1915" s="66"/>
      <c r="I1915" s="67"/>
      <c r="J1915" s="68"/>
      <c r="K1915" s="67"/>
      <c r="L1915" s="68"/>
    </row>
    <row r="1916" spans="2:12">
      <c r="B1916" s="385"/>
      <c r="C1916" s="65"/>
      <c r="D1916" s="66"/>
      <c r="E1916" s="65"/>
      <c r="F1916" s="66"/>
      <c r="G1916" s="67"/>
      <c r="H1916" s="66"/>
      <c r="I1916" s="67"/>
      <c r="J1916" s="68"/>
      <c r="K1916" s="67"/>
      <c r="L1916" s="68"/>
    </row>
    <row r="1917" spans="2:12">
      <c r="B1917" s="385"/>
      <c r="C1917" s="65"/>
      <c r="D1917" s="66"/>
      <c r="E1917" s="65"/>
      <c r="F1917" s="66"/>
      <c r="G1917" s="67"/>
      <c r="H1917" s="66"/>
      <c r="I1917" s="67"/>
      <c r="J1917" s="68"/>
      <c r="K1917" s="67"/>
      <c r="L1917" s="68"/>
    </row>
    <row r="1918" spans="2:12">
      <c r="B1918" s="385"/>
      <c r="C1918" s="65"/>
      <c r="D1918" s="66"/>
      <c r="E1918" s="65"/>
      <c r="F1918" s="66"/>
      <c r="G1918" s="67"/>
      <c r="H1918" s="66"/>
      <c r="I1918" s="67"/>
      <c r="J1918" s="68"/>
      <c r="K1918" s="67"/>
      <c r="L1918" s="68"/>
    </row>
    <row r="1919" spans="2:12">
      <c r="B1919" s="385"/>
      <c r="C1919" s="65"/>
      <c r="D1919" s="66"/>
      <c r="E1919" s="65"/>
      <c r="F1919" s="66"/>
      <c r="G1919" s="67"/>
      <c r="H1919" s="66"/>
      <c r="I1919" s="67"/>
      <c r="J1919" s="68"/>
      <c r="K1919" s="67"/>
      <c r="L1919" s="68"/>
    </row>
    <row r="1920" spans="2:12">
      <c r="B1920" s="385"/>
      <c r="C1920" s="65"/>
      <c r="D1920" s="66"/>
      <c r="E1920" s="65"/>
      <c r="F1920" s="66"/>
      <c r="G1920" s="67"/>
      <c r="H1920" s="66"/>
      <c r="I1920" s="67"/>
      <c r="J1920" s="68"/>
      <c r="K1920" s="67"/>
      <c r="L1920" s="68"/>
    </row>
    <row r="1921" spans="2:12">
      <c r="B1921" s="385"/>
      <c r="C1921" s="65"/>
      <c r="D1921" s="66"/>
      <c r="E1921" s="65"/>
      <c r="F1921" s="66"/>
      <c r="G1921" s="67"/>
      <c r="H1921" s="66"/>
      <c r="I1921" s="67"/>
      <c r="J1921" s="68"/>
      <c r="K1921" s="67"/>
      <c r="L1921" s="68"/>
    </row>
    <row r="1922" spans="2:12">
      <c r="B1922" s="385"/>
      <c r="C1922" s="65"/>
      <c r="D1922" s="66"/>
      <c r="E1922" s="65"/>
      <c r="F1922" s="66"/>
      <c r="G1922" s="67"/>
      <c r="H1922" s="66"/>
      <c r="I1922" s="67"/>
      <c r="J1922" s="68"/>
      <c r="K1922" s="67"/>
      <c r="L1922" s="68"/>
    </row>
    <row r="1923" spans="2:12">
      <c r="B1923" s="385"/>
      <c r="C1923" s="65"/>
      <c r="D1923" s="66"/>
      <c r="E1923" s="65"/>
      <c r="F1923" s="66"/>
      <c r="G1923" s="67"/>
      <c r="H1923" s="66"/>
      <c r="I1923" s="67"/>
      <c r="J1923" s="68"/>
      <c r="K1923" s="67"/>
      <c r="L1923" s="68"/>
    </row>
    <row r="1924" spans="2:12">
      <c r="B1924" s="385"/>
      <c r="C1924" s="65"/>
      <c r="D1924" s="66"/>
      <c r="E1924" s="65"/>
      <c r="F1924" s="66"/>
      <c r="G1924" s="67"/>
      <c r="H1924" s="66"/>
      <c r="I1924" s="67"/>
      <c r="J1924" s="68"/>
      <c r="K1924" s="67"/>
      <c r="L1924" s="68"/>
    </row>
    <row r="1925" spans="2:12">
      <c r="B1925" s="385"/>
      <c r="C1925" s="65"/>
      <c r="D1925" s="66"/>
      <c r="E1925" s="65"/>
      <c r="F1925" s="66"/>
      <c r="G1925" s="67"/>
      <c r="H1925" s="66"/>
      <c r="I1925" s="67"/>
      <c r="J1925" s="68"/>
      <c r="K1925" s="67"/>
      <c r="L1925" s="68"/>
    </row>
    <row r="1926" spans="2:12">
      <c r="B1926" s="385"/>
      <c r="C1926" s="65"/>
      <c r="D1926" s="66"/>
      <c r="E1926" s="65"/>
      <c r="F1926" s="66"/>
      <c r="G1926" s="67"/>
      <c r="H1926" s="66"/>
      <c r="I1926" s="67"/>
      <c r="J1926" s="68"/>
      <c r="K1926" s="67"/>
      <c r="L1926" s="68"/>
    </row>
    <row r="1927" spans="2:12">
      <c r="B1927" s="385"/>
      <c r="C1927" s="65"/>
      <c r="D1927" s="66"/>
      <c r="E1927" s="65"/>
      <c r="F1927" s="66"/>
      <c r="G1927" s="67"/>
      <c r="H1927" s="66"/>
      <c r="I1927" s="67"/>
      <c r="J1927" s="68"/>
      <c r="K1927" s="67"/>
      <c r="L1927" s="68"/>
    </row>
    <row r="1928" spans="2:12">
      <c r="B1928" s="385"/>
      <c r="C1928" s="65"/>
      <c r="D1928" s="66"/>
      <c r="E1928" s="65"/>
      <c r="F1928" s="66"/>
      <c r="G1928" s="67"/>
      <c r="H1928" s="66"/>
      <c r="I1928" s="67"/>
      <c r="J1928" s="68"/>
      <c r="K1928" s="67"/>
      <c r="L1928" s="68"/>
    </row>
    <row r="1929" spans="2:12">
      <c r="B1929" s="385"/>
      <c r="C1929" s="65"/>
      <c r="D1929" s="66"/>
      <c r="E1929" s="65"/>
      <c r="F1929" s="66"/>
      <c r="G1929" s="67"/>
      <c r="H1929" s="66"/>
      <c r="I1929" s="67"/>
      <c r="K1929" s="67"/>
    </row>
    <row r="1930" spans="2:12">
      <c r="B1930" s="385"/>
      <c r="C1930" s="65"/>
      <c r="D1930" s="66"/>
      <c r="E1930" s="65"/>
      <c r="F1930" s="66"/>
      <c r="G1930" s="67"/>
      <c r="H1930" s="66"/>
      <c r="I1930" s="67"/>
      <c r="J1930" s="68"/>
      <c r="K1930" s="67"/>
      <c r="L1930" s="68"/>
    </row>
    <row r="1931" spans="2:12">
      <c r="B1931" s="385"/>
      <c r="C1931" s="65"/>
      <c r="D1931" s="66"/>
      <c r="E1931" s="65"/>
      <c r="F1931" s="66"/>
      <c r="G1931" s="67"/>
      <c r="H1931" s="66"/>
      <c r="I1931" s="67"/>
      <c r="J1931" s="68"/>
      <c r="K1931" s="67"/>
      <c r="L1931" s="68"/>
    </row>
    <row r="1932" spans="2:12">
      <c r="B1932" s="385"/>
      <c r="C1932" s="65"/>
      <c r="D1932" s="66"/>
      <c r="E1932" s="65"/>
      <c r="F1932" s="66"/>
      <c r="G1932" s="67"/>
      <c r="H1932" s="66"/>
      <c r="I1932" s="67"/>
      <c r="J1932" s="68"/>
      <c r="K1932" s="67"/>
      <c r="L1932" s="68"/>
    </row>
    <row r="1933" spans="2:12">
      <c r="B1933" s="385"/>
      <c r="C1933" s="65"/>
      <c r="D1933" s="66"/>
      <c r="E1933" s="65"/>
      <c r="F1933" s="66"/>
      <c r="G1933" s="67"/>
      <c r="H1933" s="66"/>
      <c r="I1933" s="67"/>
      <c r="J1933" s="68"/>
      <c r="K1933" s="67"/>
      <c r="L1933" s="68"/>
    </row>
    <row r="1934" spans="2:12">
      <c r="B1934" s="385"/>
      <c r="C1934" s="65"/>
      <c r="D1934" s="66"/>
      <c r="E1934" s="65"/>
      <c r="F1934" s="66"/>
      <c r="G1934" s="67"/>
      <c r="H1934" s="66"/>
      <c r="I1934" s="67"/>
      <c r="J1934" s="68"/>
      <c r="K1934" s="67"/>
      <c r="L1934" s="68"/>
    </row>
    <row r="1935" spans="2:12">
      <c r="B1935" s="385"/>
      <c r="C1935" s="65"/>
      <c r="D1935" s="66"/>
      <c r="E1935" s="65"/>
      <c r="F1935" s="66"/>
      <c r="G1935" s="67"/>
      <c r="H1935" s="66"/>
      <c r="I1935" s="67"/>
      <c r="J1935" s="68"/>
      <c r="K1935" s="67"/>
      <c r="L1935" s="68"/>
    </row>
    <row r="1936" spans="2:12">
      <c r="B1936" s="385"/>
      <c r="C1936" s="65"/>
      <c r="D1936" s="66"/>
      <c r="E1936" s="65"/>
      <c r="F1936" s="66"/>
      <c r="G1936" s="67"/>
      <c r="H1936" s="66"/>
      <c r="I1936" s="67"/>
      <c r="J1936" s="68"/>
      <c r="K1936" s="67"/>
      <c r="L1936" s="68"/>
    </row>
    <row r="1937" spans="2:12">
      <c r="B1937" s="385"/>
      <c r="C1937" s="65"/>
      <c r="D1937" s="66"/>
      <c r="E1937" s="65"/>
      <c r="F1937" s="66"/>
      <c r="G1937" s="67"/>
      <c r="H1937" s="66"/>
      <c r="I1937" s="67"/>
      <c r="J1937" s="68"/>
      <c r="K1937" s="67"/>
      <c r="L1937" s="68"/>
    </row>
    <row r="1938" spans="2:12">
      <c r="B1938" s="385"/>
      <c r="C1938" s="65"/>
      <c r="D1938" s="66"/>
      <c r="E1938" s="65"/>
      <c r="F1938" s="66"/>
      <c r="G1938" s="67"/>
      <c r="H1938" s="66"/>
      <c r="I1938" s="67"/>
      <c r="J1938" s="68"/>
      <c r="K1938" s="67"/>
      <c r="L1938" s="68"/>
    </row>
    <row r="1939" spans="2:12">
      <c r="B1939" s="385"/>
      <c r="C1939" s="65"/>
      <c r="D1939" s="66"/>
      <c r="E1939" s="65"/>
      <c r="F1939" s="66"/>
      <c r="G1939" s="67"/>
      <c r="H1939" s="66"/>
      <c r="I1939" s="67"/>
      <c r="J1939" s="68"/>
      <c r="K1939" s="67"/>
      <c r="L1939" s="68"/>
    </row>
    <row r="1940" spans="2:12">
      <c r="B1940" s="385"/>
      <c r="C1940" s="65"/>
      <c r="D1940" s="66"/>
      <c r="E1940" s="65"/>
      <c r="F1940" s="66"/>
      <c r="G1940" s="67"/>
      <c r="H1940" s="66"/>
      <c r="I1940" s="67"/>
      <c r="J1940" s="68"/>
      <c r="K1940" s="67"/>
      <c r="L1940" s="68"/>
    </row>
    <row r="1941" spans="2:12">
      <c r="B1941" s="385"/>
      <c r="C1941" s="65"/>
      <c r="D1941" s="66"/>
      <c r="E1941" s="65"/>
      <c r="F1941" s="66"/>
      <c r="G1941" s="67"/>
      <c r="H1941" s="66"/>
      <c r="I1941" s="67"/>
      <c r="J1941" s="68"/>
      <c r="K1941" s="67"/>
      <c r="L1941" s="68"/>
    </row>
    <row r="1942" spans="2:12">
      <c r="B1942" s="385"/>
      <c r="C1942" s="65"/>
      <c r="D1942" s="66"/>
      <c r="E1942" s="65"/>
      <c r="F1942" s="66"/>
      <c r="G1942" s="67"/>
      <c r="H1942" s="66"/>
      <c r="I1942" s="67"/>
      <c r="J1942" s="68"/>
      <c r="K1942" s="67"/>
      <c r="L1942" s="68"/>
    </row>
    <row r="1943" spans="2:12">
      <c r="B1943" s="385"/>
      <c r="C1943" s="65"/>
      <c r="D1943" s="66"/>
      <c r="E1943" s="65"/>
      <c r="F1943" s="66"/>
      <c r="G1943" s="67"/>
      <c r="H1943" s="66"/>
      <c r="I1943" s="67"/>
      <c r="J1943" s="68"/>
      <c r="K1943" s="67"/>
      <c r="L1943" s="68"/>
    </row>
    <row r="1944" spans="2:12">
      <c r="B1944" s="385"/>
      <c r="C1944" s="65"/>
      <c r="D1944" s="66"/>
      <c r="E1944" s="65"/>
      <c r="F1944" s="66"/>
      <c r="G1944" s="67"/>
      <c r="H1944" s="66"/>
      <c r="I1944" s="67"/>
      <c r="J1944" s="68"/>
      <c r="K1944" s="67"/>
      <c r="L1944" s="68"/>
    </row>
    <row r="1945" spans="2:12">
      <c r="B1945" s="385"/>
      <c r="C1945" s="65"/>
      <c r="D1945" s="66"/>
      <c r="E1945" s="65"/>
      <c r="F1945" s="66"/>
      <c r="G1945" s="67"/>
      <c r="H1945" s="66"/>
      <c r="I1945" s="67"/>
      <c r="J1945" s="68"/>
      <c r="K1945" s="67"/>
      <c r="L1945" s="68"/>
    </row>
    <row r="1946" spans="2:12">
      <c r="B1946" s="385"/>
      <c r="C1946" s="65"/>
      <c r="D1946" s="66"/>
      <c r="E1946" s="65"/>
      <c r="F1946" s="66"/>
      <c r="G1946" s="67"/>
      <c r="H1946" s="66"/>
      <c r="I1946" s="67"/>
      <c r="K1946" s="67"/>
    </row>
    <row r="1947" spans="2:12">
      <c r="B1947" s="385"/>
      <c r="C1947" s="65"/>
      <c r="D1947" s="66"/>
      <c r="E1947" s="65"/>
      <c r="F1947" s="66"/>
      <c r="G1947" s="67"/>
      <c r="H1947" s="66"/>
      <c r="I1947" s="67"/>
      <c r="J1947" s="68"/>
      <c r="K1947" s="67"/>
      <c r="L1947" s="68"/>
    </row>
    <row r="1948" spans="2:12">
      <c r="B1948" s="385"/>
      <c r="C1948" s="65"/>
      <c r="D1948" s="66"/>
      <c r="E1948" s="65"/>
      <c r="F1948" s="66"/>
      <c r="G1948" s="67"/>
      <c r="H1948" s="66"/>
      <c r="I1948" s="67"/>
      <c r="J1948" s="68"/>
      <c r="K1948" s="67"/>
      <c r="L1948" s="68"/>
    </row>
    <row r="1949" spans="2:12">
      <c r="B1949" s="385"/>
      <c r="C1949" s="65"/>
      <c r="D1949" s="66"/>
      <c r="E1949" s="65"/>
      <c r="F1949" s="66"/>
      <c r="G1949" s="67"/>
      <c r="H1949" s="66"/>
      <c r="I1949" s="67"/>
      <c r="J1949" s="68"/>
      <c r="K1949" s="67"/>
      <c r="L1949" s="68"/>
    </row>
    <row r="1950" spans="2:12">
      <c r="B1950" s="385"/>
      <c r="C1950" s="65"/>
      <c r="D1950" s="66"/>
      <c r="E1950" s="65"/>
      <c r="F1950" s="66"/>
      <c r="G1950" s="67"/>
      <c r="H1950" s="66"/>
      <c r="I1950" s="67"/>
      <c r="J1950" s="68"/>
      <c r="K1950" s="67"/>
      <c r="L1950" s="68"/>
    </row>
    <row r="1951" spans="2:12">
      <c r="B1951" s="385"/>
      <c r="C1951" s="65"/>
      <c r="D1951" s="66"/>
      <c r="E1951" s="65"/>
      <c r="F1951" s="66"/>
      <c r="G1951" s="67"/>
      <c r="H1951" s="66"/>
      <c r="I1951" s="67"/>
      <c r="J1951" s="68"/>
      <c r="K1951" s="67"/>
      <c r="L1951" s="68"/>
    </row>
    <row r="1952" spans="2:12">
      <c r="B1952" s="385"/>
      <c r="C1952" s="65"/>
      <c r="D1952" s="66"/>
      <c r="E1952" s="65"/>
      <c r="F1952" s="66"/>
      <c r="G1952" s="67"/>
      <c r="H1952" s="66"/>
      <c r="I1952" s="67"/>
      <c r="J1952" s="68"/>
      <c r="K1952" s="67"/>
      <c r="L1952" s="68"/>
    </row>
    <row r="1953" spans="2:12">
      <c r="B1953" s="385"/>
      <c r="C1953" s="65"/>
      <c r="D1953" s="66"/>
      <c r="E1953" s="65"/>
      <c r="F1953" s="66"/>
      <c r="G1953" s="67"/>
      <c r="H1953" s="66"/>
      <c r="I1953" s="67"/>
      <c r="J1953" s="68"/>
      <c r="K1953" s="67"/>
      <c r="L1953" s="68"/>
    </row>
    <row r="1954" spans="2:12">
      <c r="B1954" s="385"/>
      <c r="C1954" s="65"/>
      <c r="D1954" s="66"/>
      <c r="E1954" s="65"/>
      <c r="F1954" s="66"/>
      <c r="G1954" s="67"/>
      <c r="H1954" s="66"/>
      <c r="I1954" s="67"/>
      <c r="J1954" s="68"/>
      <c r="K1954" s="67"/>
      <c r="L1954" s="68"/>
    </row>
    <row r="1955" spans="2:12">
      <c r="B1955" s="385"/>
      <c r="C1955" s="65"/>
      <c r="D1955" s="66"/>
      <c r="E1955" s="65"/>
      <c r="F1955" s="66"/>
      <c r="G1955" s="67"/>
      <c r="H1955" s="66"/>
      <c r="I1955" s="67"/>
      <c r="J1955" s="68"/>
      <c r="K1955" s="67"/>
      <c r="L1955" s="68"/>
    </row>
    <row r="1956" spans="2:12">
      <c r="B1956" s="385"/>
      <c r="C1956" s="65"/>
      <c r="D1956" s="66"/>
      <c r="E1956" s="65"/>
      <c r="F1956" s="66"/>
      <c r="G1956" s="67"/>
      <c r="H1956" s="66"/>
      <c r="I1956" s="67"/>
      <c r="J1956" s="68"/>
      <c r="K1956" s="67"/>
      <c r="L1956" s="68"/>
    </row>
    <row r="1957" spans="2:12">
      <c r="B1957" s="385"/>
      <c r="C1957" s="65"/>
      <c r="D1957" s="66"/>
      <c r="E1957" s="65"/>
      <c r="F1957" s="66"/>
      <c r="G1957" s="67"/>
      <c r="H1957" s="66"/>
      <c r="I1957" s="67"/>
      <c r="J1957" s="68"/>
      <c r="K1957" s="67"/>
      <c r="L1957" s="68"/>
    </row>
    <row r="1958" spans="2:12">
      <c r="B1958" s="385"/>
      <c r="C1958" s="65"/>
      <c r="D1958" s="66"/>
      <c r="E1958" s="65"/>
      <c r="F1958" s="66"/>
      <c r="G1958" s="67"/>
      <c r="H1958" s="66"/>
      <c r="I1958" s="67"/>
      <c r="J1958" s="68"/>
      <c r="K1958" s="67"/>
      <c r="L1958" s="68"/>
    </row>
    <row r="1959" spans="2:12">
      <c r="B1959" s="385"/>
      <c r="C1959" s="65"/>
      <c r="D1959" s="66"/>
      <c r="E1959" s="65"/>
      <c r="F1959" s="66"/>
      <c r="G1959" s="67"/>
      <c r="H1959" s="66"/>
      <c r="I1959" s="67"/>
      <c r="J1959" s="68"/>
      <c r="K1959" s="67"/>
      <c r="L1959" s="68"/>
    </row>
    <row r="1960" spans="2:12">
      <c r="B1960" s="385"/>
      <c r="C1960" s="65"/>
      <c r="D1960" s="66"/>
      <c r="E1960" s="65"/>
      <c r="F1960" s="66"/>
      <c r="G1960" s="67"/>
      <c r="H1960" s="66"/>
      <c r="I1960" s="67"/>
      <c r="J1960" s="68"/>
      <c r="K1960" s="67"/>
      <c r="L1960" s="68"/>
    </row>
    <row r="1961" spans="2:12">
      <c r="B1961" s="385"/>
      <c r="C1961" s="65"/>
      <c r="D1961" s="66"/>
      <c r="E1961" s="65"/>
      <c r="F1961" s="66"/>
      <c r="G1961" s="67"/>
      <c r="H1961" s="66"/>
      <c r="I1961" s="67"/>
      <c r="J1961" s="68"/>
      <c r="K1961" s="67"/>
      <c r="L1961" s="68"/>
    </row>
    <row r="1962" spans="2:12">
      <c r="B1962" s="385"/>
      <c r="C1962" s="65"/>
      <c r="D1962" s="66"/>
      <c r="E1962" s="65"/>
      <c r="F1962" s="66"/>
      <c r="G1962" s="67"/>
      <c r="H1962" s="66"/>
      <c r="I1962" s="67"/>
      <c r="J1962" s="68"/>
      <c r="K1962" s="67"/>
      <c r="L1962" s="68"/>
    </row>
    <row r="1963" spans="2:12">
      <c r="B1963" s="385"/>
      <c r="C1963" s="65"/>
      <c r="D1963" s="66"/>
      <c r="E1963" s="65"/>
      <c r="F1963" s="66"/>
      <c r="G1963" s="67"/>
      <c r="H1963" s="66"/>
      <c r="I1963" s="67"/>
      <c r="K1963" s="67"/>
    </row>
    <row r="1964" spans="2:12">
      <c r="B1964" s="385"/>
      <c r="C1964" s="65"/>
      <c r="D1964" s="66"/>
      <c r="E1964" s="65"/>
      <c r="F1964" s="66"/>
      <c r="G1964" s="67"/>
      <c r="H1964" s="66"/>
      <c r="I1964" s="67"/>
      <c r="J1964" s="68"/>
      <c r="K1964" s="67"/>
      <c r="L1964" s="68"/>
    </row>
    <row r="1965" spans="2:12">
      <c r="B1965" s="385"/>
      <c r="C1965" s="65"/>
      <c r="D1965" s="66"/>
      <c r="E1965" s="65"/>
      <c r="F1965" s="66"/>
      <c r="G1965" s="67"/>
      <c r="H1965" s="66"/>
      <c r="I1965" s="67"/>
      <c r="J1965" s="68"/>
      <c r="K1965" s="67"/>
      <c r="L1965" s="68"/>
    </row>
    <row r="1966" spans="2:12">
      <c r="B1966" s="385"/>
      <c r="C1966" s="65"/>
      <c r="D1966" s="66"/>
      <c r="E1966" s="65"/>
      <c r="F1966" s="66"/>
      <c r="G1966" s="67"/>
      <c r="H1966" s="66"/>
      <c r="I1966" s="67"/>
      <c r="J1966" s="68"/>
      <c r="K1966" s="67"/>
      <c r="L1966" s="68"/>
    </row>
    <row r="1967" spans="2:12">
      <c r="B1967" s="385"/>
      <c r="C1967" s="65"/>
      <c r="D1967" s="66"/>
      <c r="E1967" s="65"/>
      <c r="F1967" s="66"/>
      <c r="G1967" s="67"/>
      <c r="H1967" s="66"/>
      <c r="I1967" s="67"/>
      <c r="J1967" s="68"/>
      <c r="K1967" s="67"/>
      <c r="L1967" s="68"/>
    </row>
    <row r="1968" spans="2:12">
      <c r="B1968" s="385"/>
      <c r="C1968" s="65"/>
      <c r="D1968" s="66"/>
      <c r="E1968" s="65"/>
      <c r="F1968" s="66"/>
      <c r="G1968" s="67"/>
      <c r="H1968" s="66"/>
      <c r="I1968" s="67"/>
      <c r="J1968" s="68"/>
      <c r="K1968" s="67"/>
      <c r="L1968" s="68"/>
    </row>
    <row r="1969" spans="2:12">
      <c r="B1969" s="385"/>
      <c r="C1969" s="65"/>
      <c r="D1969" s="66"/>
      <c r="E1969" s="65"/>
      <c r="F1969" s="66"/>
      <c r="G1969" s="67"/>
      <c r="H1969" s="66"/>
      <c r="I1969" s="67"/>
      <c r="J1969" s="68"/>
      <c r="K1969" s="67"/>
      <c r="L1969" s="68"/>
    </row>
    <row r="1970" spans="2:12">
      <c r="B1970" s="385"/>
      <c r="C1970" s="65"/>
      <c r="D1970" s="66"/>
      <c r="E1970" s="65"/>
      <c r="F1970" s="66"/>
      <c r="G1970" s="67"/>
      <c r="H1970" s="66"/>
      <c r="I1970" s="67"/>
      <c r="J1970" s="68"/>
      <c r="K1970" s="67"/>
      <c r="L1970" s="68"/>
    </row>
    <row r="1971" spans="2:12">
      <c r="B1971" s="385"/>
      <c r="C1971" s="65"/>
      <c r="D1971" s="66"/>
      <c r="E1971" s="65"/>
      <c r="F1971" s="66"/>
      <c r="G1971" s="67"/>
      <c r="H1971" s="66"/>
      <c r="I1971" s="67"/>
      <c r="J1971" s="68"/>
      <c r="K1971" s="67"/>
      <c r="L1971" s="68"/>
    </row>
    <row r="1972" spans="2:12">
      <c r="B1972" s="385"/>
      <c r="C1972" s="65"/>
      <c r="D1972" s="66"/>
      <c r="E1972" s="65"/>
      <c r="F1972" s="66"/>
      <c r="G1972" s="67"/>
      <c r="H1972" s="66"/>
      <c r="I1972" s="67"/>
      <c r="J1972" s="68"/>
      <c r="K1972" s="67"/>
      <c r="L1972" s="68"/>
    </row>
    <row r="1973" spans="2:12">
      <c r="B1973" s="385"/>
      <c r="C1973" s="65"/>
      <c r="D1973" s="66"/>
      <c r="E1973" s="65"/>
      <c r="F1973" s="66"/>
      <c r="G1973" s="67"/>
      <c r="H1973" s="66"/>
      <c r="I1973" s="67"/>
      <c r="J1973" s="68"/>
      <c r="K1973" s="67"/>
      <c r="L1973" s="68"/>
    </row>
    <row r="1974" spans="2:12">
      <c r="B1974" s="385"/>
      <c r="C1974" s="65"/>
      <c r="D1974" s="66"/>
      <c r="E1974" s="65"/>
      <c r="F1974" s="66"/>
      <c r="G1974" s="67"/>
      <c r="H1974" s="66"/>
      <c r="I1974" s="67"/>
      <c r="J1974" s="68"/>
      <c r="K1974" s="67"/>
      <c r="L1974" s="68"/>
    </row>
    <row r="1975" spans="2:12">
      <c r="B1975" s="385"/>
      <c r="C1975" s="65"/>
      <c r="D1975" s="66"/>
      <c r="E1975" s="65"/>
      <c r="F1975" s="66"/>
      <c r="G1975" s="67"/>
      <c r="H1975" s="66"/>
      <c r="I1975" s="67"/>
      <c r="J1975" s="68"/>
      <c r="K1975" s="67"/>
      <c r="L1975" s="68"/>
    </row>
    <row r="1976" spans="2:12">
      <c r="B1976" s="385"/>
      <c r="C1976" s="65"/>
      <c r="D1976" s="66"/>
      <c r="E1976" s="65"/>
      <c r="F1976" s="66"/>
      <c r="G1976" s="67"/>
      <c r="H1976" s="66"/>
      <c r="I1976" s="67"/>
      <c r="J1976" s="68"/>
      <c r="K1976" s="67"/>
      <c r="L1976" s="68"/>
    </row>
    <row r="1977" spans="2:12">
      <c r="B1977" s="385"/>
      <c r="C1977" s="65"/>
      <c r="D1977" s="66"/>
      <c r="E1977" s="65"/>
      <c r="F1977" s="66"/>
      <c r="G1977" s="67"/>
      <c r="H1977" s="66"/>
      <c r="I1977" s="67"/>
      <c r="J1977" s="68"/>
      <c r="K1977" s="67"/>
      <c r="L1977" s="68"/>
    </row>
    <row r="1978" spans="2:12">
      <c r="B1978" s="385"/>
      <c r="C1978" s="65"/>
      <c r="D1978" s="66"/>
      <c r="E1978" s="65"/>
      <c r="F1978" s="66"/>
      <c r="G1978" s="67"/>
      <c r="H1978" s="66"/>
      <c r="I1978" s="67"/>
      <c r="J1978" s="68"/>
      <c r="K1978" s="67"/>
      <c r="L1978" s="68"/>
    </row>
    <row r="1979" spans="2:12">
      <c r="B1979" s="385"/>
      <c r="C1979" s="65"/>
      <c r="D1979" s="66"/>
      <c r="E1979" s="65"/>
      <c r="F1979" s="66"/>
      <c r="G1979" s="67"/>
      <c r="H1979" s="66"/>
      <c r="I1979" s="67"/>
      <c r="J1979" s="68"/>
      <c r="K1979" s="67"/>
      <c r="L1979" s="68"/>
    </row>
    <row r="1980" spans="2:12">
      <c r="B1980" s="385"/>
      <c r="C1980" s="65"/>
      <c r="D1980" s="66"/>
      <c r="E1980" s="65"/>
      <c r="F1980" s="66"/>
      <c r="G1980" s="67"/>
      <c r="H1980" s="66"/>
      <c r="I1980" s="67"/>
      <c r="K1980" s="67"/>
    </row>
    <row r="1981" spans="2:12">
      <c r="B1981" s="385"/>
      <c r="C1981" s="65"/>
      <c r="D1981" s="66"/>
      <c r="E1981" s="65"/>
      <c r="F1981" s="66"/>
      <c r="G1981" s="67"/>
      <c r="H1981" s="66"/>
      <c r="I1981" s="67"/>
      <c r="J1981" s="68"/>
      <c r="K1981" s="67"/>
      <c r="L1981" s="68"/>
    </row>
    <row r="1982" spans="2:12">
      <c r="B1982" s="385"/>
      <c r="C1982" s="65"/>
      <c r="D1982" s="66"/>
      <c r="E1982" s="65"/>
      <c r="F1982" s="66"/>
      <c r="G1982" s="67"/>
      <c r="H1982" s="66"/>
      <c r="I1982" s="67"/>
      <c r="J1982" s="68"/>
      <c r="K1982" s="67"/>
      <c r="L1982" s="68"/>
    </row>
    <row r="1983" spans="2:12">
      <c r="B1983" s="385"/>
      <c r="C1983" s="65"/>
      <c r="D1983" s="66"/>
      <c r="E1983" s="65"/>
      <c r="F1983" s="66"/>
      <c r="G1983" s="67"/>
      <c r="H1983" s="66"/>
      <c r="I1983" s="67"/>
      <c r="J1983" s="68"/>
      <c r="K1983" s="67"/>
      <c r="L1983" s="68"/>
    </row>
    <row r="1984" spans="2:12">
      <c r="B1984" s="385"/>
      <c r="C1984" s="65"/>
      <c r="D1984" s="66"/>
      <c r="E1984" s="65"/>
      <c r="F1984" s="66"/>
      <c r="G1984" s="67"/>
      <c r="H1984" s="66"/>
      <c r="I1984" s="67"/>
      <c r="J1984" s="68"/>
      <c r="K1984" s="67"/>
      <c r="L1984" s="68"/>
    </row>
    <row r="1985" spans="2:12">
      <c r="B1985" s="385"/>
      <c r="C1985" s="65"/>
      <c r="D1985" s="66"/>
      <c r="E1985" s="65"/>
      <c r="F1985" s="66"/>
      <c r="G1985" s="67"/>
      <c r="H1985" s="66"/>
      <c r="I1985" s="67"/>
      <c r="J1985" s="68"/>
      <c r="K1985" s="67"/>
      <c r="L1985" s="68"/>
    </row>
    <row r="1986" spans="2:12">
      <c r="B1986" s="385"/>
      <c r="C1986" s="65"/>
      <c r="D1986" s="66"/>
      <c r="E1986" s="65"/>
      <c r="F1986" s="66"/>
      <c r="G1986" s="67"/>
      <c r="H1986" s="66"/>
      <c r="I1986" s="67"/>
      <c r="J1986" s="68"/>
      <c r="K1986" s="67"/>
      <c r="L1986" s="68"/>
    </row>
    <row r="1987" spans="2:12">
      <c r="B1987" s="385"/>
      <c r="C1987" s="65"/>
      <c r="D1987" s="66"/>
      <c r="E1987" s="65"/>
      <c r="F1987" s="66"/>
      <c r="G1987" s="67"/>
      <c r="H1987" s="66"/>
      <c r="I1987" s="67"/>
      <c r="J1987" s="68"/>
      <c r="K1987" s="67"/>
      <c r="L1987" s="68"/>
    </row>
    <row r="1988" spans="2:12">
      <c r="B1988" s="385"/>
      <c r="C1988" s="65"/>
      <c r="D1988" s="66"/>
      <c r="E1988" s="65"/>
      <c r="F1988" s="66"/>
      <c r="G1988" s="67"/>
      <c r="H1988" s="66"/>
      <c r="I1988" s="67"/>
      <c r="J1988" s="68"/>
      <c r="K1988" s="67"/>
      <c r="L1988" s="68"/>
    </row>
    <row r="1989" spans="2:12">
      <c r="B1989" s="385"/>
      <c r="C1989" s="65"/>
      <c r="D1989" s="66"/>
      <c r="E1989" s="65"/>
      <c r="F1989" s="66"/>
      <c r="G1989" s="67"/>
      <c r="H1989" s="66"/>
      <c r="I1989" s="67"/>
      <c r="J1989" s="68"/>
      <c r="K1989" s="67"/>
      <c r="L1989" s="68"/>
    </row>
    <row r="1990" spans="2:12">
      <c r="B1990" s="385"/>
      <c r="C1990" s="65"/>
      <c r="D1990" s="66"/>
      <c r="E1990" s="65"/>
      <c r="F1990" s="66"/>
      <c r="G1990" s="67"/>
      <c r="H1990" s="66"/>
      <c r="I1990" s="67"/>
      <c r="J1990" s="68"/>
      <c r="K1990" s="67"/>
      <c r="L1990" s="68"/>
    </row>
    <row r="1991" spans="2:12">
      <c r="B1991" s="385"/>
      <c r="C1991" s="65"/>
      <c r="D1991" s="66"/>
      <c r="E1991" s="65"/>
      <c r="F1991" s="66"/>
      <c r="G1991" s="67"/>
      <c r="H1991" s="66"/>
      <c r="I1991" s="67"/>
      <c r="J1991" s="68"/>
      <c r="K1991" s="67"/>
      <c r="L1991" s="68"/>
    </row>
    <row r="1992" spans="2:12">
      <c r="B1992" s="385"/>
      <c r="C1992" s="65"/>
      <c r="D1992" s="66"/>
      <c r="E1992" s="65"/>
      <c r="F1992" s="66"/>
      <c r="G1992" s="67"/>
      <c r="H1992" s="66"/>
      <c r="I1992" s="67"/>
      <c r="J1992" s="68"/>
      <c r="K1992" s="67"/>
      <c r="L1992" s="68"/>
    </row>
    <row r="1993" spans="2:12">
      <c r="B1993" s="385"/>
      <c r="C1993" s="65"/>
      <c r="D1993" s="66"/>
      <c r="E1993" s="65"/>
      <c r="F1993" s="66"/>
      <c r="G1993" s="67"/>
      <c r="H1993" s="66"/>
      <c r="I1993" s="67"/>
      <c r="J1993" s="68"/>
      <c r="K1993" s="67"/>
      <c r="L1993" s="68"/>
    </row>
    <row r="1994" spans="2:12">
      <c r="B1994" s="385"/>
      <c r="C1994" s="65"/>
      <c r="D1994" s="66"/>
      <c r="E1994" s="65"/>
      <c r="F1994" s="66"/>
      <c r="G1994" s="67"/>
      <c r="H1994" s="66"/>
      <c r="I1994" s="67"/>
      <c r="J1994" s="68"/>
      <c r="K1994" s="67"/>
      <c r="L1994" s="68"/>
    </row>
    <row r="1995" spans="2:12">
      <c r="B1995" s="385"/>
      <c r="C1995" s="65"/>
      <c r="D1995" s="66"/>
      <c r="E1995" s="65"/>
      <c r="F1995" s="66"/>
      <c r="G1995" s="67"/>
      <c r="H1995" s="66"/>
      <c r="I1995" s="67"/>
      <c r="J1995" s="68"/>
      <c r="K1995" s="67"/>
      <c r="L1995" s="68"/>
    </row>
    <row r="1996" spans="2:12">
      <c r="B1996" s="385"/>
      <c r="C1996" s="65"/>
      <c r="D1996" s="66"/>
      <c r="E1996" s="65"/>
      <c r="F1996" s="66"/>
      <c r="G1996" s="67"/>
      <c r="H1996" s="66"/>
      <c r="I1996" s="67"/>
      <c r="J1996" s="68"/>
      <c r="K1996" s="67"/>
      <c r="L1996" s="68"/>
    </row>
    <row r="1997" spans="2:12">
      <c r="B1997" s="385"/>
      <c r="C1997" s="65"/>
      <c r="D1997" s="66"/>
      <c r="E1997" s="65"/>
      <c r="F1997" s="66"/>
      <c r="G1997" s="67"/>
      <c r="H1997" s="66"/>
      <c r="I1997" s="67"/>
      <c r="K1997" s="67"/>
    </row>
    <row r="1998" spans="2:12">
      <c r="B1998" s="385"/>
      <c r="C1998" s="65"/>
      <c r="D1998" s="66"/>
      <c r="E1998" s="65"/>
      <c r="F1998" s="66"/>
      <c r="G1998" s="67"/>
      <c r="H1998" s="66"/>
      <c r="I1998" s="67"/>
      <c r="J1998" s="68"/>
      <c r="K1998" s="67"/>
      <c r="L1998" s="68"/>
    </row>
    <row r="1999" spans="2:12">
      <c r="B1999" s="385"/>
      <c r="C1999" s="65"/>
      <c r="D1999" s="66"/>
      <c r="E1999" s="65"/>
      <c r="F1999" s="66"/>
      <c r="G1999" s="67"/>
      <c r="H1999" s="66"/>
      <c r="I1999" s="67"/>
      <c r="J1999" s="68"/>
      <c r="K1999" s="67"/>
      <c r="L1999" s="68"/>
    </row>
    <row r="2000" spans="2:12">
      <c r="B2000" s="385"/>
      <c r="C2000" s="65"/>
      <c r="D2000" s="66"/>
      <c r="E2000" s="65"/>
      <c r="F2000" s="66"/>
      <c r="G2000" s="67"/>
      <c r="H2000" s="66"/>
      <c r="I2000" s="67"/>
      <c r="J2000" s="68"/>
      <c r="K2000" s="67"/>
      <c r="L2000" s="68"/>
    </row>
    <row r="2001" spans="2:12">
      <c r="B2001" s="385"/>
      <c r="C2001" s="65"/>
      <c r="D2001" s="66"/>
      <c r="E2001" s="65"/>
      <c r="F2001" s="66"/>
      <c r="G2001" s="67"/>
      <c r="H2001" s="66"/>
      <c r="I2001" s="67"/>
      <c r="J2001" s="68"/>
      <c r="K2001" s="67"/>
      <c r="L2001" s="68"/>
    </row>
    <row r="2002" spans="2:12">
      <c r="B2002" s="385"/>
      <c r="C2002" s="65"/>
      <c r="D2002" s="66"/>
      <c r="E2002" s="65"/>
      <c r="F2002" s="66"/>
      <c r="G2002" s="67"/>
      <c r="H2002" s="66"/>
      <c r="I2002" s="67"/>
      <c r="J2002" s="68"/>
      <c r="K2002" s="67"/>
      <c r="L2002" s="68"/>
    </row>
    <row r="2003" spans="2:12">
      <c r="B2003" s="385"/>
      <c r="C2003" s="65"/>
      <c r="D2003" s="66"/>
      <c r="E2003" s="65"/>
      <c r="F2003" s="66"/>
      <c r="G2003" s="67"/>
      <c r="H2003" s="66"/>
      <c r="I2003" s="67"/>
      <c r="J2003" s="68"/>
      <c r="K2003" s="67"/>
      <c r="L2003" s="68"/>
    </row>
    <row r="2004" spans="2:12">
      <c r="B2004" s="385"/>
      <c r="C2004" s="65"/>
      <c r="D2004" s="66"/>
      <c r="E2004" s="65"/>
      <c r="F2004" s="66"/>
      <c r="G2004" s="67"/>
      <c r="H2004" s="66"/>
      <c r="I2004" s="67"/>
      <c r="J2004" s="68"/>
      <c r="K2004" s="67"/>
      <c r="L2004" s="68"/>
    </row>
    <row r="2005" spans="2:12">
      <c r="B2005" s="385"/>
      <c r="C2005" s="65"/>
      <c r="D2005" s="66"/>
      <c r="E2005" s="65"/>
      <c r="F2005" s="66"/>
      <c r="G2005" s="67"/>
      <c r="H2005" s="66"/>
      <c r="I2005" s="67"/>
      <c r="J2005" s="68"/>
      <c r="K2005" s="67"/>
      <c r="L2005" s="68"/>
    </row>
    <row r="2006" spans="2:12">
      <c r="B2006" s="385"/>
      <c r="C2006" s="65"/>
      <c r="D2006" s="66"/>
      <c r="E2006" s="65"/>
      <c r="F2006" s="66"/>
      <c r="G2006" s="67"/>
      <c r="H2006" s="66"/>
      <c r="I2006" s="67"/>
      <c r="J2006" s="68"/>
      <c r="K2006" s="67"/>
      <c r="L2006" s="68"/>
    </row>
    <row r="2007" spans="2:12">
      <c r="B2007" s="385"/>
      <c r="C2007" s="65"/>
      <c r="D2007" s="66"/>
      <c r="E2007" s="65"/>
      <c r="F2007" s="66"/>
      <c r="G2007" s="67"/>
      <c r="H2007" s="66"/>
      <c r="I2007" s="67"/>
      <c r="J2007" s="68"/>
      <c r="K2007" s="67"/>
      <c r="L2007" s="68"/>
    </row>
    <row r="2008" spans="2:12">
      <c r="B2008" s="385"/>
      <c r="C2008" s="65"/>
      <c r="D2008" s="66"/>
      <c r="E2008" s="65"/>
      <c r="F2008" s="66"/>
      <c r="G2008" s="67"/>
      <c r="H2008" s="66"/>
      <c r="I2008" s="67"/>
      <c r="J2008" s="68"/>
      <c r="K2008" s="67"/>
      <c r="L2008" s="68"/>
    </row>
    <row r="2009" spans="2:12">
      <c r="B2009" s="385"/>
      <c r="C2009" s="65"/>
      <c r="D2009" s="66"/>
      <c r="E2009" s="65"/>
      <c r="F2009" s="66"/>
      <c r="G2009" s="67"/>
      <c r="H2009" s="66"/>
      <c r="I2009" s="67"/>
      <c r="J2009" s="68"/>
      <c r="K2009" s="67"/>
      <c r="L2009" s="68"/>
    </row>
    <row r="2010" spans="2:12">
      <c r="B2010" s="385"/>
      <c r="C2010" s="65"/>
      <c r="D2010" s="66"/>
      <c r="E2010" s="65"/>
      <c r="F2010" s="66"/>
      <c r="G2010" s="67"/>
      <c r="H2010" s="66"/>
      <c r="I2010" s="67"/>
      <c r="J2010" s="68"/>
      <c r="K2010" s="67"/>
      <c r="L2010" s="68"/>
    </row>
    <row r="2011" spans="2:12">
      <c r="B2011" s="385"/>
      <c r="C2011" s="65"/>
      <c r="D2011" s="66"/>
      <c r="E2011" s="65"/>
      <c r="F2011" s="66"/>
      <c r="G2011" s="67"/>
      <c r="H2011" s="66"/>
      <c r="I2011" s="67"/>
      <c r="J2011" s="68"/>
      <c r="K2011" s="67"/>
      <c r="L2011" s="68"/>
    </row>
    <row r="2012" spans="2:12">
      <c r="B2012" s="385"/>
      <c r="C2012" s="65"/>
      <c r="D2012" s="66"/>
      <c r="E2012" s="65"/>
      <c r="F2012" s="66"/>
      <c r="G2012" s="67"/>
      <c r="H2012" s="66"/>
      <c r="I2012" s="67"/>
      <c r="J2012" s="68"/>
      <c r="K2012" s="67"/>
      <c r="L2012" s="68"/>
    </row>
    <row r="2013" spans="2:12">
      <c r="B2013" s="385"/>
      <c r="C2013" s="65"/>
      <c r="D2013" s="66"/>
      <c r="E2013" s="65"/>
      <c r="F2013" s="66"/>
      <c r="G2013" s="67"/>
      <c r="H2013" s="66"/>
      <c r="I2013" s="67"/>
      <c r="J2013" s="68"/>
      <c r="K2013" s="67"/>
      <c r="L2013" s="68"/>
    </row>
    <row r="2014" spans="2:12">
      <c r="B2014" s="385"/>
      <c r="C2014" s="65"/>
      <c r="D2014" s="66"/>
      <c r="E2014" s="65"/>
      <c r="F2014" s="66"/>
      <c r="G2014" s="67"/>
      <c r="H2014" s="66"/>
      <c r="I2014" s="67"/>
      <c r="K2014" s="67"/>
    </row>
    <row r="2015" spans="2:12">
      <c r="B2015" s="385"/>
      <c r="C2015" s="65"/>
      <c r="D2015" s="66"/>
      <c r="E2015" s="65"/>
      <c r="F2015" s="66"/>
      <c r="G2015" s="67"/>
      <c r="H2015" s="66"/>
      <c r="I2015" s="67"/>
      <c r="J2015" s="68"/>
      <c r="K2015" s="67"/>
      <c r="L2015" s="68"/>
    </row>
    <row r="2016" spans="2:12">
      <c r="B2016" s="385"/>
      <c r="C2016" s="65"/>
      <c r="D2016" s="66"/>
      <c r="E2016" s="65"/>
      <c r="F2016" s="66"/>
      <c r="G2016" s="67"/>
      <c r="H2016" s="66"/>
      <c r="I2016" s="67"/>
      <c r="J2016" s="68"/>
      <c r="K2016" s="67"/>
      <c r="L2016" s="68"/>
    </row>
    <row r="2017" spans="2:12">
      <c r="B2017" s="385"/>
      <c r="C2017" s="65"/>
      <c r="D2017" s="66"/>
      <c r="E2017" s="65"/>
      <c r="F2017" s="66"/>
      <c r="G2017" s="67"/>
      <c r="H2017" s="66"/>
      <c r="I2017" s="67"/>
      <c r="J2017" s="68"/>
      <c r="K2017" s="67"/>
      <c r="L2017" s="68"/>
    </row>
    <row r="2018" spans="2:12">
      <c r="B2018" s="385"/>
      <c r="C2018" s="65"/>
      <c r="D2018" s="66"/>
      <c r="E2018" s="65"/>
      <c r="F2018" s="66"/>
      <c r="G2018" s="67"/>
      <c r="H2018" s="66"/>
      <c r="I2018" s="67"/>
      <c r="J2018" s="68"/>
      <c r="K2018" s="67"/>
      <c r="L2018" s="68"/>
    </row>
    <row r="2019" spans="2:12">
      <c r="B2019" s="385"/>
      <c r="C2019" s="65"/>
      <c r="D2019" s="66"/>
      <c r="E2019" s="65"/>
      <c r="F2019" s="66"/>
      <c r="G2019" s="67"/>
      <c r="H2019" s="66"/>
      <c r="I2019" s="67"/>
      <c r="J2019" s="68"/>
      <c r="K2019" s="67"/>
      <c r="L2019" s="68"/>
    </row>
    <row r="2020" spans="2:12">
      <c r="B2020" s="385"/>
      <c r="C2020" s="65"/>
      <c r="D2020" s="66"/>
      <c r="E2020" s="65"/>
      <c r="F2020" s="66"/>
      <c r="G2020" s="67"/>
      <c r="H2020" s="66"/>
      <c r="I2020" s="67"/>
      <c r="J2020" s="68"/>
      <c r="K2020" s="67"/>
      <c r="L2020" s="68"/>
    </row>
    <row r="2021" spans="2:12">
      <c r="B2021" s="385"/>
      <c r="C2021" s="65"/>
      <c r="D2021" s="66"/>
      <c r="E2021" s="65"/>
      <c r="F2021" s="66"/>
      <c r="G2021" s="67"/>
      <c r="H2021" s="66"/>
      <c r="I2021" s="67"/>
      <c r="J2021" s="68"/>
      <c r="K2021" s="67"/>
      <c r="L2021" s="68"/>
    </row>
    <row r="2022" spans="2:12">
      <c r="B2022" s="385"/>
      <c r="C2022" s="65"/>
      <c r="D2022" s="66"/>
      <c r="E2022" s="65"/>
      <c r="F2022" s="66"/>
      <c r="G2022" s="67"/>
      <c r="H2022" s="66"/>
      <c r="I2022" s="67"/>
      <c r="J2022" s="68"/>
      <c r="K2022" s="67"/>
      <c r="L2022" s="68"/>
    </row>
    <row r="2023" spans="2:12">
      <c r="B2023" s="385"/>
      <c r="C2023" s="65"/>
      <c r="D2023" s="66"/>
      <c r="E2023" s="65"/>
      <c r="F2023" s="66"/>
      <c r="G2023" s="67"/>
      <c r="H2023" s="66"/>
      <c r="I2023" s="67"/>
      <c r="J2023" s="68"/>
      <c r="K2023" s="67"/>
      <c r="L2023" s="68"/>
    </row>
    <row r="2024" spans="2:12">
      <c r="B2024" s="385"/>
      <c r="C2024" s="65"/>
      <c r="D2024" s="66"/>
      <c r="E2024" s="65"/>
      <c r="F2024" s="66"/>
      <c r="G2024" s="67"/>
      <c r="H2024" s="66"/>
      <c r="I2024" s="67"/>
      <c r="J2024" s="68"/>
      <c r="K2024" s="67"/>
      <c r="L2024" s="68"/>
    </row>
    <row r="2025" spans="2:12">
      <c r="B2025" s="385"/>
      <c r="C2025" s="65"/>
      <c r="D2025" s="66"/>
      <c r="E2025" s="65"/>
      <c r="F2025" s="66"/>
      <c r="G2025" s="67"/>
      <c r="H2025" s="66"/>
      <c r="I2025" s="67"/>
      <c r="J2025" s="68"/>
      <c r="K2025" s="67"/>
      <c r="L2025" s="68"/>
    </row>
    <row r="2026" spans="2:12">
      <c r="B2026" s="385"/>
      <c r="C2026" s="65"/>
      <c r="D2026" s="66"/>
      <c r="E2026" s="65"/>
      <c r="F2026" s="66"/>
      <c r="G2026" s="67"/>
      <c r="H2026" s="66"/>
      <c r="I2026" s="67"/>
      <c r="J2026" s="68"/>
      <c r="K2026" s="67"/>
      <c r="L2026" s="68"/>
    </row>
    <row r="2027" spans="2:12">
      <c r="B2027" s="385"/>
      <c r="C2027" s="65"/>
      <c r="D2027" s="66"/>
      <c r="E2027" s="65"/>
      <c r="F2027" s="66"/>
      <c r="G2027" s="67"/>
      <c r="H2027" s="66"/>
      <c r="I2027" s="67"/>
      <c r="J2027" s="68"/>
      <c r="K2027" s="67"/>
      <c r="L2027" s="68"/>
    </row>
    <row r="2028" spans="2:12">
      <c r="B2028" s="385"/>
      <c r="C2028" s="65"/>
      <c r="D2028" s="66"/>
      <c r="E2028" s="65"/>
      <c r="F2028" s="66"/>
      <c r="G2028" s="67"/>
      <c r="H2028" s="66"/>
      <c r="I2028" s="67"/>
      <c r="J2028" s="68"/>
      <c r="K2028" s="67"/>
      <c r="L2028" s="68"/>
    </row>
    <row r="2029" spans="2:12">
      <c r="B2029" s="385"/>
      <c r="C2029" s="65"/>
      <c r="D2029" s="66"/>
      <c r="E2029" s="65"/>
      <c r="F2029" s="66"/>
      <c r="G2029" s="67"/>
      <c r="H2029" s="66"/>
      <c r="I2029" s="67"/>
      <c r="J2029" s="68"/>
      <c r="K2029" s="67"/>
      <c r="L2029" s="68"/>
    </row>
    <row r="2030" spans="2:12">
      <c r="B2030" s="385"/>
      <c r="C2030" s="65"/>
      <c r="D2030" s="66"/>
      <c r="E2030" s="65"/>
      <c r="F2030" s="66"/>
      <c r="G2030" s="67"/>
      <c r="H2030" s="66"/>
      <c r="I2030" s="67"/>
      <c r="J2030" s="68"/>
      <c r="K2030" s="67"/>
      <c r="L2030" s="68"/>
    </row>
  </sheetData>
  <mergeCells count="15">
    <mergeCell ref="O5:P5"/>
    <mergeCell ref="Q5:R5"/>
    <mergeCell ref="B2:R2"/>
    <mergeCell ref="O4:R4"/>
    <mergeCell ref="C3:L3"/>
    <mergeCell ref="C5:D5"/>
    <mergeCell ref="E5:F5"/>
    <mergeCell ref="G5:H5"/>
    <mergeCell ref="I5:J5"/>
    <mergeCell ref="K5:L5"/>
    <mergeCell ref="C4:D4"/>
    <mergeCell ref="E4:F4"/>
    <mergeCell ref="G4:H4"/>
    <mergeCell ref="I4:J4"/>
    <mergeCell ref="K4:L4"/>
  </mergeCells>
  <pageMargins left="0.7" right="0.7" top="0.75" bottom="0.75" header="0.3" footer="0.3"/>
  <ignoredErrors>
    <ignoredError sqref="D7 D8:D367 E7:J367 K7:L367"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C000"/>
  </sheetPr>
  <dimension ref="A1"/>
  <sheetViews>
    <sheetView showGridLines="0" zoomScaleNormal="100" workbookViewId="0">
      <selection activeCell="C3" sqref="C3"/>
    </sheetView>
  </sheetViews>
  <sheetFormatPr defaultColWidth="9.140625" defaultRowHeight="15"/>
  <cols>
    <col min="1" max="1" width="48.28515625" style="64" customWidth="1"/>
    <col min="2" max="16384" width="9.140625" style="64"/>
  </cols>
  <sheetData>
    <row r="1" ht="312.75" customHeight="1"/>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C000"/>
  </sheetPr>
  <dimension ref="A1"/>
  <sheetViews>
    <sheetView showGridLines="0" zoomScaleNormal="100" zoomScaleSheetLayoutView="85" workbookViewId="0"/>
  </sheetViews>
  <sheetFormatPr defaultColWidth="9.140625" defaultRowHeight="15"/>
  <cols>
    <col min="1" max="1" width="100.7109375" style="156" customWidth="1"/>
    <col min="2" max="16384" width="9.140625" style="156"/>
  </cols>
  <sheetData>
    <row r="1" s="155" customFormat="1" ht="315.75" customHeight="1"/>
  </sheetData>
  <pageMargins left="0.45" right="0.45" top="0.4" bottom="0.4" header="0"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000"/>
  </sheetPr>
  <dimension ref="B2:AG34"/>
  <sheetViews>
    <sheetView showGridLines="0" showWhiteSpace="0" zoomScaleNormal="100" zoomScaleSheetLayoutView="85" workbookViewId="0"/>
  </sheetViews>
  <sheetFormatPr defaultColWidth="9.140625" defaultRowHeight="15"/>
  <cols>
    <col min="1" max="1" width="3.42578125" style="156" customWidth="1"/>
    <col min="2" max="3" width="2.42578125" style="156" customWidth="1"/>
    <col min="4" max="5" width="5.5703125" style="156" customWidth="1"/>
    <col min="6" max="6" width="1.85546875" style="156" customWidth="1"/>
    <col min="7" max="8" width="5.5703125" style="156" customWidth="1"/>
    <col min="9" max="9" width="2.28515625" style="156" customWidth="1"/>
    <col min="10" max="10" width="14.7109375" style="156" customWidth="1"/>
    <col min="11" max="12" width="2.42578125" style="156" customWidth="1"/>
    <col min="13" max="13" width="4" style="156" customWidth="1"/>
    <col min="14" max="14" width="2.7109375" style="156" customWidth="1"/>
    <col min="15" max="15" width="2.5703125" style="156" customWidth="1"/>
    <col min="16" max="16" width="6.140625" style="156" customWidth="1"/>
    <col min="17" max="17" width="2.42578125" style="156" customWidth="1"/>
    <col min="18" max="18" width="4" style="156" customWidth="1"/>
    <col min="19" max="19" width="1.7109375" style="156" customWidth="1"/>
    <col min="20" max="20" width="3.5703125" style="177" customWidth="1"/>
    <col min="21" max="21" width="6" style="177" customWidth="1"/>
    <col min="22" max="22" width="8" style="178" customWidth="1"/>
    <col min="23" max="23" width="1.140625" style="156" customWidth="1"/>
    <col min="24" max="24" width="3.42578125" style="156" customWidth="1"/>
    <col min="25" max="25" width="3" style="156" customWidth="1"/>
    <col min="26" max="16384" width="9.140625" style="156"/>
  </cols>
  <sheetData>
    <row r="2" spans="2:33" s="155" customFormat="1" ht="7.5" customHeight="1">
      <c r="T2" s="157"/>
      <c r="U2" s="157"/>
      <c r="V2" s="158"/>
    </row>
    <row r="3" spans="2:33" s="155" customFormat="1" ht="27.75" customHeight="1">
      <c r="B3" s="472" t="s">
        <v>798</v>
      </c>
      <c r="C3" s="472"/>
      <c r="D3" s="472"/>
      <c r="E3" s="472"/>
      <c r="F3" s="472"/>
      <c r="G3" s="472"/>
      <c r="H3" s="472"/>
      <c r="I3" s="472"/>
      <c r="J3" s="472"/>
      <c r="K3" s="472"/>
      <c r="L3" s="472"/>
      <c r="M3" s="472"/>
      <c r="N3" s="472"/>
      <c r="O3" s="472"/>
      <c r="P3" s="472"/>
      <c r="Q3" s="472"/>
      <c r="R3" s="472"/>
      <c r="S3" s="472"/>
      <c r="T3" s="472"/>
      <c r="U3" s="472"/>
      <c r="V3" s="472"/>
      <c r="W3" s="472"/>
      <c r="X3" s="472"/>
      <c r="AA3" s="159"/>
      <c r="AB3" s="159"/>
      <c r="AC3" s="156"/>
      <c r="AD3" s="156"/>
      <c r="AE3" s="156"/>
      <c r="AF3" s="156"/>
      <c r="AG3" s="156"/>
    </row>
    <row r="4" spans="2:33" s="160" customFormat="1" ht="18.75" customHeight="1">
      <c r="B4" s="473" t="s">
        <v>628</v>
      </c>
      <c r="C4" s="473"/>
      <c r="D4" s="473"/>
      <c r="E4" s="474" t="str">
        <f ca="1">Calculator!E3</f>
        <v>CIE F1</v>
      </c>
      <c r="F4" s="474"/>
      <c r="G4" s="474"/>
      <c r="H4" s="474"/>
      <c r="I4" s="474"/>
      <c r="J4" s="474"/>
      <c r="M4" s="161" t="s">
        <v>630</v>
      </c>
      <c r="N4" s="162"/>
      <c r="O4" s="162"/>
      <c r="P4" s="163"/>
      <c r="Q4" s="475" t="s">
        <v>629</v>
      </c>
      <c r="R4" s="475"/>
      <c r="S4" s="475"/>
      <c r="T4" s="475"/>
      <c r="U4" s="475"/>
      <c r="V4" s="475"/>
      <c r="W4" s="475"/>
      <c r="X4" s="164"/>
      <c r="AF4" s="165"/>
      <c r="AG4" s="166"/>
    </row>
    <row r="5" spans="2:33" s="160" customFormat="1" ht="3.75" customHeight="1">
      <c r="B5" s="167"/>
      <c r="C5" s="167"/>
      <c r="D5" s="167"/>
      <c r="E5" s="168"/>
      <c r="F5" s="168"/>
      <c r="G5" s="168"/>
      <c r="H5" s="168"/>
      <c r="I5" s="168"/>
      <c r="J5" s="168"/>
      <c r="M5" s="161"/>
      <c r="N5" s="162"/>
      <c r="O5" s="162"/>
      <c r="P5" s="168"/>
      <c r="Q5" s="168"/>
      <c r="R5" s="168"/>
      <c r="S5" s="168"/>
      <c r="T5" s="168"/>
      <c r="U5" s="168"/>
      <c r="V5" s="168"/>
      <c r="W5" s="168"/>
      <c r="X5" s="164"/>
      <c r="AF5" s="169"/>
      <c r="AG5" s="170"/>
    </row>
    <row r="6" spans="2:33" s="171" customFormat="1" ht="18.75" customHeight="1">
      <c r="B6" s="476" t="s">
        <v>631</v>
      </c>
      <c r="C6" s="476"/>
      <c r="D6" s="476"/>
      <c r="E6" s="477">
        <v>42004</v>
      </c>
      <c r="F6" s="477"/>
      <c r="G6" s="477"/>
      <c r="H6" s="477"/>
      <c r="I6" s="477"/>
      <c r="J6" s="477"/>
      <c r="M6" s="172" t="s">
        <v>632</v>
      </c>
      <c r="N6" s="173"/>
      <c r="O6" s="162"/>
      <c r="P6" s="478" t="s">
        <v>629</v>
      </c>
      <c r="Q6" s="478"/>
      <c r="R6" s="478"/>
      <c r="S6" s="478"/>
      <c r="T6" s="478"/>
      <c r="U6" s="478"/>
      <c r="V6" s="478"/>
      <c r="W6" s="478"/>
      <c r="X6" s="174"/>
      <c r="Z6" s="175"/>
      <c r="AF6" s="165"/>
      <c r="AG6" s="166"/>
    </row>
    <row r="7" spans="2:33" ht="130.5" customHeight="1">
      <c r="B7" s="176"/>
      <c r="C7" s="176"/>
      <c r="D7" s="176"/>
      <c r="X7" s="171"/>
    </row>
    <row r="8" spans="2:33" ht="259.5" customHeight="1">
      <c r="B8" s="176"/>
      <c r="C8" s="176"/>
      <c r="D8" s="176"/>
      <c r="X8" s="171"/>
    </row>
    <row r="9" spans="2:33" ht="159.75" customHeight="1">
      <c r="B9" s="176"/>
      <c r="C9" s="176"/>
      <c r="D9" s="176"/>
      <c r="X9" s="171"/>
    </row>
    <row r="10" spans="2:33" ht="20.100000000000001" customHeight="1">
      <c r="B10" s="159"/>
      <c r="C10" s="480" t="s">
        <v>633</v>
      </c>
      <c r="D10" s="480"/>
      <c r="E10" s="481" t="s">
        <v>802</v>
      </c>
      <c r="F10" s="482"/>
      <c r="G10" s="482"/>
      <c r="H10" s="482"/>
      <c r="I10" s="482"/>
      <c r="J10" s="482"/>
      <c r="K10" s="482"/>
      <c r="L10" s="482"/>
      <c r="M10" s="179"/>
      <c r="N10" s="180" t="s">
        <v>53</v>
      </c>
      <c r="O10" s="483">
        <f ca="1">'Results Numerical'!J5</f>
        <v>0.31309988692009427</v>
      </c>
      <c r="P10" s="483"/>
      <c r="Q10" s="483"/>
      <c r="R10" s="174"/>
      <c r="S10" s="484"/>
      <c r="T10" s="484"/>
      <c r="U10" s="484"/>
      <c r="V10" s="484"/>
      <c r="W10" s="484"/>
      <c r="X10" s="171"/>
    </row>
    <row r="11" spans="2:33" s="171" customFormat="1" ht="18.75" customHeight="1">
      <c r="B11" s="176"/>
      <c r="C11" s="159"/>
      <c r="D11" s="159"/>
      <c r="E11" s="482"/>
      <c r="F11" s="482"/>
      <c r="G11" s="482"/>
      <c r="H11" s="482"/>
      <c r="I11" s="482"/>
      <c r="J11" s="482"/>
      <c r="K11" s="482"/>
      <c r="L11" s="482"/>
      <c r="M11" s="179"/>
      <c r="N11" s="180" t="s">
        <v>54</v>
      </c>
      <c r="O11" s="483">
        <f ca="1">'Results Numerical'!J6</f>
        <v>0.33727913376102048</v>
      </c>
      <c r="P11" s="483"/>
      <c r="Q11" s="483"/>
      <c r="R11" s="174"/>
      <c r="S11" s="485"/>
      <c r="T11" s="485"/>
      <c r="U11" s="485"/>
      <c r="V11" s="485"/>
      <c r="W11" s="485"/>
      <c r="AB11" s="159"/>
      <c r="AC11" s="156"/>
      <c r="AD11" s="156"/>
      <c r="AE11" s="156"/>
      <c r="AF11" s="156"/>
      <c r="AG11" s="156"/>
    </row>
    <row r="12" spans="2:33" s="171" customFormat="1" ht="18.75" customHeight="1">
      <c r="B12" s="176"/>
      <c r="C12" s="159"/>
      <c r="D12" s="159"/>
      <c r="E12" s="482"/>
      <c r="F12" s="482"/>
      <c r="G12" s="482"/>
      <c r="H12" s="482"/>
      <c r="I12" s="482"/>
      <c r="J12" s="482"/>
      <c r="K12" s="482"/>
      <c r="L12" s="482"/>
      <c r="M12" s="179"/>
      <c r="N12" s="181" t="s">
        <v>634</v>
      </c>
      <c r="O12" s="483">
        <f ca="1">'Results Numerical'!H5</f>
        <v>0.19504287870329456</v>
      </c>
      <c r="P12" s="483"/>
      <c r="Q12" s="483"/>
      <c r="R12" s="174"/>
      <c r="S12" s="224"/>
      <c r="U12" s="182"/>
      <c r="V12" s="183"/>
      <c r="W12" s="225"/>
      <c r="AB12" s="159"/>
      <c r="AC12" s="156"/>
      <c r="AD12" s="156"/>
      <c r="AE12" s="156"/>
      <c r="AF12" s="156"/>
      <c r="AG12" s="156"/>
    </row>
    <row r="13" spans="2:33" s="171" customFormat="1" ht="18.75" customHeight="1">
      <c r="B13" s="176"/>
      <c r="C13" s="159"/>
      <c r="D13" s="159"/>
      <c r="E13" s="482"/>
      <c r="F13" s="482"/>
      <c r="G13" s="482"/>
      <c r="H13" s="482"/>
      <c r="I13" s="482"/>
      <c r="J13" s="482"/>
      <c r="K13" s="482"/>
      <c r="L13" s="482"/>
      <c r="M13" s="179"/>
      <c r="N13" s="181" t="s">
        <v>635</v>
      </c>
      <c r="O13" s="483">
        <f ca="1">'Results Numerical'!H6</f>
        <v>0.47273654775290946</v>
      </c>
      <c r="P13" s="483"/>
      <c r="Q13" s="483"/>
      <c r="R13" s="174"/>
      <c r="S13" s="224"/>
      <c r="U13" s="182"/>
      <c r="V13" s="183"/>
      <c r="W13" s="225"/>
      <c r="AB13" s="159"/>
      <c r="AC13" s="156"/>
      <c r="AD13" s="156"/>
      <c r="AE13" s="156"/>
      <c r="AF13" s="156"/>
      <c r="AG13" s="156"/>
    </row>
    <row r="14" spans="2:33" s="171" customFormat="1" ht="3.75" customHeight="1">
      <c r="B14" s="176"/>
      <c r="C14" s="159"/>
      <c r="D14" s="159"/>
      <c r="E14" s="184"/>
      <c r="F14" s="184"/>
      <c r="G14" s="184"/>
      <c r="H14" s="184"/>
      <c r="I14" s="184"/>
      <c r="J14" s="184"/>
      <c r="K14" s="184"/>
      <c r="L14" s="184"/>
      <c r="M14" s="179"/>
      <c r="P14" s="159"/>
      <c r="Q14" s="159"/>
      <c r="R14" s="174"/>
      <c r="S14" s="224"/>
      <c r="T14" s="225"/>
      <c r="U14" s="225"/>
      <c r="V14" s="226"/>
      <c r="W14" s="225"/>
      <c r="AB14" s="159"/>
      <c r="AC14" s="156"/>
      <c r="AD14" s="156"/>
      <c r="AE14" s="156"/>
      <c r="AF14" s="156"/>
      <c r="AG14" s="156"/>
    </row>
    <row r="15" spans="2:33" s="171" customFormat="1" ht="14.25" customHeight="1">
      <c r="B15" s="176"/>
      <c r="C15" s="185"/>
      <c r="D15" s="185"/>
      <c r="E15" s="185"/>
      <c r="F15" s="185"/>
      <c r="G15" s="185"/>
      <c r="H15" s="185"/>
      <c r="I15" s="185"/>
      <c r="J15" s="185"/>
      <c r="K15" s="185"/>
      <c r="L15" s="185"/>
      <c r="R15" s="174"/>
      <c r="S15" s="174"/>
      <c r="T15" s="160"/>
      <c r="U15" s="160"/>
      <c r="V15" s="186"/>
      <c r="W15" s="160"/>
      <c r="AB15" s="159"/>
      <c r="AC15" s="156"/>
      <c r="AD15" s="156"/>
      <c r="AE15" s="156"/>
      <c r="AF15" s="156"/>
      <c r="AG15" s="156"/>
    </row>
    <row r="16" spans="2:33" s="171" customFormat="1" ht="12" customHeight="1">
      <c r="B16" s="176"/>
      <c r="C16" s="479" t="s">
        <v>801</v>
      </c>
      <c r="D16" s="479"/>
      <c r="E16" s="479"/>
      <c r="F16" s="479"/>
      <c r="G16" s="479"/>
      <c r="H16" s="479"/>
      <c r="I16" s="479"/>
      <c r="J16" s="479"/>
      <c r="K16" s="479"/>
      <c r="L16" s="479"/>
      <c r="M16" s="479"/>
      <c r="N16" s="479"/>
      <c r="O16" s="479"/>
      <c r="P16" s="479"/>
      <c r="Q16" s="479"/>
      <c r="R16" s="479"/>
      <c r="S16" s="479"/>
      <c r="T16" s="479"/>
      <c r="U16" s="479"/>
      <c r="V16" s="479"/>
      <c r="W16" s="479"/>
      <c r="AB16" s="159"/>
      <c r="AC16" s="156"/>
      <c r="AD16" s="156"/>
      <c r="AE16" s="156"/>
      <c r="AF16" s="156"/>
      <c r="AG16" s="156"/>
    </row>
    <row r="17" spans="2:9" ht="7.5" customHeight="1"/>
    <row r="18" spans="2:9" ht="6.75" customHeight="1">
      <c r="B18" s="187"/>
      <c r="C18" s="187"/>
      <c r="D18" s="187"/>
      <c r="E18" s="187"/>
      <c r="F18" s="187"/>
    </row>
    <row r="19" spans="2:9">
      <c r="B19" s="188"/>
      <c r="C19" s="188"/>
      <c r="D19" s="188"/>
      <c r="E19" s="165"/>
      <c r="F19" s="165"/>
      <c r="G19" s="188"/>
      <c r="H19" s="189"/>
      <c r="I19" s="189"/>
    </row>
    <row r="20" spans="2:9">
      <c r="B20" s="188"/>
      <c r="C20" s="188"/>
      <c r="D20" s="188"/>
      <c r="H20" s="190"/>
      <c r="I20" s="190"/>
    </row>
    <row r="21" spans="2:9">
      <c r="B21" s="188"/>
      <c r="C21" s="188"/>
      <c r="D21" s="188"/>
      <c r="E21" s="191"/>
      <c r="F21" s="191"/>
    </row>
    <row r="22" spans="2:9">
      <c r="B22" s="188"/>
      <c r="C22" s="188"/>
      <c r="D22" s="188"/>
      <c r="E22" s="191"/>
      <c r="F22" s="191"/>
    </row>
    <row r="23" spans="2:9">
      <c r="B23" s="188"/>
      <c r="C23" s="188"/>
      <c r="D23" s="188"/>
      <c r="E23" s="191"/>
      <c r="F23" s="191"/>
    </row>
    <row r="24" spans="2:9">
      <c r="B24" s="188"/>
      <c r="C24" s="188"/>
      <c r="D24" s="188"/>
      <c r="E24" s="191"/>
      <c r="F24" s="191"/>
    </row>
    <row r="25" spans="2:9">
      <c r="B25" s="188"/>
      <c r="C25" s="188"/>
      <c r="D25" s="188"/>
      <c r="E25" s="191"/>
      <c r="F25" s="191"/>
    </row>
    <row r="26" spans="2:9">
      <c r="B26" s="188"/>
      <c r="C26" s="188"/>
      <c r="D26" s="188"/>
      <c r="E26" s="191"/>
      <c r="F26" s="191"/>
    </row>
    <row r="27" spans="2:9">
      <c r="B27" s="188"/>
      <c r="C27" s="188"/>
      <c r="D27" s="188"/>
      <c r="E27" s="191"/>
      <c r="F27" s="191"/>
    </row>
    <row r="28" spans="2:9">
      <c r="B28" s="188"/>
      <c r="C28" s="188"/>
      <c r="D28" s="188"/>
      <c r="E28" s="191"/>
      <c r="F28" s="191"/>
    </row>
    <row r="29" spans="2:9">
      <c r="B29" s="188"/>
      <c r="C29" s="188"/>
      <c r="D29" s="188"/>
      <c r="E29" s="191"/>
      <c r="F29" s="191"/>
    </row>
    <row r="30" spans="2:9">
      <c r="B30" s="188"/>
      <c r="C30" s="188"/>
      <c r="D30" s="188"/>
      <c r="E30" s="191"/>
      <c r="F30" s="191"/>
    </row>
    <row r="31" spans="2:9">
      <c r="B31" s="188"/>
      <c r="C31" s="188"/>
      <c r="D31" s="188"/>
      <c r="E31" s="191"/>
      <c r="F31" s="191"/>
    </row>
    <row r="32" spans="2:9">
      <c r="B32" s="188"/>
      <c r="C32" s="188"/>
      <c r="D32" s="188"/>
      <c r="E32" s="191"/>
      <c r="F32" s="191"/>
    </row>
    <row r="33" spans="2:6">
      <c r="B33" s="188"/>
      <c r="C33" s="188"/>
      <c r="D33" s="188"/>
      <c r="E33" s="191"/>
      <c r="F33" s="191"/>
    </row>
    <row r="34" spans="2:6">
      <c r="B34" s="192"/>
      <c r="C34" s="192"/>
      <c r="D34" s="192"/>
      <c r="E34" s="193"/>
      <c r="F34" s="193"/>
    </row>
  </sheetData>
  <mergeCells count="16">
    <mergeCell ref="C16:W16"/>
    <mergeCell ref="C10:D10"/>
    <mergeCell ref="E10:L13"/>
    <mergeCell ref="O10:Q10"/>
    <mergeCell ref="S10:W10"/>
    <mergeCell ref="O11:Q11"/>
    <mergeCell ref="S11:W11"/>
    <mergeCell ref="O12:Q12"/>
    <mergeCell ref="O13:Q13"/>
    <mergeCell ref="B3:X3"/>
    <mergeCell ref="B4:D4"/>
    <mergeCell ref="E4:J4"/>
    <mergeCell ref="Q4:W4"/>
    <mergeCell ref="B6:D6"/>
    <mergeCell ref="E6:J6"/>
    <mergeCell ref="P6:W6"/>
  </mergeCells>
  <pageMargins left="0.45" right="0.45" top="0.4" bottom="0.4" header="0" footer="0.3"/>
  <pageSetup orientation="portrait" r:id="rId1"/>
  <ignoredErrors>
    <ignoredError sqref="E4" unlocked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070C0"/>
  </sheetPr>
  <dimension ref="A1:ON405"/>
  <sheetViews>
    <sheetView showGridLines="0" workbookViewId="0">
      <pane ySplit="4" topLeftCell="A5" activePane="bottomLeft" state="frozen"/>
      <selection pane="bottomLeft"/>
    </sheetView>
  </sheetViews>
  <sheetFormatPr defaultColWidth="12.7109375" defaultRowHeight="12.75"/>
  <cols>
    <col min="1" max="1" width="14.7109375" style="269" customWidth="1"/>
    <col min="2" max="16384" width="12.7109375" style="55"/>
  </cols>
  <sheetData>
    <row r="1" spans="1:404" s="262" customFormat="1">
      <c r="A1" s="261" t="s">
        <v>158</v>
      </c>
      <c r="B1" s="286">
        <v>1</v>
      </c>
      <c r="C1" s="286">
        <f>B1+1</f>
        <v>2</v>
      </c>
      <c r="D1" s="286">
        <f t="shared" ref="D1:AG1" si="0">C1+1</f>
        <v>3</v>
      </c>
      <c r="E1" s="286">
        <f t="shared" si="0"/>
        <v>4</v>
      </c>
      <c r="F1" s="286">
        <f t="shared" si="0"/>
        <v>5</v>
      </c>
      <c r="G1" s="286">
        <f t="shared" si="0"/>
        <v>6</v>
      </c>
      <c r="H1" s="286">
        <f t="shared" si="0"/>
        <v>7</v>
      </c>
      <c r="I1" s="286">
        <f t="shared" si="0"/>
        <v>8</v>
      </c>
      <c r="J1" s="286">
        <f t="shared" si="0"/>
        <v>9</v>
      </c>
      <c r="K1" s="286">
        <f t="shared" si="0"/>
        <v>10</v>
      </c>
      <c r="L1" s="286">
        <f t="shared" si="0"/>
        <v>11</v>
      </c>
      <c r="M1" s="286">
        <f t="shared" si="0"/>
        <v>12</v>
      </c>
      <c r="N1" s="286">
        <f t="shared" si="0"/>
        <v>13</v>
      </c>
      <c r="O1" s="286">
        <f t="shared" si="0"/>
        <v>14</v>
      </c>
      <c r="P1" s="286">
        <f t="shared" si="0"/>
        <v>15</v>
      </c>
      <c r="Q1" s="286">
        <f t="shared" si="0"/>
        <v>16</v>
      </c>
      <c r="R1" s="286">
        <f t="shared" si="0"/>
        <v>17</v>
      </c>
      <c r="S1" s="286">
        <f t="shared" si="0"/>
        <v>18</v>
      </c>
      <c r="T1" s="286">
        <f t="shared" si="0"/>
        <v>19</v>
      </c>
      <c r="U1" s="286">
        <f t="shared" si="0"/>
        <v>20</v>
      </c>
      <c r="V1" s="286">
        <f t="shared" si="0"/>
        <v>21</v>
      </c>
      <c r="W1" s="286">
        <f t="shared" si="0"/>
        <v>22</v>
      </c>
      <c r="X1" s="286">
        <f t="shared" si="0"/>
        <v>23</v>
      </c>
      <c r="Y1" s="286">
        <f t="shared" si="0"/>
        <v>24</v>
      </c>
      <c r="Z1" s="286">
        <f t="shared" si="0"/>
        <v>25</v>
      </c>
      <c r="AA1" s="286">
        <f t="shared" si="0"/>
        <v>26</v>
      </c>
      <c r="AB1" s="286">
        <f t="shared" si="0"/>
        <v>27</v>
      </c>
      <c r="AC1" s="286">
        <f t="shared" si="0"/>
        <v>28</v>
      </c>
      <c r="AD1" s="286">
        <f t="shared" si="0"/>
        <v>29</v>
      </c>
      <c r="AE1" s="286">
        <f t="shared" si="0"/>
        <v>30</v>
      </c>
      <c r="AF1" s="286">
        <f t="shared" si="0"/>
        <v>31</v>
      </c>
      <c r="AG1" s="286">
        <f t="shared" si="0"/>
        <v>32</v>
      </c>
      <c r="AH1" s="286">
        <f t="shared" ref="AH1" si="1">AG1+1</f>
        <v>33</v>
      </c>
      <c r="AI1" s="286">
        <f t="shared" ref="AI1" si="2">AH1+1</f>
        <v>34</v>
      </c>
      <c r="AJ1" s="286">
        <f t="shared" ref="AJ1" si="3">AI1+1</f>
        <v>35</v>
      </c>
      <c r="AK1" s="286">
        <f t="shared" ref="AK1" si="4">AJ1+1</f>
        <v>36</v>
      </c>
      <c r="AL1" s="286">
        <f t="shared" ref="AL1" si="5">AK1+1</f>
        <v>37</v>
      </c>
      <c r="AM1" s="286">
        <f t="shared" ref="AM1" si="6">AL1+1</f>
        <v>38</v>
      </c>
      <c r="AN1" s="286">
        <f t="shared" ref="AN1" si="7">AM1+1</f>
        <v>39</v>
      </c>
      <c r="AO1" s="286">
        <f t="shared" ref="AO1" si="8">AN1+1</f>
        <v>40</v>
      </c>
      <c r="AP1" s="286">
        <f t="shared" ref="AP1" si="9">AO1+1</f>
        <v>41</v>
      </c>
      <c r="AQ1" s="286">
        <f t="shared" ref="AQ1" si="10">AP1+1</f>
        <v>42</v>
      </c>
      <c r="AR1" s="286">
        <f t="shared" ref="AR1" si="11">AQ1+1</f>
        <v>43</v>
      </c>
      <c r="AS1" s="286">
        <f t="shared" ref="AS1" si="12">AR1+1</f>
        <v>44</v>
      </c>
      <c r="AT1" s="286">
        <f t="shared" ref="AT1" si="13">AS1+1</f>
        <v>45</v>
      </c>
      <c r="AU1" s="286">
        <f t="shared" ref="AU1" si="14">AT1+1</f>
        <v>46</v>
      </c>
      <c r="AV1" s="286">
        <f t="shared" ref="AV1" si="15">AU1+1</f>
        <v>47</v>
      </c>
      <c r="AW1" s="286">
        <f t="shared" ref="AW1" si="16">AV1+1</f>
        <v>48</v>
      </c>
      <c r="AX1" s="286">
        <f t="shared" ref="AX1" si="17">AW1+1</f>
        <v>49</v>
      </c>
      <c r="AY1" s="286">
        <f t="shared" ref="AY1" si="18">AX1+1</f>
        <v>50</v>
      </c>
      <c r="AZ1" s="286">
        <f t="shared" ref="AZ1" si="19">AY1+1</f>
        <v>51</v>
      </c>
      <c r="BA1" s="286">
        <f t="shared" ref="BA1" si="20">AZ1+1</f>
        <v>52</v>
      </c>
      <c r="BB1" s="286">
        <f t="shared" ref="BB1" si="21">BA1+1</f>
        <v>53</v>
      </c>
      <c r="BC1" s="286">
        <f t="shared" ref="BC1" si="22">BB1+1</f>
        <v>54</v>
      </c>
      <c r="BD1" s="286">
        <f t="shared" ref="BD1" si="23">BC1+1</f>
        <v>55</v>
      </c>
      <c r="BE1" s="286">
        <f t="shared" ref="BE1" si="24">BD1+1</f>
        <v>56</v>
      </c>
      <c r="BF1" s="286">
        <f t="shared" ref="BF1" si="25">BE1+1</f>
        <v>57</v>
      </c>
      <c r="BG1" s="286">
        <f t="shared" ref="BG1" si="26">BF1+1</f>
        <v>58</v>
      </c>
      <c r="BH1" s="286">
        <f t="shared" ref="BH1" si="27">BG1+1</f>
        <v>59</v>
      </c>
      <c r="BI1" s="286">
        <f t="shared" ref="BI1" si="28">BH1+1</f>
        <v>60</v>
      </c>
      <c r="BJ1" s="286">
        <f t="shared" ref="BJ1" si="29">BI1+1</f>
        <v>61</v>
      </c>
      <c r="BK1" s="286">
        <f t="shared" ref="BK1" si="30">BJ1+1</f>
        <v>62</v>
      </c>
      <c r="BL1" s="286">
        <f t="shared" ref="BL1" si="31">BK1+1</f>
        <v>63</v>
      </c>
      <c r="BM1" s="286">
        <f t="shared" ref="BM1" si="32">BL1+1</f>
        <v>64</v>
      </c>
      <c r="BN1" s="286">
        <f t="shared" ref="BN1" si="33">BM1+1</f>
        <v>65</v>
      </c>
      <c r="BO1" s="286">
        <f t="shared" ref="BO1" si="34">BN1+1</f>
        <v>66</v>
      </c>
      <c r="BP1" s="286">
        <f t="shared" ref="BP1" si="35">BO1+1</f>
        <v>67</v>
      </c>
      <c r="BQ1" s="286">
        <f t="shared" ref="BQ1" si="36">BP1+1</f>
        <v>68</v>
      </c>
      <c r="BR1" s="286">
        <f t="shared" ref="BR1" si="37">BQ1+1</f>
        <v>69</v>
      </c>
      <c r="BS1" s="286">
        <f t="shared" ref="BS1" si="38">BR1+1</f>
        <v>70</v>
      </c>
      <c r="BT1" s="286">
        <f t="shared" ref="BT1" si="39">BS1+1</f>
        <v>71</v>
      </c>
      <c r="BU1" s="286">
        <f t="shared" ref="BU1" si="40">BT1+1</f>
        <v>72</v>
      </c>
      <c r="BV1" s="286">
        <f t="shared" ref="BV1" si="41">BU1+1</f>
        <v>73</v>
      </c>
      <c r="BW1" s="286">
        <f t="shared" ref="BW1" si="42">BV1+1</f>
        <v>74</v>
      </c>
      <c r="BX1" s="286">
        <f t="shared" ref="BX1" si="43">BW1+1</f>
        <v>75</v>
      </c>
      <c r="BY1" s="286">
        <f t="shared" ref="BY1" si="44">BX1+1</f>
        <v>76</v>
      </c>
      <c r="BZ1" s="286">
        <f t="shared" ref="BZ1" si="45">BY1+1</f>
        <v>77</v>
      </c>
      <c r="CA1" s="286">
        <f t="shared" ref="CA1" si="46">BZ1+1</f>
        <v>78</v>
      </c>
      <c r="CB1" s="286">
        <f t="shared" ref="CB1" si="47">CA1+1</f>
        <v>79</v>
      </c>
      <c r="CC1" s="286">
        <f t="shared" ref="CC1" si="48">CB1+1</f>
        <v>80</v>
      </c>
      <c r="CD1" s="286">
        <f t="shared" ref="CD1" si="49">CC1+1</f>
        <v>81</v>
      </c>
      <c r="CE1" s="286">
        <f t="shared" ref="CE1" si="50">CD1+1</f>
        <v>82</v>
      </c>
      <c r="CF1" s="286">
        <f t="shared" ref="CF1" si="51">CE1+1</f>
        <v>83</v>
      </c>
      <c r="CG1" s="286">
        <f t="shared" ref="CG1" si="52">CF1+1</f>
        <v>84</v>
      </c>
      <c r="CH1" s="286">
        <f t="shared" ref="CH1" si="53">CG1+1</f>
        <v>85</v>
      </c>
      <c r="CI1" s="286">
        <f t="shared" ref="CI1" si="54">CH1+1</f>
        <v>86</v>
      </c>
      <c r="CJ1" s="286">
        <f t="shared" ref="CJ1" si="55">CI1+1</f>
        <v>87</v>
      </c>
      <c r="CK1" s="286">
        <f t="shared" ref="CK1" si="56">CJ1+1</f>
        <v>88</v>
      </c>
      <c r="CL1" s="286">
        <f t="shared" ref="CL1" si="57">CK1+1</f>
        <v>89</v>
      </c>
      <c r="CM1" s="286">
        <f t="shared" ref="CM1" si="58">CL1+1</f>
        <v>90</v>
      </c>
      <c r="CN1" s="286">
        <f t="shared" ref="CN1" si="59">CM1+1</f>
        <v>91</v>
      </c>
      <c r="CO1" s="286">
        <f t="shared" ref="CO1" si="60">CN1+1</f>
        <v>92</v>
      </c>
      <c r="CP1" s="286">
        <f t="shared" ref="CP1" si="61">CO1+1</f>
        <v>93</v>
      </c>
      <c r="CQ1" s="286">
        <f t="shared" ref="CQ1" si="62">CP1+1</f>
        <v>94</v>
      </c>
      <c r="CR1" s="286">
        <f t="shared" ref="CR1" si="63">CQ1+1</f>
        <v>95</v>
      </c>
      <c r="CS1" s="286">
        <f t="shared" ref="CS1" si="64">CR1+1</f>
        <v>96</v>
      </c>
      <c r="CT1" s="286">
        <f t="shared" ref="CT1" si="65">CS1+1</f>
        <v>97</v>
      </c>
      <c r="CU1" s="286">
        <f t="shared" ref="CU1" si="66">CT1+1</f>
        <v>98</v>
      </c>
      <c r="CV1" s="286">
        <f t="shared" ref="CV1" si="67">CU1+1</f>
        <v>99</v>
      </c>
      <c r="CW1" s="286">
        <f t="shared" ref="CW1" si="68">CV1+1</f>
        <v>100</v>
      </c>
      <c r="CX1" s="286">
        <f t="shared" ref="CX1" si="69">CW1+1</f>
        <v>101</v>
      </c>
      <c r="CY1" s="286">
        <f t="shared" ref="CY1" si="70">CX1+1</f>
        <v>102</v>
      </c>
      <c r="CZ1" s="286">
        <f t="shared" ref="CZ1" si="71">CY1+1</f>
        <v>103</v>
      </c>
      <c r="DA1" s="286">
        <f t="shared" ref="DA1" si="72">CZ1+1</f>
        <v>104</v>
      </c>
      <c r="DB1" s="286">
        <f t="shared" ref="DB1" si="73">DA1+1</f>
        <v>105</v>
      </c>
      <c r="DC1" s="286">
        <f t="shared" ref="DC1" si="74">DB1+1</f>
        <v>106</v>
      </c>
      <c r="DD1" s="286">
        <f t="shared" ref="DD1" si="75">DC1+1</f>
        <v>107</v>
      </c>
      <c r="DE1" s="286">
        <f t="shared" ref="DE1" si="76">DD1+1</f>
        <v>108</v>
      </c>
      <c r="DF1" s="286">
        <f t="shared" ref="DF1" si="77">DE1+1</f>
        <v>109</v>
      </c>
      <c r="DG1" s="286">
        <f t="shared" ref="DG1" si="78">DF1+1</f>
        <v>110</v>
      </c>
      <c r="DH1" s="286">
        <f t="shared" ref="DH1" si="79">DG1+1</f>
        <v>111</v>
      </c>
      <c r="DI1" s="286">
        <f t="shared" ref="DI1" si="80">DH1+1</f>
        <v>112</v>
      </c>
      <c r="DJ1" s="286">
        <f t="shared" ref="DJ1" si="81">DI1+1</f>
        <v>113</v>
      </c>
      <c r="DK1" s="286">
        <f t="shared" ref="DK1" si="82">DJ1+1</f>
        <v>114</v>
      </c>
      <c r="DL1" s="286">
        <f t="shared" ref="DL1" si="83">DK1+1</f>
        <v>115</v>
      </c>
      <c r="DM1" s="286">
        <f t="shared" ref="DM1" si="84">DL1+1</f>
        <v>116</v>
      </c>
      <c r="DN1" s="286">
        <f t="shared" ref="DN1" si="85">DM1+1</f>
        <v>117</v>
      </c>
      <c r="DO1" s="286">
        <f t="shared" ref="DO1" si="86">DN1+1</f>
        <v>118</v>
      </c>
      <c r="DP1" s="286">
        <f t="shared" ref="DP1" si="87">DO1+1</f>
        <v>119</v>
      </c>
      <c r="DQ1" s="286">
        <f t="shared" ref="DQ1" si="88">DP1+1</f>
        <v>120</v>
      </c>
      <c r="DR1" s="286">
        <f t="shared" ref="DR1" si="89">DQ1+1</f>
        <v>121</v>
      </c>
      <c r="DS1" s="286">
        <f t="shared" ref="DS1" si="90">DR1+1</f>
        <v>122</v>
      </c>
      <c r="DT1" s="286">
        <f t="shared" ref="DT1" si="91">DS1+1</f>
        <v>123</v>
      </c>
      <c r="DU1" s="286">
        <f t="shared" ref="DU1" si="92">DT1+1</f>
        <v>124</v>
      </c>
      <c r="DV1" s="286">
        <f t="shared" ref="DV1" si="93">DU1+1</f>
        <v>125</v>
      </c>
      <c r="DW1" s="286">
        <f t="shared" ref="DW1" si="94">DV1+1</f>
        <v>126</v>
      </c>
      <c r="DX1" s="286">
        <f t="shared" ref="DX1" si="95">DW1+1</f>
        <v>127</v>
      </c>
      <c r="DY1" s="286">
        <f t="shared" ref="DY1" si="96">DX1+1</f>
        <v>128</v>
      </c>
      <c r="DZ1" s="286">
        <f t="shared" ref="DZ1" si="97">DY1+1</f>
        <v>129</v>
      </c>
      <c r="EA1" s="286">
        <f t="shared" ref="EA1" si="98">DZ1+1</f>
        <v>130</v>
      </c>
      <c r="EB1" s="286">
        <f t="shared" ref="EB1" si="99">EA1+1</f>
        <v>131</v>
      </c>
      <c r="EC1" s="286">
        <f t="shared" ref="EC1" si="100">EB1+1</f>
        <v>132</v>
      </c>
      <c r="ED1" s="286">
        <f t="shared" ref="ED1" si="101">EC1+1</f>
        <v>133</v>
      </c>
      <c r="EE1" s="286">
        <f t="shared" ref="EE1" si="102">ED1+1</f>
        <v>134</v>
      </c>
      <c r="EF1" s="286">
        <f t="shared" ref="EF1" si="103">EE1+1</f>
        <v>135</v>
      </c>
      <c r="EG1" s="286">
        <f t="shared" ref="EG1" si="104">EF1+1</f>
        <v>136</v>
      </c>
      <c r="EH1" s="286">
        <f t="shared" ref="EH1" si="105">EG1+1</f>
        <v>137</v>
      </c>
      <c r="EI1" s="286">
        <f t="shared" ref="EI1" si="106">EH1+1</f>
        <v>138</v>
      </c>
      <c r="EJ1" s="286">
        <f t="shared" ref="EJ1" si="107">EI1+1</f>
        <v>139</v>
      </c>
      <c r="EK1" s="286">
        <f t="shared" ref="EK1" si="108">EJ1+1</f>
        <v>140</v>
      </c>
      <c r="EL1" s="286">
        <f t="shared" ref="EL1" si="109">EK1+1</f>
        <v>141</v>
      </c>
      <c r="EM1" s="286">
        <f t="shared" ref="EM1" si="110">EL1+1</f>
        <v>142</v>
      </c>
      <c r="EN1" s="286">
        <f t="shared" ref="EN1" si="111">EM1+1</f>
        <v>143</v>
      </c>
      <c r="EO1" s="286">
        <f t="shared" ref="EO1" si="112">EN1+1</f>
        <v>144</v>
      </c>
      <c r="EP1" s="286">
        <f t="shared" ref="EP1" si="113">EO1+1</f>
        <v>145</v>
      </c>
      <c r="EQ1" s="286">
        <f t="shared" ref="EQ1" si="114">EP1+1</f>
        <v>146</v>
      </c>
      <c r="ER1" s="286">
        <f t="shared" ref="ER1" si="115">EQ1+1</f>
        <v>147</v>
      </c>
      <c r="ES1" s="286">
        <f t="shared" ref="ES1" si="116">ER1+1</f>
        <v>148</v>
      </c>
      <c r="ET1" s="286">
        <f t="shared" ref="ET1" si="117">ES1+1</f>
        <v>149</v>
      </c>
      <c r="EU1" s="286">
        <f t="shared" ref="EU1" si="118">ET1+1</f>
        <v>150</v>
      </c>
      <c r="EV1" s="286">
        <f t="shared" ref="EV1" si="119">EU1+1</f>
        <v>151</v>
      </c>
      <c r="EW1" s="286">
        <f t="shared" ref="EW1" si="120">EV1+1</f>
        <v>152</v>
      </c>
      <c r="EX1" s="286">
        <f t="shared" ref="EX1" si="121">EW1+1</f>
        <v>153</v>
      </c>
      <c r="EY1" s="286">
        <f t="shared" ref="EY1" si="122">EX1+1</f>
        <v>154</v>
      </c>
      <c r="EZ1" s="286">
        <f t="shared" ref="EZ1" si="123">EY1+1</f>
        <v>155</v>
      </c>
      <c r="FA1" s="286">
        <f t="shared" ref="FA1" si="124">EZ1+1</f>
        <v>156</v>
      </c>
      <c r="FB1" s="286">
        <f t="shared" ref="FB1" si="125">FA1+1</f>
        <v>157</v>
      </c>
      <c r="FC1" s="286">
        <f t="shared" ref="FC1" si="126">FB1+1</f>
        <v>158</v>
      </c>
      <c r="FD1" s="286">
        <f t="shared" ref="FD1" si="127">FC1+1</f>
        <v>159</v>
      </c>
      <c r="FE1" s="286">
        <f t="shared" ref="FE1" si="128">FD1+1</f>
        <v>160</v>
      </c>
      <c r="FF1" s="286">
        <f t="shared" ref="FF1" si="129">FE1+1</f>
        <v>161</v>
      </c>
      <c r="FG1" s="286">
        <f t="shared" ref="FG1" si="130">FF1+1</f>
        <v>162</v>
      </c>
      <c r="FH1" s="286">
        <f t="shared" ref="FH1" si="131">FG1+1</f>
        <v>163</v>
      </c>
      <c r="FI1" s="286">
        <f t="shared" ref="FI1" si="132">FH1+1</f>
        <v>164</v>
      </c>
      <c r="FJ1" s="286">
        <f t="shared" ref="FJ1" si="133">FI1+1</f>
        <v>165</v>
      </c>
      <c r="FK1" s="286">
        <f t="shared" ref="FK1" si="134">FJ1+1</f>
        <v>166</v>
      </c>
      <c r="FL1" s="286">
        <f t="shared" ref="FL1" si="135">FK1+1</f>
        <v>167</v>
      </c>
      <c r="FM1" s="286">
        <f t="shared" ref="FM1" si="136">FL1+1</f>
        <v>168</v>
      </c>
      <c r="FN1" s="286">
        <f t="shared" ref="FN1" si="137">FM1+1</f>
        <v>169</v>
      </c>
      <c r="FO1" s="286">
        <f t="shared" ref="FO1" si="138">FN1+1</f>
        <v>170</v>
      </c>
      <c r="FP1" s="286">
        <f t="shared" ref="FP1" si="139">FO1+1</f>
        <v>171</v>
      </c>
      <c r="FQ1" s="286">
        <f t="shared" ref="FQ1" si="140">FP1+1</f>
        <v>172</v>
      </c>
      <c r="FR1" s="286">
        <f t="shared" ref="FR1" si="141">FQ1+1</f>
        <v>173</v>
      </c>
      <c r="FS1" s="286">
        <f t="shared" ref="FS1" si="142">FR1+1</f>
        <v>174</v>
      </c>
      <c r="FT1" s="286">
        <f t="shared" ref="FT1" si="143">FS1+1</f>
        <v>175</v>
      </c>
      <c r="FU1" s="286">
        <f t="shared" ref="FU1" si="144">FT1+1</f>
        <v>176</v>
      </c>
      <c r="FV1" s="286">
        <f t="shared" ref="FV1" si="145">FU1+1</f>
        <v>177</v>
      </c>
      <c r="FW1" s="286">
        <f t="shared" ref="FW1" si="146">FV1+1</f>
        <v>178</v>
      </c>
      <c r="FX1" s="286">
        <f t="shared" ref="FX1" si="147">FW1+1</f>
        <v>179</v>
      </c>
      <c r="FY1" s="286">
        <f t="shared" ref="FY1" si="148">FX1+1</f>
        <v>180</v>
      </c>
      <c r="FZ1" s="286">
        <f t="shared" ref="FZ1" si="149">FY1+1</f>
        <v>181</v>
      </c>
      <c r="GA1" s="286">
        <f t="shared" ref="GA1" si="150">FZ1+1</f>
        <v>182</v>
      </c>
      <c r="GB1" s="286">
        <f t="shared" ref="GB1" si="151">GA1+1</f>
        <v>183</v>
      </c>
      <c r="GC1" s="286">
        <f t="shared" ref="GC1" si="152">GB1+1</f>
        <v>184</v>
      </c>
      <c r="GD1" s="286">
        <f t="shared" ref="GD1" si="153">GC1+1</f>
        <v>185</v>
      </c>
      <c r="GE1" s="286">
        <f t="shared" ref="GE1" si="154">GD1+1</f>
        <v>186</v>
      </c>
      <c r="GF1" s="286">
        <f t="shared" ref="GF1" si="155">GE1+1</f>
        <v>187</v>
      </c>
      <c r="GG1" s="286">
        <f t="shared" ref="GG1" si="156">GF1+1</f>
        <v>188</v>
      </c>
      <c r="GH1" s="286">
        <f t="shared" ref="GH1" si="157">GG1+1</f>
        <v>189</v>
      </c>
      <c r="GI1" s="286">
        <f t="shared" ref="GI1" si="158">GH1+1</f>
        <v>190</v>
      </c>
      <c r="GJ1" s="286">
        <f t="shared" ref="GJ1" si="159">GI1+1</f>
        <v>191</v>
      </c>
      <c r="GK1" s="286">
        <f t="shared" ref="GK1" si="160">GJ1+1</f>
        <v>192</v>
      </c>
      <c r="GL1" s="286">
        <f t="shared" ref="GL1" si="161">GK1+1</f>
        <v>193</v>
      </c>
      <c r="GM1" s="286">
        <f t="shared" ref="GM1" si="162">GL1+1</f>
        <v>194</v>
      </c>
      <c r="GN1" s="286">
        <f t="shared" ref="GN1" si="163">GM1+1</f>
        <v>195</v>
      </c>
      <c r="GO1" s="286">
        <f t="shared" ref="GO1" si="164">GN1+1</f>
        <v>196</v>
      </c>
      <c r="GP1" s="286">
        <f t="shared" ref="GP1" si="165">GO1+1</f>
        <v>197</v>
      </c>
      <c r="GQ1" s="286">
        <f t="shared" ref="GQ1" si="166">GP1+1</f>
        <v>198</v>
      </c>
      <c r="GR1" s="286">
        <f t="shared" ref="GR1" si="167">GQ1+1</f>
        <v>199</v>
      </c>
      <c r="GS1" s="286">
        <f t="shared" ref="GS1" si="168">GR1+1</f>
        <v>200</v>
      </c>
      <c r="GT1" s="286">
        <f t="shared" ref="GT1" si="169">GS1+1</f>
        <v>201</v>
      </c>
      <c r="GU1" s="286">
        <f t="shared" ref="GU1" si="170">GT1+1</f>
        <v>202</v>
      </c>
      <c r="GV1" s="286">
        <f t="shared" ref="GV1" si="171">GU1+1</f>
        <v>203</v>
      </c>
      <c r="GW1" s="286">
        <f t="shared" ref="GW1" si="172">GV1+1</f>
        <v>204</v>
      </c>
      <c r="GX1" s="286">
        <f t="shared" ref="GX1" si="173">GW1+1</f>
        <v>205</v>
      </c>
      <c r="GY1" s="286">
        <f t="shared" ref="GY1" si="174">GX1+1</f>
        <v>206</v>
      </c>
      <c r="GZ1" s="286">
        <f t="shared" ref="GZ1" si="175">GY1+1</f>
        <v>207</v>
      </c>
      <c r="HA1" s="286">
        <f t="shared" ref="HA1" si="176">GZ1+1</f>
        <v>208</v>
      </c>
      <c r="HB1" s="286">
        <f t="shared" ref="HB1" si="177">HA1+1</f>
        <v>209</v>
      </c>
      <c r="HC1" s="286">
        <f t="shared" ref="HC1" si="178">HB1+1</f>
        <v>210</v>
      </c>
      <c r="HD1" s="286">
        <f t="shared" ref="HD1" si="179">HC1+1</f>
        <v>211</v>
      </c>
      <c r="HE1" s="286">
        <f t="shared" ref="HE1" si="180">HD1+1</f>
        <v>212</v>
      </c>
      <c r="HF1" s="286">
        <f t="shared" ref="HF1" si="181">HE1+1</f>
        <v>213</v>
      </c>
      <c r="HG1" s="286">
        <f t="shared" ref="HG1" si="182">HF1+1</f>
        <v>214</v>
      </c>
      <c r="HH1" s="286">
        <f t="shared" ref="HH1" si="183">HG1+1</f>
        <v>215</v>
      </c>
      <c r="HI1" s="286">
        <f t="shared" ref="HI1" si="184">HH1+1</f>
        <v>216</v>
      </c>
      <c r="HJ1" s="286">
        <f t="shared" ref="HJ1" si="185">HI1+1</f>
        <v>217</v>
      </c>
      <c r="HK1" s="286">
        <f t="shared" ref="HK1" si="186">HJ1+1</f>
        <v>218</v>
      </c>
      <c r="HL1" s="286">
        <f t="shared" ref="HL1" si="187">HK1+1</f>
        <v>219</v>
      </c>
      <c r="HM1" s="286">
        <f t="shared" ref="HM1" si="188">HL1+1</f>
        <v>220</v>
      </c>
      <c r="HN1" s="286">
        <f t="shared" ref="HN1" si="189">HM1+1</f>
        <v>221</v>
      </c>
      <c r="HO1" s="286">
        <f t="shared" ref="HO1" si="190">HN1+1</f>
        <v>222</v>
      </c>
      <c r="HP1" s="286">
        <f t="shared" ref="HP1" si="191">HO1+1</f>
        <v>223</v>
      </c>
      <c r="HQ1" s="286">
        <f t="shared" ref="HQ1" si="192">HP1+1</f>
        <v>224</v>
      </c>
      <c r="HR1" s="286">
        <f t="shared" ref="HR1" si="193">HQ1+1</f>
        <v>225</v>
      </c>
      <c r="HS1" s="286">
        <f t="shared" ref="HS1" si="194">HR1+1</f>
        <v>226</v>
      </c>
      <c r="HT1" s="286">
        <f t="shared" ref="HT1" si="195">HS1+1</f>
        <v>227</v>
      </c>
      <c r="HU1" s="286">
        <f t="shared" ref="HU1" si="196">HT1+1</f>
        <v>228</v>
      </c>
      <c r="HV1" s="286">
        <f t="shared" ref="HV1" si="197">HU1+1</f>
        <v>229</v>
      </c>
      <c r="HW1" s="286">
        <f t="shared" ref="HW1" si="198">HV1+1</f>
        <v>230</v>
      </c>
      <c r="HX1" s="286">
        <f t="shared" ref="HX1" si="199">HW1+1</f>
        <v>231</v>
      </c>
      <c r="HY1" s="286">
        <f t="shared" ref="HY1" si="200">HX1+1</f>
        <v>232</v>
      </c>
      <c r="HZ1" s="286">
        <f t="shared" ref="HZ1" si="201">HY1+1</f>
        <v>233</v>
      </c>
      <c r="IA1" s="286">
        <f t="shared" ref="IA1" si="202">HZ1+1</f>
        <v>234</v>
      </c>
      <c r="IB1" s="286">
        <f t="shared" ref="IB1" si="203">IA1+1</f>
        <v>235</v>
      </c>
      <c r="IC1" s="286">
        <f t="shared" ref="IC1" si="204">IB1+1</f>
        <v>236</v>
      </c>
      <c r="ID1" s="286">
        <f t="shared" ref="ID1" si="205">IC1+1</f>
        <v>237</v>
      </c>
      <c r="IE1" s="286">
        <f t="shared" ref="IE1" si="206">ID1+1</f>
        <v>238</v>
      </c>
      <c r="IF1" s="286">
        <f t="shared" ref="IF1" si="207">IE1+1</f>
        <v>239</v>
      </c>
      <c r="IG1" s="286">
        <f t="shared" ref="IG1" si="208">IF1+1</f>
        <v>240</v>
      </c>
      <c r="IH1" s="286">
        <f t="shared" ref="IH1" si="209">IG1+1</f>
        <v>241</v>
      </c>
      <c r="II1" s="286">
        <f t="shared" ref="II1" si="210">IH1+1</f>
        <v>242</v>
      </c>
      <c r="IJ1" s="286">
        <f t="shared" ref="IJ1" si="211">II1+1</f>
        <v>243</v>
      </c>
      <c r="IK1" s="286">
        <f t="shared" ref="IK1" si="212">IJ1+1</f>
        <v>244</v>
      </c>
      <c r="IL1" s="286">
        <f t="shared" ref="IL1" si="213">IK1+1</f>
        <v>245</v>
      </c>
      <c r="IM1" s="286">
        <f t="shared" ref="IM1" si="214">IL1+1</f>
        <v>246</v>
      </c>
      <c r="IN1" s="286">
        <f t="shared" ref="IN1" si="215">IM1+1</f>
        <v>247</v>
      </c>
      <c r="IO1" s="286">
        <f t="shared" ref="IO1" si="216">IN1+1</f>
        <v>248</v>
      </c>
      <c r="IP1" s="286">
        <f t="shared" ref="IP1" si="217">IO1+1</f>
        <v>249</v>
      </c>
      <c r="IQ1" s="286">
        <f t="shared" ref="IQ1" si="218">IP1+1</f>
        <v>250</v>
      </c>
      <c r="IR1" s="286">
        <f t="shared" ref="IR1" si="219">IQ1+1</f>
        <v>251</v>
      </c>
      <c r="IS1" s="286">
        <f t="shared" ref="IS1" si="220">IR1+1</f>
        <v>252</v>
      </c>
      <c r="IT1" s="286">
        <f t="shared" ref="IT1" si="221">IS1+1</f>
        <v>253</v>
      </c>
      <c r="IU1" s="286">
        <f t="shared" ref="IU1" si="222">IT1+1</f>
        <v>254</v>
      </c>
      <c r="IV1" s="286">
        <f t="shared" ref="IV1" si="223">IU1+1</f>
        <v>255</v>
      </c>
      <c r="IW1" s="286">
        <f t="shared" ref="IW1" si="224">IV1+1</f>
        <v>256</v>
      </c>
      <c r="IX1" s="286">
        <f t="shared" ref="IX1" si="225">IW1+1</f>
        <v>257</v>
      </c>
      <c r="IY1" s="286">
        <f t="shared" ref="IY1" si="226">IX1+1</f>
        <v>258</v>
      </c>
      <c r="IZ1" s="286">
        <f t="shared" ref="IZ1" si="227">IY1+1</f>
        <v>259</v>
      </c>
      <c r="JA1" s="286">
        <f t="shared" ref="JA1" si="228">IZ1+1</f>
        <v>260</v>
      </c>
      <c r="JB1" s="286">
        <f t="shared" ref="JB1" si="229">JA1+1</f>
        <v>261</v>
      </c>
      <c r="JC1" s="286">
        <f t="shared" ref="JC1" si="230">JB1+1</f>
        <v>262</v>
      </c>
      <c r="JD1" s="286">
        <f t="shared" ref="JD1" si="231">JC1+1</f>
        <v>263</v>
      </c>
      <c r="JE1" s="286">
        <f t="shared" ref="JE1" si="232">JD1+1</f>
        <v>264</v>
      </c>
      <c r="JF1" s="286">
        <f t="shared" ref="JF1" si="233">JE1+1</f>
        <v>265</v>
      </c>
      <c r="JG1" s="286">
        <f t="shared" ref="JG1" si="234">JF1+1</f>
        <v>266</v>
      </c>
      <c r="JH1" s="286">
        <f t="shared" ref="JH1" si="235">JG1+1</f>
        <v>267</v>
      </c>
      <c r="JI1" s="286">
        <f t="shared" ref="JI1" si="236">JH1+1</f>
        <v>268</v>
      </c>
      <c r="JJ1" s="286">
        <f t="shared" ref="JJ1" si="237">JI1+1</f>
        <v>269</v>
      </c>
      <c r="JK1" s="286">
        <f t="shared" ref="JK1" si="238">JJ1+1</f>
        <v>270</v>
      </c>
      <c r="JL1" s="286">
        <f t="shared" ref="JL1" si="239">JK1+1</f>
        <v>271</v>
      </c>
      <c r="JM1" s="286">
        <f t="shared" ref="JM1" si="240">JL1+1</f>
        <v>272</v>
      </c>
      <c r="JN1" s="286">
        <f t="shared" ref="JN1" si="241">JM1+1</f>
        <v>273</v>
      </c>
      <c r="JO1" s="286">
        <f t="shared" ref="JO1" si="242">JN1+1</f>
        <v>274</v>
      </c>
      <c r="JP1" s="286">
        <f t="shared" ref="JP1" si="243">JO1+1</f>
        <v>275</v>
      </c>
      <c r="JQ1" s="286">
        <f t="shared" ref="JQ1" si="244">JP1+1</f>
        <v>276</v>
      </c>
      <c r="JR1" s="286">
        <f t="shared" ref="JR1" si="245">JQ1+1</f>
        <v>277</v>
      </c>
      <c r="JS1" s="286">
        <f t="shared" ref="JS1" si="246">JR1+1</f>
        <v>278</v>
      </c>
      <c r="JT1" s="286">
        <f t="shared" ref="JT1" si="247">JS1+1</f>
        <v>279</v>
      </c>
      <c r="JU1" s="286">
        <f t="shared" ref="JU1" si="248">JT1+1</f>
        <v>280</v>
      </c>
      <c r="JV1" s="286">
        <f t="shared" ref="JV1" si="249">JU1+1</f>
        <v>281</v>
      </c>
      <c r="JW1" s="286">
        <f t="shared" ref="JW1" si="250">JV1+1</f>
        <v>282</v>
      </c>
      <c r="JX1" s="286">
        <f t="shared" ref="JX1" si="251">JW1+1</f>
        <v>283</v>
      </c>
      <c r="JY1" s="286">
        <f t="shared" ref="JY1" si="252">JX1+1</f>
        <v>284</v>
      </c>
      <c r="JZ1" s="286">
        <f t="shared" ref="JZ1" si="253">JY1+1</f>
        <v>285</v>
      </c>
      <c r="KA1" s="286">
        <f t="shared" ref="KA1" si="254">JZ1+1</f>
        <v>286</v>
      </c>
      <c r="KB1" s="286">
        <f t="shared" ref="KB1" si="255">KA1+1</f>
        <v>287</v>
      </c>
      <c r="KC1" s="286">
        <f t="shared" ref="KC1" si="256">KB1+1</f>
        <v>288</v>
      </c>
      <c r="KD1" s="286">
        <f t="shared" ref="KD1" si="257">KC1+1</f>
        <v>289</v>
      </c>
      <c r="KE1" s="286">
        <f t="shared" ref="KE1" si="258">KD1+1</f>
        <v>290</v>
      </c>
      <c r="KF1" s="286">
        <f t="shared" ref="KF1" si="259">KE1+1</f>
        <v>291</v>
      </c>
      <c r="KG1" s="286">
        <f t="shared" ref="KG1" si="260">KF1+1</f>
        <v>292</v>
      </c>
      <c r="KH1" s="286">
        <f t="shared" ref="KH1" si="261">KG1+1</f>
        <v>293</v>
      </c>
      <c r="KI1" s="286">
        <f t="shared" ref="KI1" si="262">KH1+1</f>
        <v>294</v>
      </c>
      <c r="KJ1" s="286">
        <f t="shared" ref="KJ1" si="263">KI1+1</f>
        <v>295</v>
      </c>
      <c r="KK1" s="286">
        <f t="shared" ref="KK1" si="264">KJ1+1</f>
        <v>296</v>
      </c>
      <c r="KL1" s="286">
        <f t="shared" ref="KL1" si="265">KK1+1</f>
        <v>297</v>
      </c>
      <c r="KM1" s="286">
        <f t="shared" ref="KM1" si="266">KL1+1</f>
        <v>298</v>
      </c>
      <c r="KN1" s="286">
        <f t="shared" ref="KN1" si="267">KM1+1</f>
        <v>299</v>
      </c>
      <c r="KO1" s="286">
        <f t="shared" ref="KO1" si="268">KN1+1</f>
        <v>300</v>
      </c>
      <c r="KP1" s="286">
        <f t="shared" ref="KP1" si="269">KO1+1</f>
        <v>301</v>
      </c>
      <c r="KQ1" s="286">
        <f t="shared" ref="KQ1" si="270">KP1+1</f>
        <v>302</v>
      </c>
      <c r="KR1" s="286">
        <f t="shared" ref="KR1" si="271">KQ1+1</f>
        <v>303</v>
      </c>
      <c r="KS1" s="286">
        <f t="shared" ref="KS1" si="272">KR1+1</f>
        <v>304</v>
      </c>
      <c r="KT1" s="286">
        <f t="shared" ref="KT1" si="273">KS1+1</f>
        <v>305</v>
      </c>
      <c r="KU1" s="286">
        <f t="shared" ref="KU1" si="274">KT1+1</f>
        <v>306</v>
      </c>
      <c r="KV1" s="286">
        <f t="shared" ref="KV1" si="275">KU1+1</f>
        <v>307</v>
      </c>
      <c r="KW1" s="286">
        <f t="shared" ref="KW1" si="276">KV1+1</f>
        <v>308</v>
      </c>
      <c r="KX1" s="286">
        <f t="shared" ref="KX1" si="277">KW1+1</f>
        <v>309</v>
      </c>
      <c r="KY1" s="286">
        <f t="shared" ref="KY1" si="278">KX1+1</f>
        <v>310</v>
      </c>
      <c r="KZ1" s="286">
        <f t="shared" ref="KZ1" si="279">KY1+1</f>
        <v>311</v>
      </c>
      <c r="LA1" s="286">
        <f t="shared" ref="LA1" si="280">KZ1+1</f>
        <v>312</v>
      </c>
      <c r="LB1" s="286">
        <f t="shared" ref="LB1" si="281">LA1+1</f>
        <v>313</v>
      </c>
      <c r="LC1" s="286">
        <f t="shared" ref="LC1" si="282">LB1+1</f>
        <v>314</v>
      </c>
      <c r="LD1" s="286">
        <f t="shared" ref="LD1" si="283">LC1+1</f>
        <v>315</v>
      </c>
      <c r="LE1" s="286">
        <f t="shared" ref="LE1" si="284">LD1+1</f>
        <v>316</v>
      </c>
      <c r="LF1" s="286">
        <f t="shared" ref="LF1" si="285">LE1+1</f>
        <v>317</v>
      </c>
      <c r="LG1" s="286">
        <f t="shared" ref="LG1" si="286">LF1+1</f>
        <v>318</v>
      </c>
      <c r="LH1" s="286">
        <f t="shared" ref="LH1" si="287">LG1+1</f>
        <v>319</v>
      </c>
      <c r="LI1" s="286">
        <f t="shared" ref="LI1" si="288">LH1+1</f>
        <v>320</v>
      </c>
      <c r="LJ1" s="286">
        <f t="shared" ref="LJ1" si="289">LI1+1</f>
        <v>321</v>
      </c>
      <c r="LK1" s="286">
        <f t="shared" ref="LK1" si="290">LJ1+1</f>
        <v>322</v>
      </c>
      <c r="LL1" s="286">
        <f t="shared" ref="LL1" si="291">LK1+1</f>
        <v>323</v>
      </c>
      <c r="LM1" s="286">
        <f t="shared" ref="LM1" si="292">LL1+1</f>
        <v>324</v>
      </c>
      <c r="LN1" s="286">
        <f t="shared" ref="LN1" si="293">LM1+1</f>
        <v>325</v>
      </c>
      <c r="LO1" s="286">
        <f t="shared" ref="LO1" si="294">LN1+1</f>
        <v>326</v>
      </c>
      <c r="LP1" s="286">
        <f t="shared" ref="LP1" si="295">LO1+1</f>
        <v>327</v>
      </c>
      <c r="LQ1" s="286">
        <f t="shared" ref="LQ1" si="296">LP1+1</f>
        <v>328</v>
      </c>
      <c r="LR1" s="286">
        <f t="shared" ref="LR1" si="297">LQ1+1</f>
        <v>329</v>
      </c>
      <c r="LS1" s="286">
        <f t="shared" ref="LS1" si="298">LR1+1</f>
        <v>330</v>
      </c>
      <c r="LT1" s="286">
        <f t="shared" ref="LT1" si="299">LS1+1</f>
        <v>331</v>
      </c>
      <c r="LU1" s="286">
        <f t="shared" ref="LU1" si="300">LT1+1</f>
        <v>332</v>
      </c>
      <c r="LV1" s="286">
        <f t="shared" ref="LV1" si="301">LU1+1</f>
        <v>333</v>
      </c>
      <c r="LW1" s="286">
        <f t="shared" ref="LW1" si="302">LV1+1</f>
        <v>334</v>
      </c>
      <c r="LX1" s="286">
        <f t="shared" ref="LX1" si="303">LW1+1</f>
        <v>335</v>
      </c>
      <c r="LY1" s="286">
        <f t="shared" ref="LY1" si="304">LX1+1</f>
        <v>336</v>
      </c>
      <c r="LZ1" s="286">
        <f t="shared" ref="LZ1" si="305">LY1+1</f>
        <v>337</v>
      </c>
      <c r="MA1" s="286">
        <f t="shared" ref="MA1" si="306">LZ1+1</f>
        <v>338</v>
      </c>
      <c r="MB1" s="286">
        <f t="shared" ref="MB1" si="307">MA1+1</f>
        <v>339</v>
      </c>
      <c r="MC1" s="286">
        <f t="shared" ref="MC1" si="308">MB1+1</f>
        <v>340</v>
      </c>
      <c r="MD1" s="286">
        <f t="shared" ref="MD1" si="309">MC1+1</f>
        <v>341</v>
      </c>
      <c r="ME1" s="286">
        <f t="shared" ref="ME1" si="310">MD1+1</f>
        <v>342</v>
      </c>
      <c r="MF1" s="286">
        <f t="shared" ref="MF1" si="311">ME1+1</f>
        <v>343</v>
      </c>
      <c r="MG1" s="286">
        <f t="shared" ref="MG1" si="312">MF1+1</f>
        <v>344</v>
      </c>
    </row>
    <row r="2" spans="1:404" s="376" customFormat="1" ht="26.25" customHeight="1">
      <c r="A2" s="263" t="s">
        <v>662</v>
      </c>
      <c r="B2" s="373" t="s">
        <v>265</v>
      </c>
      <c r="C2" s="373" t="s">
        <v>265</v>
      </c>
      <c r="D2" s="373" t="s">
        <v>265</v>
      </c>
      <c r="E2" s="373" t="s">
        <v>265</v>
      </c>
      <c r="F2" s="373" t="s">
        <v>265</v>
      </c>
      <c r="G2" s="373" t="s">
        <v>265</v>
      </c>
      <c r="H2" s="373" t="s">
        <v>265</v>
      </c>
      <c r="I2" s="373" t="s">
        <v>265</v>
      </c>
      <c r="J2" s="373" t="s">
        <v>265</v>
      </c>
      <c r="K2" s="373" t="s">
        <v>266</v>
      </c>
      <c r="L2" s="373" t="s">
        <v>266</v>
      </c>
      <c r="M2" s="373" t="s">
        <v>266</v>
      </c>
      <c r="N2" s="373" t="s">
        <v>265</v>
      </c>
      <c r="O2" s="373" t="s">
        <v>265</v>
      </c>
      <c r="P2" s="373" t="s">
        <v>265</v>
      </c>
      <c r="Q2" s="373" t="s">
        <v>265</v>
      </c>
      <c r="R2" s="373" t="s">
        <v>265</v>
      </c>
      <c r="S2" s="373" t="s">
        <v>265</v>
      </c>
      <c r="T2" s="373" t="s">
        <v>265</v>
      </c>
      <c r="U2" s="373" t="s">
        <v>265</v>
      </c>
      <c r="V2" s="373" t="s">
        <v>265</v>
      </c>
      <c r="W2" s="373" t="s">
        <v>265</v>
      </c>
      <c r="X2" s="373" t="s">
        <v>265</v>
      </c>
      <c r="Y2" s="373" t="s">
        <v>265</v>
      </c>
      <c r="Z2" s="373" t="s">
        <v>265</v>
      </c>
      <c r="AA2" s="373" t="s">
        <v>265</v>
      </c>
      <c r="AB2" s="373" t="s">
        <v>265</v>
      </c>
      <c r="AC2" s="373" t="s">
        <v>265</v>
      </c>
      <c r="AD2" s="373" t="s">
        <v>265</v>
      </c>
      <c r="AE2" s="373" t="s">
        <v>266</v>
      </c>
      <c r="AF2" s="373" t="s">
        <v>266</v>
      </c>
      <c r="AG2" s="373" t="s">
        <v>266</v>
      </c>
      <c r="AH2" s="373" t="s">
        <v>266</v>
      </c>
      <c r="AI2" s="373" t="s">
        <v>266</v>
      </c>
      <c r="AJ2" s="373" t="s">
        <v>266</v>
      </c>
      <c r="AK2" s="373" t="s">
        <v>266</v>
      </c>
      <c r="AL2" s="373" t="s">
        <v>266</v>
      </c>
      <c r="AM2" s="373" t="s">
        <v>266</v>
      </c>
      <c r="AN2" s="373" t="s">
        <v>266</v>
      </c>
      <c r="AO2" s="373" t="s">
        <v>266</v>
      </c>
      <c r="AP2" s="373" t="s">
        <v>266</v>
      </c>
      <c r="AQ2" s="373" t="s">
        <v>266</v>
      </c>
      <c r="AR2" s="373" t="s">
        <v>266</v>
      </c>
      <c r="AS2" s="373" t="s">
        <v>266</v>
      </c>
      <c r="AT2" s="373" t="s">
        <v>266</v>
      </c>
      <c r="AU2" s="373" t="s">
        <v>266</v>
      </c>
      <c r="AV2" s="373" t="s">
        <v>266</v>
      </c>
      <c r="AW2" s="373" t="s">
        <v>266</v>
      </c>
      <c r="AX2" s="373" t="s">
        <v>266</v>
      </c>
      <c r="AY2" s="373" t="s">
        <v>266</v>
      </c>
      <c r="AZ2" s="373" t="s">
        <v>266</v>
      </c>
      <c r="BA2" s="373" t="s">
        <v>266</v>
      </c>
      <c r="BB2" s="373" t="s">
        <v>266</v>
      </c>
      <c r="BC2" s="373" t="s">
        <v>266</v>
      </c>
      <c r="BD2" s="373" t="s">
        <v>266</v>
      </c>
      <c r="BE2" s="373" t="s">
        <v>267</v>
      </c>
      <c r="BF2" s="373" t="s">
        <v>267</v>
      </c>
      <c r="BG2" s="373" t="s">
        <v>267</v>
      </c>
      <c r="BH2" s="373" t="s">
        <v>267</v>
      </c>
      <c r="BI2" s="373" t="s">
        <v>267</v>
      </c>
      <c r="BJ2" s="373" t="s">
        <v>267</v>
      </c>
      <c r="BK2" s="373" t="s">
        <v>267</v>
      </c>
      <c r="BL2" s="373" t="s">
        <v>267</v>
      </c>
      <c r="BM2" s="373" t="s">
        <v>267</v>
      </c>
      <c r="BN2" s="373" t="s">
        <v>267</v>
      </c>
      <c r="BO2" s="373" t="s">
        <v>267</v>
      </c>
      <c r="BP2" s="373" t="s">
        <v>267</v>
      </c>
      <c r="BQ2" s="373" t="s">
        <v>267</v>
      </c>
      <c r="BR2" s="373" t="s">
        <v>267</v>
      </c>
      <c r="BS2" s="373" t="s">
        <v>267</v>
      </c>
      <c r="BT2" s="373" t="s">
        <v>267</v>
      </c>
      <c r="BU2" s="373" t="s">
        <v>267</v>
      </c>
      <c r="BV2" s="373" t="s">
        <v>267</v>
      </c>
      <c r="BW2" s="373" t="s">
        <v>267</v>
      </c>
      <c r="BX2" s="373" t="s">
        <v>267</v>
      </c>
      <c r="BY2" s="373" t="s">
        <v>268</v>
      </c>
      <c r="BZ2" s="373" t="s">
        <v>268</v>
      </c>
      <c r="CA2" s="373" t="s">
        <v>268</v>
      </c>
      <c r="CB2" s="373" t="s">
        <v>268</v>
      </c>
      <c r="CC2" s="373" t="s">
        <v>268</v>
      </c>
      <c r="CD2" s="373" t="s">
        <v>268</v>
      </c>
      <c r="CE2" s="373" t="s">
        <v>268</v>
      </c>
      <c r="CF2" s="373" t="s">
        <v>268</v>
      </c>
      <c r="CG2" s="373" t="s">
        <v>268</v>
      </c>
      <c r="CH2" s="373" t="s">
        <v>268</v>
      </c>
      <c r="CI2" s="373" t="s">
        <v>268</v>
      </c>
      <c r="CJ2" s="373" t="s">
        <v>268</v>
      </c>
      <c r="CK2" s="373" t="s">
        <v>268</v>
      </c>
      <c r="CL2" s="373" t="s">
        <v>268</v>
      </c>
      <c r="CM2" s="373" t="s">
        <v>269</v>
      </c>
      <c r="CN2" s="373" t="s">
        <v>269</v>
      </c>
      <c r="CO2" s="373" t="s">
        <v>269</v>
      </c>
      <c r="CP2" s="373" t="s">
        <v>269</v>
      </c>
      <c r="CQ2" s="373" t="s">
        <v>269</v>
      </c>
      <c r="CR2" s="373" t="s">
        <v>269</v>
      </c>
      <c r="CS2" s="373" t="s">
        <v>269</v>
      </c>
      <c r="CT2" s="373" t="s">
        <v>269</v>
      </c>
      <c r="CU2" s="373" t="s">
        <v>269</v>
      </c>
      <c r="CV2" s="373" t="s">
        <v>269</v>
      </c>
      <c r="CW2" s="373" t="s">
        <v>269</v>
      </c>
      <c r="CX2" s="373" t="s">
        <v>269</v>
      </c>
      <c r="CY2" s="373" t="s">
        <v>269</v>
      </c>
      <c r="CZ2" s="373" t="s">
        <v>269</v>
      </c>
      <c r="DA2" s="373" t="s">
        <v>269</v>
      </c>
      <c r="DB2" s="373" t="s">
        <v>270</v>
      </c>
      <c r="DC2" s="373" t="s">
        <v>270</v>
      </c>
      <c r="DD2" s="373" t="s">
        <v>270</v>
      </c>
      <c r="DE2" s="373" t="s">
        <v>270</v>
      </c>
      <c r="DF2" s="373" t="s">
        <v>270</v>
      </c>
      <c r="DG2" s="373" t="s">
        <v>270</v>
      </c>
      <c r="DH2" s="373" t="s">
        <v>270</v>
      </c>
      <c r="DI2" s="373" t="s">
        <v>270</v>
      </c>
      <c r="DJ2" s="373" t="s">
        <v>270</v>
      </c>
      <c r="DK2" s="373" t="s">
        <v>270</v>
      </c>
      <c r="DL2" s="373" t="s">
        <v>270</v>
      </c>
      <c r="DM2" s="373" t="s">
        <v>270</v>
      </c>
      <c r="DN2" s="373" t="s">
        <v>270</v>
      </c>
      <c r="DO2" s="373" t="s">
        <v>270</v>
      </c>
      <c r="DP2" s="373" t="s">
        <v>270</v>
      </c>
      <c r="DQ2" s="373" t="s">
        <v>270</v>
      </c>
      <c r="DR2" s="373" t="s">
        <v>270</v>
      </c>
      <c r="DS2" s="373" t="s">
        <v>270</v>
      </c>
      <c r="DT2" s="373" t="s">
        <v>270</v>
      </c>
      <c r="DU2" s="373" t="s">
        <v>270</v>
      </c>
      <c r="DV2" s="373" t="s">
        <v>270</v>
      </c>
      <c r="DW2" s="373" t="s">
        <v>270</v>
      </c>
      <c r="DX2" s="373" t="s">
        <v>270</v>
      </c>
      <c r="DY2" s="373" t="s">
        <v>270</v>
      </c>
      <c r="DZ2" s="373" t="s">
        <v>270</v>
      </c>
      <c r="EA2" s="373" t="s">
        <v>270</v>
      </c>
      <c r="EB2" s="373" t="s">
        <v>270</v>
      </c>
      <c r="EC2" s="373" t="s">
        <v>270</v>
      </c>
      <c r="ED2" s="373" t="s">
        <v>270</v>
      </c>
      <c r="EE2" s="373" t="s">
        <v>270</v>
      </c>
      <c r="EF2" s="373" t="s">
        <v>270</v>
      </c>
      <c r="EG2" s="373" t="s">
        <v>270</v>
      </c>
      <c r="EH2" s="373" t="s">
        <v>270</v>
      </c>
      <c r="EI2" s="373" t="s">
        <v>270</v>
      </c>
      <c r="EJ2" s="373" t="s">
        <v>270</v>
      </c>
      <c r="EK2" s="373" t="s">
        <v>270</v>
      </c>
      <c r="EL2" s="373" t="s">
        <v>270</v>
      </c>
      <c r="EM2" s="373" t="s">
        <v>270</v>
      </c>
      <c r="EN2" s="373" t="s">
        <v>270</v>
      </c>
      <c r="EO2" s="373" t="s">
        <v>270</v>
      </c>
      <c r="EP2" s="373" t="s">
        <v>270</v>
      </c>
      <c r="EQ2" s="373" t="s">
        <v>270</v>
      </c>
      <c r="ER2" s="373" t="s">
        <v>270</v>
      </c>
      <c r="ES2" s="373" t="s">
        <v>270</v>
      </c>
      <c r="ET2" s="373" t="s">
        <v>270</v>
      </c>
      <c r="EU2" s="373" t="s">
        <v>270</v>
      </c>
      <c r="EV2" s="373" t="s">
        <v>270</v>
      </c>
      <c r="EW2" s="373" t="s">
        <v>270</v>
      </c>
      <c r="EX2" s="373" t="s">
        <v>270</v>
      </c>
      <c r="EY2" s="373" t="s">
        <v>270</v>
      </c>
      <c r="EZ2" s="373" t="s">
        <v>270</v>
      </c>
      <c r="FA2" s="373" t="s">
        <v>270</v>
      </c>
      <c r="FB2" s="373" t="s">
        <v>270</v>
      </c>
      <c r="FC2" s="373" t="s">
        <v>270</v>
      </c>
      <c r="FD2" s="373" t="s">
        <v>270</v>
      </c>
      <c r="FE2" s="373" t="s">
        <v>270</v>
      </c>
      <c r="FF2" s="373" t="s">
        <v>270</v>
      </c>
      <c r="FG2" s="373" t="s">
        <v>270</v>
      </c>
      <c r="FH2" s="373" t="s">
        <v>270</v>
      </c>
      <c r="FI2" s="373" t="s">
        <v>270</v>
      </c>
      <c r="FJ2" s="373" t="s">
        <v>270</v>
      </c>
      <c r="FK2" s="373" t="s">
        <v>270</v>
      </c>
      <c r="FL2" s="373" t="s">
        <v>270</v>
      </c>
      <c r="FM2" s="373" t="s">
        <v>270</v>
      </c>
      <c r="FN2" s="373" t="s">
        <v>271</v>
      </c>
      <c r="FO2" s="373" t="s">
        <v>271</v>
      </c>
      <c r="FP2" s="373" t="s">
        <v>271</v>
      </c>
      <c r="FQ2" s="373" t="s">
        <v>271</v>
      </c>
      <c r="FR2" s="373" t="s">
        <v>271</v>
      </c>
      <c r="FS2" s="373" t="s">
        <v>271</v>
      </c>
      <c r="FT2" s="373" t="s">
        <v>271</v>
      </c>
      <c r="FU2" s="373" t="s">
        <v>271</v>
      </c>
      <c r="FV2" s="373" t="s">
        <v>271</v>
      </c>
      <c r="FW2" s="373" t="s">
        <v>271</v>
      </c>
      <c r="FX2" s="373" t="s">
        <v>271</v>
      </c>
      <c r="FY2" s="373" t="s">
        <v>271</v>
      </c>
      <c r="FZ2" s="373" t="s">
        <v>271</v>
      </c>
      <c r="GA2" s="373" t="s">
        <v>271</v>
      </c>
      <c r="GB2" s="373" t="s">
        <v>271</v>
      </c>
      <c r="GC2" s="373" t="s">
        <v>271</v>
      </c>
      <c r="GD2" s="373" t="s">
        <v>271</v>
      </c>
      <c r="GE2" s="373" t="s">
        <v>271</v>
      </c>
      <c r="GF2" s="373" t="s">
        <v>271</v>
      </c>
      <c r="GG2" s="373" t="s">
        <v>271</v>
      </c>
      <c r="GH2" s="373" t="s">
        <v>271</v>
      </c>
      <c r="GI2" s="373" t="s">
        <v>271</v>
      </c>
      <c r="GJ2" s="373" t="s">
        <v>271</v>
      </c>
      <c r="GK2" s="373" t="s">
        <v>271</v>
      </c>
      <c r="GL2" s="373" t="s">
        <v>271</v>
      </c>
      <c r="GM2" s="373" t="s">
        <v>271</v>
      </c>
      <c r="GN2" s="373" t="s">
        <v>271</v>
      </c>
      <c r="GO2" s="373" t="s">
        <v>271</v>
      </c>
      <c r="GP2" s="373" t="s">
        <v>271</v>
      </c>
      <c r="GQ2" s="373" t="s">
        <v>271</v>
      </c>
      <c r="GR2" s="373" t="s">
        <v>271</v>
      </c>
      <c r="GS2" s="373" t="s">
        <v>271</v>
      </c>
      <c r="GT2" s="373" t="s">
        <v>271</v>
      </c>
      <c r="GU2" s="373" t="s">
        <v>271</v>
      </c>
      <c r="GV2" s="373" t="s">
        <v>271</v>
      </c>
      <c r="GW2" s="373" t="s">
        <v>271</v>
      </c>
      <c r="GX2" s="373" t="s">
        <v>271</v>
      </c>
      <c r="GY2" s="373" t="s">
        <v>271</v>
      </c>
      <c r="GZ2" s="373" t="s">
        <v>271</v>
      </c>
      <c r="HA2" s="373" t="s">
        <v>271</v>
      </c>
      <c r="HB2" s="373" t="s">
        <v>271</v>
      </c>
      <c r="HC2" s="373" t="s">
        <v>271</v>
      </c>
      <c r="HD2" s="373" t="s">
        <v>271</v>
      </c>
      <c r="HE2" s="373" t="s">
        <v>271</v>
      </c>
      <c r="HF2" s="373" t="s">
        <v>271</v>
      </c>
      <c r="HG2" s="373" t="s">
        <v>271</v>
      </c>
      <c r="HH2" s="373" t="s">
        <v>271</v>
      </c>
      <c r="HI2" s="373" t="s">
        <v>271</v>
      </c>
      <c r="HJ2" s="373" t="s">
        <v>271</v>
      </c>
      <c r="HK2" s="373" t="s">
        <v>271</v>
      </c>
      <c r="HL2" s="373" t="s">
        <v>271</v>
      </c>
      <c r="HM2" s="373" t="s">
        <v>271</v>
      </c>
      <c r="HN2" s="373" t="s">
        <v>271</v>
      </c>
      <c r="HO2" s="373" t="s">
        <v>271</v>
      </c>
      <c r="HP2" s="373" t="s">
        <v>271</v>
      </c>
      <c r="HQ2" s="373" t="s">
        <v>271</v>
      </c>
      <c r="HR2" s="373" t="s">
        <v>271</v>
      </c>
      <c r="HS2" s="373" t="s">
        <v>271</v>
      </c>
      <c r="HT2" s="373" t="s">
        <v>271</v>
      </c>
      <c r="HU2" s="373" t="s">
        <v>271</v>
      </c>
      <c r="HV2" s="373" t="s">
        <v>271</v>
      </c>
      <c r="HW2" s="373" t="s">
        <v>271</v>
      </c>
      <c r="HX2" s="373" t="s">
        <v>271</v>
      </c>
      <c r="HY2" s="373" t="s">
        <v>271</v>
      </c>
      <c r="HZ2" s="373" t="s">
        <v>271</v>
      </c>
      <c r="IA2" s="373" t="s">
        <v>271</v>
      </c>
      <c r="IB2" s="373" t="s">
        <v>271</v>
      </c>
      <c r="IC2" s="373" t="s">
        <v>271</v>
      </c>
      <c r="ID2" s="373" t="s">
        <v>271</v>
      </c>
      <c r="IE2" s="373" t="s">
        <v>271</v>
      </c>
      <c r="IF2" s="373" t="s">
        <v>271</v>
      </c>
      <c r="IG2" s="373" t="s">
        <v>271</v>
      </c>
      <c r="IH2" s="373" t="s">
        <v>271</v>
      </c>
      <c r="II2" s="373" t="s">
        <v>271</v>
      </c>
      <c r="IJ2" s="373" t="s">
        <v>271</v>
      </c>
      <c r="IK2" s="373" t="s">
        <v>271</v>
      </c>
      <c r="IL2" s="373" t="s">
        <v>271</v>
      </c>
      <c r="IM2" s="373" t="s">
        <v>271</v>
      </c>
      <c r="IN2" s="373" t="s">
        <v>271</v>
      </c>
      <c r="IO2" s="373" t="s">
        <v>271</v>
      </c>
      <c r="IP2" s="373" t="s">
        <v>271</v>
      </c>
      <c r="IQ2" s="373" t="s">
        <v>271</v>
      </c>
      <c r="IR2" s="373" t="s">
        <v>271</v>
      </c>
      <c r="IS2" s="373" t="s">
        <v>271</v>
      </c>
      <c r="IT2" s="373" t="s">
        <v>271</v>
      </c>
      <c r="IU2" s="373" t="s">
        <v>271</v>
      </c>
      <c r="IV2" s="373" t="s">
        <v>271</v>
      </c>
      <c r="IW2" s="373" t="s">
        <v>271</v>
      </c>
      <c r="IX2" s="373" t="s">
        <v>271</v>
      </c>
      <c r="IY2" s="373" t="s">
        <v>271</v>
      </c>
      <c r="IZ2" s="373" t="s">
        <v>271</v>
      </c>
      <c r="JA2" s="373" t="s">
        <v>271</v>
      </c>
      <c r="JB2" s="373" t="s">
        <v>271</v>
      </c>
      <c r="JC2" s="373" t="s">
        <v>271</v>
      </c>
      <c r="JD2" s="373" t="s">
        <v>271</v>
      </c>
      <c r="JE2" s="373" t="s">
        <v>271</v>
      </c>
      <c r="JF2" s="373" t="s">
        <v>271</v>
      </c>
      <c r="JG2" s="373" t="s">
        <v>271</v>
      </c>
      <c r="JH2" s="373" t="s">
        <v>271</v>
      </c>
      <c r="JI2" s="373" t="s">
        <v>271</v>
      </c>
      <c r="JJ2" s="373" t="s">
        <v>271</v>
      </c>
      <c r="JK2" s="373" t="s">
        <v>271</v>
      </c>
      <c r="JL2" s="373" t="s">
        <v>271</v>
      </c>
      <c r="JM2" s="373" t="s">
        <v>271</v>
      </c>
      <c r="JN2" s="373" t="s">
        <v>271</v>
      </c>
      <c r="JO2" s="373" t="s">
        <v>271</v>
      </c>
      <c r="JP2" s="373" t="s">
        <v>271</v>
      </c>
      <c r="JQ2" s="373" t="s">
        <v>271</v>
      </c>
      <c r="JR2" s="373" t="s">
        <v>271</v>
      </c>
      <c r="JS2" s="373" t="s">
        <v>271</v>
      </c>
      <c r="JT2" s="373" t="s">
        <v>271</v>
      </c>
      <c r="JU2" s="373" t="s">
        <v>271</v>
      </c>
      <c r="JV2" s="373" t="s">
        <v>271</v>
      </c>
      <c r="JW2" s="373" t="s">
        <v>271</v>
      </c>
      <c r="JX2" s="373" t="s">
        <v>271</v>
      </c>
      <c r="JY2" s="373" t="s">
        <v>271</v>
      </c>
      <c r="JZ2" s="373" t="s">
        <v>271</v>
      </c>
      <c r="KA2" s="373" t="s">
        <v>271</v>
      </c>
      <c r="KB2" s="373" t="s">
        <v>271</v>
      </c>
      <c r="KC2" s="373" t="s">
        <v>271</v>
      </c>
      <c r="KD2" s="373" t="s">
        <v>271</v>
      </c>
      <c r="KE2" s="373" t="s">
        <v>271</v>
      </c>
      <c r="KF2" s="373" t="s">
        <v>271</v>
      </c>
      <c r="KG2" s="373" t="s">
        <v>271</v>
      </c>
      <c r="KH2" s="373" t="s">
        <v>271</v>
      </c>
      <c r="KI2" s="373" t="s">
        <v>271</v>
      </c>
      <c r="KJ2" s="373" t="s">
        <v>271</v>
      </c>
      <c r="KK2" s="373" t="s">
        <v>271</v>
      </c>
      <c r="KL2" s="373" t="s">
        <v>271</v>
      </c>
      <c r="KM2" s="373" t="s">
        <v>272</v>
      </c>
      <c r="KN2" s="373" t="s">
        <v>272</v>
      </c>
      <c r="KO2" s="373" t="s">
        <v>272</v>
      </c>
      <c r="KP2" s="373" t="s">
        <v>272</v>
      </c>
      <c r="KQ2" s="373" t="s">
        <v>272</v>
      </c>
      <c r="KR2" s="373" t="s">
        <v>272</v>
      </c>
      <c r="KS2" s="373" t="s">
        <v>272</v>
      </c>
      <c r="KT2" s="373" t="s">
        <v>272</v>
      </c>
      <c r="KU2" s="373" t="s">
        <v>272</v>
      </c>
      <c r="KV2" s="373" t="s">
        <v>272</v>
      </c>
      <c r="KW2" s="373" t="s">
        <v>272</v>
      </c>
      <c r="KX2" s="373" t="s">
        <v>272</v>
      </c>
      <c r="KY2" s="373" t="s">
        <v>272</v>
      </c>
      <c r="KZ2" s="373" t="s">
        <v>272</v>
      </c>
      <c r="LA2" s="373" t="s">
        <v>272</v>
      </c>
      <c r="LB2" s="373" t="s">
        <v>272</v>
      </c>
      <c r="LC2" s="373" t="s">
        <v>273</v>
      </c>
      <c r="LD2" s="373" t="s">
        <v>273</v>
      </c>
      <c r="LE2" s="373" t="s">
        <v>273</v>
      </c>
      <c r="LF2" s="373" t="s">
        <v>273</v>
      </c>
      <c r="LG2" s="373" t="s">
        <v>273</v>
      </c>
      <c r="LH2" s="432" t="s">
        <v>270</v>
      </c>
      <c r="LI2" s="432" t="s">
        <v>270</v>
      </c>
      <c r="LJ2" s="432" t="s">
        <v>270</v>
      </c>
      <c r="LK2" s="432" t="s">
        <v>270</v>
      </c>
      <c r="LL2" s="432" t="s">
        <v>270</v>
      </c>
      <c r="LM2" s="432" t="s">
        <v>270</v>
      </c>
      <c r="LN2" s="432" t="s">
        <v>270</v>
      </c>
      <c r="LO2" s="432" t="s">
        <v>270</v>
      </c>
      <c r="LP2" s="432" t="s">
        <v>270</v>
      </c>
      <c r="LQ2" s="432" t="s">
        <v>270</v>
      </c>
      <c r="LR2" s="432" t="s">
        <v>270</v>
      </c>
      <c r="LS2" s="432" t="s">
        <v>270</v>
      </c>
      <c r="LT2" s="432" t="s">
        <v>270</v>
      </c>
      <c r="LU2" s="432" t="s">
        <v>270</v>
      </c>
      <c r="LV2" s="432" t="s">
        <v>270</v>
      </c>
      <c r="LW2" s="432" t="s">
        <v>270</v>
      </c>
      <c r="LX2" s="432" t="s">
        <v>270</v>
      </c>
      <c r="LY2" s="432" t="s">
        <v>270</v>
      </c>
      <c r="LZ2" s="432" t="s">
        <v>270</v>
      </c>
      <c r="MA2" s="432" t="s">
        <v>270</v>
      </c>
      <c r="MB2" s="432" t="s">
        <v>270</v>
      </c>
      <c r="MC2" s="432" t="s">
        <v>270</v>
      </c>
      <c r="MD2" s="432" t="s">
        <v>270</v>
      </c>
      <c r="ME2" s="432" t="s">
        <v>270</v>
      </c>
      <c r="MF2" s="432" t="s">
        <v>270</v>
      </c>
      <c r="MG2" s="432" t="s">
        <v>270</v>
      </c>
      <c r="MH2" s="375"/>
      <c r="MI2" s="375"/>
      <c r="MJ2" s="375"/>
      <c r="MK2" s="375"/>
      <c r="ML2" s="375"/>
      <c r="MM2" s="375"/>
      <c r="MN2" s="375"/>
      <c r="MO2" s="375"/>
      <c r="MP2" s="375"/>
      <c r="MQ2" s="375"/>
      <c r="MR2" s="375"/>
      <c r="MS2" s="375"/>
      <c r="MT2" s="375"/>
      <c r="MU2" s="375"/>
      <c r="MV2" s="375"/>
      <c r="MW2" s="375"/>
      <c r="MX2" s="375"/>
      <c r="MY2" s="375"/>
      <c r="MZ2" s="375"/>
      <c r="NA2" s="375"/>
      <c r="NB2" s="375"/>
      <c r="NC2" s="375"/>
      <c r="ND2" s="375"/>
      <c r="NE2" s="375"/>
      <c r="NF2" s="375"/>
      <c r="NG2" s="375"/>
      <c r="NH2" s="375"/>
      <c r="NI2" s="375"/>
      <c r="NJ2" s="375"/>
      <c r="NK2" s="375"/>
      <c r="NL2" s="375"/>
      <c r="NM2" s="375"/>
      <c r="NN2" s="375"/>
      <c r="NO2" s="375"/>
      <c r="NP2" s="375"/>
      <c r="NQ2" s="375"/>
      <c r="NR2" s="375"/>
      <c r="NS2" s="375"/>
      <c r="NT2" s="375"/>
      <c r="NU2" s="375"/>
      <c r="NV2" s="375"/>
      <c r="NW2" s="375"/>
      <c r="NX2" s="375"/>
      <c r="NY2" s="375"/>
      <c r="NZ2" s="375"/>
      <c r="OA2" s="375"/>
      <c r="OB2" s="375"/>
      <c r="OC2" s="375"/>
      <c r="OD2" s="375"/>
      <c r="OE2" s="375"/>
      <c r="OF2" s="375"/>
      <c r="OG2" s="375"/>
      <c r="OH2" s="375"/>
      <c r="OI2" s="375"/>
      <c r="OJ2" s="375"/>
      <c r="OK2" s="375"/>
      <c r="OL2" s="375"/>
      <c r="OM2" s="375"/>
    </row>
    <row r="3" spans="1:404" s="374" customFormat="1" ht="26.25" customHeight="1">
      <c r="A3" s="263" t="s">
        <v>663</v>
      </c>
      <c r="B3" s="373" t="s">
        <v>144</v>
      </c>
      <c r="C3" s="373" t="s">
        <v>274</v>
      </c>
      <c r="D3" s="373" t="s">
        <v>145</v>
      </c>
      <c r="E3" s="373" t="s">
        <v>146</v>
      </c>
      <c r="F3" s="373" t="s">
        <v>147</v>
      </c>
      <c r="G3" s="373" t="s">
        <v>148</v>
      </c>
      <c r="H3" s="373" t="s">
        <v>275</v>
      </c>
      <c r="I3" s="373" t="s">
        <v>149</v>
      </c>
      <c r="J3" s="373" t="s">
        <v>150</v>
      </c>
      <c r="K3" s="373" t="s">
        <v>151</v>
      </c>
      <c r="L3" s="373" t="s">
        <v>291</v>
      </c>
      <c r="M3" s="373" t="s">
        <v>152</v>
      </c>
      <c r="N3" s="373" t="s">
        <v>575</v>
      </c>
      <c r="O3" s="373" t="s">
        <v>576</v>
      </c>
      <c r="P3" s="373" t="s">
        <v>276</v>
      </c>
      <c r="Q3" s="373" t="s">
        <v>277</v>
      </c>
      <c r="R3" s="373" t="s">
        <v>278</v>
      </c>
      <c r="S3" s="373" t="s">
        <v>279</v>
      </c>
      <c r="T3" s="373" t="s">
        <v>280</v>
      </c>
      <c r="U3" s="373" t="s">
        <v>281</v>
      </c>
      <c r="V3" s="373" t="s">
        <v>282</v>
      </c>
      <c r="W3" s="373" t="s">
        <v>283</v>
      </c>
      <c r="X3" s="373" t="s">
        <v>284</v>
      </c>
      <c r="Y3" s="373" t="s">
        <v>285</v>
      </c>
      <c r="Z3" s="373" t="s">
        <v>286</v>
      </c>
      <c r="AA3" s="373" t="s">
        <v>287</v>
      </c>
      <c r="AB3" s="373" t="s">
        <v>288</v>
      </c>
      <c r="AC3" s="373" t="s">
        <v>289</v>
      </c>
      <c r="AD3" s="373" t="s">
        <v>290</v>
      </c>
      <c r="AE3" s="373" t="s">
        <v>577</v>
      </c>
      <c r="AF3" s="373" t="s">
        <v>578</v>
      </c>
      <c r="AG3" s="373" t="s">
        <v>579</v>
      </c>
      <c r="AH3" s="373" t="s">
        <v>580</v>
      </c>
      <c r="AI3" s="373" t="s">
        <v>581</v>
      </c>
      <c r="AJ3" s="373" t="s">
        <v>582</v>
      </c>
      <c r="AK3" s="373" t="s">
        <v>583</v>
      </c>
      <c r="AL3" s="373" t="s">
        <v>584</v>
      </c>
      <c r="AM3" s="373" t="s">
        <v>585</v>
      </c>
      <c r="AN3" s="373" t="s">
        <v>586</v>
      </c>
      <c r="AO3" s="373" t="s">
        <v>587</v>
      </c>
      <c r="AP3" s="373" t="s">
        <v>588</v>
      </c>
      <c r="AQ3" s="373" t="s">
        <v>589</v>
      </c>
      <c r="AR3" s="373" t="s">
        <v>590</v>
      </c>
      <c r="AS3" s="373" t="s">
        <v>591</v>
      </c>
      <c r="AT3" s="373" t="s">
        <v>592</v>
      </c>
      <c r="AU3" s="373" t="s">
        <v>593</v>
      </c>
      <c r="AV3" s="373" t="s">
        <v>594</v>
      </c>
      <c r="AW3" s="373" t="s">
        <v>153</v>
      </c>
      <c r="AX3" s="373" t="s">
        <v>154</v>
      </c>
      <c r="AY3" s="373" t="s">
        <v>155</v>
      </c>
      <c r="AZ3" s="373" t="s">
        <v>156</v>
      </c>
      <c r="BA3" s="373" t="s">
        <v>292</v>
      </c>
      <c r="BB3" s="373" t="s">
        <v>293</v>
      </c>
      <c r="BC3" s="373" t="s">
        <v>294</v>
      </c>
      <c r="BD3" s="373" t="s">
        <v>295</v>
      </c>
      <c r="BE3" s="373" t="s">
        <v>551</v>
      </c>
      <c r="BF3" s="373" t="s">
        <v>552</v>
      </c>
      <c r="BG3" s="373" t="s">
        <v>553</v>
      </c>
      <c r="BH3" s="373" t="s">
        <v>554</v>
      </c>
      <c r="BI3" s="373" t="s">
        <v>310</v>
      </c>
      <c r="BJ3" s="373" t="s">
        <v>310</v>
      </c>
      <c r="BK3" s="373" t="s">
        <v>296</v>
      </c>
      <c r="BL3" s="373" t="s">
        <v>297</v>
      </c>
      <c r="BM3" s="373" t="s">
        <v>298</v>
      </c>
      <c r="BN3" s="373" t="s">
        <v>299</v>
      </c>
      <c r="BO3" s="373" t="s">
        <v>300</v>
      </c>
      <c r="BP3" s="373" t="s">
        <v>305</v>
      </c>
      <c r="BQ3" s="373" t="s">
        <v>306</v>
      </c>
      <c r="BR3" s="373" t="s">
        <v>307</v>
      </c>
      <c r="BS3" s="373" t="s">
        <v>308</v>
      </c>
      <c r="BT3" s="373" t="s">
        <v>309</v>
      </c>
      <c r="BU3" s="373" t="s">
        <v>301</v>
      </c>
      <c r="BV3" s="373" t="s">
        <v>302</v>
      </c>
      <c r="BW3" s="373" t="s">
        <v>303</v>
      </c>
      <c r="BX3" s="373" t="s">
        <v>304</v>
      </c>
      <c r="BY3" s="373" t="s">
        <v>311</v>
      </c>
      <c r="BZ3" s="373" t="s">
        <v>312</v>
      </c>
      <c r="CA3" s="373" t="s">
        <v>313</v>
      </c>
      <c r="CB3" s="373" t="s">
        <v>314</v>
      </c>
      <c r="CC3" s="373" t="s">
        <v>315</v>
      </c>
      <c r="CD3" s="373" t="s">
        <v>316</v>
      </c>
      <c r="CE3" s="373" t="s">
        <v>317</v>
      </c>
      <c r="CF3" s="373" t="s">
        <v>318</v>
      </c>
      <c r="CG3" s="373" t="s">
        <v>319</v>
      </c>
      <c r="CH3" s="373" t="s">
        <v>320</v>
      </c>
      <c r="CI3" s="373" t="s">
        <v>321</v>
      </c>
      <c r="CJ3" s="373" t="s">
        <v>322</v>
      </c>
      <c r="CK3" s="373" t="s">
        <v>549</v>
      </c>
      <c r="CL3" s="373" t="s">
        <v>555</v>
      </c>
      <c r="CM3" s="373" t="s">
        <v>323</v>
      </c>
      <c r="CN3" s="373" t="s">
        <v>328</v>
      </c>
      <c r="CO3" s="373" t="s">
        <v>329</v>
      </c>
      <c r="CP3" s="373" t="s">
        <v>330</v>
      </c>
      <c r="CQ3" s="373" t="s">
        <v>331</v>
      </c>
      <c r="CR3" s="373" t="s">
        <v>332</v>
      </c>
      <c r="CS3" s="373" t="s">
        <v>333</v>
      </c>
      <c r="CT3" s="373" t="s">
        <v>334</v>
      </c>
      <c r="CU3" s="373" t="s">
        <v>335</v>
      </c>
      <c r="CV3" s="373" t="s">
        <v>324</v>
      </c>
      <c r="CW3" s="373" t="s">
        <v>325</v>
      </c>
      <c r="CX3" s="373" t="s">
        <v>326</v>
      </c>
      <c r="CY3" s="373" t="s">
        <v>327</v>
      </c>
      <c r="CZ3" s="373" t="s">
        <v>550</v>
      </c>
      <c r="DA3" s="373" t="s">
        <v>336</v>
      </c>
      <c r="DB3" s="373" t="s">
        <v>337</v>
      </c>
      <c r="DC3" s="373" t="s">
        <v>337</v>
      </c>
      <c r="DD3" s="373" t="s">
        <v>338</v>
      </c>
      <c r="DE3" s="373" t="s">
        <v>339</v>
      </c>
      <c r="DF3" s="373" t="s">
        <v>340</v>
      </c>
      <c r="DG3" s="373" t="s">
        <v>341</v>
      </c>
      <c r="DH3" s="373" t="s">
        <v>342</v>
      </c>
      <c r="DI3" s="373" t="s">
        <v>343</v>
      </c>
      <c r="DJ3" s="373" t="s">
        <v>344</v>
      </c>
      <c r="DK3" s="373" t="s">
        <v>345</v>
      </c>
      <c r="DL3" s="373" t="s">
        <v>346</v>
      </c>
      <c r="DM3" s="373" t="s">
        <v>347</v>
      </c>
      <c r="DN3" s="373" t="s">
        <v>348</v>
      </c>
      <c r="DO3" s="373" t="s">
        <v>349</v>
      </c>
      <c r="DP3" s="373" t="s">
        <v>350</v>
      </c>
      <c r="DQ3" s="373" t="s">
        <v>351</v>
      </c>
      <c r="DR3" s="373" t="s">
        <v>352</v>
      </c>
      <c r="DS3" s="373" t="s">
        <v>353</v>
      </c>
      <c r="DT3" s="373" t="s">
        <v>354</v>
      </c>
      <c r="DU3" s="373" t="s">
        <v>355</v>
      </c>
      <c r="DV3" s="373" t="s">
        <v>356</v>
      </c>
      <c r="DW3" s="373" t="s">
        <v>357</v>
      </c>
      <c r="DX3" s="373" t="s">
        <v>358</v>
      </c>
      <c r="DY3" s="373" t="s">
        <v>359</v>
      </c>
      <c r="DZ3" s="373" t="s">
        <v>360</v>
      </c>
      <c r="EA3" s="373" t="s">
        <v>361</v>
      </c>
      <c r="EB3" s="373" t="s">
        <v>362</v>
      </c>
      <c r="EC3" s="373" t="s">
        <v>363</v>
      </c>
      <c r="ED3" s="373" t="s">
        <v>364</v>
      </c>
      <c r="EE3" s="373" t="s">
        <v>365</v>
      </c>
      <c r="EF3" s="373" t="s">
        <v>366</v>
      </c>
      <c r="EG3" s="373" t="s">
        <v>367</v>
      </c>
      <c r="EH3" s="373" t="s">
        <v>368</v>
      </c>
      <c r="EI3" s="373" t="s">
        <v>368</v>
      </c>
      <c r="EJ3" s="373" t="s">
        <v>369</v>
      </c>
      <c r="EK3" s="373" t="s">
        <v>370</v>
      </c>
      <c r="EL3" s="373" t="s">
        <v>371</v>
      </c>
      <c r="EM3" s="373" t="s">
        <v>372</v>
      </c>
      <c r="EN3" s="373" t="s">
        <v>373</v>
      </c>
      <c r="EO3" s="373" t="s">
        <v>374</v>
      </c>
      <c r="EP3" s="373" t="s">
        <v>375</v>
      </c>
      <c r="EQ3" s="373" t="s">
        <v>376</v>
      </c>
      <c r="ER3" s="373" t="s">
        <v>377</v>
      </c>
      <c r="ES3" s="373" t="s">
        <v>378</v>
      </c>
      <c r="ET3" s="373" t="s">
        <v>379</v>
      </c>
      <c r="EU3" s="373" t="s">
        <v>380</v>
      </c>
      <c r="EV3" s="373" t="s">
        <v>381</v>
      </c>
      <c r="EW3" s="373" t="s">
        <v>382</v>
      </c>
      <c r="EX3" s="373" t="s">
        <v>383</v>
      </c>
      <c r="EY3" s="373" t="s">
        <v>384</v>
      </c>
      <c r="EZ3" s="373" t="s">
        <v>385</v>
      </c>
      <c r="FA3" s="373" t="s">
        <v>386</v>
      </c>
      <c r="FB3" s="373" t="s">
        <v>387</v>
      </c>
      <c r="FC3" s="373" t="s">
        <v>388</v>
      </c>
      <c r="FD3" s="373" t="s">
        <v>389</v>
      </c>
      <c r="FE3" s="373" t="s">
        <v>390</v>
      </c>
      <c r="FF3" s="373" t="s">
        <v>391</v>
      </c>
      <c r="FG3" s="373" t="s">
        <v>392</v>
      </c>
      <c r="FH3" s="373" t="s">
        <v>393</v>
      </c>
      <c r="FI3" s="373" t="s">
        <v>394</v>
      </c>
      <c r="FJ3" s="373" t="s">
        <v>395</v>
      </c>
      <c r="FK3" s="373" t="s">
        <v>396</v>
      </c>
      <c r="FL3" s="373" t="s">
        <v>397</v>
      </c>
      <c r="FM3" s="373" t="s">
        <v>398</v>
      </c>
      <c r="FN3" s="373" t="s">
        <v>399</v>
      </c>
      <c r="FO3" s="373" t="s">
        <v>400</v>
      </c>
      <c r="FP3" s="373" t="s">
        <v>401</v>
      </c>
      <c r="FQ3" s="373" t="s">
        <v>402</v>
      </c>
      <c r="FR3" s="373" t="s">
        <v>403</v>
      </c>
      <c r="FS3" s="373" t="s">
        <v>404</v>
      </c>
      <c r="FT3" s="373" t="s">
        <v>405</v>
      </c>
      <c r="FU3" s="373" t="s">
        <v>406</v>
      </c>
      <c r="FV3" s="373" t="s">
        <v>407</v>
      </c>
      <c r="FW3" s="373" t="s">
        <v>408</v>
      </c>
      <c r="FX3" s="373" t="s">
        <v>419</v>
      </c>
      <c r="FY3" s="373" t="s">
        <v>430</v>
      </c>
      <c r="FZ3" s="373" t="s">
        <v>437</v>
      </c>
      <c r="GA3" s="373" t="s">
        <v>438</v>
      </c>
      <c r="GB3" s="373" t="s">
        <v>439</v>
      </c>
      <c r="GC3" s="373" t="s">
        <v>440</v>
      </c>
      <c r="GD3" s="373" t="s">
        <v>441</v>
      </c>
      <c r="GE3" s="373" t="s">
        <v>442</v>
      </c>
      <c r="GF3" s="373" t="s">
        <v>443</v>
      </c>
      <c r="GG3" s="373" t="s">
        <v>444</v>
      </c>
      <c r="GH3" s="373" t="s">
        <v>445</v>
      </c>
      <c r="GI3" s="373" t="s">
        <v>446</v>
      </c>
      <c r="GJ3" s="373" t="s">
        <v>447</v>
      </c>
      <c r="GK3" s="373" t="s">
        <v>448</v>
      </c>
      <c r="GL3" s="373" t="s">
        <v>449</v>
      </c>
      <c r="GM3" s="373" t="s">
        <v>450</v>
      </c>
      <c r="GN3" s="373" t="s">
        <v>451</v>
      </c>
      <c r="GO3" s="373" t="s">
        <v>452</v>
      </c>
      <c r="GP3" s="373" t="s">
        <v>453</v>
      </c>
      <c r="GQ3" s="373" t="s">
        <v>454</v>
      </c>
      <c r="GR3" s="373" t="s">
        <v>455</v>
      </c>
      <c r="GS3" s="373" t="s">
        <v>456</v>
      </c>
      <c r="GT3" s="373" t="s">
        <v>457</v>
      </c>
      <c r="GU3" s="373" t="s">
        <v>458</v>
      </c>
      <c r="GV3" s="373" t="s">
        <v>459</v>
      </c>
      <c r="GW3" s="373" t="s">
        <v>460</v>
      </c>
      <c r="GX3" s="373" t="s">
        <v>461</v>
      </c>
      <c r="GY3" s="373" t="s">
        <v>462</v>
      </c>
      <c r="GZ3" s="373" t="s">
        <v>463</v>
      </c>
      <c r="HA3" s="373" t="s">
        <v>464</v>
      </c>
      <c r="HB3" s="373" t="s">
        <v>465</v>
      </c>
      <c r="HC3" s="373" t="s">
        <v>466</v>
      </c>
      <c r="HD3" s="373" t="s">
        <v>467</v>
      </c>
      <c r="HE3" s="373" t="s">
        <v>468</v>
      </c>
      <c r="HF3" s="373" t="s">
        <v>469</v>
      </c>
      <c r="HG3" s="373" t="s">
        <v>470</v>
      </c>
      <c r="HH3" s="373" t="s">
        <v>471</v>
      </c>
      <c r="HI3" s="373" t="s">
        <v>472</v>
      </c>
      <c r="HJ3" s="373" t="s">
        <v>473</v>
      </c>
      <c r="HK3" s="373" t="s">
        <v>474</v>
      </c>
      <c r="HL3" s="373" t="s">
        <v>475</v>
      </c>
      <c r="HM3" s="373" t="s">
        <v>476</v>
      </c>
      <c r="HN3" s="373" t="s">
        <v>477</v>
      </c>
      <c r="HO3" s="373" t="s">
        <v>478</v>
      </c>
      <c r="HP3" s="373" t="s">
        <v>479</v>
      </c>
      <c r="HQ3" s="373" t="s">
        <v>480</v>
      </c>
      <c r="HR3" s="373" t="s">
        <v>481</v>
      </c>
      <c r="HS3" s="373" t="s">
        <v>482</v>
      </c>
      <c r="HT3" s="373" t="s">
        <v>483</v>
      </c>
      <c r="HU3" s="373" t="s">
        <v>484</v>
      </c>
      <c r="HV3" s="373" t="s">
        <v>485</v>
      </c>
      <c r="HW3" s="373" t="s">
        <v>486</v>
      </c>
      <c r="HX3" s="373" t="s">
        <v>487</v>
      </c>
      <c r="HY3" s="373" t="s">
        <v>488</v>
      </c>
      <c r="HZ3" s="373" t="s">
        <v>489</v>
      </c>
      <c r="IA3" s="373" t="s">
        <v>490</v>
      </c>
      <c r="IB3" s="373" t="s">
        <v>491</v>
      </c>
      <c r="IC3" s="373" t="s">
        <v>492</v>
      </c>
      <c r="ID3" s="373" t="s">
        <v>493</v>
      </c>
      <c r="IE3" s="373" t="s">
        <v>494</v>
      </c>
      <c r="IF3" s="373" t="s">
        <v>495</v>
      </c>
      <c r="IG3" s="373" t="s">
        <v>496</v>
      </c>
      <c r="IH3" s="373" t="s">
        <v>497</v>
      </c>
      <c r="II3" s="373" t="s">
        <v>498</v>
      </c>
      <c r="IJ3" s="373" t="s">
        <v>499</v>
      </c>
      <c r="IK3" s="373" t="s">
        <v>500</v>
      </c>
      <c r="IL3" s="373" t="s">
        <v>501</v>
      </c>
      <c r="IM3" s="373" t="s">
        <v>502</v>
      </c>
      <c r="IN3" s="373" t="s">
        <v>503</v>
      </c>
      <c r="IO3" s="373" t="s">
        <v>504</v>
      </c>
      <c r="IP3" s="373" t="s">
        <v>505</v>
      </c>
      <c r="IQ3" s="373" t="s">
        <v>506</v>
      </c>
      <c r="IR3" s="373" t="s">
        <v>507</v>
      </c>
      <c r="IS3" s="373" t="s">
        <v>508</v>
      </c>
      <c r="IT3" s="373" t="s">
        <v>509</v>
      </c>
      <c r="IU3" s="373" t="s">
        <v>510</v>
      </c>
      <c r="IV3" s="373" t="s">
        <v>511</v>
      </c>
      <c r="IW3" s="373" t="s">
        <v>512</v>
      </c>
      <c r="IX3" s="373" t="s">
        <v>513</v>
      </c>
      <c r="IY3" s="373" t="s">
        <v>514</v>
      </c>
      <c r="IZ3" s="373" t="s">
        <v>515</v>
      </c>
      <c r="JA3" s="373" t="s">
        <v>516</v>
      </c>
      <c r="JB3" s="373" t="s">
        <v>517</v>
      </c>
      <c r="JC3" s="373" t="s">
        <v>518</v>
      </c>
      <c r="JD3" s="373" t="s">
        <v>519</v>
      </c>
      <c r="JE3" s="373" t="s">
        <v>520</v>
      </c>
      <c r="JF3" s="373" t="s">
        <v>521</v>
      </c>
      <c r="JG3" s="373" t="s">
        <v>522</v>
      </c>
      <c r="JH3" s="373" t="s">
        <v>523</v>
      </c>
      <c r="JI3" s="373" t="s">
        <v>409</v>
      </c>
      <c r="JJ3" s="373" t="s">
        <v>410</v>
      </c>
      <c r="JK3" s="373" t="s">
        <v>411</v>
      </c>
      <c r="JL3" s="373" t="s">
        <v>412</v>
      </c>
      <c r="JM3" s="373" t="s">
        <v>413</v>
      </c>
      <c r="JN3" s="373" t="s">
        <v>414</v>
      </c>
      <c r="JO3" s="373" t="s">
        <v>415</v>
      </c>
      <c r="JP3" s="373" t="s">
        <v>416</v>
      </c>
      <c r="JQ3" s="373" t="s">
        <v>417</v>
      </c>
      <c r="JR3" s="373" t="s">
        <v>418</v>
      </c>
      <c r="JS3" s="373" t="s">
        <v>420</v>
      </c>
      <c r="JT3" s="373" t="s">
        <v>421</v>
      </c>
      <c r="JU3" s="373" t="s">
        <v>422</v>
      </c>
      <c r="JV3" s="373" t="s">
        <v>423</v>
      </c>
      <c r="JW3" s="373" t="s">
        <v>424</v>
      </c>
      <c r="JX3" s="373" t="s">
        <v>425</v>
      </c>
      <c r="JY3" s="373" t="s">
        <v>426</v>
      </c>
      <c r="JZ3" s="373" t="s">
        <v>427</v>
      </c>
      <c r="KA3" s="373" t="s">
        <v>428</v>
      </c>
      <c r="KB3" s="373" t="s">
        <v>429</v>
      </c>
      <c r="KC3" s="373" t="s">
        <v>431</v>
      </c>
      <c r="KD3" s="373" t="s">
        <v>432</v>
      </c>
      <c r="KE3" s="373" t="s">
        <v>433</v>
      </c>
      <c r="KF3" s="373" t="s">
        <v>434</v>
      </c>
      <c r="KG3" s="373" t="s">
        <v>435</v>
      </c>
      <c r="KH3" s="373" t="s">
        <v>436</v>
      </c>
      <c r="KI3" s="373" t="s">
        <v>524</v>
      </c>
      <c r="KJ3" s="373" t="s">
        <v>525</v>
      </c>
      <c r="KK3" s="373" t="s">
        <v>526</v>
      </c>
      <c r="KL3" s="373" t="s">
        <v>527</v>
      </c>
      <c r="KM3" s="373" t="s">
        <v>528</v>
      </c>
      <c r="KN3" s="373" t="s">
        <v>529</v>
      </c>
      <c r="KO3" s="373" t="s">
        <v>530</v>
      </c>
      <c r="KP3" s="373" t="s">
        <v>595</v>
      </c>
      <c r="KQ3" s="373" t="s">
        <v>531</v>
      </c>
      <c r="KR3" s="373" t="s">
        <v>532</v>
      </c>
      <c r="KS3" s="373" t="s">
        <v>533</v>
      </c>
      <c r="KT3" s="373" t="s">
        <v>534</v>
      </c>
      <c r="KU3" s="373" t="s">
        <v>535</v>
      </c>
      <c r="KV3" s="373" t="s">
        <v>536</v>
      </c>
      <c r="KW3" s="373" t="s">
        <v>537</v>
      </c>
      <c r="KX3" s="373" t="s">
        <v>538</v>
      </c>
      <c r="KY3" s="373" t="s">
        <v>539</v>
      </c>
      <c r="KZ3" s="373" t="s">
        <v>540</v>
      </c>
      <c r="LA3" s="373" t="s">
        <v>541</v>
      </c>
      <c r="LB3" s="373" t="s">
        <v>542</v>
      </c>
      <c r="LC3" s="373" t="s">
        <v>543</v>
      </c>
      <c r="LD3" s="373" t="s">
        <v>143</v>
      </c>
      <c r="LE3" s="373" t="s">
        <v>544</v>
      </c>
      <c r="LF3" s="373" t="s">
        <v>545</v>
      </c>
      <c r="LG3" s="373" t="s">
        <v>545</v>
      </c>
      <c r="LH3" s="432" t="s">
        <v>761</v>
      </c>
      <c r="LI3" s="432" t="s">
        <v>762</v>
      </c>
      <c r="LJ3" s="432" t="s">
        <v>763</v>
      </c>
      <c r="LK3" s="432" t="s">
        <v>764</v>
      </c>
      <c r="LL3" s="432" t="s">
        <v>765</v>
      </c>
      <c r="LM3" s="432" t="s">
        <v>766</v>
      </c>
      <c r="LN3" s="432" t="s">
        <v>767</v>
      </c>
      <c r="LO3" s="432" t="s">
        <v>768</v>
      </c>
      <c r="LP3" s="432" t="s">
        <v>769</v>
      </c>
      <c r="LQ3" s="432" t="s">
        <v>770</v>
      </c>
      <c r="LR3" s="432" t="s">
        <v>771</v>
      </c>
      <c r="LS3" s="432" t="s">
        <v>772</v>
      </c>
      <c r="LT3" s="432" t="s">
        <v>773</v>
      </c>
      <c r="LU3" s="432" t="s">
        <v>774</v>
      </c>
      <c r="LV3" s="432" t="s">
        <v>775</v>
      </c>
      <c r="LW3" s="432" t="s">
        <v>776</v>
      </c>
      <c r="LX3" s="432" t="s">
        <v>777</v>
      </c>
      <c r="LY3" s="432" t="s">
        <v>778</v>
      </c>
      <c r="LZ3" s="432" t="s">
        <v>779</v>
      </c>
      <c r="MA3" s="432" t="s">
        <v>780</v>
      </c>
      <c r="MB3" s="432" t="s">
        <v>781</v>
      </c>
      <c r="MC3" s="432" t="s">
        <v>782</v>
      </c>
      <c r="MD3" s="432" t="s">
        <v>783</v>
      </c>
      <c r="ME3" s="432" t="s">
        <v>784</v>
      </c>
      <c r="MF3" s="432" t="s">
        <v>785</v>
      </c>
      <c r="MG3" s="432" t="s">
        <v>786</v>
      </c>
    </row>
    <row r="4" spans="1:404" s="378" customFormat="1" ht="26.25" customHeight="1">
      <c r="A4" s="264" t="s">
        <v>664</v>
      </c>
      <c r="B4" s="377" t="s">
        <v>157</v>
      </c>
      <c r="C4" s="377" t="s">
        <v>157</v>
      </c>
      <c r="D4" s="377" t="s">
        <v>157</v>
      </c>
      <c r="E4" s="377" t="s">
        <v>157</v>
      </c>
      <c r="F4" s="377" t="s">
        <v>157</v>
      </c>
      <c r="G4" s="377" t="s">
        <v>157</v>
      </c>
      <c r="H4" s="377" t="s">
        <v>157</v>
      </c>
      <c r="I4" s="377" t="s">
        <v>157</v>
      </c>
      <c r="J4" s="377" t="s">
        <v>157</v>
      </c>
      <c r="K4" s="377" t="s">
        <v>157</v>
      </c>
      <c r="L4" s="377" t="s">
        <v>157</v>
      </c>
      <c r="M4" s="377" t="s">
        <v>157</v>
      </c>
      <c r="N4" s="377" t="s">
        <v>546</v>
      </c>
      <c r="O4" s="377" t="s">
        <v>546</v>
      </c>
      <c r="P4" s="377" t="s">
        <v>546</v>
      </c>
      <c r="Q4" s="377" t="s">
        <v>546</v>
      </c>
      <c r="R4" s="377" t="s">
        <v>546</v>
      </c>
      <c r="S4" s="377" t="s">
        <v>546</v>
      </c>
      <c r="T4" s="377" t="s">
        <v>546</v>
      </c>
      <c r="U4" s="377" t="s">
        <v>546</v>
      </c>
      <c r="V4" s="377" t="s">
        <v>546</v>
      </c>
      <c r="W4" s="377" t="s">
        <v>546</v>
      </c>
      <c r="X4" s="377" t="s">
        <v>546</v>
      </c>
      <c r="Y4" s="377" t="s">
        <v>546</v>
      </c>
      <c r="Z4" s="377" t="s">
        <v>546</v>
      </c>
      <c r="AA4" s="377" t="s">
        <v>546</v>
      </c>
      <c r="AB4" s="377" t="s">
        <v>546</v>
      </c>
      <c r="AC4" s="377" t="s">
        <v>546</v>
      </c>
      <c r="AD4" s="377" t="s">
        <v>546</v>
      </c>
      <c r="AE4" s="377" t="s">
        <v>546</v>
      </c>
      <c r="AF4" s="377" t="s">
        <v>546</v>
      </c>
      <c r="AG4" s="377" t="s">
        <v>546</v>
      </c>
      <c r="AH4" s="377" t="s">
        <v>546</v>
      </c>
      <c r="AI4" s="377" t="s">
        <v>546</v>
      </c>
      <c r="AJ4" s="377" t="s">
        <v>546</v>
      </c>
      <c r="AK4" s="377" t="s">
        <v>546</v>
      </c>
      <c r="AL4" s="377" t="s">
        <v>546</v>
      </c>
      <c r="AM4" s="377" t="s">
        <v>546</v>
      </c>
      <c r="AN4" s="377" t="s">
        <v>546</v>
      </c>
      <c r="AO4" s="377" t="s">
        <v>546</v>
      </c>
      <c r="AP4" s="377" t="s">
        <v>546</v>
      </c>
      <c r="AQ4" s="377" t="s">
        <v>546</v>
      </c>
      <c r="AR4" s="377" t="s">
        <v>546</v>
      </c>
      <c r="AS4" s="377" t="s">
        <v>546</v>
      </c>
      <c r="AT4" s="377" t="s">
        <v>546</v>
      </c>
      <c r="AU4" s="377" t="s">
        <v>546</v>
      </c>
      <c r="AV4" s="377" t="s">
        <v>546</v>
      </c>
      <c r="AW4" s="377" t="s">
        <v>546</v>
      </c>
      <c r="AX4" s="377" t="s">
        <v>546</v>
      </c>
      <c r="AY4" s="377" t="s">
        <v>546</v>
      </c>
      <c r="AZ4" s="377" t="s">
        <v>546</v>
      </c>
      <c r="BA4" s="377" t="s">
        <v>157</v>
      </c>
      <c r="BB4" s="377" t="s">
        <v>157</v>
      </c>
      <c r="BC4" s="377" t="s">
        <v>157</v>
      </c>
      <c r="BD4" s="377" t="s">
        <v>157</v>
      </c>
      <c r="BE4" s="377" t="s">
        <v>546</v>
      </c>
      <c r="BF4" s="377" t="s">
        <v>546</v>
      </c>
      <c r="BG4" s="377" t="s">
        <v>546</v>
      </c>
      <c r="BH4" s="377" t="s">
        <v>546</v>
      </c>
      <c r="BI4" s="377" t="s">
        <v>546</v>
      </c>
      <c r="BJ4" s="377" t="s">
        <v>546</v>
      </c>
      <c r="BK4" s="377" t="s">
        <v>546</v>
      </c>
      <c r="BL4" s="377" t="s">
        <v>546</v>
      </c>
      <c r="BM4" s="377" t="s">
        <v>546</v>
      </c>
      <c r="BN4" s="377" t="s">
        <v>546</v>
      </c>
      <c r="BO4" s="377" t="s">
        <v>546</v>
      </c>
      <c r="BP4" s="377" t="s">
        <v>546</v>
      </c>
      <c r="BQ4" s="377" t="s">
        <v>546</v>
      </c>
      <c r="BR4" s="377" t="s">
        <v>546</v>
      </c>
      <c r="BS4" s="377" t="s">
        <v>546</v>
      </c>
      <c r="BT4" s="377" t="s">
        <v>546</v>
      </c>
      <c r="BU4" s="377" t="s">
        <v>546</v>
      </c>
      <c r="BV4" s="377" t="s">
        <v>546</v>
      </c>
      <c r="BW4" s="377" t="s">
        <v>546</v>
      </c>
      <c r="BX4" s="377" t="s">
        <v>546</v>
      </c>
      <c r="BY4" s="377" t="s">
        <v>546</v>
      </c>
      <c r="BZ4" s="377" t="s">
        <v>546</v>
      </c>
      <c r="CA4" s="377" t="s">
        <v>546</v>
      </c>
      <c r="CB4" s="377" t="s">
        <v>546</v>
      </c>
      <c r="CC4" s="377" t="s">
        <v>546</v>
      </c>
      <c r="CD4" s="377" t="s">
        <v>546</v>
      </c>
      <c r="CE4" s="377" t="s">
        <v>546</v>
      </c>
      <c r="CF4" s="377" t="s">
        <v>546</v>
      </c>
      <c r="CG4" s="377" t="s">
        <v>546</v>
      </c>
      <c r="CH4" s="377" t="s">
        <v>546</v>
      </c>
      <c r="CI4" s="377" t="s">
        <v>546</v>
      </c>
      <c r="CJ4" s="377" t="s">
        <v>546</v>
      </c>
      <c r="CK4" s="377" t="s">
        <v>546</v>
      </c>
      <c r="CL4" s="377" t="s">
        <v>546</v>
      </c>
      <c r="CM4" s="377" t="s">
        <v>546</v>
      </c>
      <c r="CN4" s="377" t="s">
        <v>546</v>
      </c>
      <c r="CO4" s="377" t="s">
        <v>546</v>
      </c>
      <c r="CP4" s="377" t="s">
        <v>546</v>
      </c>
      <c r="CQ4" s="377" t="s">
        <v>546</v>
      </c>
      <c r="CR4" s="377" t="s">
        <v>546</v>
      </c>
      <c r="CS4" s="377" t="s">
        <v>547</v>
      </c>
      <c r="CT4" s="377" t="s">
        <v>547</v>
      </c>
      <c r="CU4" s="377" t="s">
        <v>547</v>
      </c>
      <c r="CV4" s="377" t="s">
        <v>157</v>
      </c>
      <c r="CW4" s="377" t="s">
        <v>157</v>
      </c>
      <c r="CX4" s="377" t="s">
        <v>157</v>
      </c>
      <c r="CY4" s="377" t="s">
        <v>157</v>
      </c>
      <c r="CZ4" s="377" t="s">
        <v>546</v>
      </c>
      <c r="DA4" s="377" t="s">
        <v>546</v>
      </c>
      <c r="DB4" s="377" t="s">
        <v>547</v>
      </c>
      <c r="DC4" s="377" t="s">
        <v>157</v>
      </c>
      <c r="DD4" s="377" t="s">
        <v>547</v>
      </c>
      <c r="DE4" s="377" t="s">
        <v>157</v>
      </c>
      <c r="DF4" s="377" t="s">
        <v>157</v>
      </c>
      <c r="DG4" s="377" t="s">
        <v>157</v>
      </c>
      <c r="DH4" s="377" t="s">
        <v>546</v>
      </c>
      <c r="DI4" s="377" t="s">
        <v>547</v>
      </c>
      <c r="DJ4" s="377" t="s">
        <v>547</v>
      </c>
      <c r="DK4" s="377" t="s">
        <v>547</v>
      </c>
      <c r="DL4" s="377" t="s">
        <v>547</v>
      </c>
      <c r="DM4" s="377" t="s">
        <v>157</v>
      </c>
      <c r="DN4" s="377" t="s">
        <v>547</v>
      </c>
      <c r="DO4" s="377" t="s">
        <v>547</v>
      </c>
      <c r="DP4" s="377" t="s">
        <v>547</v>
      </c>
      <c r="DQ4" s="377" t="s">
        <v>547</v>
      </c>
      <c r="DR4" s="377" t="s">
        <v>157</v>
      </c>
      <c r="DS4" s="377" t="s">
        <v>547</v>
      </c>
      <c r="DT4" s="377" t="s">
        <v>547</v>
      </c>
      <c r="DU4" s="377" t="s">
        <v>547</v>
      </c>
      <c r="DV4" s="377" t="s">
        <v>547</v>
      </c>
      <c r="DW4" s="377" t="s">
        <v>547</v>
      </c>
      <c r="DX4" s="377" t="s">
        <v>157</v>
      </c>
      <c r="DY4" s="377" t="s">
        <v>157</v>
      </c>
      <c r="DZ4" s="377" t="s">
        <v>547</v>
      </c>
      <c r="EA4" s="377" t="s">
        <v>547</v>
      </c>
      <c r="EB4" s="377" t="s">
        <v>547</v>
      </c>
      <c r="EC4" s="377" t="s">
        <v>547</v>
      </c>
      <c r="ED4" s="377" t="s">
        <v>547</v>
      </c>
      <c r="EE4" s="377" t="s">
        <v>547</v>
      </c>
      <c r="EF4" s="377" t="s">
        <v>547</v>
      </c>
      <c r="EG4" s="377" t="s">
        <v>547</v>
      </c>
      <c r="EH4" s="377" t="s">
        <v>547</v>
      </c>
      <c r="EI4" s="377" t="s">
        <v>157</v>
      </c>
      <c r="EJ4" s="377" t="s">
        <v>157</v>
      </c>
      <c r="EK4" s="377" t="s">
        <v>547</v>
      </c>
      <c r="EL4" s="377" t="s">
        <v>547</v>
      </c>
      <c r="EM4" s="377" t="s">
        <v>547</v>
      </c>
      <c r="EN4" s="377" t="s">
        <v>157</v>
      </c>
      <c r="EO4" s="377" t="s">
        <v>157</v>
      </c>
      <c r="EP4" s="377" t="s">
        <v>547</v>
      </c>
      <c r="EQ4" s="377" t="s">
        <v>547</v>
      </c>
      <c r="ER4" s="377" t="s">
        <v>547</v>
      </c>
      <c r="ES4" s="377" t="s">
        <v>547</v>
      </c>
      <c r="ET4" s="377" t="s">
        <v>547</v>
      </c>
      <c r="EU4" s="377" t="s">
        <v>547</v>
      </c>
      <c r="EV4" s="377" t="s">
        <v>547</v>
      </c>
      <c r="EW4" s="377" t="s">
        <v>547</v>
      </c>
      <c r="EX4" s="377" t="s">
        <v>547</v>
      </c>
      <c r="EY4" s="377" t="s">
        <v>547</v>
      </c>
      <c r="EZ4" s="377" t="s">
        <v>547</v>
      </c>
      <c r="FA4" s="377" t="s">
        <v>547</v>
      </c>
      <c r="FB4" s="377" t="s">
        <v>547</v>
      </c>
      <c r="FC4" s="377" t="s">
        <v>547</v>
      </c>
      <c r="FD4" s="377" t="s">
        <v>547</v>
      </c>
      <c r="FE4" s="377" t="s">
        <v>547</v>
      </c>
      <c r="FF4" s="377" t="s">
        <v>547</v>
      </c>
      <c r="FG4" s="377" t="s">
        <v>547</v>
      </c>
      <c r="FH4" s="377" t="s">
        <v>547</v>
      </c>
      <c r="FI4" s="377" t="s">
        <v>547</v>
      </c>
      <c r="FJ4" s="377" t="s">
        <v>547</v>
      </c>
      <c r="FK4" s="377" t="s">
        <v>547</v>
      </c>
      <c r="FL4" s="377" t="s">
        <v>157</v>
      </c>
      <c r="FM4" s="377" t="s">
        <v>157</v>
      </c>
      <c r="FN4" s="377" t="s">
        <v>546</v>
      </c>
      <c r="FO4" s="377" t="s">
        <v>546</v>
      </c>
      <c r="FP4" s="377" t="s">
        <v>546</v>
      </c>
      <c r="FQ4" s="377" t="s">
        <v>546</v>
      </c>
      <c r="FR4" s="377" t="s">
        <v>546</v>
      </c>
      <c r="FS4" s="377" t="s">
        <v>546</v>
      </c>
      <c r="FT4" s="377" t="s">
        <v>546</v>
      </c>
      <c r="FU4" s="377" t="s">
        <v>546</v>
      </c>
      <c r="FV4" s="377" t="s">
        <v>546</v>
      </c>
      <c r="FW4" s="377" t="s">
        <v>546</v>
      </c>
      <c r="FX4" s="377" t="s">
        <v>546</v>
      </c>
      <c r="FY4" s="377" t="s">
        <v>546</v>
      </c>
      <c r="FZ4" s="377" t="s">
        <v>546</v>
      </c>
      <c r="GA4" s="377" t="s">
        <v>546</v>
      </c>
      <c r="GB4" s="377" t="s">
        <v>546</v>
      </c>
      <c r="GC4" s="377" t="s">
        <v>546</v>
      </c>
      <c r="GD4" s="377" t="s">
        <v>546</v>
      </c>
      <c r="GE4" s="377" t="s">
        <v>546</v>
      </c>
      <c r="GF4" s="377" t="s">
        <v>546</v>
      </c>
      <c r="GG4" s="377" t="s">
        <v>546</v>
      </c>
      <c r="GH4" s="377" t="s">
        <v>546</v>
      </c>
      <c r="GI4" s="377" t="s">
        <v>546</v>
      </c>
      <c r="GJ4" s="377" t="s">
        <v>546</v>
      </c>
      <c r="GK4" s="377" t="s">
        <v>546</v>
      </c>
      <c r="GL4" s="377" t="s">
        <v>546</v>
      </c>
      <c r="GM4" s="377" t="s">
        <v>546</v>
      </c>
      <c r="GN4" s="377" t="s">
        <v>546</v>
      </c>
      <c r="GO4" s="377" t="s">
        <v>546</v>
      </c>
      <c r="GP4" s="377" t="s">
        <v>546</v>
      </c>
      <c r="GQ4" s="377" t="s">
        <v>546</v>
      </c>
      <c r="GR4" s="377" t="s">
        <v>546</v>
      </c>
      <c r="GS4" s="377" t="s">
        <v>546</v>
      </c>
      <c r="GT4" s="377" t="s">
        <v>546</v>
      </c>
      <c r="GU4" s="377" t="s">
        <v>546</v>
      </c>
      <c r="GV4" s="377" t="s">
        <v>546</v>
      </c>
      <c r="GW4" s="377" t="s">
        <v>546</v>
      </c>
      <c r="GX4" s="377" t="s">
        <v>546</v>
      </c>
      <c r="GY4" s="377" t="s">
        <v>546</v>
      </c>
      <c r="GZ4" s="377" t="s">
        <v>546</v>
      </c>
      <c r="HA4" s="377" t="s">
        <v>546</v>
      </c>
      <c r="HB4" s="377" t="s">
        <v>546</v>
      </c>
      <c r="HC4" s="377" t="s">
        <v>546</v>
      </c>
      <c r="HD4" s="377" t="s">
        <v>546</v>
      </c>
      <c r="HE4" s="377" t="s">
        <v>546</v>
      </c>
      <c r="HF4" s="377" t="s">
        <v>546</v>
      </c>
      <c r="HG4" s="377" t="s">
        <v>546</v>
      </c>
      <c r="HH4" s="377" t="s">
        <v>546</v>
      </c>
      <c r="HI4" s="377" t="s">
        <v>546</v>
      </c>
      <c r="HJ4" s="377" t="s">
        <v>546</v>
      </c>
      <c r="HK4" s="377" t="s">
        <v>546</v>
      </c>
      <c r="HL4" s="377" t="s">
        <v>546</v>
      </c>
      <c r="HM4" s="377" t="s">
        <v>546</v>
      </c>
      <c r="HN4" s="377" t="s">
        <v>546</v>
      </c>
      <c r="HO4" s="377" t="s">
        <v>546</v>
      </c>
      <c r="HP4" s="377" t="s">
        <v>546</v>
      </c>
      <c r="HQ4" s="377" t="s">
        <v>546</v>
      </c>
      <c r="HR4" s="377" t="s">
        <v>546</v>
      </c>
      <c r="HS4" s="377" t="s">
        <v>546</v>
      </c>
      <c r="HT4" s="377" t="s">
        <v>546</v>
      </c>
      <c r="HU4" s="377" t="s">
        <v>546</v>
      </c>
      <c r="HV4" s="377" t="s">
        <v>546</v>
      </c>
      <c r="HW4" s="377" t="s">
        <v>546</v>
      </c>
      <c r="HX4" s="377" t="s">
        <v>546</v>
      </c>
      <c r="HY4" s="377" t="s">
        <v>546</v>
      </c>
      <c r="HZ4" s="377" t="s">
        <v>546</v>
      </c>
      <c r="IA4" s="377" t="s">
        <v>546</v>
      </c>
      <c r="IB4" s="377" t="s">
        <v>546</v>
      </c>
      <c r="IC4" s="377" t="s">
        <v>546</v>
      </c>
      <c r="ID4" s="377" t="s">
        <v>546</v>
      </c>
      <c r="IE4" s="377" t="s">
        <v>546</v>
      </c>
      <c r="IF4" s="377" t="s">
        <v>546</v>
      </c>
      <c r="IG4" s="377" t="s">
        <v>546</v>
      </c>
      <c r="IH4" s="377" t="s">
        <v>546</v>
      </c>
      <c r="II4" s="377" t="s">
        <v>546</v>
      </c>
      <c r="IJ4" s="377" t="s">
        <v>546</v>
      </c>
      <c r="IK4" s="377" t="s">
        <v>546</v>
      </c>
      <c r="IL4" s="377" t="s">
        <v>546</v>
      </c>
      <c r="IM4" s="377" t="s">
        <v>546</v>
      </c>
      <c r="IN4" s="377" t="s">
        <v>546</v>
      </c>
      <c r="IO4" s="377" t="s">
        <v>546</v>
      </c>
      <c r="IP4" s="377" t="s">
        <v>546</v>
      </c>
      <c r="IQ4" s="377" t="s">
        <v>546</v>
      </c>
      <c r="IR4" s="377" t="s">
        <v>546</v>
      </c>
      <c r="IS4" s="377" t="s">
        <v>546</v>
      </c>
      <c r="IT4" s="377" t="s">
        <v>546</v>
      </c>
      <c r="IU4" s="377" t="s">
        <v>546</v>
      </c>
      <c r="IV4" s="377" t="s">
        <v>546</v>
      </c>
      <c r="IW4" s="377" t="s">
        <v>546</v>
      </c>
      <c r="IX4" s="377" t="s">
        <v>546</v>
      </c>
      <c r="IY4" s="377" t="s">
        <v>546</v>
      </c>
      <c r="IZ4" s="377" t="s">
        <v>546</v>
      </c>
      <c r="JA4" s="377" t="s">
        <v>546</v>
      </c>
      <c r="JB4" s="377" t="s">
        <v>546</v>
      </c>
      <c r="JC4" s="377" t="s">
        <v>546</v>
      </c>
      <c r="JD4" s="377" t="s">
        <v>546</v>
      </c>
      <c r="JE4" s="377" t="s">
        <v>546</v>
      </c>
      <c r="JF4" s="377" t="s">
        <v>546</v>
      </c>
      <c r="JG4" s="377" t="s">
        <v>546</v>
      </c>
      <c r="JH4" s="377" t="s">
        <v>546</v>
      </c>
      <c r="JI4" s="377" t="s">
        <v>546</v>
      </c>
      <c r="JJ4" s="377" t="s">
        <v>546</v>
      </c>
      <c r="JK4" s="377" t="s">
        <v>546</v>
      </c>
      <c r="JL4" s="377" t="s">
        <v>546</v>
      </c>
      <c r="JM4" s="377" t="s">
        <v>546</v>
      </c>
      <c r="JN4" s="377" t="s">
        <v>546</v>
      </c>
      <c r="JO4" s="377" t="s">
        <v>546</v>
      </c>
      <c r="JP4" s="377" t="s">
        <v>546</v>
      </c>
      <c r="JQ4" s="377" t="s">
        <v>546</v>
      </c>
      <c r="JR4" s="377" t="s">
        <v>546</v>
      </c>
      <c r="JS4" s="377" t="s">
        <v>546</v>
      </c>
      <c r="JT4" s="377" t="s">
        <v>546</v>
      </c>
      <c r="JU4" s="377" t="s">
        <v>546</v>
      </c>
      <c r="JV4" s="377" t="s">
        <v>546</v>
      </c>
      <c r="JW4" s="377" t="s">
        <v>546</v>
      </c>
      <c r="JX4" s="377" t="s">
        <v>546</v>
      </c>
      <c r="JY4" s="377" t="s">
        <v>546</v>
      </c>
      <c r="JZ4" s="377" t="s">
        <v>546</v>
      </c>
      <c r="KA4" s="377" t="s">
        <v>546</v>
      </c>
      <c r="KB4" s="377" t="s">
        <v>546</v>
      </c>
      <c r="KC4" s="377" t="s">
        <v>546</v>
      </c>
      <c r="KD4" s="377" t="s">
        <v>546</v>
      </c>
      <c r="KE4" s="377" t="s">
        <v>546</v>
      </c>
      <c r="KF4" s="377" t="s">
        <v>546</v>
      </c>
      <c r="KG4" s="377" t="s">
        <v>546</v>
      </c>
      <c r="KH4" s="377" t="s">
        <v>547</v>
      </c>
      <c r="KI4" s="377" t="s">
        <v>546</v>
      </c>
      <c r="KJ4" s="377" t="s">
        <v>546</v>
      </c>
      <c r="KK4" s="377" t="s">
        <v>546</v>
      </c>
      <c r="KL4" s="377" t="s">
        <v>546</v>
      </c>
      <c r="KM4" s="377" t="s">
        <v>548</v>
      </c>
      <c r="KN4" s="377" t="s">
        <v>548</v>
      </c>
      <c r="KO4" s="377" t="s">
        <v>548</v>
      </c>
      <c r="KP4" s="377" t="s">
        <v>548</v>
      </c>
      <c r="KQ4" s="377" t="s">
        <v>548</v>
      </c>
      <c r="KR4" s="377" t="s">
        <v>548</v>
      </c>
      <c r="KS4" s="377" t="s">
        <v>548</v>
      </c>
      <c r="KT4" s="377" t="s">
        <v>548</v>
      </c>
      <c r="KU4" s="377" t="s">
        <v>548</v>
      </c>
      <c r="KV4" s="377" t="s">
        <v>548</v>
      </c>
      <c r="KW4" s="377" t="s">
        <v>548</v>
      </c>
      <c r="KX4" s="377" t="s">
        <v>548</v>
      </c>
      <c r="KY4" s="377" t="s">
        <v>548</v>
      </c>
      <c r="KZ4" s="377" t="s">
        <v>548</v>
      </c>
      <c r="LA4" s="377" t="s">
        <v>548</v>
      </c>
      <c r="LB4" s="377" t="s">
        <v>548</v>
      </c>
      <c r="LC4" s="377" t="s">
        <v>548</v>
      </c>
      <c r="LD4" s="377" t="s">
        <v>548</v>
      </c>
      <c r="LE4" s="377" t="s">
        <v>546</v>
      </c>
      <c r="LF4" s="377" t="s">
        <v>548</v>
      </c>
      <c r="LG4" s="377" t="s">
        <v>548</v>
      </c>
      <c r="LH4" s="432" t="s">
        <v>547</v>
      </c>
      <c r="LI4" s="432" t="s">
        <v>547</v>
      </c>
      <c r="LJ4" s="432" t="s">
        <v>547</v>
      </c>
      <c r="LK4" s="432" t="s">
        <v>547</v>
      </c>
      <c r="LL4" s="432" t="s">
        <v>547</v>
      </c>
      <c r="LM4" s="432" t="s">
        <v>547</v>
      </c>
      <c r="LN4" s="432" t="s">
        <v>547</v>
      </c>
      <c r="LO4" s="432" t="s">
        <v>547</v>
      </c>
      <c r="LP4" s="432" t="s">
        <v>547</v>
      </c>
      <c r="LQ4" s="432" t="s">
        <v>547</v>
      </c>
      <c r="LR4" s="432" t="s">
        <v>547</v>
      </c>
      <c r="LS4" s="432" t="s">
        <v>547</v>
      </c>
      <c r="LT4" s="432" t="s">
        <v>547</v>
      </c>
      <c r="LU4" s="432" t="s">
        <v>547</v>
      </c>
      <c r="LV4" s="432" t="s">
        <v>547</v>
      </c>
      <c r="LW4" s="432" t="s">
        <v>547</v>
      </c>
      <c r="LX4" s="432" t="s">
        <v>547</v>
      </c>
      <c r="LY4" s="432" t="s">
        <v>547</v>
      </c>
      <c r="LZ4" s="432" t="s">
        <v>547</v>
      </c>
      <c r="MA4" s="432" t="s">
        <v>547</v>
      </c>
      <c r="MB4" s="432" t="s">
        <v>547</v>
      </c>
      <c r="MC4" s="432" t="s">
        <v>547</v>
      </c>
      <c r="MD4" s="432" t="s">
        <v>547</v>
      </c>
      <c r="ME4" s="432" t="s">
        <v>547</v>
      </c>
      <c r="MF4" s="432" t="s">
        <v>547</v>
      </c>
      <c r="MG4" s="432" t="s">
        <v>547</v>
      </c>
    </row>
    <row r="5" spans="1:404">
      <c r="A5" s="261">
        <v>380</v>
      </c>
      <c r="B5" s="265">
        <v>4.2820999999999998E-2</v>
      </c>
      <c r="C5" s="265">
        <v>3.3734E-2</v>
      </c>
      <c r="D5" s="265">
        <v>2.5746000000000002E-2</v>
      </c>
      <c r="E5" s="265">
        <v>1.8824E-2</v>
      </c>
      <c r="F5" s="265">
        <v>4.5878000000000002E-2</v>
      </c>
      <c r="G5" s="265">
        <v>3.2198999999999998E-2</v>
      </c>
      <c r="H5" s="265">
        <v>5.7997E-2</v>
      </c>
      <c r="I5" s="265">
        <v>3.5484000000000002E-2</v>
      </c>
      <c r="J5" s="265">
        <v>2.759E-2</v>
      </c>
      <c r="K5" s="265">
        <v>1.5063E-2</v>
      </c>
      <c r="L5" s="265">
        <v>1.2493000000000001E-2</v>
      </c>
      <c r="M5" s="265">
        <v>1.4008E-2</v>
      </c>
      <c r="N5" s="265">
        <v>1.1082E-2</v>
      </c>
      <c r="O5" s="265">
        <v>1.9598000000000001E-2</v>
      </c>
      <c r="P5" s="265">
        <v>2.964E-2</v>
      </c>
      <c r="Q5" s="265">
        <v>1.3885E-2</v>
      </c>
      <c r="R5" s="265">
        <v>1.8348E-2</v>
      </c>
      <c r="S5" s="265">
        <v>2.7952000000000001E-2</v>
      </c>
      <c r="T5" s="265">
        <v>1.7305000000000001E-2</v>
      </c>
      <c r="U5" s="265">
        <v>5.6048000000000001E-2</v>
      </c>
      <c r="V5" s="265">
        <v>3.2294000000000003E-2</v>
      </c>
      <c r="W5" s="265">
        <v>2.7383000000000001E-2</v>
      </c>
      <c r="X5" s="265">
        <v>2.3859999999999999E-2</v>
      </c>
      <c r="Y5" s="265">
        <v>3.7782999999999997E-2</v>
      </c>
      <c r="Z5" s="265">
        <v>2.7073E-2</v>
      </c>
      <c r="AA5" s="265">
        <v>4.5330000000000002E-2</v>
      </c>
      <c r="AB5" s="265">
        <v>3.1976999999999998E-2</v>
      </c>
      <c r="AC5" s="265">
        <v>3.108E-2</v>
      </c>
      <c r="AD5" s="265">
        <v>2.2242999999999999E-2</v>
      </c>
      <c r="AE5" s="265">
        <v>9.5899999999999996E-3</v>
      </c>
      <c r="AF5" s="265">
        <v>1.2597000000000001E-2</v>
      </c>
      <c r="AG5" s="265">
        <v>1.0418E-2</v>
      </c>
      <c r="AH5" s="265">
        <v>1.0854000000000001E-2</v>
      </c>
      <c r="AI5" s="265">
        <v>3.9379999999999997E-3</v>
      </c>
      <c r="AJ5" s="265">
        <v>1.1818E-2</v>
      </c>
      <c r="AK5" s="265">
        <v>3.7439999999999999E-3</v>
      </c>
      <c r="AL5" s="265">
        <v>4.4539999999999996E-3</v>
      </c>
      <c r="AM5" s="265">
        <v>4.0610000000000004E-3</v>
      </c>
      <c r="AN5" s="265">
        <v>4.1549999999999998E-3</v>
      </c>
      <c r="AO5" s="265">
        <v>4.0369999999999998E-3</v>
      </c>
      <c r="AP5" s="265">
        <v>8.1939999999999999E-3</v>
      </c>
      <c r="AQ5" s="265">
        <v>3.5999999999999999E-3</v>
      </c>
      <c r="AR5" s="265">
        <v>3.4740000000000001E-3</v>
      </c>
      <c r="AS5" s="265">
        <v>6.8999999999999999E-3</v>
      </c>
      <c r="AT5" s="265">
        <v>3.274E-3</v>
      </c>
      <c r="AU5" s="265">
        <v>4.3819999999999996E-3</v>
      </c>
      <c r="AV5" s="265">
        <v>3.9890000000000004E-3</v>
      </c>
      <c r="AW5" s="265">
        <v>1.1814E-2</v>
      </c>
      <c r="AX5" s="265">
        <v>1.2611000000000001E-2</v>
      </c>
      <c r="AY5" s="265">
        <v>1.1932999999999999E-2</v>
      </c>
      <c r="AZ5" s="265">
        <v>9.9010000000000001E-3</v>
      </c>
      <c r="BA5" s="265">
        <v>8.7699999999999996E-4</v>
      </c>
      <c r="BB5" s="265">
        <v>3.5399999999999999E-4</v>
      </c>
      <c r="BC5" s="265">
        <v>0</v>
      </c>
      <c r="BD5" s="265">
        <v>1.353E-3</v>
      </c>
      <c r="BE5" s="265">
        <v>9.0969999999999992E-3</v>
      </c>
      <c r="BF5" s="265">
        <v>8.881E-3</v>
      </c>
      <c r="BG5" s="265">
        <v>0</v>
      </c>
      <c r="BH5" s="265">
        <v>0</v>
      </c>
      <c r="BI5" s="265">
        <v>0</v>
      </c>
      <c r="BJ5" s="265">
        <v>1.2286999999999999E-2</v>
      </c>
      <c r="BK5" s="265">
        <v>1.2987E-2</v>
      </c>
      <c r="BL5" s="265">
        <v>3.2212999999999999E-2</v>
      </c>
      <c r="BM5" s="265">
        <v>0</v>
      </c>
      <c r="BN5" s="265">
        <v>5.6641999999999998E-2</v>
      </c>
      <c r="BO5" s="265">
        <v>2.8570999999999999E-2</v>
      </c>
      <c r="BP5" s="265">
        <v>2.3524E-2</v>
      </c>
      <c r="BQ5" s="265">
        <v>3.7615000000000003E-2</v>
      </c>
      <c r="BR5" s="265">
        <v>6.3767000000000004E-2</v>
      </c>
      <c r="BS5" s="265">
        <v>1.5671000000000001E-2</v>
      </c>
      <c r="BT5" s="265">
        <v>3.1354E-2</v>
      </c>
      <c r="BU5" s="265">
        <v>0</v>
      </c>
      <c r="BV5" s="265">
        <v>0</v>
      </c>
      <c r="BW5" s="265">
        <v>0</v>
      </c>
      <c r="BX5" s="265">
        <v>0</v>
      </c>
      <c r="BY5" s="265">
        <v>7.0670000000000004E-3</v>
      </c>
      <c r="BZ5" s="265">
        <v>2.7695000000000001E-2</v>
      </c>
      <c r="CA5" s="265">
        <v>0</v>
      </c>
      <c r="CB5" s="265">
        <v>3.1192000000000001E-2</v>
      </c>
      <c r="CC5" s="265">
        <v>2.8975999999999998E-2</v>
      </c>
      <c r="CD5" s="265">
        <v>2.7973999999999999E-2</v>
      </c>
      <c r="CE5" s="265">
        <v>2.0663000000000001E-2</v>
      </c>
      <c r="CF5" s="265">
        <v>1.069E-2</v>
      </c>
      <c r="CG5" s="265">
        <v>3.7726999999999997E-2</v>
      </c>
      <c r="CH5" s="265">
        <v>3.0672999999999999E-2</v>
      </c>
      <c r="CI5" s="265">
        <v>2.4212999999999998E-2</v>
      </c>
      <c r="CJ5" s="265">
        <v>9.4940000000000007E-3</v>
      </c>
      <c r="CK5" s="265">
        <v>3.3466999999999997E-2</v>
      </c>
      <c r="CL5" s="265">
        <v>0.14088999999999999</v>
      </c>
      <c r="CM5" s="265">
        <v>3.2169999999999998E-3</v>
      </c>
      <c r="CN5" s="265">
        <v>0</v>
      </c>
      <c r="CO5" s="265">
        <v>2.7529999999999998E-3</v>
      </c>
      <c r="CP5" s="265">
        <v>3.5460000000000001E-3</v>
      </c>
      <c r="CQ5" s="265">
        <v>3.3779999999999999E-3</v>
      </c>
      <c r="CR5" s="265">
        <v>0</v>
      </c>
      <c r="CS5" s="265">
        <v>0</v>
      </c>
      <c r="CT5" s="265">
        <v>0</v>
      </c>
      <c r="CU5" s="265">
        <v>0</v>
      </c>
      <c r="CV5" s="265">
        <v>1.1019999999999999E-3</v>
      </c>
      <c r="CW5" s="265">
        <v>0</v>
      </c>
      <c r="CX5" s="265">
        <v>0</v>
      </c>
      <c r="CY5" s="265">
        <v>0</v>
      </c>
      <c r="CZ5" s="265">
        <v>2.4285000000000001E-2</v>
      </c>
      <c r="DA5" s="265">
        <v>3.6213000000000002E-2</v>
      </c>
      <c r="DB5" s="265">
        <v>0</v>
      </c>
      <c r="DC5" s="265">
        <v>0</v>
      </c>
      <c r="DD5" s="265">
        <v>0</v>
      </c>
      <c r="DE5" s="265">
        <v>0</v>
      </c>
      <c r="DF5" s="265">
        <v>4.75E-4</v>
      </c>
      <c r="DG5" s="265">
        <v>6.3699999999999998E-4</v>
      </c>
      <c r="DH5" s="265">
        <v>8.7709999999999993E-3</v>
      </c>
      <c r="DI5" s="265">
        <v>0</v>
      </c>
      <c r="DJ5" s="265">
        <v>0</v>
      </c>
      <c r="DK5" s="265">
        <v>0</v>
      </c>
      <c r="DL5" s="265">
        <v>0</v>
      </c>
      <c r="DM5" s="265">
        <v>1.4120000000000001E-3</v>
      </c>
      <c r="DN5" s="265">
        <v>0</v>
      </c>
      <c r="DO5" s="265">
        <v>0</v>
      </c>
      <c r="DP5" s="265">
        <v>0</v>
      </c>
      <c r="DQ5" s="265">
        <v>0</v>
      </c>
      <c r="DR5" s="265">
        <v>2.245E-3</v>
      </c>
      <c r="DS5" s="265">
        <v>5.8830000000000002E-3</v>
      </c>
      <c r="DT5" s="265">
        <v>5.045E-3</v>
      </c>
      <c r="DU5" s="265">
        <v>0</v>
      </c>
      <c r="DV5" s="265">
        <v>0</v>
      </c>
      <c r="DW5" s="265">
        <v>0</v>
      </c>
      <c r="DX5" s="265">
        <v>2.4099999999999998E-3</v>
      </c>
      <c r="DY5" s="265">
        <v>1.2999999999999999E-3</v>
      </c>
      <c r="DZ5" s="265">
        <v>0</v>
      </c>
      <c r="EA5" s="265">
        <v>0</v>
      </c>
      <c r="EB5" s="265">
        <v>0</v>
      </c>
      <c r="EC5" s="265">
        <v>0</v>
      </c>
      <c r="ED5" s="265">
        <v>0</v>
      </c>
      <c r="EE5" s="265">
        <v>0</v>
      </c>
      <c r="EF5" s="265">
        <v>7.8399999999999997E-4</v>
      </c>
      <c r="EG5" s="265">
        <v>0</v>
      </c>
      <c r="EH5" s="265">
        <v>1.9999999999999999E-6</v>
      </c>
      <c r="EI5" s="265">
        <v>0</v>
      </c>
      <c r="EJ5" s="265">
        <v>0</v>
      </c>
      <c r="EK5" s="265">
        <v>0</v>
      </c>
      <c r="EL5" s="265">
        <v>0</v>
      </c>
      <c r="EM5" s="265">
        <v>1.9999999999999999E-6</v>
      </c>
      <c r="EN5" s="265">
        <v>0</v>
      </c>
      <c r="EO5" s="265">
        <v>3.748E-3</v>
      </c>
      <c r="EP5" s="265">
        <v>6.7599999999999995E-4</v>
      </c>
      <c r="EQ5" s="265">
        <v>1.73E-4</v>
      </c>
      <c r="ER5" s="265">
        <v>4.2000000000000002E-4</v>
      </c>
      <c r="ES5" s="265">
        <v>4.73E-4</v>
      </c>
      <c r="ET5" s="265">
        <v>5.9599999999999996E-4</v>
      </c>
      <c r="EU5" s="265">
        <v>5.8200000000000005E-4</v>
      </c>
      <c r="EV5" s="265">
        <v>6.4999999999999994E-5</v>
      </c>
      <c r="EW5" s="265">
        <v>4.8000000000000001E-4</v>
      </c>
      <c r="EX5" s="265">
        <v>1.35E-4</v>
      </c>
      <c r="EY5" s="265">
        <v>2.9E-4</v>
      </c>
      <c r="EZ5" s="265">
        <v>6.4300000000000002E-4</v>
      </c>
      <c r="FA5" s="265">
        <v>4.5899999999999999E-4</v>
      </c>
      <c r="FB5" s="265">
        <v>3.6299999999999999E-4</v>
      </c>
      <c r="FC5" s="265">
        <v>4.3399999999999998E-4</v>
      </c>
      <c r="FD5" s="265">
        <v>4.95E-4</v>
      </c>
      <c r="FE5" s="265">
        <v>3.8000000000000002E-4</v>
      </c>
      <c r="FF5" s="265">
        <v>4.6500000000000003E-4</v>
      </c>
      <c r="FG5" s="265">
        <v>3.01E-4</v>
      </c>
      <c r="FH5" s="265">
        <v>3.01E-4</v>
      </c>
      <c r="FI5" s="265">
        <v>4.8099999999999998E-4</v>
      </c>
      <c r="FJ5" s="265">
        <v>0</v>
      </c>
      <c r="FK5" s="265">
        <v>0</v>
      </c>
      <c r="FL5" s="265">
        <v>6.3599999999999996E-4</v>
      </c>
      <c r="FM5" s="265">
        <v>1.4300000000000001E-3</v>
      </c>
      <c r="FN5" s="265">
        <v>0</v>
      </c>
      <c r="FO5" s="265">
        <v>0.01</v>
      </c>
      <c r="FP5" s="265">
        <v>9.6259999999999991E-3</v>
      </c>
      <c r="FQ5" s="265">
        <v>2.7399999999999998E-3</v>
      </c>
      <c r="FR5" s="265">
        <v>0</v>
      </c>
      <c r="FS5" s="265">
        <v>5.5710000000000004E-3</v>
      </c>
      <c r="FT5" s="265">
        <v>6.5069999999999998E-3</v>
      </c>
      <c r="FU5" s="265">
        <v>2.6840000000000002E-3</v>
      </c>
      <c r="FV5" s="265">
        <v>6.0179999999999999E-3</v>
      </c>
      <c r="FW5" s="265">
        <v>5.7200000000000003E-3</v>
      </c>
      <c r="FX5" s="265">
        <v>4.3499999999999997E-3</v>
      </c>
      <c r="FY5" s="265">
        <v>7.28E-3</v>
      </c>
      <c r="FZ5" s="265">
        <v>5.7200000000000003E-3</v>
      </c>
      <c r="GA5" s="265">
        <v>4.6059999999999999E-3</v>
      </c>
      <c r="GB5" s="265">
        <v>2.5490000000000001E-3</v>
      </c>
      <c r="GC5" s="265">
        <v>3.1189999999999998E-3</v>
      </c>
      <c r="GD5" s="265">
        <v>2.6900000000000001E-3</v>
      </c>
      <c r="GE5" s="265">
        <v>7.4299999999999995E-4</v>
      </c>
      <c r="GF5" s="265">
        <v>2.3241999999999999E-2</v>
      </c>
      <c r="GG5" s="265">
        <v>2.2207000000000001E-2</v>
      </c>
      <c r="GH5" s="265">
        <v>1.7378999999999999E-2</v>
      </c>
      <c r="GI5" s="265">
        <v>1.8279E-2</v>
      </c>
      <c r="GJ5" s="265">
        <v>2.1289999999999998E-3</v>
      </c>
      <c r="GK5" s="265">
        <v>1.815E-3</v>
      </c>
      <c r="GL5" s="265">
        <v>1.5272000000000001E-2</v>
      </c>
      <c r="GM5" s="265">
        <v>1.2891E-2</v>
      </c>
      <c r="GN5" s="265">
        <v>2.5730000000000002E-3</v>
      </c>
      <c r="GO5" s="265">
        <v>1.5391E-2</v>
      </c>
      <c r="GP5" s="265">
        <v>2.1129999999999999E-3</v>
      </c>
      <c r="GQ5" s="265">
        <v>1.8370000000000001E-3</v>
      </c>
      <c r="GR5" s="265">
        <v>3.1000000000000001E-5</v>
      </c>
      <c r="GS5" s="265">
        <v>2.3310000000000002E-3</v>
      </c>
      <c r="GT5" s="265">
        <v>1.2290000000000001E-3</v>
      </c>
      <c r="GU5" s="265">
        <v>1.3619999999999999E-3</v>
      </c>
      <c r="GV5" s="265">
        <v>1.5150000000000001E-3</v>
      </c>
      <c r="GW5" s="265">
        <v>3.4770000000000001E-3</v>
      </c>
      <c r="GX5" s="265">
        <v>5.2290000000000001E-3</v>
      </c>
      <c r="GY5" s="265">
        <v>2.2569999999999999E-3</v>
      </c>
      <c r="GZ5" s="265">
        <v>1.622E-3</v>
      </c>
      <c r="HA5" s="265">
        <v>7.7790000000000003E-3</v>
      </c>
      <c r="HB5" s="265">
        <v>1.3256E-2</v>
      </c>
      <c r="HC5" s="265">
        <v>4.0200000000000001E-3</v>
      </c>
      <c r="HD5" s="265">
        <v>2.7699999999999999E-3</v>
      </c>
      <c r="HE5" s="265">
        <v>1.1769E-2</v>
      </c>
      <c r="HF5" s="265">
        <v>2.9629999999999999E-3</v>
      </c>
      <c r="HG5" s="265">
        <v>1.2258E-2</v>
      </c>
      <c r="HH5" s="265">
        <v>1.1982E-2</v>
      </c>
      <c r="HI5" s="265">
        <v>1.2326999999999999E-2</v>
      </c>
      <c r="HJ5" s="265">
        <v>2.8170000000000001E-3</v>
      </c>
      <c r="HK5" s="265">
        <v>1.8259999999999999E-3</v>
      </c>
      <c r="HL5" s="265">
        <v>2.1299999999999999E-3</v>
      </c>
      <c r="HM5" s="265">
        <v>4.3200000000000001E-3</v>
      </c>
      <c r="HN5" s="265">
        <v>4.7450000000000001E-3</v>
      </c>
      <c r="HO5" s="265">
        <v>7.1250000000000003E-3</v>
      </c>
      <c r="HP5" s="265">
        <v>2.415E-3</v>
      </c>
      <c r="HQ5" s="265">
        <v>0</v>
      </c>
      <c r="HR5" s="265">
        <v>1.3398999999999999E-2</v>
      </c>
      <c r="HS5" s="265">
        <v>1.5959000000000001E-2</v>
      </c>
      <c r="HT5" s="265">
        <v>1.6855999999999999E-2</v>
      </c>
      <c r="HU5" s="265">
        <v>4.0994999999999997E-2</v>
      </c>
      <c r="HV5" s="265">
        <v>1.7160000000000001E-3</v>
      </c>
      <c r="HW5" s="265">
        <v>5.5710000000000004E-3</v>
      </c>
      <c r="HX5" s="265">
        <v>5.9090000000000002E-3</v>
      </c>
      <c r="HY5" s="265">
        <v>0</v>
      </c>
      <c r="HZ5" s="265">
        <v>8.7430000000000008E-3</v>
      </c>
      <c r="IA5" s="265">
        <v>1.0859999999999999E-3</v>
      </c>
      <c r="IB5" s="265">
        <v>8.8999999999999995E-4</v>
      </c>
      <c r="IC5" s="265">
        <v>1.2639999999999999E-3</v>
      </c>
      <c r="ID5" s="265">
        <v>9.9400000000000009E-4</v>
      </c>
      <c r="IE5" s="265">
        <v>6.6540000000000002E-3</v>
      </c>
      <c r="IF5" s="265">
        <v>1.7704999999999999E-2</v>
      </c>
      <c r="IG5" s="265">
        <v>2.238E-3</v>
      </c>
      <c r="IH5" s="265">
        <v>1.4892000000000001E-2</v>
      </c>
      <c r="II5" s="265">
        <v>2.281E-3</v>
      </c>
      <c r="IJ5" s="265">
        <v>0</v>
      </c>
      <c r="IK5" s="265">
        <v>0</v>
      </c>
      <c r="IL5" s="265">
        <v>2.9239999999999999E-3</v>
      </c>
      <c r="IM5" s="265">
        <v>4.7650000000000001E-3</v>
      </c>
      <c r="IN5" s="265">
        <v>2.0888E-2</v>
      </c>
      <c r="IO5" s="265">
        <v>2.2989999999999998E-3</v>
      </c>
      <c r="IP5" s="265">
        <v>1.5476E-2</v>
      </c>
      <c r="IQ5" s="265">
        <v>2.4940000000000001E-3</v>
      </c>
      <c r="IR5" s="265">
        <v>8.6619999999999996E-3</v>
      </c>
      <c r="IS5" s="265">
        <v>2.2880000000000001E-3</v>
      </c>
      <c r="IT5" s="265">
        <v>2.6919999999999999E-3</v>
      </c>
      <c r="IU5" s="265">
        <v>9.9740000000000002E-3</v>
      </c>
      <c r="IV5" s="265">
        <v>3.7959999999999999E-3</v>
      </c>
      <c r="IW5" s="265">
        <v>4.5849999999999997E-3</v>
      </c>
      <c r="IX5" s="265">
        <v>1.618E-2</v>
      </c>
      <c r="IY5" s="265">
        <v>4.4339999999999996E-3</v>
      </c>
      <c r="IZ5" s="265">
        <v>3.1930000000000001E-3</v>
      </c>
      <c r="JA5" s="265">
        <v>2.98E-3</v>
      </c>
      <c r="JB5" s="265">
        <v>2.8159999999999999E-3</v>
      </c>
      <c r="JC5" s="265">
        <v>6.0089999999999996E-3</v>
      </c>
      <c r="JD5" s="265">
        <v>2.0300000000000001E-3</v>
      </c>
      <c r="JE5" s="265">
        <v>2.4250000000000001E-3</v>
      </c>
      <c r="JF5" s="265">
        <v>1.5613E-2</v>
      </c>
      <c r="JG5" s="265">
        <v>2.9139999999999999E-3</v>
      </c>
      <c r="JH5" s="265">
        <v>2.294E-3</v>
      </c>
      <c r="JI5" s="265">
        <v>2.1189999999999998E-3</v>
      </c>
      <c r="JJ5" s="265">
        <v>2.222E-3</v>
      </c>
      <c r="JK5" s="265">
        <v>2.2629999999999998E-3</v>
      </c>
      <c r="JL5" s="265">
        <v>6.0489999999999997E-3</v>
      </c>
      <c r="JM5" s="265">
        <v>1.9335999999999999E-2</v>
      </c>
      <c r="JN5" s="265">
        <v>1.6861999999999999E-2</v>
      </c>
      <c r="JO5" s="265">
        <v>1.5889999999999999E-3</v>
      </c>
      <c r="JP5" s="265">
        <v>2.7460000000000002E-3</v>
      </c>
      <c r="JQ5" s="265">
        <v>5.3870000000000003E-3</v>
      </c>
      <c r="JR5" s="265">
        <v>3.1449999999999998E-3</v>
      </c>
      <c r="JS5" s="265">
        <v>3.0690000000000001E-3</v>
      </c>
      <c r="JT5" s="265">
        <v>7.67E-4</v>
      </c>
      <c r="JU5" s="265">
        <v>4.444E-3</v>
      </c>
      <c r="JV5" s="265">
        <v>4.4600000000000004E-3</v>
      </c>
      <c r="JW5" s="265">
        <v>4.7210000000000004E-3</v>
      </c>
      <c r="JX5" s="265">
        <v>4.542E-3</v>
      </c>
      <c r="JY5" s="265">
        <v>3.15E-3</v>
      </c>
      <c r="JZ5" s="265">
        <v>4.64E-3</v>
      </c>
      <c r="KA5" s="265">
        <v>6.5659999999999998E-3</v>
      </c>
      <c r="KB5" s="265">
        <v>6.9470000000000001E-3</v>
      </c>
      <c r="KC5" s="265">
        <v>0</v>
      </c>
      <c r="KD5" s="265">
        <v>0</v>
      </c>
      <c r="KE5" s="265">
        <v>0</v>
      </c>
      <c r="KF5" s="265">
        <v>0</v>
      </c>
      <c r="KG5" s="265">
        <v>0</v>
      </c>
      <c r="KH5" s="265">
        <v>3.258E-3</v>
      </c>
      <c r="KI5" s="265">
        <v>7.8019999999999999E-3</v>
      </c>
      <c r="KJ5" s="265">
        <v>1.0329E-2</v>
      </c>
      <c r="KK5" s="265">
        <v>0</v>
      </c>
      <c r="KL5" s="265">
        <v>9.9939999999999994E-3</v>
      </c>
      <c r="KM5" s="265">
        <v>0.23732</v>
      </c>
      <c r="KN5" s="265">
        <v>0.31229000000000001</v>
      </c>
      <c r="KO5" s="265">
        <v>0.37580000000000002</v>
      </c>
      <c r="KP5" s="265">
        <v>3.4587743739104698E-3</v>
      </c>
      <c r="KQ5" s="265">
        <v>0.46629999999999999</v>
      </c>
      <c r="KR5" s="265">
        <v>0.50126999999999999</v>
      </c>
      <c r="KS5" s="265">
        <v>0.53161000000000003</v>
      </c>
      <c r="KT5" s="265">
        <v>0.4043233675064104</v>
      </c>
      <c r="KU5" s="265">
        <v>2.2139999999999998E-3</v>
      </c>
      <c r="KV5" s="265">
        <v>1.5424E-2</v>
      </c>
      <c r="KW5" s="265">
        <v>2.7407000000000001E-2</v>
      </c>
      <c r="KX5" s="265">
        <v>5.6198999999999999E-2</v>
      </c>
      <c r="KY5" s="265">
        <v>0.14124999999999999</v>
      </c>
      <c r="KZ5" s="265">
        <v>0.27766000000000002</v>
      </c>
      <c r="LA5" s="265">
        <v>0.44114999999999999</v>
      </c>
      <c r="LB5" s="265">
        <v>0.60404000000000002</v>
      </c>
      <c r="LC5" s="265">
        <v>1</v>
      </c>
      <c r="LD5" s="265">
        <v>0</v>
      </c>
      <c r="LE5" s="265">
        <v>0.35261999999999999</v>
      </c>
      <c r="LF5" s="265">
        <v>0</v>
      </c>
      <c r="LG5" s="265">
        <v>0</v>
      </c>
      <c r="LH5" s="431">
        <v>0</v>
      </c>
      <c r="LI5" s="431">
        <v>0</v>
      </c>
      <c r="LJ5" s="431">
        <v>0</v>
      </c>
      <c r="LK5" s="431">
        <v>0</v>
      </c>
      <c r="LL5" s="431">
        <v>0</v>
      </c>
      <c r="LM5" s="431">
        <v>0</v>
      </c>
      <c r="LN5" s="431">
        <v>0</v>
      </c>
      <c r="LO5" s="431">
        <v>0</v>
      </c>
      <c r="LP5" s="431">
        <v>0</v>
      </c>
      <c r="LQ5" s="431">
        <v>0</v>
      </c>
      <c r="LR5" s="431">
        <v>0</v>
      </c>
      <c r="LS5" s="431">
        <v>0</v>
      </c>
      <c r="LT5" s="431">
        <v>0</v>
      </c>
      <c r="LU5" s="431">
        <v>0</v>
      </c>
      <c r="LV5" s="431">
        <v>0</v>
      </c>
      <c r="LW5" s="431">
        <v>0</v>
      </c>
      <c r="LX5" s="431">
        <v>0</v>
      </c>
      <c r="LY5" s="431">
        <v>0</v>
      </c>
      <c r="LZ5" s="431">
        <v>0</v>
      </c>
      <c r="MA5" s="431">
        <v>0</v>
      </c>
      <c r="MB5" s="431">
        <v>0</v>
      </c>
      <c r="MC5" s="431">
        <v>0</v>
      </c>
      <c r="MD5" s="431">
        <v>0</v>
      </c>
      <c r="ME5" s="431">
        <v>0</v>
      </c>
      <c r="MF5" s="431">
        <v>0</v>
      </c>
      <c r="MG5" s="431">
        <v>0</v>
      </c>
      <c r="MH5" s="266"/>
      <c r="MI5" s="266"/>
      <c r="MJ5" s="266"/>
      <c r="MK5" s="266"/>
      <c r="ML5" s="266"/>
      <c r="MM5" s="266"/>
      <c r="MN5" s="266"/>
      <c r="MO5" s="266"/>
      <c r="MP5" s="266"/>
      <c r="MQ5" s="266"/>
      <c r="MR5" s="266"/>
      <c r="MS5" s="266"/>
      <c r="MT5" s="266"/>
      <c r="MU5" s="266"/>
      <c r="MV5" s="266"/>
      <c r="MW5" s="266"/>
      <c r="MX5" s="266"/>
      <c r="MY5" s="266"/>
      <c r="MZ5" s="266"/>
      <c r="NA5" s="266"/>
      <c r="NB5" s="266"/>
      <c r="NC5" s="266"/>
      <c r="ND5" s="266"/>
      <c r="NE5" s="266"/>
      <c r="NF5" s="266"/>
      <c r="NG5" s="266"/>
      <c r="NH5" s="266"/>
      <c r="NI5" s="266"/>
      <c r="NJ5" s="266"/>
      <c r="NK5" s="266"/>
      <c r="NL5" s="266"/>
      <c r="NM5" s="266"/>
      <c r="NN5" s="266"/>
      <c r="NO5" s="266"/>
      <c r="NP5" s="266"/>
      <c r="NQ5" s="266"/>
      <c r="NR5" s="266"/>
      <c r="NS5" s="266"/>
      <c r="NT5" s="266"/>
      <c r="NU5" s="266"/>
      <c r="NV5" s="266"/>
      <c r="NW5" s="266"/>
      <c r="NX5" s="266"/>
      <c r="NY5" s="266"/>
      <c r="NZ5" s="266"/>
      <c r="OA5" s="266"/>
      <c r="OB5" s="266"/>
      <c r="OC5" s="266"/>
      <c r="OD5" s="266"/>
      <c r="OE5" s="266"/>
      <c r="OF5" s="266"/>
      <c r="OG5" s="266"/>
      <c r="OH5" s="266"/>
      <c r="OI5" s="266"/>
      <c r="OJ5" s="266"/>
      <c r="OK5" s="266"/>
      <c r="OL5" s="266"/>
      <c r="OM5" s="266"/>
      <c r="ON5" s="267"/>
    </row>
    <row r="6" spans="1:404">
      <c r="A6" s="261">
        <v>381</v>
      </c>
      <c r="B6" s="265">
        <v>4.5065000000000001E-2</v>
      </c>
      <c r="C6" s="265">
        <v>3.5449000000000001E-2</v>
      </c>
      <c r="D6" s="265">
        <v>2.7002000000000002E-2</v>
      </c>
      <c r="E6" s="265">
        <v>1.9682999999999999E-2</v>
      </c>
      <c r="F6" s="265">
        <v>4.8232999999999998E-2</v>
      </c>
      <c r="G6" s="265">
        <v>3.3793999999999998E-2</v>
      </c>
      <c r="H6" s="265">
        <v>6.0805999999999999E-2</v>
      </c>
      <c r="I6" s="265">
        <v>3.7185000000000003E-2</v>
      </c>
      <c r="J6" s="265">
        <v>2.8938999999999999E-2</v>
      </c>
      <c r="K6" s="265">
        <v>1.4222E-2</v>
      </c>
      <c r="L6" s="265">
        <v>1.1724E-2</v>
      </c>
      <c r="M6" s="265">
        <v>1.3074000000000001E-2</v>
      </c>
      <c r="N6" s="265">
        <v>1.0659999999999999E-2</v>
      </c>
      <c r="O6" s="265">
        <v>2.0857000000000001E-2</v>
      </c>
      <c r="P6" s="265">
        <v>3.1182999999999999E-2</v>
      </c>
      <c r="Q6" s="265">
        <v>1.4546E-2</v>
      </c>
      <c r="R6" s="265">
        <v>1.8846000000000002E-2</v>
      </c>
      <c r="S6" s="265">
        <v>2.8303999999999999E-2</v>
      </c>
      <c r="T6" s="265">
        <v>1.7680999999999999E-2</v>
      </c>
      <c r="U6" s="265">
        <v>5.7839000000000002E-2</v>
      </c>
      <c r="V6" s="265">
        <v>3.4338E-2</v>
      </c>
      <c r="W6" s="265">
        <v>2.8625000000000001E-2</v>
      </c>
      <c r="X6" s="265">
        <v>2.4917000000000002E-2</v>
      </c>
      <c r="Y6" s="265">
        <v>3.9822999999999997E-2</v>
      </c>
      <c r="Z6" s="265">
        <v>2.8337999999999999E-2</v>
      </c>
      <c r="AA6" s="265">
        <v>4.7581999999999999E-2</v>
      </c>
      <c r="AB6" s="265">
        <v>3.3527000000000001E-2</v>
      </c>
      <c r="AC6" s="265">
        <v>3.2426999999999997E-2</v>
      </c>
      <c r="AD6" s="265">
        <v>2.2835999999999999E-2</v>
      </c>
      <c r="AE6" s="265">
        <v>9.1862000000000003E-3</v>
      </c>
      <c r="AF6" s="265">
        <v>1.206E-2</v>
      </c>
      <c r="AG6" s="265">
        <v>1.0214000000000001E-2</v>
      </c>
      <c r="AH6" s="265">
        <v>1.0777E-2</v>
      </c>
      <c r="AI6" s="265">
        <v>3.5753999999999998E-3</v>
      </c>
      <c r="AJ6" s="265">
        <v>1.0995E-2</v>
      </c>
      <c r="AK6" s="265">
        <v>3.2780000000000001E-3</v>
      </c>
      <c r="AL6" s="265">
        <v>4.1082000000000002E-3</v>
      </c>
      <c r="AM6" s="265">
        <v>3.8276E-3</v>
      </c>
      <c r="AN6" s="265">
        <v>3.7244000000000001E-3</v>
      </c>
      <c r="AO6" s="265">
        <v>3.7255999999999999E-3</v>
      </c>
      <c r="AP6" s="265">
        <v>7.6118000000000002E-3</v>
      </c>
      <c r="AQ6" s="265">
        <v>3.2399999999999998E-3</v>
      </c>
      <c r="AR6" s="265">
        <v>3.2588000000000001E-3</v>
      </c>
      <c r="AS6" s="265">
        <v>6.6667999999999996E-3</v>
      </c>
      <c r="AT6" s="265">
        <v>2.9880000000000002E-3</v>
      </c>
      <c r="AU6" s="265">
        <v>4.1672000000000002E-3</v>
      </c>
      <c r="AV6" s="265">
        <v>3.7098000000000001E-3</v>
      </c>
      <c r="AW6" s="265">
        <v>1.0902999999999999E-2</v>
      </c>
      <c r="AX6" s="265">
        <v>1.1682E-2</v>
      </c>
      <c r="AY6" s="265">
        <v>1.0968E-2</v>
      </c>
      <c r="AZ6" s="265">
        <v>9.2542000000000006E-3</v>
      </c>
      <c r="BA6" s="265">
        <v>8.2260000000000005E-4</v>
      </c>
      <c r="BB6" s="265">
        <v>3.3199999999999999E-4</v>
      </c>
      <c r="BC6" s="265">
        <v>0</v>
      </c>
      <c r="BD6" s="265">
        <v>1.2692000000000001E-3</v>
      </c>
      <c r="BE6" s="265">
        <v>9.2612000000000007E-3</v>
      </c>
      <c r="BF6" s="265">
        <v>8.8354000000000002E-3</v>
      </c>
      <c r="BG6" s="265">
        <v>1.8276E-3</v>
      </c>
      <c r="BH6" s="265">
        <v>2.0801999999999999E-3</v>
      </c>
      <c r="BI6" s="265">
        <v>2.8392000000000001E-3</v>
      </c>
      <c r="BJ6" s="265">
        <v>1.3752E-2</v>
      </c>
      <c r="BK6" s="265">
        <v>1.8182E-2</v>
      </c>
      <c r="BL6" s="265">
        <v>4.2166000000000002E-2</v>
      </c>
      <c r="BM6" s="265">
        <v>4.8780000000000004E-3</v>
      </c>
      <c r="BN6" s="265">
        <v>7.4760999999999994E-2</v>
      </c>
      <c r="BO6" s="265">
        <v>0.06</v>
      </c>
      <c r="BP6" s="265">
        <v>2.4486000000000001E-2</v>
      </c>
      <c r="BQ6" s="265">
        <v>4.3033000000000002E-2</v>
      </c>
      <c r="BR6" s="265">
        <v>7.3492000000000002E-2</v>
      </c>
      <c r="BS6" s="265">
        <v>2.5628999999999999E-2</v>
      </c>
      <c r="BT6" s="265">
        <v>4.5497000000000003E-2</v>
      </c>
      <c r="BU6" s="265">
        <v>2.3333999999999998E-3</v>
      </c>
      <c r="BV6" s="265">
        <v>8.6660000000000003E-4</v>
      </c>
      <c r="BW6" s="265">
        <v>2.8506E-3</v>
      </c>
      <c r="BX6" s="265">
        <v>1.1248E-3</v>
      </c>
      <c r="BY6" s="265">
        <v>7.4203999999999997E-3</v>
      </c>
      <c r="BZ6" s="265">
        <v>2.9318E-2</v>
      </c>
      <c r="CA6" s="265">
        <v>0</v>
      </c>
      <c r="CB6" s="265">
        <v>3.2282999999999999E-2</v>
      </c>
      <c r="CC6" s="265">
        <v>3.0686999999999999E-2</v>
      </c>
      <c r="CD6" s="265">
        <v>2.9295000000000002E-2</v>
      </c>
      <c r="CE6" s="265">
        <v>2.1253000000000001E-2</v>
      </c>
      <c r="CF6" s="265">
        <v>1.1127E-2</v>
      </c>
      <c r="CG6" s="265">
        <v>3.8740999999999998E-2</v>
      </c>
      <c r="CH6" s="265">
        <v>3.1439000000000002E-2</v>
      </c>
      <c r="CI6" s="265">
        <v>2.4920000000000001E-2</v>
      </c>
      <c r="CJ6" s="265">
        <v>1.076E-2</v>
      </c>
      <c r="CK6" s="265">
        <v>3.4116E-2</v>
      </c>
      <c r="CL6" s="265">
        <v>0.14344999999999999</v>
      </c>
      <c r="CM6" s="265">
        <v>3.2169999999999998E-3</v>
      </c>
      <c r="CN6" s="265">
        <v>0</v>
      </c>
      <c r="CO6" s="265">
        <v>2.7529999999999998E-3</v>
      </c>
      <c r="CP6" s="265">
        <v>3.1372000000000001E-3</v>
      </c>
      <c r="CQ6" s="265">
        <v>2.9884E-3</v>
      </c>
      <c r="CR6" s="265">
        <v>0</v>
      </c>
      <c r="CS6" s="265">
        <v>0</v>
      </c>
      <c r="CT6" s="265">
        <v>0</v>
      </c>
      <c r="CU6" s="265">
        <v>0</v>
      </c>
      <c r="CV6" s="265">
        <v>1.1562E-3</v>
      </c>
      <c r="CW6" s="265">
        <v>0</v>
      </c>
      <c r="CX6" s="265">
        <v>0</v>
      </c>
      <c r="CY6" s="265">
        <v>0</v>
      </c>
      <c r="CZ6" s="265">
        <v>3.0291999999999999E-2</v>
      </c>
      <c r="DA6" s="265">
        <v>4.2788E-2</v>
      </c>
      <c r="DB6" s="265">
        <v>0</v>
      </c>
      <c r="DC6" s="265">
        <v>0</v>
      </c>
      <c r="DD6" s="265">
        <v>0</v>
      </c>
      <c r="DE6" s="265">
        <v>0</v>
      </c>
      <c r="DF6" s="265">
        <v>4.4020000000000002E-4</v>
      </c>
      <c r="DG6" s="265">
        <v>6.0360000000000003E-4</v>
      </c>
      <c r="DH6" s="265">
        <v>9.0500000000000008E-3</v>
      </c>
      <c r="DI6" s="265">
        <v>0</v>
      </c>
      <c r="DJ6" s="265">
        <v>0</v>
      </c>
      <c r="DK6" s="265">
        <v>1.9999999999999999E-7</v>
      </c>
      <c r="DL6" s="265">
        <v>0</v>
      </c>
      <c r="DM6" s="265">
        <v>1.3803999999999999E-3</v>
      </c>
      <c r="DN6" s="265">
        <v>0</v>
      </c>
      <c r="DO6" s="265">
        <v>0</v>
      </c>
      <c r="DP6" s="265">
        <v>0</v>
      </c>
      <c r="DQ6" s="265">
        <v>0</v>
      </c>
      <c r="DR6" s="265">
        <v>2.2547999999999999E-3</v>
      </c>
      <c r="DS6" s="265">
        <v>5.3372000000000003E-3</v>
      </c>
      <c r="DT6" s="265">
        <v>5.2005999999999997E-3</v>
      </c>
      <c r="DU6" s="265">
        <v>0</v>
      </c>
      <c r="DV6" s="265">
        <v>0</v>
      </c>
      <c r="DW6" s="265">
        <v>0</v>
      </c>
      <c r="DX6" s="265">
        <v>2.0685999999999999E-3</v>
      </c>
      <c r="DY6" s="265">
        <v>1.8412000000000001E-3</v>
      </c>
      <c r="DZ6" s="265">
        <v>0</v>
      </c>
      <c r="EA6" s="265">
        <v>0</v>
      </c>
      <c r="EB6" s="265">
        <v>0</v>
      </c>
      <c r="EC6" s="265">
        <v>0</v>
      </c>
      <c r="ED6" s="265">
        <v>0</v>
      </c>
      <c r="EE6" s="265">
        <v>0</v>
      </c>
      <c r="EF6" s="265">
        <v>7.6900000000000004E-4</v>
      </c>
      <c r="EG6" s="265">
        <v>0</v>
      </c>
      <c r="EH6" s="265">
        <v>3.4000000000000001E-6</v>
      </c>
      <c r="EI6" s="265">
        <v>0</v>
      </c>
      <c r="EJ6" s="265">
        <v>0</v>
      </c>
      <c r="EK6" s="265">
        <v>0</v>
      </c>
      <c r="EL6" s="265">
        <v>0</v>
      </c>
      <c r="EM6" s="265">
        <v>3.1999999999999999E-6</v>
      </c>
      <c r="EN6" s="265">
        <v>3.9999999999999998E-7</v>
      </c>
      <c r="EO6" s="265">
        <v>3.5341999999999999E-3</v>
      </c>
      <c r="EP6" s="265">
        <v>7.226E-4</v>
      </c>
      <c r="EQ6" s="265">
        <v>2.1039999999999999E-4</v>
      </c>
      <c r="ER6" s="265">
        <v>4.596E-4</v>
      </c>
      <c r="ES6" s="265">
        <v>4.394E-4</v>
      </c>
      <c r="ET6" s="265">
        <v>5.1619999999999997E-4</v>
      </c>
      <c r="EU6" s="265">
        <v>5.622E-4</v>
      </c>
      <c r="EV6" s="265">
        <v>7.5199999999999998E-5</v>
      </c>
      <c r="EW6" s="265">
        <v>4.7760000000000001E-4</v>
      </c>
      <c r="EX6" s="265">
        <v>1.6420000000000001E-4</v>
      </c>
      <c r="EY6" s="265">
        <v>2.8600000000000001E-4</v>
      </c>
      <c r="EZ6" s="265">
        <v>7.0080000000000001E-4</v>
      </c>
      <c r="FA6" s="265">
        <v>4.5160000000000003E-4</v>
      </c>
      <c r="FB6" s="265">
        <v>3.8640000000000001E-4</v>
      </c>
      <c r="FC6" s="265">
        <v>4.1520000000000001E-4</v>
      </c>
      <c r="FD6" s="265">
        <v>4.816E-4</v>
      </c>
      <c r="FE6" s="265">
        <v>3.68E-4</v>
      </c>
      <c r="FF6" s="265">
        <v>4.4900000000000002E-4</v>
      </c>
      <c r="FG6" s="265">
        <v>3.4939999999999998E-4</v>
      </c>
      <c r="FH6" s="265">
        <v>3.2939999999999998E-4</v>
      </c>
      <c r="FI6" s="265">
        <v>4.7380000000000002E-4</v>
      </c>
      <c r="FJ6" s="265">
        <v>0</v>
      </c>
      <c r="FK6" s="265">
        <v>0</v>
      </c>
      <c r="FL6" s="265">
        <v>5.8839999999999999E-4</v>
      </c>
      <c r="FM6" s="265">
        <v>1.2329999999999999E-3</v>
      </c>
      <c r="FN6" s="265">
        <v>0</v>
      </c>
      <c r="FO6" s="265">
        <v>1.2E-2</v>
      </c>
      <c r="FP6" s="265">
        <v>9.6259999999999991E-3</v>
      </c>
      <c r="FQ6" s="265">
        <v>2.7334E-3</v>
      </c>
      <c r="FR6" s="265">
        <v>0</v>
      </c>
      <c r="FS6" s="265">
        <v>5.5710000000000004E-3</v>
      </c>
      <c r="FT6" s="265">
        <v>6.3823999999999999E-3</v>
      </c>
      <c r="FU6" s="265">
        <v>2.6776E-3</v>
      </c>
      <c r="FV6" s="265">
        <v>6.3213999999999996E-3</v>
      </c>
      <c r="FW6" s="265">
        <v>6.0260000000000001E-3</v>
      </c>
      <c r="FX6" s="265">
        <v>4.5180000000000003E-3</v>
      </c>
      <c r="FY6" s="265">
        <v>7.6882000000000001E-3</v>
      </c>
      <c r="FZ6" s="265">
        <v>6.0260000000000001E-3</v>
      </c>
      <c r="GA6" s="265">
        <v>4.6898E-3</v>
      </c>
      <c r="GB6" s="265">
        <v>2.5490000000000001E-3</v>
      </c>
      <c r="GC6" s="265">
        <v>3.1097999999999998E-3</v>
      </c>
      <c r="GD6" s="265">
        <v>2.7215999999999998E-3</v>
      </c>
      <c r="GE6" s="265">
        <v>6.6879999999999999E-4</v>
      </c>
      <c r="GF6" s="265">
        <v>2.3578000000000002E-2</v>
      </c>
      <c r="GG6" s="265">
        <v>2.3127000000000002E-2</v>
      </c>
      <c r="GH6" s="265">
        <v>1.8103999999999999E-2</v>
      </c>
      <c r="GI6" s="265">
        <v>1.9375E-2</v>
      </c>
      <c r="GJ6" s="265">
        <v>2.1289999999999998E-3</v>
      </c>
      <c r="GK6" s="265">
        <v>1.815E-3</v>
      </c>
      <c r="GL6" s="265">
        <v>1.5214E-2</v>
      </c>
      <c r="GM6" s="265">
        <v>1.2727E-2</v>
      </c>
      <c r="GN6" s="265">
        <v>2.5730000000000002E-3</v>
      </c>
      <c r="GO6" s="265">
        <v>1.5243E-2</v>
      </c>
      <c r="GP6" s="265">
        <v>2.2185999999999998E-3</v>
      </c>
      <c r="GQ6" s="265">
        <v>1.9594E-3</v>
      </c>
      <c r="GR6" s="265">
        <v>3.1000000000000001E-5</v>
      </c>
      <c r="GS6" s="265">
        <v>2.3310000000000002E-3</v>
      </c>
      <c r="GT6" s="265">
        <v>1.2290000000000001E-3</v>
      </c>
      <c r="GU6" s="265">
        <v>1.3619999999999999E-3</v>
      </c>
      <c r="GV6" s="265">
        <v>1.5150000000000001E-3</v>
      </c>
      <c r="GW6" s="265">
        <v>3.5098E-3</v>
      </c>
      <c r="GX6" s="265">
        <v>5.3731999999999999E-3</v>
      </c>
      <c r="GY6" s="265">
        <v>2.2569999999999999E-3</v>
      </c>
      <c r="GZ6" s="265">
        <v>1.66E-3</v>
      </c>
      <c r="HA6" s="265">
        <v>7.7971999999999998E-3</v>
      </c>
      <c r="HB6" s="265">
        <v>1.3148999999999999E-2</v>
      </c>
      <c r="HC6" s="265">
        <v>3.9255999999999996E-3</v>
      </c>
      <c r="HD6" s="265">
        <v>2.7797999999999998E-3</v>
      </c>
      <c r="HE6" s="265">
        <v>1.1723000000000001E-2</v>
      </c>
      <c r="HF6" s="265">
        <v>2.9629999999999999E-3</v>
      </c>
      <c r="HG6" s="265">
        <v>1.2115000000000001E-2</v>
      </c>
      <c r="HH6" s="265">
        <v>1.1839000000000001E-2</v>
      </c>
      <c r="HI6" s="265">
        <v>1.2206E-2</v>
      </c>
      <c r="HJ6" s="265">
        <v>2.7983999999999999E-3</v>
      </c>
      <c r="HK6" s="265">
        <v>1.8259999999999999E-3</v>
      </c>
      <c r="HL6" s="265">
        <v>2.1342000000000002E-3</v>
      </c>
      <c r="HM6" s="265">
        <v>4.352E-3</v>
      </c>
      <c r="HN6" s="265">
        <v>4.8009999999999997E-3</v>
      </c>
      <c r="HO6" s="265">
        <v>7.1354000000000001E-3</v>
      </c>
      <c r="HP6" s="265">
        <v>2.415E-3</v>
      </c>
      <c r="HQ6" s="265">
        <v>0</v>
      </c>
      <c r="HR6" s="265">
        <v>1.2583E-2</v>
      </c>
      <c r="HS6" s="265">
        <v>1.6143000000000001E-2</v>
      </c>
      <c r="HT6" s="265">
        <v>1.6506E-2</v>
      </c>
      <c r="HU6" s="265">
        <v>4.0728E-2</v>
      </c>
      <c r="HV6" s="265">
        <v>1.7160000000000001E-3</v>
      </c>
      <c r="HW6" s="265">
        <v>5.3654000000000002E-3</v>
      </c>
      <c r="HX6" s="265">
        <v>7.2594000000000001E-3</v>
      </c>
      <c r="HY6" s="265">
        <v>0</v>
      </c>
      <c r="HZ6" s="265">
        <v>8.9130000000000008E-3</v>
      </c>
      <c r="IA6" s="265">
        <v>1.0859999999999999E-3</v>
      </c>
      <c r="IB6" s="265">
        <v>8.8999999999999995E-4</v>
      </c>
      <c r="IC6" s="265">
        <v>1.2639999999999999E-3</v>
      </c>
      <c r="ID6" s="265">
        <v>1.0931999999999999E-3</v>
      </c>
      <c r="IE6" s="265">
        <v>6.6871999999999999E-3</v>
      </c>
      <c r="IF6" s="265">
        <v>1.7443E-2</v>
      </c>
      <c r="IG6" s="265">
        <v>2.238E-3</v>
      </c>
      <c r="IH6" s="265">
        <v>1.4905E-2</v>
      </c>
      <c r="II6" s="265">
        <v>2.4331999999999999E-3</v>
      </c>
      <c r="IJ6" s="265">
        <v>0</v>
      </c>
      <c r="IK6" s="265">
        <v>0</v>
      </c>
      <c r="IL6" s="265">
        <v>2.9239999999999999E-3</v>
      </c>
      <c r="IM6" s="265">
        <v>4.8311999999999999E-3</v>
      </c>
      <c r="IN6" s="265">
        <v>2.0879999999999999E-2</v>
      </c>
      <c r="IO6" s="265">
        <v>2.2989999999999998E-3</v>
      </c>
      <c r="IP6" s="265">
        <v>1.5820000000000001E-2</v>
      </c>
      <c r="IQ6" s="265">
        <v>2.4940000000000001E-3</v>
      </c>
      <c r="IR6" s="265">
        <v>8.9776000000000005E-3</v>
      </c>
      <c r="IS6" s="265">
        <v>2.2880000000000001E-3</v>
      </c>
      <c r="IT6" s="265">
        <v>3.2306000000000001E-3</v>
      </c>
      <c r="IU6" s="265">
        <v>9.9930000000000001E-3</v>
      </c>
      <c r="IV6" s="265">
        <v>3.7115999999999998E-3</v>
      </c>
      <c r="IW6" s="265">
        <v>4.5894000000000004E-3</v>
      </c>
      <c r="IX6" s="265">
        <v>1.5911000000000002E-2</v>
      </c>
      <c r="IY6" s="265">
        <v>4.5640000000000003E-3</v>
      </c>
      <c r="IZ6" s="265">
        <v>3.3086000000000001E-3</v>
      </c>
      <c r="JA6" s="265">
        <v>3.0398000000000001E-3</v>
      </c>
      <c r="JB6" s="265">
        <v>2.9037999999999998E-3</v>
      </c>
      <c r="JC6" s="265">
        <v>6.0914000000000003E-3</v>
      </c>
      <c r="JD6" s="265">
        <v>2.0300000000000001E-3</v>
      </c>
      <c r="JE6" s="265">
        <v>2.4250000000000001E-3</v>
      </c>
      <c r="JF6" s="265">
        <v>1.5671000000000001E-2</v>
      </c>
      <c r="JG6" s="265">
        <v>2.9139999999999999E-3</v>
      </c>
      <c r="JH6" s="265">
        <v>2.4467999999999998E-3</v>
      </c>
      <c r="JI6" s="265">
        <v>2.2604000000000001E-3</v>
      </c>
      <c r="JJ6" s="265">
        <v>2.3027999999999998E-3</v>
      </c>
      <c r="JK6" s="265">
        <v>2.3492000000000001E-3</v>
      </c>
      <c r="JL6" s="265">
        <v>6.2922000000000004E-3</v>
      </c>
      <c r="JM6" s="265">
        <v>1.9053E-2</v>
      </c>
      <c r="JN6" s="265">
        <v>1.6572E-2</v>
      </c>
      <c r="JO6" s="265">
        <v>1.5889999999999999E-3</v>
      </c>
      <c r="JP6" s="265">
        <v>2.9802000000000001E-3</v>
      </c>
      <c r="JQ6" s="265">
        <v>5.2116000000000003E-3</v>
      </c>
      <c r="JR6" s="265">
        <v>3.1338E-3</v>
      </c>
      <c r="JS6" s="265">
        <v>3.0688E-3</v>
      </c>
      <c r="JT6" s="265">
        <v>7.7340000000000004E-4</v>
      </c>
      <c r="JU6" s="265">
        <v>4.3036000000000003E-3</v>
      </c>
      <c r="JV6" s="265">
        <v>4.3575999999999997E-3</v>
      </c>
      <c r="JW6" s="265">
        <v>4.3541999999999999E-3</v>
      </c>
      <c r="JX6" s="265">
        <v>4.0908000000000003E-3</v>
      </c>
      <c r="JY6" s="265">
        <v>3.5796000000000001E-3</v>
      </c>
      <c r="JZ6" s="265">
        <v>4.4863999999999998E-3</v>
      </c>
      <c r="KA6" s="265">
        <v>6.5659999999999998E-3</v>
      </c>
      <c r="KB6" s="265">
        <v>7.4954000000000002E-3</v>
      </c>
      <c r="KC6" s="265">
        <v>0</v>
      </c>
      <c r="KD6" s="265">
        <v>0</v>
      </c>
      <c r="KE6" s="265">
        <v>0</v>
      </c>
      <c r="KF6" s="265">
        <v>0</v>
      </c>
      <c r="KG6" s="265">
        <v>0</v>
      </c>
      <c r="KH6" s="265">
        <v>3.2423999999999999E-3</v>
      </c>
      <c r="KI6" s="265">
        <v>8.1367999999999996E-3</v>
      </c>
      <c r="KJ6" s="265">
        <v>1.0803999999999999E-2</v>
      </c>
      <c r="KK6" s="265">
        <v>5.7459999999999998E-4</v>
      </c>
      <c r="KL6" s="265">
        <v>1.035E-2</v>
      </c>
      <c r="KM6" s="265">
        <v>0.24254000000000001</v>
      </c>
      <c r="KN6" s="265">
        <v>0.31757000000000002</v>
      </c>
      <c r="KO6" s="265">
        <v>0.38056000000000001</v>
      </c>
      <c r="KP6" s="265">
        <v>3.4704367839880797E-3</v>
      </c>
      <c r="KQ6" s="265">
        <v>0.46949000000000002</v>
      </c>
      <c r="KR6" s="265">
        <v>0.50373000000000001</v>
      </c>
      <c r="KS6" s="265">
        <v>0.53339000000000003</v>
      </c>
      <c r="KT6" s="265">
        <v>0.40883034833727983</v>
      </c>
      <c r="KU6" s="265">
        <v>2.3016E-3</v>
      </c>
      <c r="KV6" s="265">
        <v>1.5857E-2</v>
      </c>
      <c r="KW6" s="265">
        <v>2.8086E-2</v>
      </c>
      <c r="KX6" s="265">
        <v>5.7362999999999997E-2</v>
      </c>
      <c r="KY6" s="265">
        <v>0.14344999999999999</v>
      </c>
      <c r="KZ6" s="265">
        <v>0.28094999999999998</v>
      </c>
      <c r="LA6" s="265">
        <v>0.44511000000000001</v>
      </c>
      <c r="LB6" s="265">
        <v>0.60809999999999997</v>
      </c>
      <c r="LC6" s="265">
        <v>1</v>
      </c>
      <c r="LD6" s="265">
        <v>0</v>
      </c>
      <c r="LE6" s="265">
        <v>0.32463999999999998</v>
      </c>
      <c r="LF6" s="265">
        <v>0</v>
      </c>
      <c r="LG6" s="265">
        <v>0</v>
      </c>
      <c r="LH6" s="431">
        <v>0</v>
      </c>
      <c r="LI6" s="431">
        <v>0</v>
      </c>
      <c r="LJ6" s="431">
        <v>0</v>
      </c>
      <c r="LK6" s="431">
        <v>0</v>
      </c>
      <c r="LL6" s="431">
        <v>0</v>
      </c>
      <c r="LM6" s="431">
        <v>0</v>
      </c>
      <c r="LN6" s="431">
        <v>0</v>
      </c>
      <c r="LO6" s="431">
        <v>0</v>
      </c>
      <c r="LP6" s="431">
        <v>0</v>
      </c>
      <c r="LQ6" s="431">
        <v>0</v>
      </c>
      <c r="LR6" s="431">
        <v>0</v>
      </c>
      <c r="LS6" s="431">
        <v>0</v>
      </c>
      <c r="LT6" s="431">
        <v>0</v>
      </c>
      <c r="LU6" s="431">
        <v>0</v>
      </c>
      <c r="LV6" s="431">
        <v>0</v>
      </c>
      <c r="LW6" s="431">
        <v>0</v>
      </c>
      <c r="LX6" s="431">
        <v>0</v>
      </c>
      <c r="LY6" s="431">
        <v>0</v>
      </c>
      <c r="LZ6" s="431">
        <v>0</v>
      </c>
      <c r="MA6" s="431">
        <v>0</v>
      </c>
      <c r="MB6" s="431">
        <v>0</v>
      </c>
      <c r="MC6" s="431">
        <v>0</v>
      </c>
      <c r="MD6" s="431">
        <v>0</v>
      </c>
      <c r="ME6" s="431">
        <v>0</v>
      </c>
      <c r="MF6" s="431">
        <v>2.2636229459749302E-6</v>
      </c>
      <c r="MG6" s="431">
        <v>0</v>
      </c>
      <c r="MH6" s="266"/>
      <c r="MI6" s="266"/>
      <c r="MJ6" s="266"/>
      <c r="MK6" s="266"/>
      <c r="ML6" s="266"/>
      <c r="MM6" s="266"/>
      <c r="MN6" s="266"/>
      <c r="MO6" s="266"/>
      <c r="MP6" s="266"/>
      <c r="MQ6" s="266"/>
      <c r="MR6" s="266"/>
      <c r="MS6" s="266"/>
      <c r="MT6" s="266"/>
      <c r="MU6" s="266"/>
      <c r="MV6" s="266"/>
      <c r="MW6" s="266"/>
      <c r="MX6" s="266"/>
      <c r="MY6" s="266"/>
      <c r="MZ6" s="266"/>
      <c r="NA6" s="266"/>
      <c r="NB6" s="266"/>
      <c r="NC6" s="266"/>
      <c r="ND6" s="266"/>
      <c r="NE6" s="266"/>
      <c r="NF6" s="266"/>
      <c r="NG6" s="266"/>
      <c r="NH6" s="266"/>
      <c r="NI6" s="266"/>
      <c r="NJ6" s="266"/>
      <c r="NK6" s="266"/>
      <c r="NL6" s="266"/>
      <c r="NM6" s="266"/>
      <c r="NN6" s="266"/>
      <c r="NO6" s="266"/>
      <c r="NP6" s="266"/>
      <c r="NQ6" s="266"/>
      <c r="NR6" s="266"/>
      <c r="NS6" s="266"/>
      <c r="NT6" s="266"/>
      <c r="NU6" s="266"/>
      <c r="NV6" s="266"/>
      <c r="NW6" s="266"/>
      <c r="NX6" s="266"/>
      <c r="NY6" s="266"/>
      <c r="NZ6" s="266"/>
      <c r="OA6" s="266"/>
      <c r="OB6" s="266"/>
      <c r="OC6" s="266"/>
      <c r="OD6" s="266"/>
      <c r="OE6" s="266"/>
      <c r="OF6" s="266"/>
      <c r="OG6" s="266"/>
      <c r="OH6" s="266"/>
      <c r="OI6" s="266"/>
      <c r="OJ6" s="266"/>
      <c r="OK6" s="266"/>
      <c r="OL6" s="266"/>
      <c r="OM6" s="266"/>
      <c r="ON6" s="267"/>
    </row>
    <row r="7" spans="1:404">
      <c r="A7" s="261">
        <v>382</v>
      </c>
      <c r="B7" s="265">
        <v>4.7308999999999997E-2</v>
      </c>
      <c r="C7" s="265">
        <v>3.7164000000000003E-2</v>
      </c>
      <c r="D7" s="265">
        <v>2.8257999999999998E-2</v>
      </c>
      <c r="E7" s="265">
        <v>2.0542000000000001E-2</v>
      </c>
      <c r="F7" s="265">
        <v>5.0589000000000002E-2</v>
      </c>
      <c r="G7" s="265">
        <v>3.5388000000000003E-2</v>
      </c>
      <c r="H7" s="265">
        <v>6.3615000000000005E-2</v>
      </c>
      <c r="I7" s="265">
        <v>3.8885999999999997E-2</v>
      </c>
      <c r="J7" s="265">
        <v>3.0287999999999999E-2</v>
      </c>
      <c r="K7" s="265">
        <v>1.338E-2</v>
      </c>
      <c r="L7" s="265">
        <v>1.0954999999999999E-2</v>
      </c>
      <c r="M7" s="265">
        <v>1.214E-2</v>
      </c>
      <c r="N7" s="265">
        <v>1.0238000000000001E-2</v>
      </c>
      <c r="O7" s="265">
        <v>2.2116E-2</v>
      </c>
      <c r="P7" s="265">
        <v>3.2726999999999999E-2</v>
      </c>
      <c r="Q7" s="265">
        <v>1.5206000000000001E-2</v>
      </c>
      <c r="R7" s="265">
        <v>1.9345000000000001E-2</v>
      </c>
      <c r="S7" s="265">
        <v>2.8656000000000001E-2</v>
      </c>
      <c r="T7" s="265">
        <v>1.8057E-2</v>
      </c>
      <c r="U7" s="265">
        <v>5.9630000000000002E-2</v>
      </c>
      <c r="V7" s="265">
        <v>3.6380999999999997E-2</v>
      </c>
      <c r="W7" s="265">
        <v>2.9866E-2</v>
      </c>
      <c r="X7" s="265">
        <v>2.5974000000000001E-2</v>
      </c>
      <c r="Y7" s="265">
        <v>4.1862000000000003E-2</v>
      </c>
      <c r="Z7" s="265">
        <v>2.9603000000000001E-2</v>
      </c>
      <c r="AA7" s="265">
        <v>4.9834000000000003E-2</v>
      </c>
      <c r="AB7" s="265">
        <v>3.5076999999999997E-2</v>
      </c>
      <c r="AC7" s="265">
        <v>3.3773999999999998E-2</v>
      </c>
      <c r="AD7" s="265">
        <v>2.3428999999999998E-2</v>
      </c>
      <c r="AE7" s="265">
        <v>8.7823999999999992E-3</v>
      </c>
      <c r="AF7" s="265">
        <v>1.1521999999999999E-2</v>
      </c>
      <c r="AG7" s="265">
        <v>1.001E-2</v>
      </c>
      <c r="AH7" s="265">
        <v>1.0699999999999999E-2</v>
      </c>
      <c r="AI7" s="265">
        <v>3.2128E-3</v>
      </c>
      <c r="AJ7" s="265">
        <v>1.0170999999999999E-2</v>
      </c>
      <c r="AK7" s="265">
        <v>2.8119999999999998E-3</v>
      </c>
      <c r="AL7" s="265">
        <v>3.7623999999999999E-3</v>
      </c>
      <c r="AM7" s="265">
        <v>3.5942000000000001E-3</v>
      </c>
      <c r="AN7" s="265">
        <v>3.2937999999999999E-3</v>
      </c>
      <c r="AO7" s="265">
        <v>3.4142E-3</v>
      </c>
      <c r="AP7" s="265">
        <v>7.0296000000000004E-3</v>
      </c>
      <c r="AQ7" s="265">
        <v>2.8800000000000002E-3</v>
      </c>
      <c r="AR7" s="265">
        <v>3.0436E-3</v>
      </c>
      <c r="AS7" s="265">
        <v>6.4336000000000003E-3</v>
      </c>
      <c r="AT7" s="265">
        <v>2.702E-3</v>
      </c>
      <c r="AU7" s="265">
        <v>3.9524E-3</v>
      </c>
      <c r="AV7" s="265">
        <v>3.4305999999999998E-3</v>
      </c>
      <c r="AW7" s="265">
        <v>9.9912000000000004E-3</v>
      </c>
      <c r="AX7" s="265">
        <v>1.0753E-2</v>
      </c>
      <c r="AY7" s="265">
        <v>1.0004000000000001E-2</v>
      </c>
      <c r="AZ7" s="265">
        <v>8.6073999999999994E-3</v>
      </c>
      <c r="BA7" s="265">
        <v>7.6820000000000002E-4</v>
      </c>
      <c r="BB7" s="265">
        <v>3.1E-4</v>
      </c>
      <c r="BC7" s="265">
        <v>0</v>
      </c>
      <c r="BD7" s="265">
        <v>1.1854000000000001E-3</v>
      </c>
      <c r="BE7" s="265">
        <v>9.4254000000000004E-3</v>
      </c>
      <c r="BF7" s="265">
        <v>8.7898000000000004E-3</v>
      </c>
      <c r="BG7" s="265">
        <v>3.6551999999999999E-3</v>
      </c>
      <c r="BH7" s="265">
        <v>4.1603999999999999E-3</v>
      </c>
      <c r="BI7" s="265">
        <v>5.6784000000000001E-3</v>
      </c>
      <c r="BJ7" s="265">
        <v>1.5217E-2</v>
      </c>
      <c r="BK7" s="265">
        <v>2.3376999999999998E-2</v>
      </c>
      <c r="BL7" s="265">
        <v>5.212E-2</v>
      </c>
      <c r="BM7" s="265">
        <v>9.7560000000000008E-3</v>
      </c>
      <c r="BN7" s="265">
        <v>9.2880000000000004E-2</v>
      </c>
      <c r="BO7" s="265">
        <v>9.1427999999999995E-2</v>
      </c>
      <c r="BP7" s="265">
        <v>2.5447999999999998E-2</v>
      </c>
      <c r="BQ7" s="265">
        <v>4.8452000000000002E-2</v>
      </c>
      <c r="BR7" s="265">
        <v>8.3216999999999999E-2</v>
      </c>
      <c r="BS7" s="265">
        <v>3.5586E-2</v>
      </c>
      <c r="BT7" s="265">
        <v>5.9639999999999999E-2</v>
      </c>
      <c r="BU7" s="265">
        <v>4.6667999999999996E-3</v>
      </c>
      <c r="BV7" s="265">
        <v>1.7332000000000001E-3</v>
      </c>
      <c r="BW7" s="265">
        <v>5.7012E-3</v>
      </c>
      <c r="BX7" s="265">
        <v>2.2496E-3</v>
      </c>
      <c r="BY7" s="265">
        <v>7.7738E-3</v>
      </c>
      <c r="BZ7" s="265">
        <v>3.0941E-2</v>
      </c>
      <c r="CA7" s="265">
        <v>0</v>
      </c>
      <c r="CB7" s="265">
        <v>3.3374000000000001E-2</v>
      </c>
      <c r="CC7" s="265">
        <v>3.2398000000000003E-2</v>
      </c>
      <c r="CD7" s="265">
        <v>3.0616000000000001E-2</v>
      </c>
      <c r="CE7" s="265">
        <v>2.1843000000000001E-2</v>
      </c>
      <c r="CF7" s="265">
        <v>1.1564E-2</v>
      </c>
      <c r="CG7" s="265">
        <v>3.9754999999999999E-2</v>
      </c>
      <c r="CH7" s="265">
        <v>3.2204999999999998E-2</v>
      </c>
      <c r="CI7" s="265">
        <v>2.5627E-2</v>
      </c>
      <c r="CJ7" s="265">
        <v>1.2026E-2</v>
      </c>
      <c r="CK7" s="265">
        <v>3.4764999999999997E-2</v>
      </c>
      <c r="CL7" s="265">
        <v>0.14601</v>
      </c>
      <c r="CM7" s="265">
        <v>3.2169999999999998E-3</v>
      </c>
      <c r="CN7" s="265">
        <v>0</v>
      </c>
      <c r="CO7" s="265">
        <v>2.7529999999999998E-3</v>
      </c>
      <c r="CP7" s="265">
        <v>2.7284000000000002E-3</v>
      </c>
      <c r="CQ7" s="265">
        <v>2.5988000000000001E-3</v>
      </c>
      <c r="CR7" s="265">
        <v>0</v>
      </c>
      <c r="CS7" s="265">
        <v>0</v>
      </c>
      <c r="CT7" s="265">
        <v>0</v>
      </c>
      <c r="CU7" s="265">
        <v>0</v>
      </c>
      <c r="CV7" s="265">
        <v>1.2103999999999999E-3</v>
      </c>
      <c r="CW7" s="265">
        <v>0</v>
      </c>
      <c r="CX7" s="265">
        <v>0</v>
      </c>
      <c r="CY7" s="265">
        <v>0</v>
      </c>
      <c r="CZ7" s="265">
        <v>3.6297999999999997E-2</v>
      </c>
      <c r="DA7" s="265">
        <v>4.9362999999999997E-2</v>
      </c>
      <c r="DB7" s="265">
        <v>0</v>
      </c>
      <c r="DC7" s="265">
        <v>0</v>
      </c>
      <c r="DD7" s="265">
        <v>0</v>
      </c>
      <c r="DE7" s="265">
        <v>0</v>
      </c>
      <c r="DF7" s="265">
        <v>4.0539999999999999E-4</v>
      </c>
      <c r="DG7" s="265">
        <v>5.7019999999999998E-4</v>
      </c>
      <c r="DH7" s="265">
        <v>9.3290000000000005E-3</v>
      </c>
      <c r="DI7" s="265">
        <v>0</v>
      </c>
      <c r="DJ7" s="265">
        <v>0</v>
      </c>
      <c r="DK7" s="265">
        <v>3.9999999999999998E-7</v>
      </c>
      <c r="DL7" s="265">
        <v>0</v>
      </c>
      <c r="DM7" s="265">
        <v>1.3488E-3</v>
      </c>
      <c r="DN7" s="265">
        <v>0</v>
      </c>
      <c r="DO7" s="265">
        <v>0</v>
      </c>
      <c r="DP7" s="265">
        <v>0</v>
      </c>
      <c r="DQ7" s="265">
        <v>0</v>
      </c>
      <c r="DR7" s="265">
        <v>2.2645999999999999E-3</v>
      </c>
      <c r="DS7" s="265">
        <v>4.7914000000000003E-3</v>
      </c>
      <c r="DT7" s="265">
        <v>5.3562000000000002E-3</v>
      </c>
      <c r="DU7" s="265">
        <v>0</v>
      </c>
      <c r="DV7" s="265">
        <v>0</v>
      </c>
      <c r="DW7" s="265">
        <v>0</v>
      </c>
      <c r="DX7" s="265">
        <v>1.7271999999999999E-3</v>
      </c>
      <c r="DY7" s="265">
        <v>2.3823999999999998E-3</v>
      </c>
      <c r="DZ7" s="265">
        <v>0</v>
      </c>
      <c r="EA7" s="265">
        <v>0</v>
      </c>
      <c r="EB7" s="265">
        <v>0</v>
      </c>
      <c r="EC7" s="265">
        <v>0</v>
      </c>
      <c r="ED7" s="265">
        <v>0</v>
      </c>
      <c r="EE7" s="265">
        <v>0</v>
      </c>
      <c r="EF7" s="265">
        <v>7.54E-4</v>
      </c>
      <c r="EG7" s="265">
        <v>0</v>
      </c>
      <c r="EH7" s="265">
        <v>4.7999999999999998E-6</v>
      </c>
      <c r="EI7" s="265">
        <v>0</v>
      </c>
      <c r="EJ7" s="265">
        <v>0</v>
      </c>
      <c r="EK7" s="265">
        <v>0</v>
      </c>
      <c r="EL7" s="265">
        <v>0</v>
      </c>
      <c r="EM7" s="265">
        <v>4.4000000000000002E-6</v>
      </c>
      <c r="EN7" s="265">
        <v>7.9999999999999996E-7</v>
      </c>
      <c r="EO7" s="265">
        <v>3.3203999999999998E-3</v>
      </c>
      <c r="EP7" s="265">
        <v>7.6920000000000005E-4</v>
      </c>
      <c r="EQ7" s="265">
        <v>2.4780000000000001E-4</v>
      </c>
      <c r="ER7" s="265">
        <v>4.9919999999999999E-4</v>
      </c>
      <c r="ES7" s="265">
        <v>4.058E-4</v>
      </c>
      <c r="ET7" s="265">
        <v>4.3639999999999998E-4</v>
      </c>
      <c r="EU7" s="265">
        <v>5.4239999999999996E-4</v>
      </c>
      <c r="EV7" s="265">
        <v>8.5400000000000002E-5</v>
      </c>
      <c r="EW7" s="265">
        <v>4.752E-4</v>
      </c>
      <c r="EX7" s="265">
        <v>1.9340000000000001E-4</v>
      </c>
      <c r="EY7" s="265">
        <v>2.8200000000000002E-4</v>
      </c>
      <c r="EZ7" s="265">
        <v>7.5860000000000001E-4</v>
      </c>
      <c r="FA7" s="265">
        <v>4.4420000000000001E-4</v>
      </c>
      <c r="FB7" s="265">
        <v>4.0979999999999999E-4</v>
      </c>
      <c r="FC7" s="265">
        <v>3.9639999999999999E-4</v>
      </c>
      <c r="FD7" s="265">
        <v>4.682E-4</v>
      </c>
      <c r="FE7" s="265">
        <v>3.5599999999999998E-4</v>
      </c>
      <c r="FF7" s="265">
        <v>4.3300000000000001E-4</v>
      </c>
      <c r="FG7" s="265">
        <v>3.9780000000000002E-4</v>
      </c>
      <c r="FH7" s="265">
        <v>3.5780000000000002E-4</v>
      </c>
      <c r="FI7" s="265">
        <v>4.6660000000000001E-4</v>
      </c>
      <c r="FJ7" s="265">
        <v>0</v>
      </c>
      <c r="FK7" s="265">
        <v>0</v>
      </c>
      <c r="FL7" s="265">
        <v>5.4080000000000003E-4</v>
      </c>
      <c r="FM7" s="265">
        <v>1.036E-3</v>
      </c>
      <c r="FN7" s="265">
        <v>0</v>
      </c>
      <c r="FO7" s="265">
        <v>1.4E-2</v>
      </c>
      <c r="FP7" s="265">
        <v>9.6259999999999991E-3</v>
      </c>
      <c r="FQ7" s="265">
        <v>2.7268000000000001E-3</v>
      </c>
      <c r="FR7" s="265">
        <v>0</v>
      </c>
      <c r="FS7" s="265">
        <v>5.5710000000000004E-3</v>
      </c>
      <c r="FT7" s="265">
        <v>6.2578E-3</v>
      </c>
      <c r="FU7" s="265">
        <v>2.6711999999999999E-3</v>
      </c>
      <c r="FV7" s="265">
        <v>6.6248000000000001E-3</v>
      </c>
      <c r="FW7" s="265">
        <v>6.332E-3</v>
      </c>
      <c r="FX7" s="265">
        <v>4.6860000000000001E-3</v>
      </c>
      <c r="FY7" s="265">
        <v>8.0964000000000001E-3</v>
      </c>
      <c r="FZ7" s="265">
        <v>6.332E-3</v>
      </c>
      <c r="GA7" s="265">
        <v>4.7736000000000002E-3</v>
      </c>
      <c r="GB7" s="265">
        <v>2.5490000000000001E-3</v>
      </c>
      <c r="GC7" s="265">
        <v>3.1005999999999998E-3</v>
      </c>
      <c r="GD7" s="265">
        <v>2.7531999999999999E-3</v>
      </c>
      <c r="GE7" s="265">
        <v>5.9460000000000003E-4</v>
      </c>
      <c r="GF7" s="265">
        <v>2.3914000000000001E-2</v>
      </c>
      <c r="GG7" s="265">
        <v>2.4048E-2</v>
      </c>
      <c r="GH7" s="265">
        <v>1.8828000000000001E-2</v>
      </c>
      <c r="GI7" s="265">
        <v>2.0471E-2</v>
      </c>
      <c r="GJ7" s="265">
        <v>2.1289999999999998E-3</v>
      </c>
      <c r="GK7" s="265">
        <v>1.815E-3</v>
      </c>
      <c r="GL7" s="265">
        <v>1.5155999999999999E-2</v>
      </c>
      <c r="GM7" s="265">
        <v>1.2564000000000001E-2</v>
      </c>
      <c r="GN7" s="265">
        <v>2.5730000000000002E-3</v>
      </c>
      <c r="GO7" s="265">
        <v>1.5094E-2</v>
      </c>
      <c r="GP7" s="265">
        <v>2.3241999999999998E-3</v>
      </c>
      <c r="GQ7" s="265">
        <v>2.0818E-3</v>
      </c>
      <c r="GR7" s="265">
        <v>3.1000000000000001E-5</v>
      </c>
      <c r="GS7" s="265">
        <v>2.3310000000000002E-3</v>
      </c>
      <c r="GT7" s="265">
        <v>1.2290000000000001E-3</v>
      </c>
      <c r="GU7" s="265">
        <v>1.3619999999999999E-3</v>
      </c>
      <c r="GV7" s="265">
        <v>1.5150000000000001E-3</v>
      </c>
      <c r="GW7" s="265">
        <v>3.5425999999999999E-3</v>
      </c>
      <c r="GX7" s="265">
        <v>5.5174000000000004E-3</v>
      </c>
      <c r="GY7" s="265">
        <v>2.2569999999999999E-3</v>
      </c>
      <c r="GZ7" s="265">
        <v>1.6980000000000001E-3</v>
      </c>
      <c r="HA7" s="265">
        <v>7.8154000000000001E-3</v>
      </c>
      <c r="HB7" s="265">
        <v>1.3041000000000001E-2</v>
      </c>
      <c r="HC7" s="265">
        <v>3.8311999999999999E-3</v>
      </c>
      <c r="HD7" s="265">
        <v>2.7896000000000002E-3</v>
      </c>
      <c r="HE7" s="265">
        <v>1.1677999999999999E-2</v>
      </c>
      <c r="HF7" s="265">
        <v>2.9629999999999999E-3</v>
      </c>
      <c r="HG7" s="265">
        <v>1.1972E-2</v>
      </c>
      <c r="HH7" s="265">
        <v>1.1697000000000001E-2</v>
      </c>
      <c r="HI7" s="265">
        <v>1.2085E-2</v>
      </c>
      <c r="HJ7" s="265">
        <v>2.7797999999999998E-3</v>
      </c>
      <c r="HK7" s="265">
        <v>1.8259999999999999E-3</v>
      </c>
      <c r="HL7" s="265">
        <v>2.1383999999999999E-3</v>
      </c>
      <c r="HM7" s="265">
        <v>4.3839999999999999E-3</v>
      </c>
      <c r="HN7" s="265">
        <v>4.8570000000000002E-3</v>
      </c>
      <c r="HO7" s="265">
        <v>7.1457999999999999E-3</v>
      </c>
      <c r="HP7" s="265">
        <v>2.415E-3</v>
      </c>
      <c r="HQ7" s="265">
        <v>0</v>
      </c>
      <c r="HR7" s="265">
        <v>1.1766E-2</v>
      </c>
      <c r="HS7" s="265">
        <v>1.6327000000000001E-2</v>
      </c>
      <c r="HT7" s="265">
        <v>1.6156E-2</v>
      </c>
      <c r="HU7" s="265">
        <v>4.0460999999999997E-2</v>
      </c>
      <c r="HV7" s="265">
        <v>1.7160000000000001E-3</v>
      </c>
      <c r="HW7" s="265">
        <v>5.1598E-3</v>
      </c>
      <c r="HX7" s="265">
        <v>8.6098000000000008E-3</v>
      </c>
      <c r="HY7" s="265">
        <v>0</v>
      </c>
      <c r="HZ7" s="265">
        <v>9.0830000000000008E-3</v>
      </c>
      <c r="IA7" s="265">
        <v>1.0859999999999999E-3</v>
      </c>
      <c r="IB7" s="265">
        <v>8.8999999999999995E-4</v>
      </c>
      <c r="IC7" s="265">
        <v>1.2639999999999999E-3</v>
      </c>
      <c r="ID7" s="265">
        <v>1.1923999999999999E-3</v>
      </c>
      <c r="IE7" s="265">
        <v>6.7203999999999996E-3</v>
      </c>
      <c r="IF7" s="265">
        <v>1.7181999999999999E-2</v>
      </c>
      <c r="IG7" s="265">
        <v>2.238E-3</v>
      </c>
      <c r="IH7" s="265">
        <v>1.4917E-2</v>
      </c>
      <c r="II7" s="265">
        <v>2.5853999999999999E-3</v>
      </c>
      <c r="IJ7" s="265">
        <v>0</v>
      </c>
      <c r="IK7" s="265">
        <v>0</v>
      </c>
      <c r="IL7" s="265">
        <v>2.9239999999999999E-3</v>
      </c>
      <c r="IM7" s="265">
        <v>4.8973999999999997E-3</v>
      </c>
      <c r="IN7" s="265">
        <v>2.0872000000000002E-2</v>
      </c>
      <c r="IO7" s="265">
        <v>2.2989999999999998E-3</v>
      </c>
      <c r="IP7" s="265">
        <v>1.6164000000000001E-2</v>
      </c>
      <c r="IQ7" s="265">
        <v>2.4940000000000001E-3</v>
      </c>
      <c r="IR7" s="265">
        <v>9.2931999999999997E-3</v>
      </c>
      <c r="IS7" s="265">
        <v>2.2880000000000001E-3</v>
      </c>
      <c r="IT7" s="265">
        <v>3.7691999999999999E-3</v>
      </c>
      <c r="IU7" s="265">
        <v>1.0012E-2</v>
      </c>
      <c r="IV7" s="265">
        <v>3.6272000000000001E-3</v>
      </c>
      <c r="IW7" s="265">
        <v>4.5938000000000003E-3</v>
      </c>
      <c r="IX7" s="265">
        <v>1.5640999999999999E-2</v>
      </c>
      <c r="IY7" s="265">
        <v>4.6940000000000003E-3</v>
      </c>
      <c r="IZ7" s="265">
        <v>3.4242000000000001E-3</v>
      </c>
      <c r="JA7" s="265">
        <v>3.0996000000000001E-3</v>
      </c>
      <c r="JB7" s="265">
        <v>2.9916000000000001E-3</v>
      </c>
      <c r="JC7" s="265">
        <v>6.1738000000000001E-3</v>
      </c>
      <c r="JD7" s="265">
        <v>2.0300000000000001E-3</v>
      </c>
      <c r="JE7" s="265">
        <v>2.4250000000000001E-3</v>
      </c>
      <c r="JF7" s="265">
        <v>1.5729E-2</v>
      </c>
      <c r="JG7" s="265">
        <v>2.9139999999999999E-3</v>
      </c>
      <c r="JH7" s="265">
        <v>2.5996000000000001E-3</v>
      </c>
      <c r="JI7" s="265">
        <v>2.4017999999999999E-3</v>
      </c>
      <c r="JJ7" s="265">
        <v>2.3836E-3</v>
      </c>
      <c r="JK7" s="265">
        <v>2.4353999999999999E-3</v>
      </c>
      <c r="JL7" s="265">
        <v>6.5354000000000002E-3</v>
      </c>
      <c r="JM7" s="265">
        <v>1.8770999999999999E-2</v>
      </c>
      <c r="JN7" s="265">
        <v>1.6282000000000001E-2</v>
      </c>
      <c r="JO7" s="265">
        <v>1.5889999999999999E-3</v>
      </c>
      <c r="JP7" s="265">
        <v>3.2144000000000001E-3</v>
      </c>
      <c r="JQ7" s="265">
        <v>5.0362000000000002E-3</v>
      </c>
      <c r="JR7" s="265">
        <v>3.1226000000000001E-3</v>
      </c>
      <c r="JS7" s="265">
        <v>3.0685999999999999E-3</v>
      </c>
      <c r="JT7" s="265">
        <v>7.7979999999999998E-4</v>
      </c>
      <c r="JU7" s="265">
        <v>4.1631999999999997E-3</v>
      </c>
      <c r="JV7" s="265">
        <v>4.2551999999999998E-3</v>
      </c>
      <c r="JW7" s="265">
        <v>3.9874000000000003E-3</v>
      </c>
      <c r="JX7" s="265">
        <v>3.6396000000000002E-3</v>
      </c>
      <c r="JY7" s="265">
        <v>4.0092000000000001E-3</v>
      </c>
      <c r="JZ7" s="265">
        <v>4.3328000000000004E-3</v>
      </c>
      <c r="KA7" s="265">
        <v>6.5659999999999998E-3</v>
      </c>
      <c r="KB7" s="265">
        <v>8.0438000000000003E-3</v>
      </c>
      <c r="KC7" s="265">
        <v>0</v>
      </c>
      <c r="KD7" s="265">
        <v>0</v>
      </c>
      <c r="KE7" s="265">
        <v>0</v>
      </c>
      <c r="KF7" s="265">
        <v>0</v>
      </c>
      <c r="KG7" s="265">
        <v>0</v>
      </c>
      <c r="KH7" s="265">
        <v>3.2268000000000002E-3</v>
      </c>
      <c r="KI7" s="265">
        <v>8.4715999999999993E-3</v>
      </c>
      <c r="KJ7" s="265">
        <v>1.1279000000000001E-2</v>
      </c>
      <c r="KK7" s="265">
        <v>1.1492E-3</v>
      </c>
      <c r="KL7" s="265">
        <v>1.0706E-2</v>
      </c>
      <c r="KM7" s="265">
        <v>0.24776000000000001</v>
      </c>
      <c r="KN7" s="265">
        <v>0.32285000000000003</v>
      </c>
      <c r="KO7" s="265">
        <v>0.38530999999999999</v>
      </c>
      <c r="KP7" s="265">
        <v>3.5002407208748832E-3</v>
      </c>
      <c r="KQ7" s="265">
        <v>0.47269</v>
      </c>
      <c r="KR7" s="265">
        <v>0.50617999999999996</v>
      </c>
      <c r="KS7" s="265">
        <v>0.53517999999999999</v>
      </c>
      <c r="KT7" s="265">
        <v>0.41333024957228964</v>
      </c>
      <c r="KU7" s="265">
        <v>2.3892000000000002E-3</v>
      </c>
      <c r="KV7" s="265">
        <v>1.6289999999999999E-2</v>
      </c>
      <c r="KW7" s="265">
        <v>2.8764999999999999E-2</v>
      </c>
      <c r="KX7" s="265">
        <v>5.8527000000000003E-2</v>
      </c>
      <c r="KY7" s="265">
        <v>0.14566000000000001</v>
      </c>
      <c r="KZ7" s="265">
        <v>0.28423999999999999</v>
      </c>
      <c r="LA7" s="265">
        <v>0.44907999999999998</v>
      </c>
      <c r="LB7" s="265">
        <v>0.61216000000000004</v>
      </c>
      <c r="LC7" s="265">
        <v>1</v>
      </c>
      <c r="LD7" s="265">
        <v>0</v>
      </c>
      <c r="LE7" s="265">
        <v>0.29665000000000002</v>
      </c>
      <c r="LF7" s="265">
        <v>0</v>
      </c>
      <c r="LG7" s="265">
        <v>0</v>
      </c>
      <c r="LH7" s="431">
        <v>0</v>
      </c>
      <c r="LI7" s="431">
        <v>0</v>
      </c>
      <c r="LJ7" s="431">
        <v>0</v>
      </c>
      <c r="LK7" s="431">
        <v>0</v>
      </c>
      <c r="LL7" s="431">
        <v>0</v>
      </c>
      <c r="LM7" s="431">
        <v>0</v>
      </c>
      <c r="LN7" s="431">
        <v>0</v>
      </c>
      <c r="LO7" s="431">
        <v>0</v>
      </c>
      <c r="LP7" s="431">
        <v>0</v>
      </c>
      <c r="LQ7" s="431">
        <v>0</v>
      </c>
      <c r="LR7" s="431">
        <v>0</v>
      </c>
      <c r="LS7" s="431">
        <v>0</v>
      </c>
      <c r="LT7" s="431">
        <v>0</v>
      </c>
      <c r="LU7" s="431">
        <v>0</v>
      </c>
      <c r="LV7" s="431">
        <v>0</v>
      </c>
      <c r="LW7" s="431">
        <v>0</v>
      </c>
      <c r="LX7" s="431">
        <v>0</v>
      </c>
      <c r="LY7" s="431">
        <v>0</v>
      </c>
      <c r="LZ7" s="431">
        <v>0</v>
      </c>
      <c r="MA7" s="431">
        <v>0</v>
      </c>
      <c r="MB7" s="431">
        <v>0</v>
      </c>
      <c r="MC7" s="431">
        <v>0</v>
      </c>
      <c r="MD7" s="431">
        <v>0</v>
      </c>
      <c r="ME7" s="431">
        <v>0</v>
      </c>
      <c r="MF7" s="431">
        <v>3.3441353934904328E-6</v>
      </c>
      <c r="MG7" s="431">
        <v>0</v>
      </c>
      <c r="MH7" s="266"/>
      <c r="MI7" s="266"/>
      <c r="MJ7" s="266"/>
      <c r="MK7" s="266"/>
      <c r="ML7" s="266"/>
      <c r="MM7" s="266"/>
      <c r="MN7" s="266"/>
      <c r="MO7" s="266"/>
      <c r="MP7" s="266"/>
      <c r="MQ7" s="266"/>
      <c r="MR7" s="266"/>
      <c r="MS7" s="266"/>
      <c r="MT7" s="266"/>
      <c r="MU7" s="266"/>
      <c r="MV7" s="266"/>
      <c r="MW7" s="266"/>
      <c r="MX7" s="266"/>
      <c r="MY7" s="266"/>
      <c r="MZ7" s="266"/>
      <c r="NA7" s="266"/>
      <c r="NB7" s="266"/>
      <c r="NC7" s="266"/>
      <c r="ND7" s="266"/>
      <c r="NE7" s="266"/>
      <c r="NF7" s="266"/>
      <c r="NG7" s="266"/>
      <c r="NH7" s="266"/>
      <c r="NI7" s="266"/>
      <c r="NJ7" s="266"/>
      <c r="NK7" s="266"/>
      <c r="NL7" s="266"/>
      <c r="NM7" s="266"/>
      <c r="NN7" s="266"/>
      <c r="NO7" s="266"/>
      <c r="NP7" s="266"/>
      <c r="NQ7" s="266"/>
      <c r="NR7" s="266"/>
      <c r="NS7" s="266"/>
      <c r="NT7" s="266"/>
      <c r="NU7" s="266"/>
      <c r="NV7" s="266"/>
      <c r="NW7" s="266"/>
      <c r="NX7" s="266"/>
      <c r="NY7" s="266"/>
      <c r="NZ7" s="266"/>
      <c r="OA7" s="266"/>
      <c r="OB7" s="266"/>
      <c r="OC7" s="266"/>
      <c r="OD7" s="266"/>
      <c r="OE7" s="266"/>
      <c r="OF7" s="266"/>
      <c r="OG7" s="266"/>
      <c r="OH7" s="266"/>
      <c r="OI7" s="266"/>
      <c r="OJ7" s="266"/>
      <c r="OK7" s="266"/>
      <c r="OL7" s="266"/>
      <c r="OM7" s="266"/>
      <c r="ON7" s="267"/>
    </row>
    <row r="8" spans="1:404">
      <c r="A8" s="261">
        <v>383</v>
      </c>
      <c r="B8" s="265">
        <v>4.9554000000000001E-2</v>
      </c>
      <c r="C8" s="265">
        <v>3.8879999999999998E-2</v>
      </c>
      <c r="D8" s="265">
        <v>2.9513000000000001E-2</v>
      </c>
      <c r="E8" s="265">
        <v>2.1399999999999999E-2</v>
      </c>
      <c r="F8" s="265">
        <v>5.2943999999999998E-2</v>
      </c>
      <c r="G8" s="265">
        <v>3.6983000000000002E-2</v>
      </c>
      <c r="H8" s="265">
        <v>6.6424999999999998E-2</v>
      </c>
      <c r="I8" s="265">
        <v>4.0585999999999997E-2</v>
      </c>
      <c r="J8" s="265">
        <v>3.1636999999999998E-2</v>
      </c>
      <c r="K8" s="265">
        <v>1.2539E-2</v>
      </c>
      <c r="L8" s="265">
        <v>1.0187E-2</v>
      </c>
      <c r="M8" s="265">
        <v>1.1207E-2</v>
      </c>
      <c r="N8" s="265">
        <v>9.8154000000000002E-3</v>
      </c>
      <c r="O8" s="265">
        <v>2.3376000000000001E-2</v>
      </c>
      <c r="P8" s="265">
        <v>3.4270000000000002E-2</v>
      </c>
      <c r="Q8" s="265">
        <v>1.5866999999999999E-2</v>
      </c>
      <c r="R8" s="265">
        <v>1.9843E-2</v>
      </c>
      <c r="S8" s="265">
        <v>2.9007000000000002E-2</v>
      </c>
      <c r="T8" s="265">
        <v>1.8432E-2</v>
      </c>
      <c r="U8" s="265">
        <v>6.1420000000000002E-2</v>
      </c>
      <c r="V8" s="265">
        <v>3.8425000000000001E-2</v>
      </c>
      <c r="W8" s="265">
        <v>3.1108E-2</v>
      </c>
      <c r="X8" s="265">
        <v>2.7029999999999998E-2</v>
      </c>
      <c r="Y8" s="265">
        <v>4.3901999999999997E-2</v>
      </c>
      <c r="Z8" s="265">
        <v>3.0866999999999999E-2</v>
      </c>
      <c r="AA8" s="265">
        <v>5.2087000000000001E-2</v>
      </c>
      <c r="AB8" s="265">
        <v>3.6625999999999999E-2</v>
      </c>
      <c r="AC8" s="265">
        <v>3.5120999999999999E-2</v>
      </c>
      <c r="AD8" s="265">
        <v>2.4022999999999999E-2</v>
      </c>
      <c r="AE8" s="265">
        <v>8.3785999999999999E-3</v>
      </c>
      <c r="AF8" s="265">
        <v>1.0985E-2</v>
      </c>
      <c r="AG8" s="265">
        <v>9.8066000000000004E-3</v>
      </c>
      <c r="AH8" s="265">
        <v>1.0621999999999999E-2</v>
      </c>
      <c r="AI8" s="265">
        <v>2.8502000000000002E-3</v>
      </c>
      <c r="AJ8" s="265">
        <v>9.3477999999999999E-3</v>
      </c>
      <c r="AK8" s="265">
        <v>2.346E-3</v>
      </c>
      <c r="AL8" s="265">
        <v>3.4166000000000001E-3</v>
      </c>
      <c r="AM8" s="265">
        <v>3.3608000000000002E-3</v>
      </c>
      <c r="AN8" s="265">
        <v>2.8632000000000002E-3</v>
      </c>
      <c r="AO8" s="265">
        <v>3.1028000000000002E-3</v>
      </c>
      <c r="AP8" s="265">
        <v>6.4473999999999998E-3</v>
      </c>
      <c r="AQ8" s="265">
        <v>2.5200000000000001E-3</v>
      </c>
      <c r="AR8" s="265">
        <v>2.8284E-3</v>
      </c>
      <c r="AS8" s="265">
        <v>6.2004E-3</v>
      </c>
      <c r="AT8" s="265">
        <v>2.4160000000000002E-3</v>
      </c>
      <c r="AU8" s="265">
        <v>3.7376000000000002E-3</v>
      </c>
      <c r="AV8" s="265">
        <v>3.1513999999999999E-3</v>
      </c>
      <c r="AW8" s="265">
        <v>9.0798000000000007E-3</v>
      </c>
      <c r="AX8" s="265">
        <v>9.8233999999999995E-3</v>
      </c>
      <c r="AY8" s="265">
        <v>9.0392000000000007E-3</v>
      </c>
      <c r="AZ8" s="265">
        <v>7.9606E-3</v>
      </c>
      <c r="BA8" s="265">
        <v>7.138E-4</v>
      </c>
      <c r="BB8" s="265">
        <v>2.8800000000000001E-4</v>
      </c>
      <c r="BC8" s="265">
        <v>0</v>
      </c>
      <c r="BD8" s="265">
        <v>1.1016000000000001E-3</v>
      </c>
      <c r="BE8" s="265">
        <v>9.5896000000000002E-3</v>
      </c>
      <c r="BF8" s="265">
        <v>8.7442000000000006E-3</v>
      </c>
      <c r="BG8" s="265">
        <v>5.4828000000000003E-3</v>
      </c>
      <c r="BH8" s="265">
        <v>6.2405999999999998E-3</v>
      </c>
      <c r="BI8" s="265">
        <v>8.5176000000000002E-3</v>
      </c>
      <c r="BJ8" s="265">
        <v>1.6681999999999999E-2</v>
      </c>
      <c r="BK8" s="265">
        <v>2.8570999999999999E-2</v>
      </c>
      <c r="BL8" s="265">
        <v>6.2073000000000003E-2</v>
      </c>
      <c r="BM8" s="265">
        <v>1.4633999999999999E-2</v>
      </c>
      <c r="BN8" s="265">
        <v>0.111</v>
      </c>
      <c r="BO8" s="265">
        <v>0.12286</v>
      </c>
      <c r="BP8" s="265">
        <v>2.6408999999999998E-2</v>
      </c>
      <c r="BQ8" s="265">
        <v>5.3870000000000001E-2</v>
      </c>
      <c r="BR8" s="265">
        <v>9.2942999999999998E-2</v>
      </c>
      <c r="BS8" s="265">
        <v>4.5544000000000001E-2</v>
      </c>
      <c r="BT8" s="265">
        <v>7.3782E-2</v>
      </c>
      <c r="BU8" s="265">
        <v>7.0001999999999998E-3</v>
      </c>
      <c r="BV8" s="265">
        <v>2.5998000000000002E-3</v>
      </c>
      <c r="BW8" s="265">
        <v>8.5518E-3</v>
      </c>
      <c r="BX8" s="265">
        <v>3.3744000000000001E-3</v>
      </c>
      <c r="BY8" s="265">
        <v>8.1271999999999994E-3</v>
      </c>
      <c r="BZ8" s="265">
        <v>3.2564999999999997E-2</v>
      </c>
      <c r="CA8" s="265">
        <v>0</v>
      </c>
      <c r="CB8" s="265">
        <v>3.4465999999999997E-2</v>
      </c>
      <c r="CC8" s="265">
        <v>3.4109E-2</v>
      </c>
      <c r="CD8" s="265">
        <v>3.1935999999999999E-2</v>
      </c>
      <c r="CE8" s="265">
        <v>2.2433999999999999E-2</v>
      </c>
      <c r="CF8" s="265">
        <v>1.2001E-2</v>
      </c>
      <c r="CG8" s="265">
        <v>4.0767999999999999E-2</v>
      </c>
      <c r="CH8" s="265">
        <v>3.2969999999999999E-2</v>
      </c>
      <c r="CI8" s="265">
        <v>2.6334E-2</v>
      </c>
      <c r="CJ8" s="265">
        <v>1.3291000000000001E-2</v>
      </c>
      <c r="CK8" s="265">
        <v>3.5413E-2</v>
      </c>
      <c r="CL8" s="265">
        <v>0.14857000000000001</v>
      </c>
      <c r="CM8" s="265">
        <v>3.2169999999999998E-3</v>
      </c>
      <c r="CN8" s="265">
        <v>0</v>
      </c>
      <c r="CO8" s="265">
        <v>2.7529999999999998E-3</v>
      </c>
      <c r="CP8" s="265">
        <v>2.3195999999999998E-3</v>
      </c>
      <c r="CQ8" s="265">
        <v>2.2092000000000001E-3</v>
      </c>
      <c r="CR8" s="265">
        <v>0</v>
      </c>
      <c r="CS8" s="265">
        <v>0</v>
      </c>
      <c r="CT8" s="265">
        <v>0</v>
      </c>
      <c r="CU8" s="265">
        <v>0</v>
      </c>
      <c r="CV8" s="265">
        <v>1.2646000000000001E-3</v>
      </c>
      <c r="CW8" s="265">
        <v>0</v>
      </c>
      <c r="CX8" s="265">
        <v>0</v>
      </c>
      <c r="CY8" s="265">
        <v>0</v>
      </c>
      <c r="CZ8" s="265">
        <v>4.2305000000000002E-2</v>
      </c>
      <c r="DA8" s="265">
        <v>5.5937000000000001E-2</v>
      </c>
      <c r="DB8" s="265">
        <v>0</v>
      </c>
      <c r="DC8" s="265">
        <v>0</v>
      </c>
      <c r="DD8" s="265">
        <v>0</v>
      </c>
      <c r="DE8" s="265">
        <v>0</v>
      </c>
      <c r="DF8" s="265">
        <v>3.7060000000000001E-4</v>
      </c>
      <c r="DG8" s="265">
        <v>5.3680000000000004E-4</v>
      </c>
      <c r="DH8" s="265">
        <v>9.6080000000000002E-3</v>
      </c>
      <c r="DI8" s="265">
        <v>0</v>
      </c>
      <c r="DJ8" s="265">
        <v>0</v>
      </c>
      <c r="DK8" s="265">
        <v>5.9999999999999997E-7</v>
      </c>
      <c r="DL8" s="265">
        <v>0</v>
      </c>
      <c r="DM8" s="265">
        <v>1.3171999999999999E-3</v>
      </c>
      <c r="DN8" s="265">
        <v>0</v>
      </c>
      <c r="DO8" s="265">
        <v>0</v>
      </c>
      <c r="DP8" s="265">
        <v>0</v>
      </c>
      <c r="DQ8" s="265">
        <v>0</v>
      </c>
      <c r="DR8" s="265">
        <v>2.2744000000000002E-3</v>
      </c>
      <c r="DS8" s="265">
        <v>4.2456000000000004E-3</v>
      </c>
      <c r="DT8" s="265">
        <v>5.5117999999999999E-3</v>
      </c>
      <c r="DU8" s="265">
        <v>0</v>
      </c>
      <c r="DV8" s="265">
        <v>0</v>
      </c>
      <c r="DW8" s="265">
        <v>0</v>
      </c>
      <c r="DX8" s="265">
        <v>1.3858E-3</v>
      </c>
      <c r="DY8" s="265">
        <v>2.9236000000000002E-3</v>
      </c>
      <c r="DZ8" s="265">
        <v>0</v>
      </c>
      <c r="EA8" s="265">
        <v>0</v>
      </c>
      <c r="EB8" s="265">
        <v>0</v>
      </c>
      <c r="EC8" s="265">
        <v>0</v>
      </c>
      <c r="ED8" s="265">
        <v>0</v>
      </c>
      <c r="EE8" s="265">
        <v>0</v>
      </c>
      <c r="EF8" s="265">
        <v>7.3899999999999997E-4</v>
      </c>
      <c r="EG8" s="265">
        <v>0</v>
      </c>
      <c r="EH8" s="265">
        <v>6.1999999999999999E-6</v>
      </c>
      <c r="EI8" s="265">
        <v>0</v>
      </c>
      <c r="EJ8" s="265">
        <v>0</v>
      </c>
      <c r="EK8" s="265">
        <v>0</v>
      </c>
      <c r="EL8" s="265">
        <v>0</v>
      </c>
      <c r="EM8" s="265">
        <v>5.5999999999999997E-6</v>
      </c>
      <c r="EN8" s="265">
        <v>1.1999999999999999E-6</v>
      </c>
      <c r="EO8" s="265">
        <v>3.1066000000000002E-3</v>
      </c>
      <c r="EP8" s="265">
        <v>8.1579999999999999E-4</v>
      </c>
      <c r="EQ8" s="265">
        <v>2.8519999999999999E-4</v>
      </c>
      <c r="ER8" s="265">
        <v>5.3879999999999998E-4</v>
      </c>
      <c r="ES8" s="265">
        <v>3.7219999999999999E-4</v>
      </c>
      <c r="ET8" s="265">
        <v>3.5659999999999999E-4</v>
      </c>
      <c r="EU8" s="265">
        <v>5.2260000000000002E-4</v>
      </c>
      <c r="EV8" s="265">
        <v>9.5600000000000006E-5</v>
      </c>
      <c r="EW8" s="265">
        <v>4.728E-4</v>
      </c>
      <c r="EX8" s="265">
        <v>2.2259999999999999E-4</v>
      </c>
      <c r="EY8" s="265">
        <v>2.7799999999999998E-4</v>
      </c>
      <c r="EZ8" s="265">
        <v>8.164E-4</v>
      </c>
      <c r="FA8" s="265">
        <v>4.3679999999999999E-4</v>
      </c>
      <c r="FB8" s="265">
        <v>4.3320000000000001E-4</v>
      </c>
      <c r="FC8" s="265">
        <v>3.7760000000000002E-4</v>
      </c>
      <c r="FD8" s="265">
        <v>4.548E-4</v>
      </c>
      <c r="FE8" s="265">
        <v>3.4400000000000001E-4</v>
      </c>
      <c r="FF8" s="265">
        <v>4.17E-4</v>
      </c>
      <c r="FG8" s="265">
        <v>4.462E-4</v>
      </c>
      <c r="FH8" s="265">
        <v>3.8620000000000001E-4</v>
      </c>
      <c r="FI8" s="265">
        <v>4.594E-4</v>
      </c>
      <c r="FJ8" s="265">
        <v>0</v>
      </c>
      <c r="FK8" s="265">
        <v>0</v>
      </c>
      <c r="FL8" s="265">
        <v>4.9319999999999995E-4</v>
      </c>
      <c r="FM8" s="265">
        <v>8.3900000000000001E-4</v>
      </c>
      <c r="FN8" s="265">
        <v>0</v>
      </c>
      <c r="FO8" s="265">
        <v>1.6E-2</v>
      </c>
      <c r="FP8" s="265">
        <v>9.6259999999999991E-3</v>
      </c>
      <c r="FQ8" s="265">
        <v>2.7201999999999999E-3</v>
      </c>
      <c r="FR8" s="265">
        <v>0</v>
      </c>
      <c r="FS8" s="265">
        <v>5.5710000000000004E-3</v>
      </c>
      <c r="FT8" s="265">
        <v>6.1332000000000001E-3</v>
      </c>
      <c r="FU8" s="265">
        <v>2.6648000000000002E-3</v>
      </c>
      <c r="FV8" s="265">
        <v>6.9281999999999998E-3</v>
      </c>
      <c r="FW8" s="265">
        <v>6.6379999999999998E-3</v>
      </c>
      <c r="FX8" s="265">
        <v>4.8539999999999998E-3</v>
      </c>
      <c r="FY8" s="265">
        <v>8.5045999999999993E-3</v>
      </c>
      <c r="FZ8" s="265">
        <v>6.6379999999999998E-3</v>
      </c>
      <c r="GA8" s="265">
        <v>4.8574000000000004E-3</v>
      </c>
      <c r="GB8" s="265">
        <v>2.5490000000000001E-3</v>
      </c>
      <c r="GC8" s="265">
        <v>3.0913999999999998E-3</v>
      </c>
      <c r="GD8" s="265">
        <v>2.7848E-3</v>
      </c>
      <c r="GE8" s="265">
        <v>5.2039999999999996E-4</v>
      </c>
      <c r="GF8" s="265">
        <v>2.4251000000000002E-2</v>
      </c>
      <c r="GG8" s="265">
        <v>2.4968000000000001E-2</v>
      </c>
      <c r="GH8" s="265">
        <v>1.9553000000000001E-2</v>
      </c>
      <c r="GI8" s="265">
        <v>2.1565999999999998E-2</v>
      </c>
      <c r="GJ8" s="265">
        <v>2.1289999999999998E-3</v>
      </c>
      <c r="GK8" s="265">
        <v>1.815E-3</v>
      </c>
      <c r="GL8" s="265">
        <v>1.5099E-2</v>
      </c>
      <c r="GM8" s="265">
        <v>1.24E-2</v>
      </c>
      <c r="GN8" s="265">
        <v>2.5730000000000002E-3</v>
      </c>
      <c r="GO8" s="265">
        <v>1.4945999999999999E-2</v>
      </c>
      <c r="GP8" s="265">
        <v>2.4298000000000002E-3</v>
      </c>
      <c r="GQ8" s="265">
        <v>2.2041999999999999E-3</v>
      </c>
      <c r="GR8" s="265">
        <v>3.1000000000000001E-5</v>
      </c>
      <c r="GS8" s="265">
        <v>2.3310000000000002E-3</v>
      </c>
      <c r="GT8" s="265">
        <v>1.2290000000000001E-3</v>
      </c>
      <c r="GU8" s="265">
        <v>1.3619999999999999E-3</v>
      </c>
      <c r="GV8" s="265">
        <v>1.5150000000000001E-3</v>
      </c>
      <c r="GW8" s="265">
        <v>3.5753999999999998E-3</v>
      </c>
      <c r="GX8" s="265">
        <v>5.6616000000000001E-3</v>
      </c>
      <c r="GY8" s="265">
        <v>2.2569999999999999E-3</v>
      </c>
      <c r="GZ8" s="265">
        <v>1.7359999999999999E-3</v>
      </c>
      <c r="HA8" s="265">
        <v>7.8335999999999996E-3</v>
      </c>
      <c r="HB8" s="265">
        <v>1.2933999999999999E-2</v>
      </c>
      <c r="HC8" s="265">
        <v>3.7368000000000002E-3</v>
      </c>
      <c r="HD8" s="265">
        <v>2.7994000000000001E-3</v>
      </c>
      <c r="HE8" s="265">
        <v>1.1632E-2</v>
      </c>
      <c r="HF8" s="265">
        <v>2.9629999999999999E-3</v>
      </c>
      <c r="HG8" s="265">
        <v>1.1828E-2</v>
      </c>
      <c r="HH8" s="265">
        <v>1.1554E-2</v>
      </c>
      <c r="HI8" s="265">
        <v>1.1965E-2</v>
      </c>
      <c r="HJ8" s="265">
        <v>2.7612000000000001E-3</v>
      </c>
      <c r="HK8" s="265">
        <v>1.8259999999999999E-3</v>
      </c>
      <c r="HL8" s="265">
        <v>2.1426000000000001E-3</v>
      </c>
      <c r="HM8" s="265">
        <v>4.4159999999999998E-3</v>
      </c>
      <c r="HN8" s="265">
        <v>4.9129999999999998E-3</v>
      </c>
      <c r="HO8" s="265">
        <v>7.1561999999999997E-3</v>
      </c>
      <c r="HP8" s="265">
        <v>2.415E-3</v>
      </c>
      <c r="HQ8" s="265">
        <v>0</v>
      </c>
      <c r="HR8" s="265">
        <v>1.095E-2</v>
      </c>
      <c r="HS8" s="265">
        <v>1.6511999999999999E-2</v>
      </c>
      <c r="HT8" s="265">
        <v>1.5805E-2</v>
      </c>
      <c r="HU8" s="265">
        <v>4.0193E-2</v>
      </c>
      <c r="HV8" s="265">
        <v>1.7160000000000001E-3</v>
      </c>
      <c r="HW8" s="265">
        <v>4.9541999999999997E-3</v>
      </c>
      <c r="HX8" s="265">
        <v>9.9602000000000007E-3</v>
      </c>
      <c r="HY8" s="265">
        <v>0</v>
      </c>
      <c r="HZ8" s="265">
        <v>9.2530000000000008E-3</v>
      </c>
      <c r="IA8" s="265">
        <v>1.0859999999999999E-3</v>
      </c>
      <c r="IB8" s="265">
        <v>8.8999999999999995E-4</v>
      </c>
      <c r="IC8" s="265">
        <v>1.2639999999999999E-3</v>
      </c>
      <c r="ID8" s="265">
        <v>1.2916E-3</v>
      </c>
      <c r="IE8" s="265">
        <v>6.7536000000000002E-3</v>
      </c>
      <c r="IF8" s="265">
        <v>1.6920000000000001E-2</v>
      </c>
      <c r="IG8" s="265">
        <v>2.238E-3</v>
      </c>
      <c r="IH8" s="265">
        <v>1.4930000000000001E-2</v>
      </c>
      <c r="II8" s="265">
        <v>2.7376000000000002E-3</v>
      </c>
      <c r="IJ8" s="265">
        <v>0</v>
      </c>
      <c r="IK8" s="265">
        <v>0</v>
      </c>
      <c r="IL8" s="265">
        <v>2.9239999999999999E-3</v>
      </c>
      <c r="IM8" s="265">
        <v>4.9636000000000003E-3</v>
      </c>
      <c r="IN8" s="265">
        <v>2.0863E-2</v>
      </c>
      <c r="IO8" s="265">
        <v>2.2989999999999998E-3</v>
      </c>
      <c r="IP8" s="265">
        <v>1.6507000000000001E-2</v>
      </c>
      <c r="IQ8" s="265">
        <v>2.4940000000000001E-3</v>
      </c>
      <c r="IR8" s="265">
        <v>9.6088000000000007E-3</v>
      </c>
      <c r="IS8" s="265">
        <v>2.2880000000000001E-3</v>
      </c>
      <c r="IT8" s="265">
        <v>4.3077999999999997E-3</v>
      </c>
      <c r="IU8" s="265">
        <v>1.0031E-2</v>
      </c>
      <c r="IV8" s="265">
        <v>3.5428E-3</v>
      </c>
      <c r="IW8" s="265">
        <v>4.5982000000000002E-3</v>
      </c>
      <c r="IX8" s="265">
        <v>1.5372E-2</v>
      </c>
      <c r="IY8" s="265">
        <v>4.8240000000000002E-3</v>
      </c>
      <c r="IZ8" s="265">
        <v>3.5398000000000001E-3</v>
      </c>
      <c r="JA8" s="265">
        <v>3.1594000000000001E-3</v>
      </c>
      <c r="JB8" s="265">
        <v>3.0793999999999999E-3</v>
      </c>
      <c r="JC8" s="265">
        <v>6.2562E-3</v>
      </c>
      <c r="JD8" s="265">
        <v>2.0300000000000001E-3</v>
      </c>
      <c r="JE8" s="265">
        <v>2.4250000000000001E-3</v>
      </c>
      <c r="JF8" s="265">
        <v>1.5788E-2</v>
      </c>
      <c r="JG8" s="265">
        <v>2.9139999999999999E-3</v>
      </c>
      <c r="JH8" s="265">
        <v>2.7523999999999999E-3</v>
      </c>
      <c r="JI8" s="265">
        <v>2.5431999999999998E-3</v>
      </c>
      <c r="JJ8" s="265">
        <v>2.4643999999999998E-3</v>
      </c>
      <c r="JK8" s="265">
        <v>2.5216000000000001E-3</v>
      </c>
      <c r="JL8" s="265">
        <v>6.7786000000000001E-3</v>
      </c>
      <c r="JM8" s="265">
        <v>1.8488000000000001E-2</v>
      </c>
      <c r="JN8" s="265">
        <v>1.5993E-2</v>
      </c>
      <c r="JO8" s="265">
        <v>1.5889999999999999E-3</v>
      </c>
      <c r="JP8" s="265">
        <v>3.4486E-3</v>
      </c>
      <c r="JQ8" s="265">
        <v>4.8608000000000002E-3</v>
      </c>
      <c r="JR8" s="265">
        <v>3.1113999999999998E-3</v>
      </c>
      <c r="JS8" s="265">
        <v>3.0684000000000002E-3</v>
      </c>
      <c r="JT8" s="265">
        <v>7.8620000000000003E-4</v>
      </c>
      <c r="JU8" s="265">
        <v>4.0228E-3</v>
      </c>
      <c r="JV8" s="265">
        <v>4.1527999999999999E-3</v>
      </c>
      <c r="JW8" s="265">
        <v>3.6205999999999999E-3</v>
      </c>
      <c r="JX8" s="265">
        <v>3.1884000000000001E-3</v>
      </c>
      <c r="JY8" s="265">
        <v>4.4387999999999997E-3</v>
      </c>
      <c r="JZ8" s="265">
        <v>4.1792000000000001E-3</v>
      </c>
      <c r="KA8" s="265">
        <v>6.5659999999999998E-3</v>
      </c>
      <c r="KB8" s="265">
        <v>8.5921999999999995E-3</v>
      </c>
      <c r="KC8" s="265">
        <v>0</v>
      </c>
      <c r="KD8" s="265">
        <v>0</v>
      </c>
      <c r="KE8" s="265">
        <v>0</v>
      </c>
      <c r="KF8" s="265">
        <v>0</v>
      </c>
      <c r="KG8" s="265">
        <v>0</v>
      </c>
      <c r="KH8" s="265">
        <v>3.2112E-3</v>
      </c>
      <c r="KI8" s="265">
        <v>8.8064000000000007E-3</v>
      </c>
      <c r="KJ8" s="265">
        <v>1.1753E-2</v>
      </c>
      <c r="KK8" s="265">
        <v>1.7237999999999999E-3</v>
      </c>
      <c r="KL8" s="265">
        <v>1.1063E-2</v>
      </c>
      <c r="KM8" s="265">
        <v>0.25298999999999999</v>
      </c>
      <c r="KN8" s="265">
        <v>0.32812999999999998</v>
      </c>
      <c r="KO8" s="265">
        <v>0.39006000000000002</v>
      </c>
      <c r="KP8" s="265">
        <v>3.5404112445049088E-3</v>
      </c>
      <c r="KQ8" s="265">
        <v>0.47588000000000003</v>
      </c>
      <c r="KR8" s="265">
        <v>0.50863999999999998</v>
      </c>
      <c r="KS8" s="265">
        <v>0.53696999999999995</v>
      </c>
      <c r="KT8" s="265">
        <v>0.41782293969335155</v>
      </c>
      <c r="KU8" s="265">
        <v>2.4767999999999999E-3</v>
      </c>
      <c r="KV8" s="265">
        <v>1.6722999999999998E-2</v>
      </c>
      <c r="KW8" s="265">
        <v>2.9444000000000001E-2</v>
      </c>
      <c r="KX8" s="265">
        <v>5.9691000000000001E-2</v>
      </c>
      <c r="KY8" s="265">
        <v>0.14785999999999999</v>
      </c>
      <c r="KZ8" s="265">
        <v>0.28753000000000001</v>
      </c>
      <c r="LA8" s="265">
        <v>0.45304</v>
      </c>
      <c r="LB8" s="265">
        <v>0.61621999999999999</v>
      </c>
      <c r="LC8" s="265">
        <v>1</v>
      </c>
      <c r="LD8" s="265">
        <v>0</v>
      </c>
      <c r="LE8" s="265">
        <v>0.26866000000000001</v>
      </c>
      <c r="LF8" s="265">
        <v>0</v>
      </c>
      <c r="LG8" s="265">
        <v>0</v>
      </c>
      <c r="LH8" s="431">
        <v>0</v>
      </c>
      <c r="LI8" s="431">
        <v>0</v>
      </c>
      <c r="LJ8" s="431">
        <v>0</v>
      </c>
      <c r="LK8" s="431">
        <v>0</v>
      </c>
      <c r="LL8" s="431">
        <v>0</v>
      </c>
      <c r="LM8" s="431">
        <v>0</v>
      </c>
      <c r="LN8" s="431">
        <v>0</v>
      </c>
      <c r="LO8" s="431">
        <v>0</v>
      </c>
      <c r="LP8" s="431">
        <v>0</v>
      </c>
      <c r="LQ8" s="431">
        <v>0</v>
      </c>
      <c r="LR8" s="431">
        <v>0</v>
      </c>
      <c r="LS8" s="431">
        <v>0</v>
      </c>
      <c r="LT8" s="431">
        <v>0</v>
      </c>
      <c r="LU8" s="431">
        <v>0</v>
      </c>
      <c r="LV8" s="431">
        <v>0</v>
      </c>
      <c r="LW8" s="431">
        <v>0</v>
      </c>
      <c r="LX8" s="431">
        <v>0</v>
      </c>
      <c r="LY8" s="431">
        <v>0</v>
      </c>
      <c r="LZ8" s="431">
        <v>0</v>
      </c>
      <c r="MA8" s="431">
        <v>0</v>
      </c>
      <c r="MB8" s="431">
        <v>0</v>
      </c>
      <c r="MC8" s="431">
        <v>0</v>
      </c>
      <c r="MD8" s="431">
        <v>0</v>
      </c>
      <c r="ME8" s="431">
        <v>0</v>
      </c>
      <c r="MF8" s="431">
        <v>2.4242501694970997E-6</v>
      </c>
      <c r="MG8" s="431">
        <v>0</v>
      </c>
      <c r="MH8" s="266"/>
      <c r="MI8" s="266"/>
      <c r="MJ8" s="266"/>
      <c r="MK8" s="266"/>
      <c r="ML8" s="266"/>
      <c r="MM8" s="266"/>
      <c r="MN8" s="266"/>
      <c r="MO8" s="266"/>
      <c r="MP8" s="266"/>
      <c r="MQ8" s="266"/>
      <c r="MR8" s="266"/>
      <c r="MS8" s="266"/>
      <c r="MT8" s="266"/>
      <c r="MU8" s="266"/>
      <c r="MV8" s="266"/>
      <c r="MW8" s="266"/>
      <c r="MX8" s="266"/>
      <c r="MY8" s="266"/>
      <c r="MZ8" s="266"/>
      <c r="NA8" s="266"/>
      <c r="NB8" s="266"/>
      <c r="NC8" s="266"/>
      <c r="ND8" s="266"/>
      <c r="NE8" s="266"/>
      <c r="NF8" s="266"/>
      <c r="NG8" s="266"/>
      <c r="NH8" s="266"/>
      <c r="NI8" s="266"/>
      <c r="NJ8" s="266"/>
      <c r="NK8" s="266"/>
      <c r="NL8" s="266"/>
      <c r="NM8" s="266"/>
      <c r="NN8" s="266"/>
      <c r="NO8" s="266"/>
      <c r="NP8" s="266"/>
      <c r="NQ8" s="266"/>
      <c r="NR8" s="266"/>
      <c r="NS8" s="266"/>
      <c r="NT8" s="266"/>
      <c r="NU8" s="266"/>
      <c r="NV8" s="266"/>
      <c r="NW8" s="266"/>
      <c r="NX8" s="266"/>
      <c r="NY8" s="266"/>
      <c r="NZ8" s="266"/>
      <c r="OA8" s="266"/>
      <c r="OB8" s="266"/>
      <c r="OC8" s="266"/>
      <c r="OD8" s="266"/>
      <c r="OE8" s="266"/>
      <c r="OF8" s="266"/>
      <c r="OG8" s="266"/>
      <c r="OH8" s="266"/>
      <c r="OI8" s="266"/>
      <c r="OJ8" s="266"/>
      <c r="OK8" s="266"/>
      <c r="OL8" s="266"/>
      <c r="OM8" s="266"/>
      <c r="ON8" s="267"/>
    </row>
    <row r="9" spans="1:404">
      <c r="A9" s="261">
        <v>384</v>
      </c>
      <c r="B9" s="265">
        <v>5.1797999999999997E-2</v>
      </c>
      <c r="C9" s="265">
        <v>4.0594999999999999E-2</v>
      </c>
      <c r="D9" s="265">
        <v>3.0769000000000001E-2</v>
      </c>
      <c r="E9" s="265">
        <v>2.2259000000000001E-2</v>
      </c>
      <c r="F9" s="265">
        <v>5.5300000000000002E-2</v>
      </c>
      <c r="G9" s="265">
        <v>3.8577E-2</v>
      </c>
      <c r="H9" s="265">
        <v>6.9234000000000004E-2</v>
      </c>
      <c r="I9" s="265">
        <v>4.2286999999999998E-2</v>
      </c>
      <c r="J9" s="265">
        <v>3.2986000000000001E-2</v>
      </c>
      <c r="K9" s="265">
        <v>1.1697000000000001E-2</v>
      </c>
      <c r="L9" s="265">
        <v>9.4178000000000005E-3</v>
      </c>
      <c r="M9" s="265">
        <v>1.0272999999999999E-2</v>
      </c>
      <c r="N9" s="265">
        <v>9.3932000000000009E-3</v>
      </c>
      <c r="O9" s="265">
        <v>2.4635000000000001E-2</v>
      </c>
      <c r="P9" s="265">
        <v>3.5813999999999999E-2</v>
      </c>
      <c r="Q9" s="265">
        <v>1.6527E-2</v>
      </c>
      <c r="R9" s="265">
        <v>2.0341999999999999E-2</v>
      </c>
      <c r="S9" s="265">
        <v>2.9359E-2</v>
      </c>
      <c r="T9" s="265">
        <v>1.8807999999999998E-2</v>
      </c>
      <c r="U9" s="265">
        <v>6.3211000000000003E-2</v>
      </c>
      <c r="V9" s="265">
        <v>4.0467999999999997E-2</v>
      </c>
      <c r="W9" s="265">
        <v>3.2349000000000003E-2</v>
      </c>
      <c r="X9" s="265">
        <v>2.8087000000000001E-2</v>
      </c>
      <c r="Y9" s="265">
        <v>4.5941000000000003E-2</v>
      </c>
      <c r="Z9" s="265">
        <v>3.2132000000000001E-2</v>
      </c>
      <c r="AA9" s="265">
        <v>5.4338999999999998E-2</v>
      </c>
      <c r="AB9" s="265">
        <v>3.8176000000000002E-2</v>
      </c>
      <c r="AC9" s="265">
        <v>3.6468E-2</v>
      </c>
      <c r="AD9" s="265">
        <v>2.4615999999999999E-2</v>
      </c>
      <c r="AE9" s="265">
        <v>7.9748000000000006E-3</v>
      </c>
      <c r="AF9" s="265">
        <v>1.0447E-2</v>
      </c>
      <c r="AG9" s="265">
        <v>9.6027999999999999E-3</v>
      </c>
      <c r="AH9" s="265">
        <v>1.0545000000000001E-2</v>
      </c>
      <c r="AI9" s="265">
        <v>2.4876E-3</v>
      </c>
      <c r="AJ9" s="265">
        <v>8.5243999999999997E-3</v>
      </c>
      <c r="AK9" s="265">
        <v>1.8799999999999999E-3</v>
      </c>
      <c r="AL9" s="265">
        <v>3.0707999999999998E-3</v>
      </c>
      <c r="AM9" s="265">
        <v>3.1273999999999998E-3</v>
      </c>
      <c r="AN9" s="265">
        <v>2.4326E-3</v>
      </c>
      <c r="AO9" s="265">
        <v>2.7913999999999999E-3</v>
      </c>
      <c r="AP9" s="265">
        <v>5.8652000000000001E-3</v>
      </c>
      <c r="AQ9" s="265">
        <v>2.16E-3</v>
      </c>
      <c r="AR9" s="265">
        <v>2.6132E-3</v>
      </c>
      <c r="AS9" s="265">
        <v>5.9671999999999998E-3</v>
      </c>
      <c r="AT9" s="265">
        <v>2.1299999999999999E-3</v>
      </c>
      <c r="AU9" s="265">
        <v>3.5228E-3</v>
      </c>
      <c r="AV9" s="265">
        <v>2.8722000000000001E-3</v>
      </c>
      <c r="AW9" s="265">
        <v>8.1683999999999993E-3</v>
      </c>
      <c r="AX9" s="265">
        <v>8.8941999999999997E-3</v>
      </c>
      <c r="AY9" s="265">
        <v>8.0745999999999995E-3</v>
      </c>
      <c r="AZ9" s="265">
        <v>7.3137999999999996E-3</v>
      </c>
      <c r="BA9" s="265">
        <v>6.5939999999999998E-4</v>
      </c>
      <c r="BB9" s="265">
        <v>2.6600000000000001E-4</v>
      </c>
      <c r="BC9" s="265">
        <v>0</v>
      </c>
      <c r="BD9" s="265">
        <v>1.0177999999999999E-3</v>
      </c>
      <c r="BE9" s="265">
        <v>9.7538E-3</v>
      </c>
      <c r="BF9" s="265">
        <v>8.6986000000000008E-3</v>
      </c>
      <c r="BG9" s="265">
        <v>7.3103999999999999E-3</v>
      </c>
      <c r="BH9" s="265">
        <v>8.3207999999999997E-3</v>
      </c>
      <c r="BI9" s="265">
        <v>1.1357000000000001E-2</v>
      </c>
      <c r="BJ9" s="265">
        <v>1.8147E-2</v>
      </c>
      <c r="BK9" s="265">
        <v>3.3765999999999997E-2</v>
      </c>
      <c r="BL9" s="265">
        <v>7.2026999999999994E-2</v>
      </c>
      <c r="BM9" s="265">
        <v>1.9512000000000002E-2</v>
      </c>
      <c r="BN9" s="265">
        <v>0.12912000000000001</v>
      </c>
      <c r="BO9" s="265">
        <v>0.15429000000000001</v>
      </c>
      <c r="BP9" s="265">
        <v>2.7370999999999999E-2</v>
      </c>
      <c r="BQ9" s="265">
        <v>5.9289000000000001E-2</v>
      </c>
      <c r="BR9" s="265">
        <v>0.10267</v>
      </c>
      <c r="BS9" s="265">
        <v>5.5501000000000002E-2</v>
      </c>
      <c r="BT9" s="265">
        <v>8.7925000000000003E-2</v>
      </c>
      <c r="BU9" s="265">
        <v>9.3335999999999992E-3</v>
      </c>
      <c r="BV9" s="265">
        <v>3.4664000000000001E-3</v>
      </c>
      <c r="BW9" s="265">
        <v>1.1402000000000001E-2</v>
      </c>
      <c r="BX9" s="265">
        <v>4.4992000000000001E-3</v>
      </c>
      <c r="BY9" s="265">
        <v>8.4805999999999996E-3</v>
      </c>
      <c r="BZ9" s="265">
        <v>3.4188000000000003E-2</v>
      </c>
      <c r="CA9" s="265">
        <v>0</v>
      </c>
      <c r="CB9" s="265">
        <v>3.5556999999999998E-2</v>
      </c>
      <c r="CC9" s="265">
        <v>3.5819999999999998E-2</v>
      </c>
      <c r="CD9" s="265">
        <v>3.3257000000000002E-2</v>
      </c>
      <c r="CE9" s="265">
        <v>2.3023999999999999E-2</v>
      </c>
      <c r="CF9" s="265">
        <v>1.2437999999999999E-2</v>
      </c>
      <c r="CG9" s="265">
        <v>4.1782E-2</v>
      </c>
      <c r="CH9" s="265">
        <v>3.3736000000000002E-2</v>
      </c>
      <c r="CI9" s="265">
        <v>2.7040999999999999E-2</v>
      </c>
      <c r="CJ9" s="265">
        <v>1.4557E-2</v>
      </c>
      <c r="CK9" s="265">
        <v>3.6061999999999997E-2</v>
      </c>
      <c r="CL9" s="265">
        <v>0.15112999999999999</v>
      </c>
      <c r="CM9" s="265">
        <v>3.2169999999999998E-3</v>
      </c>
      <c r="CN9" s="265">
        <v>0</v>
      </c>
      <c r="CO9" s="265">
        <v>2.7529999999999998E-3</v>
      </c>
      <c r="CP9" s="265">
        <v>1.9108E-3</v>
      </c>
      <c r="CQ9" s="265">
        <v>1.8196E-3</v>
      </c>
      <c r="CR9" s="265">
        <v>0</v>
      </c>
      <c r="CS9" s="265">
        <v>0</v>
      </c>
      <c r="CT9" s="265">
        <v>0</v>
      </c>
      <c r="CU9" s="265">
        <v>0</v>
      </c>
      <c r="CV9" s="265">
        <v>1.3188E-3</v>
      </c>
      <c r="CW9" s="265">
        <v>0</v>
      </c>
      <c r="CX9" s="265">
        <v>0</v>
      </c>
      <c r="CY9" s="265">
        <v>0</v>
      </c>
      <c r="CZ9" s="265">
        <v>4.8311E-2</v>
      </c>
      <c r="DA9" s="265">
        <v>6.2511999999999998E-2</v>
      </c>
      <c r="DB9" s="265">
        <v>0</v>
      </c>
      <c r="DC9" s="265">
        <v>0</v>
      </c>
      <c r="DD9" s="265">
        <v>0</v>
      </c>
      <c r="DE9" s="265">
        <v>0</v>
      </c>
      <c r="DF9" s="265">
        <v>3.3579999999999998E-4</v>
      </c>
      <c r="DG9" s="265">
        <v>5.0339999999999998E-4</v>
      </c>
      <c r="DH9" s="265">
        <v>9.887E-3</v>
      </c>
      <c r="DI9" s="265">
        <v>0</v>
      </c>
      <c r="DJ9" s="265">
        <v>0</v>
      </c>
      <c r="DK9" s="265">
        <v>7.9999999999999996E-7</v>
      </c>
      <c r="DL9" s="265">
        <v>0</v>
      </c>
      <c r="DM9" s="265">
        <v>1.2856E-3</v>
      </c>
      <c r="DN9" s="265">
        <v>0</v>
      </c>
      <c r="DO9" s="265">
        <v>0</v>
      </c>
      <c r="DP9" s="265">
        <v>0</v>
      </c>
      <c r="DQ9" s="265">
        <v>0</v>
      </c>
      <c r="DR9" s="265">
        <v>2.2842000000000001E-3</v>
      </c>
      <c r="DS9" s="265">
        <v>3.6998000000000001E-3</v>
      </c>
      <c r="DT9" s="265">
        <v>5.6674000000000004E-3</v>
      </c>
      <c r="DU9" s="265">
        <v>0</v>
      </c>
      <c r="DV9" s="265">
        <v>0</v>
      </c>
      <c r="DW9" s="265">
        <v>0</v>
      </c>
      <c r="DX9" s="265">
        <v>1.0444E-3</v>
      </c>
      <c r="DY9" s="265">
        <v>3.4648000000000001E-3</v>
      </c>
      <c r="DZ9" s="265">
        <v>0</v>
      </c>
      <c r="EA9" s="265">
        <v>0</v>
      </c>
      <c r="EB9" s="265">
        <v>0</v>
      </c>
      <c r="EC9" s="265">
        <v>0</v>
      </c>
      <c r="ED9" s="265">
        <v>0</v>
      </c>
      <c r="EE9" s="265">
        <v>0</v>
      </c>
      <c r="EF9" s="265">
        <v>7.2400000000000003E-4</v>
      </c>
      <c r="EG9" s="265">
        <v>0</v>
      </c>
      <c r="EH9" s="265">
        <v>7.6000000000000001E-6</v>
      </c>
      <c r="EI9" s="265">
        <v>0</v>
      </c>
      <c r="EJ9" s="265">
        <v>0</v>
      </c>
      <c r="EK9" s="265">
        <v>0</v>
      </c>
      <c r="EL9" s="265">
        <v>0</v>
      </c>
      <c r="EM9" s="265">
        <v>6.8000000000000001E-6</v>
      </c>
      <c r="EN9" s="265">
        <v>1.5999999999999999E-6</v>
      </c>
      <c r="EO9" s="265">
        <v>2.8928000000000001E-3</v>
      </c>
      <c r="EP9" s="265">
        <v>8.6240000000000004E-4</v>
      </c>
      <c r="EQ9" s="265">
        <v>3.2259999999999998E-4</v>
      </c>
      <c r="ER9" s="265">
        <v>5.7839999999999996E-4</v>
      </c>
      <c r="ES9" s="265">
        <v>3.3859999999999999E-4</v>
      </c>
      <c r="ET9" s="265">
        <v>2.7680000000000001E-4</v>
      </c>
      <c r="EU9" s="265">
        <v>5.0279999999999997E-4</v>
      </c>
      <c r="EV9" s="265">
        <v>1.058E-4</v>
      </c>
      <c r="EW9" s="265">
        <v>4.704E-4</v>
      </c>
      <c r="EX9" s="265">
        <v>2.5179999999999999E-4</v>
      </c>
      <c r="EY9" s="265">
        <v>2.7399999999999999E-4</v>
      </c>
      <c r="EZ9" s="265">
        <v>8.742E-4</v>
      </c>
      <c r="FA9" s="265">
        <v>4.2939999999999997E-4</v>
      </c>
      <c r="FB9" s="265">
        <v>4.5659999999999999E-4</v>
      </c>
      <c r="FC9" s="265">
        <v>3.5879999999999999E-4</v>
      </c>
      <c r="FD9" s="265">
        <v>4.414E-4</v>
      </c>
      <c r="FE9" s="265">
        <v>3.3199999999999999E-4</v>
      </c>
      <c r="FF9" s="265">
        <v>4.0099999999999999E-4</v>
      </c>
      <c r="FG9" s="265">
        <v>4.9459999999999999E-4</v>
      </c>
      <c r="FH9" s="265">
        <v>4.1459999999999999E-4</v>
      </c>
      <c r="FI9" s="265">
        <v>4.5219999999999999E-4</v>
      </c>
      <c r="FJ9" s="265">
        <v>0</v>
      </c>
      <c r="FK9" s="265">
        <v>0</v>
      </c>
      <c r="FL9" s="265">
        <v>4.4559999999999999E-4</v>
      </c>
      <c r="FM9" s="265">
        <v>6.4199999999999999E-4</v>
      </c>
      <c r="FN9" s="265">
        <v>0</v>
      </c>
      <c r="FO9" s="265">
        <v>1.7999999999999999E-2</v>
      </c>
      <c r="FP9" s="265">
        <v>9.6259999999999991E-3</v>
      </c>
      <c r="FQ9" s="265">
        <v>2.7136E-3</v>
      </c>
      <c r="FR9" s="265">
        <v>0</v>
      </c>
      <c r="FS9" s="265">
        <v>5.5710000000000004E-3</v>
      </c>
      <c r="FT9" s="265">
        <v>6.0086000000000002E-3</v>
      </c>
      <c r="FU9" s="265">
        <v>2.6584E-3</v>
      </c>
      <c r="FV9" s="265">
        <v>7.2316000000000004E-3</v>
      </c>
      <c r="FW9" s="265">
        <v>6.9439999999999997E-3</v>
      </c>
      <c r="FX9" s="265">
        <v>5.0220000000000004E-3</v>
      </c>
      <c r="FY9" s="265">
        <v>8.9128000000000002E-3</v>
      </c>
      <c r="FZ9" s="265">
        <v>6.9439999999999997E-3</v>
      </c>
      <c r="GA9" s="265">
        <v>4.9411999999999998E-3</v>
      </c>
      <c r="GB9" s="265">
        <v>2.5490000000000001E-3</v>
      </c>
      <c r="GC9" s="265">
        <v>3.0821999999999998E-3</v>
      </c>
      <c r="GD9" s="265">
        <v>2.8164000000000002E-3</v>
      </c>
      <c r="GE9" s="265">
        <v>4.462E-4</v>
      </c>
      <c r="GF9" s="265">
        <v>2.4587000000000001E-2</v>
      </c>
      <c r="GG9" s="265">
        <v>2.5888999999999999E-2</v>
      </c>
      <c r="GH9" s="265">
        <v>2.0277E-2</v>
      </c>
      <c r="GI9" s="265">
        <v>2.2662000000000002E-2</v>
      </c>
      <c r="GJ9" s="265">
        <v>2.1289999999999998E-3</v>
      </c>
      <c r="GK9" s="265">
        <v>1.815E-3</v>
      </c>
      <c r="GL9" s="265">
        <v>1.5041000000000001E-2</v>
      </c>
      <c r="GM9" s="265">
        <v>1.2237E-2</v>
      </c>
      <c r="GN9" s="265">
        <v>2.5730000000000002E-3</v>
      </c>
      <c r="GO9" s="265">
        <v>1.4796999999999999E-2</v>
      </c>
      <c r="GP9" s="265">
        <v>2.5354000000000002E-3</v>
      </c>
      <c r="GQ9" s="265">
        <v>2.3265999999999998E-3</v>
      </c>
      <c r="GR9" s="265">
        <v>3.1000000000000001E-5</v>
      </c>
      <c r="GS9" s="265">
        <v>2.3310000000000002E-3</v>
      </c>
      <c r="GT9" s="265">
        <v>1.2290000000000001E-3</v>
      </c>
      <c r="GU9" s="265">
        <v>1.3619999999999999E-3</v>
      </c>
      <c r="GV9" s="265">
        <v>1.5150000000000001E-3</v>
      </c>
      <c r="GW9" s="265">
        <v>3.6082000000000002E-3</v>
      </c>
      <c r="GX9" s="265">
        <v>5.8057999999999998E-3</v>
      </c>
      <c r="GY9" s="265">
        <v>2.2569999999999999E-3</v>
      </c>
      <c r="GZ9" s="265">
        <v>1.774E-3</v>
      </c>
      <c r="HA9" s="265">
        <v>7.8518000000000008E-3</v>
      </c>
      <c r="HB9" s="265">
        <v>1.2826000000000001E-2</v>
      </c>
      <c r="HC9" s="265">
        <v>3.6424000000000001E-3</v>
      </c>
      <c r="HD9" s="265">
        <v>2.8092E-3</v>
      </c>
      <c r="HE9" s="265">
        <v>1.1587E-2</v>
      </c>
      <c r="HF9" s="265">
        <v>2.9629999999999999E-3</v>
      </c>
      <c r="HG9" s="265">
        <v>1.1684999999999999E-2</v>
      </c>
      <c r="HH9" s="265">
        <v>1.1412E-2</v>
      </c>
      <c r="HI9" s="265">
        <v>1.1844E-2</v>
      </c>
      <c r="HJ9" s="265">
        <v>2.7426E-3</v>
      </c>
      <c r="HK9" s="265">
        <v>1.8259999999999999E-3</v>
      </c>
      <c r="HL9" s="265">
        <v>2.1467999999999999E-3</v>
      </c>
      <c r="HM9" s="265">
        <v>4.4479999999999997E-3</v>
      </c>
      <c r="HN9" s="265">
        <v>4.9690000000000003E-3</v>
      </c>
      <c r="HO9" s="265">
        <v>7.1666000000000004E-3</v>
      </c>
      <c r="HP9" s="265">
        <v>2.415E-3</v>
      </c>
      <c r="HQ9" s="265">
        <v>0</v>
      </c>
      <c r="HR9" s="265">
        <v>1.0133E-2</v>
      </c>
      <c r="HS9" s="265">
        <v>1.6695999999999999E-2</v>
      </c>
      <c r="HT9" s="265">
        <v>1.5455E-2</v>
      </c>
      <c r="HU9" s="265">
        <v>3.9926000000000003E-2</v>
      </c>
      <c r="HV9" s="265">
        <v>1.7160000000000001E-3</v>
      </c>
      <c r="HW9" s="265">
        <v>4.7486000000000004E-3</v>
      </c>
      <c r="HX9" s="265">
        <v>1.1311E-2</v>
      </c>
      <c r="HY9" s="265">
        <v>0</v>
      </c>
      <c r="HZ9" s="265">
        <v>9.4230000000000008E-3</v>
      </c>
      <c r="IA9" s="265">
        <v>1.0859999999999999E-3</v>
      </c>
      <c r="IB9" s="265">
        <v>8.8999999999999995E-4</v>
      </c>
      <c r="IC9" s="265">
        <v>1.2639999999999999E-3</v>
      </c>
      <c r="ID9" s="265">
        <v>1.3908E-3</v>
      </c>
      <c r="IE9" s="265">
        <v>6.7868E-3</v>
      </c>
      <c r="IF9" s="265">
        <v>1.6659E-2</v>
      </c>
      <c r="IG9" s="265">
        <v>2.238E-3</v>
      </c>
      <c r="IH9" s="265">
        <v>1.4942E-2</v>
      </c>
      <c r="II9" s="265">
        <v>2.8898000000000001E-3</v>
      </c>
      <c r="IJ9" s="265">
        <v>0</v>
      </c>
      <c r="IK9" s="265">
        <v>0</v>
      </c>
      <c r="IL9" s="265">
        <v>2.9239999999999999E-3</v>
      </c>
      <c r="IM9" s="265">
        <v>5.0298000000000001E-3</v>
      </c>
      <c r="IN9" s="265">
        <v>2.0854999999999999E-2</v>
      </c>
      <c r="IO9" s="265">
        <v>2.2989999999999998E-3</v>
      </c>
      <c r="IP9" s="265">
        <v>1.6851000000000001E-2</v>
      </c>
      <c r="IQ9" s="265">
        <v>2.4940000000000001E-3</v>
      </c>
      <c r="IR9" s="265">
        <v>9.9243999999999999E-3</v>
      </c>
      <c r="IS9" s="265">
        <v>2.2880000000000001E-3</v>
      </c>
      <c r="IT9" s="265">
        <v>4.8463999999999998E-3</v>
      </c>
      <c r="IU9" s="265">
        <v>1.005E-2</v>
      </c>
      <c r="IV9" s="265">
        <v>3.4583999999999999E-3</v>
      </c>
      <c r="IW9" s="265">
        <v>4.6026000000000001E-3</v>
      </c>
      <c r="IX9" s="265">
        <v>1.5102000000000001E-2</v>
      </c>
      <c r="IY9" s="265">
        <v>4.9540000000000001E-3</v>
      </c>
      <c r="IZ9" s="265">
        <v>3.6554000000000001E-3</v>
      </c>
      <c r="JA9" s="265">
        <v>3.2192000000000002E-3</v>
      </c>
      <c r="JB9" s="265">
        <v>3.1671999999999998E-3</v>
      </c>
      <c r="JC9" s="265">
        <v>6.3385999999999998E-3</v>
      </c>
      <c r="JD9" s="265">
        <v>2.0300000000000001E-3</v>
      </c>
      <c r="JE9" s="265">
        <v>2.4250000000000001E-3</v>
      </c>
      <c r="JF9" s="265">
        <v>1.5845999999999999E-2</v>
      </c>
      <c r="JG9" s="265">
        <v>2.9139999999999999E-3</v>
      </c>
      <c r="JH9" s="265">
        <v>2.9052000000000001E-3</v>
      </c>
      <c r="JI9" s="265">
        <v>2.6846000000000001E-3</v>
      </c>
      <c r="JJ9" s="265">
        <v>2.5452000000000001E-3</v>
      </c>
      <c r="JK9" s="265">
        <v>2.6078E-3</v>
      </c>
      <c r="JL9" s="265">
        <v>7.0217999999999999E-3</v>
      </c>
      <c r="JM9" s="265">
        <v>1.8206E-2</v>
      </c>
      <c r="JN9" s="265">
        <v>1.5703000000000002E-2</v>
      </c>
      <c r="JO9" s="265">
        <v>1.5889999999999999E-3</v>
      </c>
      <c r="JP9" s="265">
        <v>3.6828E-3</v>
      </c>
      <c r="JQ9" s="265">
        <v>4.6854000000000002E-3</v>
      </c>
      <c r="JR9" s="265">
        <v>3.1002E-3</v>
      </c>
      <c r="JS9" s="265">
        <v>3.0682000000000001E-3</v>
      </c>
      <c r="JT9" s="265">
        <v>7.9259999999999997E-4</v>
      </c>
      <c r="JU9" s="265">
        <v>3.8823999999999998E-3</v>
      </c>
      <c r="JV9" s="265">
        <v>4.0504E-3</v>
      </c>
      <c r="JW9" s="265">
        <v>3.2537999999999998E-3</v>
      </c>
      <c r="JX9" s="265">
        <v>2.7372E-3</v>
      </c>
      <c r="JY9" s="265">
        <v>4.8684000000000002E-3</v>
      </c>
      <c r="JZ9" s="265">
        <v>4.0255999999999998E-3</v>
      </c>
      <c r="KA9" s="265">
        <v>6.5659999999999998E-3</v>
      </c>
      <c r="KB9" s="265">
        <v>9.1406000000000005E-3</v>
      </c>
      <c r="KC9" s="265">
        <v>0</v>
      </c>
      <c r="KD9" s="265">
        <v>0</v>
      </c>
      <c r="KE9" s="265">
        <v>0</v>
      </c>
      <c r="KF9" s="265">
        <v>0</v>
      </c>
      <c r="KG9" s="265">
        <v>0</v>
      </c>
      <c r="KH9" s="265">
        <v>3.1955999999999998E-3</v>
      </c>
      <c r="KI9" s="265">
        <v>9.1412000000000004E-3</v>
      </c>
      <c r="KJ9" s="265">
        <v>1.2227999999999999E-2</v>
      </c>
      <c r="KK9" s="265">
        <v>2.2983999999999999E-3</v>
      </c>
      <c r="KL9" s="265">
        <v>1.1419E-2</v>
      </c>
      <c r="KM9" s="265">
        <v>0.25821</v>
      </c>
      <c r="KN9" s="265">
        <v>0.33340999999999998</v>
      </c>
      <c r="KO9" s="265">
        <v>0.39482</v>
      </c>
      <c r="KP9" s="265">
        <v>3.5831734148207488E-3</v>
      </c>
      <c r="KQ9" s="265">
        <v>0.47908000000000001</v>
      </c>
      <c r="KR9" s="265">
        <v>0.51109000000000004</v>
      </c>
      <c r="KS9" s="265">
        <v>0.53874999999999995</v>
      </c>
      <c r="KT9" s="265">
        <v>0.42230828942201942</v>
      </c>
      <c r="KU9" s="265">
        <v>2.5644000000000001E-3</v>
      </c>
      <c r="KV9" s="265">
        <v>1.7156000000000001E-2</v>
      </c>
      <c r="KW9" s="265">
        <v>3.0123E-2</v>
      </c>
      <c r="KX9" s="265">
        <v>6.0854999999999999E-2</v>
      </c>
      <c r="KY9" s="265">
        <v>0.15007000000000001</v>
      </c>
      <c r="KZ9" s="265">
        <v>0.29082999999999998</v>
      </c>
      <c r="LA9" s="265">
        <v>0.45700000000000002</v>
      </c>
      <c r="LB9" s="265">
        <v>0.62028000000000005</v>
      </c>
      <c r="LC9" s="265">
        <v>1</v>
      </c>
      <c r="LD9" s="265">
        <v>0</v>
      </c>
      <c r="LE9" s="265">
        <v>0.24067</v>
      </c>
      <c r="LF9" s="265">
        <v>0</v>
      </c>
      <c r="LG9" s="265">
        <v>0</v>
      </c>
      <c r="LH9" s="431">
        <v>0</v>
      </c>
      <c r="LI9" s="431">
        <v>0</v>
      </c>
      <c r="LJ9" s="431">
        <v>0</v>
      </c>
      <c r="LK9" s="431">
        <v>0</v>
      </c>
      <c r="LL9" s="431">
        <v>0</v>
      </c>
      <c r="LM9" s="431">
        <v>0</v>
      </c>
      <c r="LN9" s="431">
        <v>0</v>
      </c>
      <c r="LO9" s="431">
        <v>0</v>
      </c>
      <c r="LP9" s="431">
        <v>0</v>
      </c>
      <c r="LQ9" s="431">
        <v>0</v>
      </c>
      <c r="LR9" s="431">
        <v>0</v>
      </c>
      <c r="LS9" s="431">
        <v>0</v>
      </c>
      <c r="LT9" s="431">
        <v>0</v>
      </c>
      <c r="LU9" s="431">
        <v>0</v>
      </c>
      <c r="LV9" s="431">
        <v>0</v>
      </c>
      <c r="LW9" s="431">
        <v>0</v>
      </c>
      <c r="LX9" s="431">
        <v>0</v>
      </c>
      <c r="LY9" s="431">
        <v>0</v>
      </c>
      <c r="LZ9" s="431">
        <v>0</v>
      </c>
      <c r="MA9" s="431">
        <v>0</v>
      </c>
      <c r="MB9" s="431">
        <v>0</v>
      </c>
      <c r="MC9" s="431">
        <v>0</v>
      </c>
      <c r="MD9" s="431">
        <v>0</v>
      </c>
      <c r="ME9" s="431">
        <v>0</v>
      </c>
      <c r="MF9" s="431">
        <v>0</v>
      </c>
      <c r="MG9" s="431">
        <v>0</v>
      </c>
      <c r="MH9" s="266"/>
      <c r="MI9" s="266"/>
      <c r="MJ9" s="266"/>
      <c r="MK9" s="266"/>
      <c r="ML9" s="266"/>
      <c r="MM9" s="266"/>
      <c r="MN9" s="266"/>
      <c r="MO9" s="266"/>
      <c r="MP9" s="266"/>
      <c r="MQ9" s="266"/>
      <c r="MR9" s="266"/>
      <c r="MS9" s="266"/>
      <c r="MT9" s="266"/>
      <c r="MU9" s="266"/>
      <c r="MV9" s="266"/>
      <c r="MW9" s="266"/>
      <c r="MX9" s="266"/>
      <c r="MY9" s="266"/>
      <c r="MZ9" s="266"/>
      <c r="NA9" s="266"/>
      <c r="NB9" s="266"/>
      <c r="NC9" s="266"/>
      <c r="ND9" s="266"/>
      <c r="NE9" s="266"/>
      <c r="NF9" s="266"/>
      <c r="NG9" s="266"/>
      <c r="NH9" s="266"/>
      <c r="NI9" s="266"/>
      <c r="NJ9" s="266"/>
      <c r="NK9" s="266"/>
      <c r="NL9" s="266"/>
      <c r="NM9" s="266"/>
      <c r="NN9" s="266"/>
      <c r="NO9" s="266"/>
      <c r="NP9" s="266"/>
      <c r="NQ9" s="266"/>
      <c r="NR9" s="266"/>
      <c r="NS9" s="266"/>
      <c r="NT9" s="266"/>
      <c r="NU9" s="266"/>
      <c r="NV9" s="266"/>
      <c r="NW9" s="266"/>
      <c r="NX9" s="266"/>
      <c r="NY9" s="266"/>
      <c r="NZ9" s="266"/>
      <c r="OA9" s="266"/>
      <c r="OB9" s="266"/>
      <c r="OC9" s="266"/>
      <c r="OD9" s="266"/>
      <c r="OE9" s="266"/>
      <c r="OF9" s="266"/>
      <c r="OG9" s="266"/>
      <c r="OH9" s="266"/>
      <c r="OI9" s="266"/>
      <c r="OJ9" s="266"/>
      <c r="OK9" s="266"/>
      <c r="OL9" s="266"/>
      <c r="OM9" s="266"/>
      <c r="ON9" s="267"/>
    </row>
    <row r="10" spans="1:404">
      <c r="A10" s="261">
        <v>385</v>
      </c>
      <c r="B10" s="265">
        <v>5.4042E-2</v>
      </c>
      <c r="C10" s="265">
        <v>4.231E-2</v>
      </c>
      <c r="D10" s="265">
        <v>3.2024999999999998E-2</v>
      </c>
      <c r="E10" s="265">
        <v>2.3118E-2</v>
      </c>
      <c r="F10" s="265">
        <v>5.7654999999999998E-2</v>
      </c>
      <c r="G10" s="265">
        <v>4.0171999999999999E-2</v>
      </c>
      <c r="H10" s="265">
        <v>7.2042999999999996E-2</v>
      </c>
      <c r="I10" s="265">
        <v>4.3987999999999999E-2</v>
      </c>
      <c r="J10" s="265">
        <v>3.4334999999999997E-2</v>
      </c>
      <c r="K10" s="265">
        <v>1.0855999999999999E-2</v>
      </c>
      <c r="L10" s="265">
        <v>8.6490000000000004E-3</v>
      </c>
      <c r="M10" s="265">
        <v>9.3390000000000001E-3</v>
      </c>
      <c r="N10" s="265">
        <v>8.9709999999999998E-3</v>
      </c>
      <c r="O10" s="265">
        <v>2.5894E-2</v>
      </c>
      <c r="P10" s="265">
        <v>3.7357000000000001E-2</v>
      </c>
      <c r="Q10" s="265">
        <v>1.7187999999999998E-2</v>
      </c>
      <c r="R10" s="265">
        <v>2.0840000000000001E-2</v>
      </c>
      <c r="S10" s="265">
        <v>2.9711000000000001E-2</v>
      </c>
      <c r="T10" s="265">
        <v>1.9184E-2</v>
      </c>
      <c r="U10" s="265">
        <v>6.5002000000000004E-2</v>
      </c>
      <c r="V10" s="265">
        <v>4.2512000000000001E-2</v>
      </c>
      <c r="W10" s="265">
        <v>3.3591000000000003E-2</v>
      </c>
      <c r="X10" s="265">
        <v>2.9144E-2</v>
      </c>
      <c r="Y10" s="265">
        <v>4.7981000000000003E-2</v>
      </c>
      <c r="Z10" s="265">
        <v>3.3397000000000003E-2</v>
      </c>
      <c r="AA10" s="265">
        <v>5.6591000000000002E-2</v>
      </c>
      <c r="AB10" s="265">
        <v>3.9725999999999997E-2</v>
      </c>
      <c r="AC10" s="265">
        <v>3.7815000000000001E-2</v>
      </c>
      <c r="AD10" s="265">
        <v>2.5208999999999999E-2</v>
      </c>
      <c r="AE10" s="265">
        <v>7.5709999999999996E-3</v>
      </c>
      <c r="AF10" s="265">
        <v>9.9100000000000004E-3</v>
      </c>
      <c r="AG10" s="265">
        <v>9.3989999999999994E-3</v>
      </c>
      <c r="AH10" s="265">
        <v>1.0468E-2</v>
      </c>
      <c r="AI10" s="265">
        <v>2.1250000000000002E-3</v>
      </c>
      <c r="AJ10" s="265">
        <v>7.7010000000000004E-3</v>
      </c>
      <c r="AK10" s="265">
        <v>1.4139999999999999E-3</v>
      </c>
      <c r="AL10" s="265">
        <v>2.725E-3</v>
      </c>
      <c r="AM10" s="265">
        <v>2.8939999999999999E-3</v>
      </c>
      <c r="AN10" s="265">
        <v>2.0019999999999999E-3</v>
      </c>
      <c r="AO10" s="265">
        <v>2.48E-3</v>
      </c>
      <c r="AP10" s="265">
        <v>5.2830000000000004E-3</v>
      </c>
      <c r="AQ10" s="265">
        <v>1.8E-3</v>
      </c>
      <c r="AR10" s="265">
        <v>2.398E-3</v>
      </c>
      <c r="AS10" s="265">
        <v>5.7340000000000004E-3</v>
      </c>
      <c r="AT10" s="265">
        <v>1.8439999999999999E-3</v>
      </c>
      <c r="AU10" s="265">
        <v>3.3080000000000002E-3</v>
      </c>
      <c r="AV10" s="265">
        <v>2.5929999999999998E-3</v>
      </c>
      <c r="AW10" s="265">
        <v>7.2570000000000004E-3</v>
      </c>
      <c r="AX10" s="265">
        <v>7.9649999999999999E-3</v>
      </c>
      <c r="AY10" s="265">
        <v>7.11E-3</v>
      </c>
      <c r="AZ10" s="265">
        <v>6.6670000000000002E-3</v>
      </c>
      <c r="BA10" s="265">
        <v>6.0499999999999996E-4</v>
      </c>
      <c r="BB10" s="265">
        <v>2.4399999999999999E-4</v>
      </c>
      <c r="BC10" s="265">
        <v>0</v>
      </c>
      <c r="BD10" s="265">
        <v>9.3400000000000004E-4</v>
      </c>
      <c r="BE10" s="265">
        <v>9.9179999999999997E-3</v>
      </c>
      <c r="BF10" s="265">
        <v>8.6529999999999992E-3</v>
      </c>
      <c r="BG10" s="265">
        <v>9.1380000000000003E-3</v>
      </c>
      <c r="BH10" s="265">
        <v>1.0401000000000001E-2</v>
      </c>
      <c r="BI10" s="265">
        <v>1.4196E-2</v>
      </c>
      <c r="BJ10" s="265">
        <v>1.9612000000000001E-2</v>
      </c>
      <c r="BK10" s="265">
        <v>3.8961000000000003E-2</v>
      </c>
      <c r="BL10" s="265">
        <v>8.1979999999999997E-2</v>
      </c>
      <c r="BM10" s="265">
        <v>2.4389999999999998E-2</v>
      </c>
      <c r="BN10" s="265">
        <v>0.14724000000000001</v>
      </c>
      <c r="BO10" s="265">
        <v>0.18570999999999999</v>
      </c>
      <c r="BP10" s="265">
        <v>2.8333000000000001E-2</v>
      </c>
      <c r="BQ10" s="265">
        <v>6.4707000000000001E-2</v>
      </c>
      <c r="BR10" s="265">
        <v>0.11239</v>
      </c>
      <c r="BS10" s="265">
        <v>6.5459000000000003E-2</v>
      </c>
      <c r="BT10" s="265">
        <v>0.10206999999999999</v>
      </c>
      <c r="BU10" s="265">
        <v>1.1667E-2</v>
      </c>
      <c r="BV10" s="265">
        <v>4.333E-3</v>
      </c>
      <c r="BW10" s="265">
        <v>1.4253E-2</v>
      </c>
      <c r="BX10" s="265">
        <v>5.6239999999999997E-3</v>
      </c>
      <c r="BY10" s="265">
        <v>8.8339999999999998E-3</v>
      </c>
      <c r="BZ10" s="265">
        <v>3.5811000000000003E-2</v>
      </c>
      <c r="CA10" s="265">
        <v>0</v>
      </c>
      <c r="CB10" s="265">
        <v>3.6648E-2</v>
      </c>
      <c r="CC10" s="265">
        <v>3.7531000000000002E-2</v>
      </c>
      <c r="CD10" s="265">
        <v>3.4577999999999998E-2</v>
      </c>
      <c r="CE10" s="265">
        <v>2.3614E-2</v>
      </c>
      <c r="CF10" s="265">
        <v>1.2874999999999999E-2</v>
      </c>
      <c r="CG10" s="265">
        <v>4.2796000000000001E-2</v>
      </c>
      <c r="CH10" s="265">
        <v>3.4501999999999998E-2</v>
      </c>
      <c r="CI10" s="265">
        <v>2.7747999999999998E-2</v>
      </c>
      <c r="CJ10" s="265">
        <v>1.5823E-2</v>
      </c>
      <c r="CK10" s="265">
        <v>3.6711000000000001E-2</v>
      </c>
      <c r="CL10" s="265">
        <v>0.1537</v>
      </c>
      <c r="CM10" s="265">
        <v>3.2169999999999998E-3</v>
      </c>
      <c r="CN10" s="265">
        <v>0</v>
      </c>
      <c r="CO10" s="265">
        <v>2.7529999999999998E-3</v>
      </c>
      <c r="CP10" s="265">
        <v>1.5020000000000001E-3</v>
      </c>
      <c r="CQ10" s="265">
        <v>1.4300000000000001E-3</v>
      </c>
      <c r="CR10" s="265">
        <v>0</v>
      </c>
      <c r="CS10" s="265">
        <v>0</v>
      </c>
      <c r="CT10" s="265">
        <v>0</v>
      </c>
      <c r="CU10" s="265">
        <v>0</v>
      </c>
      <c r="CV10" s="265">
        <v>1.3730000000000001E-3</v>
      </c>
      <c r="CW10" s="265">
        <v>0</v>
      </c>
      <c r="CX10" s="265">
        <v>0</v>
      </c>
      <c r="CY10" s="265">
        <v>0</v>
      </c>
      <c r="CZ10" s="265">
        <v>5.4317999999999998E-2</v>
      </c>
      <c r="DA10" s="265">
        <v>6.9086999999999996E-2</v>
      </c>
      <c r="DB10" s="265">
        <v>0</v>
      </c>
      <c r="DC10" s="265">
        <v>0</v>
      </c>
      <c r="DD10" s="265">
        <v>0</v>
      </c>
      <c r="DE10" s="265">
        <v>0</v>
      </c>
      <c r="DF10" s="265">
        <v>3.01E-4</v>
      </c>
      <c r="DG10" s="265">
        <v>4.6999999999999999E-4</v>
      </c>
      <c r="DH10" s="265">
        <v>1.0166E-2</v>
      </c>
      <c r="DI10" s="265">
        <v>0</v>
      </c>
      <c r="DJ10" s="265">
        <v>0</v>
      </c>
      <c r="DK10" s="265">
        <v>9.9999999999999995E-7</v>
      </c>
      <c r="DL10" s="265">
        <v>0</v>
      </c>
      <c r="DM10" s="265">
        <v>1.2539999999999999E-3</v>
      </c>
      <c r="DN10" s="265">
        <v>0</v>
      </c>
      <c r="DO10" s="265">
        <v>0</v>
      </c>
      <c r="DP10" s="265">
        <v>0</v>
      </c>
      <c r="DQ10" s="265">
        <v>0</v>
      </c>
      <c r="DR10" s="265">
        <v>2.294E-3</v>
      </c>
      <c r="DS10" s="265">
        <v>3.1540000000000001E-3</v>
      </c>
      <c r="DT10" s="265">
        <v>5.8230000000000001E-3</v>
      </c>
      <c r="DU10" s="265">
        <v>0</v>
      </c>
      <c r="DV10" s="265">
        <v>0</v>
      </c>
      <c r="DW10" s="265">
        <v>0</v>
      </c>
      <c r="DX10" s="265">
        <v>7.0299999999999996E-4</v>
      </c>
      <c r="DY10" s="265">
        <v>4.006E-3</v>
      </c>
      <c r="DZ10" s="265">
        <v>0</v>
      </c>
      <c r="EA10" s="265">
        <v>0</v>
      </c>
      <c r="EB10" s="265">
        <v>0</v>
      </c>
      <c r="EC10" s="265">
        <v>0</v>
      </c>
      <c r="ED10" s="265">
        <v>0</v>
      </c>
      <c r="EE10" s="265">
        <v>0</v>
      </c>
      <c r="EF10" s="265">
        <v>7.0899999999999999E-4</v>
      </c>
      <c r="EG10" s="265">
        <v>0</v>
      </c>
      <c r="EH10" s="265">
        <v>9.0000000000000002E-6</v>
      </c>
      <c r="EI10" s="265">
        <v>0</v>
      </c>
      <c r="EJ10" s="265">
        <v>0</v>
      </c>
      <c r="EK10" s="265">
        <v>0</v>
      </c>
      <c r="EL10" s="265">
        <v>0</v>
      </c>
      <c r="EM10" s="265">
        <v>7.9999999999999996E-6</v>
      </c>
      <c r="EN10" s="265">
        <v>1.9999999999999999E-6</v>
      </c>
      <c r="EO10" s="265">
        <v>2.679E-3</v>
      </c>
      <c r="EP10" s="265">
        <v>9.0899999999999998E-4</v>
      </c>
      <c r="EQ10" s="265">
        <v>3.6000000000000002E-4</v>
      </c>
      <c r="ER10" s="265">
        <v>6.1799999999999995E-4</v>
      </c>
      <c r="ES10" s="265">
        <v>3.0499999999999999E-4</v>
      </c>
      <c r="ET10" s="265">
        <v>1.9699999999999999E-4</v>
      </c>
      <c r="EU10" s="265">
        <v>4.8299999999999998E-4</v>
      </c>
      <c r="EV10" s="265">
        <v>1.16E-4</v>
      </c>
      <c r="EW10" s="265">
        <v>4.6799999999999999E-4</v>
      </c>
      <c r="EX10" s="265">
        <v>2.81E-4</v>
      </c>
      <c r="EY10" s="265">
        <v>2.7E-4</v>
      </c>
      <c r="EZ10" s="265">
        <v>9.3199999999999999E-4</v>
      </c>
      <c r="FA10" s="265">
        <v>4.2200000000000001E-4</v>
      </c>
      <c r="FB10" s="265">
        <v>4.8000000000000001E-4</v>
      </c>
      <c r="FC10" s="265">
        <v>3.4000000000000002E-4</v>
      </c>
      <c r="FD10" s="265">
        <v>4.28E-4</v>
      </c>
      <c r="FE10" s="265">
        <v>3.2000000000000003E-4</v>
      </c>
      <c r="FF10" s="265">
        <v>3.8499999999999998E-4</v>
      </c>
      <c r="FG10" s="265">
        <v>5.4299999999999997E-4</v>
      </c>
      <c r="FH10" s="265">
        <v>4.4299999999999998E-4</v>
      </c>
      <c r="FI10" s="265">
        <v>4.4499999999999997E-4</v>
      </c>
      <c r="FJ10" s="265">
        <v>0</v>
      </c>
      <c r="FK10" s="265">
        <v>0</v>
      </c>
      <c r="FL10" s="265">
        <v>3.9800000000000002E-4</v>
      </c>
      <c r="FM10" s="265">
        <v>4.4499999999999997E-4</v>
      </c>
      <c r="FN10" s="265">
        <v>0</v>
      </c>
      <c r="FO10" s="265">
        <v>0.02</v>
      </c>
      <c r="FP10" s="265">
        <v>9.6259999999999991E-3</v>
      </c>
      <c r="FQ10" s="265">
        <v>2.7070000000000002E-3</v>
      </c>
      <c r="FR10" s="265">
        <v>0</v>
      </c>
      <c r="FS10" s="265">
        <v>5.5710000000000004E-3</v>
      </c>
      <c r="FT10" s="265">
        <v>5.8840000000000003E-3</v>
      </c>
      <c r="FU10" s="265">
        <v>2.6519999999999998E-3</v>
      </c>
      <c r="FV10" s="265">
        <v>7.535E-3</v>
      </c>
      <c r="FW10" s="265">
        <v>7.2500000000000004E-3</v>
      </c>
      <c r="FX10" s="265">
        <v>5.1900000000000002E-3</v>
      </c>
      <c r="FY10" s="265">
        <v>9.3209999999999994E-3</v>
      </c>
      <c r="FZ10" s="265">
        <v>7.2500000000000004E-3</v>
      </c>
      <c r="GA10" s="265">
        <v>5.025E-3</v>
      </c>
      <c r="GB10" s="265">
        <v>2.5490000000000001E-3</v>
      </c>
      <c r="GC10" s="265">
        <v>3.0730000000000002E-3</v>
      </c>
      <c r="GD10" s="265">
        <v>2.8479999999999998E-3</v>
      </c>
      <c r="GE10" s="265">
        <v>3.7199999999999999E-4</v>
      </c>
      <c r="GF10" s="265">
        <v>2.4923000000000001E-2</v>
      </c>
      <c r="GG10" s="265">
        <v>2.6808999999999999E-2</v>
      </c>
      <c r="GH10" s="265">
        <v>2.1002E-2</v>
      </c>
      <c r="GI10" s="265">
        <v>2.3758000000000001E-2</v>
      </c>
      <c r="GJ10" s="265">
        <v>2.1289999999999998E-3</v>
      </c>
      <c r="GK10" s="265">
        <v>1.815E-3</v>
      </c>
      <c r="GL10" s="265">
        <v>1.4983E-2</v>
      </c>
      <c r="GM10" s="265">
        <v>1.2073E-2</v>
      </c>
      <c r="GN10" s="265">
        <v>2.5730000000000002E-3</v>
      </c>
      <c r="GO10" s="265">
        <v>1.4649000000000001E-2</v>
      </c>
      <c r="GP10" s="265">
        <v>2.6410000000000001E-3</v>
      </c>
      <c r="GQ10" s="265">
        <v>2.4489999999999998E-3</v>
      </c>
      <c r="GR10" s="265">
        <v>3.1000000000000001E-5</v>
      </c>
      <c r="GS10" s="265">
        <v>2.3310000000000002E-3</v>
      </c>
      <c r="GT10" s="265">
        <v>1.2290000000000001E-3</v>
      </c>
      <c r="GU10" s="265">
        <v>1.3619999999999999E-3</v>
      </c>
      <c r="GV10" s="265">
        <v>1.5150000000000001E-3</v>
      </c>
      <c r="GW10" s="265">
        <v>3.6410000000000001E-3</v>
      </c>
      <c r="GX10" s="265">
        <v>5.9500000000000004E-3</v>
      </c>
      <c r="GY10" s="265">
        <v>2.2569999999999999E-3</v>
      </c>
      <c r="GZ10" s="265">
        <v>1.812E-3</v>
      </c>
      <c r="HA10" s="265">
        <v>7.8700000000000003E-3</v>
      </c>
      <c r="HB10" s="265">
        <v>1.2718999999999999E-2</v>
      </c>
      <c r="HC10" s="265">
        <v>3.5479999999999999E-3</v>
      </c>
      <c r="HD10" s="265">
        <v>2.8189999999999999E-3</v>
      </c>
      <c r="HE10" s="265">
        <v>1.1540999999999999E-2</v>
      </c>
      <c r="HF10" s="265">
        <v>2.9629999999999999E-3</v>
      </c>
      <c r="HG10" s="265">
        <v>1.1542E-2</v>
      </c>
      <c r="HH10" s="265">
        <v>1.1269E-2</v>
      </c>
      <c r="HI10" s="265">
        <v>1.1723000000000001E-2</v>
      </c>
      <c r="HJ10" s="265">
        <v>2.7239999999999999E-3</v>
      </c>
      <c r="HK10" s="265">
        <v>1.8259999999999999E-3</v>
      </c>
      <c r="HL10" s="265">
        <v>2.1510000000000001E-3</v>
      </c>
      <c r="HM10" s="265">
        <v>4.4799999999999996E-3</v>
      </c>
      <c r="HN10" s="265">
        <v>5.025E-3</v>
      </c>
      <c r="HO10" s="265">
        <v>7.1770000000000002E-3</v>
      </c>
      <c r="HP10" s="265">
        <v>2.415E-3</v>
      </c>
      <c r="HQ10" s="265">
        <v>0</v>
      </c>
      <c r="HR10" s="265">
        <v>9.3170000000000006E-3</v>
      </c>
      <c r="HS10" s="265">
        <v>1.6879999999999999E-2</v>
      </c>
      <c r="HT10" s="265">
        <v>1.5105E-2</v>
      </c>
      <c r="HU10" s="265">
        <v>3.9659E-2</v>
      </c>
      <c r="HV10" s="265">
        <v>1.7160000000000001E-3</v>
      </c>
      <c r="HW10" s="265">
        <v>4.5430000000000002E-3</v>
      </c>
      <c r="HX10" s="265">
        <v>1.2661E-2</v>
      </c>
      <c r="HY10" s="265">
        <v>0</v>
      </c>
      <c r="HZ10" s="265">
        <v>9.5930000000000008E-3</v>
      </c>
      <c r="IA10" s="265">
        <v>1.0859999999999999E-3</v>
      </c>
      <c r="IB10" s="265">
        <v>8.8999999999999995E-4</v>
      </c>
      <c r="IC10" s="265">
        <v>1.2639999999999999E-3</v>
      </c>
      <c r="ID10" s="265">
        <v>1.49E-3</v>
      </c>
      <c r="IE10" s="265">
        <v>6.8199999999999997E-3</v>
      </c>
      <c r="IF10" s="265">
        <v>1.6396999999999998E-2</v>
      </c>
      <c r="IG10" s="265">
        <v>2.238E-3</v>
      </c>
      <c r="IH10" s="265">
        <v>1.4955E-2</v>
      </c>
      <c r="II10" s="265">
        <v>3.042E-3</v>
      </c>
      <c r="IJ10" s="265">
        <v>0</v>
      </c>
      <c r="IK10" s="265">
        <v>0</v>
      </c>
      <c r="IL10" s="265">
        <v>2.9239999999999999E-3</v>
      </c>
      <c r="IM10" s="265">
        <v>5.0959999999999998E-3</v>
      </c>
      <c r="IN10" s="265">
        <v>2.0847000000000001E-2</v>
      </c>
      <c r="IO10" s="265">
        <v>2.2989999999999998E-3</v>
      </c>
      <c r="IP10" s="265">
        <v>1.7194999999999998E-2</v>
      </c>
      <c r="IQ10" s="265">
        <v>2.4940000000000001E-3</v>
      </c>
      <c r="IR10" s="265">
        <v>1.0240000000000001E-2</v>
      </c>
      <c r="IS10" s="265">
        <v>2.2880000000000001E-3</v>
      </c>
      <c r="IT10" s="265">
        <v>5.385E-3</v>
      </c>
      <c r="IU10" s="265">
        <v>1.0069E-2</v>
      </c>
      <c r="IV10" s="265">
        <v>3.3739999999999998E-3</v>
      </c>
      <c r="IW10" s="265">
        <v>4.607E-3</v>
      </c>
      <c r="IX10" s="265">
        <v>1.4833000000000001E-2</v>
      </c>
      <c r="IY10" s="265">
        <v>5.084E-3</v>
      </c>
      <c r="IZ10" s="265">
        <v>3.771E-3</v>
      </c>
      <c r="JA10" s="265">
        <v>3.2789999999999998E-3</v>
      </c>
      <c r="JB10" s="265">
        <v>3.2550000000000001E-3</v>
      </c>
      <c r="JC10" s="265">
        <v>6.4209999999999996E-3</v>
      </c>
      <c r="JD10" s="265">
        <v>2.0300000000000001E-3</v>
      </c>
      <c r="JE10" s="265">
        <v>2.4250000000000001E-3</v>
      </c>
      <c r="JF10" s="265">
        <v>1.5904000000000001E-2</v>
      </c>
      <c r="JG10" s="265">
        <v>2.9139999999999999E-3</v>
      </c>
      <c r="JH10" s="265">
        <v>3.058E-3</v>
      </c>
      <c r="JI10" s="265">
        <v>2.826E-3</v>
      </c>
      <c r="JJ10" s="265">
        <v>2.6259999999999999E-3</v>
      </c>
      <c r="JK10" s="265">
        <v>2.6940000000000002E-3</v>
      </c>
      <c r="JL10" s="265">
        <v>7.2649999999999998E-3</v>
      </c>
      <c r="JM10" s="265">
        <v>1.7923000000000001E-2</v>
      </c>
      <c r="JN10" s="265">
        <v>1.5413E-2</v>
      </c>
      <c r="JO10" s="265">
        <v>1.5889999999999999E-3</v>
      </c>
      <c r="JP10" s="265">
        <v>3.9170000000000003E-3</v>
      </c>
      <c r="JQ10" s="265">
        <v>4.5100000000000001E-3</v>
      </c>
      <c r="JR10" s="265">
        <v>3.0890000000000002E-3</v>
      </c>
      <c r="JS10" s="265">
        <v>3.068E-3</v>
      </c>
      <c r="JT10" s="265">
        <v>7.9900000000000001E-4</v>
      </c>
      <c r="JU10" s="265">
        <v>3.7420000000000001E-3</v>
      </c>
      <c r="JV10" s="265">
        <v>3.9480000000000001E-3</v>
      </c>
      <c r="JW10" s="265">
        <v>2.8869999999999998E-3</v>
      </c>
      <c r="JX10" s="265">
        <v>2.2859999999999998E-3</v>
      </c>
      <c r="JY10" s="265">
        <v>5.2979999999999998E-3</v>
      </c>
      <c r="JZ10" s="265">
        <v>3.872E-3</v>
      </c>
      <c r="KA10" s="265">
        <v>6.5659999999999998E-3</v>
      </c>
      <c r="KB10" s="265">
        <v>9.6889999999999997E-3</v>
      </c>
      <c r="KC10" s="265">
        <v>0</v>
      </c>
      <c r="KD10" s="265">
        <v>0</v>
      </c>
      <c r="KE10" s="265">
        <v>0</v>
      </c>
      <c r="KF10" s="265">
        <v>0</v>
      </c>
      <c r="KG10" s="265">
        <v>0</v>
      </c>
      <c r="KH10" s="265">
        <v>3.1800000000000001E-3</v>
      </c>
      <c r="KI10" s="265">
        <v>9.476E-3</v>
      </c>
      <c r="KJ10" s="265">
        <v>1.2703000000000001E-2</v>
      </c>
      <c r="KK10" s="265">
        <v>2.8730000000000001E-3</v>
      </c>
      <c r="KL10" s="265">
        <v>1.1775000000000001E-2</v>
      </c>
      <c r="KM10" s="265">
        <v>0.26343</v>
      </c>
      <c r="KN10" s="265">
        <v>0.3387</v>
      </c>
      <c r="KO10" s="265">
        <v>0.39956999999999998</v>
      </c>
      <c r="KP10" s="265">
        <v>3.6207522917649682E-3</v>
      </c>
      <c r="KQ10" s="265">
        <v>0.48227999999999999</v>
      </c>
      <c r="KR10" s="265">
        <v>0.51354999999999995</v>
      </c>
      <c r="KS10" s="265">
        <v>0.54054000000000002</v>
      </c>
      <c r="KT10" s="265">
        <v>0.42678617171570576</v>
      </c>
      <c r="KU10" s="265">
        <v>2.6519999999999998E-3</v>
      </c>
      <c r="KV10" s="265">
        <v>1.7589E-2</v>
      </c>
      <c r="KW10" s="265">
        <v>3.0802E-2</v>
      </c>
      <c r="KX10" s="265">
        <v>6.2018999999999998E-2</v>
      </c>
      <c r="KY10" s="265">
        <v>0.15226999999999999</v>
      </c>
      <c r="KZ10" s="265">
        <v>0.29411999999999999</v>
      </c>
      <c r="LA10" s="265">
        <v>0.46096999999999999</v>
      </c>
      <c r="LB10" s="265">
        <v>0.62434000000000001</v>
      </c>
      <c r="LC10" s="265">
        <v>1</v>
      </c>
      <c r="LD10" s="265">
        <v>0</v>
      </c>
      <c r="LE10" s="265">
        <v>0.21268000000000001</v>
      </c>
      <c r="LF10" s="265">
        <v>0</v>
      </c>
      <c r="LG10" s="265">
        <v>0</v>
      </c>
      <c r="LH10" s="431">
        <v>0</v>
      </c>
      <c r="LI10" s="431">
        <v>0</v>
      </c>
      <c r="LJ10" s="431">
        <v>0</v>
      </c>
      <c r="LK10" s="431">
        <v>0</v>
      </c>
      <c r="LL10" s="431">
        <v>0</v>
      </c>
      <c r="LM10" s="431">
        <v>0</v>
      </c>
      <c r="LN10" s="431">
        <v>0</v>
      </c>
      <c r="LO10" s="431">
        <v>0</v>
      </c>
      <c r="LP10" s="431">
        <v>0</v>
      </c>
      <c r="LQ10" s="431">
        <v>0</v>
      </c>
      <c r="LR10" s="431">
        <v>0</v>
      </c>
      <c r="LS10" s="431">
        <v>0</v>
      </c>
      <c r="LT10" s="431">
        <v>0</v>
      </c>
      <c r="LU10" s="431">
        <v>0</v>
      </c>
      <c r="LV10" s="431">
        <v>0</v>
      </c>
      <c r="LW10" s="431">
        <v>0</v>
      </c>
      <c r="LX10" s="431">
        <v>0</v>
      </c>
      <c r="LY10" s="431">
        <v>0</v>
      </c>
      <c r="LZ10" s="431">
        <v>0</v>
      </c>
      <c r="MA10" s="431">
        <v>0</v>
      </c>
      <c r="MB10" s="431">
        <v>0</v>
      </c>
      <c r="MC10" s="431">
        <v>0</v>
      </c>
      <c r="MD10" s="431">
        <v>0</v>
      </c>
      <c r="ME10" s="431">
        <v>0</v>
      </c>
      <c r="MF10" s="431">
        <v>0</v>
      </c>
      <c r="MG10" s="431">
        <v>0</v>
      </c>
      <c r="MH10" s="266"/>
      <c r="MI10" s="266"/>
      <c r="MJ10" s="266"/>
      <c r="MK10" s="266"/>
      <c r="ML10" s="266"/>
      <c r="MM10" s="266"/>
      <c r="MN10" s="266"/>
      <c r="MO10" s="266"/>
      <c r="MP10" s="266"/>
      <c r="MQ10" s="266"/>
      <c r="MR10" s="266"/>
      <c r="MS10" s="266"/>
      <c r="MT10" s="266"/>
      <c r="MU10" s="266"/>
      <c r="MV10" s="266"/>
      <c r="MW10" s="266"/>
      <c r="MX10" s="266"/>
      <c r="MY10" s="266"/>
      <c r="MZ10" s="266"/>
      <c r="NA10" s="266"/>
      <c r="NB10" s="266"/>
      <c r="NC10" s="266"/>
      <c r="ND10" s="266"/>
      <c r="NE10" s="266"/>
      <c r="NF10" s="266"/>
      <c r="NG10" s="266"/>
      <c r="NH10" s="266"/>
      <c r="NI10" s="266"/>
      <c r="NJ10" s="266"/>
      <c r="NK10" s="266"/>
      <c r="NL10" s="266"/>
      <c r="NM10" s="266"/>
      <c r="NN10" s="266"/>
      <c r="NO10" s="266"/>
      <c r="NP10" s="266"/>
      <c r="NQ10" s="266"/>
      <c r="NR10" s="266"/>
      <c r="NS10" s="266"/>
      <c r="NT10" s="266"/>
      <c r="NU10" s="266"/>
      <c r="NV10" s="266"/>
      <c r="NW10" s="266"/>
      <c r="NX10" s="266"/>
      <c r="NY10" s="266"/>
      <c r="NZ10" s="266"/>
      <c r="OA10" s="266"/>
      <c r="OB10" s="266"/>
      <c r="OC10" s="266"/>
      <c r="OD10" s="266"/>
      <c r="OE10" s="266"/>
      <c r="OF10" s="266"/>
      <c r="OG10" s="266"/>
      <c r="OH10" s="266"/>
      <c r="OI10" s="266"/>
      <c r="OJ10" s="266"/>
      <c r="OK10" s="266"/>
      <c r="OL10" s="266"/>
      <c r="OM10" s="266"/>
      <c r="ON10" s="267"/>
    </row>
    <row r="11" spans="1:404">
      <c r="A11" s="261">
        <v>386</v>
      </c>
      <c r="B11" s="265">
        <v>5.6697999999999998E-2</v>
      </c>
      <c r="C11" s="265">
        <v>4.4367999999999998E-2</v>
      </c>
      <c r="D11" s="265">
        <v>3.3531999999999999E-2</v>
      </c>
      <c r="E11" s="265">
        <v>2.4240999999999999E-2</v>
      </c>
      <c r="F11" s="265">
        <v>6.0451999999999999E-2</v>
      </c>
      <c r="G11" s="265">
        <v>4.2134999999999999E-2</v>
      </c>
      <c r="H11" s="265">
        <v>7.5034000000000003E-2</v>
      </c>
      <c r="I11" s="265">
        <v>4.5805999999999999E-2</v>
      </c>
      <c r="J11" s="265">
        <v>3.5805999999999998E-2</v>
      </c>
      <c r="K11" s="265">
        <v>1.0368E-2</v>
      </c>
      <c r="L11" s="265">
        <v>8.1822000000000006E-3</v>
      </c>
      <c r="M11" s="265">
        <v>8.7843999999999995E-3</v>
      </c>
      <c r="N11" s="265">
        <v>9.103E-3</v>
      </c>
      <c r="O11" s="265">
        <v>2.7355999999999998E-2</v>
      </c>
      <c r="P11" s="265">
        <v>3.9225999999999997E-2</v>
      </c>
      <c r="Q11" s="265">
        <v>1.8305999999999999E-2</v>
      </c>
      <c r="R11" s="265">
        <v>2.1937000000000002E-2</v>
      </c>
      <c r="S11" s="265">
        <v>3.0360000000000002E-2</v>
      </c>
      <c r="T11" s="265">
        <v>2.1408E-2</v>
      </c>
      <c r="U11" s="265">
        <v>6.8450999999999998E-2</v>
      </c>
      <c r="V11" s="265">
        <v>4.4108000000000001E-2</v>
      </c>
      <c r="W11" s="265">
        <v>3.5181999999999998E-2</v>
      </c>
      <c r="X11" s="265">
        <v>3.0609999999999998E-2</v>
      </c>
      <c r="Y11" s="265">
        <v>5.0500000000000003E-2</v>
      </c>
      <c r="Z11" s="265">
        <v>3.5229999999999997E-2</v>
      </c>
      <c r="AA11" s="265">
        <v>5.9239E-2</v>
      </c>
      <c r="AB11" s="265">
        <v>4.1667000000000003E-2</v>
      </c>
      <c r="AC11" s="265">
        <v>3.9694E-2</v>
      </c>
      <c r="AD11" s="265">
        <v>2.6598E-2</v>
      </c>
      <c r="AE11" s="265">
        <v>7.4196000000000002E-3</v>
      </c>
      <c r="AF11" s="265">
        <v>1.0220999999999999E-2</v>
      </c>
      <c r="AG11" s="265">
        <v>1.0078999999999999E-2</v>
      </c>
      <c r="AH11" s="265">
        <v>1.0522999999999999E-2</v>
      </c>
      <c r="AI11" s="265">
        <v>1.9184E-3</v>
      </c>
      <c r="AJ11" s="265">
        <v>7.3372000000000003E-3</v>
      </c>
      <c r="AK11" s="265">
        <v>1.3452E-3</v>
      </c>
      <c r="AL11" s="265">
        <v>2.4680000000000001E-3</v>
      </c>
      <c r="AM11" s="265">
        <v>2.9372000000000001E-3</v>
      </c>
      <c r="AN11" s="265">
        <v>1.8584000000000001E-3</v>
      </c>
      <c r="AO11" s="265">
        <v>2.2775999999999999E-3</v>
      </c>
      <c r="AP11" s="265">
        <v>5.0565999999999996E-3</v>
      </c>
      <c r="AQ11" s="265">
        <v>1.7266E-3</v>
      </c>
      <c r="AR11" s="265">
        <v>2.2851999999999998E-3</v>
      </c>
      <c r="AS11" s="265">
        <v>5.7153999999999998E-3</v>
      </c>
      <c r="AT11" s="265">
        <v>1.8364E-3</v>
      </c>
      <c r="AU11" s="265">
        <v>3.2192000000000002E-3</v>
      </c>
      <c r="AV11" s="265">
        <v>2.5850000000000001E-3</v>
      </c>
      <c r="AW11" s="265">
        <v>6.8098000000000004E-3</v>
      </c>
      <c r="AX11" s="265">
        <v>7.6817999999999999E-3</v>
      </c>
      <c r="AY11" s="265">
        <v>7.0683999999999999E-3</v>
      </c>
      <c r="AZ11" s="265">
        <v>7.1246E-3</v>
      </c>
      <c r="BA11" s="265">
        <v>5.7660000000000003E-4</v>
      </c>
      <c r="BB11" s="265">
        <v>2.3259999999999999E-4</v>
      </c>
      <c r="BC11" s="265">
        <v>0</v>
      </c>
      <c r="BD11" s="265">
        <v>8.8999999999999995E-4</v>
      </c>
      <c r="BE11" s="265">
        <v>1.0055E-2</v>
      </c>
      <c r="BF11" s="265">
        <v>8.6855999999999999E-3</v>
      </c>
      <c r="BG11" s="265">
        <v>1.1516E-2</v>
      </c>
      <c r="BH11" s="265">
        <v>1.2864E-2</v>
      </c>
      <c r="BI11" s="265">
        <v>1.6781000000000001E-2</v>
      </c>
      <c r="BJ11" s="265">
        <v>2.0628000000000001E-2</v>
      </c>
      <c r="BK11" s="265">
        <v>4.4156000000000001E-2</v>
      </c>
      <c r="BL11" s="265">
        <v>8.3058000000000007E-2</v>
      </c>
      <c r="BM11" s="265">
        <v>2.6828999999999999E-2</v>
      </c>
      <c r="BN11" s="265">
        <v>0.15267</v>
      </c>
      <c r="BO11" s="265">
        <v>0.19142999999999999</v>
      </c>
      <c r="BP11" s="265">
        <v>0.10392999999999999</v>
      </c>
      <c r="BQ11" s="265">
        <v>6.9735000000000005E-2</v>
      </c>
      <c r="BR11" s="265">
        <v>0.12179</v>
      </c>
      <c r="BS11" s="265">
        <v>6.9470000000000004E-2</v>
      </c>
      <c r="BT11" s="265">
        <v>0.10845</v>
      </c>
      <c r="BU11" s="265">
        <v>1.5408E-2</v>
      </c>
      <c r="BV11" s="265">
        <v>6.7092000000000002E-3</v>
      </c>
      <c r="BW11" s="265">
        <v>1.8505000000000001E-2</v>
      </c>
      <c r="BX11" s="265">
        <v>9.0647999999999996E-3</v>
      </c>
      <c r="BY11" s="265">
        <v>9.5405999999999998E-3</v>
      </c>
      <c r="BZ11" s="265">
        <v>3.6096999999999997E-2</v>
      </c>
      <c r="CA11" s="265">
        <v>2E-3</v>
      </c>
      <c r="CB11" s="265">
        <v>3.8181E-2</v>
      </c>
      <c r="CC11" s="265">
        <v>3.9670999999999998E-2</v>
      </c>
      <c r="CD11" s="265">
        <v>3.5901000000000002E-2</v>
      </c>
      <c r="CE11" s="265">
        <v>2.3810999999999999E-2</v>
      </c>
      <c r="CF11" s="265">
        <v>1.3507999999999999E-2</v>
      </c>
      <c r="CG11" s="265">
        <v>4.3994999999999999E-2</v>
      </c>
      <c r="CH11" s="265">
        <v>3.5536999999999999E-2</v>
      </c>
      <c r="CI11" s="265">
        <v>2.9073999999999999E-2</v>
      </c>
      <c r="CJ11" s="265">
        <v>1.5823E-2</v>
      </c>
      <c r="CK11" s="265">
        <v>3.7574000000000003E-2</v>
      </c>
      <c r="CL11" s="265">
        <v>0.15665000000000001</v>
      </c>
      <c r="CM11" s="265">
        <v>3.2169999999999998E-3</v>
      </c>
      <c r="CN11" s="265">
        <v>0</v>
      </c>
      <c r="CO11" s="265">
        <v>2.7529999999999998E-3</v>
      </c>
      <c r="CP11" s="265">
        <v>1.2447999999999999E-3</v>
      </c>
      <c r="CQ11" s="265">
        <v>1.1852E-3</v>
      </c>
      <c r="CR11" s="265">
        <v>0</v>
      </c>
      <c r="CS11" s="265">
        <v>0</v>
      </c>
      <c r="CT11" s="265">
        <v>0</v>
      </c>
      <c r="CU11" s="265">
        <v>0</v>
      </c>
      <c r="CV11" s="265">
        <v>1.4457999999999999E-3</v>
      </c>
      <c r="CW11" s="265">
        <v>0</v>
      </c>
      <c r="CX11" s="265">
        <v>0</v>
      </c>
      <c r="CY11" s="265">
        <v>0</v>
      </c>
      <c r="CZ11" s="265">
        <v>6.8035999999999999E-2</v>
      </c>
      <c r="DA11" s="265">
        <v>0.10721</v>
      </c>
      <c r="DB11" s="265">
        <v>0</v>
      </c>
      <c r="DC11" s="265">
        <v>0</v>
      </c>
      <c r="DD11" s="265">
        <v>0</v>
      </c>
      <c r="DE11" s="265">
        <v>0</v>
      </c>
      <c r="DF11" s="265">
        <v>3.3760000000000002E-4</v>
      </c>
      <c r="DG11" s="265">
        <v>5.2400000000000005E-4</v>
      </c>
      <c r="DH11" s="265">
        <v>9.9056000000000005E-3</v>
      </c>
      <c r="DI11" s="265">
        <v>3.9999999999999998E-7</v>
      </c>
      <c r="DJ11" s="265">
        <v>5.9999999999999997E-7</v>
      </c>
      <c r="DK11" s="265">
        <v>1.3999999999999999E-6</v>
      </c>
      <c r="DL11" s="265">
        <v>3.9999999999999998E-7</v>
      </c>
      <c r="DM11" s="265">
        <v>1.3506E-3</v>
      </c>
      <c r="DN11" s="265">
        <v>0</v>
      </c>
      <c r="DO11" s="265">
        <v>0</v>
      </c>
      <c r="DP11" s="265">
        <v>0</v>
      </c>
      <c r="DQ11" s="265">
        <v>0</v>
      </c>
      <c r="DR11" s="265">
        <v>2.2704000000000001E-3</v>
      </c>
      <c r="DS11" s="265">
        <v>3.009E-3</v>
      </c>
      <c r="DT11" s="265">
        <v>5.5069999999999997E-3</v>
      </c>
      <c r="DU11" s="265">
        <v>0</v>
      </c>
      <c r="DV11" s="265">
        <v>0</v>
      </c>
      <c r="DW11" s="265">
        <v>0</v>
      </c>
      <c r="DX11" s="265">
        <v>6.9700000000000003E-4</v>
      </c>
      <c r="DY11" s="265">
        <v>3.5496E-3</v>
      </c>
      <c r="DZ11" s="265">
        <v>0</v>
      </c>
      <c r="EA11" s="265">
        <v>0</v>
      </c>
      <c r="EB11" s="265">
        <v>0</v>
      </c>
      <c r="EC11" s="265">
        <v>0</v>
      </c>
      <c r="ED11" s="265">
        <v>0</v>
      </c>
      <c r="EE11" s="265">
        <v>0</v>
      </c>
      <c r="EF11" s="265">
        <v>6.9160000000000001E-4</v>
      </c>
      <c r="EG11" s="265">
        <v>0</v>
      </c>
      <c r="EH11" s="265">
        <v>1.4399999999999999E-5</v>
      </c>
      <c r="EI11" s="265">
        <v>0</v>
      </c>
      <c r="EJ11" s="265">
        <v>0</v>
      </c>
      <c r="EK11" s="265">
        <v>0</v>
      </c>
      <c r="EL11" s="265">
        <v>0</v>
      </c>
      <c r="EM11" s="265">
        <v>1.34E-5</v>
      </c>
      <c r="EN11" s="265">
        <v>3.9999999999999998E-6</v>
      </c>
      <c r="EO11" s="265">
        <v>2.5755999999999999E-3</v>
      </c>
      <c r="EP11" s="265">
        <v>8.5139999999999999E-4</v>
      </c>
      <c r="EQ11" s="265">
        <v>3.1700000000000001E-4</v>
      </c>
      <c r="ER11" s="265">
        <v>5.6680000000000001E-4</v>
      </c>
      <c r="ES11" s="265">
        <v>3.3179999999999999E-4</v>
      </c>
      <c r="ET11" s="265">
        <v>2.388E-4</v>
      </c>
      <c r="EU11" s="265">
        <v>4.4519999999999998E-4</v>
      </c>
      <c r="EV11" s="265">
        <v>1.504E-4</v>
      </c>
      <c r="EW11" s="265">
        <v>3.8979999999999999E-4</v>
      </c>
      <c r="EX11" s="265">
        <v>2.9980000000000002E-4</v>
      </c>
      <c r="EY11" s="265">
        <v>2.5920000000000001E-4</v>
      </c>
      <c r="EZ11" s="265">
        <v>9.0760000000000005E-4</v>
      </c>
      <c r="FA11" s="265">
        <v>4.3159999999999997E-4</v>
      </c>
      <c r="FB11" s="265">
        <v>4.6440000000000001E-4</v>
      </c>
      <c r="FC11" s="265">
        <v>3.3980000000000002E-4</v>
      </c>
      <c r="FD11" s="265">
        <v>4.3800000000000002E-4</v>
      </c>
      <c r="FE11" s="265">
        <v>3.2860000000000002E-4</v>
      </c>
      <c r="FF11" s="265">
        <v>3.8620000000000001E-4</v>
      </c>
      <c r="FG11" s="265">
        <v>5.0759999999999998E-4</v>
      </c>
      <c r="FH11" s="265">
        <v>4.4000000000000002E-4</v>
      </c>
      <c r="FI11" s="265">
        <v>4.3659999999999999E-4</v>
      </c>
      <c r="FJ11" s="265">
        <v>1.9999999999999999E-7</v>
      </c>
      <c r="FK11" s="265">
        <v>0</v>
      </c>
      <c r="FL11" s="265">
        <v>3.6880000000000002E-4</v>
      </c>
      <c r="FM11" s="265">
        <v>5.3200000000000003E-4</v>
      </c>
      <c r="FN11" s="265">
        <v>0</v>
      </c>
      <c r="FO11" s="265">
        <v>1.7999999999999999E-2</v>
      </c>
      <c r="FP11" s="265">
        <v>9.6259999999999991E-3</v>
      </c>
      <c r="FQ11" s="265">
        <v>2.7006E-3</v>
      </c>
      <c r="FR11" s="265">
        <v>0</v>
      </c>
      <c r="FS11" s="265">
        <v>5.5710000000000004E-3</v>
      </c>
      <c r="FT11" s="265">
        <v>5.8894000000000004E-3</v>
      </c>
      <c r="FU11" s="265">
        <v>2.6457999999999998E-3</v>
      </c>
      <c r="FV11" s="265">
        <v>7.9025999999999992E-3</v>
      </c>
      <c r="FW11" s="265">
        <v>7.5989999999999999E-3</v>
      </c>
      <c r="FX11" s="265">
        <v>5.4516E-3</v>
      </c>
      <c r="FY11" s="265">
        <v>9.8788000000000001E-3</v>
      </c>
      <c r="FZ11" s="265">
        <v>7.5989999999999999E-3</v>
      </c>
      <c r="GA11" s="265">
        <v>5.2341999999999996E-3</v>
      </c>
      <c r="GB11" s="265">
        <v>2.6096000000000001E-3</v>
      </c>
      <c r="GC11" s="265">
        <v>3.1556000000000002E-3</v>
      </c>
      <c r="GD11" s="265">
        <v>2.9429999999999999E-3</v>
      </c>
      <c r="GE11" s="265">
        <v>6.692E-4</v>
      </c>
      <c r="GF11" s="265">
        <v>2.5259E-2</v>
      </c>
      <c r="GG11" s="265">
        <v>2.7730000000000001E-2</v>
      </c>
      <c r="GH11" s="265">
        <v>2.1727E-2</v>
      </c>
      <c r="GI11" s="265">
        <v>2.4854000000000001E-2</v>
      </c>
      <c r="GJ11" s="265">
        <v>2.271E-3</v>
      </c>
      <c r="GK11" s="265">
        <v>1.815E-3</v>
      </c>
      <c r="GL11" s="265">
        <v>1.4966999999999999E-2</v>
      </c>
      <c r="GM11" s="265">
        <v>1.2114E-2</v>
      </c>
      <c r="GN11" s="265">
        <v>2.5730000000000002E-3</v>
      </c>
      <c r="GO11" s="265">
        <v>1.4500000000000001E-2</v>
      </c>
      <c r="GP11" s="265">
        <v>2.7468000000000002E-3</v>
      </c>
      <c r="GQ11" s="265">
        <v>2.4489999999999998E-3</v>
      </c>
      <c r="GR11" s="265">
        <v>3.1000000000000001E-5</v>
      </c>
      <c r="GS11" s="265">
        <v>2.3310000000000002E-3</v>
      </c>
      <c r="GT11" s="265">
        <v>1.4746E-3</v>
      </c>
      <c r="GU11" s="265">
        <v>1.3619999999999999E-3</v>
      </c>
      <c r="GV11" s="265">
        <v>1.5150000000000001E-3</v>
      </c>
      <c r="GW11" s="265">
        <v>3.8108E-3</v>
      </c>
      <c r="GX11" s="265">
        <v>6.1843999999999996E-3</v>
      </c>
      <c r="GY11" s="265">
        <v>2.2569999999999999E-3</v>
      </c>
      <c r="GZ11" s="265">
        <v>1.8694E-3</v>
      </c>
      <c r="HA11" s="265">
        <v>7.8700000000000003E-3</v>
      </c>
      <c r="HB11" s="265">
        <v>1.2612E-2</v>
      </c>
      <c r="HC11" s="265">
        <v>3.4456000000000001E-3</v>
      </c>
      <c r="HD11" s="265">
        <v>2.8289999999999999E-3</v>
      </c>
      <c r="HE11" s="265">
        <v>1.166E-2</v>
      </c>
      <c r="HF11" s="265">
        <v>3.0706000000000002E-3</v>
      </c>
      <c r="HG11" s="265">
        <v>1.1695000000000001E-2</v>
      </c>
      <c r="HH11" s="265">
        <v>1.1421000000000001E-2</v>
      </c>
      <c r="HI11" s="265">
        <v>1.189E-2</v>
      </c>
      <c r="HJ11" s="265">
        <v>2.9662E-3</v>
      </c>
      <c r="HK11" s="265">
        <v>1.8259999999999999E-3</v>
      </c>
      <c r="HL11" s="265">
        <v>2.1549999999999998E-3</v>
      </c>
      <c r="HM11" s="265">
        <v>4.9919999999999999E-3</v>
      </c>
      <c r="HN11" s="265">
        <v>5.0809999999999996E-3</v>
      </c>
      <c r="HO11" s="265">
        <v>7.1872000000000004E-3</v>
      </c>
      <c r="HP11" s="265">
        <v>2.415E-3</v>
      </c>
      <c r="HQ11" s="265">
        <v>0</v>
      </c>
      <c r="HR11" s="265">
        <v>1.0041E-2</v>
      </c>
      <c r="HS11" s="265">
        <v>1.7063999999999999E-2</v>
      </c>
      <c r="HT11" s="265">
        <v>1.4755000000000001E-2</v>
      </c>
      <c r="HU11" s="265">
        <v>3.9392000000000003E-2</v>
      </c>
      <c r="HV11" s="265">
        <v>1.7845999999999999E-3</v>
      </c>
      <c r="HW11" s="265">
        <v>4.3375999999999996E-3</v>
      </c>
      <c r="HX11" s="265">
        <v>1.4010999999999999E-2</v>
      </c>
      <c r="HY11" s="265">
        <v>2.7242E-3</v>
      </c>
      <c r="HZ11" s="265">
        <v>9.7630000000000008E-3</v>
      </c>
      <c r="IA11" s="265">
        <v>1.0859999999999999E-3</v>
      </c>
      <c r="IB11" s="265">
        <v>8.8999999999999995E-4</v>
      </c>
      <c r="IC11" s="265">
        <v>1.2639999999999999E-3</v>
      </c>
      <c r="ID11" s="265">
        <v>1.49E-3</v>
      </c>
      <c r="IE11" s="265">
        <v>6.8533999999999999E-3</v>
      </c>
      <c r="IF11" s="265">
        <v>1.6135E-2</v>
      </c>
      <c r="IG11" s="265">
        <v>2.3019999999999998E-3</v>
      </c>
      <c r="IH11" s="265">
        <v>1.4970000000000001E-2</v>
      </c>
      <c r="II11" s="265">
        <v>3.1939999999999998E-3</v>
      </c>
      <c r="IJ11" s="265">
        <v>0</v>
      </c>
      <c r="IK11" s="265">
        <v>0</v>
      </c>
      <c r="IL11" s="265">
        <v>3.1189999999999998E-3</v>
      </c>
      <c r="IM11" s="265">
        <v>5.0828000000000002E-3</v>
      </c>
      <c r="IN11" s="265">
        <v>2.0839E-2</v>
      </c>
      <c r="IO11" s="265">
        <v>2.2989999999999998E-3</v>
      </c>
      <c r="IP11" s="265">
        <v>1.7262E-2</v>
      </c>
      <c r="IQ11" s="265">
        <v>2.5937999999999998E-3</v>
      </c>
      <c r="IR11" s="265">
        <v>1.0555E-2</v>
      </c>
      <c r="IS11" s="265">
        <v>2.2880000000000001E-3</v>
      </c>
      <c r="IT11" s="265">
        <v>5.385E-3</v>
      </c>
      <c r="IU11" s="265">
        <v>1.0070000000000001E-2</v>
      </c>
      <c r="IV11" s="265">
        <v>3.5428E-3</v>
      </c>
      <c r="IW11" s="265">
        <v>4.7548E-3</v>
      </c>
      <c r="IX11" s="265">
        <v>1.4564000000000001E-2</v>
      </c>
      <c r="IY11" s="265">
        <v>5.2138000000000002E-3</v>
      </c>
      <c r="IZ11" s="265">
        <v>3.8866E-3</v>
      </c>
      <c r="JA11" s="265">
        <v>3.3387999999999998E-3</v>
      </c>
      <c r="JB11" s="265">
        <v>3.3427999999999999E-3</v>
      </c>
      <c r="JC11" s="265">
        <v>6.5034000000000003E-3</v>
      </c>
      <c r="JD11" s="265">
        <v>2.0300000000000001E-3</v>
      </c>
      <c r="JE11" s="265">
        <v>2.4250000000000001E-3</v>
      </c>
      <c r="JF11" s="265">
        <v>1.601E-2</v>
      </c>
      <c r="JG11" s="265">
        <v>3.0111999999999999E-3</v>
      </c>
      <c r="JH11" s="265">
        <v>3.2109999999999999E-3</v>
      </c>
      <c r="JI11" s="265">
        <v>2.9672000000000001E-3</v>
      </c>
      <c r="JJ11" s="265">
        <v>2.8279999999999998E-3</v>
      </c>
      <c r="JK11" s="265">
        <v>2.9096E-3</v>
      </c>
      <c r="JL11" s="265">
        <v>7.6176000000000004E-3</v>
      </c>
      <c r="JM11" s="265">
        <v>1.7639999999999999E-2</v>
      </c>
      <c r="JN11" s="265">
        <v>1.5122999999999999E-2</v>
      </c>
      <c r="JO11" s="265">
        <v>1.7478000000000001E-3</v>
      </c>
      <c r="JP11" s="265">
        <v>4.1875999999999997E-3</v>
      </c>
      <c r="JQ11" s="265">
        <v>4.5100000000000001E-3</v>
      </c>
      <c r="JR11" s="265">
        <v>3.0790000000000001E-3</v>
      </c>
      <c r="JS11" s="265">
        <v>3.068E-3</v>
      </c>
      <c r="JT11" s="265">
        <v>8.2879999999999998E-4</v>
      </c>
      <c r="JU11" s="265">
        <v>3.0913999999999998E-3</v>
      </c>
      <c r="JV11" s="265">
        <v>3.5769999999999999E-3</v>
      </c>
      <c r="JW11" s="265">
        <v>2.4275999999999998E-3</v>
      </c>
      <c r="JX11" s="265">
        <v>1.8288E-3</v>
      </c>
      <c r="JY11" s="265">
        <v>4.5367999999999997E-3</v>
      </c>
      <c r="JZ11" s="265">
        <v>3.48E-3</v>
      </c>
      <c r="KA11" s="265">
        <v>6.5659999999999998E-3</v>
      </c>
      <c r="KB11" s="265">
        <v>9.9108000000000009E-3</v>
      </c>
      <c r="KC11" s="265">
        <v>0</v>
      </c>
      <c r="KD11" s="265">
        <v>0</v>
      </c>
      <c r="KE11" s="265">
        <v>0</v>
      </c>
      <c r="KF11" s="265">
        <v>0</v>
      </c>
      <c r="KG11" s="265">
        <v>0</v>
      </c>
      <c r="KH11" s="265">
        <v>3.2128E-3</v>
      </c>
      <c r="KI11" s="265">
        <v>9.9503999999999999E-3</v>
      </c>
      <c r="KJ11" s="265">
        <v>1.332E-2</v>
      </c>
      <c r="KK11" s="265">
        <v>3.2285999999999999E-3</v>
      </c>
      <c r="KL11" s="265">
        <v>1.2466E-2</v>
      </c>
      <c r="KM11" s="265">
        <v>0.26865</v>
      </c>
      <c r="KN11" s="265">
        <v>0.34398000000000001</v>
      </c>
      <c r="KO11" s="265">
        <v>0.40433000000000002</v>
      </c>
      <c r="KP11" s="265">
        <v>3.6494438560550563E-3</v>
      </c>
      <c r="KQ11" s="265">
        <v>0.48547000000000001</v>
      </c>
      <c r="KR11" s="265">
        <v>0.51600999999999997</v>
      </c>
      <c r="KS11" s="265">
        <v>0.54232000000000002</v>
      </c>
      <c r="KT11" s="265">
        <v>0.43125646176329152</v>
      </c>
      <c r="KU11" s="265">
        <v>2.7534E-3</v>
      </c>
      <c r="KV11" s="265">
        <v>1.8065999999999999E-2</v>
      </c>
      <c r="KW11" s="265">
        <v>3.1537999999999997E-2</v>
      </c>
      <c r="KX11" s="265">
        <v>6.3257999999999995E-2</v>
      </c>
      <c r="KY11" s="265">
        <v>0.15456</v>
      </c>
      <c r="KZ11" s="265">
        <v>0.29746</v>
      </c>
      <c r="LA11" s="265">
        <v>0.46492</v>
      </c>
      <c r="LB11" s="265">
        <v>0.62833000000000006</v>
      </c>
      <c r="LC11" s="265">
        <v>1</v>
      </c>
      <c r="LD11" s="265">
        <v>0</v>
      </c>
      <c r="LE11" s="265">
        <v>0.20443</v>
      </c>
      <c r="LF11" s="265">
        <v>0</v>
      </c>
      <c r="LG11" s="265">
        <v>0</v>
      </c>
      <c r="LH11" s="431">
        <v>0</v>
      </c>
      <c r="LI11" s="431">
        <v>0</v>
      </c>
      <c r="LJ11" s="431">
        <v>0</v>
      </c>
      <c r="LK11" s="431">
        <v>0</v>
      </c>
      <c r="LL11" s="431">
        <v>0</v>
      </c>
      <c r="LM11" s="431">
        <v>0</v>
      </c>
      <c r="LN11" s="431">
        <v>0</v>
      </c>
      <c r="LO11" s="431">
        <v>0</v>
      </c>
      <c r="LP11" s="431">
        <v>0</v>
      </c>
      <c r="LQ11" s="431">
        <v>0</v>
      </c>
      <c r="LR11" s="431">
        <v>0</v>
      </c>
      <c r="LS11" s="431">
        <v>0</v>
      </c>
      <c r="LT11" s="431">
        <v>0</v>
      </c>
      <c r="LU11" s="431">
        <v>0</v>
      </c>
      <c r="LV11" s="431">
        <v>0</v>
      </c>
      <c r="LW11" s="431">
        <v>0</v>
      </c>
      <c r="LX11" s="431">
        <v>0</v>
      </c>
      <c r="LY11" s="431">
        <v>0</v>
      </c>
      <c r="LZ11" s="431">
        <v>0</v>
      </c>
      <c r="MA11" s="431">
        <v>0</v>
      </c>
      <c r="MB11" s="431">
        <v>0</v>
      </c>
      <c r="MC11" s="431">
        <v>0</v>
      </c>
      <c r="MD11" s="431">
        <v>0</v>
      </c>
      <c r="ME11" s="431">
        <v>0</v>
      </c>
      <c r="MF11" s="431">
        <v>0</v>
      </c>
      <c r="MG11" s="431">
        <v>0</v>
      </c>
      <c r="MH11" s="266"/>
      <c r="MI11" s="266"/>
      <c r="MJ11" s="266"/>
      <c r="MK11" s="266"/>
      <c r="ML11" s="266"/>
      <c r="MM11" s="266"/>
      <c r="MN11" s="266"/>
      <c r="MO11" s="266"/>
      <c r="MP11" s="266"/>
      <c r="MQ11" s="266"/>
      <c r="MR11" s="266"/>
      <c r="MS11" s="266"/>
      <c r="MT11" s="266"/>
      <c r="MU11" s="266"/>
      <c r="MV11" s="266"/>
      <c r="MW11" s="266"/>
      <c r="MX11" s="266"/>
      <c r="MY11" s="266"/>
      <c r="MZ11" s="266"/>
      <c r="NA11" s="266"/>
      <c r="NB11" s="266"/>
      <c r="NC11" s="266"/>
      <c r="ND11" s="266"/>
      <c r="NE11" s="266"/>
      <c r="NF11" s="266"/>
      <c r="NG11" s="266"/>
      <c r="NH11" s="266"/>
      <c r="NI11" s="266"/>
      <c r="NJ11" s="266"/>
      <c r="NK11" s="266"/>
      <c r="NL11" s="266"/>
      <c r="NM11" s="266"/>
      <c r="NN11" s="266"/>
      <c r="NO11" s="266"/>
      <c r="NP11" s="266"/>
      <c r="NQ11" s="266"/>
      <c r="NR11" s="266"/>
      <c r="NS11" s="266"/>
      <c r="NT11" s="266"/>
      <c r="NU11" s="266"/>
      <c r="NV11" s="266"/>
      <c r="NW11" s="266"/>
      <c r="NX11" s="266"/>
      <c r="NY11" s="266"/>
      <c r="NZ11" s="266"/>
      <c r="OA11" s="266"/>
      <c r="OB11" s="266"/>
      <c r="OC11" s="266"/>
      <c r="OD11" s="266"/>
      <c r="OE11" s="266"/>
      <c r="OF11" s="266"/>
      <c r="OG11" s="266"/>
      <c r="OH11" s="266"/>
      <c r="OI11" s="266"/>
      <c r="OJ11" s="266"/>
      <c r="OK11" s="266"/>
      <c r="OL11" s="266"/>
      <c r="OM11" s="266"/>
      <c r="ON11" s="267"/>
    </row>
    <row r="12" spans="1:404">
      <c r="A12" s="261">
        <v>387</v>
      </c>
      <c r="B12" s="265">
        <v>5.9353999999999997E-2</v>
      </c>
      <c r="C12" s="268">
        <v>4.6426000000000002E-2</v>
      </c>
      <c r="D12" s="268">
        <v>3.5039000000000001E-2</v>
      </c>
      <c r="E12" s="268">
        <v>2.5364000000000001E-2</v>
      </c>
      <c r="F12" s="268">
        <v>6.3249E-2</v>
      </c>
      <c r="G12" s="268">
        <v>4.4096999999999997E-2</v>
      </c>
      <c r="H12" s="268">
        <v>7.8023999999999996E-2</v>
      </c>
      <c r="I12" s="268">
        <v>4.7624E-2</v>
      </c>
      <c r="J12" s="268">
        <v>3.7277999999999999E-2</v>
      </c>
      <c r="K12" s="268">
        <v>9.8791999999999994E-3</v>
      </c>
      <c r="L12" s="265">
        <v>7.7153999999999999E-3</v>
      </c>
      <c r="M12" s="265">
        <v>8.2298000000000007E-3</v>
      </c>
      <c r="N12" s="265">
        <v>9.2350000000000002E-3</v>
      </c>
      <c r="O12" s="265">
        <v>2.8818E-2</v>
      </c>
      <c r="P12" s="265">
        <v>4.1095E-2</v>
      </c>
      <c r="Q12" s="265">
        <v>1.9424E-2</v>
      </c>
      <c r="R12" s="265">
        <v>2.3033999999999999E-2</v>
      </c>
      <c r="S12" s="265">
        <v>3.1008999999999998E-2</v>
      </c>
      <c r="T12" s="265">
        <v>2.3632E-2</v>
      </c>
      <c r="U12" s="265">
        <v>7.1900000000000006E-2</v>
      </c>
      <c r="V12" s="265">
        <v>4.5704000000000002E-2</v>
      </c>
      <c r="W12" s="265">
        <v>3.6771999999999999E-2</v>
      </c>
      <c r="X12" s="265">
        <v>3.2074999999999999E-2</v>
      </c>
      <c r="Y12" s="265">
        <v>5.3018999999999997E-2</v>
      </c>
      <c r="Z12" s="265">
        <v>3.7064E-2</v>
      </c>
      <c r="AA12" s="265">
        <v>6.1887999999999999E-2</v>
      </c>
      <c r="AB12" s="265">
        <v>4.3608000000000001E-2</v>
      </c>
      <c r="AC12" s="265">
        <v>4.1572999999999999E-2</v>
      </c>
      <c r="AD12" s="265">
        <v>2.7987000000000001E-2</v>
      </c>
      <c r="AE12" s="265">
        <v>7.2681999999999998E-3</v>
      </c>
      <c r="AF12" s="265">
        <v>1.0531E-2</v>
      </c>
      <c r="AG12" s="265">
        <v>1.0758E-2</v>
      </c>
      <c r="AH12" s="265">
        <v>1.0578000000000001E-2</v>
      </c>
      <c r="AI12" s="265">
        <v>1.7118000000000001E-3</v>
      </c>
      <c r="AJ12" s="265">
        <v>6.9734000000000003E-3</v>
      </c>
      <c r="AK12" s="265">
        <v>1.2764E-3</v>
      </c>
      <c r="AL12" s="265">
        <v>2.2109999999999999E-3</v>
      </c>
      <c r="AM12" s="265">
        <v>2.9803999999999998E-3</v>
      </c>
      <c r="AN12" s="265">
        <v>1.7148E-3</v>
      </c>
      <c r="AO12" s="265">
        <v>2.0752000000000001E-3</v>
      </c>
      <c r="AP12" s="265">
        <v>4.8301999999999998E-3</v>
      </c>
      <c r="AQ12" s="265">
        <v>1.6532000000000001E-3</v>
      </c>
      <c r="AR12" s="265">
        <v>2.1724000000000001E-3</v>
      </c>
      <c r="AS12" s="265">
        <v>5.6968000000000001E-3</v>
      </c>
      <c r="AT12" s="265">
        <v>1.8288E-3</v>
      </c>
      <c r="AU12" s="265">
        <v>3.1304000000000002E-3</v>
      </c>
      <c r="AV12" s="265">
        <v>2.5769999999999999E-3</v>
      </c>
      <c r="AW12" s="265">
        <v>6.3626000000000004E-3</v>
      </c>
      <c r="AX12" s="265">
        <v>7.3986E-3</v>
      </c>
      <c r="AY12" s="265">
        <v>7.0267999999999997E-3</v>
      </c>
      <c r="AZ12" s="265">
        <v>7.5821999999999999E-3</v>
      </c>
      <c r="BA12" s="265">
        <v>5.4819999999999999E-4</v>
      </c>
      <c r="BB12" s="265">
        <v>2.2120000000000001E-4</v>
      </c>
      <c r="BC12" s="265">
        <v>0</v>
      </c>
      <c r="BD12" s="265">
        <v>8.4599999999999996E-4</v>
      </c>
      <c r="BE12" s="265">
        <v>1.0193000000000001E-2</v>
      </c>
      <c r="BF12" s="265">
        <v>8.7182000000000006E-3</v>
      </c>
      <c r="BG12" s="265">
        <v>1.3894E-2</v>
      </c>
      <c r="BH12" s="265">
        <v>1.5327E-2</v>
      </c>
      <c r="BI12" s="265">
        <v>1.9366000000000001E-2</v>
      </c>
      <c r="BJ12" s="265">
        <v>2.1644E-2</v>
      </c>
      <c r="BK12" s="265">
        <v>4.9350999999999999E-2</v>
      </c>
      <c r="BL12" s="265">
        <v>8.4135000000000001E-2</v>
      </c>
      <c r="BM12" s="265">
        <v>2.9267999999999999E-2</v>
      </c>
      <c r="BN12" s="265">
        <v>0.15811</v>
      </c>
      <c r="BO12" s="265">
        <v>0.19714000000000001</v>
      </c>
      <c r="BP12" s="265">
        <v>0.17953</v>
      </c>
      <c r="BQ12" s="265">
        <v>7.4762999999999996E-2</v>
      </c>
      <c r="BR12" s="265">
        <v>0.13119</v>
      </c>
      <c r="BS12" s="265">
        <v>7.3481000000000005E-2</v>
      </c>
      <c r="BT12" s="265">
        <v>0.11483</v>
      </c>
      <c r="BU12" s="265">
        <v>1.9148999999999999E-2</v>
      </c>
      <c r="BV12" s="265">
        <v>9.0854000000000004E-3</v>
      </c>
      <c r="BW12" s="265">
        <v>2.2755999999999998E-2</v>
      </c>
      <c r="BX12" s="265">
        <v>1.2506E-2</v>
      </c>
      <c r="BY12" s="265">
        <v>1.0246999999999999E-2</v>
      </c>
      <c r="BZ12" s="265">
        <v>3.6384E-2</v>
      </c>
      <c r="CA12" s="265">
        <v>4.0000000000000001E-3</v>
      </c>
      <c r="CB12" s="265">
        <v>3.9715E-2</v>
      </c>
      <c r="CC12" s="265">
        <v>4.1811000000000001E-2</v>
      </c>
      <c r="CD12" s="265">
        <v>3.7222999999999999E-2</v>
      </c>
      <c r="CE12" s="265">
        <v>2.4008000000000002E-2</v>
      </c>
      <c r="CF12" s="265">
        <v>1.4142E-2</v>
      </c>
      <c r="CG12" s="265">
        <v>4.5192999999999997E-2</v>
      </c>
      <c r="CH12" s="265">
        <v>3.6572E-2</v>
      </c>
      <c r="CI12" s="265">
        <v>3.04E-2</v>
      </c>
      <c r="CJ12" s="265">
        <v>1.5823E-2</v>
      </c>
      <c r="CK12" s="265">
        <v>3.8438E-2</v>
      </c>
      <c r="CL12" s="265">
        <v>0.15961</v>
      </c>
      <c r="CM12" s="265">
        <v>3.2169999999999998E-3</v>
      </c>
      <c r="CN12" s="265">
        <v>0</v>
      </c>
      <c r="CO12" s="265">
        <v>2.7529999999999998E-3</v>
      </c>
      <c r="CP12" s="265">
        <v>9.8759999999999994E-4</v>
      </c>
      <c r="CQ12" s="265">
        <v>9.4039999999999998E-4</v>
      </c>
      <c r="CR12" s="265">
        <v>0</v>
      </c>
      <c r="CS12" s="265">
        <v>0</v>
      </c>
      <c r="CT12" s="265">
        <v>0</v>
      </c>
      <c r="CU12" s="265">
        <v>0</v>
      </c>
      <c r="CV12" s="265">
        <v>1.5185999999999999E-3</v>
      </c>
      <c r="CW12" s="265">
        <v>0</v>
      </c>
      <c r="CX12" s="265">
        <v>0</v>
      </c>
      <c r="CY12" s="265">
        <v>0</v>
      </c>
      <c r="CZ12" s="265">
        <v>8.1754999999999994E-2</v>
      </c>
      <c r="DA12" s="265">
        <v>0.14534</v>
      </c>
      <c r="DB12" s="265">
        <v>0</v>
      </c>
      <c r="DC12" s="265">
        <v>0</v>
      </c>
      <c r="DD12" s="265">
        <v>0</v>
      </c>
      <c r="DE12" s="265">
        <v>0</v>
      </c>
      <c r="DF12" s="265">
        <v>3.7419999999999999E-4</v>
      </c>
      <c r="DG12" s="265">
        <v>5.7799999999999995E-4</v>
      </c>
      <c r="DH12" s="265">
        <v>9.6451999999999996E-3</v>
      </c>
      <c r="DI12" s="265">
        <v>7.9999999999999996E-7</v>
      </c>
      <c r="DJ12" s="265">
        <v>1.1999999999999999E-6</v>
      </c>
      <c r="DK12" s="265">
        <v>1.7999999999999999E-6</v>
      </c>
      <c r="DL12" s="265">
        <v>7.9999999999999996E-7</v>
      </c>
      <c r="DM12" s="265">
        <v>1.4472E-3</v>
      </c>
      <c r="DN12" s="265">
        <v>0</v>
      </c>
      <c r="DO12" s="265">
        <v>0</v>
      </c>
      <c r="DP12" s="265">
        <v>0</v>
      </c>
      <c r="DQ12" s="265">
        <v>0</v>
      </c>
      <c r="DR12" s="265">
        <v>2.2468000000000002E-3</v>
      </c>
      <c r="DS12" s="265">
        <v>2.8639999999999998E-3</v>
      </c>
      <c r="DT12" s="265">
        <v>5.1910000000000003E-3</v>
      </c>
      <c r="DU12" s="265">
        <v>0</v>
      </c>
      <c r="DV12" s="265">
        <v>0</v>
      </c>
      <c r="DW12" s="265">
        <v>0</v>
      </c>
      <c r="DX12" s="265">
        <v>6.9099999999999999E-4</v>
      </c>
      <c r="DY12" s="265">
        <v>3.0931999999999999E-3</v>
      </c>
      <c r="DZ12" s="265">
        <v>0</v>
      </c>
      <c r="EA12" s="265">
        <v>0</v>
      </c>
      <c r="EB12" s="265">
        <v>0</v>
      </c>
      <c r="EC12" s="265">
        <v>0</v>
      </c>
      <c r="ED12" s="265">
        <v>0</v>
      </c>
      <c r="EE12" s="265">
        <v>0</v>
      </c>
      <c r="EF12" s="265">
        <v>6.7420000000000002E-4</v>
      </c>
      <c r="EG12" s="265">
        <v>0</v>
      </c>
      <c r="EH12" s="265">
        <v>1.98E-5</v>
      </c>
      <c r="EI12" s="265">
        <v>0</v>
      </c>
      <c r="EJ12" s="265">
        <v>0</v>
      </c>
      <c r="EK12" s="265">
        <v>0</v>
      </c>
      <c r="EL12" s="265">
        <v>0</v>
      </c>
      <c r="EM12" s="265">
        <v>1.88E-5</v>
      </c>
      <c r="EN12" s="265">
        <v>6.0000000000000002E-6</v>
      </c>
      <c r="EO12" s="265">
        <v>2.4721999999999999E-3</v>
      </c>
      <c r="EP12" s="265">
        <v>7.938E-4</v>
      </c>
      <c r="EQ12" s="265">
        <v>2.7399999999999999E-4</v>
      </c>
      <c r="ER12" s="265">
        <v>5.1559999999999996E-4</v>
      </c>
      <c r="ES12" s="265">
        <v>3.5859999999999999E-4</v>
      </c>
      <c r="ET12" s="265">
        <v>2.8059999999999999E-4</v>
      </c>
      <c r="EU12" s="265">
        <v>4.0739999999999998E-4</v>
      </c>
      <c r="EV12" s="265">
        <v>1.8479999999999999E-4</v>
      </c>
      <c r="EW12" s="265">
        <v>3.1159999999999998E-4</v>
      </c>
      <c r="EX12" s="265">
        <v>3.1859999999999999E-4</v>
      </c>
      <c r="EY12" s="265">
        <v>2.4840000000000002E-4</v>
      </c>
      <c r="EZ12" s="265">
        <v>8.832E-4</v>
      </c>
      <c r="FA12" s="265">
        <v>4.4119999999999999E-4</v>
      </c>
      <c r="FB12" s="265">
        <v>4.4880000000000001E-4</v>
      </c>
      <c r="FC12" s="265">
        <v>3.3960000000000001E-4</v>
      </c>
      <c r="FD12" s="265">
        <v>4.4799999999999999E-4</v>
      </c>
      <c r="FE12" s="265">
        <v>3.3720000000000001E-4</v>
      </c>
      <c r="FF12" s="265">
        <v>3.8739999999999998E-4</v>
      </c>
      <c r="FG12" s="265">
        <v>4.7219999999999999E-4</v>
      </c>
      <c r="FH12" s="265">
        <v>4.37E-4</v>
      </c>
      <c r="FI12" s="265">
        <v>4.282E-4</v>
      </c>
      <c r="FJ12" s="265">
        <v>3.9999999999999998E-7</v>
      </c>
      <c r="FK12" s="265">
        <v>0</v>
      </c>
      <c r="FL12" s="265">
        <v>3.3960000000000001E-4</v>
      </c>
      <c r="FM12" s="265">
        <v>6.1899999999999998E-4</v>
      </c>
      <c r="FN12" s="265">
        <v>0</v>
      </c>
      <c r="FO12" s="265">
        <v>1.6E-2</v>
      </c>
      <c r="FP12" s="265">
        <v>9.6259999999999991E-3</v>
      </c>
      <c r="FQ12" s="265">
        <v>2.6941999999999999E-3</v>
      </c>
      <c r="FR12" s="265">
        <v>0</v>
      </c>
      <c r="FS12" s="265">
        <v>5.5710000000000004E-3</v>
      </c>
      <c r="FT12" s="265">
        <v>5.8948000000000004E-3</v>
      </c>
      <c r="FU12" s="265">
        <v>2.6396000000000002E-3</v>
      </c>
      <c r="FV12" s="265">
        <v>8.2702000000000001E-3</v>
      </c>
      <c r="FW12" s="265">
        <v>7.9480000000000002E-3</v>
      </c>
      <c r="FX12" s="265">
        <v>5.7131999999999999E-3</v>
      </c>
      <c r="FY12" s="265">
        <v>1.0437E-2</v>
      </c>
      <c r="FZ12" s="265">
        <v>7.9480000000000002E-3</v>
      </c>
      <c r="GA12" s="265">
        <v>5.4434000000000001E-3</v>
      </c>
      <c r="GB12" s="265">
        <v>2.6702000000000002E-3</v>
      </c>
      <c r="GC12" s="265">
        <v>3.2382000000000001E-3</v>
      </c>
      <c r="GD12" s="265">
        <v>3.0379999999999999E-3</v>
      </c>
      <c r="GE12" s="265">
        <v>9.6639999999999996E-4</v>
      </c>
      <c r="GF12" s="265">
        <v>2.5595E-2</v>
      </c>
      <c r="GG12" s="265">
        <v>2.8649999999999998E-2</v>
      </c>
      <c r="GH12" s="265">
        <v>2.2452E-2</v>
      </c>
      <c r="GI12" s="265">
        <v>2.5949E-2</v>
      </c>
      <c r="GJ12" s="265">
        <v>2.4130000000000002E-3</v>
      </c>
      <c r="GK12" s="265">
        <v>1.815E-3</v>
      </c>
      <c r="GL12" s="265">
        <v>1.4952E-2</v>
      </c>
      <c r="GM12" s="265">
        <v>1.2154999999999999E-2</v>
      </c>
      <c r="GN12" s="265">
        <v>2.5730000000000002E-3</v>
      </c>
      <c r="GO12" s="265">
        <v>1.4352E-2</v>
      </c>
      <c r="GP12" s="265">
        <v>2.8525999999999998E-3</v>
      </c>
      <c r="GQ12" s="265">
        <v>2.4489999999999998E-3</v>
      </c>
      <c r="GR12" s="265">
        <v>3.1000000000000001E-5</v>
      </c>
      <c r="GS12" s="265">
        <v>2.3310000000000002E-3</v>
      </c>
      <c r="GT12" s="265">
        <v>1.7202000000000001E-3</v>
      </c>
      <c r="GU12" s="265">
        <v>1.3619999999999999E-3</v>
      </c>
      <c r="GV12" s="265">
        <v>1.5150000000000001E-3</v>
      </c>
      <c r="GW12" s="265">
        <v>3.9805999999999999E-3</v>
      </c>
      <c r="GX12" s="265">
        <v>6.4187999999999997E-3</v>
      </c>
      <c r="GY12" s="265">
        <v>2.2569999999999999E-3</v>
      </c>
      <c r="GZ12" s="265">
        <v>1.9268E-3</v>
      </c>
      <c r="HA12" s="265">
        <v>7.8700000000000003E-3</v>
      </c>
      <c r="HB12" s="265">
        <v>1.2503999999999999E-2</v>
      </c>
      <c r="HC12" s="265">
        <v>3.3432000000000002E-3</v>
      </c>
      <c r="HD12" s="265">
        <v>2.8389999999999999E-3</v>
      </c>
      <c r="HE12" s="265">
        <v>1.1778E-2</v>
      </c>
      <c r="HF12" s="265">
        <v>3.1781999999999999E-3</v>
      </c>
      <c r="HG12" s="265">
        <v>1.1847999999999999E-2</v>
      </c>
      <c r="HH12" s="265">
        <v>1.1572000000000001E-2</v>
      </c>
      <c r="HI12" s="265">
        <v>1.2057999999999999E-2</v>
      </c>
      <c r="HJ12" s="265">
        <v>3.2084000000000001E-3</v>
      </c>
      <c r="HK12" s="265">
        <v>1.8259999999999999E-3</v>
      </c>
      <c r="HL12" s="265">
        <v>2.1589999999999999E-3</v>
      </c>
      <c r="HM12" s="265">
        <v>5.5040000000000002E-3</v>
      </c>
      <c r="HN12" s="265">
        <v>5.1370000000000001E-3</v>
      </c>
      <c r="HO12" s="265">
        <v>7.1973999999999996E-3</v>
      </c>
      <c r="HP12" s="265">
        <v>2.415E-3</v>
      </c>
      <c r="HQ12" s="265">
        <v>0</v>
      </c>
      <c r="HR12" s="265">
        <v>1.0763999999999999E-2</v>
      </c>
      <c r="HS12" s="265">
        <v>1.7247999999999999E-2</v>
      </c>
      <c r="HT12" s="265">
        <v>1.4404999999999999E-2</v>
      </c>
      <c r="HU12" s="265">
        <v>3.9125E-2</v>
      </c>
      <c r="HV12" s="265">
        <v>1.8531999999999999E-3</v>
      </c>
      <c r="HW12" s="265">
        <v>4.1321999999999999E-3</v>
      </c>
      <c r="HX12" s="265">
        <v>1.5361E-2</v>
      </c>
      <c r="HY12" s="265">
        <v>5.4483999999999999E-3</v>
      </c>
      <c r="HZ12" s="265">
        <v>9.9330000000000009E-3</v>
      </c>
      <c r="IA12" s="265">
        <v>1.0859999999999999E-3</v>
      </c>
      <c r="IB12" s="265">
        <v>8.8999999999999995E-4</v>
      </c>
      <c r="IC12" s="265">
        <v>1.2639999999999999E-3</v>
      </c>
      <c r="ID12" s="265">
        <v>1.49E-3</v>
      </c>
      <c r="IE12" s="265">
        <v>6.8868000000000002E-3</v>
      </c>
      <c r="IF12" s="265">
        <v>1.5873000000000002E-2</v>
      </c>
      <c r="IG12" s="265">
        <v>2.366E-3</v>
      </c>
      <c r="IH12" s="265">
        <v>1.4985E-2</v>
      </c>
      <c r="II12" s="265">
        <v>3.346E-3</v>
      </c>
      <c r="IJ12" s="265">
        <v>0</v>
      </c>
      <c r="IK12" s="265">
        <v>0</v>
      </c>
      <c r="IL12" s="265">
        <v>3.3140000000000001E-3</v>
      </c>
      <c r="IM12" s="265">
        <v>5.0695999999999996E-3</v>
      </c>
      <c r="IN12" s="265">
        <v>2.0830999999999999E-2</v>
      </c>
      <c r="IO12" s="265">
        <v>2.2989999999999998E-3</v>
      </c>
      <c r="IP12" s="265">
        <v>1.7329000000000001E-2</v>
      </c>
      <c r="IQ12" s="265">
        <v>2.6936E-3</v>
      </c>
      <c r="IR12" s="265">
        <v>1.0871E-2</v>
      </c>
      <c r="IS12" s="265">
        <v>2.2880000000000001E-3</v>
      </c>
      <c r="IT12" s="265">
        <v>5.385E-3</v>
      </c>
      <c r="IU12" s="265">
        <v>1.0071999999999999E-2</v>
      </c>
      <c r="IV12" s="265">
        <v>3.7115999999999998E-3</v>
      </c>
      <c r="IW12" s="265">
        <v>4.9026E-3</v>
      </c>
      <c r="IX12" s="265">
        <v>1.4293999999999999E-2</v>
      </c>
      <c r="IY12" s="265">
        <v>5.3436000000000004E-3</v>
      </c>
      <c r="IZ12" s="265">
        <v>4.0022E-3</v>
      </c>
      <c r="JA12" s="265">
        <v>3.3985999999999999E-3</v>
      </c>
      <c r="JB12" s="265">
        <v>3.4305999999999998E-3</v>
      </c>
      <c r="JC12" s="265">
        <v>6.5858000000000002E-3</v>
      </c>
      <c r="JD12" s="265">
        <v>2.0300000000000001E-3</v>
      </c>
      <c r="JE12" s="265">
        <v>2.4250000000000001E-3</v>
      </c>
      <c r="JF12" s="265">
        <v>1.6115999999999998E-2</v>
      </c>
      <c r="JG12" s="265">
        <v>3.1083999999999999E-3</v>
      </c>
      <c r="JH12" s="265">
        <v>3.3639999999999998E-3</v>
      </c>
      <c r="JI12" s="265">
        <v>3.1083999999999999E-3</v>
      </c>
      <c r="JJ12" s="265">
        <v>3.0300000000000001E-3</v>
      </c>
      <c r="JK12" s="265">
        <v>3.1251999999999999E-3</v>
      </c>
      <c r="JL12" s="265">
        <v>7.9702000000000002E-3</v>
      </c>
      <c r="JM12" s="265">
        <v>1.7357999999999998E-2</v>
      </c>
      <c r="JN12" s="265">
        <v>1.4833000000000001E-2</v>
      </c>
      <c r="JO12" s="265">
        <v>1.9066E-3</v>
      </c>
      <c r="JP12" s="265">
        <v>4.4581999999999998E-3</v>
      </c>
      <c r="JQ12" s="265">
        <v>4.5100000000000001E-3</v>
      </c>
      <c r="JR12" s="265">
        <v>3.0690000000000001E-3</v>
      </c>
      <c r="JS12" s="265">
        <v>3.068E-3</v>
      </c>
      <c r="JT12" s="265">
        <v>8.5860000000000005E-4</v>
      </c>
      <c r="JU12" s="265">
        <v>2.4407999999999999E-3</v>
      </c>
      <c r="JV12" s="265">
        <v>3.2060000000000001E-3</v>
      </c>
      <c r="JW12" s="265">
        <v>1.9681999999999998E-3</v>
      </c>
      <c r="JX12" s="265">
        <v>1.3715999999999999E-3</v>
      </c>
      <c r="JY12" s="265">
        <v>3.7756E-3</v>
      </c>
      <c r="JZ12" s="265">
        <v>3.088E-3</v>
      </c>
      <c r="KA12" s="265">
        <v>6.5659999999999998E-3</v>
      </c>
      <c r="KB12" s="265">
        <v>1.0133E-2</v>
      </c>
      <c r="KC12" s="265">
        <v>0</v>
      </c>
      <c r="KD12" s="265">
        <v>0</v>
      </c>
      <c r="KE12" s="265">
        <v>0</v>
      </c>
      <c r="KF12" s="265">
        <v>0</v>
      </c>
      <c r="KG12" s="265">
        <v>0</v>
      </c>
      <c r="KH12" s="265">
        <v>3.2456E-3</v>
      </c>
      <c r="KI12" s="265">
        <v>1.0425E-2</v>
      </c>
      <c r="KJ12" s="265">
        <v>1.3937E-2</v>
      </c>
      <c r="KK12" s="265">
        <v>3.5842000000000001E-3</v>
      </c>
      <c r="KL12" s="265">
        <v>1.3157E-2</v>
      </c>
      <c r="KM12" s="265">
        <v>0.27387</v>
      </c>
      <c r="KN12" s="265">
        <v>0.34926000000000001</v>
      </c>
      <c r="KO12" s="265">
        <v>0.40908</v>
      </c>
      <c r="KP12" s="265">
        <v>3.6744314010528248E-3</v>
      </c>
      <c r="KQ12" s="265">
        <v>0.48866999999999999</v>
      </c>
      <c r="KR12" s="265">
        <v>0.51846000000000003</v>
      </c>
      <c r="KS12" s="265">
        <v>0.54410999999999998</v>
      </c>
      <c r="KT12" s="265">
        <v>0.43571903698014025</v>
      </c>
      <c r="KU12" s="265">
        <v>2.8547999999999998E-3</v>
      </c>
      <c r="KV12" s="265">
        <v>1.8543E-2</v>
      </c>
      <c r="KW12" s="265">
        <v>3.2274999999999998E-2</v>
      </c>
      <c r="KX12" s="265">
        <v>6.4496999999999999E-2</v>
      </c>
      <c r="KY12" s="265">
        <v>0.15684000000000001</v>
      </c>
      <c r="KZ12" s="265">
        <v>0.30080000000000001</v>
      </c>
      <c r="LA12" s="265">
        <v>0.46887000000000001</v>
      </c>
      <c r="LB12" s="265">
        <v>0.63231000000000004</v>
      </c>
      <c r="LC12" s="265">
        <v>1</v>
      </c>
      <c r="LD12" s="265">
        <v>0</v>
      </c>
      <c r="LE12" s="265">
        <v>0.19617000000000001</v>
      </c>
      <c r="LF12" s="265">
        <v>0</v>
      </c>
      <c r="LG12" s="265">
        <v>0</v>
      </c>
      <c r="LH12" s="431">
        <v>0</v>
      </c>
      <c r="LI12" s="431">
        <v>0</v>
      </c>
      <c r="LJ12" s="431">
        <v>0</v>
      </c>
      <c r="LK12" s="431">
        <v>0</v>
      </c>
      <c r="LL12" s="431">
        <v>4.4916732804267667E-6</v>
      </c>
      <c r="LM12" s="431">
        <v>0</v>
      </c>
      <c r="LN12" s="431">
        <v>0</v>
      </c>
      <c r="LO12" s="431">
        <v>0</v>
      </c>
      <c r="LP12" s="431">
        <v>0</v>
      </c>
      <c r="LQ12" s="431">
        <v>0</v>
      </c>
      <c r="LR12" s="431">
        <v>0</v>
      </c>
      <c r="LS12" s="431">
        <v>0</v>
      </c>
      <c r="LT12" s="431">
        <v>2.8687798021564959E-6</v>
      </c>
      <c r="LU12" s="431">
        <v>0</v>
      </c>
      <c r="LV12" s="431">
        <v>0</v>
      </c>
      <c r="LW12" s="431">
        <v>0</v>
      </c>
      <c r="LX12" s="431">
        <v>0</v>
      </c>
      <c r="LY12" s="431">
        <v>0</v>
      </c>
      <c r="LZ12" s="431">
        <v>0</v>
      </c>
      <c r="MA12" s="431">
        <v>0</v>
      </c>
      <c r="MB12" s="431">
        <v>0</v>
      </c>
      <c r="MC12" s="431">
        <v>0</v>
      </c>
      <c r="MD12" s="431">
        <v>0</v>
      </c>
      <c r="ME12" s="431">
        <v>0</v>
      </c>
      <c r="MF12" s="431">
        <v>0</v>
      </c>
      <c r="MG12" s="431">
        <v>0</v>
      </c>
      <c r="MH12" s="266"/>
      <c r="MI12" s="266"/>
      <c r="MJ12" s="266"/>
      <c r="MK12" s="266"/>
      <c r="ML12" s="266"/>
      <c r="MM12" s="266"/>
      <c r="MN12" s="266"/>
      <c r="MO12" s="266"/>
      <c r="MP12" s="266"/>
      <c r="MQ12" s="266"/>
      <c r="MR12" s="266"/>
      <c r="MS12" s="266"/>
      <c r="MT12" s="266"/>
      <c r="MU12" s="266"/>
      <c r="MV12" s="266"/>
      <c r="MW12" s="266"/>
      <c r="MX12" s="266"/>
      <c r="MY12" s="266"/>
      <c r="MZ12" s="266"/>
      <c r="NA12" s="266"/>
      <c r="NB12" s="266"/>
      <c r="NC12" s="266"/>
      <c r="ND12" s="266"/>
      <c r="NE12" s="266"/>
      <c r="NF12" s="266"/>
      <c r="NG12" s="266"/>
      <c r="NH12" s="266"/>
      <c r="NI12" s="266"/>
      <c r="NJ12" s="266"/>
      <c r="NK12" s="266"/>
      <c r="NL12" s="266"/>
      <c r="NM12" s="266"/>
      <c r="NN12" s="266"/>
      <c r="NO12" s="266"/>
      <c r="NP12" s="266"/>
      <c r="NQ12" s="266"/>
      <c r="NR12" s="266"/>
      <c r="NS12" s="266"/>
      <c r="NT12" s="266"/>
      <c r="NU12" s="266"/>
      <c r="NV12" s="266"/>
      <c r="NW12" s="266"/>
      <c r="NX12" s="266"/>
      <c r="NY12" s="266"/>
      <c r="NZ12" s="266"/>
      <c r="OA12" s="266"/>
      <c r="OB12" s="266"/>
      <c r="OC12" s="266"/>
      <c r="OD12" s="266"/>
      <c r="OE12" s="266"/>
      <c r="OF12" s="266"/>
      <c r="OG12" s="266"/>
      <c r="OH12" s="266"/>
      <c r="OI12" s="266"/>
      <c r="OJ12" s="266"/>
      <c r="OK12" s="266"/>
      <c r="OL12" s="266"/>
      <c r="OM12" s="266"/>
      <c r="ON12" s="267"/>
    </row>
    <row r="13" spans="1:404">
      <c r="A13" s="261">
        <v>388</v>
      </c>
      <c r="B13" s="265">
        <v>6.2010999999999997E-2</v>
      </c>
      <c r="C13" s="268">
        <v>4.8485E-2</v>
      </c>
      <c r="D13" s="268">
        <v>3.6546000000000002E-2</v>
      </c>
      <c r="E13" s="268">
        <v>2.6485999999999999E-2</v>
      </c>
      <c r="F13" s="268">
        <v>6.6045000000000006E-2</v>
      </c>
      <c r="G13" s="268">
        <v>4.6059999999999997E-2</v>
      </c>
      <c r="H13" s="268">
        <v>8.1015000000000004E-2</v>
      </c>
      <c r="I13" s="268">
        <v>4.9443000000000001E-2</v>
      </c>
      <c r="J13" s="268">
        <v>3.8748999999999999E-2</v>
      </c>
      <c r="K13" s="268">
        <v>9.3907999999999995E-3</v>
      </c>
      <c r="L13" s="265">
        <v>7.2486E-3</v>
      </c>
      <c r="M13" s="265">
        <v>7.6752000000000001E-3</v>
      </c>
      <c r="N13" s="265">
        <v>9.3670000000000003E-3</v>
      </c>
      <c r="O13" s="265">
        <v>3.0280999999999999E-2</v>
      </c>
      <c r="P13" s="265">
        <v>4.2963000000000001E-2</v>
      </c>
      <c r="Q13" s="265">
        <v>2.0541E-2</v>
      </c>
      <c r="R13" s="265">
        <v>2.4129999999999999E-2</v>
      </c>
      <c r="S13" s="265">
        <v>3.1659E-2</v>
      </c>
      <c r="T13" s="265">
        <v>2.5855E-2</v>
      </c>
      <c r="U13" s="265">
        <v>7.5347999999999998E-2</v>
      </c>
      <c r="V13" s="265">
        <v>4.7300000000000002E-2</v>
      </c>
      <c r="W13" s="265">
        <v>3.8363000000000001E-2</v>
      </c>
      <c r="X13" s="265">
        <v>3.3541000000000001E-2</v>
      </c>
      <c r="Y13" s="265">
        <v>5.5537999999999997E-2</v>
      </c>
      <c r="Z13" s="265">
        <v>3.8897000000000001E-2</v>
      </c>
      <c r="AA13" s="265">
        <v>6.4535999999999996E-2</v>
      </c>
      <c r="AB13" s="265">
        <v>4.5547999999999998E-2</v>
      </c>
      <c r="AC13" s="265">
        <v>4.3450999999999997E-2</v>
      </c>
      <c r="AD13" s="265">
        <v>2.9377E-2</v>
      </c>
      <c r="AE13" s="265">
        <v>7.1168000000000004E-3</v>
      </c>
      <c r="AF13" s="265">
        <v>1.0841999999999999E-2</v>
      </c>
      <c r="AG13" s="265">
        <v>1.1438E-2</v>
      </c>
      <c r="AH13" s="265">
        <v>1.0633999999999999E-2</v>
      </c>
      <c r="AI13" s="265">
        <v>1.5051999999999999E-3</v>
      </c>
      <c r="AJ13" s="265">
        <v>6.6096000000000002E-3</v>
      </c>
      <c r="AK13" s="265">
        <v>1.2076000000000001E-3</v>
      </c>
      <c r="AL13" s="265">
        <v>1.954E-3</v>
      </c>
      <c r="AM13" s="265">
        <v>3.0236E-3</v>
      </c>
      <c r="AN13" s="265">
        <v>1.5712E-3</v>
      </c>
      <c r="AO13" s="265">
        <v>1.8728E-3</v>
      </c>
      <c r="AP13" s="265">
        <v>4.6037999999999999E-3</v>
      </c>
      <c r="AQ13" s="265">
        <v>1.5797999999999999E-3</v>
      </c>
      <c r="AR13" s="265">
        <v>2.0596E-3</v>
      </c>
      <c r="AS13" s="265">
        <v>5.6781999999999996E-3</v>
      </c>
      <c r="AT13" s="265">
        <v>1.8212E-3</v>
      </c>
      <c r="AU13" s="265">
        <v>3.0416000000000002E-3</v>
      </c>
      <c r="AV13" s="265">
        <v>2.5690000000000001E-3</v>
      </c>
      <c r="AW13" s="265">
        <v>5.9154000000000003E-3</v>
      </c>
      <c r="AX13" s="265">
        <v>7.1154E-3</v>
      </c>
      <c r="AY13" s="265">
        <v>6.9851999999999996E-3</v>
      </c>
      <c r="AZ13" s="265">
        <v>8.0397999999999997E-3</v>
      </c>
      <c r="BA13" s="265">
        <v>5.1979999999999995E-4</v>
      </c>
      <c r="BB13" s="265">
        <v>2.098E-4</v>
      </c>
      <c r="BC13" s="265">
        <v>0</v>
      </c>
      <c r="BD13" s="265">
        <v>8.0199999999999998E-4</v>
      </c>
      <c r="BE13" s="265">
        <v>1.0330000000000001E-2</v>
      </c>
      <c r="BF13" s="265">
        <v>8.7507999999999996E-3</v>
      </c>
      <c r="BG13" s="265">
        <v>1.6271999999999998E-2</v>
      </c>
      <c r="BH13" s="265">
        <v>1.7791000000000001E-2</v>
      </c>
      <c r="BI13" s="265">
        <v>2.1951999999999999E-2</v>
      </c>
      <c r="BJ13" s="265">
        <v>2.2661000000000001E-2</v>
      </c>
      <c r="BK13" s="265">
        <v>5.4545000000000003E-2</v>
      </c>
      <c r="BL13" s="265">
        <v>8.5212999999999997E-2</v>
      </c>
      <c r="BM13" s="265">
        <v>3.1706999999999999E-2</v>
      </c>
      <c r="BN13" s="265">
        <v>0.16355</v>
      </c>
      <c r="BO13" s="265">
        <v>0.20286000000000001</v>
      </c>
      <c r="BP13" s="265">
        <v>0.25513000000000002</v>
      </c>
      <c r="BQ13" s="265">
        <v>7.9792000000000002E-2</v>
      </c>
      <c r="BR13" s="265">
        <v>0.14058999999999999</v>
      </c>
      <c r="BS13" s="265">
        <v>7.7491000000000004E-2</v>
      </c>
      <c r="BT13" s="265">
        <v>0.12121</v>
      </c>
      <c r="BU13" s="265">
        <v>2.2891000000000002E-2</v>
      </c>
      <c r="BV13" s="265">
        <v>1.1462E-2</v>
      </c>
      <c r="BW13" s="265">
        <v>2.7008000000000001E-2</v>
      </c>
      <c r="BX13" s="265">
        <v>1.5945999999999998E-2</v>
      </c>
      <c r="BY13" s="265">
        <v>1.0954E-2</v>
      </c>
      <c r="BZ13" s="265">
        <v>3.6670000000000001E-2</v>
      </c>
      <c r="CA13" s="265">
        <v>6.0000000000000001E-3</v>
      </c>
      <c r="CB13" s="265">
        <v>4.1248E-2</v>
      </c>
      <c r="CC13" s="265">
        <v>4.3950999999999997E-2</v>
      </c>
      <c r="CD13" s="265">
        <v>3.8545999999999997E-2</v>
      </c>
      <c r="CE13" s="265">
        <v>2.4204E-2</v>
      </c>
      <c r="CF13" s="265">
        <v>1.4775E-2</v>
      </c>
      <c r="CG13" s="265">
        <v>4.6392000000000003E-2</v>
      </c>
      <c r="CH13" s="265">
        <v>3.7607000000000002E-2</v>
      </c>
      <c r="CI13" s="265">
        <v>3.1725000000000003E-2</v>
      </c>
      <c r="CJ13" s="265">
        <v>1.5823E-2</v>
      </c>
      <c r="CK13" s="265">
        <v>3.9301000000000003E-2</v>
      </c>
      <c r="CL13" s="265">
        <v>0.16256000000000001</v>
      </c>
      <c r="CM13" s="265">
        <v>3.2169999999999998E-3</v>
      </c>
      <c r="CN13" s="265">
        <v>0</v>
      </c>
      <c r="CO13" s="265">
        <v>2.7529999999999998E-3</v>
      </c>
      <c r="CP13" s="265">
        <v>7.3039999999999997E-4</v>
      </c>
      <c r="CQ13" s="265">
        <v>6.9559999999999999E-4</v>
      </c>
      <c r="CR13" s="265">
        <v>0</v>
      </c>
      <c r="CS13" s="265">
        <v>0</v>
      </c>
      <c r="CT13" s="265">
        <v>0</v>
      </c>
      <c r="CU13" s="265">
        <v>0</v>
      </c>
      <c r="CV13" s="265">
        <v>1.5914E-3</v>
      </c>
      <c r="CW13" s="265">
        <v>0</v>
      </c>
      <c r="CX13" s="265">
        <v>0</v>
      </c>
      <c r="CY13" s="265">
        <v>0</v>
      </c>
      <c r="CZ13" s="265">
        <v>9.5473000000000002E-2</v>
      </c>
      <c r="DA13" s="265">
        <v>0.18346000000000001</v>
      </c>
      <c r="DB13" s="265">
        <v>0</v>
      </c>
      <c r="DC13" s="265">
        <v>0</v>
      </c>
      <c r="DD13" s="265">
        <v>0</v>
      </c>
      <c r="DE13" s="265">
        <v>0</v>
      </c>
      <c r="DF13" s="265">
        <v>4.1080000000000001E-4</v>
      </c>
      <c r="DG13" s="265">
        <v>6.3199999999999997E-4</v>
      </c>
      <c r="DH13" s="265">
        <v>9.3848000000000004E-3</v>
      </c>
      <c r="DI13" s="265">
        <v>1.1999999999999999E-6</v>
      </c>
      <c r="DJ13" s="265">
        <v>1.7999999999999999E-6</v>
      </c>
      <c r="DK13" s="265">
        <v>2.2000000000000001E-6</v>
      </c>
      <c r="DL13" s="265">
        <v>1.1999999999999999E-6</v>
      </c>
      <c r="DM13" s="265">
        <v>1.5437999999999999E-3</v>
      </c>
      <c r="DN13" s="265">
        <v>0</v>
      </c>
      <c r="DO13" s="265">
        <v>0</v>
      </c>
      <c r="DP13" s="265">
        <v>0</v>
      </c>
      <c r="DQ13" s="265">
        <v>0</v>
      </c>
      <c r="DR13" s="265">
        <v>2.2231999999999998E-3</v>
      </c>
      <c r="DS13" s="265">
        <v>2.7190000000000001E-3</v>
      </c>
      <c r="DT13" s="265">
        <v>4.875E-3</v>
      </c>
      <c r="DU13" s="265">
        <v>0</v>
      </c>
      <c r="DV13" s="265">
        <v>0</v>
      </c>
      <c r="DW13" s="265">
        <v>0</v>
      </c>
      <c r="DX13" s="265">
        <v>6.8499999999999995E-4</v>
      </c>
      <c r="DY13" s="265">
        <v>2.6367999999999999E-3</v>
      </c>
      <c r="DZ13" s="265">
        <v>0</v>
      </c>
      <c r="EA13" s="265">
        <v>0</v>
      </c>
      <c r="EB13" s="265">
        <v>0</v>
      </c>
      <c r="EC13" s="265">
        <v>0</v>
      </c>
      <c r="ED13" s="265">
        <v>0</v>
      </c>
      <c r="EE13" s="265">
        <v>0</v>
      </c>
      <c r="EF13" s="265">
        <v>6.5680000000000003E-4</v>
      </c>
      <c r="EG13" s="265">
        <v>0</v>
      </c>
      <c r="EH13" s="265">
        <v>2.5199999999999999E-5</v>
      </c>
      <c r="EI13" s="265">
        <v>0</v>
      </c>
      <c r="EJ13" s="265">
        <v>0</v>
      </c>
      <c r="EK13" s="265">
        <v>0</v>
      </c>
      <c r="EL13" s="265">
        <v>0</v>
      </c>
      <c r="EM13" s="265">
        <v>2.4199999999999999E-5</v>
      </c>
      <c r="EN13" s="265">
        <v>7.9999999999999996E-6</v>
      </c>
      <c r="EO13" s="265">
        <v>2.3687999999999999E-3</v>
      </c>
      <c r="EP13" s="265">
        <v>7.3620000000000001E-4</v>
      </c>
      <c r="EQ13" s="265">
        <v>2.31E-4</v>
      </c>
      <c r="ER13" s="265">
        <v>4.6440000000000001E-4</v>
      </c>
      <c r="ES13" s="265">
        <v>3.8539999999999999E-4</v>
      </c>
      <c r="ET13" s="265">
        <v>3.2239999999999998E-4</v>
      </c>
      <c r="EU13" s="265">
        <v>3.6959999999999998E-4</v>
      </c>
      <c r="EV13" s="265">
        <v>2.1919999999999999E-4</v>
      </c>
      <c r="EW13" s="265">
        <v>2.3340000000000001E-4</v>
      </c>
      <c r="EX13" s="265">
        <v>3.3740000000000002E-4</v>
      </c>
      <c r="EY13" s="265">
        <v>2.376E-4</v>
      </c>
      <c r="EZ13" s="265">
        <v>8.5879999999999995E-4</v>
      </c>
      <c r="FA13" s="265">
        <v>4.5080000000000001E-4</v>
      </c>
      <c r="FB13" s="265">
        <v>4.3320000000000001E-4</v>
      </c>
      <c r="FC13" s="265">
        <v>3.3940000000000001E-4</v>
      </c>
      <c r="FD13" s="265">
        <v>4.5800000000000002E-4</v>
      </c>
      <c r="FE13" s="265">
        <v>3.458E-4</v>
      </c>
      <c r="FF13" s="265">
        <v>3.8860000000000001E-4</v>
      </c>
      <c r="FG13" s="265">
        <v>4.3679999999999999E-4</v>
      </c>
      <c r="FH13" s="265">
        <v>4.3399999999999998E-4</v>
      </c>
      <c r="FI13" s="265">
        <v>4.1980000000000001E-4</v>
      </c>
      <c r="FJ13" s="265">
        <v>5.9999999999999997E-7</v>
      </c>
      <c r="FK13" s="265">
        <v>0</v>
      </c>
      <c r="FL13" s="265">
        <v>3.1040000000000001E-4</v>
      </c>
      <c r="FM13" s="265">
        <v>7.0600000000000003E-4</v>
      </c>
      <c r="FN13" s="265">
        <v>0</v>
      </c>
      <c r="FO13" s="265">
        <v>1.4E-2</v>
      </c>
      <c r="FP13" s="265">
        <v>9.6259999999999991E-3</v>
      </c>
      <c r="FQ13" s="265">
        <v>2.6878000000000002E-3</v>
      </c>
      <c r="FR13" s="265">
        <v>0</v>
      </c>
      <c r="FS13" s="265">
        <v>5.5710000000000004E-3</v>
      </c>
      <c r="FT13" s="265">
        <v>5.9002000000000004E-3</v>
      </c>
      <c r="FU13" s="265">
        <v>2.6334000000000002E-3</v>
      </c>
      <c r="FV13" s="265">
        <v>8.6377999999999993E-3</v>
      </c>
      <c r="FW13" s="265">
        <v>8.2970000000000006E-3</v>
      </c>
      <c r="FX13" s="265">
        <v>5.9747999999999997E-3</v>
      </c>
      <c r="FY13" s="265">
        <v>1.0994E-2</v>
      </c>
      <c r="FZ13" s="265">
        <v>8.2970000000000006E-3</v>
      </c>
      <c r="GA13" s="265">
        <v>5.6525999999999998E-3</v>
      </c>
      <c r="GB13" s="265">
        <v>2.7307999999999998E-3</v>
      </c>
      <c r="GC13" s="265">
        <v>3.3208000000000001E-3</v>
      </c>
      <c r="GD13" s="265">
        <v>3.1329999999999999E-3</v>
      </c>
      <c r="GE13" s="265">
        <v>1.2635999999999999E-3</v>
      </c>
      <c r="GF13" s="265">
        <v>2.5932E-2</v>
      </c>
      <c r="GG13" s="265">
        <v>2.9571E-2</v>
      </c>
      <c r="GH13" s="265">
        <v>2.3175999999999999E-2</v>
      </c>
      <c r="GI13" s="265">
        <v>2.7045E-2</v>
      </c>
      <c r="GJ13" s="265">
        <v>2.555E-3</v>
      </c>
      <c r="GK13" s="265">
        <v>1.815E-3</v>
      </c>
      <c r="GL13" s="265">
        <v>1.4936E-2</v>
      </c>
      <c r="GM13" s="265">
        <v>1.2194999999999999E-2</v>
      </c>
      <c r="GN13" s="265">
        <v>2.5730000000000002E-3</v>
      </c>
      <c r="GO13" s="265">
        <v>1.4203E-2</v>
      </c>
      <c r="GP13" s="265">
        <v>2.9583999999999999E-3</v>
      </c>
      <c r="GQ13" s="265">
        <v>2.4489999999999998E-3</v>
      </c>
      <c r="GR13" s="265">
        <v>3.1000000000000001E-5</v>
      </c>
      <c r="GS13" s="265">
        <v>2.3310000000000002E-3</v>
      </c>
      <c r="GT13" s="265">
        <v>1.9658000000000002E-3</v>
      </c>
      <c r="GU13" s="265">
        <v>1.3619999999999999E-3</v>
      </c>
      <c r="GV13" s="265">
        <v>1.5150000000000001E-3</v>
      </c>
      <c r="GW13" s="265">
        <v>4.1504000000000003E-3</v>
      </c>
      <c r="GX13" s="265">
        <v>6.6531999999999997E-3</v>
      </c>
      <c r="GY13" s="265">
        <v>2.2569999999999999E-3</v>
      </c>
      <c r="GZ13" s="265">
        <v>1.9842000000000002E-3</v>
      </c>
      <c r="HA13" s="265">
        <v>7.8700000000000003E-3</v>
      </c>
      <c r="HB13" s="265">
        <v>1.2397E-2</v>
      </c>
      <c r="HC13" s="265">
        <v>3.2407999999999998E-3</v>
      </c>
      <c r="HD13" s="265">
        <v>2.849E-3</v>
      </c>
      <c r="HE13" s="265">
        <v>1.1897E-2</v>
      </c>
      <c r="HF13" s="265">
        <v>3.2858000000000002E-3</v>
      </c>
      <c r="HG13" s="265">
        <v>1.2E-2</v>
      </c>
      <c r="HH13" s="265">
        <v>1.1724E-2</v>
      </c>
      <c r="HI13" s="265">
        <v>1.2225E-2</v>
      </c>
      <c r="HJ13" s="265">
        <v>3.4505999999999998E-3</v>
      </c>
      <c r="HK13" s="265">
        <v>1.8259999999999999E-3</v>
      </c>
      <c r="HL13" s="265">
        <v>2.163E-3</v>
      </c>
      <c r="HM13" s="265">
        <v>6.0159999999999996E-3</v>
      </c>
      <c r="HN13" s="265">
        <v>5.1929999999999997E-3</v>
      </c>
      <c r="HO13" s="265">
        <v>7.2075999999999998E-3</v>
      </c>
      <c r="HP13" s="265">
        <v>2.415E-3</v>
      </c>
      <c r="HQ13" s="265">
        <v>0</v>
      </c>
      <c r="HR13" s="265">
        <v>1.1488E-2</v>
      </c>
      <c r="HS13" s="265">
        <v>1.7433000000000001E-2</v>
      </c>
      <c r="HT13" s="265">
        <v>1.4055E-2</v>
      </c>
      <c r="HU13" s="265">
        <v>3.8857000000000003E-2</v>
      </c>
      <c r="HV13" s="265">
        <v>1.9218E-3</v>
      </c>
      <c r="HW13" s="265">
        <v>3.9268000000000003E-3</v>
      </c>
      <c r="HX13" s="265">
        <v>1.6712000000000001E-2</v>
      </c>
      <c r="HY13" s="265">
        <v>8.1726000000000004E-3</v>
      </c>
      <c r="HZ13" s="265">
        <v>1.0102999999999999E-2</v>
      </c>
      <c r="IA13" s="265">
        <v>1.0859999999999999E-3</v>
      </c>
      <c r="IB13" s="265">
        <v>8.8999999999999995E-4</v>
      </c>
      <c r="IC13" s="265">
        <v>1.2639999999999999E-3</v>
      </c>
      <c r="ID13" s="265">
        <v>1.49E-3</v>
      </c>
      <c r="IE13" s="265">
        <v>6.9201999999999996E-3</v>
      </c>
      <c r="IF13" s="265">
        <v>1.5611999999999999E-2</v>
      </c>
      <c r="IG13" s="265">
        <v>2.4299999999999999E-3</v>
      </c>
      <c r="IH13" s="265">
        <v>1.4999E-2</v>
      </c>
      <c r="II13" s="265">
        <v>3.4979999999999998E-3</v>
      </c>
      <c r="IJ13" s="265">
        <v>0</v>
      </c>
      <c r="IK13" s="265">
        <v>0</v>
      </c>
      <c r="IL13" s="265">
        <v>3.509E-3</v>
      </c>
      <c r="IM13" s="265">
        <v>5.0564E-3</v>
      </c>
      <c r="IN13" s="265">
        <v>2.0822E-2</v>
      </c>
      <c r="IO13" s="265">
        <v>2.2989999999999998E-3</v>
      </c>
      <c r="IP13" s="265">
        <v>1.7395000000000001E-2</v>
      </c>
      <c r="IQ13" s="265">
        <v>2.7934000000000001E-3</v>
      </c>
      <c r="IR13" s="265">
        <v>1.1186E-2</v>
      </c>
      <c r="IS13" s="265">
        <v>2.2880000000000001E-3</v>
      </c>
      <c r="IT13" s="265">
        <v>5.385E-3</v>
      </c>
      <c r="IU13" s="265">
        <v>1.0073E-2</v>
      </c>
      <c r="IV13" s="265">
        <v>3.8804E-3</v>
      </c>
      <c r="IW13" s="265">
        <v>5.0504E-3</v>
      </c>
      <c r="IX13" s="265">
        <v>1.4024999999999999E-2</v>
      </c>
      <c r="IY13" s="265">
        <v>5.4733999999999998E-3</v>
      </c>
      <c r="IZ13" s="265">
        <v>4.1177999999999996E-3</v>
      </c>
      <c r="JA13" s="265">
        <v>3.4583999999999999E-3</v>
      </c>
      <c r="JB13" s="265">
        <v>3.5184000000000001E-3</v>
      </c>
      <c r="JC13" s="265">
        <v>6.6682E-3</v>
      </c>
      <c r="JD13" s="265">
        <v>2.0300000000000001E-3</v>
      </c>
      <c r="JE13" s="265">
        <v>2.4250000000000001E-3</v>
      </c>
      <c r="JF13" s="265">
        <v>1.6220999999999999E-2</v>
      </c>
      <c r="JG13" s="265">
        <v>3.2055999999999999E-3</v>
      </c>
      <c r="JH13" s="265">
        <v>3.5170000000000002E-3</v>
      </c>
      <c r="JI13" s="265">
        <v>3.2496000000000001E-3</v>
      </c>
      <c r="JJ13" s="265">
        <v>3.2320000000000001E-3</v>
      </c>
      <c r="JK13" s="265">
        <v>3.3408000000000001E-3</v>
      </c>
      <c r="JL13" s="265">
        <v>8.3228E-3</v>
      </c>
      <c r="JM13" s="265">
        <v>1.7075E-2</v>
      </c>
      <c r="JN13" s="265">
        <v>1.4544E-2</v>
      </c>
      <c r="JO13" s="265">
        <v>2.0653999999999998E-3</v>
      </c>
      <c r="JP13" s="265">
        <v>4.7288E-3</v>
      </c>
      <c r="JQ13" s="265">
        <v>4.5100000000000001E-3</v>
      </c>
      <c r="JR13" s="265">
        <v>3.0590000000000001E-3</v>
      </c>
      <c r="JS13" s="265">
        <v>3.068E-3</v>
      </c>
      <c r="JT13" s="265">
        <v>8.8840000000000002E-4</v>
      </c>
      <c r="JU13" s="265">
        <v>1.7902E-3</v>
      </c>
      <c r="JV13" s="265">
        <v>2.8349999999999998E-3</v>
      </c>
      <c r="JW13" s="265">
        <v>1.5088E-3</v>
      </c>
      <c r="JX13" s="265">
        <v>9.144E-4</v>
      </c>
      <c r="JY13" s="265">
        <v>3.0144E-3</v>
      </c>
      <c r="JZ13" s="265">
        <v>2.696E-3</v>
      </c>
      <c r="KA13" s="265">
        <v>6.5659999999999998E-3</v>
      </c>
      <c r="KB13" s="265">
        <v>1.0354E-2</v>
      </c>
      <c r="KC13" s="265">
        <v>0</v>
      </c>
      <c r="KD13" s="265">
        <v>0</v>
      </c>
      <c r="KE13" s="265">
        <v>0</v>
      </c>
      <c r="KF13" s="265">
        <v>0</v>
      </c>
      <c r="KG13" s="265">
        <v>0</v>
      </c>
      <c r="KH13" s="265">
        <v>3.2783999999999999E-3</v>
      </c>
      <c r="KI13" s="265">
        <v>1.0899000000000001E-2</v>
      </c>
      <c r="KJ13" s="265">
        <v>1.4553E-2</v>
      </c>
      <c r="KK13" s="265">
        <v>3.9398000000000002E-3</v>
      </c>
      <c r="KL13" s="265">
        <v>1.3847E-2</v>
      </c>
      <c r="KM13" s="265">
        <v>0.27909</v>
      </c>
      <c r="KN13" s="265">
        <v>0.35454000000000002</v>
      </c>
      <c r="KO13" s="265">
        <v>0.41382999999999998</v>
      </c>
      <c r="KP13" s="265">
        <v>3.7012709556943019E-3</v>
      </c>
      <c r="KQ13" s="265">
        <v>0.49186000000000002</v>
      </c>
      <c r="KR13" s="265">
        <v>0.52092000000000005</v>
      </c>
      <c r="KS13" s="265">
        <v>0.54588999999999999</v>
      </c>
      <c r="KT13" s="265">
        <v>0.44017377700253596</v>
      </c>
      <c r="KU13" s="265">
        <v>2.9562E-3</v>
      </c>
      <c r="KV13" s="265">
        <v>1.9019000000000001E-2</v>
      </c>
      <c r="KW13" s="265">
        <v>3.3010999999999999E-2</v>
      </c>
      <c r="KX13" s="265">
        <v>6.5735000000000002E-2</v>
      </c>
      <c r="KY13" s="265">
        <v>0.15912999999999999</v>
      </c>
      <c r="KZ13" s="265">
        <v>0.30414999999999998</v>
      </c>
      <c r="LA13" s="265">
        <v>0.47282000000000002</v>
      </c>
      <c r="LB13" s="265">
        <v>0.63629000000000002</v>
      </c>
      <c r="LC13" s="265">
        <v>1</v>
      </c>
      <c r="LD13" s="265">
        <v>0</v>
      </c>
      <c r="LE13" s="265">
        <v>0.18792</v>
      </c>
      <c r="LF13" s="265">
        <v>0</v>
      </c>
      <c r="LG13" s="265">
        <v>0</v>
      </c>
      <c r="LH13" s="431">
        <v>0</v>
      </c>
      <c r="LI13" s="431">
        <v>0</v>
      </c>
      <c r="LJ13" s="431">
        <v>0</v>
      </c>
      <c r="LK13" s="431">
        <v>0</v>
      </c>
      <c r="LL13" s="431">
        <v>6.8641397774626967E-6</v>
      </c>
      <c r="LM13" s="431">
        <v>0</v>
      </c>
      <c r="LN13" s="431">
        <v>0</v>
      </c>
      <c r="LO13" s="431">
        <v>0</v>
      </c>
      <c r="LP13" s="431">
        <v>0</v>
      </c>
      <c r="LQ13" s="431">
        <v>0</v>
      </c>
      <c r="LR13" s="431">
        <v>0</v>
      </c>
      <c r="LS13" s="431">
        <v>0</v>
      </c>
      <c r="LT13" s="431">
        <v>3.1791757919563679E-6</v>
      </c>
      <c r="LU13" s="431">
        <v>0</v>
      </c>
      <c r="LV13" s="431">
        <v>0</v>
      </c>
      <c r="LW13" s="431">
        <v>0</v>
      </c>
      <c r="LX13" s="431">
        <v>0</v>
      </c>
      <c r="LY13" s="431">
        <v>0</v>
      </c>
      <c r="LZ13" s="431">
        <v>0</v>
      </c>
      <c r="MA13" s="431">
        <v>0</v>
      </c>
      <c r="MB13" s="431">
        <v>0</v>
      </c>
      <c r="MC13" s="431">
        <v>0</v>
      </c>
      <c r="MD13" s="431">
        <v>0</v>
      </c>
      <c r="ME13" s="431">
        <v>0</v>
      </c>
      <c r="MF13" s="431">
        <v>0</v>
      </c>
      <c r="MG13" s="431">
        <v>0</v>
      </c>
      <c r="MH13" s="266"/>
      <c r="MI13" s="266"/>
      <c r="MJ13" s="266"/>
      <c r="MK13" s="266"/>
      <c r="ML13" s="266"/>
      <c r="MM13" s="266"/>
      <c r="MN13" s="266"/>
      <c r="MO13" s="266"/>
      <c r="MP13" s="266"/>
      <c r="MQ13" s="266"/>
      <c r="MR13" s="266"/>
      <c r="MS13" s="266"/>
      <c r="MT13" s="266"/>
      <c r="MU13" s="266"/>
      <c r="MV13" s="266"/>
      <c r="MW13" s="266"/>
      <c r="MX13" s="266"/>
      <c r="MY13" s="266"/>
      <c r="MZ13" s="266"/>
      <c r="NA13" s="266"/>
      <c r="NB13" s="266"/>
      <c r="NC13" s="266"/>
      <c r="ND13" s="266"/>
      <c r="NE13" s="266"/>
      <c r="NF13" s="266"/>
      <c r="NG13" s="266"/>
      <c r="NH13" s="266"/>
      <c r="NI13" s="266"/>
      <c r="NJ13" s="266"/>
      <c r="NK13" s="266"/>
      <c r="NL13" s="266"/>
      <c r="NM13" s="266"/>
      <c r="NN13" s="266"/>
      <c r="NO13" s="266"/>
      <c r="NP13" s="266"/>
      <c r="NQ13" s="266"/>
      <c r="NR13" s="266"/>
      <c r="NS13" s="266"/>
      <c r="NT13" s="266"/>
      <c r="NU13" s="266"/>
      <c r="NV13" s="266"/>
      <c r="NW13" s="266"/>
      <c r="NX13" s="266"/>
      <c r="NY13" s="266"/>
      <c r="NZ13" s="266"/>
      <c r="OA13" s="266"/>
      <c r="OB13" s="266"/>
      <c r="OC13" s="266"/>
      <c r="OD13" s="266"/>
      <c r="OE13" s="266"/>
      <c r="OF13" s="266"/>
      <c r="OG13" s="266"/>
      <c r="OH13" s="266"/>
      <c r="OI13" s="266"/>
      <c r="OJ13" s="266"/>
      <c r="OK13" s="266"/>
      <c r="OL13" s="266"/>
      <c r="OM13" s="266"/>
      <c r="ON13" s="267"/>
    </row>
    <row r="14" spans="1:404">
      <c r="A14" s="261">
        <v>389</v>
      </c>
      <c r="B14" s="265">
        <v>6.4667000000000002E-2</v>
      </c>
      <c r="C14" s="268">
        <v>5.0542999999999998E-2</v>
      </c>
      <c r="D14" s="268">
        <v>3.8052999999999997E-2</v>
      </c>
      <c r="E14" s="268">
        <v>2.7609000000000002E-2</v>
      </c>
      <c r="F14" s="268">
        <v>6.8842E-2</v>
      </c>
      <c r="G14" s="268">
        <v>4.8022000000000002E-2</v>
      </c>
      <c r="H14" s="268">
        <v>8.4004999999999996E-2</v>
      </c>
      <c r="I14" s="268">
        <v>5.1261000000000001E-2</v>
      </c>
      <c r="J14" s="268">
        <v>4.0221E-2</v>
      </c>
      <c r="K14" s="268">
        <v>8.9023999999999995E-3</v>
      </c>
      <c r="L14" s="265">
        <v>6.7818000000000002E-3</v>
      </c>
      <c r="M14" s="265">
        <v>7.1206000000000004E-3</v>
      </c>
      <c r="N14" s="265">
        <v>9.4990000000000005E-3</v>
      </c>
      <c r="O14" s="265">
        <v>3.1743E-2</v>
      </c>
      <c r="P14" s="265">
        <v>4.4831999999999997E-2</v>
      </c>
      <c r="Q14" s="265">
        <v>2.1659000000000001E-2</v>
      </c>
      <c r="R14" s="265">
        <v>2.5226999999999999E-2</v>
      </c>
      <c r="S14" s="265">
        <v>3.2308000000000003E-2</v>
      </c>
      <c r="T14" s="265">
        <v>2.8079E-2</v>
      </c>
      <c r="U14" s="265">
        <v>7.8797000000000006E-2</v>
      </c>
      <c r="V14" s="265">
        <v>4.8896000000000002E-2</v>
      </c>
      <c r="W14" s="265">
        <v>3.9953000000000002E-2</v>
      </c>
      <c r="X14" s="265">
        <v>3.5006000000000002E-2</v>
      </c>
      <c r="Y14" s="265">
        <v>5.8056999999999997E-2</v>
      </c>
      <c r="Z14" s="265">
        <v>4.0731000000000003E-2</v>
      </c>
      <c r="AA14" s="265">
        <v>6.7184999999999995E-2</v>
      </c>
      <c r="AB14" s="265">
        <v>4.7489000000000003E-2</v>
      </c>
      <c r="AC14" s="265">
        <v>4.5330000000000002E-2</v>
      </c>
      <c r="AD14" s="265">
        <v>3.0766000000000002E-2</v>
      </c>
      <c r="AE14" s="265">
        <v>6.9654000000000001E-3</v>
      </c>
      <c r="AF14" s="265">
        <v>1.1152E-2</v>
      </c>
      <c r="AG14" s="265">
        <v>1.2116999999999999E-2</v>
      </c>
      <c r="AH14" s="265">
        <v>1.0689000000000001E-2</v>
      </c>
      <c r="AI14" s="265">
        <v>1.2986E-3</v>
      </c>
      <c r="AJ14" s="265">
        <v>6.2458000000000001E-3</v>
      </c>
      <c r="AK14" s="265">
        <v>1.1387999999999999E-3</v>
      </c>
      <c r="AL14" s="265">
        <v>1.6969999999999999E-3</v>
      </c>
      <c r="AM14" s="265">
        <v>3.0668000000000002E-3</v>
      </c>
      <c r="AN14" s="265">
        <v>1.4276E-3</v>
      </c>
      <c r="AO14" s="265">
        <v>1.6704000000000001E-3</v>
      </c>
      <c r="AP14" s="265">
        <v>4.3774E-3</v>
      </c>
      <c r="AQ14" s="265">
        <v>1.5064E-3</v>
      </c>
      <c r="AR14" s="265">
        <v>1.9468E-3</v>
      </c>
      <c r="AS14" s="265">
        <v>5.6595999999999999E-3</v>
      </c>
      <c r="AT14" s="265">
        <v>1.8136000000000001E-3</v>
      </c>
      <c r="AU14" s="265">
        <v>2.9528000000000002E-3</v>
      </c>
      <c r="AV14" s="265">
        <v>2.5609999999999999E-3</v>
      </c>
      <c r="AW14" s="265">
        <v>5.4682000000000003E-3</v>
      </c>
      <c r="AX14" s="265">
        <v>6.8322000000000001E-3</v>
      </c>
      <c r="AY14" s="265">
        <v>6.9436000000000003E-3</v>
      </c>
      <c r="AZ14" s="265">
        <v>8.4974000000000004E-3</v>
      </c>
      <c r="BA14" s="265">
        <v>4.9140000000000002E-4</v>
      </c>
      <c r="BB14" s="265">
        <v>1.984E-4</v>
      </c>
      <c r="BC14" s="265">
        <v>0</v>
      </c>
      <c r="BD14" s="265">
        <v>7.5799999999999999E-4</v>
      </c>
      <c r="BE14" s="265">
        <v>1.0468E-2</v>
      </c>
      <c r="BF14" s="265">
        <v>8.7834000000000002E-3</v>
      </c>
      <c r="BG14" s="265">
        <v>1.865E-2</v>
      </c>
      <c r="BH14" s="265">
        <v>2.0254000000000001E-2</v>
      </c>
      <c r="BI14" s="265">
        <v>2.4537E-2</v>
      </c>
      <c r="BJ14" s="265">
        <v>2.3677E-2</v>
      </c>
      <c r="BK14" s="265">
        <v>5.9740000000000001E-2</v>
      </c>
      <c r="BL14" s="265">
        <v>8.6290000000000006E-2</v>
      </c>
      <c r="BM14" s="265">
        <v>3.4146000000000003E-2</v>
      </c>
      <c r="BN14" s="265">
        <v>0.16897999999999999</v>
      </c>
      <c r="BO14" s="265">
        <v>0.20857000000000001</v>
      </c>
      <c r="BP14" s="265">
        <v>0.33073000000000002</v>
      </c>
      <c r="BQ14" s="265">
        <v>8.4820000000000007E-2</v>
      </c>
      <c r="BR14" s="265">
        <v>0.14999000000000001</v>
      </c>
      <c r="BS14" s="265">
        <v>8.1502000000000005E-2</v>
      </c>
      <c r="BT14" s="265">
        <v>0.12759000000000001</v>
      </c>
      <c r="BU14" s="265">
        <v>2.6631999999999999E-2</v>
      </c>
      <c r="BV14" s="265">
        <v>1.3838E-2</v>
      </c>
      <c r="BW14" s="265">
        <v>3.1259000000000002E-2</v>
      </c>
      <c r="BX14" s="265">
        <v>1.9387000000000001E-2</v>
      </c>
      <c r="BY14" s="265">
        <v>1.166E-2</v>
      </c>
      <c r="BZ14" s="265">
        <v>3.6956999999999997E-2</v>
      </c>
      <c r="CA14" s="265">
        <v>8.0000000000000002E-3</v>
      </c>
      <c r="CB14" s="265">
        <v>4.2782000000000001E-2</v>
      </c>
      <c r="CC14" s="265">
        <v>4.6091E-2</v>
      </c>
      <c r="CD14" s="265">
        <v>3.9868000000000001E-2</v>
      </c>
      <c r="CE14" s="265">
        <v>2.4400999999999999E-2</v>
      </c>
      <c r="CF14" s="265">
        <v>1.5409000000000001E-2</v>
      </c>
      <c r="CG14" s="265">
        <v>4.759E-2</v>
      </c>
      <c r="CH14" s="265">
        <v>3.8642000000000003E-2</v>
      </c>
      <c r="CI14" s="265">
        <v>3.3050999999999997E-2</v>
      </c>
      <c r="CJ14" s="265">
        <v>1.5823E-2</v>
      </c>
      <c r="CK14" s="265">
        <v>4.0164999999999999E-2</v>
      </c>
      <c r="CL14" s="265">
        <v>0.16552</v>
      </c>
      <c r="CM14" s="265">
        <v>3.2169999999999998E-3</v>
      </c>
      <c r="CN14" s="265">
        <v>0</v>
      </c>
      <c r="CO14" s="265">
        <v>2.7529999999999998E-3</v>
      </c>
      <c r="CP14" s="265">
        <v>4.7320000000000001E-4</v>
      </c>
      <c r="CQ14" s="265">
        <v>4.5080000000000001E-4</v>
      </c>
      <c r="CR14" s="265">
        <v>0</v>
      </c>
      <c r="CS14" s="265">
        <v>0</v>
      </c>
      <c r="CT14" s="265">
        <v>0</v>
      </c>
      <c r="CU14" s="265">
        <v>0</v>
      </c>
      <c r="CV14" s="265">
        <v>1.6642E-3</v>
      </c>
      <c r="CW14" s="265">
        <v>0</v>
      </c>
      <c r="CX14" s="265">
        <v>0</v>
      </c>
      <c r="CY14" s="265">
        <v>0</v>
      </c>
      <c r="CZ14" s="265">
        <v>0.10919</v>
      </c>
      <c r="DA14" s="265">
        <v>0.22159000000000001</v>
      </c>
      <c r="DB14" s="265">
        <v>0</v>
      </c>
      <c r="DC14" s="265">
        <v>0</v>
      </c>
      <c r="DD14" s="265">
        <v>0</v>
      </c>
      <c r="DE14" s="265">
        <v>0</v>
      </c>
      <c r="DF14" s="265">
        <v>4.4739999999999998E-4</v>
      </c>
      <c r="DG14" s="265">
        <v>6.8599999999999998E-4</v>
      </c>
      <c r="DH14" s="265">
        <v>9.1243999999999995E-3</v>
      </c>
      <c r="DI14" s="265">
        <v>1.5999999999999999E-6</v>
      </c>
      <c r="DJ14" s="265">
        <v>2.3999999999999999E-6</v>
      </c>
      <c r="DK14" s="265">
        <v>2.6000000000000001E-6</v>
      </c>
      <c r="DL14" s="265">
        <v>1.5999999999999999E-6</v>
      </c>
      <c r="DM14" s="265">
        <v>1.6404E-3</v>
      </c>
      <c r="DN14" s="265">
        <v>0</v>
      </c>
      <c r="DO14" s="265">
        <v>0</v>
      </c>
      <c r="DP14" s="265">
        <v>0</v>
      </c>
      <c r="DQ14" s="265">
        <v>0</v>
      </c>
      <c r="DR14" s="265">
        <v>2.1995999999999999E-3</v>
      </c>
      <c r="DS14" s="265">
        <v>2.5739999999999999E-3</v>
      </c>
      <c r="DT14" s="265">
        <v>4.5589999999999997E-3</v>
      </c>
      <c r="DU14" s="265">
        <v>0</v>
      </c>
      <c r="DV14" s="265">
        <v>0</v>
      </c>
      <c r="DW14" s="265">
        <v>0</v>
      </c>
      <c r="DX14" s="265">
        <v>6.7900000000000002E-4</v>
      </c>
      <c r="DY14" s="265">
        <v>2.1803999999999999E-3</v>
      </c>
      <c r="DZ14" s="265">
        <v>0</v>
      </c>
      <c r="EA14" s="265">
        <v>0</v>
      </c>
      <c r="EB14" s="265">
        <v>0</v>
      </c>
      <c r="EC14" s="265">
        <v>0</v>
      </c>
      <c r="ED14" s="265">
        <v>0</v>
      </c>
      <c r="EE14" s="265">
        <v>0</v>
      </c>
      <c r="EF14" s="265">
        <v>6.3940000000000004E-4</v>
      </c>
      <c r="EG14" s="265">
        <v>0</v>
      </c>
      <c r="EH14" s="265">
        <v>3.0599999999999998E-5</v>
      </c>
      <c r="EI14" s="265">
        <v>0</v>
      </c>
      <c r="EJ14" s="265">
        <v>0</v>
      </c>
      <c r="EK14" s="265">
        <v>0</v>
      </c>
      <c r="EL14" s="265">
        <v>0</v>
      </c>
      <c r="EM14" s="265">
        <v>2.9600000000000001E-5</v>
      </c>
      <c r="EN14" s="265">
        <v>1.0000000000000001E-5</v>
      </c>
      <c r="EO14" s="265">
        <v>2.2653999999999999E-3</v>
      </c>
      <c r="EP14" s="265">
        <v>6.7860000000000001E-4</v>
      </c>
      <c r="EQ14" s="265">
        <v>1.8799999999999999E-4</v>
      </c>
      <c r="ER14" s="265">
        <v>4.1320000000000001E-4</v>
      </c>
      <c r="ES14" s="265">
        <v>4.1219999999999999E-4</v>
      </c>
      <c r="ET14" s="265">
        <v>3.6420000000000002E-4</v>
      </c>
      <c r="EU14" s="265">
        <v>3.3179999999999999E-4</v>
      </c>
      <c r="EV14" s="265">
        <v>2.5359999999999998E-4</v>
      </c>
      <c r="EW14" s="265">
        <v>1.552E-4</v>
      </c>
      <c r="EX14" s="265">
        <v>3.5619999999999998E-4</v>
      </c>
      <c r="EY14" s="265">
        <v>2.2680000000000001E-4</v>
      </c>
      <c r="EZ14" s="265">
        <v>8.3440000000000001E-4</v>
      </c>
      <c r="FA14" s="265">
        <v>4.6040000000000002E-4</v>
      </c>
      <c r="FB14" s="265">
        <v>4.1760000000000001E-4</v>
      </c>
      <c r="FC14" s="265">
        <v>3.392E-4</v>
      </c>
      <c r="FD14" s="265">
        <v>4.6799999999999999E-4</v>
      </c>
      <c r="FE14" s="265">
        <v>3.5439999999999999E-4</v>
      </c>
      <c r="FF14" s="265">
        <v>3.8979999999999999E-4</v>
      </c>
      <c r="FG14" s="265">
        <v>4.014E-4</v>
      </c>
      <c r="FH14" s="265">
        <v>4.3100000000000001E-4</v>
      </c>
      <c r="FI14" s="265">
        <v>4.1140000000000003E-4</v>
      </c>
      <c r="FJ14" s="265">
        <v>7.9999999999999996E-7</v>
      </c>
      <c r="FK14" s="265">
        <v>0</v>
      </c>
      <c r="FL14" s="265">
        <v>2.812E-4</v>
      </c>
      <c r="FM14" s="265">
        <v>7.9299999999999998E-4</v>
      </c>
      <c r="FN14" s="265">
        <v>0</v>
      </c>
      <c r="FO14" s="265">
        <v>1.2E-2</v>
      </c>
      <c r="FP14" s="265">
        <v>9.6259999999999991E-3</v>
      </c>
      <c r="FQ14" s="265">
        <v>2.6814E-3</v>
      </c>
      <c r="FR14" s="265">
        <v>0</v>
      </c>
      <c r="FS14" s="265">
        <v>5.5710000000000004E-3</v>
      </c>
      <c r="FT14" s="265">
        <v>5.9056000000000004E-3</v>
      </c>
      <c r="FU14" s="265">
        <v>2.6272000000000001E-3</v>
      </c>
      <c r="FV14" s="265">
        <v>9.0054000000000002E-3</v>
      </c>
      <c r="FW14" s="265">
        <v>8.6459999999999992E-3</v>
      </c>
      <c r="FX14" s="265">
        <v>6.2363999999999996E-3</v>
      </c>
      <c r="FY14" s="265">
        <v>1.1552E-2</v>
      </c>
      <c r="FZ14" s="265">
        <v>8.6459999999999992E-3</v>
      </c>
      <c r="GA14" s="265">
        <v>5.8618000000000003E-3</v>
      </c>
      <c r="GB14" s="265">
        <v>2.7913999999999999E-3</v>
      </c>
      <c r="GC14" s="265">
        <v>3.4034E-3</v>
      </c>
      <c r="GD14" s="265">
        <v>3.228E-3</v>
      </c>
      <c r="GE14" s="265">
        <v>1.5608E-3</v>
      </c>
      <c r="GF14" s="265">
        <v>2.6268E-2</v>
      </c>
      <c r="GG14" s="265">
        <v>3.0491000000000001E-2</v>
      </c>
      <c r="GH14" s="265">
        <v>2.3900999999999999E-2</v>
      </c>
      <c r="GI14" s="265">
        <v>2.8139999999999998E-2</v>
      </c>
      <c r="GJ14" s="265">
        <v>2.6970000000000002E-3</v>
      </c>
      <c r="GK14" s="265">
        <v>1.815E-3</v>
      </c>
      <c r="GL14" s="265">
        <v>1.4921E-2</v>
      </c>
      <c r="GM14" s="265">
        <v>1.2236E-2</v>
      </c>
      <c r="GN14" s="265">
        <v>2.5730000000000002E-3</v>
      </c>
      <c r="GO14" s="265">
        <v>1.4055E-2</v>
      </c>
      <c r="GP14" s="265">
        <v>3.0642E-3</v>
      </c>
      <c r="GQ14" s="265">
        <v>2.4489999999999998E-3</v>
      </c>
      <c r="GR14" s="265">
        <v>3.1000000000000001E-5</v>
      </c>
      <c r="GS14" s="265">
        <v>2.3310000000000002E-3</v>
      </c>
      <c r="GT14" s="265">
        <v>2.2114000000000001E-3</v>
      </c>
      <c r="GU14" s="265">
        <v>1.3619999999999999E-3</v>
      </c>
      <c r="GV14" s="265">
        <v>1.5150000000000001E-3</v>
      </c>
      <c r="GW14" s="265">
        <v>4.3201999999999997E-3</v>
      </c>
      <c r="GX14" s="265">
        <v>6.8875999999999998E-3</v>
      </c>
      <c r="GY14" s="265">
        <v>2.2569999999999999E-3</v>
      </c>
      <c r="GZ14" s="265">
        <v>2.0416000000000002E-3</v>
      </c>
      <c r="HA14" s="265">
        <v>7.8700000000000003E-3</v>
      </c>
      <c r="HB14" s="265">
        <v>1.2289E-2</v>
      </c>
      <c r="HC14" s="265">
        <v>3.1384E-3</v>
      </c>
      <c r="HD14" s="265">
        <v>2.859E-3</v>
      </c>
      <c r="HE14" s="265">
        <v>1.2015E-2</v>
      </c>
      <c r="HF14" s="265">
        <v>3.3934E-3</v>
      </c>
      <c r="HG14" s="265">
        <v>1.2153000000000001E-2</v>
      </c>
      <c r="HH14" s="265">
        <v>1.1875E-2</v>
      </c>
      <c r="HI14" s="265">
        <v>1.2393E-2</v>
      </c>
      <c r="HJ14" s="265">
        <v>3.6928E-3</v>
      </c>
      <c r="HK14" s="265">
        <v>1.8259999999999999E-3</v>
      </c>
      <c r="HL14" s="265">
        <v>2.1670000000000001E-3</v>
      </c>
      <c r="HM14" s="265">
        <v>6.5279999999999999E-3</v>
      </c>
      <c r="HN14" s="265">
        <v>5.2490000000000002E-3</v>
      </c>
      <c r="HO14" s="265">
        <v>7.2177999999999999E-3</v>
      </c>
      <c r="HP14" s="265">
        <v>2.415E-3</v>
      </c>
      <c r="HQ14" s="265">
        <v>0</v>
      </c>
      <c r="HR14" s="265">
        <v>1.2211E-2</v>
      </c>
      <c r="HS14" s="265">
        <v>1.7617000000000001E-2</v>
      </c>
      <c r="HT14" s="265">
        <v>1.3705E-2</v>
      </c>
      <c r="HU14" s="265">
        <v>3.8589999999999999E-2</v>
      </c>
      <c r="HV14" s="265">
        <v>1.9903999999999998E-3</v>
      </c>
      <c r="HW14" s="265">
        <v>3.7214000000000001E-3</v>
      </c>
      <c r="HX14" s="265">
        <v>1.8062000000000002E-2</v>
      </c>
      <c r="HY14" s="265">
        <v>1.0897E-2</v>
      </c>
      <c r="HZ14" s="265">
        <v>1.0272999999999999E-2</v>
      </c>
      <c r="IA14" s="265">
        <v>1.0859999999999999E-3</v>
      </c>
      <c r="IB14" s="265">
        <v>8.8999999999999995E-4</v>
      </c>
      <c r="IC14" s="265">
        <v>1.2639999999999999E-3</v>
      </c>
      <c r="ID14" s="265">
        <v>1.49E-3</v>
      </c>
      <c r="IE14" s="265">
        <v>6.9535999999999999E-3</v>
      </c>
      <c r="IF14" s="265">
        <v>1.5350000000000001E-2</v>
      </c>
      <c r="IG14" s="265">
        <v>2.4940000000000001E-3</v>
      </c>
      <c r="IH14" s="265">
        <v>1.5014E-2</v>
      </c>
      <c r="II14" s="265">
        <v>3.65E-3</v>
      </c>
      <c r="IJ14" s="265">
        <v>0</v>
      </c>
      <c r="IK14" s="265">
        <v>0</v>
      </c>
      <c r="IL14" s="265">
        <v>3.7039999999999998E-3</v>
      </c>
      <c r="IM14" s="265">
        <v>5.0432000000000003E-3</v>
      </c>
      <c r="IN14" s="265">
        <v>2.0813999999999999E-2</v>
      </c>
      <c r="IO14" s="265">
        <v>2.2989999999999998E-3</v>
      </c>
      <c r="IP14" s="265">
        <v>1.7461999999999998E-2</v>
      </c>
      <c r="IQ14" s="265">
        <v>2.8931999999999999E-3</v>
      </c>
      <c r="IR14" s="265">
        <v>1.1502E-2</v>
      </c>
      <c r="IS14" s="265">
        <v>2.2880000000000001E-3</v>
      </c>
      <c r="IT14" s="265">
        <v>5.385E-3</v>
      </c>
      <c r="IU14" s="265">
        <v>1.0075000000000001E-2</v>
      </c>
      <c r="IV14" s="265">
        <v>4.0492000000000002E-3</v>
      </c>
      <c r="IW14" s="265">
        <v>5.1982E-3</v>
      </c>
      <c r="IX14" s="265">
        <v>1.3755E-2</v>
      </c>
      <c r="IY14" s="265">
        <v>5.6032E-3</v>
      </c>
      <c r="IZ14" s="265">
        <v>4.2334E-3</v>
      </c>
      <c r="JA14" s="265">
        <v>3.5182E-3</v>
      </c>
      <c r="JB14" s="265">
        <v>3.6061999999999999E-3</v>
      </c>
      <c r="JC14" s="265">
        <v>6.7505999999999998E-3</v>
      </c>
      <c r="JD14" s="265">
        <v>2.0300000000000001E-3</v>
      </c>
      <c r="JE14" s="265">
        <v>2.4250000000000001E-3</v>
      </c>
      <c r="JF14" s="265">
        <v>1.6327000000000001E-2</v>
      </c>
      <c r="JG14" s="265">
        <v>3.3027999999999998E-3</v>
      </c>
      <c r="JH14" s="265">
        <v>3.6700000000000001E-3</v>
      </c>
      <c r="JI14" s="265">
        <v>3.3907999999999998E-3</v>
      </c>
      <c r="JJ14" s="265">
        <v>3.434E-3</v>
      </c>
      <c r="JK14" s="265">
        <v>3.5563999999999999E-3</v>
      </c>
      <c r="JL14" s="265">
        <v>8.6753999999999998E-3</v>
      </c>
      <c r="JM14" s="265">
        <v>1.6792999999999999E-2</v>
      </c>
      <c r="JN14" s="265">
        <v>1.4253999999999999E-2</v>
      </c>
      <c r="JO14" s="265">
        <v>2.2242E-3</v>
      </c>
      <c r="JP14" s="265">
        <v>4.9994000000000002E-3</v>
      </c>
      <c r="JQ14" s="265">
        <v>4.5100000000000001E-3</v>
      </c>
      <c r="JR14" s="265">
        <v>3.0490000000000001E-3</v>
      </c>
      <c r="JS14" s="265">
        <v>3.068E-3</v>
      </c>
      <c r="JT14" s="265">
        <v>9.1819999999999998E-4</v>
      </c>
      <c r="JU14" s="265">
        <v>1.1395999999999999E-3</v>
      </c>
      <c r="JV14" s="265">
        <v>2.464E-3</v>
      </c>
      <c r="JW14" s="265">
        <v>1.0494E-3</v>
      </c>
      <c r="JX14" s="265">
        <v>4.572E-4</v>
      </c>
      <c r="JY14" s="265">
        <v>2.2531999999999999E-3</v>
      </c>
      <c r="JZ14" s="265">
        <v>2.3040000000000001E-3</v>
      </c>
      <c r="KA14" s="265">
        <v>6.5659999999999998E-3</v>
      </c>
      <c r="KB14" s="265">
        <v>1.0576E-2</v>
      </c>
      <c r="KC14" s="265">
        <v>0</v>
      </c>
      <c r="KD14" s="265">
        <v>0</v>
      </c>
      <c r="KE14" s="265">
        <v>0</v>
      </c>
      <c r="KF14" s="265">
        <v>0</v>
      </c>
      <c r="KG14" s="265">
        <v>0</v>
      </c>
      <c r="KH14" s="265">
        <v>3.3111999999999998E-3</v>
      </c>
      <c r="KI14" s="265">
        <v>1.1374E-2</v>
      </c>
      <c r="KJ14" s="265">
        <v>1.5169999999999999E-2</v>
      </c>
      <c r="KK14" s="265">
        <v>4.2954000000000004E-3</v>
      </c>
      <c r="KL14" s="265">
        <v>1.4538000000000001E-2</v>
      </c>
      <c r="KM14" s="265">
        <v>0.28431000000000001</v>
      </c>
      <c r="KN14" s="265">
        <v>0.35982999999999998</v>
      </c>
      <c r="KO14" s="265">
        <v>0.41859000000000002</v>
      </c>
      <c r="KP14" s="265">
        <v>3.7355185489105769E-3</v>
      </c>
      <c r="KQ14" s="265">
        <v>0.49506</v>
      </c>
      <c r="KR14" s="265">
        <v>0.52337</v>
      </c>
      <c r="KS14" s="265">
        <v>0.54767999999999994</v>
      </c>
      <c r="KT14" s="265">
        <v>0.44462056368155989</v>
      </c>
      <c r="KU14" s="265">
        <v>3.0576000000000002E-3</v>
      </c>
      <c r="KV14" s="265">
        <v>1.9495999999999999E-2</v>
      </c>
      <c r="KW14" s="265">
        <v>3.3748E-2</v>
      </c>
      <c r="KX14" s="265">
        <v>6.6974000000000006E-2</v>
      </c>
      <c r="KY14" s="265">
        <v>0.16141</v>
      </c>
      <c r="KZ14" s="265">
        <v>0.30748999999999999</v>
      </c>
      <c r="LA14" s="265">
        <v>0.47677999999999998</v>
      </c>
      <c r="LB14" s="265">
        <v>0.64027000000000001</v>
      </c>
      <c r="LC14" s="265">
        <v>1</v>
      </c>
      <c r="LD14" s="265">
        <v>0</v>
      </c>
      <c r="LE14" s="265">
        <v>0.17965999999999999</v>
      </c>
      <c r="LF14" s="265">
        <v>0</v>
      </c>
      <c r="LG14" s="265">
        <v>0</v>
      </c>
      <c r="LH14" s="431">
        <v>0</v>
      </c>
      <c r="LI14" s="431">
        <v>0</v>
      </c>
      <c r="LJ14" s="431">
        <v>0</v>
      </c>
      <c r="LK14" s="431">
        <v>0</v>
      </c>
      <c r="LL14" s="431">
        <v>8.1453090388095006E-6</v>
      </c>
      <c r="LM14" s="431">
        <v>0</v>
      </c>
      <c r="LN14" s="431">
        <v>0</v>
      </c>
      <c r="LO14" s="431">
        <v>0</v>
      </c>
      <c r="LP14" s="431">
        <v>1.624681317480281E-6</v>
      </c>
      <c r="LQ14" s="431">
        <v>0</v>
      </c>
      <c r="LR14" s="431">
        <v>0</v>
      </c>
      <c r="LS14" s="431">
        <v>0</v>
      </c>
      <c r="LT14" s="431">
        <v>2.256814468637458E-6</v>
      </c>
      <c r="LU14" s="431">
        <v>0</v>
      </c>
      <c r="LV14" s="431">
        <v>0</v>
      </c>
      <c r="LW14" s="431">
        <v>0</v>
      </c>
      <c r="LX14" s="431">
        <v>0</v>
      </c>
      <c r="LY14" s="431">
        <v>0</v>
      </c>
      <c r="LZ14" s="431">
        <v>0</v>
      </c>
      <c r="MA14" s="431">
        <v>0</v>
      </c>
      <c r="MB14" s="431">
        <v>0</v>
      </c>
      <c r="MC14" s="431">
        <v>0</v>
      </c>
      <c r="MD14" s="431">
        <v>3.69977465197735E-6</v>
      </c>
      <c r="ME14" s="431">
        <v>0</v>
      </c>
      <c r="MF14" s="431">
        <v>0</v>
      </c>
      <c r="MG14" s="431">
        <v>0</v>
      </c>
      <c r="MH14" s="266"/>
      <c r="MI14" s="266"/>
      <c r="MJ14" s="266"/>
      <c r="MK14" s="266"/>
      <c r="ML14" s="266"/>
      <c r="MM14" s="266"/>
      <c r="MN14" s="266"/>
      <c r="MO14" s="266"/>
      <c r="MP14" s="266"/>
      <c r="MQ14" s="266"/>
      <c r="MR14" s="266"/>
      <c r="MS14" s="266"/>
      <c r="MT14" s="266"/>
      <c r="MU14" s="266"/>
      <c r="MV14" s="266"/>
      <c r="MW14" s="266"/>
      <c r="MX14" s="266"/>
      <c r="MY14" s="266"/>
      <c r="MZ14" s="266"/>
      <c r="NA14" s="266"/>
      <c r="NB14" s="266"/>
      <c r="NC14" s="266"/>
      <c r="ND14" s="266"/>
      <c r="NE14" s="266"/>
      <c r="NF14" s="266"/>
      <c r="NG14" s="266"/>
      <c r="NH14" s="266"/>
      <c r="NI14" s="266"/>
      <c r="NJ14" s="266"/>
      <c r="NK14" s="266"/>
      <c r="NL14" s="266"/>
      <c r="NM14" s="266"/>
      <c r="NN14" s="266"/>
      <c r="NO14" s="266"/>
      <c r="NP14" s="266"/>
      <c r="NQ14" s="266"/>
      <c r="NR14" s="266"/>
      <c r="NS14" s="266"/>
      <c r="NT14" s="266"/>
      <c r="NU14" s="266"/>
      <c r="NV14" s="266"/>
      <c r="NW14" s="266"/>
      <c r="NX14" s="266"/>
      <c r="NY14" s="266"/>
      <c r="NZ14" s="266"/>
      <c r="OA14" s="266"/>
      <c r="OB14" s="266"/>
      <c r="OC14" s="266"/>
      <c r="OD14" s="266"/>
      <c r="OE14" s="266"/>
      <c r="OF14" s="266"/>
      <c r="OG14" s="266"/>
      <c r="OH14" s="266"/>
      <c r="OI14" s="266"/>
      <c r="OJ14" s="266"/>
      <c r="OK14" s="266"/>
      <c r="OL14" s="266"/>
      <c r="OM14" s="266"/>
      <c r="ON14" s="267"/>
    </row>
    <row r="15" spans="1:404">
      <c r="A15" s="261">
        <v>390</v>
      </c>
      <c r="B15" s="265">
        <v>6.7322999999999994E-2</v>
      </c>
      <c r="C15" s="268">
        <v>5.2601000000000002E-2</v>
      </c>
      <c r="D15" s="268">
        <v>3.9559999999999998E-2</v>
      </c>
      <c r="E15" s="268">
        <v>2.8732000000000001E-2</v>
      </c>
      <c r="F15" s="268">
        <v>7.1638999999999994E-2</v>
      </c>
      <c r="G15" s="268">
        <v>4.9985000000000002E-2</v>
      </c>
      <c r="H15" s="268">
        <v>8.6996000000000004E-2</v>
      </c>
      <c r="I15" s="268">
        <v>5.3079000000000001E-2</v>
      </c>
      <c r="J15" s="268">
        <v>4.1692E-2</v>
      </c>
      <c r="K15" s="268">
        <v>8.4139999999999996E-3</v>
      </c>
      <c r="L15" s="265">
        <v>6.3150000000000003E-3</v>
      </c>
      <c r="M15" s="265">
        <v>6.5659999999999998E-3</v>
      </c>
      <c r="N15" s="265">
        <v>9.6310000000000007E-3</v>
      </c>
      <c r="O15" s="265">
        <v>3.3204999999999998E-2</v>
      </c>
      <c r="P15" s="265">
        <v>4.6700999999999999E-2</v>
      </c>
      <c r="Q15" s="265">
        <v>2.2776999999999999E-2</v>
      </c>
      <c r="R15" s="265">
        <v>2.6324E-2</v>
      </c>
      <c r="S15" s="265">
        <v>3.2957E-2</v>
      </c>
      <c r="T15" s="265">
        <v>3.0303E-2</v>
      </c>
      <c r="U15" s="265">
        <v>8.2246E-2</v>
      </c>
      <c r="V15" s="265">
        <v>5.0492000000000002E-2</v>
      </c>
      <c r="W15" s="265">
        <v>4.1543999999999998E-2</v>
      </c>
      <c r="X15" s="265">
        <v>3.6471999999999997E-2</v>
      </c>
      <c r="Y15" s="265">
        <v>6.0575999999999998E-2</v>
      </c>
      <c r="Z15" s="265">
        <v>4.2563999999999998E-2</v>
      </c>
      <c r="AA15" s="265">
        <v>6.9833000000000006E-2</v>
      </c>
      <c r="AB15" s="265">
        <v>4.9430000000000002E-2</v>
      </c>
      <c r="AC15" s="265">
        <v>4.7209000000000001E-2</v>
      </c>
      <c r="AD15" s="265">
        <v>3.2155000000000003E-2</v>
      </c>
      <c r="AE15" s="265">
        <v>6.8139999999999997E-3</v>
      </c>
      <c r="AF15" s="265">
        <v>1.1462999999999999E-2</v>
      </c>
      <c r="AG15" s="265">
        <v>1.2796999999999999E-2</v>
      </c>
      <c r="AH15" s="265">
        <v>1.0744E-2</v>
      </c>
      <c r="AI15" s="265">
        <v>1.0920000000000001E-3</v>
      </c>
      <c r="AJ15" s="265">
        <v>5.8820000000000001E-3</v>
      </c>
      <c r="AK15" s="265">
        <v>1.07E-3</v>
      </c>
      <c r="AL15" s="265">
        <v>1.4400000000000001E-3</v>
      </c>
      <c r="AM15" s="265">
        <v>3.1099999999999999E-3</v>
      </c>
      <c r="AN15" s="265">
        <v>1.284E-3</v>
      </c>
      <c r="AO15" s="265">
        <v>1.4679999999999999E-3</v>
      </c>
      <c r="AP15" s="265">
        <v>4.1510000000000002E-3</v>
      </c>
      <c r="AQ15" s="265">
        <v>1.433E-3</v>
      </c>
      <c r="AR15" s="265">
        <v>1.8339999999999999E-3</v>
      </c>
      <c r="AS15" s="265">
        <v>5.6410000000000002E-3</v>
      </c>
      <c r="AT15" s="265">
        <v>1.8060000000000001E-3</v>
      </c>
      <c r="AU15" s="265">
        <v>2.8639999999999998E-3</v>
      </c>
      <c r="AV15" s="265">
        <v>2.5530000000000001E-3</v>
      </c>
      <c r="AW15" s="265">
        <v>5.0210000000000003E-3</v>
      </c>
      <c r="AX15" s="265">
        <v>6.5490000000000001E-3</v>
      </c>
      <c r="AY15" s="265">
        <v>6.9020000000000001E-3</v>
      </c>
      <c r="AZ15" s="265">
        <v>8.9549999999999994E-3</v>
      </c>
      <c r="BA15" s="265">
        <v>4.6299999999999998E-4</v>
      </c>
      <c r="BB15" s="265">
        <v>1.8699999999999999E-4</v>
      </c>
      <c r="BC15" s="265">
        <v>0</v>
      </c>
      <c r="BD15" s="265">
        <v>7.1400000000000001E-4</v>
      </c>
      <c r="BE15" s="265">
        <v>1.0605E-2</v>
      </c>
      <c r="BF15" s="265">
        <v>8.8159999999999992E-3</v>
      </c>
      <c r="BG15" s="265">
        <v>2.1028000000000002E-2</v>
      </c>
      <c r="BH15" s="265">
        <v>2.2717000000000001E-2</v>
      </c>
      <c r="BI15" s="265">
        <v>2.7122E-2</v>
      </c>
      <c r="BJ15" s="265">
        <v>2.4693E-2</v>
      </c>
      <c r="BK15" s="265">
        <v>6.4935000000000007E-2</v>
      </c>
      <c r="BL15" s="265">
        <v>8.7368000000000001E-2</v>
      </c>
      <c r="BM15" s="265">
        <v>3.6584999999999999E-2</v>
      </c>
      <c r="BN15" s="265">
        <v>0.17441999999999999</v>
      </c>
      <c r="BO15" s="265">
        <v>0.21429000000000001</v>
      </c>
      <c r="BP15" s="265">
        <v>0.40633000000000002</v>
      </c>
      <c r="BQ15" s="265">
        <v>8.9847999999999997E-2</v>
      </c>
      <c r="BR15" s="265">
        <v>0.15939</v>
      </c>
      <c r="BS15" s="265">
        <v>8.5513000000000006E-2</v>
      </c>
      <c r="BT15" s="265">
        <v>0.13397000000000001</v>
      </c>
      <c r="BU15" s="265">
        <v>3.0373000000000001E-2</v>
      </c>
      <c r="BV15" s="265">
        <v>1.6213999999999999E-2</v>
      </c>
      <c r="BW15" s="265">
        <v>3.5511000000000001E-2</v>
      </c>
      <c r="BX15" s="265">
        <v>2.2828000000000001E-2</v>
      </c>
      <c r="BY15" s="265">
        <v>1.2367E-2</v>
      </c>
      <c r="BZ15" s="265">
        <v>3.7242999999999998E-2</v>
      </c>
      <c r="CA15" s="265">
        <v>0.01</v>
      </c>
      <c r="CB15" s="265">
        <v>4.4315E-2</v>
      </c>
      <c r="CC15" s="265">
        <v>4.8231000000000003E-2</v>
      </c>
      <c r="CD15" s="265">
        <v>4.1190999999999998E-2</v>
      </c>
      <c r="CE15" s="265">
        <v>2.4597999999999998E-2</v>
      </c>
      <c r="CF15" s="265">
        <v>1.6042000000000001E-2</v>
      </c>
      <c r="CG15" s="265">
        <v>4.8788999999999999E-2</v>
      </c>
      <c r="CH15" s="265">
        <v>3.9676999999999997E-2</v>
      </c>
      <c r="CI15" s="265">
        <v>3.4376999999999998E-2</v>
      </c>
      <c r="CJ15" s="265">
        <v>1.5823E-2</v>
      </c>
      <c r="CK15" s="265">
        <v>4.1028000000000002E-2</v>
      </c>
      <c r="CL15" s="265">
        <v>0.16847000000000001</v>
      </c>
      <c r="CM15" s="265">
        <v>3.2169999999999998E-3</v>
      </c>
      <c r="CN15" s="265">
        <v>0</v>
      </c>
      <c r="CO15" s="265">
        <v>2.7529999999999998E-3</v>
      </c>
      <c r="CP15" s="265">
        <v>2.1599999999999999E-4</v>
      </c>
      <c r="CQ15" s="265">
        <v>2.0599999999999999E-4</v>
      </c>
      <c r="CR15" s="265">
        <v>0</v>
      </c>
      <c r="CS15" s="265">
        <v>0</v>
      </c>
      <c r="CT15" s="265">
        <v>0</v>
      </c>
      <c r="CU15" s="265">
        <v>0</v>
      </c>
      <c r="CV15" s="265">
        <v>1.737E-3</v>
      </c>
      <c r="CW15" s="265">
        <v>0</v>
      </c>
      <c r="CX15" s="265">
        <v>0</v>
      </c>
      <c r="CY15" s="265">
        <v>0</v>
      </c>
      <c r="CZ15" s="265">
        <v>0.12291000000000001</v>
      </c>
      <c r="DA15" s="265">
        <v>0.25971</v>
      </c>
      <c r="DB15" s="265">
        <v>0</v>
      </c>
      <c r="DC15" s="265">
        <v>0</v>
      </c>
      <c r="DD15" s="265">
        <v>0</v>
      </c>
      <c r="DE15" s="265">
        <v>0</v>
      </c>
      <c r="DF15" s="265">
        <v>4.84E-4</v>
      </c>
      <c r="DG15" s="265">
        <v>7.3999999999999999E-4</v>
      </c>
      <c r="DH15" s="265">
        <v>8.8640000000000004E-3</v>
      </c>
      <c r="DI15" s="265">
        <v>1.9999999999999999E-6</v>
      </c>
      <c r="DJ15" s="265">
        <v>3.0000000000000001E-6</v>
      </c>
      <c r="DK15" s="265">
        <v>3.0000000000000001E-6</v>
      </c>
      <c r="DL15" s="265">
        <v>1.9999999999999999E-6</v>
      </c>
      <c r="DM15" s="265">
        <v>1.737E-3</v>
      </c>
      <c r="DN15" s="265">
        <v>0</v>
      </c>
      <c r="DO15" s="265">
        <v>0</v>
      </c>
      <c r="DP15" s="265">
        <v>0</v>
      </c>
      <c r="DQ15" s="265">
        <v>0</v>
      </c>
      <c r="DR15" s="265">
        <v>2.176E-3</v>
      </c>
      <c r="DS15" s="265">
        <v>2.4290000000000002E-3</v>
      </c>
      <c r="DT15" s="265">
        <v>4.2430000000000002E-3</v>
      </c>
      <c r="DU15" s="265">
        <v>0</v>
      </c>
      <c r="DV15" s="265">
        <v>0</v>
      </c>
      <c r="DW15" s="265">
        <v>0</v>
      </c>
      <c r="DX15" s="265">
        <v>6.7299999999999999E-4</v>
      </c>
      <c r="DY15" s="265">
        <v>1.7240000000000001E-3</v>
      </c>
      <c r="DZ15" s="265">
        <v>0</v>
      </c>
      <c r="EA15" s="265">
        <v>0</v>
      </c>
      <c r="EB15" s="265">
        <v>0</v>
      </c>
      <c r="EC15" s="265">
        <v>0</v>
      </c>
      <c r="ED15" s="265">
        <v>0</v>
      </c>
      <c r="EE15" s="265">
        <v>0</v>
      </c>
      <c r="EF15" s="265">
        <v>6.2200000000000005E-4</v>
      </c>
      <c r="EG15" s="265">
        <v>0</v>
      </c>
      <c r="EH15" s="265">
        <v>3.6000000000000001E-5</v>
      </c>
      <c r="EI15" s="265">
        <v>0</v>
      </c>
      <c r="EJ15" s="265">
        <v>0</v>
      </c>
      <c r="EK15" s="265">
        <v>0</v>
      </c>
      <c r="EL15" s="265">
        <v>0</v>
      </c>
      <c r="EM15" s="265">
        <v>3.4999999999999997E-5</v>
      </c>
      <c r="EN15" s="265">
        <v>1.2E-5</v>
      </c>
      <c r="EO15" s="265">
        <v>2.1619999999999999E-3</v>
      </c>
      <c r="EP15" s="265">
        <v>6.2100000000000002E-4</v>
      </c>
      <c r="EQ15" s="265">
        <v>1.45E-4</v>
      </c>
      <c r="ER15" s="265">
        <v>3.6200000000000002E-4</v>
      </c>
      <c r="ES15" s="265">
        <v>4.3899999999999999E-4</v>
      </c>
      <c r="ET15" s="265">
        <v>4.06E-4</v>
      </c>
      <c r="EU15" s="265">
        <v>2.9399999999999999E-4</v>
      </c>
      <c r="EV15" s="265">
        <v>2.8800000000000001E-4</v>
      </c>
      <c r="EW15" s="265">
        <v>7.7000000000000001E-5</v>
      </c>
      <c r="EX15" s="265">
        <v>3.7500000000000001E-4</v>
      </c>
      <c r="EY15" s="265">
        <v>2.1599999999999999E-4</v>
      </c>
      <c r="EZ15" s="265">
        <v>8.0999999999999996E-4</v>
      </c>
      <c r="FA15" s="265">
        <v>4.6999999999999999E-4</v>
      </c>
      <c r="FB15" s="265">
        <v>4.0200000000000001E-4</v>
      </c>
      <c r="FC15" s="265">
        <v>3.39E-4</v>
      </c>
      <c r="FD15" s="265">
        <v>4.7800000000000002E-4</v>
      </c>
      <c r="FE15" s="265">
        <v>3.6299999999999999E-4</v>
      </c>
      <c r="FF15" s="265">
        <v>3.9100000000000002E-4</v>
      </c>
      <c r="FG15" s="265">
        <v>3.6600000000000001E-4</v>
      </c>
      <c r="FH15" s="265">
        <v>4.28E-4</v>
      </c>
      <c r="FI15" s="265">
        <v>4.0299999999999998E-4</v>
      </c>
      <c r="FJ15" s="265">
        <v>9.9999999999999995E-7</v>
      </c>
      <c r="FK15" s="265">
        <v>0</v>
      </c>
      <c r="FL15" s="265">
        <v>2.52E-4</v>
      </c>
      <c r="FM15" s="265">
        <v>8.8000000000000003E-4</v>
      </c>
      <c r="FN15" s="265">
        <v>0</v>
      </c>
      <c r="FO15" s="265">
        <v>0.01</v>
      </c>
      <c r="FP15" s="265">
        <v>9.6259999999999991E-3</v>
      </c>
      <c r="FQ15" s="265">
        <v>2.6749999999999999E-3</v>
      </c>
      <c r="FR15" s="265">
        <v>0</v>
      </c>
      <c r="FS15" s="265">
        <v>5.5710000000000004E-3</v>
      </c>
      <c r="FT15" s="265">
        <v>5.9109999999999996E-3</v>
      </c>
      <c r="FU15" s="265">
        <v>2.6210000000000001E-3</v>
      </c>
      <c r="FV15" s="265">
        <v>9.3729999999999994E-3</v>
      </c>
      <c r="FW15" s="265">
        <v>8.9949999999999995E-3</v>
      </c>
      <c r="FX15" s="265">
        <v>6.4980000000000003E-3</v>
      </c>
      <c r="FY15" s="265">
        <v>1.2109999999999999E-2</v>
      </c>
      <c r="FZ15" s="265">
        <v>8.9949999999999995E-3</v>
      </c>
      <c r="GA15" s="265">
        <v>6.071E-3</v>
      </c>
      <c r="GB15" s="265">
        <v>2.8519999999999999E-3</v>
      </c>
      <c r="GC15" s="265">
        <v>3.4859999999999999E-3</v>
      </c>
      <c r="GD15" s="265">
        <v>3.323E-3</v>
      </c>
      <c r="GE15" s="265">
        <v>1.8580000000000001E-3</v>
      </c>
      <c r="GF15" s="265">
        <v>2.6603999999999999E-2</v>
      </c>
      <c r="GG15" s="265">
        <v>3.1412000000000002E-2</v>
      </c>
      <c r="GH15" s="265">
        <v>2.4625999999999999E-2</v>
      </c>
      <c r="GI15" s="265">
        <v>2.9236000000000002E-2</v>
      </c>
      <c r="GJ15" s="265">
        <v>2.8389999999999999E-3</v>
      </c>
      <c r="GK15" s="265">
        <v>1.815E-3</v>
      </c>
      <c r="GL15" s="265">
        <v>1.4905E-2</v>
      </c>
      <c r="GM15" s="265">
        <v>1.2277E-2</v>
      </c>
      <c r="GN15" s="265">
        <v>2.5730000000000002E-3</v>
      </c>
      <c r="GO15" s="265">
        <v>1.3906E-2</v>
      </c>
      <c r="GP15" s="265">
        <v>3.1700000000000001E-3</v>
      </c>
      <c r="GQ15" s="265">
        <v>2.4489999999999998E-3</v>
      </c>
      <c r="GR15" s="265">
        <v>3.1000000000000001E-5</v>
      </c>
      <c r="GS15" s="265">
        <v>2.3310000000000002E-3</v>
      </c>
      <c r="GT15" s="265">
        <v>2.457E-3</v>
      </c>
      <c r="GU15" s="265">
        <v>1.3619999999999999E-3</v>
      </c>
      <c r="GV15" s="265">
        <v>1.5150000000000001E-3</v>
      </c>
      <c r="GW15" s="265">
        <v>4.4900000000000001E-3</v>
      </c>
      <c r="GX15" s="265">
        <v>7.1219999999999999E-3</v>
      </c>
      <c r="GY15" s="265">
        <v>2.2569999999999999E-3</v>
      </c>
      <c r="GZ15" s="265">
        <v>2.0990000000000002E-3</v>
      </c>
      <c r="HA15" s="265">
        <v>7.8700000000000003E-3</v>
      </c>
      <c r="HB15" s="265">
        <v>1.2182E-2</v>
      </c>
      <c r="HC15" s="265">
        <v>3.0360000000000001E-3</v>
      </c>
      <c r="HD15" s="265">
        <v>2.869E-3</v>
      </c>
      <c r="HE15" s="265">
        <v>1.2134000000000001E-2</v>
      </c>
      <c r="HF15" s="265">
        <v>3.5010000000000002E-3</v>
      </c>
      <c r="HG15" s="265">
        <v>1.2305999999999999E-2</v>
      </c>
      <c r="HH15" s="265">
        <v>1.2026999999999999E-2</v>
      </c>
      <c r="HI15" s="265">
        <v>1.256E-2</v>
      </c>
      <c r="HJ15" s="265">
        <v>3.9350000000000001E-3</v>
      </c>
      <c r="HK15" s="265">
        <v>1.8259999999999999E-3</v>
      </c>
      <c r="HL15" s="265">
        <v>2.1710000000000002E-3</v>
      </c>
      <c r="HM15" s="265">
        <v>7.0400000000000003E-3</v>
      </c>
      <c r="HN15" s="265">
        <v>5.3049999999999998E-3</v>
      </c>
      <c r="HO15" s="265">
        <v>7.228E-3</v>
      </c>
      <c r="HP15" s="265">
        <v>2.415E-3</v>
      </c>
      <c r="HQ15" s="265">
        <v>0</v>
      </c>
      <c r="HR15" s="265">
        <v>1.2935E-2</v>
      </c>
      <c r="HS15" s="265">
        <v>1.7801000000000001E-2</v>
      </c>
      <c r="HT15" s="265">
        <v>1.3355000000000001E-2</v>
      </c>
      <c r="HU15" s="265">
        <v>3.8323000000000003E-2</v>
      </c>
      <c r="HV15" s="265">
        <v>2.0590000000000001E-3</v>
      </c>
      <c r="HW15" s="265">
        <v>3.516E-3</v>
      </c>
      <c r="HX15" s="265">
        <v>1.9411999999999999E-2</v>
      </c>
      <c r="HY15" s="265">
        <v>1.3620999999999999E-2</v>
      </c>
      <c r="HZ15" s="265">
        <v>1.0442999999999999E-2</v>
      </c>
      <c r="IA15" s="265">
        <v>1.0859999999999999E-3</v>
      </c>
      <c r="IB15" s="265">
        <v>8.8999999999999995E-4</v>
      </c>
      <c r="IC15" s="265">
        <v>1.2639999999999999E-3</v>
      </c>
      <c r="ID15" s="265">
        <v>1.49E-3</v>
      </c>
      <c r="IE15" s="265">
        <v>6.9870000000000002E-3</v>
      </c>
      <c r="IF15" s="265">
        <v>1.5088000000000001E-2</v>
      </c>
      <c r="IG15" s="265">
        <v>2.5579999999999999E-3</v>
      </c>
      <c r="IH15" s="265">
        <v>1.5029000000000001E-2</v>
      </c>
      <c r="II15" s="265">
        <v>3.8019999999999998E-3</v>
      </c>
      <c r="IJ15" s="265">
        <v>0</v>
      </c>
      <c r="IK15" s="265">
        <v>0</v>
      </c>
      <c r="IL15" s="265">
        <v>3.8990000000000001E-3</v>
      </c>
      <c r="IM15" s="265">
        <v>5.0299999999999997E-3</v>
      </c>
      <c r="IN15" s="265">
        <v>2.0806000000000002E-2</v>
      </c>
      <c r="IO15" s="265">
        <v>2.2989999999999998E-3</v>
      </c>
      <c r="IP15" s="265">
        <v>1.7528999999999999E-2</v>
      </c>
      <c r="IQ15" s="265">
        <v>2.993E-3</v>
      </c>
      <c r="IR15" s="265">
        <v>1.1816999999999999E-2</v>
      </c>
      <c r="IS15" s="265">
        <v>2.2880000000000001E-3</v>
      </c>
      <c r="IT15" s="265">
        <v>5.385E-3</v>
      </c>
      <c r="IU15" s="265">
        <v>1.0076E-2</v>
      </c>
      <c r="IV15" s="265">
        <v>4.2180000000000004E-3</v>
      </c>
      <c r="IW15" s="265">
        <v>5.3460000000000001E-3</v>
      </c>
      <c r="IX15" s="265">
        <v>1.3486E-2</v>
      </c>
      <c r="IY15" s="265">
        <v>5.7330000000000002E-3</v>
      </c>
      <c r="IZ15" s="265">
        <v>4.3489999999999996E-3</v>
      </c>
      <c r="JA15" s="265">
        <v>3.578E-3</v>
      </c>
      <c r="JB15" s="265">
        <v>3.6939999999999998E-3</v>
      </c>
      <c r="JC15" s="265">
        <v>6.8329999999999997E-3</v>
      </c>
      <c r="JD15" s="265">
        <v>2.0300000000000001E-3</v>
      </c>
      <c r="JE15" s="265">
        <v>2.4250000000000001E-3</v>
      </c>
      <c r="JF15" s="265">
        <v>1.6433E-2</v>
      </c>
      <c r="JG15" s="265">
        <v>3.3999999999999998E-3</v>
      </c>
      <c r="JH15" s="265">
        <v>3.823E-3</v>
      </c>
      <c r="JI15" s="265">
        <v>3.532E-3</v>
      </c>
      <c r="JJ15" s="265">
        <v>3.6359999999999999E-3</v>
      </c>
      <c r="JK15" s="265">
        <v>3.7720000000000002E-3</v>
      </c>
      <c r="JL15" s="265">
        <v>9.0279999999999996E-3</v>
      </c>
      <c r="JM15" s="265">
        <v>1.651E-2</v>
      </c>
      <c r="JN15" s="265">
        <v>1.3964000000000001E-2</v>
      </c>
      <c r="JO15" s="265">
        <v>2.3830000000000001E-3</v>
      </c>
      <c r="JP15" s="265">
        <v>5.2700000000000004E-3</v>
      </c>
      <c r="JQ15" s="265">
        <v>4.5100000000000001E-3</v>
      </c>
      <c r="JR15" s="265">
        <v>3.039E-3</v>
      </c>
      <c r="JS15" s="265">
        <v>3.068E-3</v>
      </c>
      <c r="JT15" s="265">
        <v>9.4799999999999995E-4</v>
      </c>
      <c r="JU15" s="265">
        <v>4.8899999999999996E-4</v>
      </c>
      <c r="JV15" s="265">
        <v>2.0929999999999998E-3</v>
      </c>
      <c r="JW15" s="265">
        <v>5.9000000000000003E-4</v>
      </c>
      <c r="JX15" s="265">
        <v>0</v>
      </c>
      <c r="JY15" s="265">
        <v>1.4920000000000001E-3</v>
      </c>
      <c r="JZ15" s="265">
        <v>1.9120000000000001E-3</v>
      </c>
      <c r="KA15" s="265">
        <v>6.5659999999999998E-3</v>
      </c>
      <c r="KB15" s="265">
        <v>1.0798E-2</v>
      </c>
      <c r="KC15" s="265">
        <v>0</v>
      </c>
      <c r="KD15" s="265">
        <v>0</v>
      </c>
      <c r="KE15" s="265">
        <v>0</v>
      </c>
      <c r="KF15" s="265">
        <v>0</v>
      </c>
      <c r="KG15" s="265">
        <v>0</v>
      </c>
      <c r="KH15" s="265">
        <v>3.3440000000000002E-3</v>
      </c>
      <c r="KI15" s="265">
        <v>1.1847999999999999E-2</v>
      </c>
      <c r="KJ15" s="265">
        <v>1.5786999999999999E-2</v>
      </c>
      <c r="KK15" s="265">
        <v>4.6509999999999998E-3</v>
      </c>
      <c r="KL15" s="265">
        <v>1.5228999999999999E-2</v>
      </c>
      <c r="KM15" s="265">
        <v>0.28953000000000001</v>
      </c>
      <c r="KN15" s="265">
        <v>0.36510999999999999</v>
      </c>
      <c r="KO15" s="265">
        <v>0.42333999999999999</v>
      </c>
      <c r="KP15" s="265">
        <v>3.782730209632751E-3</v>
      </c>
      <c r="KQ15" s="265">
        <v>0.49825999999999998</v>
      </c>
      <c r="KR15" s="265">
        <v>0.52583000000000002</v>
      </c>
      <c r="KS15" s="265">
        <v>0.54945999999999995</v>
      </c>
      <c r="KT15" s="265">
        <v>0.44905928107642384</v>
      </c>
      <c r="KU15" s="265">
        <v>3.1589999999999999E-3</v>
      </c>
      <c r="KV15" s="265">
        <v>1.9973000000000001E-2</v>
      </c>
      <c r="KW15" s="265">
        <v>3.4484000000000001E-2</v>
      </c>
      <c r="KX15" s="265">
        <v>6.8212999999999996E-2</v>
      </c>
      <c r="KY15" s="265">
        <v>0.16370000000000001</v>
      </c>
      <c r="KZ15" s="265">
        <v>0.31083</v>
      </c>
      <c r="LA15" s="265">
        <v>0.48072999999999999</v>
      </c>
      <c r="LB15" s="265">
        <v>0.64424999999999999</v>
      </c>
      <c r="LC15" s="265">
        <v>1</v>
      </c>
      <c r="LD15" s="265">
        <v>0</v>
      </c>
      <c r="LE15" s="265">
        <v>0.17141000000000001</v>
      </c>
      <c r="LF15" s="265">
        <v>0</v>
      </c>
      <c r="LG15" s="265">
        <v>0</v>
      </c>
      <c r="LH15" s="431">
        <v>0</v>
      </c>
      <c r="LI15" s="431">
        <v>0</v>
      </c>
      <c r="LJ15" s="431">
        <v>0</v>
      </c>
      <c r="LK15" s="431">
        <v>0</v>
      </c>
      <c r="LL15" s="431">
        <v>8.4249422798166052E-6</v>
      </c>
      <c r="LM15" s="431">
        <v>0</v>
      </c>
      <c r="LN15" s="431">
        <v>0</v>
      </c>
      <c r="LO15" s="431">
        <v>0</v>
      </c>
      <c r="LP15" s="431">
        <v>4.7016410462674685E-6</v>
      </c>
      <c r="LQ15" s="431">
        <v>0</v>
      </c>
      <c r="LR15" s="431">
        <v>0</v>
      </c>
      <c r="LS15" s="431">
        <v>0</v>
      </c>
      <c r="LT15" s="431">
        <v>4.8160131882468704E-7</v>
      </c>
      <c r="LU15" s="431">
        <v>0</v>
      </c>
      <c r="LV15" s="431">
        <v>0</v>
      </c>
      <c r="LW15" s="431">
        <v>0</v>
      </c>
      <c r="LX15" s="431">
        <v>0</v>
      </c>
      <c r="LY15" s="431">
        <v>0</v>
      </c>
      <c r="LZ15" s="431">
        <v>0</v>
      </c>
      <c r="MA15" s="431">
        <v>0</v>
      </c>
      <c r="MB15" s="431">
        <v>0</v>
      </c>
      <c r="MC15" s="431">
        <v>0</v>
      </c>
      <c r="MD15" s="431">
        <v>7.5006987572123762E-6</v>
      </c>
      <c r="ME15" s="431">
        <v>0</v>
      </c>
      <c r="MF15" s="431">
        <v>0</v>
      </c>
      <c r="MG15" s="431">
        <v>0</v>
      </c>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7"/>
    </row>
    <row r="16" spans="1:404">
      <c r="A16" s="261">
        <v>391</v>
      </c>
      <c r="B16" s="265">
        <v>6.9750000000000006E-2</v>
      </c>
      <c r="C16" s="268">
        <v>5.4373999999999999E-2</v>
      </c>
      <c r="D16" s="268">
        <v>4.0689999999999997E-2</v>
      </c>
      <c r="E16" s="268">
        <v>2.9458999999999999E-2</v>
      </c>
      <c r="F16" s="268">
        <v>7.424E-2</v>
      </c>
      <c r="G16" s="268">
        <v>5.1640999999999999E-2</v>
      </c>
      <c r="H16" s="268">
        <v>9.0121999999999994E-2</v>
      </c>
      <c r="I16" s="268">
        <v>5.4955999999999998E-2</v>
      </c>
      <c r="J16" s="268">
        <v>4.3164000000000001E-2</v>
      </c>
      <c r="K16" s="268">
        <v>8.2781999999999994E-3</v>
      </c>
      <c r="L16" s="265">
        <v>6.0679999999999996E-3</v>
      </c>
      <c r="M16" s="265">
        <v>6.2157999999999996E-3</v>
      </c>
      <c r="N16" s="265">
        <v>9.7363999999999992E-3</v>
      </c>
      <c r="O16" s="265">
        <v>3.3773999999999998E-2</v>
      </c>
      <c r="P16" s="265">
        <v>4.8278000000000001E-2</v>
      </c>
      <c r="Q16" s="265">
        <v>2.3723000000000001E-2</v>
      </c>
      <c r="R16" s="265">
        <v>2.7191E-2</v>
      </c>
      <c r="S16" s="265">
        <v>3.4620999999999999E-2</v>
      </c>
      <c r="T16" s="265">
        <v>3.0099000000000001E-2</v>
      </c>
      <c r="U16" s="265">
        <v>8.4041000000000005E-2</v>
      </c>
      <c r="V16" s="265">
        <v>5.2386000000000002E-2</v>
      </c>
      <c r="W16" s="265">
        <v>4.3309E-2</v>
      </c>
      <c r="X16" s="265">
        <v>3.7904E-2</v>
      </c>
      <c r="Y16" s="265">
        <v>6.3171000000000005E-2</v>
      </c>
      <c r="Z16" s="265">
        <v>4.4156000000000001E-2</v>
      </c>
      <c r="AA16" s="265">
        <v>7.2572999999999999E-2</v>
      </c>
      <c r="AB16" s="265">
        <v>5.1227000000000002E-2</v>
      </c>
      <c r="AC16" s="265">
        <v>4.8746999999999999E-2</v>
      </c>
      <c r="AD16" s="265">
        <v>3.3076000000000001E-2</v>
      </c>
      <c r="AE16" s="265">
        <v>6.6248000000000001E-3</v>
      </c>
      <c r="AF16" s="265">
        <v>1.1032999999999999E-2</v>
      </c>
      <c r="AG16" s="265">
        <v>5.4369000000000001E-2</v>
      </c>
      <c r="AH16" s="265">
        <v>1.1141E-2</v>
      </c>
      <c r="AI16" s="265">
        <v>1.0226E-3</v>
      </c>
      <c r="AJ16" s="265">
        <v>5.7644000000000003E-3</v>
      </c>
      <c r="AK16" s="265">
        <v>9.7820000000000003E-4</v>
      </c>
      <c r="AL16" s="265">
        <v>1.4442000000000001E-3</v>
      </c>
      <c r="AM16" s="265">
        <v>3.0149999999999999E-3</v>
      </c>
      <c r="AN16" s="265">
        <v>1.2538E-3</v>
      </c>
      <c r="AO16" s="265">
        <v>1.5162000000000001E-3</v>
      </c>
      <c r="AP16" s="265">
        <v>4.1726000000000003E-3</v>
      </c>
      <c r="AQ16" s="265">
        <v>1.433E-3</v>
      </c>
      <c r="AR16" s="265">
        <v>1.9452E-3</v>
      </c>
      <c r="AS16" s="265">
        <v>5.5012000000000004E-3</v>
      </c>
      <c r="AT16" s="265">
        <v>1.8286000000000001E-3</v>
      </c>
      <c r="AU16" s="265">
        <v>2.99E-3</v>
      </c>
      <c r="AV16" s="265">
        <v>2.601E-3</v>
      </c>
      <c r="AW16" s="265">
        <v>4.8183999999999996E-3</v>
      </c>
      <c r="AX16" s="265">
        <v>6.4162000000000004E-3</v>
      </c>
      <c r="AY16" s="265">
        <v>6.7774000000000003E-3</v>
      </c>
      <c r="AZ16" s="265">
        <v>8.2605999999999999E-3</v>
      </c>
      <c r="BA16" s="265">
        <v>4.9100000000000001E-4</v>
      </c>
      <c r="BB16" s="265">
        <v>1.984E-4</v>
      </c>
      <c r="BC16" s="265">
        <v>0</v>
      </c>
      <c r="BD16" s="265">
        <v>7.5739999999999998E-4</v>
      </c>
      <c r="BE16" s="265">
        <v>1.0848E-2</v>
      </c>
      <c r="BF16" s="265">
        <v>9.1743999999999992E-3</v>
      </c>
      <c r="BG16" s="265">
        <v>2.1461000000000001E-2</v>
      </c>
      <c r="BH16" s="265">
        <v>2.1628000000000001E-2</v>
      </c>
      <c r="BI16" s="265">
        <v>2.7772999999999999E-2</v>
      </c>
      <c r="BJ16" s="265">
        <v>2.5059000000000001E-2</v>
      </c>
      <c r="BK16" s="265">
        <v>6.7531999999999995E-2</v>
      </c>
      <c r="BL16" s="265">
        <v>9.6425999999999998E-2</v>
      </c>
      <c r="BM16" s="265">
        <v>4.1463E-2</v>
      </c>
      <c r="BN16" s="265">
        <v>0.18431</v>
      </c>
      <c r="BO16" s="265">
        <v>0.22570999999999999</v>
      </c>
      <c r="BP16" s="265">
        <v>0.33571000000000001</v>
      </c>
      <c r="BQ16" s="265">
        <v>9.5477000000000006E-2</v>
      </c>
      <c r="BR16" s="265">
        <v>0.17047999999999999</v>
      </c>
      <c r="BS16" s="265">
        <v>9.3731999999999996E-2</v>
      </c>
      <c r="BT16" s="265">
        <v>0.14735000000000001</v>
      </c>
      <c r="BU16" s="265">
        <v>2.9492000000000001E-2</v>
      </c>
      <c r="BV16" s="265">
        <v>1.5376000000000001E-2</v>
      </c>
      <c r="BW16" s="265">
        <v>3.5219E-2</v>
      </c>
      <c r="BX16" s="265">
        <v>2.1114999999999998E-2</v>
      </c>
      <c r="BY16" s="265">
        <v>1.3427E-2</v>
      </c>
      <c r="BZ16" s="265">
        <v>3.8030000000000001E-2</v>
      </c>
      <c r="CA16" s="265">
        <v>1.2E-2</v>
      </c>
      <c r="CB16" s="265">
        <v>4.6126E-2</v>
      </c>
      <c r="CC16" s="265">
        <v>5.1243999999999998E-2</v>
      </c>
      <c r="CD16" s="265">
        <v>4.2433999999999999E-2</v>
      </c>
      <c r="CE16" s="265">
        <v>2.7025E-2</v>
      </c>
      <c r="CF16" s="265">
        <v>1.6962000000000001E-2</v>
      </c>
      <c r="CG16" s="265">
        <v>4.9688000000000003E-2</v>
      </c>
      <c r="CH16" s="265">
        <v>4.036E-2</v>
      </c>
      <c r="CI16" s="265">
        <v>3.5564999999999999E-2</v>
      </c>
      <c r="CJ16" s="265">
        <v>1.6771999999999999E-2</v>
      </c>
      <c r="CK16" s="265">
        <v>4.1931999999999997E-2</v>
      </c>
      <c r="CL16" s="265">
        <v>0.17122999999999999</v>
      </c>
      <c r="CM16" s="265">
        <v>3.2169999999999998E-3</v>
      </c>
      <c r="CN16" s="265">
        <v>0</v>
      </c>
      <c r="CO16" s="265">
        <v>2.7529999999999998E-3</v>
      </c>
      <c r="CP16" s="265">
        <v>5.3439999999999998E-4</v>
      </c>
      <c r="CQ16" s="265">
        <v>5.0920000000000002E-4</v>
      </c>
      <c r="CR16" s="265">
        <v>0</v>
      </c>
      <c r="CS16" s="265">
        <v>0</v>
      </c>
      <c r="CT16" s="265">
        <v>0</v>
      </c>
      <c r="CU16" s="265">
        <v>0</v>
      </c>
      <c r="CV16" s="265">
        <v>1.8376E-3</v>
      </c>
      <c r="CW16" s="265">
        <v>0</v>
      </c>
      <c r="CX16" s="265">
        <v>0</v>
      </c>
      <c r="CY16" s="265">
        <v>0</v>
      </c>
      <c r="CZ16" s="265">
        <v>0.17452000000000001</v>
      </c>
      <c r="DA16" s="265">
        <v>0.32353999999999999</v>
      </c>
      <c r="DB16" s="265">
        <v>0</v>
      </c>
      <c r="DC16" s="265">
        <v>0</v>
      </c>
      <c r="DD16" s="265">
        <v>0</v>
      </c>
      <c r="DE16" s="265">
        <v>0</v>
      </c>
      <c r="DF16" s="265">
        <v>4.9140000000000002E-4</v>
      </c>
      <c r="DG16" s="265">
        <v>7.1900000000000002E-4</v>
      </c>
      <c r="DH16" s="265">
        <v>8.8266000000000004E-3</v>
      </c>
      <c r="DI16" s="265">
        <v>3.5999999999999998E-6</v>
      </c>
      <c r="DJ16" s="265">
        <v>4.7999999999999998E-6</v>
      </c>
      <c r="DK16" s="265">
        <v>5.2000000000000002E-6</v>
      </c>
      <c r="DL16" s="265">
        <v>3.1999999999999999E-6</v>
      </c>
      <c r="DM16" s="265">
        <v>1.5402E-3</v>
      </c>
      <c r="DN16" s="265">
        <v>5.9999999999999997E-7</v>
      </c>
      <c r="DO16" s="265">
        <v>1.9999999999999999E-7</v>
      </c>
      <c r="DP16" s="265">
        <v>1.9999999999999999E-7</v>
      </c>
      <c r="DQ16" s="265">
        <v>1.9999999999999999E-7</v>
      </c>
      <c r="DR16" s="265">
        <v>2.0615999999999998E-3</v>
      </c>
      <c r="DS16" s="265">
        <v>2.9605999999999999E-3</v>
      </c>
      <c r="DT16" s="265">
        <v>4.2586000000000004E-3</v>
      </c>
      <c r="DU16" s="265">
        <v>1.9999999999999999E-7</v>
      </c>
      <c r="DV16" s="265">
        <v>1.9999999999999999E-7</v>
      </c>
      <c r="DW16" s="265">
        <v>0</v>
      </c>
      <c r="DX16" s="265">
        <v>6.3060000000000004E-4</v>
      </c>
      <c r="DY16" s="265">
        <v>1.8523999999999999E-3</v>
      </c>
      <c r="DZ16" s="265">
        <v>0</v>
      </c>
      <c r="EA16" s="265">
        <v>0</v>
      </c>
      <c r="EB16" s="265">
        <v>0</v>
      </c>
      <c r="EC16" s="265">
        <v>0</v>
      </c>
      <c r="ED16" s="265">
        <v>0</v>
      </c>
      <c r="EE16" s="265">
        <v>0</v>
      </c>
      <c r="EF16" s="265">
        <v>6.0780000000000003E-4</v>
      </c>
      <c r="EG16" s="265">
        <v>0</v>
      </c>
      <c r="EH16" s="265">
        <v>5.5800000000000001E-5</v>
      </c>
      <c r="EI16" s="265">
        <v>0</v>
      </c>
      <c r="EJ16" s="265">
        <v>0</v>
      </c>
      <c r="EK16" s="265">
        <v>0</v>
      </c>
      <c r="EL16" s="265">
        <v>0</v>
      </c>
      <c r="EM16" s="265">
        <v>5.4799999999999997E-5</v>
      </c>
      <c r="EN16" s="265">
        <v>1.9599999999999999E-5</v>
      </c>
      <c r="EO16" s="265">
        <v>2.2122000000000001E-3</v>
      </c>
      <c r="EP16" s="265">
        <v>6.0059999999999996E-4</v>
      </c>
      <c r="EQ16" s="265">
        <v>1.6760000000000001E-4</v>
      </c>
      <c r="ER16" s="265">
        <v>3.6400000000000001E-4</v>
      </c>
      <c r="ES16" s="265">
        <v>4.7019999999999999E-4</v>
      </c>
      <c r="ET16" s="265">
        <v>3.748E-4</v>
      </c>
      <c r="EU16" s="265">
        <v>2.8719999999999999E-4</v>
      </c>
      <c r="EV16" s="265">
        <v>2.542E-4</v>
      </c>
      <c r="EW16" s="265">
        <v>1.094E-4</v>
      </c>
      <c r="EX16" s="265">
        <v>3.8759999999999999E-4</v>
      </c>
      <c r="EY16" s="265">
        <v>2.4860000000000003E-4</v>
      </c>
      <c r="EZ16" s="265">
        <v>8.8599999999999996E-4</v>
      </c>
      <c r="FA16" s="265">
        <v>4.908E-4</v>
      </c>
      <c r="FB16" s="265">
        <v>3.8680000000000002E-4</v>
      </c>
      <c r="FC16" s="265">
        <v>3.7340000000000002E-4</v>
      </c>
      <c r="FD16" s="265">
        <v>4.8959999999999997E-4</v>
      </c>
      <c r="FE16" s="265">
        <v>3.8539999999999999E-4</v>
      </c>
      <c r="FF16" s="265">
        <v>4.1379999999999998E-4</v>
      </c>
      <c r="FG16" s="265">
        <v>3.7120000000000002E-4</v>
      </c>
      <c r="FH16" s="265">
        <v>4.1520000000000001E-4</v>
      </c>
      <c r="FI16" s="265">
        <v>3.9859999999999999E-4</v>
      </c>
      <c r="FJ16" s="265">
        <v>1.9999999999999999E-6</v>
      </c>
      <c r="FK16" s="265">
        <v>5.9999999999999997E-7</v>
      </c>
      <c r="FL16" s="265">
        <v>2.9080000000000002E-4</v>
      </c>
      <c r="FM16" s="265">
        <v>8.7500000000000002E-4</v>
      </c>
      <c r="FN16" s="265">
        <v>0</v>
      </c>
      <c r="FO16" s="265">
        <v>0.01</v>
      </c>
      <c r="FP16" s="265">
        <v>9.6259999999999991E-3</v>
      </c>
      <c r="FQ16" s="265">
        <v>2.6681999999999999E-3</v>
      </c>
      <c r="FR16" s="265">
        <v>0</v>
      </c>
      <c r="FS16" s="265">
        <v>5.5710000000000004E-3</v>
      </c>
      <c r="FT16" s="265">
        <v>5.9192000000000003E-3</v>
      </c>
      <c r="FU16" s="265">
        <v>2.614E-3</v>
      </c>
      <c r="FV16" s="265">
        <v>9.9302000000000001E-3</v>
      </c>
      <c r="FW16" s="265">
        <v>9.6302000000000002E-3</v>
      </c>
      <c r="FX16" s="265">
        <v>6.9329999999999999E-3</v>
      </c>
      <c r="FY16" s="265">
        <v>1.2906000000000001E-2</v>
      </c>
      <c r="FZ16" s="265">
        <v>9.6302000000000002E-3</v>
      </c>
      <c r="GA16" s="265">
        <v>6.4270000000000004E-3</v>
      </c>
      <c r="GB16" s="265">
        <v>2.9491999999999999E-3</v>
      </c>
      <c r="GC16" s="265">
        <v>3.5959999999999998E-3</v>
      </c>
      <c r="GD16" s="265">
        <v>3.4496000000000001E-3</v>
      </c>
      <c r="GE16" s="265">
        <v>1.7836E-3</v>
      </c>
      <c r="GF16" s="265">
        <v>2.5899999999999999E-2</v>
      </c>
      <c r="GG16" s="265">
        <v>3.0248000000000001E-2</v>
      </c>
      <c r="GH16" s="265">
        <v>2.4683E-2</v>
      </c>
      <c r="GI16" s="265">
        <v>2.8554E-2</v>
      </c>
      <c r="GJ16" s="265">
        <v>2.8389999999999999E-3</v>
      </c>
      <c r="GK16" s="265">
        <v>1.9964000000000002E-3</v>
      </c>
      <c r="GL16" s="265">
        <v>1.5188E-2</v>
      </c>
      <c r="GM16" s="265">
        <v>1.2318000000000001E-2</v>
      </c>
      <c r="GN16" s="265">
        <v>2.5730000000000002E-3</v>
      </c>
      <c r="GO16" s="265">
        <v>1.3823999999999999E-2</v>
      </c>
      <c r="GP16" s="265">
        <v>3.3812E-3</v>
      </c>
      <c r="GQ16" s="265">
        <v>2.6940000000000002E-3</v>
      </c>
      <c r="GR16" s="265">
        <v>1.014E-4</v>
      </c>
      <c r="GS16" s="265">
        <v>2.5642E-3</v>
      </c>
      <c r="GT16" s="265">
        <v>2.457E-3</v>
      </c>
      <c r="GU16" s="265">
        <v>1.6345999999999999E-3</v>
      </c>
      <c r="GV16" s="265">
        <v>1.5150000000000001E-3</v>
      </c>
      <c r="GW16" s="265">
        <v>4.6979999999999999E-3</v>
      </c>
      <c r="GX16" s="265">
        <v>7.5728000000000002E-3</v>
      </c>
      <c r="GY16" s="265">
        <v>2.4827999999999999E-3</v>
      </c>
      <c r="GZ16" s="265">
        <v>2.2323999999999998E-3</v>
      </c>
      <c r="HA16" s="265">
        <v>8.0327999999999997E-3</v>
      </c>
      <c r="HB16" s="265">
        <v>1.2193000000000001E-2</v>
      </c>
      <c r="HC16" s="265">
        <v>2.9114000000000002E-3</v>
      </c>
      <c r="HD16" s="265">
        <v>2.8787999999999999E-3</v>
      </c>
      <c r="HE16" s="265">
        <v>1.2316000000000001E-2</v>
      </c>
      <c r="HF16" s="265">
        <v>3.7166E-3</v>
      </c>
      <c r="HG16" s="265">
        <v>1.2506E-2</v>
      </c>
      <c r="HH16" s="265">
        <v>1.2205000000000001E-2</v>
      </c>
      <c r="HI16" s="265">
        <v>1.2737E-2</v>
      </c>
      <c r="HJ16" s="265">
        <v>4.0752000000000002E-3</v>
      </c>
      <c r="HK16" s="265">
        <v>1.8259999999999999E-3</v>
      </c>
      <c r="HL16" s="265">
        <v>2.1749999999999999E-3</v>
      </c>
      <c r="HM16" s="265">
        <v>6.7840000000000001E-3</v>
      </c>
      <c r="HN16" s="265">
        <v>5.3734000000000004E-3</v>
      </c>
      <c r="HO16" s="265">
        <v>7.3000000000000001E-3</v>
      </c>
      <c r="HP16" s="265">
        <v>2.415E-3</v>
      </c>
      <c r="HQ16" s="265">
        <v>0</v>
      </c>
      <c r="HR16" s="265">
        <v>1.3037E-2</v>
      </c>
      <c r="HS16" s="265">
        <v>1.7881000000000001E-2</v>
      </c>
      <c r="HT16" s="265">
        <v>1.3611E-2</v>
      </c>
      <c r="HU16" s="265">
        <v>3.7525999999999997E-2</v>
      </c>
      <c r="HV16" s="265">
        <v>2.1275999999999999E-3</v>
      </c>
      <c r="HW16" s="265">
        <v>3.5726E-3</v>
      </c>
      <c r="HX16" s="265">
        <v>1.8438E-2</v>
      </c>
      <c r="HY16" s="265">
        <v>1.3686E-2</v>
      </c>
      <c r="HZ16" s="265">
        <v>1.0437E-2</v>
      </c>
      <c r="IA16" s="265">
        <v>1.1948E-3</v>
      </c>
      <c r="IB16" s="265">
        <v>1.0682000000000001E-3</v>
      </c>
      <c r="IC16" s="265">
        <v>1.3272E-3</v>
      </c>
      <c r="ID16" s="265">
        <v>1.49E-3</v>
      </c>
      <c r="IE16" s="265">
        <v>7.1792000000000002E-3</v>
      </c>
      <c r="IF16" s="265">
        <v>1.5138E-2</v>
      </c>
      <c r="IG16" s="265">
        <v>2.6218000000000001E-3</v>
      </c>
      <c r="IH16" s="265">
        <v>1.5044E-2</v>
      </c>
      <c r="II16" s="265">
        <v>4.1062E-3</v>
      </c>
      <c r="IJ16" s="265">
        <v>0</v>
      </c>
      <c r="IK16" s="265">
        <v>0</v>
      </c>
      <c r="IL16" s="265">
        <v>4.2887999999999997E-3</v>
      </c>
      <c r="IM16" s="265">
        <v>4.9902000000000002E-3</v>
      </c>
      <c r="IN16" s="265">
        <v>2.0448000000000001E-2</v>
      </c>
      <c r="IO16" s="265">
        <v>2.2989999999999998E-3</v>
      </c>
      <c r="IP16" s="265">
        <v>1.7461999999999998E-2</v>
      </c>
      <c r="IQ16" s="265">
        <v>3.0926E-3</v>
      </c>
      <c r="IR16" s="265">
        <v>1.265E-2</v>
      </c>
      <c r="IS16" s="265">
        <v>2.4405999999999998E-3</v>
      </c>
      <c r="IT16" s="265">
        <v>5.6925999999999999E-3</v>
      </c>
      <c r="IU16" s="265">
        <v>1.0263E-2</v>
      </c>
      <c r="IV16" s="265">
        <v>4.0324000000000002E-3</v>
      </c>
      <c r="IW16" s="265">
        <v>5.4936000000000004E-3</v>
      </c>
      <c r="IX16" s="265">
        <v>1.3579000000000001E-2</v>
      </c>
      <c r="IY16" s="265">
        <v>6.0298000000000001E-3</v>
      </c>
      <c r="IZ16" s="265">
        <v>4.6268000000000004E-3</v>
      </c>
      <c r="JA16" s="265">
        <v>3.9877999999999997E-3</v>
      </c>
      <c r="JB16" s="265">
        <v>4.0480000000000004E-3</v>
      </c>
      <c r="JC16" s="265">
        <v>7.0179999999999999E-3</v>
      </c>
      <c r="JD16" s="265">
        <v>2.1316E-3</v>
      </c>
      <c r="JE16" s="265">
        <v>2.5868000000000002E-3</v>
      </c>
      <c r="JF16" s="265">
        <v>1.6840999999999998E-2</v>
      </c>
      <c r="JG16" s="265">
        <v>3.5942000000000001E-3</v>
      </c>
      <c r="JH16" s="265">
        <v>4.1288000000000002E-3</v>
      </c>
      <c r="JI16" s="265">
        <v>3.9557999999999998E-3</v>
      </c>
      <c r="JJ16" s="265">
        <v>3.9589999999999998E-3</v>
      </c>
      <c r="JK16" s="265">
        <v>4.1598E-3</v>
      </c>
      <c r="JL16" s="265">
        <v>9.5993999999999993E-3</v>
      </c>
      <c r="JM16" s="265">
        <v>1.6528000000000001E-2</v>
      </c>
      <c r="JN16" s="265">
        <v>1.3908999999999999E-2</v>
      </c>
      <c r="JO16" s="265">
        <v>2.3830000000000001E-3</v>
      </c>
      <c r="JP16" s="265">
        <v>5.5919999999999997E-3</v>
      </c>
      <c r="JQ16" s="265">
        <v>4.7606000000000002E-3</v>
      </c>
      <c r="JR16" s="265">
        <v>3.0317999999999999E-3</v>
      </c>
      <c r="JS16" s="265">
        <v>3.068E-3</v>
      </c>
      <c r="JT16" s="265">
        <v>1.0654E-3</v>
      </c>
      <c r="JU16" s="265">
        <v>9.5399999999999999E-4</v>
      </c>
      <c r="JV16" s="265">
        <v>2.1916000000000001E-3</v>
      </c>
      <c r="JW16" s="265">
        <v>4.9299999999999995E-4</v>
      </c>
      <c r="JX16" s="265">
        <v>2.186E-4</v>
      </c>
      <c r="JY16" s="265">
        <v>1.4836000000000001E-3</v>
      </c>
      <c r="JZ16" s="265">
        <v>2.3111999999999998E-3</v>
      </c>
      <c r="KA16" s="265">
        <v>6.5690000000000002E-3</v>
      </c>
      <c r="KB16" s="265">
        <v>1.0803E-2</v>
      </c>
      <c r="KC16" s="265">
        <v>0</v>
      </c>
      <c r="KD16" s="265">
        <v>0</v>
      </c>
      <c r="KE16" s="265">
        <v>0</v>
      </c>
      <c r="KF16" s="265">
        <v>0</v>
      </c>
      <c r="KG16" s="265">
        <v>0</v>
      </c>
      <c r="KH16" s="265">
        <v>3.421E-3</v>
      </c>
      <c r="KI16" s="265">
        <v>1.3119E-2</v>
      </c>
      <c r="KJ16" s="265">
        <v>1.7385999999999999E-2</v>
      </c>
      <c r="KK16" s="265">
        <v>5.6731999999999998E-3</v>
      </c>
      <c r="KL16" s="265">
        <v>1.7162E-2</v>
      </c>
      <c r="KM16" s="265">
        <v>0.30837999999999999</v>
      </c>
      <c r="KN16" s="265">
        <v>0.38702999999999999</v>
      </c>
      <c r="KO16" s="265">
        <v>0.44678000000000001</v>
      </c>
      <c r="KP16" s="265">
        <v>3.8883459110574548E-3</v>
      </c>
      <c r="KQ16" s="265">
        <v>0.52231000000000005</v>
      </c>
      <c r="KR16" s="265">
        <v>0.54986000000000002</v>
      </c>
      <c r="KS16" s="265">
        <v>0.57342000000000004</v>
      </c>
      <c r="KT16" s="265">
        <v>0.46015364749607079</v>
      </c>
      <c r="KU16" s="265">
        <v>3.2759999999999998E-3</v>
      </c>
      <c r="KV16" s="265">
        <v>2.0496E-2</v>
      </c>
      <c r="KW16" s="265">
        <v>3.5279999999999999E-2</v>
      </c>
      <c r="KX16" s="265">
        <v>6.9527000000000005E-2</v>
      </c>
      <c r="KY16" s="265">
        <v>0.16606000000000001</v>
      </c>
      <c r="KZ16" s="265">
        <v>0.31422</v>
      </c>
      <c r="LA16" s="265">
        <v>0.48465999999999998</v>
      </c>
      <c r="LB16" s="265">
        <v>0.64815</v>
      </c>
      <c r="LC16" s="265">
        <v>1</v>
      </c>
      <c r="LD16" s="265">
        <v>0</v>
      </c>
      <c r="LE16" s="265">
        <v>0.18962000000000001</v>
      </c>
      <c r="LF16" s="265">
        <v>0</v>
      </c>
      <c r="LG16" s="265">
        <v>0</v>
      </c>
      <c r="LH16" s="431">
        <v>0</v>
      </c>
      <c r="LI16" s="431">
        <v>0</v>
      </c>
      <c r="LJ16" s="431">
        <v>0</v>
      </c>
      <c r="LK16" s="431">
        <v>0</v>
      </c>
      <c r="LL16" s="431">
        <v>7.5398738772491924E-6</v>
      </c>
      <c r="LM16" s="431">
        <v>0</v>
      </c>
      <c r="LN16" s="431">
        <v>0</v>
      </c>
      <c r="LO16" s="431">
        <v>0</v>
      </c>
      <c r="LP16" s="431">
        <v>5.1640499805216677E-6</v>
      </c>
      <c r="LQ16" s="431">
        <v>0</v>
      </c>
      <c r="LR16" s="431">
        <v>0</v>
      </c>
      <c r="LS16" s="431">
        <v>0</v>
      </c>
      <c r="LT16" s="431">
        <v>0</v>
      </c>
      <c r="LU16" s="431">
        <v>0</v>
      </c>
      <c r="LV16" s="431">
        <v>0</v>
      </c>
      <c r="LW16" s="431">
        <v>0</v>
      </c>
      <c r="LX16" s="431">
        <v>0</v>
      </c>
      <c r="LY16" s="431">
        <v>0</v>
      </c>
      <c r="LZ16" s="431">
        <v>0</v>
      </c>
      <c r="MA16" s="431">
        <v>0</v>
      </c>
      <c r="MB16" s="431">
        <v>0</v>
      </c>
      <c r="MC16" s="431">
        <v>0</v>
      </c>
      <c r="MD16" s="431">
        <v>8.4025004980503581E-6</v>
      </c>
      <c r="ME16" s="431">
        <v>0</v>
      </c>
      <c r="MF16" s="431">
        <v>0</v>
      </c>
      <c r="MG16" s="431">
        <v>0</v>
      </c>
      <c r="MH16" s="266"/>
      <c r="MI16" s="266"/>
      <c r="MJ16" s="266"/>
      <c r="MK16" s="266"/>
      <c r="ML16" s="266"/>
      <c r="MM16" s="266"/>
      <c r="MN16" s="266"/>
      <c r="MO16" s="266"/>
      <c r="MP16" s="266"/>
      <c r="MQ16" s="266"/>
      <c r="MR16" s="266"/>
      <c r="MS16" s="266"/>
      <c r="MT16" s="266"/>
      <c r="MU16" s="266"/>
      <c r="MV16" s="266"/>
      <c r="MW16" s="266"/>
      <c r="MX16" s="266"/>
      <c r="MY16" s="266"/>
      <c r="MZ16" s="266"/>
      <c r="NA16" s="266"/>
      <c r="NB16" s="266"/>
      <c r="NC16" s="266"/>
      <c r="ND16" s="266"/>
      <c r="NE16" s="266"/>
      <c r="NF16" s="266"/>
      <c r="NG16" s="266"/>
      <c r="NH16" s="266"/>
      <c r="NI16" s="266"/>
      <c r="NJ16" s="266"/>
      <c r="NK16" s="266"/>
      <c r="NL16" s="266"/>
      <c r="NM16" s="266"/>
      <c r="NN16" s="266"/>
      <c r="NO16" s="266"/>
      <c r="NP16" s="266"/>
      <c r="NQ16" s="266"/>
      <c r="NR16" s="266"/>
      <c r="NS16" s="266"/>
      <c r="NT16" s="266"/>
      <c r="NU16" s="266"/>
      <c r="NV16" s="266"/>
      <c r="NW16" s="266"/>
      <c r="NX16" s="266"/>
      <c r="NY16" s="266"/>
      <c r="NZ16" s="266"/>
      <c r="OA16" s="266"/>
      <c r="OB16" s="266"/>
      <c r="OC16" s="266"/>
      <c r="OD16" s="266"/>
      <c r="OE16" s="266"/>
      <c r="OF16" s="266"/>
      <c r="OG16" s="266"/>
      <c r="OH16" s="266"/>
      <c r="OI16" s="266"/>
      <c r="OJ16" s="266"/>
      <c r="OK16" s="266"/>
      <c r="OL16" s="266"/>
      <c r="OM16" s="266"/>
      <c r="ON16" s="267"/>
    </row>
    <row r="17" spans="1:404">
      <c r="A17" s="261">
        <v>392</v>
      </c>
      <c r="B17" s="265">
        <v>7.2178000000000006E-2</v>
      </c>
      <c r="C17" s="268">
        <v>5.6146000000000001E-2</v>
      </c>
      <c r="D17" s="268">
        <v>4.1820999999999997E-2</v>
      </c>
      <c r="E17" s="268">
        <v>3.0185E-2</v>
      </c>
      <c r="F17" s="268">
        <v>7.6840000000000006E-2</v>
      </c>
      <c r="G17" s="268">
        <v>5.3296999999999997E-2</v>
      </c>
      <c r="H17" s="268">
        <v>9.3248999999999999E-2</v>
      </c>
      <c r="I17" s="268">
        <v>5.6833000000000002E-2</v>
      </c>
      <c r="J17" s="268">
        <v>4.4635000000000001E-2</v>
      </c>
      <c r="K17" s="268">
        <v>8.1423999999999993E-3</v>
      </c>
      <c r="L17" s="265">
        <v>5.8209999999999998E-3</v>
      </c>
      <c r="M17" s="265">
        <v>5.8656000000000003E-3</v>
      </c>
      <c r="N17" s="265">
        <v>9.8417999999999995E-3</v>
      </c>
      <c r="O17" s="265">
        <v>3.4341999999999998E-2</v>
      </c>
      <c r="P17" s="265">
        <v>4.9854999999999997E-2</v>
      </c>
      <c r="Q17" s="265">
        <v>2.4667999999999999E-2</v>
      </c>
      <c r="R17" s="265">
        <v>2.8058E-2</v>
      </c>
      <c r="S17" s="265">
        <v>3.6284999999999998E-2</v>
      </c>
      <c r="T17" s="265">
        <v>2.9895999999999999E-2</v>
      </c>
      <c r="U17" s="265">
        <v>8.5835999999999996E-2</v>
      </c>
      <c r="V17" s="265">
        <v>5.4281000000000003E-2</v>
      </c>
      <c r="W17" s="265">
        <v>4.5074000000000003E-2</v>
      </c>
      <c r="X17" s="265">
        <v>3.9335000000000002E-2</v>
      </c>
      <c r="Y17" s="265">
        <v>6.5765000000000004E-2</v>
      </c>
      <c r="Z17" s="265">
        <v>4.5747000000000003E-2</v>
      </c>
      <c r="AA17" s="265">
        <v>7.5312000000000004E-2</v>
      </c>
      <c r="AB17" s="265">
        <v>5.3025000000000003E-2</v>
      </c>
      <c r="AC17" s="265">
        <v>5.0285000000000003E-2</v>
      </c>
      <c r="AD17" s="265">
        <v>3.3996999999999999E-2</v>
      </c>
      <c r="AE17" s="265">
        <v>6.4355999999999997E-3</v>
      </c>
      <c r="AF17" s="265">
        <v>1.0603E-2</v>
      </c>
      <c r="AG17" s="265">
        <v>9.5940999999999999E-2</v>
      </c>
      <c r="AH17" s="265">
        <v>1.1537E-2</v>
      </c>
      <c r="AI17" s="265">
        <v>9.5319999999999997E-4</v>
      </c>
      <c r="AJ17" s="265">
        <v>5.6468000000000004E-3</v>
      </c>
      <c r="AK17" s="265">
        <v>8.8639999999999997E-4</v>
      </c>
      <c r="AL17" s="265">
        <v>1.4484000000000001E-3</v>
      </c>
      <c r="AM17" s="265">
        <v>2.9199999999999999E-3</v>
      </c>
      <c r="AN17" s="265">
        <v>1.2236E-3</v>
      </c>
      <c r="AO17" s="265">
        <v>1.5644000000000001E-3</v>
      </c>
      <c r="AP17" s="265">
        <v>4.1942000000000004E-3</v>
      </c>
      <c r="AQ17" s="265">
        <v>1.433E-3</v>
      </c>
      <c r="AR17" s="265">
        <v>2.0563999999999999E-3</v>
      </c>
      <c r="AS17" s="265">
        <v>5.3613999999999997E-3</v>
      </c>
      <c r="AT17" s="265">
        <v>1.8511999999999999E-3</v>
      </c>
      <c r="AU17" s="265">
        <v>3.1159999999999998E-3</v>
      </c>
      <c r="AV17" s="265">
        <v>2.6489999999999999E-3</v>
      </c>
      <c r="AW17" s="265">
        <v>4.6157999999999998E-3</v>
      </c>
      <c r="AX17" s="265">
        <v>6.2833999999999997E-3</v>
      </c>
      <c r="AY17" s="265">
        <v>6.6528000000000004E-3</v>
      </c>
      <c r="AZ17" s="265">
        <v>7.5662000000000004E-3</v>
      </c>
      <c r="BA17" s="265">
        <v>5.1900000000000004E-4</v>
      </c>
      <c r="BB17" s="265">
        <v>2.098E-4</v>
      </c>
      <c r="BC17" s="265">
        <v>0</v>
      </c>
      <c r="BD17" s="265">
        <v>8.0079999999999995E-4</v>
      </c>
      <c r="BE17" s="265">
        <v>1.1091999999999999E-2</v>
      </c>
      <c r="BF17" s="265">
        <v>9.5327999999999993E-3</v>
      </c>
      <c r="BG17" s="265">
        <v>2.1892999999999999E-2</v>
      </c>
      <c r="BH17" s="265">
        <v>2.0539000000000002E-2</v>
      </c>
      <c r="BI17" s="265">
        <v>2.8424000000000001E-2</v>
      </c>
      <c r="BJ17" s="265">
        <v>2.5425E-2</v>
      </c>
      <c r="BK17" s="265">
        <v>7.0129999999999998E-2</v>
      </c>
      <c r="BL17" s="265">
        <v>0.10548</v>
      </c>
      <c r="BM17" s="265">
        <v>4.6341E-2</v>
      </c>
      <c r="BN17" s="265">
        <v>0.19419</v>
      </c>
      <c r="BO17" s="265">
        <v>0.23713999999999999</v>
      </c>
      <c r="BP17" s="265">
        <v>0.2651</v>
      </c>
      <c r="BQ17" s="265">
        <v>0.10111000000000001</v>
      </c>
      <c r="BR17" s="265">
        <v>0.18156</v>
      </c>
      <c r="BS17" s="265">
        <v>0.10195</v>
      </c>
      <c r="BT17" s="265">
        <v>0.16072</v>
      </c>
      <c r="BU17" s="265">
        <v>2.8611000000000001E-2</v>
      </c>
      <c r="BV17" s="265">
        <v>1.4538000000000001E-2</v>
      </c>
      <c r="BW17" s="265">
        <v>3.4927E-2</v>
      </c>
      <c r="BX17" s="265">
        <v>1.9401999999999999E-2</v>
      </c>
      <c r="BY17" s="265">
        <v>1.4487E-2</v>
      </c>
      <c r="BZ17" s="265">
        <v>3.8816999999999997E-2</v>
      </c>
      <c r="CA17" s="265">
        <v>1.4E-2</v>
      </c>
      <c r="CB17" s="265">
        <v>4.7937E-2</v>
      </c>
      <c r="CC17" s="265">
        <v>5.4258000000000001E-2</v>
      </c>
      <c r="CD17" s="265">
        <v>4.3676E-2</v>
      </c>
      <c r="CE17" s="265">
        <v>2.9451999999999999E-2</v>
      </c>
      <c r="CF17" s="265">
        <v>1.7881999999999999E-2</v>
      </c>
      <c r="CG17" s="265">
        <v>5.0585999999999999E-2</v>
      </c>
      <c r="CH17" s="265">
        <v>4.1043000000000003E-2</v>
      </c>
      <c r="CI17" s="265">
        <v>3.6753000000000001E-2</v>
      </c>
      <c r="CJ17" s="265">
        <v>1.7722000000000002E-2</v>
      </c>
      <c r="CK17" s="265">
        <v>4.2835999999999999E-2</v>
      </c>
      <c r="CL17" s="265">
        <v>0.17399000000000001</v>
      </c>
      <c r="CM17" s="265">
        <v>3.2169999999999998E-3</v>
      </c>
      <c r="CN17" s="265">
        <v>0</v>
      </c>
      <c r="CO17" s="265">
        <v>2.7529999999999998E-3</v>
      </c>
      <c r="CP17" s="265">
        <v>8.5280000000000002E-4</v>
      </c>
      <c r="CQ17" s="265">
        <v>8.1240000000000001E-4</v>
      </c>
      <c r="CR17" s="265">
        <v>0</v>
      </c>
      <c r="CS17" s="265">
        <v>0</v>
      </c>
      <c r="CT17" s="265">
        <v>0</v>
      </c>
      <c r="CU17" s="265">
        <v>0</v>
      </c>
      <c r="CV17" s="265">
        <v>1.9381999999999999E-3</v>
      </c>
      <c r="CW17" s="265">
        <v>0</v>
      </c>
      <c r="CX17" s="265">
        <v>0</v>
      </c>
      <c r="CY17" s="265">
        <v>0</v>
      </c>
      <c r="CZ17" s="265">
        <v>0.22613</v>
      </c>
      <c r="DA17" s="265">
        <v>0.38736999999999999</v>
      </c>
      <c r="DB17" s="265">
        <v>0</v>
      </c>
      <c r="DC17" s="265">
        <v>0</v>
      </c>
      <c r="DD17" s="265">
        <v>0</v>
      </c>
      <c r="DE17" s="265">
        <v>0</v>
      </c>
      <c r="DF17" s="265">
        <v>4.9879999999999998E-4</v>
      </c>
      <c r="DG17" s="265">
        <v>6.9800000000000005E-4</v>
      </c>
      <c r="DH17" s="265">
        <v>8.7892000000000005E-3</v>
      </c>
      <c r="DI17" s="265">
        <v>5.2000000000000002E-6</v>
      </c>
      <c r="DJ17" s="265">
        <v>6.6000000000000003E-6</v>
      </c>
      <c r="DK17" s="265">
        <v>7.4000000000000003E-6</v>
      </c>
      <c r="DL17" s="265">
        <v>4.4000000000000002E-6</v>
      </c>
      <c r="DM17" s="265">
        <v>1.3434E-3</v>
      </c>
      <c r="DN17" s="265">
        <v>1.1999999999999999E-6</v>
      </c>
      <c r="DO17" s="265">
        <v>3.9999999999999998E-7</v>
      </c>
      <c r="DP17" s="265">
        <v>3.9999999999999998E-7</v>
      </c>
      <c r="DQ17" s="265">
        <v>3.9999999999999998E-7</v>
      </c>
      <c r="DR17" s="265">
        <v>1.9472000000000001E-3</v>
      </c>
      <c r="DS17" s="265">
        <v>3.4922E-3</v>
      </c>
      <c r="DT17" s="265">
        <v>4.2741999999999997E-3</v>
      </c>
      <c r="DU17" s="265">
        <v>3.9999999999999998E-7</v>
      </c>
      <c r="DV17" s="265">
        <v>3.9999999999999998E-7</v>
      </c>
      <c r="DW17" s="265">
        <v>0</v>
      </c>
      <c r="DX17" s="265">
        <v>5.8819999999999999E-4</v>
      </c>
      <c r="DY17" s="265">
        <v>1.9808E-3</v>
      </c>
      <c r="DZ17" s="265">
        <v>0</v>
      </c>
      <c r="EA17" s="265">
        <v>0</v>
      </c>
      <c r="EB17" s="265">
        <v>0</v>
      </c>
      <c r="EC17" s="265">
        <v>0</v>
      </c>
      <c r="ED17" s="265">
        <v>0</v>
      </c>
      <c r="EE17" s="265">
        <v>0</v>
      </c>
      <c r="EF17" s="265">
        <v>5.9360000000000001E-4</v>
      </c>
      <c r="EG17" s="265">
        <v>0</v>
      </c>
      <c r="EH17" s="265">
        <v>7.5599999999999994E-5</v>
      </c>
      <c r="EI17" s="265">
        <v>0</v>
      </c>
      <c r="EJ17" s="265">
        <v>0</v>
      </c>
      <c r="EK17" s="265">
        <v>0</v>
      </c>
      <c r="EL17" s="265">
        <v>0</v>
      </c>
      <c r="EM17" s="265">
        <v>7.4599999999999997E-5</v>
      </c>
      <c r="EN17" s="265">
        <v>2.72E-5</v>
      </c>
      <c r="EO17" s="265">
        <v>2.2623999999999999E-3</v>
      </c>
      <c r="EP17" s="265">
        <v>5.8020000000000001E-4</v>
      </c>
      <c r="EQ17" s="265">
        <v>1.9019999999999999E-4</v>
      </c>
      <c r="ER17" s="265">
        <v>3.6600000000000001E-4</v>
      </c>
      <c r="ES17" s="265">
        <v>5.0140000000000004E-4</v>
      </c>
      <c r="ET17" s="265">
        <v>3.436E-4</v>
      </c>
      <c r="EU17" s="265">
        <v>2.8039999999999999E-4</v>
      </c>
      <c r="EV17" s="265">
        <v>2.2039999999999999E-4</v>
      </c>
      <c r="EW17" s="265">
        <v>1.418E-4</v>
      </c>
      <c r="EX17" s="265">
        <v>4.0020000000000002E-4</v>
      </c>
      <c r="EY17" s="265">
        <v>2.812E-4</v>
      </c>
      <c r="EZ17" s="265">
        <v>9.6199999999999996E-4</v>
      </c>
      <c r="FA17" s="265">
        <v>5.1159999999999997E-4</v>
      </c>
      <c r="FB17" s="265">
        <v>3.7159999999999998E-4</v>
      </c>
      <c r="FC17" s="265">
        <v>4.0779999999999999E-4</v>
      </c>
      <c r="FD17" s="265">
        <v>5.0120000000000004E-4</v>
      </c>
      <c r="FE17" s="265">
        <v>4.0779999999999999E-4</v>
      </c>
      <c r="FF17" s="265">
        <v>4.3659999999999999E-4</v>
      </c>
      <c r="FG17" s="265">
        <v>3.7639999999999999E-4</v>
      </c>
      <c r="FH17" s="265">
        <v>4.0240000000000002E-4</v>
      </c>
      <c r="FI17" s="265">
        <v>3.9419999999999999E-4</v>
      </c>
      <c r="FJ17" s="265">
        <v>3.0000000000000001E-6</v>
      </c>
      <c r="FK17" s="265">
        <v>1.1999999999999999E-6</v>
      </c>
      <c r="FL17" s="265">
        <v>3.2959999999999999E-4</v>
      </c>
      <c r="FM17" s="265">
        <v>8.7000000000000001E-4</v>
      </c>
      <c r="FN17" s="265">
        <v>0</v>
      </c>
      <c r="FO17" s="265">
        <v>0.01</v>
      </c>
      <c r="FP17" s="265">
        <v>9.6259999999999991E-3</v>
      </c>
      <c r="FQ17" s="265">
        <v>2.6614E-3</v>
      </c>
      <c r="FR17" s="265">
        <v>0</v>
      </c>
      <c r="FS17" s="265">
        <v>5.5710000000000004E-3</v>
      </c>
      <c r="FT17" s="265">
        <v>5.9274000000000002E-3</v>
      </c>
      <c r="FU17" s="265">
        <v>2.6069999999999999E-3</v>
      </c>
      <c r="FV17" s="265">
        <v>1.0487E-2</v>
      </c>
      <c r="FW17" s="265">
        <v>1.0265E-2</v>
      </c>
      <c r="FX17" s="265">
        <v>7.3680000000000004E-3</v>
      </c>
      <c r="FY17" s="265">
        <v>1.3702000000000001E-2</v>
      </c>
      <c r="FZ17" s="265">
        <v>1.0265E-2</v>
      </c>
      <c r="GA17" s="265">
        <v>6.783E-3</v>
      </c>
      <c r="GB17" s="265">
        <v>3.0463999999999999E-3</v>
      </c>
      <c r="GC17" s="265">
        <v>3.7060000000000001E-3</v>
      </c>
      <c r="GD17" s="265">
        <v>3.5761999999999999E-3</v>
      </c>
      <c r="GE17" s="265">
        <v>1.7091999999999999E-3</v>
      </c>
      <c r="GF17" s="265">
        <v>2.5194999999999999E-2</v>
      </c>
      <c r="GG17" s="265">
        <v>2.9083000000000001E-2</v>
      </c>
      <c r="GH17" s="265">
        <v>2.4740000000000002E-2</v>
      </c>
      <c r="GI17" s="265">
        <v>2.7871E-2</v>
      </c>
      <c r="GJ17" s="265">
        <v>2.8389999999999999E-3</v>
      </c>
      <c r="GK17" s="265">
        <v>2.1778000000000001E-3</v>
      </c>
      <c r="GL17" s="265">
        <v>1.5469999999999999E-2</v>
      </c>
      <c r="GM17" s="265">
        <v>1.2359E-2</v>
      </c>
      <c r="GN17" s="265">
        <v>2.5730000000000002E-3</v>
      </c>
      <c r="GO17" s="265">
        <v>1.3742000000000001E-2</v>
      </c>
      <c r="GP17" s="265">
        <v>3.5923999999999999E-3</v>
      </c>
      <c r="GQ17" s="265">
        <v>2.9390000000000002E-3</v>
      </c>
      <c r="GR17" s="265">
        <v>1.718E-4</v>
      </c>
      <c r="GS17" s="265">
        <v>2.7973999999999998E-3</v>
      </c>
      <c r="GT17" s="265">
        <v>2.457E-3</v>
      </c>
      <c r="GU17" s="265">
        <v>1.9072E-3</v>
      </c>
      <c r="GV17" s="265">
        <v>1.5150000000000001E-3</v>
      </c>
      <c r="GW17" s="265">
        <v>4.9059999999999998E-3</v>
      </c>
      <c r="GX17" s="265">
        <v>8.0236000000000005E-3</v>
      </c>
      <c r="GY17" s="265">
        <v>2.7085999999999998E-3</v>
      </c>
      <c r="GZ17" s="265">
        <v>2.3657999999999999E-3</v>
      </c>
      <c r="HA17" s="265">
        <v>8.1956000000000008E-3</v>
      </c>
      <c r="HB17" s="265">
        <v>1.2204E-2</v>
      </c>
      <c r="HC17" s="265">
        <v>2.7867999999999999E-3</v>
      </c>
      <c r="HD17" s="265">
        <v>2.8885999999999998E-3</v>
      </c>
      <c r="HE17" s="265">
        <v>1.2499E-2</v>
      </c>
      <c r="HF17" s="265">
        <v>3.9322000000000003E-3</v>
      </c>
      <c r="HG17" s="265">
        <v>1.2706E-2</v>
      </c>
      <c r="HH17" s="265">
        <v>1.2383E-2</v>
      </c>
      <c r="HI17" s="265">
        <v>1.2914E-2</v>
      </c>
      <c r="HJ17" s="265">
        <v>4.2154000000000002E-3</v>
      </c>
      <c r="HK17" s="265">
        <v>1.8259999999999999E-3</v>
      </c>
      <c r="HL17" s="265">
        <v>2.1789999999999999E-3</v>
      </c>
      <c r="HM17" s="265">
        <v>6.5279999999999999E-3</v>
      </c>
      <c r="HN17" s="265">
        <v>5.4418000000000001E-3</v>
      </c>
      <c r="HO17" s="265">
        <v>7.3720000000000001E-3</v>
      </c>
      <c r="HP17" s="265">
        <v>2.415E-3</v>
      </c>
      <c r="HQ17" s="265">
        <v>0</v>
      </c>
      <c r="HR17" s="265">
        <v>1.3138E-2</v>
      </c>
      <c r="HS17" s="265">
        <v>1.7961000000000001E-2</v>
      </c>
      <c r="HT17" s="265">
        <v>1.3867000000000001E-2</v>
      </c>
      <c r="HU17" s="265">
        <v>3.6729999999999999E-2</v>
      </c>
      <c r="HV17" s="265">
        <v>2.1962000000000001E-3</v>
      </c>
      <c r="HW17" s="265">
        <v>3.6292E-3</v>
      </c>
      <c r="HX17" s="265">
        <v>1.7462999999999999E-2</v>
      </c>
      <c r="HY17" s="265">
        <v>1.3750999999999999E-2</v>
      </c>
      <c r="HZ17" s="265">
        <v>1.0432E-2</v>
      </c>
      <c r="IA17" s="265">
        <v>1.3036E-3</v>
      </c>
      <c r="IB17" s="265">
        <v>1.2463999999999999E-3</v>
      </c>
      <c r="IC17" s="265">
        <v>1.3904E-3</v>
      </c>
      <c r="ID17" s="265">
        <v>1.49E-3</v>
      </c>
      <c r="IE17" s="265">
        <v>7.3714000000000002E-3</v>
      </c>
      <c r="IF17" s="265">
        <v>1.5188E-2</v>
      </c>
      <c r="IG17" s="265">
        <v>2.6855999999999998E-3</v>
      </c>
      <c r="IH17" s="265">
        <v>1.5058999999999999E-2</v>
      </c>
      <c r="II17" s="265">
        <v>4.4104000000000001E-3</v>
      </c>
      <c r="IJ17" s="265">
        <v>0</v>
      </c>
      <c r="IK17" s="265">
        <v>0</v>
      </c>
      <c r="IL17" s="265">
        <v>4.6785999999999998E-3</v>
      </c>
      <c r="IM17" s="265">
        <v>4.9503999999999998E-3</v>
      </c>
      <c r="IN17" s="265">
        <v>2.0091000000000001E-2</v>
      </c>
      <c r="IO17" s="265">
        <v>2.2989999999999998E-3</v>
      </c>
      <c r="IP17" s="265">
        <v>1.7395000000000001E-2</v>
      </c>
      <c r="IQ17" s="265">
        <v>3.1922000000000001E-3</v>
      </c>
      <c r="IR17" s="265">
        <v>1.3483E-2</v>
      </c>
      <c r="IS17" s="265">
        <v>2.5931999999999999E-3</v>
      </c>
      <c r="IT17" s="265">
        <v>6.0001999999999998E-3</v>
      </c>
      <c r="IU17" s="265">
        <v>1.0449999999999999E-2</v>
      </c>
      <c r="IV17" s="265">
        <v>3.8468E-3</v>
      </c>
      <c r="IW17" s="265">
        <v>5.6411999999999999E-3</v>
      </c>
      <c r="IX17" s="265">
        <v>1.3672E-2</v>
      </c>
      <c r="IY17" s="265">
        <v>6.3265999999999999E-3</v>
      </c>
      <c r="IZ17" s="265">
        <v>4.9046000000000003E-3</v>
      </c>
      <c r="JA17" s="265">
        <v>4.3975999999999998E-3</v>
      </c>
      <c r="JB17" s="265">
        <v>4.4019999999999997E-3</v>
      </c>
      <c r="JC17" s="265">
        <v>7.2030000000000002E-3</v>
      </c>
      <c r="JD17" s="265">
        <v>2.2331999999999999E-3</v>
      </c>
      <c r="JE17" s="265">
        <v>2.7485999999999999E-3</v>
      </c>
      <c r="JF17" s="265">
        <v>1.7249E-2</v>
      </c>
      <c r="JG17" s="265">
        <v>3.7883999999999999E-3</v>
      </c>
      <c r="JH17" s="265">
        <v>4.4346000000000003E-3</v>
      </c>
      <c r="JI17" s="265">
        <v>4.3796E-3</v>
      </c>
      <c r="JJ17" s="265">
        <v>4.2820000000000002E-3</v>
      </c>
      <c r="JK17" s="265">
        <v>4.5475999999999997E-3</v>
      </c>
      <c r="JL17" s="265">
        <v>1.0170999999999999E-2</v>
      </c>
      <c r="JM17" s="265">
        <v>1.6546000000000002E-2</v>
      </c>
      <c r="JN17" s="265">
        <v>1.3854E-2</v>
      </c>
      <c r="JO17" s="265">
        <v>2.3830000000000001E-3</v>
      </c>
      <c r="JP17" s="265">
        <v>5.914E-3</v>
      </c>
      <c r="JQ17" s="265">
        <v>5.0112000000000004E-3</v>
      </c>
      <c r="JR17" s="265">
        <v>3.0246000000000001E-3</v>
      </c>
      <c r="JS17" s="265">
        <v>3.068E-3</v>
      </c>
      <c r="JT17" s="265">
        <v>1.1827999999999999E-3</v>
      </c>
      <c r="JU17" s="265">
        <v>1.4189999999999999E-3</v>
      </c>
      <c r="JV17" s="265">
        <v>2.2902E-3</v>
      </c>
      <c r="JW17" s="265">
        <v>3.9599999999999998E-4</v>
      </c>
      <c r="JX17" s="265">
        <v>4.372E-4</v>
      </c>
      <c r="JY17" s="265">
        <v>1.4752000000000001E-3</v>
      </c>
      <c r="JZ17" s="265">
        <v>2.7104E-3</v>
      </c>
      <c r="KA17" s="265">
        <v>6.5719999999999997E-3</v>
      </c>
      <c r="KB17" s="265">
        <v>1.0808E-2</v>
      </c>
      <c r="KC17" s="265">
        <v>0</v>
      </c>
      <c r="KD17" s="265">
        <v>0</v>
      </c>
      <c r="KE17" s="265">
        <v>0</v>
      </c>
      <c r="KF17" s="265">
        <v>0</v>
      </c>
      <c r="KG17" s="265">
        <v>0</v>
      </c>
      <c r="KH17" s="265">
        <v>3.4979999999999998E-3</v>
      </c>
      <c r="KI17" s="265">
        <v>1.439E-2</v>
      </c>
      <c r="KJ17" s="265">
        <v>1.8984999999999998E-2</v>
      </c>
      <c r="KK17" s="265">
        <v>6.6953999999999998E-3</v>
      </c>
      <c r="KL17" s="265">
        <v>1.9095000000000001E-2</v>
      </c>
      <c r="KM17" s="265">
        <v>0.32722000000000001</v>
      </c>
      <c r="KN17" s="265">
        <v>0.40894999999999998</v>
      </c>
      <c r="KO17" s="265">
        <v>0.47021000000000002</v>
      </c>
      <c r="KP17" s="265">
        <v>4.0718482749037815E-3</v>
      </c>
      <c r="KQ17" s="265">
        <v>0.54637000000000002</v>
      </c>
      <c r="KR17" s="265">
        <v>0.57389000000000001</v>
      </c>
      <c r="KS17" s="265">
        <v>0.59736999999999996</v>
      </c>
      <c r="KT17" s="265">
        <v>0.47123971934507336</v>
      </c>
      <c r="KU17" s="265">
        <v>3.3930000000000002E-3</v>
      </c>
      <c r="KV17" s="265">
        <v>2.102E-2</v>
      </c>
      <c r="KW17" s="265">
        <v>3.6076999999999998E-2</v>
      </c>
      <c r="KX17" s="265">
        <v>7.0841000000000001E-2</v>
      </c>
      <c r="KY17" s="265">
        <v>0.16843</v>
      </c>
      <c r="KZ17" s="265">
        <v>0.31761</v>
      </c>
      <c r="LA17" s="265">
        <v>0.48859999999999998</v>
      </c>
      <c r="LB17" s="265">
        <v>0.65203999999999995</v>
      </c>
      <c r="LC17" s="265">
        <v>1</v>
      </c>
      <c r="LD17" s="265">
        <v>0</v>
      </c>
      <c r="LE17" s="265">
        <v>0.20782999999999999</v>
      </c>
      <c r="LF17" s="265">
        <v>0</v>
      </c>
      <c r="LG17" s="265">
        <v>0</v>
      </c>
      <c r="LH17" s="431">
        <v>0</v>
      </c>
      <c r="LI17" s="431">
        <v>0</v>
      </c>
      <c r="LJ17" s="431">
        <v>0</v>
      </c>
      <c r="LK17" s="431">
        <v>0</v>
      </c>
      <c r="LL17" s="431">
        <v>5.6240105550386943E-6</v>
      </c>
      <c r="LM17" s="431">
        <v>0</v>
      </c>
      <c r="LN17" s="431">
        <v>0</v>
      </c>
      <c r="LO17" s="431">
        <v>0</v>
      </c>
      <c r="LP17" s="431">
        <v>2.7702437819243642E-6</v>
      </c>
      <c r="LQ17" s="431">
        <v>0</v>
      </c>
      <c r="LR17" s="431">
        <v>0</v>
      </c>
      <c r="LS17" s="431">
        <v>0</v>
      </c>
      <c r="LT17" s="431">
        <v>0</v>
      </c>
      <c r="LU17" s="431">
        <v>0</v>
      </c>
      <c r="LV17" s="431">
        <v>0</v>
      </c>
      <c r="LW17" s="431">
        <v>0</v>
      </c>
      <c r="LX17" s="431">
        <v>0</v>
      </c>
      <c r="LY17" s="431">
        <v>0</v>
      </c>
      <c r="LZ17" s="431">
        <v>0</v>
      </c>
      <c r="MA17" s="431">
        <v>0</v>
      </c>
      <c r="MB17" s="431">
        <v>0</v>
      </c>
      <c r="MC17" s="431">
        <v>0</v>
      </c>
      <c r="MD17" s="431">
        <v>6.2047338360571302E-6</v>
      </c>
      <c r="ME17" s="431">
        <v>0</v>
      </c>
      <c r="MF17" s="431">
        <v>0</v>
      </c>
      <c r="MG17" s="431">
        <v>0</v>
      </c>
      <c r="MH17" s="266"/>
      <c r="MI17" s="266"/>
      <c r="MJ17" s="266"/>
      <c r="MK17" s="266"/>
      <c r="ML17" s="266"/>
      <c r="MM17" s="266"/>
      <c r="MN17" s="266"/>
      <c r="MO17" s="266"/>
      <c r="MP17" s="266"/>
      <c r="MQ17" s="266"/>
      <c r="MR17" s="266"/>
      <c r="MS17" s="266"/>
      <c r="MT17" s="266"/>
      <c r="MU17" s="266"/>
      <c r="MV17" s="266"/>
      <c r="MW17" s="266"/>
      <c r="MX17" s="266"/>
      <c r="MY17" s="266"/>
      <c r="MZ17" s="266"/>
      <c r="NA17" s="266"/>
      <c r="NB17" s="266"/>
      <c r="NC17" s="266"/>
      <c r="ND17" s="266"/>
      <c r="NE17" s="266"/>
      <c r="NF17" s="266"/>
      <c r="NG17" s="266"/>
      <c r="NH17" s="266"/>
      <c r="NI17" s="266"/>
      <c r="NJ17" s="266"/>
      <c r="NK17" s="266"/>
      <c r="NL17" s="266"/>
      <c r="NM17" s="266"/>
      <c r="NN17" s="266"/>
      <c r="NO17" s="266"/>
      <c r="NP17" s="266"/>
      <c r="NQ17" s="266"/>
      <c r="NR17" s="266"/>
      <c r="NS17" s="266"/>
      <c r="NT17" s="266"/>
      <c r="NU17" s="266"/>
      <c r="NV17" s="266"/>
      <c r="NW17" s="266"/>
      <c r="NX17" s="266"/>
      <c r="NY17" s="266"/>
      <c r="NZ17" s="266"/>
      <c r="OA17" s="266"/>
      <c r="OB17" s="266"/>
      <c r="OC17" s="266"/>
      <c r="OD17" s="266"/>
      <c r="OE17" s="266"/>
      <c r="OF17" s="266"/>
      <c r="OG17" s="266"/>
      <c r="OH17" s="266"/>
      <c r="OI17" s="266"/>
      <c r="OJ17" s="266"/>
      <c r="OK17" s="266"/>
      <c r="OL17" s="266"/>
      <c r="OM17" s="266"/>
      <c r="ON17" s="267"/>
    </row>
    <row r="18" spans="1:404">
      <c r="A18" s="261">
        <v>393</v>
      </c>
      <c r="B18" s="265">
        <v>7.4605000000000005E-2</v>
      </c>
      <c r="C18" s="268">
        <v>5.7918999999999998E-2</v>
      </c>
      <c r="D18" s="268">
        <v>4.2951000000000003E-2</v>
      </c>
      <c r="E18" s="268">
        <v>3.0911999999999999E-2</v>
      </c>
      <c r="F18" s="268">
        <v>7.9440999999999998E-2</v>
      </c>
      <c r="G18" s="268">
        <v>5.4952000000000001E-2</v>
      </c>
      <c r="H18" s="268">
        <v>9.6375000000000002E-2</v>
      </c>
      <c r="I18" s="268">
        <v>5.8708999999999997E-2</v>
      </c>
      <c r="J18" s="268">
        <v>4.6107000000000002E-2</v>
      </c>
      <c r="K18" s="268">
        <v>8.0065999999999991E-3</v>
      </c>
      <c r="L18" s="265">
        <v>5.574E-3</v>
      </c>
      <c r="M18" s="265">
        <v>5.5154000000000002E-3</v>
      </c>
      <c r="N18" s="265">
        <v>9.9471999999999998E-3</v>
      </c>
      <c r="O18" s="265">
        <v>3.4910999999999998E-2</v>
      </c>
      <c r="P18" s="265">
        <v>5.1430999999999998E-2</v>
      </c>
      <c r="Q18" s="265">
        <v>2.5614000000000001E-2</v>
      </c>
      <c r="R18" s="265">
        <v>2.8924999999999999E-2</v>
      </c>
      <c r="S18" s="265">
        <v>3.7948000000000003E-2</v>
      </c>
      <c r="T18" s="265">
        <v>2.9692E-2</v>
      </c>
      <c r="U18" s="265">
        <v>8.7632000000000002E-2</v>
      </c>
      <c r="V18" s="265">
        <v>5.6175000000000003E-2</v>
      </c>
      <c r="W18" s="265">
        <v>4.684E-2</v>
      </c>
      <c r="X18" s="265">
        <v>4.0766999999999998E-2</v>
      </c>
      <c r="Y18" s="265">
        <v>6.8360000000000004E-2</v>
      </c>
      <c r="Z18" s="265">
        <v>4.7338999999999999E-2</v>
      </c>
      <c r="AA18" s="265">
        <v>7.8051999999999996E-2</v>
      </c>
      <c r="AB18" s="265">
        <v>5.4822000000000003E-2</v>
      </c>
      <c r="AC18" s="265">
        <v>5.1823000000000001E-2</v>
      </c>
      <c r="AD18" s="265">
        <v>3.4917999999999998E-2</v>
      </c>
      <c r="AE18" s="265">
        <v>6.2464E-3</v>
      </c>
      <c r="AF18" s="265">
        <v>1.0173E-2</v>
      </c>
      <c r="AG18" s="265">
        <v>0.13750999999999999</v>
      </c>
      <c r="AH18" s="265">
        <v>1.1934E-2</v>
      </c>
      <c r="AI18" s="265">
        <v>8.8380000000000002E-4</v>
      </c>
      <c r="AJ18" s="265">
        <v>5.5291999999999997E-3</v>
      </c>
      <c r="AK18" s="265">
        <v>7.9460000000000002E-4</v>
      </c>
      <c r="AL18" s="265">
        <v>1.4526000000000001E-3</v>
      </c>
      <c r="AM18" s="265">
        <v>2.8249999999999998E-3</v>
      </c>
      <c r="AN18" s="265">
        <v>1.1934000000000001E-3</v>
      </c>
      <c r="AO18" s="265">
        <v>1.6126000000000001E-3</v>
      </c>
      <c r="AP18" s="265">
        <v>4.2157999999999996E-3</v>
      </c>
      <c r="AQ18" s="265">
        <v>1.433E-3</v>
      </c>
      <c r="AR18" s="265">
        <v>2.1676E-3</v>
      </c>
      <c r="AS18" s="265">
        <v>5.2215999999999999E-3</v>
      </c>
      <c r="AT18" s="265">
        <v>1.8737999999999999E-3</v>
      </c>
      <c r="AU18" s="265">
        <v>3.2420000000000001E-3</v>
      </c>
      <c r="AV18" s="265">
        <v>2.6970000000000002E-3</v>
      </c>
      <c r="AW18" s="265">
        <v>4.4131999999999999E-3</v>
      </c>
      <c r="AX18" s="265">
        <v>6.1506E-3</v>
      </c>
      <c r="AY18" s="265">
        <v>6.5281999999999996E-3</v>
      </c>
      <c r="AZ18" s="265">
        <v>6.8718E-3</v>
      </c>
      <c r="BA18" s="265">
        <v>5.4699999999999996E-4</v>
      </c>
      <c r="BB18" s="265">
        <v>2.2120000000000001E-4</v>
      </c>
      <c r="BC18" s="265">
        <v>0</v>
      </c>
      <c r="BD18" s="265">
        <v>8.4420000000000003E-4</v>
      </c>
      <c r="BE18" s="265">
        <v>1.1335E-2</v>
      </c>
      <c r="BF18" s="265">
        <v>9.8911999999999993E-3</v>
      </c>
      <c r="BG18" s="265">
        <v>2.2325999999999999E-2</v>
      </c>
      <c r="BH18" s="265">
        <v>1.9449999999999999E-2</v>
      </c>
      <c r="BI18" s="265">
        <v>2.9076000000000001E-2</v>
      </c>
      <c r="BJ18" s="265">
        <v>2.5791999999999999E-2</v>
      </c>
      <c r="BK18" s="265">
        <v>7.2727E-2</v>
      </c>
      <c r="BL18" s="265">
        <v>0.11454</v>
      </c>
      <c r="BM18" s="265">
        <v>5.1220000000000002E-2</v>
      </c>
      <c r="BN18" s="265">
        <v>0.20408000000000001</v>
      </c>
      <c r="BO18" s="265">
        <v>0.24857000000000001</v>
      </c>
      <c r="BP18" s="265">
        <v>0.19449</v>
      </c>
      <c r="BQ18" s="265">
        <v>0.10673000000000001</v>
      </c>
      <c r="BR18" s="265">
        <v>0.19264999999999999</v>
      </c>
      <c r="BS18" s="265">
        <v>0.11017</v>
      </c>
      <c r="BT18" s="265">
        <v>0.17408999999999999</v>
      </c>
      <c r="BU18" s="265">
        <v>2.7730999999999999E-2</v>
      </c>
      <c r="BV18" s="265">
        <v>1.3701E-2</v>
      </c>
      <c r="BW18" s="265">
        <v>3.4634999999999999E-2</v>
      </c>
      <c r="BX18" s="265">
        <v>1.7687999999999999E-2</v>
      </c>
      <c r="BY18" s="265">
        <v>1.5547999999999999E-2</v>
      </c>
      <c r="BZ18" s="265">
        <v>3.9605000000000001E-2</v>
      </c>
      <c r="CA18" s="265">
        <v>1.6E-2</v>
      </c>
      <c r="CB18" s="265">
        <v>4.9747E-2</v>
      </c>
      <c r="CC18" s="265">
        <v>5.7271000000000002E-2</v>
      </c>
      <c r="CD18" s="265">
        <v>4.4919000000000001E-2</v>
      </c>
      <c r="CE18" s="265">
        <v>3.1878999999999998E-2</v>
      </c>
      <c r="CF18" s="265">
        <v>1.8801999999999999E-2</v>
      </c>
      <c r="CG18" s="265">
        <v>5.1485000000000003E-2</v>
      </c>
      <c r="CH18" s="265">
        <v>4.1727E-2</v>
      </c>
      <c r="CI18" s="265">
        <v>3.7941999999999997E-2</v>
      </c>
      <c r="CJ18" s="265">
        <v>1.8671E-2</v>
      </c>
      <c r="CK18" s="265">
        <v>4.3739E-2</v>
      </c>
      <c r="CL18" s="265">
        <v>0.17674999999999999</v>
      </c>
      <c r="CM18" s="265">
        <v>3.2169999999999998E-3</v>
      </c>
      <c r="CN18" s="265">
        <v>0</v>
      </c>
      <c r="CO18" s="265">
        <v>2.7529999999999998E-3</v>
      </c>
      <c r="CP18" s="265">
        <v>1.1712000000000001E-3</v>
      </c>
      <c r="CQ18" s="265">
        <v>1.1156E-3</v>
      </c>
      <c r="CR18" s="265">
        <v>0</v>
      </c>
      <c r="CS18" s="265">
        <v>0</v>
      </c>
      <c r="CT18" s="265">
        <v>0</v>
      </c>
      <c r="CU18" s="265">
        <v>0</v>
      </c>
      <c r="CV18" s="265">
        <v>2.0387999999999999E-3</v>
      </c>
      <c r="CW18" s="265">
        <v>0</v>
      </c>
      <c r="CX18" s="265">
        <v>0</v>
      </c>
      <c r="CY18" s="265">
        <v>0</v>
      </c>
      <c r="CZ18" s="265">
        <v>0.27773999999999999</v>
      </c>
      <c r="DA18" s="265">
        <v>0.45119999999999999</v>
      </c>
      <c r="DB18" s="265">
        <v>0</v>
      </c>
      <c r="DC18" s="265">
        <v>0</v>
      </c>
      <c r="DD18" s="265">
        <v>0</v>
      </c>
      <c r="DE18" s="265">
        <v>0</v>
      </c>
      <c r="DF18" s="265">
        <v>5.0620000000000005E-4</v>
      </c>
      <c r="DG18" s="265">
        <v>6.7699999999999998E-4</v>
      </c>
      <c r="DH18" s="265">
        <v>8.7518000000000006E-3</v>
      </c>
      <c r="DI18" s="265">
        <v>6.8000000000000001E-6</v>
      </c>
      <c r="DJ18" s="265">
        <v>8.3999999999999992E-6</v>
      </c>
      <c r="DK18" s="265">
        <v>9.5999999999999996E-6</v>
      </c>
      <c r="DL18" s="265">
        <v>5.5999999999999997E-6</v>
      </c>
      <c r="DM18" s="265">
        <v>1.1466E-3</v>
      </c>
      <c r="DN18" s="265">
        <v>1.7999999999999999E-6</v>
      </c>
      <c r="DO18" s="265">
        <v>5.9999999999999997E-7</v>
      </c>
      <c r="DP18" s="265">
        <v>5.9999999999999997E-7</v>
      </c>
      <c r="DQ18" s="265">
        <v>5.9999999999999997E-7</v>
      </c>
      <c r="DR18" s="265">
        <v>1.8328000000000001E-3</v>
      </c>
      <c r="DS18" s="265">
        <v>4.0238000000000001E-3</v>
      </c>
      <c r="DT18" s="265">
        <v>4.2897999999999999E-3</v>
      </c>
      <c r="DU18" s="265">
        <v>5.9999999999999997E-7</v>
      </c>
      <c r="DV18" s="265">
        <v>5.9999999999999997E-7</v>
      </c>
      <c r="DW18" s="265">
        <v>0</v>
      </c>
      <c r="DX18" s="265">
        <v>5.4580000000000004E-4</v>
      </c>
      <c r="DY18" s="265">
        <v>2.1091999999999999E-3</v>
      </c>
      <c r="DZ18" s="265">
        <v>0</v>
      </c>
      <c r="EA18" s="265">
        <v>0</v>
      </c>
      <c r="EB18" s="265">
        <v>0</v>
      </c>
      <c r="EC18" s="265">
        <v>0</v>
      </c>
      <c r="ED18" s="265">
        <v>0</v>
      </c>
      <c r="EE18" s="265">
        <v>0</v>
      </c>
      <c r="EF18" s="265">
        <v>5.7939999999999999E-4</v>
      </c>
      <c r="EG18" s="265">
        <v>0</v>
      </c>
      <c r="EH18" s="265">
        <v>9.5400000000000001E-5</v>
      </c>
      <c r="EI18" s="265">
        <v>0</v>
      </c>
      <c r="EJ18" s="265">
        <v>0</v>
      </c>
      <c r="EK18" s="265">
        <v>0</v>
      </c>
      <c r="EL18" s="265">
        <v>0</v>
      </c>
      <c r="EM18" s="265">
        <v>9.4400000000000004E-5</v>
      </c>
      <c r="EN18" s="265">
        <v>3.4799999999999999E-5</v>
      </c>
      <c r="EO18" s="265">
        <v>2.3126000000000002E-3</v>
      </c>
      <c r="EP18" s="265">
        <v>5.5979999999999995E-4</v>
      </c>
      <c r="EQ18" s="265">
        <v>2.128E-4</v>
      </c>
      <c r="ER18" s="265">
        <v>3.68E-4</v>
      </c>
      <c r="ES18" s="265">
        <v>5.3260000000000004E-4</v>
      </c>
      <c r="ET18" s="265">
        <v>3.124E-4</v>
      </c>
      <c r="EU18" s="265">
        <v>2.7359999999999998E-4</v>
      </c>
      <c r="EV18" s="265">
        <v>1.8660000000000001E-4</v>
      </c>
      <c r="EW18" s="265">
        <v>1.7420000000000001E-4</v>
      </c>
      <c r="EX18" s="265">
        <v>4.1280000000000001E-4</v>
      </c>
      <c r="EY18" s="265">
        <v>3.1379999999999998E-4</v>
      </c>
      <c r="EZ18" s="265">
        <v>1.0380000000000001E-3</v>
      </c>
      <c r="FA18" s="265">
        <v>5.3240000000000004E-4</v>
      </c>
      <c r="FB18" s="265">
        <v>3.5639999999999999E-4</v>
      </c>
      <c r="FC18" s="265">
        <v>4.4220000000000001E-4</v>
      </c>
      <c r="FD18" s="265">
        <v>5.128E-4</v>
      </c>
      <c r="FE18" s="265">
        <v>4.3019999999999999E-4</v>
      </c>
      <c r="FF18" s="265">
        <v>4.594E-4</v>
      </c>
      <c r="FG18" s="265">
        <v>3.8160000000000001E-4</v>
      </c>
      <c r="FH18" s="265">
        <v>3.8959999999999998E-4</v>
      </c>
      <c r="FI18" s="265">
        <v>3.8979999999999999E-4</v>
      </c>
      <c r="FJ18" s="265">
        <v>3.9999999999999998E-6</v>
      </c>
      <c r="FK18" s="265">
        <v>1.7999999999999999E-6</v>
      </c>
      <c r="FL18" s="265">
        <v>3.6840000000000001E-4</v>
      </c>
      <c r="FM18" s="265">
        <v>8.6499999999999999E-4</v>
      </c>
      <c r="FN18" s="265">
        <v>0</v>
      </c>
      <c r="FO18" s="265">
        <v>0.01</v>
      </c>
      <c r="FP18" s="265">
        <v>9.6259999999999991E-3</v>
      </c>
      <c r="FQ18" s="265">
        <v>2.6546E-3</v>
      </c>
      <c r="FR18" s="265">
        <v>0</v>
      </c>
      <c r="FS18" s="265">
        <v>5.5710000000000004E-3</v>
      </c>
      <c r="FT18" s="265">
        <v>5.9356000000000001E-3</v>
      </c>
      <c r="FU18" s="265">
        <v>2.5999999999999999E-3</v>
      </c>
      <c r="FV18" s="265">
        <v>1.1044999999999999E-2</v>
      </c>
      <c r="FW18" s="265">
        <v>1.0900999999999999E-2</v>
      </c>
      <c r="FX18" s="265">
        <v>7.803E-3</v>
      </c>
      <c r="FY18" s="265">
        <v>1.4499E-2</v>
      </c>
      <c r="FZ18" s="265">
        <v>1.0900999999999999E-2</v>
      </c>
      <c r="GA18" s="265">
        <v>7.1390000000000004E-3</v>
      </c>
      <c r="GB18" s="265">
        <v>3.1435999999999999E-3</v>
      </c>
      <c r="GC18" s="265">
        <v>3.8159999999999999E-3</v>
      </c>
      <c r="GD18" s="265">
        <v>3.7028E-3</v>
      </c>
      <c r="GE18" s="265">
        <v>1.6348000000000001E-3</v>
      </c>
      <c r="GF18" s="265">
        <v>2.4490999999999999E-2</v>
      </c>
      <c r="GG18" s="265">
        <v>2.7918999999999999E-2</v>
      </c>
      <c r="GH18" s="265">
        <v>2.4795999999999999E-2</v>
      </c>
      <c r="GI18" s="265">
        <v>2.7189000000000001E-2</v>
      </c>
      <c r="GJ18" s="265">
        <v>2.8389999999999999E-3</v>
      </c>
      <c r="GK18" s="265">
        <v>2.3592000000000001E-3</v>
      </c>
      <c r="GL18" s="265">
        <v>1.5753E-2</v>
      </c>
      <c r="GM18" s="265">
        <v>1.24E-2</v>
      </c>
      <c r="GN18" s="265">
        <v>2.5730000000000002E-3</v>
      </c>
      <c r="GO18" s="265">
        <v>1.3658999999999999E-2</v>
      </c>
      <c r="GP18" s="265">
        <v>3.8035999999999999E-3</v>
      </c>
      <c r="GQ18" s="265">
        <v>3.1840000000000002E-3</v>
      </c>
      <c r="GR18" s="265">
        <v>2.4220000000000001E-4</v>
      </c>
      <c r="GS18" s="265">
        <v>3.0306E-3</v>
      </c>
      <c r="GT18" s="265">
        <v>2.457E-3</v>
      </c>
      <c r="GU18" s="265">
        <v>2.1798E-3</v>
      </c>
      <c r="GV18" s="265">
        <v>1.5150000000000001E-3</v>
      </c>
      <c r="GW18" s="265">
        <v>5.1139999999999996E-3</v>
      </c>
      <c r="GX18" s="265">
        <v>8.4744E-3</v>
      </c>
      <c r="GY18" s="265">
        <v>2.9344000000000002E-3</v>
      </c>
      <c r="GZ18" s="265">
        <v>2.4992E-3</v>
      </c>
      <c r="HA18" s="265">
        <v>8.3584000000000002E-3</v>
      </c>
      <c r="HB18" s="265">
        <v>1.2215999999999999E-2</v>
      </c>
      <c r="HC18" s="265">
        <v>2.6622E-3</v>
      </c>
      <c r="HD18" s="265">
        <v>2.8984000000000002E-3</v>
      </c>
      <c r="HE18" s="265">
        <v>1.2681E-2</v>
      </c>
      <c r="HF18" s="265">
        <v>4.1478000000000001E-3</v>
      </c>
      <c r="HG18" s="265">
        <v>1.2907E-2</v>
      </c>
      <c r="HH18" s="265">
        <v>1.2562E-2</v>
      </c>
      <c r="HI18" s="265">
        <v>1.3089999999999999E-2</v>
      </c>
      <c r="HJ18" s="265">
        <v>4.3556000000000003E-3</v>
      </c>
      <c r="HK18" s="265">
        <v>1.8259999999999999E-3</v>
      </c>
      <c r="HL18" s="265">
        <v>2.183E-3</v>
      </c>
      <c r="HM18" s="265">
        <v>6.2719999999999998E-3</v>
      </c>
      <c r="HN18" s="265">
        <v>5.5101999999999998E-3</v>
      </c>
      <c r="HO18" s="265">
        <v>7.4440000000000001E-3</v>
      </c>
      <c r="HP18" s="265">
        <v>2.415E-3</v>
      </c>
      <c r="HQ18" s="265">
        <v>0</v>
      </c>
      <c r="HR18" s="265">
        <v>1.324E-2</v>
      </c>
      <c r="HS18" s="265">
        <v>1.804E-2</v>
      </c>
      <c r="HT18" s="265">
        <v>1.4121999999999999E-2</v>
      </c>
      <c r="HU18" s="265">
        <v>3.5933E-2</v>
      </c>
      <c r="HV18" s="265">
        <v>2.2648E-3</v>
      </c>
      <c r="HW18" s="265">
        <v>3.6857999999999999E-3</v>
      </c>
      <c r="HX18" s="265">
        <v>1.6489E-2</v>
      </c>
      <c r="HY18" s="265">
        <v>1.3814999999999999E-2</v>
      </c>
      <c r="HZ18" s="265">
        <v>1.0426E-2</v>
      </c>
      <c r="IA18" s="265">
        <v>1.4124000000000001E-3</v>
      </c>
      <c r="IB18" s="265">
        <v>1.4246E-3</v>
      </c>
      <c r="IC18" s="265">
        <v>1.4536E-3</v>
      </c>
      <c r="ID18" s="265">
        <v>1.49E-3</v>
      </c>
      <c r="IE18" s="265">
        <v>7.5636000000000002E-3</v>
      </c>
      <c r="IF18" s="265">
        <v>1.5239000000000001E-2</v>
      </c>
      <c r="IG18" s="265">
        <v>2.7493999999999999E-3</v>
      </c>
      <c r="IH18" s="265">
        <v>1.5074000000000001E-2</v>
      </c>
      <c r="II18" s="265">
        <v>4.7146000000000002E-3</v>
      </c>
      <c r="IJ18" s="265">
        <v>0</v>
      </c>
      <c r="IK18" s="265">
        <v>0</v>
      </c>
      <c r="IL18" s="265">
        <v>5.0683999999999998E-3</v>
      </c>
      <c r="IM18" s="265">
        <v>4.9106000000000002E-3</v>
      </c>
      <c r="IN18" s="265">
        <v>1.9733000000000001E-2</v>
      </c>
      <c r="IO18" s="265">
        <v>2.2989999999999998E-3</v>
      </c>
      <c r="IP18" s="265">
        <v>1.7329000000000001E-2</v>
      </c>
      <c r="IQ18" s="265">
        <v>3.2918000000000001E-3</v>
      </c>
      <c r="IR18" s="265">
        <v>1.4316000000000001E-2</v>
      </c>
      <c r="IS18" s="265">
        <v>2.7458000000000001E-3</v>
      </c>
      <c r="IT18" s="265">
        <v>6.3077999999999997E-3</v>
      </c>
      <c r="IU18" s="265">
        <v>1.0636E-2</v>
      </c>
      <c r="IV18" s="265">
        <v>3.6611999999999999E-3</v>
      </c>
      <c r="IW18" s="265">
        <v>5.7888000000000002E-3</v>
      </c>
      <c r="IX18" s="265">
        <v>1.3766E-2</v>
      </c>
      <c r="IY18" s="265">
        <v>6.6233999999999998E-3</v>
      </c>
      <c r="IZ18" s="265">
        <v>5.1824000000000002E-3</v>
      </c>
      <c r="JA18" s="265">
        <v>4.8073999999999999E-3</v>
      </c>
      <c r="JB18" s="265">
        <v>4.7559999999999998E-3</v>
      </c>
      <c r="JC18" s="265">
        <v>7.3879999999999996E-3</v>
      </c>
      <c r="JD18" s="265">
        <v>2.3348000000000002E-3</v>
      </c>
      <c r="JE18" s="265">
        <v>2.9104000000000001E-3</v>
      </c>
      <c r="JF18" s="265">
        <v>1.7656999999999999E-2</v>
      </c>
      <c r="JG18" s="265">
        <v>3.9826000000000002E-3</v>
      </c>
      <c r="JH18" s="265">
        <v>4.7403999999999996E-3</v>
      </c>
      <c r="JI18" s="265">
        <v>4.8034000000000002E-3</v>
      </c>
      <c r="JJ18" s="265">
        <v>4.6049999999999997E-3</v>
      </c>
      <c r="JK18" s="265">
        <v>4.9354000000000004E-3</v>
      </c>
      <c r="JL18" s="265">
        <v>1.0742E-2</v>
      </c>
      <c r="JM18" s="265">
        <v>1.6565E-2</v>
      </c>
      <c r="JN18" s="265">
        <v>1.38E-2</v>
      </c>
      <c r="JO18" s="265">
        <v>2.3830000000000001E-3</v>
      </c>
      <c r="JP18" s="265">
        <v>6.2360000000000002E-3</v>
      </c>
      <c r="JQ18" s="265">
        <v>5.2617999999999996E-3</v>
      </c>
      <c r="JR18" s="265">
        <v>3.0173999999999999E-3</v>
      </c>
      <c r="JS18" s="265">
        <v>3.068E-3</v>
      </c>
      <c r="JT18" s="265">
        <v>1.3002000000000001E-3</v>
      </c>
      <c r="JU18" s="265">
        <v>1.884E-3</v>
      </c>
      <c r="JV18" s="265">
        <v>2.3888E-3</v>
      </c>
      <c r="JW18" s="265">
        <v>2.99E-4</v>
      </c>
      <c r="JX18" s="265">
        <v>6.558E-4</v>
      </c>
      <c r="JY18" s="265">
        <v>1.4668000000000001E-3</v>
      </c>
      <c r="JZ18" s="265">
        <v>3.1096000000000001E-3</v>
      </c>
      <c r="KA18" s="265">
        <v>6.5750000000000001E-3</v>
      </c>
      <c r="KB18" s="265">
        <v>1.0813E-2</v>
      </c>
      <c r="KC18" s="265">
        <v>0</v>
      </c>
      <c r="KD18" s="265">
        <v>0</v>
      </c>
      <c r="KE18" s="265">
        <v>0</v>
      </c>
      <c r="KF18" s="265">
        <v>0</v>
      </c>
      <c r="KG18" s="265">
        <v>0</v>
      </c>
      <c r="KH18" s="265">
        <v>3.5750000000000001E-3</v>
      </c>
      <c r="KI18" s="265">
        <v>1.5661999999999999E-2</v>
      </c>
      <c r="KJ18" s="265">
        <v>2.0584000000000002E-2</v>
      </c>
      <c r="KK18" s="265">
        <v>7.7175999999999998E-3</v>
      </c>
      <c r="KL18" s="265">
        <v>2.1027000000000001E-2</v>
      </c>
      <c r="KM18" s="265">
        <v>0.34605999999999998</v>
      </c>
      <c r="KN18" s="265">
        <v>0.43087999999999999</v>
      </c>
      <c r="KO18" s="265">
        <v>0.49364999999999998</v>
      </c>
      <c r="KP18" s="265">
        <v>4.299857303003073E-3</v>
      </c>
      <c r="KQ18" s="265">
        <v>0.57042999999999999</v>
      </c>
      <c r="KR18" s="265">
        <v>0.59792999999999996</v>
      </c>
      <c r="KS18" s="265">
        <v>0.62133000000000005</v>
      </c>
      <c r="KT18" s="265">
        <v>0.4823173872618215</v>
      </c>
      <c r="KU18" s="265">
        <v>3.5100000000000001E-3</v>
      </c>
      <c r="KV18" s="265">
        <v>2.1543E-2</v>
      </c>
      <c r="KW18" s="265">
        <v>3.6873000000000003E-2</v>
      </c>
      <c r="KX18" s="265">
        <v>7.2155999999999998E-2</v>
      </c>
      <c r="KY18" s="265">
        <v>0.17079</v>
      </c>
      <c r="KZ18" s="265">
        <v>0.32100000000000001</v>
      </c>
      <c r="LA18" s="265">
        <v>0.49253000000000002</v>
      </c>
      <c r="LB18" s="265">
        <v>0.65593999999999997</v>
      </c>
      <c r="LC18" s="265">
        <v>1</v>
      </c>
      <c r="LD18" s="265">
        <v>0</v>
      </c>
      <c r="LE18" s="265">
        <v>0.22603999999999999</v>
      </c>
      <c r="LF18" s="265">
        <v>0</v>
      </c>
      <c r="LG18" s="265">
        <v>0</v>
      </c>
      <c r="LH18" s="431">
        <v>0</v>
      </c>
      <c r="LI18" s="431">
        <v>0</v>
      </c>
      <c r="LJ18" s="431">
        <v>0</v>
      </c>
      <c r="LK18" s="431">
        <v>0</v>
      </c>
      <c r="LL18" s="431">
        <v>3.2816619750519749E-6</v>
      </c>
      <c r="LM18" s="431">
        <v>0</v>
      </c>
      <c r="LN18" s="431">
        <v>0</v>
      </c>
      <c r="LO18" s="431">
        <v>0</v>
      </c>
      <c r="LP18" s="431">
        <v>0</v>
      </c>
      <c r="LQ18" s="431">
        <v>0</v>
      </c>
      <c r="LR18" s="431">
        <v>0</v>
      </c>
      <c r="LS18" s="431">
        <v>0</v>
      </c>
      <c r="LT18" s="431">
        <v>0</v>
      </c>
      <c r="LU18" s="431">
        <v>0</v>
      </c>
      <c r="LV18" s="431">
        <v>0</v>
      </c>
      <c r="LW18" s="431">
        <v>0</v>
      </c>
      <c r="LX18" s="431">
        <v>0</v>
      </c>
      <c r="LY18" s="431">
        <v>0</v>
      </c>
      <c r="LZ18" s="431">
        <v>0</v>
      </c>
      <c r="MA18" s="431">
        <v>0</v>
      </c>
      <c r="MB18" s="431">
        <v>0</v>
      </c>
      <c r="MC18" s="431">
        <v>0</v>
      </c>
      <c r="MD18" s="431">
        <v>3.0165963380568428E-6</v>
      </c>
      <c r="ME18" s="431">
        <v>0</v>
      </c>
      <c r="MF18" s="431">
        <v>0</v>
      </c>
      <c r="MG18" s="431">
        <v>0</v>
      </c>
      <c r="MH18" s="266"/>
      <c r="MI18" s="266"/>
      <c r="MJ18" s="266"/>
      <c r="MK18" s="266"/>
      <c r="ML18" s="266"/>
      <c r="MM18" s="266"/>
      <c r="MN18" s="266"/>
      <c r="MO18" s="266"/>
      <c r="MP18" s="266"/>
      <c r="MQ18" s="266"/>
      <c r="MR18" s="266"/>
      <c r="MS18" s="266"/>
      <c r="MT18" s="266"/>
      <c r="MU18" s="266"/>
      <c r="MV18" s="266"/>
      <c r="MW18" s="266"/>
      <c r="MX18" s="266"/>
      <c r="MY18" s="266"/>
      <c r="MZ18" s="266"/>
      <c r="NA18" s="266"/>
      <c r="NB18" s="266"/>
      <c r="NC18" s="266"/>
      <c r="ND18" s="266"/>
      <c r="NE18" s="266"/>
      <c r="NF18" s="266"/>
      <c r="NG18" s="266"/>
      <c r="NH18" s="266"/>
      <c r="NI18" s="266"/>
      <c r="NJ18" s="266"/>
      <c r="NK18" s="266"/>
      <c r="NL18" s="266"/>
      <c r="NM18" s="266"/>
      <c r="NN18" s="266"/>
      <c r="NO18" s="266"/>
      <c r="NP18" s="266"/>
      <c r="NQ18" s="266"/>
      <c r="NR18" s="266"/>
      <c r="NS18" s="266"/>
      <c r="NT18" s="266"/>
      <c r="NU18" s="266"/>
      <c r="NV18" s="266"/>
      <c r="NW18" s="266"/>
      <c r="NX18" s="266"/>
      <c r="NY18" s="266"/>
      <c r="NZ18" s="266"/>
      <c r="OA18" s="266"/>
      <c r="OB18" s="266"/>
      <c r="OC18" s="266"/>
      <c r="OD18" s="266"/>
      <c r="OE18" s="266"/>
      <c r="OF18" s="266"/>
      <c r="OG18" s="266"/>
      <c r="OH18" s="266"/>
      <c r="OI18" s="266"/>
      <c r="OJ18" s="266"/>
      <c r="OK18" s="266"/>
      <c r="OL18" s="266"/>
      <c r="OM18" s="266"/>
      <c r="ON18" s="267"/>
    </row>
    <row r="19" spans="1:404">
      <c r="A19" s="261">
        <v>394</v>
      </c>
      <c r="B19" s="265">
        <v>7.7033000000000004E-2</v>
      </c>
      <c r="C19" s="268">
        <v>5.9691000000000001E-2</v>
      </c>
      <c r="D19" s="268">
        <v>4.4082000000000003E-2</v>
      </c>
      <c r="E19" s="268">
        <v>3.1637999999999999E-2</v>
      </c>
      <c r="F19" s="268">
        <v>8.2041000000000003E-2</v>
      </c>
      <c r="G19" s="268">
        <v>5.6607999999999999E-2</v>
      </c>
      <c r="H19" s="268">
        <v>9.9501999999999993E-2</v>
      </c>
      <c r="I19" s="268">
        <v>6.0586000000000001E-2</v>
      </c>
      <c r="J19" s="268">
        <v>4.7578000000000002E-2</v>
      </c>
      <c r="K19" s="268">
        <v>7.8708000000000007E-3</v>
      </c>
      <c r="L19" s="265">
        <v>5.3270000000000001E-3</v>
      </c>
      <c r="M19" s="265">
        <v>5.1652E-3</v>
      </c>
      <c r="N19" s="265">
        <v>1.0052999999999999E-2</v>
      </c>
      <c r="O19" s="265">
        <v>3.5478999999999997E-2</v>
      </c>
      <c r="P19" s="265">
        <v>5.3008E-2</v>
      </c>
      <c r="Q19" s="265">
        <v>2.6558999999999999E-2</v>
      </c>
      <c r="R19" s="265">
        <v>2.9791999999999999E-2</v>
      </c>
      <c r="S19" s="265">
        <v>3.9612000000000001E-2</v>
      </c>
      <c r="T19" s="265">
        <v>2.9489000000000001E-2</v>
      </c>
      <c r="U19" s="265">
        <v>8.9427000000000006E-2</v>
      </c>
      <c r="V19" s="265">
        <v>5.8069999999999997E-2</v>
      </c>
      <c r="W19" s="265">
        <v>4.8605000000000002E-2</v>
      </c>
      <c r="X19" s="265">
        <v>4.2197999999999999E-2</v>
      </c>
      <c r="Y19" s="265">
        <v>7.0954000000000003E-2</v>
      </c>
      <c r="Z19" s="265">
        <v>4.8930000000000001E-2</v>
      </c>
      <c r="AA19" s="265">
        <v>8.0791000000000002E-2</v>
      </c>
      <c r="AB19" s="265">
        <v>5.6619999999999997E-2</v>
      </c>
      <c r="AC19" s="265">
        <v>5.3360999999999999E-2</v>
      </c>
      <c r="AD19" s="265">
        <v>3.5839000000000003E-2</v>
      </c>
      <c r="AE19" s="265">
        <v>6.0572000000000004E-3</v>
      </c>
      <c r="AF19" s="265">
        <v>9.7429999999999999E-3</v>
      </c>
      <c r="AG19" s="265">
        <v>0.17907999999999999</v>
      </c>
      <c r="AH19" s="265">
        <v>1.2330000000000001E-2</v>
      </c>
      <c r="AI19" s="265">
        <v>8.1439999999999995E-4</v>
      </c>
      <c r="AJ19" s="265">
        <v>5.4115999999999999E-3</v>
      </c>
      <c r="AK19" s="265">
        <v>7.0279999999999995E-4</v>
      </c>
      <c r="AL19" s="265">
        <v>1.4568000000000001E-3</v>
      </c>
      <c r="AM19" s="265">
        <v>2.7299999999999998E-3</v>
      </c>
      <c r="AN19" s="265">
        <v>1.1632000000000001E-3</v>
      </c>
      <c r="AO19" s="265">
        <v>1.6608E-3</v>
      </c>
      <c r="AP19" s="265">
        <v>4.2373999999999997E-3</v>
      </c>
      <c r="AQ19" s="265">
        <v>1.433E-3</v>
      </c>
      <c r="AR19" s="265">
        <v>2.2788000000000001E-3</v>
      </c>
      <c r="AS19" s="265">
        <v>5.0818E-3</v>
      </c>
      <c r="AT19" s="265">
        <v>1.8963999999999999E-3</v>
      </c>
      <c r="AU19" s="265">
        <v>3.3679999999999999E-3</v>
      </c>
      <c r="AV19" s="265">
        <v>2.745E-3</v>
      </c>
      <c r="AW19" s="265">
        <v>4.2106000000000001E-3</v>
      </c>
      <c r="AX19" s="265">
        <v>6.0178000000000002E-3</v>
      </c>
      <c r="AY19" s="265">
        <v>6.4035999999999997E-3</v>
      </c>
      <c r="AZ19" s="265">
        <v>6.1774000000000004E-3</v>
      </c>
      <c r="BA19" s="265">
        <v>5.7499999999999999E-4</v>
      </c>
      <c r="BB19" s="265">
        <v>2.3259999999999999E-4</v>
      </c>
      <c r="BC19" s="265">
        <v>0</v>
      </c>
      <c r="BD19" s="265">
        <v>8.876E-4</v>
      </c>
      <c r="BE19" s="265">
        <v>1.1579000000000001E-2</v>
      </c>
      <c r="BF19" s="265">
        <v>1.025E-2</v>
      </c>
      <c r="BG19" s="265">
        <v>2.2758E-2</v>
      </c>
      <c r="BH19" s="265">
        <v>1.8360999999999999E-2</v>
      </c>
      <c r="BI19" s="265">
        <v>2.9727E-2</v>
      </c>
      <c r="BJ19" s="265">
        <v>2.6158000000000001E-2</v>
      </c>
      <c r="BK19" s="265">
        <v>7.5325000000000003E-2</v>
      </c>
      <c r="BL19" s="265">
        <v>0.1236</v>
      </c>
      <c r="BM19" s="265">
        <v>5.6098000000000002E-2</v>
      </c>
      <c r="BN19" s="265">
        <v>0.21396000000000001</v>
      </c>
      <c r="BO19" s="265">
        <v>0.26</v>
      </c>
      <c r="BP19" s="265">
        <v>0.12388</v>
      </c>
      <c r="BQ19" s="265">
        <v>0.11236</v>
      </c>
      <c r="BR19" s="265">
        <v>0.20374</v>
      </c>
      <c r="BS19" s="265">
        <v>0.11839</v>
      </c>
      <c r="BT19" s="265">
        <v>0.18747</v>
      </c>
      <c r="BU19" s="265">
        <v>2.6849999999999999E-2</v>
      </c>
      <c r="BV19" s="265">
        <v>1.2862999999999999E-2</v>
      </c>
      <c r="BW19" s="265">
        <v>3.4342999999999999E-2</v>
      </c>
      <c r="BX19" s="265">
        <v>1.5975E-2</v>
      </c>
      <c r="BY19" s="265">
        <v>1.6608000000000001E-2</v>
      </c>
      <c r="BZ19" s="265">
        <v>4.0391999999999997E-2</v>
      </c>
      <c r="CA19" s="265">
        <v>1.7999999999999999E-2</v>
      </c>
      <c r="CB19" s="265">
        <v>5.1558E-2</v>
      </c>
      <c r="CC19" s="265">
        <v>6.0284999999999998E-2</v>
      </c>
      <c r="CD19" s="265">
        <v>4.6161000000000001E-2</v>
      </c>
      <c r="CE19" s="265">
        <v>3.4306000000000003E-2</v>
      </c>
      <c r="CF19" s="265">
        <v>1.9722E-2</v>
      </c>
      <c r="CG19" s="265">
        <v>5.2382999999999999E-2</v>
      </c>
      <c r="CH19" s="265">
        <v>4.2410000000000003E-2</v>
      </c>
      <c r="CI19" s="265">
        <v>3.9129999999999998E-2</v>
      </c>
      <c r="CJ19" s="265">
        <v>1.9621E-2</v>
      </c>
      <c r="CK19" s="265">
        <v>4.4643000000000002E-2</v>
      </c>
      <c r="CL19" s="265">
        <v>0.17951</v>
      </c>
      <c r="CM19" s="265">
        <v>3.2169999999999998E-3</v>
      </c>
      <c r="CN19" s="265">
        <v>0</v>
      </c>
      <c r="CO19" s="265">
        <v>2.7529999999999998E-3</v>
      </c>
      <c r="CP19" s="265">
        <v>1.4896E-3</v>
      </c>
      <c r="CQ19" s="265">
        <v>1.4188E-3</v>
      </c>
      <c r="CR19" s="265">
        <v>0</v>
      </c>
      <c r="CS19" s="265">
        <v>0</v>
      </c>
      <c r="CT19" s="265">
        <v>0</v>
      </c>
      <c r="CU19" s="265">
        <v>0</v>
      </c>
      <c r="CV19" s="265">
        <v>2.1394000000000001E-3</v>
      </c>
      <c r="CW19" s="265">
        <v>0</v>
      </c>
      <c r="CX19" s="265">
        <v>0</v>
      </c>
      <c r="CY19" s="265">
        <v>0</v>
      </c>
      <c r="CZ19" s="265">
        <v>0.32934999999999998</v>
      </c>
      <c r="DA19" s="265">
        <v>0.51502999999999999</v>
      </c>
      <c r="DB19" s="265">
        <v>0</v>
      </c>
      <c r="DC19" s="265">
        <v>0</v>
      </c>
      <c r="DD19" s="265">
        <v>0</v>
      </c>
      <c r="DE19" s="265">
        <v>0</v>
      </c>
      <c r="DF19" s="265">
        <v>5.1360000000000002E-4</v>
      </c>
      <c r="DG19" s="265">
        <v>6.5600000000000001E-4</v>
      </c>
      <c r="DH19" s="265">
        <v>8.7144000000000006E-3</v>
      </c>
      <c r="DI19" s="265">
        <v>8.3999999999999992E-6</v>
      </c>
      <c r="DJ19" s="265">
        <v>1.0200000000000001E-5</v>
      </c>
      <c r="DK19" s="265">
        <v>1.1800000000000001E-5</v>
      </c>
      <c r="DL19" s="265">
        <v>6.8000000000000001E-6</v>
      </c>
      <c r="DM19" s="265">
        <v>9.4979999999999999E-4</v>
      </c>
      <c r="DN19" s="265">
        <v>2.3999999999999999E-6</v>
      </c>
      <c r="DO19" s="265">
        <v>7.9999999999999996E-7</v>
      </c>
      <c r="DP19" s="265">
        <v>7.9999999999999996E-7</v>
      </c>
      <c r="DQ19" s="265">
        <v>7.9999999999999996E-7</v>
      </c>
      <c r="DR19" s="265">
        <v>1.7183999999999999E-3</v>
      </c>
      <c r="DS19" s="265">
        <v>4.5554000000000002E-3</v>
      </c>
      <c r="DT19" s="265">
        <v>4.3054E-3</v>
      </c>
      <c r="DU19" s="265">
        <v>7.9999999999999996E-7</v>
      </c>
      <c r="DV19" s="265">
        <v>7.9999999999999996E-7</v>
      </c>
      <c r="DW19" s="265">
        <v>0</v>
      </c>
      <c r="DX19" s="265">
        <v>5.0339999999999998E-4</v>
      </c>
      <c r="DY19" s="265">
        <v>2.2376000000000002E-3</v>
      </c>
      <c r="DZ19" s="265">
        <v>0</v>
      </c>
      <c r="EA19" s="265">
        <v>0</v>
      </c>
      <c r="EB19" s="265">
        <v>0</v>
      </c>
      <c r="EC19" s="265">
        <v>0</v>
      </c>
      <c r="ED19" s="265">
        <v>0</v>
      </c>
      <c r="EE19" s="265">
        <v>0</v>
      </c>
      <c r="EF19" s="265">
        <v>5.6519999999999997E-4</v>
      </c>
      <c r="EG19" s="265">
        <v>0</v>
      </c>
      <c r="EH19" s="265">
        <v>1.1519999999999999E-4</v>
      </c>
      <c r="EI19" s="265">
        <v>0</v>
      </c>
      <c r="EJ19" s="265">
        <v>0</v>
      </c>
      <c r="EK19" s="265">
        <v>0</v>
      </c>
      <c r="EL19" s="265">
        <v>0</v>
      </c>
      <c r="EM19" s="265">
        <v>1.142E-4</v>
      </c>
      <c r="EN19" s="265">
        <v>4.2400000000000001E-5</v>
      </c>
      <c r="EO19" s="265">
        <v>2.3628E-3</v>
      </c>
      <c r="EP19" s="265">
        <v>5.3939999999999999E-4</v>
      </c>
      <c r="EQ19" s="265">
        <v>2.354E-4</v>
      </c>
      <c r="ER19" s="265">
        <v>3.6999999999999999E-4</v>
      </c>
      <c r="ES19" s="265">
        <v>5.6380000000000004E-4</v>
      </c>
      <c r="ET19" s="265">
        <v>2.812E-4</v>
      </c>
      <c r="EU19" s="265">
        <v>2.6679999999999998E-4</v>
      </c>
      <c r="EV19" s="265">
        <v>1.528E-4</v>
      </c>
      <c r="EW19" s="265">
        <v>2.0660000000000001E-4</v>
      </c>
      <c r="EX19" s="265">
        <v>4.2539999999999999E-4</v>
      </c>
      <c r="EY19" s="265">
        <v>3.4640000000000002E-4</v>
      </c>
      <c r="EZ19" s="265">
        <v>1.114E-3</v>
      </c>
      <c r="FA19" s="265">
        <v>5.532E-4</v>
      </c>
      <c r="FB19" s="265">
        <v>3.412E-4</v>
      </c>
      <c r="FC19" s="265">
        <v>4.7659999999999998E-4</v>
      </c>
      <c r="FD19" s="265">
        <v>5.2439999999999995E-4</v>
      </c>
      <c r="FE19" s="265">
        <v>4.526E-4</v>
      </c>
      <c r="FF19" s="265">
        <v>4.8220000000000001E-4</v>
      </c>
      <c r="FG19" s="265">
        <v>3.8680000000000002E-4</v>
      </c>
      <c r="FH19" s="265">
        <v>3.768E-4</v>
      </c>
      <c r="FI19" s="265">
        <v>3.8539999999999999E-4</v>
      </c>
      <c r="FJ19" s="265">
        <v>5.0000000000000004E-6</v>
      </c>
      <c r="FK19" s="265">
        <v>2.3999999999999999E-6</v>
      </c>
      <c r="FL19" s="265">
        <v>4.0719999999999998E-4</v>
      </c>
      <c r="FM19" s="265">
        <v>8.5999999999999998E-4</v>
      </c>
      <c r="FN19" s="265">
        <v>0</v>
      </c>
      <c r="FO19" s="265">
        <v>0.01</v>
      </c>
      <c r="FP19" s="265">
        <v>9.6259999999999991E-3</v>
      </c>
      <c r="FQ19" s="265">
        <v>2.6478000000000001E-3</v>
      </c>
      <c r="FR19" s="265">
        <v>0</v>
      </c>
      <c r="FS19" s="265">
        <v>5.5710000000000004E-3</v>
      </c>
      <c r="FT19" s="265">
        <v>5.9438E-3</v>
      </c>
      <c r="FU19" s="265">
        <v>2.5929999999999998E-3</v>
      </c>
      <c r="FV19" s="265">
        <v>1.1601999999999999E-2</v>
      </c>
      <c r="FW19" s="265">
        <v>1.1535999999999999E-2</v>
      </c>
      <c r="FX19" s="265">
        <v>8.2380000000000005E-3</v>
      </c>
      <c r="FY19" s="265">
        <v>1.5295E-2</v>
      </c>
      <c r="FZ19" s="265">
        <v>1.1535999999999999E-2</v>
      </c>
      <c r="GA19" s="265">
        <v>7.4949999999999999E-3</v>
      </c>
      <c r="GB19" s="265">
        <v>3.2407999999999998E-3</v>
      </c>
      <c r="GC19" s="265">
        <v>3.9259999999999998E-3</v>
      </c>
      <c r="GD19" s="265">
        <v>3.8294000000000002E-3</v>
      </c>
      <c r="GE19" s="265">
        <v>1.5604E-3</v>
      </c>
      <c r="GF19" s="265">
        <v>2.3786000000000002E-2</v>
      </c>
      <c r="GG19" s="265">
        <v>2.6754E-2</v>
      </c>
      <c r="GH19" s="265">
        <v>2.4853E-2</v>
      </c>
      <c r="GI19" s="265">
        <v>2.6505999999999998E-2</v>
      </c>
      <c r="GJ19" s="265">
        <v>2.8389999999999999E-3</v>
      </c>
      <c r="GK19" s="265">
        <v>2.5406000000000001E-3</v>
      </c>
      <c r="GL19" s="265">
        <v>1.6035000000000001E-2</v>
      </c>
      <c r="GM19" s="265">
        <v>1.2441000000000001E-2</v>
      </c>
      <c r="GN19" s="265">
        <v>2.5730000000000002E-3</v>
      </c>
      <c r="GO19" s="265">
        <v>1.3577000000000001E-2</v>
      </c>
      <c r="GP19" s="265">
        <v>4.0147999999999998E-3</v>
      </c>
      <c r="GQ19" s="265">
        <v>3.4290000000000002E-3</v>
      </c>
      <c r="GR19" s="265">
        <v>3.1260000000000001E-4</v>
      </c>
      <c r="GS19" s="265">
        <v>3.2637999999999999E-3</v>
      </c>
      <c r="GT19" s="265">
        <v>2.457E-3</v>
      </c>
      <c r="GU19" s="265">
        <v>2.4524E-3</v>
      </c>
      <c r="GV19" s="265">
        <v>1.5150000000000001E-3</v>
      </c>
      <c r="GW19" s="265">
        <v>5.3220000000000003E-3</v>
      </c>
      <c r="GX19" s="265">
        <v>8.9251999999999995E-3</v>
      </c>
      <c r="GY19" s="265">
        <v>3.1602000000000002E-3</v>
      </c>
      <c r="GZ19" s="265">
        <v>2.6326000000000001E-3</v>
      </c>
      <c r="HA19" s="265">
        <v>8.5211999999999996E-3</v>
      </c>
      <c r="HB19" s="265">
        <v>1.2227E-2</v>
      </c>
      <c r="HC19" s="265">
        <v>2.5376000000000001E-3</v>
      </c>
      <c r="HD19" s="265">
        <v>2.9082000000000001E-3</v>
      </c>
      <c r="HE19" s="265">
        <v>1.2864E-2</v>
      </c>
      <c r="HF19" s="265">
        <v>4.3633999999999999E-3</v>
      </c>
      <c r="HG19" s="265">
        <v>1.3107000000000001E-2</v>
      </c>
      <c r="HH19" s="265">
        <v>1.274E-2</v>
      </c>
      <c r="HI19" s="265">
        <v>1.3266999999999999E-2</v>
      </c>
      <c r="HJ19" s="265">
        <v>4.4958000000000003E-3</v>
      </c>
      <c r="HK19" s="265">
        <v>1.8259999999999999E-3</v>
      </c>
      <c r="HL19" s="265">
        <v>2.1870000000000001E-3</v>
      </c>
      <c r="HM19" s="265">
        <v>6.0159999999999996E-3</v>
      </c>
      <c r="HN19" s="265">
        <v>5.5786000000000004E-3</v>
      </c>
      <c r="HO19" s="265">
        <v>7.5160000000000001E-3</v>
      </c>
      <c r="HP19" s="265">
        <v>2.415E-3</v>
      </c>
      <c r="HQ19" s="265">
        <v>0</v>
      </c>
      <c r="HR19" s="265">
        <v>1.3341E-2</v>
      </c>
      <c r="HS19" s="265">
        <v>1.8120000000000001E-2</v>
      </c>
      <c r="HT19" s="265">
        <v>1.4378E-2</v>
      </c>
      <c r="HU19" s="265">
        <v>3.5137000000000002E-2</v>
      </c>
      <c r="HV19" s="265">
        <v>2.3333999999999998E-3</v>
      </c>
      <c r="HW19" s="265">
        <v>3.7423999999999999E-3</v>
      </c>
      <c r="HX19" s="265">
        <v>1.5514E-2</v>
      </c>
      <c r="HY19" s="265">
        <v>1.388E-2</v>
      </c>
      <c r="HZ19" s="265">
        <v>1.0421E-2</v>
      </c>
      <c r="IA19" s="265">
        <v>1.5211999999999999E-3</v>
      </c>
      <c r="IB19" s="265">
        <v>1.6027999999999999E-3</v>
      </c>
      <c r="IC19" s="265">
        <v>1.5168E-3</v>
      </c>
      <c r="ID19" s="265">
        <v>1.49E-3</v>
      </c>
      <c r="IE19" s="265">
        <v>7.7558000000000002E-3</v>
      </c>
      <c r="IF19" s="265">
        <v>1.5289000000000001E-2</v>
      </c>
      <c r="IG19" s="265">
        <v>2.8132000000000001E-3</v>
      </c>
      <c r="IH19" s="265">
        <v>1.5089E-2</v>
      </c>
      <c r="II19" s="265">
        <v>5.0188000000000003E-3</v>
      </c>
      <c r="IJ19" s="265">
        <v>0</v>
      </c>
      <c r="IK19" s="265">
        <v>0</v>
      </c>
      <c r="IL19" s="265">
        <v>5.4581999999999999E-3</v>
      </c>
      <c r="IM19" s="265">
        <v>4.8707999999999998E-3</v>
      </c>
      <c r="IN19" s="265">
        <v>1.9376000000000001E-2</v>
      </c>
      <c r="IO19" s="265">
        <v>2.2989999999999998E-3</v>
      </c>
      <c r="IP19" s="265">
        <v>1.7262E-2</v>
      </c>
      <c r="IQ19" s="265">
        <v>3.3914000000000001E-3</v>
      </c>
      <c r="IR19" s="265">
        <v>1.5148999999999999E-2</v>
      </c>
      <c r="IS19" s="265">
        <v>2.8984000000000002E-3</v>
      </c>
      <c r="IT19" s="265">
        <v>6.6153999999999996E-3</v>
      </c>
      <c r="IU19" s="265">
        <v>1.0822999999999999E-2</v>
      </c>
      <c r="IV19" s="265">
        <v>3.4756000000000001E-3</v>
      </c>
      <c r="IW19" s="265">
        <v>5.9363999999999997E-3</v>
      </c>
      <c r="IX19" s="265">
        <v>1.3859E-2</v>
      </c>
      <c r="IY19" s="265">
        <v>6.9201999999999996E-3</v>
      </c>
      <c r="IZ19" s="265">
        <v>5.4602000000000001E-3</v>
      </c>
      <c r="JA19" s="265">
        <v>5.2172E-3</v>
      </c>
      <c r="JB19" s="265">
        <v>5.11E-3</v>
      </c>
      <c r="JC19" s="265">
        <v>7.5729999999999999E-3</v>
      </c>
      <c r="JD19" s="265">
        <v>2.4364E-3</v>
      </c>
      <c r="JE19" s="265">
        <v>3.0722000000000002E-3</v>
      </c>
      <c r="JF19" s="265">
        <v>1.8065000000000001E-2</v>
      </c>
      <c r="JG19" s="265">
        <v>4.1767999999999996E-3</v>
      </c>
      <c r="JH19" s="265">
        <v>5.0461999999999998E-3</v>
      </c>
      <c r="JI19" s="265">
        <v>5.2272000000000004E-3</v>
      </c>
      <c r="JJ19" s="265">
        <v>4.9280000000000001E-3</v>
      </c>
      <c r="JK19" s="265">
        <v>5.3232000000000002E-3</v>
      </c>
      <c r="JL19" s="265">
        <v>1.1313999999999999E-2</v>
      </c>
      <c r="JM19" s="265">
        <v>1.6583000000000001E-2</v>
      </c>
      <c r="JN19" s="265">
        <v>1.3745E-2</v>
      </c>
      <c r="JO19" s="265">
        <v>2.3830000000000001E-3</v>
      </c>
      <c r="JP19" s="265">
        <v>6.5579999999999996E-3</v>
      </c>
      <c r="JQ19" s="265">
        <v>5.5123999999999998E-3</v>
      </c>
      <c r="JR19" s="265">
        <v>3.0102000000000002E-3</v>
      </c>
      <c r="JS19" s="265">
        <v>3.068E-3</v>
      </c>
      <c r="JT19" s="265">
        <v>1.4176E-3</v>
      </c>
      <c r="JU19" s="265">
        <v>2.349E-3</v>
      </c>
      <c r="JV19" s="265">
        <v>2.4873999999999999E-3</v>
      </c>
      <c r="JW19" s="265">
        <v>2.02E-4</v>
      </c>
      <c r="JX19" s="265">
        <v>8.744E-4</v>
      </c>
      <c r="JY19" s="265">
        <v>1.4584000000000001E-3</v>
      </c>
      <c r="JZ19" s="265">
        <v>3.5087999999999999E-3</v>
      </c>
      <c r="KA19" s="265">
        <v>6.5779999999999996E-3</v>
      </c>
      <c r="KB19" s="265">
        <v>1.0817999999999999E-2</v>
      </c>
      <c r="KC19" s="265">
        <v>0</v>
      </c>
      <c r="KD19" s="265">
        <v>0</v>
      </c>
      <c r="KE19" s="265">
        <v>0</v>
      </c>
      <c r="KF19" s="265">
        <v>0</v>
      </c>
      <c r="KG19" s="265">
        <v>0</v>
      </c>
      <c r="KH19" s="265">
        <v>3.6519999999999999E-3</v>
      </c>
      <c r="KI19" s="265">
        <v>1.6933E-2</v>
      </c>
      <c r="KJ19" s="265">
        <v>2.2183000000000001E-2</v>
      </c>
      <c r="KK19" s="265">
        <v>8.7398000000000007E-3</v>
      </c>
      <c r="KL19" s="265">
        <v>2.2960000000000001E-2</v>
      </c>
      <c r="KM19" s="265">
        <v>0.36491000000000001</v>
      </c>
      <c r="KN19" s="265">
        <v>0.45279999999999998</v>
      </c>
      <c r="KO19" s="265">
        <v>0.51707999999999998</v>
      </c>
      <c r="KP19" s="265">
        <v>4.5389929971656837E-3</v>
      </c>
      <c r="KQ19" s="265">
        <v>0.59448999999999996</v>
      </c>
      <c r="KR19" s="265">
        <v>0.62195999999999996</v>
      </c>
      <c r="KS19" s="265">
        <v>0.64527999999999996</v>
      </c>
      <c r="KT19" s="265">
        <v>0.49338654406103566</v>
      </c>
      <c r="KU19" s="265">
        <v>3.627E-3</v>
      </c>
      <c r="KV19" s="265">
        <v>2.2067E-2</v>
      </c>
      <c r="KW19" s="265">
        <v>3.7670000000000002E-2</v>
      </c>
      <c r="KX19" s="265">
        <v>7.3469999999999994E-2</v>
      </c>
      <c r="KY19" s="265">
        <v>0.17316000000000001</v>
      </c>
      <c r="KZ19" s="265">
        <v>0.32438</v>
      </c>
      <c r="LA19" s="265">
        <v>0.49647000000000002</v>
      </c>
      <c r="LB19" s="265">
        <v>0.65983000000000003</v>
      </c>
      <c r="LC19" s="265">
        <v>1</v>
      </c>
      <c r="LD19" s="265">
        <v>0</v>
      </c>
      <c r="LE19" s="265">
        <v>0.24424999999999999</v>
      </c>
      <c r="LF19" s="265">
        <v>0</v>
      </c>
      <c r="LG19" s="265">
        <v>0</v>
      </c>
      <c r="LH19" s="431">
        <v>0</v>
      </c>
      <c r="LI19" s="431">
        <v>0</v>
      </c>
      <c r="LJ19" s="431">
        <v>0</v>
      </c>
      <c r="LK19" s="431">
        <v>0</v>
      </c>
      <c r="LL19" s="431">
        <v>8.1304551713401452E-7</v>
      </c>
      <c r="LM19" s="431">
        <v>0</v>
      </c>
      <c r="LN19" s="431">
        <v>0</v>
      </c>
      <c r="LO19" s="431">
        <v>0</v>
      </c>
      <c r="LP19" s="431">
        <v>0</v>
      </c>
      <c r="LQ19" s="431">
        <v>0</v>
      </c>
      <c r="LR19" s="431">
        <v>0</v>
      </c>
      <c r="LS19" s="431">
        <v>0</v>
      </c>
      <c r="LT19" s="431">
        <v>0</v>
      </c>
      <c r="LU19" s="431">
        <v>0</v>
      </c>
      <c r="LV19" s="431">
        <v>0</v>
      </c>
      <c r="LW19" s="431">
        <v>0</v>
      </c>
      <c r="LX19" s="431">
        <v>0</v>
      </c>
      <c r="LY19" s="431">
        <v>0</v>
      </c>
      <c r="LZ19" s="431">
        <v>0</v>
      </c>
      <c r="MA19" s="431">
        <v>0</v>
      </c>
      <c r="MB19" s="431">
        <v>0</v>
      </c>
      <c r="MC19" s="431">
        <v>0</v>
      </c>
      <c r="MD19" s="431">
        <v>0</v>
      </c>
      <c r="ME19" s="431">
        <v>0</v>
      </c>
      <c r="MF19" s="431">
        <v>2.1940191885505556E-8</v>
      </c>
      <c r="MG19" s="431">
        <v>0</v>
      </c>
      <c r="MH19" s="266"/>
      <c r="MI19" s="266"/>
      <c r="MJ19" s="266"/>
      <c r="MK19" s="266"/>
      <c r="ML19" s="266"/>
      <c r="MM19" s="266"/>
      <c r="MN19" s="266"/>
      <c r="MO19" s="266"/>
      <c r="MP19" s="266"/>
      <c r="MQ19" s="266"/>
      <c r="MR19" s="266"/>
      <c r="MS19" s="266"/>
      <c r="MT19" s="266"/>
      <c r="MU19" s="266"/>
      <c r="MV19" s="266"/>
      <c r="MW19" s="266"/>
      <c r="MX19" s="266"/>
      <c r="MY19" s="266"/>
      <c r="MZ19" s="266"/>
      <c r="NA19" s="266"/>
      <c r="NB19" s="266"/>
      <c r="NC19" s="266"/>
      <c r="ND19" s="266"/>
      <c r="NE19" s="266"/>
      <c r="NF19" s="266"/>
      <c r="NG19" s="266"/>
      <c r="NH19" s="266"/>
      <c r="NI19" s="266"/>
      <c r="NJ19" s="266"/>
      <c r="NK19" s="266"/>
      <c r="NL19" s="266"/>
      <c r="NM19" s="266"/>
      <c r="NN19" s="266"/>
      <c r="NO19" s="266"/>
      <c r="NP19" s="266"/>
      <c r="NQ19" s="266"/>
      <c r="NR19" s="266"/>
      <c r="NS19" s="266"/>
      <c r="NT19" s="266"/>
      <c r="NU19" s="266"/>
      <c r="NV19" s="266"/>
      <c r="NW19" s="266"/>
      <c r="NX19" s="266"/>
      <c r="NY19" s="266"/>
      <c r="NZ19" s="266"/>
      <c r="OA19" s="266"/>
      <c r="OB19" s="266"/>
      <c r="OC19" s="266"/>
      <c r="OD19" s="266"/>
      <c r="OE19" s="266"/>
      <c r="OF19" s="266"/>
      <c r="OG19" s="266"/>
      <c r="OH19" s="266"/>
      <c r="OI19" s="266"/>
      <c r="OJ19" s="266"/>
      <c r="OK19" s="266"/>
      <c r="OL19" s="266"/>
      <c r="OM19" s="266"/>
      <c r="ON19" s="267"/>
    </row>
    <row r="20" spans="1:404">
      <c r="A20" s="261">
        <v>395</v>
      </c>
      <c r="B20" s="265">
        <v>7.9460000000000003E-2</v>
      </c>
      <c r="C20" s="268">
        <v>6.1463999999999998E-2</v>
      </c>
      <c r="D20" s="268">
        <v>4.5212000000000002E-2</v>
      </c>
      <c r="E20" s="268">
        <v>3.2364999999999998E-2</v>
      </c>
      <c r="F20" s="268">
        <v>8.4641999999999995E-2</v>
      </c>
      <c r="G20" s="268">
        <v>5.8264000000000003E-2</v>
      </c>
      <c r="H20" s="268">
        <v>0.10263</v>
      </c>
      <c r="I20" s="268">
        <v>6.2462999999999998E-2</v>
      </c>
      <c r="J20" s="268">
        <v>4.9050000000000003E-2</v>
      </c>
      <c r="K20" s="268">
        <v>7.7349999999999997E-3</v>
      </c>
      <c r="L20" s="265">
        <v>5.0800000000000003E-3</v>
      </c>
      <c r="M20" s="265">
        <v>4.8149999999999998E-3</v>
      </c>
      <c r="N20" s="265">
        <v>1.0158E-2</v>
      </c>
      <c r="O20" s="265">
        <v>3.6047999999999997E-2</v>
      </c>
      <c r="P20" s="265">
        <v>5.4585000000000002E-2</v>
      </c>
      <c r="Q20" s="265">
        <v>2.7505000000000002E-2</v>
      </c>
      <c r="R20" s="265">
        <v>3.0658999999999999E-2</v>
      </c>
      <c r="S20" s="265">
        <v>4.1276E-2</v>
      </c>
      <c r="T20" s="265">
        <v>2.9284999999999999E-2</v>
      </c>
      <c r="U20" s="265">
        <v>9.1221999999999998E-2</v>
      </c>
      <c r="V20" s="265">
        <v>5.9964000000000003E-2</v>
      </c>
      <c r="W20" s="265">
        <v>5.0369999999999998E-2</v>
      </c>
      <c r="X20" s="265">
        <v>4.3630000000000002E-2</v>
      </c>
      <c r="Y20" s="265">
        <v>7.3549000000000003E-2</v>
      </c>
      <c r="Z20" s="265">
        <v>5.0521999999999997E-2</v>
      </c>
      <c r="AA20" s="265">
        <v>8.3530999999999994E-2</v>
      </c>
      <c r="AB20" s="265">
        <v>5.8416999999999997E-2</v>
      </c>
      <c r="AC20" s="265">
        <v>5.4899000000000003E-2</v>
      </c>
      <c r="AD20" s="265">
        <v>3.6760000000000001E-2</v>
      </c>
      <c r="AE20" s="265">
        <v>5.868E-3</v>
      </c>
      <c r="AF20" s="265">
        <v>9.3130000000000001E-3</v>
      </c>
      <c r="AG20" s="265">
        <v>0.22066</v>
      </c>
      <c r="AH20" s="265">
        <v>1.2727E-2</v>
      </c>
      <c r="AI20" s="265">
        <v>7.45E-4</v>
      </c>
      <c r="AJ20" s="265">
        <v>5.2940000000000001E-3</v>
      </c>
      <c r="AK20" s="265">
        <v>6.11E-4</v>
      </c>
      <c r="AL20" s="265">
        <v>1.4610000000000001E-3</v>
      </c>
      <c r="AM20" s="265">
        <v>2.6350000000000002E-3</v>
      </c>
      <c r="AN20" s="265">
        <v>1.1329999999999999E-3</v>
      </c>
      <c r="AO20" s="265">
        <v>1.709E-3</v>
      </c>
      <c r="AP20" s="265">
        <v>4.2589999999999998E-3</v>
      </c>
      <c r="AQ20" s="265">
        <v>1.433E-3</v>
      </c>
      <c r="AR20" s="265">
        <v>2.3900000000000002E-3</v>
      </c>
      <c r="AS20" s="265">
        <v>4.9420000000000002E-3</v>
      </c>
      <c r="AT20" s="265">
        <v>1.9189999999999999E-3</v>
      </c>
      <c r="AU20" s="265">
        <v>3.4940000000000001E-3</v>
      </c>
      <c r="AV20" s="265">
        <v>2.7929999999999999E-3</v>
      </c>
      <c r="AW20" s="265">
        <v>4.0080000000000003E-3</v>
      </c>
      <c r="AX20" s="265">
        <v>5.8849999999999996E-3</v>
      </c>
      <c r="AY20" s="265">
        <v>6.2789999999999999E-3</v>
      </c>
      <c r="AZ20" s="265">
        <v>5.483E-3</v>
      </c>
      <c r="BA20" s="265">
        <v>6.0300000000000002E-4</v>
      </c>
      <c r="BB20" s="265">
        <v>2.4399999999999999E-4</v>
      </c>
      <c r="BC20" s="265">
        <v>0</v>
      </c>
      <c r="BD20" s="265">
        <v>9.3099999999999997E-4</v>
      </c>
      <c r="BE20" s="265">
        <v>1.1821999999999999E-2</v>
      </c>
      <c r="BF20" s="265">
        <v>1.0607999999999999E-2</v>
      </c>
      <c r="BG20" s="265">
        <v>2.3191E-2</v>
      </c>
      <c r="BH20" s="265">
        <v>1.7271999999999999E-2</v>
      </c>
      <c r="BI20" s="265">
        <v>3.0377999999999999E-2</v>
      </c>
      <c r="BJ20" s="265">
        <v>2.6523999999999999E-2</v>
      </c>
      <c r="BK20" s="265">
        <v>7.7922000000000005E-2</v>
      </c>
      <c r="BL20" s="265">
        <v>0.13266</v>
      </c>
      <c r="BM20" s="265">
        <v>6.0976000000000002E-2</v>
      </c>
      <c r="BN20" s="265">
        <v>0.22384000000000001</v>
      </c>
      <c r="BO20" s="265">
        <v>0.27143</v>
      </c>
      <c r="BP20" s="265">
        <v>5.3269999999999998E-2</v>
      </c>
      <c r="BQ20" s="265">
        <v>0.11799</v>
      </c>
      <c r="BR20" s="265">
        <v>0.21482999999999999</v>
      </c>
      <c r="BS20" s="265">
        <v>0.12661</v>
      </c>
      <c r="BT20" s="265">
        <v>0.20083999999999999</v>
      </c>
      <c r="BU20" s="265">
        <v>2.5968999999999999E-2</v>
      </c>
      <c r="BV20" s="265">
        <v>1.2024999999999999E-2</v>
      </c>
      <c r="BW20" s="265">
        <v>3.4050999999999998E-2</v>
      </c>
      <c r="BX20" s="265">
        <v>1.4262E-2</v>
      </c>
      <c r="BY20" s="265">
        <v>1.7668E-2</v>
      </c>
      <c r="BZ20" s="265">
        <v>4.1179E-2</v>
      </c>
      <c r="CA20" s="265">
        <v>0.02</v>
      </c>
      <c r="CB20" s="265">
        <v>5.3369E-2</v>
      </c>
      <c r="CC20" s="265">
        <v>6.3297999999999993E-2</v>
      </c>
      <c r="CD20" s="265">
        <v>4.7404000000000002E-2</v>
      </c>
      <c r="CE20" s="265">
        <v>3.6733000000000002E-2</v>
      </c>
      <c r="CF20" s="265">
        <v>2.0642000000000001E-2</v>
      </c>
      <c r="CG20" s="265">
        <v>5.3282000000000003E-2</v>
      </c>
      <c r="CH20" s="265">
        <v>4.3092999999999999E-2</v>
      </c>
      <c r="CI20" s="265">
        <v>4.0318E-2</v>
      </c>
      <c r="CJ20" s="265">
        <v>2.0570000000000001E-2</v>
      </c>
      <c r="CK20" s="265">
        <v>4.5546999999999997E-2</v>
      </c>
      <c r="CL20" s="265">
        <v>0.18226999999999999</v>
      </c>
      <c r="CM20" s="265">
        <v>3.2169999999999998E-3</v>
      </c>
      <c r="CN20" s="265">
        <v>0</v>
      </c>
      <c r="CO20" s="265">
        <v>2.7529999999999998E-3</v>
      </c>
      <c r="CP20" s="265">
        <v>1.8079999999999999E-3</v>
      </c>
      <c r="CQ20" s="265">
        <v>1.722E-3</v>
      </c>
      <c r="CR20" s="265">
        <v>0</v>
      </c>
      <c r="CS20" s="265">
        <v>0</v>
      </c>
      <c r="CT20" s="265">
        <v>0</v>
      </c>
      <c r="CU20" s="265">
        <v>0</v>
      </c>
      <c r="CV20" s="265">
        <v>2.2399999999999998E-3</v>
      </c>
      <c r="CW20" s="265">
        <v>0</v>
      </c>
      <c r="CX20" s="265">
        <v>0</v>
      </c>
      <c r="CY20" s="265">
        <v>0</v>
      </c>
      <c r="CZ20" s="265">
        <v>0.38096999999999998</v>
      </c>
      <c r="DA20" s="265">
        <v>0.57886000000000004</v>
      </c>
      <c r="DB20" s="265">
        <v>0</v>
      </c>
      <c r="DC20" s="265">
        <v>0</v>
      </c>
      <c r="DD20" s="265">
        <v>0</v>
      </c>
      <c r="DE20" s="265">
        <v>0</v>
      </c>
      <c r="DF20" s="265">
        <v>5.2099999999999998E-4</v>
      </c>
      <c r="DG20" s="265">
        <v>6.3500000000000004E-4</v>
      </c>
      <c r="DH20" s="265">
        <v>8.6770000000000007E-3</v>
      </c>
      <c r="DI20" s="265">
        <v>1.0000000000000001E-5</v>
      </c>
      <c r="DJ20" s="265">
        <v>1.2E-5</v>
      </c>
      <c r="DK20" s="265">
        <v>1.4E-5</v>
      </c>
      <c r="DL20" s="265">
        <v>7.9999999999999996E-6</v>
      </c>
      <c r="DM20" s="265">
        <v>7.5299999999999998E-4</v>
      </c>
      <c r="DN20" s="265">
        <v>3.0000000000000001E-6</v>
      </c>
      <c r="DO20" s="265">
        <v>9.9999999999999995E-7</v>
      </c>
      <c r="DP20" s="265">
        <v>9.9999999999999995E-7</v>
      </c>
      <c r="DQ20" s="265">
        <v>9.9999999999999995E-7</v>
      </c>
      <c r="DR20" s="265">
        <v>1.604E-3</v>
      </c>
      <c r="DS20" s="265">
        <v>5.0870000000000004E-3</v>
      </c>
      <c r="DT20" s="265">
        <v>4.3210000000000002E-3</v>
      </c>
      <c r="DU20" s="265">
        <v>9.9999999999999995E-7</v>
      </c>
      <c r="DV20" s="265">
        <v>9.9999999999999995E-7</v>
      </c>
      <c r="DW20" s="265">
        <v>0</v>
      </c>
      <c r="DX20" s="265">
        <v>4.6099999999999998E-4</v>
      </c>
      <c r="DY20" s="265">
        <v>2.366E-3</v>
      </c>
      <c r="DZ20" s="265">
        <v>0</v>
      </c>
      <c r="EA20" s="265">
        <v>0</v>
      </c>
      <c r="EB20" s="265">
        <v>0</v>
      </c>
      <c r="EC20" s="265">
        <v>0</v>
      </c>
      <c r="ED20" s="265">
        <v>0</v>
      </c>
      <c r="EE20" s="265">
        <v>0</v>
      </c>
      <c r="EF20" s="265">
        <v>5.5099999999999995E-4</v>
      </c>
      <c r="EG20" s="265">
        <v>0</v>
      </c>
      <c r="EH20" s="265">
        <v>1.35E-4</v>
      </c>
      <c r="EI20" s="265">
        <v>0</v>
      </c>
      <c r="EJ20" s="265">
        <v>0</v>
      </c>
      <c r="EK20" s="265">
        <v>0</v>
      </c>
      <c r="EL20" s="265">
        <v>0</v>
      </c>
      <c r="EM20" s="265">
        <v>1.34E-4</v>
      </c>
      <c r="EN20" s="265">
        <v>5.0000000000000002E-5</v>
      </c>
      <c r="EO20" s="265">
        <v>2.4130000000000002E-3</v>
      </c>
      <c r="EP20" s="265">
        <v>5.1900000000000004E-4</v>
      </c>
      <c r="EQ20" s="265">
        <v>2.5799999999999998E-4</v>
      </c>
      <c r="ER20" s="265">
        <v>3.7199999999999999E-4</v>
      </c>
      <c r="ES20" s="265">
        <v>5.9500000000000004E-4</v>
      </c>
      <c r="ET20" s="265">
        <v>2.5000000000000001E-4</v>
      </c>
      <c r="EU20" s="265">
        <v>2.5999999999999998E-4</v>
      </c>
      <c r="EV20" s="265">
        <v>1.1900000000000001E-4</v>
      </c>
      <c r="EW20" s="265">
        <v>2.3900000000000001E-4</v>
      </c>
      <c r="EX20" s="265">
        <v>4.3800000000000002E-4</v>
      </c>
      <c r="EY20" s="265">
        <v>3.79E-4</v>
      </c>
      <c r="EZ20" s="265">
        <v>1.1900000000000001E-3</v>
      </c>
      <c r="FA20" s="265">
        <v>5.7399999999999997E-4</v>
      </c>
      <c r="FB20" s="265">
        <v>3.2600000000000001E-4</v>
      </c>
      <c r="FC20" s="265">
        <v>5.1099999999999995E-4</v>
      </c>
      <c r="FD20" s="265">
        <v>5.3600000000000002E-4</v>
      </c>
      <c r="FE20" s="265">
        <v>4.75E-4</v>
      </c>
      <c r="FF20" s="265">
        <v>5.0500000000000002E-4</v>
      </c>
      <c r="FG20" s="265">
        <v>3.9199999999999999E-4</v>
      </c>
      <c r="FH20" s="265">
        <v>3.6400000000000001E-4</v>
      </c>
      <c r="FI20" s="265">
        <v>3.8099999999999999E-4</v>
      </c>
      <c r="FJ20" s="265">
        <v>6.0000000000000002E-6</v>
      </c>
      <c r="FK20" s="265">
        <v>3.0000000000000001E-6</v>
      </c>
      <c r="FL20" s="265">
        <v>4.46E-4</v>
      </c>
      <c r="FM20" s="265">
        <v>8.5499999999999997E-4</v>
      </c>
      <c r="FN20" s="265">
        <v>0</v>
      </c>
      <c r="FO20" s="265">
        <v>0.01</v>
      </c>
      <c r="FP20" s="265">
        <v>9.6259999999999991E-3</v>
      </c>
      <c r="FQ20" s="265">
        <v>2.6410000000000001E-3</v>
      </c>
      <c r="FR20" s="265">
        <v>0</v>
      </c>
      <c r="FS20" s="265">
        <v>5.5710000000000004E-3</v>
      </c>
      <c r="FT20" s="265">
        <v>5.9519999999999998E-3</v>
      </c>
      <c r="FU20" s="265">
        <v>2.5860000000000002E-3</v>
      </c>
      <c r="FV20" s="265">
        <v>1.2159E-2</v>
      </c>
      <c r="FW20" s="265">
        <v>1.2171E-2</v>
      </c>
      <c r="FX20" s="265">
        <v>8.6730000000000002E-3</v>
      </c>
      <c r="FY20" s="265">
        <v>1.6091000000000001E-2</v>
      </c>
      <c r="FZ20" s="265">
        <v>1.2171E-2</v>
      </c>
      <c r="GA20" s="265">
        <v>7.8510000000000003E-3</v>
      </c>
      <c r="GB20" s="265">
        <v>3.3379999999999998E-3</v>
      </c>
      <c r="GC20" s="265">
        <v>4.0359999999999997E-3</v>
      </c>
      <c r="GD20" s="265">
        <v>3.9560000000000003E-3</v>
      </c>
      <c r="GE20" s="265">
        <v>1.4859999999999999E-3</v>
      </c>
      <c r="GF20" s="265">
        <v>2.3081999999999998E-2</v>
      </c>
      <c r="GG20" s="265">
        <v>2.5590000000000002E-2</v>
      </c>
      <c r="GH20" s="265">
        <v>2.4910000000000002E-2</v>
      </c>
      <c r="GI20" s="265">
        <v>2.5824E-2</v>
      </c>
      <c r="GJ20" s="265">
        <v>2.8389999999999999E-3</v>
      </c>
      <c r="GK20" s="265">
        <v>2.722E-3</v>
      </c>
      <c r="GL20" s="265">
        <v>1.6317999999999999E-2</v>
      </c>
      <c r="GM20" s="265">
        <v>1.2482E-2</v>
      </c>
      <c r="GN20" s="265">
        <v>2.5730000000000002E-3</v>
      </c>
      <c r="GO20" s="265">
        <v>1.3495E-2</v>
      </c>
      <c r="GP20" s="265">
        <v>4.2259999999999997E-3</v>
      </c>
      <c r="GQ20" s="265">
        <v>3.6740000000000002E-3</v>
      </c>
      <c r="GR20" s="265">
        <v>3.8299999999999999E-4</v>
      </c>
      <c r="GS20" s="265">
        <v>3.4970000000000001E-3</v>
      </c>
      <c r="GT20" s="265">
        <v>2.457E-3</v>
      </c>
      <c r="GU20" s="265">
        <v>2.725E-3</v>
      </c>
      <c r="GV20" s="265">
        <v>1.5150000000000001E-3</v>
      </c>
      <c r="GW20" s="265">
        <v>5.5300000000000002E-3</v>
      </c>
      <c r="GX20" s="265">
        <v>9.3760000000000007E-3</v>
      </c>
      <c r="GY20" s="265">
        <v>3.3860000000000001E-3</v>
      </c>
      <c r="GZ20" s="265">
        <v>2.7659999999999998E-3</v>
      </c>
      <c r="HA20" s="265">
        <v>8.6840000000000007E-3</v>
      </c>
      <c r="HB20" s="265">
        <v>1.2238000000000001E-2</v>
      </c>
      <c r="HC20" s="265">
        <v>2.4130000000000002E-3</v>
      </c>
      <c r="HD20" s="265">
        <v>2.918E-3</v>
      </c>
      <c r="HE20" s="265">
        <v>1.3046E-2</v>
      </c>
      <c r="HF20" s="265">
        <v>4.5789999999999997E-3</v>
      </c>
      <c r="HG20" s="265">
        <v>1.3306999999999999E-2</v>
      </c>
      <c r="HH20" s="265">
        <v>1.2918000000000001E-2</v>
      </c>
      <c r="HI20" s="265">
        <v>1.3443999999999999E-2</v>
      </c>
      <c r="HJ20" s="265">
        <v>4.6360000000000004E-3</v>
      </c>
      <c r="HK20" s="265">
        <v>1.8259999999999999E-3</v>
      </c>
      <c r="HL20" s="265">
        <v>2.1909999999999998E-3</v>
      </c>
      <c r="HM20" s="265">
        <v>5.7600000000000004E-3</v>
      </c>
      <c r="HN20" s="265">
        <v>5.6470000000000001E-3</v>
      </c>
      <c r="HO20" s="265">
        <v>7.5880000000000001E-3</v>
      </c>
      <c r="HP20" s="265">
        <v>2.415E-3</v>
      </c>
      <c r="HQ20" s="265">
        <v>0</v>
      </c>
      <c r="HR20" s="265">
        <v>1.3443E-2</v>
      </c>
      <c r="HS20" s="265">
        <v>1.8200000000000001E-2</v>
      </c>
      <c r="HT20" s="265">
        <v>1.4633999999999999E-2</v>
      </c>
      <c r="HU20" s="265">
        <v>3.4340000000000002E-2</v>
      </c>
      <c r="HV20" s="265">
        <v>2.4020000000000001E-3</v>
      </c>
      <c r="HW20" s="265">
        <v>3.7989999999999999E-3</v>
      </c>
      <c r="HX20" s="265">
        <v>1.4540000000000001E-2</v>
      </c>
      <c r="HY20" s="265">
        <v>1.3945000000000001E-2</v>
      </c>
      <c r="HZ20" s="265">
        <v>1.0415000000000001E-2</v>
      </c>
      <c r="IA20" s="265">
        <v>1.6299999999999999E-3</v>
      </c>
      <c r="IB20" s="265">
        <v>1.781E-3</v>
      </c>
      <c r="IC20" s="265">
        <v>1.58E-3</v>
      </c>
      <c r="ID20" s="265">
        <v>1.49E-3</v>
      </c>
      <c r="IE20" s="265">
        <v>7.9480000000000002E-3</v>
      </c>
      <c r="IF20" s="265">
        <v>1.5339E-2</v>
      </c>
      <c r="IG20" s="265">
        <v>2.8770000000000002E-3</v>
      </c>
      <c r="IH20" s="265">
        <v>1.5103999999999999E-2</v>
      </c>
      <c r="II20" s="265">
        <v>5.3229999999999996E-3</v>
      </c>
      <c r="IJ20" s="265">
        <v>0</v>
      </c>
      <c r="IK20" s="265">
        <v>0</v>
      </c>
      <c r="IL20" s="265">
        <v>5.8479999999999999E-3</v>
      </c>
      <c r="IM20" s="265">
        <v>4.8310000000000002E-3</v>
      </c>
      <c r="IN20" s="265">
        <v>1.9018E-2</v>
      </c>
      <c r="IO20" s="265">
        <v>2.2989999999999998E-3</v>
      </c>
      <c r="IP20" s="265">
        <v>1.7194999999999998E-2</v>
      </c>
      <c r="IQ20" s="265">
        <v>3.4910000000000002E-3</v>
      </c>
      <c r="IR20" s="265">
        <v>1.5982E-2</v>
      </c>
      <c r="IS20" s="265">
        <v>3.0509999999999999E-3</v>
      </c>
      <c r="IT20" s="265">
        <v>6.9230000000000003E-3</v>
      </c>
      <c r="IU20" s="265">
        <v>1.1010000000000001E-2</v>
      </c>
      <c r="IV20" s="265">
        <v>3.29E-3</v>
      </c>
      <c r="IW20" s="265">
        <v>6.084E-3</v>
      </c>
      <c r="IX20" s="265">
        <v>1.3952000000000001E-2</v>
      </c>
      <c r="IY20" s="265">
        <v>7.2170000000000003E-3</v>
      </c>
      <c r="IZ20" s="265">
        <v>5.738E-3</v>
      </c>
      <c r="JA20" s="265">
        <v>5.6270000000000001E-3</v>
      </c>
      <c r="JB20" s="265">
        <v>5.4640000000000001E-3</v>
      </c>
      <c r="JC20" s="265">
        <v>7.7580000000000001E-3</v>
      </c>
      <c r="JD20" s="265">
        <v>2.5379999999999999E-3</v>
      </c>
      <c r="JE20" s="265">
        <v>3.2339999999999999E-3</v>
      </c>
      <c r="JF20" s="265">
        <v>1.8473E-2</v>
      </c>
      <c r="JG20" s="265">
        <v>4.3709999999999999E-3</v>
      </c>
      <c r="JH20" s="265">
        <v>5.352E-3</v>
      </c>
      <c r="JI20" s="265">
        <v>5.6509999999999998E-3</v>
      </c>
      <c r="JJ20" s="265">
        <v>5.2509999999999996E-3</v>
      </c>
      <c r="JK20" s="265">
        <v>5.7109999999999999E-3</v>
      </c>
      <c r="JL20" s="265">
        <v>1.1885E-2</v>
      </c>
      <c r="JM20" s="265">
        <v>1.6601000000000001E-2</v>
      </c>
      <c r="JN20" s="265">
        <v>1.3690000000000001E-2</v>
      </c>
      <c r="JO20" s="265">
        <v>2.3830000000000001E-3</v>
      </c>
      <c r="JP20" s="265">
        <v>6.8799999999999998E-3</v>
      </c>
      <c r="JQ20" s="265">
        <v>5.7629999999999999E-3</v>
      </c>
      <c r="JR20" s="265">
        <v>3.003E-3</v>
      </c>
      <c r="JS20" s="265">
        <v>3.068E-3</v>
      </c>
      <c r="JT20" s="265">
        <v>1.5349999999999999E-3</v>
      </c>
      <c r="JU20" s="265">
        <v>2.8140000000000001E-3</v>
      </c>
      <c r="JV20" s="265">
        <v>2.5860000000000002E-3</v>
      </c>
      <c r="JW20" s="265">
        <v>1.05E-4</v>
      </c>
      <c r="JX20" s="265">
        <v>1.093E-3</v>
      </c>
      <c r="JY20" s="265">
        <v>1.4499999999999999E-3</v>
      </c>
      <c r="JZ20" s="265">
        <v>3.908E-3</v>
      </c>
      <c r="KA20" s="265">
        <v>6.581E-3</v>
      </c>
      <c r="KB20" s="265">
        <v>1.0822999999999999E-2</v>
      </c>
      <c r="KC20" s="265">
        <v>0</v>
      </c>
      <c r="KD20" s="265">
        <v>0</v>
      </c>
      <c r="KE20" s="265">
        <v>0</v>
      </c>
      <c r="KF20" s="265">
        <v>0</v>
      </c>
      <c r="KG20" s="265">
        <v>0</v>
      </c>
      <c r="KH20" s="265">
        <v>3.7290000000000001E-3</v>
      </c>
      <c r="KI20" s="265">
        <v>1.8204000000000001E-2</v>
      </c>
      <c r="KJ20" s="265">
        <v>2.3782000000000001E-2</v>
      </c>
      <c r="KK20" s="265">
        <v>9.7619999999999998E-3</v>
      </c>
      <c r="KL20" s="265">
        <v>2.4892999999999998E-2</v>
      </c>
      <c r="KM20" s="265">
        <v>0.38374999999999998</v>
      </c>
      <c r="KN20" s="265">
        <v>0.47472999999999999</v>
      </c>
      <c r="KO20" s="265">
        <v>0.54052</v>
      </c>
      <c r="KP20" s="265">
        <v>4.7558753592017496E-3</v>
      </c>
      <c r="KQ20" s="265">
        <v>0.61853999999999998</v>
      </c>
      <c r="KR20" s="265">
        <v>0.64598999999999995</v>
      </c>
      <c r="KS20" s="265">
        <v>0.66923999999999995</v>
      </c>
      <c r="KT20" s="265">
        <v>0.50444708472461186</v>
      </c>
      <c r="KU20" s="265">
        <v>3.7439999999999999E-3</v>
      </c>
      <c r="KV20" s="265">
        <v>2.2589999999999999E-2</v>
      </c>
      <c r="KW20" s="265">
        <v>3.8466E-2</v>
      </c>
      <c r="KX20" s="265">
        <v>7.4784000000000003E-2</v>
      </c>
      <c r="KY20" s="265">
        <v>0.17552000000000001</v>
      </c>
      <c r="KZ20" s="265">
        <v>0.32777000000000001</v>
      </c>
      <c r="LA20" s="265">
        <v>0.50039999999999996</v>
      </c>
      <c r="LB20" s="265">
        <v>0.66373000000000004</v>
      </c>
      <c r="LC20" s="265">
        <v>1</v>
      </c>
      <c r="LD20" s="265">
        <v>0</v>
      </c>
      <c r="LE20" s="265">
        <v>0.26245000000000002</v>
      </c>
      <c r="LF20" s="265">
        <v>0</v>
      </c>
      <c r="LG20" s="265">
        <v>0</v>
      </c>
      <c r="LH20" s="431">
        <v>0</v>
      </c>
      <c r="LI20" s="431">
        <v>0</v>
      </c>
      <c r="LJ20" s="431">
        <v>0</v>
      </c>
      <c r="LK20" s="431">
        <v>0</v>
      </c>
      <c r="LL20" s="431">
        <v>0</v>
      </c>
      <c r="LM20" s="431">
        <v>0</v>
      </c>
      <c r="LN20" s="431">
        <v>0</v>
      </c>
      <c r="LO20" s="431">
        <v>0</v>
      </c>
      <c r="LP20" s="431">
        <v>0</v>
      </c>
      <c r="LQ20" s="431">
        <v>0</v>
      </c>
      <c r="LR20" s="431">
        <v>0</v>
      </c>
      <c r="LS20" s="431">
        <v>0</v>
      </c>
      <c r="LT20" s="431">
        <v>0</v>
      </c>
      <c r="LU20" s="431">
        <v>0</v>
      </c>
      <c r="LV20" s="431">
        <v>0</v>
      </c>
      <c r="LW20" s="431">
        <v>0</v>
      </c>
      <c r="LX20" s="431">
        <v>0</v>
      </c>
      <c r="LY20" s="431">
        <v>0</v>
      </c>
      <c r="LZ20" s="431">
        <v>0</v>
      </c>
      <c r="MA20" s="431">
        <v>0</v>
      </c>
      <c r="MB20" s="431">
        <v>0</v>
      </c>
      <c r="MC20" s="431">
        <v>0</v>
      </c>
      <c r="MD20" s="431">
        <v>0</v>
      </c>
      <c r="ME20" s="431">
        <v>0</v>
      </c>
      <c r="MF20" s="431">
        <v>2.5812630610744236E-6</v>
      </c>
      <c r="MG20" s="431">
        <v>0</v>
      </c>
      <c r="MH20" s="266"/>
      <c r="MI20" s="266"/>
      <c r="MJ20" s="266"/>
      <c r="MK20" s="266"/>
      <c r="ML20" s="266"/>
      <c r="MM20" s="266"/>
      <c r="MN20" s="266"/>
      <c r="MO20" s="266"/>
      <c r="MP20" s="266"/>
      <c r="MQ20" s="266"/>
      <c r="MR20" s="266"/>
      <c r="MS20" s="266"/>
      <c r="MT20" s="266"/>
      <c r="MU20" s="266"/>
      <c r="MV20" s="266"/>
      <c r="MW20" s="266"/>
      <c r="MX20" s="266"/>
      <c r="MY20" s="266"/>
      <c r="MZ20" s="266"/>
      <c r="NA20" s="266"/>
      <c r="NB20" s="266"/>
      <c r="NC20" s="266"/>
      <c r="ND20" s="266"/>
      <c r="NE20" s="266"/>
      <c r="NF20" s="266"/>
      <c r="NG20" s="266"/>
      <c r="NH20" s="266"/>
      <c r="NI20" s="266"/>
      <c r="NJ20" s="266"/>
      <c r="NK20" s="266"/>
      <c r="NL20" s="266"/>
      <c r="NM20" s="266"/>
      <c r="NN20" s="266"/>
      <c r="NO20" s="266"/>
      <c r="NP20" s="266"/>
      <c r="NQ20" s="266"/>
      <c r="NR20" s="266"/>
      <c r="NS20" s="266"/>
      <c r="NT20" s="266"/>
      <c r="NU20" s="266"/>
      <c r="NV20" s="266"/>
      <c r="NW20" s="266"/>
      <c r="NX20" s="266"/>
      <c r="NY20" s="266"/>
      <c r="NZ20" s="266"/>
      <c r="OA20" s="266"/>
      <c r="OB20" s="266"/>
      <c r="OC20" s="266"/>
      <c r="OD20" s="266"/>
      <c r="OE20" s="266"/>
      <c r="OF20" s="266"/>
      <c r="OG20" s="266"/>
      <c r="OH20" s="266"/>
      <c r="OI20" s="266"/>
      <c r="OJ20" s="266"/>
      <c r="OK20" s="266"/>
      <c r="OL20" s="266"/>
      <c r="OM20" s="266"/>
      <c r="ON20" s="267"/>
    </row>
    <row r="21" spans="1:404">
      <c r="A21" s="261">
        <v>396</v>
      </c>
      <c r="B21" s="265">
        <v>8.7246000000000004E-2</v>
      </c>
      <c r="C21" s="268">
        <v>6.8839999999999998E-2</v>
      </c>
      <c r="D21" s="268">
        <v>5.2308E-2</v>
      </c>
      <c r="E21" s="268">
        <v>3.9168000000000001E-2</v>
      </c>
      <c r="F21" s="268">
        <v>9.2738000000000001E-2</v>
      </c>
      <c r="G21" s="268">
        <v>6.5684999999999993E-2</v>
      </c>
      <c r="H21" s="268">
        <v>0.10997</v>
      </c>
      <c r="I21" s="268">
        <v>6.8562999999999999E-2</v>
      </c>
      <c r="J21" s="268">
        <v>5.5120000000000002E-2</v>
      </c>
      <c r="K21" s="268">
        <v>1.0205000000000001E-2</v>
      </c>
      <c r="L21" s="265">
        <v>7.6059999999999999E-3</v>
      </c>
      <c r="M21" s="265">
        <v>7.3249999999999999E-3</v>
      </c>
      <c r="N21" s="265">
        <v>1.1424999999999999E-2</v>
      </c>
      <c r="O21" s="265">
        <v>3.7895999999999999E-2</v>
      </c>
      <c r="P21" s="265">
        <v>6.6382999999999998E-2</v>
      </c>
      <c r="Q21" s="265">
        <v>3.7052000000000002E-2</v>
      </c>
      <c r="R21" s="265">
        <v>4.1699E-2</v>
      </c>
      <c r="S21" s="265">
        <v>5.2832999999999998E-2</v>
      </c>
      <c r="T21" s="265">
        <v>3.024E-2</v>
      </c>
      <c r="U21" s="265">
        <v>0.10261000000000001</v>
      </c>
      <c r="V21" s="265">
        <v>6.2023000000000002E-2</v>
      </c>
      <c r="W21" s="265">
        <v>6.0257999999999999E-2</v>
      </c>
      <c r="X21" s="265">
        <v>4.5351000000000002E-2</v>
      </c>
      <c r="Y21" s="265">
        <v>8.5889999999999994E-2</v>
      </c>
      <c r="Z21" s="265">
        <v>5.2909999999999999E-2</v>
      </c>
      <c r="AA21" s="265">
        <v>9.5023999999999997E-2</v>
      </c>
      <c r="AB21" s="265">
        <v>6.0670000000000002E-2</v>
      </c>
      <c r="AC21" s="265">
        <v>6.6512000000000002E-2</v>
      </c>
      <c r="AD21" s="265">
        <v>3.8101999999999997E-2</v>
      </c>
      <c r="AE21" s="265">
        <v>6.2715999999999996E-3</v>
      </c>
      <c r="AF21" s="265">
        <v>9.7071999999999992E-3</v>
      </c>
      <c r="AG21" s="265">
        <v>0.18043000000000001</v>
      </c>
      <c r="AH21" s="265">
        <v>1.3245E-2</v>
      </c>
      <c r="AI21" s="265">
        <v>4.4380000000000001E-3</v>
      </c>
      <c r="AJ21" s="265">
        <v>5.6575999999999996E-3</v>
      </c>
      <c r="AK21" s="265">
        <v>7.3340000000000005E-4</v>
      </c>
      <c r="AL21" s="265">
        <v>5.3204000000000003E-3</v>
      </c>
      <c r="AM21" s="265">
        <v>2.8855999999999999E-3</v>
      </c>
      <c r="AN21" s="265">
        <v>1.3522E-3</v>
      </c>
      <c r="AO21" s="265">
        <v>5.2563999999999996E-3</v>
      </c>
      <c r="AP21" s="265">
        <v>4.6363999999999997E-3</v>
      </c>
      <c r="AQ21" s="265">
        <v>1.6018E-3</v>
      </c>
      <c r="AR21" s="265">
        <v>6.3128000000000004E-3</v>
      </c>
      <c r="AS21" s="265">
        <v>5.6506000000000004E-3</v>
      </c>
      <c r="AT21" s="265">
        <v>2.2577999999999999E-3</v>
      </c>
      <c r="AU21" s="265">
        <v>7.3074000000000004E-3</v>
      </c>
      <c r="AV21" s="265">
        <v>3.2477999999999999E-3</v>
      </c>
      <c r="AW21" s="265">
        <v>4.0502000000000003E-3</v>
      </c>
      <c r="AX21" s="265">
        <v>5.9116000000000004E-3</v>
      </c>
      <c r="AY21" s="265">
        <v>6.4701999999999997E-3</v>
      </c>
      <c r="AZ21" s="265">
        <v>5.8853999999999998E-3</v>
      </c>
      <c r="BA21" s="265">
        <v>3.5087999999999999E-3</v>
      </c>
      <c r="BB21" s="265">
        <v>3.2322000000000002E-3</v>
      </c>
      <c r="BC21" s="265">
        <v>3.0404E-3</v>
      </c>
      <c r="BD21" s="265">
        <v>3.7732E-3</v>
      </c>
      <c r="BE21" s="265">
        <v>1.2074E-2</v>
      </c>
      <c r="BF21" s="265">
        <v>1.0647E-2</v>
      </c>
      <c r="BG21" s="265">
        <v>2.3628E-2</v>
      </c>
      <c r="BH21" s="265">
        <v>1.9127000000000002E-2</v>
      </c>
      <c r="BI21" s="265">
        <v>3.1556000000000001E-2</v>
      </c>
      <c r="BJ21" s="265">
        <v>2.7539999999999999E-2</v>
      </c>
      <c r="BK21" s="265">
        <v>7.7922000000000005E-2</v>
      </c>
      <c r="BL21" s="265">
        <v>0.13150000000000001</v>
      </c>
      <c r="BM21" s="265">
        <v>6.3414999999999999E-2</v>
      </c>
      <c r="BN21" s="265">
        <v>0.2278</v>
      </c>
      <c r="BO21" s="265">
        <v>0.27714</v>
      </c>
      <c r="BP21" s="265">
        <v>5.6103E-2</v>
      </c>
      <c r="BQ21" s="265">
        <v>0.11902</v>
      </c>
      <c r="BR21" s="265">
        <v>0.21553</v>
      </c>
      <c r="BS21" s="265">
        <v>0.12572</v>
      </c>
      <c r="BT21" s="265">
        <v>0.19913</v>
      </c>
      <c r="BU21" s="265">
        <v>4.9444000000000002E-2</v>
      </c>
      <c r="BV21" s="265">
        <v>1.2838E-2</v>
      </c>
      <c r="BW21" s="265">
        <v>5.0227000000000001E-2</v>
      </c>
      <c r="BX21" s="265">
        <v>1.5972E-2</v>
      </c>
      <c r="BY21" s="265">
        <v>1.9435000000000001E-2</v>
      </c>
      <c r="BZ21" s="265">
        <v>4.2518E-2</v>
      </c>
      <c r="CA21" s="265">
        <v>2.4E-2</v>
      </c>
      <c r="CB21" s="265">
        <v>5.5645E-2</v>
      </c>
      <c r="CC21" s="265">
        <v>6.6651000000000002E-2</v>
      </c>
      <c r="CD21" s="265">
        <v>4.8696999999999997E-2</v>
      </c>
      <c r="CE21" s="265">
        <v>3.8503999999999997E-2</v>
      </c>
      <c r="CF21" s="265">
        <v>2.2313E-2</v>
      </c>
      <c r="CG21" s="265">
        <v>5.4295000000000003E-2</v>
      </c>
      <c r="CH21" s="265">
        <v>4.3978000000000003E-2</v>
      </c>
      <c r="CI21" s="265">
        <v>4.1984E-2</v>
      </c>
      <c r="CJ21" s="265">
        <v>2.1836000000000001E-2</v>
      </c>
      <c r="CK21" s="265">
        <v>4.6561999999999999E-2</v>
      </c>
      <c r="CL21" s="265">
        <v>0.18522</v>
      </c>
      <c r="CM21" s="265">
        <v>3.2169999999999998E-3</v>
      </c>
      <c r="CN21" s="265">
        <v>0</v>
      </c>
      <c r="CO21" s="265">
        <v>2.7529999999999998E-3</v>
      </c>
      <c r="CP21" s="265">
        <v>1.8912E-3</v>
      </c>
      <c r="CQ21" s="265">
        <v>1.8012E-3</v>
      </c>
      <c r="CR21" s="265">
        <v>0</v>
      </c>
      <c r="CS21" s="265">
        <v>0</v>
      </c>
      <c r="CT21" s="265">
        <v>0</v>
      </c>
      <c r="CU21" s="265">
        <v>0</v>
      </c>
      <c r="CV21" s="265">
        <v>2.3838000000000002E-3</v>
      </c>
      <c r="CW21" s="265">
        <v>0</v>
      </c>
      <c r="CX21" s="265">
        <v>0</v>
      </c>
      <c r="CY21" s="265">
        <v>0</v>
      </c>
      <c r="CZ21" s="265">
        <v>0.43456</v>
      </c>
      <c r="DA21" s="265">
        <v>0.65495000000000003</v>
      </c>
      <c r="DB21" s="265">
        <v>0</v>
      </c>
      <c r="DC21" s="265">
        <v>0</v>
      </c>
      <c r="DD21" s="265">
        <v>0</v>
      </c>
      <c r="DE21" s="265">
        <v>0</v>
      </c>
      <c r="DF21" s="265">
        <v>4.4180000000000001E-4</v>
      </c>
      <c r="DG21" s="265">
        <v>5.4640000000000005E-4</v>
      </c>
      <c r="DH21" s="265">
        <v>8.7010000000000004E-3</v>
      </c>
      <c r="DI21" s="265">
        <v>1.6799999999999998E-5</v>
      </c>
      <c r="DJ21" s="265">
        <v>1.98E-5</v>
      </c>
      <c r="DK21" s="265">
        <v>2.2799999999999999E-5</v>
      </c>
      <c r="DL21" s="265">
        <v>1.34E-5</v>
      </c>
      <c r="DM21" s="265">
        <v>7.4140000000000002E-4</v>
      </c>
      <c r="DN21" s="265">
        <v>5.0000000000000004E-6</v>
      </c>
      <c r="DO21" s="265">
        <v>1.7999999999999999E-6</v>
      </c>
      <c r="DP21" s="265">
        <v>1.5999999999999999E-6</v>
      </c>
      <c r="DQ21" s="265">
        <v>1.5999999999999999E-6</v>
      </c>
      <c r="DR21" s="265">
        <v>1.9492000000000001E-3</v>
      </c>
      <c r="DS21" s="265">
        <v>4.7162000000000003E-3</v>
      </c>
      <c r="DT21" s="265">
        <v>4.4016000000000003E-3</v>
      </c>
      <c r="DU21" s="265">
        <v>1.7999999999999999E-6</v>
      </c>
      <c r="DV21" s="265">
        <v>1.3999999999999999E-6</v>
      </c>
      <c r="DW21" s="265">
        <v>3.9999999999999998E-7</v>
      </c>
      <c r="DX21" s="265">
        <v>4.794E-4</v>
      </c>
      <c r="DY21" s="265">
        <v>2.1267999999999999E-3</v>
      </c>
      <c r="DZ21" s="265">
        <v>0</v>
      </c>
      <c r="EA21" s="265">
        <v>0</v>
      </c>
      <c r="EB21" s="265">
        <v>0</v>
      </c>
      <c r="EC21" s="265">
        <v>0</v>
      </c>
      <c r="ED21" s="265">
        <v>0</v>
      </c>
      <c r="EE21" s="265">
        <v>0</v>
      </c>
      <c r="EF21" s="265">
        <v>5.4480000000000002E-4</v>
      </c>
      <c r="EG21" s="265">
        <v>0</v>
      </c>
      <c r="EH21" s="265">
        <v>1.964E-4</v>
      </c>
      <c r="EI21" s="265">
        <v>0</v>
      </c>
      <c r="EJ21" s="265">
        <v>0</v>
      </c>
      <c r="EK21" s="265">
        <v>0</v>
      </c>
      <c r="EL21" s="265">
        <v>0</v>
      </c>
      <c r="EM21" s="265">
        <v>1.994E-4</v>
      </c>
      <c r="EN21" s="265">
        <v>7.7999999999999999E-5</v>
      </c>
      <c r="EO21" s="265">
        <v>2.4390000000000002E-3</v>
      </c>
      <c r="EP21" s="265">
        <v>5.3700000000000004E-4</v>
      </c>
      <c r="EQ21" s="265">
        <v>2.652E-4</v>
      </c>
      <c r="ER21" s="265">
        <v>3.9780000000000002E-4</v>
      </c>
      <c r="ES21" s="265">
        <v>5.3359999999999996E-4</v>
      </c>
      <c r="ET21" s="265">
        <v>2.8640000000000002E-4</v>
      </c>
      <c r="EU21" s="265">
        <v>2.834E-4</v>
      </c>
      <c r="EV21" s="265">
        <v>1.5799999999999999E-4</v>
      </c>
      <c r="EW21" s="265">
        <v>2.6800000000000001E-4</v>
      </c>
      <c r="EX21" s="265">
        <v>3.5139999999999998E-4</v>
      </c>
      <c r="EY21" s="265">
        <v>3.2959999999999999E-4</v>
      </c>
      <c r="EZ21" s="265">
        <v>1.2044E-3</v>
      </c>
      <c r="FA21" s="265">
        <v>5.7359999999999996E-4</v>
      </c>
      <c r="FB21" s="265">
        <v>3.7619999999999998E-4</v>
      </c>
      <c r="FC21" s="265">
        <v>5.0819999999999999E-4</v>
      </c>
      <c r="FD21" s="265">
        <v>5.5119999999999995E-4</v>
      </c>
      <c r="FE21" s="265">
        <v>4.5199999999999998E-4</v>
      </c>
      <c r="FF21" s="265">
        <v>5.0799999999999999E-4</v>
      </c>
      <c r="FG21" s="265">
        <v>4.3239999999999999E-4</v>
      </c>
      <c r="FH21" s="265">
        <v>3.748E-4</v>
      </c>
      <c r="FI21" s="265">
        <v>3.8759999999999999E-4</v>
      </c>
      <c r="FJ21" s="265">
        <v>1.08E-5</v>
      </c>
      <c r="FK21" s="265">
        <v>5.0000000000000004E-6</v>
      </c>
      <c r="FL21" s="265">
        <v>4.7439999999999998E-4</v>
      </c>
      <c r="FM21" s="265">
        <v>7.7859999999999995E-4</v>
      </c>
      <c r="FN21" s="265">
        <v>1.4235999999999999E-3</v>
      </c>
      <c r="FO21" s="265">
        <v>0.01</v>
      </c>
      <c r="FP21" s="265">
        <v>9.6746000000000002E-3</v>
      </c>
      <c r="FQ21" s="265">
        <v>2.6326000000000001E-3</v>
      </c>
      <c r="FR21" s="265">
        <v>0</v>
      </c>
      <c r="FS21" s="265">
        <v>5.5710000000000004E-3</v>
      </c>
      <c r="FT21" s="265">
        <v>5.9573999999999998E-3</v>
      </c>
      <c r="FU21" s="265">
        <v>2.5776000000000002E-3</v>
      </c>
      <c r="FV21" s="265">
        <v>1.2945999999999999E-2</v>
      </c>
      <c r="FW21" s="265">
        <v>1.3252E-2</v>
      </c>
      <c r="FX21" s="265">
        <v>9.5063999999999999E-3</v>
      </c>
      <c r="FY21" s="265">
        <v>1.7436E-2</v>
      </c>
      <c r="FZ21" s="265">
        <v>1.3252E-2</v>
      </c>
      <c r="GA21" s="265">
        <v>8.6046000000000004E-3</v>
      </c>
      <c r="GB21" s="265">
        <v>3.7748E-3</v>
      </c>
      <c r="GC21" s="265">
        <v>4.4856000000000002E-3</v>
      </c>
      <c r="GD21" s="265">
        <v>4.2408000000000003E-3</v>
      </c>
      <c r="GE21" s="265">
        <v>1.8576E-3</v>
      </c>
      <c r="GF21" s="265">
        <v>2.2377000000000001E-2</v>
      </c>
      <c r="GG21" s="265">
        <v>2.4426E-2</v>
      </c>
      <c r="GH21" s="265">
        <v>2.4967E-2</v>
      </c>
      <c r="GI21" s="265">
        <v>2.5142000000000001E-2</v>
      </c>
      <c r="GJ21" s="265">
        <v>3.1227999999999998E-3</v>
      </c>
      <c r="GK21" s="265">
        <v>2.722E-3</v>
      </c>
      <c r="GL21" s="265">
        <v>1.6576E-2</v>
      </c>
      <c r="GM21" s="265">
        <v>1.2687E-2</v>
      </c>
      <c r="GN21" s="265">
        <v>2.5730000000000002E-3</v>
      </c>
      <c r="GO21" s="265">
        <v>1.3413E-2</v>
      </c>
      <c r="GP21" s="265">
        <v>4.6486000000000001E-3</v>
      </c>
      <c r="GQ21" s="265">
        <v>4.0413999999999997E-3</v>
      </c>
      <c r="GR21" s="265">
        <v>5.4779999999999998E-4</v>
      </c>
      <c r="GS21" s="265">
        <v>3.7299999999999998E-3</v>
      </c>
      <c r="GT21" s="265">
        <v>2.7028E-3</v>
      </c>
      <c r="GU21" s="265">
        <v>2.9973999999999999E-3</v>
      </c>
      <c r="GV21" s="265">
        <v>1.818E-3</v>
      </c>
      <c r="GW21" s="265">
        <v>5.9681999999999999E-3</v>
      </c>
      <c r="GX21" s="265">
        <v>1.0097E-2</v>
      </c>
      <c r="GY21" s="265">
        <v>3.6118000000000001E-3</v>
      </c>
      <c r="GZ21" s="265">
        <v>3.0140000000000002E-3</v>
      </c>
      <c r="HA21" s="265">
        <v>8.7925999999999994E-3</v>
      </c>
      <c r="HB21" s="265">
        <v>1.2248999999999999E-2</v>
      </c>
      <c r="HC21" s="265">
        <v>2.5912000000000001E-3</v>
      </c>
      <c r="HD21" s="265">
        <v>3.1686000000000001E-3</v>
      </c>
      <c r="HE21" s="265">
        <v>1.3374E-2</v>
      </c>
      <c r="HF21" s="265">
        <v>4.9020000000000001E-3</v>
      </c>
      <c r="HG21" s="265">
        <v>1.3612000000000001E-2</v>
      </c>
      <c r="HH21" s="265">
        <v>1.3256E-2</v>
      </c>
      <c r="HI21" s="265">
        <v>1.3742000000000001E-2</v>
      </c>
      <c r="HJ21" s="265">
        <v>4.6493999999999997E-3</v>
      </c>
      <c r="HK21" s="265">
        <v>1.8259999999999999E-3</v>
      </c>
      <c r="HL21" s="265">
        <v>2.2506000000000002E-3</v>
      </c>
      <c r="HM21" s="265">
        <v>6.1120000000000002E-3</v>
      </c>
      <c r="HN21" s="265">
        <v>5.7156000000000004E-3</v>
      </c>
      <c r="HO21" s="265">
        <v>7.6601999999999998E-3</v>
      </c>
      <c r="HP21" s="265">
        <v>2.415E-3</v>
      </c>
      <c r="HQ21" s="265">
        <v>1.8079999999999999E-3</v>
      </c>
      <c r="HR21" s="265">
        <v>1.4382000000000001E-2</v>
      </c>
      <c r="HS21" s="265">
        <v>1.8280000000000001E-2</v>
      </c>
      <c r="HT21" s="265">
        <v>1.489E-2</v>
      </c>
      <c r="HU21" s="265">
        <v>3.3543000000000003E-2</v>
      </c>
      <c r="HV21" s="265">
        <v>2.6080000000000001E-3</v>
      </c>
      <c r="HW21" s="265">
        <v>4.2922000000000004E-3</v>
      </c>
      <c r="HX21" s="265">
        <v>1.3566E-2</v>
      </c>
      <c r="HY21" s="265">
        <v>1.4716999999999999E-2</v>
      </c>
      <c r="HZ21" s="265">
        <v>1.0409E-2</v>
      </c>
      <c r="IA21" s="265">
        <v>1.6299999999999999E-3</v>
      </c>
      <c r="IB21" s="265">
        <v>1.781E-3</v>
      </c>
      <c r="IC21" s="265">
        <v>1.6432E-3</v>
      </c>
      <c r="ID21" s="265">
        <v>1.5893999999999999E-3</v>
      </c>
      <c r="IE21" s="265">
        <v>8.1402000000000002E-3</v>
      </c>
      <c r="IF21" s="265">
        <v>1.5389E-2</v>
      </c>
      <c r="IG21" s="265">
        <v>3.1327999999999998E-3</v>
      </c>
      <c r="IH21" s="265">
        <v>1.5295E-2</v>
      </c>
      <c r="II21" s="265">
        <v>6.0834000000000001E-3</v>
      </c>
      <c r="IJ21" s="265">
        <v>0</v>
      </c>
      <c r="IK21" s="265">
        <v>0</v>
      </c>
      <c r="IL21" s="265">
        <v>6.2377999999999999E-3</v>
      </c>
      <c r="IM21" s="265">
        <v>5.0032000000000002E-3</v>
      </c>
      <c r="IN21" s="265">
        <v>1.866E-2</v>
      </c>
      <c r="IO21" s="265">
        <v>2.2989999999999998E-3</v>
      </c>
      <c r="IP21" s="265">
        <v>1.7395000000000001E-2</v>
      </c>
      <c r="IQ21" s="265">
        <v>3.6906E-3</v>
      </c>
      <c r="IR21" s="265">
        <v>1.6815E-2</v>
      </c>
      <c r="IS21" s="265">
        <v>3.0509999999999999E-3</v>
      </c>
      <c r="IT21" s="265">
        <v>7.5383999999999998E-3</v>
      </c>
      <c r="IU21" s="265">
        <v>1.1232000000000001E-2</v>
      </c>
      <c r="IV21" s="265">
        <v>3.3744000000000001E-3</v>
      </c>
      <c r="IW21" s="265">
        <v>6.5357999999999996E-3</v>
      </c>
      <c r="IX21" s="265">
        <v>1.4045E-2</v>
      </c>
      <c r="IY21" s="265">
        <v>7.5138000000000002E-3</v>
      </c>
      <c r="IZ21" s="265">
        <v>6.0158E-3</v>
      </c>
      <c r="JA21" s="265">
        <v>6.0368000000000002E-3</v>
      </c>
      <c r="JB21" s="265">
        <v>5.8180000000000003E-3</v>
      </c>
      <c r="JC21" s="265">
        <v>7.9431999999999992E-3</v>
      </c>
      <c r="JD21" s="265">
        <v>2.6396000000000002E-3</v>
      </c>
      <c r="JE21" s="265">
        <v>3.5571999999999999E-3</v>
      </c>
      <c r="JF21" s="265">
        <v>1.9037999999999999E-2</v>
      </c>
      <c r="JG21" s="265">
        <v>4.6623999999999997E-3</v>
      </c>
      <c r="JH21" s="265">
        <v>6.1164000000000001E-3</v>
      </c>
      <c r="JI21" s="265">
        <v>6.4986000000000002E-3</v>
      </c>
      <c r="JJ21" s="265">
        <v>6.0185999999999998E-3</v>
      </c>
      <c r="JK21" s="265">
        <v>6.5516000000000003E-3</v>
      </c>
      <c r="JL21" s="265">
        <v>1.2827E-2</v>
      </c>
      <c r="JM21" s="265">
        <v>1.6618999999999998E-2</v>
      </c>
      <c r="JN21" s="265">
        <v>1.3635E-2</v>
      </c>
      <c r="JO21" s="265">
        <v>2.5417999999999999E-3</v>
      </c>
      <c r="JP21" s="265">
        <v>7.3677999999999999E-3</v>
      </c>
      <c r="JQ21" s="265">
        <v>6.2892E-3</v>
      </c>
      <c r="JR21" s="265">
        <v>3.0010000000000002E-3</v>
      </c>
      <c r="JS21" s="265">
        <v>3.1795999999999999E-3</v>
      </c>
      <c r="JT21" s="265">
        <v>1.6571999999999999E-3</v>
      </c>
      <c r="JU21" s="265">
        <v>2.8424000000000001E-3</v>
      </c>
      <c r="JV21" s="265">
        <v>2.6940000000000002E-3</v>
      </c>
      <c r="JW21" s="265">
        <v>3.0459999999999998E-4</v>
      </c>
      <c r="JX21" s="265">
        <v>8.744E-4</v>
      </c>
      <c r="JY21" s="265">
        <v>1.16E-3</v>
      </c>
      <c r="JZ21" s="265">
        <v>4.9719999999999999E-3</v>
      </c>
      <c r="KA21" s="265">
        <v>7.0156000000000003E-3</v>
      </c>
      <c r="KB21" s="265">
        <v>1.1094E-2</v>
      </c>
      <c r="KC21" s="265">
        <v>1.2640000000000001E-4</v>
      </c>
      <c r="KD21" s="265">
        <v>2.9600000000000001E-5</v>
      </c>
      <c r="KE21" s="265">
        <v>0</v>
      </c>
      <c r="KF21" s="265">
        <v>2.1399999999999998E-5</v>
      </c>
      <c r="KG21" s="265">
        <v>1.52E-5</v>
      </c>
      <c r="KH21" s="265">
        <v>4.0102000000000002E-3</v>
      </c>
      <c r="KI21" s="265">
        <v>2.2426999999999999E-2</v>
      </c>
      <c r="KJ21" s="265">
        <v>2.8934999999999999E-2</v>
      </c>
      <c r="KK21" s="265">
        <v>1.2779E-2</v>
      </c>
      <c r="KL21" s="265">
        <v>3.0935000000000001E-2</v>
      </c>
      <c r="KM21" s="265">
        <v>0.40260000000000001</v>
      </c>
      <c r="KN21" s="265">
        <v>0.49664999999999998</v>
      </c>
      <c r="KO21" s="265">
        <v>0.56394999999999995</v>
      </c>
      <c r="KP21" s="265">
        <v>4.9668828039589738E-3</v>
      </c>
      <c r="KQ21" s="265">
        <v>0.64259999999999995</v>
      </c>
      <c r="KR21" s="265">
        <v>0.67003000000000001</v>
      </c>
      <c r="KS21" s="265">
        <v>0.69318999999999997</v>
      </c>
      <c r="KT21" s="265">
        <v>0.51549890639201579</v>
      </c>
      <c r="KU21" s="265">
        <v>3.8779999999999999E-3</v>
      </c>
      <c r="KV21" s="265">
        <v>2.3161999999999999E-2</v>
      </c>
      <c r="KW21" s="265">
        <v>3.9323999999999998E-2</v>
      </c>
      <c r="KX21" s="265">
        <v>7.6174000000000006E-2</v>
      </c>
      <c r="KY21" s="265">
        <v>0.17796000000000001</v>
      </c>
      <c r="KZ21" s="265">
        <v>0.33119999999999999</v>
      </c>
      <c r="LA21" s="265">
        <v>0.50431000000000004</v>
      </c>
      <c r="LB21" s="265">
        <v>0.66754000000000002</v>
      </c>
      <c r="LC21" s="265">
        <v>1</v>
      </c>
      <c r="LD21" s="265">
        <v>0</v>
      </c>
      <c r="LE21" s="265">
        <v>0.30184</v>
      </c>
      <c r="LF21" s="265">
        <v>0</v>
      </c>
      <c r="LG21" s="265">
        <v>0</v>
      </c>
      <c r="LH21" s="431">
        <v>0</v>
      </c>
      <c r="LI21" s="431">
        <v>0</v>
      </c>
      <c r="LJ21" s="431">
        <v>0</v>
      </c>
      <c r="LK21" s="431">
        <v>0</v>
      </c>
      <c r="LL21" s="431">
        <v>0</v>
      </c>
      <c r="LM21" s="431">
        <v>0</v>
      </c>
      <c r="LN21" s="431">
        <v>0</v>
      </c>
      <c r="LO21" s="431">
        <v>0</v>
      </c>
      <c r="LP21" s="431">
        <v>0</v>
      </c>
      <c r="LQ21" s="431">
        <v>0</v>
      </c>
      <c r="LR21" s="431">
        <v>0</v>
      </c>
      <c r="LS21" s="431">
        <v>0</v>
      </c>
      <c r="LT21" s="431">
        <v>0</v>
      </c>
      <c r="LU21" s="431">
        <v>0</v>
      </c>
      <c r="LV21" s="431">
        <v>0</v>
      </c>
      <c r="LW21" s="431">
        <v>0</v>
      </c>
      <c r="LX21" s="431">
        <v>1.4639494949619802E-8</v>
      </c>
      <c r="LY21" s="431">
        <v>0</v>
      </c>
      <c r="LZ21" s="431">
        <v>0</v>
      </c>
      <c r="MA21" s="431">
        <v>0</v>
      </c>
      <c r="MB21" s="431">
        <v>0</v>
      </c>
      <c r="MC21" s="431">
        <v>0</v>
      </c>
      <c r="MD21" s="431">
        <v>0</v>
      </c>
      <c r="ME21" s="431">
        <v>0</v>
      </c>
      <c r="MF21" s="431">
        <v>4.2746537474158686E-6</v>
      </c>
      <c r="MG21" s="431">
        <v>0</v>
      </c>
      <c r="MH21" s="266"/>
      <c r="MI21" s="266"/>
      <c r="MJ21" s="266"/>
      <c r="MK21" s="266"/>
      <c r="ML21" s="266"/>
      <c r="MM21" s="266"/>
      <c r="MN21" s="266"/>
      <c r="MO21" s="266"/>
      <c r="MP21" s="266"/>
      <c r="MQ21" s="266"/>
      <c r="MR21" s="266"/>
      <c r="MS21" s="266"/>
      <c r="MT21" s="266"/>
      <c r="MU21" s="266"/>
      <c r="MV21" s="266"/>
      <c r="MW21" s="266"/>
      <c r="MX21" s="266"/>
      <c r="MY21" s="266"/>
      <c r="MZ21" s="266"/>
      <c r="NA21" s="266"/>
      <c r="NB21" s="266"/>
      <c r="NC21" s="266"/>
      <c r="ND21" s="266"/>
      <c r="NE21" s="266"/>
      <c r="NF21" s="266"/>
      <c r="NG21" s="266"/>
      <c r="NH21" s="266"/>
      <c r="NI21" s="266"/>
      <c r="NJ21" s="266"/>
      <c r="NK21" s="266"/>
      <c r="NL21" s="266"/>
      <c r="NM21" s="266"/>
      <c r="NN21" s="266"/>
      <c r="NO21" s="266"/>
      <c r="NP21" s="266"/>
      <c r="NQ21" s="266"/>
      <c r="NR21" s="266"/>
      <c r="NS21" s="266"/>
      <c r="NT21" s="266"/>
      <c r="NU21" s="266"/>
      <c r="NV21" s="266"/>
      <c r="NW21" s="266"/>
      <c r="NX21" s="266"/>
      <c r="NY21" s="266"/>
      <c r="NZ21" s="266"/>
      <c r="OA21" s="266"/>
      <c r="OB21" s="266"/>
      <c r="OC21" s="266"/>
      <c r="OD21" s="266"/>
      <c r="OE21" s="266"/>
      <c r="OF21" s="266"/>
      <c r="OG21" s="266"/>
      <c r="OH21" s="266"/>
      <c r="OI21" s="266"/>
      <c r="OJ21" s="266"/>
      <c r="OK21" s="266"/>
      <c r="OL21" s="266"/>
      <c r="OM21" s="266"/>
      <c r="ON21" s="267"/>
    </row>
    <row r="22" spans="1:404">
      <c r="A22" s="261">
        <v>397</v>
      </c>
      <c r="B22" s="265">
        <v>9.5031000000000004E-2</v>
      </c>
      <c r="C22" s="268">
        <v>7.6215000000000005E-2</v>
      </c>
      <c r="D22" s="268">
        <v>5.9403999999999998E-2</v>
      </c>
      <c r="E22" s="268">
        <v>4.5970999999999998E-2</v>
      </c>
      <c r="F22" s="268">
        <v>0.10083</v>
      </c>
      <c r="G22" s="268">
        <v>7.3106000000000004E-2</v>
      </c>
      <c r="H22" s="268">
        <v>0.11731</v>
      </c>
      <c r="I22" s="268">
        <v>7.4662999999999993E-2</v>
      </c>
      <c r="J22" s="268">
        <v>6.1190000000000001E-2</v>
      </c>
      <c r="K22" s="268">
        <v>1.2675000000000001E-2</v>
      </c>
      <c r="L22" s="265">
        <v>1.0132E-2</v>
      </c>
      <c r="M22" s="265">
        <v>9.835E-3</v>
      </c>
      <c r="N22" s="265">
        <v>1.2690999999999999E-2</v>
      </c>
      <c r="O22" s="265">
        <v>3.9744000000000002E-2</v>
      </c>
      <c r="P22" s="265">
        <v>7.8181E-2</v>
      </c>
      <c r="Q22" s="265">
        <v>4.6598000000000001E-2</v>
      </c>
      <c r="R22" s="265">
        <v>5.2738E-2</v>
      </c>
      <c r="S22" s="265">
        <v>6.4390000000000003E-2</v>
      </c>
      <c r="T22" s="265">
        <v>3.1196000000000002E-2</v>
      </c>
      <c r="U22" s="265">
        <v>0.114</v>
      </c>
      <c r="V22" s="265">
        <v>6.4080999999999999E-2</v>
      </c>
      <c r="W22" s="265">
        <v>7.0144999999999999E-2</v>
      </c>
      <c r="X22" s="265">
        <v>4.7072999999999997E-2</v>
      </c>
      <c r="Y22" s="265">
        <v>9.8230999999999999E-2</v>
      </c>
      <c r="Z22" s="265">
        <v>5.5296999999999999E-2</v>
      </c>
      <c r="AA22" s="265">
        <v>0.10652</v>
      </c>
      <c r="AB22" s="265">
        <v>6.2923999999999994E-2</v>
      </c>
      <c r="AC22" s="265">
        <v>7.8123999999999999E-2</v>
      </c>
      <c r="AD22" s="265">
        <v>3.9444E-2</v>
      </c>
      <c r="AE22" s="265">
        <v>6.6752000000000001E-3</v>
      </c>
      <c r="AF22" s="265">
        <v>1.0101000000000001E-2</v>
      </c>
      <c r="AG22" s="265">
        <v>0.14021</v>
      </c>
      <c r="AH22" s="265">
        <v>1.3762999999999999E-2</v>
      </c>
      <c r="AI22" s="265">
        <v>8.1309999999999993E-3</v>
      </c>
      <c r="AJ22" s="265">
        <v>6.0212E-3</v>
      </c>
      <c r="AK22" s="265">
        <v>8.5579999999999999E-4</v>
      </c>
      <c r="AL22" s="265">
        <v>9.1798000000000001E-3</v>
      </c>
      <c r="AM22" s="265">
        <v>3.1362E-3</v>
      </c>
      <c r="AN22" s="265">
        <v>1.5713999999999999E-3</v>
      </c>
      <c r="AO22" s="265">
        <v>8.8038000000000005E-3</v>
      </c>
      <c r="AP22" s="265">
        <v>5.0137999999999997E-3</v>
      </c>
      <c r="AQ22" s="265">
        <v>1.7706E-3</v>
      </c>
      <c r="AR22" s="265">
        <v>1.0236E-2</v>
      </c>
      <c r="AS22" s="265">
        <v>6.3591999999999997E-3</v>
      </c>
      <c r="AT22" s="265">
        <v>2.5966000000000001E-3</v>
      </c>
      <c r="AU22" s="265">
        <v>1.1121000000000001E-2</v>
      </c>
      <c r="AV22" s="265">
        <v>3.7025999999999999E-3</v>
      </c>
      <c r="AW22" s="265">
        <v>4.0924000000000004E-3</v>
      </c>
      <c r="AX22" s="265">
        <v>5.9382000000000002E-3</v>
      </c>
      <c r="AY22" s="265">
        <v>6.6613999999999996E-3</v>
      </c>
      <c r="AZ22" s="265">
        <v>6.2877999999999996E-3</v>
      </c>
      <c r="BA22" s="265">
        <v>6.4146000000000003E-3</v>
      </c>
      <c r="BB22" s="265">
        <v>6.2204000000000001E-3</v>
      </c>
      <c r="BC22" s="265">
        <v>6.0807999999999999E-3</v>
      </c>
      <c r="BD22" s="265">
        <v>6.6153999999999996E-3</v>
      </c>
      <c r="BE22" s="265">
        <v>1.2324999999999999E-2</v>
      </c>
      <c r="BF22" s="265">
        <v>1.0685999999999999E-2</v>
      </c>
      <c r="BG22" s="265">
        <v>2.4065E-2</v>
      </c>
      <c r="BH22" s="265">
        <v>2.0982000000000001E-2</v>
      </c>
      <c r="BI22" s="265">
        <v>3.2735E-2</v>
      </c>
      <c r="BJ22" s="265">
        <v>2.8556000000000002E-2</v>
      </c>
      <c r="BK22" s="265">
        <v>7.7922000000000005E-2</v>
      </c>
      <c r="BL22" s="265">
        <v>0.13034000000000001</v>
      </c>
      <c r="BM22" s="265">
        <v>6.5853999999999996E-2</v>
      </c>
      <c r="BN22" s="265">
        <v>0.23175000000000001</v>
      </c>
      <c r="BO22" s="265">
        <v>0.28286</v>
      </c>
      <c r="BP22" s="265">
        <v>5.8937000000000003E-2</v>
      </c>
      <c r="BQ22" s="265">
        <v>0.12003999999999999</v>
      </c>
      <c r="BR22" s="265">
        <v>0.21623999999999999</v>
      </c>
      <c r="BS22" s="265">
        <v>0.12484000000000001</v>
      </c>
      <c r="BT22" s="265">
        <v>0.19742000000000001</v>
      </c>
      <c r="BU22" s="265">
        <v>7.2918999999999998E-2</v>
      </c>
      <c r="BV22" s="265">
        <v>1.3651999999999999E-2</v>
      </c>
      <c r="BW22" s="265">
        <v>6.6403000000000004E-2</v>
      </c>
      <c r="BX22" s="265">
        <v>1.7682E-2</v>
      </c>
      <c r="BY22" s="265">
        <v>2.1201999999999999E-2</v>
      </c>
      <c r="BZ22" s="265">
        <v>4.3857E-2</v>
      </c>
      <c r="CA22" s="265">
        <v>2.8000000000000001E-2</v>
      </c>
      <c r="CB22" s="265">
        <v>5.7921E-2</v>
      </c>
      <c r="CC22" s="265">
        <v>7.0003999999999997E-2</v>
      </c>
      <c r="CD22" s="265">
        <v>4.999E-2</v>
      </c>
      <c r="CE22" s="265">
        <v>4.0274999999999998E-2</v>
      </c>
      <c r="CF22" s="265">
        <v>2.3983999999999998E-2</v>
      </c>
      <c r="CG22" s="265">
        <v>5.5308000000000003E-2</v>
      </c>
      <c r="CH22" s="265">
        <v>4.4863E-2</v>
      </c>
      <c r="CI22" s="265">
        <v>4.3651000000000002E-2</v>
      </c>
      <c r="CJ22" s="265">
        <v>2.3102000000000001E-2</v>
      </c>
      <c r="CK22" s="265">
        <v>4.7577000000000001E-2</v>
      </c>
      <c r="CL22" s="265">
        <v>0.18817999999999999</v>
      </c>
      <c r="CM22" s="265">
        <v>3.2169999999999998E-3</v>
      </c>
      <c r="CN22" s="265">
        <v>0</v>
      </c>
      <c r="CO22" s="265">
        <v>2.7529999999999998E-3</v>
      </c>
      <c r="CP22" s="265">
        <v>1.9743999999999999E-3</v>
      </c>
      <c r="CQ22" s="265">
        <v>1.8804E-3</v>
      </c>
      <c r="CR22" s="265">
        <v>0</v>
      </c>
      <c r="CS22" s="265">
        <v>0</v>
      </c>
      <c r="CT22" s="265">
        <v>0</v>
      </c>
      <c r="CU22" s="265">
        <v>0</v>
      </c>
      <c r="CV22" s="265">
        <v>2.5276000000000001E-3</v>
      </c>
      <c r="CW22" s="265">
        <v>0</v>
      </c>
      <c r="CX22" s="265">
        <v>0</v>
      </c>
      <c r="CY22" s="265">
        <v>0</v>
      </c>
      <c r="CZ22" s="265">
        <v>0.48815999999999998</v>
      </c>
      <c r="DA22" s="265">
        <v>0.73104999999999998</v>
      </c>
      <c r="DB22" s="265">
        <v>0</v>
      </c>
      <c r="DC22" s="265">
        <v>0</v>
      </c>
      <c r="DD22" s="265">
        <v>0</v>
      </c>
      <c r="DE22" s="265">
        <v>0</v>
      </c>
      <c r="DF22" s="265">
        <v>3.6259999999999998E-4</v>
      </c>
      <c r="DG22" s="265">
        <v>4.5780000000000001E-4</v>
      </c>
      <c r="DH22" s="265">
        <v>8.7250000000000001E-3</v>
      </c>
      <c r="DI22" s="265">
        <v>2.3600000000000001E-5</v>
      </c>
      <c r="DJ22" s="265">
        <v>2.76E-5</v>
      </c>
      <c r="DK22" s="265">
        <v>3.1600000000000002E-5</v>
      </c>
      <c r="DL22" s="265">
        <v>1.88E-5</v>
      </c>
      <c r="DM22" s="265">
        <v>7.2979999999999996E-4</v>
      </c>
      <c r="DN22" s="265">
        <v>6.9999999999999999E-6</v>
      </c>
      <c r="DO22" s="265">
        <v>2.6000000000000001E-6</v>
      </c>
      <c r="DP22" s="265">
        <v>2.2000000000000001E-6</v>
      </c>
      <c r="DQ22" s="265">
        <v>2.2000000000000001E-6</v>
      </c>
      <c r="DR22" s="265">
        <v>2.2943999999999998E-3</v>
      </c>
      <c r="DS22" s="265">
        <v>4.3454000000000001E-3</v>
      </c>
      <c r="DT22" s="265">
        <v>4.4822000000000004E-3</v>
      </c>
      <c r="DU22" s="265">
        <v>2.6000000000000001E-6</v>
      </c>
      <c r="DV22" s="265">
        <v>1.7999999999999999E-6</v>
      </c>
      <c r="DW22" s="265">
        <v>7.9999999999999996E-7</v>
      </c>
      <c r="DX22" s="265">
        <v>4.9779999999999996E-4</v>
      </c>
      <c r="DY22" s="265">
        <v>1.8875999999999999E-3</v>
      </c>
      <c r="DZ22" s="265">
        <v>0</v>
      </c>
      <c r="EA22" s="265">
        <v>0</v>
      </c>
      <c r="EB22" s="265">
        <v>0</v>
      </c>
      <c r="EC22" s="265">
        <v>0</v>
      </c>
      <c r="ED22" s="265">
        <v>0</v>
      </c>
      <c r="EE22" s="265">
        <v>0</v>
      </c>
      <c r="EF22" s="265">
        <v>5.3859999999999997E-4</v>
      </c>
      <c r="EG22" s="265">
        <v>0</v>
      </c>
      <c r="EH22" s="265">
        <v>2.5779999999999998E-4</v>
      </c>
      <c r="EI22" s="265">
        <v>0</v>
      </c>
      <c r="EJ22" s="265">
        <v>0</v>
      </c>
      <c r="EK22" s="265">
        <v>0</v>
      </c>
      <c r="EL22" s="265">
        <v>0</v>
      </c>
      <c r="EM22" s="265">
        <v>2.6479999999999999E-4</v>
      </c>
      <c r="EN22" s="265">
        <v>1.06E-4</v>
      </c>
      <c r="EO22" s="265">
        <v>2.4650000000000002E-3</v>
      </c>
      <c r="EP22" s="265">
        <v>5.5500000000000005E-4</v>
      </c>
      <c r="EQ22" s="265">
        <v>2.7240000000000001E-4</v>
      </c>
      <c r="ER22" s="265">
        <v>4.236E-4</v>
      </c>
      <c r="ES22" s="265">
        <v>4.7219999999999999E-4</v>
      </c>
      <c r="ET22" s="265">
        <v>3.2279999999999999E-4</v>
      </c>
      <c r="EU22" s="265">
        <v>3.0679999999999998E-4</v>
      </c>
      <c r="EV22" s="265">
        <v>1.9699999999999999E-4</v>
      </c>
      <c r="EW22" s="265">
        <v>2.9700000000000001E-4</v>
      </c>
      <c r="EX22" s="265">
        <v>2.6479999999999999E-4</v>
      </c>
      <c r="EY22" s="265">
        <v>2.8019999999999998E-4</v>
      </c>
      <c r="EZ22" s="265">
        <v>1.2187999999999999E-3</v>
      </c>
      <c r="FA22" s="265">
        <v>5.7319999999999995E-4</v>
      </c>
      <c r="FB22" s="265">
        <v>4.2640000000000001E-4</v>
      </c>
      <c r="FC22" s="265">
        <v>5.0540000000000003E-4</v>
      </c>
      <c r="FD22" s="265">
        <v>5.664E-4</v>
      </c>
      <c r="FE22" s="265">
        <v>4.2900000000000002E-4</v>
      </c>
      <c r="FF22" s="265">
        <v>5.1099999999999995E-4</v>
      </c>
      <c r="FG22" s="265">
        <v>4.728E-4</v>
      </c>
      <c r="FH22" s="265">
        <v>3.8559999999999999E-4</v>
      </c>
      <c r="FI22" s="265">
        <v>3.9419999999999999E-4</v>
      </c>
      <c r="FJ22" s="265">
        <v>1.56E-5</v>
      </c>
      <c r="FK22" s="265">
        <v>6.9999999999999999E-6</v>
      </c>
      <c r="FL22" s="265">
        <v>5.0279999999999997E-4</v>
      </c>
      <c r="FM22" s="265">
        <v>7.0220000000000005E-4</v>
      </c>
      <c r="FN22" s="265">
        <v>2.8471999999999998E-3</v>
      </c>
      <c r="FO22" s="265">
        <v>0.01</v>
      </c>
      <c r="FP22" s="265">
        <v>9.7231999999999996E-3</v>
      </c>
      <c r="FQ22" s="265">
        <v>2.6242000000000001E-3</v>
      </c>
      <c r="FR22" s="265">
        <v>0</v>
      </c>
      <c r="FS22" s="265">
        <v>5.5710000000000004E-3</v>
      </c>
      <c r="FT22" s="265">
        <v>5.9627999999999999E-3</v>
      </c>
      <c r="FU22" s="265">
        <v>2.5692000000000002E-3</v>
      </c>
      <c r="FV22" s="265">
        <v>1.3733E-2</v>
      </c>
      <c r="FW22" s="265">
        <v>1.4331999999999999E-2</v>
      </c>
      <c r="FX22" s="265">
        <v>1.034E-2</v>
      </c>
      <c r="FY22" s="265">
        <v>1.8782E-2</v>
      </c>
      <c r="FZ22" s="265">
        <v>1.4331999999999999E-2</v>
      </c>
      <c r="GA22" s="265">
        <v>9.3582000000000005E-3</v>
      </c>
      <c r="GB22" s="265">
        <v>4.2116000000000002E-3</v>
      </c>
      <c r="GC22" s="265">
        <v>4.9351999999999998E-3</v>
      </c>
      <c r="GD22" s="265">
        <v>4.5256000000000003E-3</v>
      </c>
      <c r="GE22" s="265">
        <v>2.2292000000000002E-3</v>
      </c>
      <c r="GF22" s="265">
        <v>2.1673000000000001E-2</v>
      </c>
      <c r="GG22" s="265">
        <v>2.3262000000000001E-2</v>
      </c>
      <c r="GH22" s="265">
        <v>2.5024000000000001E-2</v>
      </c>
      <c r="GI22" s="265">
        <v>2.4459999999999999E-2</v>
      </c>
      <c r="GJ22" s="265">
        <v>3.4066000000000001E-3</v>
      </c>
      <c r="GK22" s="265">
        <v>2.722E-3</v>
      </c>
      <c r="GL22" s="265">
        <v>1.6833999999999998E-2</v>
      </c>
      <c r="GM22" s="265">
        <v>1.2891E-2</v>
      </c>
      <c r="GN22" s="265">
        <v>2.5730000000000002E-3</v>
      </c>
      <c r="GO22" s="265">
        <v>1.3331000000000001E-2</v>
      </c>
      <c r="GP22" s="265">
        <v>5.0711999999999997E-3</v>
      </c>
      <c r="GQ22" s="265">
        <v>4.4088E-3</v>
      </c>
      <c r="GR22" s="265">
        <v>7.1259999999999997E-4</v>
      </c>
      <c r="GS22" s="265">
        <v>3.9630000000000004E-3</v>
      </c>
      <c r="GT22" s="265">
        <v>2.9486E-3</v>
      </c>
      <c r="GU22" s="265">
        <v>3.2697999999999998E-3</v>
      </c>
      <c r="GV22" s="265">
        <v>2.1210000000000001E-3</v>
      </c>
      <c r="GW22" s="265">
        <v>6.4063999999999996E-3</v>
      </c>
      <c r="GX22" s="265">
        <v>1.0817999999999999E-2</v>
      </c>
      <c r="GY22" s="265">
        <v>3.8376E-3</v>
      </c>
      <c r="GZ22" s="265">
        <v>3.2620000000000001E-3</v>
      </c>
      <c r="HA22" s="265">
        <v>8.9011999999999997E-3</v>
      </c>
      <c r="HB22" s="265">
        <v>1.2260999999999999E-2</v>
      </c>
      <c r="HC22" s="265">
        <v>2.7694E-3</v>
      </c>
      <c r="HD22" s="265">
        <v>3.4191999999999998E-3</v>
      </c>
      <c r="HE22" s="265">
        <v>1.3703E-2</v>
      </c>
      <c r="HF22" s="265">
        <v>5.2249999999999996E-3</v>
      </c>
      <c r="HG22" s="265">
        <v>1.3918E-2</v>
      </c>
      <c r="HH22" s="265">
        <v>1.3594999999999999E-2</v>
      </c>
      <c r="HI22" s="265">
        <v>1.4038999999999999E-2</v>
      </c>
      <c r="HJ22" s="265">
        <v>4.6627999999999999E-3</v>
      </c>
      <c r="HK22" s="265">
        <v>1.8259999999999999E-3</v>
      </c>
      <c r="HL22" s="265">
        <v>2.3102000000000001E-3</v>
      </c>
      <c r="HM22" s="265">
        <v>6.4640000000000001E-3</v>
      </c>
      <c r="HN22" s="265">
        <v>5.7841999999999998E-3</v>
      </c>
      <c r="HO22" s="265">
        <v>7.7324000000000004E-3</v>
      </c>
      <c r="HP22" s="265">
        <v>2.415E-3</v>
      </c>
      <c r="HQ22" s="265">
        <v>3.6159999999999999E-3</v>
      </c>
      <c r="HR22" s="265">
        <v>1.5321E-2</v>
      </c>
      <c r="HS22" s="265">
        <v>1.8359E-2</v>
      </c>
      <c r="HT22" s="265">
        <v>1.5145E-2</v>
      </c>
      <c r="HU22" s="265">
        <v>3.2746999999999998E-2</v>
      </c>
      <c r="HV22" s="265">
        <v>2.8140000000000001E-3</v>
      </c>
      <c r="HW22" s="265">
        <v>4.7854000000000004E-3</v>
      </c>
      <c r="HX22" s="265">
        <v>1.2592000000000001E-2</v>
      </c>
      <c r="HY22" s="265">
        <v>1.549E-2</v>
      </c>
      <c r="HZ22" s="265">
        <v>1.0404E-2</v>
      </c>
      <c r="IA22" s="265">
        <v>1.6299999999999999E-3</v>
      </c>
      <c r="IB22" s="265">
        <v>1.781E-3</v>
      </c>
      <c r="IC22" s="265">
        <v>1.7064000000000001E-3</v>
      </c>
      <c r="ID22" s="265">
        <v>1.6888000000000001E-3</v>
      </c>
      <c r="IE22" s="265">
        <v>8.3324000000000002E-3</v>
      </c>
      <c r="IF22" s="265">
        <v>1.5439E-2</v>
      </c>
      <c r="IG22" s="265">
        <v>3.3885999999999999E-3</v>
      </c>
      <c r="IH22" s="265">
        <v>1.5487000000000001E-2</v>
      </c>
      <c r="II22" s="265">
        <v>6.8437999999999997E-3</v>
      </c>
      <c r="IJ22" s="265">
        <v>0</v>
      </c>
      <c r="IK22" s="265">
        <v>0</v>
      </c>
      <c r="IL22" s="265">
        <v>6.6276E-3</v>
      </c>
      <c r="IM22" s="265">
        <v>5.1754000000000001E-3</v>
      </c>
      <c r="IN22" s="265">
        <v>1.8301999999999999E-2</v>
      </c>
      <c r="IO22" s="265">
        <v>2.2989999999999998E-3</v>
      </c>
      <c r="IP22" s="265">
        <v>1.7596000000000001E-2</v>
      </c>
      <c r="IQ22" s="265">
        <v>3.8901999999999999E-3</v>
      </c>
      <c r="IR22" s="265">
        <v>1.7648E-2</v>
      </c>
      <c r="IS22" s="265">
        <v>3.0509999999999999E-3</v>
      </c>
      <c r="IT22" s="265">
        <v>8.1537999999999992E-3</v>
      </c>
      <c r="IU22" s="265">
        <v>1.1454000000000001E-2</v>
      </c>
      <c r="IV22" s="265">
        <v>3.4588000000000002E-3</v>
      </c>
      <c r="IW22" s="265">
        <v>6.9876000000000001E-3</v>
      </c>
      <c r="IX22" s="265">
        <v>1.4138E-2</v>
      </c>
      <c r="IY22" s="265">
        <v>7.8106E-3</v>
      </c>
      <c r="IZ22" s="265">
        <v>6.2935999999999999E-3</v>
      </c>
      <c r="JA22" s="265">
        <v>6.4466000000000002E-3</v>
      </c>
      <c r="JB22" s="265">
        <v>6.1720000000000004E-3</v>
      </c>
      <c r="JC22" s="265">
        <v>8.1283999999999992E-3</v>
      </c>
      <c r="JD22" s="265">
        <v>2.7412000000000001E-3</v>
      </c>
      <c r="JE22" s="265">
        <v>3.8804E-3</v>
      </c>
      <c r="JF22" s="265">
        <v>1.9602999999999999E-2</v>
      </c>
      <c r="JG22" s="265">
        <v>4.9538000000000004E-3</v>
      </c>
      <c r="JH22" s="265">
        <v>6.8808000000000003E-3</v>
      </c>
      <c r="JI22" s="265">
        <v>7.3461999999999998E-3</v>
      </c>
      <c r="JJ22" s="265">
        <v>6.7862E-3</v>
      </c>
      <c r="JK22" s="265">
        <v>7.3921999999999998E-3</v>
      </c>
      <c r="JL22" s="265">
        <v>1.3769E-2</v>
      </c>
      <c r="JM22" s="265">
        <v>1.6636999999999999E-2</v>
      </c>
      <c r="JN22" s="265">
        <v>1.358E-2</v>
      </c>
      <c r="JO22" s="265">
        <v>2.7006E-3</v>
      </c>
      <c r="JP22" s="265">
        <v>7.8556000000000008E-3</v>
      </c>
      <c r="JQ22" s="265">
        <v>6.8154000000000001E-3</v>
      </c>
      <c r="JR22" s="265">
        <v>2.9989999999999999E-3</v>
      </c>
      <c r="JS22" s="265">
        <v>3.2912000000000002E-3</v>
      </c>
      <c r="JT22" s="265">
        <v>1.7794E-3</v>
      </c>
      <c r="JU22" s="265">
        <v>2.8708000000000002E-3</v>
      </c>
      <c r="JV22" s="265">
        <v>2.8019999999999998E-3</v>
      </c>
      <c r="JW22" s="265">
        <v>5.042E-4</v>
      </c>
      <c r="JX22" s="265">
        <v>6.558E-4</v>
      </c>
      <c r="JY22" s="265">
        <v>8.7000000000000001E-4</v>
      </c>
      <c r="JZ22" s="265">
        <v>6.0359999999999997E-3</v>
      </c>
      <c r="KA22" s="265">
        <v>7.4501999999999997E-3</v>
      </c>
      <c r="KB22" s="265">
        <v>1.1365E-2</v>
      </c>
      <c r="KC22" s="265">
        <v>2.5280000000000002E-4</v>
      </c>
      <c r="KD22" s="265">
        <v>5.9200000000000002E-5</v>
      </c>
      <c r="KE22" s="265">
        <v>0</v>
      </c>
      <c r="KF22" s="265">
        <v>4.2799999999999997E-5</v>
      </c>
      <c r="KG22" s="265">
        <v>3.04E-5</v>
      </c>
      <c r="KH22" s="265">
        <v>4.2913999999999999E-3</v>
      </c>
      <c r="KI22" s="265">
        <v>2.665E-2</v>
      </c>
      <c r="KJ22" s="265">
        <v>3.4089000000000001E-2</v>
      </c>
      <c r="KK22" s="265">
        <v>1.5795E-2</v>
      </c>
      <c r="KL22" s="265">
        <v>3.6976000000000002E-2</v>
      </c>
      <c r="KM22" s="265">
        <v>0.42143999999999998</v>
      </c>
      <c r="KN22" s="265">
        <v>0.51856999999999998</v>
      </c>
      <c r="KO22" s="265">
        <v>0.58738999999999997</v>
      </c>
      <c r="KP22" s="265">
        <v>5.1942686636031231E-3</v>
      </c>
      <c r="KQ22" s="265">
        <v>0.66666000000000003</v>
      </c>
      <c r="KR22" s="265">
        <v>0.69406000000000001</v>
      </c>
      <c r="KS22" s="265">
        <v>0.71714999999999995</v>
      </c>
      <c r="KT22" s="265">
        <v>0.52654190835023673</v>
      </c>
      <c r="KU22" s="265">
        <v>4.0119999999999999E-3</v>
      </c>
      <c r="KV22" s="265">
        <v>2.3734000000000002E-2</v>
      </c>
      <c r="KW22" s="265">
        <v>4.0182000000000002E-2</v>
      </c>
      <c r="KX22" s="265">
        <v>7.7563999999999994E-2</v>
      </c>
      <c r="KY22" s="265">
        <v>0.1804</v>
      </c>
      <c r="KZ22" s="265">
        <v>0.33461999999999997</v>
      </c>
      <c r="LA22" s="265">
        <v>0.50822000000000001</v>
      </c>
      <c r="LB22" s="265">
        <v>0.67134000000000005</v>
      </c>
      <c r="LC22" s="265">
        <v>1</v>
      </c>
      <c r="LD22" s="265">
        <v>0</v>
      </c>
      <c r="LE22" s="265">
        <v>0.34121000000000001</v>
      </c>
      <c r="LF22" s="265">
        <v>0</v>
      </c>
      <c r="LG22" s="265">
        <v>0</v>
      </c>
      <c r="LH22" s="431">
        <v>0</v>
      </c>
      <c r="LI22" s="431">
        <v>0</v>
      </c>
      <c r="LJ22" s="431">
        <v>0</v>
      </c>
      <c r="LK22" s="431">
        <v>0</v>
      </c>
      <c r="LL22" s="431">
        <v>0</v>
      </c>
      <c r="LM22" s="431">
        <v>0</v>
      </c>
      <c r="LN22" s="431">
        <v>0</v>
      </c>
      <c r="LO22" s="431">
        <v>0</v>
      </c>
      <c r="LP22" s="431">
        <v>0</v>
      </c>
      <c r="LQ22" s="431">
        <v>0</v>
      </c>
      <c r="LR22" s="431">
        <v>0</v>
      </c>
      <c r="LS22" s="431">
        <v>0</v>
      </c>
      <c r="LT22" s="431">
        <v>0</v>
      </c>
      <c r="LU22" s="431">
        <v>0</v>
      </c>
      <c r="LV22" s="431">
        <v>0</v>
      </c>
      <c r="LW22" s="431">
        <v>0</v>
      </c>
      <c r="LX22" s="431">
        <v>1.07324592590885E-6</v>
      </c>
      <c r="LY22" s="431">
        <v>0</v>
      </c>
      <c r="LZ22" s="431">
        <v>0</v>
      </c>
      <c r="MA22" s="431">
        <v>0</v>
      </c>
      <c r="MB22" s="431">
        <v>0</v>
      </c>
      <c r="MC22" s="431">
        <v>0</v>
      </c>
      <c r="MD22" s="431">
        <v>0</v>
      </c>
      <c r="ME22" s="431">
        <v>1.7708129007587559E-6</v>
      </c>
      <c r="MF22" s="431">
        <v>5.8757163969858084E-6</v>
      </c>
      <c r="MG22" s="431">
        <v>0</v>
      </c>
      <c r="MH22" s="266"/>
      <c r="MI22" s="266"/>
      <c r="MJ22" s="266"/>
      <c r="MK22" s="266"/>
      <c r="ML22" s="266"/>
      <c r="MM22" s="266"/>
      <c r="MN22" s="266"/>
      <c r="MO22" s="266"/>
      <c r="MP22" s="266"/>
      <c r="MQ22" s="266"/>
      <c r="MR22" s="266"/>
      <c r="MS22" s="266"/>
      <c r="MT22" s="266"/>
      <c r="MU22" s="266"/>
      <c r="MV22" s="266"/>
      <c r="MW22" s="266"/>
      <c r="MX22" s="266"/>
      <c r="MY22" s="266"/>
      <c r="MZ22" s="266"/>
      <c r="NA22" s="266"/>
      <c r="NB22" s="266"/>
      <c r="NC22" s="266"/>
      <c r="ND22" s="266"/>
      <c r="NE22" s="266"/>
      <c r="NF22" s="266"/>
      <c r="NG22" s="266"/>
      <c r="NH22" s="266"/>
      <c r="NI22" s="266"/>
      <c r="NJ22" s="266"/>
      <c r="NK22" s="266"/>
      <c r="NL22" s="266"/>
      <c r="NM22" s="266"/>
      <c r="NN22" s="266"/>
      <c r="NO22" s="266"/>
      <c r="NP22" s="266"/>
      <c r="NQ22" s="266"/>
      <c r="NR22" s="266"/>
      <c r="NS22" s="266"/>
      <c r="NT22" s="266"/>
      <c r="NU22" s="266"/>
      <c r="NV22" s="266"/>
      <c r="NW22" s="266"/>
      <c r="NX22" s="266"/>
      <c r="NY22" s="266"/>
      <c r="NZ22" s="266"/>
      <c r="OA22" s="266"/>
      <c r="OB22" s="266"/>
      <c r="OC22" s="266"/>
      <c r="OD22" s="266"/>
      <c r="OE22" s="266"/>
      <c r="OF22" s="266"/>
      <c r="OG22" s="266"/>
      <c r="OH22" s="266"/>
      <c r="OI22" s="266"/>
      <c r="OJ22" s="266"/>
      <c r="OK22" s="266"/>
      <c r="OL22" s="266"/>
      <c r="OM22" s="266"/>
      <c r="ON22" s="267"/>
    </row>
    <row r="23" spans="1:404">
      <c r="A23" s="261">
        <v>398</v>
      </c>
      <c r="B23" s="265">
        <v>0.10281999999999999</v>
      </c>
      <c r="C23" s="268">
        <v>8.3590999999999999E-2</v>
      </c>
      <c r="D23" s="268">
        <v>6.6499000000000003E-2</v>
      </c>
      <c r="E23" s="268">
        <v>5.2774000000000001E-2</v>
      </c>
      <c r="F23" s="268">
        <v>0.10893</v>
      </c>
      <c r="G23" s="268">
        <v>8.0528000000000002E-2</v>
      </c>
      <c r="H23" s="268">
        <v>0.12465</v>
      </c>
      <c r="I23" s="268">
        <v>8.0762E-2</v>
      </c>
      <c r="J23" s="268">
        <v>6.7258999999999999E-2</v>
      </c>
      <c r="K23" s="268">
        <v>1.5143999999999999E-2</v>
      </c>
      <c r="L23" s="265">
        <v>1.2658000000000001E-2</v>
      </c>
      <c r="M23" s="265">
        <v>1.2345E-2</v>
      </c>
      <c r="N23" s="265">
        <v>1.3958E-2</v>
      </c>
      <c r="O23" s="265">
        <v>4.1591999999999997E-2</v>
      </c>
      <c r="P23" s="265">
        <v>8.9978000000000002E-2</v>
      </c>
      <c r="Q23" s="265">
        <v>5.6145E-2</v>
      </c>
      <c r="R23" s="265">
        <v>6.3778000000000001E-2</v>
      </c>
      <c r="S23" s="265">
        <v>7.5948000000000002E-2</v>
      </c>
      <c r="T23" s="265">
        <v>3.2150999999999999E-2</v>
      </c>
      <c r="U23" s="265">
        <v>0.12539</v>
      </c>
      <c r="V23" s="265">
        <v>6.6140000000000004E-2</v>
      </c>
      <c r="W23" s="265">
        <v>8.0033000000000007E-2</v>
      </c>
      <c r="X23" s="265">
        <v>4.8793999999999997E-2</v>
      </c>
      <c r="Y23" s="265">
        <v>0.11057</v>
      </c>
      <c r="Z23" s="265">
        <v>5.7685E-2</v>
      </c>
      <c r="AA23" s="265">
        <v>0.11801</v>
      </c>
      <c r="AB23" s="265">
        <v>6.5176999999999999E-2</v>
      </c>
      <c r="AC23" s="265">
        <v>8.9736999999999997E-2</v>
      </c>
      <c r="AD23" s="265">
        <v>4.0786999999999997E-2</v>
      </c>
      <c r="AE23" s="265">
        <v>7.0787999999999997E-3</v>
      </c>
      <c r="AF23" s="265">
        <v>1.0496E-2</v>
      </c>
      <c r="AG23" s="265">
        <v>9.9983000000000002E-2</v>
      </c>
      <c r="AH23" s="265">
        <v>1.4281E-2</v>
      </c>
      <c r="AI23" s="265">
        <v>1.1823999999999999E-2</v>
      </c>
      <c r="AJ23" s="265">
        <v>6.3848000000000004E-3</v>
      </c>
      <c r="AK23" s="265">
        <v>9.7820000000000003E-4</v>
      </c>
      <c r="AL23" s="265">
        <v>1.3039E-2</v>
      </c>
      <c r="AM23" s="265">
        <v>3.3868000000000001E-3</v>
      </c>
      <c r="AN23" s="265">
        <v>1.7906E-3</v>
      </c>
      <c r="AO23" s="265">
        <v>1.2351000000000001E-2</v>
      </c>
      <c r="AP23" s="265">
        <v>5.3911999999999996E-3</v>
      </c>
      <c r="AQ23" s="265">
        <v>1.9394E-3</v>
      </c>
      <c r="AR23" s="265">
        <v>1.4158E-2</v>
      </c>
      <c r="AS23" s="265">
        <v>7.0678E-3</v>
      </c>
      <c r="AT23" s="265">
        <v>2.9353999999999999E-3</v>
      </c>
      <c r="AU23" s="265">
        <v>1.4933999999999999E-2</v>
      </c>
      <c r="AV23" s="265">
        <v>4.1574000000000003E-3</v>
      </c>
      <c r="AW23" s="265">
        <v>4.1346000000000004E-3</v>
      </c>
      <c r="AX23" s="265">
        <v>5.9648000000000001E-3</v>
      </c>
      <c r="AY23" s="265">
        <v>6.8526000000000004E-3</v>
      </c>
      <c r="AZ23" s="265">
        <v>6.6902000000000003E-3</v>
      </c>
      <c r="BA23" s="265">
        <v>9.3203999999999995E-3</v>
      </c>
      <c r="BB23" s="265">
        <v>9.2086000000000008E-3</v>
      </c>
      <c r="BC23" s="265">
        <v>9.1211999999999994E-3</v>
      </c>
      <c r="BD23" s="265">
        <v>9.4576E-3</v>
      </c>
      <c r="BE23" s="265">
        <v>1.2577E-2</v>
      </c>
      <c r="BF23" s="265">
        <v>1.0725999999999999E-2</v>
      </c>
      <c r="BG23" s="265">
        <v>2.4503E-2</v>
      </c>
      <c r="BH23" s="265">
        <v>2.2837E-2</v>
      </c>
      <c r="BI23" s="265">
        <v>3.3912999999999999E-2</v>
      </c>
      <c r="BJ23" s="265">
        <v>2.9572000000000001E-2</v>
      </c>
      <c r="BK23" s="265">
        <v>7.7922000000000005E-2</v>
      </c>
      <c r="BL23" s="265">
        <v>0.12919</v>
      </c>
      <c r="BM23" s="265">
        <v>6.8293000000000006E-2</v>
      </c>
      <c r="BN23" s="265">
        <v>0.23569999999999999</v>
      </c>
      <c r="BO23" s="265">
        <v>0.28856999999999999</v>
      </c>
      <c r="BP23" s="265">
        <v>6.1769999999999999E-2</v>
      </c>
      <c r="BQ23" s="265">
        <v>0.12107</v>
      </c>
      <c r="BR23" s="265">
        <v>0.21693999999999999</v>
      </c>
      <c r="BS23" s="265">
        <v>0.12396</v>
      </c>
      <c r="BT23" s="265">
        <v>0.19571</v>
      </c>
      <c r="BU23" s="265">
        <v>9.6393999999999994E-2</v>
      </c>
      <c r="BV23" s="265">
        <v>1.4465E-2</v>
      </c>
      <c r="BW23" s="265">
        <v>8.2580000000000001E-2</v>
      </c>
      <c r="BX23" s="265">
        <v>1.9393000000000001E-2</v>
      </c>
      <c r="BY23" s="265">
        <v>2.2967999999999999E-2</v>
      </c>
      <c r="BZ23" s="265">
        <v>4.5194999999999999E-2</v>
      </c>
      <c r="CA23" s="265">
        <v>3.2000000000000001E-2</v>
      </c>
      <c r="CB23" s="265">
        <v>6.0197000000000001E-2</v>
      </c>
      <c r="CC23" s="265">
        <v>7.3357000000000006E-2</v>
      </c>
      <c r="CD23" s="265">
        <v>5.1283000000000002E-2</v>
      </c>
      <c r="CE23" s="265">
        <v>4.2047000000000001E-2</v>
      </c>
      <c r="CF23" s="265">
        <v>2.5655000000000001E-2</v>
      </c>
      <c r="CG23" s="265">
        <v>5.6321999999999997E-2</v>
      </c>
      <c r="CH23" s="265">
        <v>4.5748999999999998E-2</v>
      </c>
      <c r="CI23" s="265">
        <v>4.5317000000000003E-2</v>
      </c>
      <c r="CJ23" s="265">
        <v>2.4367E-2</v>
      </c>
      <c r="CK23" s="265">
        <v>4.8592999999999997E-2</v>
      </c>
      <c r="CL23" s="265">
        <v>0.19112999999999999</v>
      </c>
      <c r="CM23" s="265">
        <v>3.2169999999999998E-3</v>
      </c>
      <c r="CN23" s="265">
        <v>0</v>
      </c>
      <c r="CO23" s="265">
        <v>2.7529999999999998E-3</v>
      </c>
      <c r="CP23" s="265">
        <v>2.0576000000000001E-3</v>
      </c>
      <c r="CQ23" s="265">
        <v>1.9596000000000001E-3</v>
      </c>
      <c r="CR23" s="265">
        <v>0</v>
      </c>
      <c r="CS23" s="265">
        <v>0</v>
      </c>
      <c r="CT23" s="265">
        <v>0</v>
      </c>
      <c r="CU23" s="265">
        <v>0</v>
      </c>
      <c r="CV23" s="265">
        <v>2.6714E-3</v>
      </c>
      <c r="CW23" s="265">
        <v>0</v>
      </c>
      <c r="CX23" s="265">
        <v>0</v>
      </c>
      <c r="CY23" s="265">
        <v>0</v>
      </c>
      <c r="CZ23" s="265">
        <v>0.54174999999999995</v>
      </c>
      <c r="DA23" s="265">
        <v>0.80715000000000003</v>
      </c>
      <c r="DB23" s="265">
        <v>0</v>
      </c>
      <c r="DC23" s="265">
        <v>0</v>
      </c>
      <c r="DD23" s="265">
        <v>0</v>
      </c>
      <c r="DE23" s="265">
        <v>0</v>
      </c>
      <c r="DF23" s="265">
        <v>2.834E-4</v>
      </c>
      <c r="DG23" s="265">
        <v>3.6919999999999998E-4</v>
      </c>
      <c r="DH23" s="265">
        <v>8.7489999999999998E-3</v>
      </c>
      <c r="DI23" s="265">
        <v>3.04E-5</v>
      </c>
      <c r="DJ23" s="265">
        <v>3.54E-5</v>
      </c>
      <c r="DK23" s="265">
        <v>4.0399999999999999E-5</v>
      </c>
      <c r="DL23" s="265">
        <v>2.4199999999999999E-5</v>
      </c>
      <c r="DM23" s="265">
        <v>7.182E-4</v>
      </c>
      <c r="DN23" s="265">
        <v>9.0000000000000002E-6</v>
      </c>
      <c r="DO23" s="265">
        <v>3.4000000000000001E-6</v>
      </c>
      <c r="DP23" s="265">
        <v>2.7999999999999999E-6</v>
      </c>
      <c r="DQ23" s="265">
        <v>2.7999999999999999E-6</v>
      </c>
      <c r="DR23" s="265">
        <v>2.6396000000000002E-3</v>
      </c>
      <c r="DS23" s="265">
        <v>3.9746E-3</v>
      </c>
      <c r="DT23" s="265">
        <v>4.5627999999999997E-3</v>
      </c>
      <c r="DU23" s="265">
        <v>3.4000000000000001E-6</v>
      </c>
      <c r="DV23" s="265">
        <v>2.2000000000000001E-6</v>
      </c>
      <c r="DW23" s="265">
        <v>1.1999999999999999E-6</v>
      </c>
      <c r="DX23" s="265">
        <v>5.1619999999999997E-4</v>
      </c>
      <c r="DY23" s="265">
        <v>1.6484E-3</v>
      </c>
      <c r="DZ23" s="265">
        <v>0</v>
      </c>
      <c r="EA23" s="265">
        <v>0</v>
      </c>
      <c r="EB23" s="265">
        <v>0</v>
      </c>
      <c r="EC23" s="265">
        <v>0</v>
      </c>
      <c r="ED23" s="265">
        <v>0</v>
      </c>
      <c r="EE23" s="265">
        <v>0</v>
      </c>
      <c r="EF23" s="265">
        <v>5.3240000000000004E-4</v>
      </c>
      <c r="EG23" s="265">
        <v>0</v>
      </c>
      <c r="EH23" s="265">
        <v>3.1920000000000001E-4</v>
      </c>
      <c r="EI23" s="265">
        <v>0</v>
      </c>
      <c r="EJ23" s="265">
        <v>0</v>
      </c>
      <c r="EK23" s="265">
        <v>0</v>
      </c>
      <c r="EL23" s="265">
        <v>0</v>
      </c>
      <c r="EM23" s="265">
        <v>3.302E-4</v>
      </c>
      <c r="EN23" s="265">
        <v>1.34E-4</v>
      </c>
      <c r="EO23" s="265">
        <v>2.4910000000000002E-3</v>
      </c>
      <c r="EP23" s="265">
        <v>5.7300000000000005E-4</v>
      </c>
      <c r="EQ23" s="265">
        <v>2.7960000000000002E-4</v>
      </c>
      <c r="ER23" s="265">
        <v>4.4939999999999997E-4</v>
      </c>
      <c r="ES23" s="265">
        <v>4.1080000000000001E-4</v>
      </c>
      <c r="ET23" s="265">
        <v>3.592E-4</v>
      </c>
      <c r="EU23" s="265">
        <v>3.302E-4</v>
      </c>
      <c r="EV23" s="265">
        <v>2.3599999999999999E-4</v>
      </c>
      <c r="EW23" s="265">
        <v>3.2600000000000001E-4</v>
      </c>
      <c r="EX23" s="265">
        <v>1.7819999999999999E-4</v>
      </c>
      <c r="EY23" s="265">
        <v>2.308E-4</v>
      </c>
      <c r="EZ23" s="265">
        <v>1.2332000000000001E-3</v>
      </c>
      <c r="FA23" s="265">
        <v>5.7280000000000005E-4</v>
      </c>
      <c r="FB23" s="265">
        <v>4.7659999999999998E-4</v>
      </c>
      <c r="FC23" s="265">
        <v>5.0259999999999997E-4</v>
      </c>
      <c r="FD23" s="265">
        <v>5.8160000000000004E-4</v>
      </c>
      <c r="FE23" s="265">
        <v>4.06E-4</v>
      </c>
      <c r="FF23" s="265">
        <v>5.1400000000000003E-4</v>
      </c>
      <c r="FG23" s="265">
        <v>5.1320000000000001E-4</v>
      </c>
      <c r="FH23" s="265">
        <v>3.9639999999999999E-4</v>
      </c>
      <c r="FI23" s="265">
        <v>4.0079999999999998E-4</v>
      </c>
      <c r="FJ23" s="265">
        <v>2.0400000000000001E-5</v>
      </c>
      <c r="FK23" s="265">
        <v>9.0000000000000002E-6</v>
      </c>
      <c r="FL23" s="265">
        <v>5.3120000000000001E-4</v>
      </c>
      <c r="FM23" s="265">
        <v>6.2580000000000003E-4</v>
      </c>
      <c r="FN23" s="265">
        <v>4.2707999999999999E-3</v>
      </c>
      <c r="FO23" s="265">
        <v>0.01</v>
      </c>
      <c r="FP23" s="265">
        <v>9.7718000000000006E-3</v>
      </c>
      <c r="FQ23" s="265">
        <v>2.6158000000000002E-3</v>
      </c>
      <c r="FR23" s="265">
        <v>0</v>
      </c>
      <c r="FS23" s="265">
        <v>5.5710000000000004E-3</v>
      </c>
      <c r="FT23" s="265">
        <v>5.9681999999999999E-3</v>
      </c>
      <c r="FU23" s="265">
        <v>2.5607999999999998E-3</v>
      </c>
      <c r="FV23" s="265">
        <v>1.4520999999999999E-2</v>
      </c>
      <c r="FW23" s="265">
        <v>1.5413E-2</v>
      </c>
      <c r="FX23" s="265">
        <v>1.1173000000000001E-2</v>
      </c>
      <c r="FY23" s="265">
        <v>2.0126999999999999E-2</v>
      </c>
      <c r="FZ23" s="265">
        <v>1.5413E-2</v>
      </c>
      <c r="GA23" s="265">
        <v>1.0111999999999999E-2</v>
      </c>
      <c r="GB23" s="265">
        <v>4.6483999999999996E-3</v>
      </c>
      <c r="GC23" s="265">
        <v>5.3848000000000004E-3</v>
      </c>
      <c r="GD23" s="265">
        <v>4.8104000000000003E-3</v>
      </c>
      <c r="GE23" s="265">
        <v>2.6007999999999999E-3</v>
      </c>
      <c r="GF23" s="265">
        <v>2.0968000000000001E-2</v>
      </c>
      <c r="GG23" s="265">
        <v>2.2096999999999999E-2</v>
      </c>
      <c r="GH23" s="265">
        <v>2.5080000000000002E-2</v>
      </c>
      <c r="GI23" s="265">
        <v>2.3777E-2</v>
      </c>
      <c r="GJ23" s="265">
        <v>3.6903999999999999E-3</v>
      </c>
      <c r="GK23" s="265">
        <v>2.722E-3</v>
      </c>
      <c r="GL23" s="265">
        <v>1.7093000000000001E-2</v>
      </c>
      <c r="GM23" s="265">
        <v>1.3096E-2</v>
      </c>
      <c r="GN23" s="265">
        <v>2.5730000000000002E-3</v>
      </c>
      <c r="GO23" s="265">
        <v>1.3247999999999999E-2</v>
      </c>
      <c r="GP23" s="265">
        <v>5.4938000000000001E-3</v>
      </c>
      <c r="GQ23" s="265">
        <v>4.7762000000000004E-3</v>
      </c>
      <c r="GR23" s="265">
        <v>8.7739999999999997E-4</v>
      </c>
      <c r="GS23" s="265">
        <v>4.1960000000000001E-3</v>
      </c>
      <c r="GT23" s="265">
        <v>3.1944E-3</v>
      </c>
      <c r="GU23" s="265">
        <v>3.5422000000000001E-3</v>
      </c>
      <c r="GV23" s="265">
        <v>2.4239999999999999E-3</v>
      </c>
      <c r="GW23" s="265">
        <v>6.8446000000000002E-3</v>
      </c>
      <c r="GX23" s="265">
        <v>1.154E-2</v>
      </c>
      <c r="GY23" s="265">
        <v>4.0634E-3</v>
      </c>
      <c r="GZ23" s="265">
        <v>3.5100000000000001E-3</v>
      </c>
      <c r="HA23" s="265">
        <v>9.0098000000000001E-3</v>
      </c>
      <c r="HB23" s="265">
        <v>1.2272E-2</v>
      </c>
      <c r="HC23" s="265">
        <v>2.9475999999999999E-3</v>
      </c>
      <c r="HD23" s="265">
        <v>3.6698E-3</v>
      </c>
      <c r="HE23" s="265">
        <v>1.4031E-2</v>
      </c>
      <c r="HF23" s="265">
        <v>5.548E-3</v>
      </c>
      <c r="HG23" s="265">
        <v>1.4223E-2</v>
      </c>
      <c r="HH23" s="265">
        <v>1.3932999999999999E-2</v>
      </c>
      <c r="HI23" s="265">
        <v>1.4337000000000001E-2</v>
      </c>
      <c r="HJ23" s="265">
        <v>4.6762000000000001E-3</v>
      </c>
      <c r="HK23" s="265">
        <v>1.8259999999999999E-3</v>
      </c>
      <c r="HL23" s="265">
        <v>2.3698E-3</v>
      </c>
      <c r="HM23" s="265">
        <v>6.816E-3</v>
      </c>
      <c r="HN23" s="265">
        <v>5.8528E-3</v>
      </c>
      <c r="HO23" s="265">
        <v>7.8046000000000001E-3</v>
      </c>
      <c r="HP23" s="265">
        <v>2.415E-3</v>
      </c>
      <c r="HQ23" s="265">
        <v>5.424E-3</v>
      </c>
      <c r="HR23" s="265">
        <v>1.6258999999999999E-2</v>
      </c>
      <c r="HS23" s="265">
        <v>1.8439000000000001E-2</v>
      </c>
      <c r="HT23" s="265">
        <v>1.5401E-2</v>
      </c>
      <c r="HU23" s="265">
        <v>3.1949999999999999E-2</v>
      </c>
      <c r="HV23" s="265">
        <v>3.0200000000000001E-3</v>
      </c>
      <c r="HW23" s="265">
        <v>5.2785999999999996E-3</v>
      </c>
      <c r="HX23" s="265">
        <v>1.1617000000000001E-2</v>
      </c>
      <c r="HY23" s="265">
        <v>1.6261999999999999E-2</v>
      </c>
      <c r="HZ23" s="265">
        <v>1.0397999999999999E-2</v>
      </c>
      <c r="IA23" s="265">
        <v>1.6299999999999999E-3</v>
      </c>
      <c r="IB23" s="265">
        <v>1.781E-3</v>
      </c>
      <c r="IC23" s="265">
        <v>1.7696000000000001E-3</v>
      </c>
      <c r="ID23" s="265">
        <v>1.7882E-3</v>
      </c>
      <c r="IE23" s="265">
        <v>8.5246000000000002E-3</v>
      </c>
      <c r="IF23" s="265">
        <v>1.5488999999999999E-2</v>
      </c>
      <c r="IG23" s="265">
        <v>3.6443999999999999E-3</v>
      </c>
      <c r="IH23" s="265">
        <v>1.5678000000000001E-2</v>
      </c>
      <c r="II23" s="265">
        <v>7.6042000000000002E-3</v>
      </c>
      <c r="IJ23" s="265">
        <v>0</v>
      </c>
      <c r="IK23" s="265">
        <v>0</v>
      </c>
      <c r="IL23" s="265">
        <v>7.0174E-3</v>
      </c>
      <c r="IM23" s="265">
        <v>5.3476000000000001E-3</v>
      </c>
      <c r="IN23" s="265">
        <v>1.7944999999999999E-2</v>
      </c>
      <c r="IO23" s="265">
        <v>2.2989999999999998E-3</v>
      </c>
      <c r="IP23" s="265">
        <v>1.7795999999999999E-2</v>
      </c>
      <c r="IQ23" s="265">
        <v>4.0898000000000002E-3</v>
      </c>
      <c r="IR23" s="265">
        <v>1.8481000000000001E-2</v>
      </c>
      <c r="IS23" s="265">
        <v>3.0509999999999999E-3</v>
      </c>
      <c r="IT23" s="265">
        <v>8.7691999999999996E-3</v>
      </c>
      <c r="IU23" s="265">
        <v>1.1676000000000001E-2</v>
      </c>
      <c r="IV23" s="265">
        <v>3.5431999999999998E-3</v>
      </c>
      <c r="IW23" s="265">
        <v>7.4393999999999997E-3</v>
      </c>
      <c r="IX23" s="265">
        <v>1.4231000000000001E-2</v>
      </c>
      <c r="IY23" s="265">
        <v>8.1074000000000007E-3</v>
      </c>
      <c r="IZ23" s="265">
        <v>6.5713999999999998E-3</v>
      </c>
      <c r="JA23" s="265">
        <v>6.8564000000000003E-3</v>
      </c>
      <c r="JB23" s="265">
        <v>6.5259999999999997E-3</v>
      </c>
      <c r="JC23" s="265">
        <v>8.3136000000000009E-3</v>
      </c>
      <c r="JD23" s="265">
        <v>2.8427999999999999E-3</v>
      </c>
      <c r="JE23" s="265">
        <v>4.2036E-3</v>
      </c>
      <c r="JF23" s="265">
        <v>2.0168999999999999E-2</v>
      </c>
      <c r="JG23" s="265">
        <v>5.2452000000000002E-3</v>
      </c>
      <c r="JH23" s="265">
        <v>7.6452000000000004E-3</v>
      </c>
      <c r="JI23" s="265">
        <v>8.1937999999999993E-3</v>
      </c>
      <c r="JJ23" s="265">
        <v>7.5538000000000003E-3</v>
      </c>
      <c r="JK23" s="265">
        <v>8.2328000000000002E-3</v>
      </c>
      <c r="JL23" s="265">
        <v>1.4711999999999999E-2</v>
      </c>
      <c r="JM23" s="265">
        <v>1.6656000000000001E-2</v>
      </c>
      <c r="JN23" s="265">
        <v>1.3526E-2</v>
      </c>
      <c r="JO23" s="265">
        <v>2.8593999999999998E-3</v>
      </c>
      <c r="JP23" s="265">
        <v>8.3434000000000008E-3</v>
      </c>
      <c r="JQ23" s="265">
        <v>7.3416000000000002E-3</v>
      </c>
      <c r="JR23" s="265">
        <v>2.9970000000000001E-3</v>
      </c>
      <c r="JS23" s="265">
        <v>3.4028000000000001E-3</v>
      </c>
      <c r="JT23" s="265">
        <v>1.9016E-3</v>
      </c>
      <c r="JU23" s="265">
        <v>2.8992000000000002E-3</v>
      </c>
      <c r="JV23" s="265">
        <v>2.9099999999999998E-3</v>
      </c>
      <c r="JW23" s="265">
        <v>7.0379999999999998E-4</v>
      </c>
      <c r="JX23" s="265">
        <v>4.372E-4</v>
      </c>
      <c r="JY23" s="265">
        <v>5.8E-4</v>
      </c>
      <c r="JZ23" s="265">
        <v>7.1000000000000004E-3</v>
      </c>
      <c r="KA23" s="265">
        <v>7.8848000000000008E-3</v>
      </c>
      <c r="KB23" s="265">
        <v>1.1637E-2</v>
      </c>
      <c r="KC23" s="265">
        <v>3.792E-4</v>
      </c>
      <c r="KD23" s="265">
        <v>8.8800000000000004E-5</v>
      </c>
      <c r="KE23" s="265">
        <v>0</v>
      </c>
      <c r="KF23" s="265">
        <v>6.4200000000000002E-5</v>
      </c>
      <c r="KG23" s="265">
        <v>4.5599999999999997E-5</v>
      </c>
      <c r="KH23" s="265">
        <v>4.5725999999999996E-3</v>
      </c>
      <c r="KI23" s="265">
        <v>3.0872E-2</v>
      </c>
      <c r="KJ23" s="265">
        <v>3.9241999999999999E-2</v>
      </c>
      <c r="KK23" s="265">
        <v>1.8811999999999999E-2</v>
      </c>
      <c r="KL23" s="265">
        <v>4.3018000000000001E-2</v>
      </c>
      <c r="KM23" s="265">
        <v>0.44029000000000001</v>
      </c>
      <c r="KN23" s="265">
        <v>0.54049999999999998</v>
      </c>
      <c r="KO23" s="265">
        <v>0.61082000000000003</v>
      </c>
      <c r="KP23" s="265">
        <v>5.4134653158135924E-3</v>
      </c>
      <c r="KQ23" s="265">
        <v>0.69072</v>
      </c>
      <c r="KR23" s="265">
        <v>0.71809000000000001</v>
      </c>
      <c r="KS23" s="265">
        <v>0.74109999999999998</v>
      </c>
      <c r="KT23" s="265">
        <v>0.53757599202332385</v>
      </c>
      <c r="KU23" s="265">
        <v>4.1460000000000004E-3</v>
      </c>
      <c r="KV23" s="265">
        <v>2.4306999999999999E-2</v>
      </c>
      <c r="KW23" s="265">
        <v>4.104E-2</v>
      </c>
      <c r="KX23" s="265">
        <v>7.8954999999999997E-2</v>
      </c>
      <c r="KY23" s="265">
        <v>0.18284</v>
      </c>
      <c r="KZ23" s="265">
        <v>0.33805000000000002</v>
      </c>
      <c r="LA23" s="265">
        <v>0.51212999999999997</v>
      </c>
      <c r="LB23" s="265">
        <v>0.67513999999999996</v>
      </c>
      <c r="LC23" s="265">
        <v>1</v>
      </c>
      <c r="LD23" s="265">
        <v>0</v>
      </c>
      <c r="LE23" s="265">
        <v>0.38059999999999999</v>
      </c>
      <c r="LF23" s="265">
        <v>0</v>
      </c>
      <c r="LG23" s="265">
        <v>0</v>
      </c>
      <c r="LH23" s="431">
        <v>0</v>
      </c>
      <c r="LI23" s="431">
        <v>0</v>
      </c>
      <c r="LJ23" s="431">
        <v>0</v>
      </c>
      <c r="LK23" s="431">
        <v>0</v>
      </c>
      <c r="LL23" s="431">
        <v>0</v>
      </c>
      <c r="LM23" s="431">
        <v>0</v>
      </c>
      <c r="LN23" s="431">
        <v>0</v>
      </c>
      <c r="LO23" s="431">
        <v>0</v>
      </c>
      <c r="LP23" s="431">
        <v>0</v>
      </c>
      <c r="LQ23" s="431">
        <v>0</v>
      </c>
      <c r="LR23" s="431">
        <v>0</v>
      </c>
      <c r="LS23" s="431">
        <v>0</v>
      </c>
      <c r="LT23" s="431">
        <v>1.8750838535197545E-6</v>
      </c>
      <c r="LU23" s="431">
        <v>0</v>
      </c>
      <c r="LV23" s="431">
        <v>0</v>
      </c>
      <c r="LW23" s="431">
        <v>0</v>
      </c>
      <c r="LX23" s="431">
        <v>1.7628045725359698E-6</v>
      </c>
      <c r="LY23" s="431">
        <v>0</v>
      </c>
      <c r="LZ23" s="431">
        <v>0</v>
      </c>
      <c r="MA23" s="431">
        <v>0</v>
      </c>
      <c r="MB23" s="431">
        <v>0</v>
      </c>
      <c r="MC23" s="431">
        <v>0</v>
      </c>
      <c r="MD23" s="431">
        <v>0</v>
      </c>
      <c r="ME23" s="431">
        <v>5.4416204875451513E-6</v>
      </c>
      <c r="MF23" s="431">
        <v>7.5310608735890128E-6</v>
      </c>
      <c r="MG23" s="431">
        <v>0</v>
      </c>
      <c r="MH23" s="266"/>
      <c r="MI23" s="266"/>
      <c r="MJ23" s="266"/>
      <c r="MK23" s="266"/>
      <c r="ML23" s="266"/>
      <c r="MM23" s="266"/>
      <c r="MN23" s="266"/>
      <c r="MO23" s="266"/>
      <c r="MP23" s="266"/>
      <c r="MQ23" s="266"/>
      <c r="MR23" s="266"/>
      <c r="MS23" s="266"/>
      <c r="MT23" s="266"/>
      <c r="MU23" s="266"/>
      <c r="MV23" s="266"/>
      <c r="MW23" s="266"/>
      <c r="MX23" s="266"/>
      <c r="MY23" s="266"/>
      <c r="MZ23" s="266"/>
      <c r="NA23" s="266"/>
      <c r="NB23" s="266"/>
      <c r="NC23" s="266"/>
      <c r="ND23" s="266"/>
      <c r="NE23" s="266"/>
      <c r="NF23" s="266"/>
      <c r="NG23" s="266"/>
      <c r="NH23" s="266"/>
      <c r="NI23" s="266"/>
      <c r="NJ23" s="266"/>
      <c r="NK23" s="266"/>
      <c r="NL23" s="266"/>
      <c r="NM23" s="266"/>
      <c r="NN23" s="266"/>
      <c r="NO23" s="266"/>
      <c r="NP23" s="266"/>
      <c r="NQ23" s="266"/>
      <c r="NR23" s="266"/>
      <c r="NS23" s="266"/>
      <c r="NT23" s="266"/>
      <c r="NU23" s="266"/>
      <c r="NV23" s="266"/>
      <c r="NW23" s="266"/>
      <c r="NX23" s="266"/>
      <c r="NY23" s="266"/>
      <c r="NZ23" s="266"/>
      <c r="OA23" s="266"/>
      <c r="OB23" s="266"/>
      <c r="OC23" s="266"/>
      <c r="OD23" s="266"/>
      <c r="OE23" s="266"/>
      <c r="OF23" s="266"/>
      <c r="OG23" s="266"/>
      <c r="OH23" s="266"/>
      <c r="OI23" s="266"/>
      <c r="OJ23" s="266"/>
      <c r="OK23" s="266"/>
      <c r="OL23" s="266"/>
      <c r="OM23" s="266"/>
      <c r="ON23" s="267"/>
    </row>
    <row r="24" spans="1:404">
      <c r="A24" s="261">
        <v>399</v>
      </c>
      <c r="B24" s="265">
        <v>0.1106</v>
      </c>
      <c r="C24" s="268">
        <v>9.0966000000000005E-2</v>
      </c>
      <c r="D24" s="268">
        <v>7.3594999999999994E-2</v>
      </c>
      <c r="E24" s="268">
        <v>5.9576999999999998E-2</v>
      </c>
      <c r="F24" s="268">
        <v>0.11703</v>
      </c>
      <c r="G24" s="268">
        <v>8.7948999999999999E-2</v>
      </c>
      <c r="H24" s="268">
        <v>0.13199</v>
      </c>
      <c r="I24" s="268">
        <v>8.6861999999999995E-2</v>
      </c>
      <c r="J24" s="268">
        <v>7.3329000000000005E-2</v>
      </c>
      <c r="K24" s="268">
        <v>1.7614000000000001E-2</v>
      </c>
      <c r="L24" s="265">
        <v>1.5184E-2</v>
      </c>
      <c r="M24" s="265">
        <v>1.4855E-2</v>
      </c>
      <c r="N24" s="265">
        <v>1.5224E-2</v>
      </c>
      <c r="O24" s="265">
        <v>4.3439999999999999E-2</v>
      </c>
      <c r="P24" s="265">
        <v>0.10178</v>
      </c>
      <c r="Q24" s="265">
        <v>6.5690999999999999E-2</v>
      </c>
      <c r="R24" s="265">
        <v>7.4816999999999995E-2</v>
      </c>
      <c r="S24" s="265">
        <v>8.7504999999999999E-2</v>
      </c>
      <c r="T24" s="265">
        <v>3.3106999999999998E-2</v>
      </c>
      <c r="U24" s="265">
        <v>0.13678000000000001</v>
      </c>
      <c r="V24" s="265">
        <v>6.8197999999999995E-2</v>
      </c>
      <c r="W24" s="265">
        <v>8.992E-2</v>
      </c>
      <c r="X24" s="265">
        <v>5.0515999999999998E-2</v>
      </c>
      <c r="Y24" s="265">
        <v>0.12291000000000001</v>
      </c>
      <c r="Z24" s="265">
        <v>6.0072E-2</v>
      </c>
      <c r="AA24" s="265">
        <v>0.1295</v>
      </c>
      <c r="AB24" s="265">
        <v>6.7431000000000005E-2</v>
      </c>
      <c r="AC24" s="265">
        <v>0.10135</v>
      </c>
      <c r="AD24" s="265">
        <v>4.2129E-2</v>
      </c>
      <c r="AE24" s="265">
        <v>7.4824000000000002E-3</v>
      </c>
      <c r="AF24" s="265">
        <v>1.089E-2</v>
      </c>
      <c r="AG24" s="265">
        <v>5.9759E-2</v>
      </c>
      <c r="AH24" s="265">
        <v>1.4799E-2</v>
      </c>
      <c r="AI24" s="265">
        <v>1.5517E-2</v>
      </c>
      <c r="AJ24" s="265">
        <v>6.7483999999999999E-3</v>
      </c>
      <c r="AK24" s="265">
        <v>1.1006E-3</v>
      </c>
      <c r="AL24" s="265">
        <v>1.6899000000000001E-2</v>
      </c>
      <c r="AM24" s="265">
        <v>3.6373999999999998E-3</v>
      </c>
      <c r="AN24" s="265">
        <v>2.0098E-3</v>
      </c>
      <c r="AO24" s="265">
        <v>1.5899E-2</v>
      </c>
      <c r="AP24" s="265">
        <v>5.7685999999999996E-3</v>
      </c>
      <c r="AQ24" s="265">
        <v>2.1082000000000002E-3</v>
      </c>
      <c r="AR24" s="265">
        <v>1.8081E-2</v>
      </c>
      <c r="AS24" s="265">
        <v>7.7764000000000002E-3</v>
      </c>
      <c r="AT24" s="265">
        <v>3.2742000000000001E-3</v>
      </c>
      <c r="AU24" s="265">
        <v>1.8748000000000001E-2</v>
      </c>
      <c r="AV24" s="265">
        <v>4.6122000000000003E-3</v>
      </c>
      <c r="AW24" s="265">
        <v>4.1767999999999996E-3</v>
      </c>
      <c r="AX24" s="265">
        <v>5.9914E-3</v>
      </c>
      <c r="AY24" s="265">
        <v>7.0438000000000002E-3</v>
      </c>
      <c r="AZ24" s="265">
        <v>7.0926000000000001E-3</v>
      </c>
      <c r="BA24" s="265">
        <v>1.2226000000000001E-2</v>
      </c>
      <c r="BB24" s="265">
        <v>1.2197E-2</v>
      </c>
      <c r="BC24" s="265">
        <v>1.2161999999999999E-2</v>
      </c>
      <c r="BD24" s="265">
        <v>1.23E-2</v>
      </c>
      <c r="BE24" s="265">
        <v>1.2828000000000001E-2</v>
      </c>
      <c r="BF24" s="265">
        <v>1.0765E-2</v>
      </c>
      <c r="BG24" s="265">
        <v>2.494E-2</v>
      </c>
      <c r="BH24" s="265">
        <v>2.4691999999999999E-2</v>
      </c>
      <c r="BI24" s="265">
        <v>3.5091999999999998E-2</v>
      </c>
      <c r="BJ24" s="265">
        <v>3.0588000000000001E-2</v>
      </c>
      <c r="BK24" s="265">
        <v>7.7922000000000005E-2</v>
      </c>
      <c r="BL24" s="265">
        <v>0.12803</v>
      </c>
      <c r="BM24" s="265">
        <v>7.0732000000000003E-2</v>
      </c>
      <c r="BN24" s="265">
        <v>0.23965</v>
      </c>
      <c r="BO24" s="265">
        <v>0.29429</v>
      </c>
      <c r="BP24" s="265">
        <v>6.4603999999999995E-2</v>
      </c>
      <c r="BQ24" s="265">
        <v>0.1221</v>
      </c>
      <c r="BR24" s="265">
        <v>0.21765000000000001</v>
      </c>
      <c r="BS24" s="265">
        <v>0.12307</v>
      </c>
      <c r="BT24" s="265">
        <v>0.19400000000000001</v>
      </c>
      <c r="BU24" s="265">
        <v>0.11987</v>
      </c>
      <c r="BV24" s="265">
        <v>1.5278999999999999E-2</v>
      </c>
      <c r="BW24" s="265">
        <v>9.8755999999999997E-2</v>
      </c>
      <c r="BX24" s="265">
        <v>2.1103E-2</v>
      </c>
      <c r="BY24" s="265">
        <v>2.4735E-2</v>
      </c>
      <c r="BZ24" s="265">
        <v>4.6533999999999999E-2</v>
      </c>
      <c r="CA24" s="265">
        <v>3.5999999999999997E-2</v>
      </c>
      <c r="CB24" s="265">
        <v>6.2473000000000001E-2</v>
      </c>
      <c r="CC24" s="265">
        <v>7.671E-2</v>
      </c>
      <c r="CD24" s="265">
        <v>5.2575999999999998E-2</v>
      </c>
      <c r="CE24" s="265">
        <v>4.3818000000000003E-2</v>
      </c>
      <c r="CF24" s="265">
        <v>2.7326E-2</v>
      </c>
      <c r="CG24" s="265">
        <v>5.7334999999999997E-2</v>
      </c>
      <c r="CH24" s="265">
        <v>4.6634000000000002E-2</v>
      </c>
      <c r="CI24" s="265">
        <v>4.6983999999999998E-2</v>
      </c>
      <c r="CJ24" s="265">
        <v>2.5633E-2</v>
      </c>
      <c r="CK24" s="265">
        <v>4.9607999999999999E-2</v>
      </c>
      <c r="CL24" s="265">
        <v>0.19409000000000001</v>
      </c>
      <c r="CM24" s="265">
        <v>3.2169999999999998E-3</v>
      </c>
      <c r="CN24" s="265">
        <v>0</v>
      </c>
      <c r="CO24" s="265">
        <v>2.7529999999999998E-3</v>
      </c>
      <c r="CP24" s="265">
        <v>2.1408E-3</v>
      </c>
      <c r="CQ24" s="265">
        <v>2.0387999999999999E-3</v>
      </c>
      <c r="CR24" s="265">
        <v>0</v>
      </c>
      <c r="CS24" s="265">
        <v>0</v>
      </c>
      <c r="CT24" s="265">
        <v>0</v>
      </c>
      <c r="CU24" s="265">
        <v>0</v>
      </c>
      <c r="CV24" s="265">
        <v>2.8151999999999999E-3</v>
      </c>
      <c r="CW24" s="265">
        <v>0</v>
      </c>
      <c r="CX24" s="265">
        <v>0</v>
      </c>
      <c r="CY24" s="265">
        <v>0</v>
      </c>
      <c r="CZ24" s="265">
        <v>0.59535000000000005</v>
      </c>
      <c r="DA24" s="265">
        <v>0.88324000000000003</v>
      </c>
      <c r="DB24" s="265">
        <v>0</v>
      </c>
      <c r="DC24" s="265">
        <v>0</v>
      </c>
      <c r="DD24" s="265">
        <v>0</v>
      </c>
      <c r="DE24" s="265">
        <v>0</v>
      </c>
      <c r="DF24" s="265">
        <v>2.042E-4</v>
      </c>
      <c r="DG24" s="265">
        <v>2.8059999999999999E-4</v>
      </c>
      <c r="DH24" s="265">
        <v>8.7729999999999995E-3</v>
      </c>
      <c r="DI24" s="265">
        <v>3.7200000000000003E-5</v>
      </c>
      <c r="DJ24" s="265">
        <v>4.32E-5</v>
      </c>
      <c r="DK24" s="265">
        <v>4.9200000000000003E-5</v>
      </c>
      <c r="DL24" s="265">
        <v>2.9600000000000001E-5</v>
      </c>
      <c r="DM24" s="265">
        <v>7.0660000000000004E-4</v>
      </c>
      <c r="DN24" s="265">
        <v>1.1E-5</v>
      </c>
      <c r="DO24" s="265">
        <v>4.1999999999999996E-6</v>
      </c>
      <c r="DP24" s="265">
        <v>3.4000000000000001E-6</v>
      </c>
      <c r="DQ24" s="265">
        <v>3.4000000000000001E-6</v>
      </c>
      <c r="DR24" s="265">
        <v>2.9848000000000001E-3</v>
      </c>
      <c r="DS24" s="265">
        <v>3.6037999999999999E-3</v>
      </c>
      <c r="DT24" s="265">
        <v>4.6433999999999998E-3</v>
      </c>
      <c r="DU24" s="265">
        <v>4.1999999999999996E-6</v>
      </c>
      <c r="DV24" s="265">
        <v>2.6000000000000001E-6</v>
      </c>
      <c r="DW24" s="265">
        <v>1.5999999999999999E-6</v>
      </c>
      <c r="DX24" s="265">
        <v>5.3459999999999998E-4</v>
      </c>
      <c r="DY24" s="265">
        <v>1.4092E-3</v>
      </c>
      <c r="DZ24" s="265">
        <v>0</v>
      </c>
      <c r="EA24" s="265">
        <v>0</v>
      </c>
      <c r="EB24" s="265">
        <v>0</v>
      </c>
      <c r="EC24" s="265">
        <v>0</v>
      </c>
      <c r="ED24" s="265">
        <v>0</v>
      </c>
      <c r="EE24" s="265">
        <v>0</v>
      </c>
      <c r="EF24" s="265">
        <v>5.262E-4</v>
      </c>
      <c r="EG24" s="265">
        <v>0</v>
      </c>
      <c r="EH24" s="265">
        <v>3.8059999999999998E-4</v>
      </c>
      <c r="EI24" s="265">
        <v>0</v>
      </c>
      <c r="EJ24" s="265">
        <v>0</v>
      </c>
      <c r="EK24" s="265">
        <v>0</v>
      </c>
      <c r="EL24" s="265">
        <v>0</v>
      </c>
      <c r="EM24" s="265">
        <v>3.9560000000000002E-4</v>
      </c>
      <c r="EN24" s="265">
        <v>1.6200000000000001E-4</v>
      </c>
      <c r="EO24" s="265">
        <v>2.5170000000000001E-3</v>
      </c>
      <c r="EP24" s="265">
        <v>5.9100000000000005E-4</v>
      </c>
      <c r="EQ24" s="265">
        <v>2.8679999999999998E-4</v>
      </c>
      <c r="ER24" s="265">
        <v>4.752E-4</v>
      </c>
      <c r="ES24" s="265">
        <v>3.4939999999999998E-4</v>
      </c>
      <c r="ET24" s="265">
        <v>3.9560000000000002E-4</v>
      </c>
      <c r="EU24" s="265">
        <v>3.5359999999999998E-4</v>
      </c>
      <c r="EV24" s="265">
        <v>2.7500000000000002E-4</v>
      </c>
      <c r="EW24" s="265">
        <v>3.5500000000000001E-4</v>
      </c>
      <c r="EX24" s="265">
        <v>9.1600000000000004E-5</v>
      </c>
      <c r="EY24" s="265">
        <v>1.8139999999999999E-4</v>
      </c>
      <c r="EZ24" s="265">
        <v>1.2476E-3</v>
      </c>
      <c r="FA24" s="265">
        <v>5.7240000000000004E-4</v>
      </c>
      <c r="FB24" s="265">
        <v>5.2680000000000001E-4</v>
      </c>
      <c r="FC24" s="265">
        <v>4.9980000000000001E-4</v>
      </c>
      <c r="FD24" s="265">
        <v>5.9679999999999998E-4</v>
      </c>
      <c r="FE24" s="265">
        <v>3.8299999999999999E-4</v>
      </c>
      <c r="FF24" s="265">
        <v>5.1699999999999999E-4</v>
      </c>
      <c r="FG24" s="265">
        <v>5.5360000000000001E-4</v>
      </c>
      <c r="FH24" s="265">
        <v>4.0719999999999998E-4</v>
      </c>
      <c r="FI24" s="265">
        <v>4.0739999999999998E-4</v>
      </c>
      <c r="FJ24" s="265">
        <v>2.5199999999999999E-5</v>
      </c>
      <c r="FK24" s="265">
        <v>1.1E-5</v>
      </c>
      <c r="FL24" s="265">
        <v>5.5960000000000005E-4</v>
      </c>
      <c r="FM24" s="265">
        <v>5.4940000000000002E-4</v>
      </c>
      <c r="FN24" s="265">
        <v>5.6943999999999996E-3</v>
      </c>
      <c r="FO24" s="265">
        <v>0.01</v>
      </c>
      <c r="FP24" s="265">
        <v>9.8204E-3</v>
      </c>
      <c r="FQ24" s="265">
        <v>2.6074000000000002E-3</v>
      </c>
      <c r="FR24" s="265">
        <v>0</v>
      </c>
      <c r="FS24" s="265">
        <v>5.5710000000000004E-3</v>
      </c>
      <c r="FT24" s="265">
        <v>5.9735999999999999E-3</v>
      </c>
      <c r="FU24" s="265">
        <v>2.5523999999999998E-3</v>
      </c>
      <c r="FV24" s="265">
        <v>1.5308E-2</v>
      </c>
      <c r="FW24" s="265">
        <v>1.6493000000000001E-2</v>
      </c>
      <c r="FX24" s="265">
        <v>1.2007E-2</v>
      </c>
      <c r="FY24" s="265">
        <v>2.1472999999999999E-2</v>
      </c>
      <c r="FZ24" s="265">
        <v>1.6493000000000001E-2</v>
      </c>
      <c r="GA24" s="265">
        <v>1.0865E-2</v>
      </c>
      <c r="GB24" s="265">
        <v>5.0851999999999998E-3</v>
      </c>
      <c r="GC24" s="265">
        <v>5.8344E-3</v>
      </c>
      <c r="GD24" s="265">
        <v>5.0952000000000002E-3</v>
      </c>
      <c r="GE24" s="265">
        <v>2.9724E-3</v>
      </c>
      <c r="GF24" s="265">
        <v>2.0264000000000001E-2</v>
      </c>
      <c r="GG24" s="265">
        <v>2.0933E-2</v>
      </c>
      <c r="GH24" s="265">
        <v>2.5137E-2</v>
      </c>
      <c r="GI24" s="265">
        <v>2.3095000000000001E-2</v>
      </c>
      <c r="GJ24" s="265">
        <v>3.9741999999999998E-3</v>
      </c>
      <c r="GK24" s="265">
        <v>2.722E-3</v>
      </c>
      <c r="GL24" s="265">
        <v>1.7350999999999998E-2</v>
      </c>
      <c r="GM24" s="265">
        <v>1.3299999999999999E-2</v>
      </c>
      <c r="GN24" s="265">
        <v>2.5730000000000002E-3</v>
      </c>
      <c r="GO24" s="265">
        <v>1.3166000000000001E-2</v>
      </c>
      <c r="GP24" s="265">
        <v>5.9163999999999996E-3</v>
      </c>
      <c r="GQ24" s="265">
        <v>5.1435999999999999E-3</v>
      </c>
      <c r="GR24" s="265">
        <v>1.0422000000000001E-3</v>
      </c>
      <c r="GS24" s="265">
        <v>4.4289999999999998E-3</v>
      </c>
      <c r="GT24" s="265">
        <v>3.4402E-3</v>
      </c>
      <c r="GU24" s="265">
        <v>3.8146E-3</v>
      </c>
      <c r="GV24" s="265">
        <v>2.7269999999999998E-3</v>
      </c>
      <c r="GW24" s="265">
        <v>7.2827999999999999E-3</v>
      </c>
      <c r="GX24" s="265">
        <v>1.2260999999999999E-2</v>
      </c>
      <c r="GY24" s="265">
        <v>4.2892E-3</v>
      </c>
      <c r="GZ24" s="265">
        <v>3.7580000000000001E-3</v>
      </c>
      <c r="HA24" s="265">
        <v>9.1184000000000005E-3</v>
      </c>
      <c r="HB24" s="265">
        <v>1.2284E-2</v>
      </c>
      <c r="HC24" s="265">
        <v>3.1258000000000002E-3</v>
      </c>
      <c r="HD24" s="265">
        <v>3.9204000000000001E-3</v>
      </c>
      <c r="HE24" s="265">
        <v>1.436E-2</v>
      </c>
      <c r="HF24" s="265">
        <v>5.8710000000000004E-3</v>
      </c>
      <c r="HG24" s="265">
        <v>1.4529E-2</v>
      </c>
      <c r="HH24" s="265">
        <v>1.4272E-2</v>
      </c>
      <c r="HI24" s="265">
        <v>1.4633999999999999E-2</v>
      </c>
      <c r="HJ24" s="265">
        <v>4.6896000000000004E-3</v>
      </c>
      <c r="HK24" s="265">
        <v>1.8259999999999999E-3</v>
      </c>
      <c r="HL24" s="265">
        <v>2.4294E-3</v>
      </c>
      <c r="HM24" s="265">
        <v>7.1679999999999999E-3</v>
      </c>
      <c r="HN24" s="265">
        <v>5.9214000000000003E-3</v>
      </c>
      <c r="HO24" s="265">
        <v>7.8767999999999998E-3</v>
      </c>
      <c r="HP24" s="265">
        <v>2.415E-3</v>
      </c>
      <c r="HQ24" s="265">
        <v>7.2319999999999997E-3</v>
      </c>
      <c r="HR24" s="265">
        <v>1.7198000000000001E-2</v>
      </c>
      <c r="HS24" s="265">
        <v>1.8518E-2</v>
      </c>
      <c r="HT24" s="265">
        <v>1.5656E-2</v>
      </c>
      <c r="HU24" s="265">
        <v>3.1154000000000001E-2</v>
      </c>
      <c r="HV24" s="265">
        <v>3.2260000000000001E-3</v>
      </c>
      <c r="HW24" s="265">
        <v>5.7717999999999997E-3</v>
      </c>
      <c r="HX24" s="265">
        <v>1.0643E-2</v>
      </c>
      <c r="HY24" s="265">
        <v>1.7035000000000002E-2</v>
      </c>
      <c r="HZ24" s="265">
        <v>1.0392999999999999E-2</v>
      </c>
      <c r="IA24" s="265">
        <v>1.6299999999999999E-3</v>
      </c>
      <c r="IB24" s="265">
        <v>1.781E-3</v>
      </c>
      <c r="IC24" s="265">
        <v>1.8328000000000001E-3</v>
      </c>
      <c r="ID24" s="265">
        <v>1.8875999999999999E-3</v>
      </c>
      <c r="IE24" s="265">
        <v>8.7168000000000002E-3</v>
      </c>
      <c r="IF24" s="265">
        <v>1.5539000000000001E-2</v>
      </c>
      <c r="IG24" s="265">
        <v>3.9001999999999999E-3</v>
      </c>
      <c r="IH24" s="265">
        <v>1.5869999999999999E-2</v>
      </c>
      <c r="II24" s="265">
        <v>8.3645999999999998E-3</v>
      </c>
      <c r="IJ24" s="265">
        <v>0</v>
      </c>
      <c r="IK24" s="265">
        <v>0</v>
      </c>
      <c r="IL24" s="265">
        <v>7.4072000000000001E-3</v>
      </c>
      <c r="IM24" s="265">
        <v>5.5198000000000001E-3</v>
      </c>
      <c r="IN24" s="265">
        <v>1.7586999999999998E-2</v>
      </c>
      <c r="IO24" s="265">
        <v>2.2989999999999998E-3</v>
      </c>
      <c r="IP24" s="265">
        <v>1.7996999999999999E-2</v>
      </c>
      <c r="IQ24" s="265">
        <v>4.2893999999999996E-3</v>
      </c>
      <c r="IR24" s="265">
        <v>1.9314000000000001E-2</v>
      </c>
      <c r="IS24" s="265">
        <v>3.0509999999999999E-3</v>
      </c>
      <c r="IT24" s="265">
        <v>9.3845999999999999E-3</v>
      </c>
      <c r="IU24" s="265">
        <v>1.1898000000000001E-2</v>
      </c>
      <c r="IV24" s="265">
        <v>3.6275999999999999E-3</v>
      </c>
      <c r="IW24" s="265">
        <v>7.8911999999999993E-3</v>
      </c>
      <c r="IX24" s="265">
        <v>1.4324E-2</v>
      </c>
      <c r="IY24" s="265">
        <v>8.4042000000000006E-3</v>
      </c>
      <c r="IZ24" s="265">
        <v>6.8491999999999997E-3</v>
      </c>
      <c r="JA24" s="265">
        <v>7.2661999999999996E-3</v>
      </c>
      <c r="JB24" s="265">
        <v>6.8799999999999998E-3</v>
      </c>
      <c r="JC24" s="265">
        <v>8.4988000000000008E-3</v>
      </c>
      <c r="JD24" s="265">
        <v>2.9443999999999998E-3</v>
      </c>
      <c r="JE24" s="265">
        <v>4.5268000000000001E-3</v>
      </c>
      <c r="JF24" s="265">
        <v>2.0733999999999999E-2</v>
      </c>
      <c r="JG24" s="265">
        <v>5.5366E-3</v>
      </c>
      <c r="JH24" s="265">
        <v>8.4095999999999997E-3</v>
      </c>
      <c r="JI24" s="265">
        <v>9.0413999999999998E-3</v>
      </c>
      <c r="JJ24" s="265">
        <v>8.3213999999999996E-3</v>
      </c>
      <c r="JK24" s="265">
        <v>9.0734000000000006E-3</v>
      </c>
      <c r="JL24" s="265">
        <v>1.5654000000000001E-2</v>
      </c>
      <c r="JM24" s="265">
        <v>1.6674000000000001E-2</v>
      </c>
      <c r="JN24" s="265">
        <v>1.3471E-2</v>
      </c>
      <c r="JO24" s="265">
        <v>3.0182E-3</v>
      </c>
      <c r="JP24" s="265">
        <v>8.8312000000000009E-3</v>
      </c>
      <c r="JQ24" s="265">
        <v>7.8677999999999994E-3</v>
      </c>
      <c r="JR24" s="265">
        <v>2.9949999999999998E-3</v>
      </c>
      <c r="JS24" s="265">
        <v>3.5144E-3</v>
      </c>
      <c r="JT24" s="265">
        <v>2.0238000000000001E-3</v>
      </c>
      <c r="JU24" s="265">
        <v>2.9275999999999998E-3</v>
      </c>
      <c r="JV24" s="265">
        <v>3.0179999999999998E-3</v>
      </c>
      <c r="JW24" s="265">
        <v>9.0339999999999995E-4</v>
      </c>
      <c r="JX24" s="265">
        <v>2.186E-4</v>
      </c>
      <c r="JY24" s="265">
        <v>2.9E-4</v>
      </c>
      <c r="JZ24" s="265">
        <v>8.1639999999999994E-3</v>
      </c>
      <c r="KA24" s="265">
        <v>8.3193999999999994E-3</v>
      </c>
      <c r="KB24" s="265">
        <v>1.1908E-2</v>
      </c>
      <c r="KC24" s="265">
        <v>5.0560000000000004E-4</v>
      </c>
      <c r="KD24" s="265">
        <v>1.184E-4</v>
      </c>
      <c r="KE24" s="265">
        <v>0</v>
      </c>
      <c r="KF24" s="265">
        <v>8.5599999999999994E-5</v>
      </c>
      <c r="KG24" s="265">
        <v>6.0800000000000001E-5</v>
      </c>
      <c r="KH24" s="265">
        <v>4.8538000000000001E-3</v>
      </c>
      <c r="KI24" s="265">
        <v>3.5095000000000001E-2</v>
      </c>
      <c r="KJ24" s="265">
        <v>4.4395999999999998E-2</v>
      </c>
      <c r="KK24" s="265">
        <v>2.1828E-2</v>
      </c>
      <c r="KL24" s="265">
        <v>4.9058999999999998E-2</v>
      </c>
      <c r="KM24" s="265">
        <v>0.45912999999999998</v>
      </c>
      <c r="KN24" s="265">
        <v>0.56242000000000003</v>
      </c>
      <c r="KO24" s="265">
        <v>0.63426000000000005</v>
      </c>
      <c r="KP24" s="265">
        <v>5.5999051382895262E-3</v>
      </c>
      <c r="KQ24" s="265">
        <v>0.71477999999999997</v>
      </c>
      <c r="KR24" s="265">
        <v>0.74212999999999996</v>
      </c>
      <c r="KS24" s="265">
        <v>0.76505000000000001</v>
      </c>
      <c r="KT24" s="265">
        <v>0.54860106096150507</v>
      </c>
      <c r="KU24" s="265">
        <v>4.28E-3</v>
      </c>
      <c r="KV24" s="265">
        <v>2.4878999999999998E-2</v>
      </c>
      <c r="KW24" s="265">
        <v>4.1897999999999998E-2</v>
      </c>
      <c r="KX24" s="265">
        <v>8.0345E-2</v>
      </c>
      <c r="KY24" s="265">
        <v>0.18528</v>
      </c>
      <c r="KZ24" s="265">
        <v>0.34148000000000001</v>
      </c>
      <c r="LA24" s="265">
        <v>0.51604000000000005</v>
      </c>
      <c r="LB24" s="265">
        <v>0.67895000000000005</v>
      </c>
      <c r="LC24" s="265">
        <v>1</v>
      </c>
      <c r="LD24" s="265">
        <v>0</v>
      </c>
      <c r="LE24" s="265">
        <v>0.41997000000000001</v>
      </c>
      <c r="LF24" s="265">
        <v>0</v>
      </c>
      <c r="LG24" s="265">
        <v>0</v>
      </c>
      <c r="LH24" s="431">
        <v>0</v>
      </c>
      <c r="LI24" s="431">
        <v>0</v>
      </c>
      <c r="LJ24" s="431">
        <v>0</v>
      </c>
      <c r="LK24" s="431">
        <v>0</v>
      </c>
      <c r="LL24" s="431">
        <v>0</v>
      </c>
      <c r="LM24" s="431">
        <v>0</v>
      </c>
      <c r="LN24" s="431">
        <v>0</v>
      </c>
      <c r="LO24" s="431">
        <v>0</v>
      </c>
      <c r="LP24" s="431">
        <v>0</v>
      </c>
      <c r="LQ24" s="431">
        <v>0</v>
      </c>
      <c r="LR24" s="431">
        <v>1.8298890154255787E-6</v>
      </c>
      <c r="LS24" s="431">
        <v>0</v>
      </c>
      <c r="LT24" s="431">
        <v>5.6703388509049546E-6</v>
      </c>
      <c r="LU24" s="431">
        <v>0</v>
      </c>
      <c r="LV24" s="431">
        <v>0</v>
      </c>
      <c r="LW24" s="431">
        <v>1.0100238796439953E-6</v>
      </c>
      <c r="LX24" s="431">
        <v>1.2516143215179909E-6</v>
      </c>
      <c r="LY24" s="431">
        <v>0</v>
      </c>
      <c r="LZ24" s="431">
        <v>0</v>
      </c>
      <c r="MA24" s="431">
        <v>0</v>
      </c>
      <c r="MB24" s="431">
        <v>0</v>
      </c>
      <c r="MC24" s="431">
        <v>0</v>
      </c>
      <c r="MD24" s="431">
        <v>0</v>
      </c>
      <c r="ME24" s="431">
        <v>6.826516255387105E-6</v>
      </c>
      <c r="MF24" s="431">
        <v>9.5844970928737894E-6</v>
      </c>
      <c r="MG24" s="431">
        <v>2.7554822281672386E-6</v>
      </c>
      <c r="MH24" s="266"/>
      <c r="MI24" s="266"/>
      <c r="MJ24" s="266"/>
      <c r="MK24" s="266"/>
      <c r="ML24" s="266"/>
      <c r="MM24" s="266"/>
      <c r="MN24" s="266"/>
      <c r="MO24" s="266"/>
      <c r="MP24" s="266"/>
      <c r="MQ24" s="266"/>
      <c r="MR24" s="266"/>
      <c r="MS24" s="266"/>
      <c r="MT24" s="266"/>
      <c r="MU24" s="266"/>
      <c r="MV24" s="266"/>
      <c r="MW24" s="266"/>
      <c r="MX24" s="266"/>
      <c r="MY24" s="266"/>
      <c r="MZ24" s="266"/>
      <c r="NA24" s="266"/>
      <c r="NB24" s="266"/>
      <c r="NC24" s="266"/>
      <c r="ND24" s="266"/>
      <c r="NE24" s="266"/>
      <c r="NF24" s="266"/>
      <c r="NG24" s="266"/>
      <c r="NH24" s="266"/>
      <c r="NI24" s="266"/>
      <c r="NJ24" s="266"/>
      <c r="NK24" s="266"/>
      <c r="NL24" s="266"/>
      <c r="NM24" s="266"/>
      <c r="NN24" s="266"/>
      <c r="NO24" s="266"/>
      <c r="NP24" s="266"/>
      <c r="NQ24" s="266"/>
      <c r="NR24" s="266"/>
      <c r="NS24" s="266"/>
      <c r="NT24" s="266"/>
      <c r="NU24" s="266"/>
      <c r="NV24" s="266"/>
      <c r="NW24" s="266"/>
      <c r="NX24" s="266"/>
      <c r="NY24" s="266"/>
      <c r="NZ24" s="266"/>
      <c r="OA24" s="266"/>
      <c r="OB24" s="266"/>
      <c r="OC24" s="266"/>
      <c r="OD24" s="266"/>
      <c r="OE24" s="266"/>
      <c r="OF24" s="266"/>
      <c r="OG24" s="266"/>
      <c r="OH24" s="266"/>
      <c r="OI24" s="266"/>
      <c r="OJ24" s="266"/>
      <c r="OK24" s="266"/>
      <c r="OL24" s="266"/>
      <c r="OM24" s="266"/>
      <c r="ON24" s="267"/>
    </row>
    <row r="25" spans="1:404">
      <c r="A25" s="261">
        <v>400</v>
      </c>
      <c r="B25" s="265">
        <v>0.11839</v>
      </c>
      <c r="C25" s="268">
        <v>9.8341999999999999E-2</v>
      </c>
      <c r="D25" s="268">
        <v>8.0690999999999999E-2</v>
      </c>
      <c r="E25" s="268">
        <v>6.6379999999999995E-2</v>
      </c>
      <c r="F25" s="268">
        <v>0.12512000000000001</v>
      </c>
      <c r="G25" s="268">
        <v>9.5369999999999996E-2</v>
      </c>
      <c r="H25" s="268">
        <v>0.13933000000000001</v>
      </c>
      <c r="I25" s="268">
        <v>9.2962000000000003E-2</v>
      </c>
      <c r="J25" s="268">
        <v>7.9398999999999997E-2</v>
      </c>
      <c r="K25" s="268">
        <v>2.0084000000000001E-2</v>
      </c>
      <c r="L25" s="265">
        <v>1.771E-2</v>
      </c>
      <c r="M25" s="265">
        <v>1.7364999999999998E-2</v>
      </c>
      <c r="N25" s="265">
        <v>1.6490999999999999E-2</v>
      </c>
      <c r="O25" s="265">
        <v>4.5288000000000002E-2</v>
      </c>
      <c r="P25" s="265">
        <v>0.11357</v>
      </c>
      <c r="Q25" s="265">
        <v>7.5237999999999999E-2</v>
      </c>
      <c r="R25" s="265">
        <v>8.5857000000000003E-2</v>
      </c>
      <c r="S25" s="265">
        <v>9.9061999999999997E-2</v>
      </c>
      <c r="T25" s="265">
        <v>3.4062000000000002E-2</v>
      </c>
      <c r="U25" s="265">
        <v>0.14817</v>
      </c>
      <c r="V25" s="265">
        <v>7.0257E-2</v>
      </c>
      <c r="W25" s="265">
        <v>9.9807999999999994E-2</v>
      </c>
      <c r="X25" s="265">
        <v>5.2236999999999999E-2</v>
      </c>
      <c r="Y25" s="265">
        <v>0.13525000000000001</v>
      </c>
      <c r="Z25" s="265">
        <v>6.2460000000000002E-2</v>
      </c>
      <c r="AA25" s="265">
        <v>0.14099999999999999</v>
      </c>
      <c r="AB25" s="265">
        <v>6.9683999999999996E-2</v>
      </c>
      <c r="AC25" s="265">
        <v>0.11296</v>
      </c>
      <c r="AD25" s="265">
        <v>4.3471000000000003E-2</v>
      </c>
      <c r="AE25" s="265">
        <v>7.8860000000000006E-3</v>
      </c>
      <c r="AF25" s="265">
        <v>1.1284000000000001E-2</v>
      </c>
      <c r="AG25" s="265">
        <v>1.9535E-2</v>
      </c>
      <c r="AH25" s="265">
        <v>1.5317000000000001E-2</v>
      </c>
      <c r="AI25" s="265">
        <v>1.9210000000000001E-2</v>
      </c>
      <c r="AJ25" s="265">
        <v>7.1120000000000003E-3</v>
      </c>
      <c r="AK25" s="265">
        <v>1.2229999999999999E-3</v>
      </c>
      <c r="AL25" s="265">
        <v>2.0757999999999999E-2</v>
      </c>
      <c r="AM25" s="265">
        <v>3.888E-3</v>
      </c>
      <c r="AN25" s="265">
        <v>2.2290000000000001E-3</v>
      </c>
      <c r="AO25" s="265">
        <v>1.9446000000000001E-2</v>
      </c>
      <c r="AP25" s="265">
        <v>6.1460000000000004E-3</v>
      </c>
      <c r="AQ25" s="265">
        <v>2.2769999999999999E-3</v>
      </c>
      <c r="AR25" s="265">
        <v>2.2003999999999999E-2</v>
      </c>
      <c r="AS25" s="265">
        <v>8.4849999999999995E-3</v>
      </c>
      <c r="AT25" s="265">
        <v>3.6129999999999999E-3</v>
      </c>
      <c r="AU25" s="265">
        <v>2.2561000000000001E-2</v>
      </c>
      <c r="AV25" s="265">
        <v>5.0670000000000003E-3</v>
      </c>
      <c r="AW25" s="265">
        <v>4.2189999999999997E-3</v>
      </c>
      <c r="AX25" s="265">
        <v>6.0179999999999999E-3</v>
      </c>
      <c r="AY25" s="265">
        <v>7.2350000000000001E-3</v>
      </c>
      <c r="AZ25" s="265">
        <v>7.4949999999999999E-3</v>
      </c>
      <c r="BA25" s="265">
        <v>1.5132E-2</v>
      </c>
      <c r="BB25" s="265">
        <v>1.5185000000000001E-2</v>
      </c>
      <c r="BC25" s="265">
        <v>1.5202E-2</v>
      </c>
      <c r="BD25" s="265">
        <v>1.5141999999999999E-2</v>
      </c>
      <c r="BE25" s="265">
        <v>1.308E-2</v>
      </c>
      <c r="BF25" s="265">
        <v>1.0803999999999999E-2</v>
      </c>
      <c r="BG25" s="265">
        <v>2.5377E-2</v>
      </c>
      <c r="BH25" s="265">
        <v>2.6547000000000001E-2</v>
      </c>
      <c r="BI25" s="265">
        <v>3.6269999999999997E-2</v>
      </c>
      <c r="BJ25" s="265">
        <v>3.1604E-2</v>
      </c>
      <c r="BK25" s="265">
        <v>7.7922000000000005E-2</v>
      </c>
      <c r="BL25" s="265">
        <v>0.12687000000000001</v>
      </c>
      <c r="BM25" s="265">
        <v>7.3171E-2</v>
      </c>
      <c r="BN25" s="265">
        <v>0.24360999999999999</v>
      </c>
      <c r="BO25" s="265">
        <v>0.3</v>
      </c>
      <c r="BP25" s="265">
        <v>6.7436999999999997E-2</v>
      </c>
      <c r="BQ25" s="265">
        <v>0.12311999999999999</v>
      </c>
      <c r="BR25" s="265">
        <v>0.21834999999999999</v>
      </c>
      <c r="BS25" s="265">
        <v>0.12218999999999999</v>
      </c>
      <c r="BT25" s="265">
        <v>0.19228999999999999</v>
      </c>
      <c r="BU25" s="265">
        <v>0.14334</v>
      </c>
      <c r="BV25" s="265">
        <v>1.6091999999999999E-2</v>
      </c>
      <c r="BW25" s="265">
        <v>0.11493</v>
      </c>
      <c r="BX25" s="265">
        <v>2.2813E-2</v>
      </c>
      <c r="BY25" s="265">
        <v>2.6502000000000001E-2</v>
      </c>
      <c r="BZ25" s="265">
        <v>4.7872999999999999E-2</v>
      </c>
      <c r="CA25" s="265">
        <v>0.04</v>
      </c>
      <c r="CB25" s="265">
        <v>6.4749000000000001E-2</v>
      </c>
      <c r="CC25" s="265">
        <v>8.0062999999999995E-2</v>
      </c>
      <c r="CD25" s="265">
        <v>5.3869E-2</v>
      </c>
      <c r="CE25" s="265">
        <v>4.5588999999999998E-2</v>
      </c>
      <c r="CF25" s="265">
        <v>2.8996999999999998E-2</v>
      </c>
      <c r="CG25" s="265">
        <v>5.8347999999999997E-2</v>
      </c>
      <c r="CH25" s="265">
        <v>4.7518999999999999E-2</v>
      </c>
      <c r="CI25" s="265">
        <v>4.8649999999999999E-2</v>
      </c>
      <c r="CJ25" s="265">
        <v>2.6898999999999999E-2</v>
      </c>
      <c r="CK25" s="265">
        <v>5.0623000000000001E-2</v>
      </c>
      <c r="CL25" s="265">
        <v>0.19703999999999999</v>
      </c>
      <c r="CM25" s="265">
        <v>3.2169999999999998E-3</v>
      </c>
      <c r="CN25" s="265">
        <v>0</v>
      </c>
      <c r="CO25" s="265">
        <v>2.7529999999999998E-3</v>
      </c>
      <c r="CP25" s="265">
        <v>2.2239999999999998E-3</v>
      </c>
      <c r="CQ25" s="265">
        <v>2.1180000000000001E-3</v>
      </c>
      <c r="CR25" s="265">
        <v>0</v>
      </c>
      <c r="CS25" s="265">
        <v>0</v>
      </c>
      <c r="CT25" s="265">
        <v>0</v>
      </c>
      <c r="CU25" s="265">
        <v>0</v>
      </c>
      <c r="CV25" s="265">
        <v>2.9589999999999998E-3</v>
      </c>
      <c r="CW25" s="265">
        <v>0</v>
      </c>
      <c r="CX25" s="265">
        <v>0</v>
      </c>
      <c r="CY25" s="265">
        <v>0</v>
      </c>
      <c r="CZ25" s="265">
        <v>0.64893999999999996</v>
      </c>
      <c r="DA25" s="265">
        <v>0.95933999999999997</v>
      </c>
      <c r="DB25" s="265">
        <v>0</v>
      </c>
      <c r="DC25" s="265">
        <v>0</v>
      </c>
      <c r="DD25" s="265">
        <v>0</v>
      </c>
      <c r="DE25" s="265">
        <v>0</v>
      </c>
      <c r="DF25" s="265">
        <v>1.25E-4</v>
      </c>
      <c r="DG25" s="265">
        <v>1.92E-4</v>
      </c>
      <c r="DH25" s="265">
        <v>8.7969999999999993E-3</v>
      </c>
      <c r="DI25" s="265">
        <v>4.3999999999999999E-5</v>
      </c>
      <c r="DJ25" s="265">
        <v>5.1E-5</v>
      </c>
      <c r="DK25" s="265">
        <v>5.8E-5</v>
      </c>
      <c r="DL25" s="265">
        <v>3.4999999999999997E-5</v>
      </c>
      <c r="DM25" s="265">
        <v>6.9499999999999998E-4</v>
      </c>
      <c r="DN25" s="265">
        <v>1.2999999999999999E-5</v>
      </c>
      <c r="DO25" s="265">
        <v>5.0000000000000004E-6</v>
      </c>
      <c r="DP25" s="265">
        <v>3.9999999999999998E-6</v>
      </c>
      <c r="DQ25" s="265">
        <v>3.9999999999999998E-6</v>
      </c>
      <c r="DR25" s="265">
        <v>3.3300000000000001E-3</v>
      </c>
      <c r="DS25" s="265">
        <v>3.2330000000000002E-3</v>
      </c>
      <c r="DT25" s="265">
        <v>4.7239999999999999E-3</v>
      </c>
      <c r="DU25" s="265">
        <v>5.0000000000000004E-6</v>
      </c>
      <c r="DV25" s="265">
        <v>3.0000000000000001E-6</v>
      </c>
      <c r="DW25" s="265">
        <v>1.9999999999999999E-6</v>
      </c>
      <c r="DX25" s="265">
        <v>5.53E-4</v>
      </c>
      <c r="DY25" s="265">
        <v>1.17E-3</v>
      </c>
      <c r="DZ25" s="265">
        <v>0</v>
      </c>
      <c r="EA25" s="265">
        <v>0</v>
      </c>
      <c r="EB25" s="265">
        <v>0</v>
      </c>
      <c r="EC25" s="265">
        <v>0</v>
      </c>
      <c r="ED25" s="265">
        <v>0</v>
      </c>
      <c r="EE25" s="265">
        <v>0</v>
      </c>
      <c r="EF25" s="265">
        <v>5.1999999999999995E-4</v>
      </c>
      <c r="EG25" s="265">
        <v>0</v>
      </c>
      <c r="EH25" s="265">
        <v>4.4200000000000001E-4</v>
      </c>
      <c r="EI25" s="265">
        <v>0</v>
      </c>
      <c r="EJ25" s="265">
        <v>0</v>
      </c>
      <c r="EK25" s="265">
        <v>0</v>
      </c>
      <c r="EL25" s="265">
        <v>0</v>
      </c>
      <c r="EM25" s="265">
        <v>4.6099999999999998E-4</v>
      </c>
      <c r="EN25" s="265">
        <v>1.9000000000000001E-4</v>
      </c>
      <c r="EO25" s="265">
        <v>2.5430000000000001E-3</v>
      </c>
      <c r="EP25" s="265">
        <v>6.0899999999999995E-4</v>
      </c>
      <c r="EQ25" s="265">
        <v>2.9399999999999999E-4</v>
      </c>
      <c r="ER25" s="265">
        <v>5.0100000000000003E-4</v>
      </c>
      <c r="ES25" s="265">
        <v>2.8800000000000001E-4</v>
      </c>
      <c r="ET25" s="265">
        <v>4.3199999999999998E-4</v>
      </c>
      <c r="EU25" s="265">
        <v>3.77E-4</v>
      </c>
      <c r="EV25" s="265">
        <v>3.1399999999999999E-4</v>
      </c>
      <c r="EW25" s="265">
        <v>3.8400000000000001E-4</v>
      </c>
      <c r="EX25" s="265">
        <v>5.0000000000000004E-6</v>
      </c>
      <c r="EY25" s="265">
        <v>1.3200000000000001E-4</v>
      </c>
      <c r="EZ25" s="265">
        <v>1.2620000000000001E-3</v>
      </c>
      <c r="FA25" s="265">
        <v>5.7200000000000003E-4</v>
      </c>
      <c r="FB25" s="265">
        <v>5.7700000000000004E-4</v>
      </c>
      <c r="FC25" s="265">
        <v>4.9700000000000005E-4</v>
      </c>
      <c r="FD25" s="265">
        <v>6.1200000000000002E-4</v>
      </c>
      <c r="FE25" s="265">
        <v>3.6000000000000002E-4</v>
      </c>
      <c r="FF25" s="265">
        <v>5.1999999999999995E-4</v>
      </c>
      <c r="FG25" s="265">
        <v>5.9400000000000002E-4</v>
      </c>
      <c r="FH25" s="265">
        <v>4.1800000000000002E-4</v>
      </c>
      <c r="FI25" s="265">
        <v>4.1399999999999998E-4</v>
      </c>
      <c r="FJ25" s="265">
        <v>3.0000000000000001E-5</v>
      </c>
      <c r="FK25" s="265">
        <v>1.2999999999999999E-5</v>
      </c>
      <c r="FL25" s="265">
        <v>5.8799999999999998E-4</v>
      </c>
      <c r="FM25" s="265">
        <v>4.73E-4</v>
      </c>
      <c r="FN25" s="265">
        <v>7.1180000000000002E-3</v>
      </c>
      <c r="FO25" s="265">
        <v>0.01</v>
      </c>
      <c r="FP25" s="265">
        <v>9.8689999999999993E-3</v>
      </c>
      <c r="FQ25" s="265">
        <v>2.5990000000000002E-3</v>
      </c>
      <c r="FR25" s="265">
        <v>0</v>
      </c>
      <c r="FS25" s="265">
        <v>5.5710000000000004E-3</v>
      </c>
      <c r="FT25" s="265">
        <v>5.9789999999999999E-3</v>
      </c>
      <c r="FU25" s="265">
        <v>2.5439999999999998E-3</v>
      </c>
      <c r="FV25" s="265">
        <v>1.6095000000000002E-2</v>
      </c>
      <c r="FW25" s="265">
        <v>1.7573999999999999E-2</v>
      </c>
      <c r="FX25" s="265">
        <v>1.2840000000000001E-2</v>
      </c>
      <c r="FY25" s="265">
        <v>2.2818000000000001E-2</v>
      </c>
      <c r="FZ25" s="265">
        <v>1.7573999999999999E-2</v>
      </c>
      <c r="GA25" s="265">
        <v>1.1619000000000001E-2</v>
      </c>
      <c r="GB25" s="265">
        <v>5.522E-3</v>
      </c>
      <c r="GC25" s="265">
        <v>6.2839999999999997E-3</v>
      </c>
      <c r="GD25" s="265">
        <v>5.3800000000000002E-3</v>
      </c>
      <c r="GE25" s="265">
        <v>3.3440000000000002E-3</v>
      </c>
      <c r="GF25" s="265">
        <v>1.9559E-2</v>
      </c>
      <c r="GG25" s="265">
        <v>1.9768999999999998E-2</v>
      </c>
      <c r="GH25" s="265">
        <v>2.5194000000000001E-2</v>
      </c>
      <c r="GI25" s="265">
        <v>2.2412999999999999E-2</v>
      </c>
      <c r="GJ25" s="265">
        <v>4.2579999999999996E-3</v>
      </c>
      <c r="GK25" s="265">
        <v>2.722E-3</v>
      </c>
      <c r="GL25" s="265">
        <v>1.7609E-2</v>
      </c>
      <c r="GM25" s="265">
        <v>1.3505E-2</v>
      </c>
      <c r="GN25" s="265">
        <v>2.5730000000000002E-3</v>
      </c>
      <c r="GO25" s="265">
        <v>1.3084E-2</v>
      </c>
      <c r="GP25" s="265">
        <v>6.339E-3</v>
      </c>
      <c r="GQ25" s="265">
        <v>5.5110000000000003E-3</v>
      </c>
      <c r="GR25" s="265">
        <v>1.207E-3</v>
      </c>
      <c r="GS25" s="265">
        <v>4.6620000000000003E-3</v>
      </c>
      <c r="GT25" s="265">
        <v>3.686E-3</v>
      </c>
      <c r="GU25" s="265">
        <v>4.0870000000000004E-3</v>
      </c>
      <c r="GV25" s="265">
        <v>3.0300000000000001E-3</v>
      </c>
      <c r="GW25" s="265">
        <v>7.7210000000000004E-3</v>
      </c>
      <c r="GX25" s="265">
        <v>1.2982E-2</v>
      </c>
      <c r="GY25" s="265">
        <v>4.5149999999999999E-3</v>
      </c>
      <c r="GZ25" s="265">
        <v>4.006E-3</v>
      </c>
      <c r="HA25" s="265">
        <v>9.2270000000000008E-3</v>
      </c>
      <c r="HB25" s="265">
        <v>1.2295E-2</v>
      </c>
      <c r="HC25" s="265">
        <v>3.3040000000000001E-3</v>
      </c>
      <c r="HD25" s="265">
        <v>4.1710000000000002E-3</v>
      </c>
      <c r="HE25" s="265">
        <v>1.4688E-2</v>
      </c>
      <c r="HF25" s="265">
        <v>6.1939999999999999E-3</v>
      </c>
      <c r="HG25" s="265">
        <v>1.4834E-2</v>
      </c>
      <c r="HH25" s="265">
        <v>1.461E-2</v>
      </c>
      <c r="HI25" s="265">
        <v>1.4932000000000001E-2</v>
      </c>
      <c r="HJ25" s="265">
        <v>4.7029999999999997E-3</v>
      </c>
      <c r="HK25" s="265">
        <v>1.8259999999999999E-3</v>
      </c>
      <c r="HL25" s="265">
        <v>2.4889999999999999E-3</v>
      </c>
      <c r="HM25" s="265">
        <v>7.5199999999999998E-3</v>
      </c>
      <c r="HN25" s="265">
        <v>5.9899999999999997E-3</v>
      </c>
      <c r="HO25" s="265">
        <v>7.9489999999999995E-3</v>
      </c>
      <c r="HP25" s="265">
        <v>2.415E-3</v>
      </c>
      <c r="HQ25" s="265">
        <v>9.0399999999999994E-3</v>
      </c>
      <c r="HR25" s="265">
        <v>1.8137E-2</v>
      </c>
      <c r="HS25" s="265">
        <v>1.8598E-2</v>
      </c>
      <c r="HT25" s="265">
        <v>1.5911999999999999E-2</v>
      </c>
      <c r="HU25" s="265">
        <v>3.0356999999999999E-2</v>
      </c>
      <c r="HV25" s="265">
        <v>3.4320000000000002E-3</v>
      </c>
      <c r="HW25" s="265">
        <v>6.2649999999999997E-3</v>
      </c>
      <c r="HX25" s="265">
        <v>9.6690000000000005E-3</v>
      </c>
      <c r="HY25" s="265">
        <v>1.7807E-2</v>
      </c>
      <c r="HZ25" s="265">
        <v>1.0387E-2</v>
      </c>
      <c r="IA25" s="265">
        <v>1.6299999999999999E-3</v>
      </c>
      <c r="IB25" s="265">
        <v>1.781E-3</v>
      </c>
      <c r="IC25" s="265">
        <v>1.8959999999999999E-3</v>
      </c>
      <c r="ID25" s="265">
        <v>1.9870000000000001E-3</v>
      </c>
      <c r="IE25" s="265">
        <v>8.9090000000000003E-3</v>
      </c>
      <c r="IF25" s="265">
        <v>1.5589E-2</v>
      </c>
      <c r="IG25" s="265">
        <v>4.156E-3</v>
      </c>
      <c r="IH25" s="265">
        <v>1.6060999999999999E-2</v>
      </c>
      <c r="II25" s="265">
        <v>9.1249999999999994E-3</v>
      </c>
      <c r="IJ25" s="265">
        <v>0</v>
      </c>
      <c r="IK25" s="265">
        <v>0</v>
      </c>
      <c r="IL25" s="265">
        <v>7.7970000000000001E-3</v>
      </c>
      <c r="IM25" s="265">
        <v>5.692E-3</v>
      </c>
      <c r="IN25" s="265">
        <v>1.7229000000000001E-2</v>
      </c>
      <c r="IO25" s="265">
        <v>2.2989999999999998E-3</v>
      </c>
      <c r="IP25" s="265">
        <v>1.8197000000000001E-2</v>
      </c>
      <c r="IQ25" s="265">
        <v>4.4889999999999999E-3</v>
      </c>
      <c r="IR25" s="265">
        <v>2.0147000000000002E-2</v>
      </c>
      <c r="IS25" s="265">
        <v>3.0509999999999999E-3</v>
      </c>
      <c r="IT25" s="265">
        <v>0.01</v>
      </c>
      <c r="IU25" s="265">
        <v>1.2120000000000001E-2</v>
      </c>
      <c r="IV25" s="265">
        <v>3.712E-3</v>
      </c>
      <c r="IW25" s="265">
        <v>8.3429999999999997E-3</v>
      </c>
      <c r="IX25" s="265">
        <v>1.4416999999999999E-2</v>
      </c>
      <c r="IY25" s="265">
        <v>8.7010000000000004E-3</v>
      </c>
      <c r="IZ25" s="265">
        <v>7.1269999999999997E-3</v>
      </c>
      <c r="JA25" s="265">
        <v>7.6759999999999997E-3</v>
      </c>
      <c r="JB25" s="265">
        <v>7.234E-3</v>
      </c>
      <c r="JC25" s="265">
        <v>8.6840000000000007E-3</v>
      </c>
      <c r="JD25" s="265">
        <v>3.0460000000000001E-3</v>
      </c>
      <c r="JE25" s="265">
        <v>4.8500000000000001E-3</v>
      </c>
      <c r="JF25" s="265">
        <v>2.1298999999999998E-2</v>
      </c>
      <c r="JG25" s="265">
        <v>5.8279999999999998E-3</v>
      </c>
      <c r="JH25" s="265">
        <v>9.1739999999999999E-3</v>
      </c>
      <c r="JI25" s="265">
        <v>9.8890000000000002E-3</v>
      </c>
      <c r="JJ25" s="265">
        <v>9.0889999999999999E-3</v>
      </c>
      <c r="JK25" s="265">
        <v>9.9139999999999992E-3</v>
      </c>
      <c r="JL25" s="265">
        <v>1.6596E-2</v>
      </c>
      <c r="JM25" s="265">
        <v>1.6691999999999999E-2</v>
      </c>
      <c r="JN25" s="265">
        <v>1.3416000000000001E-2</v>
      </c>
      <c r="JO25" s="265">
        <v>3.1770000000000001E-3</v>
      </c>
      <c r="JP25" s="265">
        <v>9.3189999999999992E-3</v>
      </c>
      <c r="JQ25" s="265">
        <v>8.3940000000000004E-3</v>
      </c>
      <c r="JR25" s="265">
        <v>2.993E-3</v>
      </c>
      <c r="JS25" s="265">
        <v>3.6259999999999999E-3</v>
      </c>
      <c r="JT25" s="265">
        <v>2.1459999999999999E-3</v>
      </c>
      <c r="JU25" s="265">
        <v>2.9559999999999999E-3</v>
      </c>
      <c r="JV25" s="265">
        <v>3.1259999999999999E-3</v>
      </c>
      <c r="JW25" s="265">
        <v>1.103E-3</v>
      </c>
      <c r="JX25" s="265">
        <v>0</v>
      </c>
      <c r="JY25" s="265">
        <v>0</v>
      </c>
      <c r="JZ25" s="265">
        <v>9.2280000000000001E-3</v>
      </c>
      <c r="KA25" s="265">
        <v>8.7539999999999996E-3</v>
      </c>
      <c r="KB25" s="265">
        <v>1.2179000000000001E-2</v>
      </c>
      <c r="KC25" s="265">
        <v>6.3199999999999997E-4</v>
      </c>
      <c r="KD25" s="265">
        <v>1.4799999999999999E-4</v>
      </c>
      <c r="KE25" s="265">
        <v>0</v>
      </c>
      <c r="KF25" s="265">
        <v>1.07E-4</v>
      </c>
      <c r="KG25" s="265">
        <v>7.6000000000000004E-5</v>
      </c>
      <c r="KH25" s="265">
        <v>5.1349999999999998E-3</v>
      </c>
      <c r="KI25" s="265">
        <v>3.9317999999999999E-2</v>
      </c>
      <c r="KJ25" s="265">
        <v>4.9549000000000003E-2</v>
      </c>
      <c r="KK25" s="265">
        <v>2.4844999999999999E-2</v>
      </c>
      <c r="KL25" s="265">
        <v>5.5100999999999997E-2</v>
      </c>
      <c r="KM25" s="265">
        <v>0.47798000000000002</v>
      </c>
      <c r="KN25" s="265">
        <v>0.58433999999999997</v>
      </c>
      <c r="KO25" s="265">
        <v>0.65769</v>
      </c>
      <c r="KP25" s="265">
        <v>5.7290205087300091E-3</v>
      </c>
      <c r="KQ25" s="265">
        <v>0.73882999999999999</v>
      </c>
      <c r="KR25" s="265">
        <v>0.76615999999999995</v>
      </c>
      <c r="KS25" s="265">
        <v>0.78900999999999999</v>
      </c>
      <c r="KT25" s="265">
        <v>0.55961702082992226</v>
      </c>
      <c r="KU25" s="265">
        <v>4.4140000000000004E-3</v>
      </c>
      <c r="KV25" s="265">
        <v>2.5451000000000001E-2</v>
      </c>
      <c r="KW25" s="265">
        <v>4.2756000000000002E-2</v>
      </c>
      <c r="KX25" s="265">
        <v>8.1735000000000002E-2</v>
      </c>
      <c r="KY25" s="265">
        <v>0.18772</v>
      </c>
      <c r="KZ25" s="265">
        <v>0.34489999999999998</v>
      </c>
      <c r="LA25" s="265">
        <v>0.51995000000000002</v>
      </c>
      <c r="LB25" s="265">
        <v>0.68274999999999997</v>
      </c>
      <c r="LC25" s="265">
        <v>1</v>
      </c>
      <c r="LD25" s="265">
        <v>0</v>
      </c>
      <c r="LE25" s="265">
        <v>0.45935999999999999</v>
      </c>
      <c r="LF25" s="265">
        <v>0</v>
      </c>
      <c r="LG25" s="265">
        <v>0</v>
      </c>
      <c r="LH25" s="431">
        <v>3.3998813364632952E-7</v>
      </c>
      <c r="LI25" s="431">
        <v>0</v>
      </c>
      <c r="LJ25" s="431">
        <v>0</v>
      </c>
      <c r="LK25" s="431">
        <v>0</v>
      </c>
      <c r="LL25" s="431">
        <v>0</v>
      </c>
      <c r="LM25" s="431">
        <v>6.5751942202041391E-7</v>
      </c>
      <c r="LN25" s="431">
        <v>0</v>
      </c>
      <c r="LO25" s="431">
        <v>0</v>
      </c>
      <c r="LP25" s="431">
        <v>0</v>
      </c>
      <c r="LQ25" s="431">
        <v>0</v>
      </c>
      <c r="LR25" s="431">
        <v>3.7167462778597837E-6</v>
      </c>
      <c r="LS25" s="431">
        <v>2.4556683797527512E-7</v>
      </c>
      <c r="LT25" s="431">
        <v>9.3253347586141899E-6</v>
      </c>
      <c r="LU25" s="431">
        <v>0</v>
      </c>
      <c r="LV25" s="431">
        <v>0</v>
      </c>
      <c r="LW25" s="431">
        <v>1.0213215091425809E-6</v>
      </c>
      <c r="LX25" s="431">
        <v>0</v>
      </c>
      <c r="LY25" s="431">
        <v>0</v>
      </c>
      <c r="LZ25" s="431">
        <v>0</v>
      </c>
      <c r="MA25" s="431">
        <v>0</v>
      </c>
      <c r="MB25" s="431">
        <v>0</v>
      </c>
      <c r="MC25" s="431">
        <v>0</v>
      </c>
      <c r="MD25" s="431">
        <v>1.6527965271961875E-6</v>
      </c>
      <c r="ME25" s="431">
        <v>5.4099418775876984E-6</v>
      </c>
      <c r="MF25" s="431">
        <v>1.2186348612885922E-5</v>
      </c>
      <c r="MG25" s="431">
        <v>6.1818896028853487E-6</v>
      </c>
      <c r="MH25" s="266"/>
      <c r="MI25" s="266"/>
      <c r="MJ25" s="266"/>
      <c r="MK25" s="266"/>
      <c r="ML25" s="266"/>
      <c r="MM25" s="266"/>
      <c r="MN25" s="266"/>
      <c r="MO25" s="266"/>
      <c r="MP25" s="266"/>
      <c r="MQ25" s="266"/>
      <c r="MR25" s="266"/>
      <c r="MS25" s="266"/>
      <c r="MT25" s="266"/>
      <c r="MU25" s="266"/>
      <c r="MV25" s="266"/>
      <c r="MW25" s="266"/>
      <c r="MX25" s="266"/>
      <c r="MY25" s="266"/>
      <c r="MZ25" s="266"/>
      <c r="NA25" s="266"/>
      <c r="NB25" s="266"/>
      <c r="NC25" s="266"/>
      <c r="ND25" s="266"/>
      <c r="NE25" s="266"/>
      <c r="NF25" s="266"/>
      <c r="NG25" s="266"/>
      <c r="NH25" s="266"/>
      <c r="NI25" s="266"/>
      <c r="NJ25" s="266"/>
      <c r="NK25" s="266"/>
      <c r="NL25" s="266"/>
      <c r="NM25" s="266"/>
      <c r="NN25" s="266"/>
      <c r="NO25" s="266"/>
      <c r="NP25" s="266"/>
      <c r="NQ25" s="266"/>
      <c r="NR25" s="266"/>
      <c r="NS25" s="266"/>
      <c r="NT25" s="266"/>
      <c r="NU25" s="266"/>
      <c r="NV25" s="266"/>
      <c r="NW25" s="266"/>
      <c r="NX25" s="266"/>
      <c r="NY25" s="266"/>
      <c r="NZ25" s="266"/>
      <c r="OA25" s="266"/>
      <c r="OB25" s="266"/>
      <c r="OC25" s="266"/>
      <c r="OD25" s="266"/>
      <c r="OE25" s="266"/>
      <c r="OF25" s="266"/>
      <c r="OG25" s="266"/>
      <c r="OH25" s="266"/>
      <c r="OI25" s="266"/>
      <c r="OJ25" s="266"/>
      <c r="OK25" s="266"/>
      <c r="OL25" s="266"/>
      <c r="OM25" s="266"/>
      <c r="ON25" s="267"/>
    </row>
    <row r="26" spans="1:404">
      <c r="A26" s="261">
        <v>401</v>
      </c>
      <c r="B26" s="265">
        <v>0.18396999999999999</v>
      </c>
      <c r="C26" s="268">
        <v>0.16838</v>
      </c>
      <c r="D26" s="268">
        <v>0.15473000000000001</v>
      </c>
      <c r="E26" s="268">
        <v>0.14391999999999999</v>
      </c>
      <c r="F26" s="268">
        <v>0.19289000000000001</v>
      </c>
      <c r="G26" s="268">
        <v>0.16707</v>
      </c>
      <c r="H26" s="268">
        <v>0.19922999999999999</v>
      </c>
      <c r="I26" s="268">
        <v>0.15109</v>
      </c>
      <c r="J26" s="268">
        <v>0.14199999999999999</v>
      </c>
      <c r="K26" s="268">
        <v>4.9070000000000003E-2</v>
      </c>
      <c r="L26" s="265">
        <v>4.8984E-2</v>
      </c>
      <c r="M26" s="265">
        <v>5.0313999999999998E-2</v>
      </c>
      <c r="N26" s="265">
        <v>8.1108E-2</v>
      </c>
      <c r="O26" s="265">
        <v>0.10455</v>
      </c>
      <c r="P26" s="265">
        <v>0.16703999999999999</v>
      </c>
      <c r="Q26" s="265">
        <v>0.12171999999999999</v>
      </c>
      <c r="R26" s="265">
        <v>0.13830000000000001</v>
      </c>
      <c r="S26" s="265">
        <v>0.15318000000000001</v>
      </c>
      <c r="T26" s="265">
        <v>0.10101</v>
      </c>
      <c r="U26" s="265">
        <v>0.19933999999999999</v>
      </c>
      <c r="V26" s="265">
        <v>0.13270999999999999</v>
      </c>
      <c r="W26" s="265">
        <v>0.14249999999999999</v>
      </c>
      <c r="X26" s="265">
        <v>0.12002</v>
      </c>
      <c r="Y26" s="265">
        <v>0.18468000000000001</v>
      </c>
      <c r="Z26" s="265">
        <v>0.12469</v>
      </c>
      <c r="AA26" s="265">
        <v>0.18942999999999999</v>
      </c>
      <c r="AB26" s="265">
        <v>0.13105</v>
      </c>
      <c r="AC26" s="265">
        <v>0.16455</v>
      </c>
      <c r="AD26" s="265">
        <v>0.10745</v>
      </c>
      <c r="AE26" s="265">
        <v>5.6126000000000002E-2</v>
      </c>
      <c r="AF26" s="265">
        <v>5.7803E-2</v>
      </c>
      <c r="AG26" s="265">
        <v>2.1153999999999999E-2</v>
      </c>
      <c r="AH26" s="265">
        <v>5.7091000000000003E-2</v>
      </c>
      <c r="AI26" s="265">
        <v>3.8156000000000002E-2</v>
      </c>
      <c r="AJ26" s="265">
        <v>4.8170999999999999E-2</v>
      </c>
      <c r="AK26" s="265">
        <v>3.1336999999999997E-2</v>
      </c>
      <c r="AL26" s="265">
        <v>4.0821000000000003E-2</v>
      </c>
      <c r="AM26" s="265">
        <v>3.7066000000000002E-2</v>
      </c>
      <c r="AN26" s="265">
        <v>3.2425000000000002E-2</v>
      </c>
      <c r="AO26" s="265">
        <v>3.7821E-2</v>
      </c>
      <c r="AP26" s="265">
        <v>4.9121999999999999E-2</v>
      </c>
      <c r="AQ26" s="265">
        <v>3.0099000000000001E-2</v>
      </c>
      <c r="AR26" s="265">
        <v>4.1204999999999999E-2</v>
      </c>
      <c r="AS26" s="265">
        <v>4.3609000000000002E-2</v>
      </c>
      <c r="AT26" s="265">
        <v>3.2319000000000001E-2</v>
      </c>
      <c r="AU26" s="265">
        <v>4.0157999999999999E-2</v>
      </c>
      <c r="AV26" s="265">
        <v>3.1468999999999997E-2</v>
      </c>
      <c r="AW26" s="265">
        <v>4.1695999999999997E-2</v>
      </c>
      <c r="AX26" s="265">
        <v>4.3353999999999997E-2</v>
      </c>
      <c r="AY26" s="265">
        <v>3.9884000000000003E-2</v>
      </c>
      <c r="AZ26" s="265">
        <v>4.0252000000000003E-2</v>
      </c>
      <c r="BA26" s="265">
        <v>3.1852999999999999E-2</v>
      </c>
      <c r="BB26" s="265">
        <v>3.3187000000000001E-2</v>
      </c>
      <c r="BC26" s="265">
        <v>3.4048000000000002E-2</v>
      </c>
      <c r="BD26" s="265">
        <v>3.0768E-2</v>
      </c>
      <c r="BE26" s="265">
        <v>1.3719E-2</v>
      </c>
      <c r="BF26" s="265">
        <v>1.1716000000000001E-2</v>
      </c>
      <c r="BG26" s="265">
        <v>2.5530000000000001E-2</v>
      </c>
      <c r="BH26" s="265">
        <v>2.6238999999999998E-2</v>
      </c>
      <c r="BI26" s="265">
        <v>3.7769999999999998E-2</v>
      </c>
      <c r="BJ26" s="265">
        <v>3.3459000000000003E-2</v>
      </c>
      <c r="BK26" s="265">
        <v>9.6103999999999995E-2</v>
      </c>
      <c r="BL26" s="265">
        <v>0.13716</v>
      </c>
      <c r="BM26" s="265">
        <v>9.2683000000000001E-2</v>
      </c>
      <c r="BN26" s="265">
        <v>0.2465</v>
      </c>
      <c r="BO26" s="265">
        <v>0.29714000000000002</v>
      </c>
      <c r="BP26" s="265">
        <v>0.14398</v>
      </c>
      <c r="BQ26" s="265">
        <v>0.13191</v>
      </c>
      <c r="BR26" s="265">
        <v>0.22552</v>
      </c>
      <c r="BS26" s="265">
        <v>0.13399</v>
      </c>
      <c r="BT26" s="265">
        <v>0.19880999999999999</v>
      </c>
      <c r="BU26" s="265">
        <v>0.18443000000000001</v>
      </c>
      <c r="BV26" s="265">
        <v>4.0087999999999999E-2</v>
      </c>
      <c r="BW26" s="265">
        <v>0.17233000000000001</v>
      </c>
      <c r="BX26" s="265">
        <v>6.9699999999999998E-2</v>
      </c>
      <c r="BY26" s="265">
        <v>2.8975000000000001E-2</v>
      </c>
      <c r="BZ26" s="265">
        <v>4.9134999999999998E-2</v>
      </c>
      <c r="CA26" s="265">
        <v>4.3999999999999997E-2</v>
      </c>
      <c r="CB26" s="265">
        <v>6.6905000000000006E-2</v>
      </c>
      <c r="CC26" s="265">
        <v>8.3194000000000004E-2</v>
      </c>
      <c r="CD26" s="265">
        <v>5.5279000000000002E-2</v>
      </c>
      <c r="CE26" s="265">
        <v>4.7229E-2</v>
      </c>
      <c r="CF26" s="265">
        <v>3.1692999999999999E-2</v>
      </c>
      <c r="CG26" s="265">
        <v>5.9587000000000001E-2</v>
      </c>
      <c r="CH26" s="265">
        <v>4.8589E-2</v>
      </c>
      <c r="CI26" s="265">
        <v>5.0431999999999998E-2</v>
      </c>
      <c r="CJ26" s="265">
        <v>2.8164999999999999E-2</v>
      </c>
      <c r="CK26" s="265">
        <v>5.1744999999999999E-2</v>
      </c>
      <c r="CL26" s="265">
        <v>0.20039000000000001</v>
      </c>
      <c r="CM26" s="265">
        <v>3.2169999999999998E-3</v>
      </c>
      <c r="CN26" s="265">
        <v>0</v>
      </c>
      <c r="CO26" s="265">
        <v>2.7529999999999998E-3</v>
      </c>
      <c r="CP26" s="265">
        <v>2.4139999999999999E-3</v>
      </c>
      <c r="CQ26" s="265">
        <v>2.2989999999999998E-3</v>
      </c>
      <c r="CR26" s="265">
        <v>0</v>
      </c>
      <c r="CS26" s="265">
        <v>0</v>
      </c>
      <c r="CT26" s="265">
        <v>0</v>
      </c>
      <c r="CU26" s="265">
        <v>0</v>
      </c>
      <c r="CV26" s="265">
        <v>3.1732000000000002E-3</v>
      </c>
      <c r="CW26" s="265">
        <v>0</v>
      </c>
      <c r="CX26" s="265">
        <v>0</v>
      </c>
      <c r="CY26" s="265">
        <v>0</v>
      </c>
      <c r="CZ26" s="265">
        <v>0.62458000000000002</v>
      </c>
      <c r="DA26" s="265">
        <v>0.96747000000000005</v>
      </c>
      <c r="DB26" s="265">
        <v>0</v>
      </c>
      <c r="DC26" s="265">
        <v>0</v>
      </c>
      <c r="DD26" s="265">
        <v>0</v>
      </c>
      <c r="DE26" s="265">
        <v>0</v>
      </c>
      <c r="DF26" s="265">
        <v>1.114E-4</v>
      </c>
      <c r="DG26" s="265">
        <v>1.728E-4</v>
      </c>
      <c r="DH26" s="265">
        <v>8.7278000000000008E-3</v>
      </c>
      <c r="DI26" s="265">
        <v>6.9200000000000002E-5</v>
      </c>
      <c r="DJ26" s="265">
        <v>7.8800000000000004E-5</v>
      </c>
      <c r="DK26" s="265">
        <v>8.92E-5</v>
      </c>
      <c r="DL26" s="265">
        <v>5.5399999999999998E-5</v>
      </c>
      <c r="DM26" s="265">
        <v>5.8200000000000005E-4</v>
      </c>
      <c r="DN26" s="265">
        <v>2.12E-5</v>
      </c>
      <c r="DO26" s="265">
        <v>8.1999999999999994E-6</v>
      </c>
      <c r="DP26" s="265">
        <v>7.1999999999999997E-6</v>
      </c>
      <c r="DQ26" s="265">
        <v>6.6000000000000003E-6</v>
      </c>
      <c r="DR26" s="265">
        <v>3.2940000000000001E-3</v>
      </c>
      <c r="DS26" s="265">
        <v>3.284E-3</v>
      </c>
      <c r="DT26" s="265">
        <v>4.5788000000000001E-3</v>
      </c>
      <c r="DU26" s="265">
        <v>9.0000000000000002E-6</v>
      </c>
      <c r="DV26" s="265">
        <v>5.2000000000000002E-6</v>
      </c>
      <c r="DW26" s="265">
        <v>3.5999999999999998E-6</v>
      </c>
      <c r="DX26" s="265">
        <v>6.6600000000000003E-4</v>
      </c>
      <c r="DY26" s="265">
        <v>1.0436E-3</v>
      </c>
      <c r="DZ26" s="265">
        <v>3.9999999999999998E-7</v>
      </c>
      <c r="EA26" s="265">
        <v>1.9999999999999999E-7</v>
      </c>
      <c r="EB26" s="265">
        <v>1.9999999999999999E-7</v>
      </c>
      <c r="EC26" s="265">
        <v>1.9999999999999999E-7</v>
      </c>
      <c r="ED26" s="265">
        <v>1.9999999999999999E-7</v>
      </c>
      <c r="EE26" s="265">
        <v>1.9999999999999999E-7</v>
      </c>
      <c r="EF26" s="265">
        <v>5.1340000000000001E-4</v>
      </c>
      <c r="EG26" s="265">
        <v>1.9999999999999999E-7</v>
      </c>
      <c r="EH26" s="265">
        <v>6.0919999999999995E-4</v>
      </c>
      <c r="EI26" s="265">
        <v>0</v>
      </c>
      <c r="EJ26" s="265">
        <v>0</v>
      </c>
      <c r="EK26" s="265">
        <v>0</v>
      </c>
      <c r="EL26" s="265">
        <v>0</v>
      </c>
      <c r="EM26" s="265">
        <v>6.4760000000000002E-4</v>
      </c>
      <c r="EN26" s="265">
        <v>2.7960000000000002E-4</v>
      </c>
      <c r="EO26" s="265">
        <v>2.4323999999999999E-3</v>
      </c>
      <c r="EP26" s="265">
        <v>6.8919999999999995E-4</v>
      </c>
      <c r="EQ26" s="265">
        <v>3.1359999999999998E-4</v>
      </c>
      <c r="ER26" s="265">
        <v>4.528E-4</v>
      </c>
      <c r="ES26" s="265">
        <v>2.9819999999999998E-4</v>
      </c>
      <c r="ET26" s="265">
        <v>4.0959999999999998E-4</v>
      </c>
      <c r="EU26" s="265">
        <v>3.79E-4</v>
      </c>
      <c r="EV26" s="265">
        <v>3.0719999999999999E-4</v>
      </c>
      <c r="EW26" s="265">
        <v>3.5520000000000001E-4</v>
      </c>
      <c r="EX26" s="265">
        <v>7.7600000000000002E-5</v>
      </c>
      <c r="EY26" s="265">
        <v>1.784E-4</v>
      </c>
      <c r="EZ26" s="265">
        <v>1.4238E-3</v>
      </c>
      <c r="FA26" s="265">
        <v>5.9259999999999998E-4</v>
      </c>
      <c r="FB26" s="265">
        <v>5.8359999999999998E-4</v>
      </c>
      <c r="FC26" s="265">
        <v>5.0719999999999997E-4</v>
      </c>
      <c r="FD26" s="265">
        <v>6.4700000000000001E-4</v>
      </c>
      <c r="FE26" s="265">
        <v>3.7720000000000001E-4</v>
      </c>
      <c r="FF26" s="265">
        <v>5.4040000000000002E-4</v>
      </c>
      <c r="FG26" s="265">
        <v>5.9279999999999999E-4</v>
      </c>
      <c r="FH26" s="265">
        <v>4.26E-4</v>
      </c>
      <c r="FI26" s="265">
        <v>4.4480000000000002E-4</v>
      </c>
      <c r="FJ26" s="265">
        <v>4.9599999999999999E-5</v>
      </c>
      <c r="FK26" s="265">
        <v>2.1399999999999998E-5</v>
      </c>
      <c r="FL26" s="265">
        <v>6.1059999999999999E-4</v>
      </c>
      <c r="FM26" s="265">
        <v>4.4759999999999998E-4</v>
      </c>
      <c r="FN26" s="265">
        <v>6.8646000000000002E-3</v>
      </c>
      <c r="FO26" s="265">
        <v>0.01</v>
      </c>
      <c r="FP26" s="265">
        <v>1.1091999999999999E-2</v>
      </c>
      <c r="FQ26" s="265">
        <v>2.5975999999999998E-3</v>
      </c>
      <c r="FR26" s="265">
        <v>1.7799999999999999E-5</v>
      </c>
      <c r="FS26" s="265">
        <v>5.5710000000000004E-3</v>
      </c>
      <c r="FT26" s="265">
        <v>5.9838000000000001E-3</v>
      </c>
      <c r="FU26" s="265">
        <v>2.5384000000000001E-3</v>
      </c>
      <c r="FV26" s="265">
        <v>1.7375000000000002E-2</v>
      </c>
      <c r="FW26" s="265">
        <v>2.0240999999999999E-2</v>
      </c>
      <c r="FX26" s="265">
        <v>1.4695E-2</v>
      </c>
      <c r="FY26" s="265">
        <v>2.6068000000000001E-2</v>
      </c>
      <c r="FZ26" s="265">
        <v>2.0240999999999999E-2</v>
      </c>
      <c r="GA26" s="265">
        <v>1.3106E-2</v>
      </c>
      <c r="GB26" s="265">
        <v>5.9832000000000002E-3</v>
      </c>
      <c r="GC26" s="265">
        <v>6.8802000000000004E-3</v>
      </c>
      <c r="GD26" s="265">
        <v>6.0127999999999996E-3</v>
      </c>
      <c r="GE26" s="265">
        <v>4.0873999999999997E-3</v>
      </c>
      <c r="GF26" s="265">
        <v>1.9442999999999998E-2</v>
      </c>
      <c r="GG26" s="265">
        <v>2.0608000000000001E-2</v>
      </c>
      <c r="GH26" s="265">
        <v>2.5801999999999999E-2</v>
      </c>
      <c r="GI26" s="265">
        <v>2.3196000000000001E-2</v>
      </c>
      <c r="GJ26" s="265">
        <v>4.6839999999999998E-3</v>
      </c>
      <c r="GK26" s="265">
        <v>3.0850000000000001E-3</v>
      </c>
      <c r="GL26" s="265">
        <v>1.8355E-2</v>
      </c>
      <c r="GM26" s="265">
        <v>1.3955E-2</v>
      </c>
      <c r="GN26" s="265">
        <v>3.5969999999999999E-3</v>
      </c>
      <c r="GO26" s="265">
        <v>1.3252E-2</v>
      </c>
      <c r="GP26" s="265">
        <v>7.2899999999999996E-3</v>
      </c>
      <c r="GQ26" s="265">
        <v>6.3683999999999998E-3</v>
      </c>
      <c r="GR26" s="265">
        <v>1.3718000000000001E-3</v>
      </c>
      <c r="GS26" s="265">
        <v>5.5944000000000002E-3</v>
      </c>
      <c r="GT26" s="265">
        <v>4.4229999999999998E-3</v>
      </c>
      <c r="GU26" s="265">
        <v>4.6319999999999998E-3</v>
      </c>
      <c r="GV26" s="265">
        <v>3.6362E-3</v>
      </c>
      <c r="GW26" s="265">
        <v>8.5258E-3</v>
      </c>
      <c r="GX26" s="265">
        <v>1.4803E-2</v>
      </c>
      <c r="GY26" s="265">
        <v>4.9664000000000002E-3</v>
      </c>
      <c r="GZ26" s="265">
        <v>4.5783999999999998E-3</v>
      </c>
      <c r="HA26" s="265">
        <v>9.6792000000000007E-3</v>
      </c>
      <c r="HB26" s="265">
        <v>1.2345E-2</v>
      </c>
      <c r="HC26" s="265">
        <v>3.6971999999999999E-3</v>
      </c>
      <c r="HD26" s="265">
        <v>4.5371999999999999E-3</v>
      </c>
      <c r="HE26" s="265">
        <v>1.5327E-2</v>
      </c>
      <c r="HF26" s="265">
        <v>7.0559999999999998E-3</v>
      </c>
      <c r="HG26" s="265">
        <v>1.5454000000000001E-2</v>
      </c>
      <c r="HH26" s="265">
        <v>1.5243E-2</v>
      </c>
      <c r="HI26" s="265">
        <v>1.5602E-2</v>
      </c>
      <c r="HJ26" s="265">
        <v>5.1527999999999999E-3</v>
      </c>
      <c r="HK26" s="265">
        <v>2.0265999999999999E-3</v>
      </c>
      <c r="HL26" s="265">
        <v>2.9811999999999998E-3</v>
      </c>
      <c r="HM26" s="265">
        <v>8.064E-3</v>
      </c>
      <c r="HN26" s="265">
        <v>6.4526000000000002E-3</v>
      </c>
      <c r="HO26" s="265">
        <v>8.5199999999999998E-3</v>
      </c>
      <c r="HP26" s="265">
        <v>2.8982000000000001E-3</v>
      </c>
      <c r="HQ26" s="265">
        <v>1.0102E-2</v>
      </c>
      <c r="HR26" s="265">
        <v>2.0305E-2</v>
      </c>
      <c r="HS26" s="265">
        <v>1.7996999999999999E-2</v>
      </c>
      <c r="HT26" s="265">
        <v>1.7065E-2</v>
      </c>
      <c r="HU26" s="265">
        <v>2.9908000000000001E-2</v>
      </c>
      <c r="HV26" s="265">
        <v>3.9810000000000002E-3</v>
      </c>
      <c r="HW26" s="265">
        <v>6.8766000000000001E-3</v>
      </c>
      <c r="HX26" s="265">
        <v>1.2130999999999999E-2</v>
      </c>
      <c r="HY26" s="265">
        <v>1.8522E-2</v>
      </c>
      <c r="HZ26" s="265">
        <v>1.0293999999999999E-2</v>
      </c>
      <c r="IA26" s="265">
        <v>1.8472E-3</v>
      </c>
      <c r="IB26" s="265">
        <v>1.9589999999999998E-3</v>
      </c>
      <c r="IC26" s="265">
        <v>2.0858000000000001E-3</v>
      </c>
      <c r="ID26" s="265">
        <v>2.1857999999999999E-3</v>
      </c>
      <c r="IE26" s="265">
        <v>9.9734000000000003E-3</v>
      </c>
      <c r="IF26" s="265">
        <v>1.6341000000000001E-2</v>
      </c>
      <c r="IG26" s="265">
        <v>4.7314000000000002E-3</v>
      </c>
      <c r="IH26" s="265">
        <v>1.6521999999999998E-2</v>
      </c>
      <c r="II26" s="265">
        <v>1.095E-2</v>
      </c>
      <c r="IJ26" s="265">
        <v>1.33E-3</v>
      </c>
      <c r="IK26" s="265">
        <v>8.5439999999999995E-4</v>
      </c>
      <c r="IL26" s="265">
        <v>9.1616000000000006E-3</v>
      </c>
      <c r="IM26" s="265">
        <v>6.0492000000000002E-3</v>
      </c>
      <c r="IN26" s="265">
        <v>1.6631E-2</v>
      </c>
      <c r="IO26" s="265">
        <v>2.5287999999999999E-3</v>
      </c>
      <c r="IP26" s="265">
        <v>1.8096999999999999E-2</v>
      </c>
      <c r="IQ26" s="265">
        <v>4.9877999999999997E-3</v>
      </c>
      <c r="IR26" s="265">
        <v>2.4081000000000002E-2</v>
      </c>
      <c r="IS26" s="265">
        <v>3.5086000000000002E-3</v>
      </c>
      <c r="IT26" s="265">
        <v>1.1308E-2</v>
      </c>
      <c r="IU26" s="265">
        <v>1.2642E-2</v>
      </c>
      <c r="IV26" s="265">
        <v>4.1673999999999999E-3</v>
      </c>
      <c r="IW26" s="265">
        <v>9.3182000000000004E-3</v>
      </c>
      <c r="IX26" s="265">
        <v>1.5047E-2</v>
      </c>
      <c r="IY26" s="265">
        <v>1.0217E-2</v>
      </c>
      <c r="IZ26" s="265">
        <v>8.7708000000000005E-3</v>
      </c>
      <c r="JA26" s="265">
        <v>9.4888000000000004E-3</v>
      </c>
      <c r="JB26" s="265">
        <v>8.8728000000000001E-3</v>
      </c>
      <c r="JC26" s="265">
        <v>9.7940000000000006E-3</v>
      </c>
      <c r="JD26" s="265">
        <v>3.3506E-3</v>
      </c>
      <c r="JE26" s="265">
        <v>5.3352E-3</v>
      </c>
      <c r="JF26" s="265">
        <v>2.2585000000000001E-2</v>
      </c>
      <c r="JG26" s="265">
        <v>6.7022000000000002E-3</v>
      </c>
      <c r="JH26" s="265">
        <v>1.055E-2</v>
      </c>
      <c r="JI26" s="265">
        <v>1.1726E-2</v>
      </c>
      <c r="JJ26" s="265">
        <v>1.0907E-2</v>
      </c>
      <c r="JK26" s="265">
        <v>1.222E-2</v>
      </c>
      <c r="JL26" s="265">
        <v>1.8845000000000001E-2</v>
      </c>
      <c r="JM26" s="265">
        <v>1.7531999999999999E-2</v>
      </c>
      <c r="JN26" s="265">
        <v>1.304E-2</v>
      </c>
      <c r="JO26" s="265">
        <v>3.3357999999999999E-3</v>
      </c>
      <c r="JP26" s="265">
        <v>1.0348E-2</v>
      </c>
      <c r="JQ26" s="265">
        <v>9.2207999999999995E-3</v>
      </c>
      <c r="JR26" s="265">
        <v>3.3448000000000002E-3</v>
      </c>
      <c r="JS26" s="265">
        <v>4.3201999999999997E-3</v>
      </c>
      <c r="JT26" s="265">
        <v>2.3976000000000002E-3</v>
      </c>
      <c r="JU26" s="265">
        <v>3.2880000000000001E-3</v>
      </c>
      <c r="JV26" s="265">
        <v>3.8885999999999999E-3</v>
      </c>
      <c r="JW26" s="265">
        <v>1.5744000000000001E-3</v>
      </c>
      <c r="JX26" s="265">
        <v>5.1820000000000002E-4</v>
      </c>
      <c r="JY26" s="265">
        <v>9.7139999999999998E-4</v>
      </c>
      <c r="JZ26" s="265">
        <v>8.2971999999999994E-3</v>
      </c>
      <c r="KA26" s="265">
        <v>8.9958E-3</v>
      </c>
      <c r="KB26" s="265">
        <v>1.2448000000000001E-2</v>
      </c>
      <c r="KC26" s="265">
        <v>1.0654E-3</v>
      </c>
      <c r="KD26" s="265">
        <v>8.7799999999999998E-4</v>
      </c>
      <c r="KE26" s="265">
        <v>1.8039999999999999E-4</v>
      </c>
      <c r="KF26" s="265">
        <v>2.4800000000000001E-4</v>
      </c>
      <c r="KG26" s="265">
        <v>2.0159999999999999E-4</v>
      </c>
      <c r="KH26" s="265">
        <v>5.5824000000000004E-3</v>
      </c>
      <c r="KI26" s="265">
        <v>5.0465000000000003E-2</v>
      </c>
      <c r="KJ26" s="265">
        <v>6.3614000000000004E-2</v>
      </c>
      <c r="KK26" s="265">
        <v>3.3083000000000001E-2</v>
      </c>
      <c r="KL26" s="265">
        <v>7.0373000000000005E-2</v>
      </c>
      <c r="KM26" s="265">
        <v>0.48497000000000001</v>
      </c>
      <c r="KN26" s="265">
        <v>0.59164000000000005</v>
      </c>
      <c r="KO26" s="265">
        <v>0.66510999999999998</v>
      </c>
      <c r="KP26" s="265">
        <v>5.8098362113116137E-3</v>
      </c>
      <c r="KQ26" s="265">
        <v>0.74629000000000001</v>
      </c>
      <c r="KR26" s="265">
        <v>0.77364999999999995</v>
      </c>
      <c r="KS26" s="265">
        <v>0.79654999999999998</v>
      </c>
      <c r="KT26" s="265">
        <v>0.56482606930289514</v>
      </c>
      <c r="KU26" s="265">
        <v>4.5672000000000004E-3</v>
      </c>
      <c r="KV26" s="265">
        <v>2.6074E-2</v>
      </c>
      <c r="KW26" s="265">
        <v>4.3678000000000002E-2</v>
      </c>
      <c r="KX26" s="265">
        <v>8.3201999999999998E-2</v>
      </c>
      <c r="KY26" s="265">
        <v>0.19023999999999999</v>
      </c>
      <c r="KZ26" s="265">
        <v>0.34836</v>
      </c>
      <c r="LA26" s="265">
        <v>0.52383000000000002</v>
      </c>
      <c r="LB26" s="265">
        <v>0.68645999999999996</v>
      </c>
      <c r="LC26" s="265">
        <v>1</v>
      </c>
      <c r="LD26" s="265">
        <v>0</v>
      </c>
      <c r="LE26" s="265">
        <v>0.48731000000000002</v>
      </c>
      <c r="LF26" s="265">
        <v>0</v>
      </c>
      <c r="LG26" s="265">
        <v>0</v>
      </c>
      <c r="LH26" s="431">
        <v>1.972985728571075E-6</v>
      </c>
      <c r="LI26" s="431">
        <v>0</v>
      </c>
      <c r="LJ26" s="431">
        <v>0</v>
      </c>
      <c r="LK26" s="431">
        <v>5.7267322972620605E-7</v>
      </c>
      <c r="LL26" s="431">
        <v>0</v>
      </c>
      <c r="LM26" s="431">
        <v>2.6792722565005533E-6</v>
      </c>
      <c r="LN26" s="431">
        <v>0</v>
      </c>
      <c r="LO26" s="431">
        <v>0</v>
      </c>
      <c r="LP26" s="431">
        <v>0</v>
      </c>
      <c r="LQ26" s="431">
        <v>0</v>
      </c>
      <c r="LR26" s="431">
        <v>5.040625183028169E-6</v>
      </c>
      <c r="LS26" s="431">
        <v>1.5652015008527087E-6</v>
      </c>
      <c r="LT26" s="431">
        <v>1.2958519619132858E-5</v>
      </c>
      <c r="LU26" s="431">
        <v>0</v>
      </c>
      <c r="LV26" s="431">
        <v>0</v>
      </c>
      <c r="LW26" s="431">
        <v>9.3157035507829278E-7</v>
      </c>
      <c r="LX26" s="431">
        <v>0</v>
      </c>
      <c r="LY26" s="431">
        <v>0</v>
      </c>
      <c r="LZ26" s="431">
        <v>0</v>
      </c>
      <c r="MA26" s="431">
        <v>0</v>
      </c>
      <c r="MB26" s="431">
        <v>0</v>
      </c>
      <c r="MC26" s="431">
        <v>0</v>
      </c>
      <c r="MD26" s="431">
        <v>6.7870792008761782E-6</v>
      </c>
      <c r="ME26" s="431">
        <v>3.5868181385012576E-6</v>
      </c>
      <c r="MF26" s="431">
        <v>1.5030073882371653E-5</v>
      </c>
      <c r="MG26" s="431">
        <v>9.4780743893352337E-6</v>
      </c>
      <c r="MH26" s="266"/>
      <c r="MI26" s="266"/>
      <c r="MJ26" s="266"/>
      <c r="MK26" s="266"/>
      <c r="ML26" s="266"/>
      <c r="MM26" s="266"/>
      <c r="MN26" s="266"/>
      <c r="MO26" s="266"/>
      <c r="MP26" s="266"/>
      <c r="MQ26" s="266"/>
      <c r="MR26" s="266"/>
      <c r="MS26" s="266"/>
      <c r="MT26" s="266"/>
      <c r="MU26" s="266"/>
      <c r="MV26" s="266"/>
      <c r="MW26" s="266"/>
      <c r="MX26" s="266"/>
      <c r="MY26" s="266"/>
      <c r="MZ26" s="266"/>
      <c r="NA26" s="266"/>
      <c r="NB26" s="266"/>
      <c r="NC26" s="266"/>
      <c r="ND26" s="266"/>
      <c r="NE26" s="266"/>
      <c r="NF26" s="266"/>
      <c r="NG26" s="266"/>
      <c r="NH26" s="266"/>
      <c r="NI26" s="266"/>
      <c r="NJ26" s="266"/>
      <c r="NK26" s="266"/>
      <c r="NL26" s="266"/>
      <c r="NM26" s="266"/>
      <c r="NN26" s="266"/>
      <c r="NO26" s="266"/>
      <c r="NP26" s="266"/>
      <c r="NQ26" s="266"/>
      <c r="NR26" s="266"/>
      <c r="NS26" s="266"/>
      <c r="NT26" s="266"/>
      <c r="NU26" s="266"/>
      <c r="NV26" s="266"/>
      <c r="NW26" s="266"/>
      <c r="NX26" s="266"/>
      <c r="NY26" s="266"/>
      <c r="NZ26" s="266"/>
      <c r="OA26" s="266"/>
      <c r="OB26" s="266"/>
      <c r="OC26" s="266"/>
      <c r="OD26" s="266"/>
      <c r="OE26" s="266"/>
      <c r="OF26" s="266"/>
      <c r="OG26" s="266"/>
      <c r="OH26" s="266"/>
      <c r="OI26" s="266"/>
      <c r="OJ26" s="266"/>
      <c r="OK26" s="266"/>
      <c r="OL26" s="266"/>
      <c r="OM26" s="266"/>
      <c r="ON26" s="267"/>
    </row>
    <row r="27" spans="1:404">
      <c r="A27" s="261">
        <v>402</v>
      </c>
      <c r="B27" s="265">
        <v>0.24954999999999999</v>
      </c>
      <c r="C27" s="268">
        <v>0.23841999999999999</v>
      </c>
      <c r="D27" s="268">
        <v>0.22875999999999999</v>
      </c>
      <c r="E27" s="268">
        <v>0.22147</v>
      </c>
      <c r="F27" s="268">
        <v>0.26064999999999999</v>
      </c>
      <c r="G27" s="268">
        <v>0.23876</v>
      </c>
      <c r="H27" s="268">
        <v>0.25913000000000003</v>
      </c>
      <c r="I27" s="268">
        <v>0.20921000000000001</v>
      </c>
      <c r="J27" s="268">
        <v>0.2046</v>
      </c>
      <c r="K27" s="268">
        <v>7.8057000000000001E-2</v>
      </c>
      <c r="L27" s="265">
        <v>8.0257999999999996E-2</v>
      </c>
      <c r="M27" s="265">
        <v>8.3263000000000004E-2</v>
      </c>
      <c r="N27" s="265">
        <v>0.14573</v>
      </c>
      <c r="O27" s="265">
        <v>0.16381000000000001</v>
      </c>
      <c r="P27" s="265">
        <v>0.2205</v>
      </c>
      <c r="Q27" s="265">
        <v>0.16819999999999999</v>
      </c>
      <c r="R27" s="265">
        <v>0.19073999999999999</v>
      </c>
      <c r="S27" s="265">
        <v>0.20730000000000001</v>
      </c>
      <c r="T27" s="265">
        <v>0.16796</v>
      </c>
      <c r="U27" s="265">
        <v>0.25052000000000002</v>
      </c>
      <c r="V27" s="265">
        <v>0.19517000000000001</v>
      </c>
      <c r="W27" s="265">
        <v>0.18518999999999999</v>
      </c>
      <c r="X27" s="265">
        <v>0.18779999999999999</v>
      </c>
      <c r="Y27" s="265">
        <v>0.2341</v>
      </c>
      <c r="Z27" s="265">
        <v>0.18693000000000001</v>
      </c>
      <c r="AA27" s="265">
        <v>0.23785999999999999</v>
      </c>
      <c r="AB27" s="265">
        <v>0.19241</v>
      </c>
      <c r="AC27" s="265">
        <v>0.21612999999999999</v>
      </c>
      <c r="AD27" s="265">
        <v>0.17144000000000001</v>
      </c>
      <c r="AE27" s="265">
        <v>0.10437</v>
      </c>
      <c r="AF27" s="265">
        <v>0.10432</v>
      </c>
      <c r="AG27" s="265">
        <v>2.2773999999999999E-2</v>
      </c>
      <c r="AH27" s="265">
        <v>9.8864999999999995E-2</v>
      </c>
      <c r="AI27" s="265">
        <v>5.7100999999999999E-2</v>
      </c>
      <c r="AJ27" s="265">
        <v>8.9230000000000004E-2</v>
      </c>
      <c r="AK27" s="265">
        <v>6.1450999999999999E-2</v>
      </c>
      <c r="AL27" s="265">
        <v>6.0883E-2</v>
      </c>
      <c r="AM27" s="265">
        <v>7.0244000000000001E-2</v>
      </c>
      <c r="AN27" s="265">
        <v>6.2619999999999995E-2</v>
      </c>
      <c r="AO27" s="265">
        <v>5.6195000000000002E-2</v>
      </c>
      <c r="AP27" s="265">
        <v>9.2096999999999998E-2</v>
      </c>
      <c r="AQ27" s="265">
        <v>5.7921E-2</v>
      </c>
      <c r="AR27" s="265">
        <v>6.0406000000000001E-2</v>
      </c>
      <c r="AS27" s="265">
        <v>7.8731999999999996E-2</v>
      </c>
      <c r="AT27" s="265">
        <v>6.1025000000000003E-2</v>
      </c>
      <c r="AU27" s="265">
        <v>5.7756000000000002E-2</v>
      </c>
      <c r="AV27" s="265">
        <v>5.7870999999999999E-2</v>
      </c>
      <c r="AW27" s="265">
        <v>7.9172999999999993E-2</v>
      </c>
      <c r="AX27" s="265">
        <v>8.0689999999999998E-2</v>
      </c>
      <c r="AY27" s="265">
        <v>7.2531999999999999E-2</v>
      </c>
      <c r="AZ27" s="265">
        <v>7.3010000000000005E-2</v>
      </c>
      <c r="BA27" s="265">
        <v>4.8573999999999999E-2</v>
      </c>
      <c r="BB27" s="265">
        <v>5.1189999999999999E-2</v>
      </c>
      <c r="BC27" s="265">
        <v>5.2893000000000003E-2</v>
      </c>
      <c r="BD27" s="265">
        <v>4.6393999999999998E-2</v>
      </c>
      <c r="BE27" s="265">
        <v>1.4357999999999999E-2</v>
      </c>
      <c r="BF27" s="265">
        <v>1.2629E-2</v>
      </c>
      <c r="BG27" s="265">
        <v>2.5683000000000001E-2</v>
      </c>
      <c r="BH27" s="265">
        <v>2.5930999999999999E-2</v>
      </c>
      <c r="BI27" s="265">
        <v>3.9269999999999999E-2</v>
      </c>
      <c r="BJ27" s="265">
        <v>3.5313999999999998E-2</v>
      </c>
      <c r="BK27" s="265">
        <v>0.11429</v>
      </c>
      <c r="BL27" s="265">
        <v>0.14743999999999999</v>
      </c>
      <c r="BM27" s="265">
        <v>0.11219999999999999</v>
      </c>
      <c r="BN27" s="265">
        <v>0.24940000000000001</v>
      </c>
      <c r="BO27" s="265">
        <v>0.29429</v>
      </c>
      <c r="BP27" s="265">
        <v>0.22053</v>
      </c>
      <c r="BQ27" s="265">
        <v>0.14069999999999999</v>
      </c>
      <c r="BR27" s="265">
        <v>0.23268</v>
      </c>
      <c r="BS27" s="265">
        <v>0.14580000000000001</v>
      </c>
      <c r="BT27" s="265">
        <v>0.20533999999999999</v>
      </c>
      <c r="BU27" s="265">
        <v>0.22553000000000001</v>
      </c>
      <c r="BV27" s="265">
        <v>6.4085000000000003E-2</v>
      </c>
      <c r="BW27" s="265">
        <v>0.22974</v>
      </c>
      <c r="BX27" s="265">
        <v>0.11659</v>
      </c>
      <c r="BY27" s="265">
        <v>3.1448999999999998E-2</v>
      </c>
      <c r="BZ27" s="265">
        <v>5.0397999999999998E-2</v>
      </c>
      <c r="CA27" s="265">
        <v>4.8000000000000001E-2</v>
      </c>
      <c r="CB27" s="265">
        <v>6.9060999999999997E-2</v>
      </c>
      <c r="CC27" s="265">
        <v>8.6324999999999999E-2</v>
      </c>
      <c r="CD27" s="265">
        <v>5.6689999999999997E-2</v>
      </c>
      <c r="CE27" s="265">
        <v>4.8869000000000003E-2</v>
      </c>
      <c r="CF27" s="265">
        <v>3.4389000000000003E-2</v>
      </c>
      <c r="CG27" s="265">
        <v>6.0825999999999998E-2</v>
      </c>
      <c r="CH27" s="265">
        <v>4.9660000000000003E-2</v>
      </c>
      <c r="CI27" s="265">
        <v>5.2214999999999998E-2</v>
      </c>
      <c r="CJ27" s="265">
        <v>2.9430999999999999E-2</v>
      </c>
      <c r="CK27" s="265">
        <v>5.2867999999999998E-2</v>
      </c>
      <c r="CL27" s="265">
        <v>0.20374</v>
      </c>
      <c r="CM27" s="265">
        <v>3.2169999999999998E-3</v>
      </c>
      <c r="CN27" s="265">
        <v>0</v>
      </c>
      <c r="CO27" s="265">
        <v>2.7529999999999998E-3</v>
      </c>
      <c r="CP27" s="265">
        <v>2.604E-3</v>
      </c>
      <c r="CQ27" s="265">
        <v>2.48E-3</v>
      </c>
      <c r="CR27" s="265">
        <v>0</v>
      </c>
      <c r="CS27" s="265">
        <v>0</v>
      </c>
      <c r="CT27" s="265">
        <v>0</v>
      </c>
      <c r="CU27" s="265">
        <v>0</v>
      </c>
      <c r="CV27" s="265">
        <v>3.3874E-3</v>
      </c>
      <c r="CW27" s="265">
        <v>0</v>
      </c>
      <c r="CX27" s="265">
        <v>0</v>
      </c>
      <c r="CY27" s="265">
        <v>0</v>
      </c>
      <c r="CZ27" s="265">
        <v>0.60021999999999998</v>
      </c>
      <c r="DA27" s="265">
        <v>0.97560999999999998</v>
      </c>
      <c r="DB27" s="265">
        <v>0</v>
      </c>
      <c r="DC27" s="265">
        <v>0</v>
      </c>
      <c r="DD27" s="265">
        <v>0</v>
      </c>
      <c r="DE27" s="265">
        <v>0</v>
      </c>
      <c r="DF27" s="265">
        <v>9.7800000000000006E-5</v>
      </c>
      <c r="DG27" s="265">
        <v>1.5359999999999999E-4</v>
      </c>
      <c r="DH27" s="265">
        <v>8.6586000000000007E-3</v>
      </c>
      <c r="DI27" s="265">
        <v>9.4400000000000004E-5</v>
      </c>
      <c r="DJ27" s="265">
        <v>1.066E-4</v>
      </c>
      <c r="DK27" s="265">
        <v>1.204E-4</v>
      </c>
      <c r="DL27" s="265">
        <v>7.5799999999999999E-5</v>
      </c>
      <c r="DM27" s="265">
        <v>4.6900000000000002E-4</v>
      </c>
      <c r="DN27" s="265">
        <v>2.94E-5</v>
      </c>
      <c r="DO27" s="265">
        <v>1.1399999999999999E-5</v>
      </c>
      <c r="DP27" s="265">
        <v>1.04E-5</v>
      </c>
      <c r="DQ27" s="265">
        <v>9.2E-6</v>
      </c>
      <c r="DR27" s="265">
        <v>3.258E-3</v>
      </c>
      <c r="DS27" s="265">
        <v>3.3349999999999999E-3</v>
      </c>
      <c r="DT27" s="265">
        <v>4.4336000000000002E-3</v>
      </c>
      <c r="DU27" s="265">
        <v>1.2999999999999999E-5</v>
      </c>
      <c r="DV27" s="265">
        <v>7.4000000000000003E-6</v>
      </c>
      <c r="DW27" s="265">
        <v>5.2000000000000002E-6</v>
      </c>
      <c r="DX27" s="265">
        <v>7.7899999999999996E-4</v>
      </c>
      <c r="DY27" s="265">
        <v>9.1719999999999996E-4</v>
      </c>
      <c r="DZ27" s="265">
        <v>7.9999999999999996E-7</v>
      </c>
      <c r="EA27" s="265">
        <v>3.9999999999999998E-7</v>
      </c>
      <c r="EB27" s="265">
        <v>3.9999999999999998E-7</v>
      </c>
      <c r="EC27" s="265">
        <v>3.9999999999999998E-7</v>
      </c>
      <c r="ED27" s="265">
        <v>3.9999999999999998E-7</v>
      </c>
      <c r="EE27" s="265">
        <v>3.9999999999999998E-7</v>
      </c>
      <c r="EF27" s="265">
        <v>5.0679999999999996E-4</v>
      </c>
      <c r="EG27" s="265">
        <v>3.9999999999999998E-7</v>
      </c>
      <c r="EH27" s="265">
        <v>7.7640000000000001E-4</v>
      </c>
      <c r="EI27" s="265">
        <v>0</v>
      </c>
      <c r="EJ27" s="265">
        <v>0</v>
      </c>
      <c r="EK27" s="265">
        <v>0</v>
      </c>
      <c r="EL27" s="265">
        <v>0</v>
      </c>
      <c r="EM27" s="265">
        <v>8.342E-4</v>
      </c>
      <c r="EN27" s="265">
        <v>3.6919999999999998E-4</v>
      </c>
      <c r="EO27" s="265">
        <v>2.3218000000000002E-3</v>
      </c>
      <c r="EP27" s="265">
        <v>7.6940000000000005E-4</v>
      </c>
      <c r="EQ27" s="265">
        <v>3.3320000000000002E-4</v>
      </c>
      <c r="ER27" s="265">
        <v>4.0460000000000002E-4</v>
      </c>
      <c r="ES27" s="265">
        <v>3.0840000000000002E-4</v>
      </c>
      <c r="ET27" s="265">
        <v>3.8719999999999998E-4</v>
      </c>
      <c r="EU27" s="265">
        <v>3.8099999999999999E-4</v>
      </c>
      <c r="EV27" s="265">
        <v>3.0039999999999998E-4</v>
      </c>
      <c r="EW27" s="265">
        <v>3.2640000000000002E-4</v>
      </c>
      <c r="EX27" s="265">
        <v>1.5019999999999999E-4</v>
      </c>
      <c r="EY27" s="265">
        <v>2.2479999999999999E-4</v>
      </c>
      <c r="EZ27" s="265">
        <v>1.5855999999999999E-3</v>
      </c>
      <c r="FA27" s="265">
        <v>6.1320000000000005E-4</v>
      </c>
      <c r="FB27" s="265">
        <v>5.9020000000000003E-4</v>
      </c>
      <c r="FC27" s="265">
        <v>5.174E-4</v>
      </c>
      <c r="FD27" s="265">
        <v>6.8199999999999999E-4</v>
      </c>
      <c r="FE27" s="265">
        <v>3.9439999999999999E-4</v>
      </c>
      <c r="FF27" s="265">
        <v>5.6079999999999997E-4</v>
      </c>
      <c r="FG27" s="265">
        <v>5.9159999999999996E-4</v>
      </c>
      <c r="FH27" s="265">
        <v>4.3399999999999998E-4</v>
      </c>
      <c r="FI27" s="265">
        <v>4.7560000000000001E-4</v>
      </c>
      <c r="FJ27" s="265">
        <v>6.9200000000000002E-5</v>
      </c>
      <c r="FK27" s="265">
        <v>2.9799999999999999E-5</v>
      </c>
      <c r="FL27" s="265">
        <v>6.332E-4</v>
      </c>
      <c r="FM27" s="265">
        <v>4.2220000000000002E-4</v>
      </c>
      <c r="FN27" s="265">
        <v>6.6112000000000002E-3</v>
      </c>
      <c r="FO27" s="265">
        <v>0.01</v>
      </c>
      <c r="FP27" s="265">
        <v>1.2316000000000001E-2</v>
      </c>
      <c r="FQ27" s="265">
        <v>2.5961999999999999E-3</v>
      </c>
      <c r="FR27" s="265">
        <v>3.5599999999999998E-5</v>
      </c>
      <c r="FS27" s="265">
        <v>5.5710000000000004E-3</v>
      </c>
      <c r="FT27" s="265">
        <v>5.9886000000000002E-3</v>
      </c>
      <c r="FU27" s="265">
        <v>2.5328E-3</v>
      </c>
      <c r="FV27" s="265">
        <v>1.8655999999999999E-2</v>
      </c>
      <c r="FW27" s="265">
        <v>2.2908000000000001E-2</v>
      </c>
      <c r="FX27" s="265">
        <v>1.6551E-2</v>
      </c>
      <c r="FY27" s="265">
        <v>2.9318E-2</v>
      </c>
      <c r="FZ27" s="265">
        <v>2.2908000000000001E-2</v>
      </c>
      <c r="GA27" s="265">
        <v>1.4592000000000001E-2</v>
      </c>
      <c r="GB27" s="265">
        <v>6.4444000000000003E-3</v>
      </c>
      <c r="GC27" s="265">
        <v>7.4764000000000002E-3</v>
      </c>
      <c r="GD27" s="265">
        <v>6.6455999999999998E-3</v>
      </c>
      <c r="GE27" s="265">
        <v>4.8307999999999997E-3</v>
      </c>
      <c r="GF27" s="265">
        <v>1.9327E-2</v>
      </c>
      <c r="GG27" s="265">
        <v>2.1447000000000001E-2</v>
      </c>
      <c r="GH27" s="265">
        <v>2.6409999999999999E-2</v>
      </c>
      <c r="GI27" s="265">
        <v>2.3980000000000001E-2</v>
      </c>
      <c r="GJ27" s="265">
        <v>5.11E-3</v>
      </c>
      <c r="GK27" s="265">
        <v>3.4480000000000001E-3</v>
      </c>
      <c r="GL27" s="265">
        <v>1.9101E-2</v>
      </c>
      <c r="GM27" s="265">
        <v>1.4404999999999999E-2</v>
      </c>
      <c r="GN27" s="265">
        <v>4.6210000000000001E-3</v>
      </c>
      <c r="GO27" s="265">
        <v>1.342E-2</v>
      </c>
      <c r="GP27" s="265">
        <v>8.2410000000000001E-3</v>
      </c>
      <c r="GQ27" s="265">
        <v>7.2258000000000001E-3</v>
      </c>
      <c r="GR27" s="265">
        <v>1.5365999999999999E-3</v>
      </c>
      <c r="GS27" s="265">
        <v>6.5268000000000001E-3</v>
      </c>
      <c r="GT27" s="265">
        <v>5.1599999999999997E-3</v>
      </c>
      <c r="GU27" s="265">
        <v>5.1770000000000002E-3</v>
      </c>
      <c r="GV27" s="265">
        <v>4.2424000000000003E-3</v>
      </c>
      <c r="GW27" s="265">
        <v>9.3305999999999997E-3</v>
      </c>
      <c r="GX27" s="265">
        <v>1.6624E-2</v>
      </c>
      <c r="GY27" s="265">
        <v>5.4178000000000004E-3</v>
      </c>
      <c r="GZ27" s="265">
        <v>5.1507999999999996E-3</v>
      </c>
      <c r="HA27" s="265">
        <v>1.0130999999999999E-2</v>
      </c>
      <c r="HB27" s="265">
        <v>1.2394000000000001E-2</v>
      </c>
      <c r="HC27" s="265">
        <v>4.0904000000000001E-3</v>
      </c>
      <c r="HD27" s="265">
        <v>4.9033999999999996E-3</v>
      </c>
      <c r="HE27" s="265">
        <v>1.5966000000000001E-2</v>
      </c>
      <c r="HF27" s="265">
        <v>7.9179999999999997E-3</v>
      </c>
      <c r="HG27" s="265">
        <v>1.6074000000000001E-2</v>
      </c>
      <c r="HH27" s="265">
        <v>1.5875E-2</v>
      </c>
      <c r="HI27" s="265">
        <v>1.6271999999999998E-2</v>
      </c>
      <c r="HJ27" s="265">
        <v>5.6026000000000001E-3</v>
      </c>
      <c r="HK27" s="265">
        <v>2.2271999999999999E-3</v>
      </c>
      <c r="HL27" s="265">
        <v>3.4734000000000002E-3</v>
      </c>
      <c r="HM27" s="265">
        <v>8.6079999999999993E-3</v>
      </c>
      <c r="HN27" s="265">
        <v>6.9151999999999998E-3</v>
      </c>
      <c r="HO27" s="265">
        <v>9.0910000000000001E-3</v>
      </c>
      <c r="HP27" s="265">
        <v>3.3814000000000001E-3</v>
      </c>
      <c r="HQ27" s="265">
        <v>1.1164E-2</v>
      </c>
      <c r="HR27" s="265">
        <v>2.2473E-2</v>
      </c>
      <c r="HS27" s="265">
        <v>1.7395999999999998E-2</v>
      </c>
      <c r="HT27" s="265">
        <v>1.8217000000000001E-2</v>
      </c>
      <c r="HU27" s="265">
        <v>2.9458999999999999E-2</v>
      </c>
      <c r="HV27" s="265">
        <v>4.5300000000000002E-3</v>
      </c>
      <c r="HW27" s="265">
        <v>7.4882000000000004E-3</v>
      </c>
      <c r="HX27" s="265">
        <v>1.4593E-2</v>
      </c>
      <c r="HY27" s="265">
        <v>1.9237000000000001E-2</v>
      </c>
      <c r="HZ27" s="265">
        <v>1.0201999999999999E-2</v>
      </c>
      <c r="IA27" s="265">
        <v>2.0644000000000001E-3</v>
      </c>
      <c r="IB27" s="265">
        <v>2.137E-3</v>
      </c>
      <c r="IC27" s="265">
        <v>2.2756E-3</v>
      </c>
      <c r="ID27" s="265">
        <v>2.3846000000000002E-3</v>
      </c>
      <c r="IE27" s="265">
        <v>1.1037999999999999E-2</v>
      </c>
      <c r="IF27" s="265">
        <v>1.7093000000000001E-2</v>
      </c>
      <c r="IG27" s="265">
        <v>5.3068000000000004E-3</v>
      </c>
      <c r="IH27" s="265">
        <v>1.6983999999999999E-2</v>
      </c>
      <c r="II27" s="265">
        <v>1.2775E-2</v>
      </c>
      <c r="IJ27" s="265">
        <v>2.66E-3</v>
      </c>
      <c r="IK27" s="265">
        <v>1.7087999999999999E-3</v>
      </c>
      <c r="IL27" s="265">
        <v>1.0526000000000001E-2</v>
      </c>
      <c r="IM27" s="265">
        <v>6.4063999999999996E-3</v>
      </c>
      <c r="IN27" s="265">
        <v>1.6032999999999999E-2</v>
      </c>
      <c r="IO27" s="265">
        <v>2.7585999999999999E-3</v>
      </c>
      <c r="IP27" s="265">
        <v>1.7996999999999999E-2</v>
      </c>
      <c r="IQ27" s="265">
        <v>5.4866000000000003E-3</v>
      </c>
      <c r="IR27" s="265">
        <v>2.8015000000000002E-2</v>
      </c>
      <c r="IS27" s="265">
        <v>3.9661999999999996E-3</v>
      </c>
      <c r="IT27" s="265">
        <v>1.2614999999999999E-2</v>
      </c>
      <c r="IU27" s="265">
        <v>1.3162999999999999E-2</v>
      </c>
      <c r="IV27" s="265">
        <v>4.6227999999999998E-3</v>
      </c>
      <c r="IW27" s="265">
        <v>1.0293E-2</v>
      </c>
      <c r="IX27" s="265">
        <v>1.5677E-2</v>
      </c>
      <c r="IY27" s="265">
        <v>1.1733E-2</v>
      </c>
      <c r="IZ27" s="265">
        <v>1.0415000000000001E-2</v>
      </c>
      <c r="JA27" s="265">
        <v>1.1302E-2</v>
      </c>
      <c r="JB27" s="265">
        <v>1.0512000000000001E-2</v>
      </c>
      <c r="JC27" s="265">
        <v>1.0904E-2</v>
      </c>
      <c r="JD27" s="265">
        <v>3.6551999999999999E-3</v>
      </c>
      <c r="JE27" s="265">
        <v>5.8203999999999999E-3</v>
      </c>
      <c r="JF27" s="265">
        <v>2.3871E-2</v>
      </c>
      <c r="JG27" s="265">
        <v>7.5763999999999996E-3</v>
      </c>
      <c r="JH27" s="265">
        <v>1.1926000000000001E-2</v>
      </c>
      <c r="JI27" s="265">
        <v>1.3561999999999999E-2</v>
      </c>
      <c r="JJ27" s="265">
        <v>1.2725E-2</v>
      </c>
      <c r="JK27" s="265">
        <v>1.4526000000000001E-2</v>
      </c>
      <c r="JL27" s="265">
        <v>2.1094999999999999E-2</v>
      </c>
      <c r="JM27" s="265">
        <v>1.8371999999999999E-2</v>
      </c>
      <c r="JN27" s="265">
        <v>1.2663000000000001E-2</v>
      </c>
      <c r="JO27" s="265">
        <v>3.4946000000000001E-3</v>
      </c>
      <c r="JP27" s="265">
        <v>1.1376000000000001E-2</v>
      </c>
      <c r="JQ27" s="265">
        <v>1.0048E-2</v>
      </c>
      <c r="JR27" s="265">
        <v>3.6966E-3</v>
      </c>
      <c r="JS27" s="265">
        <v>5.0143999999999996E-3</v>
      </c>
      <c r="JT27" s="265">
        <v>2.6492E-3</v>
      </c>
      <c r="JU27" s="265">
        <v>3.62E-3</v>
      </c>
      <c r="JV27" s="265">
        <v>4.6512000000000003E-3</v>
      </c>
      <c r="JW27" s="265">
        <v>2.0458E-3</v>
      </c>
      <c r="JX27" s="265">
        <v>1.0364E-3</v>
      </c>
      <c r="JY27" s="265">
        <v>1.9428E-3</v>
      </c>
      <c r="JZ27" s="265">
        <v>7.3664000000000004E-3</v>
      </c>
      <c r="KA27" s="265">
        <v>9.2376000000000003E-3</v>
      </c>
      <c r="KB27" s="265">
        <v>1.2716E-2</v>
      </c>
      <c r="KC27" s="265">
        <v>1.4988E-3</v>
      </c>
      <c r="KD27" s="265">
        <v>1.6080000000000001E-3</v>
      </c>
      <c r="KE27" s="265">
        <v>3.6079999999999999E-4</v>
      </c>
      <c r="KF27" s="265">
        <v>3.8900000000000002E-4</v>
      </c>
      <c r="KG27" s="265">
        <v>3.2719999999999998E-4</v>
      </c>
      <c r="KH27" s="265">
        <v>6.0298000000000001E-3</v>
      </c>
      <c r="KI27" s="265">
        <v>6.1612E-2</v>
      </c>
      <c r="KJ27" s="265">
        <v>7.7677999999999997E-2</v>
      </c>
      <c r="KK27" s="265">
        <v>4.1321999999999998E-2</v>
      </c>
      <c r="KL27" s="265">
        <v>8.5644999999999999E-2</v>
      </c>
      <c r="KM27" s="265">
        <v>0.49196000000000001</v>
      </c>
      <c r="KN27" s="265">
        <v>0.59894000000000003</v>
      </c>
      <c r="KO27" s="265">
        <v>0.67252999999999996</v>
      </c>
      <c r="KP27" s="265">
        <v>5.872843549275631E-3</v>
      </c>
      <c r="KQ27" s="265">
        <v>0.75373999999999997</v>
      </c>
      <c r="KR27" s="265">
        <v>0.78113999999999995</v>
      </c>
      <c r="KS27" s="265">
        <v>0.80410000000000004</v>
      </c>
      <c r="KT27" s="265">
        <v>0.57002582633415277</v>
      </c>
      <c r="KU27" s="265">
        <v>4.7203999999999996E-3</v>
      </c>
      <c r="KV27" s="265">
        <v>2.6696999999999999E-2</v>
      </c>
      <c r="KW27" s="265">
        <v>4.4599E-2</v>
      </c>
      <c r="KX27" s="265">
        <v>8.4667999999999993E-2</v>
      </c>
      <c r="KY27" s="265">
        <v>0.19275</v>
      </c>
      <c r="KZ27" s="265">
        <v>0.35182000000000002</v>
      </c>
      <c r="LA27" s="265">
        <v>0.52771000000000001</v>
      </c>
      <c r="LB27" s="265">
        <v>0.69016999999999995</v>
      </c>
      <c r="LC27" s="265">
        <v>1</v>
      </c>
      <c r="LD27" s="265">
        <v>0</v>
      </c>
      <c r="LE27" s="265">
        <v>0.51527000000000001</v>
      </c>
      <c r="LF27" s="265">
        <v>0</v>
      </c>
      <c r="LG27" s="265">
        <v>0</v>
      </c>
      <c r="LH27" s="431">
        <v>3.49265746990568E-6</v>
      </c>
      <c r="LI27" s="431">
        <v>0</v>
      </c>
      <c r="LJ27" s="431">
        <v>0</v>
      </c>
      <c r="LK27" s="431">
        <v>2.9754687602689955E-6</v>
      </c>
      <c r="LL27" s="431">
        <v>0</v>
      </c>
      <c r="LM27" s="431">
        <v>4.8650090320734307E-6</v>
      </c>
      <c r="LN27" s="431">
        <v>0</v>
      </c>
      <c r="LO27" s="431">
        <v>0</v>
      </c>
      <c r="LP27" s="431">
        <v>0</v>
      </c>
      <c r="LQ27" s="431">
        <v>0</v>
      </c>
      <c r="LR27" s="431">
        <v>6.1576356529258192E-6</v>
      </c>
      <c r="LS27" s="431">
        <v>2.8865717922599288E-6</v>
      </c>
      <c r="LT27" s="431">
        <v>1.6457353922305629E-5</v>
      </c>
      <c r="LU27" s="431">
        <v>0</v>
      </c>
      <c r="LV27" s="431">
        <v>0</v>
      </c>
      <c r="LW27" s="431">
        <v>1.320897808909649E-6</v>
      </c>
      <c r="LX27" s="431">
        <v>0</v>
      </c>
      <c r="LY27" s="431">
        <v>3.5098000807920471E-6</v>
      </c>
      <c r="LZ27" s="431">
        <v>1.1692641237459611E-6</v>
      </c>
      <c r="MA27" s="431">
        <v>0</v>
      </c>
      <c r="MB27" s="431">
        <v>0</v>
      </c>
      <c r="MC27" s="431">
        <v>0</v>
      </c>
      <c r="MD27" s="431">
        <v>1.2127768059144728E-5</v>
      </c>
      <c r="ME27" s="431">
        <v>2.0006677914352622E-6</v>
      </c>
      <c r="MF27" s="431">
        <v>1.8084052499034442E-5</v>
      </c>
      <c r="MG27" s="431">
        <v>1.2507684914453421E-5</v>
      </c>
      <c r="MH27" s="266"/>
      <c r="MI27" s="266"/>
      <c r="MJ27" s="266"/>
      <c r="MK27" s="266"/>
      <c r="ML27" s="266"/>
      <c r="MM27" s="266"/>
      <c r="MN27" s="266"/>
      <c r="MO27" s="266"/>
      <c r="MP27" s="266"/>
      <c r="MQ27" s="266"/>
      <c r="MR27" s="266"/>
      <c r="MS27" s="266"/>
      <c r="MT27" s="266"/>
      <c r="MU27" s="266"/>
      <c r="MV27" s="266"/>
      <c r="MW27" s="266"/>
      <c r="MX27" s="266"/>
      <c r="MY27" s="266"/>
      <c r="MZ27" s="266"/>
      <c r="NA27" s="266"/>
      <c r="NB27" s="266"/>
      <c r="NC27" s="266"/>
      <c r="ND27" s="266"/>
      <c r="NE27" s="266"/>
      <c r="NF27" s="266"/>
      <c r="NG27" s="266"/>
      <c r="NH27" s="266"/>
      <c r="NI27" s="266"/>
      <c r="NJ27" s="266"/>
      <c r="NK27" s="266"/>
      <c r="NL27" s="266"/>
      <c r="NM27" s="266"/>
      <c r="NN27" s="266"/>
      <c r="NO27" s="266"/>
      <c r="NP27" s="266"/>
      <c r="NQ27" s="266"/>
      <c r="NR27" s="266"/>
      <c r="NS27" s="266"/>
      <c r="NT27" s="266"/>
      <c r="NU27" s="266"/>
      <c r="NV27" s="266"/>
      <c r="NW27" s="266"/>
      <c r="NX27" s="266"/>
      <c r="NY27" s="266"/>
      <c r="NZ27" s="266"/>
      <c r="OA27" s="266"/>
      <c r="OB27" s="266"/>
      <c r="OC27" s="266"/>
      <c r="OD27" s="266"/>
      <c r="OE27" s="266"/>
      <c r="OF27" s="266"/>
      <c r="OG27" s="266"/>
      <c r="OH27" s="266"/>
      <c r="OI27" s="266"/>
      <c r="OJ27" s="266"/>
      <c r="OK27" s="266"/>
      <c r="OL27" s="266"/>
      <c r="OM27" s="266"/>
      <c r="ON27" s="267"/>
    </row>
    <row r="28" spans="1:404">
      <c r="A28" s="261">
        <v>403</v>
      </c>
      <c r="B28" s="265">
        <v>0.31513999999999998</v>
      </c>
      <c r="C28" s="268">
        <v>0.30846000000000001</v>
      </c>
      <c r="D28" s="268">
        <v>0.30279</v>
      </c>
      <c r="E28" s="268">
        <v>0.29901</v>
      </c>
      <c r="F28" s="268">
        <v>0.32840999999999998</v>
      </c>
      <c r="G28" s="268">
        <v>0.31046000000000001</v>
      </c>
      <c r="H28" s="268">
        <v>0.31902999999999998</v>
      </c>
      <c r="I28" s="268">
        <v>0.26733000000000001</v>
      </c>
      <c r="J28" s="268">
        <v>0.26719999999999999</v>
      </c>
      <c r="K28" s="268">
        <v>0.10704</v>
      </c>
      <c r="L28" s="265">
        <v>0.11153</v>
      </c>
      <c r="M28" s="265">
        <v>0.11620999999999999</v>
      </c>
      <c r="N28" s="265">
        <v>0.21034</v>
      </c>
      <c r="O28" s="265">
        <v>0.22306999999999999</v>
      </c>
      <c r="P28" s="265">
        <v>0.27396999999999999</v>
      </c>
      <c r="Q28" s="265">
        <v>0.21467</v>
      </c>
      <c r="R28" s="265">
        <v>0.24318000000000001</v>
      </c>
      <c r="S28" s="265">
        <v>0.26141999999999999</v>
      </c>
      <c r="T28" s="265">
        <v>0.23491000000000001</v>
      </c>
      <c r="U28" s="265">
        <v>0.30169000000000001</v>
      </c>
      <c r="V28" s="265">
        <v>0.25762000000000002</v>
      </c>
      <c r="W28" s="265">
        <v>0.22788</v>
      </c>
      <c r="X28" s="265">
        <v>0.25557999999999997</v>
      </c>
      <c r="Y28" s="265">
        <v>0.28353</v>
      </c>
      <c r="Z28" s="265">
        <v>0.24915999999999999</v>
      </c>
      <c r="AA28" s="265">
        <v>0.2863</v>
      </c>
      <c r="AB28" s="265">
        <v>0.25377</v>
      </c>
      <c r="AC28" s="265">
        <v>0.26772000000000001</v>
      </c>
      <c r="AD28" s="265">
        <v>0.23541999999999999</v>
      </c>
      <c r="AE28" s="265">
        <v>0.15261</v>
      </c>
      <c r="AF28" s="265">
        <v>0.15084</v>
      </c>
      <c r="AG28" s="265">
        <v>2.4393000000000001E-2</v>
      </c>
      <c r="AH28" s="265">
        <v>0.14063999999999999</v>
      </c>
      <c r="AI28" s="265">
        <v>7.6047000000000003E-2</v>
      </c>
      <c r="AJ28" s="265">
        <v>0.13028999999999999</v>
      </c>
      <c r="AK28" s="265">
        <v>9.1564000000000006E-2</v>
      </c>
      <c r="AL28" s="265">
        <v>8.0946000000000004E-2</v>
      </c>
      <c r="AM28" s="265">
        <v>0.10342</v>
      </c>
      <c r="AN28" s="265">
        <v>9.2815999999999996E-2</v>
      </c>
      <c r="AO28" s="265">
        <v>7.4569999999999997E-2</v>
      </c>
      <c r="AP28" s="265">
        <v>0.13507</v>
      </c>
      <c r="AQ28" s="265">
        <v>8.5744000000000001E-2</v>
      </c>
      <c r="AR28" s="265">
        <v>7.9605999999999996E-2</v>
      </c>
      <c r="AS28" s="265">
        <v>0.11386</v>
      </c>
      <c r="AT28" s="265">
        <v>8.9730000000000004E-2</v>
      </c>
      <c r="AU28" s="265">
        <v>7.5353000000000003E-2</v>
      </c>
      <c r="AV28" s="265">
        <v>8.4274000000000002E-2</v>
      </c>
      <c r="AW28" s="265">
        <v>0.11665</v>
      </c>
      <c r="AX28" s="265">
        <v>0.11803</v>
      </c>
      <c r="AY28" s="265">
        <v>0.10518</v>
      </c>
      <c r="AZ28" s="265">
        <v>0.10577</v>
      </c>
      <c r="BA28" s="265">
        <v>6.5295000000000006E-2</v>
      </c>
      <c r="BB28" s="265">
        <v>6.9192000000000004E-2</v>
      </c>
      <c r="BC28" s="265">
        <v>7.1738999999999997E-2</v>
      </c>
      <c r="BD28" s="265">
        <v>6.2019999999999999E-2</v>
      </c>
      <c r="BE28" s="265">
        <v>1.4997E-2</v>
      </c>
      <c r="BF28" s="265">
        <v>1.3540999999999999E-2</v>
      </c>
      <c r="BG28" s="265">
        <v>2.5836000000000001E-2</v>
      </c>
      <c r="BH28" s="265">
        <v>2.5624000000000001E-2</v>
      </c>
      <c r="BI28" s="265">
        <v>4.0771000000000002E-2</v>
      </c>
      <c r="BJ28" s="265">
        <v>3.7169000000000001E-2</v>
      </c>
      <c r="BK28" s="265">
        <v>0.13247</v>
      </c>
      <c r="BL28" s="265">
        <v>0.15773000000000001</v>
      </c>
      <c r="BM28" s="265">
        <v>0.13170999999999999</v>
      </c>
      <c r="BN28" s="265">
        <v>0.25229000000000001</v>
      </c>
      <c r="BO28" s="265">
        <v>0.29143000000000002</v>
      </c>
      <c r="BP28" s="265">
        <v>0.29707</v>
      </c>
      <c r="BQ28" s="265">
        <v>0.14949000000000001</v>
      </c>
      <c r="BR28" s="265">
        <v>0.23984</v>
      </c>
      <c r="BS28" s="265">
        <v>0.15761</v>
      </c>
      <c r="BT28" s="265">
        <v>0.21187</v>
      </c>
      <c r="BU28" s="265">
        <v>0.26662000000000002</v>
      </c>
      <c r="BV28" s="265">
        <v>8.8081000000000007E-2</v>
      </c>
      <c r="BW28" s="265">
        <v>0.28714000000000001</v>
      </c>
      <c r="BX28" s="265">
        <v>0.16347999999999999</v>
      </c>
      <c r="BY28" s="265">
        <v>3.3922000000000001E-2</v>
      </c>
      <c r="BZ28" s="265">
        <v>5.1659999999999998E-2</v>
      </c>
      <c r="CA28" s="265">
        <v>5.1999999999999998E-2</v>
      </c>
      <c r="CB28" s="265">
        <v>7.1216000000000002E-2</v>
      </c>
      <c r="CC28" s="265">
        <v>8.9455000000000007E-2</v>
      </c>
      <c r="CD28" s="265">
        <v>5.8099999999999999E-2</v>
      </c>
      <c r="CE28" s="265">
        <v>5.0507999999999997E-2</v>
      </c>
      <c r="CF28" s="265">
        <v>3.7085E-2</v>
      </c>
      <c r="CG28" s="265">
        <v>6.2064000000000001E-2</v>
      </c>
      <c r="CH28" s="265">
        <v>5.0729999999999997E-2</v>
      </c>
      <c r="CI28" s="265">
        <v>5.3997000000000003E-2</v>
      </c>
      <c r="CJ28" s="265">
        <v>3.0696000000000001E-2</v>
      </c>
      <c r="CK28" s="265">
        <v>5.3990000000000003E-2</v>
      </c>
      <c r="CL28" s="265">
        <v>0.20709</v>
      </c>
      <c r="CM28" s="265">
        <v>3.2169999999999998E-3</v>
      </c>
      <c r="CN28" s="265">
        <v>0</v>
      </c>
      <c r="CO28" s="265">
        <v>2.7529999999999998E-3</v>
      </c>
      <c r="CP28" s="265">
        <v>2.794E-3</v>
      </c>
      <c r="CQ28" s="265">
        <v>2.6610000000000002E-3</v>
      </c>
      <c r="CR28" s="265">
        <v>0</v>
      </c>
      <c r="CS28" s="265">
        <v>0</v>
      </c>
      <c r="CT28" s="265">
        <v>0</v>
      </c>
      <c r="CU28" s="265">
        <v>0</v>
      </c>
      <c r="CV28" s="265">
        <v>3.6015999999999999E-3</v>
      </c>
      <c r="CW28" s="265">
        <v>0</v>
      </c>
      <c r="CX28" s="265">
        <v>0</v>
      </c>
      <c r="CY28" s="265">
        <v>0</v>
      </c>
      <c r="CZ28" s="265">
        <v>0.57584999999999997</v>
      </c>
      <c r="DA28" s="265">
        <v>0.98373999999999995</v>
      </c>
      <c r="DB28" s="265">
        <v>0</v>
      </c>
      <c r="DC28" s="265">
        <v>0</v>
      </c>
      <c r="DD28" s="265">
        <v>0</v>
      </c>
      <c r="DE28" s="265">
        <v>0</v>
      </c>
      <c r="DF28" s="265">
        <v>8.42E-5</v>
      </c>
      <c r="DG28" s="265">
        <v>1.3439999999999999E-4</v>
      </c>
      <c r="DH28" s="265">
        <v>8.5894000000000005E-3</v>
      </c>
      <c r="DI28" s="265">
        <v>1.1959999999999999E-4</v>
      </c>
      <c r="DJ28" s="265">
        <v>1.3439999999999999E-4</v>
      </c>
      <c r="DK28" s="265">
        <v>1.516E-4</v>
      </c>
      <c r="DL28" s="265">
        <v>9.6199999999999994E-5</v>
      </c>
      <c r="DM28" s="265">
        <v>3.5599999999999998E-4</v>
      </c>
      <c r="DN28" s="265">
        <v>3.7599999999999999E-5</v>
      </c>
      <c r="DO28" s="265">
        <v>1.4600000000000001E-5</v>
      </c>
      <c r="DP28" s="265">
        <v>1.36E-5</v>
      </c>
      <c r="DQ28" s="265">
        <v>1.1800000000000001E-5</v>
      </c>
      <c r="DR28" s="265">
        <v>3.222E-3</v>
      </c>
      <c r="DS28" s="265">
        <v>3.3860000000000001E-3</v>
      </c>
      <c r="DT28" s="265">
        <v>4.2884000000000004E-3</v>
      </c>
      <c r="DU28" s="265">
        <v>1.7E-5</v>
      </c>
      <c r="DV28" s="265">
        <v>9.5999999999999996E-6</v>
      </c>
      <c r="DW28" s="265">
        <v>6.8000000000000001E-6</v>
      </c>
      <c r="DX28" s="265">
        <v>8.92E-4</v>
      </c>
      <c r="DY28" s="265">
        <v>7.9080000000000003E-4</v>
      </c>
      <c r="DZ28" s="265">
        <v>1.1999999999999999E-6</v>
      </c>
      <c r="EA28" s="265">
        <v>5.9999999999999997E-7</v>
      </c>
      <c r="EB28" s="265">
        <v>5.9999999999999997E-7</v>
      </c>
      <c r="EC28" s="265">
        <v>5.9999999999999997E-7</v>
      </c>
      <c r="ED28" s="265">
        <v>5.9999999999999997E-7</v>
      </c>
      <c r="EE28" s="265">
        <v>5.9999999999999997E-7</v>
      </c>
      <c r="EF28" s="265">
        <v>5.0020000000000002E-4</v>
      </c>
      <c r="EG28" s="265">
        <v>5.9999999999999997E-7</v>
      </c>
      <c r="EH28" s="265">
        <v>9.4359999999999995E-4</v>
      </c>
      <c r="EI28" s="265">
        <v>0</v>
      </c>
      <c r="EJ28" s="265">
        <v>0</v>
      </c>
      <c r="EK28" s="265">
        <v>0</v>
      </c>
      <c r="EL28" s="265">
        <v>0</v>
      </c>
      <c r="EM28" s="265">
        <v>1.0208000000000001E-3</v>
      </c>
      <c r="EN28" s="265">
        <v>4.5879999999999998E-4</v>
      </c>
      <c r="EO28" s="265">
        <v>2.2112E-3</v>
      </c>
      <c r="EP28" s="265">
        <v>8.4960000000000005E-4</v>
      </c>
      <c r="EQ28" s="265">
        <v>3.5280000000000001E-4</v>
      </c>
      <c r="ER28" s="265">
        <v>3.5639999999999999E-4</v>
      </c>
      <c r="ES28" s="265">
        <v>3.1859999999999999E-4</v>
      </c>
      <c r="ET28" s="265">
        <v>3.6479999999999998E-4</v>
      </c>
      <c r="EU28" s="265">
        <v>3.8299999999999999E-4</v>
      </c>
      <c r="EV28" s="265">
        <v>2.9359999999999998E-4</v>
      </c>
      <c r="EW28" s="265">
        <v>2.9760000000000002E-4</v>
      </c>
      <c r="EX28" s="265">
        <v>2.2279999999999999E-4</v>
      </c>
      <c r="EY28" s="265">
        <v>2.7119999999999998E-4</v>
      </c>
      <c r="EZ28" s="265">
        <v>1.7474000000000001E-3</v>
      </c>
      <c r="FA28" s="265">
        <v>6.3380000000000001E-4</v>
      </c>
      <c r="FB28" s="265">
        <v>5.9679999999999998E-4</v>
      </c>
      <c r="FC28" s="265">
        <v>5.2760000000000003E-4</v>
      </c>
      <c r="FD28" s="265">
        <v>7.1699999999999997E-4</v>
      </c>
      <c r="FE28" s="265">
        <v>4.1159999999999998E-4</v>
      </c>
      <c r="FF28" s="265">
        <v>5.8120000000000003E-4</v>
      </c>
      <c r="FG28" s="265">
        <v>5.9040000000000004E-4</v>
      </c>
      <c r="FH28" s="265">
        <v>4.4200000000000001E-4</v>
      </c>
      <c r="FI28" s="265">
        <v>5.0639999999999995E-4</v>
      </c>
      <c r="FJ28" s="265">
        <v>8.8800000000000004E-5</v>
      </c>
      <c r="FK28" s="265">
        <v>3.82E-5</v>
      </c>
      <c r="FL28" s="265">
        <v>6.558E-4</v>
      </c>
      <c r="FM28" s="265">
        <v>3.968E-4</v>
      </c>
      <c r="FN28" s="265">
        <v>6.3578000000000003E-3</v>
      </c>
      <c r="FO28" s="265">
        <v>0.01</v>
      </c>
      <c r="FP28" s="265">
        <v>1.3539000000000001E-2</v>
      </c>
      <c r="FQ28" s="265">
        <v>2.5948E-3</v>
      </c>
      <c r="FR28" s="265">
        <v>5.3399999999999997E-5</v>
      </c>
      <c r="FS28" s="265">
        <v>5.5710000000000004E-3</v>
      </c>
      <c r="FT28" s="265">
        <v>5.9934000000000003E-3</v>
      </c>
      <c r="FU28" s="265">
        <v>2.5271999999999998E-3</v>
      </c>
      <c r="FV28" s="265">
        <v>1.9935999999999999E-2</v>
      </c>
      <c r="FW28" s="265">
        <v>2.5574E-2</v>
      </c>
      <c r="FX28" s="265">
        <v>1.8405999999999999E-2</v>
      </c>
      <c r="FY28" s="265">
        <v>3.2566999999999999E-2</v>
      </c>
      <c r="FZ28" s="265">
        <v>2.5574E-2</v>
      </c>
      <c r="GA28" s="265">
        <v>1.6079E-2</v>
      </c>
      <c r="GB28" s="265">
        <v>6.9055999999999996E-3</v>
      </c>
      <c r="GC28" s="265">
        <v>8.0725999999999992E-3</v>
      </c>
      <c r="GD28" s="265">
        <v>7.2784E-3</v>
      </c>
      <c r="GE28" s="265">
        <v>5.5741999999999996E-3</v>
      </c>
      <c r="GF28" s="265">
        <v>1.9212E-2</v>
      </c>
      <c r="GG28" s="265">
        <v>2.2287000000000001E-2</v>
      </c>
      <c r="GH28" s="265">
        <v>2.7019000000000001E-2</v>
      </c>
      <c r="GI28" s="265">
        <v>2.4763E-2</v>
      </c>
      <c r="GJ28" s="265">
        <v>5.5360000000000001E-3</v>
      </c>
      <c r="GK28" s="265">
        <v>3.8110000000000002E-3</v>
      </c>
      <c r="GL28" s="265">
        <v>1.9845999999999999E-2</v>
      </c>
      <c r="GM28" s="265">
        <v>1.4855999999999999E-2</v>
      </c>
      <c r="GN28" s="265">
        <v>5.6449999999999998E-3</v>
      </c>
      <c r="GO28" s="265">
        <v>1.3587E-2</v>
      </c>
      <c r="GP28" s="265">
        <v>9.1920000000000005E-3</v>
      </c>
      <c r="GQ28" s="265">
        <v>8.0832000000000005E-3</v>
      </c>
      <c r="GR28" s="265">
        <v>1.7014E-3</v>
      </c>
      <c r="GS28" s="265">
        <v>7.4592E-3</v>
      </c>
      <c r="GT28" s="265">
        <v>5.8970000000000003E-3</v>
      </c>
      <c r="GU28" s="265">
        <v>5.7219999999999997E-3</v>
      </c>
      <c r="GV28" s="265">
        <v>4.8485999999999998E-3</v>
      </c>
      <c r="GW28" s="265">
        <v>1.0135E-2</v>
      </c>
      <c r="GX28" s="265">
        <v>1.8446000000000001E-2</v>
      </c>
      <c r="GY28" s="265">
        <v>5.8691999999999998E-3</v>
      </c>
      <c r="GZ28" s="265">
        <v>5.7232000000000003E-3</v>
      </c>
      <c r="HA28" s="265">
        <v>1.0584E-2</v>
      </c>
      <c r="HB28" s="265">
        <v>1.2444E-2</v>
      </c>
      <c r="HC28" s="265">
        <v>4.4835999999999999E-3</v>
      </c>
      <c r="HD28" s="265">
        <v>5.2696000000000002E-3</v>
      </c>
      <c r="HE28" s="265">
        <v>1.6604000000000001E-2</v>
      </c>
      <c r="HF28" s="265">
        <v>8.7799999999999996E-3</v>
      </c>
      <c r="HG28" s="265">
        <v>1.6694000000000001E-2</v>
      </c>
      <c r="HH28" s="265">
        <v>1.6507999999999998E-2</v>
      </c>
      <c r="HI28" s="265">
        <v>1.6941999999999999E-2</v>
      </c>
      <c r="HJ28" s="265">
        <v>6.0524000000000003E-3</v>
      </c>
      <c r="HK28" s="265">
        <v>2.4277999999999999E-3</v>
      </c>
      <c r="HL28" s="265">
        <v>3.9655999999999997E-3</v>
      </c>
      <c r="HM28" s="265">
        <v>9.1520000000000004E-3</v>
      </c>
      <c r="HN28" s="265">
        <v>7.3778000000000003E-3</v>
      </c>
      <c r="HO28" s="265">
        <v>9.6620000000000004E-3</v>
      </c>
      <c r="HP28" s="265">
        <v>3.8646000000000002E-3</v>
      </c>
      <c r="HQ28" s="265">
        <v>1.2227E-2</v>
      </c>
      <c r="HR28" s="265">
        <v>2.4639999999999999E-2</v>
      </c>
      <c r="HS28" s="265">
        <v>1.6794E-2</v>
      </c>
      <c r="HT28" s="265">
        <v>1.9369999999999998E-2</v>
      </c>
      <c r="HU28" s="265">
        <v>2.9009E-2</v>
      </c>
      <c r="HV28" s="265">
        <v>5.0790000000000002E-3</v>
      </c>
      <c r="HW28" s="265">
        <v>8.0998000000000007E-3</v>
      </c>
      <c r="HX28" s="265">
        <v>1.7055000000000001E-2</v>
      </c>
      <c r="HY28" s="265">
        <v>1.9952999999999999E-2</v>
      </c>
      <c r="HZ28" s="265">
        <v>1.0109E-2</v>
      </c>
      <c r="IA28" s="265">
        <v>2.2815999999999999E-3</v>
      </c>
      <c r="IB28" s="265">
        <v>2.3149999999999998E-3</v>
      </c>
      <c r="IC28" s="265">
        <v>2.4654E-3</v>
      </c>
      <c r="ID28" s="265">
        <v>2.5834E-3</v>
      </c>
      <c r="IE28" s="265">
        <v>1.2102E-2</v>
      </c>
      <c r="IF28" s="265">
        <v>1.7846000000000001E-2</v>
      </c>
      <c r="IG28" s="265">
        <v>5.8821999999999998E-3</v>
      </c>
      <c r="IH28" s="265">
        <v>1.7444999999999999E-2</v>
      </c>
      <c r="II28" s="265">
        <v>1.4600999999999999E-2</v>
      </c>
      <c r="IJ28" s="265">
        <v>3.9899999999999996E-3</v>
      </c>
      <c r="IK28" s="265">
        <v>2.5631999999999999E-3</v>
      </c>
      <c r="IL28" s="265">
        <v>1.1891000000000001E-2</v>
      </c>
      <c r="IM28" s="265">
        <v>6.7635999999999998E-3</v>
      </c>
      <c r="IN28" s="265">
        <v>1.5435000000000001E-2</v>
      </c>
      <c r="IO28" s="265">
        <v>2.9884E-3</v>
      </c>
      <c r="IP28" s="265">
        <v>1.7895999999999999E-2</v>
      </c>
      <c r="IQ28" s="265">
        <v>5.9854000000000001E-3</v>
      </c>
      <c r="IR28" s="265">
        <v>3.1948999999999998E-2</v>
      </c>
      <c r="IS28" s="265">
        <v>4.4238000000000003E-3</v>
      </c>
      <c r="IT28" s="265">
        <v>1.3923E-2</v>
      </c>
      <c r="IU28" s="265">
        <v>1.3684999999999999E-2</v>
      </c>
      <c r="IV28" s="265">
        <v>5.0781999999999997E-3</v>
      </c>
      <c r="IW28" s="265">
        <v>1.1269E-2</v>
      </c>
      <c r="IX28" s="265">
        <v>1.6308E-2</v>
      </c>
      <c r="IY28" s="265">
        <v>1.325E-2</v>
      </c>
      <c r="IZ28" s="265">
        <v>1.2057999999999999E-2</v>
      </c>
      <c r="JA28" s="265">
        <v>1.3114000000000001E-2</v>
      </c>
      <c r="JB28" s="265">
        <v>1.2149999999999999E-2</v>
      </c>
      <c r="JC28" s="265">
        <v>1.2014E-2</v>
      </c>
      <c r="JD28" s="265">
        <v>3.9598000000000003E-3</v>
      </c>
      <c r="JE28" s="265">
        <v>6.3055999999999997E-3</v>
      </c>
      <c r="JF28" s="265">
        <v>2.5156000000000001E-2</v>
      </c>
      <c r="JG28" s="265">
        <v>8.4506000000000008E-3</v>
      </c>
      <c r="JH28" s="265">
        <v>1.3303000000000001E-2</v>
      </c>
      <c r="JI28" s="265">
        <v>1.5398999999999999E-2</v>
      </c>
      <c r="JJ28" s="265">
        <v>1.4541999999999999E-2</v>
      </c>
      <c r="JK28" s="265">
        <v>1.6832E-2</v>
      </c>
      <c r="JL28" s="265">
        <v>2.3344E-2</v>
      </c>
      <c r="JM28" s="265">
        <v>1.9213000000000001E-2</v>
      </c>
      <c r="JN28" s="265">
        <v>1.2286999999999999E-2</v>
      </c>
      <c r="JO28" s="265">
        <v>3.6533999999999998E-3</v>
      </c>
      <c r="JP28" s="265">
        <v>1.2404999999999999E-2</v>
      </c>
      <c r="JQ28" s="265">
        <v>1.0874E-2</v>
      </c>
      <c r="JR28" s="265">
        <v>4.0483999999999997E-3</v>
      </c>
      <c r="JS28" s="265">
        <v>5.7086000000000003E-3</v>
      </c>
      <c r="JT28" s="265">
        <v>2.9007999999999998E-3</v>
      </c>
      <c r="JU28" s="265">
        <v>3.9519999999999998E-3</v>
      </c>
      <c r="JV28" s="265">
        <v>5.4137999999999999E-3</v>
      </c>
      <c r="JW28" s="265">
        <v>2.5171999999999998E-3</v>
      </c>
      <c r="JX28" s="265">
        <v>1.5545999999999999E-3</v>
      </c>
      <c r="JY28" s="265">
        <v>2.9142E-3</v>
      </c>
      <c r="JZ28" s="265">
        <v>6.4355999999999997E-3</v>
      </c>
      <c r="KA28" s="265">
        <v>9.4794000000000007E-3</v>
      </c>
      <c r="KB28" s="265">
        <v>1.2985E-2</v>
      </c>
      <c r="KC28" s="265">
        <v>1.9322E-3</v>
      </c>
      <c r="KD28" s="265">
        <v>2.3379999999999998E-3</v>
      </c>
      <c r="KE28" s="265">
        <v>5.4120000000000004E-4</v>
      </c>
      <c r="KF28" s="265">
        <v>5.2999999999999998E-4</v>
      </c>
      <c r="KG28" s="265">
        <v>4.528E-4</v>
      </c>
      <c r="KH28" s="265">
        <v>6.4771999999999998E-3</v>
      </c>
      <c r="KI28" s="265">
        <v>7.2759000000000004E-2</v>
      </c>
      <c r="KJ28" s="265">
        <v>9.1743000000000005E-2</v>
      </c>
      <c r="KK28" s="265">
        <v>4.956E-2</v>
      </c>
      <c r="KL28" s="265">
        <v>0.10092</v>
      </c>
      <c r="KM28" s="265">
        <v>0.49895</v>
      </c>
      <c r="KN28" s="265">
        <v>0.60623000000000005</v>
      </c>
      <c r="KO28" s="265">
        <v>0.67995000000000005</v>
      </c>
      <c r="KP28" s="265">
        <v>5.9256746788830866E-3</v>
      </c>
      <c r="KQ28" s="265">
        <v>0.76119999999999999</v>
      </c>
      <c r="KR28" s="265">
        <v>0.78863000000000005</v>
      </c>
      <c r="KS28" s="265">
        <v>0.81164000000000003</v>
      </c>
      <c r="KT28" s="265">
        <v>0.57521620386221228</v>
      </c>
      <c r="KU28" s="265">
        <v>4.8735999999999996E-3</v>
      </c>
      <c r="KV28" s="265">
        <v>2.7321000000000002E-2</v>
      </c>
      <c r="KW28" s="265">
        <v>4.5520999999999999E-2</v>
      </c>
      <c r="KX28" s="265">
        <v>8.6135000000000003E-2</v>
      </c>
      <c r="KY28" s="265">
        <v>0.19525999999999999</v>
      </c>
      <c r="KZ28" s="265">
        <v>0.35527999999999998</v>
      </c>
      <c r="LA28" s="265">
        <v>0.53158000000000005</v>
      </c>
      <c r="LB28" s="265">
        <v>0.69388000000000005</v>
      </c>
      <c r="LC28" s="265">
        <v>1</v>
      </c>
      <c r="LD28" s="265">
        <v>0</v>
      </c>
      <c r="LE28" s="265">
        <v>0.54322999999999999</v>
      </c>
      <c r="LF28" s="265">
        <v>0</v>
      </c>
      <c r="LG28" s="265">
        <v>0</v>
      </c>
      <c r="LH28" s="431">
        <v>4.5873603085055947E-6</v>
      </c>
      <c r="LI28" s="431">
        <v>0</v>
      </c>
      <c r="LJ28" s="431">
        <v>0</v>
      </c>
      <c r="LK28" s="431">
        <v>4.9230256990995258E-6</v>
      </c>
      <c r="LL28" s="431">
        <v>0</v>
      </c>
      <c r="LM28" s="431">
        <v>6.9800480559933931E-6</v>
      </c>
      <c r="LN28" s="431">
        <v>0</v>
      </c>
      <c r="LO28" s="431">
        <v>0</v>
      </c>
      <c r="LP28" s="431">
        <v>0</v>
      </c>
      <c r="LQ28" s="431">
        <v>0</v>
      </c>
      <c r="LR28" s="431">
        <v>7.5344314609537832E-6</v>
      </c>
      <c r="LS28" s="431">
        <v>4.0693330447538756E-6</v>
      </c>
      <c r="LT28" s="431">
        <v>1.9248846001573838E-5</v>
      </c>
      <c r="LU28" s="431">
        <v>0</v>
      </c>
      <c r="LV28" s="431">
        <v>0</v>
      </c>
      <c r="LW28" s="431">
        <v>3.6165272376820212E-6</v>
      </c>
      <c r="LX28" s="431">
        <v>0</v>
      </c>
      <c r="LY28" s="431">
        <v>8.8818442236515693E-6</v>
      </c>
      <c r="LZ28" s="431">
        <v>5.7763281802181154E-6</v>
      </c>
      <c r="MA28" s="431">
        <v>0</v>
      </c>
      <c r="MB28" s="431">
        <v>0</v>
      </c>
      <c r="MC28" s="431">
        <v>0</v>
      </c>
      <c r="MD28" s="431">
        <v>1.6164993212441914E-5</v>
      </c>
      <c r="ME28" s="431">
        <v>1.8241491943626897E-6</v>
      </c>
      <c r="MF28" s="431">
        <v>2.1045829271315597E-5</v>
      </c>
      <c r="MG28" s="431">
        <v>1.4292206287791487E-5</v>
      </c>
      <c r="MH28" s="266"/>
      <c r="MI28" s="266"/>
      <c r="MJ28" s="266"/>
      <c r="MK28" s="266"/>
      <c r="ML28" s="266"/>
      <c r="MM28" s="266"/>
      <c r="MN28" s="266"/>
      <c r="MO28" s="266"/>
      <c r="MP28" s="266"/>
      <c r="MQ28" s="266"/>
      <c r="MR28" s="266"/>
      <c r="MS28" s="266"/>
      <c r="MT28" s="266"/>
      <c r="MU28" s="266"/>
      <c r="MV28" s="266"/>
      <c r="MW28" s="266"/>
      <c r="MX28" s="266"/>
      <c r="MY28" s="266"/>
      <c r="MZ28" s="266"/>
      <c r="NA28" s="266"/>
      <c r="NB28" s="266"/>
      <c r="NC28" s="266"/>
      <c r="ND28" s="266"/>
      <c r="NE28" s="266"/>
      <c r="NF28" s="266"/>
      <c r="NG28" s="266"/>
      <c r="NH28" s="266"/>
      <c r="NI28" s="266"/>
      <c r="NJ28" s="266"/>
      <c r="NK28" s="266"/>
      <c r="NL28" s="266"/>
      <c r="NM28" s="266"/>
      <c r="NN28" s="266"/>
      <c r="NO28" s="266"/>
      <c r="NP28" s="266"/>
      <c r="NQ28" s="266"/>
      <c r="NR28" s="266"/>
      <c r="NS28" s="266"/>
      <c r="NT28" s="266"/>
      <c r="NU28" s="266"/>
      <c r="NV28" s="266"/>
      <c r="NW28" s="266"/>
      <c r="NX28" s="266"/>
      <c r="NY28" s="266"/>
      <c r="NZ28" s="266"/>
      <c r="OA28" s="266"/>
      <c r="OB28" s="266"/>
      <c r="OC28" s="266"/>
      <c r="OD28" s="266"/>
      <c r="OE28" s="266"/>
      <c r="OF28" s="266"/>
      <c r="OG28" s="266"/>
      <c r="OH28" s="266"/>
      <c r="OI28" s="266"/>
      <c r="OJ28" s="266"/>
      <c r="OK28" s="266"/>
      <c r="OL28" s="266"/>
      <c r="OM28" s="266"/>
      <c r="ON28" s="267"/>
    </row>
    <row r="29" spans="1:404">
      <c r="A29" s="261">
        <v>404</v>
      </c>
      <c r="B29" s="265">
        <v>0.38072</v>
      </c>
      <c r="C29" s="268">
        <v>0.3785</v>
      </c>
      <c r="D29" s="268">
        <v>0.37683</v>
      </c>
      <c r="E29" s="268">
        <v>0.37655</v>
      </c>
      <c r="F29" s="268">
        <v>0.39617000000000002</v>
      </c>
      <c r="G29" s="268">
        <v>0.38214999999999999</v>
      </c>
      <c r="H29" s="268">
        <v>0.37892999999999999</v>
      </c>
      <c r="I29" s="268">
        <v>0.32545000000000002</v>
      </c>
      <c r="J29" s="268">
        <v>0.32979999999999998</v>
      </c>
      <c r="K29" s="268">
        <v>0.13603000000000001</v>
      </c>
      <c r="L29" s="265">
        <v>0.14280999999999999</v>
      </c>
      <c r="M29" s="265">
        <v>0.14915999999999999</v>
      </c>
      <c r="N29" s="265">
        <v>0.27495999999999998</v>
      </c>
      <c r="O29" s="265">
        <v>0.28233000000000003</v>
      </c>
      <c r="P29" s="265">
        <v>0.32743</v>
      </c>
      <c r="Q29" s="265">
        <v>0.26114999999999999</v>
      </c>
      <c r="R29" s="265">
        <v>0.29563</v>
      </c>
      <c r="S29" s="265">
        <v>0.31553999999999999</v>
      </c>
      <c r="T29" s="265">
        <v>0.30186000000000002</v>
      </c>
      <c r="U29" s="265">
        <v>0.35287000000000002</v>
      </c>
      <c r="V29" s="265">
        <v>0.32007999999999998</v>
      </c>
      <c r="W29" s="265">
        <v>0.27056999999999998</v>
      </c>
      <c r="X29" s="265">
        <v>0.32335999999999998</v>
      </c>
      <c r="Y29" s="265">
        <v>0.33295000000000002</v>
      </c>
      <c r="Z29" s="265">
        <v>0.31139</v>
      </c>
      <c r="AA29" s="265">
        <v>0.33473000000000003</v>
      </c>
      <c r="AB29" s="265">
        <v>0.31513000000000002</v>
      </c>
      <c r="AC29" s="265">
        <v>0.31930999999999998</v>
      </c>
      <c r="AD29" s="265">
        <v>0.2994</v>
      </c>
      <c r="AE29" s="265">
        <v>0.20085</v>
      </c>
      <c r="AF29" s="265">
        <v>0.19736000000000001</v>
      </c>
      <c r="AG29" s="265">
        <v>2.6013000000000001E-2</v>
      </c>
      <c r="AH29" s="265">
        <v>0.18240999999999999</v>
      </c>
      <c r="AI29" s="265">
        <v>9.4991999999999993E-2</v>
      </c>
      <c r="AJ29" s="265">
        <v>0.17135</v>
      </c>
      <c r="AK29" s="265">
        <v>0.12168</v>
      </c>
      <c r="AL29" s="265">
        <v>0.10101</v>
      </c>
      <c r="AM29" s="265">
        <v>0.1366</v>
      </c>
      <c r="AN29" s="265">
        <v>0.12300999999999999</v>
      </c>
      <c r="AO29" s="265">
        <v>9.2943999999999999E-2</v>
      </c>
      <c r="AP29" s="265">
        <v>0.17805000000000001</v>
      </c>
      <c r="AQ29" s="265">
        <v>0.11357</v>
      </c>
      <c r="AR29" s="265">
        <v>9.8807000000000006E-2</v>
      </c>
      <c r="AS29" s="265">
        <v>0.14898</v>
      </c>
      <c r="AT29" s="265">
        <v>0.11844</v>
      </c>
      <c r="AU29" s="265">
        <v>9.2951000000000006E-2</v>
      </c>
      <c r="AV29" s="265">
        <v>0.11068</v>
      </c>
      <c r="AW29" s="265">
        <v>0.15412999999999999</v>
      </c>
      <c r="AX29" s="265">
        <v>0.15536</v>
      </c>
      <c r="AY29" s="265">
        <v>0.13783000000000001</v>
      </c>
      <c r="AZ29" s="265">
        <v>0.13852</v>
      </c>
      <c r="BA29" s="265">
        <v>8.2016000000000006E-2</v>
      </c>
      <c r="BB29" s="265">
        <v>8.7194999999999995E-2</v>
      </c>
      <c r="BC29" s="265">
        <v>9.0583999999999998E-2</v>
      </c>
      <c r="BD29" s="265">
        <v>7.7646000000000007E-2</v>
      </c>
      <c r="BE29" s="265">
        <v>1.5636000000000001E-2</v>
      </c>
      <c r="BF29" s="265">
        <v>1.4454E-2</v>
      </c>
      <c r="BG29" s="265">
        <v>2.5989000000000002E-2</v>
      </c>
      <c r="BH29" s="265">
        <v>2.5316000000000002E-2</v>
      </c>
      <c r="BI29" s="265">
        <v>4.2271000000000003E-2</v>
      </c>
      <c r="BJ29" s="265">
        <v>3.9024000000000003E-2</v>
      </c>
      <c r="BK29" s="265">
        <v>0.15065000000000001</v>
      </c>
      <c r="BL29" s="265">
        <v>0.16802</v>
      </c>
      <c r="BM29" s="265">
        <v>0.15121999999999999</v>
      </c>
      <c r="BN29" s="265">
        <v>0.25518999999999997</v>
      </c>
      <c r="BO29" s="265">
        <v>0.28856999999999999</v>
      </c>
      <c r="BP29" s="265">
        <v>0.37361</v>
      </c>
      <c r="BQ29" s="265">
        <v>0.15828</v>
      </c>
      <c r="BR29" s="265">
        <v>0.24701000000000001</v>
      </c>
      <c r="BS29" s="265">
        <v>0.16941000000000001</v>
      </c>
      <c r="BT29" s="265">
        <v>0.21840000000000001</v>
      </c>
      <c r="BU29" s="265">
        <v>0.30770999999999998</v>
      </c>
      <c r="BV29" s="265">
        <v>0.11208</v>
      </c>
      <c r="BW29" s="265">
        <v>0.34454000000000001</v>
      </c>
      <c r="BX29" s="265">
        <v>0.21035999999999999</v>
      </c>
      <c r="BY29" s="265">
        <v>3.6395999999999998E-2</v>
      </c>
      <c r="BZ29" s="265">
        <v>5.2922999999999998E-2</v>
      </c>
      <c r="CA29" s="265">
        <v>5.6000000000000001E-2</v>
      </c>
      <c r="CB29" s="265">
        <v>7.3372000000000007E-2</v>
      </c>
      <c r="CC29" s="265">
        <v>9.2586000000000002E-2</v>
      </c>
      <c r="CD29" s="265">
        <v>5.9511000000000001E-2</v>
      </c>
      <c r="CE29" s="265">
        <v>5.2148E-2</v>
      </c>
      <c r="CF29" s="265">
        <v>3.9780999999999997E-2</v>
      </c>
      <c r="CG29" s="265">
        <v>6.3302999999999998E-2</v>
      </c>
      <c r="CH29" s="265">
        <v>5.1801E-2</v>
      </c>
      <c r="CI29" s="265">
        <v>5.5780000000000003E-2</v>
      </c>
      <c r="CJ29" s="265">
        <v>3.1961999999999997E-2</v>
      </c>
      <c r="CK29" s="265">
        <v>5.5113000000000002E-2</v>
      </c>
      <c r="CL29" s="265">
        <v>0.21043999999999999</v>
      </c>
      <c r="CM29" s="265">
        <v>3.2169999999999998E-3</v>
      </c>
      <c r="CN29" s="265">
        <v>0</v>
      </c>
      <c r="CO29" s="265">
        <v>2.7529999999999998E-3</v>
      </c>
      <c r="CP29" s="265">
        <v>2.9840000000000001E-3</v>
      </c>
      <c r="CQ29" s="265">
        <v>2.8419999999999999E-3</v>
      </c>
      <c r="CR29" s="265">
        <v>0</v>
      </c>
      <c r="CS29" s="265">
        <v>0</v>
      </c>
      <c r="CT29" s="265">
        <v>0</v>
      </c>
      <c r="CU29" s="265">
        <v>0</v>
      </c>
      <c r="CV29" s="265">
        <v>3.8157999999999998E-3</v>
      </c>
      <c r="CW29" s="265">
        <v>0</v>
      </c>
      <c r="CX29" s="265">
        <v>0</v>
      </c>
      <c r="CY29" s="265">
        <v>0</v>
      </c>
      <c r="CZ29" s="265">
        <v>0.55149000000000004</v>
      </c>
      <c r="DA29" s="265">
        <v>0.99187000000000003</v>
      </c>
      <c r="DB29" s="265">
        <v>0</v>
      </c>
      <c r="DC29" s="265">
        <v>0</v>
      </c>
      <c r="DD29" s="265">
        <v>0</v>
      </c>
      <c r="DE29" s="265">
        <v>0</v>
      </c>
      <c r="DF29" s="265">
        <v>7.0599999999999995E-5</v>
      </c>
      <c r="DG29" s="265">
        <v>1.1519999999999999E-4</v>
      </c>
      <c r="DH29" s="265">
        <v>8.5202000000000003E-3</v>
      </c>
      <c r="DI29" s="265">
        <v>1.448E-4</v>
      </c>
      <c r="DJ29" s="265">
        <v>1.6220000000000001E-4</v>
      </c>
      <c r="DK29" s="265">
        <v>1.828E-4</v>
      </c>
      <c r="DL29" s="265">
        <v>1.166E-4</v>
      </c>
      <c r="DM29" s="265">
        <v>2.43E-4</v>
      </c>
      <c r="DN29" s="265">
        <v>4.5800000000000002E-5</v>
      </c>
      <c r="DO29" s="265">
        <v>1.7799999999999999E-5</v>
      </c>
      <c r="DP29" s="265">
        <v>1.6799999999999998E-5</v>
      </c>
      <c r="DQ29" s="265">
        <v>1.4399999999999999E-5</v>
      </c>
      <c r="DR29" s="265">
        <v>3.186E-3</v>
      </c>
      <c r="DS29" s="265">
        <v>3.437E-3</v>
      </c>
      <c r="DT29" s="265">
        <v>4.1431999999999997E-3</v>
      </c>
      <c r="DU29" s="265">
        <v>2.0999999999999999E-5</v>
      </c>
      <c r="DV29" s="265">
        <v>1.1800000000000001E-5</v>
      </c>
      <c r="DW29" s="265">
        <v>8.3999999999999992E-6</v>
      </c>
      <c r="DX29" s="265">
        <v>1.005E-3</v>
      </c>
      <c r="DY29" s="265">
        <v>6.6439999999999999E-4</v>
      </c>
      <c r="DZ29" s="265">
        <v>1.5999999999999999E-6</v>
      </c>
      <c r="EA29" s="265">
        <v>7.9999999999999996E-7</v>
      </c>
      <c r="EB29" s="265">
        <v>7.9999999999999996E-7</v>
      </c>
      <c r="EC29" s="265">
        <v>7.9999999999999996E-7</v>
      </c>
      <c r="ED29" s="265">
        <v>7.9999999999999996E-7</v>
      </c>
      <c r="EE29" s="265">
        <v>7.9999999999999996E-7</v>
      </c>
      <c r="EF29" s="265">
        <v>4.9359999999999996E-4</v>
      </c>
      <c r="EG29" s="265">
        <v>7.9999999999999996E-7</v>
      </c>
      <c r="EH29" s="265">
        <v>1.1107999999999999E-3</v>
      </c>
      <c r="EI29" s="265">
        <v>0</v>
      </c>
      <c r="EJ29" s="265">
        <v>0</v>
      </c>
      <c r="EK29" s="265">
        <v>0</v>
      </c>
      <c r="EL29" s="265">
        <v>0</v>
      </c>
      <c r="EM29" s="265">
        <v>1.2074E-3</v>
      </c>
      <c r="EN29" s="265">
        <v>5.4839999999999999E-4</v>
      </c>
      <c r="EO29" s="265">
        <v>2.1006000000000002E-3</v>
      </c>
      <c r="EP29" s="265">
        <v>9.2980000000000005E-4</v>
      </c>
      <c r="EQ29" s="265">
        <v>3.724E-4</v>
      </c>
      <c r="ER29" s="265">
        <v>3.0820000000000001E-4</v>
      </c>
      <c r="ES29" s="265">
        <v>3.2880000000000002E-4</v>
      </c>
      <c r="ET29" s="265">
        <v>3.4239999999999997E-4</v>
      </c>
      <c r="EU29" s="265">
        <v>3.8499999999999998E-4</v>
      </c>
      <c r="EV29" s="265">
        <v>2.8679999999999998E-4</v>
      </c>
      <c r="EW29" s="265">
        <v>2.6879999999999997E-4</v>
      </c>
      <c r="EX29" s="265">
        <v>2.9540000000000002E-4</v>
      </c>
      <c r="EY29" s="265">
        <v>3.1760000000000002E-4</v>
      </c>
      <c r="EZ29" s="265">
        <v>1.9092E-3</v>
      </c>
      <c r="FA29" s="265">
        <v>6.5439999999999997E-4</v>
      </c>
      <c r="FB29" s="265">
        <v>6.0340000000000003E-4</v>
      </c>
      <c r="FC29" s="265">
        <v>5.3779999999999995E-4</v>
      </c>
      <c r="FD29" s="265">
        <v>7.5199999999999996E-4</v>
      </c>
      <c r="FE29" s="265">
        <v>4.2880000000000001E-4</v>
      </c>
      <c r="FF29" s="265">
        <v>6.0159999999999999E-4</v>
      </c>
      <c r="FG29" s="265">
        <v>5.8920000000000001E-4</v>
      </c>
      <c r="FH29" s="265">
        <v>4.4999999999999999E-4</v>
      </c>
      <c r="FI29" s="265">
        <v>5.3720000000000005E-4</v>
      </c>
      <c r="FJ29" s="265">
        <v>1.0840000000000001E-4</v>
      </c>
      <c r="FK29" s="265">
        <v>4.6600000000000001E-5</v>
      </c>
      <c r="FL29" s="265">
        <v>6.7840000000000001E-4</v>
      </c>
      <c r="FM29" s="265">
        <v>3.7139999999999997E-4</v>
      </c>
      <c r="FN29" s="265">
        <v>6.1044000000000003E-3</v>
      </c>
      <c r="FO29" s="265">
        <v>0.01</v>
      </c>
      <c r="FP29" s="265">
        <v>1.4763E-2</v>
      </c>
      <c r="FQ29" s="265">
        <v>2.5934E-3</v>
      </c>
      <c r="FR29" s="265">
        <v>7.1199999999999996E-5</v>
      </c>
      <c r="FS29" s="265">
        <v>5.5710000000000004E-3</v>
      </c>
      <c r="FT29" s="265">
        <v>5.9982000000000004E-3</v>
      </c>
      <c r="FU29" s="265">
        <v>2.5216000000000001E-3</v>
      </c>
      <c r="FV29" s="265">
        <v>2.1217E-2</v>
      </c>
      <c r="FW29" s="265">
        <v>2.8240999999999999E-2</v>
      </c>
      <c r="FX29" s="265">
        <v>2.0261999999999999E-2</v>
      </c>
      <c r="FY29" s="265">
        <v>3.5817000000000002E-2</v>
      </c>
      <c r="FZ29" s="265">
        <v>2.8240999999999999E-2</v>
      </c>
      <c r="GA29" s="265">
        <v>1.7565000000000001E-2</v>
      </c>
      <c r="GB29" s="265">
        <v>7.3667999999999997E-3</v>
      </c>
      <c r="GC29" s="265">
        <v>8.6688000000000008E-3</v>
      </c>
      <c r="GD29" s="265">
        <v>7.9112000000000002E-3</v>
      </c>
      <c r="GE29" s="265">
        <v>6.3175999999999996E-3</v>
      </c>
      <c r="GF29" s="265">
        <v>1.9095999999999998E-2</v>
      </c>
      <c r="GG29" s="265">
        <v>2.3126000000000001E-2</v>
      </c>
      <c r="GH29" s="265">
        <v>2.7626999999999999E-2</v>
      </c>
      <c r="GI29" s="265">
        <v>2.5547E-2</v>
      </c>
      <c r="GJ29" s="265">
        <v>5.9620000000000003E-3</v>
      </c>
      <c r="GK29" s="265">
        <v>4.1739999999999998E-3</v>
      </c>
      <c r="GL29" s="265">
        <v>2.0591999999999999E-2</v>
      </c>
      <c r="GM29" s="265">
        <v>1.5306E-2</v>
      </c>
      <c r="GN29" s="265">
        <v>6.6689999999999996E-3</v>
      </c>
      <c r="GO29" s="265">
        <v>1.3755E-2</v>
      </c>
      <c r="GP29" s="265">
        <v>1.0142999999999999E-2</v>
      </c>
      <c r="GQ29" s="265">
        <v>8.9405999999999999E-3</v>
      </c>
      <c r="GR29" s="265">
        <v>1.8661999999999999E-3</v>
      </c>
      <c r="GS29" s="265">
        <v>8.3916000000000008E-3</v>
      </c>
      <c r="GT29" s="265">
        <v>6.6340000000000001E-3</v>
      </c>
      <c r="GU29" s="265">
        <v>6.267E-3</v>
      </c>
      <c r="GV29" s="265">
        <v>5.4548000000000001E-3</v>
      </c>
      <c r="GW29" s="265">
        <v>1.094E-2</v>
      </c>
      <c r="GX29" s="265">
        <v>2.0267E-2</v>
      </c>
      <c r="GY29" s="265">
        <v>6.3206E-3</v>
      </c>
      <c r="GZ29" s="265">
        <v>6.2956000000000002E-3</v>
      </c>
      <c r="HA29" s="265">
        <v>1.1036000000000001E-2</v>
      </c>
      <c r="HB29" s="265">
        <v>1.2493000000000001E-2</v>
      </c>
      <c r="HC29" s="265">
        <v>4.8767999999999997E-3</v>
      </c>
      <c r="HD29" s="265">
        <v>5.6357999999999998E-3</v>
      </c>
      <c r="HE29" s="265">
        <v>1.7243000000000001E-2</v>
      </c>
      <c r="HF29" s="265">
        <v>9.6419999999999995E-3</v>
      </c>
      <c r="HG29" s="265">
        <v>1.7314E-2</v>
      </c>
      <c r="HH29" s="265">
        <v>1.7139999999999999E-2</v>
      </c>
      <c r="HI29" s="265">
        <v>1.7611999999999999E-2</v>
      </c>
      <c r="HJ29" s="265">
        <v>6.5021999999999996E-3</v>
      </c>
      <c r="HK29" s="265">
        <v>2.6283999999999999E-3</v>
      </c>
      <c r="HL29" s="265">
        <v>4.4577999999999996E-3</v>
      </c>
      <c r="HM29" s="265">
        <v>9.6959999999999998E-3</v>
      </c>
      <c r="HN29" s="265">
        <v>7.8404000000000008E-3</v>
      </c>
      <c r="HO29" s="265">
        <v>1.0233000000000001E-2</v>
      </c>
      <c r="HP29" s="265">
        <v>4.3477999999999998E-3</v>
      </c>
      <c r="HQ29" s="265">
        <v>1.3289E-2</v>
      </c>
      <c r="HR29" s="265">
        <v>2.6807999999999998E-2</v>
      </c>
      <c r="HS29" s="265">
        <v>1.6192999999999999E-2</v>
      </c>
      <c r="HT29" s="265">
        <v>2.0521999999999999E-2</v>
      </c>
      <c r="HU29" s="265">
        <v>2.8559999999999999E-2</v>
      </c>
      <c r="HV29" s="265">
        <v>5.6280000000000002E-3</v>
      </c>
      <c r="HW29" s="265">
        <v>8.7113999999999994E-3</v>
      </c>
      <c r="HX29" s="265">
        <v>1.9517E-2</v>
      </c>
      <c r="HY29" s="265">
        <v>2.0667999999999999E-2</v>
      </c>
      <c r="HZ29" s="265">
        <v>1.0017E-2</v>
      </c>
      <c r="IA29" s="265">
        <v>2.4987999999999998E-3</v>
      </c>
      <c r="IB29" s="265">
        <v>2.493E-3</v>
      </c>
      <c r="IC29" s="265">
        <v>2.6551999999999999E-3</v>
      </c>
      <c r="ID29" s="265">
        <v>2.7821999999999999E-3</v>
      </c>
      <c r="IE29" s="265">
        <v>1.3167E-2</v>
      </c>
      <c r="IF29" s="265">
        <v>1.8598E-2</v>
      </c>
      <c r="IG29" s="265">
        <v>6.4576E-3</v>
      </c>
      <c r="IH29" s="265">
        <v>1.7906999999999999E-2</v>
      </c>
      <c r="II29" s="265">
        <v>1.6426E-2</v>
      </c>
      <c r="IJ29" s="265">
        <v>5.3200000000000001E-3</v>
      </c>
      <c r="IK29" s="265">
        <v>3.4175999999999998E-3</v>
      </c>
      <c r="IL29" s="265">
        <v>1.3254999999999999E-2</v>
      </c>
      <c r="IM29" s="265">
        <v>7.1208E-3</v>
      </c>
      <c r="IN29" s="265">
        <v>1.4836999999999999E-2</v>
      </c>
      <c r="IO29" s="265">
        <v>3.2182000000000001E-3</v>
      </c>
      <c r="IP29" s="265">
        <v>1.7795999999999999E-2</v>
      </c>
      <c r="IQ29" s="265">
        <v>6.4841999999999999E-3</v>
      </c>
      <c r="IR29" s="265">
        <v>3.5882999999999998E-2</v>
      </c>
      <c r="IS29" s="265">
        <v>4.8814000000000001E-3</v>
      </c>
      <c r="IT29" s="265">
        <v>1.523E-2</v>
      </c>
      <c r="IU29" s="265">
        <v>1.4206E-2</v>
      </c>
      <c r="IV29" s="265">
        <v>5.5335999999999996E-3</v>
      </c>
      <c r="IW29" s="265">
        <v>1.2244E-2</v>
      </c>
      <c r="IX29" s="265">
        <v>1.6938000000000002E-2</v>
      </c>
      <c r="IY29" s="265">
        <v>1.4766E-2</v>
      </c>
      <c r="IZ29" s="265">
        <v>1.3702000000000001E-2</v>
      </c>
      <c r="JA29" s="265">
        <v>1.4926999999999999E-2</v>
      </c>
      <c r="JB29" s="265">
        <v>1.3788999999999999E-2</v>
      </c>
      <c r="JC29" s="265">
        <v>1.3124E-2</v>
      </c>
      <c r="JD29" s="265">
        <v>4.2643999999999998E-3</v>
      </c>
      <c r="JE29" s="265">
        <v>6.7907999999999996E-3</v>
      </c>
      <c r="JF29" s="265">
        <v>2.6442E-2</v>
      </c>
      <c r="JG29" s="265">
        <v>9.3247999999999994E-3</v>
      </c>
      <c r="JH29" s="265">
        <v>1.4678999999999999E-2</v>
      </c>
      <c r="JI29" s="265">
        <v>1.7235E-2</v>
      </c>
      <c r="JJ29" s="265">
        <v>1.636E-2</v>
      </c>
      <c r="JK29" s="265">
        <v>1.9137999999999999E-2</v>
      </c>
      <c r="JL29" s="265">
        <v>2.5593999999999999E-2</v>
      </c>
      <c r="JM29" s="265">
        <v>2.0053000000000001E-2</v>
      </c>
      <c r="JN29" s="265">
        <v>1.191E-2</v>
      </c>
      <c r="JO29" s="265">
        <v>3.8122E-3</v>
      </c>
      <c r="JP29" s="265">
        <v>1.3433E-2</v>
      </c>
      <c r="JQ29" s="265">
        <v>1.1701E-2</v>
      </c>
      <c r="JR29" s="265">
        <v>4.4001999999999999E-3</v>
      </c>
      <c r="JS29" s="265">
        <v>6.4028000000000002E-3</v>
      </c>
      <c r="JT29" s="265">
        <v>3.1524000000000001E-3</v>
      </c>
      <c r="JU29" s="265">
        <v>4.2839999999999996E-3</v>
      </c>
      <c r="JV29" s="265">
        <v>6.1764000000000003E-3</v>
      </c>
      <c r="JW29" s="265">
        <v>2.9886000000000001E-3</v>
      </c>
      <c r="JX29" s="265">
        <v>2.0728000000000001E-3</v>
      </c>
      <c r="JY29" s="265">
        <v>3.8855999999999999E-3</v>
      </c>
      <c r="JZ29" s="265">
        <v>5.5047999999999998E-3</v>
      </c>
      <c r="KA29" s="265">
        <v>9.7211999999999993E-3</v>
      </c>
      <c r="KB29" s="265">
        <v>1.3252999999999999E-2</v>
      </c>
      <c r="KC29" s="265">
        <v>2.3655999999999998E-3</v>
      </c>
      <c r="KD29" s="265">
        <v>3.068E-3</v>
      </c>
      <c r="KE29" s="265">
        <v>7.2159999999999998E-4</v>
      </c>
      <c r="KF29" s="265">
        <v>6.7100000000000005E-4</v>
      </c>
      <c r="KG29" s="265">
        <v>5.7839999999999996E-4</v>
      </c>
      <c r="KH29" s="265">
        <v>6.9246000000000004E-3</v>
      </c>
      <c r="KI29" s="265">
        <v>8.3905999999999994E-2</v>
      </c>
      <c r="KJ29" s="265">
        <v>0.10581</v>
      </c>
      <c r="KK29" s="265">
        <v>5.7799000000000003E-2</v>
      </c>
      <c r="KL29" s="265">
        <v>0.11619</v>
      </c>
      <c r="KM29" s="265">
        <v>0.50593999999999995</v>
      </c>
      <c r="KN29" s="265">
        <v>0.61353000000000002</v>
      </c>
      <c r="KO29" s="265">
        <v>0.68737000000000004</v>
      </c>
      <c r="KP29" s="265">
        <v>5.9759617564014121E-3</v>
      </c>
      <c r="KQ29" s="265">
        <v>0.76865000000000006</v>
      </c>
      <c r="KR29" s="265">
        <v>0.79612000000000005</v>
      </c>
      <c r="KS29" s="265">
        <v>0.81918999999999997</v>
      </c>
      <c r="KT29" s="265">
        <v>0.58039711589174992</v>
      </c>
      <c r="KU29" s="265">
        <v>5.0267999999999997E-3</v>
      </c>
      <c r="KV29" s="265">
        <v>2.7944E-2</v>
      </c>
      <c r="KW29" s="265">
        <v>4.6441999999999997E-2</v>
      </c>
      <c r="KX29" s="265">
        <v>8.7600999999999998E-2</v>
      </c>
      <c r="KY29" s="265">
        <v>0.19777</v>
      </c>
      <c r="KZ29" s="265">
        <v>0.35874</v>
      </c>
      <c r="LA29" s="265">
        <v>0.53546000000000005</v>
      </c>
      <c r="LB29" s="265">
        <v>0.69759000000000004</v>
      </c>
      <c r="LC29" s="265">
        <v>1</v>
      </c>
      <c r="LD29" s="265">
        <v>0</v>
      </c>
      <c r="LE29" s="265">
        <v>0.57118000000000002</v>
      </c>
      <c r="LF29" s="265">
        <v>0</v>
      </c>
      <c r="LG29" s="265">
        <v>0</v>
      </c>
      <c r="LH29" s="431">
        <v>5.1201041060267016E-6</v>
      </c>
      <c r="LI29" s="431">
        <v>0</v>
      </c>
      <c r="LJ29" s="431">
        <v>0</v>
      </c>
      <c r="LK29" s="431">
        <v>6.3284987845690921E-6</v>
      </c>
      <c r="LL29" s="431">
        <v>0</v>
      </c>
      <c r="LM29" s="431">
        <v>8.9233317339676432E-6</v>
      </c>
      <c r="LN29" s="431">
        <v>0</v>
      </c>
      <c r="LO29" s="431">
        <v>2.8969205345674709E-7</v>
      </c>
      <c r="LP29" s="431">
        <v>1.8242075157104409E-6</v>
      </c>
      <c r="LQ29" s="431">
        <v>0</v>
      </c>
      <c r="LR29" s="431">
        <v>9.5423893071711063E-6</v>
      </c>
      <c r="LS29" s="431">
        <v>5.1657484618772287E-6</v>
      </c>
      <c r="LT29" s="431">
        <v>2.1156865841476247E-5</v>
      </c>
      <c r="LU29" s="431">
        <v>2.1378439214458922E-6</v>
      </c>
      <c r="LV29" s="431">
        <v>0</v>
      </c>
      <c r="LW29" s="431">
        <v>8.5155734268482774E-6</v>
      </c>
      <c r="LX29" s="431">
        <v>0</v>
      </c>
      <c r="LY29" s="431">
        <v>1.4529239706462249E-5</v>
      </c>
      <c r="LZ29" s="431">
        <v>1.1266421097388957E-5</v>
      </c>
      <c r="MA29" s="431">
        <v>0</v>
      </c>
      <c r="MB29" s="431">
        <v>3.1580539143760689E-6</v>
      </c>
      <c r="MC29" s="431">
        <v>6.1138589444453828E-6</v>
      </c>
      <c r="MD29" s="431">
        <v>1.8289521904080175E-5</v>
      </c>
      <c r="ME29" s="431">
        <v>3.7738607261417201E-6</v>
      </c>
      <c r="MF29" s="431">
        <v>2.3846381736802869E-5</v>
      </c>
      <c r="MG29" s="431">
        <v>1.4578981790691614E-5</v>
      </c>
      <c r="MH29" s="266"/>
      <c r="MI29" s="266"/>
      <c r="MJ29" s="266"/>
      <c r="MK29" s="266"/>
      <c r="ML29" s="266"/>
      <c r="MM29" s="266"/>
      <c r="MN29" s="266"/>
      <c r="MO29" s="266"/>
      <c r="MP29" s="266"/>
      <c r="MQ29" s="266"/>
      <c r="MR29" s="266"/>
      <c r="MS29" s="266"/>
      <c r="MT29" s="266"/>
      <c r="MU29" s="266"/>
      <c r="MV29" s="266"/>
      <c r="MW29" s="266"/>
      <c r="MX29" s="266"/>
      <c r="MY29" s="266"/>
      <c r="MZ29" s="266"/>
      <c r="NA29" s="266"/>
      <c r="NB29" s="266"/>
      <c r="NC29" s="266"/>
      <c r="ND29" s="266"/>
      <c r="NE29" s="266"/>
      <c r="NF29" s="266"/>
      <c r="NG29" s="266"/>
      <c r="NH29" s="266"/>
      <c r="NI29" s="266"/>
      <c r="NJ29" s="266"/>
      <c r="NK29" s="266"/>
      <c r="NL29" s="266"/>
      <c r="NM29" s="266"/>
      <c r="NN29" s="266"/>
      <c r="NO29" s="266"/>
      <c r="NP29" s="266"/>
      <c r="NQ29" s="266"/>
      <c r="NR29" s="266"/>
      <c r="NS29" s="266"/>
      <c r="NT29" s="266"/>
      <c r="NU29" s="266"/>
      <c r="NV29" s="266"/>
      <c r="NW29" s="266"/>
      <c r="NX29" s="266"/>
      <c r="NY29" s="266"/>
      <c r="NZ29" s="266"/>
      <c r="OA29" s="266"/>
      <c r="OB29" s="266"/>
      <c r="OC29" s="266"/>
      <c r="OD29" s="266"/>
      <c r="OE29" s="266"/>
      <c r="OF29" s="266"/>
      <c r="OG29" s="266"/>
      <c r="OH29" s="266"/>
      <c r="OI29" s="266"/>
      <c r="OJ29" s="266"/>
      <c r="OK29" s="266"/>
      <c r="OL29" s="266"/>
      <c r="OM29" s="266"/>
      <c r="ON29" s="267"/>
    </row>
    <row r="30" spans="1:404">
      <c r="A30" s="261">
        <v>405</v>
      </c>
      <c r="B30" s="265">
        <v>0.44629999999999997</v>
      </c>
      <c r="C30" s="268">
        <v>0.44853999999999999</v>
      </c>
      <c r="D30" s="268">
        <v>0.45085999999999998</v>
      </c>
      <c r="E30" s="268">
        <v>0.4541</v>
      </c>
      <c r="F30" s="268">
        <v>0.46393000000000001</v>
      </c>
      <c r="G30" s="268">
        <v>0.45384999999999998</v>
      </c>
      <c r="H30" s="268">
        <v>0.43883</v>
      </c>
      <c r="I30" s="268">
        <v>0.38357999999999998</v>
      </c>
      <c r="J30" s="268">
        <v>0.39240000000000003</v>
      </c>
      <c r="K30" s="268">
        <v>0.16502</v>
      </c>
      <c r="L30" s="265">
        <v>0.17408000000000001</v>
      </c>
      <c r="M30" s="265">
        <v>0.18210999999999999</v>
      </c>
      <c r="N30" s="265">
        <v>0.33957999999999999</v>
      </c>
      <c r="O30" s="265">
        <v>0.34159</v>
      </c>
      <c r="P30" s="265">
        <v>0.38090000000000002</v>
      </c>
      <c r="Q30" s="265">
        <v>0.30763000000000001</v>
      </c>
      <c r="R30" s="265">
        <v>0.34806999999999999</v>
      </c>
      <c r="S30" s="265">
        <v>0.36964999999999998</v>
      </c>
      <c r="T30" s="265">
        <v>0.36880000000000002</v>
      </c>
      <c r="U30" s="265">
        <v>0.40404000000000001</v>
      </c>
      <c r="V30" s="265">
        <v>0.38252999999999998</v>
      </c>
      <c r="W30" s="265">
        <v>0.31325999999999998</v>
      </c>
      <c r="X30" s="265">
        <v>0.39113999999999999</v>
      </c>
      <c r="Y30" s="265">
        <v>0.38236999999999999</v>
      </c>
      <c r="Z30" s="265">
        <v>0.37362000000000001</v>
      </c>
      <c r="AA30" s="265">
        <v>0.38317000000000001</v>
      </c>
      <c r="AB30" s="265">
        <v>0.37648999999999999</v>
      </c>
      <c r="AC30" s="265">
        <v>0.37089</v>
      </c>
      <c r="AD30" s="265">
        <v>0.36337999999999998</v>
      </c>
      <c r="AE30" s="265">
        <v>0.24909000000000001</v>
      </c>
      <c r="AF30" s="265">
        <v>0.24388000000000001</v>
      </c>
      <c r="AG30" s="265">
        <v>2.7632E-2</v>
      </c>
      <c r="AH30" s="265">
        <v>0.22419</v>
      </c>
      <c r="AI30" s="265">
        <v>0.11394</v>
      </c>
      <c r="AJ30" s="265">
        <v>0.21240999999999999</v>
      </c>
      <c r="AK30" s="265">
        <v>0.15179000000000001</v>
      </c>
      <c r="AL30" s="265">
        <v>0.12107</v>
      </c>
      <c r="AM30" s="265">
        <v>0.16977999999999999</v>
      </c>
      <c r="AN30" s="265">
        <v>0.15321000000000001</v>
      </c>
      <c r="AO30" s="265">
        <v>0.11132</v>
      </c>
      <c r="AP30" s="265">
        <v>0.22101999999999999</v>
      </c>
      <c r="AQ30" s="265">
        <v>0.14138999999999999</v>
      </c>
      <c r="AR30" s="265">
        <v>0.11801</v>
      </c>
      <c r="AS30" s="265">
        <v>0.18410000000000001</v>
      </c>
      <c r="AT30" s="265">
        <v>0.14713999999999999</v>
      </c>
      <c r="AU30" s="265">
        <v>0.11055</v>
      </c>
      <c r="AV30" s="265">
        <v>0.13708000000000001</v>
      </c>
      <c r="AW30" s="265">
        <v>0.19159999999999999</v>
      </c>
      <c r="AX30" s="265">
        <v>0.19270000000000001</v>
      </c>
      <c r="AY30" s="265">
        <v>0.17047999999999999</v>
      </c>
      <c r="AZ30" s="265">
        <v>0.17127999999999999</v>
      </c>
      <c r="BA30" s="265">
        <v>9.8737000000000005E-2</v>
      </c>
      <c r="BB30" s="265">
        <v>0.1052</v>
      </c>
      <c r="BC30" s="265">
        <v>0.10943</v>
      </c>
      <c r="BD30" s="265">
        <v>9.3271999999999994E-2</v>
      </c>
      <c r="BE30" s="265">
        <v>1.6275000000000001E-2</v>
      </c>
      <c r="BF30" s="265">
        <v>1.5365999999999999E-2</v>
      </c>
      <c r="BG30" s="265">
        <v>2.6141999999999999E-2</v>
      </c>
      <c r="BH30" s="265">
        <v>2.5007999999999999E-2</v>
      </c>
      <c r="BI30" s="265">
        <v>4.3770999999999997E-2</v>
      </c>
      <c r="BJ30" s="265">
        <v>4.0878999999999999E-2</v>
      </c>
      <c r="BK30" s="265">
        <v>0.16883000000000001</v>
      </c>
      <c r="BL30" s="265">
        <v>0.17829999999999999</v>
      </c>
      <c r="BM30" s="265">
        <v>0.17072999999999999</v>
      </c>
      <c r="BN30" s="265">
        <v>0.25808999999999999</v>
      </c>
      <c r="BO30" s="265">
        <v>0.28571000000000002</v>
      </c>
      <c r="BP30" s="265">
        <v>0.45016</v>
      </c>
      <c r="BQ30" s="265">
        <v>0.16708000000000001</v>
      </c>
      <c r="BR30" s="265">
        <v>0.25417000000000001</v>
      </c>
      <c r="BS30" s="265">
        <v>0.18121999999999999</v>
      </c>
      <c r="BT30" s="265">
        <v>0.22492999999999999</v>
      </c>
      <c r="BU30" s="265">
        <v>0.3488</v>
      </c>
      <c r="BV30" s="265">
        <v>0.13607</v>
      </c>
      <c r="BW30" s="265">
        <v>0.40194999999999997</v>
      </c>
      <c r="BX30" s="265">
        <v>0.25724999999999998</v>
      </c>
      <c r="BY30" s="265">
        <v>3.8869000000000001E-2</v>
      </c>
      <c r="BZ30" s="265">
        <v>5.4184999999999997E-2</v>
      </c>
      <c r="CA30" s="265">
        <v>0.06</v>
      </c>
      <c r="CB30" s="265">
        <v>7.5527999999999998E-2</v>
      </c>
      <c r="CC30" s="265">
        <v>9.5716999999999997E-2</v>
      </c>
      <c r="CD30" s="265">
        <v>6.0921000000000003E-2</v>
      </c>
      <c r="CE30" s="265">
        <v>5.3788000000000002E-2</v>
      </c>
      <c r="CF30" s="265">
        <v>4.2477000000000001E-2</v>
      </c>
      <c r="CG30" s="265">
        <v>6.4542000000000002E-2</v>
      </c>
      <c r="CH30" s="265">
        <v>5.2871000000000001E-2</v>
      </c>
      <c r="CI30" s="265">
        <v>5.7562000000000002E-2</v>
      </c>
      <c r="CJ30" s="265">
        <v>3.3228000000000001E-2</v>
      </c>
      <c r="CK30" s="265">
        <v>5.6235E-2</v>
      </c>
      <c r="CL30" s="265">
        <v>0.21379000000000001</v>
      </c>
      <c r="CM30" s="265">
        <v>3.2169999999999998E-3</v>
      </c>
      <c r="CN30" s="265">
        <v>0</v>
      </c>
      <c r="CO30" s="265">
        <v>2.7529999999999998E-3</v>
      </c>
      <c r="CP30" s="265">
        <v>3.1740000000000002E-3</v>
      </c>
      <c r="CQ30" s="265">
        <v>3.0230000000000001E-3</v>
      </c>
      <c r="CR30" s="265">
        <v>0</v>
      </c>
      <c r="CS30" s="265">
        <v>0</v>
      </c>
      <c r="CT30" s="265">
        <v>0</v>
      </c>
      <c r="CU30" s="265">
        <v>0</v>
      </c>
      <c r="CV30" s="265">
        <v>4.0299999999999997E-3</v>
      </c>
      <c r="CW30" s="265">
        <v>0</v>
      </c>
      <c r="CX30" s="265">
        <v>0</v>
      </c>
      <c r="CY30" s="265">
        <v>0</v>
      </c>
      <c r="CZ30" s="265">
        <v>0.52712999999999999</v>
      </c>
      <c r="DA30" s="265">
        <v>1</v>
      </c>
      <c r="DB30" s="265">
        <v>0</v>
      </c>
      <c r="DC30" s="265">
        <v>0</v>
      </c>
      <c r="DD30" s="265">
        <v>0</v>
      </c>
      <c r="DE30" s="265">
        <v>0</v>
      </c>
      <c r="DF30" s="265">
        <v>5.7000000000000003E-5</v>
      </c>
      <c r="DG30" s="265">
        <v>9.6000000000000002E-5</v>
      </c>
      <c r="DH30" s="265">
        <v>8.4510000000000002E-3</v>
      </c>
      <c r="DI30" s="265">
        <v>1.7000000000000001E-4</v>
      </c>
      <c r="DJ30" s="265">
        <v>1.9000000000000001E-4</v>
      </c>
      <c r="DK30" s="265">
        <v>2.14E-4</v>
      </c>
      <c r="DL30" s="265">
        <v>1.37E-4</v>
      </c>
      <c r="DM30" s="265">
        <v>1.2999999999999999E-4</v>
      </c>
      <c r="DN30" s="265">
        <v>5.3999999999999998E-5</v>
      </c>
      <c r="DO30" s="265">
        <v>2.0999999999999999E-5</v>
      </c>
      <c r="DP30" s="265">
        <v>2.0000000000000002E-5</v>
      </c>
      <c r="DQ30" s="265">
        <v>1.7E-5</v>
      </c>
      <c r="DR30" s="265">
        <v>3.15E-3</v>
      </c>
      <c r="DS30" s="265">
        <v>3.4880000000000002E-3</v>
      </c>
      <c r="DT30" s="265">
        <v>3.9979999999999998E-3</v>
      </c>
      <c r="DU30" s="265">
        <v>2.5000000000000001E-5</v>
      </c>
      <c r="DV30" s="265">
        <v>1.4E-5</v>
      </c>
      <c r="DW30" s="265">
        <v>1.0000000000000001E-5</v>
      </c>
      <c r="DX30" s="265">
        <v>1.1180000000000001E-3</v>
      </c>
      <c r="DY30" s="265">
        <v>5.3799999999999996E-4</v>
      </c>
      <c r="DZ30" s="265">
        <v>1.9999999999999999E-6</v>
      </c>
      <c r="EA30" s="265">
        <v>9.9999999999999995E-7</v>
      </c>
      <c r="EB30" s="265">
        <v>9.9999999999999995E-7</v>
      </c>
      <c r="EC30" s="265">
        <v>9.9999999999999995E-7</v>
      </c>
      <c r="ED30" s="265">
        <v>9.9999999999999995E-7</v>
      </c>
      <c r="EE30" s="265">
        <v>9.9999999999999995E-7</v>
      </c>
      <c r="EF30" s="265">
        <v>4.8700000000000002E-4</v>
      </c>
      <c r="EG30" s="265">
        <v>9.9999999999999995E-7</v>
      </c>
      <c r="EH30" s="265">
        <v>1.2780000000000001E-3</v>
      </c>
      <c r="EI30" s="265">
        <v>0</v>
      </c>
      <c r="EJ30" s="265">
        <v>0</v>
      </c>
      <c r="EK30" s="265">
        <v>0</v>
      </c>
      <c r="EL30" s="265">
        <v>0</v>
      </c>
      <c r="EM30" s="265">
        <v>1.3940000000000001E-3</v>
      </c>
      <c r="EN30" s="265">
        <v>6.38E-4</v>
      </c>
      <c r="EO30" s="265">
        <v>1.99E-3</v>
      </c>
      <c r="EP30" s="265">
        <v>1.01E-3</v>
      </c>
      <c r="EQ30" s="265">
        <v>3.9199999999999999E-4</v>
      </c>
      <c r="ER30" s="265">
        <v>2.5999999999999998E-4</v>
      </c>
      <c r="ES30" s="265">
        <v>3.39E-4</v>
      </c>
      <c r="ET30" s="265">
        <v>3.2000000000000003E-4</v>
      </c>
      <c r="EU30" s="265">
        <v>3.8699999999999997E-4</v>
      </c>
      <c r="EV30" s="265">
        <v>2.7999999999999998E-4</v>
      </c>
      <c r="EW30" s="265">
        <v>2.4000000000000001E-4</v>
      </c>
      <c r="EX30" s="265">
        <v>3.68E-4</v>
      </c>
      <c r="EY30" s="265">
        <v>3.6400000000000001E-4</v>
      </c>
      <c r="EZ30" s="265">
        <v>2.0709999999999999E-3</v>
      </c>
      <c r="FA30" s="265">
        <v>6.7500000000000004E-4</v>
      </c>
      <c r="FB30" s="265">
        <v>6.0999999999999997E-4</v>
      </c>
      <c r="FC30" s="265">
        <v>5.4799999999999998E-4</v>
      </c>
      <c r="FD30" s="265">
        <v>7.8700000000000005E-4</v>
      </c>
      <c r="FE30" s="265">
        <v>4.46E-4</v>
      </c>
      <c r="FF30" s="265">
        <v>6.2200000000000005E-4</v>
      </c>
      <c r="FG30" s="265">
        <v>5.8799999999999998E-4</v>
      </c>
      <c r="FH30" s="265">
        <v>4.5800000000000002E-4</v>
      </c>
      <c r="FI30" s="265">
        <v>5.6800000000000004E-4</v>
      </c>
      <c r="FJ30" s="265">
        <v>1.2799999999999999E-4</v>
      </c>
      <c r="FK30" s="265">
        <v>5.5000000000000002E-5</v>
      </c>
      <c r="FL30" s="265">
        <v>7.0100000000000002E-4</v>
      </c>
      <c r="FM30" s="265">
        <v>3.4600000000000001E-4</v>
      </c>
      <c r="FN30" s="265">
        <v>5.8510000000000003E-3</v>
      </c>
      <c r="FO30" s="265">
        <v>0.01</v>
      </c>
      <c r="FP30" s="265">
        <v>1.5986E-2</v>
      </c>
      <c r="FQ30" s="265">
        <v>2.5920000000000001E-3</v>
      </c>
      <c r="FR30" s="265">
        <v>8.8999999999999995E-5</v>
      </c>
      <c r="FS30" s="265">
        <v>5.5710000000000004E-3</v>
      </c>
      <c r="FT30" s="265">
        <v>6.0029999999999997E-3</v>
      </c>
      <c r="FU30" s="265">
        <v>2.516E-3</v>
      </c>
      <c r="FV30" s="265">
        <v>2.2497E-2</v>
      </c>
      <c r="FW30" s="265">
        <v>3.0908000000000001E-2</v>
      </c>
      <c r="FX30" s="265">
        <v>2.2117000000000001E-2</v>
      </c>
      <c r="FY30" s="265">
        <v>3.9066999999999998E-2</v>
      </c>
      <c r="FZ30" s="265">
        <v>3.0908000000000001E-2</v>
      </c>
      <c r="GA30" s="265">
        <v>1.9051999999999999E-2</v>
      </c>
      <c r="GB30" s="265">
        <v>7.8279999999999999E-3</v>
      </c>
      <c r="GC30" s="265">
        <v>9.2650000000000007E-3</v>
      </c>
      <c r="GD30" s="265">
        <v>8.5439999999999995E-3</v>
      </c>
      <c r="GE30" s="265">
        <v>7.0609999999999996E-3</v>
      </c>
      <c r="GF30" s="265">
        <v>1.898E-2</v>
      </c>
      <c r="GG30" s="265">
        <v>2.3965E-2</v>
      </c>
      <c r="GH30" s="265">
        <v>2.8235E-2</v>
      </c>
      <c r="GI30" s="265">
        <v>2.6329999999999999E-2</v>
      </c>
      <c r="GJ30" s="265">
        <v>6.3879999999999996E-3</v>
      </c>
      <c r="GK30" s="265">
        <v>4.5370000000000002E-3</v>
      </c>
      <c r="GL30" s="265">
        <v>2.1337999999999999E-2</v>
      </c>
      <c r="GM30" s="265">
        <v>1.5755999999999999E-2</v>
      </c>
      <c r="GN30" s="265">
        <v>7.6930000000000002E-3</v>
      </c>
      <c r="GO30" s="265">
        <v>1.3923E-2</v>
      </c>
      <c r="GP30" s="265">
        <v>1.1094E-2</v>
      </c>
      <c r="GQ30" s="265">
        <v>9.7979999999999994E-3</v>
      </c>
      <c r="GR30" s="265">
        <v>2.0309999999999998E-3</v>
      </c>
      <c r="GS30" s="265">
        <v>9.3240000000000007E-3</v>
      </c>
      <c r="GT30" s="265">
        <v>7.3709999999999999E-3</v>
      </c>
      <c r="GU30" s="265">
        <v>6.8120000000000003E-3</v>
      </c>
      <c r="GV30" s="265">
        <v>6.0610000000000004E-3</v>
      </c>
      <c r="GW30" s="265">
        <v>1.1745E-2</v>
      </c>
      <c r="GX30" s="265">
        <v>2.2088E-2</v>
      </c>
      <c r="GY30" s="265">
        <v>6.7720000000000002E-3</v>
      </c>
      <c r="GZ30" s="265">
        <v>6.868E-3</v>
      </c>
      <c r="HA30" s="265">
        <v>1.1488E-2</v>
      </c>
      <c r="HB30" s="265">
        <v>1.2543E-2</v>
      </c>
      <c r="HC30" s="265">
        <v>5.2700000000000004E-3</v>
      </c>
      <c r="HD30" s="265">
        <v>6.0020000000000004E-3</v>
      </c>
      <c r="HE30" s="265">
        <v>1.7881999999999999E-2</v>
      </c>
      <c r="HF30" s="265">
        <v>1.0503999999999999E-2</v>
      </c>
      <c r="HG30" s="265">
        <v>1.7933999999999999E-2</v>
      </c>
      <c r="HH30" s="265">
        <v>1.7773000000000001E-2</v>
      </c>
      <c r="HI30" s="265">
        <v>1.8282E-2</v>
      </c>
      <c r="HJ30" s="265">
        <v>6.9519999999999998E-3</v>
      </c>
      <c r="HK30" s="265">
        <v>2.8289999999999999E-3</v>
      </c>
      <c r="HL30" s="265">
        <v>4.9500000000000004E-3</v>
      </c>
      <c r="HM30" s="265">
        <v>1.0240000000000001E-2</v>
      </c>
      <c r="HN30" s="265">
        <v>8.3029999999999996E-3</v>
      </c>
      <c r="HO30" s="265">
        <v>1.0803999999999999E-2</v>
      </c>
      <c r="HP30" s="265">
        <v>4.8310000000000002E-3</v>
      </c>
      <c r="HQ30" s="265">
        <v>1.4350999999999999E-2</v>
      </c>
      <c r="HR30" s="265">
        <v>2.8975999999999998E-2</v>
      </c>
      <c r="HS30" s="265">
        <v>1.5592E-2</v>
      </c>
      <c r="HT30" s="265">
        <v>2.1675E-2</v>
      </c>
      <c r="HU30" s="265">
        <v>2.8111000000000001E-2</v>
      </c>
      <c r="HV30" s="265">
        <v>6.1770000000000002E-3</v>
      </c>
      <c r="HW30" s="265">
        <v>9.3229999999999997E-3</v>
      </c>
      <c r="HX30" s="265">
        <v>2.1978999999999999E-2</v>
      </c>
      <c r="HY30" s="265">
        <v>2.1382999999999999E-2</v>
      </c>
      <c r="HZ30" s="265">
        <v>9.9240000000000005E-3</v>
      </c>
      <c r="IA30" s="265">
        <v>2.7160000000000001E-3</v>
      </c>
      <c r="IB30" s="265">
        <v>2.6710000000000002E-3</v>
      </c>
      <c r="IC30" s="265">
        <v>2.8449999999999999E-3</v>
      </c>
      <c r="ID30" s="265">
        <v>2.9810000000000001E-3</v>
      </c>
      <c r="IE30" s="265">
        <v>1.4231000000000001E-2</v>
      </c>
      <c r="IF30" s="265">
        <v>1.9349999999999999E-2</v>
      </c>
      <c r="IG30" s="265">
        <v>7.0330000000000002E-3</v>
      </c>
      <c r="IH30" s="265">
        <v>1.8367999999999999E-2</v>
      </c>
      <c r="II30" s="265">
        <v>1.8251E-2</v>
      </c>
      <c r="IJ30" s="265">
        <v>6.6499999999999997E-3</v>
      </c>
      <c r="IK30" s="265">
        <v>4.2719999999999998E-3</v>
      </c>
      <c r="IL30" s="265">
        <v>1.4619999999999999E-2</v>
      </c>
      <c r="IM30" s="265">
        <v>7.4780000000000003E-3</v>
      </c>
      <c r="IN30" s="265">
        <v>1.4239E-2</v>
      </c>
      <c r="IO30" s="265">
        <v>3.4480000000000001E-3</v>
      </c>
      <c r="IP30" s="265">
        <v>1.7696E-2</v>
      </c>
      <c r="IQ30" s="265">
        <v>6.9829999999999996E-3</v>
      </c>
      <c r="IR30" s="265">
        <v>3.9816999999999998E-2</v>
      </c>
      <c r="IS30" s="265">
        <v>5.339E-3</v>
      </c>
      <c r="IT30" s="265">
        <v>1.6538000000000001E-2</v>
      </c>
      <c r="IU30" s="265">
        <v>1.4728E-2</v>
      </c>
      <c r="IV30" s="265">
        <v>5.9890000000000004E-3</v>
      </c>
      <c r="IW30" s="265">
        <v>1.3219E-2</v>
      </c>
      <c r="IX30" s="265">
        <v>1.7568E-2</v>
      </c>
      <c r="IY30" s="265">
        <v>1.6282000000000001E-2</v>
      </c>
      <c r="IZ30" s="265">
        <v>1.5346E-2</v>
      </c>
      <c r="JA30" s="265">
        <v>1.6740000000000001E-2</v>
      </c>
      <c r="JB30" s="265">
        <v>1.5428000000000001E-2</v>
      </c>
      <c r="JC30" s="265">
        <v>1.4234E-2</v>
      </c>
      <c r="JD30" s="265">
        <v>4.5690000000000001E-3</v>
      </c>
      <c r="JE30" s="265">
        <v>7.2760000000000003E-3</v>
      </c>
      <c r="JF30" s="265">
        <v>2.7727999999999999E-2</v>
      </c>
      <c r="JG30" s="265">
        <v>1.0199E-2</v>
      </c>
      <c r="JH30" s="265">
        <v>1.6055E-2</v>
      </c>
      <c r="JI30" s="265">
        <v>1.9071999999999999E-2</v>
      </c>
      <c r="JJ30" s="265">
        <v>1.8178E-2</v>
      </c>
      <c r="JK30" s="265">
        <v>2.1444000000000001E-2</v>
      </c>
      <c r="JL30" s="265">
        <v>2.7843E-2</v>
      </c>
      <c r="JM30" s="265">
        <v>2.0892999999999998E-2</v>
      </c>
      <c r="JN30" s="265">
        <v>1.1534000000000001E-2</v>
      </c>
      <c r="JO30" s="265">
        <v>3.9709999999999997E-3</v>
      </c>
      <c r="JP30" s="265">
        <v>1.4461999999999999E-2</v>
      </c>
      <c r="JQ30" s="265">
        <v>1.2527999999999999E-2</v>
      </c>
      <c r="JR30" s="265">
        <v>4.7520000000000001E-3</v>
      </c>
      <c r="JS30" s="265">
        <v>7.097E-3</v>
      </c>
      <c r="JT30" s="265">
        <v>3.4039999999999999E-3</v>
      </c>
      <c r="JU30" s="265">
        <v>4.6160000000000003E-3</v>
      </c>
      <c r="JV30" s="265">
        <v>6.9389999999999999E-3</v>
      </c>
      <c r="JW30" s="265">
        <v>3.46E-3</v>
      </c>
      <c r="JX30" s="265">
        <v>2.591E-3</v>
      </c>
      <c r="JY30" s="265">
        <v>4.8570000000000002E-3</v>
      </c>
      <c r="JZ30" s="265">
        <v>4.5739999999999999E-3</v>
      </c>
      <c r="KA30" s="265">
        <v>9.9629999999999996E-3</v>
      </c>
      <c r="KB30" s="265">
        <v>1.3521999999999999E-2</v>
      </c>
      <c r="KC30" s="265">
        <v>2.7989999999999998E-3</v>
      </c>
      <c r="KD30" s="265">
        <v>3.7980000000000002E-3</v>
      </c>
      <c r="KE30" s="265">
        <v>9.0200000000000002E-4</v>
      </c>
      <c r="KF30" s="265">
        <v>8.12E-4</v>
      </c>
      <c r="KG30" s="265">
        <v>7.0399999999999998E-4</v>
      </c>
      <c r="KH30" s="265">
        <v>7.3720000000000001E-3</v>
      </c>
      <c r="KI30" s="265">
        <v>9.5052999999999999E-2</v>
      </c>
      <c r="KJ30" s="265">
        <v>0.11987</v>
      </c>
      <c r="KK30" s="265">
        <v>6.6036999999999998E-2</v>
      </c>
      <c r="KL30" s="265">
        <v>0.13145999999999999</v>
      </c>
      <c r="KM30" s="265">
        <v>0.51293</v>
      </c>
      <c r="KN30" s="265">
        <v>0.62082000000000004</v>
      </c>
      <c r="KO30" s="265">
        <v>0.69479000000000002</v>
      </c>
      <c r="KP30" s="265">
        <v>6.0313369380980142E-3</v>
      </c>
      <c r="KQ30" s="265">
        <v>0.77610000000000001</v>
      </c>
      <c r="KR30" s="265">
        <v>0.80362</v>
      </c>
      <c r="KS30" s="265">
        <v>0.82672999999999996</v>
      </c>
      <c r="KT30" s="265">
        <v>0.58556847848056359</v>
      </c>
      <c r="KU30" s="265">
        <v>5.1799999999999997E-3</v>
      </c>
      <c r="KV30" s="265">
        <v>2.8566999999999999E-2</v>
      </c>
      <c r="KW30" s="265">
        <v>4.7364000000000003E-2</v>
      </c>
      <c r="KX30" s="265">
        <v>8.9067999999999994E-2</v>
      </c>
      <c r="KY30" s="265">
        <v>0.20028000000000001</v>
      </c>
      <c r="KZ30" s="265">
        <v>0.36220000000000002</v>
      </c>
      <c r="LA30" s="265">
        <v>0.53934000000000004</v>
      </c>
      <c r="LB30" s="265">
        <v>0.70128999999999997</v>
      </c>
      <c r="LC30" s="265">
        <v>1</v>
      </c>
      <c r="LD30" s="265">
        <v>0</v>
      </c>
      <c r="LE30" s="265">
        <v>0.59914000000000001</v>
      </c>
      <c r="LF30" s="265">
        <v>0</v>
      </c>
      <c r="LG30" s="265">
        <v>0</v>
      </c>
      <c r="LH30" s="431">
        <v>5.4810493566037621E-6</v>
      </c>
      <c r="LI30" s="431">
        <v>1.7693103018245893E-6</v>
      </c>
      <c r="LJ30" s="431">
        <v>2.2285716383407816E-8</v>
      </c>
      <c r="LK30" s="431">
        <v>7.8760931501165032E-6</v>
      </c>
      <c r="LL30" s="431">
        <v>0</v>
      </c>
      <c r="LM30" s="431">
        <v>1.099710789276287E-5</v>
      </c>
      <c r="LN30" s="431">
        <v>0</v>
      </c>
      <c r="LO30" s="431">
        <v>3.9704464143142104E-6</v>
      </c>
      <c r="LP30" s="431">
        <v>4.222707048029406E-6</v>
      </c>
      <c r="LQ30" s="431">
        <v>0</v>
      </c>
      <c r="LR30" s="431">
        <v>1.2265313671377953E-5</v>
      </c>
      <c r="LS30" s="431">
        <v>6.809417754993774E-6</v>
      </c>
      <c r="LT30" s="431">
        <v>2.3203101591207087E-5</v>
      </c>
      <c r="LU30" s="431">
        <v>9.6648727776482701E-6</v>
      </c>
      <c r="LV30" s="431">
        <v>0</v>
      </c>
      <c r="LW30" s="431">
        <v>1.4511501831293572E-5</v>
      </c>
      <c r="LX30" s="431">
        <v>2.409092985544703E-6</v>
      </c>
      <c r="LY30" s="431">
        <v>2.0619112547137775E-5</v>
      </c>
      <c r="LZ30" s="431">
        <v>1.7330794435110874E-5</v>
      </c>
      <c r="MA30" s="431">
        <v>0</v>
      </c>
      <c r="MB30" s="431">
        <v>7.6917149272048846E-6</v>
      </c>
      <c r="MC30" s="431">
        <v>1.3396571375778876E-5</v>
      </c>
      <c r="MD30" s="431">
        <v>2.0610439605661668E-5</v>
      </c>
      <c r="ME30" s="431">
        <v>7.1898984970175661E-6</v>
      </c>
      <c r="MF30" s="431">
        <v>2.7121237508254126E-5</v>
      </c>
      <c r="MG30" s="431">
        <v>1.5306164641515352E-5</v>
      </c>
      <c r="MH30" s="266"/>
      <c r="MI30" s="266"/>
      <c r="MJ30" s="266"/>
      <c r="MK30" s="266"/>
      <c r="ML30" s="266"/>
      <c r="MM30" s="266"/>
      <c r="MN30" s="266"/>
      <c r="MO30" s="266"/>
      <c r="MP30" s="266"/>
      <c r="MQ30" s="266"/>
      <c r="MR30" s="266"/>
      <c r="MS30" s="266"/>
      <c r="MT30" s="266"/>
      <c r="MU30" s="266"/>
      <c r="MV30" s="266"/>
      <c r="MW30" s="266"/>
      <c r="MX30" s="266"/>
      <c r="MY30" s="266"/>
      <c r="MZ30" s="266"/>
      <c r="NA30" s="266"/>
      <c r="NB30" s="266"/>
      <c r="NC30" s="266"/>
      <c r="ND30" s="266"/>
      <c r="NE30" s="266"/>
      <c r="NF30" s="266"/>
      <c r="NG30" s="266"/>
      <c r="NH30" s="266"/>
      <c r="NI30" s="266"/>
      <c r="NJ30" s="266"/>
      <c r="NK30" s="266"/>
      <c r="NL30" s="266"/>
      <c r="NM30" s="266"/>
      <c r="NN30" s="266"/>
      <c r="NO30" s="266"/>
      <c r="NP30" s="266"/>
      <c r="NQ30" s="266"/>
      <c r="NR30" s="266"/>
      <c r="NS30" s="266"/>
      <c r="NT30" s="266"/>
      <c r="NU30" s="266"/>
      <c r="NV30" s="266"/>
      <c r="NW30" s="266"/>
      <c r="NX30" s="266"/>
      <c r="NY30" s="266"/>
      <c r="NZ30" s="266"/>
      <c r="OA30" s="266"/>
      <c r="OB30" s="266"/>
      <c r="OC30" s="266"/>
      <c r="OD30" s="266"/>
      <c r="OE30" s="266"/>
      <c r="OF30" s="266"/>
      <c r="OG30" s="266"/>
      <c r="OH30" s="266"/>
      <c r="OI30" s="266"/>
      <c r="OJ30" s="266"/>
      <c r="OK30" s="266"/>
      <c r="OL30" s="266"/>
      <c r="OM30" s="266"/>
      <c r="ON30" s="267"/>
    </row>
    <row r="31" spans="1:404">
      <c r="A31" s="261">
        <v>406</v>
      </c>
      <c r="B31" s="265">
        <v>0.38512000000000002</v>
      </c>
      <c r="C31" s="268">
        <v>0.38085000000000002</v>
      </c>
      <c r="D31" s="268">
        <v>0.37763999999999998</v>
      </c>
      <c r="E31" s="268">
        <v>0.37615999999999999</v>
      </c>
      <c r="F31" s="268">
        <v>0.40059</v>
      </c>
      <c r="G31" s="268">
        <v>0.38412000000000002</v>
      </c>
      <c r="H31" s="268">
        <v>0.38446000000000002</v>
      </c>
      <c r="I31" s="268">
        <v>0.32933000000000001</v>
      </c>
      <c r="J31" s="268">
        <v>0.33262000000000003</v>
      </c>
      <c r="K31" s="268">
        <v>0.13777</v>
      </c>
      <c r="L31" s="265">
        <v>0.14363000000000001</v>
      </c>
      <c r="M31" s="265">
        <v>0.14896000000000001</v>
      </c>
      <c r="N31" s="265">
        <v>0.27599000000000001</v>
      </c>
      <c r="O31" s="265">
        <v>0.28570000000000001</v>
      </c>
      <c r="P31" s="265">
        <v>0.32805000000000001</v>
      </c>
      <c r="Q31" s="265">
        <v>0.26289000000000001</v>
      </c>
      <c r="R31" s="265">
        <v>0.29321999999999998</v>
      </c>
      <c r="S31" s="265">
        <v>0.31546000000000002</v>
      </c>
      <c r="T31" s="265">
        <v>0.30453000000000002</v>
      </c>
      <c r="U31" s="265">
        <v>0.35575000000000001</v>
      </c>
      <c r="V31" s="265">
        <v>0.32467000000000001</v>
      </c>
      <c r="W31" s="265">
        <v>0.27089000000000002</v>
      </c>
      <c r="X31" s="265">
        <v>0.32679999999999998</v>
      </c>
      <c r="Y31" s="265">
        <v>0.33535999999999999</v>
      </c>
      <c r="Z31" s="265">
        <v>0.31603999999999999</v>
      </c>
      <c r="AA31" s="265">
        <v>0.33811000000000002</v>
      </c>
      <c r="AB31" s="265">
        <v>0.31973000000000001</v>
      </c>
      <c r="AC31" s="265">
        <v>0.31855</v>
      </c>
      <c r="AD31" s="265">
        <v>0.30212</v>
      </c>
      <c r="AE31" s="265">
        <v>0.20177</v>
      </c>
      <c r="AF31" s="265">
        <v>0.19875999999999999</v>
      </c>
      <c r="AG31" s="265">
        <v>2.8674000000000002E-2</v>
      </c>
      <c r="AH31" s="265">
        <v>0.18529000000000001</v>
      </c>
      <c r="AI31" s="265">
        <v>9.4365000000000004E-2</v>
      </c>
      <c r="AJ31" s="265">
        <v>0.17215</v>
      </c>
      <c r="AK31" s="265">
        <v>0.12239999999999999</v>
      </c>
      <c r="AL31" s="265">
        <v>0.10124</v>
      </c>
      <c r="AM31" s="265">
        <v>0.13775000000000001</v>
      </c>
      <c r="AN31" s="265">
        <v>0.12422999999999999</v>
      </c>
      <c r="AO31" s="265">
        <v>9.3493000000000007E-2</v>
      </c>
      <c r="AP31" s="265">
        <v>0.18037</v>
      </c>
      <c r="AQ31" s="265">
        <v>0.11501</v>
      </c>
      <c r="AR31" s="265">
        <v>0.10024</v>
      </c>
      <c r="AS31" s="265">
        <v>0.15154999999999999</v>
      </c>
      <c r="AT31" s="265">
        <v>0.12078</v>
      </c>
      <c r="AU31" s="265">
        <v>9.4894999999999993E-2</v>
      </c>
      <c r="AV31" s="265">
        <v>0.11348</v>
      </c>
      <c r="AW31" s="265">
        <v>0.15467</v>
      </c>
      <c r="AX31" s="265">
        <v>0.15673000000000001</v>
      </c>
      <c r="AY31" s="265">
        <v>0.13969000000000001</v>
      </c>
      <c r="AZ31" s="265">
        <v>0.14137</v>
      </c>
      <c r="BA31" s="265">
        <v>8.1628000000000006E-2</v>
      </c>
      <c r="BB31" s="265">
        <v>8.6329000000000003E-2</v>
      </c>
      <c r="BC31" s="265">
        <v>8.9397000000000004E-2</v>
      </c>
      <c r="BD31" s="265">
        <v>7.7688999999999994E-2</v>
      </c>
      <c r="BE31" s="265">
        <v>1.6108999999999998E-2</v>
      </c>
      <c r="BF31" s="265">
        <v>1.4916E-2</v>
      </c>
      <c r="BG31" s="265">
        <v>2.6633E-2</v>
      </c>
      <c r="BH31" s="265">
        <v>2.5555999999999999E-2</v>
      </c>
      <c r="BI31" s="265">
        <v>4.4881999999999998E-2</v>
      </c>
      <c r="BJ31" s="265">
        <v>4.1563999999999997E-2</v>
      </c>
      <c r="BK31" s="265">
        <v>0.16622999999999999</v>
      </c>
      <c r="BL31" s="265">
        <v>0.17998</v>
      </c>
      <c r="BM31" s="265">
        <v>0.15853999999999999</v>
      </c>
      <c r="BN31" s="265">
        <v>0.26080999999999999</v>
      </c>
      <c r="BO31" s="265">
        <v>0.29143000000000002</v>
      </c>
      <c r="BP31" s="265">
        <v>0.37015999999999999</v>
      </c>
      <c r="BQ31" s="265">
        <v>0.17448</v>
      </c>
      <c r="BR31" s="265">
        <v>0.26473999999999998</v>
      </c>
      <c r="BS31" s="265">
        <v>0.18592</v>
      </c>
      <c r="BT31" s="265">
        <v>0.22975999999999999</v>
      </c>
      <c r="BU31" s="265">
        <v>0.28964000000000001</v>
      </c>
      <c r="BV31" s="265">
        <v>0.11235000000000001</v>
      </c>
      <c r="BW31" s="265">
        <v>0.33618999999999999</v>
      </c>
      <c r="BX31" s="265">
        <v>0.20966000000000001</v>
      </c>
      <c r="BY31" s="265">
        <v>4.2049000000000003E-2</v>
      </c>
      <c r="BZ31" s="265">
        <v>5.5875000000000001E-2</v>
      </c>
      <c r="CA31" s="265">
        <v>6.4000000000000001E-2</v>
      </c>
      <c r="CB31" s="265">
        <v>7.7368999999999993E-2</v>
      </c>
      <c r="CC31" s="265">
        <v>9.8108000000000001E-2</v>
      </c>
      <c r="CD31" s="265">
        <v>6.2390000000000001E-2</v>
      </c>
      <c r="CE31" s="265">
        <v>5.5296999999999999E-2</v>
      </c>
      <c r="CF31" s="265">
        <v>4.5261999999999997E-2</v>
      </c>
      <c r="CG31" s="265">
        <v>6.5474000000000004E-2</v>
      </c>
      <c r="CH31" s="265">
        <v>5.3693999999999999E-2</v>
      </c>
      <c r="CI31" s="265">
        <v>5.9043999999999999E-2</v>
      </c>
      <c r="CJ31" s="265">
        <v>3.4810000000000001E-2</v>
      </c>
      <c r="CK31" s="265">
        <v>5.7432999999999998E-2</v>
      </c>
      <c r="CL31" s="265">
        <v>0.21596000000000001</v>
      </c>
      <c r="CM31" s="265">
        <v>3.2169999999999998E-3</v>
      </c>
      <c r="CN31" s="265">
        <v>0</v>
      </c>
      <c r="CO31" s="265">
        <v>3.4023999999999999E-3</v>
      </c>
      <c r="CP31" s="265">
        <v>4.1543999999999999E-3</v>
      </c>
      <c r="CQ31" s="265">
        <v>3.9567999999999999E-3</v>
      </c>
      <c r="CR31" s="265">
        <v>2E-3</v>
      </c>
      <c r="CS31" s="265">
        <v>0</v>
      </c>
      <c r="CT31" s="265">
        <v>0</v>
      </c>
      <c r="CU31" s="265">
        <v>0</v>
      </c>
      <c r="CV31" s="265">
        <v>4.3648000000000003E-3</v>
      </c>
      <c r="CW31" s="265">
        <v>0</v>
      </c>
      <c r="CX31" s="265">
        <v>0</v>
      </c>
      <c r="CY31" s="265">
        <v>0</v>
      </c>
      <c r="CZ31" s="265">
        <v>0.47604999999999997</v>
      </c>
      <c r="DA31" s="265">
        <v>0.94767999999999997</v>
      </c>
      <c r="DB31" s="265">
        <v>0</v>
      </c>
      <c r="DC31" s="265">
        <v>0</v>
      </c>
      <c r="DD31" s="265">
        <v>0</v>
      </c>
      <c r="DE31" s="265">
        <v>0</v>
      </c>
      <c r="DF31" s="265">
        <v>1.696E-4</v>
      </c>
      <c r="DG31" s="265">
        <v>2.23E-4</v>
      </c>
      <c r="DH31" s="265">
        <v>8.6288000000000007E-3</v>
      </c>
      <c r="DI31" s="265">
        <v>2.5319999999999997E-4</v>
      </c>
      <c r="DJ31" s="265">
        <v>2.764E-4</v>
      </c>
      <c r="DK31" s="265">
        <v>3.1179999999999999E-4</v>
      </c>
      <c r="DL31" s="265">
        <v>2.042E-4</v>
      </c>
      <c r="DM31" s="265">
        <v>3.6200000000000002E-4</v>
      </c>
      <c r="DN31" s="265">
        <v>8.3599999999999999E-5</v>
      </c>
      <c r="DO31" s="265">
        <v>3.4199999999999998E-5</v>
      </c>
      <c r="DP31" s="265">
        <v>3.2799999999999998E-5</v>
      </c>
      <c r="DQ31" s="265">
        <v>2.7800000000000001E-5</v>
      </c>
      <c r="DR31" s="265">
        <v>2.6906E-3</v>
      </c>
      <c r="DS31" s="265">
        <v>3.5287999999999999E-3</v>
      </c>
      <c r="DT31" s="265">
        <v>4.0549999999999996E-3</v>
      </c>
      <c r="DU31" s="265">
        <v>4.1199999999999999E-5</v>
      </c>
      <c r="DV31" s="265">
        <v>2.34E-5</v>
      </c>
      <c r="DW31" s="265">
        <v>1.6399999999999999E-5</v>
      </c>
      <c r="DX31" s="265">
        <v>1.029E-3</v>
      </c>
      <c r="DY31" s="265">
        <v>8.1240000000000001E-4</v>
      </c>
      <c r="DZ31" s="265">
        <v>3.9999999999999998E-6</v>
      </c>
      <c r="EA31" s="265">
        <v>1.9999999999999999E-6</v>
      </c>
      <c r="EB31" s="265">
        <v>1.5999999999999999E-6</v>
      </c>
      <c r="EC31" s="265">
        <v>1.3999999999999999E-6</v>
      </c>
      <c r="ED31" s="265">
        <v>1.7999999999999999E-6</v>
      </c>
      <c r="EE31" s="265">
        <v>1.9999999999999999E-6</v>
      </c>
      <c r="EF31" s="265">
        <v>4.8799999999999999E-4</v>
      </c>
      <c r="EG31" s="265">
        <v>1.5999999999999999E-6</v>
      </c>
      <c r="EH31" s="265">
        <v>1.6752E-3</v>
      </c>
      <c r="EI31" s="265">
        <v>0</v>
      </c>
      <c r="EJ31" s="265">
        <v>0</v>
      </c>
      <c r="EK31" s="265">
        <v>0</v>
      </c>
      <c r="EL31" s="265">
        <v>0</v>
      </c>
      <c r="EM31" s="265">
        <v>1.8602E-3</v>
      </c>
      <c r="EN31" s="265">
        <v>8.8860000000000002E-4</v>
      </c>
      <c r="EO31" s="265">
        <v>2.3503999999999999E-3</v>
      </c>
      <c r="EP31" s="265">
        <v>1.1134000000000001E-3</v>
      </c>
      <c r="EQ31" s="265">
        <v>4.0900000000000002E-4</v>
      </c>
      <c r="ER31" s="265">
        <v>3.056E-4</v>
      </c>
      <c r="ES31" s="265">
        <v>3.368E-4</v>
      </c>
      <c r="ET31" s="265">
        <v>3.6499999999999998E-4</v>
      </c>
      <c r="EU31" s="265">
        <v>3.7540000000000002E-4</v>
      </c>
      <c r="EV31" s="265">
        <v>3.1839999999999999E-4</v>
      </c>
      <c r="EW31" s="265">
        <v>2.544E-4</v>
      </c>
      <c r="EX31" s="265">
        <v>4.2480000000000003E-4</v>
      </c>
      <c r="EY31" s="265">
        <v>3.8000000000000002E-4</v>
      </c>
      <c r="EZ31" s="265">
        <v>2.3763999999999999E-3</v>
      </c>
      <c r="FA31" s="265">
        <v>7.3180000000000001E-4</v>
      </c>
      <c r="FB31" s="265">
        <v>6.7840000000000001E-4</v>
      </c>
      <c r="FC31" s="265">
        <v>5.9619999999999996E-4</v>
      </c>
      <c r="FD31" s="265">
        <v>8.0760000000000001E-4</v>
      </c>
      <c r="FE31" s="265">
        <v>4.9580000000000002E-4</v>
      </c>
      <c r="FF31" s="265">
        <v>6.7739999999999999E-4</v>
      </c>
      <c r="FG31" s="265">
        <v>6.8280000000000001E-4</v>
      </c>
      <c r="FH31" s="265">
        <v>5.1239999999999999E-4</v>
      </c>
      <c r="FI31" s="265">
        <v>6.0559999999999998E-4</v>
      </c>
      <c r="FJ31" s="265">
        <v>1.994E-4</v>
      </c>
      <c r="FK31" s="265">
        <v>8.5799999999999998E-5</v>
      </c>
      <c r="FL31" s="265">
        <v>7.0500000000000001E-4</v>
      </c>
      <c r="FM31" s="265">
        <v>4.5219999999999999E-4</v>
      </c>
      <c r="FN31" s="265">
        <v>7.2763999999999997E-3</v>
      </c>
      <c r="FO31" s="265">
        <v>0.01</v>
      </c>
      <c r="FP31" s="265">
        <v>1.8010000000000002E-2</v>
      </c>
      <c r="FQ31" s="265">
        <v>2.8868000000000001E-3</v>
      </c>
      <c r="FR31" s="265">
        <v>5.1239999999999999E-4</v>
      </c>
      <c r="FS31" s="265">
        <v>5.7007999999999998E-3</v>
      </c>
      <c r="FT31" s="265">
        <v>6.0124000000000002E-3</v>
      </c>
      <c r="FU31" s="265">
        <v>2.9683999999999999E-3</v>
      </c>
      <c r="FV31" s="265">
        <v>2.5055999999999998E-2</v>
      </c>
      <c r="FW31" s="265">
        <v>3.4771000000000003E-2</v>
      </c>
      <c r="FX31" s="265">
        <v>2.4962999999999999E-2</v>
      </c>
      <c r="FY31" s="265">
        <v>4.4900000000000002E-2</v>
      </c>
      <c r="FZ31" s="265">
        <v>3.4771000000000003E-2</v>
      </c>
      <c r="GA31" s="265">
        <v>2.1104000000000001E-2</v>
      </c>
      <c r="GB31" s="265">
        <v>8.2649999999999998E-3</v>
      </c>
      <c r="GC31" s="265">
        <v>9.9898000000000001E-3</v>
      </c>
      <c r="GD31" s="265">
        <v>9.3667999999999998E-3</v>
      </c>
      <c r="GE31" s="265">
        <v>8.3987999999999997E-3</v>
      </c>
      <c r="GF31" s="265">
        <v>1.8863999999999999E-2</v>
      </c>
      <c r="GG31" s="265">
        <v>2.4804E-2</v>
      </c>
      <c r="GH31" s="265">
        <v>2.8843000000000001E-2</v>
      </c>
      <c r="GI31" s="265">
        <v>2.7113999999999999E-2</v>
      </c>
      <c r="GJ31" s="265">
        <v>7.5234000000000004E-3</v>
      </c>
      <c r="GK31" s="265">
        <v>5.0816000000000004E-3</v>
      </c>
      <c r="GL31" s="265">
        <v>2.2796E-2</v>
      </c>
      <c r="GM31" s="265">
        <v>1.6493000000000001E-2</v>
      </c>
      <c r="GN31" s="265">
        <v>9.3787999999999996E-3</v>
      </c>
      <c r="GO31" s="265">
        <v>1.4090999999999999E-2</v>
      </c>
      <c r="GP31" s="265">
        <v>1.3313E-2</v>
      </c>
      <c r="GQ31" s="265">
        <v>1.1635E-2</v>
      </c>
      <c r="GR31" s="265">
        <v>2.8292E-3</v>
      </c>
      <c r="GS31" s="265">
        <v>1.1188999999999999E-2</v>
      </c>
      <c r="GT31" s="265">
        <v>8.5996000000000006E-3</v>
      </c>
      <c r="GU31" s="265">
        <v>8.1744000000000001E-3</v>
      </c>
      <c r="GV31" s="265">
        <v>6.9699999999999996E-3</v>
      </c>
      <c r="GW31" s="265">
        <v>1.3010000000000001E-2</v>
      </c>
      <c r="GX31" s="265">
        <v>2.4576000000000001E-2</v>
      </c>
      <c r="GY31" s="265">
        <v>8.1264000000000006E-3</v>
      </c>
      <c r="GZ31" s="265">
        <v>8.1843999999999997E-3</v>
      </c>
      <c r="HA31" s="265">
        <v>1.2411E-2</v>
      </c>
      <c r="HB31" s="265">
        <v>1.2593E-2</v>
      </c>
      <c r="HC31" s="265">
        <v>6.0448000000000003E-3</v>
      </c>
      <c r="HD31" s="265">
        <v>6.3682000000000001E-3</v>
      </c>
      <c r="HE31" s="265">
        <v>1.9296000000000001E-2</v>
      </c>
      <c r="HF31" s="265">
        <v>1.2389000000000001E-2</v>
      </c>
      <c r="HG31" s="265">
        <v>1.9413E-2</v>
      </c>
      <c r="HH31" s="265">
        <v>1.9127000000000002E-2</v>
      </c>
      <c r="HI31" s="265">
        <v>1.9677E-2</v>
      </c>
      <c r="HJ31" s="265">
        <v>9.7953999999999992E-3</v>
      </c>
      <c r="HK31" s="265">
        <v>4.0726E-3</v>
      </c>
      <c r="HL31" s="265">
        <v>6.1570000000000001E-3</v>
      </c>
      <c r="HM31" s="265">
        <v>1.1488E-2</v>
      </c>
      <c r="HN31" s="265">
        <v>8.7656000000000001E-3</v>
      </c>
      <c r="HO31" s="265">
        <v>1.1375E-2</v>
      </c>
      <c r="HP31" s="265">
        <v>5.7971999999999997E-3</v>
      </c>
      <c r="HQ31" s="265">
        <v>1.6979999999999999E-2</v>
      </c>
      <c r="HR31" s="265">
        <v>3.5285999999999998E-2</v>
      </c>
      <c r="HS31" s="265">
        <v>1.4991000000000001E-2</v>
      </c>
      <c r="HT31" s="265">
        <v>2.2828000000000001E-2</v>
      </c>
      <c r="HU31" s="265">
        <v>2.7661999999999999E-2</v>
      </c>
      <c r="HV31" s="265">
        <v>7.2751999999999999E-3</v>
      </c>
      <c r="HW31" s="265">
        <v>1.2493000000000001E-2</v>
      </c>
      <c r="HX31" s="265">
        <v>2.4441000000000001E-2</v>
      </c>
      <c r="HY31" s="265">
        <v>2.2734000000000001E-2</v>
      </c>
      <c r="HZ31" s="265">
        <v>9.8314000000000006E-3</v>
      </c>
      <c r="IA31" s="265">
        <v>3.0417999999999999E-3</v>
      </c>
      <c r="IB31" s="265">
        <v>2.8492000000000001E-3</v>
      </c>
      <c r="IC31" s="265">
        <v>3.2873999999999998E-3</v>
      </c>
      <c r="ID31" s="265">
        <v>3.4776E-3</v>
      </c>
      <c r="IE31" s="265">
        <v>1.5295E-2</v>
      </c>
      <c r="IF31" s="265">
        <v>2.0101999999999998E-2</v>
      </c>
      <c r="IG31" s="265">
        <v>8.3757999999999992E-3</v>
      </c>
      <c r="IH31" s="265">
        <v>1.883E-2</v>
      </c>
      <c r="II31" s="265">
        <v>2.2356999999999998E-2</v>
      </c>
      <c r="IJ31" s="265">
        <v>7.9799999999999992E-3</v>
      </c>
      <c r="IK31" s="265">
        <v>5.1263999999999997E-3</v>
      </c>
      <c r="IL31" s="265">
        <v>1.7544000000000001E-2</v>
      </c>
      <c r="IM31" s="265">
        <v>8.4045999999999999E-3</v>
      </c>
      <c r="IN31" s="265">
        <v>1.3641E-2</v>
      </c>
      <c r="IO31" s="265">
        <v>4.1377999999999996E-3</v>
      </c>
      <c r="IP31" s="265">
        <v>1.7492000000000001E-2</v>
      </c>
      <c r="IQ31" s="265">
        <v>8.2795999999999998E-3</v>
      </c>
      <c r="IR31" s="265">
        <v>4.3750999999999998E-2</v>
      </c>
      <c r="IS31" s="265">
        <v>6.2544000000000002E-3</v>
      </c>
      <c r="IT31" s="265">
        <v>1.8692E-2</v>
      </c>
      <c r="IU31" s="265">
        <v>1.5799000000000001E-2</v>
      </c>
      <c r="IV31" s="265">
        <v>6.7482000000000002E-3</v>
      </c>
      <c r="IW31" s="265">
        <v>1.5236E-2</v>
      </c>
      <c r="IX31" s="265">
        <v>1.8197999999999999E-2</v>
      </c>
      <c r="IY31" s="265">
        <v>1.7798000000000001E-2</v>
      </c>
      <c r="IZ31" s="265">
        <v>1.6990000000000002E-2</v>
      </c>
      <c r="JA31" s="265">
        <v>1.8553E-2</v>
      </c>
      <c r="JB31" s="265">
        <v>1.7066999999999999E-2</v>
      </c>
      <c r="JC31" s="265">
        <v>1.5344E-2</v>
      </c>
      <c r="JD31" s="265">
        <v>5.1780000000000003E-3</v>
      </c>
      <c r="JE31" s="265">
        <v>8.5693999999999996E-3</v>
      </c>
      <c r="JF31" s="265">
        <v>3.0522000000000001E-2</v>
      </c>
      <c r="JG31" s="265">
        <v>1.1946999999999999E-2</v>
      </c>
      <c r="JH31" s="265">
        <v>1.9418999999999999E-2</v>
      </c>
      <c r="JI31" s="265">
        <v>2.3216000000000001E-2</v>
      </c>
      <c r="JJ31" s="265">
        <v>2.2742999999999999E-2</v>
      </c>
      <c r="JK31" s="265">
        <v>2.7004E-2</v>
      </c>
      <c r="JL31" s="265">
        <v>3.0876000000000001E-2</v>
      </c>
      <c r="JM31" s="265">
        <v>2.1732999999999999E-2</v>
      </c>
      <c r="JN31" s="265">
        <v>1.1158E-2</v>
      </c>
      <c r="JO31" s="265">
        <v>5.5595999999999996E-3</v>
      </c>
      <c r="JP31" s="265">
        <v>1.7736999999999999E-2</v>
      </c>
      <c r="JQ31" s="265">
        <v>1.4331999999999999E-2</v>
      </c>
      <c r="JR31" s="265">
        <v>5.5837999999999999E-3</v>
      </c>
      <c r="JS31" s="265">
        <v>8.2389999999999998E-3</v>
      </c>
      <c r="JT31" s="265">
        <v>3.8365999999999999E-3</v>
      </c>
      <c r="JU31" s="265">
        <v>5.2880000000000002E-3</v>
      </c>
      <c r="JV31" s="265">
        <v>8.3803999999999997E-3</v>
      </c>
      <c r="JW31" s="265">
        <v>3.8444E-3</v>
      </c>
      <c r="JX31" s="265">
        <v>2.8638000000000001E-3</v>
      </c>
      <c r="JY31" s="265">
        <v>5.4041999999999996E-3</v>
      </c>
      <c r="JZ31" s="265">
        <v>6.6740000000000002E-3</v>
      </c>
      <c r="KA31" s="265">
        <v>1.0132E-2</v>
      </c>
      <c r="KB31" s="265">
        <v>1.3565000000000001E-2</v>
      </c>
      <c r="KC31" s="265">
        <v>4.0022E-3</v>
      </c>
      <c r="KD31" s="265">
        <v>5.8925999999999996E-3</v>
      </c>
      <c r="KE31" s="265">
        <v>1.7746000000000001E-3</v>
      </c>
      <c r="KF31" s="265">
        <v>1.2776E-3</v>
      </c>
      <c r="KG31" s="265">
        <v>1.1148E-3</v>
      </c>
      <c r="KH31" s="265">
        <v>8.1457999999999999E-3</v>
      </c>
      <c r="KI31" s="265">
        <v>0.11595999999999999</v>
      </c>
      <c r="KJ31" s="265">
        <v>0.14745</v>
      </c>
      <c r="KK31" s="265">
        <v>8.4036E-2</v>
      </c>
      <c r="KL31" s="265">
        <v>0.15775</v>
      </c>
      <c r="KM31" s="265">
        <v>0.51992000000000005</v>
      </c>
      <c r="KN31" s="265">
        <v>0.62812000000000001</v>
      </c>
      <c r="KO31" s="265">
        <v>0.70221</v>
      </c>
      <c r="KP31" s="265">
        <v>6.0979425367222052E-3</v>
      </c>
      <c r="KQ31" s="265">
        <v>0.78356000000000003</v>
      </c>
      <c r="KR31" s="265">
        <v>0.81111</v>
      </c>
      <c r="KS31" s="265">
        <v>0.83428000000000002</v>
      </c>
      <c r="KT31" s="265">
        <v>0.59073020972621482</v>
      </c>
      <c r="KU31" s="265">
        <v>5.3540000000000003E-3</v>
      </c>
      <c r="KV31" s="265">
        <v>2.9243999999999999E-2</v>
      </c>
      <c r="KW31" s="265">
        <v>4.8350999999999998E-2</v>
      </c>
      <c r="KX31" s="265">
        <v>9.0610999999999997E-2</v>
      </c>
      <c r="KY31" s="265">
        <v>0.20286000000000001</v>
      </c>
      <c r="KZ31" s="265">
        <v>0.36568000000000001</v>
      </c>
      <c r="LA31" s="265">
        <v>0.54318</v>
      </c>
      <c r="LB31" s="265">
        <v>0.70489999999999997</v>
      </c>
      <c r="LC31" s="265">
        <v>1</v>
      </c>
      <c r="LD31" s="265">
        <v>0</v>
      </c>
      <c r="LE31" s="265">
        <v>0.56493000000000004</v>
      </c>
      <c r="LF31" s="265">
        <v>0</v>
      </c>
      <c r="LG31" s="265">
        <v>0</v>
      </c>
      <c r="LH31" s="431">
        <v>5.7536776694178116E-6</v>
      </c>
      <c r="LI31" s="431">
        <v>6.9824277488805819E-6</v>
      </c>
      <c r="LJ31" s="431">
        <v>9.5251255061157281E-7</v>
      </c>
      <c r="LK31" s="431">
        <v>9.8014452305505984E-6</v>
      </c>
      <c r="LL31" s="431">
        <v>2.1794935491925571E-6</v>
      </c>
      <c r="LM31" s="431">
        <v>1.3268995644466486E-5</v>
      </c>
      <c r="LN31" s="431">
        <v>6.7530675096350024E-7</v>
      </c>
      <c r="LO31" s="431">
        <v>8.261001312348526E-6</v>
      </c>
      <c r="LP31" s="431">
        <v>7.2657812779652886E-6</v>
      </c>
      <c r="LQ31" s="431">
        <v>2.8831891540903598E-6</v>
      </c>
      <c r="LR31" s="431">
        <v>1.5954306945786811E-5</v>
      </c>
      <c r="LS31" s="431">
        <v>9.2957407105132006E-6</v>
      </c>
      <c r="LT31" s="431">
        <v>2.5712393835419789E-5</v>
      </c>
      <c r="LU31" s="431">
        <v>1.7550873963045888E-5</v>
      </c>
      <c r="LV31" s="431">
        <v>1.8033628066405072E-6</v>
      </c>
      <c r="LW31" s="431">
        <v>2.1379782992880791E-5</v>
      </c>
      <c r="LX31" s="431">
        <v>6.7499595388653688E-6</v>
      </c>
      <c r="LY31" s="431">
        <v>2.7098376449430361E-5</v>
      </c>
      <c r="LZ31" s="431">
        <v>2.3835871616029181E-5</v>
      </c>
      <c r="MA31" s="431">
        <v>0</v>
      </c>
      <c r="MB31" s="431">
        <v>1.2391837117320392E-5</v>
      </c>
      <c r="MC31" s="431">
        <v>2.1398589524324052E-5</v>
      </c>
      <c r="MD31" s="431">
        <v>2.365541695326101E-5</v>
      </c>
      <c r="ME31" s="431">
        <v>1.2213157788210083E-5</v>
      </c>
      <c r="MF31" s="431">
        <v>3.1096042221179232E-5</v>
      </c>
      <c r="MG31" s="431">
        <v>1.7137372196884826E-5</v>
      </c>
      <c r="MH31" s="266"/>
      <c r="MI31" s="266"/>
      <c r="MJ31" s="266"/>
      <c r="MK31" s="266"/>
      <c r="ML31" s="266"/>
      <c r="MM31" s="266"/>
      <c r="MN31" s="266"/>
      <c r="MO31" s="266"/>
      <c r="MP31" s="266"/>
      <c r="MQ31" s="266"/>
      <c r="MR31" s="266"/>
      <c r="MS31" s="266"/>
      <c r="MT31" s="266"/>
      <c r="MU31" s="266"/>
      <c r="MV31" s="266"/>
      <c r="MW31" s="266"/>
      <c r="MX31" s="266"/>
      <c r="MY31" s="266"/>
      <c r="MZ31" s="266"/>
      <c r="NA31" s="266"/>
      <c r="NB31" s="266"/>
      <c r="NC31" s="266"/>
      <c r="ND31" s="266"/>
      <c r="NE31" s="266"/>
      <c r="NF31" s="266"/>
      <c r="NG31" s="266"/>
      <c r="NH31" s="266"/>
      <c r="NI31" s="266"/>
      <c r="NJ31" s="266"/>
      <c r="NK31" s="266"/>
      <c r="NL31" s="266"/>
      <c r="NM31" s="266"/>
      <c r="NN31" s="266"/>
      <c r="NO31" s="266"/>
      <c r="NP31" s="266"/>
      <c r="NQ31" s="266"/>
      <c r="NR31" s="266"/>
      <c r="NS31" s="266"/>
      <c r="NT31" s="266"/>
      <c r="NU31" s="266"/>
      <c r="NV31" s="266"/>
      <c r="NW31" s="266"/>
      <c r="NX31" s="266"/>
      <c r="NY31" s="266"/>
      <c r="NZ31" s="266"/>
      <c r="OA31" s="266"/>
      <c r="OB31" s="266"/>
      <c r="OC31" s="266"/>
      <c r="OD31" s="266"/>
      <c r="OE31" s="266"/>
      <c r="OF31" s="266"/>
      <c r="OG31" s="266"/>
      <c r="OH31" s="266"/>
      <c r="OI31" s="266"/>
      <c r="OJ31" s="266"/>
      <c r="OK31" s="266"/>
      <c r="OL31" s="266"/>
      <c r="OM31" s="266"/>
      <c r="ON31" s="267"/>
    </row>
    <row r="32" spans="1:404">
      <c r="A32" s="261">
        <v>407</v>
      </c>
      <c r="B32" s="265">
        <v>0.32393</v>
      </c>
      <c r="C32" s="268">
        <v>0.31314999999999998</v>
      </c>
      <c r="D32" s="268">
        <v>0.30442999999999998</v>
      </c>
      <c r="E32" s="268">
        <v>0.29821999999999999</v>
      </c>
      <c r="F32" s="268">
        <v>0.33723999999999998</v>
      </c>
      <c r="G32" s="268">
        <v>0.31437999999999999</v>
      </c>
      <c r="H32" s="268">
        <v>0.33008999999999999</v>
      </c>
      <c r="I32" s="268">
        <v>0.27506999999999998</v>
      </c>
      <c r="J32" s="268">
        <v>0.27284000000000003</v>
      </c>
      <c r="K32" s="268">
        <v>0.11051999999999999</v>
      </c>
      <c r="L32" s="265">
        <v>0.11318</v>
      </c>
      <c r="M32" s="265">
        <v>0.1158</v>
      </c>
      <c r="N32" s="265">
        <v>0.21240000000000001</v>
      </c>
      <c r="O32" s="265">
        <v>0.22980999999999999</v>
      </c>
      <c r="P32" s="265">
        <v>0.27518999999999999</v>
      </c>
      <c r="Q32" s="265">
        <v>0.21814</v>
      </c>
      <c r="R32" s="265">
        <v>0.23838000000000001</v>
      </c>
      <c r="S32" s="265">
        <v>0.26125999999999999</v>
      </c>
      <c r="T32" s="265">
        <v>0.24026</v>
      </c>
      <c r="U32" s="265">
        <v>0.30746000000000001</v>
      </c>
      <c r="V32" s="265">
        <v>0.26680999999999999</v>
      </c>
      <c r="W32" s="265">
        <v>0.22850999999999999</v>
      </c>
      <c r="X32" s="265">
        <v>0.26246000000000003</v>
      </c>
      <c r="Y32" s="265">
        <v>0.28836000000000001</v>
      </c>
      <c r="Z32" s="265">
        <v>0.25845000000000001</v>
      </c>
      <c r="AA32" s="265">
        <v>0.29304999999999998</v>
      </c>
      <c r="AB32" s="265">
        <v>0.26296000000000003</v>
      </c>
      <c r="AC32" s="265">
        <v>0.26622000000000001</v>
      </c>
      <c r="AD32" s="265">
        <v>0.24085000000000001</v>
      </c>
      <c r="AE32" s="265">
        <v>0.15445</v>
      </c>
      <c r="AF32" s="265">
        <v>0.15364</v>
      </c>
      <c r="AG32" s="265">
        <v>2.9715999999999999E-2</v>
      </c>
      <c r="AH32" s="265">
        <v>0.14638999999999999</v>
      </c>
      <c r="AI32" s="265">
        <v>7.4792999999999998E-2</v>
      </c>
      <c r="AJ32" s="265">
        <v>0.13189000000000001</v>
      </c>
      <c r="AK32" s="265">
        <v>9.3001E-2</v>
      </c>
      <c r="AL32" s="265">
        <v>8.1414E-2</v>
      </c>
      <c r="AM32" s="265">
        <v>0.10571999999999999</v>
      </c>
      <c r="AN32" s="265">
        <v>9.5247999999999999E-2</v>
      </c>
      <c r="AO32" s="265">
        <v>7.5667999999999999E-2</v>
      </c>
      <c r="AP32" s="265">
        <v>0.13971</v>
      </c>
      <c r="AQ32" s="265">
        <v>8.8623999999999994E-2</v>
      </c>
      <c r="AR32" s="265">
        <v>8.2461999999999994E-2</v>
      </c>
      <c r="AS32" s="265">
        <v>0.11899999999999999</v>
      </c>
      <c r="AT32" s="265">
        <v>9.4411999999999996E-2</v>
      </c>
      <c r="AU32" s="265">
        <v>7.9242000000000007E-2</v>
      </c>
      <c r="AV32" s="265">
        <v>8.9890999999999999E-2</v>
      </c>
      <c r="AW32" s="265">
        <v>0.11773</v>
      </c>
      <c r="AX32" s="265">
        <v>0.12075</v>
      </c>
      <c r="AY32" s="265">
        <v>0.10891000000000001</v>
      </c>
      <c r="AZ32" s="265">
        <v>0.11146</v>
      </c>
      <c r="BA32" s="265">
        <v>6.4519000000000007E-2</v>
      </c>
      <c r="BB32" s="265">
        <v>6.7460999999999993E-2</v>
      </c>
      <c r="BC32" s="265">
        <v>6.9363999999999995E-2</v>
      </c>
      <c r="BD32" s="265">
        <v>6.2105E-2</v>
      </c>
      <c r="BE32" s="265">
        <v>1.5942999999999999E-2</v>
      </c>
      <c r="BF32" s="265">
        <v>1.4466E-2</v>
      </c>
      <c r="BG32" s="265">
        <v>2.7125E-2</v>
      </c>
      <c r="BH32" s="265">
        <v>2.6103999999999999E-2</v>
      </c>
      <c r="BI32" s="265">
        <v>4.5994E-2</v>
      </c>
      <c r="BJ32" s="265">
        <v>4.2249000000000002E-2</v>
      </c>
      <c r="BK32" s="265">
        <v>0.16364000000000001</v>
      </c>
      <c r="BL32" s="265">
        <v>0.18165999999999999</v>
      </c>
      <c r="BM32" s="265">
        <v>0.14634</v>
      </c>
      <c r="BN32" s="265">
        <v>0.26352999999999999</v>
      </c>
      <c r="BO32" s="265">
        <v>0.29714000000000002</v>
      </c>
      <c r="BP32" s="265">
        <v>0.29016999999999998</v>
      </c>
      <c r="BQ32" s="265">
        <v>0.18189</v>
      </c>
      <c r="BR32" s="265">
        <v>0.27529999999999999</v>
      </c>
      <c r="BS32" s="265">
        <v>0.19062999999999999</v>
      </c>
      <c r="BT32" s="265">
        <v>0.23458999999999999</v>
      </c>
      <c r="BU32" s="265">
        <v>0.23047999999999999</v>
      </c>
      <c r="BV32" s="265">
        <v>8.8625999999999996E-2</v>
      </c>
      <c r="BW32" s="265">
        <v>0.27043</v>
      </c>
      <c r="BX32" s="265">
        <v>0.16206000000000001</v>
      </c>
      <c r="BY32" s="265">
        <v>4.5228999999999998E-2</v>
      </c>
      <c r="BZ32" s="265">
        <v>5.7565999999999999E-2</v>
      </c>
      <c r="CA32" s="265">
        <v>6.8000000000000005E-2</v>
      </c>
      <c r="CB32" s="265">
        <v>7.9209000000000002E-2</v>
      </c>
      <c r="CC32" s="265">
        <v>0.10050000000000001</v>
      </c>
      <c r="CD32" s="265">
        <v>6.386E-2</v>
      </c>
      <c r="CE32" s="265">
        <v>5.6806000000000002E-2</v>
      </c>
      <c r="CF32" s="265">
        <v>4.8046999999999999E-2</v>
      </c>
      <c r="CG32" s="265">
        <v>6.6406000000000007E-2</v>
      </c>
      <c r="CH32" s="265">
        <v>5.4516000000000002E-2</v>
      </c>
      <c r="CI32" s="265">
        <v>6.0525000000000002E-2</v>
      </c>
      <c r="CJ32" s="265">
        <v>3.6392000000000001E-2</v>
      </c>
      <c r="CK32" s="265">
        <v>5.8631000000000003E-2</v>
      </c>
      <c r="CL32" s="265">
        <v>0.21812999999999999</v>
      </c>
      <c r="CM32" s="265">
        <v>3.2169999999999998E-3</v>
      </c>
      <c r="CN32" s="265">
        <v>0</v>
      </c>
      <c r="CO32" s="265">
        <v>4.0518000000000004E-3</v>
      </c>
      <c r="CP32" s="265">
        <v>5.1348000000000001E-3</v>
      </c>
      <c r="CQ32" s="265">
        <v>4.8906000000000002E-3</v>
      </c>
      <c r="CR32" s="265">
        <v>4.0000000000000001E-3</v>
      </c>
      <c r="CS32" s="265">
        <v>0</v>
      </c>
      <c r="CT32" s="265">
        <v>0</v>
      </c>
      <c r="CU32" s="265">
        <v>0</v>
      </c>
      <c r="CV32" s="265">
        <v>4.6996E-3</v>
      </c>
      <c r="CW32" s="265">
        <v>0</v>
      </c>
      <c r="CX32" s="265">
        <v>0</v>
      </c>
      <c r="CY32" s="265">
        <v>0</v>
      </c>
      <c r="CZ32" s="265">
        <v>0.42497000000000001</v>
      </c>
      <c r="DA32" s="265">
        <v>0.89534999999999998</v>
      </c>
      <c r="DB32" s="265">
        <v>0</v>
      </c>
      <c r="DC32" s="265">
        <v>0</v>
      </c>
      <c r="DD32" s="265">
        <v>0</v>
      </c>
      <c r="DE32" s="265">
        <v>0</v>
      </c>
      <c r="DF32" s="265">
        <v>2.8219999999999997E-4</v>
      </c>
      <c r="DG32" s="265">
        <v>3.5E-4</v>
      </c>
      <c r="DH32" s="265">
        <v>8.8065999999999995E-3</v>
      </c>
      <c r="DI32" s="265">
        <v>3.3639999999999999E-4</v>
      </c>
      <c r="DJ32" s="265">
        <v>3.6279999999999998E-4</v>
      </c>
      <c r="DK32" s="265">
        <v>4.0959999999999998E-4</v>
      </c>
      <c r="DL32" s="265">
        <v>2.7139999999999998E-4</v>
      </c>
      <c r="DM32" s="265">
        <v>5.9400000000000002E-4</v>
      </c>
      <c r="DN32" s="265">
        <v>1.132E-4</v>
      </c>
      <c r="DO32" s="265">
        <v>4.74E-5</v>
      </c>
      <c r="DP32" s="265">
        <v>4.5599999999999997E-5</v>
      </c>
      <c r="DQ32" s="265">
        <v>3.8600000000000003E-5</v>
      </c>
      <c r="DR32" s="265">
        <v>2.2312E-3</v>
      </c>
      <c r="DS32" s="265">
        <v>3.5696E-3</v>
      </c>
      <c r="DT32" s="265">
        <v>4.1120000000000002E-3</v>
      </c>
      <c r="DU32" s="265">
        <v>5.7399999999999999E-5</v>
      </c>
      <c r="DV32" s="265">
        <v>3.2799999999999998E-5</v>
      </c>
      <c r="DW32" s="265">
        <v>2.2799999999999999E-5</v>
      </c>
      <c r="DX32" s="265">
        <v>9.3999999999999997E-4</v>
      </c>
      <c r="DY32" s="265">
        <v>1.0868E-3</v>
      </c>
      <c r="DZ32" s="265">
        <v>6.0000000000000002E-6</v>
      </c>
      <c r="EA32" s="265">
        <v>3.0000000000000001E-6</v>
      </c>
      <c r="EB32" s="265">
        <v>2.2000000000000001E-6</v>
      </c>
      <c r="EC32" s="265">
        <v>1.7999999999999999E-6</v>
      </c>
      <c r="ED32" s="265">
        <v>2.6000000000000001E-6</v>
      </c>
      <c r="EE32" s="265">
        <v>3.0000000000000001E-6</v>
      </c>
      <c r="EF32" s="265">
        <v>4.8899999999999996E-4</v>
      </c>
      <c r="EG32" s="265">
        <v>2.2000000000000001E-6</v>
      </c>
      <c r="EH32" s="265">
        <v>2.0723999999999998E-3</v>
      </c>
      <c r="EI32" s="265">
        <v>0</v>
      </c>
      <c r="EJ32" s="265">
        <v>0</v>
      </c>
      <c r="EK32" s="265">
        <v>0</v>
      </c>
      <c r="EL32" s="265">
        <v>0</v>
      </c>
      <c r="EM32" s="265">
        <v>2.3264000000000002E-3</v>
      </c>
      <c r="EN32" s="265">
        <v>1.1391999999999999E-3</v>
      </c>
      <c r="EO32" s="265">
        <v>2.7108000000000002E-3</v>
      </c>
      <c r="EP32" s="265">
        <v>1.2168000000000001E-3</v>
      </c>
      <c r="EQ32" s="265">
        <v>4.26E-4</v>
      </c>
      <c r="ER32" s="265">
        <v>3.5120000000000003E-4</v>
      </c>
      <c r="ES32" s="265">
        <v>3.346E-4</v>
      </c>
      <c r="ET32" s="265">
        <v>4.0999999999999999E-4</v>
      </c>
      <c r="EU32" s="265">
        <v>3.6380000000000001E-4</v>
      </c>
      <c r="EV32" s="265">
        <v>3.568E-4</v>
      </c>
      <c r="EW32" s="265">
        <v>2.6879999999999997E-4</v>
      </c>
      <c r="EX32" s="265">
        <v>4.816E-4</v>
      </c>
      <c r="EY32" s="265">
        <v>3.9599999999999998E-4</v>
      </c>
      <c r="EZ32" s="265">
        <v>2.6817999999999998E-3</v>
      </c>
      <c r="FA32" s="265">
        <v>7.8859999999999998E-4</v>
      </c>
      <c r="FB32" s="265">
        <v>7.4680000000000005E-4</v>
      </c>
      <c r="FC32" s="265">
        <v>6.4440000000000005E-4</v>
      </c>
      <c r="FD32" s="265">
        <v>8.2819999999999996E-4</v>
      </c>
      <c r="FE32" s="265">
        <v>5.4560000000000003E-4</v>
      </c>
      <c r="FF32" s="265">
        <v>7.3280000000000003E-4</v>
      </c>
      <c r="FG32" s="265">
        <v>7.7760000000000004E-4</v>
      </c>
      <c r="FH32" s="265">
        <v>5.6680000000000001E-4</v>
      </c>
      <c r="FI32" s="265">
        <v>6.4320000000000002E-4</v>
      </c>
      <c r="FJ32" s="265">
        <v>2.7080000000000002E-4</v>
      </c>
      <c r="FK32" s="265">
        <v>1.166E-4</v>
      </c>
      <c r="FL32" s="265">
        <v>7.0899999999999999E-4</v>
      </c>
      <c r="FM32" s="265">
        <v>5.5840000000000002E-4</v>
      </c>
      <c r="FN32" s="265">
        <v>8.7018000000000009E-3</v>
      </c>
      <c r="FO32" s="265">
        <v>0.01</v>
      </c>
      <c r="FP32" s="265">
        <v>2.0032999999999999E-2</v>
      </c>
      <c r="FQ32" s="265">
        <v>3.1816000000000001E-3</v>
      </c>
      <c r="FR32" s="265">
        <v>9.3579999999999998E-4</v>
      </c>
      <c r="FS32" s="265">
        <v>5.8306E-3</v>
      </c>
      <c r="FT32" s="265">
        <v>6.0217999999999999E-3</v>
      </c>
      <c r="FU32" s="265">
        <v>3.4207999999999999E-3</v>
      </c>
      <c r="FV32" s="265">
        <v>2.7615000000000001E-2</v>
      </c>
      <c r="FW32" s="265">
        <v>3.8633000000000001E-2</v>
      </c>
      <c r="FX32" s="265">
        <v>2.7809E-2</v>
      </c>
      <c r="FY32" s="265">
        <v>5.0733E-2</v>
      </c>
      <c r="FZ32" s="265">
        <v>3.8633000000000001E-2</v>
      </c>
      <c r="GA32" s="265">
        <v>2.3154999999999999E-2</v>
      </c>
      <c r="GB32" s="265">
        <v>8.7019999999999997E-3</v>
      </c>
      <c r="GC32" s="265">
        <v>1.0715000000000001E-2</v>
      </c>
      <c r="GD32" s="265">
        <v>1.0189999999999999E-2</v>
      </c>
      <c r="GE32" s="265">
        <v>9.7365999999999998E-3</v>
      </c>
      <c r="GF32" s="265">
        <v>1.8748000000000001E-2</v>
      </c>
      <c r="GG32" s="265">
        <v>2.5642999999999999E-2</v>
      </c>
      <c r="GH32" s="265">
        <v>2.9451000000000001E-2</v>
      </c>
      <c r="GI32" s="265">
        <v>2.7897000000000002E-2</v>
      </c>
      <c r="GJ32" s="265">
        <v>8.6587999999999995E-3</v>
      </c>
      <c r="GK32" s="265">
        <v>5.6261999999999996E-3</v>
      </c>
      <c r="GL32" s="265">
        <v>2.4254000000000001E-2</v>
      </c>
      <c r="GM32" s="265">
        <v>1.7229000000000001E-2</v>
      </c>
      <c r="GN32" s="265">
        <v>1.1065E-2</v>
      </c>
      <c r="GO32" s="265">
        <v>1.4259000000000001E-2</v>
      </c>
      <c r="GP32" s="265">
        <v>1.5531E-2</v>
      </c>
      <c r="GQ32" s="265">
        <v>1.3472E-2</v>
      </c>
      <c r="GR32" s="265">
        <v>3.6273999999999998E-3</v>
      </c>
      <c r="GS32" s="265">
        <v>1.3054E-2</v>
      </c>
      <c r="GT32" s="265">
        <v>9.8282000000000005E-3</v>
      </c>
      <c r="GU32" s="265">
        <v>9.5367999999999998E-3</v>
      </c>
      <c r="GV32" s="265">
        <v>7.8790000000000006E-3</v>
      </c>
      <c r="GW32" s="265">
        <v>1.4274999999999999E-2</v>
      </c>
      <c r="GX32" s="265">
        <v>2.7064000000000001E-2</v>
      </c>
      <c r="GY32" s="265">
        <v>9.4807999999999993E-3</v>
      </c>
      <c r="GZ32" s="265">
        <v>9.5008000000000002E-3</v>
      </c>
      <c r="HA32" s="265">
        <v>1.3332999999999999E-2</v>
      </c>
      <c r="HB32" s="265">
        <v>1.2643E-2</v>
      </c>
      <c r="HC32" s="265">
        <v>6.8196000000000003E-3</v>
      </c>
      <c r="HD32" s="265">
        <v>6.7343999999999998E-3</v>
      </c>
      <c r="HE32" s="265">
        <v>2.0709999999999999E-2</v>
      </c>
      <c r="HF32" s="265">
        <v>1.4274E-2</v>
      </c>
      <c r="HG32" s="265">
        <v>2.0891E-2</v>
      </c>
      <c r="HH32" s="265">
        <v>2.0480999999999999E-2</v>
      </c>
      <c r="HI32" s="265">
        <v>2.1073000000000001E-2</v>
      </c>
      <c r="HJ32" s="265">
        <v>1.2638999999999999E-2</v>
      </c>
      <c r="HK32" s="265">
        <v>5.3162000000000001E-3</v>
      </c>
      <c r="HL32" s="265">
        <v>7.3639999999999999E-3</v>
      </c>
      <c r="HM32" s="265">
        <v>1.2736000000000001E-2</v>
      </c>
      <c r="HN32" s="265">
        <v>9.2282000000000006E-3</v>
      </c>
      <c r="HO32" s="265">
        <v>1.1946E-2</v>
      </c>
      <c r="HP32" s="265">
        <v>6.7634000000000001E-3</v>
      </c>
      <c r="HQ32" s="265">
        <v>1.9609000000000001E-2</v>
      </c>
      <c r="HR32" s="265">
        <v>4.1596000000000001E-2</v>
      </c>
      <c r="HS32" s="265">
        <v>1.4389000000000001E-2</v>
      </c>
      <c r="HT32" s="265">
        <v>2.3980000000000001E-2</v>
      </c>
      <c r="HU32" s="265">
        <v>2.7213000000000001E-2</v>
      </c>
      <c r="HV32" s="265">
        <v>8.3733999999999996E-3</v>
      </c>
      <c r="HW32" s="265">
        <v>1.5664000000000001E-2</v>
      </c>
      <c r="HX32" s="265">
        <v>2.6903E-2</v>
      </c>
      <c r="HY32" s="265">
        <v>2.4084999999999999E-2</v>
      </c>
      <c r="HZ32" s="265">
        <v>9.7388000000000006E-3</v>
      </c>
      <c r="IA32" s="265">
        <v>3.3676000000000001E-3</v>
      </c>
      <c r="IB32" s="265">
        <v>3.0274E-3</v>
      </c>
      <c r="IC32" s="265">
        <v>3.7298000000000001E-3</v>
      </c>
      <c r="ID32" s="265">
        <v>3.9741999999999998E-3</v>
      </c>
      <c r="IE32" s="265">
        <v>1.6358999999999999E-2</v>
      </c>
      <c r="IF32" s="265">
        <v>2.0854999999999999E-2</v>
      </c>
      <c r="IG32" s="265">
        <v>9.7186000000000008E-3</v>
      </c>
      <c r="IH32" s="265">
        <v>1.9290999999999999E-2</v>
      </c>
      <c r="II32" s="265">
        <v>2.6464000000000001E-2</v>
      </c>
      <c r="IJ32" s="265">
        <v>9.3100000000000006E-3</v>
      </c>
      <c r="IK32" s="265">
        <v>5.9807999999999997E-3</v>
      </c>
      <c r="IL32" s="265">
        <v>2.0468E-2</v>
      </c>
      <c r="IM32" s="265">
        <v>9.3311999999999996E-3</v>
      </c>
      <c r="IN32" s="265">
        <v>1.3043000000000001E-2</v>
      </c>
      <c r="IO32" s="265">
        <v>4.8275999999999996E-3</v>
      </c>
      <c r="IP32" s="265">
        <v>1.7288999999999999E-2</v>
      </c>
      <c r="IQ32" s="265">
        <v>9.5762E-3</v>
      </c>
      <c r="IR32" s="265">
        <v>4.7684999999999998E-2</v>
      </c>
      <c r="IS32" s="265">
        <v>7.1697999999999996E-3</v>
      </c>
      <c r="IT32" s="265">
        <v>2.0846E-2</v>
      </c>
      <c r="IU32" s="265">
        <v>1.6871000000000001E-2</v>
      </c>
      <c r="IV32" s="265">
        <v>7.5074E-3</v>
      </c>
      <c r="IW32" s="265">
        <v>1.7253999999999999E-2</v>
      </c>
      <c r="IX32" s="265">
        <v>1.8828000000000001E-2</v>
      </c>
      <c r="IY32" s="265">
        <v>1.9314999999999999E-2</v>
      </c>
      <c r="IZ32" s="265">
        <v>1.8634000000000001E-2</v>
      </c>
      <c r="JA32" s="265">
        <v>2.0365999999999999E-2</v>
      </c>
      <c r="JB32" s="265">
        <v>1.8706E-2</v>
      </c>
      <c r="JC32" s="265">
        <v>1.6454E-2</v>
      </c>
      <c r="JD32" s="265">
        <v>5.7869999999999996E-3</v>
      </c>
      <c r="JE32" s="265">
        <v>9.8627999999999997E-3</v>
      </c>
      <c r="JF32" s="265">
        <v>3.3315999999999998E-2</v>
      </c>
      <c r="JG32" s="265">
        <v>1.3696E-2</v>
      </c>
      <c r="JH32" s="265">
        <v>2.2783000000000001E-2</v>
      </c>
      <c r="JI32" s="265">
        <v>2.7359999999999999E-2</v>
      </c>
      <c r="JJ32" s="265">
        <v>2.7307999999999999E-2</v>
      </c>
      <c r="JK32" s="265">
        <v>3.2564999999999997E-2</v>
      </c>
      <c r="JL32" s="265">
        <v>3.3910000000000003E-2</v>
      </c>
      <c r="JM32" s="265">
        <v>2.2572999999999999E-2</v>
      </c>
      <c r="JN32" s="265">
        <v>1.0781000000000001E-2</v>
      </c>
      <c r="JO32" s="265">
        <v>7.1482000000000004E-3</v>
      </c>
      <c r="JP32" s="265">
        <v>2.1011999999999999E-2</v>
      </c>
      <c r="JQ32" s="265">
        <v>1.6136000000000001E-2</v>
      </c>
      <c r="JR32" s="265">
        <v>6.4155999999999996E-3</v>
      </c>
      <c r="JS32" s="265">
        <v>9.3810000000000004E-3</v>
      </c>
      <c r="JT32" s="265">
        <v>4.2691999999999999E-3</v>
      </c>
      <c r="JU32" s="265">
        <v>5.96E-3</v>
      </c>
      <c r="JV32" s="265">
        <v>9.8218000000000003E-3</v>
      </c>
      <c r="JW32" s="265">
        <v>4.2287999999999996E-3</v>
      </c>
      <c r="JX32" s="265">
        <v>3.1365999999999998E-3</v>
      </c>
      <c r="JY32" s="265">
        <v>5.9513999999999999E-3</v>
      </c>
      <c r="JZ32" s="265">
        <v>8.7740000000000005E-3</v>
      </c>
      <c r="KA32" s="265">
        <v>1.0300999999999999E-2</v>
      </c>
      <c r="KB32" s="265">
        <v>1.3608E-2</v>
      </c>
      <c r="KC32" s="265">
        <v>5.2053999999999998E-3</v>
      </c>
      <c r="KD32" s="265">
        <v>7.9871999999999999E-3</v>
      </c>
      <c r="KE32" s="265">
        <v>2.6472000000000002E-3</v>
      </c>
      <c r="KF32" s="265">
        <v>1.7432000000000001E-3</v>
      </c>
      <c r="KG32" s="265">
        <v>1.5256E-3</v>
      </c>
      <c r="KH32" s="265">
        <v>8.9195999999999998E-3</v>
      </c>
      <c r="KI32" s="265">
        <v>0.13686000000000001</v>
      </c>
      <c r="KJ32" s="265">
        <v>0.17502999999999999</v>
      </c>
      <c r="KK32" s="265">
        <v>0.10203</v>
      </c>
      <c r="KL32" s="265">
        <v>0.18404000000000001</v>
      </c>
      <c r="KM32" s="265">
        <v>0.52690999999999999</v>
      </c>
      <c r="KN32" s="265">
        <v>0.63541999999999998</v>
      </c>
      <c r="KO32" s="265">
        <v>0.70962999999999998</v>
      </c>
      <c r="KP32" s="265">
        <v>6.1706904480861623E-3</v>
      </c>
      <c r="KQ32" s="265">
        <v>0.79100999999999999</v>
      </c>
      <c r="KR32" s="265">
        <v>0.81859999999999999</v>
      </c>
      <c r="KS32" s="265">
        <v>0.84182000000000001</v>
      </c>
      <c r="KT32" s="265">
        <v>0.5958822297523747</v>
      </c>
      <c r="KU32" s="265">
        <v>5.5279999999999999E-3</v>
      </c>
      <c r="KV32" s="265">
        <v>2.9921E-2</v>
      </c>
      <c r="KW32" s="265">
        <v>4.9338E-2</v>
      </c>
      <c r="KX32" s="265">
        <v>9.2154E-2</v>
      </c>
      <c r="KY32" s="265">
        <v>0.20544999999999999</v>
      </c>
      <c r="KZ32" s="265">
        <v>0.36915999999999999</v>
      </c>
      <c r="LA32" s="265">
        <v>0.54701</v>
      </c>
      <c r="LB32" s="265">
        <v>0.70850999999999997</v>
      </c>
      <c r="LC32" s="265">
        <v>1</v>
      </c>
      <c r="LD32" s="265">
        <v>0</v>
      </c>
      <c r="LE32" s="265">
        <v>0.53071999999999997</v>
      </c>
      <c r="LF32" s="265">
        <v>0</v>
      </c>
      <c r="LG32" s="265">
        <v>0</v>
      </c>
      <c r="LH32" s="431">
        <v>6.0435922932811081E-6</v>
      </c>
      <c r="LI32" s="431">
        <v>1.1942773198825307E-5</v>
      </c>
      <c r="LJ32" s="431">
        <v>1.5883807691352558E-6</v>
      </c>
      <c r="LK32" s="431">
        <v>1.2852036888943985E-5</v>
      </c>
      <c r="LL32" s="431">
        <v>5.152758149051806E-6</v>
      </c>
      <c r="LM32" s="431">
        <v>1.5718651411589235E-5</v>
      </c>
      <c r="LN32" s="431">
        <v>4.9116360969492234E-6</v>
      </c>
      <c r="LO32" s="431">
        <v>1.2960677850060165E-5</v>
      </c>
      <c r="LP32" s="431">
        <v>1.1332214853609912E-5</v>
      </c>
      <c r="LQ32" s="431">
        <v>8.0694871940067969E-6</v>
      </c>
      <c r="LR32" s="431">
        <v>2.1323101464076899E-5</v>
      </c>
      <c r="LS32" s="431">
        <v>1.3635510185849853E-5</v>
      </c>
      <c r="LT32" s="431">
        <v>2.9134424039511941E-5</v>
      </c>
      <c r="LU32" s="431">
        <v>2.4535205739084631E-5</v>
      </c>
      <c r="LV32" s="431">
        <v>5.2806581152253784E-6</v>
      </c>
      <c r="LW32" s="431">
        <v>2.8645989004871808E-5</v>
      </c>
      <c r="LX32" s="431">
        <v>1.154640267486684E-5</v>
      </c>
      <c r="LY32" s="431">
        <v>3.3643449569353834E-5</v>
      </c>
      <c r="LZ32" s="431">
        <v>3.046060555789154E-5</v>
      </c>
      <c r="MA32" s="431">
        <v>1.6425850617451943E-6</v>
      </c>
      <c r="MB32" s="431">
        <v>1.6766258340794593E-5</v>
      </c>
      <c r="MC32" s="431">
        <v>2.9804334189975634E-5</v>
      </c>
      <c r="MD32" s="431">
        <v>2.8720094633172266E-5</v>
      </c>
      <c r="ME32" s="431">
        <v>1.9387633074074984E-5</v>
      </c>
      <c r="MF32" s="431">
        <v>3.6160403396934271E-5</v>
      </c>
      <c r="MG32" s="431">
        <v>2.1765654310001992E-5</v>
      </c>
      <c r="MH32" s="266"/>
      <c r="MI32" s="266"/>
      <c r="MJ32" s="266"/>
      <c r="MK32" s="266"/>
      <c r="ML32" s="266"/>
      <c r="MM32" s="266"/>
      <c r="MN32" s="266"/>
      <c r="MO32" s="266"/>
      <c r="MP32" s="266"/>
      <c r="MQ32" s="266"/>
      <c r="MR32" s="266"/>
      <c r="MS32" s="266"/>
      <c r="MT32" s="266"/>
      <c r="MU32" s="266"/>
      <c r="MV32" s="266"/>
      <c r="MW32" s="266"/>
      <c r="MX32" s="266"/>
      <c r="MY32" s="266"/>
      <c r="MZ32" s="266"/>
      <c r="NA32" s="266"/>
      <c r="NB32" s="266"/>
      <c r="NC32" s="266"/>
      <c r="ND32" s="266"/>
      <c r="NE32" s="266"/>
      <c r="NF32" s="266"/>
      <c r="NG32" s="266"/>
      <c r="NH32" s="266"/>
      <c r="NI32" s="266"/>
      <c r="NJ32" s="266"/>
      <c r="NK32" s="266"/>
      <c r="NL32" s="266"/>
      <c r="NM32" s="266"/>
      <c r="NN32" s="266"/>
      <c r="NO32" s="266"/>
      <c r="NP32" s="266"/>
      <c r="NQ32" s="266"/>
      <c r="NR32" s="266"/>
      <c r="NS32" s="266"/>
      <c r="NT32" s="266"/>
      <c r="NU32" s="266"/>
      <c r="NV32" s="266"/>
      <c r="NW32" s="266"/>
      <c r="NX32" s="266"/>
      <c r="NY32" s="266"/>
      <c r="NZ32" s="266"/>
      <c r="OA32" s="266"/>
      <c r="OB32" s="266"/>
      <c r="OC32" s="266"/>
      <c r="OD32" s="266"/>
      <c r="OE32" s="266"/>
      <c r="OF32" s="266"/>
      <c r="OG32" s="266"/>
      <c r="OH32" s="266"/>
      <c r="OI32" s="266"/>
      <c r="OJ32" s="266"/>
      <c r="OK32" s="266"/>
      <c r="OL32" s="266"/>
      <c r="OM32" s="266"/>
      <c r="ON32" s="267"/>
    </row>
    <row r="33" spans="1:404">
      <c r="A33" s="261">
        <v>408</v>
      </c>
      <c r="B33" s="265">
        <v>0.26273999999999997</v>
      </c>
      <c r="C33" s="265">
        <v>0.24545</v>
      </c>
      <c r="D33" s="265">
        <v>0.23121</v>
      </c>
      <c r="E33" s="265">
        <v>0.22028</v>
      </c>
      <c r="F33" s="265">
        <v>0.27389999999999998</v>
      </c>
      <c r="G33" s="265">
        <v>0.24465000000000001</v>
      </c>
      <c r="H33" s="265">
        <v>0.27571000000000001</v>
      </c>
      <c r="I33" s="265">
        <v>0.22081999999999999</v>
      </c>
      <c r="J33" s="265">
        <v>0.21306</v>
      </c>
      <c r="K33" s="265">
        <v>8.3267999999999995E-2</v>
      </c>
      <c r="L33" s="265">
        <v>8.2728999999999997E-2</v>
      </c>
      <c r="M33" s="265">
        <v>8.2650000000000001E-2</v>
      </c>
      <c r="N33" s="265">
        <v>0.14881</v>
      </c>
      <c r="O33" s="265">
        <v>0.17391999999999999</v>
      </c>
      <c r="P33" s="265">
        <v>0.22234000000000001</v>
      </c>
      <c r="Q33" s="265">
        <v>0.17338999999999999</v>
      </c>
      <c r="R33" s="265">
        <v>0.18353</v>
      </c>
      <c r="S33" s="265">
        <v>0.20705999999999999</v>
      </c>
      <c r="T33" s="265">
        <v>0.17599000000000001</v>
      </c>
      <c r="U33" s="265">
        <v>0.25916</v>
      </c>
      <c r="V33" s="265">
        <v>0.20895</v>
      </c>
      <c r="W33" s="265">
        <v>0.18614</v>
      </c>
      <c r="X33" s="265">
        <v>0.19813</v>
      </c>
      <c r="Y33" s="265">
        <v>0.24135000000000001</v>
      </c>
      <c r="Z33" s="265">
        <v>0.20086999999999999</v>
      </c>
      <c r="AA33" s="265">
        <v>0.24798999999999999</v>
      </c>
      <c r="AB33" s="265">
        <v>0.20619999999999999</v>
      </c>
      <c r="AC33" s="265">
        <v>0.21387999999999999</v>
      </c>
      <c r="AD33" s="265">
        <v>0.17957999999999999</v>
      </c>
      <c r="AE33" s="265">
        <v>0.10713</v>
      </c>
      <c r="AF33" s="265">
        <v>0.10851</v>
      </c>
      <c r="AG33" s="265">
        <v>3.0757E-2</v>
      </c>
      <c r="AH33" s="265">
        <v>0.10749</v>
      </c>
      <c r="AI33" s="265">
        <v>5.5219999999999998E-2</v>
      </c>
      <c r="AJ33" s="265">
        <v>9.1635999999999995E-2</v>
      </c>
      <c r="AK33" s="265">
        <v>6.3604999999999995E-2</v>
      </c>
      <c r="AL33" s="265">
        <v>6.1586000000000002E-2</v>
      </c>
      <c r="AM33" s="265">
        <v>7.3691000000000006E-2</v>
      </c>
      <c r="AN33" s="265">
        <v>6.6268999999999995E-2</v>
      </c>
      <c r="AO33" s="265">
        <v>5.7841999999999998E-2</v>
      </c>
      <c r="AP33" s="265">
        <v>9.9051E-2</v>
      </c>
      <c r="AQ33" s="265">
        <v>6.2240999999999998E-2</v>
      </c>
      <c r="AR33" s="265">
        <v>6.4689999999999998E-2</v>
      </c>
      <c r="AS33" s="265">
        <v>8.6452000000000001E-2</v>
      </c>
      <c r="AT33" s="265">
        <v>6.8045999999999995E-2</v>
      </c>
      <c r="AU33" s="265">
        <v>6.3588000000000006E-2</v>
      </c>
      <c r="AV33" s="265">
        <v>6.6296999999999995E-2</v>
      </c>
      <c r="AW33" s="265">
        <v>8.0793000000000004E-2</v>
      </c>
      <c r="AX33" s="265">
        <v>8.4778999999999993E-2</v>
      </c>
      <c r="AY33" s="265">
        <v>7.8120999999999996E-2</v>
      </c>
      <c r="AZ33" s="265">
        <v>8.1554000000000001E-2</v>
      </c>
      <c r="BA33" s="265">
        <v>4.7411000000000002E-2</v>
      </c>
      <c r="BB33" s="265">
        <v>4.8592999999999997E-2</v>
      </c>
      <c r="BC33" s="265">
        <v>4.9329999999999999E-2</v>
      </c>
      <c r="BD33" s="265">
        <v>4.6522000000000001E-2</v>
      </c>
      <c r="BE33" s="265">
        <v>1.5775999999999998E-2</v>
      </c>
      <c r="BF33" s="265">
        <v>1.4017E-2</v>
      </c>
      <c r="BG33" s="265">
        <v>2.7616000000000002E-2</v>
      </c>
      <c r="BH33" s="265">
        <v>2.6653E-2</v>
      </c>
      <c r="BI33" s="265">
        <v>4.7105000000000001E-2</v>
      </c>
      <c r="BJ33" s="265">
        <v>4.2935000000000001E-2</v>
      </c>
      <c r="BK33" s="265">
        <v>0.16103999999999999</v>
      </c>
      <c r="BL33" s="265">
        <v>0.18334</v>
      </c>
      <c r="BM33" s="265">
        <v>0.13414999999999999</v>
      </c>
      <c r="BN33" s="265">
        <v>0.26624999999999999</v>
      </c>
      <c r="BO33" s="265">
        <v>0.30286000000000002</v>
      </c>
      <c r="BP33" s="265">
        <v>0.21017</v>
      </c>
      <c r="BQ33" s="265">
        <v>0.1893</v>
      </c>
      <c r="BR33" s="265">
        <v>0.28587000000000001</v>
      </c>
      <c r="BS33" s="265">
        <v>0.19533</v>
      </c>
      <c r="BT33" s="265">
        <v>0.23941000000000001</v>
      </c>
      <c r="BU33" s="265">
        <v>0.17130999999999999</v>
      </c>
      <c r="BV33" s="265">
        <v>6.4903000000000002E-2</v>
      </c>
      <c r="BW33" s="265">
        <v>0.20466999999999999</v>
      </c>
      <c r="BX33" s="265">
        <v>0.11447</v>
      </c>
      <c r="BY33" s="265">
        <v>4.8410000000000002E-2</v>
      </c>
      <c r="BZ33" s="265">
        <v>5.9256000000000003E-2</v>
      </c>
      <c r="CA33" s="265">
        <v>7.1999999999999995E-2</v>
      </c>
      <c r="CB33" s="265">
        <v>8.1049999999999997E-2</v>
      </c>
      <c r="CC33" s="265">
        <v>0.10289</v>
      </c>
      <c r="CD33" s="265">
        <v>6.5328999999999998E-2</v>
      </c>
      <c r="CE33" s="265">
        <v>5.8313999999999998E-2</v>
      </c>
      <c r="CF33" s="265">
        <v>5.0831000000000001E-2</v>
      </c>
      <c r="CG33" s="265">
        <v>6.7338999999999996E-2</v>
      </c>
      <c r="CH33" s="265">
        <v>5.5338999999999999E-2</v>
      </c>
      <c r="CI33" s="265">
        <v>6.2007E-2</v>
      </c>
      <c r="CJ33" s="265">
        <v>3.7975000000000002E-2</v>
      </c>
      <c r="CK33" s="265">
        <v>5.9827999999999999E-2</v>
      </c>
      <c r="CL33" s="265">
        <v>0.2203</v>
      </c>
      <c r="CM33" s="265">
        <v>3.2169999999999998E-3</v>
      </c>
      <c r="CN33" s="265">
        <v>0</v>
      </c>
      <c r="CO33" s="265">
        <v>4.7012E-3</v>
      </c>
      <c r="CP33" s="265">
        <v>6.1152000000000003E-3</v>
      </c>
      <c r="CQ33" s="265">
        <v>5.8244000000000004E-3</v>
      </c>
      <c r="CR33" s="265">
        <v>6.0000000000000001E-3</v>
      </c>
      <c r="CS33" s="265">
        <v>0</v>
      </c>
      <c r="CT33" s="265">
        <v>0</v>
      </c>
      <c r="CU33" s="265">
        <v>0</v>
      </c>
      <c r="CV33" s="265">
        <v>5.0343999999999996E-3</v>
      </c>
      <c r="CW33" s="265">
        <v>0</v>
      </c>
      <c r="CX33" s="265">
        <v>0</v>
      </c>
      <c r="CY33" s="265">
        <v>0</v>
      </c>
      <c r="CZ33" s="265">
        <v>0.37389</v>
      </c>
      <c r="DA33" s="265">
        <v>0.84302999999999995</v>
      </c>
      <c r="DB33" s="265">
        <v>0</v>
      </c>
      <c r="DC33" s="265">
        <v>0</v>
      </c>
      <c r="DD33" s="265">
        <v>0</v>
      </c>
      <c r="DE33" s="265">
        <v>0</v>
      </c>
      <c r="DF33" s="265">
        <v>3.948E-4</v>
      </c>
      <c r="DG33" s="265">
        <v>4.7699999999999999E-4</v>
      </c>
      <c r="DH33" s="265">
        <v>8.9844E-3</v>
      </c>
      <c r="DI33" s="265">
        <v>4.1960000000000001E-4</v>
      </c>
      <c r="DJ33" s="265">
        <v>4.4920000000000002E-4</v>
      </c>
      <c r="DK33" s="265">
        <v>5.0739999999999997E-4</v>
      </c>
      <c r="DL33" s="265">
        <v>3.3859999999999999E-4</v>
      </c>
      <c r="DM33" s="265">
        <v>8.2600000000000002E-4</v>
      </c>
      <c r="DN33" s="265">
        <v>1.428E-4</v>
      </c>
      <c r="DO33" s="265">
        <v>6.0600000000000003E-5</v>
      </c>
      <c r="DP33" s="265">
        <v>5.8400000000000003E-5</v>
      </c>
      <c r="DQ33" s="265">
        <v>4.9400000000000001E-5</v>
      </c>
      <c r="DR33" s="265">
        <v>1.7718E-3</v>
      </c>
      <c r="DS33" s="265">
        <v>3.6104000000000002E-3</v>
      </c>
      <c r="DT33" s="265">
        <v>4.169E-3</v>
      </c>
      <c r="DU33" s="265">
        <v>7.36E-5</v>
      </c>
      <c r="DV33" s="265">
        <v>4.2200000000000003E-5</v>
      </c>
      <c r="DW33" s="265">
        <v>2.9200000000000002E-5</v>
      </c>
      <c r="DX33" s="265">
        <v>8.5099999999999998E-4</v>
      </c>
      <c r="DY33" s="265">
        <v>1.3611999999999999E-3</v>
      </c>
      <c r="DZ33" s="265">
        <v>7.9999999999999996E-6</v>
      </c>
      <c r="EA33" s="265">
        <v>3.9999999999999998E-6</v>
      </c>
      <c r="EB33" s="265">
        <v>2.7999999999999999E-6</v>
      </c>
      <c r="EC33" s="265">
        <v>2.2000000000000001E-6</v>
      </c>
      <c r="ED33" s="265">
        <v>3.4000000000000001E-6</v>
      </c>
      <c r="EE33" s="265">
        <v>3.9999999999999998E-6</v>
      </c>
      <c r="EF33" s="265">
        <v>4.8999999999999998E-4</v>
      </c>
      <c r="EG33" s="265">
        <v>2.7999999999999999E-6</v>
      </c>
      <c r="EH33" s="265">
        <v>2.4696000000000002E-3</v>
      </c>
      <c r="EI33" s="265">
        <v>0</v>
      </c>
      <c r="EJ33" s="265">
        <v>0</v>
      </c>
      <c r="EK33" s="265">
        <v>0</v>
      </c>
      <c r="EL33" s="265">
        <v>0</v>
      </c>
      <c r="EM33" s="265">
        <v>2.7926000000000001E-3</v>
      </c>
      <c r="EN33" s="265">
        <v>1.3898000000000001E-3</v>
      </c>
      <c r="EO33" s="265">
        <v>3.0712000000000001E-3</v>
      </c>
      <c r="EP33" s="265">
        <v>1.3202000000000001E-3</v>
      </c>
      <c r="EQ33" s="265">
        <v>4.4299999999999998E-4</v>
      </c>
      <c r="ER33" s="265">
        <v>3.968E-4</v>
      </c>
      <c r="ES33" s="265">
        <v>3.324E-4</v>
      </c>
      <c r="ET33" s="265">
        <v>4.55E-4</v>
      </c>
      <c r="EU33" s="265">
        <v>3.522E-4</v>
      </c>
      <c r="EV33" s="265">
        <v>3.9520000000000001E-4</v>
      </c>
      <c r="EW33" s="265">
        <v>2.832E-4</v>
      </c>
      <c r="EX33" s="265">
        <v>5.3839999999999997E-4</v>
      </c>
      <c r="EY33" s="265">
        <v>4.1199999999999999E-4</v>
      </c>
      <c r="EZ33" s="265">
        <v>2.9872000000000002E-3</v>
      </c>
      <c r="FA33" s="265">
        <v>8.4539999999999995E-4</v>
      </c>
      <c r="FB33" s="265">
        <v>8.1519999999999997E-4</v>
      </c>
      <c r="FC33" s="265">
        <v>6.9260000000000003E-4</v>
      </c>
      <c r="FD33" s="265">
        <v>8.4880000000000003E-4</v>
      </c>
      <c r="FE33" s="265">
        <v>5.9540000000000005E-4</v>
      </c>
      <c r="FF33" s="265">
        <v>7.8819999999999997E-4</v>
      </c>
      <c r="FG33" s="265">
        <v>8.7239999999999996E-4</v>
      </c>
      <c r="FH33" s="265">
        <v>6.2120000000000003E-4</v>
      </c>
      <c r="FI33" s="265">
        <v>6.8079999999999996E-4</v>
      </c>
      <c r="FJ33" s="265">
        <v>3.4220000000000002E-4</v>
      </c>
      <c r="FK33" s="265">
        <v>1.474E-4</v>
      </c>
      <c r="FL33" s="265">
        <v>7.1299999999999998E-4</v>
      </c>
      <c r="FM33" s="265">
        <v>6.646E-4</v>
      </c>
      <c r="FN33" s="265">
        <v>1.0127000000000001E-2</v>
      </c>
      <c r="FO33" s="265">
        <v>0.01</v>
      </c>
      <c r="FP33" s="265">
        <v>2.2057E-2</v>
      </c>
      <c r="FQ33" s="265">
        <v>3.4764000000000001E-3</v>
      </c>
      <c r="FR33" s="265">
        <v>1.3592000000000001E-3</v>
      </c>
      <c r="FS33" s="265">
        <v>5.9604000000000002E-3</v>
      </c>
      <c r="FT33" s="265">
        <v>6.0311999999999996E-3</v>
      </c>
      <c r="FU33" s="265">
        <v>3.8731999999999998E-3</v>
      </c>
      <c r="FV33" s="265">
        <v>3.0173999999999999E-2</v>
      </c>
      <c r="FW33" s="265">
        <v>4.2495999999999999E-2</v>
      </c>
      <c r="FX33" s="265">
        <v>3.0654000000000001E-2</v>
      </c>
      <c r="FY33" s="265">
        <v>5.6564999999999997E-2</v>
      </c>
      <c r="FZ33" s="265">
        <v>4.2495999999999999E-2</v>
      </c>
      <c r="GA33" s="265">
        <v>2.5207E-2</v>
      </c>
      <c r="GB33" s="265">
        <v>9.1389999999999996E-3</v>
      </c>
      <c r="GC33" s="265">
        <v>1.1439E-2</v>
      </c>
      <c r="GD33" s="265">
        <v>1.1011999999999999E-2</v>
      </c>
      <c r="GE33" s="265">
        <v>1.1074000000000001E-2</v>
      </c>
      <c r="GF33" s="265">
        <v>1.8633E-2</v>
      </c>
      <c r="GG33" s="265">
        <v>2.6483E-2</v>
      </c>
      <c r="GH33" s="265">
        <v>3.0058999999999999E-2</v>
      </c>
      <c r="GI33" s="265">
        <v>2.8681000000000002E-2</v>
      </c>
      <c r="GJ33" s="265">
        <v>9.7941999999999994E-3</v>
      </c>
      <c r="GK33" s="265">
        <v>6.1707999999999997E-3</v>
      </c>
      <c r="GL33" s="265">
        <v>2.5713E-2</v>
      </c>
      <c r="GM33" s="265">
        <v>1.7965999999999999E-2</v>
      </c>
      <c r="GN33" s="265">
        <v>1.2749999999999999E-2</v>
      </c>
      <c r="GO33" s="265">
        <v>1.4427000000000001E-2</v>
      </c>
      <c r="GP33" s="265">
        <v>1.7749999999999998E-2</v>
      </c>
      <c r="GQ33" s="265">
        <v>1.5309E-2</v>
      </c>
      <c r="GR33" s="265">
        <v>4.4256E-3</v>
      </c>
      <c r="GS33" s="265">
        <v>1.4918000000000001E-2</v>
      </c>
      <c r="GT33" s="265">
        <v>1.1057000000000001E-2</v>
      </c>
      <c r="GU33" s="265">
        <v>1.0899000000000001E-2</v>
      </c>
      <c r="GV33" s="265">
        <v>8.7880000000000007E-3</v>
      </c>
      <c r="GW33" s="265">
        <v>1.5539000000000001E-2</v>
      </c>
      <c r="GX33" s="265">
        <v>2.9552999999999999E-2</v>
      </c>
      <c r="GY33" s="265">
        <v>1.0834999999999999E-2</v>
      </c>
      <c r="GZ33" s="265">
        <v>1.0817E-2</v>
      </c>
      <c r="HA33" s="265">
        <v>1.4256E-2</v>
      </c>
      <c r="HB33" s="265">
        <v>1.2692E-2</v>
      </c>
      <c r="HC33" s="265">
        <v>7.5944000000000003E-3</v>
      </c>
      <c r="HD33" s="265">
        <v>7.1006000000000003E-3</v>
      </c>
      <c r="HE33" s="265">
        <v>2.2124000000000001E-2</v>
      </c>
      <c r="HF33" s="265">
        <v>1.6160000000000001E-2</v>
      </c>
      <c r="HG33" s="265">
        <v>2.2370000000000001E-2</v>
      </c>
      <c r="HH33" s="265">
        <v>2.1835E-2</v>
      </c>
      <c r="HI33" s="265">
        <v>2.2467999999999998E-2</v>
      </c>
      <c r="HJ33" s="265">
        <v>1.5481999999999999E-2</v>
      </c>
      <c r="HK33" s="265">
        <v>6.5598000000000002E-3</v>
      </c>
      <c r="HL33" s="265">
        <v>8.5710000000000005E-3</v>
      </c>
      <c r="HM33" s="265">
        <v>1.3984E-2</v>
      </c>
      <c r="HN33" s="265">
        <v>9.6907999999999994E-3</v>
      </c>
      <c r="HO33" s="265">
        <v>1.2517E-2</v>
      </c>
      <c r="HP33" s="265">
        <v>7.7295999999999997E-3</v>
      </c>
      <c r="HQ33" s="265">
        <v>2.2237E-2</v>
      </c>
      <c r="HR33" s="265">
        <v>4.7905000000000003E-2</v>
      </c>
      <c r="HS33" s="265">
        <v>1.3788E-2</v>
      </c>
      <c r="HT33" s="265">
        <v>2.5132999999999999E-2</v>
      </c>
      <c r="HU33" s="265">
        <v>2.6764E-2</v>
      </c>
      <c r="HV33" s="265">
        <v>9.4716000000000002E-3</v>
      </c>
      <c r="HW33" s="265">
        <v>1.8834E-2</v>
      </c>
      <c r="HX33" s="265">
        <v>2.9364000000000001E-2</v>
      </c>
      <c r="HY33" s="265">
        <v>2.5434999999999999E-2</v>
      </c>
      <c r="HZ33" s="265">
        <v>9.6462000000000006E-3</v>
      </c>
      <c r="IA33" s="265">
        <v>3.6933999999999999E-3</v>
      </c>
      <c r="IB33" s="265">
        <v>3.2055999999999999E-3</v>
      </c>
      <c r="IC33" s="265">
        <v>4.1722E-3</v>
      </c>
      <c r="ID33" s="265">
        <v>4.4707999999999996E-3</v>
      </c>
      <c r="IE33" s="265">
        <v>1.7423999999999999E-2</v>
      </c>
      <c r="IF33" s="265">
        <v>2.1607000000000001E-2</v>
      </c>
      <c r="IG33" s="265">
        <v>1.1061E-2</v>
      </c>
      <c r="IH33" s="265">
        <v>1.9753E-2</v>
      </c>
      <c r="II33" s="265">
        <v>3.057E-2</v>
      </c>
      <c r="IJ33" s="265">
        <v>1.064E-2</v>
      </c>
      <c r="IK33" s="265">
        <v>6.8351999999999996E-3</v>
      </c>
      <c r="IL33" s="265">
        <v>2.3392E-2</v>
      </c>
      <c r="IM33" s="265">
        <v>1.0258E-2</v>
      </c>
      <c r="IN33" s="265">
        <v>1.2444999999999999E-2</v>
      </c>
      <c r="IO33" s="265">
        <v>5.5174000000000004E-3</v>
      </c>
      <c r="IP33" s="265">
        <v>1.7084999999999999E-2</v>
      </c>
      <c r="IQ33" s="265">
        <v>1.0873000000000001E-2</v>
      </c>
      <c r="IR33" s="265">
        <v>5.1617999999999997E-2</v>
      </c>
      <c r="IS33" s="265">
        <v>8.0852000000000007E-3</v>
      </c>
      <c r="IT33" s="265">
        <v>2.3E-2</v>
      </c>
      <c r="IU33" s="265">
        <v>1.7942E-2</v>
      </c>
      <c r="IV33" s="265">
        <v>8.2666000000000007E-3</v>
      </c>
      <c r="IW33" s="265">
        <v>1.9271E-2</v>
      </c>
      <c r="IX33" s="265">
        <v>1.9459000000000001E-2</v>
      </c>
      <c r="IY33" s="265">
        <v>2.0830999999999999E-2</v>
      </c>
      <c r="IZ33" s="265">
        <v>2.0277E-2</v>
      </c>
      <c r="JA33" s="265">
        <v>2.2178E-2</v>
      </c>
      <c r="JB33" s="265">
        <v>2.0344000000000001E-2</v>
      </c>
      <c r="JC33" s="265">
        <v>1.7564E-2</v>
      </c>
      <c r="JD33" s="265">
        <v>6.3959999999999998E-3</v>
      </c>
      <c r="JE33" s="265">
        <v>1.1155999999999999E-2</v>
      </c>
      <c r="JF33" s="265">
        <v>3.6110000000000003E-2</v>
      </c>
      <c r="JG33" s="265">
        <v>1.5443999999999999E-2</v>
      </c>
      <c r="JH33" s="265">
        <v>2.6147E-2</v>
      </c>
      <c r="JI33" s="265">
        <v>3.1504999999999998E-2</v>
      </c>
      <c r="JJ33" s="265">
        <v>3.1871999999999998E-2</v>
      </c>
      <c r="JK33" s="265">
        <v>3.8124999999999999E-2</v>
      </c>
      <c r="JL33" s="265">
        <v>3.6942999999999997E-2</v>
      </c>
      <c r="JM33" s="265">
        <v>2.3414000000000001E-2</v>
      </c>
      <c r="JN33" s="265">
        <v>1.0404999999999999E-2</v>
      </c>
      <c r="JO33" s="265">
        <v>8.7367999999999994E-3</v>
      </c>
      <c r="JP33" s="265">
        <v>2.4287E-2</v>
      </c>
      <c r="JQ33" s="265">
        <v>1.7940000000000001E-2</v>
      </c>
      <c r="JR33" s="265">
        <v>7.2474000000000002E-3</v>
      </c>
      <c r="JS33" s="265">
        <v>1.0522999999999999E-2</v>
      </c>
      <c r="JT33" s="265">
        <v>4.7017999999999999E-3</v>
      </c>
      <c r="JU33" s="265">
        <v>6.6319999999999999E-3</v>
      </c>
      <c r="JV33" s="265">
        <v>1.1263E-2</v>
      </c>
      <c r="JW33" s="265">
        <v>4.6131999999999996E-3</v>
      </c>
      <c r="JX33" s="265">
        <v>3.4093999999999999E-3</v>
      </c>
      <c r="JY33" s="265">
        <v>6.4986000000000002E-3</v>
      </c>
      <c r="JZ33" s="265">
        <v>1.0874E-2</v>
      </c>
      <c r="KA33" s="265">
        <v>1.0470999999999999E-2</v>
      </c>
      <c r="KB33" s="265">
        <v>1.3650000000000001E-2</v>
      </c>
      <c r="KC33" s="265">
        <v>6.4086000000000004E-3</v>
      </c>
      <c r="KD33" s="265">
        <v>1.0082000000000001E-2</v>
      </c>
      <c r="KE33" s="265">
        <v>3.5198E-3</v>
      </c>
      <c r="KF33" s="265">
        <v>2.2087999999999999E-3</v>
      </c>
      <c r="KG33" s="265">
        <v>1.9364E-3</v>
      </c>
      <c r="KH33" s="265">
        <v>9.6933999999999996E-3</v>
      </c>
      <c r="KI33" s="265">
        <v>0.15776999999999999</v>
      </c>
      <c r="KJ33" s="265">
        <v>0.20261000000000001</v>
      </c>
      <c r="KK33" s="265">
        <v>0.12003</v>
      </c>
      <c r="KL33" s="265">
        <v>0.21032000000000001</v>
      </c>
      <c r="KM33" s="265">
        <v>0.53390000000000004</v>
      </c>
      <c r="KN33" s="265">
        <v>0.64271</v>
      </c>
      <c r="KO33" s="265">
        <v>0.71704999999999997</v>
      </c>
      <c r="KP33" s="265">
        <v>6.2403672030777995E-3</v>
      </c>
      <c r="KQ33" s="265">
        <v>0.79847000000000001</v>
      </c>
      <c r="KR33" s="265">
        <v>0.82608999999999999</v>
      </c>
      <c r="KS33" s="265">
        <v>0.84936999999999996</v>
      </c>
      <c r="KT33" s="265">
        <v>0.60102446069487514</v>
      </c>
      <c r="KU33" s="265">
        <v>5.7019999999999996E-3</v>
      </c>
      <c r="KV33" s="265">
        <v>3.0596999999999999E-2</v>
      </c>
      <c r="KW33" s="265">
        <v>5.0325000000000002E-2</v>
      </c>
      <c r="KX33" s="265">
        <v>9.3696000000000002E-2</v>
      </c>
      <c r="KY33" s="265">
        <v>0.20802999999999999</v>
      </c>
      <c r="KZ33" s="265">
        <v>0.37264999999999998</v>
      </c>
      <c r="LA33" s="265">
        <v>0.55084999999999995</v>
      </c>
      <c r="LB33" s="265">
        <v>0.71211999999999998</v>
      </c>
      <c r="LC33" s="265">
        <v>1</v>
      </c>
      <c r="LD33" s="265">
        <v>0</v>
      </c>
      <c r="LE33" s="265">
        <v>0.49651000000000001</v>
      </c>
      <c r="LF33" s="265">
        <v>0</v>
      </c>
      <c r="LG33" s="265">
        <v>0</v>
      </c>
      <c r="LH33" s="431">
        <v>6.4401147028547712E-6</v>
      </c>
      <c r="LI33" s="431">
        <v>1.6347452401532792E-5</v>
      </c>
      <c r="LJ33" s="431">
        <v>1.9292810975457542E-6</v>
      </c>
      <c r="LK33" s="431">
        <v>1.7398624549969099E-5</v>
      </c>
      <c r="LL33" s="431">
        <v>7.1093036240199581E-6</v>
      </c>
      <c r="LM33" s="431">
        <v>1.8390470359008759E-5</v>
      </c>
      <c r="LN33" s="431">
        <v>1.079605681297835E-5</v>
      </c>
      <c r="LO33" s="431">
        <v>1.7948996173799969E-5</v>
      </c>
      <c r="LP33" s="431">
        <v>1.6647265510982834E-5</v>
      </c>
      <c r="LQ33" s="431">
        <v>1.5855970559641719E-5</v>
      </c>
      <c r="LR33" s="431">
        <v>2.8744927476509474E-5</v>
      </c>
      <c r="LS33" s="431">
        <v>2.031297844951041E-5</v>
      </c>
      <c r="LT33" s="431">
        <v>3.3826989238150418E-5</v>
      </c>
      <c r="LU33" s="431">
        <v>2.9868422643630765E-5</v>
      </c>
      <c r="LV33" s="431">
        <v>9.9151984613854438E-6</v>
      </c>
      <c r="LW33" s="431">
        <v>3.6019620893057436E-5</v>
      </c>
      <c r="LX33" s="431">
        <v>1.6574247638345696E-5</v>
      </c>
      <c r="LY33" s="431">
        <v>4.0129834815161303E-5</v>
      </c>
      <c r="LZ33" s="431">
        <v>3.7021931348135695E-5</v>
      </c>
      <c r="MA33" s="431">
        <v>6.9032485043862835E-6</v>
      </c>
      <c r="MB33" s="431">
        <v>2.0596897229552269E-5</v>
      </c>
      <c r="MC33" s="431">
        <v>3.8357986340997741E-5</v>
      </c>
      <c r="MD33" s="431">
        <v>3.6534875107463449E-5</v>
      </c>
      <c r="ME33" s="431">
        <v>2.8960634153918363E-5</v>
      </c>
      <c r="MF33" s="431">
        <v>4.2583251342875883E-5</v>
      </c>
      <c r="MG33" s="431">
        <v>3.0126384444884025E-5</v>
      </c>
      <c r="MH33" s="266"/>
      <c r="MI33" s="266"/>
      <c r="MJ33" s="266"/>
      <c r="MK33" s="266"/>
      <c r="ML33" s="266"/>
      <c r="MM33" s="266"/>
      <c r="MN33" s="266"/>
      <c r="MO33" s="266"/>
      <c r="MP33" s="266"/>
      <c r="MQ33" s="266"/>
      <c r="MR33" s="266"/>
      <c r="MS33" s="266"/>
      <c r="MT33" s="266"/>
      <c r="MU33" s="266"/>
      <c r="MV33" s="266"/>
      <c r="MW33" s="266"/>
      <c r="MX33" s="266"/>
      <c r="MY33" s="266"/>
      <c r="MZ33" s="266"/>
      <c r="NA33" s="266"/>
      <c r="NB33" s="266"/>
      <c r="NC33" s="266"/>
      <c r="ND33" s="266"/>
      <c r="NE33" s="266"/>
      <c r="NF33" s="266"/>
      <c r="NG33" s="266"/>
      <c r="NH33" s="266"/>
      <c r="NI33" s="266"/>
      <c r="NJ33" s="266"/>
      <c r="NK33" s="266"/>
      <c r="NL33" s="266"/>
      <c r="NM33" s="266"/>
      <c r="NN33" s="266"/>
      <c r="NO33" s="266"/>
      <c r="NP33" s="266"/>
      <c r="NQ33" s="266"/>
      <c r="NR33" s="266"/>
      <c r="NS33" s="266"/>
      <c r="NT33" s="266"/>
      <c r="NU33" s="266"/>
      <c r="NV33" s="266"/>
      <c r="NW33" s="266"/>
      <c r="NX33" s="266"/>
      <c r="NY33" s="266"/>
      <c r="NZ33" s="266"/>
      <c r="OA33" s="266"/>
      <c r="OB33" s="266"/>
      <c r="OC33" s="266"/>
      <c r="OD33" s="266"/>
      <c r="OE33" s="266"/>
      <c r="OF33" s="266"/>
      <c r="OG33" s="266"/>
      <c r="OH33" s="266"/>
      <c r="OI33" s="266"/>
      <c r="OJ33" s="266"/>
      <c r="OK33" s="266"/>
      <c r="OL33" s="266"/>
      <c r="OM33" s="266"/>
      <c r="ON33" s="267"/>
    </row>
    <row r="34" spans="1:404">
      <c r="A34" s="261">
        <v>409</v>
      </c>
      <c r="B34" s="265">
        <v>0.20155999999999999</v>
      </c>
      <c r="C34" s="265">
        <v>0.17776</v>
      </c>
      <c r="D34" s="265">
        <v>0.15798999999999999</v>
      </c>
      <c r="E34" s="265">
        <v>0.14233999999999999</v>
      </c>
      <c r="F34" s="265">
        <v>0.21054999999999999</v>
      </c>
      <c r="G34" s="265">
        <v>0.17491999999999999</v>
      </c>
      <c r="H34" s="265">
        <v>0.22134000000000001</v>
      </c>
      <c r="I34" s="265">
        <v>0.16657</v>
      </c>
      <c r="J34" s="265">
        <v>0.15328</v>
      </c>
      <c r="K34" s="265">
        <v>5.6017999999999998E-2</v>
      </c>
      <c r="L34" s="265">
        <v>5.2278999999999999E-2</v>
      </c>
      <c r="M34" s="265">
        <v>4.9495999999999998E-2</v>
      </c>
      <c r="N34" s="265">
        <v>8.5223999999999994E-2</v>
      </c>
      <c r="O34" s="265">
        <v>0.11803</v>
      </c>
      <c r="P34" s="265">
        <v>0.16949</v>
      </c>
      <c r="Q34" s="265">
        <v>0.12864999999999999</v>
      </c>
      <c r="R34" s="265">
        <v>0.12869</v>
      </c>
      <c r="S34" s="265">
        <v>0.15286</v>
      </c>
      <c r="T34" s="265">
        <v>0.11172</v>
      </c>
      <c r="U34" s="265">
        <v>0.21087</v>
      </c>
      <c r="V34" s="265">
        <v>0.15109</v>
      </c>
      <c r="W34" s="265">
        <v>0.14377000000000001</v>
      </c>
      <c r="X34" s="265">
        <v>0.13378999999999999</v>
      </c>
      <c r="Y34" s="265">
        <v>0.19434000000000001</v>
      </c>
      <c r="Z34" s="265">
        <v>0.14327999999999999</v>
      </c>
      <c r="AA34" s="265">
        <v>0.20293</v>
      </c>
      <c r="AB34" s="265">
        <v>0.14943999999999999</v>
      </c>
      <c r="AC34" s="265">
        <v>0.16153999999999999</v>
      </c>
      <c r="AD34" s="265">
        <v>0.11831999999999999</v>
      </c>
      <c r="AE34" s="265">
        <v>5.9811000000000003E-2</v>
      </c>
      <c r="AF34" s="265">
        <v>6.3391000000000003E-2</v>
      </c>
      <c r="AG34" s="265">
        <v>3.1799000000000001E-2</v>
      </c>
      <c r="AH34" s="265">
        <v>6.8595000000000003E-2</v>
      </c>
      <c r="AI34" s="265">
        <v>3.5647999999999999E-2</v>
      </c>
      <c r="AJ34" s="265">
        <v>5.1380000000000002E-2</v>
      </c>
      <c r="AK34" s="265">
        <v>3.4209999999999997E-2</v>
      </c>
      <c r="AL34" s="265">
        <v>4.1757000000000002E-2</v>
      </c>
      <c r="AM34" s="265">
        <v>4.1662999999999999E-2</v>
      </c>
      <c r="AN34" s="265">
        <v>3.7289000000000003E-2</v>
      </c>
      <c r="AO34" s="265">
        <v>4.0016999999999997E-2</v>
      </c>
      <c r="AP34" s="265">
        <v>5.8394000000000001E-2</v>
      </c>
      <c r="AQ34" s="265">
        <v>3.5859000000000002E-2</v>
      </c>
      <c r="AR34" s="265">
        <v>4.6917E-2</v>
      </c>
      <c r="AS34" s="265">
        <v>5.3901999999999999E-2</v>
      </c>
      <c r="AT34" s="265">
        <v>4.1681000000000003E-2</v>
      </c>
      <c r="AU34" s="265">
        <v>4.7934999999999998E-2</v>
      </c>
      <c r="AV34" s="265">
        <v>4.2703999999999999E-2</v>
      </c>
      <c r="AW34" s="265">
        <v>4.3857E-2</v>
      </c>
      <c r="AX34" s="265">
        <v>4.8805000000000001E-2</v>
      </c>
      <c r="AY34" s="265">
        <v>4.7335000000000002E-2</v>
      </c>
      <c r="AZ34" s="265">
        <v>5.1645000000000003E-2</v>
      </c>
      <c r="BA34" s="265">
        <v>3.0301999999999999E-2</v>
      </c>
      <c r="BB34" s="265">
        <v>2.9725000000000001E-2</v>
      </c>
      <c r="BC34" s="265">
        <v>2.9297E-2</v>
      </c>
      <c r="BD34" s="265">
        <v>3.0938E-2</v>
      </c>
      <c r="BE34" s="265">
        <v>1.5610000000000001E-2</v>
      </c>
      <c r="BF34" s="265">
        <v>1.3566999999999999E-2</v>
      </c>
      <c r="BG34" s="265">
        <v>2.8108000000000001E-2</v>
      </c>
      <c r="BH34" s="265">
        <v>2.7200999999999999E-2</v>
      </c>
      <c r="BI34" s="265">
        <v>4.8217000000000003E-2</v>
      </c>
      <c r="BJ34" s="265">
        <v>4.3619999999999999E-2</v>
      </c>
      <c r="BK34" s="265">
        <v>0.15844</v>
      </c>
      <c r="BL34" s="265">
        <v>0.18501999999999999</v>
      </c>
      <c r="BM34" s="265">
        <v>0.12195</v>
      </c>
      <c r="BN34" s="265">
        <v>0.26898</v>
      </c>
      <c r="BO34" s="265">
        <v>0.30857000000000001</v>
      </c>
      <c r="BP34" s="265">
        <v>0.13017999999999999</v>
      </c>
      <c r="BQ34" s="265">
        <v>0.19671</v>
      </c>
      <c r="BR34" s="265">
        <v>0.29643999999999998</v>
      </c>
      <c r="BS34" s="265">
        <v>0.20004</v>
      </c>
      <c r="BT34" s="265">
        <v>0.24424000000000001</v>
      </c>
      <c r="BU34" s="265">
        <v>0.11215</v>
      </c>
      <c r="BV34" s="265">
        <v>4.1179E-2</v>
      </c>
      <c r="BW34" s="265">
        <v>0.13891000000000001</v>
      </c>
      <c r="BX34" s="265">
        <v>6.6874000000000003E-2</v>
      </c>
      <c r="BY34" s="265">
        <v>5.1589999999999997E-2</v>
      </c>
      <c r="BZ34" s="265">
        <v>6.0947000000000001E-2</v>
      </c>
      <c r="CA34" s="265">
        <v>7.5999999999999998E-2</v>
      </c>
      <c r="CB34" s="265">
        <v>8.2890000000000005E-2</v>
      </c>
      <c r="CC34" s="265">
        <v>0.10528</v>
      </c>
      <c r="CD34" s="265">
        <v>6.6798999999999997E-2</v>
      </c>
      <c r="CE34" s="265">
        <v>5.9823000000000001E-2</v>
      </c>
      <c r="CF34" s="265">
        <v>5.3615999999999997E-2</v>
      </c>
      <c r="CG34" s="265">
        <v>6.8270999999999998E-2</v>
      </c>
      <c r="CH34" s="265">
        <v>5.6161000000000003E-2</v>
      </c>
      <c r="CI34" s="265">
        <v>6.3488000000000003E-2</v>
      </c>
      <c r="CJ34" s="265">
        <v>3.9557000000000002E-2</v>
      </c>
      <c r="CK34" s="265">
        <v>6.1025999999999997E-2</v>
      </c>
      <c r="CL34" s="265">
        <v>0.22245999999999999</v>
      </c>
      <c r="CM34" s="265">
        <v>3.2169999999999998E-3</v>
      </c>
      <c r="CN34" s="265">
        <v>0</v>
      </c>
      <c r="CO34" s="265">
        <v>5.3505999999999996E-3</v>
      </c>
      <c r="CP34" s="265">
        <v>7.0955999999999997E-3</v>
      </c>
      <c r="CQ34" s="265">
        <v>6.7581999999999998E-3</v>
      </c>
      <c r="CR34" s="265">
        <v>8.0000000000000002E-3</v>
      </c>
      <c r="CS34" s="265">
        <v>0</v>
      </c>
      <c r="CT34" s="265">
        <v>0</v>
      </c>
      <c r="CU34" s="265">
        <v>0</v>
      </c>
      <c r="CV34" s="265">
        <v>5.3692000000000002E-3</v>
      </c>
      <c r="CW34" s="265">
        <v>0</v>
      </c>
      <c r="CX34" s="265">
        <v>0</v>
      </c>
      <c r="CY34" s="265">
        <v>0</v>
      </c>
      <c r="CZ34" s="265">
        <v>0.32280999999999999</v>
      </c>
      <c r="DA34" s="265">
        <v>0.79071000000000002</v>
      </c>
      <c r="DB34" s="265">
        <v>0</v>
      </c>
      <c r="DC34" s="265">
        <v>0</v>
      </c>
      <c r="DD34" s="265">
        <v>0</v>
      </c>
      <c r="DE34" s="265">
        <v>0</v>
      </c>
      <c r="DF34" s="265">
        <v>5.0739999999999997E-4</v>
      </c>
      <c r="DG34" s="265">
        <v>6.0400000000000004E-4</v>
      </c>
      <c r="DH34" s="265">
        <v>9.1622000000000006E-3</v>
      </c>
      <c r="DI34" s="265">
        <v>5.0279999999999997E-4</v>
      </c>
      <c r="DJ34" s="265">
        <v>5.3560000000000001E-4</v>
      </c>
      <c r="DK34" s="265">
        <v>6.0519999999999997E-4</v>
      </c>
      <c r="DL34" s="265">
        <v>4.058E-4</v>
      </c>
      <c r="DM34" s="265">
        <v>1.0579999999999999E-3</v>
      </c>
      <c r="DN34" s="265">
        <v>1.7239999999999999E-4</v>
      </c>
      <c r="DO34" s="265">
        <v>7.3800000000000005E-5</v>
      </c>
      <c r="DP34" s="265">
        <v>7.1199999999999996E-5</v>
      </c>
      <c r="DQ34" s="265">
        <v>6.02E-5</v>
      </c>
      <c r="DR34" s="265">
        <v>1.3124E-3</v>
      </c>
      <c r="DS34" s="265">
        <v>3.6511999999999998E-3</v>
      </c>
      <c r="DT34" s="265">
        <v>4.2259999999999997E-3</v>
      </c>
      <c r="DU34" s="265">
        <v>8.9800000000000001E-5</v>
      </c>
      <c r="DV34" s="265">
        <v>5.1600000000000001E-5</v>
      </c>
      <c r="DW34" s="265">
        <v>3.5599999999999998E-5</v>
      </c>
      <c r="DX34" s="265">
        <v>7.6199999999999998E-4</v>
      </c>
      <c r="DY34" s="265">
        <v>1.6356000000000001E-3</v>
      </c>
      <c r="DZ34" s="265">
        <v>1.0000000000000001E-5</v>
      </c>
      <c r="EA34" s="265">
        <v>5.0000000000000004E-6</v>
      </c>
      <c r="EB34" s="265">
        <v>3.4000000000000001E-6</v>
      </c>
      <c r="EC34" s="265">
        <v>2.6000000000000001E-6</v>
      </c>
      <c r="ED34" s="265">
        <v>4.1999999999999996E-6</v>
      </c>
      <c r="EE34" s="265">
        <v>5.0000000000000004E-6</v>
      </c>
      <c r="EF34" s="265">
        <v>4.9100000000000001E-4</v>
      </c>
      <c r="EG34" s="265">
        <v>3.4000000000000001E-6</v>
      </c>
      <c r="EH34" s="265">
        <v>2.8668000000000001E-3</v>
      </c>
      <c r="EI34" s="265">
        <v>0</v>
      </c>
      <c r="EJ34" s="265">
        <v>0</v>
      </c>
      <c r="EK34" s="265">
        <v>0</v>
      </c>
      <c r="EL34" s="265">
        <v>0</v>
      </c>
      <c r="EM34" s="265">
        <v>3.2588000000000001E-3</v>
      </c>
      <c r="EN34" s="265">
        <v>1.6404E-3</v>
      </c>
      <c r="EO34" s="265">
        <v>3.4315999999999999E-3</v>
      </c>
      <c r="EP34" s="265">
        <v>1.4235999999999999E-3</v>
      </c>
      <c r="EQ34" s="265">
        <v>4.6000000000000001E-4</v>
      </c>
      <c r="ER34" s="265">
        <v>4.4240000000000002E-4</v>
      </c>
      <c r="ES34" s="265">
        <v>3.302E-4</v>
      </c>
      <c r="ET34" s="265">
        <v>5.0000000000000001E-4</v>
      </c>
      <c r="EU34" s="265">
        <v>3.4059999999999998E-4</v>
      </c>
      <c r="EV34" s="265">
        <v>4.3360000000000002E-4</v>
      </c>
      <c r="EW34" s="265">
        <v>2.9760000000000002E-4</v>
      </c>
      <c r="EX34" s="265">
        <v>5.9520000000000005E-4</v>
      </c>
      <c r="EY34" s="265">
        <v>4.28E-4</v>
      </c>
      <c r="EZ34" s="265">
        <v>3.2926000000000001E-3</v>
      </c>
      <c r="FA34" s="265">
        <v>9.0220000000000003E-4</v>
      </c>
      <c r="FB34" s="265">
        <v>8.8360000000000001E-4</v>
      </c>
      <c r="FC34" s="265">
        <v>7.4080000000000001E-4</v>
      </c>
      <c r="FD34" s="265">
        <v>8.6939999999999999E-4</v>
      </c>
      <c r="FE34" s="265">
        <v>6.4519999999999996E-4</v>
      </c>
      <c r="FF34" s="265">
        <v>8.4360000000000001E-4</v>
      </c>
      <c r="FG34" s="265">
        <v>9.6719999999999998E-4</v>
      </c>
      <c r="FH34" s="265">
        <v>6.7560000000000005E-4</v>
      </c>
      <c r="FI34" s="265">
        <v>7.1840000000000001E-4</v>
      </c>
      <c r="FJ34" s="265">
        <v>4.1360000000000002E-4</v>
      </c>
      <c r="FK34" s="265">
        <v>1.7819999999999999E-4</v>
      </c>
      <c r="FL34" s="265">
        <v>7.1699999999999997E-4</v>
      </c>
      <c r="FM34" s="265">
        <v>7.7079999999999998E-4</v>
      </c>
      <c r="FN34" s="265">
        <v>1.1553000000000001E-2</v>
      </c>
      <c r="FO34" s="265">
        <v>0.01</v>
      </c>
      <c r="FP34" s="265">
        <v>2.4080000000000001E-2</v>
      </c>
      <c r="FQ34" s="265">
        <v>3.7712000000000002E-3</v>
      </c>
      <c r="FR34" s="265">
        <v>1.7826000000000001E-3</v>
      </c>
      <c r="FS34" s="265">
        <v>6.0901999999999996E-3</v>
      </c>
      <c r="FT34" s="265">
        <v>6.0406000000000001E-3</v>
      </c>
      <c r="FU34" s="265">
        <v>4.3255999999999998E-3</v>
      </c>
      <c r="FV34" s="265">
        <v>3.2732999999999998E-2</v>
      </c>
      <c r="FW34" s="265">
        <v>4.6358000000000003E-2</v>
      </c>
      <c r="FX34" s="265">
        <v>3.3500000000000002E-2</v>
      </c>
      <c r="FY34" s="265">
        <v>6.2398000000000002E-2</v>
      </c>
      <c r="FZ34" s="265">
        <v>4.6358000000000003E-2</v>
      </c>
      <c r="GA34" s="265">
        <v>2.7258000000000001E-2</v>
      </c>
      <c r="GB34" s="265">
        <v>9.5759999999999994E-3</v>
      </c>
      <c r="GC34" s="265">
        <v>1.2163999999999999E-2</v>
      </c>
      <c r="GD34" s="265">
        <v>1.1835E-2</v>
      </c>
      <c r="GE34" s="265">
        <v>1.2411999999999999E-2</v>
      </c>
      <c r="GF34" s="265">
        <v>1.8516999999999999E-2</v>
      </c>
      <c r="GG34" s="265">
        <v>2.7321999999999999E-2</v>
      </c>
      <c r="GH34" s="265">
        <v>3.0667E-2</v>
      </c>
      <c r="GI34" s="265">
        <v>2.9464000000000001E-2</v>
      </c>
      <c r="GJ34" s="265">
        <v>1.093E-2</v>
      </c>
      <c r="GK34" s="265">
        <v>6.7153999999999998E-3</v>
      </c>
      <c r="GL34" s="265">
        <v>2.7171000000000001E-2</v>
      </c>
      <c r="GM34" s="265">
        <v>1.8702E-2</v>
      </c>
      <c r="GN34" s="265">
        <v>1.4435999999999999E-2</v>
      </c>
      <c r="GO34" s="265">
        <v>1.4595E-2</v>
      </c>
      <c r="GP34" s="265">
        <v>1.9968E-2</v>
      </c>
      <c r="GQ34" s="265">
        <v>1.7146000000000002E-2</v>
      </c>
      <c r="GR34" s="265">
        <v>5.2237999999999998E-3</v>
      </c>
      <c r="GS34" s="265">
        <v>1.6782999999999999E-2</v>
      </c>
      <c r="GT34" s="265">
        <v>1.2285000000000001E-2</v>
      </c>
      <c r="GU34" s="265">
        <v>1.2262E-2</v>
      </c>
      <c r="GV34" s="265">
        <v>9.6970000000000008E-3</v>
      </c>
      <c r="GW34" s="265">
        <v>1.6803999999999999E-2</v>
      </c>
      <c r="GX34" s="265">
        <v>3.2041E-2</v>
      </c>
      <c r="GY34" s="265">
        <v>1.2189999999999999E-2</v>
      </c>
      <c r="GZ34" s="265">
        <v>1.2134000000000001E-2</v>
      </c>
      <c r="HA34" s="265">
        <v>1.5178000000000001E-2</v>
      </c>
      <c r="HB34" s="265">
        <v>1.2742E-2</v>
      </c>
      <c r="HC34" s="265">
        <v>8.3692000000000003E-3</v>
      </c>
      <c r="HD34" s="265">
        <v>7.4668E-3</v>
      </c>
      <c r="HE34" s="265">
        <v>2.3538E-2</v>
      </c>
      <c r="HF34" s="265">
        <v>1.8044999999999999E-2</v>
      </c>
      <c r="HG34" s="265">
        <v>2.3848000000000001E-2</v>
      </c>
      <c r="HH34" s="265">
        <v>2.3189000000000001E-2</v>
      </c>
      <c r="HI34" s="265">
        <v>2.3864E-2</v>
      </c>
      <c r="HJ34" s="265">
        <v>1.8325999999999999E-2</v>
      </c>
      <c r="HK34" s="265">
        <v>7.8034000000000003E-3</v>
      </c>
      <c r="HL34" s="265">
        <v>9.7780000000000002E-3</v>
      </c>
      <c r="HM34" s="265">
        <v>1.5232000000000001E-2</v>
      </c>
      <c r="HN34" s="265">
        <v>1.0153000000000001E-2</v>
      </c>
      <c r="HO34" s="265">
        <v>1.3088000000000001E-2</v>
      </c>
      <c r="HP34" s="265">
        <v>8.6958000000000001E-3</v>
      </c>
      <c r="HQ34" s="265">
        <v>2.4865999999999999E-2</v>
      </c>
      <c r="HR34" s="265">
        <v>5.4214999999999999E-2</v>
      </c>
      <c r="HS34" s="265">
        <v>1.3186E-2</v>
      </c>
      <c r="HT34" s="265">
        <v>2.6284999999999999E-2</v>
      </c>
      <c r="HU34" s="265">
        <v>2.6315000000000002E-2</v>
      </c>
      <c r="HV34" s="265">
        <v>1.057E-2</v>
      </c>
      <c r="HW34" s="265">
        <v>2.2005E-2</v>
      </c>
      <c r="HX34" s="265">
        <v>3.1826E-2</v>
      </c>
      <c r="HY34" s="265">
        <v>2.6786000000000001E-2</v>
      </c>
      <c r="HZ34" s="265">
        <v>9.5536000000000006E-3</v>
      </c>
      <c r="IA34" s="265">
        <v>4.0191999999999997E-3</v>
      </c>
      <c r="IB34" s="265">
        <v>3.3838000000000002E-3</v>
      </c>
      <c r="IC34" s="265">
        <v>4.6146E-3</v>
      </c>
      <c r="ID34" s="265">
        <v>4.9674000000000003E-3</v>
      </c>
      <c r="IE34" s="265">
        <v>1.8488000000000001E-2</v>
      </c>
      <c r="IF34" s="265">
        <v>2.2360000000000001E-2</v>
      </c>
      <c r="IG34" s="265">
        <v>1.2404E-2</v>
      </c>
      <c r="IH34" s="265">
        <v>2.0213999999999999E-2</v>
      </c>
      <c r="II34" s="265">
        <v>3.4676999999999999E-2</v>
      </c>
      <c r="IJ34" s="265">
        <v>1.197E-2</v>
      </c>
      <c r="IK34" s="265">
        <v>7.6896000000000004E-3</v>
      </c>
      <c r="IL34" s="265">
        <v>2.6315999999999999E-2</v>
      </c>
      <c r="IM34" s="265">
        <v>1.1183999999999999E-2</v>
      </c>
      <c r="IN34" s="265">
        <v>1.1847E-2</v>
      </c>
      <c r="IO34" s="265">
        <v>6.2072000000000004E-3</v>
      </c>
      <c r="IP34" s="265">
        <v>1.6882000000000001E-2</v>
      </c>
      <c r="IQ34" s="265">
        <v>1.2168999999999999E-2</v>
      </c>
      <c r="IR34" s="265">
        <v>5.5551999999999997E-2</v>
      </c>
      <c r="IS34" s="265">
        <v>9.0005999999999992E-3</v>
      </c>
      <c r="IT34" s="265">
        <v>2.5153999999999999E-2</v>
      </c>
      <c r="IU34" s="265">
        <v>1.9014E-2</v>
      </c>
      <c r="IV34" s="265">
        <v>9.0258000000000005E-3</v>
      </c>
      <c r="IW34" s="265">
        <v>2.1288999999999999E-2</v>
      </c>
      <c r="IX34" s="265">
        <v>2.0088999999999999E-2</v>
      </c>
      <c r="IY34" s="265">
        <v>2.2348E-2</v>
      </c>
      <c r="IZ34" s="265">
        <v>2.1921E-2</v>
      </c>
      <c r="JA34" s="265">
        <v>2.3990999999999998E-2</v>
      </c>
      <c r="JB34" s="265">
        <v>2.1982999999999999E-2</v>
      </c>
      <c r="JC34" s="265">
        <v>1.8674E-2</v>
      </c>
      <c r="JD34" s="265">
        <v>7.0049999999999999E-3</v>
      </c>
      <c r="JE34" s="265">
        <v>1.2449999999999999E-2</v>
      </c>
      <c r="JF34" s="265">
        <v>3.8904000000000001E-2</v>
      </c>
      <c r="JG34" s="265">
        <v>1.7193E-2</v>
      </c>
      <c r="JH34" s="265">
        <v>2.9510999999999999E-2</v>
      </c>
      <c r="JI34" s="265">
        <v>3.5649E-2</v>
      </c>
      <c r="JJ34" s="265">
        <v>3.6436999999999997E-2</v>
      </c>
      <c r="JK34" s="265">
        <v>4.3686000000000003E-2</v>
      </c>
      <c r="JL34" s="265">
        <v>3.9976999999999999E-2</v>
      </c>
      <c r="JM34" s="265">
        <v>2.4254000000000001E-2</v>
      </c>
      <c r="JN34" s="265">
        <v>1.0028E-2</v>
      </c>
      <c r="JO34" s="265">
        <v>1.0325000000000001E-2</v>
      </c>
      <c r="JP34" s="265">
        <v>2.7562E-2</v>
      </c>
      <c r="JQ34" s="265">
        <v>1.9744000000000001E-2</v>
      </c>
      <c r="JR34" s="265">
        <v>8.0791999999999999E-3</v>
      </c>
      <c r="JS34" s="265">
        <v>1.1665E-2</v>
      </c>
      <c r="JT34" s="265">
        <v>5.1343999999999999E-3</v>
      </c>
      <c r="JU34" s="265">
        <v>7.3039999999999997E-3</v>
      </c>
      <c r="JV34" s="265">
        <v>1.2704999999999999E-2</v>
      </c>
      <c r="JW34" s="265">
        <v>4.9975999999999996E-3</v>
      </c>
      <c r="JX34" s="265">
        <v>3.6822000000000001E-3</v>
      </c>
      <c r="JY34" s="265">
        <v>7.0457999999999996E-3</v>
      </c>
      <c r="JZ34" s="265">
        <v>1.2973999999999999E-2</v>
      </c>
      <c r="KA34" s="265">
        <v>1.064E-2</v>
      </c>
      <c r="KB34" s="265">
        <v>1.3693E-2</v>
      </c>
      <c r="KC34" s="265">
        <v>7.6118000000000002E-3</v>
      </c>
      <c r="KD34" s="265">
        <v>1.2175999999999999E-2</v>
      </c>
      <c r="KE34" s="265">
        <v>4.3924000000000003E-3</v>
      </c>
      <c r="KF34" s="265">
        <v>2.6744E-3</v>
      </c>
      <c r="KG34" s="265">
        <v>2.3471999999999998E-3</v>
      </c>
      <c r="KH34" s="265">
        <v>1.0467000000000001E-2</v>
      </c>
      <c r="KI34" s="265">
        <v>0.17867</v>
      </c>
      <c r="KJ34" s="265">
        <v>0.23019000000000001</v>
      </c>
      <c r="KK34" s="265">
        <v>0.13803000000000001</v>
      </c>
      <c r="KL34" s="265">
        <v>0.23660999999999999</v>
      </c>
      <c r="KM34" s="265">
        <v>0.54088999999999998</v>
      </c>
      <c r="KN34" s="265">
        <v>0.65000999999999998</v>
      </c>
      <c r="KO34" s="265">
        <v>0.72446999999999995</v>
      </c>
      <c r="KP34" s="265">
        <v>6.2977593325803799E-3</v>
      </c>
      <c r="KQ34" s="265">
        <v>0.80591999999999997</v>
      </c>
      <c r="KR34" s="265">
        <v>0.83357999999999999</v>
      </c>
      <c r="KS34" s="265">
        <v>0.85690999999999995</v>
      </c>
      <c r="KT34" s="265">
        <v>0.60615682668748461</v>
      </c>
      <c r="KU34" s="265">
        <v>5.8760000000000001E-3</v>
      </c>
      <c r="KV34" s="265">
        <v>3.1274000000000003E-2</v>
      </c>
      <c r="KW34" s="265">
        <v>5.1312000000000003E-2</v>
      </c>
      <c r="KX34" s="265">
        <v>9.5239000000000004E-2</v>
      </c>
      <c r="KY34" s="265">
        <v>0.21060999999999999</v>
      </c>
      <c r="KZ34" s="265">
        <v>0.37613000000000002</v>
      </c>
      <c r="LA34" s="265">
        <v>0.55469000000000002</v>
      </c>
      <c r="LB34" s="265">
        <v>0.71572000000000002</v>
      </c>
      <c r="LC34" s="265">
        <v>1</v>
      </c>
      <c r="LD34" s="265">
        <v>0</v>
      </c>
      <c r="LE34" s="265">
        <v>0.46228999999999998</v>
      </c>
      <c r="LF34" s="265">
        <v>0</v>
      </c>
      <c r="LG34" s="265">
        <v>0</v>
      </c>
      <c r="LH34" s="431">
        <v>6.9684715526818763E-6</v>
      </c>
      <c r="LI34" s="431">
        <v>2.0280862372601405E-5</v>
      </c>
      <c r="LJ34" s="431">
        <v>2.791426595649682E-6</v>
      </c>
      <c r="LK34" s="431">
        <v>2.2328769773594104E-5</v>
      </c>
      <c r="LL34" s="431">
        <v>9.1923484433209524E-6</v>
      </c>
      <c r="LM34" s="431">
        <v>2.1583748093689792E-5</v>
      </c>
      <c r="LN34" s="431">
        <v>1.7505997675471008E-5</v>
      </c>
      <c r="LO34" s="431">
        <v>2.3421218429575674E-5</v>
      </c>
      <c r="LP34" s="431">
        <v>2.2831747628515586E-5</v>
      </c>
      <c r="LQ34" s="431">
        <v>2.4910845240810886E-5</v>
      </c>
      <c r="LR34" s="431">
        <v>3.7252444599289447E-5</v>
      </c>
      <c r="LS34" s="431">
        <v>2.7739381039282307E-5</v>
      </c>
      <c r="LT34" s="431">
        <v>3.9786122215446085E-5</v>
      </c>
      <c r="LU34" s="431">
        <v>3.4813663660315797E-5</v>
      </c>
      <c r="LV34" s="431">
        <v>1.5374649592558853E-5</v>
      </c>
      <c r="LW34" s="431">
        <v>4.3934316636295989E-5</v>
      </c>
      <c r="LX34" s="431">
        <v>2.2351376173901372E-5</v>
      </c>
      <c r="LY34" s="431">
        <v>4.721685399999842E-5</v>
      </c>
      <c r="LZ34" s="431">
        <v>4.3880023440578952E-5</v>
      </c>
      <c r="MA34" s="431">
        <v>1.3036468772043008E-5</v>
      </c>
      <c r="MB34" s="431">
        <v>2.4744727852521464E-5</v>
      </c>
      <c r="MC34" s="431">
        <v>4.7039015043992549E-5</v>
      </c>
      <c r="MD34" s="431">
        <v>4.5604760089190677E-5</v>
      </c>
      <c r="ME34" s="431">
        <v>4.0011396777117625E-5</v>
      </c>
      <c r="MF34" s="431">
        <v>5.0158392696175724E-5</v>
      </c>
      <c r="MG34" s="431">
        <v>4.017191895400174E-5</v>
      </c>
      <c r="MH34" s="266"/>
      <c r="MI34" s="266"/>
      <c r="MJ34" s="266"/>
      <c r="MK34" s="266"/>
      <c r="ML34" s="266"/>
      <c r="MM34" s="266"/>
      <c r="MN34" s="266"/>
      <c r="MO34" s="266"/>
      <c r="MP34" s="266"/>
      <c r="MQ34" s="266"/>
      <c r="MR34" s="266"/>
      <c r="MS34" s="266"/>
      <c r="MT34" s="266"/>
      <c r="MU34" s="266"/>
      <c r="MV34" s="266"/>
      <c r="MW34" s="266"/>
      <c r="MX34" s="266"/>
      <c r="MY34" s="266"/>
      <c r="MZ34" s="266"/>
      <c r="NA34" s="266"/>
      <c r="NB34" s="266"/>
      <c r="NC34" s="266"/>
      <c r="ND34" s="266"/>
      <c r="NE34" s="266"/>
      <c r="NF34" s="266"/>
      <c r="NG34" s="266"/>
      <c r="NH34" s="266"/>
      <c r="NI34" s="266"/>
      <c r="NJ34" s="266"/>
      <c r="NK34" s="266"/>
      <c r="NL34" s="266"/>
      <c r="NM34" s="266"/>
      <c r="NN34" s="266"/>
      <c r="NO34" s="266"/>
      <c r="NP34" s="266"/>
      <c r="NQ34" s="266"/>
      <c r="NR34" s="266"/>
      <c r="NS34" s="266"/>
      <c r="NT34" s="266"/>
      <c r="NU34" s="266"/>
      <c r="NV34" s="266"/>
      <c r="NW34" s="266"/>
      <c r="NX34" s="266"/>
      <c r="NY34" s="266"/>
      <c r="NZ34" s="266"/>
      <c r="OA34" s="266"/>
      <c r="OB34" s="266"/>
      <c r="OC34" s="266"/>
      <c r="OD34" s="266"/>
      <c r="OE34" s="266"/>
      <c r="OF34" s="266"/>
      <c r="OG34" s="266"/>
      <c r="OH34" s="266"/>
      <c r="OI34" s="266"/>
      <c r="OJ34" s="266"/>
      <c r="OK34" s="266"/>
      <c r="OL34" s="266"/>
      <c r="OM34" s="266"/>
      <c r="ON34" s="267"/>
    </row>
    <row r="35" spans="1:404">
      <c r="A35" s="261">
        <v>410</v>
      </c>
      <c r="B35" s="265">
        <v>0.14036999999999999</v>
      </c>
      <c r="C35" s="265">
        <v>0.11006000000000001</v>
      </c>
      <c r="D35" s="265">
        <v>8.4772E-2</v>
      </c>
      <c r="E35" s="265">
        <v>6.4398999999999998E-2</v>
      </c>
      <c r="F35" s="265">
        <v>0.1472</v>
      </c>
      <c r="G35" s="265">
        <v>0.10518</v>
      </c>
      <c r="H35" s="265">
        <v>0.16697000000000001</v>
      </c>
      <c r="I35" s="265">
        <v>0.11232</v>
      </c>
      <c r="J35" s="265">
        <v>9.3501000000000001E-2</v>
      </c>
      <c r="K35" s="265">
        <v>2.8768999999999999E-2</v>
      </c>
      <c r="L35" s="265">
        <v>2.1829000000000001E-2</v>
      </c>
      <c r="M35" s="265">
        <v>1.6343E-2</v>
      </c>
      <c r="N35" s="265">
        <v>2.1635999999999999E-2</v>
      </c>
      <c r="O35" s="265">
        <v>6.2144999999999999E-2</v>
      </c>
      <c r="P35" s="265">
        <v>0.11663999999999999</v>
      </c>
      <c r="Q35" s="265">
        <v>8.3900000000000002E-2</v>
      </c>
      <c r="R35" s="265">
        <v>7.3843000000000006E-2</v>
      </c>
      <c r="S35" s="265">
        <v>9.8659999999999998E-2</v>
      </c>
      <c r="T35" s="265">
        <v>4.7451E-2</v>
      </c>
      <c r="U35" s="265">
        <v>0.16258</v>
      </c>
      <c r="V35" s="265">
        <v>9.3228000000000005E-2</v>
      </c>
      <c r="W35" s="265">
        <v>0.1014</v>
      </c>
      <c r="X35" s="265">
        <v>6.9449999999999998E-2</v>
      </c>
      <c r="Y35" s="265">
        <v>0.14734</v>
      </c>
      <c r="Z35" s="265">
        <v>8.5695999999999994E-2</v>
      </c>
      <c r="AA35" s="265">
        <v>0.15787999999999999</v>
      </c>
      <c r="AB35" s="265">
        <v>9.2673000000000005E-2</v>
      </c>
      <c r="AC35" s="265">
        <v>0.10920000000000001</v>
      </c>
      <c r="AD35" s="265">
        <v>5.7050999999999998E-2</v>
      </c>
      <c r="AE35" s="265">
        <v>1.2492E-2</v>
      </c>
      <c r="AF35" s="265">
        <v>1.8269000000000001E-2</v>
      </c>
      <c r="AG35" s="265">
        <v>3.2841000000000002E-2</v>
      </c>
      <c r="AH35" s="265">
        <v>2.9697000000000001E-2</v>
      </c>
      <c r="AI35" s="265">
        <v>1.6074999999999999E-2</v>
      </c>
      <c r="AJ35" s="265">
        <v>1.1122999999999999E-2</v>
      </c>
      <c r="AK35" s="265">
        <v>4.8139999999999997E-3</v>
      </c>
      <c r="AL35" s="265">
        <v>2.1929000000000001E-2</v>
      </c>
      <c r="AM35" s="265">
        <v>9.6340000000000002E-3</v>
      </c>
      <c r="AN35" s="265">
        <v>8.3099999999999997E-3</v>
      </c>
      <c r="AO35" s="265">
        <v>2.2190999999999999E-2</v>
      </c>
      <c r="AP35" s="265">
        <v>1.7735999999999998E-2</v>
      </c>
      <c r="AQ35" s="265">
        <v>9.4769999999999993E-3</v>
      </c>
      <c r="AR35" s="265">
        <v>2.9144E-2</v>
      </c>
      <c r="AS35" s="265">
        <v>2.1351999999999999E-2</v>
      </c>
      <c r="AT35" s="265">
        <v>1.5316E-2</v>
      </c>
      <c r="AU35" s="265">
        <v>3.2281999999999998E-2</v>
      </c>
      <c r="AV35" s="265">
        <v>1.9109999999999999E-2</v>
      </c>
      <c r="AW35" s="265">
        <v>6.9199999999999999E-3</v>
      </c>
      <c r="AX35" s="265">
        <v>1.2832E-2</v>
      </c>
      <c r="AY35" s="265">
        <v>1.6549000000000001E-2</v>
      </c>
      <c r="AZ35" s="265">
        <v>2.1735999999999998E-2</v>
      </c>
      <c r="BA35" s="265">
        <v>1.3193E-2</v>
      </c>
      <c r="BB35" s="265">
        <v>1.0857E-2</v>
      </c>
      <c r="BC35" s="265">
        <v>9.2639999999999997E-3</v>
      </c>
      <c r="BD35" s="265">
        <v>1.5355000000000001E-2</v>
      </c>
      <c r="BE35" s="265">
        <v>1.5443999999999999E-2</v>
      </c>
      <c r="BF35" s="265">
        <v>1.3117E-2</v>
      </c>
      <c r="BG35" s="265">
        <v>2.8598999999999999E-2</v>
      </c>
      <c r="BH35" s="265">
        <v>2.7748999999999999E-2</v>
      </c>
      <c r="BI35" s="265">
        <v>4.9327999999999997E-2</v>
      </c>
      <c r="BJ35" s="265">
        <v>4.4304999999999997E-2</v>
      </c>
      <c r="BK35" s="265">
        <v>0.15584000000000001</v>
      </c>
      <c r="BL35" s="265">
        <v>0.1867</v>
      </c>
      <c r="BM35" s="265">
        <v>0.10976</v>
      </c>
      <c r="BN35" s="265">
        <v>0.2717</v>
      </c>
      <c r="BO35" s="265">
        <v>0.31429000000000001</v>
      </c>
      <c r="BP35" s="265">
        <v>5.0183999999999999E-2</v>
      </c>
      <c r="BQ35" s="265">
        <v>0.20412</v>
      </c>
      <c r="BR35" s="265">
        <v>0.30701000000000001</v>
      </c>
      <c r="BS35" s="265">
        <v>0.20474000000000001</v>
      </c>
      <c r="BT35" s="265">
        <v>0.24907000000000001</v>
      </c>
      <c r="BU35" s="265">
        <v>5.2991999999999997E-2</v>
      </c>
      <c r="BV35" s="265">
        <v>1.7454999999999998E-2</v>
      </c>
      <c r="BW35" s="265">
        <v>7.3149000000000006E-2</v>
      </c>
      <c r="BX35" s="265">
        <v>1.9279999999999999E-2</v>
      </c>
      <c r="BY35" s="265">
        <v>5.4769999999999999E-2</v>
      </c>
      <c r="BZ35" s="265">
        <v>6.2636999999999998E-2</v>
      </c>
      <c r="CA35" s="265">
        <v>0.08</v>
      </c>
      <c r="CB35" s="265">
        <v>8.4731000000000001E-2</v>
      </c>
      <c r="CC35" s="265">
        <v>0.10767</v>
      </c>
      <c r="CD35" s="265">
        <v>6.8267999999999995E-2</v>
      </c>
      <c r="CE35" s="265">
        <v>6.1331999999999998E-2</v>
      </c>
      <c r="CF35" s="265">
        <v>5.6401E-2</v>
      </c>
      <c r="CG35" s="265">
        <v>6.9203000000000001E-2</v>
      </c>
      <c r="CH35" s="265">
        <v>5.6984E-2</v>
      </c>
      <c r="CI35" s="265">
        <v>6.497E-2</v>
      </c>
      <c r="CJ35" s="265">
        <v>4.1139000000000002E-2</v>
      </c>
      <c r="CK35" s="265">
        <v>6.2224000000000002E-2</v>
      </c>
      <c r="CL35" s="265">
        <v>0.22463</v>
      </c>
      <c r="CM35" s="265">
        <v>3.2169999999999998E-3</v>
      </c>
      <c r="CN35" s="265">
        <v>0</v>
      </c>
      <c r="CO35" s="265">
        <v>6.0000000000000001E-3</v>
      </c>
      <c r="CP35" s="265">
        <v>8.0759999999999998E-3</v>
      </c>
      <c r="CQ35" s="265">
        <v>7.6920000000000001E-3</v>
      </c>
      <c r="CR35" s="265">
        <v>0.01</v>
      </c>
      <c r="CS35" s="265">
        <v>0</v>
      </c>
      <c r="CT35" s="265">
        <v>0</v>
      </c>
      <c r="CU35" s="265">
        <v>0</v>
      </c>
      <c r="CV35" s="265">
        <v>5.7039999999999999E-3</v>
      </c>
      <c r="CW35" s="265">
        <v>0</v>
      </c>
      <c r="CX35" s="265">
        <v>0</v>
      </c>
      <c r="CY35" s="265">
        <v>0</v>
      </c>
      <c r="CZ35" s="265">
        <v>0.27173999999999998</v>
      </c>
      <c r="DA35" s="265">
        <v>0.73838000000000004</v>
      </c>
      <c r="DB35" s="265">
        <v>0</v>
      </c>
      <c r="DC35" s="265">
        <v>0</v>
      </c>
      <c r="DD35" s="265">
        <v>0</v>
      </c>
      <c r="DE35" s="265">
        <v>0</v>
      </c>
      <c r="DF35" s="265">
        <v>6.2E-4</v>
      </c>
      <c r="DG35" s="265">
        <v>7.3099999999999999E-4</v>
      </c>
      <c r="DH35" s="265">
        <v>9.3399999999999993E-3</v>
      </c>
      <c r="DI35" s="265">
        <v>5.8600000000000004E-4</v>
      </c>
      <c r="DJ35" s="265">
        <v>6.2200000000000005E-4</v>
      </c>
      <c r="DK35" s="265">
        <v>7.0299999999999996E-4</v>
      </c>
      <c r="DL35" s="265">
        <v>4.73E-4</v>
      </c>
      <c r="DM35" s="265">
        <v>1.2899999999999999E-3</v>
      </c>
      <c r="DN35" s="265">
        <v>2.02E-4</v>
      </c>
      <c r="DO35" s="265">
        <v>8.7000000000000001E-5</v>
      </c>
      <c r="DP35" s="265">
        <v>8.3999999999999995E-5</v>
      </c>
      <c r="DQ35" s="265">
        <v>7.1000000000000005E-5</v>
      </c>
      <c r="DR35" s="265">
        <v>8.5300000000000003E-4</v>
      </c>
      <c r="DS35" s="265">
        <v>3.692E-3</v>
      </c>
      <c r="DT35" s="265">
        <v>4.2830000000000003E-3</v>
      </c>
      <c r="DU35" s="265">
        <v>1.06E-4</v>
      </c>
      <c r="DV35" s="265">
        <v>6.0999999999999999E-5</v>
      </c>
      <c r="DW35" s="265">
        <v>4.1999999999999998E-5</v>
      </c>
      <c r="DX35" s="265">
        <v>6.7299999999999999E-4</v>
      </c>
      <c r="DY35" s="265">
        <v>1.91E-3</v>
      </c>
      <c r="DZ35" s="265">
        <v>1.2E-5</v>
      </c>
      <c r="EA35" s="265">
        <v>6.0000000000000002E-6</v>
      </c>
      <c r="EB35" s="265">
        <v>3.9999999999999998E-6</v>
      </c>
      <c r="EC35" s="265">
        <v>3.0000000000000001E-6</v>
      </c>
      <c r="ED35" s="265">
        <v>5.0000000000000004E-6</v>
      </c>
      <c r="EE35" s="265">
        <v>6.0000000000000002E-6</v>
      </c>
      <c r="EF35" s="265">
        <v>4.9200000000000003E-4</v>
      </c>
      <c r="EG35" s="265">
        <v>3.9999999999999998E-6</v>
      </c>
      <c r="EH35" s="265">
        <v>3.264E-3</v>
      </c>
      <c r="EI35" s="265">
        <v>0</v>
      </c>
      <c r="EJ35" s="265">
        <v>0</v>
      </c>
      <c r="EK35" s="265">
        <v>0</v>
      </c>
      <c r="EL35" s="265">
        <v>0</v>
      </c>
      <c r="EM35" s="265">
        <v>3.725E-3</v>
      </c>
      <c r="EN35" s="265">
        <v>1.8910000000000001E-3</v>
      </c>
      <c r="EO35" s="265">
        <v>3.7919999999999998E-3</v>
      </c>
      <c r="EP35" s="265">
        <v>1.5269999999999999E-3</v>
      </c>
      <c r="EQ35" s="265">
        <v>4.7699999999999999E-4</v>
      </c>
      <c r="ER35" s="265">
        <v>4.8799999999999999E-4</v>
      </c>
      <c r="ES35" s="265">
        <v>3.28E-4</v>
      </c>
      <c r="ET35" s="265">
        <v>5.4500000000000002E-4</v>
      </c>
      <c r="EU35" s="265">
        <v>3.2899999999999997E-4</v>
      </c>
      <c r="EV35" s="265">
        <v>4.7199999999999998E-4</v>
      </c>
      <c r="EW35" s="265">
        <v>3.1199999999999999E-4</v>
      </c>
      <c r="EX35" s="265">
        <v>6.5200000000000002E-4</v>
      </c>
      <c r="EY35" s="265">
        <v>4.44E-4</v>
      </c>
      <c r="EZ35" s="265">
        <v>3.5980000000000001E-3</v>
      </c>
      <c r="FA35" s="265">
        <v>9.59E-4</v>
      </c>
      <c r="FB35" s="265">
        <v>9.5200000000000005E-4</v>
      </c>
      <c r="FC35" s="265">
        <v>7.8899999999999999E-4</v>
      </c>
      <c r="FD35" s="265">
        <v>8.8999999999999995E-4</v>
      </c>
      <c r="FE35" s="265">
        <v>6.9499999999999998E-4</v>
      </c>
      <c r="FF35" s="265">
        <v>8.9899999999999995E-4</v>
      </c>
      <c r="FG35" s="265">
        <v>1.062E-3</v>
      </c>
      <c r="FH35" s="265">
        <v>7.2999999999999996E-4</v>
      </c>
      <c r="FI35" s="265">
        <v>7.5600000000000005E-4</v>
      </c>
      <c r="FJ35" s="265">
        <v>4.8500000000000003E-4</v>
      </c>
      <c r="FK35" s="265">
        <v>2.0900000000000001E-4</v>
      </c>
      <c r="FL35" s="265">
        <v>7.2099999999999996E-4</v>
      </c>
      <c r="FM35" s="265">
        <v>8.7699999999999996E-4</v>
      </c>
      <c r="FN35" s="265">
        <v>1.2978E-2</v>
      </c>
      <c r="FO35" s="265">
        <v>0.01</v>
      </c>
      <c r="FP35" s="265">
        <v>2.6103999999999999E-2</v>
      </c>
      <c r="FQ35" s="265">
        <v>4.0660000000000002E-3</v>
      </c>
      <c r="FR35" s="265">
        <v>2.2060000000000001E-3</v>
      </c>
      <c r="FS35" s="265">
        <v>6.2199999999999998E-3</v>
      </c>
      <c r="FT35" s="265">
        <v>6.0499999999999998E-3</v>
      </c>
      <c r="FU35" s="265">
        <v>4.7780000000000001E-3</v>
      </c>
      <c r="FV35" s="265">
        <v>3.5291999999999997E-2</v>
      </c>
      <c r="FW35" s="265">
        <v>5.0221000000000002E-2</v>
      </c>
      <c r="FX35" s="265">
        <v>3.6346000000000003E-2</v>
      </c>
      <c r="FY35" s="265">
        <v>6.8231E-2</v>
      </c>
      <c r="FZ35" s="265">
        <v>5.0221000000000002E-2</v>
      </c>
      <c r="GA35" s="265">
        <v>2.9309999999999999E-2</v>
      </c>
      <c r="GB35" s="265">
        <v>1.0012999999999999E-2</v>
      </c>
      <c r="GC35" s="265">
        <v>1.2888999999999999E-2</v>
      </c>
      <c r="GD35" s="265">
        <v>1.2658000000000001E-2</v>
      </c>
      <c r="GE35" s="265">
        <v>1.375E-2</v>
      </c>
      <c r="GF35" s="265">
        <v>1.8401000000000001E-2</v>
      </c>
      <c r="GG35" s="265">
        <v>2.8160999999999999E-2</v>
      </c>
      <c r="GH35" s="265">
        <v>3.1274999999999997E-2</v>
      </c>
      <c r="GI35" s="265">
        <v>3.0248000000000001E-2</v>
      </c>
      <c r="GJ35" s="265">
        <v>1.2064999999999999E-2</v>
      </c>
      <c r="GK35" s="265">
        <v>7.26E-3</v>
      </c>
      <c r="GL35" s="265">
        <v>2.8629000000000002E-2</v>
      </c>
      <c r="GM35" s="265">
        <v>1.9439000000000001E-2</v>
      </c>
      <c r="GN35" s="265">
        <v>1.6122000000000001E-2</v>
      </c>
      <c r="GO35" s="265">
        <v>1.4763E-2</v>
      </c>
      <c r="GP35" s="265">
        <v>2.2186999999999998E-2</v>
      </c>
      <c r="GQ35" s="265">
        <v>1.8983E-2</v>
      </c>
      <c r="GR35" s="265">
        <v>6.0219999999999996E-3</v>
      </c>
      <c r="GS35" s="265">
        <v>1.8648000000000001E-2</v>
      </c>
      <c r="GT35" s="265">
        <v>1.3514E-2</v>
      </c>
      <c r="GU35" s="265">
        <v>1.3624000000000001E-2</v>
      </c>
      <c r="GV35" s="265">
        <v>1.0606000000000001E-2</v>
      </c>
      <c r="GW35" s="265">
        <v>1.8069000000000002E-2</v>
      </c>
      <c r="GX35" s="265">
        <v>3.4528999999999997E-2</v>
      </c>
      <c r="GY35" s="265">
        <v>1.3544E-2</v>
      </c>
      <c r="GZ35" s="265">
        <v>1.345E-2</v>
      </c>
      <c r="HA35" s="265">
        <v>1.6101000000000001E-2</v>
      </c>
      <c r="HB35" s="265">
        <v>1.2792E-2</v>
      </c>
      <c r="HC35" s="265">
        <v>9.1439999999999994E-3</v>
      </c>
      <c r="HD35" s="265">
        <v>7.8329999999999997E-3</v>
      </c>
      <c r="HE35" s="265">
        <v>2.4951999999999998E-2</v>
      </c>
      <c r="HF35" s="265">
        <v>1.993E-2</v>
      </c>
      <c r="HG35" s="265">
        <v>2.5326999999999999E-2</v>
      </c>
      <c r="HH35" s="265">
        <v>2.4542999999999999E-2</v>
      </c>
      <c r="HI35" s="265">
        <v>2.5259E-2</v>
      </c>
      <c r="HJ35" s="265">
        <v>2.1169E-2</v>
      </c>
      <c r="HK35" s="265">
        <v>9.0469999999999995E-3</v>
      </c>
      <c r="HL35" s="265">
        <v>1.0985E-2</v>
      </c>
      <c r="HM35" s="265">
        <v>1.6480000000000002E-2</v>
      </c>
      <c r="HN35" s="265">
        <v>1.0616E-2</v>
      </c>
      <c r="HO35" s="265">
        <v>1.3658999999999999E-2</v>
      </c>
      <c r="HP35" s="265">
        <v>9.6620000000000004E-3</v>
      </c>
      <c r="HQ35" s="265">
        <v>2.7494999999999999E-2</v>
      </c>
      <c r="HR35" s="265">
        <v>6.0525000000000002E-2</v>
      </c>
      <c r="HS35" s="265">
        <v>1.2585000000000001E-2</v>
      </c>
      <c r="HT35" s="265">
        <v>2.7438000000000001E-2</v>
      </c>
      <c r="HU35" s="265">
        <v>2.5866E-2</v>
      </c>
      <c r="HV35" s="265">
        <v>1.1668E-2</v>
      </c>
      <c r="HW35" s="265">
        <v>2.5174999999999999E-2</v>
      </c>
      <c r="HX35" s="265">
        <v>3.4287999999999999E-2</v>
      </c>
      <c r="HY35" s="265">
        <v>2.8136999999999999E-2</v>
      </c>
      <c r="HZ35" s="265">
        <v>9.4610000000000007E-3</v>
      </c>
      <c r="IA35" s="265">
        <v>4.3449999999999999E-3</v>
      </c>
      <c r="IB35" s="265">
        <v>3.5620000000000001E-3</v>
      </c>
      <c r="IC35" s="265">
        <v>5.0569999999999999E-3</v>
      </c>
      <c r="ID35" s="265">
        <v>5.4640000000000001E-3</v>
      </c>
      <c r="IE35" s="265">
        <v>1.9552E-2</v>
      </c>
      <c r="IF35" s="265">
        <v>2.3112000000000001E-2</v>
      </c>
      <c r="IG35" s="265">
        <v>1.3747000000000001E-2</v>
      </c>
      <c r="IH35" s="265">
        <v>2.0676E-2</v>
      </c>
      <c r="II35" s="265">
        <v>3.8782999999999998E-2</v>
      </c>
      <c r="IJ35" s="265">
        <v>1.3299999999999999E-2</v>
      </c>
      <c r="IK35" s="265">
        <v>8.5439999999999995E-3</v>
      </c>
      <c r="IL35" s="265">
        <v>2.9239999999999999E-2</v>
      </c>
      <c r="IM35" s="265">
        <v>1.2111E-2</v>
      </c>
      <c r="IN35" s="265">
        <v>1.1249E-2</v>
      </c>
      <c r="IO35" s="265">
        <v>6.8970000000000004E-3</v>
      </c>
      <c r="IP35" s="265">
        <v>1.6677999999999998E-2</v>
      </c>
      <c r="IQ35" s="265">
        <v>1.3466000000000001E-2</v>
      </c>
      <c r="IR35" s="265">
        <v>5.9485999999999997E-2</v>
      </c>
      <c r="IS35" s="265">
        <v>9.9159999999999995E-3</v>
      </c>
      <c r="IT35" s="265">
        <v>2.7307999999999999E-2</v>
      </c>
      <c r="IU35" s="265">
        <v>2.0084999999999999E-2</v>
      </c>
      <c r="IV35" s="265">
        <v>9.7850000000000003E-3</v>
      </c>
      <c r="IW35" s="265">
        <v>2.3306E-2</v>
      </c>
      <c r="IX35" s="265">
        <v>2.0719000000000001E-2</v>
      </c>
      <c r="IY35" s="265">
        <v>2.3864E-2</v>
      </c>
      <c r="IZ35" s="265">
        <v>2.3564999999999999E-2</v>
      </c>
      <c r="JA35" s="265">
        <v>2.5804000000000001E-2</v>
      </c>
      <c r="JB35" s="265">
        <v>2.3622000000000001E-2</v>
      </c>
      <c r="JC35" s="265">
        <v>1.9784E-2</v>
      </c>
      <c r="JD35" s="265">
        <v>7.6140000000000001E-3</v>
      </c>
      <c r="JE35" s="265">
        <v>1.3743E-2</v>
      </c>
      <c r="JF35" s="265">
        <v>4.1697999999999999E-2</v>
      </c>
      <c r="JG35" s="265">
        <v>1.8941E-2</v>
      </c>
      <c r="JH35" s="265">
        <v>3.2875000000000001E-2</v>
      </c>
      <c r="JI35" s="265">
        <v>3.9793000000000002E-2</v>
      </c>
      <c r="JJ35" s="265">
        <v>4.1001999999999997E-2</v>
      </c>
      <c r="JK35" s="265">
        <v>4.9245999999999998E-2</v>
      </c>
      <c r="JL35" s="265">
        <v>4.301E-2</v>
      </c>
      <c r="JM35" s="265">
        <v>2.5094000000000002E-2</v>
      </c>
      <c r="JN35" s="265">
        <v>9.6520000000000009E-3</v>
      </c>
      <c r="JO35" s="265">
        <v>1.1913999999999999E-2</v>
      </c>
      <c r="JP35" s="265">
        <v>3.0837E-2</v>
      </c>
      <c r="JQ35" s="265">
        <v>2.1548000000000001E-2</v>
      </c>
      <c r="JR35" s="265">
        <v>8.9110000000000005E-3</v>
      </c>
      <c r="JS35" s="265">
        <v>1.2807000000000001E-2</v>
      </c>
      <c r="JT35" s="265">
        <v>5.5669999999999999E-3</v>
      </c>
      <c r="JU35" s="265">
        <v>7.9760000000000005E-3</v>
      </c>
      <c r="JV35" s="265">
        <v>1.4146000000000001E-2</v>
      </c>
      <c r="JW35" s="265">
        <v>5.3819999999999996E-3</v>
      </c>
      <c r="JX35" s="265">
        <v>3.9550000000000002E-3</v>
      </c>
      <c r="JY35" s="265">
        <v>7.5929999999999999E-3</v>
      </c>
      <c r="JZ35" s="265">
        <v>1.5074000000000001E-2</v>
      </c>
      <c r="KA35" s="265">
        <v>1.0808999999999999E-2</v>
      </c>
      <c r="KB35" s="265">
        <v>1.3736E-2</v>
      </c>
      <c r="KC35" s="265">
        <v>8.8149999999999999E-3</v>
      </c>
      <c r="KD35" s="265">
        <v>1.4271000000000001E-2</v>
      </c>
      <c r="KE35" s="265">
        <v>5.2649999999999997E-3</v>
      </c>
      <c r="KF35" s="265">
        <v>3.14E-3</v>
      </c>
      <c r="KG35" s="265">
        <v>2.758E-3</v>
      </c>
      <c r="KH35" s="265">
        <v>1.1240999999999999E-2</v>
      </c>
      <c r="KI35" s="265">
        <v>0.19958000000000001</v>
      </c>
      <c r="KJ35" s="265">
        <v>0.25775999999999999</v>
      </c>
      <c r="KK35" s="265">
        <v>0.15603</v>
      </c>
      <c r="KL35" s="265">
        <v>0.26290000000000002</v>
      </c>
      <c r="KM35" s="265">
        <v>0.54788000000000003</v>
      </c>
      <c r="KN35" s="265">
        <v>0.6573</v>
      </c>
      <c r="KO35" s="265">
        <v>0.73189000000000004</v>
      </c>
      <c r="KP35" s="265">
        <v>6.3336533674769749E-3</v>
      </c>
      <c r="KQ35" s="265">
        <v>0.81337000000000004</v>
      </c>
      <c r="KR35" s="265">
        <v>0.84106999999999998</v>
      </c>
      <c r="KS35" s="265">
        <v>0.86446000000000001</v>
      </c>
      <c r="KT35" s="265">
        <v>0.61127925384741777</v>
      </c>
      <c r="KU35" s="265">
        <v>6.0499999999999998E-3</v>
      </c>
      <c r="KV35" s="265">
        <v>3.1951E-2</v>
      </c>
      <c r="KW35" s="265">
        <v>5.2298999999999998E-2</v>
      </c>
      <c r="KX35" s="265">
        <v>9.6782000000000007E-2</v>
      </c>
      <c r="KY35" s="265">
        <v>0.21318999999999999</v>
      </c>
      <c r="KZ35" s="265">
        <v>0.37962000000000001</v>
      </c>
      <c r="LA35" s="265">
        <v>0.55852999999999997</v>
      </c>
      <c r="LB35" s="265">
        <v>0.71933000000000002</v>
      </c>
      <c r="LC35" s="265">
        <v>1</v>
      </c>
      <c r="LD35" s="265">
        <v>0</v>
      </c>
      <c r="LE35" s="265">
        <v>0.42808000000000002</v>
      </c>
      <c r="LF35" s="265">
        <v>0</v>
      </c>
      <c r="LG35" s="265">
        <v>0</v>
      </c>
      <c r="LH35" s="431">
        <v>7.6900978456251323E-6</v>
      </c>
      <c r="LI35" s="431">
        <v>2.3608616174897179E-5</v>
      </c>
      <c r="LJ35" s="431">
        <v>4.5296005737327505E-6</v>
      </c>
      <c r="LK35" s="431">
        <v>2.7367903385311365E-5</v>
      </c>
      <c r="LL35" s="431">
        <v>1.1642558092717081E-5</v>
      </c>
      <c r="LM35" s="431">
        <v>2.5453786292928271E-5</v>
      </c>
      <c r="LN35" s="431">
        <v>2.4864908482413739E-5</v>
      </c>
      <c r="LO35" s="431">
        <v>2.9394241209956817E-5</v>
      </c>
      <c r="LP35" s="431">
        <v>2.9847931727999821E-5</v>
      </c>
      <c r="LQ35" s="431">
        <v>3.4980410418938845E-5</v>
      </c>
      <c r="LR35" s="431">
        <v>4.663561048801057E-5</v>
      </c>
      <c r="LS35" s="431">
        <v>3.549701432348229E-5</v>
      </c>
      <c r="LT35" s="431">
        <v>4.7212222852976993E-5</v>
      </c>
      <c r="LU35" s="431">
        <v>3.9497146644862369E-5</v>
      </c>
      <c r="LV35" s="431">
        <v>2.1590058167930692E-5</v>
      </c>
      <c r="LW35" s="431">
        <v>5.2414641686482355E-5</v>
      </c>
      <c r="LX35" s="431">
        <v>2.8976475732633844E-5</v>
      </c>
      <c r="LY35" s="431">
        <v>5.5121035984484479E-5</v>
      </c>
      <c r="LZ35" s="431">
        <v>5.108818004373461E-5</v>
      </c>
      <c r="MA35" s="431">
        <v>1.9711378627107479E-5</v>
      </c>
      <c r="MB35" s="431">
        <v>2.9461156373145059E-5</v>
      </c>
      <c r="MC35" s="431">
        <v>5.5693973990855739E-5</v>
      </c>
      <c r="MD35" s="431">
        <v>5.5691896704956889E-5</v>
      </c>
      <c r="ME35" s="431">
        <v>5.2279010560596362E-5</v>
      </c>
      <c r="MF35" s="431">
        <v>5.8948036894435063E-5</v>
      </c>
      <c r="MG35" s="431">
        <v>5.1539744163164869E-5</v>
      </c>
      <c r="MH35" s="266"/>
      <c r="MI35" s="266"/>
      <c r="MJ35" s="266"/>
      <c r="MK35" s="266"/>
      <c r="ML35" s="266"/>
      <c r="MM35" s="266"/>
      <c r="MN35" s="266"/>
      <c r="MO35" s="266"/>
      <c r="MP35" s="266"/>
      <c r="MQ35" s="266"/>
      <c r="MR35" s="266"/>
      <c r="MS35" s="266"/>
      <c r="MT35" s="266"/>
      <c r="MU35" s="266"/>
      <c r="MV35" s="266"/>
      <c r="MW35" s="266"/>
      <c r="MX35" s="266"/>
      <c r="MY35" s="266"/>
      <c r="MZ35" s="266"/>
      <c r="NA35" s="266"/>
      <c r="NB35" s="266"/>
      <c r="NC35" s="266"/>
      <c r="ND35" s="266"/>
      <c r="NE35" s="266"/>
      <c r="NF35" s="266"/>
      <c r="NG35" s="266"/>
      <c r="NH35" s="266"/>
      <c r="NI35" s="266"/>
      <c r="NJ35" s="266"/>
      <c r="NK35" s="266"/>
      <c r="NL35" s="266"/>
      <c r="NM35" s="266"/>
      <c r="NN35" s="266"/>
      <c r="NO35" s="266"/>
      <c r="NP35" s="266"/>
      <c r="NQ35" s="266"/>
      <c r="NR35" s="266"/>
      <c r="NS35" s="266"/>
      <c r="NT35" s="266"/>
      <c r="NU35" s="266"/>
      <c r="NV35" s="266"/>
      <c r="NW35" s="266"/>
      <c r="NX35" s="266"/>
      <c r="NY35" s="266"/>
      <c r="NZ35" s="266"/>
      <c r="OA35" s="266"/>
      <c r="OB35" s="266"/>
      <c r="OC35" s="266"/>
      <c r="OD35" s="266"/>
      <c r="OE35" s="266"/>
      <c r="OF35" s="266"/>
      <c r="OG35" s="266"/>
      <c r="OH35" s="266"/>
      <c r="OI35" s="266"/>
      <c r="OJ35" s="266"/>
      <c r="OK35" s="266"/>
      <c r="OL35" s="266"/>
      <c r="OM35" s="266"/>
      <c r="ON35" s="267"/>
    </row>
    <row r="36" spans="1:404">
      <c r="A36" s="261">
        <v>411</v>
      </c>
      <c r="B36" s="265">
        <v>0.14087</v>
      </c>
      <c r="C36" s="265">
        <v>0.10943</v>
      </c>
      <c r="D36" s="265">
        <v>8.3201999999999998E-2</v>
      </c>
      <c r="E36" s="265">
        <v>6.2021E-2</v>
      </c>
      <c r="F36" s="265">
        <v>0.14774000000000001</v>
      </c>
      <c r="G36" s="265">
        <v>0.10438</v>
      </c>
      <c r="H36" s="265">
        <v>0.16552</v>
      </c>
      <c r="I36" s="265">
        <v>0.11008999999999999</v>
      </c>
      <c r="J36" s="265">
        <v>9.0496999999999994E-2</v>
      </c>
      <c r="K36" s="265">
        <v>3.0342999999999998E-2</v>
      </c>
      <c r="L36" s="265">
        <v>2.2377999999999999E-2</v>
      </c>
      <c r="M36" s="265">
        <v>1.5817999999999999E-2</v>
      </c>
      <c r="N36" s="265">
        <v>2.1662000000000001E-2</v>
      </c>
      <c r="O36" s="265">
        <v>6.3261999999999999E-2</v>
      </c>
      <c r="P36" s="265">
        <v>0.11309</v>
      </c>
      <c r="Q36" s="265">
        <v>8.1850999999999993E-2</v>
      </c>
      <c r="R36" s="265">
        <v>6.9283999999999998E-2</v>
      </c>
      <c r="S36" s="265">
        <v>9.5176999999999998E-2</v>
      </c>
      <c r="T36" s="265">
        <v>4.9095E-2</v>
      </c>
      <c r="U36" s="265">
        <v>0.16002</v>
      </c>
      <c r="V36" s="265">
        <v>9.4913999999999998E-2</v>
      </c>
      <c r="W36" s="265">
        <v>9.9086999999999995E-2</v>
      </c>
      <c r="X36" s="265">
        <v>7.1222999999999995E-2</v>
      </c>
      <c r="Y36" s="265">
        <v>0.14607999999999999</v>
      </c>
      <c r="Z36" s="265">
        <v>8.8111999999999996E-2</v>
      </c>
      <c r="AA36" s="265">
        <v>0.15606</v>
      </c>
      <c r="AB36" s="265">
        <v>9.5083000000000001E-2</v>
      </c>
      <c r="AC36" s="265">
        <v>0.10589999999999999</v>
      </c>
      <c r="AD36" s="265">
        <v>5.8097000000000003E-2</v>
      </c>
      <c r="AE36" s="265">
        <v>1.3224E-2</v>
      </c>
      <c r="AF36" s="265">
        <v>1.9761000000000001E-2</v>
      </c>
      <c r="AG36" s="265">
        <v>3.5320999999999998E-2</v>
      </c>
      <c r="AH36" s="265">
        <v>3.2781999999999999E-2</v>
      </c>
      <c r="AI36" s="265">
        <v>1.4748000000000001E-2</v>
      </c>
      <c r="AJ36" s="265">
        <v>1.1754000000000001E-2</v>
      </c>
      <c r="AK36" s="265">
        <v>5.5398000000000001E-3</v>
      </c>
      <c r="AL36" s="265">
        <v>2.1031999999999999E-2</v>
      </c>
      <c r="AM36" s="265">
        <v>1.0723E-2</v>
      </c>
      <c r="AN36" s="265">
        <v>9.5715999999999996E-3</v>
      </c>
      <c r="AO36" s="265">
        <v>2.172E-2</v>
      </c>
      <c r="AP36" s="265">
        <v>1.9751999999999999E-2</v>
      </c>
      <c r="AQ36" s="265">
        <v>1.091E-2</v>
      </c>
      <c r="AR36" s="265">
        <v>2.9881999999999999E-2</v>
      </c>
      <c r="AS36" s="265">
        <v>2.4056000000000001E-2</v>
      </c>
      <c r="AT36" s="265">
        <v>1.7663999999999999E-2</v>
      </c>
      <c r="AU36" s="265">
        <v>3.4136E-2</v>
      </c>
      <c r="AV36" s="265">
        <v>2.2173999999999999E-2</v>
      </c>
      <c r="AW36" s="265">
        <v>7.9325999999999997E-3</v>
      </c>
      <c r="AX36" s="265">
        <v>1.4283000000000001E-2</v>
      </c>
      <c r="AY36" s="265">
        <v>1.8578000000000001E-2</v>
      </c>
      <c r="AZ36" s="265">
        <v>2.4521000000000001E-2</v>
      </c>
      <c r="BA36" s="265">
        <v>1.2212000000000001E-2</v>
      </c>
      <c r="BB36" s="265">
        <v>9.3547999999999999E-3</v>
      </c>
      <c r="BC36" s="265">
        <v>7.4111999999999997E-3</v>
      </c>
      <c r="BD36" s="265">
        <v>1.4841E-2</v>
      </c>
      <c r="BE36" s="265">
        <v>1.5781E-2</v>
      </c>
      <c r="BF36" s="265">
        <v>1.3537E-2</v>
      </c>
      <c r="BG36" s="265">
        <v>2.9701999999999999E-2</v>
      </c>
      <c r="BH36" s="265">
        <v>2.7883999999999999E-2</v>
      </c>
      <c r="BI36" s="265">
        <v>5.1305000000000003E-2</v>
      </c>
      <c r="BJ36" s="265">
        <v>4.6148000000000002E-2</v>
      </c>
      <c r="BK36" s="265">
        <v>0.15584000000000001</v>
      </c>
      <c r="BL36" s="265">
        <v>0.19656999999999999</v>
      </c>
      <c r="BM36" s="265">
        <v>0.10976</v>
      </c>
      <c r="BN36" s="265">
        <v>0.29049000000000003</v>
      </c>
      <c r="BO36" s="265">
        <v>0.33714</v>
      </c>
      <c r="BP36" s="265">
        <v>6.2826000000000007E-2</v>
      </c>
      <c r="BQ36" s="265">
        <v>0.21124000000000001</v>
      </c>
      <c r="BR36" s="265">
        <v>0.32056000000000001</v>
      </c>
      <c r="BS36" s="265">
        <v>0.21045</v>
      </c>
      <c r="BT36" s="265">
        <v>0.26582</v>
      </c>
      <c r="BU36" s="265">
        <v>4.7396000000000001E-2</v>
      </c>
      <c r="BV36" s="265">
        <v>1.6497999999999999E-2</v>
      </c>
      <c r="BW36" s="265">
        <v>6.4409999999999995E-2</v>
      </c>
      <c r="BX36" s="265">
        <v>1.7982000000000001E-2</v>
      </c>
      <c r="BY36" s="265">
        <v>5.7244000000000003E-2</v>
      </c>
      <c r="BZ36" s="265">
        <v>6.4181000000000002E-2</v>
      </c>
      <c r="CA36" s="265">
        <v>8.4000000000000005E-2</v>
      </c>
      <c r="CB36" s="265">
        <v>8.6595000000000005E-2</v>
      </c>
      <c r="CC36" s="265">
        <v>0.11015999999999999</v>
      </c>
      <c r="CD36" s="265">
        <v>6.9697999999999996E-2</v>
      </c>
      <c r="CE36" s="265">
        <v>6.3103000000000006E-2</v>
      </c>
      <c r="CF36" s="265">
        <v>5.9276000000000002E-2</v>
      </c>
      <c r="CG36" s="265">
        <v>7.0495000000000002E-2</v>
      </c>
      <c r="CH36" s="265">
        <v>5.8067000000000001E-2</v>
      </c>
      <c r="CI36" s="265">
        <v>6.6492999999999997E-2</v>
      </c>
      <c r="CJ36" s="265">
        <v>4.2404999999999998E-2</v>
      </c>
      <c r="CK36" s="265">
        <v>6.3454999999999998E-2</v>
      </c>
      <c r="CL36" s="265">
        <v>0.22797999999999999</v>
      </c>
      <c r="CM36" s="265">
        <v>3.7536000000000002E-3</v>
      </c>
      <c r="CN36" s="265">
        <v>2.0202000000000002E-3</v>
      </c>
      <c r="CO36" s="265">
        <v>6.8339999999999998E-3</v>
      </c>
      <c r="CP36" s="265">
        <v>9.6342000000000007E-3</v>
      </c>
      <c r="CQ36" s="265">
        <v>9.1762000000000007E-3</v>
      </c>
      <c r="CR36" s="265">
        <v>0.01</v>
      </c>
      <c r="CS36" s="265">
        <v>2.0408000000000002E-3</v>
      </c>
      <c r="CT36" s="265">
        <v>2.0617999999999999E-3</v>
      </c>
      <c r="CU36" s="265">
        <v>2E-3</v>
      </c>
      <c r="CV36" s="265">
        <v>6.2582000000000002E-3</v>
      </c>
      <c r="CW36" s="265">
        <v>2.0202000000000002E-3</v>
      </c>
      <c r="CX36" s="265">
        <v>2.0617999999999999E-3</v>
      </c>
      <c r="CY36" s="265">
        <v>2.0617999999999999E-3</v>
      </c>
      <c r="CZ36" s="265">
        <v>0.25525999999999999</v>
      </c>
      <c r="DA36" s="265">
        <v>0.67047000000000001</v>
      </c>
      <c r="DB36" s="265">
        <v>0</v>
      </c>
      <c r="DC36" s="265">
        <v>0</v>
      </c>
      <c r="DD36" s="265">
        <v>0</v>
      </c>
      <c r="DE36" s="265">
        <v>0</v>
      </c>
      <c r="DF36" s="265">
        <v>7.0220000000000005E-4</v>
      </c>
      <c r="DG36" s="265">
        <v>8.4460000000000004E-4</v>
      </c>
      <c r="DH36" s="265">
        <v>9.5569999999999995E-3</v>
      </c>
      <c r="DI36" s="265">
        <v>8.2560000000000001E-4</v>
      </c>
      <c r="DJ36" s="265">
        <v>8.5760000000000003E-4</v>
      </c>
      <c r="DK36" s="265">
        <v>9.6940000000000004E-4</v>
      </c>
      <c r="DL36" s="265">
        <v>6.6600000000000003E-4</v>
      </c>
      <c r="DM36" s="265">
        <v>1.3728E-3</v>
      </c>
      <c r="DN36" s="265">
        <v>2.9379999999999999E-4</v>
      </c>
      <c r="DO36" s="265">
        <v>1.326E-4</v>
      </c>
      <c r="DP36" s="265">
        <v>1.2799999999999999E-4</v>
      </c>
      <c r="DQ36" s="265">
        <v>1.0840000000000001E-4</v>
      </c>
      <c r="DR36" s="265">
        <v>1.2467999999999999E-3</v>
      </c>
      <c r="DS36" s="265">
        <v>3.9953999999999996E-3</v>
      </c>
      <c r="DT36" s="265">
        <v>4.7505999999999998E-3</v>
      </c>
      <c r="DU36" s="265">
        <v>1.638E-4</v>
      </c>
      <c r="DV36" s="265">
        <v>9.4400000000000004E-5</v>
      </c>
      <c r="DW36" s="265">
        <v>6.6799999999999997E-5</v>
      </c>
      <c r="DX36" s="265">
        <v>9.2880000000000002E-4</v>
      </c>
      <c r="DY36" s="265">
        <v>1.7841999999999999E-3</v>
      </c>
      <c r="DZ36" s="265">
        <v>2.0599999999999999E-5</v>
      </c>
      <c r="EA36" s="265">
        <v>1.06E-5</v>
      </c>
      <c r="EB36" s="265">
        <v>6.6000000000000003E-6</v>
      </c>
      <c r="EC36" s="265">
        <v>5.2000000000000002E-6</v>
      </c>
      <c r="ED36" s="265">
        <v>8.3999999999999992E-6</v>
      </c>
      <c r="EE36" s="265">
        <v>1.0000000000000001E-5</v>
      </c>
      <c r="EF36" s="265">
        <v>5.1380000000000002E-4</v>
      </c>
      <c r="EG36" s="265">
        <v>6.6000000000000003E-6</v>
      </c>
      <c r="EH36" s="265">
        <v>4.0848000000000004E-3</v>
      </c>
      <c r="EI36" s="265">
        <v>2.0408000000000002E-3</v>
      </c>
      <c r="EJ36" s="265">
        <v>2.0617999999999999E-3</v>
      </c>
      <c r="EK36" s="265">
        <v>0</v>
      </c>
      <c r="EL36" s="265">
        <v>0</v>
      </c>
      <c r="EM36" s="265">
        <v>4.7368000000000002E-3</v>
      </c>
      <c r="EN36" s="265">
        <v>2.5032000000000001E-3</v>
      </c>
      <c r="EO36" s="265">
        <v>4.5294000000000003E-3</v>
      </c>
      <c r="EP36" s="265">
        <v>1.9151999999999999E-3</v>
      </c>
      <c r="EQ36" s="265">
        <v>5.3720000000000005E-4</v>
      </c>
      <c r="ER36" s="265">
        <v>5.9540000000000005E-4</v>
      </c>
      <c r="ES36" s="265">
        <v>4.2480000000000003E-4</v>
      </c>
      <c r="ET36" s="265">
        <v>5.9940000000000004E-4</v>
      </c>
      <c r="EU36" s="265">
        <v>4.126E-4</v>
      </c>
      <c r="EV36" s="265">
        <v>5.2019999999999996E-4</v>
      </c>
      <c r="EW36" s="265">
        <v>4.1100000000000002E-4</v>
      </c>
      <c r="EX36" s="265">
        <v>7.0060000000000001E-4</v>
      </c>
      <c r="EY36" s="265">
        <v>4.618E-4</v>
      </c>
      <c r="EZ36" s="265">
        <v>4.4526000000000001E-3</v>
      </c>
      <c r="FA36" s="265">
        <v>1.098E-3</v>
      </c>
      <c r="FB36" s="265">
        <v>1.0851999999999999E-3</v>
      </c>
      <c r="FC36" s="265">
        <v>9.2840000000000002E-4</v>
      </c>
      <c r="FD36" s="265">
        <v>1.024E-3</v>
      </c>
      <c r="FE36" s="265">
        <v>8.2039999999999999E-4</v>
      </c>
      <c r="FF36" s="265">
        <v>1.0120000000000001E-3</v>
      </c>
      <c r="FG36" s="265">
        <v>1.2006E-3</v>
      </c>
      <c r="FH36" s="265">
        <v>8.4259999999999999E-4</v>
      </c>
      <c r="FI36" s="265">
        <v>8.4840000000000002E-4</v>
      </c>
      <c r="FJ36" s="265">
        <v>7.1339999999999999E-4</v>
      </c>
      <c r="FK36" s="265">
        <v>3.0739999999999999E-4</v>
      </c>
      <c r="FL36" s="265">
        <v>6.9300000000000004E-4</v>
      </c>
      <c r="FM36" s="265">
        <v>9.2159999999999996E-4</v>
      </c>
      <c r="FN36" s="265">
        <v>1.4348E-2</v>
      </c>
      <c r="FO36" s="265">
        <v>1.2E-2</v>
      </c>
      <c r="FP36" s="265">
        <v>2.9905000000000001E-2</v>
      </c>
      <c r="FQ36" s="265">
        <v>4.8275999999999996E-3</v>
      </c>
      <c r="FR36" s="265">
        <v>2.7512000000000001E-3</v>
      </c>
      <c r="FS36" s="265">
        <v>7.5630000000000003E-3</v>
      </c>
      <c r="FT36" s="265">
        <v>6.8538000000000002E-3</v>
      </c>
      <c r="FU36" s="265">
        <v>6.7073999999999996E-3</v>
      </c>
      <c r="FV36" s="265">
        <v>4.5433000000000001E-2</v>
      </c>
      <c r="FW36" s="265">
        <v>5.8677E-2</v>
      </c>
      <c r="FX36" s="265">
        <v>4.2457000000000002E-2</v>
      </c>
      <c r="FY36" s="265">
        <v>8.0883999999999998E-2</v>
      </c>
      <c r="FZ36" s="265">
        <v>5.8677E-2</v>
      </c>
      <c r="GA36" s="265">
        <v>3.3790000000000001E-2</v>
      </c>
      <c r="GB36" s="265">
        <v>1.1263E-2</v>
      </c>
      <c r="GC36" s="265">
        <v>1.4513E-2</v>
      </c>
      <c r="GD36" s="265">
        <v>1.4715000000000001E-2</v>
      </c>
      <c r="GE36" s="265">
        <v>1.6871000000000001E-2</v>
      </c>
      <c r="GF36" s="265">
        <v>2.0622999999999999E-2</v>
      </c>
      <c r="GG36" s="265">
        <v>3.3471000000000001E-2</v>
      </c>
      <c r="GH36" s="265">
        <v>3.9113000000000002E-2</v>
      </c>
      <c r="GI36" s="265">
        <v>3.6963999999999997E-2</v>
      </c>
      <c r="GJ36" s="265">
        <v>1.4478E-2</v>
      </c>
      <c r="GK36" s="265">
        <v>8.8932000000000004E-3</v>
      </c>
      <c r="GL36" s="265">
        <v>3.1462999999999998E-2</v>
      </c>
      <c r="GM36" s="265">
        <v>2.0708000000000001E-2</v>
      </c>
      <c r="GN36" s="265">
        <v>2.1706E-2</v>
      </c>
      <c r="GO36" s="265">
        <v>1.7753000000000001E-2</v>
      </c>
      <c r="GP36" s="265">
        <v>2.6623999999999998E-2</v>
      </c>
      <c r="GQ36" s="265">
        <v>2.2657E-2</v>
      </c>
      <c r="GR36" s="265">
        <v>9.1331999999999993E-3</v>
      </c>
      <c r="GS36" s="265">
        <v>2.2494E-2</v>
      </c>
      <c r="GT36" s="265">
        <v>1.6462000000000001E-2</v>
      </c>
      <c r="GU36" s="265">
        <v>1.6348999999999999E-2</v>
      </c>
      <c r="GV36" s="265">
        <v>1.303E-2</v>
      </c>
      <c r="GW36" s="265">
        <v>2.0878000000000001E-2</v>
      </c>
      <c r="GX36" s="265">
        <v>4.0046999999999999E-2</v>
      </c>
      <c r="GY36" s="265">
        <v>1.6253E-2</v>
      </c>
      <c r="GZ36" s="265">
        <v>1.6330999999999998E-2</v>
      </c>
      <c r="HA36" s="265">
        <v>1.8090999999999999E-2</v>
      </c>
      <c r="HB36" s="265">
        <v>1.4869E-2</v>
      </c>
      <c r="HC36" s="265">
        <v>1.1112E-2</v>
      </c>
      <c r="HD36" s="265">
        <v>1.013E-2</v>
      </c>
      <c r="HE36" s="265">
        <v>2.7935000000000001E-2</v>
      </c>
      <c r="HF36" s="265">
        <v>2.4185000000000002E-2</v>
      </c>
      <c r="HG36" s="265">
        <v>2.836E-2</v>
      </c>
      <c r="HH36" s="265">
        <v>2.7446999999999999E-2</v>
      </c>
      <c r="HI36" s="265">
        <v>2.8357E-2</v>
      </c>
      <c r="HJ36" s="265">
        <v>2.9439E-2</v>
      </c>
      <c r="HK36" s="265">
        <v>1.0909E-2</v>
      </c>
      <c r="HL36" s="265">
        <v>1.3147000000000001E-2</v>
      </c>
      <c r="HM36" s="265">
        <v>1.9296000000000001E-2</v>
      </c>
      <c r="HN36" s="265">
        <v>1.2992E-2</v>
      </c>
      <c r="HO36" s="265">
        <v>1.7156999999999999E-2</v>
      </c>
      <c r="HP36" s="265">
        <v>1.1594E-2</v>
      </c>
      <c r="HQ36" s="265">
        <v>3.2787999999999998E-2</v>
      </c>
      <c r="HR36" s="265">
        <v>7.1554000000000006E-2</v>
      </c>
      <c r="HS36" s="265">
        <v>1.2907E-2</v>
      </c>
      <c r="HT36" s="265">
        <v>3.5811000000000003E-2</v>
      </c>
      <c r="HU36" s="265">
        <v>3.2016000000000003E-2</v>
      </c>
      <c r="HV36" s="265">
        <v>1.4002000000000001E-2</v>
      </c>
      <c r="HW36" s="265">
        <v>2.9581E-2</v>
      </c>
      <c r="HX36" s="265">
        <v>4.2951999999999997E-2</v>
      </c>
      <c r="HY36" s="265">
        <v>3.1123999999999999E-2</v>
      </c>
      <c r="HZ36" s="265">
        <v>1.0905E-2</v>
      </c>
      <c r="IA36" s="265">
        <v>5.3227999999999999E-3</v>
      </c>
      <c r="IB36" s="265">
        <v>4.4523999999999996E-3</v>
      </c>
      <c r="IC36" s="265">
        <v>6.0683999999999998E-3</v>
      </c>
      <c r="ID36" s="265">
        <v>6.5570000000000003E-3</v>
      </c>
      <c r="IE36" s="265">
        <v>2.4531000000000001E-2</v>
      </c>
      <c r="IF36" s="265">
        <v>2.7852999999999999E-2</v>
      </c>
      <c r="IG36" s="265">
        <v>1.6496E-2</v>
      </c>
      <c r="IH36" s="265">
        <v>2.3338000000000001E-2</v>
      </c>
      <c r="II36" s="265">
        <v>4.7224000000000002E-2</v>
      </c>
      <c r="IJ36" s="265">
        <v>1.9886000000000001E-2</v>
      </c>
      <c r="IK36" s="265">
        <v>1.3305000000000001E-2</v>
      </c>
      <c r="IL36" s="265">
        <v>3.5088000000000001E-2</v>
      </c>
      <c r="IM36" s="265">
        <v>1.4308E-2</v>
      </c>
      <c r="IN36" s="265">
        <v>1.1205E-2</v>
      </c>
      <c r="IO36" s="265">
        <v>8.0464000000000004E-3</v>
      </c>
      <c r="IP36" s="265">
        <v>1.6982000000000001E-2</v>
      </c>
      <c r="IQ36" s="265">
        <v>1.6159E-2</v>
      </c>
      <c r="IR36" s="265">
        <v>7.8798000000000007E-2</v>
      </c>
      <c r="IS36" s="265">
        <v>1.1747E-2</v>
      </c>
      <c r="IT36" s="265">
        <v>3.3000000000000002E-2</v>
      </c>
      <c r="IU36" s="265">
        <v>2.2197000000000001E-2</v>
      </c>
      <c r="IV36" s="265">
        <v>1.1388000000000001E-2</v>
      </c>
      <c r="IW36" s="265">
        <v>2.7833E-2</v>
      </c>
      <c r="IX36" s="265">
        <v>2.5627E-2</v>
      </c>
      <c r="IY36" s="265">
        <v>3.0713000000000001E-2</v>
      </c>
      <c r="IZ36" s="265">
        <v>3.1047000000000002E-2</v>
      </c>
      <c r="JA36" s="265">
        <v>3.4015999999999998E-2</v>
      </c>
      <c r="JB36" s="265">
        <v>3.0938E-2</v>
      </c>
      <c r="JC36" s="265">
        <v>2.5197000000000001E-2</v>
      </c>
      <c r="JD36" s="265">
        <v>9.2384000000000008E-3</v>
      </c>
      <c r="JE36" s="265">
        <v>1.7299999999999999E-2</v>
      </c>
      <c r="JF36" s="265">
        <v>4.7378999999999998E-2</v>
      </c>
      <c r="JG36" s="265">
        <v>2.3215E-2</v>
      </c>
      <c r="JH36" s="265">
        <v>3.9756E-2</v>
      </c>
      <c r="JI36" s="265">
        <v>4.9210999999999998E-2</v>
      </c>
      <c r="JJ36" s="265">
        <v>5.1383999999999999E-2</v>
      </c>
      <c r="JK36" s="265">
        <v>6.1272E-2</v>
      </c>
      <c r="JL36" s="265">
        <v>5.0062000000000002E-2</v>
      </c>
      <c r="JM36" s="265">
        <v>3.1661000000000002E-2</v>
      </c>
      <c r="JN36" s="265">
        <v>1.0191E-2</v>
      </c>
      <c r="JO36" s="265">
        <v>1.4297000000000001E-2</v>
      </c>
      <c r="JP36" s="265">
        <v>3.7761999999999997E-2</v>
      </c>
      <c r="JQ36" s="265">
        <v>2.5307E-2</v>
      </c>
      <c r="JR36" s="265">
        <v>1.1205E-2</v>
      </c>
      <c r="JS36" s="265">
        <v>1.4659E-2</v>
      </c>
      <c r="JT36" s="265">
        <v>6.3692000000000002E-3</v>
      </c>
      <c r="JU36" s="265">
        <v>9.3492000000000002E-3</v>
      </c>
      <c r="JV36" s="265">
        <v>1.6716999999999999E-2</v>
      </c>
      <c r="JW36" s="265">
        <v>6.3856E-3</v>
      </c>
      <c r="JX36" s="265">
        <v>4.5437999999999997E-3</v>
      </c>
      <c r="JY36" s="265">
        <v>8.9878000000000006E-3</v>
      </c>
      <c r="JZ36" s="265">
        <v>1.5117999999999999E-2</v>
      </c>
      <c r="KA36" s="265">
        <v>1.0965000000000001E-2</v>
      </c>
      <c r="KB36" s="265">
        <v>1.4645E-2</v>
      </c>
      <c r="KC36" s="265">
        <v>1.1979999999999999E-2</v>
      </c>
      <c r="KD36" s="265">
        <v>1.9546000000000001E-2</v>
      </c>
      <c r="KE36" s="265">
        <v>7.5734000000000001E-3</v>
      </c>
      <c r="KF36" s="265">
        <v>4.4241999999999997E-3</v>
      </c>
      <c r="KG36" s="265">
        <v>3.9096000000000001E-3</v>
      </c>
      <c r="KH36" s="265">
        <v>1.2215999999999999E-2</v>
      </c>
      <c r="KI36" s="265">
        <v>0.21759999999999999</v>
      </c>
      <c r="KJ36" s="265">
        <v>0.28526000000000001</v>
      </c>
      <c r="KK36" s="265">
        <v>0.18189</v>
      </c>
      <c r="KL36" s="265">
        <v>0.28283999999999998</v>
      </c>
      <c r="KM36" s="265">
        <v>0.55130000000000001</v>
      </c>
      <c r="KN36" s="265">
        <v>0.66020999999999996</v>
      </c>
      <c r="KO36" s="265">
        <v>0.73416000000000003</v>
      </c>
      <c r="KP36" s="265">
        <v>6.3526411452247715E-3</v>
      </c>
      <c r="KQ36" s="265">
        <v>0.81450999999999996</v>
      </c>
      <c r="KR36" s="265">
        <v>0.84175999999999995</v>
      </c>
      <c r="KS36" s="265">
        <v>0.86475999999999997</v>
      </c>
      <c r="KT36" s="265">
        <v>0.61464441956488292</v>
      </c>
      <c r="KU36" s="265">
        <v>6.2469999999999999E-3</v>
      </c>
      <c r="KV36" s="265">
        <v>3.2682999999999997E-2</v>
      </c>
      <c r="KW36" s="265">
        <v>5.3352999999999998E-2</v>
      </c>
      <c r="KX36" s="265">
        <v>9.8401000000000002E-2</v>
      </c>
      <c r="KY36" s="265">
        <v>0.21582999999999999</v>
      </c>
      <c r="KZ36" s="265">
        <v>0.38312000000000002</v>
      </c>
      <c r="LA36" s="265">
        <v>0.56232000000000004</v>
      </c>
      <c r="LB36" s="265">
        <v>0.72282999999999997</v>
      </c>
      <c r="LC36" s="265">
        <v>1</v>
      </c>
      <c r="LD36" s="265">
        <v>0</v>
      </c>
      <c r="LE36" s="265">
        <v>0.38866000000000001</v>
      </c>
      <c r="LF36" s="265">
        <v>0</v>
      </c>
      <c r="LG36" s="265">
        <v>0</v>
      </c>
      <c r="LH36" s="431">
        <v>8.609079486632254E-6</v>
      </c>
      <c r="LI36" s="431">
        <v>2.5603652829886414E-5</v>
      </c>
      <c r="LJ36" s="431">
        <v>7.9790233940002508E-6</v>
      </c>
      <c r="LK36" s="431">
        <v>3.1825627957005054E-5</v>
      </c>
      <c r="LL36" s="431">
        <v>1.4623232345911674E-5</v>
      </c>
      <c r="LM36" s="431">
        <v>3.0610121029894799E-5</v>
      </c>
      <c r="LN36" s="431">
        <v>3.2081919925985858E-5</v>
      </c>
      <c r="LO36" s="431">
        <v>3.5890883737010881E-5</v>
      </c>
      <c r="LP36" s="431">
        <v>3.7252604670356959E-5</v>
      </c>
      <c r="LQ36" s="431">
        <v>4.5478147512767464E-5</v>
      </c>
      <c r="LR36" s="431">
        <v>5.636655623675324E-5</v>
      </c>
      <c r="LS36" s="431">
        <v>4.2598094296408817E-5</v>
      </c>
      <c r="LT36" s="431">
        <v>5.6290671636816114E-5</v>
      </c>
      <c r="LU36" s="431">
        <v>4.4114171032560989E-5</v>
      </c>
      <c r="LV36" s="431">
        <v>2.8066535378457047E-5</v>
      </c>
      <c r="LW36" s="431">
        <v>6.1370788898784667E-5</v>
      </c>
      <c r="LX36" s="431">
        <v>3.6284232919570059E-5</v>
      </c>
      <c r="LY36" s="431">
        <v>6.4069572545122355E-5</v>
      </c>
      <c r="LZ36" s="431">
        <v>5.8306974096922204E-5</v>
      </c>
      <c r="MA36" s="431">
        <v>2.6281883037881926E-5</v>
      </c>
      <c r="MB36" s="431">
        <v>3.4686185244936496E-5</v>
      </c>
      <c r="MC36" s="431">
        <v>6.3786814280319959E-5</v>
      </c>
      <c r="MD36" s="431">
        <v>6.6088396124541759E-5</v>
      </c>
      <c r="ME36" s="431">
        <v>6.4912383095361292E-5</v>
      </c>
      <c r="MF36" s="431">
        <v>6.8910449044778943E-5</v>
      </c>
      <c r="MG36" s="431">
        <v>6.3309045799542218E-5</v>
      </c>
      <c r="MH36" s="266"/>
      <c r="MI36" s="266"/>
      <c r="MJ36" s="266"/>
      <c r="MK36" s="266"/>
      <c r="ML36" s="266"/>
      <c r="MM36" s="266"/>
      <c r="MN36" s="266"/>
      <c r="MO36" s="266"/>
      <c r="MP36" s="266"/>
      <c r="MQ36" s="266"/>
      <c r="MR36" s="266"/>
      <c r="MS36" s="266"/>
      <c r="MT36" s="266"/>
      <c r="MU36" s="266"/>
      <c r="MV36" s="266"/>
      <c r="MW36" s="266"/>
      <c r="MX36" s="266"/>
      <c r="MY36" s="266"/>
      <c r="MZ36" s="266"/>
      <c r="NA36" s="266"/>
      <c r="NB36" s="266"/>
      <c r="NC36" s="266"/>
      <c r="ND36" s="266"/>
      <c r="NE36" s="266"/>
      <c r="NF36" s="266"/>
      <c r="NG36" s="266"/>
      <c r="NH36" s="266"/>
      <c r="NI36" s="266"/>
      <c r="NJ36" s="266"/>
      <c r="NK36" s="266"/>
      <c r="NL36" s="266"/>
      <c r="NM36" s="266"/>
      <c r="NN36" s="266"/>
      <c r="NO36" s="266"/>
      <c r="NP36" s="266"/>
      <c r="NQ36" s="266"/>
      <c r="NR36" s="266"/>
      <c r="NS36" s="266"/>
      <c r="NT36" s="266"/>
      <c r="NU36" s="266"/>
      <c r="NV36" s="266"/>
      <c r="NW36" s="266"/>
      <c r="NX36" s="266"/>
      <c r="NY36" s="266"/>
      <c r="NZ36" s="266"/>
      <c r="OA36" s="266"/>
      <c r="OB36" s="266"/>
      <c r="OC36" s="266"/>
      <c r="OD36" s="266"/>
      <c r="OE36" s="266"/>
      <c r="OF36" s="266"/>
      <c r="OG36" s="266"/>
      <c r="OH36" s="266"/>
      <c r="OI36" s="266"/>
      <c r="OJ36" s="266"/>
      <c r="OK36" s="266"/>
      <c r="OL36" s="266"/>
      <c r="OM36" s="266"/>
      <c r="ON36" s="267"/>
    </row>
    <row r="37" spans="1:404">
      <c r="A37" s="261">
        <v>412</v>
      </c>
      <c r="B37" s="265">
        <v>0.14138000000000001</v>
      </c>
      <c r="C37" s="265">
        <v>0.10881</v>
      </c>
      <c r="D37" s="265">
        <v>8.1631999999999996E-2</v>
      </c>
      <c r="E37" s="265">
        <v>5.9643000000000002E-2</v>
      </c>
      <c r="F37" s="265">
        <v>0.14828</v>
      </c>
      <c r="G37" s="265">
        <v>0.10359</v>
      </c>
      <c r="H37" s="265">
        <v>0.16406999999999999</v>
      </c>
      <c r="I37" s="265">
        <v>0.10786</v>
      </c>
      <c r="J37" s="265">
        <v>8.7492E-2</v>
      </c>
      <c r="K37" s="265">
        <v>3.1917000000000001E-2</v>
      </c>
      <c r="L37" s="265">
        <v>2.2926999999999999E-2</v>
      </c>
      <c r="M37" s="265">
        <v>1.5292999999999999E-2</v>
      </c>
      <c r="N37" s="265">
        <v>2.1689E-2</v>
      </c>
      <c r="O37" s="265">
        <v>6.4379000000000006E-2</v>
      </c>
      <c r="P37" s="265">
        <v>0.10954</v>
      </c>
      <c r="Q37" s="265">
        <v>7.9802999999999999E-2</v>
      </c>
      <c r="R37" s="265">
        <v>6.4725000000000005E-2</v>
      </c>
      <c r="S37" s="265">
        <v>9.1694999999999999E-2</v>
      </c>
      <c r="T37" s="265">
        <v>5.074E-2</v>
      </c>
      <c r="U37" s="265">
        <v>0.15745999999999999</v>
      </c>
      <c r="V37" s="265">
        <v>9.6599000000000004E-2</v>
      </c>
      <c r="W37" s="265">
        <v>9.6771999999999997E-2</v>
      </c>
      <c r="X37" s="265">
        <v>7.2995000000000004E-2</v>
      </c>
      <c r="Y37" s="265">
        <v>0.14482999999999999</v>
      </c>
      <c r="Z37" s="265">
        <v>9.0527999999999997E-2</v>
      </c>
      <c r="AA37" s="265">
        <v>0.15425</v>
      </c>
      <c r="AB37" s="265">
        <v>9.7492999999999996E-2</v>
      </c>
      <c r="AC37" s="265">
        <v>0.1026</v>
      </c>
      <c r="AD37" s="265">
        <v>5.9143000000000001E-2</v>
      </c>
      <c r="AE37" s="265">
        <v>1.3956E-2</v>
      </c>
      <c r="AF37" s="265">
        <v>2.1253999999999999E-2</v>
      </c>
      <c r="AG37" s="265">
        <v>3.7801000000000001E-2</v>
      </c>
      <c r="AH37" s="265">
        <v>3.5867999999999997E-2</v>
      </c>
      <c r="AI37" s="265">
        <v>1.3422E-2</v>
      </c>
      <c r="AJ37" s="265">
        <v>1.2385E-2</v>
      </c>
      <c r="AK37" s="265">
        <v>6.2655999999999996E-3</v>
      </c>
      <c r="AL37" s="265">
        <v>2.0135E-2</v>
      </c>
      <c r="AM37" s="265">
        <v>1.1811E-2</v>
      </c>
      <c r="AN37" s="265">
        <v>1.0833000000000001E-2</v>
      </c>
      <c r="AO37" s="265">
        <v>2.1250000000000002E-2</v>
      </c>
      <c r="AP37" s="265">
        <v>2.1767999999999999E-2</v>
      </c>
      <c r="AQ37" s="265">
        <v>1.2342000000000001E-2</v>
      </c>
      <c r="AR37" s="265">
        <v>3.0620000000000001E-2</v>
      </c>
      <c r="AS37" s="265">
        <v>2.6759999999999999E-2</v>
      </c>
      <c r="AT37" s="265">
        <v>2.0013E-2</v>
      </c>
      <c r="AU37" s="265">
        <v>3.5989E-2</v>
      </c>
      <c r="AV37" s="265">
        <v>2.5238E-2</v>
      </c>
      <c r="AW37" s="265">
        <v>8.9452000000000004E-3</v>
      </c>
      <c r="AX37" s="265">
        <v>1.5734000000000001E-2</v>
      </c>
      <c r="AY37" s="265">
        <v>2.0607E-2</v>
      </c>
      <c r="AZ37" s="265">
        <v>2.7306E-2</v>
      </c>
      <c r="BA37" s="265">
        <v>1.1231E-2</v>
      </c>
      <c r="BB37" s="265">
        <v>7.8525999999999995E-3</v>
      </c>
      <c r="BC37" s="265">
        <v>5.5583999999999998E-3</v>
      </c>
      <c r="BD37" s="265">
        <v>1.4328E-2</v>
      </c>
      <c r="BE37" s="265">
        <v>1.6118E-2</v>
      </c>
      <c r="BF37" s="265">
        <v>1.3958E-2</v>
      </c>
      <c r="BG37" s="265">
        <v>3.0804999999999999E-2</v>
      </c>
      <c r="BH37" s="265">
        <v>2.8018999999999999E-2</v>
      </c>
      <c r="BI37" s="265">
        <v>5.3282000000000003E-2</v>
      </c>
      <c r="BJ37" s="265">
        <v>4.7990999999999999E-2</v>
      </c>
      <c r="BK37" s="265">
        <v>0.15584000000000001</v>
      </c>
      <c r="BL37" s="265">
        <v>0.20644000000000001</v>
      </c>
      <c r="BM37" s="265">
        <v>0.10976</v>
      </c>
      <c r="BN37" s="265">
        <v>0.30926999999999999</v>
      </c>
      <c r="BO37" s="265">
        <v>0.36</v>
      </c>
      <c r="BP37" s="265">
        <v>7.5468999999999994E-2</v>
      </c>
      <c r="BQ37" s="265">
        <v>0.21836</v>
      </c>
      <c r="BR37" s="265">
        <v>0.33411999999999997</v>
      </c>
      <c r="BS37" s="265">
        <v>0.21617</v>
      </c>
      <c r="BT37" s="265">
        <v>0.28258</v>
      </c>
      <c r="BU37" s="265">
        <v>4.1799999999999997E-2</v>
      </c>
      <c r="BV37" s="265">
        <v>1.554E-2</v>
      </c>
      <c r="BW37" s="265">
        <v>5.5671999999999999E-2</v>
      </c>
      <c r="BX37" s="265">
        <v>1.6684000000000001E-2</v>
      </c>
      <c r="BY37" s="265">
        <v>5.9716999999999999E-2</v>
      </c>
      <c r="BZ37" s="265">
        <v>6.5726000000000007E-2</v>
      </c>
      <c r="CA37" s="265">
        <v>8.7999999999999995E-2</v>
      </c>
      <c r="CB37" s="265">
        <v>8.8459999999999997E-2</v>
      </c>
      <c r="CC37" s="265">
        <v>0.11265</v>
      </c>
      <c r="CD37" s="265">
        <v>7.1126999999999996E-2</v>
      </c>
      <c r="CE37" s="265">
        <v>6.4874000000000001E-2</v>
      </c>
      <c r="CF37" s="265">
        <v>6.2150999999999998E-2</v>
      </c>
      <c r="CG37" s="265">
        <v>7.1786000000000003E-2</v>
      </c>
      <c r="CH37" s="265">
        <v>5.9150000000000001E-2</v>
      </c>
      <c r="CI37" s="265">
        <v>6.8015999999999993E-2</v>
      </c>
      <c r="CJ37" s="265">
        <v>4.3671000000000001E-2</v>
      </c>
      <c r="CK37" s="265">
        <v>6.4686999999999995E-2</v>
      </c>
      <c r="CL37" s="265">
        <v>0.23133000000000001</v>
      </c>
      <c r="CM37" s="265">
        <v>4.2902000000000001E-3</v>
      </c>
      <c r="CN37" s="265">
        <v>4.0404000000000004E-3</v>
      </c>
      <c r="CO37" s="265">
        <v>7.6680000000000003E-3</v>
      </c>
      <c r="CP37" s="265">
        <v>1.1192000000000001E-2</v>
      </c>
      <c r="CQ37" s="265">
        <v>1.0659999999999999E-2</v>
      </c>
      <c r="CR37" s="265">
        <v>0.01</v>
      </c>
      <c r="CS37" s="265">
        <v>4.0816000000000003E-3</v>
      </c>
      <c r="CT37" s="265">
        <v>4.1235999999999998E-3</v>
      </c>
      <c r="CU37" s="265">
        <v>4.0000000000000001E-3</v>
      </c>
      <c r="CV37" s="265">
        <v>6.8123999999999997E-3</v>
      </c>
      <c r="CW37" s="265">
        <v>4.0404000000000004E-3</v>
      </c>
      <c r="CX37" s="265">
        <v>4.1235999999999998E-3</v>
      </c>
      <c r="CY37" s="265">
        <v>4.1235999999999998E-3</v>
      </c>
      <c r="CZ37" s="265">
        <v>0.23879</v>
      </c>
      <c r="DA37" s="265">
        <v>0.60255999999999998</v>
      </c>
      <c r="DB37" s="265">
        <v>0</v>
      </c>
      <c r="DC37" s="265">
        <v>0</v>
      </c>
      <c r="DD37" s="265">
        <v>0</v>
      </c>
      <c r="DE37" s="265">
        <v>0</v>
      </c>
      <c r="DF37" s="265">
        <v>7.8439999999999998E-4</v>
      </c>
      <c r="DG37" s="265">
        <v>9.5819999999999998E-4</v>
      </c>
      <c r="DH37" s="265">
        <v>9.7739999999999997E-3</v>
      </c>
      <c r="DI37" s="265">
        <v>1.0652000000000001E-3</v>
      </c>
      <c r="DJ37" s="265">
        <v>1.0931999999999999E-3</v>
      </c>
      <c r="DK37" s="265">
        <v>1.2358E-3</v>
      </c>
      <c r="DL37" s="265">
        <v>8.5899999999999995E-4</v>
      </c>
      <c r="DM37" s="265">
        <v>1.4556E-3</v>
      </c>
      <c r="DN37" s="265">
        <v>3.8559999999999999E-4</v>
      </c>
      <c r="DO37" s="265">
        <v>1.7819999999999999E-4</v>
      </c>
      <c r="DP37" s="265">
        <v>1.7200000000000001E-4</v>
      </c>
      <c r="DQ37" s="265">
        <v>1.4579999999999999E-4</v>
      </c>
      <c r="DR37" s="265">
        <v>1.6406000000000001E-3</v>
      </c>
      <c r="DS37" s="265">
        <v>4.2988000000000002E-3</v>
      </c>
      <c r="DT37" s="265">
        <v>5.2182000000000001E-3</v>
      </c>
      <c r="DU37" s="265">
        <v>2.2159999999999999E-4</v>
      </c>
      <c r="DV37" s="265">
        <v>1.2779999999999999E-4</v>
      </c>
      <c r="DW37" s="265">
        <v>9.1600000000000004E-5</v>
      </c>
      <c r="DX37" s="265">
        <v>1.1846000000000001E-3</v>
      </c>
      <c r="DY37" s="265">
        <v>1.6584E-3</v>
      </c>
      <c r="DZ37" s="265">
        <v>2.9200000000000002E-5</v>
      </c>
      <c r="EA37" s="265">
        <v>1.52E-5</v>
      </c>
      <c r="EB37" s="265">
        <v>9.2E-6</v>
      </c>
      <c r="EC37" s="265">
        <v>7.4000000000000003E-6</v>
      </c>
      <c r="ED37" s="265">
        <v>1.1800000000000001E-5</v>
      </c>
      <c r="EE37" s="265">
        <v>1.4E-5</v>
      </c>
      <c r="EF37" s="265">
        <v>5.3560000000000001E-4</v>
      </c>
      <c r="EG37" s="265">
        <v>9.2E-6</v>
      </c>
      <c r="EH37" s="265">
        <v>4.9056000000000004E-3</v>
      </c>
      <c r="EI37" s="265">
        <v>4.0816000000000003E-3</v>
      </c>
      <c r="EJ37" s="265">
        <v>4.1235999999999998E-3</v>
      </c>
      <c r="EK37" s="265">
        <v>0</v>
      </c>
      <c r="EL37" s="265">
        <v>0</v>
      </c>
      <c r="EM37" s="265">
        <v>5.7486000000000004E-3</v>
      </c>
      <c r="EN37" s="265">
        <v>3.1153999999999999E-3</v>
      </c>
      <c r="EO37" s="265">
        <v>5.2668000000000003E-3</v>
      </c>
      <c r="EP37" s="265">
        <v>2.3034000000000002E-3</v>
      </c>
      <c r="EQ37" s="265">
        <v>5.9739999999999999E-4</v>
      </c>
      <c r="ER37" s="265">
        <v>7.0279999999999995E-4</v>
      </c>
      <c r="ES37" s="265">
        <v>5.2159999999999999E-4</v>
      </c>
      <c r="ET37" s="265">
        <v>6.5379999999999995E-4</v>
      </c>
      <c r="EU37" s="265">
        <v>4.9620000000000003E-4</v>
      </c>
      <c r="EV37" s="265">
        <v>5.6840000000000005E-4</v>
      </c>
      <c r="EW37" s="265">
        <v>5.1000000000000004E-4</v>
      </c>
      <c r="EX37" s="265">
        <v>7.492E-4</v>
      </c>
      <c r="EY37" s="265">
        <v>4.796E-4</v>
      </c>
      <c r="EZ37" s="265">
        <v>5.3071999999999998E-3</v>
      </c>
      <c r="FA37" s="265">
        <v>1.237E-3</v>
      </c>
      <c r="FB37" s="265">
        <v>1.2183999999999999E-3</v>
      </c>
      <c r="FC37" s="265">
        <v>1.0678E-3</v>
      </c>
      <c r="FD37" s="265">
        <v>1.158E-3</v>
      </c>
      <c r="FE37" s="265">
        <v>9.458E-4</v>
      </c>
      <c r="FF37" s="265">
        <v>1.1249999999999999E-3</v>
      </c>
      <c r="FG37" s="265">
        <v>1.3392E-3</v>
      </c>
      <c r="FH37" s="265">
        <v>9.5520000000000002E-4</v>
      </c>
      <c r="FI37" s="265">
        <v>9.4079999999999999E-4</v>
      </c>
      <c r="FJ37" s="265">
        <v>9.4180000000000002E-4</v>
      </c>
      <c r="FK37" s="265">
        <v>4.058E-4</v>
      </c>
      <c r="FL37" s="265">
        <v>6.6500000000000001E-4</v>
      </c>
      <c r="FM37" s="265">
        <v>9.6619999999999996E-4</v>
      </c>
      <c r="FN37" s="265">
        <v>1.5716999999999998E-2</v>
      </c>
      <c r="FO37" s="265">
        <v>1.4E-2</v>
      </c>
      <c r="FP37" s="265">
        <v>3.3706E-2</v>
      </c>
      <c r="FQ37" s="265">
        <v>5.5891999999999999E-3</v>
      </c>
      <c r="FR37" s="265">
        <v>3.2964000000000001E-3</v>
      </c>
      <c r="FS37" s="265">
        <v>8.9060000000000007E-3</v>
      </c>
      <c r="FT37" s="265">
        <v>7.6575999999999997E-3</v>
      </c>
      <c r="FU37" s="265">
        <v>8.6368E-3</v>
      </c>
      <c r="FV37" s="265">
        <v>5.5573999999999998E-2</v>
      </c>
      <c r="FW37" s="265">
        <v>6.7131999999999997E-2</v>
      </c>
      <c r="FX37" s="265">
        <v>4.8566999999999999E-2</v>
      </c>
      <c r="FY37" s="265">
        <v>9.3536999999999995E-2</v>
      </c>
      <c r="FZ37" s="265">
        <v>6.7131999999999997E-2</v>
      </c>
      <c r="GA37" s="265">
        <v>3.8270999999999999E-2</v>
      </c>
      <c r="GB37" s="265">
        <v>1.2513E-2</v>
      </c>
      <c r="GC37" s="265">
        <v>1.6136000000000001E-2</v>
      </c>
      <c r="GD37" s="265">
        <v>1.6771999999999999E-2</v>
      </c>
      <c r="GE37" s="265">
        <v>1.9993E-2</v>
      </c>
      <c r="GF37" s="265">
        <v>2.2845000000000001E-2</v>
      </c>
      <c r="GG37" s="265">
        <v>3.8781999999999997E-2</v>
      </c>
      <c r="GH37" s="265">
        <v>4.6949999999999999E-2</v>
      </c>
      <c r="GI37" s="265">
        <v>4.3679000000000003E-2</v>
      </c>
      <c r="GJ37" s="265">
        <v>1.6891E-2</v>
      </c>
      <c r="GK37" s="265">
        <v>1.0526000000000001E-2</v>
      </c>
      <c r="GL37" s="265">
        <v>3.4297000000000001E-2</v>
      </c>
      <c r="GM37" s="265">
        <v>2.1977E-2</v>
      </c>
      <c r="GN37" s="265">
        <v>2.7289999999999998E-2</v>
      </c>
      <c r="GO37" s="265">
        <v>2.0743999999999999E-2</v>
      </c>
      <c r="GP37" s="265">
        <v>3.1061999999999999E-2</v>
      </c>
      <c r="GQ37" s="265">
        <v>2.6332000000000001E-2</v>
      </c>
      <c r="GR37" s="265">
        <v>1.2244E-2</v>
      </c>
      <c r="GS37" s="265">
        <v>2.6339999999999999E-2</v>
      </c>
      <c r="GT37" s="265">
        <v>1.9411000000000001E-2</v>
      </c>
      <c r="GU37" s="265">
        <v>1.9074000000000001E-2</v>
      </c>
      <c r="GV37" s="265">
        <v>1.5454000000000001E-2</v>
      </c>
      <c r="GW37" s="265">
        <v>2.3687E-2</v>
      </c>
      <c r="GX37" s="265">
        <v>4.5564E-2</v>
      </c>
      <c r="GY37" s="265">
        <v>1.8962E-2</v>
      </c>
      <c r="GZ37" s="265">
        <v>1.9212E-2</v>
      </c>
      <c r="HA37" s="265">
        <v>2.0081000000000002E-2</v>
      </c>
      <c r="HB37" s="265">
        <v>1.6945999999999999E-2</v>
      </c>
      <c r="HC37" s="265">
        <v>1.3079E-2</v>
      </c>
      <c r="HD37" s="265">
        <v>1.2427000000000001E-2</v>
      </c>
      <c r="HE37" s="265">
        <v>3.0918999999999999E-2</v>
      </c>
      <c r="HF37" s="265">
        <v>2.8441000000000001E-2</v>
      </c>
      <c r="HG37" s="265">
        <v>3.1393999999999998E-2</v>
      </c>
      <c r="HH37" s="265">
        <v>3.0352000000000001E-2</v>
      </c>
      <c r="HI37" s="265">
        <v>3.1454999999999997E-2</v>
      </c>
      <c r="HJ37" s="265">
        <v>3.7708999999999999E-2</v>
      </c>
      <c r="HK37" s="265">
        <v>1.2770999999999999E-2</v>
      </c>
      <c r="HL37" s="265">
        <v>1.5308E-2</v>
      </c>
      <c r="HM37" s="265">
        <v>2.2112E-2</v>
      </c>
      <c r="HN37" s="265">
        <v>1.5368E-2</v>
      </c>
      <c r="HO37" s="265">
        <v>2.0656000000000001E-2</v>
      </c>
      <c r="HP37" s="265">
        <v>1.3527000000000001E-2</v>
      </c>
      <c r="HQ37" s="265">
        <v>3.8080000000000003E-2</v>
      </c>
      <c r="HR37" s="265">
        <v>8.2584000000000005E-2</v>
      </c>
      <c r="HS37" s="265">
        <v>1.3228999999999999E-2</v>
      </c>
      <c r="HT37" s="265">
        <v>4.4184000000000001E-2</v>
      </c>
      <c r="HU37" s="265">
        <v>3.8165999999999999E-2</v>
      </c>
      <c r="HV37" s="265">
        <v>1.6334999999999999E-2</v>
      </c>
      <c r="HW37" s="265">
        <v>3.3987000000000003E-2</v>
      </c>
      <c r="HX37" s="265">
        <v>5.1616000000000002E-2</v>
      </c>
      <c r="HY37" s="265">
        <v>3.4111000000000002E-2</v>
      </c>
      <c r="HZ37" s="265">
        <v>1.2349000000000001E-2</v>
      </c>
      <c r="IA37" s="265">
        <v>6.3006E-3</v>
      </c>
      <c r="IB37" s="265">
        <v>5.3428E-3</v>
      </c>
      <c r="IC37" s="265">
        <v>7.0797999999999998E-3</v>
      </c>
      <c r="ID37" s="265">
        <v>7.6499999999999997E-3</v>
      </c>
      <c r="IE37" s="265">
        <v>2.9510000000000002E-2</v>
      </c>
      <c r="IF37" s="265">
        <v>3.2592999999999997E-2</v>
      </c>
      <c r="IG37" s="265">
        <v>1.9245999999999999E-2</v>
      </c>
      <c r="IH37" s="265">
        <v>2.6001E-2</v>
      </c>
      <c r="II37" s="265">
        <v>5.5664999999999999E-2</v>
      </c>
      <c r="IJ37" s="265">
        <v>2.6473E-2</v>
      </c>
      <c r="IK37" s="265">
        <v>1.8065000000000001E-2</v>
      </c>
      <c r="IL37" s="265">
        <v>4.0936E-2</v>
      </c>
      <c r="IM37" s="265">
        <v>1.6504999999999999E-2</v>
      </c>
      <c r="IN37" s="265">
        <v>1.1162E-2</v>
      </c>
      <c r="IO37" s="265">
        <v>9.1958000000000005E-3</v>
      </c>
      <c r="IP37" s="265">
        <v>1.7285999999999999E-2</v>
      </c>
      <c r="IQ37" s="265">
        <v>1.8853000000000002E-2</v>
      </c>
      <c r="IR37" s="265">
        <v>9.8109000000000002E-2</v>
      </c>
      <c r="IS37" s="265">
        <v>1.3577000000000001E-2</v>
      </c>
      <c r="IT37" s="265">
        <v>3.8691999999999997E-2</v>
      </c>
      <c r="IU37" s="265">
        <v>2.4309000000000001E-2</v>
      </c>
      <c r="IV37" s="265">
        <v>1.299E-2</v>
      </c>
      <c r="IW37" s="265">
        <v>3.236E-2</v>
      </c>
      <c r="IX37" s="265">
        <v>3.0535E-2</v>
      </c>
      <c r="IY37" s="265">
        <v>3.7561999999999998E-2</v>
      </c>
      <c r="IZ37" s="265">
        <v>3.8529000000000001E-2</v>
      </c>
      <c r="JA37" s="265">
        <v>4.2227000000000001E-2</v>
      </c>
      <c r="JB37" s="265">
        <v>3.8254999999999997E-2</v>
      </c>
      <c r="JC37" s="265">
        <v>3.0609999999999998E-2</v>
      </c>
      <c r="JD37" s="265">
        <v>1.0862999999999999E-2</v>
      </c>
      <c r="JE37" s="265">
        <v>2.0857000000000001E-2</v>
      </c>
      <c r="JF37" s="265">
        <v>5.3059000000000002E-2</v>
      </c>
      <c r="JG37" s="265">
        <v>2.7489E-2</v>
      </c>
      <c r="JH37" s="265">
        <v>4.6635999999999997E-2</v>
      </c>
      <c r="JI37" s="265">
        <v>5.8630000000000002E-2</v>
      </c>
      <c r="JJ37" s="265">
        <v>6.1766000000000001E-2</v>
      </c>
      <c r="JK37" s="265">
        <v>7.3298000000000002E-2</v>
      </c>
      <c r="JL37" s="265">
        <v>5.7113999999999998E-2</v>
      </c>
      <c r="JM37" s="265">
        <v>3.8227999999999998E-2</v>
      </c>
      <c r="JN37" s="265">
        <v>1.073E-2</v>
      </c>
      <c r="JO37" s="265">
        <v>1.668E-2</v>
      </c>
      <c r="JP37" s="265">
        <v>4.4686999999999998E-2</v>
      </c>
      <c r="JQ37" s="265">
        <v>2.9065000000000001E-2</v>
      </c>
      <c r="JR37" s="265">
        <v>1.3499000000000001E-2</v>
      </c>
      <c r="JS37" s="265">
        <v>1.6511999999999999E-2</v>
      </c>
      <c r="JT37" s="265">
        <v>7.1713999999999996E-3</v>
      </c>
      <c r="JU37" s="265">
        <v>1.0722000000000001E-2</v>
      </c>
      <c r="JV37" s="265">
        <v>1.9286999999999999E-2</v>
      </c>
      <c r="JW37" s="265">
        <v>7.3892000000000003E-3</v>
      </c>
      <c r="JX37" s="265">
        <v>5.1326000000000002E-3</v>
      </c>
      <c r="JY37" s="265">
        <v>1.0383E-2</v>
      </c>
      <c r="JZ37" s="265">
        <v>1.5162E-2</v>
      </c>
      <c r="KA37" s="265">
        <v>1.1121000000000001E-2</v>
      </c>
      <c r="KB37" s="265">
        <v>1.5554E-2</v>
      </c>
      <c r="KC37" s="265">
        <v>1.5145E-2</v>
      </c>
      <c r="KD37" s="265">
        <v>2.4822E-2</v>
      </c>
      <c r="KE37" s="265">
        <v>9.8817999999999996E-3</v>
      </c>
      <c r="KF37" s="265">
        <v>5.7083999999999998E-3</v>
      </c>
      <c r="KG37" s="265">
        <v>5.0612000000000001E-3</v>
      </c>
      <c r="KH37" s="265">
        <v>1.3191E-2</v>
      </c>
      <c r="KI37" s="265">
        <v>0.23561000000000001</v>
      </c>
      <c r="KJ37" s="265">
        <v>0.31274999999999997</v>
      </c>
      <c r="KK37" s="265">
        <v>0.20774999999999999</v>
      </c>
      <c r="KL37" s="265">
        <v>0.30277999999999999</v>
      </c>
      <c r="KM37" s="265">
        <v>0.55471999999999999</v>
      </c>
      <c r="KN37" s="265">
        <v>0.66310999999999998</v>
      </c>
      <c r="KO37" s="265">
        <v>0.73643000000000003</v>
      </c>
      <c r="KP37" s="265">
        <v>6.3668283953445953E-3</v>
      </c>
      <c r="KQ37" s="265">
        <v>0.81564000000000003</v>
      </c>
      <c r="KR37" s="265">
        <v>0.84243999999999997</v>
      </c>
      <c r="KS37" s="265">
        <v>0.86506000000000005</v>
      </c>
      <c r="KT37" s="265">
        <v>0.61799950457520958</v>
      </c>
      <c r="KU37" s="265">
        <v>6.4440000000000001E-3</v>
      </c>
      <c r="KV37" s="265">
        <v>3.3416000000000001E-2</v>
      </c>
      <c r="KW37" s="265">
        <v>5.4406999999999997E-2</v>
      </c>
      <c r="KX37" s="265">
        <v>0.10002</v>
      </c>
      <c r="KY37" s="265">
        <v>0.21848000000000001</v>
      </c>
      <c r="KZ37" s="265">
        <v>0.38662000000000002</v>
      </c>
      <c r="LA37" s="265">
        <v>0.56611</v>
      </c>
      <c r="LB37" s="265">
        <v>0.72633999999999999</v>
      </c>
      <c r="LC37" s="265">
        <v>1</v>
      </c>
      <c r="LD37" s="265">
        <v>0</v>
      </c>
      <c r="LE37" s="265">
        <v>0.34925</v>
      </c>
      <c r="LF37" s="265">
        <v>0</v>
      </c>
      <c r="LG37" s="265">
        <v>0</v>
      </c>
      <c r="LH37" s="431">
        <v>9.7620486485539004E-6</v>
      </c>
      <c r="LI37" s="431">
        <v>2.5875251594698057E-5</v>
      </c>
      <c r="LJ37" s="431">
        <v>1.3702265277970582E-5</v>
      </c>
      <c r="LK37" s="431">
        <v>3.5247532650828362E-5</v>
      </c>
      <c r="LL37" s="431">
        <v>1.8341575923841447E-5</v>
      </c>
      <c r="LM37" s="431">
        <v>3.7404508475447074E-5</v>
      </c>
      <c r="LN37" s="431">
        <v>3.8714784750482067E-5</v>
      </c>
      <c r="LO37" s="431">
        <v>4.2930609197355807E-5</v>
      </c>
      <c r="LP37" s="431">
        <v>4.4832660933025181E-5</v>
      </c>
      <c r="LQ37" s="431">
        <v>5.6006418162724003E-5</v>
      </c>
      <c r="LR37" s="431">
        <v>6.6097782109864056E-5</v>
      </c>
      <c r="LS37" s="431">
        <v>4.8378347855759785E-5</v>
      </c>
      <c r="LT37" s="431">
        <v>6.721536919940263E-5</v>
      </c>
      <c r="LU37" s="431">
        <v>4.8820831580087543E-5</v>
      </c>
      <c r="LV37" s="431">
        <v>3.4550910640973598E-5</v>
      </c>
      <c r="LW37" s="431">
        <v>7.0777874498162419E-5</v>
      </c>
      <c r="LX37" s="431">
        <v>4.4259159039938822E-5</v>
      </c>
      <c r="LY37" s="431">
        <v>7.4283590947743505E-5</v>
      </c>
      <c r="LZ37" s="431">
        <v>6.541985203512013E-5</v>
      </c>
      <c r="MA37" s="431">
        <v>3.2280775485560298E-5</v>
      </c>
      <c r="MB37" s="431">
        <v>4.0536531741963699E-5</v>
      </c>
      <c r="MC37" s="431">
        <v>7.099861977621913E-5</v>
      </c>
      <c r="MD37" s="431">
        <v>7.635311339981854E-5</v>
      </c>
      <c r="ME37" s="431">
        <v>7.739535067230463E-5</v>
      </c>
      <c r="MF37" s="431">
        <v>8.0062876804731786E-5</v>
      </c>
      <c r="MG37" s="431">
        <v>7.4875853897538036E-5</v>
      </c>
      <c r="MH37" s="266"/>
      <c r="MI37" s="266"/>
      <c r="MJ37" s="266"/>
      <c r="MK37" s="266"/>
      <c r="ML37" s="266"/>
      <c r="MM37" s="266"/>
      <c r="MN37" s="266"/>
      <c r="MO37" s="266"/>
      <c r="MP37" s="266"/>
      <c r="MQ37" s="266"/>
      <c r="MR37" s="266"/>
      <c r="MS37" s="266"/>
      <c r="MT37" s="266"/>
      <c r="MU37" s="266"/>
      <c r="MV37" s="266"/>
      <c r="MW37" s="266"/>
      <c r="MX37" s="266"/>
      <c r="MY37" s="266"/>
      <c r="MZ37" s="266"/>
      <c r="NA37" s="266"/>
      <c r="NB37" s="266"/>
      <c r="NC37" s="266"/>
      <c r="ND37" s="266"/>
      <c r="NE37" s="266"/>
      <c r="NF37" s="266"/>
      <c r="NG37" s="266"/>
      <c r="NH37" s="266"/>
      <c r="NI37" s="266"/>
      <c r="NJ37" s="266"/>
      <c r="NK37" s="266"/>
      <c r="NL37" s="266"/>
      <c r="NM37" s="266"/>
      <c r="NN37" s="266"/>
      <c r="NO37" s="266"/>
      <c r="NP37" s="266"/>
      <c r="NQ37" s="266"/>
      <c r="NR37" s="266"/>
      <c r="NS37" s="266"/>
      <c r="NT37" s="266"/>
      <c r="NU37" s="266"/>
      <c r="NV37" s="266"/>
      <c r="NW37" s="266"/>
      <c r="NX37" s="266"/>
      <c r="NY37" s="266"/>
      <c r="NZ37" s="266"/>
      <c r="OA37" s="266"/>
      <c r="OB37" s="266"/>
      <c r="OC37" s="266"/>
      <c r="OD37" s="266"/>
      <c r="OE37" s="266"/>
      <c r="OF37" s="266"/>
      <c r="OG37" s="266"/>
      <c r="OH37" s="266"/>
      <c r="OI37" s="266"/>
      <c r="OJ37" s="266"/>
      <c r="OK37" s="266"/>
      <c r="OL37" s="266"/>
      <c r="OM37" s="266"/>
      <c r="ON37" s="267"/>
    </row>
    <row r="38" spans="1:404">
      <c r="A38" s="261">
        <v>413</v>
      </c>
      <c r="B38" s="265">
        <v>0.14188000000000001</v>
      </c>
      <c r="C38" s="265">
        <v>0.10818</v>
      </c>
      <c r="D38" s="265">
        <v>8.0062999999999995E-2</v>
      </c>
      <c r="E38" s="265">
        <v>5.7265999999999997E-2</v>
      </c>
      <c r="F38" s="265">
        <v>0.14882000000000001</v>
      </c>
      <c r="G38" s="265">
        <v>0.10279000000000001</v>
      </c>
      <c r="H38" s="265">
        <v>0.16261999999999999</v>
      </c>
      <c r="I38" s="265">
        <v>0.10563</v>
      </c>
      <c r="J38" s="265">
        <v>8.4487999999999994E-2</v>
      </c>
      <c r="K38" s="265">
        <v>3.3492000000000001E-2</v>
      </c>
      <c r="L38" s="265">
        <v>2.3476E-2</v>
      </c>
      <c r="M38" s="265">
        <v>1.4767000000000001E-2</v>
      </c>
      <c r="N38" s="265">
        <v>2.1715000000000002E-2</v>
      </c>
      <c r="O38" s="265">
        <v>6.5494999999999998E-2</v>
      </c>
      <c r="P38" s="265">
        <v>0.10598</v>
      </c>
      <c r="Q38" s="265">
        <v>7.7754000000000004E-2</v>
      </c>
      <c r="R38" s="265">
        <v>6.0165999999999997E-2</v>
      </c>
      <c r="S38" s="265">
        <v>8.8211999999999999E-2</v>
      </c>
      <c r="T38" s="265">
        <v>5.2384E-2</v>
      </c>
      <c r="U38" s="265">
        <v>0.15490000000000001</v>
      </c>
      <c r="V38" s="265">
        <v>9.8284999999999997E-2</v>
      </c>
      <c r="W38" s="265">
        <v>9.4458E-2</v>
      </c>
      <c r="X38" s="265">
        <v>7.4768000000000001E-2</v>
      </c>
      <c r="Y38" s="265">
        <v>0.14358000000000001</v>
      </c>
      <c r="Z38" s="265">
        <v>9.2943999999999999E-2</v>
      </c>
      <c r="AA38" s="265">
        <v>0.15243000000000001</v>
      </c>
      <c r="AB38" s="265">
        <v>9.9902000000000005E-2</v>
      </c>
      <c r="AC38" s="265">
        <v>9.9299999999999999E-2</v>
      </c>
      <c r="AD38" s="265">
        <v>6.0187999999999998E-2</v>
      </c>
      <c r="AE38" s="265">
        <v>1.4687E-2</v>
      </c>
      <c r="AF38" s="265">
        <v>2.2745999999999999E-2</v>
      </c>
      <c r="AG38" s="265">
        <v>4.0280999999999997E-2</v>
      </c>
      <c r="AH38" s="265">
        <v>3.8953000000000002E-2</v>
      </c>
      <c r="AI38" s="265">
        <v>1.2095E-2</v>
      </c>
      <c r="AJ38" s="265">
        <v>1.3016E-2</v>
      </c>
      <c r="AK38" s="265">
        <v>6.9914E-3</v>
      </c>
      <c r="AL38" s="265">
        <v>1.9238999999999999E-2</v>
      </c>
      <c r="AM38" s="265">
        <v>1.29E-2</v>
      </c>
      <c r="AN38" s="265">
        <v>1.2095E-2</v>
      </c>
      <c r="AO38" s="265">
        <v>2.0778999999999999E-2</v>
      </c>
      <c r="AP38" s="265">
        <v>2.3785000000000001E-2</v>
      </c>
      <c r="AQ38" s="265">
        <v>1.3775000000000001E-2</v>
      </c>
      <c r="AR38" s="265">
        <v>3.1358999999999998E-2</v>
      </c>
      <c r="AS38" s="265">
        <v>2.9464000000000001E-2</v>
      </c>
      <c r="AT38" s="265">
        <v>2.2360999999999999E-2</v>
      </c>
      <c r="AU38" s="265">
        <v>3.7843000000000002E-2</v>
      </c>
      <c r="AV38" s="265">
        <v>2.8301E-2</v>
      </c>
      <c r="AW38" s="265">
        <v>9.9577999999999993E-3</v>
      </c>
      <c r="AX38" s="265">
        <v>1.7186E-2</v>
      </c>
      <c r="AY38" s="265">
        <v>2.2636E-2</v>
      </c>
      <c r="AZ38" s="265">
        <v>3.0091E-2</v>
      </c>
      <c r="BA38" s="265">
        <v>1.0248999999999999E-2</v>
      </c>
      <c r="BB38" s="265">
        <v>6.3504E-3</v>
      </c>
      <c r="BC38" s="265">
        <v>3.7055999999999999E-3</v>
      </c>
      <c r="BD38" s="265">
        <v>1.3814E-2</v>
      </c>
      <c r="BE38" s="265">
        <v>1.6455999999999998E-2</v>
      </c>
      <c r="BF38" s="265">
        <v>1.4378E-2</v>
      </c>
      <c r="BG38" s="265">
        <v>3.1909E-2</v>
      </c>
      <c r="BH38" s="265">
        <v>2.8153999999999998E-2</v>
      </c>
      <c r="BI38" s="265">
        <v>5.5259999999999997E-2</v>
      </c>
      <c r="BJ38" s="265">
        <v>4.9834999999999997E-2</v>
      </c>
      <c r="BK38" s="265">
        <v>0.15584000000000001</v>
      </c>
      <c r="BL38" s="265">
        <v>0.21629999999999999</v>
      </c>
      <c r="BM38" s="265">
        <v>0.10976</v>
      </c>
      <c r="BN38" s="265">
        <v>0.32806000000000002</v>
      </c>
      <c r="BO38" s="265">
        <v>0.38285999999999998</v>
      </c>
      <c r="BP38" s="265">
        <v>8.8110999999999995E-2</v>
      </c>
      <c r="BQ38" s="265">
        <v>0.22548000000000001</v>
      </c>
      <c r="BR38" s="265">
        <v>0.34766999999999998</v>
      </c>
      <c r="BS38" s="265">
        <v>0.22187999999999999</v>
      </c>
      <c r="BT38" s="265">
        <v>0.29933999999999999</v>
      </c>
      <c r="BU38" s="265">
        <v>3.6205000000000001E-2</v>
      </c>
      <c r="BV38" s="265">
        <v>1.4583E-2</v>
      </c>
      <c r="BW38" s="265">
        <v>4.6933000000000002E-2</v>
      </c>
      <c r="BX38" s="265">
        <v>1.5387E-2</v>
      </c>
      <c r="BY38" s="265">
        <v>6.2191000000000003E-2</v>
      </c>
      <c r="BZ38" s="265">
        <v>6.7269999999999996E-2</v>
      </c>
      <c r="CA38" s="265">
        <v>9.1999999999999998E-2</v>
      </c>
      <c r="CB38" s="265">
        <v>9.0324000000000002E-2</v>
      </c>
      <c r="CC38" s="265">
        <v>0.11514000000000001</v>
      </c>
      <c r="CD38" s="265">
        <v>7.2556999999999996E-2</v>
      </c>
      <c r="CE38" s="265">
        <v>6.6644999999999996E-2</v>
      </c>
      <c r="CF38" s="265">
        <v>6.5024999999999999E-2</v>
      </c>
      <c r="CG38" s="265">
        <v>7.3078000000000004E-2</v>
      </c>
      <c r="CH38" s="265">
        <v>6.0233000000000002E-2</v>
      </c>
      <c r="CI38" s="265">
        <v>6.9539000000000004E-2</v>
      </c>
      <c r="CJ38" s="265">
        <v>4.4935999999999997E-2</v>
      </c>
      <c r="CK38" s="265">
        <v>6.5918000000000004E-2</v>
      </c>
      <c r="CL38" s="265">
        <v>0.23468</v>
      </c>
      <c r="CM38" s="265">
        <v>4.8268E-3</v>
      </c>
      <c r="CN38" s="265">
        <v>6.0606000000000002E-3</v>
      </c>
      <c r="CO38" s="265">
        <v>8.5019999999999991E-3</v>
      </c>
      <c r="CP38" s="265">
        <v>1.2751E-2</v>
      </c>
      <c r="CQ38" s="265">
        <v>1.2145E-2</v>
      </c>
      <c r="CR38" s="265">
        <v>0.01</v>
      </c>
      <c r="CS38" s="265">
        <v>6.1224000000000001E-3</v>
      </c>
      <c r="CT38" s="265">
        <v>6.1853999999999998E-3</v>
      </c>
      <c r="CU38" s="265">
        <v>6.0000000000000001E-3</v>
      </c>
      <c r="CV38" s="265">
        <v>7.3666000000000001E-3</v>
      </c>
      <c r="CW38" s="265">
        <v>6.0606000000000002E-3</v>
      </c>
      <c r="CX38" s="265">
        <v>6.1853999999999998E-3</v>
      </c>
      <c r="CY38" s="265">
        <v>6.1853999999999998E-3</v>
      </c>
      <c r="CZ38" s="265">
        <v>0.22231999999999999</v>
      </c>
      <c r="DA38" s="265">
        <v>0.53464999999999996</v>
      </c>
      <c r="DB38" s="265">
        <v>0</v>
      </c>
      <c r="DC38" s="265">
        <v>0</v>
      </c>
      <c r="DD38" s="265">
        <v>0</v>
      </c>
      <c r="DE38" s="265">
        <v>0</v>
      </c>
      <c r="DF38" s="265">
        <v>8.6660000000000003E-4</v>
      </c>
      <c r="DG38" s="265">
        <v>1.0717999999999999E-3</v>
      </c>
      <c r="DH38" s="265">
        <v>9.9909999999999999E-3</v>
      </c>
      <c r="DI38" s="265">
        <v>1.3048000000000001E-3</v>
      </c>
      <c r="DJ38" s="265">
        <v>1.3288E-3</v>
      </c>
      <c r="DK38" s="265">
        <v>1.5022E-3</v>
      </c>
      <c r="DL38" s="265">
        <v>1.052E-3</v>
      </c>
      <c r="DM38" s="265">
        <v>1.5384000000000001E-3</v>
      </c>
      <c r="DN38" s="265">
        <v>4.774E-4</v>
      </c>
      <c r="DO38" s="265">
        <v>2.2379999999999999E-4</v>
      </c>
      <c r="DP38" s="265">
        <v>2.1599999999999999E-4</v>
      </c>
      <c r="DQ38" s="265">
        <v>1.8320000000000001E-4</v>
      </c>
      <c r="DR38" s="265">
        <v>2.0344E-3</v>
      </c>
      <c r="DS38" s="265">
        <v>4.6021999999999999E-3</v>
      </c>
      <c r="DT38" s="265">
        <v>5.6858000000000004E-3</v>
      </c>
      <c r="DU38" s="265">
        <v>2.7940000000000002E-4</v>
      </c>
      <c r="DV38" s="265">
        <v>1.6119999999999999E-4</v>
      </c>
      <c r="DW38" s="265">
        <v>1.164E-4</v>
      </c>
      <c r="DX38" s="265">
        <v>1.4404000000000001E-3</v>
      </c>
      <c r="DY38" s="265">
        <v>1.5326000000000001E-3</v>
      </c>
      <c r="DZ38" s="265">
        <v>3.7799999999999997E-5</v>
      </c>
      <c r="EA38" s="265">
        <v>1.98E-5</v>
      </c>
      <c r="EB38" s="265">
        <v>1.1800000000000001E-5</v>
      </c>
      <c r="EC38" s="265">
        <v>9.5999999999999996E-6</v>
      </c>
      <c r="ED38" s="265">
        <v>1.52E-5</v>
      </c>
      <c r="EE38" s="265">
        <v>1.8E-5</v>
      </c>
      <c r="EF38" s="265">
        <v>5.574E-4</v>
      </c>
      <c r="EG38" s="265">
        <v>1.1800000000000001E-5</v>
      </c>
      <c r="EH38" s="265">
        <v>5.7264000000000004E-3</v>
      </c>
      <c r="EI38" s="265">
        <v>6.1224000000000001E-3</v>
      </c>
      <c r="EJ38" s="265">
        <v>6.1853999999999998E-3</v>
      </c>
      <c r="EK38" s="265">
        <v>0</v>
      </c>
      <c r="EL38" s="265">
        <v>0</v>
      </c>
      <c r="EM38" s="265">
        <v>6.7603999999999997E-3</v>
      </c>
      <c r="EN38" s="265">
        <v>3.7276000000000002E-3</v>
      </c>
      <c r="EO38" s="265">
        <v>6.0042000000000003E-3</v>
      </c>
      <c r="EP38" s="265">
        <v>2.6916000000000002E-3</v>
      </c>
      <c r="EQ38" s="265">
        <v>6.5760000000000005E-4</v>
      </c>
      <c r="ER38" s="265">
        <v>8.1019999999999996E-4</v>
      </c>
      <c r="ES38" s="265">
        <v>6.1839999999999996E-4</v>
      </c>
      <c r="ET38" s="265">
        <v>7.0819999999999998E-4</v>
      </c>
      <c r="EU38" s="265">
        <v>5.798E-4</v>
      </c>
      <c r="EV38" s="265">
        <v>6.1660000000000003E-4</v>
      </c>
      <c r="EW38" s="265">
        <v>6.0899999999999995E-4</v>
      </c>
      <c r="EX38" s="265">
        <v>7.9779999999999998E-4</v>
      </c>
      <c r="EY38" s="265">
        <v>4.9739999999999995E-4</v>
      </c>
      <c r="EZ38" s="265">
        <v>6.1618000000000003E-3</v>
      </c>
      <c r="FA38" s="265">
        <v>1.3760000000000001E-3</v>
      </c>
      <c r="FB38" s="265">
        <v>1.3515999999999999E-3</v>
      </c>
      <c r="FC38" s="265">
        <v>1.2072000000000001E-3</v>
      </c>
      <c r="FD38" s="265">
        <v>1.292E-3</v>
      </c>
      <c r="FE38" s="265">
        <v>1.0712E-3</v>
      </c>
      <c r="FF38" s="265">
        <v>1.238E-3</v>
      </c>
      <c r="FG38" s="265">
        <v>1.4778E-3</v>
      </c>
      <c r="FH38" s="265">
        <v>1.0678E-3</v>
      </c>
      <c r="FI38" s="265">
        <v>1.0332E-3</v>
      </c>
      <c r="FJ38" s="265">
        <v>1.1701999999999999E-3</v>
      </c>
      <c r="FK38" s="265">
        <v>5.042E-4</v>
      </c>
      <c r="FL38" s="265">
        <v>6.3699999999999998E-4</v>
      </c>
      <c r="FM38" s="265">
        <v>1.0108000000000001E-3</v>
      </c>
      <c r="FN38" s="265">
        <v>1.7087000000000001E-2</v>
      </c>
      <c r="FO38" s="265">
        <v>1.6E-2</v>
      </c>
      <c r="FP38" s="265">
        <v>3.7508E-2</v>
      </c>
      <c r="FQ38" s="265">
        <v>6.3508000000000002E-3</v>
      </c>
      <c r="FR38" s="265">
        <v>3.8416000000000001E-3</v>
      </c>
      <c r="FS38" s="265">
        <v>1.0248999999999999E-2</v>
      </c>
      <c r="FT38" s="265">
        <v>8.4614000000000009E-3</v>
      </c>
      <c r="FU38" s="265">
        <v>1.0566000000000001E-2</v>
      </c>
      <c r="FV38" s="265">
        <v>6.5714999999999996E-2</v>
      </c>
      <c r="FW38" s="265">
        <v>7.5588000000000002E-2</v>
      </c>
      <c r="FX38" s="265">
        <v>5.4677999999999997E-2</v>
      </c>
      <c r="FY38" s="265">
        <v>0.10619000000000001</v>
      </c>
      <c r="FZ38" s="265">
        <v>7.5588000000000002E-2</v>
      </c>
      <c r="GA38" s="265">
        <v>4.2750999999999997E-2</v>
      </c>
      <c r="GB38" s="265">
        <v>1.3762999999999999E-2</v>
      </c>
      <c r="GC38" s="265">
        <v>1.7760000000000001E-2</v>
      </c>
      <c r="GD38" s="265">
        <v>1.8828999999999999E-2</v>
      </c>
      <c r="GE38" s="265">
        <v>2.3113999999999999E-2</v>
      </c>
      <c r="GF38" s="265">
        <v>2.5066999999999999E-2</v>
      </c>
      <c r="GG38" s="265">
        <v>4.4091999999999999E-2</v>
      </c>
      <c r="GH38" s="265">
        <v>5.4788000000000003E-2</v>
      </c>
      <c r="GI38" s="265">
        <v>5.0395000000000002E-2</v>
      </c>
      <c r="GJ38" s="265">
        <v>1.9304999999999999E-2</v>
      </c>
      <c r="GK38" s="265">
        <v>1.2160000000000001E-2</v>
      </c>
      <c r="GL38" s="265">
        <v>3.7130999999999997E-2</v>
      </c>
      <c r="GM38" s="265">
        <v>2.3244999999999998E-2</v>
      </c>
      <c r="GN38" s="265">
        <v>3.2875000000000001E-2</v>
      </c>
      <c r="GO38" s="265">
        <v>2.3734000000000002E-2</v>
      </c>
      <c r="GP38" s="265">
        <v>3.5499000000000003E-2</v>
      </c>
      <c r="GQ38" s="265">
        <v>3.0006000000000001E-2</v>
      </c>
      <c r="GR38" s="265">
        <v>1.5356E-2</v>
      </c>
      <c r="GS38" s="265">
        <v>3.0186999999999999E-2</v>
      </c>
      <c r="GT38" s="265">
        <v>2.2359E-2</v>
      </c>
      <c r="GU38" s="265">
        <v>2.1798000000000001E-2</v>
      </c>
      <c r="GV38" s="265">
        <v>1.7878999999999999E-2</v>
      </c>
      <c r="GW38" s="265">
        <v>2.6495999999999999E-2</v>
      </c>
      <c r="GX38" s="265">
        <v>5.1082000000000002E-2</v>
      </c>
      <c r="GY38" s="265">
        <v>2.1669999999999998E-2</v>
      </c>
      <c r="GZ38" s="265">
        <v>2.2093000000000002E-2</v>
      </c>
      <c r="HA38" s="265">
        <v>2.2072000000000001E-2</v>
      </c>
      <c r="HB38" s="265">
        <v>1.9023000000000002E-2</v>
      </c>
      <c r="HC38" s="265">
        <v>1.5047E-2</v>
      </c>
      <c r="HD38" s="265">
        <v>1.4723E-2</v>
      </c>
      <c r="HE38" s="265">
        <v>3.3902000000000002E-2</v>
      </c>
      <c r="HF38" s="265">
        <v>3.2696000000000003E-2</v>
      </c>
      <c r="HG38" s="265">
        <v>3.4426999999999999E-2</v>
      </c>
      <c r="HH38" s="265">
        <v>3.3256000000000001E-2</v>
      </c>
      <c r="HI38" s="265">
        <v>3.4554000000000001E-2</v>
      </c>
      <c r="HJ38" s="265">
        <v>4.5977999999999998E-2</v>
      </c>
      <c r="HK38" s="265">
        <v>1.4631999999999999E-2</v>
      </c>
      <c r="HL38" s="265">
        <v>1.7469999999999999E-2</v>
      </c>
      <c r="HM38" s="265">
        <v>2.4927999999999999E-2</v>
      </c>
      <c r="HN38" s="265">
        <v>1.7745E-2</v>
      </c>
      <c r="HO38" s="265">
        <v>2.4153999999999998E-2</v>
      </c>
      <c r="HP38" s="265">
        <v>1.5459000000000001E-2</v>
      </c>
      <c r="HQ38" s="265">
        <v>4.3373000000000002E-2</v>
      </c>
      <c r="HR38" s="265">
        <v>9.3613000000000002E-2</v>
      </c>
      <c r="HS38" s="265">
        <v>1.3551000000000001E-2</v>
      </c>
      <c r="HT38" s="265">
        <v>5.2557E-2</v>
      </c>
      <c r="HU38" s="265">
        <v>4.4316000000000001E-2</v>
      </c>
      <c r="HV38" s="265">
        <v>1.8669000000000002E-2</v>
      </c>
      <c r="HW38" s="265">
        <v>3.8392999999999997E-2</v>
      </c>
      <c r="HX38" s="265">
        <v>6.0278999999999999E-2</v>
      </c>
      <c r="HY38" s="265">
        <v>3.7096999999999998E-2</v>
      </c>
      <c r="HZ38" s="265">
        <v>1.3792E-2</v>
      </c>
      <c r="IA38" s="265">
        <v>7.2784E-3</v>
      </c>
      <c r="IB38" s="265">
        <v>6.2332000000000004E-3</v>
      </c>
      <c r="IC38" s="265">
        <v>8.0911999999999998E-3</v>
      </c>
      <c r="ID38" s="265">
        <v>8.7430000000000008E-3</v>
      </c>
      <c r="IE38" s="265">
        <v>3.449E-2</v>
      </c>
      <c r="IF38" s="265">
        <v>3.7333999999999999E-2</v>
      </c>
      <c r="IG38" s="265">
        <v>2.1995000000000001E-2</v>
      </c>
      <c r="IH38" s="265">
        <v>2.8663000000000001E-2</v>
      </c>
      <c r="II38" s="265">
        <v>6.4106999999999997E-2</v>
      </c>
      <c r="IJ38" s="265">
        <v>3.3058999999999998E-2</v>
      </c>
      <c r="IK38" s="265">
        <v>2.2825999999999999E-2</v>
      </c>
      <c r="IL38" s="265">
        <v>4.6783999999999999E-2</v>
      </c>
      <c r="IM38" s="265">
        <v>1.8703000000000001E-2</v>
      </c>
      <c r="IN38" s="265">
        <v>1.1117999999999999E-2</v>
      </c>
      <c r="IO38" s="265">
        <v>1.0345E-2</v>
      </c>
      <c r="IP38" s="265">
        <v>1.7589E-2</v>
      </c>
      <c r="IQ38" s="265">
        <v>2.1545999999999999E-2</v>
      </c>
      <c r="IR38" s="265">
        <v>0.11742</v>
      </c>
      <c r="IS38" s="265">
        <v>1.5408E-2</v>
      </c>
      <c r="IT38" s="265">
        <v>4.4385000000000001E-2</v>
      </c>
      <c r="IU38" s="265">
        <v>2.6419999999999999E-2</v>
      </c>
      <c r="IV38" s="265">
        <v>1.4593E-2</v>
      </c>
      <c r="IW38" s="265">
        <v>3.6887000000000003E-2</v>
      </c>
      <c r="IX38" s="265">
        <v>3.5443000000000002E-2</v>
      </c>
      <c r="IY38" s="265">
        <v>4.4409999999999998E-2</v>
      </c>
      <c r="IZ38" s="265">
        <v>4.6011999999999997E-2</v>
      </c>
      <c r="JA38" s="265">
        <v>5.0438999999999998E-2</v>
      </c>
      <c r="JB38" s="265">
        <v>4.5571E-2</v>
      </c>
      <c r="JC38" s="265">
        <v>3.6021999999999998E-2</v>
      </c>
      <c r="JD38" s="265">
        <v>1.2487E-2</v>
      </c>
      <c r="JE38" s="265">
        <v>2.4414000000000002E-2</v>
      </c>
      <c r="JF38" s="265">
        <v>5.8740000000000001E-2</v>
      </c>
      <c r="JG38" s="265">
        <v>3.1763E-2</v>
      </c>
      <c r="JH38" s="265">
        <v>5.3517000000000002E-2</v>
      </c>
      <c r="JI38" s="265">
        <v>6.8047999999999997E-2</v>
      </c>
      <c r="JJ38" s="265">
        <v>7.2147000000000003E-2</v>
      </c>
      <c r="JK38" s="265">
        <v>8.5322999999999996E-2</v>
      </c>
      <c r="JL38" s="265">
        <v>6.4166000000000001E-2</v>
      </c>
      <c r="JM38" s="265">
        <v>4.4794E-2</v>
      </c>
      <c r="JN38" s="265">
        <v>1.1270000000000001E-2</v>
      </c>
      <c r="JO38" s="265">
        <v>1.9061999999999999E-2</v>
      </c>
      <c r="JP38" s="265">
        <v>5.1610999999999997E-2</v>
      </c>
      <c r="JQ38" s="265">
        <v>3.2823999999999999E-2</v>
      </c>
      <c r="JR38" s="265">
        <v>1.5792E-2</v>
      </c>
      <c r="JS38" s="265">
        <v>1.8363999999999998E-2</v>
      </c>
      <c r="JT38" s="265">
        <v>7.9736000000000008E-3</v>
      </c>
      <c r="JU38" s="265">
        <v>1.2096000000000001E-2</v>
      </c>
      <c r="JV38" s="265">
        <v>2.1857999999999999E-2</v>
      </c>
      <c r="JW38" s="265">
        <v>8.3928000000000006E-3</v>
      </c>
      <c r="JX38" s="265">
        <v>5.7213999999999997E-3</v>
      </c>
      <c r="JY38" s="265">
        <v>1.1776999999999999E-2</v>
      </c>
      <c r="JZ38" s="265">
        <v>1.5205E-2</v>
      </c>
      <c r="KA38" s="265">
        <v>1.1276E-2</v>
      </c>
      <c r="KB38" s="265">
        <v>1.6462000000000001E-2</v>
      </c>
      <c r="KC38" s="265">
        <v>1.8311000000000001E-2</v>
      </c>
      <c r="KD38" s="265">
        <v>3.0096999999999999E-2</v>
      </c>
      <c r="KE38" s="265">
        <v>1.2189999999999999E-2</v>
      </c>
      <c r="KF38" s="265">
        <v>6.9925999999999999E-3</v>
      </c>
      <c r="KG38" s="265">
        <v>6.2128000000000001E-3</v>
      </c>
      <c r="KH38" s="265">
        <v>1.4167000000000001E-2</v>
      </c>
      <c r="KI38" s="265">
        <v>0.25363000000000002</v>
      </c>
      <c r="KJ38" s="265">
        <v>0.34025</v>
      </c>
      <c r="KK38" s="265">
        <v>0.23361000000000001</v>
      </c>
      <c r="KL38" s="265">
        <v>0.32272000000000001</v>
      </c>
      <c r="KM38" s="265">
        <v>0.55813000000000001</v>
      </c>
      <c r="KN38" s="265">
        <v>0.66601999999999995</v>
      </c>
      <c r="KO38" s="265">
        <v>0.73870999999999998</v>
      </c>
      <c r="KP38" s="265">
        <v>6.3782724868204051E-3</v>
      </c>
      <c r="KQ38" s="265">
        <v>0.81677</v>
      </c>
      <c r="KR38" s="265">
        <v>0.84311999999999998</v>
      </c>
      <c r="KS38" s="265">
        <v>0.86536000000000002</v>
      </c>
      <c r="KT38" s="265">
        <v>0.62134444085651164</v>
      </c>
      <c r="KU38" s="265">
        <v>6.6410000000000002E-3</v>
      </c>
      <c r="KV38" s="265">
        <v>3.4147999999999998E-2</v>
      </c>
      <c r="KW38" s="265">
        <v>5.5460000000000002E-2</v>
      </c>
      <c r="KX38" s="265">
        <v>0.10163999999999999</v>
      </c>
      <c r="KY38" s="265">
        <v>0.22112999999999999</v>
      </c>
      <c r="KZ38" s="265">
        <v>0.39012999999999998</v>
      </c>
      <c r="LA38" s="265">
        <v>0.56991000000000003</v>
      </c>
      <c r="LB38" s="265">
        <v>0.72984000000000004</v>
      </c>
      <c r="LC38" s="265">
        <v>1</v>
      </c>
      <c r="LD38" s="265">
        <v>0</v>
      </c>
      <c r="LE38" s="265">
        <v>0.30982999999999999</v>
      </c>
      <c r="LF38" s="265">
        <v>0</v>
      </c>
      <c r="LG38" s="265">
        <v>0</v>
      </c>
      <c r="LH38" s="431">
        <v>1.1374659152352251E-5</v>
      </c>
      <c r="LI38" s="431">
        <v>2.5986189939430915E-5</v>
      </c>
      <c r="LJ38" s="431">
        <v>2.0678351575043052E-5</v>
      </c>
      <c r="LK38" s="431">
        <v>3.8549791497644037E-5</v>
      </c>
      <c r="LL38" s="431">
        <v>2.3259799490915611E-5</v>
      </c>
      <c r="LM38" s="431">
        <v>4.4691521907225251E-5</v>
      </c>
      <c r="LN38" s="431">
        <v>4.634611468645744E-5</v>
      </c>
      <c r="LO38" s="431">
        <v>5.0513339374447241E-5</v>
      </c>
      <c r="LP38" s="431">
        <v>5.3711504733655602E-5</v>
      </c>
      <c r="LQ38" s="431">
        <v>6.7264532845001668E-5</v>
      </c>
      <c r="LR38" s="431">
        <v>7.6529358921106905E-5</v>
      </c>
      <c r="LS38" s="431">
        <v>5.4052572522778064E-5</v>
      </c>
      <c r="LT38" s="431">
        <v>8.0229707236867398E-5</v>
      </c>
      <c r="LU38" s="431">
        <v>5.35455001227092E-5</v>
      </c>
      <c r="LV38" s="431">
        <v>4.2193922126898542E-5</v>
      </c>
      <c r="LW38" s="431">
        <v>8.0987956607714295E-5</v>
      </c>
      <c r="LX38" s="431">
        <v>5.3755917178932577E-5</v>
      </c>
      <c r="LY38" s="431">
        <v>8.594914834247902E-5</v>
      </c>
      <c r="LZ38" s="431">
        <v>7.3604678618721664E-5</v>
      </c>
      <c r="MA38" s="431">
        <v>3.8279875298030674E-5</v>
      </c>
      <c r="MB38" s="431">
        <v>4.8155339754885063E-5</v>
      </c>
      <c r="MC38" s="431">
        <v>7.8271543316077441E-5</v>
      </c>
      <c r="MD38" s="431">
        <v>8.7594169599469751E-5</v>
      </c>
      <c r="ME38" s="431">
        <v>9.115702414419502E-5</v>
      </c>
      <c r="MF38" s="431">
        <v>9.2765178123954684E-5</v>
      </c>
      <c r="MG38" s="431">
        <v>8.7476371845696121E-5</v>
      </c>
      <c r="MH38" s="266"/>
      <c r="MI38" s="266"/>
      <c r="MJ38" s="266"/>
      <c r="MK38" s="266"/>
      <c r="ML38" s="266"/>
      <c r="MM38" s="266"/>
      <c r="MN38" s="266"/>
      <c r="MO38" s="266"/>
      <c r="MP38" s="266"/>
      <c r="MQ38" s="266"/>
      <c r="MR38" s="266"/>
      <c r="MS38" s="266"/>
      <c r="MT38" s="266"/>
      <c r="MU38" s="266"/>
      <c r="MV38" s="266"/>
      <c r="MW38" s="266"/>
      <c r="MX38" s="266"/>
      <c r="MY38" s="266"/>
      <c r="MZ38" s="266"/>
      <c r="NA38" s="266"/>
      <c r="NB38" s="266"/>
      <c r="NC38" s="266"/>
      <c r="ND38" s="266"/>
      <c r="NE38" s="266"/>
      <c r="NF38" s="266"/>
      <c r="NG38" s="266"/>
      <c r="NH38" s="266"/>
      <c r="NI38" s="266"/>
      <c r="NJ38" s="266"/>
      <c r="NK38" s="266"/>
      <c r="NL38" s="266"/>
      <c r="NM38" s="266"/>
      <c r="NN38" s="266"/>
      <c r="NO38" s="266"/>
      <c r="NP38" s="266"/>
      <c r="NQ38" s="266"/>
      <c r="NR38" s="266"/>
      <c r="NS38" s="266"/>
      <c r="NT38" s="266"/>
      <c r="NU38" s="266"/>
      <c r="NV38" s="266"/>
      <c r="NW38" s="266"/>
      <c r="NX38" s="266"/>
      <c r="NY38" s="266"/>
      <c r="NZ38" s="266"/>
      <c r="OA38" s="266"/>
      <c r="OB38" s="266"/>
      <c r="OC38" s="266"/>
      <c r="OD38" s="266"/>
      <c r="OE38" s="266"/>
      <c r="OF38" s="266"/>
      <c r="OG38" s="266"/>
      <c r="OH38" s="266"/>
      <c r="OI38" s="266"/>
      <c r="OJ38" s="266"/>
      <c r="OK38" s="266"/>
      <c r="OL38" s="266"/>
      <c r="OM38" s="266"/>
      <c r="ON38" s="267"/>
    </row>
    <row r="39" spans="1:404">
      <c r="A39" s="261">
        <v>414</v>
      </c>
      <c r="B39" s="265">
        <v>0.14238999999999999</v>
      </c>
      <c r="C39" s="265">
        <v>0.10755000000000001</v>
      </c>
      <c r="D39" s="265">
        <v>7.8492999999999993E-2</v>
      </c>
      <c r="E39" s="265">
        <v>5.4887999999999999E-2</v>
      </c>
      <c r="F39" s="265">
        <v>0.14935999999999999</v>
      </c>
      <c r="G39" s="265">
        <v>0.10199</v>
      </c>
      <c r="H39" s="265">
        <v>0.16117000000000001</v>
      </c>
      <c r="I39" s="265">
        <v>0.10340000000000001</v>
      </c>
      <c r="J39" s="265">
        <v>8.1483E-2</v>
      </c>
      <c r="K39" s="265">
        <v>3.5066E-2</v>
      </c>
      <c r="L39" s="265">
        <v>2.4025000000000001E-2</v>
      </c>
      <c r="M39" s="265">
        <v>1.4241999999999999E-2</v>
      </c>
      <c r="N39" s="265">
        <v>2.1742000000000001E-2</v>
      </c>
      <c r="O39" s="265">
        <v>6.6612000000000005E-2</v>
      </c>
      <c r="P39" s="265">
        <v>0.10242999999999999</v>
      </c>
      <c r="Q39" s="265">
        <v>7.5705999999999996E-2</v>
      </c>
      <c r="R39" s="265">
        <v>5.5606999999999997E-2</v>
      </c>
      <c r="S39" s="265">
        <v>8.473E-2</v>
      </c>
      <c r="T39" s="265">
        <v>5.4029000000000001E-2</v>
      </c>
      <c r="U39" s="265">
        <v>0.15234</v>
      </c>
      <c r="V39" s="265">
        <v>9.9970000000000003E-2</v>
      </c>
      <c r="W39" s="265">
        <v>9.2143000000000003E-2</v>
      </c>
      <c r="X39" s="265">
        <v>7.6539999999999997E-2</v>
      </c>
      <c r="Y39" s="265">
        <v>0.14232</v>
      </c>
      <c r="Z39" s="265">
        <v>9.536E-2</v>
      </c>
      <c r="AA39" s="265">
        <v>0.15062</v>
      </c>
      <c r="AB39" s="265">
        <v>0.10231</v>
      </c>
      <c r="AC39" s="265">
        <v>9.5999000000000001E-2</v>
      </c>
      <c r="AD39" s="265">
        <v>6.1233999999999997E-2</v>
      </c>
      <c r="AE39" s="265">
        <v>1.5419E-2</v>
      </c>
      <c r="AF39" s="265">
        <v>2.4239E-2</v>
      </c>
      <c r="AG39" s="265">
        <v>4.2761E-2</v>
      </c>
      <c r="AH39" s="265">
        <v>4.2039E-2</v>
      </c>
      <c r="AI39" s="265">
        <v>1.0769000000000001E-2</v>
      </c>
      <c r="AJ39" s="265">
        <v>1.3646999999999999E-2</v>
      </c>
      <c r="AK39" s="265">
        <v>7.7171999999999996E-3</v>
      </c>
      <c r="AL39" s="265">
        <v>1.8342000000000001E-2</v>
      </c>
      <c r="AM39" s="265">
        <v>1.3988E-2</v>
      </c>
      <c r="AN39" s="265">
        <v>1.3356E-2</v>
      </c>
      <c r="AO39" s="265">
        <v>2.0309000000000001E-2</v>
      </c>
      <c r="AP39" s="265">
        <v>2.5801000000000001E-2</v>
      </c>
      <c r="AQ39" s="265">
        <v>1.5207E-2</v>
      </c>
      <c r="AR39" s="265">
        <v>3.2097000000000001E-2</v>
      </c>
      <c r="AS39" s="265">
        <v>3.2168000000000002E-2</v>
      </c>
      <c r="AT39" s="265">
        <v>2.4709999999999999E-2</v>
      </c>
      <c r="AU39" s="265">
        <v>3.9696000000000002E-2</v>
      </c>
      <c r="AV39" s="265">
        <v>3.1364999999999997E-2</v>
      </c>
      <c r="AW39" s="265">
        <v>1.0970000000000001E-2</v>
      </c>
      <c r="AX39" s="265">
        <v>1.8637000000000001E-2</v>
      </c>
      <c r="AY39" s="265">
        <v>2.4664999999999999E-2</v>
      </c>
      <c r="AZ39" s="265">
        <v>3.2876000000000002E-2</v>
      </c>
      <c r="BA39" s="265">
        <v>9.2682000000000007E-3</v>
      </c>
      <c r="BB39" s="265">
        <v>4.8482000000000004E-3</v>
      </c>
      <c r="BC39" s="265">
        <v>1.8527999999999999E-3</v>
      </c>
      <c r="BD39" s="265">
        <v>1.3301E-2</v>
      </c>
      <c r="BE39" s="265">
        <v>1.6792999999999999E-2</v>
      </c>
      <c r="BF39" s="265">
        <v>1.4799E-2</v>
      </c>
      <c r="BG39" s="265">
        <v>3.3012E-2</v>
      </c>
      <c r="BH39" s="265">
        <v>2.8289000000000002E-2</v>
      </c>
      <c r="BI39" s="265">
        <v>5.7237000000000003E-2</v>
      </c>
      <c r="BJ39" s="265">
        <v>5.1678000000000002E-2</v>
      </c>
      <c r="BK39" s="265">
        <v>0.15584000000000001</v>
      </c>
      <c r="BL39" s="265">
        <v>0.22617000000000001</v>
      </c>
      <c r="BM39" s="265">
        <v>0.10976</v>
      </c>
      <c r="BN39" s="265">
        <v>0.34684999999999999</v>
      </c>
      <c r="BO39" s="265">
        <v>0.40571000000000002</v>
      </c>
      <c r="BP39" s="265">
        <v>0.10075000000000001</v>
      </c>
      <c r="BQ39" s="265">
        <v>0.2326</v>
      </c>
      <c r="BR39" s="265">
        <v>0.36121999999999999</v>
      </c>
      <c r="BS39" s="265">
        <v>0.22758999999999999</v>
      </c>
      <c r="BT39" s="265">
        <v>0.31608999999999998</v>
      </c>
      <c r="BU39" s="265">
        <v>3.0609000000000001E-2</v>
      </c>
      <c r="BV39" s="265">
        <v>1.3625E-2</v>
      </c>
      <c r="BW39" s="265">
        <v>3.8195E-2</v>
      </c>
      <c r="BX39" s="265">
        <v>1.4089000000000001E-2</v>
      </c>
      <c r="BY39" s="265">
        <v>6.4663999999999999E-2</v>
      </c>
      <c r="BZ39" s="265">
        <v>6.8815000000000001E-2</v>
      </c>
      <c r="CA39" s="265">
        <v>9.6000000000000002E-2</v>
      </c>
      <c r="CB39" s="265">
        <v>9.2188999999999993E-2</v>
      </c>
      <c r="CC39" s="265">
        <v>0.11763</v>
      </c>
      <c r="CD39" s="265">
        <v>7.3985999999999996E-2</v>
      </c>
      <c r="CE39" s="265">
        <v>6.8416000000000005E-2</v>
      </c>
      <c r="CF39" s="265">
        <v>6.7900000000000002E-2</v>
      </c>
      <c r="CG39" s="265">
        <v>7.4369000000000005E-2</v>
      </c>
      <c r="CH39" s="265">
        <v>6.1316000000000002E-2</v>
      </c>
      <c r="CI39" s="265">
        <v>7.1062E-2</v>
      </c>
      <c r="CJ39" s="265">
        <v>4.6202E-2</v>
      </c>
      <c r="CK39" s="265">
        <v>6.7150000000000001E-2</v>
      </c>
      <c r="CL39" s="265">
        <v>0.23802999999999999</v>
      </c>
      <c r="CM39" s="265">
        <v>5.3633999999999999E-3</v>
      </c>
      <c r="CN39" s="265">
        <v>8.0808000000000008E-3</v>
      </c>
      <c r="CO39" s="265">
        <v>9.3360000000000005E-3</v>
      </c>
      <c r="CP39" s="265">
        <v>1.4309000000000001E-2</v>
      </c>
      <c r="CQ39" s="265">
        <v>1.3629E-2</v>
      </c>
      <c r="CR39" s="265">
        <v>0.01</v>
      </c>
      <c r="CS39" s="265">
        <v>8.1632000000000007E-3</v>
      </c>
      <c r="CT39" s="265">
        <v>8.2471999999999997E-3</v>
      </c>
      <c r="CU39" s="265">
        <v>8.0000000000000002E-3</v>
      </c>
      <c r="CV39" s="265">
        <v>7.9208000000000004E-3</v>
      </c>
      <c r="CW39" s="265">
        <v>8.0808000000000008E-3</v>
      </c>
      <c r="CX39" s="265">
        <v>8.2471999999999997E-3</v>
      </c>
      <c r="CY39" s="265">
        <v>8.2471999999999997E-3</v>
      </c>
      <c r="CZ39" s="265">
        <v>0.20585000000000001</v>
      </c>
      <c r="DA39" s="265">
        <v>0.46673999999999999</v>
      </c>
      <c r="DB39" s="265">
        <v>0</v>
      </c>
      <c r="DC39" s="265">
        <v>0</v>
      </c>
      <c r="DD39" s="265">
        <v>0</v>
      </c>
      <c r="DE39" s="265">
        <v>0</v>
      </c>
      <c r="DF39" s="265">
        <v>9.4879999999999997E-4</v>
      </c>
      <c r="DG39" s="265">
        <v>1.1854000000000001E-3</v>
      </c>
      <c r="DH39" s="265">
        <v>1.0208E-2</v>
      </c>
      <c r="DI39" s="265">
        <v>1.5444E-3</v>
      </c>
      <c r="DJ39" s="265">
        <v>1.5644000000000001E-3</v>
      </c>
      <c r="DK39" s="265">
        <v>1.7685999999999999E-3</v>
      </c>
      <c r="DL39" s="265">
        <v>1.245E-3</v>
      </c>
      <c r="DM39" s="265">
        <v>1.6211999999999999E-3</v>
      </c>
      <c r="DN39" s="265">
        <v>5.6919999999999996E-4</v>
      </c>
      <c r="DO39" s="265">
        <v>2.6939999999999999E-4</v>
      </c>
      <c r="DP39" s="265">
        <v>2.5999999999999998E-4</v>
      </c>
      <c r="DQ39" s="265">
        <v>2.206E-4</v>
      </c>
      <c r="DR39" s="265">
        <v>2.4282000000000001E-3</v>
      </c>
      <c r="DS39" s="265">
        <v>4.9056000000000004E-3</v>
      </c>
      <c r="DT39" s="265">
        <v>6.1533999999999998E-3</v>
      </c>
      <c r="DU39" s="265">
        <v>3.3720000000000001E-4</v>
      </c>
      <c r="DV39" s="265">
        <v>1.9459999999999999E-4</v>
      </c>
      <c r="DW39" s="265">
        <v>1.4119999999999999E-4</v>
      </c>
      <c r="DX39" s="265">
        <v>1.6961999999999999E-3</v>
      </c>
      <c r="DY39" s="265">
        <v>1.4067999999999999E-3</v>
      </c>
      <c r="DZ39" s="265">
        <v>4.6400000000000003E-5</v>
      </c>
      <c r="EA39" s="265">
        <v>2.44E-5</v>
      </c>
      <c r="EB39" s="265">
        <v>1.4399999999999999E-5</v>
      </c>
      <c r="EC39" s="265">
        <v>1.1800000000000001E-5</v>
      </c>
      <c r="ED39" s="265">
        <v>1.8600000000000001E-5</v>
      </c>
      <c r="EE39" s="265">
        <v>2.1999999999999999E-5</v>
      </c>
      <c r="EF39" s="265">
        <v>5.7919999999999998E-4</v>
      </c>
      <c r="EG39" s="265">
        <v>1.4399999999999999E-5</v>
      </c>
      <c r="EH39" s="265">
        <v>6.5472000000000004E-3</v>
      </c>
      <c r="EI39" s="265">
        <v>8.1632000000000007E-3</v>
      </c>
      <c r="EJ39" s="265">
        <v>8.2471999999999997E-3</v>
      </c>
      <c r="EK39" s="265">
        <v>0</v>
      </c>
      <c r="EL39" s="265">
        <v>0</v>
      </c>
      <c r="EM39" s="265">
        <v>7.7721999999999999E-3</v>
      </c>
      <c r="EN39" s="265">
        <v>4.3398000000000004E-3</v>
      </c>
      <c r="EO39" s="265">
        <v>6.7416000000000004E-3</v>
      </c>
      <c r="EP39" s="265">
        <v>3.0798000000000002E-3</v>
      </c>
      <c r="EQ39" s="265">
        <v>7.1779999999999999E-4</v>
      </c>
      <c r="ER39" s="265">
        <v>9.1759999999999997E-4</v>
      </c>
      <c r="ES39" s="265">
        <v>7.1520000000000004E-4</v>
      </c>
      <c r="ET39" s="265">
        <v>7.626E-4</v>
      </c>
      <c r="EU39" s="265">
        <v>6.6339999999999997E-4</v>
      </c>
      <c r="EV39" s="265">
        <v>6.648E-4</v>
      </c>
      <c r="EW39" s="265">
        <v>7.0799999999999997E-4</v>
      </c>
      <c r="EX39" s="265">
        <v>8.4639999999999997E-4</v>
      </c>
      <c r="EY39" s="265">
        <v>5.1519999999999995E-4</v>
      </c>
      <c r="EZ39" s="265">
        <v>7.0163999999999999E-3</v>
      </c>
      <c r="FA39" s="265">
        <v>1.5150000000000001E-3</v>
      </c>
      <c r="FB39" s="265">
        <v>1.4848000000000001E-3</v>
      </c>
      <c r="FC39" s="265">
        <v>1.3466000000000001E-3</v>
      </c>
      <c r="FD39" s="265">
        <v>1.426E-3</v>
      </c>
      <c r="FE39" s="265">
        <v>1.1965999999999999E-3</v>
      </c>
      <c r="FF39" s="265">
        <v>1.351E-3</v>
      </c>
      <c r="FG39" s="265">
        <v>1.6164E-3</v>
      </c>
      <c r="FH39" s="265">
        <v>1.1804000000000001E-3</v>
      </c>
      <c r="FI39" s="265">
        <v>1.1256E-3</v>
      </c>
      <c r="FJ39" s="265">
        <v>1.3986000000000001E-3</v>
      </c>
      <c r="FK39" s="265">
        <v>6.0260000000000001E-4</v>
      </c>
      <c r="FL39" s="265">
        <v>6.0899999999999995E-4</v>
      </c>
      <c r="FM39" s="265">
        <v>1.0554E-3</v>
      </c>
      <c r="FN39" s="265">
        <v>1.8456E-2</v>
      </c>
      <c r="FO39" s="265">
        <v>1.7999999999999999E-2</v>
      </c>
      <c r="FP39" s="265">
        <v>4.1308999999999998E-2</v>
      </c>
      <c r="FQ39" s="265">
        <v>7.1123999999999996E-3</v>
      </c>
      <c r="FR39" s="265">
        <v>4.3867999999999997E-3</v>
      </c>
      <c r="FS39" s="265">
        <v>1.1592E-2</v>
      </c>
      <c r="FT39" s="265">
        <v>9.2651999999999995E-3</v>
      </c>
      <c r="FU39" s="265">
        <v>1.2496E-2</v>
      </c>
      <c r="FV39" s="265">
        <v>7.5856000000000007E-2</v>
      </c>
      <c r="FW39" s="265">
        <v>8.4043000000000007E-2</v>
      </c>
      <c r="FX39" s="265">
        <v>6.0788000000000002E-2</v>
      </c>
      <c r="FY39" s="265">
        <v>0.11884</v>
      </c>
      <c r="FZ39" s="265">
        <v>8.4043000000000007E-2</v>
      </c>
      <c r="GA39" s="265">
        <v>4.7232000000000003E-2</v>
      </c>
      <c r="GB39" s="265">
        <v>1.5013E-2</v>
      </c>
      <c r="GC39" s="265">
        <v>1.9383000000000001E-2</v>
      </c>
      <c r="GD39" s="265">
        <v>2.0885999999999998E-2</v>
      </c>
      <c r="GE39" s="265">
        <v>2.6235999999999999E-2</v>
      </c>
      <c r="GF39" s="265">
        <v>2.7289000000000001E-2</v>
      </c>
      <c r="GG39" s="265">
        <v>4.9403000000000002E-2</v>
      </c>
      <c r="GH39" s="265">
        <v>6.2625E-2</v>
      </c>
      <c r="GI39" s="265">
        <v>5.7110000000000001E-2</v>
      </c>
      <c r="GJ39" s="265">
        <v>2.1718000000000001E-2</v>
      </c>
      <c r="GK39" s="265">
        <v>1.3793E-2</v>
      </c>
      <c r="GL39" s="265">
        <v>3.9965000000000001E-2</v>
      </c>
      <c r="GM39" s="265">
        <v>2.4514000000000001E-2</v>
      </c>
      <c r="GN39" s="265">
        <v>3.8459E-2</v>
      </c>
      <c r="GO39" s="265">
        <v>2.6724999999999999E-2</v>
      </c>
      <c r="GP39" s="265">
        <v>3.9937E-2</v>
      </c>
      <c r="GQ39" s="265">
        <v>3.3681000000000003E-2</v>
      </c>
      <c r="GR39" s="265">
        <v>1.8467000000000001E-2</v>
      </c>
      <c r="GS39" s="265">
        <v>3.4033000000000001E-2</v>
      </c>
      <c r="GT39" s="265">
        <v>2.5308000000000001E-2</v>
      </c>
      <c r="GU39" s="265">
        <v>2.4523E-2</v>
      </c>
      <c r="GV39" s="265">
        <v>2.0303000000000002E-2</v>
      </c>
      <c r="GW39" s="265">
        <v>2.9305000000000001E-2</v>
      </c>
      <c r="GX39" s="265">
        <v>5.6598999999999997E-2</v>
      </c>
      <c r="GY39" s="265">
        <v>2.4379000000000001E-2</v>
      </c>
      <c r="GZ39" s="265">
        <v>2.4974E-2</v>
      </c>
      <c r="HA39" s="265">
        <v>2.4062E-2</v>
      </c>
      <c r="HB39" s="265">
        <v>2.1100000000000001E-2</v>
      </c>
      <c r="HC39" s="265">
        <v>1.7014000000000001E-2</v>
      </c>
      <c r="HD39" s="265">
        <v>1.702E-2</v>
      </c>
      <c r="HE39" s="265">
        <v>3.6886000000000002E-2</v>
      </c>
      <c r="HF39" s="265">
        <v>3.6951999999999999E-2</v>
      </c>
      <c r="HG39" s="265">
        <v>3.7461000000000001E-2</v>
      </c>
      <c r="HH39" s="265">
        <v>3.6160999999999999E-2</v>
      </c>
      <c r="HI39" s="265">
        <v>3.7651999999999998E-2</v>
      </c>
      <c r="HJ39" s="265">
        <v>5.4247999999999998E-2</v>
      </c>
      <c r="HK39" s="265">
        <v>1.6494000000000002E-2</v>
      </c>
      <c r="HL39" s="265">
        <v>1.9630999999999999E-2</v>
      </c>
      <c r="HM39" s="265">
        <v>2.7744000000000001E-2</v>
      </c>
      <c r="HN39" s="265">
        <v>2.0121E-2</v>
      </c>
      <c r="HO39" s="265">
        <v>2.7653E-2</v>
      </c>
      <c r="HP39" s="265">
        <v>1.7392000000000001E-2</v>
      </c>
      <c r="HQ39" s="265">
        <v>4.8665E-2</v>
      </c>
      <c r="HR39" s="265">
        <v>0.10464</v>
      </c>
      <c r="HS39" s="265">
        <v>1.3873E-2</v>
      </c>
      <c r="HT39" s="265">
        <v>6.0929999999999998E-2</v>
      </c>
      <c r="HU39" s="265">
        <v>5.0465999999999997E-2</v>
      </c>
      <c r="HV39" s="265">
        <v>2.1002E-2</v>
      </c>
      <c r="HW39" s="265">
        <v>4.2798999999999997E-2</v>
      </c>
      <c r="HX39" s="265">
        <v>6.8943000000000004E-2</v>
      </c>
      <c r="HY39" s="265">
        <v>4.0084000000000002E-2</v>
      </c>
      <c r="HZ39" s="265">
        <v>1.5236E-2</v>
      </c>
      <c r="IA39" s="265">
        <v>8.2562E-3</v>
      </c>
      <c r="IB39" s="265">
        <v>7.1235999999999999E-3</v>
      </c>
      <c r="IC39" s="265">
        <v>9.1026000000000006E-3</v>
      </c>
      <c r="ID39" s="265">
        <v>9.8359999999999993E-3</v>
      </c>
      <c r="IE39" s="265">
        <v>3.9468999999999997E-2</v>
      </c>
      <c r="IF39" s="265">
        <v>4.2074E-2</v>
      </c>
      <c r="IG39" s="265">
        <v>2.4745E-2</v>
      </c>
      <c r="IH39" s="265">
        <v>3.1326E-2</v>
      </c>
      <c r="II39" s="265">
        <v>7.2548000000000001E-2</v>
      </c>
      <c r="IJ39" s="265">
        <v>3.9646000000000001E-2</v>
      </c>
      <c r="IK39" s="265">
        <v>2.7585999999999999E-2</v>
      </c>
      <c r="IL39" s="265">
        <v>5.2631999999999998E-2</v>
      </c>
      <c r="IM39" s="265">
        <v>2.0899999999999998E-2</v>
      </c>
      <c r="IN39" s="265">
        <v>1.1075E-2</v>
      </c>
      <c r="IO39" s="265">
        <v>1.1495E-2</v>
      </c>
      <c r="IP39" s="265">
        <v>1.7892999999999999E-2</v>
      </c>
      <c r="IQ39" s="265">
        <v>2.4240000000000001E-2</v>
      </c>
      <c r="IR39" s="265">
        <v>0.13672999999999999</v>
      </c>
      <c r="IS39" s="265">
        <v>1.7238E-2</v>
      </c>
      <c r="IT39" s="265">
        <v>5.0077000000000003E-2</v>
      </c>
      <c r="IU39" s="265">
        <v>2.8531999999999998E-2</v>
      </c>
      <c r="IV39" s="265">
        <v>1.6195000000000001E-2</v>
      </c>
      <c r="IW39" s="265">
        <v>4.1413999999999999E-2</v>
      </c>
      <c r="IX39" s="265">
        <v>4.0350999999999998E-2</v>
      </c>
      <c r="IY39" s="265">
        <v>5.1258999999999999E-2</v>
      </c>
      <c r="IZ39" s="265">
        <v>5.3494E-2</v>
      </c>
      <c r="JA39" s="265">
        <v>5.8650000000000001E-2</v>
      </c>
      <c r="JB39" s="265">
        <v>5.2887999999999998E-2</v>
      </c>
      <c r="JC39" s="265">
        <v>4.1435E-2</v>
      </c>
      <c r="JD39" s="265">
        <v>1.4112E-2</v>
      </c>
      <c r="JE39" s="265">
        <v>2.7970999999999999E-2</v>
      </c>
      <c r="JF39" s="265">
        <v>6.4420000000000005E-2</v>
      </c>
      <c r="JG39" s="265">
        <v>3.6037E-2</v>
      </c>
      <c r="JH39" s="265">
        <v>6.0396999999999999E-2</v>
      </c>
      <c r="JI39" s="265">
        <v>7.7466999999999994E-2</v>
      </c>
      <c r="JJ39" s="265">
        <v>8.2529000000000005E-2</v>
      </c>
      <c r="JK39" s="265">
        <v>9.7349000000000005E-2</v>
      </c>
      <c r="JL39" s="265">
        <v>7.1218000000000004E-2</v>
      </c>
      <c r="JM39" s="265">
        <v>5.1360999999999997E-2</v>
      </c>
      <c r="JN39" s="265">
        <v>1.1809E-2</v>
      </c>
      <c r="JO39" s="265">
        <v>2.1444999999999999E-2</v>
      </c>
      <c r="JP39" s="265">
        <v>5.8535999999999998E-2</v>
      </c>
      <c r="JQ39" s="265">
        <v>3.6582000000000003E-2</v>
      </c>
      <c r="JR39" s="265">
        <v>1.8086000000000001E-2</v>
      </c>
      <c r="JS39" s="265">
        <v>2.0216999999999999E-2</v>
      </c>
      <c r="JT39" s="265">
        <v>8.7758000000000003E-3</v>
      </c>
      <c r="JU39" s="265">
        <v>1.3469E-2</v>
      </c>
      <c r="JV39" s="265">
        <v>2.4427999999999998E-2</v>
      </c>
      <c r="JW39" s="265">
        <v>9.3963999999999992E-3</v>
      </c>
      <c r="JX39" s="265">
        <v>6.3102000000000002E-3</v>
      </c>
      <c r="JY39" s="265">
        <v>1.3172E-2</v>
      </c>
      <c r="JZ39" s="265">
        <v>1.5249E-2</v>
      </c>
      <c r="KA39" s="265">
        <v>1.1431999999999999E-2</v>
      </c>
      <c r="KB39" s="265">
        <v>1.7371000000000001E-2</v>
      </c>
      <c r="KC39" s="265">
        <v>2.1475999999999999E-2</v>
      </c>
      <c r="KD39" s="265">
        <v>3.5373000000000002E-2</v>
      </c>
      <c r="KE39" s="265">
        <v>1.4499E-2</v>
      </c>
      <c r="KF39" s="265">
        <v>8.2768000000000008E-3</v>
      </c>
      <c r="KG39" s="265">
        <v>7.3644000000000001E-3</v>
      </c>
      <c r="KH39" s="265">
        <v>1.5141999999999999E-2</v>
      </c>
      <c r="KI39" s="265">
        <v>0.27165</v>
      </c>
      <c r="KJ39" s="265">
        <v>0.36774000000000001</v>
      </c>
      <c r="KK39" s="265">
        <v>0.25946999999999998</v>
      </c>
      <c r="KL39" s="265">
        <v>0.34266000000000002</v>
      </c>
      <c r="KM39" s="265">
        <v>0.56154999999999999</v>
      </c>
      <c r="KN39" s="265">
        <v>0.66891999999999996</v>
      </c>
      <c r="KO39" s="265">
        <v>0.74097999999999997</v>
      </c>
      <c r="KP39" s="265">
        <v>6.3890307886352166E-3</v>
      </c>
      <c r="KQ39" s="265">
        <v>0.81789999999999996</v>
      </c>
      <c r="KR39" s="265">
        <v>0.84379999999999999</v>
      </c>
      <c r="KS39" s="265">
        <v>0.86567000000000005</v>
      </c>
      <c r="KT39" s="265">
        <v>0.62467916230995124</v>
      </c>
      <c r="KU39" s="265">
        <v>6.8380000000000003E-3</v>
      </c>
      <c r="KV39" s="265">
        <v>3.4881000000000002E-2</v>
      </c>
      <c r="KW39" s="265">
        <v>5.6514000000000002E-2</v>
      </c>
      <c r="KX39" s="265">
        <v>0.10326</v>
      </c>
      <c r="KY39" s="265">
        <v>0.22377</v>
      </c>
      <c r="KZ39" s="265">
        <v>0.39362999999999998</v>
      </c>
      <c r="LA39" s="265">
        <v>0.57369999999999999</v>
      </c>
      <c r="LB39" s="265">
        <v>0.73333999999999999</v>
      </c>
      <c r="LC39" s="265">
        <v>1</v>
      </c>
      <c r="LD39" s="265">
        <v>0</v>
      </c>
      <c r="LE39" s="265">
        <v>0.27040999999999998</v>
      </c>
      <c r="LF39" s="265">
        <v>0</v>
      </c>
      <c r="LG39" s="265">
        <v>0</v>
      </c>
      <c r="LH39" s="431">
        <v>1.3569090697274078E-5</v>
      </c>
      <c r="LI39" s="431">
        <v>2.6429868739796802E-5</v>
      </c>
      <c r="LJ39" s="431">
        <v>2.8753165679518133E-5</v>
      </c>
      <c r="LK39" s="431">
        <v>4.1898296331055462E-5</v>
      </c>
      <c r="LL39" s="431">
        <v>2.9700519007747062E-5</v>
      </c>
      <c r="LM39" s="431">
        <v>5.2145318477414548E-5</v>
      </c>
      <c r="LN39" s="431">
        <v>5.5450080253649503E-5</v>
      </c>
      <c r="LO39" s="431">
        <v>5.86497008043807E-5</v>
      </c>
      <c r="LP39" s="431">
        <v>6.4280917285941541E-5</v>
      </c>
      <c r="LQ39" s="431">
        <v>7.9351324529852718E-5</v>
      </c>
      <c r="LR39" s="431">
        <v>8.7787921074777842E-5</v>
      </c>
      <c r="LS39" s="431">
        <v>5.9806920035043731E-5</v>
      </c>
      <c r="LT39" s="431">
        <v>9.5549999969080091E-5</v>
      </c>
      <c r="LU39" s="431">
        <v>5.8341207477496937E-5</v>
      </c>
      <c r="LV39" s="431">
        <v>5.1377777708694339E-5</v>
      </c>
      <c r="LW39" s="431">
        <v>9.2146743554621935E-5</v>
      </c>
      <c r="LX39" s="431">
        <v>6.5152838942594826E-5</v>
      </c>
      <c r="LY39" s="431">
        <v>9.9271499493625015E-5</v>
      </c>
      <c r="LZ39" s="431">
        <v>8.3330727647989988E-5</v>
      </c>
      <c r="MA39" s="431">
        <v>4.4282220187596977E-5</v>
      </c>
      <c r="MB39" s="431">
        <v>5.812386007164605E-5</v>
      </c>
      <c r="MC39" s="431">
        <v>8.5857398516964167E-5</v>
      </c>
      <c r="MD39" s="431">
        <v>1.0007160744862631E-4</v>
      </c>
      <c r="ME39" s="431">
        <v>1.0656163067324087E-4</v>
      </c>
      <c r="MF39" s="431">
        <v>1.0718965495470911E-4</v>
      </c>
      <c r="MG39" s="431">
        <v>1.0133945033885539E-4</v>
      </c>
      <c r="MH39" s="266"/>
      <c r="MI39" s="266"/>
      <c r="MJ39" s="266"/>
      <c r="MK39" s="266"/>
      <c r="ML39" s="266"/>
      <c r="MM39" s="266"/>
      <c r="MN39" s="266"/>
      <c r="MO39" s="266"/>
      <c r="MP39" s="266"/>
      <c r="MQ39" s="266"/>
      <c r="MR39" s="266"/>
      <c r="MS39" s="266"/>
      <c r="MT39" s="266"/>
      <c r="MU39" s="266"/>
      <c r="MV39" s="266"/>
      <c r="MW39" s="266"/>
      <c r="MX39" s="266"/>
      <c r="MY39" s="266"/>
      <c r="MZ39" s="266"/>
      <c r="NA39" s="266"/>
      <c r="NB39" s="266"/>
      <c r="NC39" s="266"/>
      <c r="ND39" s="266"/>
      <c r="NE39" s="266"/>
      <c r="NF39" s="266"/>
      <c r="NG39" s="266"/>
      <c r="NH39" s="266"/>
      <c r="NI39" s="266"/>
      <c r="NJ39" s="266"/>
      <c r="NK39" s="266"/>
      <c r="NL39" s="266"/>
      <c r="NM39" s="266"/>
      <c r="NN39" s="266"/>
      <c r="NO39" s="266"/>
      <c r="NP39" s="266"/>
      <c r="NQ39" s="266"/>
      <c r="NR39" s="266"/>
      <c r="NS39" s="266"/>
      <c r="NT39" s="266"/>
      <c r="NU39" s="266"/>
      <c r="NV39" s="266"/>
      <c r="NW39" s="266"/>
      <c r="NX39" s="266"/>
      <c r="NY39" s="266"/>
      <c r="NZ39" s="266"/>
      <c r="OA39" s="266"/>
      <c r="OB39" s="266"/>
      <c r="OC39" s="266"/>
      <c r="OD39" s="266"/>
      <c r="OE39" s="266"/>
      <c r="OF39" s="266"/>
      <c r="OG39" s="266"/>
      <c r="OH39" s="266"/>
      <c r="OI39" s="266"/>
      <c r="OJ39" s="266"/>
      <c r="OK39" s="266"/>
      <c r="OL39" s="266"/>
      <c r="OM39" s="266"/>
      <c r="ON39" s="267"/>
    </row>
    <row r="40" spans="1:404">
      <c r="A40" s="261">
        <v>415</v>
      </c>
      <c r="B40" s="265">
        <v>0.14288999999999999</v>
      </c>
      <c r="C40" s="265">
        <v>0.10692</v>
      </c>
      <c r="D40" s="265">
        <v>7.6923000000000005E-2</v>
      </c>
      <c r="E40" s="265">
        <v>5.2510000000000001E-2</v>
      </c>
      <c r="F40" s="265">
        <v>0.14990000000000001</v>
      </c>
      <c r="G40" s="265">
        <v>0.1012</v>
      </c>
      <c r="H40" s="265">
        <v>0.15972</v>
      </c>
      <c r="I40" s="265">
        <v>0.10117</v>
      </c>
      <c r="J40" s="265">
        <v>7.8478999999999993E-2</v>
      </c>
      <c r="K40" s="265">
        <v>3.6639999999999999E-2</v>
      </c>
      <c r="L40" s="265">
        <v>2.4573999999999999E-2</v>
      </c>
      <c r="M40" s="265">
        <v>1.3717E-2</v>
      </c>
      <c r="N40" s="265">
        <v>2.1767999999999999E-2</v>
      </c>
      <c r="O40" s="265">
        <v>6.7728999999999998E-2</v>
      </c>
      <c r="P40" s="265">
        <v>9.8877000000000007E-2</v>
      </c>
      <c r="Q40" s="265">
        <v>7.3657E-2</v>
      </c>
      <c r="R40" s="265">
        <v>5.1048000000000003E-2</v>
      </c>
      <c r="S40" s="265">
        <v>8.1247E-2</v>
      </c>
      <c r="T40" s="265">
        <v>5.5673E-2</v>
      </c>
      <c r="U40" s="265">
        <v>0.14978</v>
      </c>
      <c r="V40" s="265">
        <v>0.10166</v>
      </c>
      <c r="W40" s="265">
        <v>8.9829000000000006E-2</v>
      </c>
      <c r="X40" s="265">
        <v>7.8312999999999994E-2</v>
      </c>
      <c r="Y40" s="265">
        <v>0.14107</v>
      </c>
      <c r="Z40" s="265">
        <v>9.7776000000000002E-2</v>
      </c>
      <c r="AA40" s="265">
        <v>0.14879999999999999</v>
      </c>
      <c r="AB40" s="265">
        <v>0.10471999999999999</v>
      </c>
      <c r="AC40" s="265">
        <v>9.2699000000000004E-2</v>
      </c>
      <c r="AD40" s="265">
        <v>6.2280000000000002E-2</v>
      </c>
      <c r="AE40" s="265">
        <v>1.6150999999999999E-2</v>
      </c>
      <c r="AF40" s="265">
        <v>2.5731E-2</v>
      </c>
      <c r="AG40" s="265">
        <v>4.5241000000000003E-2</v>
      </c>
      <c r="AH40" s="265">
        <v>4.5123999999999997E-2</v>
      </c>
      <c r="AI40" s="265">
        <v>9.4420000000000007E-3</v>
      </c>
      <c r="AJ40" s="265">
        <v>1.4278000000000001E-2</v>
      </c>
      <c r="AK40" s="265">
        <v>8.4430000000000009E-3</v>
      </c>
      <c r="AL40" s="265">
        <v>1.7444999999999999E-2</v>
      </c>
      <c r="AM40" s="265">
        <v>1.5077E-2</v>
      </c>
      <c r="AN40" s="265">
        <v>1.4618000000000001E-2</v>
      </c>
      <c r="AO40" s="265">
        <v>1.9838000000000001E-2</v>
      </c>
      <c r="AP40" s="265">
        <v>2.7817000000000001E-2</v>
      </c>
      <c r="AQ40" s="265">
        <v>1.6639999999999999E-2</v>
      </c>
      <c r="AR40" s="265">
        <v>3.2835000000000003E-2</v>
      </c>
      <c r="AS40" s="265">
        <v>3.4872E-2</v>
      </c>
      <c r="AT40" s="265">
        <v>2.7057999999999999E-2</v>
      </c>
      <c r="AU40" s="265">
        <v>4.1549999999999997E-2</v>
      </c>
      <c r="AV40" s="265">
        <v>3.4429000000000001E-2</v>
      </c>
      <c r="AW40" s="265">
        <v>1.1983000000000001E-2</v>
      </c>
      <c r="AX40" s="265">
        <v>2.0088000000000002E-2</v>
      </c>
      <c r="AY40" s="265">
        <v>2.6693999999999999E-2</v>
      </c>
      <c r="AZ40" s="265">
        <v>3.5660999999999998E-2</v>
      </c>
      <c r="BA40" s="265">
        <v>8.2869999999999992E-3</v>
      </c>
      <c r="BB40" s="265">
        <v>3.346E-3</v>
      </c>
      <c r="BC40" s="265">
        <v>0</v>
      </c>
      <c r="BD40" s="265">
        <v>1.2787E-2</v>
      </c>
      <c r="BE40" s="265">
        <v>1.7129999999999999E-2</v>
      </c>
      <c r="BF40" s="265">
        <v>1.5219E-2</v>
      </c>
      <c r="BG40" s="265">
        <v>3.4114999999999999E-2</v>
      </c>
      <c r="BH40" s="265">
        <v>2.8424000000000001E-2</v>
      </c>
      <c r="BI40" s="265">
        <v>5.9214000000000003E-2</v>
      </c>
      <c r="BJ40" s="265">
        <v>5.3520999999999999E-2</v>
      </c>
      <c r="BK40" s="265">
        <v>0.15584000000000001</v>
      </c>
      <c r="BL40" s="265">
        <v>0.23602999999999999</v>
      </c>
      <c r="BM40" s="265">
        <v>0.10976</v>
      </c>
      <c r="BN40" s="265">
        <v>0.36563000000000001</v>
      </c>
      <c r="BO40" s="265">
        <v>0.42857000000000001</v>
      </c>
      <c r="BP40" s="265">
        <v>0.1134</v>
      </c>
      <c r="BQ40" s="265">
        <v>0.23971999999999999</v>
      </c>
      <c r="BR40" s="265">
        <v>0.37478</v>
      </c>
      <c r="BS40" s="265">
        <v>0.23330999999999999</v>
      </c>
      <c r="BT40" s="265">
        <v>0.33284999999999998</v>
      </c>
      <c r="BU40" s="265">
        <v>2.5013000000000001E-2</v>
      </c>
      <c r="BV40" s="265">
        <v>1.2668E-2</v>
      </c>
      <c r="BW40" s="265">
        <v>2.9456E-2</v>
      </c>
      <c r="BX40" s="265">
        <v>1.2791E-2</v>
      </c>
      <c r="BY40" s="265">
        <v>6.7138000000000003E-2</v>
      </c>
      <c r="BZ40" s="265">
        <v>7.0359000000000005E-2</v>
      </c>
      <c r="CA40" s="265">
        <v>0.1</v>
      </c>
      <c r="CB40" s="265">
        <v>9.4052999999999998E-2</v>
      </c>
      <c r="CC40" s="265">
        <v>0.12013</v>
      </c>
      <c r="CD40" s="265">
        <v>7.5415999999999997E-2</v>
      </c>
      <c r="CE40" s="265">
        <v>7.0186999999999999E-2</v>
      </c>
      <c r="CF40" s="265">
        <v>7.0775000000000005E-2</v>
      </c>
      <c r="CG40" s="265">
        <v>7.5661000000000006E-2</v>
      </c>
      <c r="CH40" s="265">
        <v>6.2399000000000003E-2</v>
      </c>
      <c r="CI40" s="265">
        <v>7.2584999999999997E-2</v>
      </c>
      <c r="CJ40" s="265">
        <v>4.7468000000000003E-2</v>
      </c>
      <c r="CK40" s="265">
        <v>6.8380999999999997E-2</v>
      </c>
      <c r="CL40" s="265">
        <v>0.24138000000000001</v>
      </c>
      <c r="CM40" s="265">
        <v>5.8999999999999999E-3</v>
      </c>
      <c r="CN40" s="265">
        <v>1.0101000000000001E-2</v>
      </c>
      <c r="CO40" s="265">
        <v>1.017E-2</v>
      </c>
      <c r="CP40" s="265">
        <v>1.5866999999999999E-2</v>
      </c>
      <c r="CQ40" s="265">
        <v>1.5113E-2</v>
      </c>
      <c r="CR40" s="265">
        <v>0.01</v>
      </c>
      <c r="CS40" s="265">
        <v>1.0204E-2</v>
      </c>
      <c r="CT40" s="265">
        <v>1.0309E-2</v>
      </c>
      <c r="CU40" s="265">
        <v>0.01</v>
      </c>
      <c r="CV40" s="265">
        <v>8.4749999999999999E-3</v>
      </c>
      <c r="CW40" s="265">
        <v>1.0101000000000001E-2</v>
      </c>
      <c r="CX40" s="265">
        <v>1.0309E-2</v>
      </c>
      <c r="CY40" s="265">
        <v>1.0309E-2</v>
      </c>
      <c r="CZ40" s="265">
        <v>0.18937000000000001</v>
      </c>
      <c r="DA40" s="265">
        <v>0.39883000000000002</v>
      </c>
      <c r="DB40" s="265">
        <v>0</v>
      </c>
      <c r="DC40" s="265">
        <v>0</v>
      </c>
      <c r="DD40" s="265">
        <v>0</v>
      </c>
      <c r="DE40" s="265">
        <v>0</v>
      </c>
      <c r="DF40" s="265">
        <v>1.031E-3</v>
      </c>
      <c r="DG40" s="265">
        <v>1.299E-3</v>
      </c>
      <c r="DH40" s="265">
        <v>1.0425E-2</v>
      </c>
      <c r="DI40" s="265">
        <v>1.784E-3</v>
      </c>
      <c r="DJ40" s="265">
        <v>1.8E-3</v>
      </c>
      <c r="DK40" s="265">
        <v>2.0349999999999999E-3</v>
      </c>
      <c r="DL40" s="265">
        <v>1.438E-3</v>
      </c>
      <c r="DM40" s="265">
        <v>1.704E-3</v>
      </c>
      <c r="DN40" s="265">
        <v>6.6100000000000002E-4</v>
      </c>
      <c r="DO40" s="265">
        <v>3.1500000000000001E-4</v>
      </c>
      <c r="DP40" s="265">
        <v>3.0400000000000002E-4</v>
      </c>
      <c r="DQ40" s="265">
        <v>2.5799999999999998E-4</v>
      </c>
      <c r="DR40" s="265">
        <v>2.8219999999999999E-3</v>
      </c>
      <c r="DS40" s="265">
        <v>5.2090000000000001E-3</v>
      </c>
      <c r="DT40" s="265">
        <v>6.6210000000000001E-3</v>
      </c>
      <c r="DU40" s="265">
        <v>3.9500000000000001E-4</v>
      </c>
      <c r="DV40" s="265">
        <v>2.2800000000000001E-4</v>
      </c>
      <c r="DW40" s="265">
        <v>1.66E-4</v>
      </c>
      <c r="DX40" s="265">
        <v>1.952E-3</v>
      </c>
      <c r="DY40" s="265">
        <v>1.281E-3</v>
      </c>
      <c r="DZ40" s="265">
        <v>5.5000000000000002E-5</v>
      </c>
      <c r="EA40" s="265">
        <v>2.9E-5</v>
      </c>
      <c r="EB40" s="265">
        <v>1.7E-5</v>
      </c>
      <c r="EC40" s="265">
        <v>1.4E-5</v>
      </c>
      <c r="ED40" s="265">
        <v>2.1999999999999999E-5</v>
      </c>
      <c r="EE40" s="265">
        <v>2.5999999999999998E-5</v>
      </c>
      <c r="EF40" s="265">
        <v>6.0099999999999997E-4</v>
      </c>
      <c r="EG40" s="265">
        <v>1.7E-5</v>
      </c>
      <c r="EH40" s="265">
        <v>7.3680000000000004E-3</v>
      </c>
      <c r="EI40" s="265">
        <v>1.0204E-2</v>
      </c>
      <c r="EJ40" s="265">
        <v>1.0309E-2</v>
      </c>
      <c r="EK40" s="265">
        <v>0</v>
      </c>
      <c r="EL40" s="265">
        <v>0</v>
      </c>
      <c r="EM40" s="265">
        <v>8.7840000000000001E-3</v>
      </c>
      <c r="EN40" s="265">
        <v>4.9519999999999998E-3</v>
      </c>
      <c r="EO40" s="265">
        <v>7.4790000000000004E-3</v>
      </c>
      <c r="EP40" s="265">
        <v>3.4680000000000002E-3</v>
      </c>
      <c r="EQ40" s="265">
        <v>7.7800000000000005E-4</v>
      </c>
      <c r="ER40" s="265">
        <v>1.0250000000000001E-3</v>
      </c>
      <c r="ES40" s="265">
        <v>8.12E-4</v>
      </c>
      <c r="ET40" s="265">
        <v>8.1700000000000002E-4</v>
      </c>
      <c r="EU40" s="265">
        <v>7.4700000000000005E-4</v>
      </c>
      <c r="EV40" s="265">
        <v>7.1299999999999998E-4</v>
      </c>
      <c r="EW40" s="265">
        <v>8.0699999999999999E-4</v>
      </c>
      <c r="EX40" s="265">
        <v>8.9499999999999996E-4</v>
      </c>
      <c r="EY40" s="265">
        <v>5.3300000000000005E-4</v>
      </c>
      <c r="EZ40" s="265">
        <v>7.8709999999999995E-3</v>
      </c>
      <c r="FA40" s="265">
        <v>1.6540000000000001E-3</v>
      </c>
      <c r="FB40" s="265">
        <v>1.6180000000000001E-3</v>
      </c>
      <c r="FC40" s="265">
        <v>1.4859999999999999E-3</v>
      </c>
      <c r="FD40" s="265">
        <v>1.56E-3</v>
      </c>
      <c r="FE40" s="265">
        <v>1.322E-3</v>
      </c>
      <c r="FF40" s="265">
        <v>1.464E-3</v>
      </c>
      <c r="FG40" s="265">
        <v>1.755E-3</v>
      </c>
      <c r="FH40" s="265">
        <v>1.2930000000000001E-3</v>
      </c>
      <c r="FI40" s="265">
        <v>1.2179999999999999E-3</v>
      </c>
      <c r="FJ40" s="265">
        <v>1.627E-3</v>
      </c>
      <c r="FK40" s="265">
        <v>7.0100000000000002E-4</v>
      </c>
      <c r="FL40" s="265">
        <v>5.8100000000000003E-4</v>
      </c>
      <c r="FM40" s="265">
        <v>1.1000000000000001E-3</v>
      </c>
      <c r="FN40" s="265">
        <v>1.9826E-2</v>
      </c>
      <c r="FO40" s="265">
        <v>0.02</v>
      </c>
      <c r="FP40" s="265">
        <v>4.5109999999999997E-2</v>
      </c>
      <c r="FQ40" s="265">
        <v>7.8740000000000008E-3</v>
      </c>
      <c r="FR40" s="265">
        <v>4.9319999999999998E-3</v>
      </c>
      <c r="FS40" s="265">
        <v>1.2935E-2</v>
      </c>
      <c r="FT40" s="265">
        <v>1.0069E-2</v>
      </c>
      <c r="FU40" s="265">
        <v>1.4425E-2</v>
      </c>
      <c r="FV40" s="265">
        <v>8.5997000000000004E-2</v>
      </c>
      <c r="FW40" s="265">
        <v>9.2498999999999998E-2</v>
      </c>
      <c r="FX40" s="265">
        <v>6.6899E-2</v>
      </c>
      <c r="FY40" s="265">
        <v>0.13150000000000001</v>
      </c>
      <c r="FZ40" s="265">
        <v>9.2498999999999998E-2</v>
      </c>
      <c r="GA40" s="265">
        <v>5.1712000000000001E-2</v>
      </c>
      <c r="GB40" s="265">
        <v>1.6263E-2</v>
      </c>
      <c r="GC40" s="265">
        <v>2.1007000000000001E-2</v>
      </c>
      <c r="GD40" s="265">
        <v>2.2943000000000002E-2</v>
      </c>
      <c r="GE40" s="265">
        <v>2.9357000000000001E-2</v>
      </c>
      <c r="GF40" s="265">
        <v>2.9510999999999999E-2</v>
      </c>
      <c r="GG40" s="265">
        <v>5.4712999999999998E-2</v>
      </c>
      <c r="GH40" s="265">
        <v>7.0462999999999998E-2</v>
      </c>
      <c r="GI40" s="265">
        <v>6.3825999999999994E-2</v>
      </c>
      <c r="GJ40" s="265">
        <v>2.4131E-2</v>
      </c>
      <c r="GK40" s="265">
        <v>1.5426E-2</v>
      </c>
      <c r="GL40" s="265">
        <v>4.2798999999999997E-2</v>
      </c>
      <c r="GM40" s="265">
        <v>2.5783E-2</v>
      </c>
      <c r="GN40" s="265">
        <v>4.4042999999999999E-2</v>
      </c>
      <c r="GO40" s="265">
        <v>2.9714999999999998E-2</v>
      </c>
      <c r="GP40" s="265">
        <v>4.4373999999999997E-2</v>
      </c>
      <c r="GQ40" s="265">
        <v>3.7354999999999999E-2</v>
      </c>
      <c r="GR40" s="265">
        <v>2.1578E-2</v>
      </c>
      <c r="GS40" s="265">
        <v>3.7879000000000003E-2</v>
      </c>
      <c r="GT40" s="265">
        <v>2.8256E-2</v>
      </c>
      <c r="GU40" s="265">
        <v>2.7248000000000001E-2</v>
      </c>
      <c r="GV40" s="265">
        <v>2.2727000000000001E-2</v>
      </c>
      <c r="GW40" s="265">
        <v>3.2113999999999997E-2</v>
      </c>
      <c r="GX40" s="265">
        <v>6.2116999999999999E-2</v>
      </c>
      <c r="GY40" s="265">
        <v>2.7088000000000001E-2</v>
      </c>
      <c r="GZ40" s="265">
        <v>2.7855000000000001E-2</v>
      </c>
      <c r="HA40" s="265">
        <v>2.6051999999999999E-2</v>
      </c>
      <c r="HB40" s="265">
        <v>2.3177E-2</v>
      </c>
      <c r="HC40" s="265">
        <v>1.8981999999999999E-2</v>
      </c>
      <c r="HD40" s="265">
        <v>1.9317000000000001E-2</v>
      </c>
      <c r="HE40" s="265">
        <v>3.9869000000000002E-2</v>
      </c>
      <c r="HF40" s="265">
        <v>4.1207000000000001E-2</v>
      </c>
      <c r="HG40" s="265">
        <v>4.0494000000000002E-2</v>
      </c>
      <c r="HH40" s="265">
        <v>3.9065000000000003E-2</v>
      </c>
      <c r="HI40" s="265">
        <v>4.0750000000000001E-2</v>
      </c>
      <c r="HJ40" s="265">
        <v>6.2518000000000004E-2</v>
      </c>
      <c r="HK40" s="265">
        <v>1.8356000000000001E-2</v>
      </c>
      <c r="HL40" s="265">
        <v>2.1793E-2</v>
      </c>
      <c r="HM40" s="265">
        <v>3.056E-2</v>
      </c>
      <c r="HN40" s="265">
        <v>2.2497E-2</v>
      </c>
      <c r="HO40" s="265">
        <v>3.1151000000000002E-2</v>
      </c>
      <c r="HP40" s="265">
        <v>1.9324000000000001E-2</v>
      </c>
      <c r="HQ40" s="265">
        <v>5.3957999999999999E-2</v>
      </c>
      <c r="HR40" s="265">
        <v>0.11567</v>
      </c>
      <c r="HS40" s="265">
        <v>1.4194999999999999E-2</v>
      </c>
      <c r="HT40" s="265">
        <v>6.9303000000000003E-2</v>
      </c>
      <c r="HU40" s="265">
        <v>5.6616E-2</v>
      </c>
      <c r="HV40" s="265">
        <v>2.3335999999999999E-2</v>
      </c>
      <c r="HW40" s="265">
        <v>4.7204999999999997E-2</v>
      </c>
      <c r="HX40" s="265">
        <v>7.7606999999999995E-2</v>
      </c>
      <c r="HY40" s="265">
        <v>4.3070999999999998E-2</v>
      </c>
      <c r="HZ40" s="265">
        <v>1.668E-2</v>
      </c>
      <c r="IA40" s="265">
        <v>9.2339999999999992E-3</v>
      </c>
      <c r="IB40" s="265">
        <v>8.0140000000000003E-3</v>
      </c>
      <c r="IC40" s="265">
        <v>1.0114E-2</v>
      </c>
      <c r="ID40" s="265">
        <v>1.0928999999999999E-2</v>
      </c>
      <c r="IE40" s="265">
        <v>4.4448000000000001E-2</v>
      </c>
      <c r="IF40" s="265">
        <v>4.6815000000000002E-2</v>
      </c>
      <c r="IG40" s="265">
        <v>2.7494000000000001E-2</v>
      </c>
      <c r="IH40" s="265">
        <v>3.3987999999999997E-2</v>
      </c>
      <c r="II40" s="265">
        <v>8.0989000000000005E-2</v>
      </c>
      <c r="IJ40" s="265">
        <v>4.6232000000000002E-2</v>
      </c>
      <c r="IK40" s="265">
        <v>3.2347000000000001E-2</v>
      </c>
      <c r="IL40" s="265">
        <v>5.8479999999999997E-2</v>
      </c>
      <c r="IM40" s="265">
        <v>2.3096999999999999E-2</v>
      </c>
      <c r="IN40" s="265">
        <v>1.1030999999999999E-2</v>
      </c>
      <c r="IO40" s="265">
        <v>1.2644000000000001E-2</v>
      </c>
      <c r="IP40" s="265">
        <v>1.8197000000000001E-2</v>
      </c>
      <c r="IQ40" s="265">
        <v>2.6932999999999999E-2</v>
      </c>
      <c r="IR40" s="265">
        <v>0.15604000000000001</v>
      </c>
      <c r="IS40" s="265">
        <v>1.9068999999999999E-2</v>
      </c>
      <c r="IT40" s="265">
        <v>5.5768999999999999E-2</v>
      </c>
      <c r="IU40" s="265">
        <v>3.0644000000000001E-2</v>
      </c>
      <c r="IV40" s="265">
        <v>1.7798000000000001E-2</v>
      </c>
      <c r="IW40" s="265">
        <v>4.5941000000000003E-2</v>
      </c>
      <c r="IX40" s="265">
        <v>4.5259000000000001E-2</v>
      </c>
      <c r="IY40" s="265">
        <v>5.8108E-2</v>
      </c>
      <c r="IZ40" s="265">
        <v>6.0976000000000002E-2</v>
      </c>
      <c r="JA40" s="265">
        <v>6.6862000000000005E-2</v>
      </c>
      <c r="JB40" s="265">
        <v>6.0204000000000001E-2</v>
      </c>
      <c r="JC40" s="265">
        <v>4.6848000000000001E-2</v>
      </c>
      <c r="JD40" s="265">
        <v>1.5736E-2</v>
      </c>
      <c r="JE40" s="265">
        <v>3.1528E-2</v>
      </c>
      <c r="JF40" s="265">
        <v>7.0100999999999997E-2</v>
      </c>
      <c r="JG40" s="265">
        <v>4.0311E-2</v>
      </c>
      <c r="JH40" s="265">
        <v>6.7278000000000004E-2</v>
      </c>
      <c r="JI40" s="265">
        <v>8.6885000000000004E-2</v>
      </c>
      <c r="JJ40" s="265">
        <v>9.2910999999999994E-2</v>
      </c>
      <c r="JK40" s="265">
        <v>0.10938000000000001</v>
      </c>
      <c r="JL40" s="265">
        <v>7.8270000000000006E-2</v>
      </c>
      <c r="JM40" s="265">
        <v>5.7928E-2</v>
      </c>
      <c r="JN40" s="265">
        <v>1.2348E-2</v>
      </c>
      <c r="JO40" s="265">
        <v>2.3827999999999998E-2</v>
      </c>
      <c r="JP40" s="265">
        <v>6.5461000000000005E-2</v>
      </c>
      <c r="JQ40" s="265">
        <v>4.0341000000000002E-2</v>
      </c>
      <c r="JR40" s="265">
        <v>2.0379999999999999E-2</v>
      </c>
      <c r="JS40" s="265">
        <v>2.2068999999999998E-2</v>
      </c>
      <c r="JT40" s="265">
        <v>9.5779999999999997E-3</v>
      </c>
      <c r="JU40" s="265">
        <v>1.4841999999999999E-2</v>
      </c>
      <c r="JV40" s="265">
        <v>2.6998999999999999E-2</v>
      </c>
      <c r="JW40" s="265">
        <v>1.04E-2</v>
      </c>
      <c r="JX40" s="265">
        <v>6.8989999999999998E-3</v>
      </c>
      <c r="JY40" s="265">
        <v>1.4567E-2</v>
      </c>
      <c r="JZ40" s="265">
        <v>1.5292999999999999E-2</v>
      </c>
      <c r="KA40" s="265">
        <v>1.1587999999999999E-2</v>
      </c>
      <c r="KB40" s="265">
        <v>1.8280000000000001E-2</v>
      </c>
      <c r="KC40" s="265">
        <v>2.4641E-2</v>
      </c>
      <c r="KD40" s="265">
        <v>4.0647999999999997E-2</v>
      </c>
      <c r="KE40" s="265">
        <v>1.6806999999999999E-2</v>
      </c>
      <c r="KF40" s="265">
        <v>9.5610000000000001E-3</v>
      </c>
      <c r="KG40" s="265">
        <v>8.5159999999999993E-3</v>
      </c>
      <c r="KH40" s="265">
        <v>1.6116999999999999E-2</v>
      </c>
      <c r="KI40" s="265">
        <v>0.28966999999999998</v>
      </c>
      <c r="KJ40" s="265">
        <v>0.39523999999999998</v>
      </c>
      <c r="KK40" s="265">
        <v>0.28533999999999998</v>
      </c>
      <c r="KL40" s="265">
        <v>0.36259999999999998</v>
      </c>
      <c r="KM40" s="265">
        <v>0.56496999999999997</v>
      </c>
      <c r="KN40" s="265">
        <v>0.67183000000000004</v>
      </c>
      <c r="KO40" s="265">
        <v>0.74324999999999997</v>
      </c>
      <c r="KP40" s="265">
        <v>6.4011606697720368E-3</v>
      </c>
      <c r="KQ40" s="265">
        <v>0.81903000000000004</v>
      </c>
      <c r="KR40" s="265">
        <v>0.84448999999999996</v>
      </c>
      <c r="KS40" s="265">
        <v>0.86597000000000002</v>
      </c>
      <c r="KT40" s="265">
        <v>0.62800360474408801</v>
      </c>
      <c r="KU40" s="265">
        <v>7.0349999999999996E-3</v>
      </c>
      <c r="KV40" s="265">
        <v>3.5612999999999999E-2</v>
      </c>
      <c r="KW40" s="265">
        <v>5.7568000000000001E-2</v>
      </c>
      <c r="KX40" s="265">
        <v>0.10488</v>
      </c>
      <c r="KY40" s="265">
        <v>0.22642000000000001</v>
      </c>
      <c r="KZ40" s="265">
        <v>0.39712999999999998</v>
      </c>
      <c r="LA40" s="265">
        <v>0.57748999999999995</v>
      </c>
      <c r="LB40" s="265">
        <v>0.73684000000000005</v>
      </c>
      <c r="LC40" s="265">
        <v>1</v>
      </c>
      <c r="LD40" s="265">
        <v>0</v>
      </c>
      <c r="LE40" s="265">
        <v>0.23099</v>
      </c>
      <c r="LF40" s="265">
        <v>0</v>
      </c>
      <c r="LG40" s="265">
        <v>0</v>
      </c>
      <c r="LH40" s="431">
        <v>1.6617845176369883E-5</v>
      </c>
      <c r="LI40" s="431">
        <v>2.8383252356434241E-5</v>
      </c>
      <c r="LJ40" s="431">
        <v>3.7446181522682309E-5</v>
      </c>
      <c r="LK40" s="431">
        <v>4.5670058170799166E-5</v>
      </c>
      <c r="LL40" s="431">
        <v>3.8301848690025508E-5</v>
      </c>
      <c r="LM40" s="431">
        <v>5.9169782616663724E-5</v>
      </c>
      <c r="LN40" s="431">
        <v>6.6795335442293435E-5</v>
      </c>
      <c r="LO40" s="431">
        <v>6.7146102082915604E-5</v>
      </c>
      <c r="LP40" s="431">
        <v>7.6994358096271753E-5</v>
      </c>
      <c r="LQ40" s="431">
        <v>9.1819783847313374E-5</v>
      </c>
      <c r="LR40" s="431">
        <v>9.9928765848744661E-5</v>
      </c>
      <c r="LS40" s="431">
        <v>6.6385495301801711E-5</v>
      </c>
      <c r="LT40" s="431">
        <v>1.1330657434882596E-4</v>
      </c>
      <c r="LU40" s="431">
        <v>6.3217921706382185E-5</v>
      </c>
      <c r="LV40" s="431">
        <v>6.2618470110464841E-5</v>
      </c>
      <c r="LW40" s="431">
        <v>1.0453813592903316E-4</v>
      </c>
      <c r="LX40" s="431">
        <v>7.8854180173948407E-5</v>
      </c>
      <c r="LY40" s="431">
        <v>1.1444539995864034E-4</v>
      </c>
      <c r="LZ40" s="431">
        <v>9.5455325208604336E-5</v>
      </c>
      <c r="MA40" s="431">
        <v>4.9996466259472072E-5</v>
      </c>
      <c r="MB40" s="431">
        <v>7.1563656092621386E-5</v>
      </c>
      <c r="MC40" s="431">
        <v>9.394948574481532E-5</v>
      </c>
      <c r="MD40" s="431">
        <v>1.1419025395298377E-4</v>
      </c>
      <c r="ME40" s="431">
        <v>1.2380696716718376E-4</v>
      </c>
      <c r="MF40" s="431">
        <v>1.2361898552626371E-4</v>
      </c>
      <c r="MG40" s="431">
        <v>1.1699972674250603E-4</v>
      </c>
      <c r="MH40" s="266"/>
      <c r="MI40" s="266"/>
      <c r="MJ40" s="266"/>
      <c r="MK40" s="266"/>
      <c r="ML40" s="266"/>
      <c r="MM40" s="266"/>
      <c r="MN40" s="266"/>
      <c r="MO40" s="266"/>
      <c r="MP40" s="266"/>
      <c r="MQ40" s="266"/>
      <c r="MR40" s="266"/>
      <c r="MS40" s="266"/>
      <c r="MT40" s="266"/>
      <c r="MU40" s="266"/>
      <c r="MV40" s="266"/>
      <c r="MW40" s="266"/>
      <c r="MX40" s="266"/>
      <c r="MY40" s="266"/>
      <c r="MZ40" s="266"/>
      <c r="NA40" s="266"/>
      <c r="NB40" s="266"/>
      <c r="NC40" s="266"/>
      <c r="ND40" s="266"/>
      <c r="NE40" s="266"/>
      <c r="NF40" s="266"/>
      <c r="NG40" s="266"/>
      <c r="NH40" s="266"/>
      <c r="NI40" s="266"/>
      <c r="NJ40" s="266"/>
      <c r="NK40" s="266"/>
      <c r="NL40" s="266"/>
      <c r="NM40" s="266"/>
      <c r="NN40" s="266"/>
      <c r="NO40" s="266"/>
      <c r="NP40" s="266"/>
      <c r="NQ40" s="266"/>
      <c r="NR40" s="266"/>
      <c r="NS40" s="266"/>
      <c r="NT40" s="266"/>
      <c r="NU40" s="266"/>
      <c r="NV40" s="266"/>
      <c r="NW40" s="266"/>
      <c r="NX40" s="266"/>
      <c r="NY40" s="266"/>
      <c r="NZ40" s="266"/>
      <c r="OA40" s="266"/>
      <c r="OB40" s="266"/>
      <c r="OC40" s="266"/>
      <c r="OD40" s="266"/>
      <c r="OE40" s="266"/>
      <c r="OF40" s="266"/>
      <c r="OG40" s="266"/>
      <c r="OH40" s="266"/>
      <c r="OI40" s="266"/>
      <c r="OJ40" s="266"/>
      <c r="OK40" s="266"/>
      <c r="OL40" s="266"/>
      <c r="OM40" s="266"/>
      <c r="ON40" s="267"/>
    </row>
    <row r="41" spans="1:404">
      <c r="A41" s="261">
        <v>416</v>
      </c>
      <c r="B41" s="265">
        <v>0.14641999999999999</v>
      </c>
      <c r="C41" s="265">
        <v>0.10949</v>
      </c>
      <c r="D41" s="265">
        <v>7.8681000000000001E-2</v>
      </c>
      <c r="E41" s="265">
        <v>5.3633E-2</v>
      </c>
      <c r="F41" s="265">
        <v>0.15353</v>
      </c>
      <c r="G41" s="265">
        <v>0.10353</v>
      </c>
      <c r="H41" s="265">
        <v>0.16270999999999999</v>
      </c>
      <c r="I41" s="265">
        <v>0.10358000000000001</v>
      </c>
      <c r="J41" s="265">
        <v>8.0318000000000001E-2</v>
      </c>
      <c r="K41" s="265">
        <v>3.9462999999999998E-2</v>
      </c>
      <c r="L41" s="265">
        <v>2.6414E-2</v>
      </c>
      <c r="M41" s="265">
        <v>1.4126E-2</v>
      </c>
      <c r="N41" s="265">
        <v>2.1319000000000001E-2</v>
      </c>
      <c r="O41" s="265">
        <v>6.8459999999999993E-2</v>
      </c>
      <c r="P41" s="265">
        <v>0.1013</v>
      </c>
      <c r="Q41" s="265">
        <v>7.7876000000000001E-2</v>
      </c>
      <c r="R41" s="265">
        <v>5.2309000000000001E-2</v>
      </c>
      <c r="S41" s="265">
        <v>8.3137000000000003E-2</v>
      </c>
      <c r="T41" s="265">
        <v>5.7192E-2</v>
      </c>
      <c r="U41" s="265">
        <v>0.15273999999999999</v>
      </c>
      <c r="V41" s="265">
        <v>0.10355</v>
      </c>
      <c r="W41" s="265">
        <v>9.2077000000000006E-2</v>
      </c>
      <c r="X41" s="265">
        <v>8.0204999999999999E-2</v>
      </c>
      <c r="Y41" s="265">
        <v>0.14446000000000001</v>
      </c>
      <c r="Z41" s="265">
        <v>9.9751000000000006E-2</v>
      </c>
      <c r="AA41" s="265">
        <v>0.15251000000000001</v>
      </c>
      <c r="AB41" s="265">
        <v>0.10730000000000001</v>
      </c>
      <c r="AC41" s="265">
        <v>9.4566999999999998E-2</v>
      </c>
      <c r="AD41" s="265">
        <v>6.3420000000000004E-2</v>
      </c>
      <c r="AE41" s="265">
        <v>1.6858000000000001E-2</v>
      </c>
      <c r="AF41" s="265">
        <v>2.6627000000000001E-2</v>
      </c>
      <c r="AG41" s="265">
        <v>4.7856999999999997E-2</v>
      </c>
      <c r="AH41" s="265">
        <v>4.8000000000000001E-2</v>
      </c>
      <c r="AI41" s="265">
        <v>9.8317999999999999E-3</v>
      </c>
      <c r="AJ41" s="265">
        <v>1.4834E-2</v>
      </c>
      <c r="AK41" s="265">
        <v>8.6724000000000002E-3</v>
      </c>
      <c r="AL41" s="265">
        <v>1.8728999999999999E-2</v>
      </c>
      <c r="AM41" s="265">
        <v>1.5872000000000001E-2</v>
      </c>
      <c r="AN41" s="265">
        <v>1.5547E-2</v>
      </c>
      <c r="AO41" s="265">
        <v>2.1441000000000002E-2</v>
      </c>
      <c r="AP41" s="265">
        <v>2.9758E-2</v>
      </c>
      <c r="AQ41" s="265">
        <v>1.7860000000000001E-2</v>
      </c>
      <c r="AR41" s="265">
        <v>3.6151999999999997E-2</v>
      </c>
      <c r="AS41" s="265">
        <v>3.7687999999999999E-2</v>
      </c>
      <c r="AT41" s="265">
        <v>2.9700000000000001E-2</v>
      </c>
      <c r="AU41" s="265">
        <v>4.5949999999999998E-2</v>
      </c>
      <c r="AV41" s="265">
        <v>3.8019999999999998E-2</v>
      </c>
      <c r="AW41" s="265">
        <v>1.2422000000000001E-2</v>
      </c>
      <c r="AX41" s="265">
        <v>2.0671999999999999E-2</v>
      </c>
      <c r="AY41" s="265">
        <v>2.8414999999999999E-2</v>
      </c>
      <c r="AZ41" s="265">
        <v>3.8627000000000002E-2</v>
      </c>
      <c r="BA41" s="265">
        <v>9.1242000000000007E-3</v>
      </c>
      <c r="BB41" s="265">
        <v>3.6838000000000001E-3</v>
      </c>
      <c r="BC41" s="265">
        <v>0</v>
      </c>
      <c r="BD41" s="265">
        <v>1.4079E-2</v>
      </c>
      <c r="BE41" s="265">
        <v>1.7564E-2</v>
      </c>
      <c r="BF41" s="265">
        <v>1.5565000000000001E-2</v>
      </c>
      <c r="BG41" s="265">
        <v>3.5236999999999997E-2</v>
      </c>
      <c r="BH41" s="265">
        <v>3.0023999999999999E-2</v>
      </c>
      <c r="BI41" s="265">
        <v>6.1683000000000002E-2</v>
      </c>
      <c r="BJ41" s="265">
        <v>5.6072999999999998E-2</v>
      </c>
      <c r="BK41" s="265">
        <v>0.17402999999999999</v>
      </c>
      <c r="BL41" s="265">
        <v>0.24893000000000001</v>
      </c>
      <c r="BM41" s="265">
        <v>0.10976</v>
      </c>
      <c r="BN41" s="265">
        <v>0.37369000000000002</v>
      </c>
      <c r="BO41" s="265">
        <v>0.43429000000000001</v>
      </c>
      <c r="BP41" s="265">
        <v>0.10069</v>
      </c>
      <c r="BQ41" s="265">
        <v>0.25120999999999999</v>
      </c>
      <c r="BR41" s="265">
        <v>0.38185000000000002</v>
      </c>
      <c r="BS41" s="265">
        <v>0.24762999999999999</v>
      </c>
      <c r="BT41" s="265">
        <v>0.33976000000000001</v>
      </c>
      <c r="BU41" s="265">
        <v>2.5316000000000002E-2</v>
      </c>
      <c r="BV41" s="265">
        <v>1.2675000000000001E-2</v>
      </c>
      <c r="BW41" s="265">
        <v>3.0258E-2</v>
      </c>
      <c r="BX41" s="265">
        <v>1.3448999999999999E-2</v>
      </c>
      <c r="BY41" s="265">
        <v>6.9611000000000006E-2</v>
      </c>
      <c r="BZ41" s="265">
        <v>7.1401000000000006E-2</v>
      </c>
      <c r="CA41" s="265">
        <v>0.104</v>
      </c>
      <c r="CB41" s="265">
        <v>9.6062999999999996E-2</v>
      </c>
      <c r="CC41" s="265">
        <v>0.12289</v>
      </c>
      <c r="CD41" s="265">
        <v>7.6732999999999996E-2</v>
      </c>
      <c r="CE41" s="265">
        <v>7.1368000000000001E-2</v>
      </c>
      <c r="CF41" s="265">
        <v>7.3027999999999996E-2</v>
      </c>
      <c r="CG41" s="265">
        <v>7.6921000000000003E-2</v>
      </c>
      <c r="CH41" s="265">
        <v>6.3538999999999998E-2</v>
      </c>
      <c r="CI41" s="265">
        <v>7.4092000000000005E-2</v>
      </c>
      <c r="CJ41" s="265">
        <v>4.9367000000000001E-2</v>
      </c>
      <c r="CK41" s="265">
        <v>6.9602999999999998E-2</v>
      </c>
      <c r="CL41" s="265">
        <v>0.24453</v>
      </c>
      <c r="CM41" s="265">
        <v>8.7121999999999998E-3</v>
      </c>
      <c r="CN41" s="265">
        <v>1.0101000000000001E-2</v>
      </c>
      <c r="CO41" s="265">
        <v>1.2558E-2</v>
      </c>
      <c r="CP41" s="265">
        <v>1.9498999999999999E-2</v>
      </c>
      <c r="CQ41" s="265">
        <v>1.8572000000000002E-2</v>
      </c>
      <c r="CR41" s="265">
        <v>1.2E-2</v>
      </c>
      <c r="CS41" s="265">
        <v>1.0204E-2</v>
      </c>
      <c r="CT41" s="265">
        <v>1.2371E-2</v>
      </c>
      <c r="CU41" s="265">
        <v>1.2E-2</v>
      </c>
      <c r="CV41" s="265">
        <v>9.4508000000000005E-3</v>
      </c>
      <c r="CW41" s="265">
        <v>1.6161999999999999E-2</v>
      </c>
      <c r="CX41" s="265">
        <v>1.2371E-2</v>
      </c>
      <c r="CY41" s="265">
        <v>1.4433E-2</v>
      </c>
      <c r="CZ41" s="265">
        <v>0.17706</v>
      </c>
      <c r="DA41" s="265">
        <v>0.36947999999999998</v>
      </c>
      <c r="DB41" s="265">
        <v>2.0202000000000002E-3</v>
      </c>
      <c r="DC41" s="265">
        <v>2.0617999999999999E-3</v>
      </c>
      <c r="DD41" s="265">
        <v>0</v>
      </c>
      <c r="DE41" s="265">
        <v>2.0617999999999999E-3</v>
      </c>
      <c r="DF41" s="265">
        <v>1.1034E-3</v>
      </c>
      <c r="DG41" s="265">
        <v>1.4346000000000001E-3</v>
      </c>
      <c r="DH41" s="265">
        <v>1.0581E-2</v>
      </c>
      <c r="DI41" s="265">
        <v>2.385E-3</v>
      </c>
      <c r="DJ41" s="265">
        <v>2.3594000000000002E-3</v>
      </c>
      <c r="DK41" s="265">
        <v>2.6673999999999999E-3</v>
      </c>
      <c r="DL41" s="265">
        <v>1.9227999999999999E-3</v>
      </c>
      <c r="DM41" s="265">
        <v>1.9066E-3</v>
      </c>
      <c r="DN41" s="265">
        <v>9.1120000000000003E-4</v>
      </c>
      <c r="DO41" s="265">
        <v>4.5239999999999999E-4</v>
      </c>
      <c r="DP41" s="265">
        <v>4.3800000000000002E-4</v>
      </c>
      <c r="DQ41" s="265">
        <v>3.7120000000000002E-4</v>
      </c>
      <c r="DR41" s="265">
        <v>3.2612000000000001E-3</v>
      </c>
      <c r="DS41" s="265">
        <v>5.6629999999999996E-3</v>
      </c>
      <c r="DT41" s="265">
        <v>7.2164000000000004E-3</v>
      </c>
      <c r="DU41" s="265">
        <v>5.7580000000000001E-4</v>
      </c>
      <c r="DV41" s="265">
        <v>3.3399999999999999E-4</v>
      </c>
      <c r="DW41" s="265">
        <v>2.4719999999999999E-4</v>
      </c>
      <c r="DX41" s="265">
        <v>1.7807999999999999E-3</v>
      </c>
      <c r="DY41" s="265">
        <v>1.3680000000000001E-3</v>
      </c>
      <c r="DZ41" s="265">
        <v>8.6799999999999996E-5</v>
      </c>
      <c r="EA41" s="265">
        <v>4.6600000000000001E-5</v>
      </c>
      <c r="EB41" s="265">
        <v>2.76E-5</v>
      </c>
      <c r="EC41" s="265">
        <v>2.2799999999999999E-5</v>
      </c>
      <c r="ED41" s="265">
        <v>3.5200000000000002E-5</v>
      </c>
      <c r="EE41" s="265">
        <v>4.1999999999999998E-5</v>
      </c>
      <c r="EF41" s="265">
        <v>6.4380000000000004E-4</v>
      </c>
      <c r="EG41" s="265">
        <v>2.76E-5</v>
      </c>
      <c r="EH41" s="265">
        <v>8.8427999999999996E-3</v>
      </c>
      <c r="EI41" s="265">
        <v>1.4286E-2</v>
      </c>
      <c r="EJ41" s="265">
        <v>1.2371E-2</v>
      </c>
      <c r="EK41" s="265">
        <v>2.0202000000000002E-3</v>
      </c>
      <c r="EL41" s="265">
        <v>2.0834E-3</v>
      </c>
      <c r="EM41" s="265">
        <v>1.0688E-2</v>
      </c>
      <c r="EN41" s="265">
        <v>6.2503999999999997E-3</v>
      </c>
      <c r="EO41" s="265">
        <v>9.4681999999999995E-3</v>
      </c>
      <c r="EP41" s="265">
        <v>4.4884E-3</v>
      </c>
      <c r="EQ41" s="265">
        <v>9.8499999999999998E-4</v>
      </c>
      <c r="ER41" s="265">
        <v>1.2053999999999999E-3</v>
      </c>
      <c r="ES41" s="265">
        <v>9.8219999999999991E-4</v>
      </c>
      <c r="ET41" s="265">
        <v>1.0092E-3</v>
      </c>
      <c r="EU41" s="265">
        <v>9.2860000000000002E-4</v>
      </c>
      <c r="EV41" s="265">
        <v>8.6680000000000004E-4</v>
      </c>
      <c r="EW41" s="265">
        <v>9.9099999999999991E-4</v>
      </c>
      <c r="EX41" s="265">
        <v>1.09E-3</v>
      </c>
      <c r="EY41" s="265">
        <v>6.9220000000000002E-4</v>
      </c>
      <c r="EZ41" s="265">
        <v>1.0076E-2</v>
      </c>
      <c r="FA41" s="265">
        <v>2.0822000000000002E-3</v>
      </c>
      <c r="FB41" s="265">
        <v>2.0202000000000002E-3</v>
      </c>
      <c r="FC41" s="265">
        <v>1.846E-3</v>
      </c>
      <c r="FD41" s="265">
        <v>1.931E-3</v>
      </c>
      <c r="FE41" s="265">
        <v>1.6716000000000001E-3</v>
      </c>
      <c r="FF41" s="265">
        <v>1.8282000000000001E-3</v>
      </c>
      <c r="FG41" s="265">
        <v>2.1748000000000002E-3</v>
      </c>
      <c r="FH41" s="265">
        <v>1.6174E-3</v>
      </c>
      <c r="FI41" s="265">
        <v>1.5254000000000001E-3</v>
      </c>
      <c r="FJ41" s="265">
        <v>2.2652000000000002E-3</v>
      </c>
      <c r="FK41" s="265">
        <v>9.7440000000000005E-4</v>
      </c>
      <c r="FL41" s="265">
        <v>6.2180000000000004E-4</v>
      </c>
      <c r="FM41" s="265">
        <v>1.2241999999999999E-3</v>
      </c>
      <c r="FN41" s="265">
        <v>2.2185E-2</v>
      </c>
      <c r="FO41" s="265">
        <v>2.5999999999999999E-2</v>
      </c>
      <c r="FP41" s="265">
        <v>5.4095999999999998E-2</v>
      </c>
      <c r="FQ41" s="265">
        <v>9.8320000000000005E-3</v>
      </c>
      <c r="FR41" s="265">
        <v>5.9271999999999997E-3</v>
      </c>
      <c r="FS41" s="265">
        <v>1.5654000000000001E-2</v>
      </c>
      <c r="FT41" s="265">
        <v>1.1705999999999999E-2</v>
      </c>
      <c r="FU41" s="265">
        <v>1.8321E-2</v>
      </c>
      <c r="FV41" s="265">
        <v>0.10675</v>
      </c>
      <c r="FW41" s="265">
        <v>0.10771</v>
      </c>
      <c r="FX41" s="265">
        <v>7.7770000000000006E-2</v>
      </c>
      <c r="FY41" s="265">
        <v>0.15676999999999999</v>
      </c>
      <c r="FZ41" s="265">
        <v>0.10771</v>
      </c>
      <c r="GA41" s="265">
        <v>6.0086000000000001E-2</v>
      </c>
      <c r="GB41" s="265">
        <v>1.8290000000000001E-2</v>
      </c>
      <c r="GC41" s="265">
        <v>2.3805E-2</v>
      </c>
      <c r="GD41" s="265">
        <v>2.7057000000000001E-2</v>
      </c>
      <c r="GE41" s="265">
        <v>3.56E-2</v>
      </c>
      <c r="GF41" s="265">
        <v>3.1732999999999997E-2</v>
      </c>
      <c r="GG41" s="265">
        <v>6.0024000000000001E-2</v>
      </c>
      <c r="GH41" s="265">
        <v>7.8300999999999996E-2</v>
      </c>
      <c r="GI41" s="265">
        <v>7.0541999999999994E-2</v>
      </c>
      <c r="GJ41" s="265">
        <v>2.9099E-2</v>
      </c>
      <c r="GK41" s="265">
        <v>1.8693000000000001E-2</v>
      </c>
      <c r="GL41" s="265">
        <v>4.8738999999999998E-2</v>
      </c>
      <c r="GM41" s="265">
        <v>2.7993000000000001E-2</v>
      </c>
      <c r="GN41" s="265">
        <v>5.4493E-2</v>
      </c>
      <c r="GO41" s="265">
        <v>3.2704999999999998E-2</v>
      </c>
      <c r="GP41" s="265">
        <v>5.2932E-2</v>
      </c>
      <c r="GQ41" s="265">
        <v>4.4457999999999998E-2</v>
      </c>
      <c r="GR41" s="265">
        <v>2.5794999999999998E-2</v>
      </c>
      <c r="GS41" s="265">
        <v>4.5571E-2</v>
      </c>
      <c r="GT41" s="265">
        <v>3.3661000000000003E-2</v>
      </c>
      <c r="GU41" s="265">
        <v>3.2697999999999998E-2</v>
      </c>
      <c r="GV41" s="265">
        <v>2.7576E-2</v>
      </c>
      <c r="GW41" s="265">
        <v>3.7830000000000003E-2</v>
      </c>
      <c r="GX41" s="265">
        <v>7.1943999999999994E-2</v>
      </c>
      <c r="GY41" s="265">
        <v>3.2506E-2</v>
      </c>
      <c r="GZ41" s="265">
        <v>3.3558999999999999E-2</v>
      </c>
      <c r="HA41" s="265">
        <v>3.0103999999999999E-2</v>
      </c>
      <c r="HB41" s="265">
        <v>2.5253999999999999E-2</v>
      </c>
      <c r="HC41" s="265">
        <v>2.4804E-2</v>
      </c>
      <c r="HD41" s="265">
        <v>2.1829999999999999E-2</v>
      </c>
      <c r="HE41" s="265">
        <v>4.5616999999999998E-2</v>
      </c>
      <c r="HF41" s="265">
        <v>5.0147999999999998E-2</v>
      </c>
      <c r="HG41" s="265">
        <v>4.6323000000000003E-2</v>
      </c>
      <c r="HH41" s="265">
        <v>4.4792999999999999E-2</v>
      </c>
      <c r="HI41" s="265">
        <v>4.6760000000000003E-2</v>
      </c>
      <c r="HJ41" s="265">
        <v>7.8888E-2</v>
      </c>
      <c r="HK41" s="265">
        <v>2.1850999999999999E-2</v>
      </c>
      <c r="HL41" s="265">
        <v>2.5679E-2</v>
      </c>
      <c r="HM41" s="265">
        <v>3.5999999999999997E-2</v>
      </c>
      <c r="HN41" s="265">
        <v>2.4872999999999999E-2</v>
      </c>
      <c r="HO41" s="265">
        <v>3.4648999999999999E-2</v>
      </c>
      <c r="HP41" s="265">
        <v>2.3671999999999999E-2</v>
      </c>
      <c r="HQ41" s="265">
        <v>6.4711000000000005E-2</v>
      </c>
      <c r="HR41" s="265">
        <v>0.13511000000000001</v>
      </c>
      <c r="HS41" s="265">
        <v>1.4517E-2</v>
      </c>
      <c r="HT41" s="265">
        <v>7.7675999999999995E-2</v>
      </c>
      <c r="HU41" s="265">
        <v>6.2766000000000002E-2</v>
      </c>
      <c r="HV41" s="265">
        <v>2.8209000000000001E-2</v>
      </c>
      <c r="HW41" s="265">
        <v>5.4258000000000001E-2</v>
      </c>
      <c r="HX41" s="265">
        <v>8.6271E-2</v>
      </c>
      <c r="HY41" s="265">
        <v>4.9117000000000001E-2</v>
      </c>
      <c r="HZ41" s="265">
        <v>1.8124000000000001E-2</v>
      </c>
      <c r="IA41" s="265">
        <v>1.1188999999999999E-2</v>
      </c>
      <c r="IB41" s="265">
        <v>9.6168E-3</v>
      </c>
      <c r="IC41" s="265">
        <v>1.2200000000000001E-2</v>
      </c>
      <c r="ID41" s="265">
        <v>1.3214E-2</v>
      </c>
      <c r="IE41" s="265">
        <v>4.9426999999999999E-2</v>
      </c>
      <c r="IF41" s="265">
        <v>5.1555999999999998E-2</v>
      </c>
      <c r="IG41" s="265">
        <v>3.2737000000000002E-2</v>
      </c>
      <c r="IH41" s="265">
        <v>3.7520999999999999E-2</v>
      </c>
      <c r="II41" s="265">
        <v>9.6273999999999998E-2</v>
      </c>
      <c r="IJ41" s="265">
        <v>5.2817999999999997E-2</v>
      </c>
      <c r="IK41" s="265">
        <v>3.7107000000000001E-2</v>
      </c>
      <c r="IL41" s="265">
        <v>6.9591E-2</v>
      </c>
      <c r="IM41" s="265">
        <v>2.7411999999999999E-2</v>
      </c>
      <c r="IN41" s="265">
        <v>1.0987E-2</v>
      </c>
      <c r="IO41" s="265">
        <v>1.5173000000000001E-2</v>
      </c>
      <c r="IP41" s="265">
        <v>1.9032E-2</v>
      </c>
      <c r="IQ41" s="265">
        <v>3.2818E-2</v>
      </c>
      <c r="IR41" s="265">
        <v>0.17535999999999999</v>
      </c>
      <c r="IS41" s="265">
        <v>2.2578000000000001E-2</v>
      </c>
      <c r="IT41" s="265">
        <v>6.7383999999999999E-2</v>
      </c>
      <c r="IU41" s="265">
        <v>3.4948E-2</v>
      </c>
      <c r="IV41" s="265">
        <v>2.0362000000000002E-2</v>
      </c>
      <c r="IW41" s="265">
        <v>5.3795999999999997E-2</v>
      </c>
      <c r="IX41" s="265">
        <v>5.0167000000000003E-2</v>
      </c>
      <c r="IY41" s="265">
        <v>6.4957000000000001E-2</v>
      </c>
      <c r="IZ41" s="265">
        <v>6.8458000000000005E-2</v>
      </c>
      <c r="JA41" s="265">
        <v>7.5074000000000002E-2</v>
      </c>
      <c r="JB41" s="265">
        <v>6.7519999999999997E-2</v>
      </c>
      <c r="JC41" s="265">
        <v>5.2261000000000002E-2</v>
      </c>
      <c r="JD41" s="265">
        <v>1.8984999999999998E-2</v>
      </c>
      <c r="JE41" s="265">
        <v>3.9773999999999997E-2</v>
      </c>
      <c r="JF41" s="265">
        <v>8.1198000000000006E-2</v>
      </c>
      <c r="JG41" s="265">
        <v>4.8859E-2</v>
      </c>
      <c r="JH41" s="265">
        <v>8.0581E-2</v>
      </c>
      <c r="JI41" s="265">
        <v>0.10582</v>
      </c>
      <c r="JJ41" s="265">
        <v>0.1138</v>
      </c>
      <c r="JK41" s="265">
        <v>0.13131000000000001</v>
      </c>
      <c r="JL41" s="265">
        <v>9.2233999999999997E-2</v>
      </c>
      <c r="JM41" s="265">
        <v>6.4494999999999997E-2</v>
      </c>
      <c r="JN41" s="265">
        <v>1.2886999999999999E-2</v>
      </c>
      <c r="JO41" s="265">
        <v>2.8753000000000001E-2</v>
      </c>
      <c r="JP41" s="265">
        <v>7.4928999999999996E-2</v>
      </c>
      <c r="JQ41" s="265">
        <v>4.8133000000000002E-2</v>
      </c>
      <c r="JR41" s="265">
        <v>2.4386000000000001E-2</v>
      </c>
      <c r="JS41" s="265">
        <v>2.6276000000000001E-2</v>
      </c>
      <c r="JT41" s="265">
        <v>1.1013E-2</v>
      </c>
      <c r="JU41" s="265">
        <v>1.7458999999999999E-2</v>
      </c>
      <c r="JV41" s="265">
        <v>3.1869000000000001E-2</v>
      </c>
      <c r="JW41" s="265">
        <v>1.2883E-2</v>
      </c>
      <c r="JX41" s="265">
        <v>8.5155999999999999E-3</v>
      </c>
      <c r="JY41" s="265">
        <v>1.7944000000000002E-2</v>
      </c>
      <c r="JZ41" s="265">
        <v>1.8099000000000001E-2</v>
      </c>
      <c r="KA41" s="265">
        <v>1.2179000000000001E-2</v>
      </c>
      <c r="KB41" s="265">
        <v>1.9966000000000001E-2</v>
      </c>
      <c r="KC41" s="265">
        <v>3.1947999999999997E-2</v>
      </c>
      <c r="KD41" s="265">
        <v>5.2344000000000002E-2</v>
      </c>
      <c r="KE41" s="265">
        <v>2.2120000000000001E-2</v>
      </c>
      <c r="KF41" s="265">
        <v>1.2815999999999999E-2</v>
      </c>
      <c r="KG41" s="265">
        <v>1.1443E-2</v>
      </c>
      <c r="KH41" s="265">
        <v>1.7912000000000001E-2</v>
      </c>
      <c r="KI41" s="265">
        <v>0.29164000000000001</v>
      </c>
      <c r="KJ41" s="265">
        <v>0.40228000000000003</v>
      </c>
      <c r="KK41" s="265">
        <v>0.28866999999999998</v>
      </c>
      <c r="KL41" s="265">
        <v>0.36</v>
      </c>
      <c r="KM41" s="265">
        <v>0.56838999999999995</v>
      </c>
      <c r="KN41" s="265">
        <v>0.67473000000000005</v>
      </c>
      <c r="KO41" s="265">
        <v>0.74551999999999996</v>
      </c>
      <c r="KP41" s="265">
        <v>6.4168223639074181E-3</v>
      </c>
      <c r="KQ41" s="265">
        <v>0.82016</v>
      </c>
      <c r="KR41" s="265">
        <v>0.84516999999999998</v>
      </c>
      <c r="KS41" s="265">
        <v>0.86626999999999998</v>
      </c>
      <c r="KT41" s="265">
        <v>0.6313177058590238</v>
      </c>
      <c r="KU41" s="265">
        <v>7.2570000000000004E-3</v>
      </c>
      <c r="KV41" s="265">
        <v>3.6402999999999998E-2</v>
      </c>
      <c r="KW41" s="265">
        <v>5.8689999999999999E-2</v>
      </c>
      <c r="KX41" s="265">
        <v>0.10657</v>
      </c>
      <c r="KY41" s="265">
        <v>0.22911999999999999</v>
      </c>
      <c r="KZ41" s="265">
        <v>0.40065000000000001</v>
      </c>
      <c r="LA41" s="265">
        <v>0.58123000000000002</v>
      </c>
      <c r="LB41" s="265">
        <v>0.74024000000000001</v>
      </c>
      <c r="LC41" s="265">
        <v>1</v>
      </c>
      <c r="LD41" s="265">
        <v>0</v>
      </c>
      <c r="LE41" s="265">
        <v>0.22262999999999999</v>
      </c>
      <c r="LF41" s="265">
        <v>0</v>
      </c>
      <c r="LG41" s="265">
        <v>0</v>
      </c>
      <c r="LH41" s="431">
        <v>2.0741390471812338E-5</v>
      </c>
      <c r="LI41" s="431">
        <v>3.2786701922304928E-5</v>
      </c>
      <c r="LJ41" s="431">
        <v>4.6389861381612718E-5</v>
      </c>
      <c r="LK41" s="431">
        <v>5.0169004680356011E-5</v>
      </c>
      <c r="LL41" s="431">
        <v>4.9592697905609384E-5</v>
      </c>
      <c r="LM41" s="431">
        <v>6.5262356656603515E-5</v>
      </c>
      <c r="LN41" s="431">
        <v>8.1048608990386128E-5</v>
      </c>
      <c r="LO41" s="431">
        <v>7.5879623182117939E-5</v>
      </c>
      <c r="LP41" s="431">
        <v>9.2283946287352592E-5</v>
      </c>
      <c r="LQ41" s="431">
        <v>1.0441183985676616E-4</v>
      </c>
      <c r="LR41" s="431">
        <v>1.1303188512101769E-4</v>
      </c>
      <c r="LS41" s="431">
        <v>7.4339273851364851E-5</v>
      </c>
      <c r="LT41" s="431">
        <v>1.3365951599553227E-4</v>
      </c>
      <c r="LU41" s="431">
        <v>6.8200512032490224E-5</v>
      </c>
      <c r="LV41" s="431">
        <v>7.638567331014201E-5</v>
      </c>
      <c r="LW41" s="431">
        <v>1.1839820217574015E-4</v>
      </c>
      <c r="LX41" s="431">
        <v>9.5255214546341449E-5</v>
      </c>
      <c r="LY41" s="431">
        <v>1.3166925054974854E-4</v>
      </c>
      <c r="LZ41" s="431">
        <v>1.1070150503655896E-4</v>
      </c>
      <c r="MA41" s="431">
        <v>5.5233162129297853E-5</v>
      </c>
      <c r="MB41" s="431">
        <v>8.9409259089734405E-5</v>
      </c>
      <c r="MC41" s="431">
        <v>1.0276135435560718E-4</v>
      </c>
      <c r="MD41" s="431">
        <v>1.3030481932219118E-4</v>
      </c>
      <c r="ME41" s="431">
        <v>1.4314842701423913E-4</v>
      </c>
      <c r="MF41" s="431">
        <v>1.4229764929041266E-4</v>
      </c>
      <c r="MG41" s="431">
        <v>1.3488599506672472E-4</v>
      </c>
      <c r="MH41" s="266"/>
      <c r="MI41" s="266"/>
      <c r="MJ41" s="266"/>
      <c r="MK41" s="266"/>
      <c r="ML41" s="266"/>
      <c r="MM41" s="266"/>
      <c r="MN41" s="266"/>
      <c r="MO41" s="266"/>
      <c r="MP41" s="266"/>
      <c r="MQ41" s="266"/>
      <c r="MR41" s="266"/>
      <c r="MS41" s="266"/>
      <c r="MT41" s="266"/>
      <c r="MU41" s="266"/>
      <c r="MV41" s="266"/>
      <c r="MW41" s="266"/>
      <c r="MX41" s="266"/>
      <c r="MY41" s="266"/>
      <c r="MZ41" s="266"/>
      <c r="NA41" s="266"/>
      <c r="NB41" s="266"/>
      <c r="NC41" s="266"/>
      <c r="ND41" s="266"/>
      <c r="NE41" s="266"/>
      <c r="NF41" s="266"/>
      <c r="NG41" s="266"/>
      <c r="NH41" s="266"/>
      <c r="NI41" s="266"/>
      <c r="NJ41" s="266"/>
      <c r="NK41" s="266"/>
      <c r="NL41" s="266"/>
      <c r="NM41" s="266"/>
      <c r="NN41" s="266"/>
      <c r="NO41" s="266"/>
      <c r="NP41" s="266"/>
      <c r="NQ41" s="266"/>
      <c r="NR41" s="266"/>
      <c r="NS41" s="266"/>
      <c r="NT41" s="266"/>
      <c r="NU41" s="266"/>
      <c r="NV41" s="266"/>
      <c r="NW41" s="266"/>
      <c r="NX41" s="266"/>
      <c r="NY41" s="266"/>
      <c r="NZ41" s="266"/>
      <c r="OA41" s="266"/>
      <c r="OB41" s="266"/>
      <c r="OC41" s="266"/>
      <c r="OD41" s="266"/>
      <c r="OE41" s="266"/>
      <c r="OF41" s="266"/>
      <c r="OG41" s="266"/>
      <c r="OH41" s="266"/>
      <c r="OI41" s="266"/>
      <c r="OJ41" s="266"/>
      <c r="OK41" s="266"/>
      <c r="OL41" s="266"/>
      <c r="OM41" s="266"/>
      <c r="ON41" s="267"/>
    </row>
    <row r="42" spans="1:404">
      <c r="A42" s="261">
        <v>417</v>
      </c>
      <c r="B42" s="265">
        <v>0.14993999999999999</v>
      </c>
      <c r="C42" s="265">
        <v>0.11206000000000001</v>
      </c>
      <c r="D42" s="265">
        <v>8.0438999999999997E-2</v>
      </c>
      <c r="E42" s="265">
        <v>5.4755999999999999E-2</v>
      </c>
      <c r="F42" s="265">
        <v>0.15715999999999999</v>
      </c>
      <c r="G42" s="265">
        <v>0.10586</v>
      </c>
      <c r="H42" s="265">
        <v>0.16569999999999999</v>
      </c>
      <c r="I42" s="265">
        <v>0.10598</v>
      </c>
      <c r="J42" s="265">
        <v>8.2157999999999995E-2</v>
      </c>
      <c r="K42" s="265">
        <v>4.2285000000000003E-2</v>
      </c>
      <c r="L42" s="265">
        <v>2.8254000000000001E-2</v>
      </c>
      <c r="M42" s="265">
        <v>1.4534E-2</v>
      </c>
      <c r="N42" s="265">
        <v>2.0871000000000001E-2</v>
      </c>
      <c r="O42" s="265">
        <v>6.9191000000000003E-2</v>
      </c>
      <c r="P42" s="265">
        <v>0.10373</v>
      </c>
      <c r="Q42" s="265">
        <v>8.2095000000000001E-2</v>
      </c>
      <c r="R42" s="265">
        <v>5.3571000000000001E-2</v>
      </c>
      <c r="S42" s="265">
        <v>8.5028000000000006E-2</v>
      </c>
      <c r="T42" s="265">
        <v>5.8710999999999999E-2</v>
      </c>
      <c r="U42" s="265">
        <v>0.15570999999999999</v>
      </c>
      <c r="V42" s="265">
        <v>0.10544000000000001</v>
      </c>
      <c r="W42" s="265">
        <v>9.4324000000000005E-2</v>
      </c>
      <c r="X42" s="265">
        <v>8.2097000000000003E-2</v>
      </c>
      <c r="Y42" s="265">
        <v>0.14785000000000001</v>
      </c>
      <c r="Z42" s="265">
        <v>0.10173</v>
      </c>
      <c r="AA42" s="265">
        <v>0.15622</v>
      </c>
      <c r="AB42" s="265">
        <v>0.10988000000000001</v>
      </c>
      <c r="AC42" s="265">
        <v>9.6435000000000007E-2</v>
      </c>
      <c r="AD42" s="265">
        <v>6.4559000000000005E-2</v>
      </c>
      <c r="AE42" s="265">
        <v>1.7565000000000001E-2</v>
      </c>
      <c r="AF42" s="265">
        <v>2.7522000000000001E-2</v>
      </c>
      <c r="AG42" s="265">
        <v>5.0472999999999997E-2</v>
      </c>
      <c r="AH42" s="265">
        <v>5.0875999999999998E-2</v>
      </c>
      <c r="AI42" s="265">
        <v>1.0222E-2</v>
      </c>
      <c r="AJ42" s="265">
        <v>1.5389999999999999E-2</v>
      </c>
      <c r="AK42" s="265">
        <v>8.9017999999999996E-3</v>
      </c>
      <c r="AL42" s="265">
        <v>2.0013E-2</v>
      </c>
      <c r="AM42" s="265">
        <v>1.6667000000000001E-2</v>
      </c>
      <c r="AN42" s="265">
        <v>1.6476000000000001E-2</v>
      </c>
      <c r="AO42" s="265">
        <v>2.3043999999999999E-2</v>
      </c>
      <c r="AP42" s="265">
        <v>3.1697999999999997E-2</v>
      </c>
      <c r="AQ42" s="265">
        <v>1.9078999999999999E-2</v>
      </c>
      <c r="AR42" s="265">
        <v>3.9468999999999997E-2</v>
      </c>
      <c r="AS42" s="265">
        <v>4.0503999999999998E-2</v>
      </c>
      <c r="AT42" s="265">
        <v>3.2341000000000002E-2</v>
      </c>
      <c r="AU42" s="265">
        <v>5.0349999999999999E-2</v>
      </c>
      <c r="AV42" s="265">
        <v>4.1610000000000001E-2</v>
      </c>
      <c r="AW42" s="265">
        <v>1.2860999999999999E-2</v>
      </c>
      <c r="AX42" s="265">
        <v>2.1256000000000001E-2</v>
      </c>
      <c r="AY42" s="265">
        <v>3.0137000000000001E-2</v>
      </c>
      <c r="AZ42" s="265">
        <v>4.1593999999999999E-2</v>
      </c>
      <c r="BA42" s="265">
        <v>9.9614000000000005E-3</v>
      </c>
      <c r="BB42" s="265">
        <v>4.0216000000000002E-3</v>
      </c>
      <c r="BC42" s="265">
        <v>0</v>
      </c>
      <c r="BD42" s="265">
        <v>1.537E-2</v>
      </c>
      <c r="BE42" s="265">
        <v>1.7998E-2</v>
      </c>
      <c r="BF42" s="265">
        <v>1.5910000000000001E-2</v>
      </c>
      <c r="BG42" s="265">
        <v>3.6359000000000002E-2</v>
      </c>
      <c r="BH42" s="265">
        <v>3.1622999999999998E-2</v>
      </c>
      <c r="BI42" s="265">
        <v>6.4151E-2</v>
      </c>
      <c r="BJ42" s="265">
        <v>5.8624999999999997E-2</v>
      </c>
      <c r="BK42" s="265">
        <v>0.19220999999999999</v>
      </c>
      <c r="BL42" s="265">
        <v>0.26184000000000002</v>
      </c>
      <c r="BM42" s="265">
        <v>0.10976</v>
      </c>
      <c r="BN42" s="265">
        <v>0.38174000000000002</v>
      </c>
      <c r="BO42" s="265">
        <v>0.44</v>
      </c>
      <c r="BP42" s="265">
        <v>8.7981000000000004E-2</v>
      </c>
      <c r="BQ42" s="265">
        <v>0.26271</v>
      </c>
      <c r="BR42" s="265">
        <v>0.38891999999999999</v>
      </c>
      <c r="BS42" s="265">
        <v>0.26194000000000001</v>
      </c>
      <c r="BT42" s="265">
        <v>0.34667999999999999</v>
      </c>
      <c r="BU42" s="265">
        <v>2.5618999999999999E-2</v>
      </c>
      <c r="BV42" s="265">
        <v>1.2681E-2</v>
      </c>
      <c r="BW42" s="265">
        <v>3.1059E-2</v>
      </c>
      <c r="BX42" s="265">
        <v>1.4106E-2</v>
      </c>
      <c r="BY42" s="265">
        <v>7.2084999999999996E-2</v>
      </c>
      <c r="BZ42" s="265">
        <v>7.2442999999999994E-2</v>
      </c>
      <c r="CA42" s="265">
        <v>0.108</v>
      </c>
      <c r="CB42" s="265">
        <v>9.8072999999999994E-2</v>
      </c>
      <c r="CC42" s="265">
        <v>0.12565000000000001</v>
      </c>
      <c r="CD42" s="265">
        <v>7.8048999999999993E-2</v>
      </c>
      <c r="CE42" s="265">
        <v>7.2549000000000002E-2</v>
      </c>
      <c r="CF42" s="265">
        <v>7.5281000000000001E-2</v>
      </c>
      <c r="CG42" s="265">
        <v>7.8179999999999999E-2</v>
      </c>
      <c r="CH42" s="265">
        <v>6.4679E-2</v>
      </c>
      <c r="CI42" s="265">
        <v>7.5599E-2</v>
      </c>
      <c r="CJ42" s="265">
        <v>5.1265999999999999E-2</v>
      </c>
      <c r="CK42" s="265">
        <v>7.0824999999999999E-2</v>
      </c>
      <c r="CL42" s="265">
        <v>0.24768000000000001</v>
      </c>
      <c r="CM42" s="265">
        <v>1.1524E-2</v>
      </c>
      <c r="CN42" s="265">
        <v>1.0101000000000001E-2</v>
      </c>
      <c r="CO42" s="265">
        <v>1.4945999999999999E-2</v>
      </c>
      <c r="CP42" s="265">
        <v>2.3130999999999999E-2</v>
      </c>
      <c r="CQ42" s="265">
        <v>2.2030999999999999E-2</v>
      </c>
      <c r="CR42" s="265">
        <v>1.4E-2</v>
      </c>
      <c r="CS42" s="265">
        <v>1.0204E-2</v>
      </c>
      <c r="CT42" s="265">
        <v>1.4433E-2</v>
      </c>
      <c r="CU42" s="265">
        <v>1.4E-2</v>
      </c>
      <c r="CV42" s="265">
        <v>1.0427000000000001E-2</v>
      </c>
      <c r="CW42" s="265">
        <v>2.2221999999999999E-2</v>
      </c>
      <c r="CX42" s="265">
        <v>1.4433E-2</v>
      </c>
      <c r="CY42" s="265">
        <v>1.8557000000000001E-2</v>
      </c>
      <c r="CZ42" s="265">
        <v>0.16474</v>
      </c>
      <c r="DA42" s="265">
        <v>0.34012999999999999</v>
      </c>
      <c r="DB42" s="265">
        <v>4.0404000000000004E-3</v>
      </c>
      <c r="DC42" s="265">
        <v>4.1235999999999998E-3</v>
      </c>
      <c r="DD42" s="265">
        <v>0</v>
      </c>
      <c r="DE42" s="265">
        <v>4.1235999999999998E-3</v>
      </c>
      <c r="DF42" s="265">
        <v>1.1758000000000001E-3</v>
      </c>
      <c r="DG42" s="265">
        <v>1.5701999999999999E-3</v>
      </c>
      <c r="DH42" s="265">
        <v>1.0737E-2</v>
      </c>
      <c r="DI42" s="265">
        <v>2.9859999999999999E-3</v>
      </c>
      <c r="DJ42" s="265">
        <v>2.9188E-3</v>
      </c>
      <c r="DK42" s="265">
        <v>3.2997999999999999E-3</v>
      </c>
      <c r="DL42" s="265">
        <v>2.4076000000000002E-3</v>
      </c>
      <c r="DM42" s="265">
        <v>2.1091999999999999E-3</v>
      </c>
      <c r="DN42" s="265">
        <v>1.1613999999999999E-3</v>
      </c>
      <c r="DO42" s="265">
        <v>5.8980000000000002E-4</v>
      </c>
      <c r="DP42" s="265">
        <v>5.7200000000000003E-4</v>
      </c>
      <c r="DQ42" s="265">
        <v>4.8440000000000001E-4</v>
      </c>
      <c r="DR42" s="265">
        <v>3.7004E-3</v>
      </c>
      <c r="DS42" s="265">
        <v>6.117E-3</v>
      </c>
      <c r="DT42" s="265">
        <v>7.8117999999999998E-3</v>
      </c>
      <c r="DU42" s="265">
        <v>7.5659999999999996E-4</v>
      </c>
      <c r="DV42" s="265">
        <v>4.4000000000000002E-4</v>
      </c>
      <c r="DW42" s="265">
        <v>3.2840000000000001E-4</v>
      </c>
      <c r="DX42" s="265">
        <v>1.6096000000000001E-3</v>
      </c>
      <c r="DY42" s="265">
        <v>1.4549999999999999E-3</v>
      </c>
      <c r="DZ42" s="265">
        <v>1.186E-4</v>
      </c>
      <c r="EA42" s="265">
        <v>6.4200000000000002E-5</v>
      </c>
      <c r="EB42" s="265">
        <v>3.82E-5</v>
      </c>
      <c r="EC42" s="265">
        <v>3.1600000000000002E-5</v>
      </c>
      <c r="ED42" s="265">
        <v>4.8399999999999997E-5</v>
      </c>
      <c r="EE42" s="265">
        <v>5.8E-5</v>
      </c>
      <c r="EF42" s="265">
        <v>6.8659999999999999E-4</v>
      </c>
      <c r="EG42" s="265">
        <v>3.82E-5</v>
      </c>
      <c r="EH42" s="265">
        <v>1.0318000000000001E-2</v>
      </c>
      <c r="EI42" s="265">
        <v>1.8367000000000001E-2</v>
      </c>
      <c r="EJ42" s="265">
        <v>1.4433E-2</v>
      </c>
      <c r="EK42" s="265">
        <v>4.0404000000000004E-3</v>
      </c>
      <c r="EL42" s="265">
        <v>4.1668E-3</v>
      </c>
      <c r="EM42" s="265">
        <v>1.2593E-2</v>
      </c>
      <c r="EN42" s="265">
        <v>7.5487999999999996E-3</v>
      </c>
      <c r="EO42" s="265">
        <v>1.1457E-2</v>
      </c>
      <c r="EP42" s="265">
        <v>5.5088000000000003E-3</v>
      </c>
      <c r="EQ42" s="265">
        <v>1.1919999999999999E-3</v>
      </c>
      <c r="ER42" s="265">
        <v>1.3858E-3</v>
      </c>
      <c r="ES42" s="265">
        <v>1.1524E-3</v>
      </c>
      <c r="ET42" s="265">
        <v>1.2014E-3</v>
      </c>
      <c r="EU42" s="265">
        <v>1.1102E-3</v>
      </c>
      <c r="EV42" s="265">
        <v>1.0206E-3</v>
      </c>
      <c r="EW42" s="265">
        <v>1.175E-3</v>
      </c>
      <c r="EX42" s="265">
        <v>1.2849999999999999E-3</v>
      </c>
      <c r="EY42" s="265">
        <v>8.5139999999999999E-4</v>
      </c>
      <c r="EZ42" s="265">
        <v>1.2281E-2</v>
      </c>
      <c r="FA42" s="265">
        <v>2.5103999999999999E-3</v>
      </c>
      <c r="FB42" s="265">
        <v>2.4223999999999999E-3</v>
      </c>
      <c r="FC42" s="265">
        <v>2.2060000000000001E-3</v>
      </c>
      <c r="FD42" s="265">
        <v>2.3019999999999998E-3</v>
      </c>
      <c r="FE42" s="265">
        <v>2.0211999999999999E-3</v>
      </c>
      <c r="FF42" s="265">
        <v>2.1924000000000002E-3</v>
      </c>
      <c r="FG42" s="265">
        <v>2.5945999999999999E-3</v>
      </c>
      <c r="FH42" s="265">
        <v>1.9418E-3</v>
      </c>
      <c r="FI42" s="265">
        <v>1.8328000000000001E-3</v>
      </c>
      <c r="FJ42" s="265">
        <v>2.9034E-3</v>
      </c>
      <c r="FK42" s="265">
        <v>1.2478000000000001E-3</v>
      </c>
      <c r="FL42" s="265">
        <v>6.6259999999999995E-4</v>
      </c>
      <c r="FM42" s="265">
        <v>1.3484E-3</v>
      </c>
      <c r="FN42" s="265">
        <v>2.4544E-2</v>
      </c>
      <c r="FO42" s="265">
        <v>3.2000000000000001E-2</v>
      </c>
      <c r="FP42" s="265">
        <v>6.3080999999999998E-2</v>
      </c>
      <c r="FQ42" s="265">
        <v>1.179E-2</v>
      </c>
      <c r="FR42" s="265">
        <v>6.9224000000000004E-3</v>
      </c>
      <c r="FS42" s="265">
        <v>1.8371999999999999E-2</v>
      </c>
      <c r="FT42" s="265">
        <v>1.3344E-2</v>
      </c>
      <c r="FU42" s="265">
        <v>2.2218000000000002E-2</v>
      </c>
      <c r="FV42" s="265">
        <v>0.1275</v>
      </c>
      <c r="FW42" s="265">
        <v>0.12292</v>
      </c>
      <c r="FX42" s="265">
        <v>8.8640999999999998E-2</v>
      </c>
      <c r="FY42" s="265">
        <v>0.18204999999999999</v>
      </c>
      <c r="FZ42" s="265">
        <v>0.12292</v>
      </c>
      <c r="GA42" s="265">
        <v>6.8459999999999993E-2</v>
      </c>
      <c r="GB42" s="265">
        <v>2.0317000000000002E-2</v>
      </c>
      <c r="GC42" s="265">
        <v>2.6603000000000002E-2</v>
      </c>
      <c r="GD42" s="265">
        <v>3.1171000000000001E-2</v>
      </c>
      <c r="GE42" s="265">
        <v>4.1842999999999998E-2</v>
      </c>
      <c r="GF42" s="265">
        <v>3.3954999999999999E-2</v>
      </c>
      <c r="GG42" s="265">
        <v>6.5334000000000003E-2</v>
      </c>
      <c r="GH42" s="265">
        <v>8.6138000000000006E-2</v>
      </c>
      <c r="GI42" s="265">
        <v>7.7257000000000006E-2</v>
      </c>
      <c r="GJ42" s="265">
        <v>3.4067E-2</v>
      </c>
      <c r="GK42" s="265">
        <v>2.196E-2</v>
      </c>
      <c r="GL42" s="265">
        <v>5.4677999999999997E-2</v>
      </c>
      <c r="GM42" s="265">
        <v>3.0203000000000001E-2</v>
      </c>
      <c r="GN42" s="265">
        <v>6.4943000000000001E-2</v>
      </c>
      <c r="GO42" s="265">
        <v>3.5695999999999999E-2</v>
      </c>
      <c r="GP42" s="265">
        <v>6.1490000000000003E-2</v>
      </c>
      <c r="GQ42" s="265">
        <v>5.1561999999999997E-2</v>
      </c>
      <c r="GR42" s="265">
        <v>3.0010999999999999E-2</v>
      </c>
      <c r="GS42" s="265">
        <v>5.3262999999999998E-2</v>
      </c>
      <c r="GT42" s="265">
        <v>3.9066999999999998E-2</v>
      </c>
      <c r="GU42" s="265">
        <v>3.8147E-2</v>
      </c>
      <c r="GV42" s="265">
        <v>3.2424000000000001E-2</v>
      </c>
      <c r="GW42" s="265">
        <v>4.3547000000000002E-2</v>
      </c>
      <c r="GX42" s="265">
        <v>8.1770999999999996E-2</v>
      </c>
      <c r="GY42" s="265">
        <v>3.7922999999999998E-2</v>
      </c>
      <c r="GZ42" s="265">
        <v>3.9264E-2</v>
      </c>
      <c r="HA42" s="265">
        <v>3.4157E-2</v>
      </c>
      <c r="HB42" s="265">
        <v>2.7331000000000001E-2</v>
      </c>
      <c r="HC42" s="265">
        <v>3.0626E-2</v>
      </c>
      <c r="HD42" s="265">
        <v>2.4341999999999999E-2</v>
      </c>
      <c r="HE42" s="265">
        <v>5.1364E-2</v>
      </c>
      <c r="HF42" s="265">
        <v>5.9089999999999997E-2</v>
      </c>
      <c r="HG42" s="265">
        <v>5.2151000000000003E-2</v>
      </c>
      <c r="HH42" s="265">
        <v>5.0521000000000003E-2</v>
      </c>
      <c r="HI42" s="265">
        <v>5.2769999999999997E-2</v>
      </c>
      <c r="HJ42" s="265">
        <v>9.5257999999999995E-2</v>
      </c>
      <c r="HK42" s="265">
        <v>2.5347000000000001E-2</v>
      </c>
      <c r="HL42" s="265">
        <v>2.9565000000000001E-2</v>
      </c>
      <c r="HM42" s="265">
        <v>4.1439999999999998E-2</v>
      </c>
      <c r="HN42" s="265">
        <v>2.7248999999999999E-2</v>
      </c>
      <c r="HO42" s="265">
        <v>3.8148000000000001E-2</v>
      </c>
      <c r="HP42" s="265">
        <v>2.802E-2</v>
      </c>
      <c r="HQ42" s="265">
        <v>7.5463000000000002E-2</v>
      </c>
      <c r="HR42" s="265">
        <v>0.15454000000000001</v>
      </c>
      <c r="HS42" s="265">
        <v>1.4839E-2</v>
      </c>
      <c r="HT42" s="265">
        <v>8.6049E-2</v>
      </c>
      <c r="HU42" s="265">
        <v>6.8916000000000005E-2</v>
      </c>
      <c r="HV42" s="265">
        <v>3.3082E-2</v>
      </c>
      <c r="HW42" s="265">
        <v>6.1310999999999997E-2</v>
      </c>
      <c r="HX42" s="265">
        <v>9.4934000000000004E-2</v>
      </c>
      <c r="HY42" s="265">
        <v>5.5162999999999997E-2</v>
      </c>
      <c r="HZ42" s="265">
        <v>1.9567000000000001E-2</v>
      </c>
      <c r="IA42" s="265">
        <v>1.3145E-2</v>
      </c>
      <c r="IB42" s="265">
        <v>1.1220000000000001E-2</v>
      </c>
      <c r="IC42" s="265">
        <v>1.4286E-2</v>
      </c>
      <c r="ID42" s="265">
        <v>1.5499000000000001E-2</v>
      </c>
      <c r="IE42" s="265">
        <v>5.4406999999999997E-2</v>
      </c>
      <c r="IF42" s="265">
        <v>5.6295999999999999E-2</v>
      </c>
      <c r="IG42" s="265">
        <v>3.798E-2</v>
      </c>
      <c r="IH42" s="265">
        <v>4.1054E-2</v>
      </c>
      <c r="II42" s="265">
        <v>0.11156000000000001</v>
      </c>
      <c r="IJ42" s="265">
        <v>5.9404999999999999E-2</v>
      </c>
      <c r="IK42" s="265">
        <v>4.1868000000000002E-2</v>
      </c>
      <c r="IL42" s="265">
        <v>8.0701999999999996E-2</v>
      </c>
      <c r="IM42" s="265">
        <v>3.1726999999999998E-2</v>
      </c>
      <c r="IN42" s="265">
        <v>1.0943E-2</v>
      </c>
      <c r="IO42" s="265">
        <v>1.7701000000000001E-2</v>
      </c>
      <c r="IP42" s="265">
        <v>1.9866999999999999E-2</v>
      </c>
      <c r="IQ42" s="265">
        <v>3.8703000000000001E-2</v>
      </c>
      <c r="IR42" s="265">
        <v>0.19467000000000001</v>
      </c>
      <c r="IS42" s="265">
        <v>2.6086999999999999E-2</v>
      </c>
      <c r="IT42" s="265">
        <v>7.9000000000000001E-2</v>
      </c>
      <c r="IU42" s="265">
        <v>3.9252000000000002E-2</v>
      </c>
      <c r="IV42" s="265">
        <v>2.2926999999999999E-2</v>
      </c>
      <c r="IW42" s="265">
        <v>6.1650999999999997E-2</v>
      </c>
      <c r="IX42" s="265">
        <v>5.5074999999999999E-2</v>
      </c>
      <c r="IY42" s="265">
        <v>7.1805999999999995E-2</v>
      </c>
      <c r="IZ42" s="265">
        <v>7.5939999999999994E-2</v>
      </c>
      <c r="JA42" s="265">
        <v>8.3284999999999998E-2</v>
      </c>
      <c r="JB42" s="265">
        <v>7.4837000000000001E-2</v>
      </c>
      <c r="JC42" s="265">
        <v>5.7674000000000003E-2</v>
      </c>
      <c r="JD42" s="265">
        <v>2.2234E-2</v>
      </c>
      <c r="JE42" s="265">
        <v>4.802E-2</v>
      </c>
      <c r="JF42" s="265">
        <v>9.2294000000000001E-2</v>
      </c>
      <c r="JG42" s="265">
        <v>5.7407E-2</v>
      </c>
      <c r="JH42" s="265">
        <v>9.3883999999999995E-2</v>
      </c>
      <c r="JI42" s="265">
        <v>0.12475</v>
      </c>
      <c r="JJ42" s="265">
        <v>0.13467999999999999</v>
      </c>
      <c r="JK42" s="265">
        <v>0.15325</v>
      </c>
      <c r="JL42" s="265">
        <v>0.1062</v>
      </c>
      <c r="JM42" s="265">
        <v>7.1060999999999999E-2</v>
      </c>
      <c r="JN42" s="265">
        <v>1.3426E-2</v>
      </c>
      <c r="JO42" s="265">
        <v>3.3676999999999999E-2</v>
      </c>
      <c r="JP42" s="265">
        <v>8.4398000000000001E-2</v>
      </c>
      <c r="JQ42" s="265">
        <v>5.5925999999999997E-2</v>
      </c>
      <c r="JR42" s="265">
        <v>2.8392000000000001E-2</v>
      </c>
      <c r="JS42" s="265">
        <v>3.0483E-2</v>
      </c>
      <c r="JT42" s="265">
        <v>1.2448000000000001E-2</v>
      </c>
      <c r="JU42" s="265">
        <v>2.0076E-2</v>
      </c>
      <c r="JV42" s="265">
        <v>3.6738E-2</v>
      </c>
      <c r="JW42" s="265">
        <v>1.5365999999999999E-2</v>
      </c>
      <c r="JX42" s="265">
        <v>1.0132E-2</v>
      </c>
      <c r="JY42" s="265">
        <v>2.1321E-2</v>
      </c>
      <c r="JZ42" s="265">
        <v>2.0906000000000001E-2</v>
      </c>
      <c r="KA42" s="265">
        <v>1.2769000000000001E-2</v>
      </c>
      <c r="KB42" s="265">
        <v>2.1652000000000001E-2</v>
      </c>
      <c r="KC42" s="265">
        <v>3.9254999999999998E-2</v>
      </c>
      <c r="KD42" s="265">
        <v>6.404E-2</v>
      </c>
      <c r="KE42" s="265">
        <v>2.7432999999999999E-2</v>
      </c>
      <c r="KF42" s="265">
        <v>1.6070000000000001E-2</v>
      </c>
      <c r="KG42" s="265">
        <v>1.4370000000000001E-2</v>
      </c>
      <c r="KH42" s="265">
        <v>1.9706999999999999E-2</v>
      </c>
      <c r="KI42" s="265">
        <v>0.29360999999999998</v>
      </c>
      <c r="KJ42" s="265">
        <v>0.40932000000000002</v>
      </c>
      <c r="KK42" s="265">
        <v>0.29200999999999999</v>
      </c>
      <c r="KL42" s="265">
        <v>0.3574</v>
      </c>
      <c r="KM42" s="265">
        <v>0.57181000000000004</v>
      </c>
      <c r="KN42" s="265">
        <v>0.67762999999999995</v>
      </c>
      <c r="KO42" s="265">
        <v>0.74780000000000002</v>
      </c>
      <c r="KP42" s="265">
        <v>6.4346442917130623E-3</v>
      </c>
      <c r="KQ42" s="265">
        <v>0.82130000000000003</v>
      </c>
      <c r="KR42" s="265">
        <v>0.84584999999999999</v>
      </c>
      <c r="KS42" s="265">
        <v>0.86656999999999995</v>
      </c>
      <c r="KT42" s="265">
        <v>0.63462140523036381</v>
      </c>
      <c r="KU42" s="265">
        <v>7.4790000000000004E-3</v>
      </c>
      <c r="KV42" s="265">
        <v>3.7192999999999997E-2</v>
      </c>
      <c r="KW42" s="265">
        <v>5.9811999999999997E-2</v>
      </c>
      <c r="KX42" s="265">
        <v>0.10827000000000001</v>
      </c>
      <c r="KY42" s="265">
        <v>0.23183000000000001</v>
      </c>
      <c r="KZ42" s="265">
        <v>0.40416999999999997</v>
      </c>
      <c r="LA42" s="265">
        <v>0.58498000000000006</v>
      </c>
      <c r="LB42" s="265">
        <v>0.74363000000000001</v>
      </c>
      <c r="LC42" s="265">
        <v>1</v>
      </c>
      <c r="LD42" s="265">
        <v>0</v>
      </c>
      <c r="LE42" s="265">
        <v>0.21426000000000001</v>
      </c>
      <c r="LF42" s="265">
        <v>0</v>
      </c>
      <c r="LG42" s="265">
        <v>0</v>
      </c>
      <c r="LH42" s="431">
        <v>2.5584256945876405E-5</v>
      </c>
      <c r="LI42" s="431">
        <v>3.7961563066346571E-5</v>
      </c>
      <c r="LJ42" s="431">
        <v>5.6467259128112346E-5</v>
      </c>
      <c r="LK42" s="431">
        <v>5.4890217143110931E-5</v>
      </c>
      <c r="LL42" s="431">
        <v>6.2893181166145951E-5</v>
      </c>
      <c r="LM42" s="431">
        <v>7.0955982664600015E-5</v>
      </c>
      <c r="LN42" s="431">
        <v>9.7748335974756628E-5</v>
      </c>
      <c r="LO42" s="431">
        <v>8.5509789641946554E-5</v>
      </c>
      <c r="LP42" s="431">
        <v>1.1034543422283605E-4</v>
      </c>
      <c r="LQ42" s="431">
        <v>1.1896069190697744E-4</v>
      </c>
      <c r="LR42" s="431">
        <v>1.2745049025397748E-4</v>
      </c>
      <c r="LS42" s="431">
        <v>8.2081554864998907E-5</v>
      </c>
      <c r="LT42" s="431">
        <v>1.5709830040577799E-4</v>
      </c>
      <c r="LU42" s="431">
        <v>7.347885548369959E-5</v>
      </c>
      <c r="LV42" s="431">
        <v>9.2636546469293535E-5</v>
      </c>
      <c r="LW42" s="431">
        <v>1.3343355385586619E-4</v>
      </c>
      <c r="LX42" s="431">
        <v>1.1465189163573086E-4</v>
      </c>
      <c r="LY42" s="431">
        <v>1.5118166629690677E-4</v>
      </c>
      <c r="LZ42" s="431">
        <v>1.2830544437747449E-4</v>
      </c>
      <c r="MA42" s="431">
        <v>6.0930771724088117E-5</v>
      </c>
      <c r="MB42" s="431">
        <v>1.1052512854803354E-4</v>
      </c>
      <c r="MC42" s="431">
        <v>1.1273079144302756E-4</v>
      </c>
      <c r="MD42" s="431">
        <v>1.4821522927377373E-4</v>
      </c>
      <c r="ME42" s="431">
        <v>1.654791267355904E-4</v>
      </c>
      <c r="MF42" s="431">
        <v>1.6304723976645619E-4</v>
      </c>
      <c r="MG42" s="431">
        <v>1.5425551100634038E-4</v>
      </c>
      <c r="MH42" s="266"/>
      <c r="MI42" s="266"/>
      <c r="MJ42" s="266"/>
      <c r="MK42" s="266"/>
      <c r="ML42" s="266"/>
      <c r="MM42" s="266"/>
      <c r="MN42" s="266"/>
      <c r="MO42" s="266"/>
      <c r="MP42" s="266"/>
      <c r="MQ42" s="266"/>
      <c r="MR42" s="266"/>
      <c r="MS42" s="266"/>
      <c r="MT42" s="266"/>
      <c r="MU42" s="266"/>
      <c r="MV42" s="266"/>
      <c r="MW42" s="266"/>
      <c r="MX42" s="266"/>
      <c r="MY42" s="266"/>
      <c r="MZ42" s="266"/>
      <c r="NA42" s="266"/>
      <c r="NB42" s="266"/>
      <c r="NC42" s="266"/>
      <c r="ND42" s="266"/>
      <c r="NE42" s="266"/>
      <c r="NF42" s="266"/>
      <c r="NG42" s="266"/>
      <c r="NH42" s="266"/>
      <c r="NI42" s="266"/>
      <c r="NJ42" s="266"/>
      <c r="NK42" s="266"/>
      <c r="NL42" s="266"/>
      <c r="NM42" s="266"/>
      <c r="NN42" s="266"/>
      <c r="NO42" s="266"/>
      <c r="NP42" s="266"/>
      <c r="NQ42" s="266"/>
      <c r="NR42" s="266"/>
      <c r="NS42" s="266"/>
      <c r="NT42" s="266"/>
      <c r="NU42" s="266"/>
      <c r="NV42" s="266"/>
      <c r="NW42" s="266"/>
      <c r="NX42" s="266"/>
      <c r="NY42" s="266"/>
      <c r="NZ42" s="266"/>
      <c r="OA42" s="266"/>
      <c r="OB42" s="266"/>
      <c r="OC42" s="266"/>
      <c r="OD42" s="266"/>
      <c r="OE42" s="266"/>
      <c r="OF42" s="266"/>
      <c r="OG42" s="266"/>
      <c r="OH42" s="266"/>
      <c r="OI42" s="266"/>
      <c r="OJ42" s="266"/>
      <c r="OK42" s="266"/>
      <c r="OL42" s="266"/>
      <c r="OM42" s="266"/>
      <c r="ON42" s="267"/>
    </row>
    <row r="43" spans="1:404">
      <c r="A43" s="261">
        <v>418</v>
      </c>
      <c r="B43" s="265">
        <v>0.15347</v>
      </c>
      <c r="C43" s="265">
        <v>0.11464000000000001</v>
      </c>
      <c r="D43" s="265">
        <v>8.2197999999999993E-2</v>
      </c>
      <c r="E43" s="265">
        <v>5.5877999999999997E-2</v>
      </c>
      <c r="F43" s="265">
        <v>0.1608</v>
      </c>
      <c r="G43" s="265">
        <v>0.10818999999999999</v>
      </c>
      <c r="H43" s="265">
        <v>0.16869000000000001</v>
      </c>
      <c r="I43" s="265">
        <v>0.10839</v>
      </c>
      <c r="J43" s="265">
        <v>8.3997000000000002E-2</v>
      </c>
      <c r="K43" s="265">
        <v>4.5108000000000002E-2</v>
      </c>
      <c r="L43" s="265">
        <v>3.0093000000000002E-2</v>
      </c>
      <c r="M43" s="265">
        <v>1.4943E-2</v>
      </c>
      <c r="N43" s="265">
        <v>2.0421999999999999E-2</v>
      </c>
      <c r="O43" s="265">
        <v>6.9922999999999999E-2</v>
      </c>
      <c r="P43" s="265">
        <v>0.10614999999999999</v>
      </c>
      <c r="Q43" s="265">
        <v>8.6314000000000002E-2</v>
      </c>
      <c r="R43" s="265">
        <v>5.4831999999999999E-2</v>
      </c>
      <c r="S43" s="265">
        <v>8.6917999999999995E-2</v>
      </c>
      <c r="T43" s="265">
        <v>6.0229999999999999E-2</v>
      </c>
      <c r="U43" s="265">
        <v>0.15867000000000001</v>
      </c>
      <c r="V43" s="265">
        <v>0.10734</v>
      </c>
      <c r="W43" s="265">
        <v>9.6572000000000005E-2</v>
      </c>
      <c r="X43" s="265">
        <v>8.3987999999999993E-2</v>
      </c>
      <c r="Y43" s="265">
        <v>0.15124000000000001</v>
      </c>
      <c r="Z43" s="265">
        <v>0.1037</v>
      </c>
      <c r="AA43" s="265">
        <v>0.15992999999999999</v>
      </c>
      <c r="AB43" s="265">
        <v>0.11246</v>
      </c>
      <c r="AC43" s="265">
        <v>9.8302E-2</v>
      </c>
      <c r="AD43" s="265">
        <v>6.5698999999999994E-2</v>
      </c>
      <c r="AE43" s="265">
        <v>1.8270999999999999E-2</v>
      </c>
      <c r="AF43" s="265">
        <v>2.8417999999999999E-2</v>
      </c>
      <c r="AG43" s="265">
        <v>5.3088999999999997E-2</v>
      </c>
      <c r="AH43" s="265">
        <v>5.3752000000000001E-2</v>
      </c>
      <c r="AI43" s="265">
        <v>1.0611000000000001E-2</v>
      </c>
      <c r="AJ43" s="265">
        <v>1.5946999999999999E-2</v>
      </c>
      <c r="AK43" s="265">
        <v>9.1312000000000008E-3</v>
      </c>
      <c r="AL43" s="265">
        <v>2.1298000000000001E-2</v>
      </c>
      <c r="AM43" s="265">
        <v>1.7461000000000001E-2</v>
      </c>
      <c r="AN43" s="265">
        <v>1.7406000000000001E-2</v>
      </c>
      <c r="AO43" s="265">
        <v>2.4648E-2</v>
      </c>
      <c r="AP43" s="265">
        <v>3.3639000000000002E-2</v>
      </c>
      <c r="AQ43" s="265">
        <v>2.0299000000000001E-2</v>
      </c>
      <c r="AR43" s="265">
        <v>4.2785999999999998E-2</v>
      </c>
      <c r="AS43" s="265">
        <v>4.3319000000000003E-2</v>
      </c>
      <c r="AT43" s="265">
        <v>3.4983E-2</v>
      </c>
      <c r="AU43" s="265">
        <v>5.4751000000000001E-2</v>
      </c>
      <c r="AV43" s="265">
        <v>4.5200999999999998E-2</v>
      </c>
      <c r="AW43" s="265">
        <v>1.3299E-2</v>
      </c>
      <c r="AX43" s="265">
        <v>2.1840999999999999E-2</v>
      </c>
      <c r="AY43" s="265">
        <v>3.1857999999999997E-2</v>
      </c>
      <c r="AZ43" s="265">
        <v>4.4560000000000002E-2</v>
      </c>
      <c r="BA43" s="265">
        <v>1.0799E-2</v>
      </c>
      <c r="BB43" s="265">
        <v>4.3594000000000003E-3</v>
      </c>
      <c r="BC43" s="265">
        <v>0</v>
      </c>
      <c r="BD43" s="265">
        <v>1.6662E-2</v>
      </c>
      <c r="BE43" s="265">
        <v>1.8433000000000001E-2</v>
      </c>
      <c r="BF43" s="265">
        <v>1.6256E-2</v>
      </c>
      <c r="BG43" s="265">
        <v>3.7481E-2</v>
      </c>
      <c r="BH43" s="265">
        <v>3.3223000000000003E-2</v>
      </c>
      <c r="BI43" s="265">
        <v>6.6619999999999999E-2</v>
      </c>
      <c r="BJ43" s="265">
        <v>6.1177000000000002E-2</v>
      </c>
      <c r="BK43" s="265">
        <v>0.21038999999999999</v>
      </c>
      <c r="BL43" s="265">
        <v>0.27473999999999998</v>
      </c>
      <c r="BM43" s="265">
        <v>0.10976</v>
      </c>
      <c r="BN43" s="265">
        <v>0.38979000000000003</v>
      </c>
      <c r="BO43" s="265">
        <v>0.44571</v>
      </c>
      <c r="BP43" s="265">
        <v>7.5273999999999994E-2</v>
      </c>
      <c r="BQ43" s="265">
        <v>0.27421000000000001</v>
      </c>
      <c r="BR43" s="265">
        <v>0.39599000000000001</v>
      </c>
      <c r="BS43" s="265">
        <v>0.27626000000000001</v>
      </c>
      <c r="BT43" s="265">
        <v>0.35359000000000002</v>
      </c>
      <c r="BU43" s="265">
        <v>2.5921E-2</v>
      </c>
      <c r="BV43" s="265">
        <v>1.2688E-2</v>
      </c>
      <c r="BW43" s="265">
        <v>3.1861E-2</v>
      </c>
      <c r="BX43" s="265">
        <v>1.4763999999999999E-2</v>
      </c>
      <c r="BY43" s="265">
        <v>7.4557999999999999E-2</v>
      </c>
      <c r="BZ43" s="265">
        <v>7.3483999999999994E-2</v>
      </c>
      <c r="CA43" s="265">
        <v>0.112</v>
      </c>
      <c r="CB43" s="265">
        <v>0.10008</v>
      </c>
      <c r="CC43" s="265">
        <v>0.12841</v>
      </c>
      <c r="CD43" s="265">
        <v>7.9366000000000006E-2</v>
      </c>
      <c r="CE43" s="265">
        <v>7.3729000000000003E-2</v>
      </c>
      <c r="CF43" s="265">
        <v>7.7534000000000006E-2</v>
      </c>
      <c r="CG43" s="265">
        <v>7.9439999999999997E-2</v>
      </c>
      <c r="CH43" s="265">
        <v>6.5819000000000003E-2</v>
      </c>
      <c r="CI43" s="265">
        <v>7.7105000000000007E-2</v>
      </c>
      <c r="CJ43" s="265">
        <v>5.3164000000000003E-2</v>
      </c>
      <c r="CK43" s="265">
        <v>7.2047E-2</v>
      </c>
      <c r="CL43" s="265">
        <v>0.25084000000000001</v>
      </c>
      <c r="CM43" s="265">
        <v>1.4337000000000001E-2</v>
      </c>
      <c r="CN43" s="265">
        <v>1.0101000000000001E-2</v>
      </c>
      <c r="CO43" s="265">
        <v>1.7335E-2</v>
      </c>
      <c r="CP43" s="265">
        <v>2.6762999999999999E-2</v>
      </c>
      <c r="CQ43" s="265">
        <v>2.5491E-2</v>
      </c>
      <c r="CR43" s="265">
        <v>1.6E-2</v>
      </c>
      <c r="CS43" s="265">
        <v>1.0204E-2</v>
      </c>
      <c r="CT43" s="265">
        <v>1.6494999999999999E-2</v>
      </c>
      <c r="CU43" s="265">
        <v>1.6E-2</v>
      </c>
      <c r="CV43" s="265">
        <v>1.1402000000000001E-2</v>
      </c>
      <c r="CW43" s="265">
        <v>2.8282999999999999E-2</v>
      </c>
      <c r="CX43" s="265">
        <v>1.6494999999999999E-2</v>
      </c>
      <c r="CY43" s="265">
        <v>2.2679999999999999E-2</v>
      </c>
      <c r="CZ43" s="265">
        <v>0.15242</v>
      </c>
      <c r="DA43" s="265">
        <v>0.31078</v>
      </c>
      <c r="DB43" s="265">
        <v>6.0606000000000002E-3</v>
      </c>
      <c r="DC43" s="265">
        <v>6.1853999999999998E-3</v>
      </c>
      <c r="DD43" s="265">
        <v>0</v>
      </c>
      <c r="DE43" s="265">
        <v>6.1853999999999998E-3</v>
      </c>
      <c r="DF43" s="265">
        <v>1.2482000000000001E-3</v>
      </c>
      <c r="DG43" s="265">
        <v>1.7057999999999999E-3</v>
      </c>
      <c r="DH43" s="265">
        <v>1.0892000000000001E-2</v>
      </c>
      <c r="DI43" s="265">
        <v>3.5869999999999999E-3</v>
      </c>
      <c r="DJ43" s="265">
        <v>3.4781999999999999E-3</v>
      </c>
      <c r="DK43" s="265">
        <v>3.9322000000000003E-3</v>
      </c>
      <c r="DL43" s="265">
        <v>2.8923999999999998E-3</v>
      </c>
      <c r="DM43" s="265">
        <v>2.3118000000000001E-3</v>
      </c>
      <c r="DN43" s="265">
        <v>1.4116000000000001E-3</v>
      </c>
      <c r="DO43" s="265">
        <v>7.272E-4</v>
      </c>
      <c r="DP43" s="265">
        <v>7.0600000000000003E-4</v>
      </c>
      <c r="DQ43" s="265">
        <v>5.976E-4</v>
      </c>
      <c r="DR43" s="265">
        <v>4.1396000000000002E-3</v>
      </c>
      <c r="DS43" s="265">
        <v>6.5709999999999996E-3</v>
      </c>
      <c r="DT43" s="265">
        <v>8.4072000000000001E-3</v>
      </c>
      <c r="DU43" s="265">
        <v>9.3740000000000002E-4</v>
      </c>
      <c r="DV43" s="265">
        <v>5.4600000000000004E-4</v>
      </c>
      <c r="DW43" s="265">
        <v>4.0959999999999998E-4</v>
      </c>
      <c r="DX43" s="265">
        <v>1.4384000000000001E-3</v>
      </c>
      <c r="DY43" s="265">
        <v>1.542E-3</v>
      </c>
      <c r="DZ43" s="265">
        <v>1.504E-4</v>
      </c>
      <c r="EA43" s="265">
        <v>8.1799999999999996E-5</v>
      </c>
      <c r="EB43" s="265">
        <v>4.88E-5</v>
      </c>
      <c r="EC43" s="265">
        <v>4.0399999999999999E-5</v>
      </c>
      <c r="ED43" s="265">
        <v>6.1600000000000007E-5</v>
      </c>
      <c r="EE43" s="265">
        <v>7.3999999999999996E-5</v>
      </c>
      <c r="EF43" s="265">
        <v>7.2939999999999995E-4</v>
      </c>
      <c r="EG43" s="265">
        <v>4.88E-5</v>
      </c>
      <c r="EH43" s="265">
        <v>1.1792E-2</v>
      </c>
      <c r="EI43" s="265">
        <v>2.2449E-2</v>
      </c>
      <c r="EJ43" s="265">
        <v>1.6494999999999999E-2</v>
      </c>
      <c r="EK43" s="265">
        <v>6.0606000000000002E-3</v>
      </c>
      <c r="EL43" s="265">
        <v>6.2502E-3</v>
      </c>
      <c r="EM43" s="265">
        <v>1.4496999999999999E-2</v>
      </c>
      <c r="EN43" s="265">
        <v>8.8471999999999995E-3</v>
      </c>
      <c r="EO43" s="265">
        <v>1.3447000000000001E-2</v>
      </c>
      <c r="EP43" s="265">
        <v>6.5291999999999998E-3</v>
      </c>
      <c r="EQ43" s="265">
        <v>1.3990000000000001E-3</v>
      </c>
      <c r="ER43" s="265">
        <v>1.5662E-3</v>
      </c>
      <c r="ES43" s="265">
        <v>1.3225999999999999E-3</v>
      </c>
      <c r="ET43" s="265">
        <v>1.3936E-3</v>
      </c>
      <c r="EU43" s="265">
        <v>1.2918000000000001E-3</v>
      </c>
      <c r="EV43" s="265">
        <v>1.1743999999999999E-3</v>
      </c>
      <c r="EW43" s="265">
        <v>1.359E-3</v>
      </c>
      <c r="EX43" s="265">
        <v>1.48E-3</v>
      </c>
      <c r="EY43" s="265">
        <v>1.0106E-3</v>
      </c>
      <c r="EZ43" s="265">
        <v>1.4487E-2</v>
      </c>
      <c r="FA43" s="265">
        <v>2.9386E-3</v>
      </c>
      <c r="FB43" s="265">
        <v>2.8246E-3</v>
      </c>
      <c r="FC43" s="265">
        <v>2.5660000000000001E-3</v>
      </c>
      <c r="FD43" s="265">
        <v>2.673E-3</v>
      </c>
      <c r="FE43" s="265">
        <v>2.3708000000000002E-3</v>
      </c>
      <c r="FF43" s="265">
        <v>2.5566E-3</v>
      </c>
      <c r="FG43" s="265">
        <v>3.0144E-3</v>
      </c>
      <c r="FH43" s="265">
        <v>2.2661999999999999E-3</v>
      </c>
      <c r="FI43" s="265">
        <v>2.1402000000000001E-3</v>
      </c>
      <c r="FJ43" s="265">
        <v>3.5416000000000002E-3</v>
      </c>
      <c r="FK43" s="265">
        <v>1.5211999999999999E-3</v>
      </c>
      <c r="FL43" s="265">
        <v>7.0339999999999997E-4</v>
      </c>
      <c r="FM43" s="265">
        <v>1.4725999999999999E-3</v>
      </c>
      <c r="FN43" s="265">
        <v>2.6904000000000001E-2</v>
      </c>
      <c r="FO43" s="265">
        <v>3.7999999999999999E-2</v>
      </c>
      <c r="FP43" s="265">
        <v>7.2067000000000006E-2</v>
      </c>
      <c r="FQ43" s="265">
        <v>1.3748E-2</v>
      </c>
      <c r="FR43" s="265">
        <v>7.9176000000000003E-3</v>
      </c>
      <c r="FS43" s="265">
        <v>2.1090999999999999E-2</v>
      </c>
      <c r="FT43" s="265">
        <v>1.4981E-2</v>
      </c>
      <c r="FU43" s="265">
        <v>2.6113999999999998E-2</v>
      </c>
      <c r="FV43" s="265">
        <v>0.14824000000000001</v>
      </c>
      <c r="FW43" s="265">
        <v>0.13813</v>
      </c>
      <c r="FX43" s="265">
        <v>9.9513000000000004E-2</v>
      </c>
      <c r="FY43" s="265">
        <v>0.20732999999999999</v>
      </c>
      <c r="FZ43" s="265">
        <v>0.13813</v>
      </c>
      <c r="GA43" s="265">
        <v>7.6835000000000001E-2</v>
      </c>
      <c r="GB43" s="265">
        <v>2.2342999999999998E-2</v>
      </c>
      <c r="GC43" s="265">
        <v>2.9401E-2</v>
      </c>
      <c r="GD43" s="265">
        <v>3.5284999999999997E-2</v>
      </c>
      <c r="GE43" s="265">
        <v>4.8085999999999997E-2</v>
      </c>
      <c r="GF43" s="265">
        <v>3.6177000000000001E-2</v>
      </c>
      <c r="GG43" s="265">
        <v>7.0644999999999999E-2</v>
      </c>
      <c r="GH43" s="265">
        <v>9.3976000000000004E-2</v>
      </c>
      <c r="GI43" s="265">
        <v>8.3973000000000006E-2</v>
      </c>
      <c r="GJ43" s="265">
        <v>3.9035E-2</v>
      </c>
      <c r="GK43" s="265">
        <v>2.5225999999999998E-2</v>
      </c>
      <c r="GL43" s="265">
        <v>6.0617999999999998E-2</v>
      </c>
      <c r="GM43" s="265">
        <v>3.2412000000000003E-2</v>
      </c>
      <c r="GN43" s="265">
        <v>7.5394000000000003E-2</v>
      </c>
      <c r="GO43" s="265">
        <v>3.8685999999999998E-2</v>
      </c>
      <c r="GP43" s="265">
        <v>7.0046999999999998E-2</v>
      </c>
      <c r="GQ43" s="265">
        <v>5.8665000000000002E-2</v>
      </c>
      <c r="GR43" s="265">
        <v>3.4228000000000001E-2</v>
      </c>
      <c r="GS43" s="265">
        <v>6.0956000000000003E-2</v>
      </c>
      <c r="GT43" s="265">
        <v>4.4471999999999998E-2</v>
      </c>
      <c r="GU43" s="265">
        <v>4.3596999999999997E-2</v>
      </c>
      <c r="GV43" s="265">
        <v>3.7273000000000001E-2</v>
      </c>
      <c r="GW43" s="265">
        <v>4.9263000000000001E-2</v>
      </c>
      <c r="GX43" s="265">
        <v>9.1596999999999998E-2</v>
      </c>
      <c r="GY43" s="265">
        <v>4.3340999999999998E-2</v>
      </c>
      <c r="GZ43" s="265">
        <v>4.4968000000000001E-2</v>
      </c>
      <c r="HA43" s="265">
        <v>3.8209E-2</v>
      </c>
      <c r="HB43" s="265">
        <v>2.9408E-2</v>
      </c>
      <c r="HC43" s="265">
        <v>3.6447E-2</v>
      </c>
      <c r="HD43" s="265">
        <v>2.6855E-2</v>
      </c>
      <c r="HE43" s="265">
        <v>5.7112000000000003E-2</v>
      </c>
      <c r="HF43" s="265">
        <v>6.8030999999999994E-2</v>
      </c>
      <c r="HG43" s="265">
        <v>5.7979999999999997E-2</v>
      </c>
      <c r="HH43" s="265">
        <v>5.6250000000000001E-2</v>
      </c>
      <c r="HI43" s="265">
        <v>5.8781E-2</v>
      </c>
      <c r="HJ43" s="265">
        <v>0.11162999999999999</v>
      </c>
      <c r="HK43" s="265">
        <v>2.8842E-2</v>
      </c>
      <c r="HL43" s="265">
        <v>3.3451000000000002E-2</v>
      </c>
      <c r="HM43" s="265">
        <v>4.6879999999999998E-2</v>
      </c>
      <c r="HN43" s="265">
        <v>2.9626E-2</v>
      </c>
      <c r="HO43" s="265">
        <v>4.1646000000000002E-2</v>
      </c>
      <c r="HP43" s="265">
        <v>3.2367E-2</v>
      </c>
      <c r="HQ43" s="265">
        <v>8.6216000000000001E-2</v>
      </c>
      <c r="HR43" s="265">
        <v>0.17397000000000001</v>
      </c>
      <c r="HS43" s="265">
        <v>1.516E-2</v>
      </c>
      <c r="HT43" s="265">
        <v>9.4421000000000005E-2</v>
      </c>
      <c r="HU43" s="265">
        <v>7.5065999999999994E-2</v>
      </c>
      <c r="HV43" s="265">
        <v>3.7955000000000003E-2</v>
      </c>
      <c r="HW43" s="265">
        <v>6.8362999999999993E-2</v>
      </c>
      <c r="HX43" s="265">
        <v>0.1036</v>
      </c>
      <c r="HY43" s="265">
        <v>6.1209E-2</v>
      </c>
      <c r="HZ43" s="265">
        <v>2.1010999999999998E-2</v>
      </c>
      <c r="IA43" s="265">
        <v>1.5100000000000001E-2</v>
      </c>
      <c r="IB43" s="265">
        <v>1.2822E-2</v>
      </c>
      <c r="IC43" s="265">
        <v>1.6372000000000001E-2</v>
      </c>
      <c r="ID43" s="265">
        <v>1.7784999999999999E-2</v>
      </c>
      <c r="IE43" s="265">
        <v>5.9386000000000001E-2</v>
      </c>
      <c r="IF43" s="265">
        <v>6.1037000000000001E-2</v>
      </c>
      <c r="IG43" s="265">
        <v>4.3221999999999997E-2</v>
      </c>
      <c r="IH43" s="265">
        <v>4.4587000000000002E-2</v>
      </c>
      <c r="II43" s="265">
        <v>0.12684000000000001</v>
      </c>
      <c r="IJ43" s="265">
        <v>6.5990999999999994E-2</v>
      </c>
      <c r="IK43" s="265">
        <v>4.6628000000000003E-2</v>
      </c>
      <c r="IL43" s="265">
        <v>9.1813000000000006E-2</v>
      </c>
      <c r="IM43" s="265">
        <v>3.6041999999999998E-2</v>
      </c>
      <c r="IN43" s="265">
        <v>1.09E-2</v>
      </c>
      <c r="IO43" s="265">
        <v>2.0230000000000001E-2</v>
      </c>
      <c r="IP43" s="265">
        <v>2.0701000000000001E-2</v>
      </c>
      <c r="IQ43" s="265">
        <v>4.4588999999999997E-2</v>
      </c>
      <c r="IR43" s="265">
        <v>0.21398</v>
      </c>
      <c r="IS43" s="265">
        <v>2.9595E-2</v>
      </c>
      <c r="IT43" s="265">
        <v>9.0615000000000001E-2</v>
      </c>
      <c r="IU43" s="265">
        <v>4.3555999999999997E-2</v>
      </c>
      <c r="IV43" s="265">
        <v>2.5491E-2</v>
      </c>
      <c r="IW43" s="265">
        <v>6.9505999999999998E-2</v>
      </c>
      <c r="IX43" s="265">
        <v>5.9983000000000002E-2</v>
      </c>
      <c r="IY43" s="265">
        <v>7.8655000000000003E-2</v>
      </c>
      <c r="IZ43" s="265">
        <v>8.3421999999999996E-2</v>
      </c>
      <c r="JA43" s="265">
        <v>9.1496999999999995E-2</v>
      </c>
      <c r="JB43" s="265">
        <v>8.2153000000000004E-2</v>
      </c>
      <c r="JC43" s="265">
        <v>6.3086000000000003E-2</v>
      </c>
      <c r="JD43" s="265">
        <v>2.5482000000000001E-2</v>
      </c>
      <c r="JE43" s="265">
        <v>5.6265000000000003E-2</v>
      </c>
      <c r="JF43" s="265">
        <v>0.10339</v>
      </c>
      <c r="JG43" s="265">
        <v>6.5953999999999999E-2</v>
      </c>
      <c r="JH43" s="265">
        <v>0.10718999999999999</v>
      </c>
      <c r="JI43" s="265">
        <v>0.14368</v>
      </c>
      <c r="JJ43" s="265">
        <v>0.15556</v>
      </c>
      <c r="JK43" s="265">
        <v>0.17519000000000001</v>
      </c>
      <c r="JL43" s="265">
        <v>0.12016</v>
      </c>
      <c r="JM43" s="265">
        <v>7.7628000000000003E-2</v>
      </c>
      <c r="JN43" s="265">
        <v>1.3965999999999999E-2</v>
      </c>
      <c r="JO43" s="265">
        <v>3.8601999999999997E-2</v>
      </c>
      <c r="JP43" s="265">
        <v>9.3866000000000005E-2</v>
      </c>
      <c r="JQ43" s="265">
        <v>6.3717999999999997E-2</v>
      </c>
      <c r="JR43" s="265">
        <v>3.2397000000000002E-2</v>
      </c>
      <c r="JS43" s="265">
        <v>3.4688999999999998E-2</v>
      </c>
      <c r="JT43" s="265">
        <v>1.3884000000000001E-2</v>
      </c>
      <c r="JU43" s="265">
        <v>2.2693000000000001E-2</v>
      </c>
      <c r="JV43" s="265">
        <v>4.1607999999999999E-2</v>
      </c>
      <c r="JW43" s="265">
        <v>1.7850000000000001E-2</v>
      </c>
      <c r="JX43" s="265">
        <v>1.1749000000000001E-2</v>
      </c>
      <c r="JY43" s="265">
        <v>2.4698999999999999E-2</v>
      </c>
      <c r="JZ43" s="265">
        <v>2.3712E-2</v>
      </c>
      <c r="KA43" s="265">
        <v>1.336E-2</v>
      </c>
      <c r="KB43" s="265">
        <v>2.3338000000000001E-2</v>
      </c>
      <c r="KC43" s="265">
        <v>4.6561999999999999E-2</v>
      </c>
      <c r="KD43" s="265">
        <v>7.5734999999999997E-2</v>
      </c>
      <c r="KE43" s="265">
        <v>3.2745000000000003E-2</v>
      </c>
      <c r="KF43" s="265">
        <v>1.9324999999999998E-2</v>
      </c>
      <c r="KG43" s="265">
        <v>1.7297E-2</v>
      </c>
      <c r="KH43" s="265">
        <v>2.1500999999999999E-2</v>
      </c>
      <c r="KI43" s="265">
        <v>0.29559000000000002</v>
      </c>
      <c r="KJ43" s="265">
        <v>0.41635</v>
      </c>
      <c r="KK43" s="265">
        <v>0.29533999999999999</v>
      </c>
      <c r="KL43" s="265">
        <v>0.35481000000000001</v>
      </c>
      <c r="KM43" s="265">
        <v>0.57523000000000002</v>
      </c>
      <c r="KN43" s="265">
        <v>0.68054000000000003</v>
      </c>
      <c r="KO43" s="265">
        <v>0.75007000000000001</v>
      </c>
      <c r="KP43" s="265">
        <v>6.4513861026820017E-3</v>
      </c>
      <c r="KQ43" s="265">
        <v>0.82242999999999999</v>
      </c>
      <c r="KR43" s="265">
        <v>0.84653</v>
      </c>
      <c r="KS43" s="265">
        <v>0.86687999999999998</v>
      </c>
      <c r="KT43" s="265">
        <v>0.63791464429299771</v>
      </c>
      <c r="KU43" s="265">
        <v>7.7010000000000004E-3</v>
      </c>
      <c r="KV43" s="265">
        <v>3.7983999999999997E-2</v>
      </c>
      <c r="KW43" s="265">
        <v>6.0934000000000002E-2</v>
      </c>
      <c r="KX43" s="265">
        <v>0.10996</v>
      </c>
      <c r="KY43" s="265">
        <v>0.23454</v>
      </c>
      <c r="KZ43" s="265">
        <v>0.40767999999999999</v>
      </c>
      <c r="LA43" s="265">
        <v>0.58872000000000002</v>
      </c>
      <c r="LB43" s="265">
        <v>0.74702999999999997</v>
      </c>
      <c r="LC43" s="265">
        <v>1</v>
      </c>
      <c r="LD43" s="265">
        <v>0</v>
      </c>
      <c r="LE43" s="265">
        <v>0.2059</v>
      </c>
      <c r="LF43" s="265">
        <v>0</v>
      </c>
      <c r="LG43" s="265">
        <v>0</v>
      </c>
      <c r="LH43" s="431">
        <v>3.1096147722564638E-5</v>
      </c>
      <c r="LI43" s="431">
        <v>4.3616939365165308E-5</v>
      </c>
      <c r="LJ43" s="431">
        <v>6.7898778070230037E-5</v>
      </c>
      <c r="LK43" s="431">
        <v>5.9757352573797107E-5</v>
      </c>
      <c r="LL43" s="431">
        <v>7.816391735104844E-5</v>
      </c>
      <c r="LM43" s="431">
        <v>7.6234900916460901E-5</v>
      </c>
      <c r="LN43" s="431">
        <v>1.1703083146130666E-4</v>
      </c>
      <c r="LO43" s="431">
        <v>9.6281532023567706E-5</v>
      </c>
      <c r="LP43" s="431">
        <v>1.3149980804882944E-4</v>
      </c>
      <c r="LQ43" s="431">
        <v>1.3619141827803105E-4</v>
      </c>
      <c r="LR43" s="431">
        <v>1.4339303015731275E-4</v>
      </c>
      <c r="LS43" s="431">
        <v>8.9158340415451676E-5</v>
      </c>
      <c r="LT43" s="431">
        <v>1.8393786740489304E-4</v>
      </c>
      <c r="LU43" s="431">
        <v>7.9155382991302758E-5</v>
      </c>
      <c r="LV43" s="431">
        <v>1.1159981659147888E-4</v>
      </c>
      <c r="LW43" s="431">
        <v>1.4963136345613748E-4</v>
      </c>
      <c r="LX43" s="431">
        <v>1.3739278074353933E-4</v>
      </c>
      <c r="LY43" s="431">
        <v>1.7319995095022023E-4</v>
      </c>
      <c r="LZ43" s="431">
        <v>1.4829117571935058E-4</v>
      </c>
      <c r="MA43" s="431">
        <v>6.743011181242764E-5</v>
      </c>
      <c r="MB43" s="431">
        <v>1.3487262185662985E-4</v>
      </c>
      <c r="MC43" s="431">
        <v>1.2417677498888224E-4</v>
      </c>
      <c r="MD43" s="431">
        <v>1.68015350936912E-4</v>
      </c>
      <c r="ME43" s="431">
        <v>1.9135428010486066E-4</v>
      </c>
      <c r="MF43" s="431">
        <v>1.8591340631246567E-4</v>
      </c>
      <c r="MG43" s="431">
        <v>1.7498625675216317E-4</v>
      </c>
      <c r="MH43" s="266"/>
      <c r="MI43" s="266"/>
      <c r="MJ43" s="266"/>
      <c r="MK43" s="266"/>
      <c r="ML43" s="266"/>
      <c r="MM43" s="266"/>
      <c r="MN43" s="266"/>
      <c r="MO43" s="266"/>
      <c r="MP43" s="266"/>
      <c r="MQ43" s="266"/>
      <c r="MR43" s="266"/>
      <c r="MS43" s="266"/>
      <c r="MT43" s="266"/>
      <c r="MU43" s="266"/>
      <c r="MV43" s="266"/>
      <c r="MW43" s="266"/>
      <c r="MX43" s="266"/>
      <c r="MY43" s="266"/>
      <c r="MZ43" s="266"/>
      <c r="NA43" s="266"/>
      <c r="NB43" s="266"/>
      <c r="NC43" s="266"/>
      <c r="ND43" s="266"/>
      <c r="NE43" s="266"/>
      <c r="NF43" s="266"/>
      <c r="NG43" s="266"/>
      <c r="NH43" s="266"/>
      <c r="NI43" s="266"/>
      <c r="NJ43" s="266"/>
      <c r="NK43" s="266"/>
      <c r="NL43" s="266"/>
      <c r="NM43" s="266"/>
      <c r="NN43" s="266"/>
      <c r="NO43" s="266"/>
      <c r="NP43" s="266"/>
      <c r="NQ43" s="266"/>
      <c r="NR43" s="266"/>
      <c r="NS43" s="266"/>
      <c r="NT43" s="266"/>
      <c r="NU43" s="266"/>
      <c r="NV43" s="266"/>
      <c r="NW43" s="266"/>
      <c r="NX43" s="266"/>
      <c r="NY43" s="266"/>
      <c r="NZ43" s="266"/>
      <c r="OA43" s="266"/>
      <c r="OB43" s="266"/>
      <c r="OC43" s="266"/>
      <c r="OD43" s="266"/>
      <c r="OE43" s="266"/>
      <c r="OF43" s="266"/>
      <c r="OG43" s="266"/>
      <c r="OH43" s="266"/>
      <c r="OI43" s="266"/>
      <c r="OJ43" s="266"/>
      <c r="OK43" s="266"/>
      <c r="OL43" s="266"/>
      <c r="OM43" s="266"/>
      <c r="ON43" s="267"/>
    </row>
    <row r="44" spans="1:404">
      <c r="A44" s="261">
        <v>419</v>
      </c>
      <c r="B44" s="265">
        <v>0.157</v>
      </c>
      <c r="C44" s="265">
        <v>0.11720999999999999</v>
      </c>
      <c r="D44" s="265">
        <v>8.3956000000000003E-2</v>
      </c>
      <c r="E44" s="265">
        <v>5.7001000000000003E-2</v>
      </c>
      <c r="F44" s="265">
        <v>0.16442999999999999</v>
      </c>
      <c r="G44" s="265">
        <v>0.11051999999999999</v>
      </c>
      <c r="H44" s="265">
        <v>0.17168</v>
      </c>
      <c r="I44" s="265">
        <v>0.11079</v>
      </c>
      <c r="J44" s="265">
        <v>8.5836999999999997E-2</v>
      </c>
      <c r="K44" s="265">
        <v>4.793E-2</v>
      </c>
      <c r="L44" s="265">
        <v>3.1933000000000003E-2</v>
      </c>
      <c r="M44" s="265">
        <v>1.5351E-2</v>
      </c>
      <c r="N44" s="265">
        <v>1.9973999999999999E-2</v>
      </c>
      <c r="O44" s="265">
        <v>7.0653999999999995E-2</v>
      </c>
      <c r="P44" s="265">
        <v>0.10858</v>
      </c>
      <c r="Q44" s="265">
        <v>9.0533000000000002E-2</v>
      </c>
      <c r="R44" s="265">
        <v>5.6093999999999998E-2</v>
      </c>
      <c r="S44" s="265">
        <v>8.8808999999999999E-2</v>
      </c>
      <c r="T44" s="265">
        <v>6.1748999999999998E-2</v>
      </c>
      <c r="U44" s="265">
        <v>0.16164000000000001</v>
      </c>
      <c r="V44" s="265">
        <v>0.10922999999999999</v>
      </c>
      <c r="W44" s="265">
        <v>9.8819000000000004E-2</v>
      </c>
      <c r="X44" s="265">
        <v>8.5879999999999998E-2</v>
      </c>
      <c r="Y44" s="265">
        <v>0.15462999999999999</v>
      </c>
      <c r="Z44" s="265">
        <v>0.10568</v>
      </c>
      <c r="AA44" s="265">
        <v>0.16364000000000001</v>
      </c>
      <c r="AB44" s="265">
        <v>0.11504</v>
      </c>
      <c r="AC44" s="265">
        <v>0.10017</v>
      </c>
      <c r="AD44" s="265">
        <v>6.6837999999999995E-2</v>
      </c>
      <c r="AE44" s="265">
        <v>1.8977999999999998E-2</v>
      </c>
      <c r="AF44" s="265">
        <v>2.9312999999999999E-2</v>
      </c>
      <c r="AG44" s="265">
        <v>5.5704999999999998E-2</v>
      </c>
      <c r="AH44" s="265">
        <v>5.6627999999999998E-2</v>
      </c>
      <c r="AI44" s="265">
        <v>1.1001E-2</v>
      </c>
      <c r="AJ44" s="265">
        <v>1.6503E-2</v>
      </c>
      <c r="AK44" s="265">
        <v>9.3606000000000002E-3</v>
      </c>
      <c r="AL44" s="265">
        <v>2.2582000000000001E-2</v>
      </c>
      <c r="AM44" s="265">
        <v>1.8256000000000001E-2</v>
      </c>
      <c r="AN44" s="265">
        <v>1.8335000000000001E-2</v>
      </c>
      <c r="AO44" s="265">
        <v>2.6251E-2</v>
      </c>
      <c r="AP44" s="265">
        <v>3.5579E-2</v>
      </c>
      <c r="AQ44" s="265">
        <v>2.1517999999999999E-2</v>
      </c>
      <c r="AR44" s="265">
        <v>4.6102999999999998E-2</v>
      </c>
      <c r="AS44" s="265">
        <v>4.6135000000000002E-2</v>
      </c>
      <c r="AT44" s="265">
        <v>3.7623999999999998E-2</v>
      </c>
      <c r="AU44" s="265">
        <v>5.9151000000000002E-2</v>
      </c>
      <c r="AV44" s="265">
        <v>4.8791000000000001E-2</v>
      </c>
      <c r="AW44" s="265">
        <v>1.3738E-2</v>
      </c>
      <c r="AX44" s="265">
        <v>2.2425E-2</v>
      </c>
      <c r="AY44" s="265">
        <v>3.3579999999999999E-2</v>
      </c>
      <c r="AZ44" s="265">
        <v>4.7527E-2</v>
      </c>
      <c r="BA44" s="265">
        <v>1.1636000000000001E-2</v>
      </c>
      <c r="BB44" s="265">
        <v>4.6972000000000003E-3</v>
      </c>
      <c r="BC44" s="265">
        <v>0</v>
      </c>
      <c r="BD44" s="265">
        <v>1.7953E-2</v>
      </c>
      <c r="BE44" s="265">
        <v>1.8866999999999998E-2</v>
      </c>
      <c r="BF44" s="265">
        <v>1.6601000000000001E-2</v>
      </c>
      <c r="BG44" s="265">
        <v>3.8602999999999998E-2</v>
      </c>
      <c r="BH44" s="265">
        <v>3.4821999999999999E-2</v>
      </c>
      <c r="BI44" s="265">
        <v>6.9087999999999997E-2</v>
      </c>
      <c r="BJ44" s="265">
        <v>6.3728999999999994E-2</v>
      </c>
      <c r="BK44" s="265">
        <v>0.22857</v>
      </c>
      <c r="BL44" s="265">
        <v>0.28764000000000001</v>
      </c>
      <c r="BM44" s="265">
        <v>0.10976</v>
      </c>
      <c r="BN44" s="265">
        <v>0.39784999999999998</v>
      </c>
      <c r="BO44" s="265">
        <v>0.45143</v>
      </c>
      <c r="BP44" s="265">
        <v>6.2565999999999997E-2</v>
      </c>
      <c r="BQ44" s="265">
        <v>0.28571000000000002</v>
      </c>
      <c r="BR44" s="265">
        <v>0.40305999999999997</v>
      </c>
      <c r="BS44" s="265">
        <v>0.29058</v>
      </c>
      <c r="BT44" s="265">
        <v>0.36051</v>
      </c>
      <c r="BU44" s="265">
        <v>2.6224000000000001E-2</v>
      </c>
      <c r="BV44" s="265">
        <v>1.2694E-2</v>
      </c>
      <c r="BW44" s="265">
        <v>3.2661999999999997E-2</v>
      </c>
      <c r="BX44" s="265">
        <v>1.5421000000000001E-2</v>
      </c>
      <c r="BY44" s="265">
        <v>7.7032000000000003E-2</v>
      </c>
      <c r="BZ44" s="265">
        <v>7.4525999999999995E-2</v>
      </c>
      <c r="CA44" s="265">
        <v>0.11600000000000001</v>
      </c>
      <c r="CB44" s="265">
        <v>0.10209</v>
      </c>
      <c r="CC44" s="265">
        <v>0.13117000000000001</v>
      </c>
      <c r="CD44" s="265">
        <v>8.0682000000000004E-2</v>
      </c>
      <c r="CE44" s="265">
        <v>7.4910000000000004E-2</v>
      </c>
      <c r="CF44" s="265">
        <v>7.9786999999999997E-2</v>
      </c>
      <c r="CG44" s="265">
        <v>8.0699000000000007E-2</v>
      </c>
      <c r="CH44" s="265">
        <v>6.6959000000000005E-2</v>
      </c>
      <c r="CI44" s="265">
        <v>7.8612000000000001E-2</v>
      </c>
      <c r="CJ44" s="265">
        <v>5.5063000000000001E-2</v>
      </c>
      <c r="CK44" s="265">
        <v>7.3269000000000001E-2</v>
      </c>
      <c r="CL44" s="265">
        <v>0.25398999999999999</v>
      </c>
      <c r="CM44" s="265">
        <v>1.7149000000000001E-2</v>
      </c>
      <c r="CN44" s="265">
        <v>1.0101000000000001E-2</v>
      </c>
      <c r="CO44" s="265">
        <v>1.9723000000000001E-2</v>
      </c>
      <c r="CP44" s="265">
        <v>3.0394999999999998E-2</v>
      </c>
      <c r="CQ44" s="265">
        <v>2.895E-2</v>
      </c>
      <c r="CR44" s="265">
        <v>1.7999999999999999E-2</v>
      </c>
      <c r="CS44" s="265">
        <v>1.0204E-2</v>
      </c>
      <c r="CT44" s="265">
        <v>1.8557000000000001E-2</v>
      </c>
      <c r="CU44" s="265">
        <v>1.7999999999999999E-2</v>
      </c>
      <c r="CV44" s="265">
        <v>1.2378E-2</v>
      </c>
      <c r="CW44" s="265">
        <v>3.4342999999999999E-2</v>
      </c>
      <c r="CX44" s="265">
        <v>1.8557000000000001E-2</v>
      </c>
      <c r="CY44" s="265">
        <v>2.6804000000000001E-2</v>
      </c>
      <c r="CZ44" s="265">
        <v>0.14011000000000001</v>
      </c>
      <c r="DA44" s="265">
        <v>0.28143000000000001</v>
      </c>
      <c r="DB44" s="265">
        <v>8.0808000000000008E-3</v>
      </c>
      <c r="DC44" s="265">
        <v>8.2471999999999997E-3</v>
      </c>
      <c r="DD44" s="265">
        <v>0</v>
      </c>
      <c r="DE44" s="265">
        <v>8.2471999999999997E-3</v>
      </c>
      <c r="DF44" s="265">
        <v>1.3205999999999999E-3</v>
      </c>
      <c r="DG44" s="265">
        <v>1.8414E-3</v>
      </c>
      <c r="DH44" s="265">
        <v>1.1048000000000001E-2</v>
      </c>
      <c r="DI44" s="265">
        <v>4.1879999999999999E-3</v>
      </c>
      <c r="DJ44" s="265">
        <v>4.0375999999999997E-3</v>
      </c>
      <c r="DK44" s="265">
        <v>4.5646000000000003E-3</v>
      </c>
      <c r="DL44" s="265">
        <v>3.3771999999999999E-3</v>
      </c>
      <c r="DM44" s="265">
        <v>2.5144E-3</v>
      </c>
      <c r="DN44" s="265">
        <v>1.6618E-3</v>
      </c>
      <c r="DO44" s="265">
        <v>8.6459999999999998E-4</v>
      </c>
      <c r="DP44" s="265">
        <v>8.4000000000000003E-4</v>
      </c>
      <c r="DQ44" s="265">
        <v>7.1080000000000004E-4</v>
      </c>
      <c r="DR44" s="265">
        <v>4.5788000000000001E-3</v>
      </c>
      <c r="DS44" s="265">
        <v>7.025E-3</v>
      </c>
      <c r="DT44" s="265">
        <v>9.0025999999999995E-3</v>
      </c>
      <c r="DU44" s="265">
        <v>1.1182E-3</v>
      </c>
      <c r="DV44" s="265">
        <v>6.5200000000000002E-4</v>
      </c>
      <c r="DW44" s="265">
        <v>4.908E-4</v>
      </c>
      <c r="DX44" s="265">
        <v>1.2672E-3</v>
      </c>
      <c r="DY44" s="265">
        <v>1.629E-3</v>
      </c>
      <c r="DZ44" s="265">
        <v>1.8220000000000001E-4</v>
      </c>
      <c r="EA44" s="265">
        <v>9.9400000000000004E-5</v>
      </c>
      <c r="EB44" s="265">
        <v>5.94E-5</v>
      </c>
      <c r="EC44" s="265">
        <v>4.9200000000000003E-5</v>
      </c>
      <c r="ED44" s="265">
        <v>7.4800000000000002E-5</v>
      </c>
      <c r="EE44" s="265">
        <v>9.0000000000000006E-5</v>
      </c>
      <c r="EF44" s="265">
        <v>7.7220000000000001E-4</v>
      </c>
      <c r="EG44" s="265">
        <v>5.94E-5</v>
      </c>
      <c r="EH44" s="265">
        <v>1.3266999999999999E-2</v>
      </c>
      <c r="EI44" s="265">
        <v>2.6530000000000001E-2</v>
      </c>
      <c r="EJ44" s="265">
        <v>1.8557000000000001E-2</v>
      </c>
      <c r="EK44" s="265">
        <v>8.0808000000000008E-3</v>
      </c>
      <c r="EL44" s="265">
        <v>8.3336E-3</v>
      </c>
      <c r="EM44" s="265">
        <v>1.6402E-2</v>
      </c>
      <c r="EN44" s="265">
        <v>1.0146000000000001E-2</v>
      </c>
      <c r="EO44" s="265">
        <v>1.5436E-2</v>
      </c>
      <c r="EP44" s="265">
        <v>7.5496000000000001E-3</v>
      </c>
      <c r="EQ44" s="265">
        <v>1.606E-3</v>
      </c>
      <c r="ER44" s="265">
        <v>1.7466000000000001E-3</v>
      </c>
      <c r="ES44" s="265">
        <v>1.4928000000000001E-3</v>
      </c>
      <c r="ET44" s="265">
        <v>1.5858000000000001E-3</v>
      </c>
      <c r="EU44" s="265">
        <v>1.4733999999999999E-3</v>
      </c>
      <c r="EV44" s="265">
        <v>1.3282000000000001E-3</v>
      </c>
      <c r="EW44" s="265">
        <v>1.5430000000000001E-3</v>
      </c>
      <c r="EX44" s="265">
        <v>1.6750000000000001E-3</v>
      </c>
      <c r="EY44" s="265">
        <v>1.1697999999999999E-3</v>
      </c>
      <c r="EZ44" s="265">
        <v>1.6691999999999999E-2</v>
      </c>
      <c r="FA44" s="265">
        <v>3.3668000000000001E-3</v>
      </c>
      <c r="FB44" s="265">
        <v>3.2268000000000002E-3</v>
      </c>
      <c r="FC44" s="265">
        <v>2.9260000000000002E-3</v>
      </c>
      <c r="FD44" s="265">
        <v>3.0439999999999998E-3</v>
      </c>
      <c r="FE44" s="265">
        <v>2.7204E-3</v>
      </c>
      <c r="FF44" s="265">
        <v>2.9207999999999999E-3</v>
      </c>
      <c r="FG44" s="265">
        <v>3.4342000000000001E-3</v>
      </c>
      <c r="FH44" s="265">
        <v>2.5906000000000002E-3</v>
      </c>
      <c r="FI44" s="265">
        <v>2.4475999999999999E-3</v>
      </c>
      <c r="FJ44" s="265">
        <v>4.1798E-3</v>
      </c>
      <c r="FK44" s="265">
        <v>1.7945999999999999E-3</v>
      </c>
      <c r="FL44" s="265">
        <v>7.4419999999999998E-4</v>
      </c>
      <c r="FM44" s="265">
        <v>1.5968E-3</v>
      </c>
      <c r="FN44" s="265">
        <v>2.9263000000000001E-2</v>
      </c>
      <c r="FO44" s="265">
        <v>4.3999999999999997E-2</v>
      </c>
      <c r="FP44" s="265">
        <v>8.1051999999999999E-2</v>
      </c>
      <c r="FQ44" s="265">
        <v>1.5706000000000001E-2</v>
      </c>
      <c r="FR44" s="265">
        <v>8.9128000000000002E-3</v>
      </c>
      <c r="FS44" s="265">
        <v>2.3809E-2</v>
      </c>
      <c r="FT44" s="265">
        <v>1.6618999999999998E-2</v>
      </c>
      <c r="FU44" s="265">
        <v>3.0010999999999999E-2</v>
      </c>
      <c r="FV44" s="265">
        <v>0.16899</v>
      </c>
      <c r="FW44" s="265">
        <v>0.15334</v>
      </c>
      <c r="FX44" s="265">
        <v>0.11038000000000001</v>
      </c>
      <c r="FY44" s="265">
        <v>0.23261000000000001</v>
      </c>
      <c r="FZ44" s="265">
        <v>0.15334</v>
      </c>
      <c r="GA44" s="265">
        <v>8.5208999999999993E-2</v>
      </c>
      <c r="GB44" s="265">
        <v>2.4369999999999999E-2</v>
      </c>
      <c r="GC44" s="265">
        <v>3.2198999999999998E-2</v>
      </c>
      <c r="GD44" s="265">
        <v>3.9399000000000003E-2</v>
      </c>
      <c r="GE44" s="265">
        <v>5.4329000000000002E-2</v>
      </c>
      <c r="GF44" s="265">
        <v>3.8399000000000003E-2</v>
      </c>
      <c r="GG44" s="265">
        <v>7.5954999999999995E-2</v>
      </c>
      <c r="GH44" s="265">
        <v>0.10181</v>
      </c>
      <c r="GI44" s="265">
        <v>9.0688000000000005E-2</v>
      </c>
      <c r="GJ44" s="265">
        <v>4.4003E-2</v>
      </c>
      <c r="GK44" s="265">
        <v>2.8493000000000001E-2</v>
      </c>
      <c r="GL44" s="265">
        <v>6.6557000000000005E-2</v>
      </c>
      <c r="GM44" s="265">
        <v>3.4622E-2</v>
      </c>
      <c r="GN44" s="265">
        <v>8.5844000000000004E-2</v>
      </c>
      <c r="GO44" s="265">
        <v>4.1676999999999999E-2</v>
      </c>
      <c r="GP44" s="265">
        <v>7.8604999999999994E-2</v>
      </c>
      <c r="GQ44" s="265">
        <v>6.5768999999999994E-2</v>
      </c>
      <c r="GR44" s="265">
        <v>3.8443999999999999E-2</v>
      </c>
      <c r="GS44" s="265">
        <v>6.8648000000000001E-2</v>
      </c>
      <c r="GT44" s="265">
        <v>4.9877999999999999E-2</v>
      </c>
      <c r="GU44" s="265">
        <v>4.9045999999999999E-2</v>
      </c>
      <c r="GV44" s="265">
        <v>4.2120999999999999E-2</v>
      </c>
      <c r="GW44" s="265">
        <v>5.4980000000000001E-2</v>
      </c>
      <c r="GX44" s="265">
        <v>0.10142</v>
      </c>
      <c r="GY44" s="265">
        <v>4.8758000000000003E-2</v>
      </c>
      <c r="GZ44" s="265">
        <v>5.0673000000000003E-2</v>
      </c>
      <c r="HA44" s="265">
        <v>4.2262000000000001E-2</v>
      </c>
      <c r="HB44" s="265">
        <v>3.1484999999999999E-2</v>
      </c>
      <c r="HC44" s="265">
        <v>4.2269000000000001E-2</v>
      </c>
      <c r="HD44" s="265">
        <v>2.9367000000000001E-2</v>
      </c>
      <c r="HE44" s="265">
        <v>6.2858999999999998E-2</v>
      </c>
      <c r="HF44" s="265">
        <v>7.6973E-2</v>
      </c>
      <c r="HG44" s="265">
        <v>6.3808000000000004E-2</v>
      </c>
      <c r="HH44" s="265">
        <v>6.1977999999999998E-2</v>
      </c>
      <c r="HI44" s="265">
        <v>6.4791000000000001E-2</v>
      </c>
      <c r="HJ44" s="265">
        <v>0.128</v>
      </c>
      <c r="HK44" s="265">
        <v>3.2337999999999999E-2</v>
      </c>
      <c r="HL44" s="265">
        <v>3.7337000000000002E-2</v>
      </c>
      <c r="HM44" s="265">
        <v>5.2319999999999998E-2</v>
      </c>
      <c r="HN44" s="265">
        <v>3.2002000000000003E-2</v>
      </c>
      <c r="HO44" s="265">
        <v>4.5144999999999998E-2</v>
      </c>
      <c r="HP44" s="265">
        <v>3.6714999999999998E-2</v>
      </c>
      <c r="HQ44" s="265">
        <v>9.6967999999999999E-2</v>
      </c>
      <c r="HR44" s="265">
        <v>0.19339999999999999</v>
      </c>
      <c r="HS44" s="265">
        <v>1.5481999999999999E-2</v>
      </c>
      <c r="HT44" s="265">
        <v>0.10279000000000001</v>
      </c>
      <c r="HU44" s="265">
        <v>8.1215999999999997E-2</v>
      </c>
      <c r="HV44" s="265">
        <v>4.2827999999999998E-2</v>
      </c>
      <c r="HW44" s="265">
        <v>7.5415999999999997E-2</v>
      </c>
      <c r="HX44" s="265">
        <v>0.11226</v>
      </c>
      <c r="HY44" s="265">
        <v>6.7254999999999995E-2</v>
      </c>
      <c r="HZ44" s="265">
        <v>2.2454000000000002E-2</v>
      </c>
      <c r="IA44" s="265">
        <v>1.7056000000000002E-2</v>
      </c>
      <c r="IB44" s="265">
        <v>1.4425E-2</v>
      </c>
      <c r="IC44" s="265">
        <v>1.8457999999999999E-2</v>
      </c>
      <c r="ID44" s="265">
        <v>2.0070000000000001E-2</v>
      </c>
      <c r="IE44" s="265">
        <v>6.4366000000000007E-2</v>
      </c>
      <c r="IF44" s="265">
        <v>6.5777000000000002E-2</v>
      </c>
      <c r="IG44" s="265">
        <v>4.8465000000000001E-2</v>
      </c>
      <c r="IH44" s="265">
        <v>4.8120000000000003E-2</v>
      </c>
      <c r="II44" s="265">
        <v>0.14213000000000001</v>
      </c>
      <c r="IJ44" s="265">
        <v>7.2578000000000004E-2</v>
      </c>
      <c r="IK44" s="265">
        <v>5.1388999999999997E-2</v>
      </c>
      <c r="IL44" s="265">
        <v>0.10292</v>
      </c>
      <c r="IM44" s="265">
        <v>4.0356999999999997E-2</v>
      </c>
      <c r="IN44" s="265">
        <v>1.0855999999999999E-2</v>
      </c>
      <c r="IO44" s="265">
        <v>2.2758E-2</v>
      </c>
      <c r="IP44" s="265">
        <v>2.1536E-2</v>
      </c>
      <c r="IQ44" s="265">
        <v>5.0473999999999998E-2</v>
      </c>
      <c r="IR44" s="265">
        <v>0.23329</v>
      </c>
      <c r="IS44" s="265">
        <v>3.3104000000000001E-2</v>
      </c>
      <c r="IT44" s="265">
        <v>0.10223</v>
      </c>
      <c r="IU44" s="265">
        <v>4.786E-2</v>
      </c>
      <c r="IV44" s="265">
        <v>2.8056000000000001E-2</v>
      </c>
      <c r="IW44" s="265">
        <v>7.7360999999999999E-2</v>
      </c>
      <c r="IX44" s="265">
        <v>6.4891000000000004E-2</v>
      </c>
      <c r="IY44" s="265">
        <v>8.5503999999999997E-2</v>
      </c>
      <c r="IZ44" s="265">
        <v>9.0903999999999999E-2</v>
      </c>
      <c r="JA44" s="265">
        <v>9.9708000000000005E-2</v>
      </c>
      <c r="JB44" s="265">
        <v>8.9469999999999994E-2</v>
      </c>
      <c r="JC44" s="265">
        <v>6.8499000000000004E-2</v>
      </c>
      <c r="JD44" s="265">
        <v>2.8731E-2</v>
      </c>
      <c r="JE44" s="265">
        <v>6.4510999999999999E-2</v>
      </c>
      <c r="JF44" s="265">
        <v>0.11448999999999999</v>
      </c>
      <c r="JG44" s="265">
        <v>7.4501999999999999E-2</v>
      </c>
      <c r="JH44" s="265">
        <v>0.12049</v>
      </c>
      <c r="JI44" s="265">
        <v>0.16261</v>
      </c>
      <c r="JJ44" s="265">
        <v>0.17645</v>
      </c>
      <c r="JK44" s="265">
        <v>0.19713</v>
      </c>
      <c r="JL44" s="265">
        <v>0.13413</v>
      </c>
      <c r="JM44" s="265">
        <v>8.4194000000000005E-2</v>
      </c>
      <c r="JN44" s="265">
        <v>1.4505000000000001E-2</v>
      </c>
      <c r="JO44" s="265">
        <v>4.3526000000000002E-2</v>
      </c>
      <c r="JP44" s="265">
        <v>0.10333000000000001</v>
      </c>
      <c r="JQ44" s="265">
        <v>7.1511000000000005E-2</v>
      </c>
      <c r="JR44" s="265">
        <v>3.6402999999999998E-2</v>
      </c>
      <c r="JS44" s="265">
        <v>3.8896E-2</v>
      </c>
      <c r="JT44" s="265">
        <v>1.5318999999999999E-2</v>
      </c>
      <c r="JU44" s="265">
        <v>2.5309999999999999E-2</v>
      </c>
      <c r="JV44" s="265">
        <v>4.6476999999999997E-2</v>
      </c>
      <c r="JW44" s="265">
        <v>2.0333E-2</v>
      </c>
      <c r="JX44" s="265">
        <v>1.3365E-2</v>
      </c>
      <c r="JY44" s="265">
        <v>2.8076E-2</v>
      </c>
      <c r="JZ44" s="265">
        <v>2.6519000000000001E-2</v>
      </c>
      <c r="KA44" s="265">
        <v>1.3950000000000001E-2</v>
      </c>
      <c r="KB44" s="265">
        <v>2.5024000000000001E-2</v>
      </c>
      <c r="KC44" s="265">
        <v>5.3869E-2</v>
      </c>
      <c r="KD44" s="265">
        <v>8.7430999999999995E-2</v>
      </c>
      <c r="KE44" s="265">
        <v>3.8058000000000002E-2</v>
      </c>
      <c r="KF44" s="265">
        <v>2.2578999999999998E-2</v>
      </c>
      <c r="KG44" s="265">
        <v>2.0223999999999999E-2</v>
      </c>
      <c r="KH44" s="265">
        <v>2.3296000000000001E-2</v>
      </c>
      <c r="KI44" s="265">
        <v>0.29755999999999999</v>
      </c>
      <c r="KJ44" s="265">
        <v>0.42338999999999999</v>
      </c>
      <c r="KK44" s="265">
        <v>0.29868</v>
      </c>
      <c r="KL44" s="265">
        <v>0.35221000000000002</v>
      </c>
      <c r="KM44" s="265">
        <v>0.57864000000000004</v>
      </c>
      <c r="KN44" s="265">
        <v>0.68344000000000005</v>
      </c>
      <c r="KO44" s="265">
        <v>0.75234000000000001</v>
      </c>
      <c r="KP44" s="265">
        <v>6.4638074463041172E-3</v>
      </c>
      <c r="KQ44" s="265">
        <v>0.82355999999999996</v>
      </c>
      <c r="KR44" s="265">
        <v>0.84721999999999997</v>
      </c>
      <c r="KS44" s="265">
        <v>0.86717999999999995</v>
      </c>
      <c r="KT44" s="265">
        <v>0.64119736632470659</v>
      </c>
      <c r="KU44" s="265">
        <v>7.9229999999999995E-3</v>
      </c>
      <c r="KV44" s="265">
        <v>3.8774000000000003E-2</v>
      </c>
      <c r="KW44" s="265">
        <v>6.2056E-2</v>
      </c>
      <c r="KX44" s="265">
        <v>0.11166</v>
      </c>
      <c r="KY44" s="265">
        <v>0.23724000000000001</v>
      </c>
      <c r="KZ44" s="265">
        <v>0.41120000000000001</v>
      </c>
      <c r="LA44" s="265">
        <v>0.59245999999999999</v>
      </c>
      <c r="LB44" s="265">
        <v>0.75041999999999998</v>
      </c>
      <c r="LC44" s="265">
        <v>1</v>
      </c>
      <c r="LD44" s="265">
        <v>0</v>
      </c>
      <c r="LE44" s="265">
        <v>0.19753000000000001</v>
      </c>
      <c r="LF44" s="265">
        <v>0</v>
      </c>
      <c r="LG44" s="265">
        <v>0</v>
      </c>
      <c r="LH44" s="431">
        <v>3.7462337786564603E-5</v>
      </c>
      <c r="LI44" s="431">
        <v>4.9212649173568934E-5</v>
      </c>
      <c r="LJ44" s="431">
        <v>8.0911064287647605E-5</v>
      </c>
      <c r="LK44" s="431">
        <v>6.4721149101387709E-5</v>
      </c>
      <c r="LL44" s="431">
        <v>9.4923911092337221E-5</v>
      </c>
      <c r="LM44" s="431">
        <v>8.0997328041121364E-5</v>
      </c>
      <c r="LN44" s="431">
        <v>1.3874551223125309E-4</v>
      </c>
      <c r="LO44" s="431">
        <v>1.0829629900399595E-4</v>
      </c>
      <c r="LP44" s="431">
        <v>1.5603768406435847E-4</v>
      </c>
      <c r="LQ44" s="431">
        <v>1.573743938934058E-4</v>
      </c>
      <c r="LR44" s="431">
        <v>1.6112206503748894E-4</v>
      </c>
      <c r="LS44" s="431">
        <v>9.4505674496758729E-5</v>
      </c>
      <c r="LT44" s="431">
        <v>2.1439281408675015E-4</v>
      </c>
      <c r="LU44" s="431">
        <v>8.5593950643669814E-5</v>
      </c>
      <c r="LV44" s="431">
        <v>1.3348450011108071E-4</v>
      </c>
      <c r="LW44" s="431">
        <v>1.665692834649235E-4</v>
      </c>
      <c r="LX44" s="431">
        <v>1.6372570826206356E-4</v>
      </c>
      <c r="LY44" s="431">
        <v>1.976856729015708E-4</v>
      </c>
      <c r="LZ44" s="431">
        <v>1.7046098946593702E-4</v>
      </c>
      <c r="MA44" s="431">
        <v>7.5345429650042206E-5</v>
      </c>
      <c r="MB44" s="431">
        <v>1.6179891827050596E-4</v>
      </c>
      <c r="MC44" s="431">
        <v>1.3806532660964876E-4</v>
      </c>
      <c r="MD44" s="431">
        <v>1.8968719814438373E-4</v>
      </c>
      <c r="ME44" s="431">
        <v>2.2154049656819552E-4</v>
      </c>
      <c r="MF44" s="431">
        <v>2.1058759011793882E-4</v>
      </c>
      <c r="MG44" s="431">
        <v>1.9649526802822948E-4</v>
      </c>
      <c r="MH44" s="266"/>
      <c r="MI44" s="266"/>
      <c r="MJ44" s="266"/>
      <c r="MK44" s="266"/>
      <c r="ML44" s="266"/>
      <c r="MM44" s="266"/>
      <c r="MN44" s="266"/>
      <c r="MO44" s="266"/>
      <c r="MP44" s="266"/>
      <c r="MQ44" s="266"/>
      <c r="MR44" s="266"/>
      <c r="MS44" s="266"/>
      <c r="MT44" s="266"/>
      <c r="MU44" s="266"/>
      <c r="MV44" s="266"/>
      <c r="MW44" s="266"/>
      <c r="MX44" s="266"/>
      <c r="MY44" s="266"/>
      <c r="MZ44" s="266"/>
      <c r="NA44" s="266"/>
      <c r="NB44" s="266"/>
      <c r="NC44" s="266"/>
      <c r="ND44" s="266"/>
      <c r="NE44" s="266"/>
      <c r="NF44" s="266"/>
      <c r="NG44" s="266"/>
      <c r="NH44" s="266"/>
      <c r="NI44" s="266"/>
      <c r="NJ44" s="266"/>
      <c r="NK44" s="266"/>
      <c r="NL44" s="266"/>
      <c r="NM44" s="266"/>
      <c r="NN44" s="266"/>
      <c r="NO44" s="266"/>
      <c r="NP44" s="266"/>
      <c r="NQ44" s="266"/>
      <c r="NR44" s="266"/>
      <c r="NS44" s="266"/>
      <c r="NT44" s="266"/>
      <c r="NU44" s="266"/>
      <c r="NV44" s="266"/>
      <c r="NW44" s="266"/>
      <c r="NX44" s="266"/>
      <c r="NY44" s="266"/>
      <c r="NZ44" s="266"/>
      <c r="OA44" s="266"/>
      <c r="OB44" s="266"/>
      <c r="OC44" s="266"/>
      <c r="OD44" s="266"/>
      <c r="OE44" s="266"/>
      <c r="OF44" s="266"/>
      <c r="OG44" s="266"/>
      <c r="OH44" s="266"/>
      <c r="OI44" s="266"/>
      <c r="OJ44" s="266"/>
      <c r="OK44" s="266"/>
      <c r="OL44" s="266"/>
      <c r="OM44" s="266"/>
      <c r="ON44" s="267"/>
    </row>
    <row r="45" spans="1:404">
      <c r="A45" s="261">
        <v>420</v>
      </c>
      <c r="B45" s="265">
        <v>0.16052</v>
      </c>
      <c r="C45" s="265">
        <v>0.11978</v>
      </c>
      <c r="D45" s="265">
        <v>8.5713999999999999E-2</v>
      </c>
      <c r="E45" s="265">
        <v>5.8124000000000002E-2</v>
      </c>
      <c r="F45" s="265">
        <v>0.16805999999999999</v>
      </c>
      <c r="G45" s="265">
        <v>0.11285000000000001</v>
      </c>
      <c r="H45" s="265">
        <v>0.17466999999999999</v>
      </c>
      <c r="I45" s="265">
        <v>0.1132</v>
      </c>
      <c r="J45" s="265">
        <v>8.7676000000000004E-2</v>
      </c>
      <c r="K45" s="265">
        <v>5.0753E-2</v>
      </c>
      <c r="L45" s="265">
        <v>3.3772999999999997E-2</v>
      </c>
      <c r="M45" s="265">
        <v>1.576E-2</v>
      </c>
      <c r="N45" s="265">
        <v>1.9525000000000001E-2</v>
      </c>
      <c r="O45" s="265">
        <v>7.1385000000000004E-2</v>
      </c>
      <c r="P45" s="265">
        <v>0.111</v>
      </c>
      <c r="Q45" s="265">
        <v>9.4752000000000003E-2</v>
      </c>
      <c r="R45" s="265">
        <v>5.7355000000000003E-2</v>
      </c>
      <c r="S45" s="265">
        <v>9.0699000000000002E-2</v>
      </c>
      <c r="T45" s="265">
        <v>6.3268000000000005E-2</v>
      </c>
      <c r="U45" s="265">
        <v>0.16461000000000001</v>
      </c>
      <c r="V45" s="265">
        <v>0.11113000000000001</v>
      </c>
      <c r="W45" s="265">
        <v>0.10106999999999999</v>
      </c>
      <c r="X45" s="265">
        <v>8.7772000000000003E-2</v>
      </c>
      <c r="Y45" s="265">
        <v>0.15801999999999999</v>
      </c>
      <c r="Z45" s="265">
        <v>0.10765</v>
      </c>
      <c r="AA45" s="265">
        <v>0.16735</v>
      </c>
      <c r="AB45" s="265">
        <v>0.11762</v>
      </c>
      <c r="AC45" s="265">
        <v>0.10204000000000001</v>
      </c>
      <c r="AD45" s="265">
        <v>6.7977999999999997E-2</v>
      </c>
      <c r="AE45" s="265">
        <v>1.9685000000000001E-2</v>
      </c>
      <c r="AF45" s="265">
        <v>3.0209E-2</v>
      </c>
      <c r="AG45" s="265">
        <v>5.8320999999999998E-2</v>
      </c>
      <c r="AH45" s="265">
        <v>5.9504000000000001E-2</v>
      </c>
      <c r="AI45" s="265">
        <v>1.1391E-2</v>
      </c>
      <c r="AJ45" s="265">
        <v>1.7059000000000001E-2</v>
      </c>
      <c r="AK45" s="265">
        <v>9.5899999999999996E-3</v>
      </c>
      <c r="AL45" s="265">
        <v>2.3865999999999998E-2</v>
      </c>
      <c r="AM45" s="265">
        <v>1.9050999999999998E-2</v>
      </c>
      <c r="AN45" s="265">
        <v>1.9264E-2</v>
      </c>
      <c r="AO45" s="265">
        <v>2.7854E-2</v>
      </c>
      <c r="AP45" s="265">
        <v>3.7519999999999998E-2</v>
      </c>
      <c r="AQ45" s="265">
        <v>2.2738000000000001E-2</v>
      </c>
      <c r="AR45" s="265">
        <v>4.9419999999999999E-2</v>
      </c>
      <c r="AS45" s="265">
        <v>4.8951000000000001E-2</v>
      </c>
      <c r="AT45" s="265">
        <v>4.0266000000000003E-2</v>
      </c>
      <c r="AU45" s="265">
        <v>6.3550999999999996E-2</v>
      </c>
      <c r="AV45" s="265">
        <v>5.2381999999999998E-2</v>
      </c>
      <c r="AW45" s="265">
        <v>1.4177E-2</v>
      </c>
      <c r="AX45" s="265">
        <v>2.3009000000000002E-2</v>
      </c>
      <c r="AY45" s="265">
        <v>3.5300999999999999E-2</v>
      </c>
      <c r="AZ45" s="265">
        <v>5.0493000000000003E-2</v>
      </c>
      <c r="BA45" s="265">
        <v>1.2473E-2</v>
      </c>
      <c r="BB45" s="265">
        <v>5.0350000000000004E-3</v>
      </c>
      <c r="BC45" s="265">
        <v>0</v>
      </c>
      <c r="BD45" s="265">
        <v>1.9245000000000002E-2</v>
      </c>
      <c r="BE45" s="265">
        <v>1.9300999999999999E-2</v>
      </c>
      <c r="BF45" s="265">
        <v>1.6947E-2</v>
      </c>
      <c r="BG45" s="265">
        <v>3.9725000000000003E-2</v>
      </c>
      <c r="BH45" s="265">
        <v>3.6422000000000003E-2</v>
      </c>
      <c r="BI45" s="265">
        <v>7.1556999999999996E-2</v>
      </c>
      <c r="BJ45" s="265">
        <v>6.6281000000000007E-2</v>
      </c>
      <c r="BK45" s="265">
        <v>0.24675</v>
      </c>
      <c r="BL45" s="265">
        <v>0.30053999999999997</v>
      </c>
      <c r="BM45" s="265">
        <v>0.10976</v>
      </c>
      <c r="BN45" s="265">
        <v>0.40589999999999998</v>
      </c>
      <c r="BO45" s="265">
        <v>0.45713999999999999</v>
      </c>
      <c r="BP45" s="265">
        <v>4.9859000000000001E-2</v>
      </c>
      <c r="BQ45" s="265">
        <v>0.29720000000000002</v>
      </c>
      <c r="BR45" s="265">
        <v>0.41012999999999999</v>
      </c>
      <c r="BS45" s="265">
        <v>0.3049</v>
      </c>
      <c r="BT45" s="265">
        <v>0.36742000000000002</v>
      </c>
      <c r="BU45" s="265">
        <v>2.6526999999999998E-2</v>
      </c>
      <c r="BV45" s="265">
        <v>1.2701E-2</v>
      </c>
      <c r="BW45" s="265">
        <v>3.3464000000000001E-2</v>
      </c>
      <c r="BX45" s="265">
        <v>1.6079E-2</v>
      </c>
      <c r="BY45" s="265">
        <v>7.9505000000000006E-2</v>
      </c>
      <c r="BZ45" s="265">
        <v>7.5567999999999996E-2</v>
      </c>
      <c r="CA45" s="265">
        <v>0.12</v>
      </c>
      <c r="CB45" s="265">
        <v>0.1041</v>
      </c>
      <c r="CC45" s="265">
        <v>0.13394</v>
      </c>
      <c r="CD45" s="265">
        <v>8.1999000000000002E-2</v>
      </c>
      <c r="CE45" s="265">
        <v>7.6091000000000006E-2</v>
      </c>
      <c r="CF45" s="265">
        <v>8.2040000000000002E-2</v>
      </c>
      <c r="CG45" s="265">
        <v>8.1959000000000004E-2</v>
      </c>
      <c r="CH45" s="265">
        <v>6.8099000000000007E-2</v>
      </c>
      <c r="CI45" s="265">
        <v>8.0118999999999996E-2</v>
      </c>
      <c r="CJ45" s="265">
        <v>5.6961999999999999E-2</v>
      </c>
      <c r="CK45" s="265">
        <v>7.4491000000000002E-2</v>
      </c>
      <c r="CL45" s="265">
        <v>0.25713999999999998</v>
      </c>
      <c r="CM45" s="265">
        <v>1.9961E-2</v>
      </c>
      <c r="CN45" s="265">
        <v>1.0101000000000001E-2</v>
      </c>
      <c r="CO45" s="265">
        <v>2.2110999999999999E-2</v>
      </c>
      <c r="CP45" s="265">
        <v>3.4027000000000002E-2</v>
      </c>
      <c r="CQ45" s="265">
        <v>3.2409E-2</v>
      </c>
      <c r="CR45" s="265">
        <v>0.02</v>
      </c>
      <c r="CS45" s="265">
        <v>1.0204E-2</v>
      </c>
      <c r="CT45" s="265">
        <v>2.0618999999999998E-2</v>
      </c>
      <c r="CU45" s="265">
        <v>0.02</v>
      </c>
      <c r="CV45" s="265">
        <v>1.3354E-2</v>
      </c>
      <c r="CW45" s="265">
        <v>4.0404000000000002E-2</v>
      </c>
      <c r="CX45" s="265">
        <v>2.0618999999999998E-2</v>
      </c>
      <c r="CY45" s="265">
        <v>3.0928000000000001E-2</v>
      </c>
      <c r="CZ45" s="265">
        <v>0.12778999999999999</v>
      </c>
      <c r="DA45" s="265">
        <v>0.25207000000000002</v>
      </c>
      <c r="DB45" s="265">
        <v>1.0101000000000001E-2</v>
      </c>
      <c r="DC45" s="265">
        <v>1.0309E-2</v>
      </c>
      <c r="DD45" s="265">
        <v>0</v>
      </c>
      <c r="DE45" s="265">
        <v>1.0309E-2</v>
      </c>
      <c r="DF45" s="265">
        <v>1.3929999999999999E-3</v>
      </c>
      <c r="DG45" s="265">
        <v>1.977E-3</v>
      </c>
      <c r="DH45" s="265">
        <v>1.1204E-2</v>
      </c>
      <c r="DI45" s="265">
        <v>4.7889999999999999E-3</v>
      </c>
      <c r="DJ45" s="265">
        <v>4.5970000000000004E-3</v>
      </c>
      <c r="DK45" s="265">
        <v>5.1970000000000002E-3</v>
      </c>
      <c r="DL45" s="265">
        <v>3.862E-3</v>
      </c>
      <c r="DM45" s="265">
        <v>2.7169999999999998E-3</v>
      </c>
      <c r="DN45" s="265">
        <v>1.9120000000000001E-3</v>
      </c>
      <c r="DO45" s="265">
        <v>1.0020000000000001E-3</v>
      </c>
      <c r="DP45" s="265">
        <v>9.7400000000000004E-4</v>
      </c>
      <c r="DQ45" s="265">
        <v>8.2399999999999997E-4</v>
      </c>
      <c r="DR45" s="265">
        <v>5.0179999999999999E-3</v>
      </c>
      <c r="DS45" s="265">
        <v>7.4790000000000004E-3</v>
      </c>
      <c r="DT45" s="265">
        <v>9.5980000000000006E-3</v>
      </c>
      <c r="DU45" s="265">
        <v>1.299E-3</v>
      </c>
      <c r="DV45" s="265">
        <v>7.5799999999999999E-4</v>
      </c>
      <c r="DW45" s="265">
        <v>5.7200000000000003E-4</v>
      </c>
      <c r="DX45" s="265">
        <v>1.096E-3</v>
      </c>
      <c r="DY45" s="265">
        <v>1.7160000000000001E-3</v>
      </c>
      <c r="DZ45" s="265">
        <v>2.14E-4</v>
      </c>
      <c r="EA45" s="265">
        <v>1.17E-4</v>
      </c>
      <c r="EB45" s="265">
        <v>6.9999999999999994E-5</v>
      </c>
      <c r="EC45" s="265">
        <v>5.8E-5</v>
      </c>
      <c r="ED45" s="265">
        <v>8.7999999999999998E-5</v>
      </c>
      <c r="EE45" s="265">
        <v>1.06E-4</v>
      </c>
      <c r="EF45" s="265">
        <v>8.1499999999999997E-4</v>
      </c>
      <c r="EG45" s="265">
        <v>6.9999999999999994E-5</v>
      </c>
      <c r="EH45" s="265">
        <v>1.4742E-2</v>
      </c>
      <c r="EI45" s="265">
        <v>3.0612E-2</v>
      </c>
      <c r="EJ45" s="265">
        <v>2.0618999999999998E-2</v>
      </c>
      <c r="EK45" s="265">
        <v>1.0101000000000001E-2</v>
      </c>
      <c r="EL45" s="265">
        <v>1.0416999999999999E-2</v>
      </c>
      <c r="EM45" s="265">
        <v>1.8305999999999999E-2</v>
      </c>
      <c r="EN45" s="265">
        <v>1.1443999999999999E-2</v>
      </c>
      <c r="EO45" s="265">
        <v>1.7425E-2</v>
      </c>
      <c r="EP45" s="265">
        <v>8.5699999999999995E-3</v>
      </c>
      <c r="EQ45" s="265">
        <v>1.8129999999999999E-3</v>
      </c>
      <c r="ER45" s="265">
        <v>1.9269999999999999E-3</v>
      </c>
      <c r="ES45" s="265">
        <v>1.663E-3</v>
      </c>
      <c r="ET45" s="265">
        <v>1.7780000000000001E-3</v>
      </c>
      <c r="EU45" s="265">
        <v>1.655E-3</v>
      </c>
      <c r="EV45" s="265">
        <v>1.482E-3</v>
      </c>
      <c r="EW45" s="265">
        <v>1.727E-3</v>
      </c>
      <c r="EX45" s="265">
        <v>1.8699999999999999E-3</v>
      </c>
      <c r="EY45" s="265">
        <v>1.3290000000000001E-3</v>
      </c>
      <c r="EZ45" s="265">
        <v>1.8897000000000001E-2</v>
      </c>
      <c r="FA45" s="265">
        <v>3.7950000000000002E-3</v>
      </c>
      <c r="FB45" s="265">
        <v>3.6289999999999998E-3</v>
      </c>
      <c r="FC45" s="265">
        <v>3.2859999999999999E-3</v>
      </c>
      <c r="FD45" s="265">
        <v>3.4150000000000001E-3</v>
      </c>
      <c r="FE45" s="265">
        <v>3.0699999999999998E-3</v>
      </c>
      <c r="FF45" s="265">
        <v>3.2850000000000002E-3</v>
      </c>
      <c r="FG45" s="265">
        <v>3.8539999999999998E-3</v>
      </c>
      <c r="FH45" s="265">
        <v>2.9150000000000001E-3</v>
      </c>
      <c r="FI45" s="265">
        <v>2.7550000000000001E-3</v>
      </c>
      <c r="FJ45" s="265">
        <v>4.8180000000000002E-3</v>
      </c>
      <c r="FK45" s="265">
        <v>2.068E-3</v>
      </c>
      <c r="FL45" s="265">
        <v>7.85E-4</v>
      </c>
      <c r="FM45" s="265">
        <v>1.7210000000000001E-3</v>
      </c>
      <c r="FN45" s="265">
        <v>3.1621999999999997E-2</v>
      </c>
      <c r="FO45" s="265">
        <v>0.05</v>
      </c>
      <c r="FP45" s="265">
        <v>9.0038000000000007E-2</v>
      </c>
      <c r="FQ45" s="265">
        <v>1.7663999999999999E-2</v>
      </c>
      <c r="FR45" s="265">
        <v>9.9080000000000001E-3</v>
      </c>
      <c r="FS45" s="265">
        <v>2.6527999999999999E-2</v>
      </c>
      <c r="FT45" s="265">
        <v>1.8256000000000001E-2</v>
      </c>
      <c r="FU45" s="265">
        <v>3.3907E-2</v>
      </c>
      <c r="FV45" s="265">
        <v>0.18973999999999999</v>
      </c>
      <c r="FW45" s="265">
        <v>0.16854</v>
      </c>
      <c r="FX45" s="265">
        <v>0.12126000000000001</v>
      </c>
      <c r="FY45" s="265">
        <v>0.25789000000000001</v>
      </c>
      <c r="FZ45" s="265">
        <v>0.16854</v>
      </c>
      <c r="GA45" s="265">
        <v>9.3583E-2</v>
      </c>
      <c r="GB45" s="265">
        <v>2.6397E-2</v>
      </c>
      <c r="GC45" s="265">
        <v>3.4997E-2</v>
      </c>
      <c r="GD45" s="265">
        <v>4.3513000000000003E-2</v>
      </c>
      <c r="GE45" s="265">
        <v>6.0572000000000001E-2</v>
      </c>
      <c r="GF45" s="265">
        <v>4.0620999999999997E-2</v>
      </c>
      <c r="GG45" s="265">
        <v>8.1266000000000005E-2</v>
      </c>
      <c r="GH45" s="265">
        <v>0.10965</v>
      </c>
      <c r="GI45" s="265">
        <v>9.7404000000000004E-2</v>
      </c>
      <c r="GJ45" s="265">
        <v>4.8971000000000001E-2</v>
      </c>
      <c r="GK45" s="265">
        <v>3.1759999999999997E-2</v>
      </c>
      <c r="GL45" s="265">
        <v>7.2497000000000006E-2</v>
      </c>
      <c r="GM45" s="265">
        <v>3.6831999999999997E-2</v>
      </c>
      <c r="GN45" s="265">
        <v>9.6294000000000005E-2</v>
      </c>
      <c r="GO45" s="265">
        <v>4.4666999999999998E-2</v>
      </c>
      <c r="GP45" s="265">
        <v>8.7163000000000004E-2</v>
      </c>
      <c r="GQ45" s="265">
        <v>7.2872000000000006E-2</v>
      </c>
      <c r="GR45" s="265">
        <v>4.2660999999999998E-2</v>
      </c>
      <c r="GS45" s="265">
        <v>7.6340000000000005E-2</v>
      </c>
      <c r="GT45" s="265">
        <v>5.5282999999999999E-2</v>
      </c>
      <c r="GU45" s="265">
        <v>5.4496000000000003E-2</v>
      </c>
      <c r="GV45" s="265">
        <v>4.6969999999999998E-2</v>
      </c>
      <c r="GW45" s="265">
        <v>6.0696E-2</v>
      </c>
      <c r="GX45" s="265">
        <v>0.11125</v>
      </c>
      <c r="GY45" s="265">
        <v>5.4176000000000002E-2</v>
      </c>
      <c r="GZ45" s="265">
        <v>5.6376999999999997E-2</v>
      </c>
      <c r="HA45" s="265">
        <v>4.6314000000000001E-2</v>
      </c>
      <c r="HB45" s="265">
        <v>3.3562000000000002E-2</v>
      </c>
      <c r="HC45" s="265">
        <v>4.8091000000000002E-2</v>
      </c>
      <c r="HD45" s="265">
        <v>3.1879999999999999E-2</v>
      </c>
      <c r="HE45" s="265">
        <v>6.8607000000000001E-2</v>
      </c>
      <c r="HF45" s="265">
        <v>8.5914000000000004E-2</v>
      </c>
      <c r="HG45" s="265">
        <v>6.9637000000000004E-2</v>
      </c>
      <c r="HH45" s="265">
        <v>6.7706000000000002E-2</v>
      </c>
      <c r="HI45" s="265">
        <v>7.0801000000000003E-2</v>
      </c>
      <c r="HJ45" s="265">
        <v>0.14437</v>
      </c>
      <c r="HK45" s="265">
        <v>3.5832999999999997E-2</v>
      </c>
      <c r="HL45" s="265">
        <v>4.1223000000000003E-2</v>
      </c>
      <c r="HM45" s="265">
        <v>5.7759999999999999E-2</v>
      </c>
      <c r="HN45" s="265">
        <v>3.4377999999999999E-2</v>
      </c>
      <c r="HO45" s="265">
        <v>4.8642999999999999E-2</v>
      </c>
      <c r="HP45" s="265">
        <v>4.1063000000000002E-2</v>
      </c>
      <c r="HQ45" s="265">
        <v>0.10772</v>
      </c>
      <c r="HR45" s="265">
        <v>0.21284</v>
      </c>
      <c r="HS45" s="265">
        <v>1.5803999999999999E-2</v>
      </c>
      <c r="HT45" s="265">
        <v>0.11117</v>
      </c>
      <c r="HU45" s="265">
        <v>8.7365999999999999E-2</v>
      </c>
      <c r="HV45" s="265">
        <v>4.7701E-2</v>
      </c>
      <c r="HW45" s="265">
        <v>8.2469000000000001E-2</v>
      </c>
      <c r="HX45" s="265">
        <v>0.12093</v>
      </c>
      <c r="HY45" s="265">
        <v>7.3301000000000005E-2</v>
      </c>
      <c r="HZ45" s="265">
        <v>2.3897999999999999E-2</v>
      </c>
      <c r="IA45" s="265">
        <v>1.9011E-2</v>
      </c>
      <c r="IB45" s="265">
        <v>1.6028000000000001E-2</v>
      </c>
      <c r="IC45" s="265">
        <v>2.0544E-2</v>
      </c>
      <c r="ID45" s="265">
        <v>2.2355E-2</v>
      </c>
      <c r="IE45" s="265">
        <v>6.9345000000000004E-2</v>
      </c>
      <c r="IF45" s="265">
        <v>7.0517999999999997E-2</v>
      </c>
      <c r="IG45" s="265">
        <v>5.3707999999999999E-2</v>
      </c>
      <c r="IH45" s="265">
        <v>5.1652999999999998E-2</v>
      </c>
      <c r="II45" s="265">
        <v>0.15740999999999999</v>
      </c>
      <c r="IJ45" s="265">
        <v>7.9163999999999998E-2</v>
      </c>
      <c r="IK45" s="265">
        <v>5.6148999999999998E-2</v>
      </c>
      <c r="IL45" s="265">
        <v>0.11404</v>
      </c>
      <c r="IM45" s="265">
        <v>4.4672000000000003E-2</v>
      </c>
      <c r="IN45" s="265">
        <v>1.0812E-2</v>
      </c>
      <c r="IO45" s="265">
        <v>2.5287E-2</v>
      </c>
      <c r="IP45" s="265">
        <v>2.2370999999999999E-2</v>
      </c>
      <c r="IQ45" s="265">
        <v>5.6358999999999999E-2</v>
      </c>
      <c r="IR45" s="265">
        <v>0.25259999999999999</v>
      </c>
      <c r="IS45" s="265">
        <v>3.6613E-2</v>
      </c>
      <c r="IT45" s="265">
        <v>0.11385000000000001</v>
      </c>
      <c r="IU45" s="265">
        <v>5.2164000000000002E-2</v>
      </c>
      <c r="IV45" s="265">
        <v>3.0620000000000001E-2</v>
      </c>
      <c r="IW45" s="265">
        <v>8.5216E-2</v>
      </c>
      <c r="IX45" s="265">
        <v>6.9799E-2</v>
      </c>
      <c r="IY45" s="265">
        <v>9.2353000000000005E-2</v>
      </c>
      <c r="IZ45" s="265">
        <v>9.8386000000000001E-2</v>
      </c>
      <c r="JA45" s="265">
        <v>0.10792</v>
      </c>
      <c r="JB45" s="265">
        <v>9.6785999999999997E-2</v>
      </c>
      <c r="JC45" s="265">
        <v>7.3912000000000005E-2</v>
      </c>
      <c r="JD45" s="265">
        <v>3.1980000000000001E-2</v>
      </c>
      <c r="JE45" s="265">
        <v>7.2757000000000002E-2</v>
      </c>
      <c r="JF45" s="265">
        <v>0.12558</v>
      </c>
      <c r="JG45" s="265">
        <v>8.3049999999999999E-2</v>
      </c>
      <c r="JH45" s="265">
        <v>0.13378999999999999</v>
      </c>
      <c r="JI45" s="265">
        <v>0.18154000000000001</v>
      </c>
      <c r="JJ45" s="265">
        <v>0.19733000000000001</v>
      </c>
      <c r="JK45" s="265">
        <v>0.21906999999999999</v>
      </c>
      <c r="JL45" s="265">
        <v>0.14809</v>
      </c>
      <c r="JM45" s="265">
        <v>9.0760999999999994E-2</v>
      </c>
      <c r="JN45" s="265">
        <v>1.5044E-2</v>
      </c>
      <c r="JO45" s="265">
        <v>4.8451000000000001E-2</v>
      </c>
      <c r="JP45" s="265">
        <v>0.1128</v>
      </c>
      <c r="JQ45" s="265">
        <v>7.9302999999999998E-2</v>
      </c>
      <c r="JR45" s="265">
        <v>4.0409E-2</v>
      </c>
      <c r="JS45" s="265">
        <v>4.3103000000000002E-2</v>
      </c>
      <c r="JT45" s="265">
        <v>1.6754000000000002E-2</v>
      </c>
      <c r="JU45" s="265">
        <v>2.7927E-2</v>
      </c>
      <c r="JV45" s="265">
        <v>5.1346999999999997E-2</v>
      </c>
      <c r="JW45" s="265">
        <v>2.2815999999999999E-2</v>
      </c>
      <c r="JX45" s="265">
        <v>1.4982000000000001E-2</v>
      </c>
      <c r="JY45" s="265">
        <v>3.1453000000000002E-2</v>
      </c>
      <c r="JZ45" s="265">
        <v>2.9325E-2</v>
      </c>
      <c r="KA45" s="265">
        <v>1.4541E-2</v>
      </c>
      <c r="KB45" s="265">
        <v>2.6710000000000001E-2</v>
      </c>
      <c r="KC45" s="265">
        <v>6.1176000000000001E-2</v>
      </c>
      <c r="KD45" s="265">
        <v>9.9127000000000007E-2</v>
      </c>
      <c r="KE45" s="265">
        <v>4.3371E-2</v>
      </c>
      <c r="KF45" s="265">
        <v>2.5833999999999999E-2</v>
      </c>
      <c r="KG45" s="265">
        <v>2.3151000000000001E-2</v>
      </c>
      <c r="KH45" s="265">
        <v>2.5090999999999999E-2</v>
      </c>
      <c r="KI45" s="265">
        <v>0.29953000000000002</v>
      </c>
      <c r="KJ45" s="265">
        <v>0.43042999999999998</v>
      </c>
      <c r="KK45" s="265">
        <v>0.30201</v>
      </c>
      <c r="KL45" s="265">
        <v>0.34960999999999998</v>
      </c>
      <c r="KM45" s="265">
        <v>0.58206000000000002</v>
      </c>
      <c r="KN45" s="265">
        <v>0.68635000000000002</v>
      </c>
      <c r="KO45" s="265">
        <v>0.75461</v>
      </c>
      <c r="KP45" s="265">
        <v>6.468667972069287E-3</v>
      </c>
      <c r="KQ45" s="265">
        <v>0.82469000000000003</v>
      </c>
      <c r="KR45" s="265">
        <v>0.84789999999999999</v>
      </c>
      <c r="KS45" s="265">
        <v>0.86748000000000003</v>
      </c>
      <c r="KT45" s="265">
        <v>0.64446951642961436</v>
      </c>
      <c r="KU45" s="265">
        <v>8.1449999999999995E-3</v>
      </c>
      <c r="KV45" s="265">
        <v>3.9564000000000002E-2</v>
      </c>
      <c r="KW45" s="265">
        <v>6.3177999999999998E-2</v>
      </c>
      <c r="KX45" s="265">
        <v>0.11335000000000001</v>
      </c>
      <c r="KY45" s="265">
        <v>0.23995</v>
      </c>
      <c r="KZ45" s="265">
        <v>0.41471999999999998</v>
      </c>
      <c r="LA45" s="265">
        <v>0.59619999999999995</v>
      </c>
      <c r="LB45" s="265">
        <v>0.75380999999999998</v>
      </c>
      <c r="LC45" s="265">
        <v>1</v>
      </c>
      <c r="LD45" s="265">
        <v>0</v>
      </c>
      <c r="LE45" s="265">
        <v>0.18917</v>
      </c>
      <c r="LF45" s="265">
        <v>0</v>
      </c>
      <c r="LG45" s="265">
        <v>0</v>
      </c>
      <c r="LH45" s="431">
        <v>4.4829721446149051E-5</v>
      </c>
      <c r="LI45" s="431">
        <v>5.4249139793682843E-5</v>
      </c>
      <c r="LJ45" s="431">
        <v>9.5729723398108035E-5</v>
      </c>
      <c r="LK45" s="431">
        <v>6.9727910158690065E-5</v>
      </c>
      <c r="LL45" s="431">
        <v>1.127641080529429E-4</v>
      </c>
      <c r="LM45" s="431">
        <v>8.5155486885923892E-5</v>
      </c>
      <c r="LN45" s="431">
        <v>1.6278857947327197E-4</v>
      </c>
      <c r="LO45" s="431">
        <v>1.2167893146397546E-4</v>
      </c>
      <c r="LP45" s="431">
        <v>1.842546189436689E-4</v>
      </c>
      <c r="LQ45" s="431">
        <v>1.8369113968219608E-4</v>
      </c>
      <c r="LR45" s="431">
        <v>1.808913511922583E-4</v>
      </c>
      <c r="LS45" s="431">
        <v>9.7158983408007771E-5</v>
      </c>
      <c r="LT45" s="431">
        <v>2.4869406479410827E-4</v>
      </c>
      <c r="LU45" s="431">
        <v>9.3115813797339797E-5</v>
      </c>
      <c r="LV45" s="431">
        <v>1.585028221597895E-4</v>
      </c>
      <c r="LW45" s="431">
        <v>1.8389172328170389E-4</v>
      </c>
      <c r="LX45" s="431">
        <v>1.9391496607568115E-4</v>
      </c>
      <c r="LY45" s="431">
        <v>2.2464203357230872E-4</v>
      </c>
      <c r="LZ45" s="431">
        <v>1.9465333025436848E-4</v>
      </c>
      <c r="MA45" s="431">
        <v>8.5246421804185957E-5</v>
      </c>
      <c r="MB45" s="431">
        <v>1.9075130694545805E-4</v>
      </c>
      <c r="MC45" s="431">
        <v>1.5525701746810228E-4</v>
      </c>
      <c r="MD45" s="431">
        <v>2.1323103283066303E-4</v>
      </c>
      <c r="ME45" s="431">
        <v>2.5676988298073411E-4</v>
      </c>
      <c r="MF45" s="431">
        <v>2.3681891616433859E-4</v>
      </c>
      <c r="MG45" s="431">
        <v>2.1827465388923883E-4</v>
      </c>
      <c r="MH45" s="266"/>
      <c r="MI45" s="266"/>
      <c r="MJ45" s="266"/>
      <c r="MK45" s="266"/>
      <c r="ML45" s="266"/>
      <c r="MM45" s="266"/>
      <c r="MN45" s="266"/>
      <c r="MO45" s="266"/>
      <c r="MP45" s="266"/>
      <c r="MQ45" s="266"/>
      <c r="MR45" s="266"/>
      <c r="MS45" s="266"/>
      <c r="MT45" s="266"/>
      <c r="MU45" s="266"/>
      <c r="MV45" s="266"/>
      <c r="MW45" s="266"/>
      <c r="MX45" s="266"/>
      <c r="MY45" s="266"/>
      <c r="MZ45" s="266"/>
      <c r="NA45" s="266"/>
      <c r="NB45" s="266"/>
      <c r="NC45" s="266"/>
      <c r="ND45" s="266"/>
      <c r="NE45" s="266"/>
      <c r="NF45" s="266"/>
      <c r="NG45" s="266"/>
      <c r="NH45" s="266"/>
      <c r="NI45" s="266"/>
      <c r="NJ45" s="266"/>
      <c r="NK45" s="266"/>
      <c r="NL45" s="266"/>
      <c r="NM45" s="266"/>
      <c r="NN45" s="266"/>
      <c r="NO45" s="266"/>
      <c r="NP45" s="266"/>
      <c r="NQ45" s="266"/>
      <c r="NR45" s="266"/>
      <c r="NS45" s="266"/>
      <c r="NT45" s="266"/>
      <c r="NU45" s="266"/>
      <c r="NV45" s="266"/>
      <c r="NW45" s="266"/>
      <c r="NX45" s="266"/>
      <c r="NY45" s="266"/>
      <c r="NZ45" s="266"/>
      <c r="OA45" s="266"/>
      <c r="OB45" s="266"/>
      <c r="OC45" s="266"/>
      <c r="OD45" s="266"/>
      <c r="OE45" s="266"/>
      <c r="OF45" s="266"/>
      <c r="OG45" s="266"/>
      <c r="OH45" s="266"/>
      <c r="OI45" s="266"/>
      <c r="OJ45" s="266"/>
      <c r="OK45" s="266"/>
      <c r="OL45" s="266"/>
      <c r="OM45" s="266"/>
      <c r="ON45" s="267"/>
    </row>
    <row r="46" spans="1:404">
      <c r="A46" s="261">
        <v>421</v>
      </c>
      <c r="B46" s="265">
        <v>0.16409000000000001</v>
      </c>
      <c r="C46" s="265">
        <v>0.12224</v>
      </c>
      <c r="D46" s="265">
        <v>8.7410000000000002E-2</v>
      </c>
      <c r="E46" s="265">
        <v>5.9247000000000001E-2</v>
      </c>
      <c r="F46" s="265">
        <v>0.17163999999999999</v>
      </c>
      <c r="G46" s="265">
        <v>0.11524</v>
      </c>
      <c r="H46" s="265">
        <v>0.17784</v>
      </c>
      <c r="I46" s="265">
        <v>0.11648</v>
      </c>
      <c r="J46" s="265">
        <v>9.0373999999999996E-2</v>
      </c>
      <c r="K46" s="265">
        <v>5.4552999999999997E-2</v>
      </c>
      <c r="L46" s="265">
        <v>3.6162E-2</v>
      </c>
      <c r="M46" s="265">
        <v>1.6605999999999999E-2</v>
      </c>
      <c r="N46" s="265">
        <v>1.9868E-2</v>
      </c>
      <c r="O46" s="265">
        <v>7.3191999999999993E-2</v>
      </c>
      <c r="P46" s="265">
        <v>0.1134</v>
      </c>
      <c r="Q46" s="265">
        <v>9.9557999999999994E-2</v>
      </c>
      <c r="R46" s="265">
        <v>5.8485000000000002E-2</v>
      </c>
      <c r="S46" s="265">
        <v>9.3285000000000007E-2</v>
      </c>
      <c r="T46" s="265">
        <v>6.5632999999999997E-2</v>
      </c>
      <c r="U46" s="265">
        <v>0.16789000000000001</v>
      </c>
      <c r="V46" s="265">
        <v>0.11380999999999999</v>
      </c>
      <c r="W46" s="265">
        <v>0.10332</v>
      </c>
      <c r="X46" s="265">
        <v>8.9715000000000003E-2</v>
      </c>
      <c r="Y46" s="265">
        <v>0.16194</v>
      </c>
      <c r="Z46" s="265">
        <v>0.11074000000000001</v>
      </c>
      <c r="AA46" s="265">
        <v>0.17111000000000001</v>
      </c>
      <c r="AB46" s="265">
        <v>0.12025</v>
      </c>
      <c r="AC46" s="265">
        <v>0.1041</v>
      </c>
      <c r="AD46" s="265">
        <v>6.9491999999999998E-2</v>
      </c>
      <c r="AE46" s="265">
        <v>2.0745E-2</v>
      </c>
      <c r="AF46" s="265">
        <v>3.1927999999999998E-2</v>
      </c>
      <c r="AG46" s="265">
        <v>0.18129999999999999</v>
      </c>
      <c r="AH46" s="265">
        <v>6.3504000000000005E-2</v>
      </c>
      <c r="AI46" s="265">
        <v>1.2023000000000001E-2</v>
      </c>
      <c r="AJ46" s="265">
        <v>1.7957000000000001E-2</v>
      </c>
      <c r="AK46" s="265">
        <v>1.0163E-2</v>
      </c>
      <c r="AL46" s="265">
        <v>2.5645000000000001E-2</v>
      </c>
      <c r="AM46" s="265">
        <v>2.0641E-2</v>
      </c>
      <c r="AN46" s="265">
        <v>2.0789999999999999E-2</v>
      </c>
      <c r="AO46" s="265">
        <v>3.0016000000000001E-2</v>
      </c>
      <c r="AP46" s="265">
        <v>4.0043000000000002E-2</v>
      </c>
      <c r="AQ46" s="265">
        <v>2.4575E-2</v>
      </c>
      <c r="AR46" s="265">
        <v>5.3617999999999999E-2</v>
      </c>
      <c r="AS46" s="265">
        <v>5.2894999999999998E-2</v>
      </c>
      <c r="AT46" s="265">
        <v>4.3772999999999999E-2</v>
      </c>
      <c r="AU46" s="265">
        <v>6.9023000000000001E-2</v>
      </c>
      <c r="AV46" s="265">
        <v>5.6994000000000003E-2</v>
      </c>
      <c r="AW46" s="265">
        <v>1.4734000000000001E-2</v>
      </c>
      <c r="AX46" s="265">
        <v>2.4778999999999999E-2</v>
      </c>
      <c r="AY46" s="265">
        <v>3.7720999999999998E-2</v>
      </c>
      <c r="AZ46" s="265">
        <v>5.4398000000000002E-2</v>
      </c>
      <c r="BA46" s="265">
        <v>1.3533E-2</v>
      </c>
      <c r="BB46" s="265">
        <v>5.4628000000000003E-3</v>
      </c>
      <c r="BC46" s="265">
        <v>0</v>
      </c>
      <c r="BD46" s="265">
        <v>2.0879999999999999E-2</v>
      </c>
      <c r="BE46" s="265">
        <v>1.9748999999999999E-2</v>
      </c>
      <c r="BF46" s="265">
        <v>1.7357999999999998E-2</v>
      </c>
      <c r="BG46" s="265">
        <v>4.0337999999999999E-2</v>
      </c>
      <c r="BH46" s="265">
        <v>3.7128000000000001E-2</v>
      </c>
      <c r="BI46" s="265">
        <v>7.3640999999999998E-2</v>
      </c>
      <c r="BJ46" s="265">
        <v>6.7805000000000004E-2</v>
      </c>
      <c r="BK46" s="265">
        <v>0.23377000000000001</v>
      </c>
      <c r="BL46" s="265">
        <v>0.28854999999999997</v>
      </c>
      <c r="BM46" s="265">
        <v>0.11463</v>
      </c>
      <c r="BN46" s="265">
        <v>0.40893000000000002</v>
      </c>
      <c r="BO46" s="265">
        <v>0.46285999999999999</v>
      </c>
      <c r="BP46" s="265">
        <v>6.7898E-2</v>
      </c>
      <c r="BQ46" s="265">
        <v>0.28798000000000001</v>
      </c>
      <c r="BR46" s="265">
        <v>0.41116999999999998</v>
      </c>
      <c r="BS46" s="265">
        <v>0.29150999999999999</v>
      </c>
      <c r="BT46" s="265">
        <v>0.36964999999999998</v>
      </c>
      <c r="BU46" s="265">
        <v>2.9217E-2</v>
      </c>
      <c r="BV46" s="265">
        <v>1.4168E-2</v>
      </c>
      <c r="BW46" s="265">
        <v>3.6122000000000001E-2</v>
      </c>
      <c r="BX46" s="265">
        <v>1.7007999999999999E-2</v>
      </c>
      <c r="BY46" s="265">
        <v>8.1625000000000003E-2</v>
      </c>
      <c r="BZ46" s="265">
        <v>7.6865000000000003E-2</v>
      </c>
      <c r="CA46" s="265">
        <v>0.122</v>
      </c>
      <c r="CB46" s="265">
        <v>0.10603</v>
      </c>
      <c r="CC46" s="265">
        <v>0.13674</v>
      </c>
      <c r="CD46" s="265">
        <v>8.3269999999999997E-2</v>
      </c>
      <c r="CE46" s="265">
        <v>7.7403E-2</v>
      </c>
      <c r="CF46" s="265">
        <v>8.4102999999999997E-2</v>
      </c>
      <c r="CG46" s="265">
        <v>8.3277000000000004E-2</v>
      </c>
      <c r="CH46" s="265">
        <v>6.9365999999999997E-2</v>
      </c>
      <c r="CI46" s="265">
        <v>8.1540000000000001E-2</v>
      </c>
      <c r="CJ46" s="265">
        <v>5.7910999999999997E-2</v>
      </c>
      <c r="CK46" s="265">
        <v>7.5840000000000005E-2</v>
      </c>
      <c r="CL46" s="265">
        <v>0.2601</v>
      </c>
      <c r="CM46" s="265">
        <v>2.4271000000000001E-2</v>
      </c>
      <c r="CN46" s="265">
        <v>1.2121E-2</v>
      </c>
      <c r="CO46" s="265">
        <v>2.4891E-2</v>
      </c>
      <c r="CP46" s="265">
        <v>4.0098000000000002E-2</v>
      </c>
      <c r="CQ46" s="265">
        <v>3.8191000000000003E-2</v>
      </c>
      <c r="CR46" s="265">
        <v>2.4E-2</v>
      </c>
      <c r="CS46" s="265">
        <v>1.4286E-2</v>
      </c>
      <c r="CT46" s="265">
        <v>2.6804000000000001E-2</v>
      </c>
      <c r="CU46" s="265">
        <v>2.5999999999999999E-2</v>
      </c>
      <c r="CV46" s="265">
        <v>1.5188E-2</v>
      </c>
      <c r="CW46" s="265">
        <v>5.2525000000000002E-2</v>
      </c>
      <c r="CX46" s="265">
        <v>2.6804000000000001E-2</v>
      </c>
      <c r="CY46" s="265">
        <v>4.1237000000000003E-2</v>
      </c>
      <c r="CZ46" s="265">
        <v>0.11942999999999999</v>
      </c>
      <c r="DA46" s="265">
        <v>0.23688000000000001</v>
      </c>
      <c r="DB46" s="265">
        <v>1.2121E-2</v>
      </c>
      <c r="DC46" s="265">
        <v>1.2371E-2</v>
      </c>
      <c r="DD46" s="265">
        <v>2.0202000000000002E-3</v>
      </c>
      <c r="DE46" s="265">
        <v>1.6494999999999999E-2</v>
      </c>
      <c r="DF46" s="265">
        <v>1.5296000000000001E-3</v>
      </c>
      <c r="DG46" s="265">
        <v>2.3192E-3</v>
      </c>
      <c r="DH46" s="265">
        <v>1.1918E-2</v>
      </c>
      <c r="DI46" s="265">
        <v>6.1002000000000001E-3</v>
      </c>
      <c r="DJ46" s="265">
        <v>5.7498000000000002E-3</v>
      </c>
      <c r="DK46" s="265">
        <v>6.5003999999999999E-3</v>
      </c>
      <c r="DL46" s="265">
        <v>4.9194E-3</v>
      </c>
      <c r="DM46" s="265">
        <v>3.2047999999999998E-3</v>
      </c>
      <c r="DN46" s="265">
        <v>2.506E-3</v>
      </c>
      <c r="DO46" s="265">
        <v>1.3656E-3</v>
      </c>
      <c r="DP46" s="265">
        <v>1.3288E-3</v>
      </c>
      <c r="DQ46" s="265">
        <v>1.1236E-3</v>
      </c>
      <c r="DR46" s="265">
        <v>6.1085999999999996E-3</v>
      </c>
      <c r="DS46" s="265">
        <v>8.6028000000000007E-3</v>
      </c>
      <c r="DT46" s="265">
        <v>1.1108E-2</v>
      </c>
      <c r="DU46" s="265">
        <v>1.794E-3</v>
      </c>
      <c r="DV46" s="265">
        <v>1.0512E-3</v>
      </c>
      <c r="DW46" s="265">
        <v>8.0639999999999998E-4</v>
      </c>
      <c r="DX46" s="265">
        <v>1.0905999999999999E-3</v>
      </c>
      <c r="DY46" s="265">
        <v>1.8272E-3</v>
      </c>
      <c r="DZ46" s="265">
        <v>3.1859999999999999E-4</v>
      </c>
      <c r="EA46" s="265">
        <v>1.7819999999999999E-4</v>
      </c>
      <c r="EB46" s="265">
        <v>1.07E-4</v>
      </c>
      <c r="EC46" s="265">
        <v>8.8200000000000003E-5</v>
      </c>
      <c r="ED46" s="265">
        <v>1.3459999999999999E-4</v>
      </c>
      <c r="EE46" s="265">
        <v>1.616E-4</v>
      </c>
      <c r="EF46" s="265">
        <v>8.7540000000000003E-4</v>
      </c>
      <c r="EG46" s="265">
        <v>1.0679999999999999E-4</v>
      </c>
      <c r="EH46" s="265">
        <v>1.7156999999999999E-2</v>
      </c>
      <c r="EI46" s="265">
        <v>3.8774999999999997E-2</v>
      </c>
      <c r="EJ46" s="265">
        <v>2.6804000000000001E-2</v>
      </c>
      <c r="EK46" s="265">
        <v>1.2121E-2</v>
      </c>
      <c r="EL46" s="265">
        <v>1.4584E-2</v>
      </c>
      <c r="EM46" s="265">
        <v>2.1475000000000001E-2</v>
      </c>
      <c r="EN46" s="265">
        <v>1.3833E-2</v>
      </c>
      <c r="EO46" s="265">
        <v>2.2574E-2</v>
      </c>
      <c r="EP46" s="265">
        <v>1.0877E-2</v>
      </c>
      <c r="EQ46" s="265">
        <v>2.14E-3</v>
      </c>
      <c r="ER46" s="265">
        <v>2.4696000000000002E-3</v>
      </c>
      <c r="ES46" s="265">
        <v>2.1183999999999999E-3</v>
      </c>
      <c r="ET46" s="265">
        <v>2.2715999999999999E-3</v>
      </c>
      <c r="EU46" s="265">
        <v>2.0523999999999998E-3</v>
      </c>
      <c r="EV46" s="265">
        <v>1.905E-3</v>
      </c>
      <c r="EW46" s="265">
        <v>2.1746000000000001E-3</v>
      </c>
      <c r="EX46" s="265">
        <v>2.3511999999999999E-3</v>
      </c>
      <c r="EY46" s="265">
        <v>1.7166E-3</v>
      </c>
      <c r="EZ46" s="265">
        <v>2.4087000000000001E-2</v>
      </c>
      <c r="FA46" s="265">
        <v>4.8358000000000003E-3</v>
      </c>
      <c r="FB46" s="265">
        <v>4.5950000000000001E-3</v>
      </c>
      <c r="FC46" s="265">
        <v>4.1973999999999996E-3</v>
      </c>
      <c r="FD46" s="265">
        <v>4.3781999999999996E-3</v>
      </c>
      <c r="FE46" s="265">
        <v>3.9182000000000002E-3</v>
      </c>
      <c r="FF46" s="265">
        <v>4.1958000000000004E-3</v>
      </c>
      <c r="FG46" s="265">
        <v>4.8923999999999999E-3</v>
      </c>
      <c r="FH46" s="265">
        <v>3.7226E-3</v>
      </c>
      <c r="FI46" s="265">
        <v>3.5222000000000001E-3</v>
      </c>
      <c r="FJ46" s="265">
        <v>6.3720000000000001E-3</v>
      </c>
      <c r="FK46" s="265">
        <v>2.7315999999999998E-3</v>
      </c>
      <c r="FL46" s="265">
        <v>9.9540000000000002E-4</v>
      </c>
      <c r="FM46" s="265">
        <v>2.2582000000000001E-3</v>
      </c>
      <c r="FN46" s="265">
        <v>3.5375999999999998E-2</v>
      </c>
      <c r="FO46" s="265">
        <v>5.8000000000000003E-2</v>
      </c>
      <c r="FP46" s="265">
        <v>0.10821</v>
      </c>
      <c r="FQ46" s="265">
        <v>2.1981000000000001E-2</v>
      </c>
      <c r="FR46" s="265">
        <v>1.2782E-2</v>
      </c>
      <c r="FS46" s="265">
        <v>3.2917000000000002E-2</v>
      </c>
      <c r="FT46" s="265">
        <v>2.1059000000000001E-2</v>
      </c>
      <c r="FU46" s="265">
        <v>4.1202999999999997E-2</v>
      </c>
      <c r="FV46" s="265">
        <v>0.22273000000000001</v>
      </c>
      <c r="FW46" s="265">
        <v>0.19092999999999999</v>
      </c>
      <c r="FX46" s="265">
        <v>0.13696</v>
      </c>
      <c r="FY46" s="265">
        <v>0.29502</v>
      </c>
      <c r="FZ46" s="265">
        <v>0.19092999999999999</v>
      </c>
      <c r="GA46" s="265">
        <v>0.10811</v>
      </c>
      <c r="GB46" s="265">
        <v>3.0196000000000001E-2</v>
      </c>
      <c r="GC46" s="265">
        <v>3.9905000000000003E-2</v>
      </c>
      <c r="GD46" s="265">
        <v>5.0854999999999997E-2</v>
      </c>
      <c r="GE46" s="265">
        <v>7.2241E-2</v>
      </c>
      <c r="GF46" s="265">
        <v>4.9843999999999999E-2</v>
      </c>
      <c r="GG46" s="265">
        <v>0.10152</v>
      </c>
      <c r="GH46" s="265">
        <v>0.13389999999999999</v>
      </c>
      <c r="GI46" s="265">
        <v>0.12275999999999999</v>
      </c>
      <c r="GJ46" s="265">
        <v>5.8055000000000002E-2</v>
      </c>
      <c r="GK46" s="265">
        <v>3.7748999999999998E-2</v>
      </c>
      <c r="GL46" s="265">
        <v>8.3923999999999999E-2</v>
      </c>
      <c r="GM46" s="265">
        <v>4.1375000000000002E-2</v>
      </c>
      <c r="GN46" s="265">
        <v>0.11615</v>
      </c>
      <c r="GO46" s="265">
        <v>5.4542E-2</v>
      </c>
      <c r="GP46" s="265">
        <v>0.10100000000000001</v>
      </c>
      <c r="GQ46" s="265">
        <v>8.4262000000000004E-2</v>
      </c>
      <c r="GR46" s="265">
        <v>5.1227000000000002E-2</v>
      </c>
      <c r="GS46" s="265">
        <v>8.8578000000000004E-2</v>
      </c>
      <c r="GT46" s="265">
        <v>6.5111000000000002E-2</v>
      </c>
      <c r="GU46" s="265">
        <v>6.4033000000000007E-2</v>
      </c>
      <c r="GV46" s="265">
        <v>5.5152E-2</v>
      </c>
      <c r="GW46" s="265">
        <v>7.1423E-2</v>
      </c>
      <c r="GX46" s="265">
        <v>0.12606999999999999</v>
      </c>
      <c r="GY46" s="265">
        <v>6.4107999999999998E-2</v>
      </c>
      <c r="GZ46" s="265">
        <v>6.6832000000000003E-2</v>
      </c>
      <c r="HA46" s="265">
        <v>5.3351999999999997E-2</v>
      </c>
      <c r="HB46" s="265">
        <v>3.9656999999999998E-2</v>
      </c>
      <c r="HC46" s="265">
        <v>6.0085E-2</v>
      </c>
      <c r="HD46" s="265">
        <v>3.8283999999999999E-2</v>
      </c>
      <c r="HE46" s="265">
        <v>7.9107999999999998E-2</v>
      </c>
      <c r="HF46" s="265">
        <v>0.10206999999999999</v>
      </c>
      <c r="HG46" s="265">
        <v>8.0272999999999997E-2</v>
      </c>
      <c r="HH46" s="265">
        <v>7.8387999999999999E-2</v>
      </c>
      <c r="HI46" s="265">
        <v>8.1853999999999996E-2</v>
      </c>
      <c r="HJ46" s="265">
        <v>0.16503999999999999</v>
      </c>
      <c r="HK46" s="265">
        <v>4.2132000000000003E-2</v>
      </c>
      <c r="HL46" s="265">
        <v>4.9199E-2</v>
      </c>
      <c r="HM46" s="265">
        <v>6.6944000000000004E-2</v>
      </c>
      <c r="HN46" s="265">
        <v>4.2410999999999997E-2</v>
      </c>
      <c r="HO46" s="265">
        <v>6.1605E-2</v>
      </c>
      <c r="HP46" s="265">
        <v>4.7826E-2</v>
      </c>
      <c r="HQ46" s="265">
        <v>0.12529999999999999</v>
      </c>
      <c r="HR46" s="265">
        <v>0.25435999999999998</v>
      </c>
      <c r="HS46" s="265">
        <v>1.9554999999999999E-2</v>
      </c>
      <c r="HT46" s="265">
        <v>0.13519999999999999</v>
      </c>
      <c r="HU46" s="265">
        <v>0.1095</v>
      </c>
      <c r="HV46" s="265">
        <v>5.6279999999999997E-2</v>
      </c>
      <c r="HW46" s="265">
        <v>9.5921999999999993E-2</v>
      </c>
      <c r="HX46" s="265">
        <v>0.14459</v>
      </c>
      <c r="HY46" s="265">
        <v>8.4693000000000004E-2</v>
      </c>
      <c r="HZ46" s="265">
        <v>2.9686000000000001E-2</v>
      </c>
      <c r="IA46" s="265">
        <v>2.2813E-2</v>
      </c>
      <c r="IB46" s="265">
        <v>1.9056E-2</v>
      </c>
      <c r="IC46" s="265">
        <v>2.4400000000000002E-2</v>
      </c>
      <c r="ID46" s="265">
        <v>2.6428E-2</v>
      </c>
      <c r="IE46" s="265">
        <v>8.2458000000000004E-2</v>
      </c>
      <c r="IF46" s="265">
        <v>8.2358000000000001E-2</v>
      </c>
      <c r="IG46" s="265">
        <v>6.2212000000000003E-2</v>
      </c>
      <c r="IH46" s="265">
        <v>6.0420000000000001E-2</v>
      </c>
      <c r="II46" s="265">
        <v>0.18099000000000001</v>
      </c>
      <c r="IJ46" s="265">
        <v>9.3634999999999996E-2</v>
      </c>
      <c r="IK46" s="265">
        <v>6.8721000000000004E-2</v>
      </c>
      <c r="IL46" s="265">
        <v>0.13314000000000001</v>
      </c>
      <c r="IM46" s="265">
        <v>5.219E-2</v>
      </c>
      <c r="IN46" s="265">
        <v>1.2857E-2</v>
      </c>
      <c r="IO46" s="265">
        <v>3.0804000000000002E-2</v>
      </c>
      <c r="IP46" s="265">
        <v>2.4341000000000002E-2</v>
      </c>
      <c r="IQ46" s="265">
        <v>6.7232E-2</v>
      </c>
      <c r="IR46" s="265">
        <v>0.29165000000000002</v>
      </c>
      <c r="IS46" s="265">
        <v>4.2715000000000003E-2</v>
      </c>
      <c r="IT46" s="265">
        <v>0.13392000000000001</v>
      </c>
      <c r="IU46" s="265">
        <v>5.9997000000000002E-2</v>
      </c>
      <c r="IV46" s="265">
        <v>3.4720000000000001E-2</v>
      </c>
      <c r="IW46" s="265">
        <v>9.7324999999999995E-2</v>
      </c>
      <c r="IX46" s="265">
        <v>8.3736000000000005E-2</v>
      </c>
      <c r="IY46" s="265">
        <v>0.11211</v>
      </c>
      <c r="IZ46" s="265">
        <v>0.11989</v>
      </c>
      <c r="JA46" s="265">
        <v>0.13075000000000001</v>
      </c>
      <c r="JB46" s="265">
        <v>0.11736000000000001</v>
      </c>
      <c r="JC46" s="265">
        <v>9.1250999999999999E-2</v>
      </c>
      <c r="JD46" s="265">
        <v>3.8071000000000001E-2</v>
      </c>
      <c r="JE46" s="265">
        <v>8.7307999999999997E-2</v>
      </c>
      <c r="JF46" s="265">
        <v>0.14408000000000001</v>
      </c>
      <c r="JG46" s="265">
        <v>9.7425999999999999E-2</v>
      </c>
      <c r="JH46" s="265">
        <v>0.15565999999999999</v>
      </c>
      <c r="JI46" s="265">
        <v>0.21332999999999999</v>
      </c>
      <c r="JJ46" s="265">
        <v>0.23097999999999999</v>
      </c>
      <c r="JK46" s="265">
        <v>0.25106000000000001</v>
      </c>
      <c r="JL46" s="265">
        <v>0.17080000000000001</v>
      </c>
      <c r="JM46" s="265">
        <v>0.11015</v>
      </c>
      <c r="JN46" s="265">
        <v>1.7819000000000002E-2</v>
      </c>
      <c r="JO46" s="265">
        <v>5.7188000000000003E-2</v>
      </c>
      <c r="JP46" s="265">
        <v>0.13155</v>
      </c>
      <c r="JQ46" s="265">
        <v>9.2106999999999994E-2</v>
      </c>
      <c r="JR46" s="265">
        <v>4.5226000000000002E-2</v>
      </c>
      <c r="JS46" s="265">
        <v>5.1915999999999997E-2</v>
      </c>
      <c r="JT46" s="265">
        <v>1.9397000000000001E-2</v>
      </c>
      <c r="JU46" s="265">
        <v>3.4091000000000003E-2</v>
      </c>
      <c r="JV46" s="265">
        <v>6.2983999999999998E-2</v>
      </c>
      <c r="JW46" s="265">
        <v>2.7536999999999999E-2</v>
      </c>
      <c r="JX46" s="265">
        <v>1.7736999999999999E-2</v>
      </c>
      <c r="JY46" s="265">
        <v>3.8004999999999997E-2</v>
      </c>
      <c r="JZ46" s="265">
        <v>3.7983999999999997E-2</v>
      </c>
      <c r="KA46" s="265">
        <v>1.5664999999999998E-2</v>
      </c>
      <c r="KB46" s="265">
        <v>3.0476E-2</v>
      </c>
      <c r="KC46" s="265">
        <v>7.5221999999999997E-2</v>
      </c>
      <c r="KD46" s="265">
        <v>0.12032</v>
      </c>
      <c r="KE46" s="265">
        <v>5.3927999999999997E-2</v>
      </c>
      <c r="KF46" s="265">
        <v>3.2990999999999999E-2</v>
      </c>
      <c r="KG46" s="265">
        <v>2.9590000000000002E-2</v>
      </c>
      <c r="KH46" s="265">
        <v>2.9361000000000002E-2</v>
      </c>
      <c r="KI46" s="265">
        <v>0.29343000000000002</v>
      </c>
      <c r="KJ46" s="265">
        <v>0.42319000000000001</v>
      </c>
      <c r="KK46" s="265">
        <v>0.29286000000000001</v>
      </c>
      <c r="KL46" s="265">
        <v>0.33628999999999998</v>
      </c>
      <c r="KM46" s="265">
        <v>0.57991999999999999</v>
      </c>
      <c r="KN46" s="265">
        <v>0.68284</v>
      </c>
      <c r="KO46" s="265">
        <v>0.74987999999999999</v>
      </c>
      <c r="KP46" s="265">
        <v>6.4518565198320539E-3</v>
      </c>
      <c r="KQ46" s="265">
        <v>0.81811</v>
      </c>
      <c r="KR46" s="265">
        <v>0.84060999999999997</v>
      </c>
      <c r="KS46" s="265">
        <v>0.85956999999999995</v>
      </c>
      <c r="KT46" s="265">
        <v>0.64500908650080868</v>
      </c>
      <c r="KU46" s="265">
        <v>8.3940000000000004E-3</v>
      </c>
      <c r="KV46" s="265">
        <v>4.0413999999999999E-2</v>
      </c>
      <c r="KW46" s="265">
        <v>6.4368999999999996E-2</v>
      </c>
      <c r="KX46" s="265">
        <v>0.11512</v>
      </c>
      <c r="KY46" s="265">
        <v>0.24271000000000001</v>
      </c>
      <c r="KZ46" s="265">
        <v>0.41824</v>
      </c>
      <c r="LA46" s="265">
        <v>0.59989000000000003</v>
      </c>
      <c r="LB46" s="265">
        <v>0.7571</v>
      </c>
      <c r="LC46" s="265">
        <v>1</v>
      </c>
      <c r="LD46" s="265">
        <v>0</v>
      </c>
      <c r="LE46" s="265">
        <v>0.20291000000000001</v>
      </c>
      <c r="LF46" s="265">
        <v>0</v>
      </c>
      <c r="LG46" s="265">
        <v>0</v>
      </c>
      <c r="LH46" s="431">
        <v>5.2340161346364766E-5</v>
      </c>
      <c r="LI46" s="431">
        <v>5.9290316130500287E-5</v>
      </c>
      <c r="LJ46" s="431">
        <v>1.1255377467023209E-4</v>
      </c>
      <c r="LK46" s="431">
        <v>7.4608527938835323E-5</v>
      </c>
      <c r="LL46" s="431">
        <v>1.3315959949977696E-4</v>
      </c>
      <c r="LM46" s="431">
        <v>8.8988716015592217E-5</v>
      </c>
      <c r="LN46" s="431">
        <v>1.9028002861887217E-4</v>
      </c>
      <c r="LO46" s="431">
        <v>1.3716635294258595E-4</v>
      </c>
      <c r="LP46" s="431">
        <v>2.1657580509781837E-4</v>
      </c>
      <c r="LQ46" s="431">
        <v>2.1399682736955583E-4</v>
      </c>
      <c r="LR46" s="431">
        <v>2.0272370602469891E-4</v>
      </c>
      <c r="LS46" s="431">
        <v>9.8755990620702505E-5</v>
      </c>
      <c r="LT46" s="431">
        <v>2.875007048714906E-4</v>
      </c>
      <c r="LU46" s="431">
        <v>1.0092697630170733E-4</v>
      </c>
      <c r="LV46" s="431">
        <v>1.8695111793931574E-4</v>
      </c>
      <c r="LW46" s="431">
        <v>2.0299007883295417E-4</v>
      </c>
      <c r="LX46" s="431">
        <v>2.2865453502163291E-4</v>
      </c>
      <c r="LY46" s="431">
        <v>2.5516340974718332E-4</v>
      </c>
      <c r="LZ46" s="431">
        <v>2.2165253176353872E-4</v>
      </c>
      <c r="MA46" s="431">
        <v>9.6536205091979355E-5</v>
      </c>
      <c r="MB46" s="431">
        <v>2.2379716392606497E-4</v>
      </c>
      <c r="MC46" s="431">
        <v>1.7385197861585766E-4</v>
      </c>
      <c r="MD46" s="431">
        <v>2.3912434699013829E-4</v>
      </c>
      <c r="ME46" s="431">
        <v>2.9687283677048981E-4</v>
      </c>
      <c r="MF46" s="431">
        <v>2.6586785679683089E-4</v>
      </c>
      <c r="MG46" s="431">
        <v>2.4178336025215685E-4</v>
      </c>
      <c r="MH46" s="266"/>
      <c r="MI46" s="266"/>
      <c r="MJ46" s="266"/>
      <c r="MK46" s="266"/>
      <c r="ML46" s="266"/>
      <c r="MM46" s="266"/>
      <c r="MN46" s="266"/>
      <c r="MO46" s="266"/>
      <c r="MP46" s="266"/>
      <c r="MQ46" s="266"/>
      <c r="MR46" s="266"/>
      <c r="MS46" s="266"/>
      <c r="MT46" s="266"/>
      <c r="MU46" s="266"/>
      <c r="MV46" s="266"/>
      <c r="MW46" s="266"/>
      <c r="MX46" s="266"/>
      <c r="MY46" s="266"/>
      <c r="MZ46" s="266"/>
      <c r="NA46" s="266"/>
      <c r="NB46" s="266"/>
      <c r="NC46" s="266"/>
      <c r="ND46" s="266"/>
      <c r="NE46" s="266"/>
      <c r="NF46" s="266"/>
      <c r="NG46" s="266"/>
      <c r="NH46" s="266"/>
      <c r="NI46" s="266"/>
      <c r="NJ46" s="266"/>
      <c r="NK46" s="266"/>
      <c r="NL46" s="266"/>
      <c r="NM46" s="266"/>
      <c r="NN46" s="266"/>
      <c r="NO46" s="266"/>
      <c r="NP46" s="266"/>
      <c r="NQ46" s="266"/>
      <c r="NR46" s="266"/>
      <c r="NS46" s="266"/>
      <c r="NT46" s="266"/>
      <c r="NU46" s="266"/>
      <c r="NV46" s="266"/>
      <c r="NW46" s="266"/>
      <c r="NX46" s="266"/>
      <c r="NY46" s="266"/>
      <c r="NZ46" s="266"/>
      <c r="OA46" s="266"/>
      <c r="OB46" s="266"/>
      <c r="OC46" s="266"/>
      <c r="OD46" s="266"/>
      <c r="OE46" s="266"/>
      <c r="OF46" s="266"/>
      <c r="OG46" s="266"/>
      <c r="OH46" s="266"/>
      <c r="OI46" s="266"/>
      <c r="OJ46" s="266"/>
      <c r="OK46" s="266"/>
      <c r="OL46" s="266"/>
      <c r="OM46" s="266"/>
      <c r="ON46" s="267"/>
    </row>
    <row r="47" spans="1:404">
      <c r="A47" s="261">
        <v>422</v>
      </c>
      <c r="B47" s="265">
        <v>0.16767000000000001</v>
      </c>
      <c r="C47" s="265">
        <v>0.12470000000000001</v>
      </c>
      <c r="D47" s="265">
        <v>8.9105000000000004E-2</v>
      </c>
      <c r="E47" s="265">
        <v>6.037E-2</v>
      </c>
      <c r="F47" s="265">
        <v>0.17521999999999999</v>
      </c>
      <c r="G47" s="265">
        <v>0.11763</v>
      </c>
      <c r="H47" s="265">
        <v>0.18101</v>
      </c>
      <c r="I47" s="265">
        <v>0.11977</v>
      </c>
      <c r="J47" s="265">
        <v>9.3072000000000002E-2</v>
      </c>
      <c r="K47" s="265">
        <v>5.8353000000000002E-2</v>
      </c>
      <c r="L47" s="265">
        <v>3.8551000000000002E-2</v>
      </c>
      <c r="M47" s="265">
        <v>1.7451999999999999E-2</v>
      </c>
      <c r="N47" s="265">
        <v>2.0211E-2</v>
      </c>
      <c r="O47" s="265">
        <v>7.4999999999999997E-2</v>
      </c>
      <c r="P47" s="265">
        <v>0.11579</v>
      </c>
      <c r="Q47" s="265">
        <v>0.10435999999999999</v>
      </c>
      <c r="R47" s="265">
        <v>5.9615000000000001E-2</v>
      </c>
      <c r="S47" s="265">
        <v>9.5870999999999998E-2</v>
      </c>
      <c r="T47" s="265">
        <v>6.7998000000000003E-2</v>
      </c>
      <c r="U47" s="265">
        <v>0.17118</v>
      </c>
      <c r="V47" s="265">
        <v>0.11650000000000001</v>
      </c>
      <c r="W47" s="265">
        <v>0.10557</v>
      </c>
      <c r="X47" s="265">
        <v>9.1658000000000003E-2</v>
      </c>
      <c r="Y47" s="265">
        <v>0.16586000000000001</v>
      </c>
      <c r="Z47" s="265">
        <v>0.11382</v>
      </c>
      <c r="AA47" s="265">
        <v>0.17485999999999999</v>
      </c>
      <c r="AB47" s="265">
        <v>0.12288</v>
      </c>
      <c r="AC47" s="265">
        <v>0.10617</v>
      </c>
      <c r="AD47" s="265">
        <v>7.1006E-2</v>
      </c>
      <c r="AE47" s="265">
        <v>2.1805000000000001E-2</v>
      </c>
      <c r="AF47" s="265">
        <v>3.3647999999999997E-2</v>
      </c>
      <c r="AG47" s="265">
        <v>0.30429</v>
      </c>
      <c r="AH47" s="265">
        <v>6.7503999999999995E-2</v>
      </c>
      <c r="AI47" s="265">
        <v>1.2655E-2</v>
      </c>
      <c r="AJ47" s="265">
        <v>1.8856000000000001E-2</v>
      </c>
      <c r="AK47" s="265">
        <v>1.0736000000000001E-2</v>
      </c>
      <c r="AL47" s="265">
        <v>2.7425000000000001E-2</v>
      </c>
      <c r="AM47" s="265">
        <v>2.2231000000000001E-2</v>
      </c>
      <c r="AN47" s="265">
        <v>2.2315999999999999E-2</v>
      </c>
      <c r="AO47" s="265">
        <v>3.2177999999999998E-2</v>
      </c>
      <c r="AP47" s="265">
        <v>4.2566E-2</v>
      </c>
      <c r="AQ47" s="265">
        <v>2.6412000000000001E-2</v>
      </c>
      <c r="AR47" s="265">
        <v>5.7815999999999999E-2</v>
      </c>
      <c r="AS47" s="265">
        <v>5.6839000000000001E-2</v>
      </c>
      <c r="AT47" s="265">
        <v>4.7280999999999997E-2</v>
      </c>
      <c r="AU47" s="265">
        <v>7.4494000000000005E-2</v>
      </c>
      <c r="AV47" s="265">
        <v>6.1606000000000001E-2</v>
      </c>
      <c r="AW47" s="265">
        <v>1.5291000000000001E-2</v>
      </c>
      <c r="AX47" s="265">
        <v>2.6549E-2</v>
      </c>
      <c r="AY47" s="265">
        <v>4.0141000000000003E-2</v>
      </c>
      <c r="AZ47" s="265">
        <v>5.8304000000000002E-2</v>
      </c>
      <c r="BA47" s="265">
        <v>1.4592000000000001E-2</v>
      </c>
      <c r="BB47" s="265">
        <v>5.8906000000000002E-3</v>
      </c>
      <c r="BC47" s="265">
        <v>0</v>
      </c>
      <c r="BD47" s="265">
        <v>2.2515E-2</v>
      </c>
      <c r="BE47" s="265">
        <v>2.0198000000000001E-2</v>
      </c>
      <c r="BF47" s="265">
        <v>1.7767999999999999E-2</v>
      </c>
      <c r="BG47" s="265">
        <v>4.0951000000000001E-2</v>
      </c>
      <c r="BH47" s="265">
        <v>3.7834E-2</v>
      </c>
      <c r="BI47" s="265">
        <v>7.5724E-2</v>
      </c>
      <c r="BJ47" s="265">
        <v>6.9329000000000002E-2</v>
      </c>
      <c r="BK47" s="265">
        <v>0.22078</v>
      </c>
      <c r="BL47" s="265">
        <v>0.27655999999999997</v>
      </c>
      <c r="BM47" s="265">
        <v>0.11951000000000001</v>
      </c>
      <c r="BN47" s="265">
        <v>0.41195999999999999</v>
      </c>
      <c r="BO47" s="265">
        <v>0.46856999999999999</v>
      </c>
      <c r="BP47" s="265">
        <v>8.5938000000000001E-2</v>
      </c>
      <c r="BQ47" s="265">
        <v>0.27876000000000001</v>
      </c>
      <c r="BR47" s="265">
        <v>0.41221000000000002</v>
      </c>
      <c r="BS47" s="265">
        <v>0.27811999999999998</v>
      </c>
      <c r="BT47" s="265">
        <v>0.37187999999999999</v>
      </c>
      <c r="BU47" s="265">
        <v>3.1906999999999998E-2</v>
      </c>
      <c r="BV47" s="265">
        <v>1.5636000000000001E-2</v>
      </c>
      <c r="BW47" s="265">
        <v>3.8780000000000002E-2</v>
      </c>
      <c r="BX47" s="265">
        <v>1.7936000000000001E-2</v>
      </c>
      <c r="BY47" s="265">
        <v>8.3745E-2</v>
      </c>
      <c r="BZ47" s="265">
        <v>7.8161999999999995E-2</v>
      </c>
      <c r="CA47" s="265">
        <v>0.124</v>
      </c>
      <c r="CB47" s="265">
        <v>0.10795</v>
      </c>
      <c r="CC47" s="265">
        <v>0.13954</v>
      </c>
      <c r="CD47" s="265">
        <v>8.4541000000000005E-2</v>
      </c>
      <c r="CE47" s="265">
        <v>7.8714999999999993E-2</v>
      </c>
      <c r="CF47" s="265">
        <v>8.6166999999999994E-2</v>
      </c>
      <c r="CG47" s="265">
        <v>8.4596000000000005E-2</v>
      </c>
      <c r="CH47" s="265">
        <v>7.0633000000000001E-2</v>
      </c>
      <c r="CI47" s="265">
        <v>8.2960999999999993E-2</v>
      </c>
      <c r="CJ47" s="265">
        <v>5.8860999999999997E-2</v>
      </c>
      <c r="CK47" s="265">
        <v>7.7189999999999995E-2</v>
      </c>
      <c r="CL47" s="265">
        <v>0.26305000000000001</v>
      </c>
      <c r="CM47" s="265">
        <v>2.8580999999999999E-2</v>
      </c>
      <c r="CN47" s="265">
        <v>1.4141000000000001E-2</v>
      </c>
      <c r="CO47" s="265">
        <v>2.7671000000000001E-2</v>
      </c>
      <c r="CP47" s="265">
        <v>4.6168000000000001E-2</v>
      </c>
      <c r="CQ47" s="265">
        <v>4.3972999999999998E-2</v>
      </c>
      <c r="CR47" s="265">
        <v>2.8000000000000001E-2</v>
      </c>
      <c r="CS47" s="265">
        <v>1.8367000000000001E-2</v>
      </c>
      <c r="CT47" s="265">
        <v>3.2989999999999998E-2</v>
      </c>
      <c r="CU47" s="265">
        <v>3.2000000000000001E-2</v>
      </c>
      <c r="CV47" s="265">
        <v>1.7021999999999999E-2</v>
      </c>
      <c r="CW47" s="265">
        <v>6.4645999999999995E-2</v>
      </c>
      <c r="CX47" s="265">
        <v>3.2989999999999998E-2</v>
      </c>
      <c r="CY47" s="265">
        <v>5.1546000000000002E-2</v>
      </c>
      <c r="CZ47" s="265">
        <v>0.11107</v>
      </c>
      <c r="DA47" s="265">
        <v>0.22167999999999999</v>
      </c>
      <c r="DB47" s="265">
        <v>1.4141000000000001E-2</v>
      </c>
      <c r="DC47" s="265">
        <v>1.4433E-2</v>
      </c>
      <c r="DD47" s="265">
        <v>4.0404000000000004E-3</v>
      </c>
      <c r="DE47" s="265">
        <v>2.2679999999999999E-2</v>
      </c>
      <c r="DF47" s="265">
        <v>1.6662000000000001E-3</v>
      </c>
      <c r="DG47" s="265">
        <v>2.6614E-3</v>
      </c>
      <c r="DH47" s="265">
        <v>1.2632000000000001E-2</v>
      </c>
      <c r="DI47" s="265">
        <v>7.4114000000000003E-3</v>
      </c>
      <c r="DJ47" s="265">
        <v>6.9026000000000001E-3</v>
      </c>
      <c r="DK47" s="265">
        <v>7.8037999999999996E-3</v>
      </c>
      <c r="DL47" s="265">
        <v>5.9768E-3</v>
      </c>
      <c r="DM47" s="265">
        <v>3.6925999999999999E-3</v>
      </c>
      <c r="DN47" s="265">
        <v>3.0999999999999999E-3</v>
      </c>
      <c r="DO47" s="265">
        <v>1.7292E-3</v>
      </c>
      <c r="DP47" s="265">
        <v>1.6835999999999999E-3</v>
      </c>
      <c r="DQ47" s="265">
        <v>1.4231999999999999E-3</v>
      </c>
      <c r="DR47" s="265">
        <v>7.1992000000000002E-3</v>
      </c>
      <c r="DS47" s="265">
        <v>9.7266000000000002E-3</v>
      </c>
      <c r="DT47" s="265">
        <v>1.2619E-2</v>
      </c>
      <c r="DU47" s="265">
        <v>2.2889999999999998E-3</v>
      </c>
      <c r="DV47" s="265">
        <v>1.3443999999999999E-3</v>
      </c>
      <c r="DW47" s="265">
        <v>1.0407999999999999E-3</v>
      </c>
      <c r="DX47" s="265">
        <v>1.0851999999999999E-3</v>
      </c>
      <c r="DY47" s="265">
        <v>1.9384000000000001E-3</v>
      </c>
      <c r="DZ47" s="265">
        <v>4.2319999999999999E-4</v>
      </c>
      <c r="EA47" s="265">
        <v>2.3939999999999999E-4</v>
      </c>
      <c r="EB47" s="265">
        <v>1.44E-4</v>
      </c>
      <c r="EC47" s="265">
        <v>1.184E-4</v>
      </c>
      <c r="ED47" s="265">
        <v>1.8120000000000001E-4</v>
      </c>
      <c r="EE47" s="265">
        <v>2.1719999999999999E-4</v>
      </c>
      <c r="EF47" s="265">
        <v>9.3579999999999998E-4</v>
      </c>
      <c r="EG47" s="265">
        <v>1.4359999999999999E-4</v>
      </c>
      <c r="EH47" s="265">
        <v>1.9571999999999999E-2</v>
      </c>
      <c r="EI47" s="265">
        <v>4.6939000000000002E-2</v>
      </c>
      <c r="EJ47" s="265">
        <v>3.2989999999999998E-2</v>
      </c>
      <c r="EK47" s="265">
        <v>1.4141000000000001E-2</v>
      </c>
      <c r="EL47" s="265">
        <v>1.8749999999999999E-2</v>
      </c>
      <c r="EM47" s="265">
        <v>2.4643999999999999E-2</v>
      </c>
      <c r="EN47" s="265">
        <v>1.6220999999999999E-2</v>
      </c>
      <c r="EO47" s="265">
        <v>2.7722E-2</v>
      </c>
      <c r="EP47" s="265">
        <v>1.3184E-2</v>
      </c>
      <c r="EQ47" s="265">
        <v>2.467E-3</v>
      </c>
      <c r="ER47" s="265">
        <v>3.0122E-3</v>
      </c>
      <c r="ES47" s="265">
        <v>2.5737999999999998E-3</v>
      </c>
      <c r="ET47" s="265">
        <v>2.7652000000000002E-3</v>
      </c>
      <c r="EU47" s="265">
        <v>2.4497999999999998E-3</v>
      </c>
      <c r="EV47" s="265">
        <v>2.3280000000000002E-3</v>
      </c>
      <c r="EW47" s="265">
        <v>2.6221999999999999E-3</v>
      </c>
      <c r="EX47" s="265">
        <v>2.8324000000000001E-3</v>
      </c>
      <c r="EY47" s="265">
        <v>2.1042000000000001E-3</v>
      </c>
      <c r="EZ47" s="265">
        <v>2.9277999999999998E-2</v>
      </c>
      <c r="FA47" s="265">
        <v>5.8766000000000001E-3</v>
      </c>
      <c r="FB47" s="265">
        <v>5.561E-3</v>
      </c>
      <c r="FC47" s="265">
        <v>5.1088000000000001E-3</v>
      </c>
      <c r="FD47" s="265">
        <v>5.3413999999999996E-3</v>
      </c>
      <c r="FE47" s="265">
        <v>4.7663999999999996E-3</v>
      </c>
      <c r="FF47" s="265">
        <v>5.1066000000000002E-3</v>
      </c>
      <c r="FG47" s="265">
        <v>5.9308E-3</v>
      </c>
      <c r="FH47" s="265">
        <v>4.5301999999999999E-3</v>
      </c>
      <c r="FI47" s="265">
        <v>4.2893999999999996E-3</v>
      </c>
      <c r="FJ47" s="265">
        <v>7.9260000000000008E-3</v>
      </c>
      <c r="FK47" s="265">
        <v>3.3952000000000001E-3</v>
      </c>
      <c r="FL47" s="265">
        <v>1.2057999999999999E-3</v>
      </c>
      <c r="FM47" s="265">
        <v>2.7954E-3</v>
      </c>
      <c r="FN47" s="265">
        <v>3.9129999999999998E-2</v>
      </c>
      <c r="FO47" s="265">
        <v>6.6000000000000003E-2</v>
      </c>
      <c r="FP47" s="265">
        <v>0.12637000000000001</v>
      </c>
      <c r="FQ47" s="265">
        <v>2.6298999999999999E-2</v>
      </c>
      <c r="FR47" s="265">
        <v>1.5656E-2</v>
      </c>
      <c r="FS47" s="265">
        <v>3.9305E-2</v>
      </c>
      <c r="FT47" s="265">
        <v>2.3862000000000001E-2</v>
      </c>
      <c r="FU47" s="265">
        <v>4.8497999999999999E-2</v>
      </c>
      <c r="FV47" s="265">
        <v>0.25572</v>
      </c>
      <c r="FW47" s="265">
        <v>0.21332000000000001</v>
      </c>
      <c r="FX47" s="265">
        <v>0.15265999999999999</v>
      </c>
      <c r="FY47" s="265">
        <v>0.33213999999999999</v>
      </c>
      <c r="FZ47" s="265">
        <v>0.21332000000000001</v>
      </c>
      <c r="GA47" s="265">
        <v>0.12264</v>
      </c>
      <c r="GB47" s="265">
        <v>3.3994999999999997E-2</v>
      </c>
      <c r="GC47" s="265">
        <v>4.4812999999999999E-2</v>
      </c>
      <c r="GD47" s="265">
        <v>5.8196999999999999E-2</v>
      </c>
      <c r="GE47" s="265">
        <v>8.3908999999999997E-2</v>
      </c>
      <c r="GF47" s="265">
        <v>5.9067000000000001E-2</v>
      </c>
      <c r="GG47" s="265">
        <v>0.12178</v>
      </c>
      <c r="GH47" s="265">
        <v>0.15816</v>
      </c>
      <c r="GI47" s="265">
        <v>0.14810999999999999</v>
      </c>
      <c r="GJ47" s="265">
        <v>6.7140000000000005E-2</v>
      </c>
      <c r="GK47" s="265">
        <v>4.3737999999999999E-2</v>
      </c>
      <c r="GL47" s="265">
        <v>9.5351000000000005E-2</v>
      </c>
      <c r="GM47" s="265">
        <v>4.5918E-2</v>
      </c>
      <c r="GN47" s="265">
        <v>0.13600999999999999</v>
      </c>
      <c r="GO47" s="265">
        <v>6.4417000000000002E-2</v>
      </c>
      <c r="GP47" s="265">
        <v>0.11484</v>
      </c>
      <c r="GQ47" s="265">
        <v>9.5652000000000001E-2</v>
      </c>
      <c r="GR47" s="265">
        <v>5.9792999999999999E-2</v>
      </c>
      <c r="GS47" s="265">
        <v>0.10082000000000001</v>
      </c>
      <c r="GT47" s="265">
        <v>7.4939000000000006E-2</v>
      </c>
      <c r="GU47" s="265">
        <v>7.3569999999999997E-2</v>
      </c>
      <c r="GV47" s="265">
        <v>6.3334000000000001E-2</v>
      </c>
      <c r="GW47" s="265">
        <v>8.2150000000000001E-2</v>
      </c>
      <c r="GX47" s="265">
        <v>0.14088999999999999</v>
      </c>
      <c r="GY47" s="265">
        <v>7.4039999999999995E-2</v>
      </c>
      <c r="GZ47" s="265">
        <v>7.7286999999999995E-2</v>
      </c>
      <c r="HA47" s="265">
        <v>6.0388999999999998E-2</v>
      </c>
      <c r="HB47" s="265">
        <v>4.5752000000000001E-2</v>
      </c>
      <c r="HC47" s="265">
        <v>7.2079000000000004E-2</v>
      </c>
      <c r="HD47" s="265">
        <v>4.4687999999999999E-2</v>
      </c>
      <c r="HE47" s="265">
        <v>8.9608999999999994E-2</v>
      </c>
      <c r="HF47" s="265">
        <v>0.11823</v>
      </c>
      <c r="HG47" s="265">
        <v>9.0909000000000004E-2</v>
      </c>
      <c r="HH47" s="265">
        <v>8.9068999999999995E-2</v>
      </c>
      <c r="HI47" s="265">
        <v>9.2906000000000002E-2</v>
      </c>
      <c r="HJ47" s="265">
        <v>0.18570999999999999</v>
      </c>
      <c r="HK47" s="265">
        <v>4.8430000000000001E-2</v>
      </c>
      <c r="HL47" s="265">
        <v>5.7174000000000003E-2</v>
      </c>
      <c r="HM47" s="265">
        <v>7.6128000000000001E-2</v>
      </c>
      <c r="HN47" s="265">
        <v>5.0444999999999997E-2</v>
      </c>
      <c r="HO47" s="265">
        <v>7.4566999999999994E-2</v>
      </c>
      <c r="HP47" s="265">
        <v>5.4588999999999999E-2</v>
      </c>
      <c r="HQ47" s="265">
        <v>0.14287</v>
      </c>
      <c r="HR47" s="265">
        <v>0.29588999999999999</v>
      </c>
      <c r="HS47" s="265">
        <v>2.3304999999999999E-2</v>
      </c>
      <c r="HT47" s="265">
        <v>0.15923000000000001</v>
      </c>
      <c r="HU47" s="265">
        <v>0.13164000000000001</v>
      </c>
      <c r="HV47" s="265">
        <v>6.4859E-2</v>
      </c>
      <c r="HW47" s="265">
        <v>0.10938000000000001</v>
      </c>
      <c r="HX47" s="265">
        <v>0.16825000000000001</v>
      </c>
      <c r="HY47" s="265">
        <v>9.6085000000000004E-2</v>
      </c>
      <c r="HZ47" s="265">
        <v>3.5472999999999998E-2</v>
      </c>
      <c r="IA47" s="265">
        <v>2.6616000000000001E-2</v>
      </c>
      <c r="IB47" s="265">
        <v>2.2083999999999999E-2</v>
      </c>
      <c r="IC47" s="265">
        <v>2.8256E-2</v>
      </c>
      <c r="ID47" s="265">
        <v>3.0502000000000001E-2</v>
      </c>
      <c r="IE47" s="265">
        <v>9.5570000000000002E-2</v>
      </c>
      <c r="IF47" s="265">
        <v>9.4198000000000004E-2</v>
      </c>
      <c r="IG47" s="265">
        <v>7.0716000000000001E-2</v>
      </c>
      <c r="IH47" s="265">
        <v>6.9186999999999999E-2</v>
      </c>
      <c r="II47" s="265">
        <v>0.20455999999999999</v>
      </c>
      <c r="IJ47" s="265">
        <v>0.10811</v>
      </c>
      <c r="IK47" s="265">
        <v>8.1294000000000005E-2</v>
      </c>
      <c r="IL47" s="265">
        <v>0.15223999999999999</v>
      </c>
      <c r="IM47" s="265">
        <v>5.9707999999999997E-2</v>
      </c>
      <c r="IN47" s="265">
        <v>1.4902E-2</v>
      </c>
      <c r="IO47" s="265">
        <v>3.6322E-2</v>
      </c>
      <c r="IP47" s="265">
        <v>2.6311000000000001E-2</v>
      </c>
      <c r="IQ47" s="265">
        <v>7.8104999999999994E-2</v>
      </c>
      <c r="IR47" s="265">
        <v>0.33069999999999999</v>
      </c>
      <c r="IS47" s="265">
        <v>4.8816999999999999E-2</v>
      </c>
      <c r="IT47" s="265">
        <v>0.154</v>
      </c>
      <c r="IU47" s="265">
        <v>6.7829E-2</v>
      </c>
      <c r="IV47" s="265">
        <v>3.8818999999999999E-2</v>
      </c>
      <c r="IW47" s="265">
        <v>0.10943</v>
      </c>
      <c r="IX47" s="265">
        <v>9.7672999999999996E-2</v>
      </c>
      <c r="IY47" s="265">
        <v>0.13186</v>
      </c>
      <c r="IZ47" s="265">
        <v>0.14138999999999999</v>
      </c>
      <c r="JA47" s="265">
        <v>0.15357999999999999</v>
      </c>
      <c r="JB47" s="265">
        <v>0.13793</v>
      </c>
      <c r="JC47" s="265">
        <v>0.10859000000000001</v>
      </c>
      <c r="JD47" s="265">
        <v>4.4163000000000001E-2</v>
      </c>
      <c r="JE47" s="265">
        <v>0.10186000000000001</v>
      </c>
      <c r="JF47" s="265">
        <v>0.16256999999999999</v>
      </c>
      <c r="JG47" s="265">
        <v>0.1118</v>
      </c>
      <c r="JH47" s="265">
        <v>0.17752000000000001</v>
      </c>
      <c r="JI47" s="265">
        <v>0.24510999999999999</v>
      </c>
      <c r="JJ47" s="265">
        <v>0.26462999999999998</v>
      </c>
      <c r="JK47" s="265">
        <v>0.28304000000000001</v>
      </c>
      <c r="JL47" s="265">
        <v>0.19350000000000001</v>
      </c>
      <c r="JM47" s="265">
        <v>0.12953999999999999</v>
      </c>
      <c r="JN47" s="265">
        <v>2.0593E-2</v>
      </c>
      <c r="JO47" s="265">
        <v>6.5924999999999997E-2</v>
      </c>
      <c r="JP47" s="265">
        <v>0.15029000000000001</v>
      </c>
      <c r="JQ47" s="265">
        <v>0.10491</v>
      </c>
      <c r="JR47" s="265">
        <v>5.0042999999999997E-2</v>
      </c>
      <c r="JS47" s="265">
        <v>6.0727999999999997E-2</v>
      </c>
      <c r="JT47" s="265">
        <v>2.2040000000000001E-2</v>
      </c>
      <c r="JU47" s="265">
        <v>4.0254999999999999E-2</v>
      </c>
      <c r="JV47" s="265">
        <v>7.4621000000000007E-2</v>
      </c>
      <c r="JW47" s="265">
        <v>3.2258000000000002E-2</v>
      </c>
      <c r="JX47" s="265">
        <v>2.0492E-2</v>
      </c>
      <c r="JY47" s="265">
        <v>4.4556999999999999E-2</v>
      </c>
      <c r="JZ47" s="265">
        <v>4.6643999999999998E-2</v>
      </c>
      <c r="KA47" s="265">
        <v>1.6788999999999998E-2</v>
      </c>
      <c r="KB47" s="265">
        <v>3.4242000000000002E-2</v>
      </c>
      <c r="KC47" s="265">
        <v>8.9266999999999999E-2</v>
      </c>
      <c r="KD47" s="265">
        <v>0.14151</v>
      </c>
      <c r="KE47" s="265">
        <v>6.4485000000000001E-2</v>
      </c>
      <c r="KF47" s="265">
        <v>4.0148000000000003E-2</v>
      </c>
      <c r="KG47" s="265">
        <v>3.6028999999999999E-2</v>
      </c>
      <c r="KH47" s="265">
        <v>3.3632000000000002E-2</v>
      </c>
      <c r="KI47" s="265">
        <v>0.28732999999999997</v>
      </c>
      <c r="KJ47" s="265">
        <v>0.41594999999999999</v>
      </c>
      <c r="KK47" s="265">
        <v>0.28371000000000002</v>
      </c>
      <c r="KL47" s="265">
        <v>0.32297999999999999</v>
      </c>
      <c r="KM47" s="265">
        <v>0.57777000000000001</v>
      </c>
      <c r="KN47" s="265">
        <v>0.67932999999999999</v>
      </c>
      <c r="KO47" s="265">
        <v>0.74514000000000002</v>
      </c>
      <c r="KP47" s="265">
        <v>6.4088939196888933E-3</v>
      </c>
      <c r="KQ47" s="265">
        <v>0.81152999999999997</v>
      </c>
      <c r="KR47" s="265">
        <v>0.83331</v>
      </c>
      <c r="KS47" s="265">
        <v>0.85167000000000004</v>
      </c>
      <c r="KT47" s="265">
        <v>0.64553798026554254</v>
      </c>
      <c r="KU47" s="265">
        <v>8.6429999999999996E-3</v>
      </c>
      <c r="KV47" s="265">
        <v>4.1264000000000002E-2</v>
      </c>
      <c r="KW47" s="265">
        <v>6.5559999999999993E-2</v>
      </c>
      <c r="KX47" s="265">
        <v>0.11688999999999999</v>
      </c>
      <c r="KY47" s="265">
        <v>0.24548</v>
      </c>
      <c r="KZ47" s="265">
        <v>0.42176000000000002</v>
      </c>
      <c r="LA47" s="265">
        <v>0.60357000000000005</v>
      </c>
      <c r="LB47" s="265">
        <v>0.76037999999999994</v>
      </c>
      <c r="LC47" s="265">
        <v>1</v>
      </c>
      <c r="LD47" s="265">
        <v>0</v>
      </c>
      <c r="LE47" s="265">
        <v>0.21665999999999999</v>
      </c>
      <c r="LF47" s="265">
        <v>0</v>
      </c>
      <c r="LG47" s="265">
        <v>0</v>
      </c>
      <c r="LH47" s="431">
        <v>5.9656122175510973E-5</v>
      </c>
      <c r="LI47" s="431">
        <v>6.4349231251981109E-5</v>
      </c>
      <c r="LJ47" s="431">
        <v>1.3159598165657371E-4</v>
      </c>
      <c r="LK47" s="431">
        <v>7.9253666626755148E-5</v>
      </c>
      <c r="LL47" s="431">
        <v>1.5660948702134192E-4</v>
      </c>
      <c r="LM47" s="431">
        <v>9.2586196842603385E-5</v>
      </c>
      <c r="LN47" s="431">
        <v>2.2170590818859637E-4</v>
      </c>
      <c r="LO47" s="431">
        <v>1.551784371258691E-4</v>
      </c>
      <c r="LP47" s="431">
        <v>2.5335929240100086E-4</v>
      </c>
      <c r="LQ47" s="431">
        <v>2.483516582287848E-4</v>
      </c>
      <c r="LR47" s="431">
        <v>2.2676157823298126E-4</v>
      </c>
      <c r="LS47" s="431">
        <v>9.9586424767039716E-5</v>
      </c>
      <c r="LT47" s="431">
        <v>3.3125004847534001E-4</v>
      </c>
      <c r="LU47" s="431">
        <v>1.0881113848881796E-4</v>
      </c>
      <c r="LV47" s="431">
        <v>2.1908215421717614E-4</v>
      </c>
      <c r="LW47" s="431">
        <v>2.243508497485891E-4</v>
      </c>
      <c r="LX47" s="431">
        <v>2.6841580984182656E-4</v>
      </c>
      <c r="LY47" s="431">
        <v>2.8977892361581326E-4</v>
      </c>
      <c r="LZ47" s="431">
        <v>2.517529355827719E-4</v>
      </c>
      <c r="MA47" s="431">
        <v>1.0922217188635841E-4</v>
      </c>
      <c r="MB47" s="431">
        <v>2.6164669543504715E-4</v>
      </c>
      <c r="MC47" s="431">
        <v>1.933801977429539E-4</v>
      </c>
      <c r="MD47" s="431">
        <v>2.6759746833704412E-4</v>
      </c>
      <c r="ME47" s="431">
        <v>3.4214675542898476E-4</v>
      </c>
      <c r="MF47" s="431">
        <v>2.9821202042512596E-4</v>
      </c>
      <c r="MG47" s="431">
        <v>2.6746152434498072E-4</v>
      </c>
      <c r="MH47" s="266"/>
      <c r="MI47" s="266"/>
      <c r="MJ47" s="266"/>
      <c r="MK47" s="266"/>
      <c r="ML47" s="266"/>
      <c r="MM47" s="266"/>
      <c r="MN47" s="266"/>
      <c r="MO47" s="266"/>
      <c r="MP47" s="266"/>
      <c r="MQ47" s="266"/>
      <c r="MR47" s="266"/>
      <c r="MS47" s="266"/>
      <c r="MT47" s="266"/>
      <c r="MU47" s="266"/>
      <c r="MV47" s="266"/>
      <c r="MW47" s="266"/>
      <c r="MX47" s="266"/>
      <c r="MY47" s="266"/>
      <c r="MZ47" s="266"/>
      <c r="NA47" s="266"/>
      <c r="NB47" s="266"/>
      <c r="NC47" s="266"/>
      <c r="ND47" s="266"/>
      <c r="NE47" s="266"/>
      <c r="NF47" s="266"/>
      <c r="NG47" s="266"/>
      <c r="NH47" s="266"/>
      <c r="NI47" s="266"/>
      <c r="NJ47" s="266"/>
      <c r="NK47" s="266"/>
      <c r="NL47" s="266"/>
      <c r="NM47" s="266"/>
      <c r="NN47" s="266"/>
      <c r="NO47" s="266"/>
      <c r="NP47" s="266"/>
      <c r="NQ47" s="266"/>
      <c r="NR47" s="266"/>
      <c r="NS47" s="266"/>
      <c r="NT47" s="266"/>
      <c r="NU47" s="266"/>
      <c r="NV47" s="266"/>
      <c r="NW47" s="266"/>
      <c r="NX47" s="266"/>
      <c r="NY47" s="266"/>
      <c r="NZ47" s="266"/>
      <c r="OA47" s="266"/>
      <c r="OB47" s="266"/>
      <c r="OC47" s="266"/>
      <c r="OD47" s="266"/>
      <c r="OE47" s="266"/>
      <c r="OF47" s="266"/>
      <c r="OG47" s="266"/>
      <c r="OH47" s="266"/>
      <c r="OI47" s="266"/>
      <c r="OJ47" s="266"/>
      <c r="OK47" s="266"/>
      <c r="OL47" s="266"/>
      <c r="OM47" s="266"/>
      <c r="ON47" s="267"/>
    </row>
    <row r="48" spans="1:404">
      <c r="A48" s="261">
        <v>423</v>
      </c>
      <c r="B48" s="265">
        <v>0.17124</v>
      </c>
      <c r="C48" s="265">
        <v>0.12716</v>
      </c>
      <c r="D48" s="265">
        <v>9.0801000000000007E-2</v>
      </c>
      <c r="E48" s="265">
        <v>6.1491999999999998E-2</v>
      </c>
      <c r="F48" s="265">
        <v>0.17879999999999999</v>
      </c>
      <c r="G48" s="265">
        <v>0.12002</v>
      </c>
      <c r="H48" s="265">
        <v>0.18418999999999999</v>
      </c>
      <c r="I48" s="265">
        <v>0.12305000000000001</v>
      </c>
      <c r="J48" s="265">
        <v>9.5769000000000007E-2</v>
      </c>
      <c r="K48" s="265">
        <v>6.2151999999999999E-2</v>
      </c>
      <c r="L48" s="265">
        <v>4.0939000000000003E-2</v>
      </c>
      <c r="M48" s="265">
        <v>1.8298999999999999E-2</v>
      </c>
      <c r="N48" s="265">
        <v>2.0553999999999999E-2</v>
      </c>
      <c r="O48" s="265">
        <v>7.6807E-2</v>
      </c>
      <c r="P48" s="265">
        <v>0.11819</v>
      </c>
      <c r="Q48" s="265">
        <v>0.10917</v>
      </c>
      <c r="R48" s="265">
        <v>6.0743999999999999E-2</v>
      </c>
      <c r="S48" s="265">
        <v>9.8456000000000002E-2</v>
      </c>
      <c r="T48" s="265">
        <v>7.0361999999999994E-2</v>
      </c>
      <c r="U48" s="265">
        <v>0.17446999999999999</v>
      </c>
      <c r="V48" s="265">
        <v>0.11917999999999999</v>
      </c>
      <c r="W48" s="265">
        <v>0.10782</v>
      </c>
      <c r="X48" s="265">
        <v>9.3600000000000003E-2</v>
      </c>
      <c r="Y48" s="265">
        <v>0.16977999999999999</v>
      </c>
      <c r="Z48" s="265">
        <v>0.11691</v>
      </c>
      <c r="AA48" s="265">
        <v>0.17862</v>
      </c>
      <c r="AB48" s="265">
        <v>0.12551000000000001</v>
      </c>
      <c r="AC48" s="265">
        <v>0.10824</v>
      </c>
      <c r="AD48" s="265">
        <v>7.2520000000000001E-2</v>
      </c>
      <c r="AE48" s="265">
        <v>2.2863999999999999E-2</v>
      </c>
      <c r="AF48" s="265">
        <v>3.5367000000000003E-2</v>
      </c>
      <c r="AG48" s="265">
        <v>0.42726999999999998</v>
      </c>
      <c r="AH48" s="265">
        <v>7.1503999999999998E-2</v>
      </c>
      <c r="AI48" s="265">
        <v>1.3287E-2</v>
      </c>
      <c r="AJ48" s="265">
        <v>1.9754000000000001E-2</v>
      </c>
      <c r="AK48" s="265">
        <v>1.1309E-2</v>
      </c>
      <c r="AL48" s="265">
        <v>2.9204000000000001E-2</v>
      </c>
      <c r="AM48" s="265">
        <v>2.3820000000000001E-2</v>
      </c>
      <c r="AN48" s="265">
        <v>2.3841999999999999E-2</v>
      </c>
      <c r="AO48" s="265">
        <v>3.4339000000000001E-2</v>
      </c>
      <c r="AP48" s="265">
        <v>4.5088999999999997E-2</v>
      </c>
      <c r="AQ48" s="265">
        <v>2.8247999999999999E-2</v>
      </c>
      <c r="AR48" s="265">
        <v>6.2012999999999999E-2</v>
      </c>
      <c r="AS48" s="265">
        <v>6.0782999999999997E-2</v>
      </c>
      <c r="AT48" s="265">
        <v>5.0788E-2</v>
      </c>
      <c r="AU48" s="265">
        <v>7.9965999999999995E-2</v>
      </c>
      <c r="AV48" s="265">
        <v>6.6216999999999998E-2</v>
      </c>
      <c r="AW48" s="265">
        <v>1.5848000000000001E-2</v>
      </c>
      <c r="AX48" s="265">
        <v>2.8317999999999999E-2</v>
      </c>
      <c r="AY48" s="265">
        <v>4.2561000000000002E-2</v>
      </c>
      <c r="AZ48" s="265">
        <v>6.2209E-2</v>
      </c>
      <c r="BA48" s="265">
        <v>1.5651999999999999E-2</v>
      </c>
      <c r="BB48" s="265">
        <v>6.3184000000000001E-3</v>
      </c>
      <c r="BC48" s="265">
        <v>0</v>
      </c>
      <c r="BD48" s="265">
        <v>2.4149E-2</v>
      </c>
      <c r="BE48" s="265">
        <v>2.0646000000000001E-2</v>
      </c>
      <c r="BF48" s="265">
        <v>1.8179000000000001E-2</v>
      </c>
      <c r="BG48" s="265">
        <v>4.1563999999999997E-2</v>
      </c>
      <c r="BH48" s="265">
        <v>3.8539999999999998E-2</v>
      </c>
      <c r="BI48" s="265">
        <v>7.7808000000000002E-2</v>
      </c>
      <c r="BJ48" s="265">
        <v>7.0852999999999999E-2</v>
      </c>
      <c r="BK48" s="265">
        <v>0.20779</v>
      </c>
      <c r="BL48" s="265">
        <v>0.26457000000000003</v>
      </c>
      <c r="BM48" s="265">
        <v>0.12439</v>
      </c>
      <c r="BN48" s="265">
        <v>0.41498000000000002</v>
      </c>
      <c r="BO48" s="265">
        <v>0.47428999999999999</v>
      </c>
      <c r="BP48" s="265">
        <v>0.10398</v>
      </c>
      <c r="BQ48" s="265">
        <v>0.26954</v>
      </c>
      <c r="BR48" s="265">
        <v>0.41325000000000001</v>
      </c>
      <c r="BS48" s="265">
        <v>0.26473000000000002</v>
      </c>
      <c r="BT48" s="265">
        <v>0.37411</v>
      </c>
      <c r="BU48" s="265">
        <v>3.4597000000000003E-2</v>
      </c>
      <c r="BV48" s="265">
        <v>1.7103E-2</v>
      </c>
      <c r="BW48" s="265">
        <v>4.1438000000000003E-2</v>
      </c>
      <c r="BX48" s="265">
        <v>1.8865E-2</v>
      </c>
      <c r="BY48" s="265">
        <v>8.5865999999999998E-2</v>
      </c>
      <c r="BZ48" s="265">
        <v>7.9460000000000003E-2</v>
      </c>
      <c r="CA48" s="265">
        <v>0.126</v>
      </c>
      <c r="CB48" s="265">
        <v>0.10987</v>
      </c>
      <c r="CC48" s="265">
        <v>0.14233999999999999</v>
      </c>
      <c r="CD48" s="265">
        <v>8.5810999999999998E-2</v>
      </c>
      <c r="CE48" s="265">
        <v>8.0026E-2</v>
      </c>
      <c r="CF48" s="265">
        <v>8.8230000000000003E-2</v>
      </c>
      <c r="CG48" s="265">
        <v>8.5914000000000004E-2</v>
      </c>
      <c r="CH48" s="265">
        <v>7.1901000000000007E-2</v>
      </c>
      <c r="CI48" s="265">
        <v>8.4383E-2</v>
      </c>
      <c r="CJ48" s="265">
        <v>5.9810000000000002E-2</v>
      </c>
      <c r="CK48" s="265">
        <v>7.8538999999999998E-2</v>
      </c>
      <c r="CL48" s="265">
        <v>0.26601000000000002</v>
      </c>
      <c r="CM48" s="265">
        <v>3.2891999999999998E-2</v>
      </c>
      <c r="CN48" s="265">
        <v>1.6161999999999999E-2</v>
      </c>
      <c r="CO48" s="265">
        <v>3.0450999999999999E-2</v>
      </c>
      <c r="CP48" s="265">
        <v>5.2239000000000001E-2</v>
      </c>
      <c r="CQ48" s="265">
        <v>4.9754E-2</v>
      </c>
      <c r="CR48" s="265">
        <v>3.2000000000000001E-2</v>
      </c>
      <c r="CS48" s="265">
        <v>2.2449E-2</v>
      </c>
      <c r="CT48" s="265">
        <v>3.9175000000000001E-2</v>
      </c>
      <c r="CU48" s="265">
        <v>3.7999999999999999E-2</v>
      </c>
      <c r="CV48" s="265">
        <v>1.8856000000000001E-2</v>
      </c>
      <c r="CW48" s="265">
        <v>7.6768000000000003E-2</v>
      </c>
      <c r="CX48" s="265">
        <v>3.9175000000000001E-2</v>
      </c>
      <c r="CY48" s="265">
        <v>6.1856000000000001E-2</v>
      </c>
      <c r="CZ48" s="265">
        <v>0.10272000000000001</v>
      </c>
      <c r="DA48" s="265">
        <v>0.20648</v>
      </c>
      <c r="DB48" s="265">
        <v>1.6161999999999999E-2</v>
      </c>
      <c r="DC48" s="265">
        <v>1.6494999999999999E-2</v>
      </c>
      <c r="DD48" s="265">
        <v>6.0606000000000002E-3</v>
      </c>
      <c r="DE48" s="265">
        <v>2.8865999999999999E-2</v>
      </c>
      <c r="DF48" s="265">
        <v>1.8028E-3</v>
      </c>
      <c r="DG48" s="265">
        <v>3.0035999999999999E-3</v>
      </c>
      <c r="DH48" s="265">
        <v>1.3346999999999999E-2</v>
      </c>
      <c r="DI48" s="265">
        <v>8.7226000000000005E-3</v>
      </c>
      <c r="DJ48" s="265">
        <v>8.0554000000000008E-3</v>
      </c>
      <c r="DK48" s="265">
        <v>9.1071999999999993E-3</v>
      </c>
      <c r="DL48" s="265">
        <v>7.0342E-3</v>
      </c>
      <c r="DM48" s="265">
        <v>4.1803999999999999E-3</v>
      </c>
      <c r="DN48" s="265">
        <v>3.6939999999999998E-3</v>
      </c>
      <c r="DO48" s="265">
        <v>2.0928000000000001E-3</v>
      </c>
      <c r="DP48" s="265">
        <v>2.0384000000000001E-3</v>
      </c>
      <c r="DQ48" s="265">
        <v>1.7228E-3</v>
      </c>
      <c r="DR48" s="265">
        <v>8.2897999999999999E-3</v>
      </c>
      <c r="DS48" s="265">
        <v>1.085E-2</v>
      </c>
      <c r="DT48" s="265">
        <v>1.4128999999999999E-2</v>
      </c>
      <c r="DU48" s="265">
        <v>2.784E-3</v>
      </c>
      <c r="DV48" s="265">
        <v>1.6375999999999999E-3</v>
      </c>
      <c r="DW48" s="265">
        <v>1.2752E-3</v>
      </c>
      <c r="DX48" s="265">
        <v>1.0797999999999999E-3</v>
      </c>
      <c r="DY48" s="265">
        <v>2.0495999999999999E-3</v>
      </c>
      <c r="DZ48" s="265">
        <v>5.2780000000000004E-4</v>
      </c>
      <c r="EA48" s="265">
        <v>3.0059999999999999E-4</v>
      </c>
      <c r="EB48" s="265">
        <v>1.8100000000000001E-4</v>
      </c>
      <c r="EC48" s="265">
        <v>1.4860000000000001E-4</v>
      </c>
      <c r="ED48" s="265">
        <v>2.2780000000000001E-4</v>
      </c>
      <c r="EE48" s="265">
        <v>2.7280000000000002E-4</v>
      </c>
      <c r="EF48" s="265">
        <v>9.9620000000000004E-4</v>
      </c>
      <c r="EG48" s="265">
        <v>1.8039999999999999E-4</v>
      </c>
      <c r="EH48" s="265">
        <v>2.1988000000000001E-2</v>
      </c>
      <c r="EI48" s="265">
        <v>5.5101999999999998E-2</v>
      </c>
      <c r="EJ48" s="265">
        <v>3.9175000000000001E-2</v>
      </c>
      <c r="EK48" s="265">
        <v>1.6161999999999999E-2</v>
      </c>
      <c r="EL48" s="265">
        <v>2.2917E-2</v>
      </c>
      <c r="EM48" s="265">
        <v>2.7813999999999998E-2</v>
      </c>
      <c r="EN48" s="265">
        <v>1.8610000000000002E-2</v>
      </c>
      <c r="EO48" s="265">
        <v>3.2870999999999997E-2</v>
      </c>
      <c r="EP48" s="265">
        <v>1.5492000000000001E-2</v>
      </c>
      <c r="EQ48" s="265">
        <v>2.794E-3</v>
      </c>
      <c r="ER48" s="265">
        <v>3.5547999999999999E-3</v>
      </c>
      <c r="ES48" s="265">
        <v>3.0292000000000001E-3</v>
      </c>
      <c r="ET48" s="265">
        <v>3.2588000000000001E-3</v>
      </c>
      <c r="EU48" s="265">
        <v>2.8471999999999998E-3</v>
      </c>
      <c r="EV48" s="265">
        <v>2.751E-3</v>
      </c>
      <c r="EW48" s="265">
        <v>3.0698000000000001E-3</v>
      </c>
      <c r="EX48" s="265">
        <v>3.3135999999999999E-3</v>
      </c>
      <c r="EY48" s="265">
        <v>2.4918000000000002E-3</v>
      </c>
      <c r="EZ48" s="265">
        <v>3.4467999999999999E-2</v>
      </c>
      <c r="FA48" s="265">
        <v>6.9173999999999998E-3</v>
      </c>
      <c r="FB48" s="265">
        <v>6.5269999999999998E-3</v>
      </c>
      <c r="FC48" s="265">
        <v>6.0201999999999999E-3</v>
      </c>
      <c r="FD48" s="265">
        <v>6.3045999999999996E-3</v>
      </c>
      <c r="FE48" s="265">
        <v>5.6146E-3</v>
      </c>
      <c r="FF48" s="265">
        <v>6.0174E-3</v>
      </c>
      <c r="FG48" s="265">
        <v>6.9692E-3</v>
      </c>
      <c r="FH48" s="265">
        <v>5.3378000000000002E-3</v>
      </c>
      <c r="FI48" s="265">
        <v>5.0565999999999996E-3</v>
      </c>
      <c r="FJ48" s="265">
        <v>9.4800000000000006E-3</v>
      </c>
      <c r="FK48" s="265">
        <v>4.0588000000000004E-3</v>
      </c>
      <c r="FL48" s="265">
        <v>1.4162000000000001E-3</v>
      </c>
      <c r="FM48" s="265">
        <v>3.3325999999999998E-3</v>
      </c>
      <c r="FN48" s="265">
        <v>4.2882999999999998E-2</v>
      </c>
      <c r="FO48" s="265">
        <v>7.3999999999999996E-2</v>
      </c>
      <c r="FP48" s="265">
        <v>0.14454</v>
      </c>
      <c r="FQ48" s="265">
        <v>3.0616000000000001E-2</v>
      </c>
      <c r="FR48" s="265">
        <v>1.8529E-2</v>
      </c>
      <c r="FS48" s="265">
        <v>4.5693999999999999E-2</v>
      </c>
      <c r="FT48" s="265">
        <v>2.6665000000000001E-2</v>
      </c>
      <c r="FU48" s="265">
        <v>5.5794000000000003E-2</v>
      </c>
      <c r="FV48" s="265">
        <v>0.28871000000000002</v>
      </c>
      <c r="FW48" s="265">
        <v>0.23571</v>
      </c>
      <c r="FX48" s="265">
        <v>0.16836000000000001</v>
      </c>
      <c r="FY48" s="265">
        <v>0.36926999999999999</v>
      </c>
      <c r="FZ48" s="265">
        <v>0.23571</v>
      </c>
      <c r="GA48" s="265">
        <v>0.13716999999999999</v>
      </c>
      <c r="GB48" s="265">
        <v>3.7793E-2</v>
      </c>
      <c r="GC48" s="265">
        <v>4.972E-2</v>
      </c>
      <c r="GD48" s="265">
        <v>6.5537999999999999E-2</v>
      </c>
      <c r="GE48" s="265">
        <v>9.5577999999999996E-2</v>
      </c>
      <c r="GF48" s="265">
        <v>6.8289000000000002E-2</v>
      </c>
      <c r="GG48" s="265">
        <v>0.14204</v>
      </c>
      <c r="GH48" s="265">
        <v>0.18240999999999999</v>
      </c>
      <c r="GI48" s="265">
        <v>0.17346</v>
      </c>
      <c r="GJ48" s="265">
        <v>7.6224E-2</v>
      </c>
      <c r="GK48" s="265">
        <v>4.9728000000000001E-2</v>
      </c>
      <c r="GL48" s="265">
        <v>0.10678</v>
      </c>
      <c r="GM48" s="265">
        <v>5.0459999999999998E-2</v>
      </c>
      <c r="GN48" s="265">
        <v>0.15587999999999999</v>
      </c>
      <c r="GO48" s="265">
        <v>7.4292999999999998E-2</v>
      </c>
      <c r="GP48" s="265">
        <v>0.12867999999999999</v>
      </c>
      <c r="GQ48" s="265">
        <v>0.10704</v>
      </c>
      <c r="GR48" s="265">
        <v>6.8358000000000002E-2</v>
      </c>
      <c r="GS48" s="265">
        <v>0.11305</v>
      </c>
      <c r="GT48" s="265">
        <v>8.4766999999999995E-2</v>
      </c>
      <c r="GU48" s="265">
        <v>8.3105999999999999E-2</v>
      </c>
      <c r="GV48" s="265">
        <v>7.1514999999999995E-2</v>
      </c>
      <c r="GW48" s="265">
        <v>9.2876E-2</v>
      </c>
      <c r="GX48" s="265">
        <v>0.15572</v>
      </c>
      <c r="GY48" s="265">
        <v>8.3973000000000006E-2</v>
      </c>
      <c r="GZ48" s="265">
        <v>8.7742000000000001E-2</v>
      </c>
      <c r="HA48" s="265">
        <v>6.7427000000000001E-2</v>
      </c>
      <c r="HB48" s="265">
        <v>5.1847999999999998E-2</v>
      </c>
      <c r="HC48" s="265">
        <v>8.4073999999999996E-2</v>
      </c>
      <c r="HD48" s="265">
        <v>5.1090999999999998E-2</v>
      </c>
      <c r="HE48" s="265">
        <v>0.10011</v>
      </c>
      <c r="HF48" s="265">
        <v>0.13439000000000001</v>
      </c>
      <c r="HG48" s="265">
        <v>0.10155</v>
      </c>
      <c r="HH48" s="265">
        <v>9.9751000000000006E-2</v>
      </c>
      <c r="HI48" s="265">
        <v>0.10396</v>
      </c>
      <c r="HJ48" s="265">
        <v>0.20638000000000001</v>
      </c>
      <c r="HK48" s="265">
        <v>5.4729E-2</v>
      </c>
      <c r="HL48" s="265">
        <v>6.515E-2</v>
      </c>
      <c r="HM48" s="265">
        <v>8.5311999999999999E-2</v>
      </c>
      <c r="HN48" s="265">
        <v>5.8478000000000002E-2</v>
      </c>
      <c r="HO48" s="265">
        <v>8.7528999999999996E-2</v>
      </c>
      <c r="HP48" s="265">
        <v>6.1352999999999998E-2</v>
      </c>
      <c r="HQ48" s="265">
        <v>0.16045000000000001</v>
      </c>
      <c r="HR48" s="265">
        <v>0.33742</v>
      </c>
      <c r="HS48" s="265">
        <v>2.7056E-2</v>
      </c>
      <c r="HT48" s="265">
        <v>0.18326999999999999</v>
      </c>
      <c r="HU48" s="265">
        <v>0.15378</v>
      </c>
      <c r="HV48" s="265">
        <v>7.3439000000000004E-2</v>
      </c>
      <c r="HW48" s="265">
        <v>0.12282999999999999</v>
      </c>
      <c r="HX48" s="265">
        <v>0.19192000000000001</v>
      </c>
      <c r="HY48" s="265">
        <v>0.10748000000000001</v>
      </c>
      <c r="HZ48" s="265">
        <v>4.1260999999999999E-2</v>
      </c>
      <c r="IA48" s="265">
        <v>3.0418000000000001E-2</v>
      </c>
      <c r="IB48" s="265">
        <v>2.5111000000000001E-2</v>
      </c>
      <c r="IC48" s="265">
        <v>3.2111000000000001E-2</v>
      </c>
      <c r="ID48" s="265">
        <v>3.4575000000000002E-2</v>
      </c>
      <c r="IE48" s="265">
        <v>0.10868</v>
      </c>
      <c r="IF48" s="265">
        <v>0.10604</v>
      </c>
      <c r="IG48" s="265">
        <v>7.9219999999999999E-2</v>
      </c>
      <c r="IH48" s="265">
        <v>7.7952999999999995E-2</v>
      </c>
      <c r="II48" s="265">
        <v>0.22814000000000001</v>
      </c>
      <c r="IJ48" s="265">
        <v>0.12257999999999999</v>
      </c>
      <c r="IK48" s="265">
        <v>9.3866000000000005E-2</v>
      </c>
      <c r="IL48" s="265">
        <v>0.17135</v>
      </c>
      <c r="IM48" s="265">
        <v>6.7226999999999995E-2</v>
      </c>
      <c r="IN48" s="265">
        <v>1.6947E-2</v>
      </c>
      <c r="IO48" s="265">
        <v>4.1839000000000001E-2</v>
      </c>
      <c r="IP48" s="265">
        <v>2.828E-2</v>
      </c>
      <c r="IQ48" s="265">
        <v>8.8977000000000001E-2</v>
      </c>
      <c r="IR48" s="265">
        <v>0.36974000000000001</v>
      </c>
      <c r="IS48" s="265">
        <v>5.4919999999999997E-2</v>
      </c>
      <c r="IT48" s="265">
        <v>0.17408000000000001</v>
      </c>
      <c r="IU48" s="265">
        <v>7.5661999999999993E-2</v>
      </c>
      <c r="IV48" s="265">
        <v>4.2918999999999999E-2</v>
      </c>
      <c r="IW48" s="265">
        <v>0.12154</v>
      </c>
      <c r="IX48" s="265">
        <v>0.11161</v>
      </c>
      <c r="IY48" s="265">
        <v>0.15162</v>
      </c>
      <c r="IZ48" s="265">
        <v>0.16289999999999999</v>
      </c>
      <c r="JA48" s="265">
        <v>0.17641000000000001</v>
      </c>
      <c r="JB48" s="265">
        <v>0.15851000000000001</v>
      </c>
      <c r="JC48" s="265">
        <v>0.12592999999999999</v>
      </c>
      <c r="JD48" s="265">
        <v>5.0254E-2</v>
      </c>
      <c r="JE48" s="265">
        <v>0.11641</v>
      </c>
      <c r="JF48" s="265">
        <v>0.18106</v>
      </c>
      <c r="JG48" s="265">
        <v>0.12617999999999999</v>
      </c>
      <c r="JH48" s="265">
        <v>0.19939000000000001</v>
      </c>
      <c r="JI48" s="265">
        <v>0.27689999999999998</v>
      </c>
      <c r="JJ48" s="265">
        <v>0.29827999999999999</v>
      </c>
      <c r="JK48" s="265">
        <v>0.31502000000000002</v>
      </c>
      <c r="JL48" s="265">
        <v>0.21621000000000001</v>
      </c>
      <c r="JM48" s="265">
        <v>0.14893000000000001</v>
      </c>
      <c r="JN48" s="265">
        <v>2.3368E-2</v>
      </c>
      <c r="JO48" s="265">
        <v>7.4662999999999993E-2</v>
      </c>
      <c r="JP48" s="265">
        <v>0.16904</v>
      </c>
      <c r="JQ48" s="265">
        <v>0.11771</v>
      </c>
      <c r="JR48" s="265">
        <v>5.4861E-2</v>
      </c>
      <c r="JS48" s="265">
        <v>6.9541000000000006E-2</v>
      </c>
      <c r="JT48" s="265">
        <v>2.4681999999999999E-2</v>
      </c>
      <c r="JU48" s="265">
        <v>4.6420000000000003E-2</v>
      </c>
      <c r="JV48" s="265">
        <v>8.6259000000000002E-2</v>
      </c>
      <c r="JW48" s="265">
        <v>3.6978999999999998E-2</v>
      </c>
      <c r="JX48" s="265">
        <v>2.3247E-2</v>
      </c>
      <c r="JY48" s="265">
        <v>5.1110000000000003E-2</v>
      </c>
      <c r="JZ48" s="265">
        <v>5.5302999999999998E-2</v>
      </c>
      <c r="KA48" s="265">
        <v>1.7913999999999999E-2</v>
      </c>
      <c r="KB48" s="265">
        <v>3.8006999999999999E-2</v>
      </c>
      <c r="KC48" s="265">
        <v>0.10331</v>
      </c>
      <c r="KD48" s="265">
        <v>0.16270000000000001</v>
      </c>
      <c r="KE48" s="265">
        <v>7.5040999999999997E-2</v>
      </c>
      <c r="KF48" s="265">
        <v>4.7305E-2</v>
      </c>
      <c r="KG48" s="265">
        <v>4.2467999999999999E-2</v>
      </c>
      <c r="KH48" s="265">
        <v>3.7901999999999998E-2</v>
      </c>
      <c r="KI48" s="265">
        <v>0.28122999999999998</v>
      </c>
      <c r="KJ48" s="265">
        <v>0.40871000000000002</v>
      </c>
      <c r="KK48" s="265">
        <v>0.27456000000000003</v>
      </c>
      <c r="KL48" s="265">
        <v>0.30965999999999999</v>
      </c>
      <c r="KM48" s="265">
        <v>0.57562999999999998</v>
      </c>
      <c r="KN48" s="265">
        <v>0.67581999999999998</v>
      </c>
      <c r="KO48" s="265">
        <v>0.74039999999999995</v>
      </c>
      <c r="KP48" s="265">
        <v>6.3509878064524836E-3</v>
      </c>
      <c r="KQ48" s="265">
        <v>0.80495000000000005</v>
      </c>
      <c r="KR48" s="265">
        <v>0.82601999999999998</v>
      </c>
      <c r="KS48" s="265">
        <v>0.84375999999999995</v>
      </c>
      <c r="KT48" s="265">
        <v>0.64605614820621993</v>
      </c>
      <c r="KU48" s="265">
        <v>8.8920000000000006E-3</v>
      </c>
      <c r="KV48" s="265">
        <v>4.2115E-2</v>
      </c>
      <c r="KW48" s="265">
        <v>6.6752000000000006E-2</v>
      </c>
      <c r="KX48" s="265">
        <v>0.11866</v>
      </c>
      <c r="KY48" s="265">
        <v>0.24823999999999999</v>
      </c>
      <c r="KZ48" s="265">
        <v>0.42529</v>
      </c>
      <c r="LA48" s="265">
        <v>0.60724999999999996</v>
      </c>
      <c r="LB48" s="265">
        <v>0.76366000000000001</v>
      </c>
      <c r="LC48" s="265">
        <v>1</v>
      </c>
      <c r="LD48" s="265">
        <v>0</v>
      </c>
      <c r="LE48" s="265">
        <v>0.23039999999999999</v>
      </c>
      <c r="LF48" s="265">
        <v>0</v>
      </c>
      <c r="LG48" s="265">
        <v>0</v>
      </c>
      <c r="LH48" s="431">
        <v>6.5835185523610562E-5</v>
      </c>
      <c r="LI48" s="431">
        <v>6.9295216235332191E-5</v>
      </c>
      <c r="LJ48" s="431">
        <v>1.5293131582438946E-4</v>
      </c>
      <c r="LK48" s="431">
        <v>8.3332211943343282E-5</v>
      </c>
      <c r="LL48" s="431">
        <v>1.8387413001619279E-4</v>
      </c>
      <c r="LM48" s="431">
        <v>9.5696617790963501E-5</v>
      </c>
      <c r="LN48" s="431">
        <v>2.574963727965951E-4</v>
      </c>
      <c r="LO48" s="431">
        <v>1.7634558025747538E-4</v>
      </c>
      <c r="LP48" s="431">
        <v>2.9481563251465559E-4</v>
      </c>
      <c r="LQ48" s="431">
        <v>2.863905974663794E-4</v>
      </c>
      <c r="LR48" s="431">
        <v>2.5291999918408692E-4</v>
      </c>
      <c r="LS48" s="431">
        <v>9.9755750852636993E-5</v>
      </c>
      <c r="LT48" s="431">
        <v>3.8021212094463408E-4</v>
      </c>
      <c r="LU48" s="431">
        <v>1.1615765106398612E-4</v>
      </c>
      <c r="LV48" s="431">
        <v>2.5498817558400333E-4</v>
      </c>
      <c r="LW48" s="431">
        <v>2.4879383272491395E-4</v>
      </c>
      <c r="LX48" s="431">
        <v>3.1366563052870333E-4</v>
      </c>
      <c r="LY48" s="431">
        <v>3.2902599195949733E-4</v>
      </c>
      <c r="LZ48" s="431">
        <v>2.8500714688561857E-4</v>
      </c>
      <c r="MA48" s="431">
        <v>1.2320131645537913E-4</v>
      </c>
      <c r="MB48" s="431">
        <v>3.0521705048158765E-4</v>
      </c>
      <c r="MC48" s="431">
        <v>2.1267935517244041E-4</v>
      </c>
      <c r="MD48" s="431">
        <v>2.9878492932766676E-4</v>
      </c>
      <c r="ME48" s="431">
        <v>3.9279411430470645E-4</v>
      </c>
      <c r="MF48" s="431">
        <v>3.3432530472055078E-4</v>
      </c>
      <c r="MG48" s="431">
        <v>2.9584093135781586E-4</v>
      </c>
      <c r="MH48" s="266"/>
      <c r="MI48" s="266"/>
      <c r="MJ48" s="266"/>
      <c r="MK48" s="266"/>
      <c r="ML48" s="266"/>
      <c r="MM48" s="266"/>
      <c r="MN48" s="266"/>
      <c r="MO48" s="266"/>
      <c r="MP48" s="266"/>
      <c r="MQ48" s="266"/>
      <c r="MR48" s="266"/>
      <c r="MS48" s="266"/>
      <c r="MT48" s="266"/>
      <c r="MU48" s="266"/>
      <c r="MV48" s="266"/>
      <c r="MW48" s="266"/>
      <c r="MX48" s="266"/>
      <c r="MY48" s="266"/>
      <c r="MZ48" s="266"/>
      <c r="NA48" s="266"/>
      <c r="NB48" s="266"/>
      <c r="NC48" s="266"/>
      <c r="ND48" s="266"/>
      <c r="NE48" s="266"/>
      <c r="NF48" s="266"/>
      <c r="NG48" s="266"/>
      <c r="NH48" s="266"/>
      <c r="NI48" s="266"/>
      <c r="NJ48" s="266"/>
      <c r="NK48" s="266"/>
      <c r="NL48" s="266"/>
      <c r="NM48" s="266"/>
      <c r="NN48" s="266"/>
      <c r="NO48" s="266"/>
      <c r="NP48" s="266"/>
      <c r="NQ48" s="266"/>
      <c r="NR48" s="266"/>
      <c r="NS48" s="266"/>
      <c r="NT48" s="266"/>
      <c r="NU48" s="266"/>
      <c r="NV48" s="266"/>
      <c r="NW48" s="266"/>
      <c r="NX48" s="266"/>
      <c r="NY48" s="266"/>
      <c r="NZ48" s="266"/>
      <c r="OA48" s="266"/>
      <c r="OB48" s="266"/>
      <c r="OC48" s="266"/>
      <c r="OD48" s="266"/>
      <c r="OE48" s="266"/>
      <c r="OF48" s="266"/>
      <c r="OG48" s="266"/>
      <c r="OH48" s="266"/>
      <c r="OI48" s="266"/>
      <c r="OJ48" s="266"/>
      <c r="OK48" s="266"/>
      <c r="OL48" s="266"/>
      <c r="OM48" s="266"/>
      <c r="ON48" s="267"/>
    </row>
    <row r="49" spans="1:404">
      <c r="A49" s="261">
        <v>424</v>
      </c>
      <c r="B49" s="265">
        <v>0.17480999999999999</v>
      </c>
      <c r="C49" s="265">
        <v>0.12962000000000001</v>
      </c>
      <c r="D49" s="265">
        <v>9.2495999999999995E-2</v>
      </c>
      <c r="E49" s="265">
        <v>6.2615000000000004E-2</v>
      </c>
      <c r="F49" s="265">
        <v>0.18237999999999999</v>
      </c>
      <c r="G49" s="265">
        <v>0.12242</v>
      </c>
      <c r="H49" s="265">
        <v>0.18736</v>
      </c>
      <c r="I49" s="265">
        <v>0.12633</v>
      </c>
      <c r="J49" s="265">
        <v>9.8466999999999999E-2</v>
      </c>
      <c r="K49" s="265">
        <v>6.5951999999999997E-2</v>
      </c>
      <c r="L49" s="265">
        <v>4.3327999999999998E-2</v>
      </c>
      <c r="M49" s="265">
        <v>1.9144999999999999E-2</v>
      </c>
      <c r="N49" s="265">
        <v>2.0896999999999999E-2</v>
      </c>
      <c r="O49" s="265">
        <v>7.8615000000000004E-2</v>
      </c>
      <c r="P49" s="265">
        <v>0.12058000000000001</v>
      </c>
      <c r="Q49" s="265">
        <v>0.11398</v>
      </c>
      <c r="R49" s="265">
        <v>6.1873999999999998E-2</v>
      </c>
      <c r="S49" s="265">
        <v>0.10104</v>
      </c>
      <c r="T49" s="265">
        <v>7.2727E-2</v>
      </c>
      <c r="U49" s="265">
        <v>0.17774999999999999</v>
      </c>
      <c r="V49" s="265">
        <v>0.12187000000000001</v>
      </c>
      <c r="W49" s="265">
        <v>0.11007</v>
      </c>
      <c r="X49" s="265">
        <v>9.5543000000000003E-2</v>
      </c>
      <c r="Y49" s="265">
        <v>0.17369999999999999</v>
      </c>
      <c r="Z49" s="265">
        <v>0.11999</v>
      </c>
      <c r="AA49" s="265">
        <v>0.18237999999999999</v>
      </c>
      <c r="AB49" s="265">
        <v>0.12814</v>
      </c>
      <c r="AC49" s="265">
        <v>0.1103</v>
      </c>
      <c r="AD49" s="265">
        <v>7.4034000000000003E-2</v>
      </c>
      <c r="AE49" s="265">
        <v>2.3924000000000001E-2</v>
      </c>
      <c r="AF49" s="265">
        <v>3.7087000000000002E-2</v>
      </c>
      <c r="AG49" s="265">
        <v>0.55025000000000002</v>
      </c>
      <c r="AH49" s="265">
        <v>7.5504000000000002E-2</v>
      </c>
      <c r="AI49" s="265">
        <v>1.3919000000000001E-2</v>
      </c>
      <c r="AJ49" s="265">
        <v>2.0653000000000001E-2</v>
      </c>
      <c r="AK49" s="265">
        <v>1.1882E-2</v>
      </c>
      <c r="AL49" s="265">
        <v>3.0984000000000001E-2</v>
      </c>
      <c r="AM49" s="265">
        <v>2.5409999999999999E-2</v>
      </c>
      <c r="AN49" s="265">
        <v>2.5368000000000002E-2</v>
      </c>
      <c r="AO49" s="265">
        <v>3.6500999999999999E-2</v>
      </c>
      <c r="AP49" s="265">
        <v>4.7612000000000002E-2</v>
      </c>
      <c r="AQ49" s="265">
        <v>3.0085000000000001E-2</v>
      </c>
      <c r="AR49" s="265">
        <v>6.6211000000000006E-2</v>
      </c>
      <c r="AS49" s="265">
        <v>6.4727000000000007E-2</v>
      </c>
      <c r="AT49" s="265">
        <v>5.4295999999999997E-2</v>
      </c>
      <c r="AU49" s="265">
        <v>8.5436999999999999E-2</v>
      </c>
      <c r="AV49" s="265">
        <v>7.0829000000000003E-2</v>
      </c>
      <c r="AW49" s="265">
        <v>1.6404999999999999E-2</v>
      </c>
      <c r="AX49" s="265">
        <v>3.0088E-2</v>
      </c>
      <c r="AY49" s="265">
        <v>4.4981E-2</v>
      </c>
      <c r="AZ49" s="265">
        <v>6.6114999999999993E-2</v>
      </c>
      <c r="BA49" s="265">
        <v>1.6711E-2</v>
      </c>
      <c r="BB49" s="265">
        <v>6.7461999999999999E-3</v>
      </c>
      <c r="BC49" s="265">
        <v>0</v>
      </c>
      <c r="BD49" s="265">
        <v>2.5784000000000001E-2</v>
      </c>
      <c r="BE49" s="265">
        <v>2.1094999999999999E-2</v>
      </c>
      <c r="BF49" s="265">
        <v>1.8589000000000001E-2</v>
      </c>
      <c r="BG49" s="265">
        <v>4.2176999999999999E-2</v>
      </c>
      <c r="BH49" s="265">
        <v>3.9246000000000003E-2</v>
      </c>
      <c r="BI49" s="265">
        <v>7.9891000000000004E-2</v>
      </c>
      <c r="BJ49" s="265">
        <v>7.2376999999999997E-2</v>
      </c>
      <c r="BK49" s="265">
        <v>0.19481000000000001</v>
      </c>
      <c r="BL49" s="265">
        <v>0.25258000000000003</v>
      </c>
      <c r="BM49" s="265">
        <v>0.12927</v>
      </c>
      <c r="BN49" s="265">
        <v>0.41800999999999999</v>
      </c>
      <c r="BO49" s="265">
        <v>0.48</v>
      </c>
      <c r="BP49" s="265">
        <v>0.12202</v>
      </c>
      <c r="BQ49" s="265">
        <v>0.26032</v>
      </c>
      <c r="BR49" s="265">
        <v>0.41428999999999999</v>
      </c>
      <c r="BS49" s="265">
        <v>0.25134000000000001</v>
      </c>
      <c r="BT49" s="265">
        <v>0.37634000000000001</v>
      </c>
      <c r="BU49" s="265">
        <v>3.7287000000000001E-2</v>
      </c>
      <c r="BV49" s="265">
        <v>1.8571000000000001E-2</v>
      </c>
      <c r="BW49" s="265">
        <v>4.4096000000000003E-2</v>
      </c>
      <c r="BX49" s="265">
        <v>1.9793000000000002E-2</v>
      </c>
      <c r="BY49" s="265">
        <v>8.7985999999999995E-2</v>
      </c>
      <c r="BZ49" s="265">
        <v>8.0756999999999995E-2</v>
      </c>
      <c r="CA49" s="265">
        <v>0.128</v>
      </c>
      <c r="CB49" s="265">
        <v>0.1118</v>
      </c>
      <c r="CC49" s="265">
        <v>0.14515</v>
      </c>
      <c r="CD49" s="265">
        <v>8.7082000000000007E-2</v>
      </c>
      <c r="CE49" s="265">
        <v>8.1337999999999994E-2</v>
      </c>
      <c r="CF49" s="265">
        <v>9.0293999999999999E-2</v>
      </c>
      <c r="CG49" s="265">
        <v>8.7233000000000005E-2</v>
      </c>
      <c r="CH49" s="265">
        <v>7.3167999999999997E-2</v>
      </c>
      <c r="CI49" s="265">
        <v>8.5804000000000005E-2</v>
      </c>
      <c r="CJ49" s="265">
        <v>6.0760000000000002E-2</v>
      </c>
      <c r="CK49" s="265">
        <v>7.9889000000000002E-2</v>
      </c>
      <c r="CL49" s="265">
        <v>0.26896999999999999</v>
      </c>
      <c r="CM49" s="265">
        <v>3.7201999999999999E-2</v>
      </c>
      <c r="CN49" s="265">
        <v>1.8182E-2</v>
      </c>
      <c r="CO49" s="265">
        <v>3.3230999999999997E-2</v>
      </c>
      <c r="CP49" s="265">
        <v>5.8309E-2</v>
      </c>
      <c r="CQ49" s="265">
        <v>5.5536000000000002E-2</v>
      </c>
      <c r="CR49" s="265">
        <v>3.5999999999999997E-2</v>
      </c>
      <c r="CS49" s="265">
        <v>2.6530000000000001E-2</v>
      </c>
      <c r="CT49" s="265">
        <v>4.5360999999999999E-2</v>
      </c>
      <c r="CU49" s="265">
        <v>4.3999999999999997E-2</v>
      </c>
      <c r="CV49" s="265">
        <v>2.069E-2</v>
      </c>
      <c r="CW49" s="265">
        <v>8.8888999999999996E-2</v>
      </c>
      <c r="CX49" s="265">
        <v>4.5360999999999999E-2</v>
      </c>
      <c r="CY49" s="265">
        <v>7.2165000000000007E-2</v>
      </c>
      <c r="CZ49" s="265">
        <v>9.4356999999999996E-2</v>
      </c>
      <c r="DA49" s="265">
        <v>0.19128000000000001</v>
      </c>
      <c r="DB49" s="265">
        <v>1.8182E-2</v>
      </c>
      <c r="DC49" s="265">
        <v>1.8557000000000001E-2</v>
      </c>
      <c r="DD49" s="265">
        <v>8.0808000000000008E-3</v>
      </c>
      <c r="DE49" s="265">
        <v>3.5050999999999999E-2</v>
      </c>
      <c r="DF49" s="265">
        <v>1.9394E-3</v>
      </c>
      <c r="DG49" s="265">
        <v>3.3457999999999999E-3</v>
      </c>
      <c r="DH49" s="265">
        <v>1.4061000000000001E-2</v>
      </c>
      <c r="DI49" s="265">
        <v>1.0034E-2</v>
      </c>
      <c r="DJ49" s="265">
        <v>9.2081999999999997E-3</v>
      </c>
      <c r="DK49" s="265">
        <v>1.0411E-2</v>
      </c>
      <c r="DL49" s="265">
        <v>8.0915999999999991E-3</v>
      </c>
      <c r="DM49" s="265">
        <v>4.6682E-3</v>
      </c>
      <c r="DN49" s="265">
        <v>4.2880000000000001E-3</v>
      </c>
      <c r="DO49" s="265">
        <v>2.4564000000000001E-3</v>
      </c>
      <c r="DP49" s="265">
        <v>2.3931999999999998E-3</v>
      </c>
      <c r="DQ49" s="265">
        <v>2.0224000000000002E-3</v>
      </c>
      <c r="DR49" s="265">
        <v>9.3804000000000005E-3</v>
      </c>
      <c r="DS49" s="265">
        <v>1.1974E-2</v>
      </c>
      <c r="DT49" s="265">
        <v>1.5640000000000001E-2</v>
      </c>
      <c r="DU49" s="265">
        <v>3.2789999999999998E-3</v>
      </c>
      <c r="DV49" s="265">
        <v>1.9308000000000001E-3</v>
      </c>
      <c r="DW49" s="265">
        <v>1.5096E-3</v>
      </c>
      <c r="DX49" s="265">
        <v>1.0744000000000001E-3</v>
      </c>
      <c r="DY49" s="265">
        <v>2.1608E-3</v>
      </c>
      <c r="DZ49" s="265">
        <v>6.3239999999999998E-4</v>
      </c>
      <c r="EA49" s="265">
        <v>3.6180000000000001E-4</v>
      </c>
      <c r="EB49" s="265">
        <v>2.1800000000000001E-4</v>
      </c>
      <c r="EC49" s="265">
        <v>1.7880000000000001E-4</v>
      </c>
      <c r="ED49" s="265">
        <v>2.744E-4</v>
      </c>
      <c r="EE49" s="265">
        <v>3.2840000000000001E-4</v>
      </c>
      <c r="EF49" s="265">
        <v>1.0566E-3</v>
      </c>
      <c r="EG49" s="265">
        <v>2.1719999999999999E-4</v>
      </c>
      <c r="EH49" s="265">
        <v>2.4403000000000001E-2</v>
      </c>
      <c r="EI49" s="265">
        <v>6.3266000000000003E-2</v>
      </c>
      <c r="EJ49" s="265">
        <v>4.5360999999999999E-2</v>
      </c>
      <c r="EK49" s="265">
        <v>1.8182E-2</v>
      </c>
      <c r="EL49" s="265">
        <v>2.7082999999999999E-2</v>
      </c>
      <c r="EM49" s="265">
        <v>3.0983E-2</v>
      </c>
      <c r="EN49" s="265">
        <v>2.0997999999999999E-2</v>
      </c>
      <c r="EO49" s="265">
        <v>3.8018999999999997E-2</v>
      </c>
      <c r="EP49" s="265">
        <v>1.7798999999999999E-2</v>
      </c>
      <c r="EQ49" s="265">
        <v>3.1210000000000001E-3</v>
      </c>
      <c r="ER49" s="265">
        <v>4.0974000000000002E-3</v>
      </c>
      <c r="ES49" s="265">
        <v>3.4846E-3</v>
      </c>
      <c r="ET49" s="265">
        <v>3.7523999999999999E-3</v>
      </c>
      <c r="EU49" s="265">
        <v>3.2445999999999998E-3</v>
      </c>
      <c r="EV49" s="265">
        <v>3.1740000000000002E-3</v>
      </c>
      <c r="EW49" s="265">
        <v>3.5174E-3</v>
      </c>
      <c r="EX49" s="265">
        <v>3.7948000000000001E-3</v>
      </c>
      <c r="EY49" s="265">
        <v>2.8793999999999998E-3</v>
      </c>
      <c r="EZ49" s="265">
        <v>3.9659E-2</v>
      </c>
      <c r="FA49" s="265">
        <v>7.9582000000000003E-3</v>
      </c>
      <c r="FB49" s="265">
        <v>7.4929999999999997E-3</v>
      </c>
      <c r="FC49" s="265">
        <v>6.9315999999999996E-3</v>
      </c>
      <c r="FD49" s="265">
        <v>7.2677999999999996E-3</v>
      </c>
      <c r="FE49" s="265">
        <v>6.4628000000000003E-3</v>
      </c>
      <c r="FF49" s="265">
        <v>6.9281999999999998E-3</v>
      </c>
      <c r="FG49" s="265">
        <v>8.0076000000000001E-3</v>
      </c>
      <c r="FH49" s="265">
        <v>6.1453999999999996E-3</v>
      </c>
      <c r="FI49" s="265">
        <v>5.8237999999999996E-3</v>
      </c>
      <c r="FJ49" s="265">
        <v>1.1034E-2</v>
      </c>
      <c r="FK49" s="265">
        <v>4.7223999999999999E-3</v>
      </c>
      <c r="FL49" s="265">
        <v>1.6266E-3</v>
      </c>
      <c r="FM49" s="265">
        <v>3.8698000000000001E-3</v>
      </c>
      <c r="FN49" s="265">
        <v>4.6636999999999998E-2</v>
      </c>
      <c r="FO49" s="265">
        <v>8.2000000000000003E-2</v>
      </c>
      <c r="FP49" s="265">
        <v>0.16270999999999999</v>
      </c>
      <c r="FQ49" s="265">
        <v>3.4934E-2</v>
      </c>
      <c r="FR49" s="265">
        <v>2.1402999999999998E-2</v>
      </c>
      <c r="FS49" s="265">
        <v>5.2082000000000003E-2</v>
      </c>
      <c r="FT49" s="265">
        <v>2.9468000000000001E-2</v>
      </c>
      <c r="FU49" s="265">
        <v>6.3089000000000006E-2</v>
      </c>
      <c r="FV49" s="265">
        <v>0.32168999999999998</v>
      </c>
      <c r="FW49" s="265">
        <v>0.2581</v>
      </c>
      <c r="FX49" s="265">
        <v>0.18406</v>
      </c>
      <c r="FY49" s="265">
        <v>0.40639999999999998</v>
      </c>
      <c r="FZ49" s="265">
        <v>0.2581</v>
      </c>
      <c r="GA49" s="265">
        <v>0.1517</v>
      </c>
      <c r="GB49" s="265">
        <v>4.1591999999999997E-2</v>
      </c>
      <c r="GC49" s="265">
        <v>5.4628000000000003E-2</v>
      </c>
      <c r="GD49" s="265">
        <v>7.288E-2</v>
      </c>
      <c r="GE49" s="265">
        <v>0.10725</v>
      </c>
      <c r="GF49" s="265">
        <v>7.7511999999999998E-2</v>
      </c>
      <c r="GG49" s="265">
        <v>0.16228999999999999</v>
      </c>
      <c r="GH49" s="265">
        <v>0.20666000000000001</v>
      </c>
      <c r="GI49" s="265">
        <v>0.19882</v>
      </c>
      <c r="GJ49" s="265">
        <v>8.5308999999999996E-2</v>
      </c>
      <c r="GK49" s="265">
        <v>5.5717000000000003E-2</v>
      </c>
      <c r="GL49" s="265">
        <v>0.11821</v>
      </c>
      <c r="GM49" s="265">
        <v>5.5003000000000003E-2</v>
      </c>
      <c r="GN49" s="265">
        <v>0.17574000000000001</v>
      </c>
      <c r="GO49" s="265">
        <v>8.4168000000000007E-2</v>
      </c>
      <c r="GP49" s="265">
        <v>0.14252999999999999</v>
      </c>
      <c r="GQ49" s="265">
        <v>0.11842999999999999</v>
      </c>
      <c r="GR49" s="265">
        <v>7.6924000000000006E-2</v>
      </c>
      <c r="GS49" s="265">
        <v>0.12529000000000001</v>
      </c>
      <c r="GT49" s="265">
        <v>9.4594999999999999E-2</v>
      </c>
      <c r="GU49" s="265">
        <v>9.2643000000000003E-2</v>
      </c>
      <c r="GV49" s="265">
        <v>7.9697000000000004E-2</v>
      </c>
      <c r="GW49" s="265">
        <v>0.1036</v>
      </c>
      <c r="GX49" s="265">
        <v>0.17054</v>
      </c>
      <c r="GY49" s="265">
        <v>9.3905000000000002E-2</v>
      </c>
      <c r="GZ49" s="265">
        <v>9.8197000000000007E-2</v>
      </c>
      <c r="HA49" s="265">
        <v>7.4464000000000002E-2</v>
      </c>
      <c r="HB49" s="265">
        <v>5.7943000000000001E-2</v>
      </c>
      <c r="HC49" s="265">
        <v>9.6068000000000001E-2</v>
      </c>
      <c r="HD49" s="265">
        <v>5.7494999999999997E-2</v>
      </c>
      <c r="HE49" s="265">
        <v>0.11061</v>
      </c>
      <c r="HF49" s="265">
        <v>0.15054999999999999</v>
      </c>
      <c r="HG49" s="265">
        <v>0.11218</v>
      </c>
      <c r="HH49" s="265">
        <v>0.11043</v>
      </c>
      <c r="HI49" s="265">
        <v>0.11501</v>
      </c>
      <c r="HJ49" s="265">
        <v>0.22706000000000001</v>
      </c>
      <c r="HK49" s="265">
        <v>6.1026999999999998E-2</v>
      </c>
      <c r="HL49" s="265">
        <v>7.3124999999999996E-2</v>
      </c>
      <c r="HM49" s="265">
        <v>9.4495999999999997E-2</v>
      </c>
      <c r="HN49" s="265">
        <v>6.6512000000000002E-2</v>
      </c>
      <c r="HO49" s="265">
        <v>0.10049</v>
      </c>
      <c r="HP49" s="265">
        <v>6.8115999999999996E-2</v>
      </c>
      <c r="HQ49" s="265">
        <v>0.17802999999999999</v>
      </c>
      <c r="HR49" s="265">
        <v>0.37894</v>
      </c>
      <c r="HS49" s="265">
        <v>3.0806E-2</v>
      </c>
      <c r="HT49" s="265">
        <v>0.20730000000000001</v>
      </c>
      <c r="HU49" s="265">
        <v>0.17591999999999999</v>
      </c>
      <c r="HV49" s="265">
        <v>8.2017999999999994E-2</v>
      </c>
      <c r="HW49" s="265">
        <v>0.13628000000000001</v>
      </c>
      <c r="HX49" s="265">
        <v>0.21557999999999999</v>
      </c>
      <c r="HY49" s="265">
        <v>0.11887</v>
      </c>
      <c r="HZ49" s="265">
        <v>4.7048E-2</v>
      </c>
      <c r="IA49" s="265">
        <v>3.4221000000000001E-2</v>
      </c>
      <c r="IB49" s="265">
        <v>2.8139000000000001E-2</v>
      </c>
      <c r="IC49" s="265">
        <v>3.5966999999999999E-2</v>
      </c>
      <c r="ID49" s="265">
        <v>3.8649000000000003E-2</v>
      </c>
      <c r="IE49" s="265">
        <v>0.12180000000000001</v>
      </c>
      <c r="IF49" s="265">
        <v>0.11788</v>
      </c>
      <c r="IG49" s="265">
        <v>8.7723999999999996E-2</v>
      </c>
      <c r="IH49" s="265">
        <v>8.6720000000000005E-2</v>
      </c>
      <c r="II49" s="265">
        <v>0.25170999999999999</v>
      </c>
      <c r="IJ49" s="265">
        <v>0.13705000000000001</v>
      </c>
      <c r="IK49" s="265">
        <v>0.10644000000000001</v>
      </c>
      <c r="IL49" s="265">
        <v>0.19045000000000001</v>
      </c>
      <c r="IM49" s="265">
        <v>7.4745000000000006E-2</v>
      </c>
      <c r="IN49" s="265">
        <v>1.8991999999999998E-2</v>
      </c>
      <c r="IO49" s="265">
        <v>4.7357000000000003E-2</v>
      </c>
      <c r="IP49" s="265">
        <v>3.0249999999999999E-2</v>
      </c>
      <c r="IQ49" s="265">
        <v>9.9849999999999994E-2</v>
      </c>
      <c r="IR49" s="265">
        <v>0.40878999999999999</v>
      </c>
      <c r="IS49" s="265">
        <v>6.1022E-2</v>
      </c>
      <c r="IT49" s="265">
        <v>0.19414999999999999</v>
      </c>
      <c r="IU49" s="265">
        <v>8.3493999999999999E-2</v>
      </c>
      <c r="IV49" s="265">
        <v>4.7017999999999997E-2</v>
      </c>
      <c r="IW49" s="265">
        <v>0.13364999999999999</v>
      </c>
      <c r="IX49" s="265">
        <v>0.12554999999999999</v>
      </c>
      <c r="IY49" s="265">
        <v>0.17136999999999999</v>
      </c>
      <c r="IZ49" s="265">
        <v>0.18440000000000001</v>
      </c>
      <c r="JA49" s="265">
        <v>0.19924</v>
      </c>
      <c r="JB49" s="265">
        <v>0.17907999999999999</v>
      </c>
      <c r="JC49" s="265">
        <v>0.14327000000000001</v>
      </c>
      <c r="JD49" s="265">
        <v>5.6346E-2</v>
      </c>
      <c r="JE49" s="265">
        <v>0.13095999999999999</v>
      </c>
      <c r="JF49" s="265">
        <v>0.19955999999999999</v>
      </c>
      <c r="JG49" s="265">
        <v>0.14055000000000001</v>
      </c>
      <c r="JH49" s="265">
        <v>0.22125</v>
      </c>
      <c r="JI49" s="265">
        <v>0.30869000000000002</v>
      </c>
      <c r="JJ49" s="265">
        <v>0.33193</v>
      </c>
      <c r="JK49" s="265">
        <v>0.34699999999999998</v>
      </c>
      <c r="JL49" s="265">
        <v>0.23891000000000001</v>
      </c>
      <c r="JM49" s="265">
        <v>0.16832</v>
      </c>
      <c r="JN49" s="265">
        <v>2.6141999999999999E-2</v>
      </c>
      <c r="JO49" s="265">
        <v>8.3400000000000002E-2</v>
      </c>
      <c r="JP49" s="265">
        <v>0.18778</v>
      </c>
      <c r="JQ49" s="265">
        <v>0.13052</v>
      </c>
      <c r="JR49" s="265">
        <v>5.9678000000000002E-2</v>
      </c>
      <c r="JS49" s="265">
        <v>7.8353000000000006E-2</v>
      </c>
      <c r="JT49" s="265">
        <v>2.7324999999999999E-2</v>
      </c>
      <c r="JU49" s="265">
        <v>5.2583999999999999E-2</v>
      </c>
      <c r="JV49" s="265">
        <v>9.7895999999999997E-2</v>
      </c>
      <c r="JW49" s="265">
        <v>4.1700000000000001E-2</v>
      </c>
      <c r="JX49" s="265">
        <v>2.6002000000000001E-2</v>
      </c>
      <c r="JY49" s="265">
        <v>5.7661999999999998E-2</v>
      </c>
      <c r="JZ49" s="265">
        <v>6.3963000000000006E-2</v>
      </c>
      <c r="KA49" s="265">
        <v>1.9037999999999999E-2</v>
      </c>
      <c r="KB49" s="265">
        <v>4.1772999999999998E-2</v>
      </c>
      <c r="KC49" s="265">
        <v>0.11736000000000001</v>
      </c>
      <c r="KD49" s="265">
        <v>0.18389</v>
      </c>
      <c r="KE49" s="265">
        <v>8.5597999999999994E-2</v>
      </c>
      <c r="KF49" s="265">
        <v>5.4462000000000003E-2</v>
      </c>
      <c r="KG49" s="265">
        <v>4.8906999999999999E-2</v>
      </c>
      <c r="KH49" s="265">
        <v>4.2173000000000002E-2</v>
      </c>
      <c r="KI49" s="265">
        <v>0.27514</v>
      </c>
      <c r="KJ49" s="265">
        <v>0.40146999999999999</v>
      </c>
      <c r="KK49" s="265">
        <v>0.26541999999999999</v>
      </c>
      <c r="KL49" s="265">
        <v>0.29635</v>
      </c>
      <c r="KM49" s="265">
        <v>0.57347999999999999</v>
      </c>
      <c r="KN49" s="265">
        <v>0.67232000000000003</v>
      </c>
      <c r="KO49" s="265">
        <v>0.73565999999999998</v>
      </c>
      <c r="KP49" s="265">
        <v>6.2893458149427461E-3</v>
      </c>
      <c r="KQ49" s="265">
        <v>0.79837000000000002</v>
      </c>
      <c r="KR49" s="265">
        <v>0.81872999999999996</v>
      </c>
      <c r="KS49" s="265">
        <v>0.83586000000000005</v>
      </c>
      <c r="KT49" s="265">
        <v>0.64656354256397885</v>
      </c>
      <c r="KU49" s="265">
        <v>9.1409999999999998E-3</v>
      </c>
      <c r="KV49" s="265">
        <v>4.2965000000000003E-2</v>
      </c>
      <c r="KW49" s="265">
        <v>6.7943000000000003E-2</v>
      </c>
      <c r="KX49" s="265">
        <v>0.12043</v>
      </c>
      <c r="KY49" s="265">
        <v>0.251</v>
      </c>
      <c r="KZ49" s="265">
        <v>0.42881000000000002</v>
      </c>
      <c r="LA49" s="265">
        <v>0.61094000000000004</v>
      </c>
      <c r="LB49" s="265">
        <v>0.76695000000000002</v>
      </c>
      <c r="LC49" s="265">
        <v>1</v>
      </c>
      <c r="LD49" s="265">
        <v>0</v>
      </c>
      <c r="LE49" s="265">
        <v>0.24414</v>
      </c>
      <c r="LF49" s="265">
        <v>0</v>
      </c>
      <c r="LG49" s="265">
        <v>0</v>
      </c>
      <c r="LH49" s="431">
        <v>6.9897731009405106E-5</v>
      </c>
      <c r="LI49" s="431">
        <v>7.3988783697132021E-5</v>
      </c>
      <c r="LJ49" s="431">
        <v>1.766261993907392E-4</v>
      </c>
      <c r="LK49" s="431">
        <v>8.649940718896687E-5</v>
      </c>
      <c r="LL49" s="431">
        <v>2.1572994592133909E-4</v>
      </c>
      <c r="LM49" s="431">
        <v>9.8047697974834591E-5</v>
      </c>
      <c r="LN49" s="431">
        <v>2.9807805549353361E-4</v>
      </c>
      <c r="LO49" s="431">
        <v>2.0131113706156611E-4</v>
      </c>
      <c r="LP49" s="431">
        <v>3.4114631125703454E-4</v>
      </c>
      <c r="LQ49" s="431">
        <v>3.2772243139334023E-4</v>
      </c>
      <c r="LR49" s="431">
        <v>2.8110004495829344E-4</v>
      </c>
      <c r="LS49" s="431">
        <v>9.9358097941149026E-5</v>
      </c>
      <c r="LT49" s="431">
        <v>4.3464679038152099E-4</v>
      </c>
      <c r="LU49" s="431">
        <v>1.223315775860101E-4</v>
      </c>
      <c r="LV49" s="431">
        <v>2.9475151677615941E-4</v>
      </c>
      <c r="LW49" s="431">
        <v>2.7715941541828215E-4</v>
      </c>
      <c r="LX49" s="431">
        <v>3.648704441729933E-4</v>
      </c>
      <c r="LY49" s="431">
        <v>3.7344254087656736E-4</v>
      </c>
      <c r="LZ49" s="431">
        <v>3.2145282602868974E-4</v>
      </c>
      <c r="MA49" s="431">
        <v>1.383638009428978E-4</v>
      </c>
      <c r="MB49" s="431">
        <v>3.5543815465644002E-4</v>
      </c>
      <c r="MC49" s="431">
        <v>2.305445377714932E-4</v>
      </c>
      <c r="MD49" s="431">
        <v>3.3281542710028589E-4</v>
      </c>
      <c r="ME49" s="431">
        <v>4.4901136425323784E-4</v>
      </c>
      <c r="MF49" s="431">
        <v>3.7468140362761915E-4</v>
      </c>
      <c r="MG49" s="431">
        <v>3.2745901262387633E-4</v>
      </c>
      <c r="MH49" s="266"/>
      <c r="MI49" s="266"/>
      <c r="MJ49" s="266"/>
      <c r="MK49" s="266"/>
      <c r="ML49" s="266"/>
      <c r="MM49" s="266"/>
      <c r="MN49" s="266"/>
      <c r="MO49" s="266"/>
      <c r="MP49" s="266"/>
      <c r="MQ49" s="266"/>
      <c r="MR49" s="266"/>
      <c r="MS49" s="266"/>
      <c r="MT49" s="266"/>
      <c r="MU49" s="266"/>
      <c r="MV49" s="266"/>
      <c r="MW49" s="266"/>
      <c r="MX49" s="266"/>
      <c r="MY49" s="266"/>
      <c r="MZ49" s="266"/>
      <c r="NA49" s="266"/>
      <c r="NB49" s="266"/>
      <c r="NC49" s="266"/>
      <c r="ND49" s="266"/>
      <c r="NE49" s="266"/>
      <c r="NF49" s="266"/>
      <c r="NG49" s="266"/>
      <c r="NH49" s="266"/>
      <c r="NI49" s="266"/>
      <c r="NJ49" s="266"/>
      <c r="NK49" s="266"/>
      <c r="NL49" s="266"/>
      <c r="NM49" s="266"/>
      <c r="NN49" s="266"/>
      <c r="NO49" s="266"/>
      <c r="NP49" s="266"/>
      <c r="NQ49" s="266"/>
      <c r="NR49" s="266"/>
      <c r="NS49" s="266"/>
      <c r="NT49" s="266"/>
      <c r="NU49" s="266"/>
      <c r="NV49" s="266"/>
      <c r="NW49" s="266"/>
      <c r="NX49" s="266"/>
      <c r="NY49" s="266"/>
      <c r="NZ49" s="266"/>
      <c r="OA49" s="266"/>
      <c r="OB49" s="266"/>
      <c r="OC49" s="266"/>
      <c r="OD49" s="266"/>
      <c r="OE49" s="266"/>
      <c r="OF49" s="266"/>
      <c r="OG49" s="266"/>
      <c r="OH49" s="266"/>
      <c r="OI49" s="266"/>
      <c r="OJ49" s="266"/>
      <c r="OK49" s="266"/>
      <c r="OL49" s="266"/>
      <c r="OM49" s="266"/>
      <c r="ON49" s="267"/>
    </row>
    <row r="50" spans="1:404">
      <c r="A50" s="261">
        <v>425</v>
      </c>
      <c r="B50" s="265">
        <v>0.17838000000000001</v>
      </c>
      <c r="C50" s="265">
        <v>0.13208</v>
      </c>
      <c r="D50" s="265">
        <v>9.4191999999999998E-2</v>
      </c>
      <c r="E50" s="265">
        <v>6.3738000000000003E-2</v>
      </c>
      <c r="F50" s="265">
        <v>0.18597</v>
      </c>
      <c r="G50" s="265">
        <v>0.12481</v>
      </c>
      <c r="H50" s="265">
        <v>0.19053</v>
      </c>
      <c r="I50" s="265">
        <v>0.12962000000000001</v>
      </c>
      <c r="J50" s="265">
        <v>0.10117</v>
      </c>
      <c r="K50" s="265">
        <v>6.9751999999999995E-2</v>
      </c>
      <c r="L50" s="265">
        <v>4.5717000000000001E-2</v>
      </c>
      <c r="M50" s="265">
        <v>1.9990999999999998E-2</v>
      </c>
      <c r="N50" s="265">
        <v>2.1239999999999998E-2</v>
      </c>
      <c r="O50" s="265">
        <v>8.0421999999999993E-2</v>
      </c>
      <c r="P50" s="265">
        <v>0.12298000000000001</v>
      </c>
      <c r="Q50" s="265">
        <v>0.11878</v>
      </c>
      <c r="R50" s="265">
        <v>6.3004000000000004E-2</v>
      </c>
      <c r="S50" s="265">
        <v>0.10363</v>
      </c>
      <c r="T50" s="265">
        <v>7.5092000000000006E-2</v>
      </c>
      <c r="U50" s="265">
        <v>0.18104000000000001</v>
      </c>
      <c r="V50" s="265">
        <v>0.12454999999999999</v>
      </c>
      <c r="W50" s="265">
        <v>0.11233</v>
      </c>
      <c r="X50" s="265">
        <v>9.7486000000000003E-2</v>
      </c>
      <c r="Y50" s="265">
        <v>0.17762</v>
      </c>
      <c r="Z50" s="265">
        <v>0.12307</v>
      </c>
      <c r="AA50" s="265">
        <v>0.18612999999999999</v>
      </c>
      <c r="AB50" s="265">
        <v>0.13077</v>
      </c>
      <c r="AC50" s="265">
        <v>0.11237</v>
      </c>
      <c r="AD50" s="265">
        <v>7.5548000000000004E-2</v>
      </c>
      <c r="AE50" s="265">
        <v>2.4983999999999999E-2</v>
      </c>
      <c r="AF50" s="265">
        <v>3.8806E-2</v>
      </c>
      <c r="AG50" s="265">
        <v>0.67323999999999995</v>
      </c>
      <c r="AH50" s="265">
        <v>7.9504000000000005E-2</v>
      </c>
      <c r="AI50" s="265">
        <v>1.4551E-2</v>
      </c>
      <c r="AJ50" s="265">
        <v>2.1551000000000001E-2</v>
      </c>
      <c r="AK50" s="265">
        <v>1.2455000000000001E-2</v>
      </c>
      <c r="AL50" s="265">
        <v>3.2763E-2</v>
      </c>
      <c r="AM50" s="265">
        <v>2.7E-2</v>
      </c>
      <c r="AN50" s="265">
        <v>2.6894000000000001E-2</v>
      </c>
      <c r="AO50" s="265">
        <v>3.8663000000000003E-2</v>
      </c>
      <c r="AP50" s="265">
        <v>5.0134999999999999E-2</v>
      </c>
      <c r="AQ50" s="265">
        <v>3.1921999999999999E-2</v>
      </c>
      <c r="AR50" s="265">
        <v>7.0408999999999999E-2</v>
      </c>
      <c r="AS50" s="265">
        <v>6.8670999999999996E-2</v>
      </c>
      <c r="AT50" s="265">
        <v>5.7803E-2</v>
      </c>
      <c r="AU50" s="265">
        <v>9.0909000000000004E-2</v>
      </c>
      <c r="AV50" s="265">
        <v>7.5440999999999994E-2</v>
      </c>
      <c r="AW50" s="265">
        <v>1.6962000000000001E-2</v>
      </c>
      <c r="AX50" s="265">
        <v>3.1857999999999997E-2</v>
      </c>
      <c r="AY50" s="265">
        <v>4.7400999999999999E-2</v>
      </c>
      <c r="AZ50" s="265">
        <v>7.0019999999999999E-2</v>
      </c>
      <c r="BA50" s="265">
        <v>1.7770999999999999E-2</v>
      </c>
      <c r="BB50" s="265">
        <v>7.1739999999999998E-3</v>
      </c>
      <c r="BC50" s="265">
        <v>0</v>
      </c>
      <c r="BD50" s="265">
        <v>2.7418999999999999E-2</v>
      </c>
      <c r="BE50" s="265">
        <v>2.1543E-2</v>
      </c>
      <c r="BF50" s="265">
        <v>1.9E-2</v>
      </c>
      <c r="BG50" s="265">
        <v>4.2790000000000002E-2</v>
      </c>
      <c r="BH50" s="265">
        <v>3.9952000000000001E-2</v>
      </c>
      <c r="BI50" s="265">
        <v>8.1975000000000006E-2</v>
      </c>
      <c r="BJ50" s="265">
        <v>7.3900999999999994E-2</v>
      </c>
      <c r="BK50" s="265">
        <v>0.18182000000000001</v>
      </c>
      <c r="BL50" s="265">
        <v>0.24059</v>
      </c>
      <c r="BM50" s="265">
        <v>0.13414999999999999</v>
      </c>
      <c r="BN50" s="265">
        <v>0.42104000000000003</v>
      </c>
      <c r="BO50" s="265">
        <v>0.48570999999999998</v>
      </c>
      <c r="BP50" s="265">
        <v>0.14005999999999999</v>
      </c>
      <c r="BQ50" s="265">
        <v>0.25109999999999999</v>
      </c>
      <c r="BR50" s="265">
        <v>0.41532999999999998</v>
      </c>
      <c r="BS50" s="265">
        <v>0.23794999999999999</v>
      </c>
      <c r="BT50" s="265">
        <v>0.37857000000000002</v>
      </c>
      <c r="BU50" s="265">
        <v>3.9976999999999999E-2</v>
      </c>
      <c r="BV50" s="265">
        <v>2.0038E-2</v>
      </c>
      <c r="BW50" s="265">
        <v>4.6753999999999997E-2</v>
      </c>
      <c r="BX50" s="265">
        <v>2.0722000000000001E-2</v>
      </c>
      <c r="BY50" s="265">
        <v>9.0106000000000006E-2</v>
      </c>
      <c r="BZ50" s="265">
        <v>8.2054000000000002E-2</v>
      </c>
      <c r="CA50" s="265">
        <v>0.13</v>
      </c>
      <c r="CB50" s="265">
        <v>0.11372</v>
      </c>
      <c r="CC50" s="265">
        <v>0.14795</v>
      </c>
      <c r="CD50" s="265">
        <v>8.8353000000000001E-2</v>
      </c>
      <c r="CE50" s="265">
        <v>8.2650000000000001E-2</v>
      </c>
      <c r="CF50" s="265">
        <v>9.2356999999999995E-2</v>
      </c>
      <c r="CG50" s="265">
        <v>8.8551000000000005E-2</v>
      </c>
      <c r="CH50" s="265">
        <v>7.4435000000000001E-2</v>
      </c>
      <c r="CI50" s="265">
        <v>8.7224999999999997E-2</v>
      </c>
      <c r="CJ50" s="265">
        <v>6.1709E-2</v>
      </c>
      <c r="CK50" s="265">
        <v>8.1238000000000005E-2</v>
      </c>
      <c r="CL50" s="265">
        <v>0.27192</v>
      </c>
      <c r="CM50" s="265">
        <v>4.1512E-2</v>
      </c>
      <c r="CN50" s="265">
        <v>2.0202000000000001E-2</v>
      </c>
      <c r="CO50" s="265">
        <v>3.6011000000000001E-2</v>
      </c>
      <c r="CP50" s="265">
        <v>6.4380000000000007E-2</v>
      </c>
      <c r="CQ50" s="265">
        <v>6.1317999999999998E-2</v>
      </c>
      <c r="CR50" s="265">
        <v>0.04</v>
      </c>
      <c r="CS50" s="265">
        <v>3.0612E-2</v>
      </c>
      <c r="CT50" s="265">
        <v>5.1546000000000002E-2</v>
      </c>
      <c r="CU50" s="265">
        <v>0.05</v>
      </c>
      <c r="CV50" s="265">
        <v>2.2523999999999999E-2</v>
      </c>
      <c r="CW50" s="265">
        <v>0.10101</v>
      </c>
      <c r="CX50" s="265">
        <v>5.1546000000000002E-2</v>
      </c>
      <c r="CY50" s="265">
        <v>8.2474000000000006E-2</v>
      </c>
      <c r="CZ50" s="265">
        <v>8.5999000000000006E-2</v>
      </c>
      <c r="DA50" s="265">
        <v>0.17607999999999999</v>
      </c>
      <c r="DB50" s="265">
        <v>2.0202000000000001E-2</v>
      </c>
      <c r="DC50" s="265">
        <v>2.0618999999999998E-2</v>
      </c>
      <c r="DD50" s="265">
        <v>1.0101000000000001E-2</v>
      </c>
      <c r="DE50" s="265">
        <v>4.1237000000000003E-2</v>
      </c>
      <c r="DF50" s="265">
        <v>2.0760000000000002E-3</v>
      </c>
      <c r="DG50" s="265">
        <v>3.6879999999999999E-3</v>
      </c>
      <c r="DH50" s="265">
        <v>1.4775E-2</v>
      </c>
      <c r="DI50" s="265">
        <v>1.1344999999999999E-2</v>
      </c>
      <c r="DJ50" s="265">
        <v>1.0361E-2</v>
      </c>
      <c r="DK50" s="265">
        <v>1.1714E-2</v>
      </c>
      <c r="DL50" s="265">
        <v>9.1489999999999991E-3</v>
      </c>
      <c r="DM50" s="265">
        <v>5.156E-3</v>
      </c>
      <c r="DN50" s="265">
        <v>4.8820000000000001E-3</v>
      </c>
      <c r="DO50" s="265">
        <v>2.82E-3</v>
      </c>
      <c r="DP50" s="265">
        <v>2.748E-3</v>
      </c>
      <c r="DQ50" s="265">
        <v>2.3219999999999998E-3</v>
      </c>
      <c r="DR50" s="265">
        <v>1.0470999999999999E-2</v>
      </c>
      <c r="DS50" s="265">
        <v>1.3098E-2</v>
      </c>
      <c r="DT50" s="265">
        <v>1.7149999999999999E-2</v>
      </c>
      <c r="DU50" s="265">
        <v>3.774E-3</v>
      </c>
      <c r="DV50" s="265">
        <v>2.2239999999999998E-3</v>
      </c>
      <c r="DW50" s="265">
        <v>1.7440000000000001E-3</v>
      </c>
      <c r="DX50" s="265">
        <v>1.0690000000000001E-3</v>
      </c>
      <c r="DY50" s="265">
        <v>2.2720000000000001E-3</v>
      </c>
      <c r="DZ50" s="265">
        <v>7.3700000000000002E-4</v>
      </c>
      <c r="EA50" s="265">
        <v>4.2299999999999998E-4</v>
      </c>
      <c r="EB50" s="265">
        <v>2.5500000000000002E-4</v>
      </c>
      <c r="EC50" s="265">
        <v>2.0900000000000001E-4</v>
      </c>
      <c r="ED50" s="265">
        <v>3.21E-4</v>
      </c>
      <c r="EE50" s="265">
        <v>3.8400000000000001E-4</v>
      </c>
      <c r="EF50" s="265">
        <v>1.1169999999999999E-3</v>
      </c>
      <c r="EG50" s="265">
        <v>2.5399999999999999E-4</v>
      </c>
      <c r="EH50" s="265">
        <v>2.6818000000000002E-2</v>
      </c>
      <c r="EI50" s="265">
        <v>7.1429000000000006E-2</v>
      </c>
      <c r="EJ50" s="265">
        <v>5.1546000000000002E-2</v>
      </c>
      <c r="EK50" s="265">
        <v>2.0202000000000001E-2</v>
      </c>
      <c r="EL50" s="265">
        <v>3.125E-2</v>
      </c>
      <c r="EM50" s="265">
        <v>3.4152000000000002E-2</v>
      </c>
      <c r="EN50" s="265">
        <v>2.3387000000000002E-2</v>
      </c>
      <c r="EO50" s="265">
        <v>4.3167999999999998E-2</v>
      </c>
      <c r="EP50" s="265">
        <v>2.0105999999999999E-2</v>
      </c>
      <c r="EQ50" s="265">
        <v>3.4480000000000001E-3</v>
      </c>
      <c r="ER50" s="265">
        <v>4.64E-3</v>
      </c>
      <c r="ES50" s="265">
        <v>3.9399999999999999E-3</v>
      </c>
      <c r="ET50" s="265">
        <v>4.2459999999999998E-3</v>
      </c>
      <c r="EU50" s="265">
        <v>3.6419999999999998E-3</v>
      </c>
      <c r="EV50" s="265">
        <v>3.5969999999999999E-3</v>
      </c>
      <c r="EW50" s="265">
        <v>3.9649999999999998E-3</v>
      </c>
      <c r="EX50" s="265">
        <v>4.2760000000000003E-3</v>
      </c>
      <c r="EY50" s="265">
        <v>3.2669999999999999E-3</v>
      </c>
      <c r="EZ50" s="265">
        <v>4.4849E-2</v>
      </c>
      <c r="FA50" s="265">
        <v>8.9990000000000001E-3</v>
      </c>
      <c r="FB50" s="265">
        <v>8.4589999999999995E-3</v>
      </c>
      <c r="FC50" s="265">
        <v>7.8429999999999993E-3</v>
      </c>
      <c r="FD50" s="265">
        <v>8.2310000000000005E-3</v>
      </c>
      <c r="FE50" s="265">
        <v>7.3109999999999998E-3</v>
      </c>
      <c r="FF50" s="265">
        <v>7.8390000000000005E-3</v>
      </c>
      <c r="FG50" s="265">
        <v>9.0460000000000002E-3</v>
      </c>
      <c r="FH50" s="265">
        <v>6.953E-3</v>
      </c>
      <c r="FI50" s="265">
        <v>6.5909999999999996E-3</v>
      </c>
      <c r="FJ50" s="265">
        <v>1.2588E-2</v>
      </c>
      <c r="FK50" s="265">
        <v>5.3860000000000002E-3</v>
      </c>
      <c r="FL50" s="265">
        <v>1.8370000000000001E-3</v>
      </c>
      <c r="FM50" s="265">
        <v>4.4070000000000003E-3</v>
      </c>
      <c r="FN50" s="265">
        <v>5.0390999999999998E-2</v>
      </c>
      <c r="FO50" s="265">
        <v>0.09</v>
      </c>
      <c r="FP50" s="265">
        <v>0.18088000000000001</v>
      </c>
      <c r="FQ50" s="265">
        <v>3.9251000000000001E-2</v>
      </c>
      <c r="FR50" s="265">
        <v>2.4277E-2</v>
      </c>
      <c r="FS50" s="265">
        <v>5.8471000000000002E-2</v>
      </c>
      <c r="FT50" s="265">
        <v>3.2271000000000001E-2</v>
      </c>
      <c r="FU50" s="265">
        <v>7.0385000000000003E-2</v>
      </c>
      <c r="FV50" s="265">
        <v>0.35468</v>
      </c>
      <c r="FW50" s="265">
        <v>0.28049000000000002</v>
      </c>
      <c r="FX50" s="265">
        <v>0.19975999999999999</v>
      </c>
      <c r="FY50" s="265">
        <v>0.44352000000000003</v>
      </c>
      <c r="FZ50" s="265">
        <v>0.28049000000000002</v>
      </c>
      <c r="GA50" s="265">
        <v>0.16622999999999999</v>
      </c>
      <c r="GB50" s="265">
        <v>4.5391000000000001E-2</v>
      </c>
      <c r="GC50" s="265">
        <v>5.9535999999999999E-2</v>
      </c>
      <c r="GD50" s="265">
        <v>8.0222000000000002E-2</v>
      </c>
      <c r="GE50" s="265">
        <v>0.11892</v>
      </c>
      <c r="GF50" s="265">
        <v>8.6735000000000007E-2</v>
      </c>
      <c r="GG50" s="265">
        <v>0.18254999999999999</v>
      </c>
      <c r="GH50" s="265">
        <v>0.23091</v>
      </c>
      <c r="GI50" s="265">
        <v>0.22417000000000001</v>
      </c>
      <c r="GJ50" s="265">
        <v>9.4393000000000005E-2</v>
      </c>
      <c r="GK50" s="265">
        <v>6.1705999999999997E-2</v>
      </c>
      <c r="GL50" s="265">
        <v>0.12963</v>
      </c>
      <c r="GM50" s="265">
        <v>5.9546000000000002E-2</v>
      </c>
      <c r="GN50" s="265">
        <v>0.1956</v>
      </c>
      <c r="GO50" s="265">
        <v>9.4043000000000002E-2</v>
      </c>
      <c r="GP50" s="265">
        <v>0.15637000000000001</v>
      </c>
      <c r="GQ50" s="265">
        <v>0.12981999999999999</v>
      </c>
      <c r="GR50" s="265">
        <v>8.5489999999999997E-2</v>
      </c>
      <c r="GS50" s="265">
        <v>0.13753000000000001</v>
      </c>
      <c r="GT50" s="265">
        <v>0.10442</v>
      </c>
      <c r="GU50" s="265">
        <v>0.10218000000000001</v>
      </c>
      <c r="GV50" s="265">
        <v>8.7878999999999999E-2</v>
      </c>
      <c r="GW50" s="265">
        <v>0.11433</v>
      </c>
      <c r="GX50" s="265">
        <v>0.18536</v>
      </c>
      <c r="GY50" s="265">
        <v>0.10384</v>
      </c>
      <c r="GZ50" s="265">
        <v>0.10865</v>
      </c>
      <c r="HA50" s="265">
        <v>8.1502000000000005E-2</v>
      </c>
      <c r="HB50" s="265">
        <v>6.4037999999999998E-2</v>
      </c>
      <c r="HC50" s="265">
        <v>0.10806</v>
      </c>
      <c r="HD50" s="265">
        <v>6.3898999999999997E-2</v>
      </c>
      <c r="HE50" s="265">
        <v>0.12111</v>
      </c>
      <c r="HF50" s="265">
        <v>0.16671</v>
      </c>
      <c r="HG50" s="265">
        <v>0.12282</v>
      </c>
      <c r="HH50" s="265">
        <v>0.12111</v>
      </c>
      <c r="HI50" s="265">
        <v>0.12606000000000001</v>
      </c>
      <c r="HJ50" s="265">
        <v>0.24773000000000001</v>
      </c>
      <c r="HK50" s="265">
        <v>6.7325999999999997E-2</v>
      </c>
      <c r="HL50" s="265">
        <v>8.1101000000000006E-2</v>
      </c>
      <c r="HM50" s="265">
        <v>0.10367999999999999</v>
      </c>
      <c r="HN50" s="265">
        <v>7.4545E-2</v>
      </c>
      <c r="HO50" s="265">
        <v>0.11345</v>
      </c>
      <c r="HP50" s="265">
        <v>7.4879000000000001E-2</v>
      </c>
      <c r="HQ50" s="265">
        <v>0.19561000000000001</v>
      </c>
      <c r="HR50" s="265">
        <v>0.42047000000000001</v>
      </c>
      <c r="HS50" s="265">
        <v>3.4556999999999997E-2</v>
      </c>
      <c r="HT50" s="265">
        <v>0.23133000000000001</v>
      </c>
      <c r="HU50" s="265">
        <v>0.19806000000000001</v>
      </c>
      <c r="HV50" s="265">
        <v>9.0596999999999997E-2</v>
      </c>
      <c r="HW50" s="265">
        <v>0.14973</v>
      </c>
      <c r="HX50" s="265">
        <v>0.23924000000000001</v>
      </c>
      <c r="HY50" s="265">
        <v>0.13025999999999999</v>
      </c>
      <c r="HZ50" s="265">
        <v>5.2836000000000001E-2</v>
      </c>
      <c r="IA50" s="265">
        <v>3.8023000000000001E-2</v>
      </c>
      <c r="IB50" s="265">
        <v>3.1167E-2</v>
      </c>
      <c r="IC50" s="265">
        <v>3.9822999999999997E-2</v>
      </c>
      <c r="ID50" s="265">
        <v>4.2722000000000003E-2</v>
      </c>
      <c r="IE50" s="265">
        <v>0.13491</v>
      </c>
      <c r="IF50" s="265">
        <v>0.12972</v>
      </c>
      <c r="IG50" s="265">
        <v>9.6227999999999994E-2</v>
      </c>
      <c r="IH50" s="265">
        <v>9.5487000000000002E-2</v>
      </c>
      <c r="II50" s="265">
        <v>0.27528999999999998</v>
      </c>
      <c r="IJ50" s="265">
        <v>0.15151999999999999</v>
      </c>
      <c r="IK50" s="265">
        <v>0.11901</v>
      </c>
      <c r="IL50" s="265">
        <v>0.20954999999999999</v>
      </c>
      <c r="IM50" s="265">
        <v>8.2263000000000003E-2</v>
      </c>
      <c r="IN50" s="265">
        <v>2.1037E-2</v>
      </c>
      <c r="IO50" s="265">
        <v>5.2873999999999997E-2</v>
      </c>
      <c r="IP50" s="265">
        <v>3.2219999999999999E-2</v>
      </c>
      <c r="IQ50" s="265">
        <v>0.11072</v>
      </c>
      <c r="IR50" s="265">
        <v>0.44784000000000002</v>
      </c>
      <c r="IS50" s="265">
        <v>6.7124000000000003E-2</v>
      </c>
      <c r="IT50" s="265">
        <v>0.21423</v>
      </c>
      <c r="IU50" s="265">
        <v>9.1327000000000005E-2</v>
      </c>
      <c r="IV50" s="265">
        <v>5.1117999999999997E-2</v>
      </c>
      <c r="IW50" s="265">
        <v>0.14576</v>
      </c>
      <c r="IX50" s="265">
        <v>0.13947999999999999</v>
      </c>
      <c r="IY50" s="265">
        <v>0.19112000000000001</v>
      </c>
      <c r="IZ50" s="265">
        <v>0.20591000000000001</v>
      </c>
      <c r="JA50" s="265">
        <v>0.22206999999999999</v>
      </c>
      <c r="JB50" s="265">
        <v>0.19966</v>
      </c>
      <c r="JC50" s="265">
        <v>0.16061</v>
      </c>
      <c r="JD50" s="265">
        <v>6.2436999999999999E-2</v>
      </c>
      <c r="JE50" s="265">
        <v>0.14551</v>
      </c>
      <c r="JF50" s="265">
        <v>0.21804999999999999</v>
      </c>
      <c r="JG50" s="265">
        <v>0.15493000000000001</v>
      </c>
      <c r="JH50" s="265">
        <v>0.24312</v>
      </c>
      <c r="JI50" s="265">
        <v>0.34048</v>
      </c>
      <c r="JJ50" s="265">
        <v>0.36558000000000002</v>
      </c>
      <c r="JK50" s="265">
        <v>0.37898999999999999</v>
      </c>
      <c r="JL50" s="265">
        <v>0.26162000000000002</v>
      </c>
      <c r="JM50" s="265">
        <v>0.18770999999999999</v>
      </c>
      <c r="JN50" s="265">
        <v>2.8917000000000002E-2</v>
      </c>
      <c r="JO50" s="265">
        <v>9.2136999999999997E-2</v>
      </c>
      <c r="JP50" s="265">
        <v>0.20652000000000001</v>
      </c>
      <c r="JQ50" s="265">
        <v>0.14332</v>
      </c>
      <c r="JR50" s="265">
        <v>6.4494999999999997E-2</v>
      </c>
      <c r="JS50" s="265">
        <v>8.7165999999999993E-2</v>
      </c>
      <c r="JT50" s="265">
        <v>2.9968000000000002E-2</v>
      </c>
      <c r="JU50" s="265">
        <v>5.8748000000000002E-2</v>
      </c>
      <c r="JV50" s="265">
        <v>0.10953</v>
      </c>
      <c r="JW50" s="265">
        <v>4.6420999999999997E-2</v>
      </c>
      <c r="JX50" s="265">
        <v>2.8757000000000001E-2</v>
      </c>
      <c r="JY50" s="265">
        <v>6.4213999999999993E-2</v>
      </c>
      <c r="JZ50" s="265">
        <v>7.2622000000000006E-2</v>
      </c>
      <c r="KA50" s="265">
        <v>2.0161999999999999E-2</v>
      </c>
      <c r="KB50" s="265">
        <v>4.5539000000000003E-2</v>
      </c>
      <c r="KC50" s="265">
        <v>0.13139999999999999</v>
      </c>
      <c r="KD50" s="265">
        <v>0.20508000000000001</v>
      </c>
      <c r="KE50" s="265">
        <v>9.6155000000000004E-2</v>
      </c>
      <c r="KF50" s="265">
        <v>6.1619E-2</v>
      </c>
      <c r="KG50" s="265">
        <v>5.5345999999999999E-2</v>
      </c>
      <c r="KH50" s="265">
        <v>4.6442999999999998E-2</v>
      </c>
      <c r="KI50" s="265">
        <v>0.26904</v>
      </c>
      <c r="KJ50" s="265">
        <v>0.39423000000000002</v>
      </c>
      <c r="KK50" s="265">
        <v>0.25627</v>
      </c>
      <c r="KL50" s="265">
        <v>0.28303</v>
      </c>
      <c r="KM50" s="265">
        <v>0.57133999999999996</v>
      </c>
      <c r="KN50" s="265">
        <v>0.66881000000000002</v>
      </c>
      <c r="KO50" s="265">
        <v>0.73092999999999997</v>
      </c>
      <c r="KP50" s="265">
        <v>6.2351755799796328E-3</v>
      </c>
      <c r="KQ50" s="265">
        <v>0.79178999999999999</v>
      </c>
      <c r="KR50" s="265">
        <v>0.81142999999999998</v>
      </c>
      <c r="KS50" s="265">
        <v>0.82794999999999996</v>
      </c>
      <c r="KT50" s="265">
        <v>0.64706011732148438</v>
      </c>
      <c r="KU50" s="265">
        <v>9.3900000000000008E-3</v>
      </c>
      <c r="KV50" s="265">
        <v>4.3815E-2</v>
      </c>
      <c r="KW50" s="265">
        <v>6.9134000000000001E-2</v>
      </c>
      <c r="KX50" s="265">
        <v>0.1222</v>
      </c>
      <c r="KY50" s="265">
        <v>0.25377</v>
      </c>
      <c r="KZ50" s="265">
        <v>0.43234</v>
      </c>
      <c r="LA50" s="265">
        <v>0.61462000000000006</v>
      </c>
      <c r="LB50" s="265">
        <v>0.77022999999999997</v>
      </c>
      <c r="LC50" s="265">
        <v>1</v>
      </c>
      <c r="LD50" s="265">
        <v>0</v>
      </c>
      <c r="LE50" s="265">
        <v>0.25788</v>
      </c>
      <c r="LF50" s="265">
        <v>0</v>
      </c>
      <c r="LG50" s="265">
        <v>0</v>
      </c>
      <c r="LH50" s="431">
        <v>7.376549910986796E-5</v>
      </c>
      <c r="LI50" s="431">
        <v>7.8979690442793071E-5</v>
      </c>
      <c r="LJ50" s="431">
        <v>2.0340832998044789E-4</v>
      </c>
      <c r="LK50" s="431">
        <v>8.9474327978678048E-5</v>
      </c>
      <c r="LL50" s="431">
        <v>2.5170031585730612E-4</v>
      </c>
      <c r="LM50" s="431">
        <v>1.0100043436978012E-4</v>
      </c>
      <c r="LN50" s="431">
        <v>3.4414601395837963E-4</v>
      </c>
      <c r="LO50" s="431">
        <v>2.2970860300119966E-4</v>
      </c>
      <c r="LP50" s="431">
        <v>3.932602412533015E-4</v>
      </c>
      <c r="LQ50" s="431">
        <v>3.739957173820585E-4</v>
      </c>
      <c r="LR50" s="431">
        <v>3.1229347223415971E-4</v>
      </c>
      <c r="LS50" s="431">
        <v>9.937151480698958E-5</v>
      </c>
      <c r="LT50" s="431">
        <v>4.956158809363842E-4</v>
      </c>
      <c r="LU50" s="431">
        <v>1.2858959962613881E-4</v>
      </c>
      <c r="LV50" s="431">
        <v>3.3922455622814596E-4</v>
      </c>
      <c r="LW50" s="431">
        <v>3.0868890462443233E-4</v>
      </c>
      <c r="LX50" s="431">
        <v>4.2251890408806503E-4</v>
      </c>
      <c r="LY50" s="431">
        <v>4.2352688615210354E-4</v>
      </c>
      <c r="LZ50" s="431">
        <v>3.6228747921995819E-4</v>
      </c>
      <c r="MA50" s="431">
        <v>1.5512945537921041E-4</v>
      </c>
      <c r="MB50" s="431">
        <v>4.1224705637432635E-4</v>
      </c>
      <c r="MC50" s="431">
        <v>2.4909173953346908E-4</v>
      </c>
      <c r="MD50" s="431">
        <v>3.7027682992629707E-4</v>
      </c>
      <c r="ME50" s="431">
        <v>5.1145115867257118E-4</v>
      </c>
      <c r="MF50" s="431">
        <v>4.1977176442742348E-4</v>
      </c>
      <c r="MG50" s="431">
        <v>3.6241361522115767E-4</v>
      </c>
      <c r="MH50" s="266"/>
      <c r="MI50" s="266"/>
      <c r="MJ50" s="266"/>
      <c r="MK50" s="266"/>
      <c r="ML50" s="266"/>
      <c r="MM50" s="266"/>
      <c r="MN50" s="266"/>
      <c r="MO50" s="266"/>
      <c r="MP50" s="266"/>
      <c r="MQ50" s="266"/>
      <c r="MR50" s="266"/>
      <c r="MS50" s="266"/>
      <c r="MT50" s="266"/>
      <c r="MU50" s="266"/>
      <c r="MV50" s="266"/>
      <c r="MW50" s="266"/>
      <c r="MX50" s="266"/>
      <c r="MY50" s="266"/>
      <c r="MZ50" s="266"/>
      <c r="NA50" s="266"/>
      <c r="NB50" s="266"/>
      <c r="NC50" s="266"/>
      <c r="ND50" s="266"/>
      <c r="NE50" s="266"/>
      <c r="NF50" s="266"/>
      <c r="NG50" s="266"/>
      <c r="NH50" s="266"/>
      <c r="NI50" s="266"/>
      <c r="NJ50" s="266"/>
      <c r="NK50" s="266"/>
      <c r="NL50" s="266"/>
      <c r="NM50" s="266"/>
      <c r="NN50" s="266"/>
      <c r="NO50" s="266"/>
      <c r="NP50" s="266"/>
      <c r="NQ50" s="266"/>
      <c r="NR50" s="266"/>
      <c r="NS50" s="266"/>
      <c r="NT50" s="266"/>
      <c r="NU50" s="266"/>
      <c r="NV50" s="266"/>
      <c r="NW50" s="266"/>
      <c r="NX50" s="266"/>
      <c r="NY50" s="266"/>
      <c r="NZ50" s="266"/>
      <c r="OA50" s="266"/>
      <c r="OB50" s="266"/>
      <c r="OC50" s="266"/>
      <c r="OD50" s="266"/>
      <c r="OE50" s="266"/>
      <c r="OF50" s="266"/>
      <c r="OG50" s="266"/>
      <c r="OH50" s="266"/>
      <c r="OI50" s="266"/>
      <c r="OJ50" s="266"/>
      <c r="OK50" s="266"/>
      <c r="OL50" s="266"/>
      <c r="OM50" s="266"/>
      <c r="ON50" s="267"/>
    </row>
    <row r="51" spans="1:404">
      <c r="A51" s="261">
        <v>426</v>
      </c>
      <c r="B51" s="265">
        <v>0.18190999999999999</v>
      </c>
      <c r="C51" s="265">
        <v>0.13458999999999999</v>
      </c>
      <c r="D51" s="265">
        <v>9.5949999999999994E-2</v>
      </c>
      <c r="E51" s="265">
        <v>6.4861000000000002E-2</v>
      </c>
      <c r="F51" s="265">
        <v>0.18955</v>
      </c>
      <c r="G51" s="265">
        <v>0.12714</v>
      </c>
      <c r="H51" s="265">
        <v>0.19388</v>
      </c>
      <c r="I51" s="265">
        <v>0.13355</v>
      </c>
      <c r="J51" s="265">
        <v>0.10435</v>
      </c>
      <c r="K51" s="265">
        <v>7.4121999999999993E-2</v>
      </c>
      <c r="L51" s="265">
        <v>4.8902000000000001E-2</v>
      </c>
      <c r="M51" s="265">
        <v>2.1187999999999999E-2</v>
      </c>
      <c r="N51" s="265">
        <v>2.1319000000000001E-2</v>
      </c>
      <c r="O51" s="265">
        <v>8.2716999999999999E-2</v>
      </c>
      <c r="P51" s="265">
        <v>0.1237</v>
      </c>
      <c r="Q51" s="265">
        <v>0.12267</v>
      </c>
      <c r="R51" s="265">
        <v>6.3621999999999998E-2</v>
      </c>
      <c r="S51" s="265">
        <v>0.10653</v>
      </c>
      <c r="T51" s="265">
        <v>7.6829999999999996E-2</v>
      </c>
      <c r="U51" s="265">
        <v>0.18425</v>
      </c>
      <c r="V51" s="265">
        <v>0.12694</v>
      </c>
      <c r="W51" s="265">
        <v>0.11384</v>
      </c>
      <c r="X51" s="265">
        <v>9.9446000000000007E-2</v>
      </c>
      <c r="Y51" s="265">
        <v>0.18157000000000001</v>
      </c>
      <c r="Z51" s="265">
        <v>0.12567</v>
      </c>
      <c r="AA51" s="265">
        <v>0.18886</v>
      </c>
      <c r="AB51" s="265">
        <v>0.13325000000000001</v>
      </c>
      <c r="AC51" s="265">
        <v>0.11462</v>
      </c>
      <c r="AD51" s="265">
        <v>7.6874999999999999E-2</v>
      </c>
      <c r="AE51" s="265">
        <v>2.6082000000000001E-2</v>
      </c>
      <c r="AF51" s="265">
        <v>4.0871999999999999E-2</v>
      </c>
      <c r="AG51" s="265">
        <v>0.55444000000000004</v>
      </c>
      <c r="AH51" s="265">
        <v>8.3767999999999995E-2</v>
      </c>
      <c r="AI51" s="265">
        <v>1.519E-2</v>
      </c>
      <c r="AJ51" s="265">
        <v>2.2908999999999999E-2</v>
      </c>
      <c r="AK51" s="265">
        <v>1.3181E-2</v>
      </c>
      <c r="AL51" s="265">
        <v>3.4356999999999999E-2</v>
      </c>
      <c r="AM51" s="265">
        <v>2.8511999999999999E-2</v>
      </c>
      <c r="AN51" s="265">
        <v>2.8496E-2</v>
      </c>
      <c r="AO51" s="265">
        <v>4.0751999999999997E-2</v>
      </c>
      <c r="AP51" s="265">
        <v>5.3261999999999997E-2</v>
      </c>
      <c r="AQ51" s="265">
        <v>3.3957000000000001E-2</v>
      </c>
      <c r="AR51" s="265">
        <v>7.4721999999999997E-2</v>
      </c>
      <c r="AS51" s="265">
        <v>7.2931999999999997E-2</v>
      </c>
      <c r="AT51" s="265">
        <v>6.1580999999999997E-2</v>
      </c>
      <c r="AU51" s="265">
        <v>9.6764000000000003E-2</v>
      </c>
      <c r="AV51" s="265">
        <v>8.0460000000000004E-2</v>
      </c>
      <c r="AW51" s="265">
        <v>1.7687999999999999E-2</v>
      </c>
      <c r="AX51" s="265">
        <v>3.3168000000000003E-2</v>
      </c>
      <c r="AY51" s="265">
        <v>4.9979000000000003E-2</v>
      </c>
      <c r="AZ51" s="265">
        <v>7.3925000000000005E-2</v>
      </c>
      <c r="BA51" s="265">
        <v>1.8859999999999998E-2</v>
      </c>
      <c r="BB51" s="265">
        <v>7.6134000000000002E-3</v>
      </c>
      <c r="BC51" s="265">
        <v>0</v>
      </c>
      <c r="BD51" s="265">
        <v>2.9099E-2</v>
      </c>
      <c r="BE51" s="265">
        <v>2.1995000000000001E-2</v>
      </c>
      <c r="BF51" s="265">
        <v>1.9331999999999998E-2</v>
      </c>
      <c r="BG51" s="265">
        <v>4.4444999999999998E-2</v>
      </c>
      <c r="BH51" s="265">
        <v>4.2362999999999998E-2</v>
      </c>
      <c r="BI51" s="265">
        <v>8.5259000000000001E-2</v>
      </c>
      <c r="BJ51" s="265">
        <v>7.6842999999999995E-2</v>
      </c>
      <c r="BK51" s="265">
        <v>0.17143</v>
      </c>
      <c r="BL51" s="265">
        <v>0.23236000000000001</v>
      </c>
      <c r="BM51" s="265">
        <v>0.13902</v>
      </c>
      <c r="BN51" s="265">
        <v>0.41369</v>
      </c>
      <c r="BO51" s="265">
        <v>0.48857</v>
      </c>
      <c r="BP51" s="265">
        <v>0.12709999999999999</v>
      </c>
      <c r="BQ51" s="265">
        <v>0.23826</v>
      </c>
      <c r="BR51" s="265">
        <v>0.40527999999999997</v>
      </c>
      <c r="BS51" s="265">
        <v>0.22831000000000001</v>
      </c>
      <c r="BT51" s="265">
        <v>0.37297000000000002</v>
      </c>
      <c r="BU51" s="265">
        <v>5.9877E-2</v>
      </c>
      <c r="BV51" s="265">
        <v>2.2509000000000001E-2</v>
      </c>
      <c r="BW51" s="265">
        <v>5.4583E-2</v>
      </c>
      <c r="BX51" s="265">
        <v>2.3251000000000001E-2</v>
      </c>
      <c r="BY51" s="265">
        <v>9.2226000000000002E-2</v>
      </c>
      <c r="BZ51" s="265">
        <v>8.3242999999999998E-2</v>
      </c>
      <c r="CA51" s="265">
        <v>0.13200000000000001</v>
      </c>
      <c r="CB51" s="265">
        <v>0.11564000000000001</v>
      </c>
      <c r="CC51" s="265">
        <v>0.15078</v>
      </c>
      <c r="CD51" s="265">
        <v>8.9692999999999995E-2</v>
      </c>
      <c r="CE51" s="265">
        <v>8.4290000000000004E-2</v>
      </c>
      <c r="CF51" s="265">
        <v>9.4131999999999993E-2</v>
      </c>
      <c r="CG51" s="265">
        <v>8.9354000000000003E-2</v>
      </c>
      <c r="CH51" s="265">
        <v>7.5760999999999995E-2</v>
      </c>
      <c r="CI51" s="265">
        <v>8.8811000000000001E-2</v>
      </c>
      <c r="CJ51" s="265">
        <v>6.2975000000000003E-2</v>
      </c>
      <c r="CK51" s="265">
        <v>8.1681000000000004E-2</v>
      </c>
      <c r="CL51" s="265">
        <v>0.27467999999999998</v>
      </c>
      <c r="CM51" s="265">
        <v>4.9353000000000001E-2</v>
      </c>
      <c r="CN51" s="265">
        <v>2.2221999999999999E-2</v>
      </c>
      <c r="CO51" s="265">
        <v>4.0612000000000002E-2</v>
      </c>
      <c r="CP51" s="265">
        <v>7.3719000000000007E-2</v>
      </c>
      <c r="CQ51" s="265">
        <v>7.0212999999999998E-2</v>
      </c>
      <c r="CR51" s="265">
        <v>4.3999999999999997E-2</v>
      </c>
      <c r="CS51" s="265">
        <v>4.0815999999999998E-2</v>
      </c>
      <c r="CT51" s="265">
        <v>6.3917000000000002E-2</v>
      </c>
      <c r="CU51" s="265">
        <v>0.06</v>
      </c>
      <c r="CV51" s="265">
        <v>2.6183000000000001E-2</v>
      </c>
      <c r="CW51" s="265">
        <v>0.12323000000000001</v>
      </c>
      <c r="CX51" s="265">
        <v>6.1855E-2</v>
      </c>
      <c r="CY51" s="265">
        <v>0.10309</v>
      </c>
      <c r="CZ51" s="265">
        <v>8.5800000000000001E-2</v>
      </c>
      <c r="DA51" s="265">
        <v>0.17394000000000001</v>
      </c>
      <c r="DB51" s="265">
        <v>2.4242E-2</v>
      </c>
      <c r="DC51" s="265">
        <v>2.4743000000000001E-2</v>
      </c>
      <c r="DD51" s="265">
        <v>1.4141000000000001E-2</v>
      </c>
      <c r="DE51" s="265">
        <v>5.1546000000000002E-2</v>
      </c>
      <c r="DF51" s="265">
        <v>2.7038000000000001E-3</v>
      </c>
      <c r="DG51" s="265">
        <v>4.8332000000000002E-3</v>
      </c>
      <c r="DH51" s="265">
        <v>1.6241999999999999E-2</v>
      </c>
      <c r="DI51" s="265">
        <v>1.3826E-2</v>
      </c>
      <c r="DJ51" s="265">
        <v>1.2425E-2</v>
      </c>
      <c r="DK51" s="265">
        <v>1.4047E-2</v>
      </c>
      <c r="DL51" s="265">
        <v>1.115E-2</v>
      </c>
      <c r="DM51" s="265">
        <v>6.8941999999999996E-3</v>
      </c>
      <c r="DN51" s="265">
        <v>6.1066000000000002E-3</v>
      </c>
      <c r="DO51" s="265">
        <v>3.6562000000000001E-3</v>
      </c>
      <c r="DP51" s="265">
        <v>3.5672E-3</v>
      </c>
      <c r="DQ51" s="265">
        <v>3.0116000000000001E-3</v>
      </c>
      <c r="DR51" s="265">
        <v>1.2241999999999999E-2</v>
      </c>
      <c r="DS51" s="265">
        <v>1.5273E-2</v>
      </c>
      <c r="DT51" s="265">
        <v>2.0400999999999999E-2</v>
      </c>
      <c r="DU51" s="265">
        <v>4.9541999999999997E-3</v>
      </c>
      <c r="DV51" s="265">
        <v>2.931E-3</v>
      </c>
      <c r="DW51" s="265">
        <v>2.3333999999999998E-3</v>
      </c>
      <c r="DX51" s="265">
        <v>1.2718E-3</v>
      </c>
      <c r="DY51" s="265">
        <v>2.5745999999999998E-3</v>
      </c>
      <c r="DZ51" s="265">
        <v>1.0378E-3</v>
      </c>
      <c r="EA51" s="265">
        <v>6.0820000000000004E-4</v>
      </c>
      <c r="EB51" s="265">
        <v>3.6680000000000003E-4</v>
      </c>
      <c r="EC51" s="265">
        <v>3.0079999999999999E-4</v>
      </c>
      <c r="ED51" s="265">
        <v>4.6200000000000001E-4</v>
      </c>
      <c r="EE51" s="265">
        <v>5.5259999999999999E-4</v>
      </c>
      <c r="EF51" s="265">
        <v>1.2390000000000001E-3</v>
      </c>
      <c r="EG51" s="265">
        <v>3.6519999999999999E-4</v>
      </c>
      <c r="EH51" s="265">
        <v>3.1189999999999999E-2</v>
      </c>
      <c r="EI51" s="265">
        <v>8.7755E-2</v>
      </c>
      <c r="EJ51" s="265">
        <v>6.5978999999999996E-2</v>
      </c>
      <c r="EK51" s="265">
        <v>2.2221999999999999E-2</v>
      </c>
      <c r="EL51" s="265">
        <v>3.7499999999999999E-2</v>
      </c>
      <c r="EM51" s="265">
        <v>3.9498999999999999E-2</v>
      </c>
      <c r="EN51" s="265">
        <v>2.7311999999999999E-2</v>
      </c>
      <c r="EO51" s="265">
        <v>5.4795000000000003E-2</v>
      </c>
      <c r="EP51" s="265">
        <v>2.5141E-2</v>
      </c>
      <c r="EQ51" s="265">
        <v>4.3337999999999996E-3</v>
      </c>
      <c r="ER51" s="265">
        <v>5.8729999999999997E-3</v>
      </c>
      <c r="ES51" s="265">
        <v>4.9522000000000004E-3</v>
      </c>
      <c r="ET51" s="265">
        <v>5.4153999999999999E-3</v>
      </c>
      <c r="EU51" s="265">
        <v>4.6255999999999997E-3</v>
      </c>
      <c r="EV51" s="265">
        <v>4.62E-3</v>
      </c>
      <c r="EW51" s="265">
        <v>5.0134000000000003E-3</v>
      </c>
      <c r="EX51" s="265">
        <v>5.5370000000000003E-3</v>
      </c>
      <c r="EY51" s="265">
        <v>4.1399999999999996E-3</v>
      </c>
      <c r="EZ51" s="265">
        <v>5.5992E-2</v>
      </c>
      <c r="FA51" s="265">
        <v>1.1509E-2</v>
      </c>
      <c r="FB51" s="265">
        <v>1.0829E-2</v>
      </c>
      <c r="FC51" s="265">
        <v>1.0049000000000001E-2</v>
      </c>
      <c r="FD51" s="265">
        <v>1.0518E-2</v>
      </c>
      <c r="FE51" s="265">
        <v>9.3568000000000002E-3</v>
      </c>
      <c r="FF51" s="265">
        <v>9.9304000000000007E-3</v>
      </c>
      <c r="FG51" s="265">
        <v>1.1553000000000001E-2</v>
      </c>
      <c r="FH51" s="265">
        <v>8.8783999999999998E-3</v>
      </c>
      <c r="FI51" s="265">
        <v>8.4162000000000004E-3</v>
      </c>
      <c r="FJ51" s="265">
        <v>1.5876999999999999E-2</v>
      </c>
      <c r="FK51" s="265">
        <v>6.7853999999999996E-3</v>
      </c>
      <c r="FL51" s="265">
        <v>2.1770000000000001E-3</v>
      </c>
      <c r="FM51" s="265">
        <v>5.5849999999999997E-3</v>
      </c>
      <c r="FN51" s="265">
        <v>5.3848E-2</v>
      </c>
      <c r="FO51" s="265">
        <v>0.10199999999999999</v>
      </c>
      <c r="FP51" s="265">
        <v>0.20816000000000001</v>
      </c>
      <c r="FQ51" s="265">
        <v>4.7878999999999998E-2</v>
      </c>
      <c r="FR51" s="265">
        <v>3.0023000000000001E-2</v>
      </c>
      <c r="FS51" s="265">
        <v>7.1064000000000002E-2</v>
      </c>
      <c r="FT51" s="265">
        <v>3.6348999999999999E-2</v>
      </c>
      <c r="FU51" s="265">
        <v>8.1117999999999996E-2</v>
      </c>
      <c r="FV51" s="265">
        <v>0.40301999999999999</v>
      </c>
      <c r="FW51" s="265">
        <v>0.31164999999999998</v>
      </c>
      <c r="FX51" s="265">
        <v>0.21965000000000001</v>
      </c>
      <c r="FY51" s="265">
        <v>0.48704999999999998</v>
      </c>
      <c r="FZ51" s="265">
        <v>0.31164999999999998</v>
      </c>
      <c r="GA51" s="265">
        <v>0.18798000000000001</v>
      </c>
      <c r="GB51" s="265">
        <v>5.2332999999999998E-2</v>
      </c>
      <c r="GC51" s="265">
        <v>6.7829E-2</v>
      </c>
      <c r="GD51" s="265">
        <v>9.0917999999999999E-2</v>
      </c>
      <c r="GE51" s="265">
        <v>0.13824</v>
      </c>
      <c r="GF51" s="265">
        <v>9.5958000000000002E-2</v>
      </c>
      <c r="GG51" s="265">
        <v>0.20280999999999999</v>
      </c>
      <c r="GH51" s="265">
        <v>0.25517000000000001</v>
      </c>
      <c r="GI51" s="265">
        <v>0.24953</v>
      </c>
      <c r="GJ51" s="265">
        <v>0.10915999999999999</v>
      </c>
      <c r="GK51" s="265">
        <v>7.2232000000000005E-2</v>
      </c>
      <c r="GL51" s="265">
        <v>0.14726</v>
      </c>
      <c r="GM51" s="265">
        <v>6.8589999999999998E-2</v>
      </c>
      <c r="GN51" s="265">
        <v>0.22237000000000001</v>
      </c>
      <c r="GO51" s="265">
        <v>0.10392</v>
      </c>
      <c r="GP51" s="265">
        <v>0.17422000000000001</v>
      </c>
      <c r="GQ51" s="265">
        <v>0.14501</v>
      </c>
      <c r="GR51" s="265">
        <v>0.10142</v>
      </c>
      <c r="GS51" s="265">
        <v>0.15373000000000001</v>
      </c>
      <c r="GT51" s="265">
        <v>0.11817999999999999</v>
      </c>
      <c r="GU51" s="265">
        <v>0.11552999999999999</v>
      </c>
      <c r="GV51" s="265">
        <v>9.9393999999999996E-2</v>
      </c>
      <c r="GW51" s="265">
        <v>0.13123000000000001</v>
      </c>
      <c r="GX51" s="265">
        <v>0.20594999999999999</v>
      </c>
      <c r="GY51" s="265">
        <v>0.12077</v>
      </c>
      <c r="GZ51" s="265">
        <v>0.12631999999999999</v>
      </c>
      <c r="HA51" s="265">
        <v>9.1633000000000006E-2</v>
      </c>
      <c r="HB51" s="265">
        <v>7.0133000000000001E-2</v>
      </c>
      <c r="HC51" s="265">
        <v>0.12651999999999999</v>
      </c>
      <c r="HD51" s="265">
        <v>7.4132000000000003E-2</v>
      </c>
      <c r="HE51" s="265">
        <v>0.13774</v>
      </c>
      <c r="HF51" s="265">
        <v>0.19056999999999999</v>
      </c>
      <c r="HG51" s="265">
        <v>0.13969000000000001</v>
      </c>
      <c r="HH51" s="265">
        <v>0.13816999999999999</v>
      </c>
      <c r="HI51" s="265">
        <v>0.14382</v>
      </c>
      <c r="HJ51" s="265">
        <v>0.27868999999999999</v>
      </c>
      <c r="HK51" s="265">
        <v>7.7437000000000006E-2</v>
      </c>
      <c r="HL51" s="265">
        <v>9.3611E-2</v>
      </c>
      <c r="HM51" s="265">
        <v>0.11629</v>
      </c>
      <c r="HN51" s="265">
        <v>8.2577999999999999E-2</v>
      </c>
      <c r="HO51" s="265">
        <v>0.12642</v>
      </c>
      <c r="HP51" s="265">
        <v>8.5024000000000002E-2</v>
      </c>
      <c r="HQ51" s="265">
        <v>0.22405</v>
      </c>
      <c r="HR51" s="265">
        <v>0.45943000000000001</v>
      </c>
      <c r="HS51" s="265">
        <v>3.8308000000000002E-2</v>
      </c>
      <c r="HT51" s="265">
        <v>0.25536999999999999</v>
      </c>
      <c r="HU51" s="265">
        <v>0.22019</v>
      </c>
      <c r="HV51" s="265">
        <v>0.10349999999999999</v>
      </c>
      <c r="HW51" s="265">
        <v>0.16830000000000001</v>
      </c>
      <c r="HX51" s="265">
        <v>0.26290999999999998</v>
      </c>
      <c r="HY51" s="265">
        <v>0.14821999999999999</v>
      </c>
      <c r="HZ51" s="265">
        <v>5.8624000000000002E-2</v>
      </c>
      <c r="IA51" s="265">
        <v>4.4650000000000002E-2</v>
      </c>
      <c r="IB51" s="265">
        <v>3.6687999999999998E-2</v>
      </c>
      <c r="IC51" s="265">
        <v>4.6397000000000001E-2</v>
      </c>
      <c r="ID51" s="265">
        <v>4.9577999999999997E-2</v>
      </c>
      <c r="IE51" s="265">
        <v>0.14802000000000001</v>
      </c>
      <c r="IF51" s="265">
        <v>0.14155999999999999</v>
      </c>
      <c r="IG51" s="265">
        <v>0.10780000000000001</v>
      </c>
      <c r="IH51" s="265">
        <v>0.10947</v>
      </c>
      <c r="II51" s="265">
        <v>0.30547999999999997</v>
      </c>
      <c r="IJ51" s="265">
        <v>0.16599</v>
      </c>
      <c r="IK51" s="265">
        <v>0.13158</v>
      </c>
      <c r="IL51" s="265">
        <v>0.23665</v>
      </c>
      <c r="IM51" s="265">
        <v>9.5300999999999997E-2</v>
      </c>
      <c r="IN51" s="265">
        <v>2.3081999999999998E-2</v>
      </c>
      <c r="IO51" s="265">
        <v>6.4367999999999995E-2</v>
      </c>
      <c r="IP51" s="265">
        <v>3.6227000000000002E-2</v>
      </c>
      <c r="IQ51" s="265">
        <v>0.12808</v>
      </c>
      <c r="IR51" s="265">
        <v>0.48688999999999999</v>
      </c>
      <c r="IS51" s="265">
        <v>7.7192999999999998E-2</v>
      </c>
      <c r="IT51" s="265">
        <v>0.24277000000000001</v>
      </c>
      <c r="IU51" s="265">
        <v>0.1037</v>
      </c>
      <c r="IV51" s="265">
        <v>5.6279999999999997E-2</v>
      </c>
      <c r="IW51" s="265">
        <v>0.16088</v>
      </c>
      <c r="IX51" s="265">
        <v>0.15342</v>
      </c>
      <c r="IY51" s="265">
        <v>0.21088000000000001</v>
      </c>
      <c r="IZ51" s="265">
        <v>0.22741</v>
      </c>
      <c r="JA51" s="265">
        <v>0.24490000000000001</v>
      </c>
      <c r="JB51" s="265">
        <v>0.22023000000000001</v>
      </c>
      <c r="JC51" s="265">
        <v>0.17793999999999999</v>
      </c>
      <c r="JD51" s="265">
        <v>7.2386000000000006E-2</v>
      </c>
      <c r="JE51" s="265">
        <v>0.16653000000000001</v>
      </c>
      <c r="JF51" s="265">
        <v>0.24453</v>
      </c>
      <c r="JG51" s="265">
        <v>0.17435999999999999</v>
      </c>
      <c r="JH51" s="265">
        <v>0.27323999999999998</v>
      </c>
      <c r="JI51" s="265">
        <v>0.38191999999999998</v>
      </c>
      <c r="JJ51" s="265">
        <v>0.40808</v>
      </c>
      <c r="JK51" s="265">
        <v>0.41316999999999998</v>
      </c>
      <c r="JL51" s="265">
        <v>0.29448000000000002</v>
      </c>
      <c r="JM51" s="265">
        <v>0.20710000000000001</v>
      </c>
      <c r="JN51" s="265">
        <v>3.1691999999999998E-2</v>
      </c>
      <c r="JO51" s="265">
        <v>0.10469000000000001</v>
      </c>
      <c r="JP51" s="265">
        <v>0.22766</v>
      </c>
      <c r="JQ51" s="265">
        <v>0.16014</v>
      </c>
      <c r="JR51" s="265">
        <v>7.2640999999999997E-2</v>
      </c>
      <c r="JS51" s="265">
        <v>0.10049</v>
      </c>
      <c r="JT51" s="265">
        <v>3.4457000000000002E-2</v>
      </c>
      <c r="JU51" s="265">
        <v>6.8941000000000002E-2</v>
      </c>
      <c r="JV51" s="265">
        <v>0.12798999999999999</v>
      </c>
      <c r="JW51" s="265">
        <v>5.2831000000000003E-2</v>
      </c>
      <c r="JX51" s="265">
        <v>3.3453999999999998E-2</v>
      </c>
      <c r="JY51" s="265">
        <v>7.4573E-2</v>
      </c>
      <c r="JZ51" s="265">
        <v>8.5185999999999998E-2</v>
      </c>
      <c r="KA51" s="265">
        <v>2.2173999999999999E-2</v>
      </c>
      <c r="KB51" s="265">
        <v>5.0709999999999998E-2</v>
      </c>
      <c r="KC51" s="265">
        <v>0.15348000000000001</v>
      </c>
      <c r="KD51" s="265">
        <v>0.23537</v>
      </c>
      <c r="KE51" s="265">
        <v>0.11359</v>
      </c>
      <c r="KF51" s="265">
        <v>7.4726000000000001E-2</v>
      </c>
      <c r="KG51" s="265">
        <v>6.7316000000000001E-2</v>
      </c>
      <c r="KH51" s="265">
        <v>5.5015000000000001E-2</v>
      </c>
      <c r="KI51" s="265">
        <v>0.26336999999999999</v>
      </c>
      <c r="KJ51" s="265">
        <v>0.38579000000000002</v>
      </c>
      <c r="KK51" s="265">
        <v>0.24387</v>
      </c>
      <c r="KL51" s="265">
        <v>0.27178999999999998</v>
      </c>
      <c r="KM51" s="265">
        <v>0.56918999999999997</v>
      </c>
      <c r="KN51" s="265">
        <v>0.6653</v>
      </c>
      <c r="KO51" s="265">
        <v>0.72619</v>
      </c>
      <c r="KP51" s="265">
        <v>6.1810053450219778E-3</v>
      </c>
      <c r="KQ51" s="265">
        <v>0.78520999999999996</v>
      </c>
      <c r="KR51" s="265">
        <v>0.80413999999999997</v>
      </c>
      <c r="KS51" s="265">
        <v>0.82004999999999995</v>
      </c>
      <c r="KT51" s="265">
        <v>0.64754582818561235</v>
      </c>
      <c r="KU51" s="265">
        <v>9.6688E-3</v>
      </c>
      <c r="KV51" s="265">
        <v>4.4727000000000003E-2</v>
      </c>
      <c r="KW51" s="265">
        <v>7.0396E-2</v>
      </c>
      <c r="KX51" s="265">
        <v>0.12404999999999999</v>
      </c>
      <c r="KY51" s="265">
        <v>0.25657999999999997</v>
      </c>
      <c r="KZ51" s="265">
        <v>0.43586000000000003</v>
      </c>
      <c r="LA51" s="265">
        <v>0.61824999999999997</v>
      </c>
      <c r="LB51" s="265">
        <v>0.77339999999999998</v>
      </c>
      <c r="LC51" s="265">
        <v>1</v>
      </c>
      <c r="LD51" s="265">
        <v>0</v>
      </c>
      <c r="LE51" s="265">
        <v>0.26399</v>
      </c>
      <c r="LF51" s="265">
        <v>0</v>
      </c>
      <c r="LG51" s="265">
        <v>0</v>
      </c>
      <c r="LH51" s="431">
        <v>7.7889373642392457E-5</v>
      </c>
      <c r="LI51" s="431">
        <v>8.4468272689264268E-5</v>
      </c>
      <c r="LJ51" s="431">
        <v>2.3367015819530934E-4</v>
      </c>
      <c r="LK51" s="431">
        <v>9.2436741397250444E-5</v>
      </c>
      <c r="LL51" s="431">
        <v>2.9194384114816785E-4</v>
      </c>
      <c r="LM51" s="431">
        <v>1.050878272508271E-4</v>
      </c>
      <c r="LN51" s="431">
        <v>3.9625924546271563E-4</v>
      </c>
      <c r="LO51" s="431">
        <v>2.6168348267674446E-4</v>
      </c>
      <c r="LP51" s="431">
        <v>4.5170771772973239E-4</v>
      </c>
      <c r="LQ51" s="431">
        <v>4.2582492460496724E-4</v>
      </c>
      <c r="LR51" s="431">
        <v>3.4693916677497327E-4</v>
      </c>
      <c r="LS51" s="431">
        <v>1.0032594582298771E-4</v>
      </c>
      <c r="LT51" s="431">
        <v>5.6377466535195708E-4</v>
      </c>
      <c r="LU51" s="431">
        <v>1.3522942026611418E-4</v>
      </c>
      <c r="LV51" s="431">
        <v>3.8886934635229409E-4</v>
      </c>
      <c r="LW51" s="431">
        <v>3.434342797845602E-4</v>
      </c>
      <c r="LX51" s="431">
        <v>4.870883421972394E-4</v>
      </c>
      <c r="LY51" s="431">
        <v>4.7979742521420121E-4</v>
      </c>
      <c r="LZ51" s="431">
        <v>4.0812062798067927E-4</v>
      </c>
      <c r="MA51" s="431">
        <v>1.7364960513077676E-4</v>
      </c>
      <c r="MB51" s="431">
        <v>4.7608415479771793E-4</v>
      </c>
      <c r="MC51" s="431">
        <v>2.6875341427512467E-4</v>
      </c>
      <c r="MD51" s="431">
        <v>4.1152414632961154E-4</v>
      </c>
      <c r="ME51" s="431">
        <v>5.8053492102771997E-4</v>
      </c>
      <c r="MF51" s="431">
        <v>4.7007875400595367E-4</v>
      </c>
      <c r="MG51" s="431">
        <v>4.0102540515363216E-4</v>
      </c>
      <c r="MH51" s="266"/>
      <c r="MI51" s="266"/>
      <c r="MJ51" s="266"/>
      <c r="MK51" s="266"/>
      <c r="ML51" s="266"/>
      <c r="MM51" s="266"/>
      <c r="MN51" s="266"/>
      <c r="MO51" s="266"/>
      <c r="MP51" s="266"/>
      <c r="MQ51" s="266"/>
      <c r="MR51" s="266"/>
      <c r="MS51" s="266"/>
      <c r="MT51" s="266"/>
      <c r="MU51" s="266"/>
      <c r="MV51" s="266"/>
      <c r="MW51" s="266"/>
      <c r="MX51" s="266"/>
      <c r="MY51" s="266"/>
      <c r="MZ51" s="266"/>
      <c r="NA51" s="266"/>
      <c r="NB51" s="266"/>
      <c r="NC51" s="266"/>
      <c r="ND51" s="266"/>
      <c r="NE51" s="266"/>
      <c r="NF51" s="266"/>
      <c r="NG51" s="266"/>
      <c r="NH51" s="266"/>
      <c r="NI51" s="266"/>
      <c r="NJ51" s="266"/>
      <c r="NK51" s="266"/>
      <c r="NL51" s="266"/>
      <c r="NM51" s="266"/>
      <c r="NN51" s="266"/>
      <c r="NO51" s="266"/>
      <c r="NP51" s="266"/>
      <c r="NQ51" s="266"/>
      <c r="NR51" s="266"/>
      <c r="NS51" s="266"/>
      <c r="NT51" s="266"/>
      <c r="NU51" s="266"/>
      <c r="NV51" s="266"/>
      <c r="NW51" s="266"/>
      <c r="NX51" s="266"/>
      <c r="NY51" s="266"/>
      <c r="NZ51" s="266"/>
      <c r="OA51" s="266"/>
      <c r="OB51" s="266"/>
      <c r="OC51" s="266"/>
      <c r="OD51" s="266"/>
      <c r="OE51" s="266"/>
      <c r="OF51" s="266"/>
      <c r="OG51" s="266"/>
      <c r="OH51" s="266"/>
      <c r="OI51" s="266"/>
      <c r="OJ51" s="266"/>
      <c r="OK51" s="266"/>
      <c r="OL51" s="266"/>
      <c r="OM51" s="266"/>
      <c r="ON51" s="267"/>
    </row>
    <row r="52" spans="1:404">
      <c r="A52" s="261">
        <v>427</v>
      </c>
      <c r="B52" s="265">
        <v>0.18543999999999999</v>
      </c>
      <c r="C52" s="265">
        <v>0.13711000000000001</v>
      </c>
      <c r="D52" s="265">
        <v>9.7708000000000003E-2</v>
      </c>
      <c r="E52" s="265">
        <v>6.5984000000000001E-2</v>
      </c>
      <c r="F52" s="265">
        <v>0.19313</v>
      </c>
      <c r="G52" s="265">
        <v>0.12947</v>
      </c>
      <c r="H52" s="265">
        <v>0.19724</v>
      </c>
      <c r="I52" s="265">
        <v>0.13747999999999999</v>
      </c>
      <c r="J52" s="265">
        <v>0.10754</v>
      </c>
      <c r="K52" s="265">
        <v>7.8491000000000005E-2</v>
      </c>
      <c r="L52" s="265">
        <v>5.2087000000000001E-2</v>
      </c>
      <c r="M52" s="265">
        <v>2.2384000000000001E-2</v>
      </c>
      <c r="N52" s="265">
        <v>2.1398E-2</v>
      </c>
      <c r="O52" s="265">
        <v>8.5012000000000004E-2</v>
      </c>
      <c r="P52" s="265">
        <v>0.12442</v>
      </c>
      <c r="Q52" s="265">
        <v>0.12655</v>
      </c>
      <c r="R52" s="265">
        <v>6.4240000000000005E-2</v>
      </c>
      <c r="S52" s="265">
        <v>0.10943</v>
      </c>
      <c r="T52" s="265">
        <v>7.8569E-2</v>
      </c>
      <c r="U52" s="265">
        <v>0.18745999999999999</v>
      </c>
      <c r="V52" s="265">
        <v>0.12933</v>
      </c>
      <c r="W52" s="265">
        <v>0.11534</v>
      </c>
      <c r="X52" s="265">
        <v>0.10141</v>
      </c>
      <c r="Y52" s="265">
        <v>0.18551999999999999</v>
      </c>
      <c r="Z52" s="265">
        <v>0.12827</v>
      </c>
      <c r="AA52" s="265">
        <v>0.19159000000000001</v>
      </c>
      <c r="AB52" s="265">
        <v>0.13572000000000001</v>
      </c>
      <c r="AC52" s="265">
        <v>0.11687</v>
      </c>
      <c r="AD52" s="265">
        <v>7.8201999999999994E-2</v>
      </c>
      <c r="AE52" s="265">
        <v>2.7179999999999999E-2</v>
      </c>
      <c r="AF52" s="265">
        <v>4.2937000000000003E-2</v>
      </c>
      <c r="AG52" s="265">
        <v>0.43564999999999998</v>
      </c>
      <c r="AH52" s="265">
        <v>8.8033E-2</v>
      </c>
      <c r="AI52" s="265">
        <v>1.5828999999999999E-2</v>
      </c>
      <c r="AJ52" s="265">
        <v>2.4267E-2</v>
      </c>
      <c r="AK52" s="265">
        <v>1.3906999999999999E-2</v>
      </c>
      <c r="AL52" s="265">
        <v>3.5950000000000003E-2</v>
      </c>
      <c r="AM52" s="265">
        <v>3.0023999999999999E-2</v>
      </c>
      <c r="AN52" s="265">
        <v>3.0096999999999999E-2</v>
      </c>
      <c r="AO52" s="265">
        <v>4.2840999999999997E-2</v>
      </c>
      <c r="AP52" s="265">
        <v>5.6388000000000001E-2</v>
      </c>
      <c r="AQ52" s="265">
        <v>3.5992000000000003E-2</v>
      </c>
      <c r="AR52" s="265">
        <v>7.9035999999999995E-2</v>
      </c>
      <c r="AS52" s="265">
        <v>7.7192999999999998E-2</v>
      </c>
      <c r="AT52" s="265">
        <v>6.5359E-2</v>
      </c>
      <c r="AU52" s="265">
        <v>0.10262</v>
      </c>
      <c r="AV52" s="265">
        <v>8.5478999999999999E-2</v>
      </c>
      <c r="AW52" s="265">
        <v>1.8414E-2</v>
      </c>
      <c r="AX52" s="265">
        <v>3.4478000000000002E-2</v>
      </c>
      <c r="AY52" s="265">
        <v>5.2557E-2</v>
      </c>
      <c r="AZ52" s="265">
        <v>7.7829999999999996E-2</v>
      </c>
      <c r="BA52" s="265">
        <v>1.9948E-2</v>
      </c>
      <c r="BB52" s="265">
        <v>8.0528000000000006E-3</v>
      </c>
      <c r="BC52" s="265">
        <v>0</v>
      </c>
      <c r="BD52" s="265">
        <v>3.0778E-2</v>
      </c>
      <c r="BE52" s="265">
        <v>2.2447000000000002E-2</v>
      </c>
      <c r="BF52" s="265">
        <v>1.9664999999999998E-2</v>
      </c>
      <c r="BG52" s="265">
        <v>4.6100000000000002E-2</v>
      </c>
      <c r="BH52" s="265">
        <v>4.4773E-2</v>
      </c>
      <c r="BI52" s="265">
        <v>8.8541999999999996E-2</v>
      </c>
      <c r="BJ52" s="265">
        <v>7.9784999999999995E-2</v>
      </c>
      <c r="BK52" s="265">
        <v>0.16103999999999999</v>
      </c>
      <c r="BL52" s="265">
        <v>0.22412000000000001</v>
      </c>
      <c r="BM52" s="265">
        <v>0.1439</v>
      </c>
      <c r="BN52" s="265">
        <v>0.40633999999999998</v>
      </c>
      <c r="BO52" s="265">
        <v>0.49142999999999998</v>
      </c>
      <c r="BP52" s="265">
        <v>0.11415</v>
      </c>
      <c r="BQ52" s="265">
        <v>0.22542999999999999</v>
      </c>
      <c r="BR52" s="265">
        <v>0.39523000000000003</v>
      </c>
      <c r="BS52" s="265">
        <v>0.21867</v>
      </c>
      <c r="BT52" s="265">
        <v>0.36736999999999997</v>
      </c>
      <c r="BU52" s="265">
        <v>7.9777000000000001E-2</v>
      </c>
      <c r="BV52" s="265">
        <v>2.4981E-2</v>
      </c>
      <c r="BW52" s="265">
        <v>6.2413000000000003E-2</v>
      </c>
      <c r="BX52" s="265">
        <v>2.5780999999999998E-2</v>
      </c>
      <c r="BY52" s="265">
        <v>9.4345999999999999E-2</v>
      </c>
      <c r="BZ52" s="265">
        <v>8.4431999999999993E-2</v>
      </c>
      <c r="CA52" s="265">
        <v>0.13400000000000001</v>
      </c>
      <c r="CB52" s="265">
        <v>0.11756</v>
      </c>
      <c r="CC52" s="265">
        <v>0.15359999999999999</v>
      </c>
      <c r="CD52" s="265">
        <v>9.1032000000000002E-2</v>
      </c>
      <c r="CE52" s="265">
        <v>8.5930000000000006E-2</v>
      </c>
      <c r="CF52" s="265">
        <v>9.5907000000000006E-2</v>
      </c>
      <c r="CG52" s="265">
        <v>9.0157000000000001E-2</v>
      </c>
      <c r="CH52" s="265">
        <v>7.7087000000000003E-2</v>
      </c>
      <c r="CI52" s="265">
        <v>9.0396000000000004E-2</v>
      </c>
      <c r="CJ52" s="265">
        <v>6.4241000000000006E-2</v>
      </c>
      <c r="CK52" s="265">
        <v>8.2124000000000003E-2</v>
      </c>
      <c r="CL52" s="265">
        <v>0.27744000000000002</v>
      </c>
      <c r="CM52" s="265">
        <v>5.7194000000000002E-2</v>
      </c>
      <c r="CN52" s="265">
        <v>2.4242E-2</v>
      </c>
      <c r="CO52" s="265">
        <v>4.5213000000000003E-2</v>
      </c>
      <c r="CP52" s="265">
        <v>8.3058000000000007E-2</v>
      </c>
      <c r="CQ52" s="265">
        <v>7.9108999999999999E-2</v>
      </c>
      <c r="CR52" s="265">
        <v>4.8000000000000001E-2</v>
      </c>
      <c r="CS52" s="265">
        <v>5.1020000000000003E-2</v>
      </c>
      <c r="CT52" s="265">
        <v>7.6287999999999995E-2</v>
      </c>
      <c r="CU52" s="265">
        <v>7.0000000000000007E-2</v>
      </c>
      <c r="CV52" s="265">
        <v>2.9840999999999999E-2</v>
      </c>
      <c r="CW52" s="265">
        <v>0.14545</v>
      </c>
      <c r="CX52" s="265">
        <v>7.2165000000000007E-2</v>
      </c>
      <c r="CY52" s="265">
        <v>0.12371</v>
      </c>
      <c r="CZ52" s="265">
        <v>8.5601999999999998E-2</v>
      </c>
      <c r="DA52" s="265">
        <v>0.17180000000000001</v>
      </c>
      <c r="DB52" s="265">
        <v>2.8282999999999999E-2</v>
      </c>
      <c r="DC52" s="265">
        <v>2.8865999999999999E-2</v>
      </c>
      <c r="DD52" s="265">
        <v>1.8182E-2</v>
      </c>
      <c r="DE52" s="265">
        <v>6.1856000000000001E-2</v>
      </c>
      <c r="DF52" s="265">
        <v>3.3316000000000001E-3</v>
      </c>
      <c r="DG52" s="265">
        <v>5.9784E-3</v>
      </c>
      <c r="DH52" s="265">
        <v>1.7708999999999999E-2</v>
      </c>
      <c r="DI52" s="265">
        <v>1.6308E-2</v>
      </c>
      <c r="DJ52" s="265">
        <v>1.4489E-2</v>
      </c>
      <c r="DK52" s="265">
        <v>1.6379999999999999E-2</v>
      </c>
      <c r="DL52" s="265">
        <v>1.315E-2</v>
      </c>
      <c r="DM52" s="265">
        <v>8.6324000000000001E-3</v>
      </c>
      <c r="DN52" s="265">
        <v>7.3312000000000004E-3</v>
      </c>
      <c r="DO52" s="265">
        <v>4.4923999999999997E-3</v>
      </c>
      <c r="DP52" s="265">
        <v>4.3864000000000004E-3</v>
      </c>
      <c r="DQ52" s="265">
        <v>3.7012E-3</v>
      </c>
      <c r="DR52" s="265">
        <v>1.4012E-2</v>
      </c>
      <c r="DS52" s="265">
        <v>1.7448000000000002E-2</v>
      </c>
      <c r="DT52" s="265">
        <v>2.3651999999999999E-2</v>
      </c>
      <c r="DU52" s="265">
        <v>6.1343999999999999E-3</v>
      </c>
      <c r="DV52" s="265">
        <v>3.6380000000000002E-3</v>
      </c>
      <c r="DW52" s="265">
        <v>2.9228000000000001E-3</v>
      </c>
      <c r="DX52" s="265">
        <v>1.4746E-3</v>
      </c>
      <c r="DY52" s="265">
        <v>2.8771999999999999E-3</v>
      </c>
      <c r="DZ52" s="265">
        <v>1.3385999999999999E-3</v>
      </c>
      <c r="EA52" s="265">
        <v>7.9339999999999999E-4</v>
      </c>
      <c r="EB52" s="265">
        <v>4.7859999999999998E-4</v>
      </c>
      <c r="EC52" s="265">
        <v>3.926E-4</v>
      </c>
      <c r="ED52" s="265">
        <v>6.0300000000000002E-4</v>
      </c>
      <c r="EE52" s="265">
        <v>7.2119999999999997E-4</v>
      </c>
      <c r="EF52" s="265">
        <v>1.361E-3</v>
      </c>
      <c r="EG52" s="265">
        <v>4.7639999999999998E-4</v>
      </c>
      <c r="EH52" s="265">
        <v>3.5562000000000003E-2</v>
      </c>
      <c r="EI52" s="265">
        <v>0.10408000000000001</v>
      </c>
      <c r="EJ52" s="265">
        <v>8.0411999999999997E-2</v>
      </c>
      <c r="EK52" s="265">
        <v>2.4242E-2</v>
      </c>
      <c r="EL52" s="265">
        <v>4.3749999999999997E-2</v>
      </c>
      <c r="EM52" s="265">
        <v>4.4845999999999997E-2</v>
      </c>
      <c r="EN52" s="265">
        <v>3.1236E-2</v>
      </c>
      <c r="EO52" s="265">
        <v>6.6421999999999995E-2</v>
      </c>
      <c r="EP52" s="265">
        <v>3.0176000000000001E-2</v>
      </c>
      <c r="EQ52" s="265">
        <v>5.2195999999999996E-3</v>
      </c>
      <c r="ER52" s="265">
        <v>7.1060000000000003E-3</v>
      </c>
      <c r="ES52" s="265">
        <v>5.9643999999999999E-3</v>
      </c>
      <c r="ET52" s="265">
        <v>6.5848E-3</v>
      </c>
      <c r="EU52" s="265">
        <v>5.6091999999999999E-3</v>
      </c>
      <c r="EV52" s="265">
        <v>5.6429999999999996E-3</v>
      </c>
      <c r="EW52" s="265">
        <v>6.0618E-3</v>
      </c>
      <c r="EX52" s="265">
        <v>6.7980000000000002E-3</v>
      </c>
      <c r="EY52" s="265">
        <v>5.0130000000000001E-3</v>
      </c>
      <c r="EZ52" s="265">
        <v>6.7133999999999999E-2</v>
      </c>
      <c r="FA52" s="265">
        <v>1.4017999999999999E-2</v>
      </c>
      <c r="FB52" s="265">
        <v>1.3199000000000001E-2</v>
      </c>
      <c r="FC52" s="265">
        <v>1.2253999999999999E-2</v>
      </c>
      <c r="FD52" s="265">
        <v>1.2805E-2</v>
      </c>
      <c r="FE52" s="265">
        <v>1.1403E-2</v>
      </c>
      <c r="FF52" s="265">
        <v>1.2022E-2</v>
      </c>
      <c r="FG52" s="265">
        <v>1.406E-2</v>
      </c>
      <c r="FH52" s="265">
        <v>1.0803999999999999E-2</v>
      </c>
      <c r="FI52" s="265">
        <v>1.0241E-2</v>
      </c>
      <c r="FJ52" s="265">
        <v>1.9165000000000001E-2</v>
      </c>
      <c r="FK52" s="265">
        <v>8.1848000000000008E-3</v>
      </c>
      <c r="FL52" s="265">
        <v>2.5170000000000001E-3</v>
      </c>
      <c r="FM52" s="265">
        <v>6.7629999999999999E-3</v>
      </c>
      <c r="FN52" s="265">
        <v>5.7306000000000003E-2</v>
      </c>
      <c r="FO52" s="265">
        <v>0.114</v>
      </c>
      <c r="FP52" s="265">
        <v>0.23544000000000001</v>
      </c>
      <c r="FQ52" s="265">
        <v>5.6508000000000003E-2</v>
      </c>
      <c r="FR52" s="265">
        <v>3.5769000000000002E-2</v>
      </c>
      <c r="FS52" s="265">
        <v>8.3656999999999995E-2</v>
      </c>
      <c r="FT52" s="265">
        <v>4.0426999999999998E-2</v>
      </c>
      <c r="FU52" s="265">
        <v>9.1851000000000002E-2</v>
      </c>
      <c r="FV52" s="265">
        <v>0.45134999999999997</v>
      </c>
      <c r="FW52" s="265">
        <v>0.34282000000000001</v>
      </c>
      <c r="FX52" s="265">
        <v>0.23954</v>
      </c>
      <c r="FY52" s="265">
        <v>0.53058000000000005</v>
      </c>
      <c r="FZ52" s="265">
        <v>0.34282000000000001</v>
      </c>
      <c r="GA52" s="265">
        <v>0.20974000000000001</v>
      </c>
      <c r="GB52" s="265">
        <v>5.9275000000000001E-2</v>
      </c>
      <c r="GC52" s="265">
        <v>7.6121999999999995E-2</v>
      </c>
      <c r="GD52" s="265">
        <v>0.10161000000000001</v>
      </c>
      <c r="GE52" s="265">
        <v>0.15756000000000001</v>
      </c>
      <c r="GF52" s="265">
        <v>0.10518</v>
      </c>
      <c r="GG52" s="265">
        <v>0.22306000000000001</v>
      </c>
      <c r="GH52" s="265">
        <v>0.27942</v>
      </c>
      <c r="GI52" s="265">
        <v>0.27488000000000001</v>
      </c>
      <c r="GJ52" s="265">
        <v>0.12392</v>
      </c>
      <c r="GK52" s="265">
        <v>8.2758999999999999E-2</v>
      </c>
      <c r="GL52" s="265">
        <v>0.16489999999999999</v>
      </c>
      <c r="GM52" s="265">
        <v>7.7634999999999996E-2</v>
      </c>
      <c r="GN52" s="265">
        <v>0.24914</v>
      </c>
      <c r="GO52" s="265">
        <v>0.11379</v>
      </c>
      <c r="GP52" s="265">
        <v>0.19208</v>
      </c>
      <c r="GQ52" s="265">
        <v>0.16020000000000001</v>
      </c>
      <c r="GR52" s="265">
        <v>0.11736000000000001</v>
      </c>
      <c r="GS52" s="265">
        <v>0.16993</v>
      </c>
      <c r="GT52" s="265">
        <v>0.13194</v>
      </c>
      <c r="GU52" s="265">
        <v>0.12887999999999999</v>
      </c>
      <c r="GV52" s="265">
        <v>0.11090999999999999</v>
      </c>
      <c r="GW52" s="265">
        <v>0.14813999999999999</v>
      </c>
      <c r="GX52" s="265">
        <v>0.22653999999999999</v>
      </c>
      <c r="GY52" s="265">
        <v>0.13769999999999999</v>
      </c>
      <c r="GZ52" s="265">
        <v>0.14399000000000001</v>
      </c>
      <c r="HA52" s="265">
        <v>0.10176</v>
      </c>
      <c r="HB52" s="265">
        <v>7.6228000000000004E-2</v>
      </c>
      <c r="HC52" s="265">
        <v>0.14496999999999999</v>
      </c>
      <c r="HD52" s="265">
        <v>8.4365999999999997E-2</v>
      </c>
      <c r="HE52" s="265">
        <v>0.15437000000000001</v>
      </c>
      <c r="HF52" s="265">
        <v>0.21443999999999999</v>
      </c>
      <c r="HG52" s="265">
        <v>0.15656999999999999</v>
      </c>
      <c r="HH52" s="265">
        <v>0.15522</v>
      </c>
      <c r="HI52" s="265">
        <v>0.16156999999999999</v>
      </c>
      <c r="HJ52" s="265">
        <v>0.30964999999999998</v>
      </c>
      <c r="HK52" s="265">
        <v>8.7548000000000001E-2</v>
      </c>
      <c r="HL52" s="265">
        <v>0.10612000000000001</v>
      </c>
      <c r="HM52" s="265">
        <v>0.12889999999999999</v>
      </c>
      <c r="HN52" s="265">
        <v>9.0610999999999997E-2</v>
      </c>
      <c r="HO52" s="265">
        <v>0.13938</v>
      </c>
      <c r="HP52" s="265">
        <v>9.5169000000000004E-2</v>
      </c>
      <c r="HQ52" s="265">
        <v>0.2525</v>
      </c>
      <c r="HR52" s="265">
        <v>0.49839</v>
      </c>
      <c r="HS52" s="265">
        <v>4.2057999999999998E-2</v>
      </c>
      <c r="HT52" s="265">
        <v>0.27939999999999998</v>
      </c>
      <c r="HU52" s="265">
        <v>0.24232999999999999</v>
      </c>
      <c r="HV52" s="265">
        <v>0.1164</v>
      </c>
      <c r="HW52" s="265">
        <v>0.18686</v>
      </c>
      <c r="HX52" s="265">
        <v>0.28656999999999999</v>
      </c>
      <c r="HY52" s="265">
        <v>0.16617000000000001</v>
      </c>
      <c r="HZ52" s="265">
        <v>6.4410999999999996E-2</v>
      </c>
      <c r="IA52" s="265">
        <v>5.1277000000000003E-2</v>
      </c>
      <c r="IB52" s="265">
        <v>4.2209000000000003E-2</v>
      </c>
      <c r="IC52" s="265">
        <v>5.2970999999999997E-2</v>
      </c>
      <c r="ID52" s="265">
        <v>5.6432999999999997E-2</v>
      </c>
      <c r="IE52" s="265">
        <v>0.16113</v>
      </c>
      <c r="IF52" s="265">
        <v>0.15340000000000001</v>
      </c>
      <c r="IG52" s="265">
        <v>0.11937</v>
      </c>
      <c r="IH52" s="265">
        <v>0.12345</v>
      </c>
      <c r="II52" s="265">
        <v>0.33567000000000002</v>
      </c>
      <c r="IJ52" s="265">
        <v>0.18046000000000001</v>
      </c>
      <c r="IK52" s="265">
        <v>0.14416000000000001</v>
      </c>
      <c r="IL52" s="265">
        <v>0.26373999999999997</v>
      </c>
      <c r="IM52" s="265">
        <v>0.10834000000000001</v>
      </c>
      <c r="IN52" s="265">
        <v>2.5127E-2</v>
      </c>
      <c r="IO52" s="265">
        <v>7.5861999999999999E-2</v>
      </c>
      <c r="IP52" s="265">
        <v>4.0233999999999999E-2</v>
      </c>
      <c r="IQ52" s="265">
        <v>0.14544000000000001</v>
      </c>
      <c r="IR52" s="265">
        <v>0.52593999999999996</v>
      </c>
      <c r="IS52" s="265">
        <v>8.7262000000000006E-2</v>
      </c>
      <c r="IT52" s="265">
        <v>0.27131</v>
      </c>
      <c r="IU52" s="265">
        <v>0.11608</v>
      </c>
      <c r="IV52" s="265">
        <v>6.1442999999999998E-2</v>
      </c>
      <c r="IW52" s="265">
        <v>0.17599999999999999</v>
      </c>
      <c r="IX52" s="265">
        <v>0.16736000000000001</v>
      </c>
      <c r="IY52" s="265">
        <v>0.23063</v>
      </c>
      <c r="IZ52" s="265">
        <v>0.24890999999999999</v>
      </c>
      <c r="JA52" s="265">
        <v>0.26773000000000002</v>
      </c>
      <c r="JB52" s="265">
        <v>0.24079999999999999</v>
      </c>
      <c r="JC52" s="265">
        <v>0.19528000000000001</v>
      </c>
      <c r="JD52" s="265">
        <v>8.2335000000000005E-2</v>
      </c>
      <c r="JE52" s="265">
        <v>0.18754999999999999</v>
      </c>
      <c r="JF52" s="265">
        <v>0.27100999999999997</v>
      </c>
      <c r="JG52" s="265">
        <v>0.19378000000000001</v>
      </c>
      <c r="JH52" s="265">
        <v>0.30336000000000002</v>
      </c>
      <c r="JI52" s="265">
        <v>0.42336000000000001</v>
      </c>
      <c r="JJ52" s="265">
        <v>0.45057999999999998</v>
      </c>
      <c r="JK52" s="265">
        <v>0.44735000000000003</v>
      </c>
      <c r="JL52" s="265">
        <v>0.32734999999999997</v>
      </c>
      <c r="JM52" s="265">
        <v>0.22649</v>
      </c>
      <c r="JN52" s="265">
        <v>3.4465999999999997E-2</v>
      </c>
      <c r="JO52" s="265">
        <v>0.11724</v>
      </c>
      <c r="JP52" s="265">
        <v>0.24879000000000001</v>
      </c>
      <c r="JQ52" s="265">
        <v>0.17695</v>
      </c>
      <c r="JR52" s="265">
        <v>8.0785999999999997E-2</v>
      </c>
      <c r="JS52" s="265">
        <v>0.11380999999999999</v>
      </c>
      <c r="JT52" s="265">
        <v>3.8945E-2</v>
      </c>
      <c r="JU52" s="265">
        <v>7.9133999999999996E-2</v>
      </c>
      <c r="JV52" s="265">
        <v>0.14645</v>
      </c>
      <c r="JW52" s="265">
        <v>5.9241000000000002E-2</v>
      </c>
      <c r="JX52" s="265">
        <v>3.8151999999999998E-2</v>
      </c>
      <c r="JY52" s="265">
        <v>8.4931000000000006E-2</v>
      </c>
      <c r="JZ52" s="265">
        <v>9.7750000000000004E-2</v>
      </c>
      <c r="KA52" s="265">
        <v>2.4187E-2</v>
      </c>
      <c r="KB52" s="265">
        <v>5.5881E-2</v>
      </c>
      <c r="KC52" s="265">
        <v>0.17555999999999999</v>
      </c>
      <c r="KD52" s="265">
        <v>0.26565</v>
      </c>
      <c r="KE52" s="265">
        <v>0.13103000000000001</v>
      </c>
      <c r="KF52" s="265">
        <v>8.7831999999999993E-2</v>
      </c>
      <c r="KG52" s="265">
        <v>7.9284999999999994E-2</v>
      </c>
      <c r="KH52" s="265">
        <v>6.3587000000000005E-2</v>
      </c>
      <c r="KI52" s="265">
        <v>0.25769999999999998</v>
      </c>
      <c r="KJ52" s="265">
        <v>0.37735999999999997</v>
      </c>
      <c r="KK52" s="265">
        <v>0.23147000000000001</v>
      </c>
      <c r="KL52" s="265">
        <v>0.26055</v>
      </c>
      <c r="KM52" s="265">
        <v>0.56705000000000005</v>
      </c>
      <c r="KN52" s="265">
        <v>0.66178999999999999</v>
      </c>
      <c r="KO52" s="265">
        <v>0.72145000000000004</v>
      </c>
      <c r="KP52" s="265">
        <v>6.1193633535121614E-3</v>
      </c>
      <c r="KQ52" s="265">
        <v>0.77863000000000004</v>
      </c>
      <c r="KR52" s="265">
        <v>0.79684999999999995</v>
      </c>
      <c r="KS52" s="265">
        <v>0.81213999999999997</v>
      </c>
      <c r="KT52" s="265">
        <v>0.64802063257003706</v>
      </c>
      <c r="KU52" s="265">
        <v>9.9475999999999992E-3</v>
      </c>
      <c r="KV52" s="265">
        <v>4.5637999999999998E-2</v>
      </c>
      <c r="KW52" s="265">
        <v>7.1656999999999998E-2</v>
      </c>
      <c r="KX52" s="265">
        <v>0.12589</v>
      </c>
      <c r="KY52" s="265">
        <v>0.25940000000000002</v>
      </c>
      <c r="KZ52" s="265">
        <v>0.43937999999999999</v>
      </c>
      <c r="LA52" s="265">
        <v>0.62187000000000003</v>
      </c>
      <c r="LB52" s="265">
        <v>0.77656999999999998</v>
      </c>
      <c r="LC52" s="265">
        <v>1</v>
      </c>
      <c r="LD52" s="265">
        <v>0</v>
      </c>
      <c r="LE52" s="265">
        <v>0.27009</v>
      </c>
      <c r="LF52" s="265">
        <v>0</v>
      </c>
      <c r="LG52" s="265">
        <v>0</v>
      </c>
      <c r="LH52" s="431">
        <v>8.2708669651765376E-5</v>
      </c>
      <c r="LI52" s="431">
        <v>9.0611923951655626E-5</v>
      </c>
      <c r="LJ52" s="431">
        <v>2.6779234758578241E-4</v>
      </c>
      <c r="LK52" s="431">
        <v>9.5401330327149481E-5</v>
      </c>
      <c r="LL52" s="431">
        <v>3.363345458637923E-4</v>
      </c>
      <c r="LM52" s="431">
        <v>1.1117402755189687E-4</v>
      </c>
      <c r="LN52" s="431">
        <v>4.552376049105078E-4</v>
      </c>
      <c r="LO52" s="431">
        <v>2.9733128030784428E-4</v>
      </c>
      <c r="LP52" s="431">
        <v>5.1694043213501573E-4</v>
      </c>
      <c r="LQ52" s="431">
        <v>4.8383904504589736E-4</v>
      </c>
      <c r="LR52" s="431">
        <v>3.8529306766577065E-4</v>
      </c>
      <c r="LS52" s="431">
        <v>1.0326702613383532E-4</v>
      </c>
      <c r="LT52" s="431">
        <v>6.396161625161767E-4</v>
      </c>
      <c r="LU52" s="431">
        <v>1.4240018208511174E-4</v>
      </c>
      <c r="LV52" s="431">
        <v>4.4397378223948181E-4</v>
      </c>
      <c r="LW52" s="431">
        <v>3.8093404145911336E-4</v>
      </c>
      <c r="LX52" s="431">
        <v>5.5896310368552804E-4</v>
      </c>
      <c r="LY52" s="431">
        <v>5.4277223534882069E-4</v>
      </c>
      <c r="LZ52" s="431">
        <v>4.5951941865496337E-4</v>
      </c>
      <c r="MA52" s="431">
        <v>1.9387793145142496E-4</v>
      </c>
      <c r="MB52" s="431">
        <v>5.472201737575233E-4</v>
      </c>
      <c r="MC52" s="431">
        <v>2.8969987761229277E-4</v>
      </c>
      <c r="MD52" s="431">
        <v>4.5655301073566079E-4</v>
      </c>
      <c r="ME52" s="431">
        <v>6.5627071307972074E-4</v>
      </c>
      <c r="MF52" s="431">
        <v>5.2605848759412766E-4</v>
      </c>
      <c r="MG52" s="431">
        <v>4.4327610521577299E-4</v>
      </c>
      <c r="MH52" s="266"/>
      <c r="MI52" s="266"/>
      <c r="MJ52" s="266"/>
      <c r="MK52" s="266"/>
      <c r="ML52" s="266"/>
      <c r="MM52" s="266"/>
      <c r="MN52" s="266"/>
      <c r="MO52" s="266"/>
      <c r="MP52" s="266"/>
      <c r="MQ52" s="266"/>
      <c r="MR52" s="266"/>
      <c r="MS52" s="266"/>
      <c r="MT52" s="266"/>
      <c r="MU52" s="266"/>
      <c r="MV52" s="266"/>
      <c r="MW52" s="266"/>
      <c r="MX52" s="266"/>
      <c r="MY52" s="266"/>
      <c r="MZ52" s="266"/>
      <c r="NA52" s="266"/>
      <c r="NB52" s="266"/>
      <c r="NC52" s="266"/>
      <c r="ND52" s="266"/>
      <c r="NE52" s="266"/>
      <c r="NF52" s="266"/>
      <c r="NG52" s="266"/>
      <c r="NH52" s="266"/>
      <c r="NI52" s="266"/>
      <c r="NJ52" s="266"/>
      <c r="NK52" s="266"/>
      <c r="NL52" s="266"/>
      <c r="NM52" s="266"/>
      <c r="NN52" s="266"/>
      <c r="NO52" s="266"/>
      <c r="NP52" s="266"/>
      <c r="NQ52" s="266"/>
      <c r="NR52" s="266"/>
      <c r="NS52" s="266"/>
      <c r="NT52" s="266"/>
      <c r="NU52" s="266"/>
      <c r="NV52" s="266"/>
      <c r="NW52" s="266"/>
      <c r="NX52" s="266"/>
      <c r="NY52" s="266"/>
      <c r="NZ52" s="266"/>
      <c r="OA52" s="266"/>
      <c r="OB52" s="266"/>
      <c r="OC52" s="266"/>
      <c r="OD52" s="266"/>
      <c r="OE52" s="266"/>
      <c r="OF52" s="266"/>
      <c r="OG52" s="266"/>
      <c r="OH52" s="266"/>
      <c r="OI52" s="266"/>
      <c r="OJ52" s="266"/>
      <c r="OK52" s="266"/>
      <c r="OL52" s="266"/>
      <c r="OM52" s="266"/>
      <c r="ON52" s="267"/>
    </row>
    <row r="53" spans="1:404">
      <c r="A53" s="261">
        <v>428</v>
      </c>
      <c r="B53" s="265">
        <v>0.18895999999999999</v>
      </c>
      <c r="C53" s="265">
        <v>0.13961999999999999</v>
      </c>
      <c r="D53" s="265">
        <v>9.9467E-2</v>
      </c>
      <c r="E53" s="265">
        <v>6.7107E-2</v>
      </c>
      <c r="F53" s="265">
        <v>0.19671</v>
      </c>
      <c r="G53" s="265">
        <v>0.1318</v>
      </c>
      <c r="H53" s="265">
        <v>0.20058999999999999</v>
      </c>
      <c r="I53" s="265">
        <v>0.14141000000000001</v>
      </c>
      <c r="J53" s="265">
        <v>0.11073</v>
      </c>
      <c r="K53" s="265">
        <v>8.2861000000000004E-2</v>
      </c>
      <c r="L53" s="265">
        <v>5.5272000000000002E-2</v>
      </c>
      <c r="M53" s="265">
        <v>2.3581000000000001E-2</v>
      </c>
      <c r="N53" s="265">
        <v>2.1478000000000001E-2</v>
      </c>
      <c r="O53" s="265">
        <v>8.7306999999999996E-2</v>
      </c>
      <c r="P53" s="265">
        <v>0.12514</v>
      </c>
      <c r="Q53" s="265">
        <v>0.13044</v>
      </c>
      <c r="R53" s="265">
        <v>6.4859E-2</v>
      </c>
      <c r="S53" s="265">
        <v>0.11234</v>
      </c>
      <c r="T53" s="265">
        <v>8.0307000000000003E-2</v>
      </c>
      <c r="U53" s="265">
        <v>0.19067000000000001</v>
      </c>
      <c r="V53" s="265">
        <v>0.13170999999999999</v>
      </c>
      <c r="W53" s="265">
        <v>0.11685</v>
      </c>
      <c r="X53" s="265">
        <v>0.10337</v>
      </c>
      <c r="Y53" s="265">
        <v>0.18947</v>
      </c>
      <c r="Z53" s="265">
        <v>0.13086999999999999</v>
      </c>
      <c r="AA53" s="265">
        <v>0.19431999999999999</v>
      </c>
      <c r="AB53" s="265">
        <v>0.13819999999999999</v>
      </c>
      <c r="AC53" s="265">
        <v>0.11913</v>
      </c>
      <c r="AD53" s="265">
        <v>7.9528000000000001E-2</v>
      </c>
      <c r="AE53" s="265">
        <v>2.8277E-2</v>
      </c>
      <c r="AF53" s="265">
        <v>4.5003000000000001E-2</v>
      </c>
      <c r="AG53" s="265">
        <v>0.31685999999999998</v>
      </c>
      <c r="AH53" s="265">
        <v>9.2297000000000004E-2</v>
      </c>
      <c r="AI53" s="265">
        <v>1.6468E-2</v>
      </c>
      <c r="AJ53" s="265">
        <v>2.5625999999999999E-2</v>
      </c>
      <c r="AK53" s="265">
        <v>1.4633E-2</v>
      </c>
      <c r="AL53" s="265">
        <v>3.7544000000000001E-2</v>
      </c>
      <c r="AM53" s="265">
        <v>3.1536000000000002E-2</v>
      </c>
      <c r="AN53" s="265">
        <v>3.1698999999999998E-2</v>
      </c>
      <c r="AO53" s="265">
        <v>4.4930999999999999E-2</v>
      </c>
      <c r="AP53" s="265">
        <v>5.9514999999999998E-2</v>
      </c>
      <c r="AQ53" s="265">
        <v>3.8026999999999998E-2</v>
      </c>
      <c r="AR53" s="265">
        <v>8.3349000000000006E-2</v>
      </c>
      <c r="AS53" s="265">
        <v>8.1455E-2</v>
      </c>
      <c r="AT53" s="265">
        <v>6.9138000000000005E-2</v>
      </c>
      <c r="AU53" s="265">
        <v>0.10847</v>
      </c>
      <c r="AV53" s="265">
        <v>9.0496999999999994E-2</v>
      </c>
      <c r="AW53" s="265">
        <v>1.9139E-2</v>
      </c>
      <c r="AX53" s="265">
        <v>3.5786999999999999E-2</v>
      </c>
      <c r="AY53" s="265">
        <v>5.5135000000000003E-2</v>
      </c>
      <c r="AZ53" s="265">
        <v>8.1736000000000003E-2</v>
      </c>
      <c r="BA53" s="265">
        <v>2.1037E-2</v>
      </c>
      <c r="BB53" s="265">
        <v>8.4922000000000001E-3</v>
      </c>
      <c r="BC53" s="265">
        <v>0</v>
      </c>
      <c r="BD53" s="265">
        <v>3.2458000000000001E-2</v>
      </c>
      <c r="BE53" s="265">
        <v>2.2898999999999999E-2</v>
      </c>
      <c r="BF53" s="265">
        <v>1.9997000000000001E-2</v>
      </c>
      <c r="BG53" s="265">
        <v>4.7754999999999999E-2</v>
      </c>
      <c r="BH53" s="265">
        <v>4.7183999999999997E-2</v>
      </c>
      <c r="BI53" s="265">
        <v>9.1826000000000005E-2</v>
      </c>
      <c r="BJ53" s="265">
        <v>8.2726999999999995E-2</v>
      </c>
      <c r="BK53" s="265">
        <v>0.15065000000000001</v>
      </c>
      <c r="BL53" s="265">
        <v>0.21589</v>
      </c>
      <c r="BM53" s="265">
        <v>0.14878</v>
      </c>
      <c r="BN53" s="265">
        <v>0.39899000000000001</v>
      </c>
      <c r="BO53" s="265">
        <v>0.49429000000000001</v>
      </c>
      <c r="BP53" s="265">
        <v>0.1012</v>
      </c>
      <c r="BQ53" s="265">
        <v>0.21260000000000001</v>
      </c>
      <c r="BR53" s="265">
        <v>0.38518000000000002</v>
      </c>
      <c r="BS53" s="265">
        <v>0.20904</v>
      </c>
      <c r="BT53" s="265">
        <v>0.36177999999999999</v>
      </c>
      <c r="BU53" s="265">
        <v>9.9678000000000003E-2</v>
      </c>
      <c r="BV53" s="265">
        <v>2.7452000000000001E-2</v>
      </c>
      <c r="BW53" s="265">
        <v>7.0241999999999999E-2</v>
      </c>
      <c r="BX53" s="265">
        <v>2.8309999999999998E-2</v>
      </c>
      <c r="BY53" s="265">
        <v>9.6466999999999997E-2</v>
      </c>
      <c r="BZ53" s="265">
        <v>8.5622000000000004E-2</v>
      </c>
      <c r="CA53" s="265">
        <v>0.13600000000000001</v>
      </c>
      <c r="CB53" s="265">
        <v>0.11948</v>
      </c>
      <c r="CC53" s="265">
        <v>0.15643000000000001</v>
      </c>
      <c r="CD53" s="265">
        <v>9.2371999999999996E-2</v>
      </c>
      <c r="CE53" s="265">
        <v>8.7568999999999994E-2</v>
      </c>
      <c r="CF53" s="265">
        <v>9.7683000000000006E-2</v>
      </c>
      <c r="CG53" s="265">
        <v>9.0959999999999999E-2</v>
      </c>
      <c r="CH53" s="265">
        <v>7.8412999999999997E-2</v>
      </c>
      <c r="CI53" s="265">
        <v>9.1981999999999994E-2</v>
      </c>
      <c r="CJ53" s="265">
        <v>6.5505999999999995E-2</v>
      </c>
      <c r="CK53" s="265">
        <v>8.2568000000000003E-2</v>
      </c>
      <c r="CL53" s="265">
        <v>0.2802</v>
      </c>
      <c r="CM53" s="265">
        <v>6.5033999999999995E-2</v>
      </c>
      <c r="CN53" s="265">
        <v>2.6263000000000002E-2</v>
      </c>
      <c r="CO53" s="265">
        <v>4.9813000000000003E-2</v>
      </c>
      <c r="CP53" s="265">
        <v>9.2397999999999994E-2</v>
      </c>
      <c r="CQ53" s="265">
        <v>8.8003999999999999E-2</v>
      </c>
      <c r="CR53" s="265">
        <v>5.1999999999999998E-2</v>
      </c>
      <c r="CS53" s="265">
        <v>6.1225000000000002E-2</v>
      </c>
      <c r="CT53" s="265">
        <v>8.8660000000000003E-2</v>
      </c>
      <c r="CU53" s="265">
        <v>0.08</v>
      </c>
      <c r="CV53" s="265">
        <v>3.3500000000000002E-2</v>
      </c>
      <c r="CW53" s="265">
        <v>0.16768</v>
      </c>
      <c r="CX53" s="265">
        <v>8.2474000000000006E-2</v>
      </c>
      <c r="CY53" s="265">
        <v>0.14433000000000001</v>
      </c>
      <c r="CZ53" s="265">
        <v>8.5403000000000007E-2</v>
      </c>
      <c r="DA53" s="265">
        <v>0.16966000000000001</v>
      </c>
      <c r="DB53" s="265">
        <v>3.2322999999999998E-2</v>
      </c>
      <c r="DC53" s="265">
        <v>3.2989999999999998E-2</v>
      </c>
      <c r="DD53" s="265">
        <v>2.2221999999999999E-2</v>
      </c>
      <c r="DE53" s="265">
        <v>7.2165000000000007E-2</v>
      </c>
      <c r="DF53" s="265">
        <v>3.9594000000000001E-3</v>
      </c>
      <c r="DG53" s="265">
        <v>7.1235999999999999E-3</v>
      </c>
      <c r="DH53" s="265">
        <v>1.9175999999999999E-2</v>
      </c>
      <c r="DI53" s="265">
        <v>1.8789E-2</v>
      </c>
      <c r="DJ53" s="265">
        <v>1.6552999999999998E-2</v>
      </c>
      <c r="DK53" s="265">
        <v>1.8714000000000001E-2</v>
      </c>
      <c r="DL53" s="265">
        <v>1.5151E-2</v>
      </c>
      <c r="DM53" s="265">
        <v>1.0371E-2</v>
      </c>
      <c r="DN53" s="265">
        <v>8.5558000000000006E-3</v>
      </c>
      <c r="DO53" s="265">
        <v>5.3286000000000002E-3</v>
      </c>
      <c r="DP53" s="265">
        <v>5.2056000000000003E-3</v>
      </c>
      <c r="DQ53" s="265">
        <v>4.3908000000000003E-3</v>
      </c>
      <c r="DR53" s="265">
        <v>1.5782999999999998E-2</v>
      </c>
      <c r="DS53" s="265">
        <v>1.9622000000000001E-2</v>
      </c>
      <c r="DT53" s="265">
        <v>2.6903E-2</v>
      </c>
      <c r="DU53" s="265">
        <v>7.3146000000000001E-3</v>
      </c>
      <c r="DV53" s="265">
        <v>4.3449999999999999E-3</v>
      </c>
      <c r="DW53" s="265">
        <v>3.5122E-3</v>
      </c>
      <c r="DX53" s="265">
        <v>1.6773999999999999E-3</v>
      </c>
      <c r="DY53" s="265">
        <v>3.1798E-3</v>
      </c>
      <c r="DZ53" s="265">
        <v>1.6394000000000001E-3</v>
      </c>
      <c r="EA53" s="265">
        <v>9.7860000000000004E-4</v>
      </c>
      <c r="EB53" s="265">
        <v>5.9040000000000004E-4</v>
      </c>
      <c r="EC53" s="265">
        <v>4.8440000000000001E-4</v>
      </c>
      <c r="ED53" s="265">
        <v>7.4399999999999998E-4</v>
      </c>
      <c r="EE53" s="265">
        <v>8.8980000000000005E-4</v>
      </c>
      <c r="EF53" s="265">
        <v>1.4829999999999999E-3</v>
      </c>
      <c r="EG53" s="265">
        <v>5.8759999999999997E-4</v>
      </c>
      <c r="EH53" s="265">
        <v>3.9933999999999997E-2</v>
      </c>
      <c r="EI53" s="265">
        <v>0.12041</v>
      </c>
      <c r="EJ53" s="265">
        <v>9.4844999999999999E-2</v>
      </c>
      <c r="EK53" s="265">
        <v>2.6263000000000002E-2</v>
      </c>
      <c r="EL53" s="265">
        <v>0.05</v>
      </c>
      <c r="EM53" s="265">
        <v>5.0192000000000001E-2</v>
      </c>
      <c r="EN53" s="265">
        <v>3.5160999999999998E-2</v>
      </c>
      <c r="EO53" s="265">
        <v>7.8048999999999993E-2</v>
      </c>
      <c r="EP53" s="265">
        <v>3.5209999999999998E-2</v>
      </c>
      <c r="EQ53" s="265">
        <v>6.1054000000000004E-3</v>
      </c>
      <c r="ER53" s="265">
        <v>8.3389999999999992E-3</v>
      </c>
      <c r="ES53" s="265">
        <v>6.9766000000000003E-3</v>
      </c>
      <c r="ET53" s="265">
        <v>7.7542000000000002E-3</v>
      </c>
      <c r="EU53" s="265">
        <v>6.5928000000000002E-3</v>
      </c>
      <c r="EV53" s="265">
        <v>6.6660000000000001E-3</v>
      </c>
      <c r="EW53" s="265">
        <v>7.1101999999999997E-3</v>
      </c>
      <c r="EX53" s="265">
        <v>8.0590000000000002E-3</v>
      </c>
      <c r="EY53" s="265">
        <v>5.8859999999999997E-3</v>
      </c>
      <c r="EZ53" s="265">
        <v>7.8276999999999999E-2</v>
      </c>
      <c r="FA53" s="265">
        <v>1.6528000000000001E-2</v>
      </c>
      <c r="FB53" s="265">
        <v>1.5569E-2</v>
      </c>
      <c r="FC53" s="265">
        <v>1.4460000000000001E-2</v>
      </c>
      <c r="FD53" s="265">
        <v>1.5091E-2</v>
      </c>
      <c r="FE53" s="265">
        <v>1.3448E-2</v>
      </c>
      <c r="FF53" s="265">
        <v>1.4113000000000001E-2</v>
      </c>
      <c r="FG53" s="265">
        <v>1.6566999999999998E-2</v>
      </c>
      <c r="FH53" s="265">
        <v>1.2729000000000001E-2</v>
      </c>
      <c r="FI53" s="265">
        <v>1.2067E-2</v>
      </c>
      <c r="FJ53" s="265">
        <v>2.2454000000000002E-2</v>
      </c>
      <c r="FK53" s="265">
        <v>9.5841999999999993E-3</v>
      </c>
      <c r="FL53" s="265">
        <v>2.8570000000000002E-3</v>
      </c>
      <c r="FM53" s="265">
        <v>7.9410000000000001E-3</v>
      </c>
      <c r="FN53" s="265">
        <v>6.0762999999999998E-2</v>
      </c>
      <c r="FO53" s="265">
        <v>0.126</v>
      </c>
      <c r="FP53" s="265">
        <v>0.26272000000000001</v>
      </c>
      <c r="FQ53" s="265">
        <v>6.5135999999999999E-2</v>
      </c>
      <c r="FR53" s="265">
        <v>4.1515999999999997E-2</v>
      </c>
      <c r="FS53" s="265">
        <v>9.6249000000000001E-2</v>
      </c>
      <c r="FT53" s="265">
        <v>4.4505000000000003E-2</v>
      </c>
      <c r="FU53" s="265">
        <v>0.10258</v>
      </c>
      <c r="FV53" s="265">
        <v>0.49969000000000002</v>
      </c>
      <c r="FW53" s="265">
        <v>0.37397999999999998</v>
      </c>
      <c r="FX53" s="265">
        <v>0.25941999999999998</v>
      </c>
      <c r="FY53" s="265">
        <v>0.57410000000000005</v>
      </c>
      <c r="FZ53" s="265">
        <v>0.37397999999999998</v>
      </c>
      <c r="GA53" s="265">
        <v>0.23149</v>
      </c>
      <c r="GB53" s="265">
        <v>6.6217999999999999E-2</v>
      </c>
      <c r="GC53" s="265">
        <v>8.4414000000000003E-2</v>
      </c>
      <c r="GD53" s="265">
        <v>0.11230999999999999</v>
      </c>
      <c r="GE53" s="265">
        <v>0.17688999999999999</v>
      </c>
      <c r="GF53" s="265">
        <v>0.1144</v>
      </c>
      <c r="GG53" s="265">
        <v>0.24332000000000001</v>
      </c>
      <c r="GH53" s="265">
        <v>0.30367</v>
      </c>
      <c r="GI53" s="265">
        <v>0.30023</v>
      </c>
      <c r="GJ53" s="265">
        <v>0.13868</v>
      </c>
      <c r="GK53" s="265">
        <v>9.3285000000000007E-2</v>
      </c>
      <c r="GL53" s="265">
        <v>0.18253</v>
      </c>
      <c r="GM53" s="265">
        <v>8.6679000000000006E-2</v>
      </c>
      <c r="GN53" s="265">
        <v>0.27590999999999999</v>
      </c>
      <c r="GO53" s="265">
        <v>0.12367</v>
      </c>
      <c r="GP53" s="265">
        <v>0.20993000000000001</v>
      </c>
      <c r="GQ53" s="265">
        <v>0.17538000000000001</v>
      </c>
      <c r="GR53" s="265">
        <v>0.13328999999999999</v>
      </c>
      <c r="GS53" s="265">
        <v>0.18612999999999999</v>
      </c>
      <c r="GT53" s="265">
        <v>0.1457</v>
      </c>
      <c r="GU53" s="265">
        <v>0.14223</v>
      </c>
      <c r="GV53" s="265">
        <v>0.12242</v>
      </c>
      <c r="GW53" s="265">
        <v>0.16503999999999999</v>
      </c>
      <c r="GX53" s="265">
        <v>0.24712999999999999</v>
      </c>
      <c r="GY53" s="265">
        <v>0.15462999999999999</v>
      </c>
      <c r="GZ53" s="265">
        <v>0.16164999999999999</v>
      </c>
      <c r="HA53" s="265">
        <v>0.11189</v>
      </c>
      <c r="HB53" s="265">
        <v>8.2322999999999993E-2</v>
      </c>
      <c r="HC53" s="265">
        <v>0.16342000000000001</v>
      </c>
      <c r="HD53" s="265">
        <v>9.4599000000000003E-2</v>
      </c>
      <c r="HE53" s="265">
        <v>0.17101</v>
      </c>
      <c r="HF53" s="265">
        <v>0.23830000000000001</v>
      </c>
      <c r="HG53" s="265">
        <v>0.17344000000000001</v>
      </c>
      <c r="HH53" s="265">
        <v>0.17227000000000001</v>
      </c>
      <c r="HI53" s="265">
        <v>0.17932000000000001</v>
      </c>
      <c r="HJ53" s="265">
        <v>0.34061999999999998</v>
      </c>
      <c r="HK53" s="265">
        <v>9.7658999999999996E-2</v>
      </c>
      <c r="HL53" s="265">
        <v>0.11863</v>
      </c>
      <c r="HM53" s="265">
        <v>0.14149999999999999</v>
      </c>
      <c r="HN53" s="265">
        <v>9.8644999999999997E-2</v>
      </c>
      <c r="HO53" s="265">
        <v>0.15234</v>
      </c>
      <c r="HP53" s="265">
        <v>0.10531</v>
      </c>
      <c r="HQ53" s="265">
        <v>0.28094999999999998</v>
      </c>
      <c r="HR53" s="265">
        <v>0.53734999999999999</v>
      </c>
      <c r="HS53" s="265">
        <v>4.5809000000000002E-2</v>
      </c>
      <c r="HT53" s="265">
        <v>0.30342999999999998</v>
      </c>
      <c r="HU53" s="265">
        <v>0.26446999999999998</v>
      </c>
      <c r="HV53" s="265">
        <v>0.12931000000000001</v>
      </c>
      <c r="HW53" s="265">
        <v>0.20541999999999999</v>
      </c>
      <c r="HX53" s="265">
        <v>0.31023000000000001</v>
      </c>
      <c r="HY53" s="265">
        <v>0.18412999999999999</v>
      </c>
      <c r="HZ53" s="265">
        <v>7.0198999999999998E-2</v>
      </c>
      <c r="IA53" s="265">
        <v>5.7903000000000003E-2</v>
      </c>
      <c r="IB53" s="265">
        <v>4.7729000000000001E-2</v>
      </c>
      <c r="IC53" s="265">
        <v>5.9545000000000001E-2</v>
      </c>
      <c r="ID53" s="265">
        <v>6.3288999999999998E-2</v>
      </c>
      <c r="IE53" s="265">
        <v>0.17424999999999999</v>
      </c>
      <c r="IF53" s="265">
        <v>0.16524</v>
      </c>
      <c r="IG53" s="265">
        <v>0.13095000000000001</v>
      </c>
      <c r="IH53" s="265">
        <v>0.13743</v>
      </c>
      <c r="II53" s="265">
        <v>0.36586000000000002</v>
      </c>
      <c r="IJ53" s="265">
        <v>0.19492999999999999</v>
      </c>
      <c r="IK53" s="265">
        <v>0.15673000000000001</v>
      </c>
      <c r="IL53" s="265">
        <v>0.29083999999999999</v>
      </c>
      <c r="IM53" s="265">
        <v>0.12138</v>
      </c>
      <c r="IN53" s="265">
        <v>2.7172999999999999E-2</v>
      </c>
      <c r="IO53" s="265">
        <v>8.7357000000000004E-2</v>
      </c>
      <c r="IP53" s="265">
        <v>4.4240000000000002E-2</v>
      </c>
      <c r="IQ53" s="265">
        <v>0.16278999999999999</v>
      </c>
      <c r="IR53" s="265">
        <v>0.56498000000000004</v>
      </c>
      <c r="IS53" s="265">
        <v>9.733E-2</v>
      </c>
      <c r="IT53" s="265">
        <v>0.29985000000000001</v>
      </c>
      <c r="IU53" s="265">
        <v>0.12845000000000001</v>
      </c>
      <c r="IV53" s="265">
        <v>6.6604999999999998E-2</v>
      </c>
      <c r="IW53" s="265">
        <v>0.19112000000000001</v>
      </c>
      <c r="IX53" s="265">
        <v>0.18129000000000001</v>
      </c>
      <c r="IY53" s="265">
        <v>0.25039</v>
      </c>
      <c r="IZ53" s="265">
        <v>0.27041999999999999</v>
      </c>
      <c r="JA53" s="265">
        <v>0.29055999999999998</v>
      </c>
      <c r="JB53" s="265">
        <v>0.26138</v>
      </c>
      <c r="JC53" s="265">
        <v>0.21262</v>
      </c>
      <c r="JD53" s="265">
        <v>9.2285000000000006E-2</v>
      </c>
      <c r="JE53" s="265">
        <v>0.20857000000000001</v>
      </c>
      <c r="JF53" s="265">
        <v>0.29749999999999999</v>
      </c>
      <c r="JG53" s="265">
        <v>0.21321000000000001</v>
      </c>
      <c r="JH53" s="265">
        <v>0.33349000000000001</v>
      </c>
      <c r="JI53" s="265">
        <v>0.46479999999999999</v>
      </c>
      <c r="JJ53" s="265">
        <v>0.49307000000000001</v>
      </c>
      <c r="JK53" s="265">
        <v>0.48153000000000001</v>
      </c>
      <c r="JL53" s="265">
        <v>0.36020999999999997</v>
      </c>
      <c r="JM53" s="265">
        <v>0.24587999999999999</v>
      </c>
      <c r="JN53" s="265">
        <v>3.7241000000000003E-2</v>
      </c>
      <c r="JO53" s="265">
        <v>0.12978999999999999</v>
      </c>
      <c r="JP53" s="265">
        <v>0.26991999999999999</v>
      </c>
      <c r="JQ53" s="265">
        <v>0.19375999999999999</v>
      </c>
      <c r="JR53" s="265">
        <v>8.8931999999999997E-2</v>
      </c>
      <c r="JS53" s="265">
        <v>0.12712999999999999</v>
      </c>
      <c r="JT53" s="265">
        <v>4.3434E-2</v>
      </c>
      <c r="JU53" s="265">
        <v>8.9326000000000003E-2</v>
      </c>
      <c r="JV53" s="265">
        <v>0.16489999999999999</v>
      </c>
      <c r="JW53" s="265">
        <v>6.5651000000000001E-2</v>
      </c>
      <c r="JX53" s="265">
        <v>4.2848999999999998E-2</v>
      </c>
      <c r="JY53" s="265">
        <v>9.529E-2</v>
      </c>
      <c r="JZ53" s="265">
        <v>0.11031000000000001</v>
      </c>
      <c r="KA53" s="265">
        <v>2.6199E-2</v>
      </c>
      <c r="KB53" s="265">
        <v>6.1051000000000001E-2</v>
      </c>
      <c r="KC53" s="265">
        <v>0.19764000000000001</v>
      </c>
      <c r="KD53" s="265">
        <v>0.29593999999999998</v>
      </c>
      <c r="KE53" s="265">
        <v>0.14846000000000001</v>
      </c>
      <c r="KF53" s="265">
        <v>0.10094</v>
      </c>
      <c r="KG53" s="265">
        <v>9.1255000000000003E-2</v>
      </c>
      <c r="KH53" s="265">
        <v>7.2159000000000001E-2</v>
      </c>
      <c r="KI53" s="265">
        <v>0.25202999999999998</v>
      </c>
      <c r="KJ53" s="265">
        <v>0.36892000000000003</v>
      </c>
      <c r="KK53" s="265">
        <v>0.21908</v>
      </c>
      <c r="KL53" s="265">
        <v>0.24931</v>
      </c>
      <c r="KM53" s="265">
        <v>0.56489999999999996</v>
      </c>
      <c r="KN53" s="265">
        <v>0.65827999999999998</v>
      </c>
      <c r="KO53" s="265">
        <v>0.71670999999999996</v>
      </c>
      <c r="KP53" s="265">
        <v>6.0614572402756728E-3</v>
      </c>
      <c r="KQ53" s="265">
        <v>0.77205000000000001</v>
      </c>
      <c r="KR53" s="265">
        <v>0.78956000000000004</v>
      </c>
      <c r="KS53" s="265">
        <v>0.80423</v>
      </c>
      <c r="KT53" s="265">
        <v>0.64848448957772842</v>
      </c>
      <c r="KU53" s="265">
        <v>1.0226000000000001E-2</v>
      </c>
      <c r="KV53" s="265">
        <v>4.6550000000000001E-2</v>
      </c>
      <c r="KW53" s="265">
        <v>7.2918999999999998E-2</v>
      </c>
      <c r="KX53" s="265">
        <v>0.12773000000000001</v>
      </c>
      <c r="KY53" s="265">
        <v>0.26221</v>
      </c>
      <c r="KZ53" s="265">
        <v>0.44291000000000003</v>
      </c>
      <c r="LA53" s="265">
        <v>0.62548999999999999</v>
      </c>
      <c r="LB53" s="265">
        <v>0.77973999999999999</v>
      </c>
      <c r="LC53" s="265">
        <v>1</v>
      </c>
      <c r="LD53" s="265">
        <v>0</v>
      </c>
      <c r="LE53" s="265">
        <v>0.27618999999999999</v>
      </c>
      <c r="LF53" s="265">
        <v>0</v>
      </c>
      <c r="LG53" s="265">
        <v>0</v>
      </c>
      <c r="LH53" s="431">
        <v>8.8658176537137479E-5</v>
      </c>
      <c r="LI53" s="431">
        <v>9.7551346698310226E-5</v>
      </c>
      <c r="LJ53" s="431">
        <v>3.0615093419328332E-4</v>
      </c>
      <c r="LK53" s="431">
        <v>9.8318618256598711E-5</v>
      </c>
      <c r="LL53" s="431">
        <v>3.8463587407022715E-4</v>
      </c>
      <c r="LM53" s="431">
        <v>1.2025187606923282E-4</v>
      </c>
      <c r="LN53" s="431">
        <v>5.2200234495103359E-4</v>
      </c>
      <c r="LO53" s="431">
        <v>3.3672814606688917E-4</v>
      </c>
      <c r="LP53" s="431">
        <v>5.8937194989994168E-4</v>
      </c>
      <c r="LQ53" s="431">
        <v>5.4867280414327979E-4</v>
      </c>
      <c r="LR53" s="431">
        <v>4.2754001333378255E-4</v>
      </c>
      <c r="LS53" s="431">
        <v>1.0944073437713087E-4</v>
      </c>
      <c r="LT53" s="431">
        <v>7.2357029421254992E-4</v>
      </c>
      <c r="LU53" s="431">
        <v>1.5019322745501995E-4</v>
      </c>
      <c r="LV53" s="431">
        <v>5.0475809257477522E-4</v>
      </c>
      <c r="LW53" s="431">
        <v>4.2052721255458891E-4</v>
      </c>
      <c r="LX53" s="431">
        <v>6.3849141588434577E-4</v>
      </c>
      <c r="LY53" s="431">
        <v>6.1296916101127863E-4</v>
      </c>
      <c r="LZ53" s="431">
        <v>5.170345539227128E-4</v>
      </c>
      <c r="MA53" s="431">
        <v>2.1569132513832301E-4</v>
      </c>
      <c r="MB53" s="431">
        <v>6.2586012063547969E-4</v>
      </c>
      <c r="MC53" s="431">
        <v>3.1199955265037715E-4</v>
      </c>
      <c r="MD53" s="431">
        <v>5.0521944649517536E-4</v>
      </c>
      <c r="ME53" s="431">
        <v>7.3850591434165835E-4</v>
      </c>
      <c r="MF53" s="431">
        <v>5.8815680677071214E-4</v>
      </c>
      <c r="MG53" s="431">
        <v>4.8901577247306705E-4</v>
      </c>
      <c r="MH53" s="266"/>
      <c r="MI53" s="266"/>
      <c r="MJ53" s="266"/>
      <c r="MK53" s="266"/>
      <c r="ML53" s="266"/>
      <c r="MM53" s="266"/>
      <c r="MN53" s="266"/>
      <c r="MO53" s="266"/>
      <c r="MP53" s="266"/>
      <c r="MQ53" s="266"/>
      <c r="MR53" s="266"/>
      <c r="MS53" s="266"/>
      <c r="MT53" s="266"/>
      <c r="MU53" s="266"/>
      <c r="MV53" s="266"/>
      <c r="MW53" s="266"/>
      <c r="MX53" s="266"/>
      <c r="MY53" s="266"/>
      <c r="MZ53" s="266"/>
      <c r="NA53" s="266"/>
      <c r="NB53" s="266"/>
      <c r="NC53" s="266"/>
      <c r="ND53" s="266"/>
      <c r="NE53" s="266"/>
      <c r="NF53" s="266"/>
      <c r="NG53" s="266"/>
      <c r="NH53" s="266"/>
      <c r="NI53" s="266"/>
      <c r="NJ53" s="266"/>
      <c r="NK53" s="266"/>
      <c r="NL53" s="266"/>
      <c r="NM53" s="266"/>
      <c r="NN53" s="266"/>
      <c r="NO53" s="266"/>
      <c r="NP53" s="266"/>
      <c r="NQ53" s="266"/>
      <c r="NR53" s="266"/>
      <c r="NS53" s="266"/>
      <c r="NT53" s="266"/>
      <c r="NU53" s="266"/>
      <c r="NV53" s="266"/>
      <c r="NW53" s="266"/>
      <c r="NX53" s="266"/>
      <c r="NY53" s="266"/>
      <c r="NZ53" s="266"/>
      <c r="OA53" s="266"/>
      <c r="OB53" s="266"/>
      <c r="OC53" s="266"/>
      <c r="OD53" s="266"/>
      <c r="OE53" s="266"/>
      <c r="OF53" s="266"/>
      <c r="OG53" s="266"/>
      <c r="OH53" s="266"/>
      <c r="OI53" s="266"/>
      <c r="OJ53" s="266"/>
      <c r="OK53" s="266"/>
      <c r="OL53" s="266"/>
      <c r="OM53" s="266"/>
      <c r="ON53" s="267"/>
    </row>
    <row r="54" spans="1:404">
      <c r="A54" s="261">
        <v>429</v>
      </c>
      <c r="B54" s="265">
        <v>0.19248999999999999</v>
      </c>
      <c r="C54" s="265">
        <v>0.14213999999999999</v>
      </c>
      <c r="D54" s="265">
        <v>0.10122</v>
      </c>
      <c r="E54" s="265">
        <v>6.8229999999999999E-2</v>
      </c>
      <c r="F54" s="265">
        <v>0.20029</v>
      </c>
      <c r="G54" s="265">
        <v>0.13413</v>
      </c>
      <c r="H54" s="265">
        <v>0.20394000000000001</v>
      </c>
      <c r="I54" s="265">
        <v>0.14534</v>
      </c>
      <c r="J54" s="265">
        <v>0.11391999999999999</v>
      </c>
      <c r="K54" s="265">
        <v>8.7230000000000002E-2</v>
      </c>
      <c r="L54" s="265">
        <v>5.8457000000000002E-2</v>
      </c>
      <c r="M54" s="265">
        <v>2.4777E-2</v>
      </c>
      <c r="N54" s="265">
        <v>2.1557E-2</v>
      </c>
      <c r="O54" s="265">
        <v>8.9602000000000001E-2</v>
      </c>
      <c r="P54" s="265">
        <v>0.12587000000000001</v>
      </c>
      <c r="Q54" s="265">
        <v>0.13431999999999999</v>
      </c>
      <c r="R54" s="265">
        <v>6.5476999999999994E-2</v>
      </c>
      <c r="S54" s="265">
        <v>0.11524</v>
      </c>
      <c r="T54" s="265">
        <v>8.2045999999999994E-2</v>
      </c>
      <c r="U54" s="265">
        <v>0.19388</v>
      </c>
      <c r="V54" s="265">
        <v>0.1341</v>
      </c>
      <c r="W54" s="265">
        <v>0.11836000000000001</v>
      </c>
      <c r="X54" s="265">
        <v>0.10532999999999999</v>
      </c>
      <c r="Y54" s="265">
        <v>0.19342000000000001</v>
      </c>
      <c r="Z54" s="265">
        <v>0.13347999999999999</v>
      </c>
      <c r="AA54" s="265">
        <v>0.19705</v>
      </c>
      <c r="AB54" s="265">
        <v>0.14066999999999999</v>
      </c>
      <c r="AC54" s="265">
        <v>0.12138</v>
      </c>
      <c r="AD54" s="265">
        <v>8.0854999999999996E-2</v>
      </c>
      <c r="AE54" s="265">
        <v>2.9374999999999998E-2</v>
      </c>
      <c r="AF54" s="265">
        <v>4.7067999999999999E-2</v>
      </c>
      <c r="AG54" s="265">
        <v>0.19806000000000001</v>
      </c>
      <c r="AH54" s="265">
        <v>9.6561999999999995E-2</v>
      </c>
      <c r="AI54" s="265">
        <v>1.7107000000000001E-2</v>
      </c>
      <c r="AJ54" s="265">
        <v>2.6984000000000001E-2</v>
      </c>
      <c r="AK54" s="265">
        <v>1.5358999999999999E-2</v>
      </c>
      <c r="AL54" s="265">
        <v>3.9136999999999998E-2</v>
      </c>
      <c r="AM54" s="265">
        <v>3.3048000000000001E-2</v>
      </c>
      <c r="AN54" s="265">
        <v>3.3300000000000003E-2</v>
      </c>
      <c r="AO54" s="265">
        <v>4.7019999999999999E-2</v>
      </c>
      <c r="AP54" s="265">
        <v>6.2641000000000002E-2</v>
      </c>
      <c r="AQ54" s="265">
        <v>4.0062E-2</v>
      </c>
      <c r="AR54" s="265">
        <v>8.7663000000000005E-2</v>
      </c>
      <c r="AS54" s="265">
        <v>8.5716000000000001E-2</v>
      </c>
      <c r="AT54" s="265">
        <v>7.2915999999999995E-2</v>
      </c>
      <c r="AU54" s="265">
        <v>0.11433</v>
      </c>
      <c r="AV54" s="265">
        <v>9.5516000000000004E-2</v>
      </c>
      <c r="AW54" s="265">
        <v>1.9865000000000001E-2</v>
      </c>
      <c r="AX54" s="265">
        <v>3.7096999999999998E-2</v>
      </c>
      <c r="AY54" s="265">
        <v>5.7713E-2</v>
      </c>
      <c r="AZ54" s="265">
        <v>8.5640999999999995E-2</v>
      </c>
      <c r="BA54" s="265">
        <v>2.2124999999999999E-2</v>
      </c>
      <c r="BB54" s="265">
        <v>8.9315999999999996E-3</v>
      </c>
      <c r="BC54" s="265">
        <v>0</v>
      </c>
      <c r="BD54" s="265">
        <v>3.4137000000000001E-2</v>
      </c>
      <c r="BE54" s="265">
        <v>2.3351E-2</v>
      </c>
      <c r="BF54" s="265">
        <v>2.0330000000000001E-2</v>
      </c>
      <c r="BG54" s="265">
        <v>4.9410000000000003E-2</v>
      </c>
      <c r="BH54" s="265">
        <v>4.9593999999999999E-2</v>
      </c>
      <c r="BI54" s="265">
        <v>9.5108999999999999E-2</v>
      </c>
      <c r="BJ54" s="265">
        <v>8.5668999999999995E-2</v>
      </c>
      <c r="BK54" s="265">
        <v>0.14026</v>
      </c>
      <c r="BL54" s="265">
        <v>0.20766000000000001</v>
      </c>
      <c r="BM54" s="265">
        <v>0.15365999999999999</v>
      </c>
      <c r="BN54" s="265">
        <v>0.39162999999999998</v>
      </c>
      <c r="BO54" s="265">
        <v>0.49714000000000003</v>
      </c>
      <c r="BP54" s="265">
        <v>8.8250999999999996E-2</v>
      </c>
      <c r="BQ54" s="265">
        <v>0.19975999999999999</v>
      </c>
      <c r="BR54" s="265">
        <v>0.37513000000000002</v>
      </c>
      <c r="BS54" s="265">
        <v>0.19939999999999999</v>
      </c>
      <c r="BT54" s="265">
        <v>0.35618</v>
      </c>
      <c r="BU54" s="265">
        <v>0.11958000000000001</v>
      </c>
      <c r="BV54" s="265">
        <v>2.9923999999999999E-2</v>
      </c>
      <c r="BW54" s="265">
        <v>7.8072000000000003E-2</v>
      </c>
      <c r="BX54" s="265">
        <v>3.0839999999999999E-2</v>
      </c>
      <c r="BY54" s="265">
        <v>9.8586999999999994E-2</v>
      </c>
      <c r="BZ54" s="265">
        <v>8.6810999999999999E-2</v>
      </c>
      <c r="CA54" s="265">
        <v>0.13800000000000001</v>
      </c>
      <c r="CB54" s="265">
        <v>0.12139999999999999</v>
      </c>
      <c r="CC54" s="265">
        <v>0.15925</v>
      </c>
      <c r="CD54" s="265">
        <v>9.3711000000000003E-2</v>
      </c>
      <c r="CE54" s="265">
        <v>8.9208999999999997E-2</v>
      </c>
      <c r="CF54" s="265">
        <v>9.9458000000000005E-2</v>
      </c>
      <c r="CG54" s="265">
        <v>9.1762999999999997E-2</v>
      </c>
      <c r="CH54" s="265">
        <v>7.9739000000000004E-2</v>
      </c>
      <c r="CI54" s="265">
        <v>9.3566999999999997E-2</v>
      </c>
      <c r="CJ54" s="265">
        <v>6.6771999999999998E-2</v>
      </c>
      <c r="CK54" s="265">
        <v>8.3011000000000001E-2</v>
      </c>
      <c r="CL54" s="265">
        <v>0.28295999999999999</v>
      </c>
      <c r="CM54" s="265">
        <v>7.2874999999999995E-2</v>
      </c>
      <c r="CN54" s="265">
        <v>2.8282999999999999E-2</v>
      </c>
      <c r="CO54" s="265">
        <v>5.4413999999999997E-2</v>
      </c>
      <c r="CP54" s="265">
        <v>0.10174</v>
      </c>
      <c r="CQ54" s="265">
        <v>9.69E-2</v>
      </c>
      <c r="CR54" s="265">
        <v>5.6000000000000001E-2</v>
      </c>
      <c r="CS54" s="265">
        <v>7.1429000000000006E-2</v>
      </c>
      <c r="CT54" s="265">
        <v>0.10102999999999999</v>
      </c>
      <c r="CU54" s="265">
        <v>0.09</v>
      </c>
      <c r="CV54" s="265">
        <v>3.7157999999999997E-2</v>
      </c>
      <c r="CW54" s="265">
        <v>0.18990000000000001</v>
      </c>
      <c r="CX54" s="265">
        <v>9.2784000000000005E-2</v>
      </c>
      <c r="CY54" s="265">
        <v>0.16495000000000001</v>
      </c>
      <c r="CZ54" s="265">
        <v>8.5205000000000003E-2</v>
      </c>
      <c r="DA54" s="265">
        <v>0.16752</v>
      </c>
      <c r="DB54" s="265">
        <v>3.6364E-2</v>
      </c>
      <c r="DC54" s="265">
        <v>3.7113E-2</v>
      </c>
      <c r="DD54" s="265">
        <v>2.6263000000000002E-2</v>
      </c>
      <c r="DE54" s="265">
        <v>8.2475000000000007E-2</v>
      </c>
      <c r="DF54" s="265">
        <v>4.5871999999999996E-3</v>
      </c>
      <c r="DG54" s="265">
        <v>8.2687999999999998E-3</v>
      </c>
      <c r="DH54" s="265">
        <v>2.0643000000000002E-2</v>
      </c>
      <c r="DI54" s="265">
        <v>2.1271000000000002E-2</v>
      </c>
      <c r="DJ54" s="265">
        <v>1.8617000000000002E-2</v>
      </c>
      <c r="DK54" s="265">
        <v>2.1047E-2</v>
      </c>
      <c r="DL54" s="265">
        <v>1.7151E-2</v>
      </c>
      <c r="DM54" s="265">
        <v>1.2109E-2</v>
      </c>
      <c r="DN54" s="265">
        <v>9.7803999999999999E-3</v>
      </c>
      <c r="DO54" s="265">
        <v>6.1647999999999998E-3</v>
      </c>
      <c r="DP54" s="265">
        <v>6.0248000000000003E-3</v>
      </c>
      <c r="DQ54" s="265">
        <v>5.0803999999999997E-3</v>
      </c>
      <c r="DR54" s="265">
        <v>1.7552999999999999E-2</v>
      </c>
      <c r="DS54" s="265">
        <v>2.1797E-2</v>
      </c>
      <c r="DT54" s="265">
        <v>3.0154E-2</v>
      </c>
      <c r="DU54" s="265">
        <v>8.4948000000000003E-3</v>
      </c>
      <c r="DV54" s="265">
        <v>5.0520000000000001E-3</v>
      </c>
      <c r="DW54" s="265">
        <v>4.1016000000000004E-3</v>
      </c>
      <c r="DX54" s="265">
        <v>1.8802000000000001E-3</v>
      </c>
      <c r="DY54" s="265">
        <v>3.4824000000000001E-3</v>
      </c>
      <c r="DZ54" s="265">
        <v>1.9402E-3</v>
      </c>
      <c r="EA54" s="265">
        <v>1.1638E-3</v>
      </c>
      <c r="EB54" s="265">
        <v>7.0220000000000005E-4</v>
      </c>
      <c r="EC54" s="265">
        <v>5.7620000000000002E-4</v>
      </c>
      <c r="ED54" s="265">
        <v>8.8500000000000004E-4</v>
      </c>
      <c r="EE54" s="265">
        <v>1.0583999999999999E-3</v>
      </c>
      <c r="EF54" s="265">
        <v>1.6050000000000001E-3</v>
      </c>
      <c r="EG54" s="265">
        <v>6.9879999999999996E-4</v>
      </c>
      <c r="EH54" s="265">
        <v>4.4305999999999998E-2</v>
      </c>
      <c r="EI54" s="265">
        <v>0.13672999999999999</v>
      </c>
      <c r="EJ54" s="265">
        <v>0.10928</v>
      </c>
      <c r="EK54" s="265">
        <v>2.8282999999999999E-2</v>
      </c>
      <c r="EL54" s="265">
        <v>5.6250000000000001E-2</v>
      </c>
      <c r="EM54" s="265">
        <v>5.5538999999999998E-2</v>
      </c>
      <c r="EN54" s="265">
        <v>3.9085000000000002E-2</v>
      </c>
      <c r="EO54" s="265">
        <v>8.9676000000000006E-2</v>
      </c>
      <c r="EP54" s="265">
        <v>4.0245000000000003E-2</v>
      </c>
      <c r="EQ54" s="265">
        <v>6.9912000000000004E-3</v>
      </c>
      <c r="ER54" s="265">
        <v>9.5720000000000006E-3</v>
      </c>
      <c r="ES54" s="265">
        <v>7.9888000000000008E-3</v>
      </c>
      <c r="ET54" s="265">
        <v>8.9236000000000003E-3</v>
      </c>
      <c r="EU54" s="265">
        <v>7.5763999999999996E-3</v>
      </c>
      <c r="EV54" s="265">
        <v>7.6889999999999997E-3</v>
      </c>
      <c r="EW54" s="265">
        <v>8.1586000000000002E-3</v>
      </c>
      <c r="EX54" s="265">
        <v>9.3200000000000002E-3</v>
      </c>
      <c r="EY54" s="265">
        <v>6.7590000000000003E-3</v>
      </c>
      <c r="EZ54" s="265">
        <v>8.9418999999999998E-2</v>
      </c>
      <c r="FA54" s="265">
        <v>1.9036999999999998E-2</v>
      </c>
      <c r="FB54" s="265">
        <v>1.7939E-2</v>
      </c>
      <c r="FC54" s="265">
        <v>1.6664999999999999E-2</v>
      </c>
      <c r="FD54" s="265">
        <v>1.7378000000000001E-2</v>
      </c>
      <c r="FE54" s="265">
        <v>1.5494000000000001E-2</v>
      </c>
      <c r="FF54" s="265">
        <v>1.6205000000000001E-2</v>
      </c>
      <c r="FG54" s="265">
        <v>1.9074000000000001E-2</v>
      </c>
      <c r="FH54" s="265">
        <v>1.4655E-2</v>
      </c>
      <c r="FI54" s="265">
        <v>1.3892E-2</v>
      </c>
      <c r="FJ54" s="265">
        <v>2.5742000000000001E-2</v>
      </c>
      <c r="FK54" s="265">
        <v>1.0984000000000001E-2</v>
      </c>
      <c r="FL54" s="265">
        <v>3.1970000000000002E-3</v>
      </c>
      <c r="FM54" s="265">
        <v>9.1190000000000004E-3</v>
      </c>
      <c r="FN54" s="265">
        <v>6.4221E-2</v>
      </c>
      <c r="FO54" s="265">
        <v>0.13800000000000001</v>
      </c>
      <c r="FP54" s="265">
        <v>0.28999999999999998</v>
      </c>
      <c r="FQ54" s="265">
        <v>7.3764999999999997E-2</v>
      </c>
      <c r="FR54" s="265">
        <v>4.7261999999999998E-2</v>
      </c>
      <c r="FS54" s="265">
        <v>0.10884000000000001</v>
      </c>
      <c r="FT54" s="265">
        <v>4.8583000000000001E-2</v>
      </c>
      <c r="FU54" s="265">
        <v>0.11332</v>
      </c>
      <c r="FV54" s="265">
        <v>0.54801999999999995</v>
      </c>
      <c r="FW54" s="265">
        <v>0.40515000000000001</v>
      </c>
      <c r="FX54" s="265">
        <v>0.27931</v>
      </c>
      <c r="FY54" s="265">
        <v>0.61763000000000001</v>
      </c>
      <c r="FZ54" s="265">
        <v>0.40515000000000001</v>
      </c>
      <c r="GA54" s="265">
        <v>0.25324000000000002</v>
      </c>
      <c r="GB54" s="265">
        <v>7.3160000000000003E-2</v>
      </c>
      <c r="GC54" s="265">
        <v>9.2706999999999998E-2</v>
      </c>
      <c r="GD54" s="265">
        <v>0.12300999999999999</v>
      </c>
      <c r="GE54" s="265">
        <v>0.19621</v>
      </c>
      <c r="GF54" s="265">
        <v>0.12363</v>
      </c>
      <c r="GG54" s="265">
        <v>0.26357999999999998</v>
      </c>
      <c r="GH54" s="265">
        <v>0.32791999999999999</v>
      </c>
      <c r="GI54" s="265">
        <v>0.32558999999999999</v>
      </c>
      <c r="GJ54" s="265">
        <v>0.15343999999999999</v>
      </c>
      <c r="GK54" s="265">
        <v>0.10381</v>
      </c>
      <c r="GL54" s="265">
        <v>0.20016</v>
      </c>
      <c r="GM54" s="265">
        <v>9.5724000000000004E-2</v>
      </c>
      <c r="GN54" s="265">
        <v>0.30268</v>
      </c>
      <c r="GO54" s="265">
        <v>0.13353999999999999</v>
      </c>
      <c r="GP54" s="265">
        <v>0.22778999999999999</v>
      </c>
      <c r="GQ54" s="265">
        <v>0.19056999999999999</v>
      </c>
      <c r="GR54" s="265">
        <v>0.14923</v>
      </c>
      <c r="GS54" s="265">
        <v>0.20233000000000001</v>
      </c>
      <c r="GT54" s="265">
        <v>0.15945999999999999</v>
      </c>
      <c r="GU54" s="265">
        <v>0.15559000000000001</v>
      </c>
      <c r="GV54" s="265">
        <v>0.13394</v>
      </c>
      <c r="GW54" s="265">
        <v>0.18193999999999999</v>
      </c>
      <c r="GX54" s="265">
        <v>0.26772000000000001</v>
      </c>
      <c r="GY54" s="265">
        <v>0.17155999999999999</v>
      </c>
      <c r="GZ54" s="265">
        <v>0.17932000000000001</v>
      </c>
      <c r="HA54" s="265">
        <v>0.12203</v>
      </c>
      <c r="HB54" s="265">
        <v>8.8417999999999997E-2</v>
      </c>
      <c r="HC54" s="265">
        <v>0.18187999999999999</v>
      </c>
      <c r="HD54" s="265">
        <v>0.10483000000000001</v>
      </c>
      <c r="HE54" s="265">
        <v>0.18764</v>
      </c>
      <c r="HF54" s="265">
        <v>0.26216</v>
      </c>
      <c r="HG54" s="265">
        <v>0.19031999999999999</v>
      </c>
      <c r="HH54" s="265">
        <v>0.18931999999999999</v>
      </c>
      <c r="HI54" s="265">
        <v>0.19707</v>
      </c>
      <c r="HJ54" s="265">
        <v>0.37158000000000002</v>
      </c>
      <c r="HK54" s="265">
        <v>0.10777</v>
      </c>
      <c r="HL54" s="265">
        <v>0.13114000000000001</v>
      </c>
      <c r="HM54" s="265">
        <v>0.15411</v>
      </c>
      <c r="HN54" s="265">
        <v>0.10668</v>
      </c>
      <c r="HO54" s="265">
        <v>0.1653</v>
      </c>
      <c r="HP54" s="265">
        <v>0.11545999999999999</v>
      </c>
      <c r="HQ54" s="265">
        <v>0.30940000000000001</v>
      </c>
      <c r="HR54" s="265">
        <v>0.57630999999999999</v>
      </c>
      <c r="HS54" s="265">
        <v>4.9558999999999999E-2</v>
      </c>
      <c r="HT54" s="265">
        <v>0.32746999999999998</v>
      </c>
      <c r="HU54" s="265">
        <v>0.28660999999999998</v>
      </c>
      <c r="HV54" s="265">
        <v>0.14221</v>
      </c>
      <c r="HW54" s="265">
        <v>0.22398999999999999</v>
      </c>
      <c r="HX54" s="265">
        <v>0.33389999999999997</v>
      </c>
      <c r="HY54" s="265">
        <v>0.20208000000000001</v>
      </c>
      <c r="HZ54" s="265">
        <v>7.5985999999999998E-2</v>
      </c>
      <c r="IA54" s="265">
        <v>6.4530000000000004E-2</v>
      </c>
      <c r="IB54" s="265">
        <v>5.3249999999999999E-2</v>
      </c>
      <c r="IC54" s="265">
        <v>6.6118999999999997E-2</v>
      </c>
      <c r="ID54" s="265">
        <v>7.0143999999999998E-2</v>
      </c>
      <c r="IE54" s="265">
        <v>0.18736</v>
      </c>
      <c r="IF54" s="265">
        <v>0.17707999999999999</v>
      </c>
      <c r="IG54" s="265">
        <v>0.14252000000000001</v>
      </c>
      <c r="IH54" s="265">
        <v>0.15142</v>
      </c>
      <c r="II54" s="265">
        <v>0.39605000000000001</v>
      </c>
      <c r="IJ54" s="265">
        <v>0.2094</v>
      </c>
      <c r="IK54" s="265">
        <v>0.16930000000000001</v>
      </c>
      <c r="IL54" s="265">
        <v>0.31792999999999999</v>
      </c>
      <c r="IM54" s="265">
        <v>0.13441</v>
      </c>
      <c r="IN54" s="265">
        <v>2.9218000000000001E-2</v>
      </c>
      <c r="IO54" s="265">
        <v>9.8850999999999994E-2</v>
      </c>
      <c r="IP54" s="265">
        <v>4.8246999999999998E-2</v>
      </c>
      <c r="IQ54" s="265">
        <v>0.18015</v>
      </c>
      <c r="IR54" s="265">
        <v>0.60402999999999996</v>
      </c>
      <c r="IS54" s="265">
        <v>0.1074</v>
      </c>
      <c r="IT54" s="265">
        <v>0.32838000000000001</v>
      </c>
      <c r="IU54" s="265">
        <v>0.14082</v>
      </c>
      <c r="IV54" s="265">
        <v>7.1767999999999998E-2</v>
      </c>
      <c r="IW54" s="265">
        <v>0.20624000000000001</v>
      </c>
      <c r="IX54" s="265">
        <v>0.19522999999999999</v>
      </c>
      <c r="IY54" s="265">
        <v>0.27013999999999999</v>
      </c>
      <c r="IZ54" s="265">
        <v>0.29192000000000001</v>
      </c>
      <c r="JA54" s="265">
        <v>0.31340000000000001</v>
      </c>
      <c r="JB54" s="265">
        <v>0.28194999999999998</v>
      </c>
      <c r="JC54" s="265">
        <v>0.22996</v>
      </c>
      <c r="JD54" s="265">
        <v>0.10223</v>
      </c>
      <c r="JE54" s="265">
        <v>0.22958999999999999</v>
      </c>
      <c r="JF54" s="265">
        <v>0.32397999999999999</v>
      </c>
      <c r="JG54" s="265">
        <v>0.23264000000000001</v>
      </c>
      <c r="JH54" s="265">
        <v>0.36360999999999999</v>
      </c>
      <c r="JI54" s="265">
        <v>0.50624000000000002</v>
      </c>
      <c r="JJ54" s="265">
        <v>0.53556999999999999</v>
      </c>
      <c r="JK54" s="265">
        <v>0.51571</v>
      </c>
      <c r="JL54" s="265">
        <v>0.39307999999999998</v>
      </c>
      <c r="JM54" s="265">
        <v>0.26527000000000001</v>
      </c>
      <c r="JN54" s="265">
        <v>4.0015000000000002E-2</v>
      </c>
      <c r="JO54" s="265">
        <v>0.14233999999999999</v>
      </c>
      <c r="JP54" s="265">
        <v>0.29104999999999998</v>
      </c>
      <c r="JQ54" s="265">
        <v>0.21057000000000001</v>
      </c>
      <c r="JR54" s="265">
        <v>9.7076999999999997E-2</v>
      </c>
      <c r="JS54" s="265">
        <v>0.14044999999999999</v>
      </c>
      <c r="JT54" s="265">
        <v>4.7921999999999999E-2</v>
      </c>
      <c r="JU54" s="265">
        <v>9.9518999999999996E-2</v>
      </c>
      <c r="JV54" s="265">
        <v>0.18336</v>
      </c>
      <c r="JW54" s="265">
        <v>7.2061E-2</v>
      </c>
      <c r="JX54" s="265">
        <v>4.7546999999999999E-2</v>
      </c>
      <c r="JY54" s="265">
        <v>0.10564999999999999</v>
      </c>
      <c r="JZ54" s="265">
        <v>0.12288</v>
      </c>
      <c r="KA54" s="265">
        <v>2.8212000000000001E-2</v>
      </c>
      <c r="KB54" s="265">
        <v>6.6222000000000003E-2</v>
      </c>
      <c r="KC54" s="265">
        <v>0.21972</v>
      </c>
      <c r="KD54" s="265">
        <v>0.32623000000000002</v>
      </c>
      <c r="KE54" s="265">
        <v>0.16589999999999999</v>
      </c>
      <c r="KF54" s="265">
        <v>0.11405</v>
      </c>
      <c r="KG54" s="265">
        <v>0.10322000000000001</v>
      </c>
      <c r="KH54" s="265">
        <v>8.0730999999999997E-2</v>
      </c>
      <c r="KI54" s="265">
        <v>0.24636</v>
      </c>
      <c r="KJ54" s="265">
        <v>0.36048999999999998</v>
      </c>
      <c r="KK54" s="265">
        <v>0.20668</v>
      </c>
      <c r="KL54" s="265">
        <v>0.23805999999999999</v>
      </c>
      <c r="KM54" s="265">
        <v>0.56276000000000004</v>
      </c>
      <c r="KN54" s="265">
        <v>0.65478000000000003</v>
      </c>
      <c r="KO54" s="265">
        <v>0.71196999999999999</v>
      </c>
      <c r="KP54" s="265">
        <v>6.0184946401324966E-3</v>
      </c>
      <c r="KQ54" s="265">
        <v>0.76546999999999998</v>
      </c>
      <c r="KR54" s="265">
        <v>0.78225999999999996</v>
      </c>
      <c r="KS54" s="265">
        <v>0.79632999999999998</v>
      </c>
      <c r="KT54" s="265">
        <v>0.64893735998336921</v>
      </c>
      <c r="KU54" s="265">
        <v>1.0505E-2</v>
      </c>
      <c r="KV54" s="265">
        <v>4.7461000000000003E-2</v>
      </c>
      <c r="KW54" s="265">
        <v>7.4179999999999996E-2</v>
      </c>
      <c r="KX54" s="265">
        <v>0.12958</v>
      </c>
      <c r="KY54" s="265">
        <v>0.26502999999999999</v>
      </c>
      <c r="KZ54" s="265">
        <v>0.44642999999999999</v>
      </c>
      <c r="LA54" s="265">
        <v>0.62912000000000001</v>
      </c>
      <c r="LB54" s="265">
        <v>0.78290000000000004</v>
      </c>
      <c r="LC54" s="265">
        <v>1</v>
      </c>
      <c r="LD54" s="265">
        <v>0</v>
      </c>
      <c r="LE54" s="265">
        <v>0.28228999999999999</v>
      </c>
      <c r="LF54" s="265">
        <v>0</v>
      </c>
      <c r="LG54" s="265">
        <v>0</v>
      </c>
      <c r="LH54" s="431">
        <v>9.6237461548298597E-5</v>
      </c>
      <c r="LI54" s="431">
        <v>1.0566728451522067E-4</v>
      </c>
      <c r="LJ54" s="431">
        <v>3.4918804885819554E-4</v>
      </c>
      <c r="LK54" s="431">
        <v>1.0206181468674913E-4</v>
      </c>
      <c r="LL54" s="431">
        <v>4.3820179416798055E-4</v>
      </c>
      <c r="LM54" s="431">
        <v>1.3146339915692806E-4</v>
      </c>
      <c r="LN54" s="431">
        <v>5.9601664543151855E-4</v>
      </c>
      <c r="LO54" s="431">
        <v>3.8022923399694264E-4</v>
      </c>
      <c r="LP54" s="431">
        <v>6.6996633540838957E-4</v>
      </c>
      <c r="LQ54" s="431">
        <v>6.2087958212941885E-4</v>
      </c>
      <c r="LR54" s="431">
        <v>4.7488714335486293E-4</v>
      </c>
      <c r="LS54" s="431">
        <v>1.1721097689587623E-4</v>
      </c>
      <c r="LT54" s="431">
        <v>8.1697385758161545E-4</v>
      </c>
      <c r="LU54" s="431">
        <v>1.5953050751704723E-4</v>
      </c>
      <c r="LV54" s="431">
        <v>5.7241565082222223E-4</v>
      </c>
      <c r="LW54" s="431">
        <v>4.6442242455668747E-4</v>
      </c>
      <c r="LX54" s="431">
        <v>7.2654150426387787E-4</v>
      </c>
      <c r="LY54" s="431">
        <v>6.9090811302885413E-4</v>
      </c>
      <c r="LZ54" s="431">
        <v>5.814534961245954E-4</v>
      </c>
      <c r="MA54" s="431">
        <v>2.4007125466596335E-4</v>
      </c>
      <c r="MB54" s="431">
        <v>7.1315659442916512E-4</v>
      </c>
      <c r="MC54" s="431">
        <v>3.3718603663146496E-4</v>
      </c>
      <c r="MD54" s="431">
        <v>5.5938825244084001E-4</v>
      </c>
      <c r="ME54" s="431">
        <v>8.2939816638827324E-4</v>
      </c>
      <c r="MF54" s="431">
        <v>6.5696681849658489E-4</v>
      </c>
      <c r="MG54" s="431">
        <v>5.399888614192605E-4</v>
      </c>
      <c r="MH54" s="266"/>
      <c r="MI54" s="266"/>
      <c r="MJ54" s="266"/>
      <c r="MK54" s="266"/>
      <c r="ML54" s="266"/>
      <c r="MM54" s="266"/>
      <c r="MN54" s="266"/>
      <c r="MO54" s="266"/>
      <c r="MP54" s="266"/>
      <c r="MQ54" s="266"/>
      <c r="MR54" s="266"/>
      <c r="MS54" s="266"/>
      <c r="MT54" s="266"/>
      <c r="MU54" s="266"/>
      <c r="MV54" s="266"/>
      <c r="MW54" s="266"/>
      <c r="MX54" s="266"/>
      <c r="MY54" s="266"/>
      <c r="MZ54" s="266"/>
      <c r="NA54" s="266"/>
      <c r="NB54" s="266"/>
      <c r="NC54" s="266"/>
      <c r="ND54" s="266"/>
      <c r="NE54" s="266"/>
      <c r="NF54" s="266"/>
      <c r="NG54" s="266"/>
      <c r="NH54" s="266"/>
      <c r="NI54" s="266"/>
      <c r="NJ54" s="266"/>
      <c r="NK54" s="266"/>
      <c r="NL54" s="266"/>
      <c r="NM54" s="266"/>
      <c r="NN54" s="266"/>
      <c r="NO54" s="266"/>
      <c r="NP54" s="266"/>
      <c r="NQ54" s="266"/>
      <c r="NR54" s="266"/>
      <c r="NS54" s="266"/>
      <c r="NT54" s="266"/>
      <c r="NU54" s="266"/>
      <c r="NV54" s="266"/>
      <c r="NW54" s="266"/>
      <c r="NX54" s="266"/>
      <c r="NY54" s="266"/>
      <c r="NZ54" s="266"/>
      <c r="OA54" s="266"/>
      <c r="OB54" s="266"/>
      <c r="OC54" s="266"/>
      <c r="OD54" s="266"/>
      <c r="OE54" s="266"/>
      <c r="OF54" s="266"/>
      <c r="OG54" s="266"/>
      <c r="OH54" s="266"/>
      <c r="OI54" s="266"/>
      <c r="OJ54" s="266"/>
      <c r="OK54" s="266"/>
      <c r="OL54" s="266"/>
      <c r="OM54" s="266"/>
      <c r="ON54" s="267"/>
    </row>
    <row r="55" spans="1:404">
      <c r="A55" s="261">
        <v>430</v>
      </c>
      <c r="B55" s="265">
        <v>0.19602</v>
      </c>
      <c r="C55" s="265">
        <v>0.14465</v>
      </c>
      <c r="D55" s="265">
        <v>0.10298</v>
      </c>
      <c r="E55" s="265">
        <v>6.9352999999999998E-2</v>
      </c>
      <c r="F55" s="265">
        <v>0.20388000000000001</v>
      </c>
      <c r="G55" s="265">
        <v>0.13646</v>
      </c>
      <c r="H55" s="265">
        <v>0.20730000000000001</v>
      </c>
      <c r="I55" s="265">
        <v>0.14927000000000001</v>
      </c>
      <c r="J55" s="265">
        <v>0.11711000000000001</v>
      </c>
      <c r="K55" s="265">
        <v>9.1600000000000001E-2</v>
      </c>
      <c r="L55" s="265">
        <v>6.1642000000000002E-2</v>
      </c>
      <c r="M55" s="265">
        <v>2.5974000000000001E-2</v>
      </c>
      <c r="N55" s="265">
        <v>2.1635999999999999E-2</v>
      </c>
      <c r="O55" s="265">
        <v>9.1897000000000006E-2</v>
      </c>
      <c r="P55" s="265">
        <v>0.12659000000000001</v>
      </c>
      <c r="Q55" s="265">
        <v>0.13819999999999999</v>
      </c>
      <c r="R55" s="265">
        <v>6.6095000000000001E-2</v>
      </c>
      <c r="S55" s="265">
        <v>0.11815000000000001</v>
      </c>
      <c r="T55" s="265">
        <v>8.3783999999999997E-2</v>
      </c>
      <c r="U55" s="265">
        <v>0.19708000000000001</v>
      </c>
      <c r="V55" s="265">
        <v>0.13649</v>
      </c>
      <c r="W55" s="265">
        <v>0.11987</v>
      </c>
      <c r="X55" s="265">
        <v>0.10729</v>
      </c>
      <c r="Y55" s="265">
        <v>0.19738</v>
      </c>
      <c r="Z55" s="265">
        <v>0.13608000000000001</v>
      </c>
      <c r="AA55" s="265">
        <v>0.19978000000000001</v>
      </c>
      <c r="AB55" s="265">
        <v>0.14315</v>
      </c>
      <c r="AC55" s="265">
        <v>0.12363</v>
      </c>
      <c r="AD55" s="265">
        <v>8.2182000000000005E-2</v>
      </c>
      <c r="AE55" s="265">
        <v>3.0473E-2</v>
      </c>
      <c r="AF55" s="265">
        <v>4.9133999999999997E-2</v>
      </c>
      <c r="AG55" s="265">
        <v>7.9270999999999994E-2</v>
      </c>
      <c r="AH55" s="265">
        <v>0.10083</v>
      </c>
      <c r="AI55" s="265">
        <v>1.7746000000000001E-2</v>
      </c>
      <c r="AJ55" s="265">
        <v>2.8341999999999999E-2</v>
      </c>
      <c r="AK55" s="265">
        <v>1.6084999999999999E-2</v>
      </c>
      <c r="AL55" s="265">
        <v>4.0731000000000003E-2</v>
      </c>
      <c r="AM55" s="265">
        <v>3.456E-2</v>
      </c>
      <c r="AN55" s="265">
        <v>3.4902000000000002E-2</v>
      </c>
      <c r="AO55" s="265">
        <v>4.9109E-2</v>
      </c>
      <c r="AP55" s="265">
        <v>6.5767999999999993E-2</v>
      </c>
      <c r="AQ55" s="265">
        <v>4.2097000000000002E-2</v>
      </c>
      <c r="AR55" s="265">
        <v>9.1976000000000002E-2</v>
      </c>
      <c r="AS55" s="265">
        <v>8.9977000000000001E-2</v>
      </c>
      <c r="AT55" s="265">
        <v>7.6693999999999998E-2</v>
      </c>
      <c r="AU55" s="265">
        <v>0.12018</v>
      </c>
      <c r="AV55" s="265">
        <v>0.10054</v>
      </c>
      <c r="AW55" s="265">
        <v>2.0591000000000002E-2</v>
      </c>
      <c r="AX55" s="265">
        <v>3.8406999999999997E-2</v>
      </c>
      <c r="AY55" s="265">
        <v>6.0290999999999997E-2</v>
      </c>
      <c r="AZ55" s="265">
        <v>8.9546000000000001E-2</v>
      </c>
      <c r="BA55" s="265">
        <v>2.3213999999999999E-2</v>
      </c>
      <c r="BB55" s="265">
        <v>9.3710000000000009E-3</v>
      </c>
      <c r="BC55" s="265">
        <v>0</v>
      </c>
      <c r="BD55" s="265">
        <v>3.5817000000000002E-2</v>
      </c>
      <c r="BE55" s="265">
        <v>2.3803000000000001E-2</v>
      </c>
      <c r="BF55" s="265">
        <v>2.0662E-2</v>
      </c>
      <c r="BG55" s="265">
        <v>5.1064999999999999E-2</v>
      </c>
      <c r="BH55" s="265">
        <v>5.2005000000000003E-2</v>
      </c>
      <c r="BI55" s="265">
        <v>9.8392999999999994E-2</v>
      </c>
      <c r="BJ55" s="265">
        <v>8.8610999999999995E-2</v>
      </c>
      <c r="BK55" s="265">
        <v>0.12987000000000001</v>
      </c>
      <c r="BL55" s="265">
        <v>0.19941999999999999</v>
      </c>
      <c r="BM55" s="265">
        <v>0.15853999999999999</v>
      </c>
      <c r="BN55" s="265">
        <v>0.38428000000000001</v>
      </c>
      <c r="BO55" s="265">
        <v>0.5</v>
      </c>
      <c r="BP55" s="265">
        <v>7.5300000000000006E-2</v>
      </c>
      <c r="BQ55" s="265">
        <v>0.18693000000000001</v>
      </c>
      <c r="BR55" s="265">
        <v>0.36507000000000001</v>
      </c>
      <c r="BS55" s="265">
        <v>0.18976000000000001</v>
      </c>
      <c r="BT55" s="265">
        <v>0.35059000000000001</v>
      </c>
      <c r="BU55" s="265">
        <v>0.13947999999999999</v>
      </c>
      <c r="BV55" s="265">
        <v>3.2395E-2</v>
      </c>
      <c r="BW55" s="265">
        <v>8.5901000000000005E-2</v>
      </c>
      <c r="BX55" s="265">
        <v>3.3369000000000003E-2</v>
      </c>
      <c r="BY55" s="265">
        <v>0.10070999999999999</v>
      </c>
      <c r="BZ55" s="265">
        <v>8.7999999999999995E-2</v>
      </c>
      <c r="CA55" s="265">
        <v>0.14000000000000001</v>
      </c>
      <c r="CB55" s="265">
        <v>0.12332</v>
      </c>
      <c r="CC55" s="265">
        <v>0.16208</v>
      </c>
      <c r="CD55" s="265">
        <v>9.5050999999999997E-2</v>
      </c>
      <c r="CE55" s="265">
        <v>9.0848999999999999E-2</v>
      </c>
      <c r="CF55" s="265">
        <v>0.10123</v>
      </c>
      <c r="CG55" s="265">
        <v>9.2565999999999996E-2</v>
      </c>
      <c r="CH55" s="265">
        <v>8.1064999999999998E-2</v>
      </c>
      <c r="CI55" s="265">
        <v>9.5153000000000001E-2</v>
      </c>
      <c r="CJ55" s="265">
        <v>6.8038000000000001E-2</v>
      </c>
      <c r="CK55" s="265">
        <v>8.3454E-2</v>
      </c>
      <c r="CL55" s="265">
        <v>0.28571000000000002</v>
      </c>
      <c r="CM55" s="265">
        <v>8.0715999999999996E-2</v>
      </c>
      <c r="CN55" s="265">
        <v>3.0303E-2</v>
      </c>
      <c r="CO55" s="265">
        <v>5.9014999999999998E-2</v>
      </c>
      <c r="CP55" s="265">
        <v>0.11108</v>
      </c>
      <c r="CQ55" s="265">
        <v>0.10580000000000001</v>
      </c>
      <c r="CR55" s="265">
        <v>0.06</v>
      </c>
      <c r="CS55" s="265">
        <v>8.1632999999999997E-2</v>
      </c>
      <c r="CT55" s="265">
        <v>0.1134</v>
      </c>
      <c r="CU55" s="265">
        <v>0.1</v>
      </c>
      <c r="CV55" s="265">
        <v>4.0816999999999999E-2</v>
      </c>
      <c r="CW55" s="265">
        <v>0.21212</v>
      </c>
      <c r="CX55" s="265">
        <v>0.10309</v>
      </c>
      <c r="CY55" s="265">
        <v>0.18557000000000001</v>
      </c>
      <c r="CZ55" s="265">
        <v>8.5005999999999998E-2</v>
      </c>
      <c r="DA55" s="265">
        <v>0.16538</v>
      </c>
      <c r="DB55" s="265">
        <v>4.0404000000000002E-2</v>
      </c>
      <c r="DC55" s="265">
        <v>4.1237000000000003E-2</v>
      </c>
      <c r="DD55" s="265">
        <v>3.0303E-2</v>
      </c>
      <c r="DE55" s="265">
        <v>9.2784000000000005E-2</v>
      </c>
      <c r="DF55" s="265">
        <v>5.215E-3</v>
      </c>
      <c r="DG55" s="265">
        <v>9.4140000000000005E-3</v>
      </c>
      <c r="DH55" s="265">
        <v>2.2110000000000001E-2</v>
      </c>
      <c r="DI55" s="265">
        <v>2.3751999999999999E-2</v>
      </c>
      <c r="DJ55" s="265">
        <v>2.0681000000000001E-2</v>
      </c>
      <c r="DK55" s="265">
        <v>2.3380000000000001E-2</v>
      </c>
      <c r="DL55" s="265">
        <v>1.9151999999999999E-2</v>
      </c>
      <c r="DM55" s="265">
        <v>1.3847E-2</v>
      </c>
      <c r="DN55" s="265">
        <v>1.1004999999999999E-2</v>
      </c>
      <c r="DO55" s="265">
        <v>7.0010000000000003E-3</v>
      </c>
      <c r="DP55" s="265">
        <v>6.8440000000000003E-3</v>
      </c>
      <c r="DQ55" s="265">
        <v>5.77E-3</v>
      </c>
      <c r="DR55" s="265">
        <v>1.9324000000000001E-2</v>
      </c>
      <c r="DS55" s="265">
        <v>2.3972E-2</v>
      </c>
      <c r="DT55" s="265">
        <v>3.3404999999999997E-2</v>
      </c>
      <c r="DU55" s="265">
        <v>9.6749999999999996E-3</v>
      </c>
      <c r="DV55" s="265">
        <v>5.7590000000000002E-3</v>
      </c>
      <c r="DW55" s="265">
        <v>4.6909999999999999E-3</v>
      </c>
      <c r="DX55" s="265">
        <v>2.0830000000000002E-3</v>
      </c>
      <c r="DY55" s="265">
        <v>3.7850000000000002E-3</v>
      </c>
      <c r="DZ55" s="265">
        <v>2.2409999999999999E-3</v>
      </c>
      <c r="EA55" s="265">
        <v>1.3489999999999999E-3</v>
      </c>
      <c r="EB55" s="265">
        <v>8.1400000000000005E-4</v>
      </c>
      <c r="EC55" s="265">
        <v>6.6799999999999997E-4</v>
      </c>
      <c r="ED55" s="265">
        <v>1.026E-3</v>
      </c>
      <c r="EE55" s="265">
        <v>1.227E-3</v>
      </c>
      <c r="EF55" s="265">
        <v>1.727E-3</v>
      </c>
      <c r="EG55" s="265">
        <v>8.0999999999999996E-4</v>
      </c>
      <c r="EH55" s="265">
        <v>4.8677999999999999E-2</v>
      </c>
      <c r="EI55" s="265">
        <v>0.15306</v>
      </c>
      <c r="EJ55" s="265">
        <v>0.12371</v>
      </c>
      <c r="EK55" s="265">
        <v>3.0303E-2</v>
      </c>
      <c r="EL55" s="265">
        <v>6.25E-2</v>
      </c>
      <c r="EM55" s="265">
        <v>6.0886000000000003E-2</v>
      </c>
      <c r="EN55" s="265">
        <v>4.301E-2</v>
      </c>
      <c r="EO55" s="265">
        <v>0.1013</v>
      </c>
      <c r="EP55" s="265">
        <v>4.5280000000000001E-2</v>
      </c>
      <c r="EQ55" s="265">
        <v>7.8770000000000003E-3</v>
      </c>
      <c r="ER55" s="265">
        <v>1.0805E-2</v>
      </c>
      <c r="ES55" s="265">
        <v>9.0010000000000003E-3</v>
      </c>
      <c r="ET55" s="265">
        <v>1.0093E-2</v>
      </c>
      <c r="EU55" s="265">
        <v>8.5599999999999999E-3</v>
      </c>
      <c r="EV55" s="265">
        <v>8.7119999999999993E-3</v>
      </c>
      <c r="EW55" s="265">
        <v>9.2069999999999999E-3</v>
      </c>
      <c r="EX55" s="265">
        <v>1.0581E-2</v>
      </c>
      <c r="EY55" s="265">
        <v>7.6319999999999999E-3</v>
      </c>
      <c r="EZ55" s="265">
        <v>0.10056</v>
      </c>
      <c r="FA55" s="265">
        <v>2.1547E-2</v>
      </c>
      <c r="FB55" s="265">
        <v>2.0309000000000001E-2</v>
      </c>
      <c r="FC55" s="265">
        <v>1.8870999999999999E-2</v>
      </c>
      <c r="FD55" s="265">
        <v>1.9664999999999998E-2</v>
      </c>
      <c r="FE55" s="265">
        <v>1.754E-2</v>
      </c>
      <c r="FF55" s="265">
        <v>1.8296E-2</v>
      </c>
      <c r="FG55" s="265">
        <v>2.1580999999999999E-2</v>
      </c>
      <c r="FH55" s="265">
        <v>1.6580000000000001E-2</v>
      </c>
      <c r="FI55" s="265">
        <v>1.5716999999999998E-2</v>
      </c>
      <c r="FJ55" s="265">
        <v>2.9031000000000001E-2</v>
      </c>
      <c r="FK55" s="265">
        <v>1.2383E-2</v>
      </c>
      <c r="FL55" s="265">
        <v>3.5370000000000002E-3</v>
      </c>
      <c r="FM55" s="265">
        <v>1.0297000000000001E-2</v>
      </c>
      <c r="FN55" s="265">
        <v>6.7678000000000002E-2</v>
      </c>
      <c r="FO55" s="265">
        <v>0.15</v>
      </c>
      <c r="FP55" s="265">
        <v>0.31728000000000001</v>
      </c>
      <c r="FQ55" s="265">
        <v>8.2392999999999994E-2</v>
      </c>
      <c r="FR55" s="265">
        <v>5.3008E-2</v>
      </c>
      <c r="FS55" s="265">
        <v>0.12144000000000001</v>
      </c>
      <c r="FT55" s="265">
        <v>5.2660999999999999E-2</v>
      </c>
      <c r="FU55" s="265">
        <v>0.12404999999999999</v>
      </c>
      <c r="FV55" s="265">
        <v>0.59636</v>
      </c>
      <c r="FW55" s="265">
        <v>0.43630999999999998</v>
      </c>
      <c r="FX55" s="265">
        <v>0.29920000000000002</v>
      </c>
      <c r="FY55" s="265">
        <v>0.66115999999999997</v>
      </c>
      <c r="FZ55" s="265">
        <v>0.43630999999999998</v>
      </c>
      <c r="GA55" s="265">
        <v>0.27499000000000001</v>
      </c>
      <c r="GB55" s="265">
        <v>8.0102000000000007E-2</v>
      </c>
      <c r="GC55" s="265">
        <v>0.10100000000000001</v>
      </c>
      <c r="GD55" s="265">
        <v>0.13370000000000001</v>
      </c>
      <c r="GE55" s="265">
        <v>0.21553</v>
      </c>
      <c r="GF55" s="265">
        <v>0.13285</v>
      </c>
      <c r="GG55" s="265">
        <v>0.28383000000000003</v>
      </c>
      <c r="GH55" s="265">
        <v>0.35217999999999999</v>
      </c>
      <c r="GI55" s="265">
        <v>0.35093999999999997</v>
      </c>
      <c r="GJ55" s="265">
        <v>0.16819999999999999</v>
      </c>
      <c r="GK55" s="265">
        <v>0.11434</v>
      </c>
      <c r="GL55" s="265">
        <v>0.21779000000000001</v>
      </c>
      <c r="GM55" s="265">
        <v>0.10477</v>
      </c>
      <c r="GN55" s="265">
        <v>0.32945999999999998</v>
      </c>
      <c r="GO55" s="265">
        <v>0.14341999999999999</v>
      </c>
      <c r="GP55" s="265">
        <v>0.24564</v>
      </c>
      <c r="GQ55" s="265">
        <v>0.20576</v>
      </c>
      <c r="GR55" s="265">
        <v>0.16516</v>
      </c>
      <c r="GS55" s="265">
        <v>0.21853</v>
      </c>
      <c r="GT55" s="265">
        <v>0.17322000000000001</v>
      </c>
      <c r="GU55" s="265">
        <v>0.16894000000000001</v>
      </c>
      <c r="GV55" s="265">
        <v>0.14546000000000001</v>
      </c>
      <c r="GW55" s="265">
        <v>0.19883999999999999</v>
      </c>
      <c r="GX55" s="265">
        <v>0.28832000000000002</v>
      </c>
      <c r="GY55" s="265">
        <v>0.18848999999999999</v>
      </c>
      <c r="GZ55" s="265">
        <v>0.19699</v>
      </c>
      <c r="HA55" s="265">
        <v>0.13216</v>
      </c>
      <c r="HB55" s="265">
        <v>9.4513E-2</v>
      </c>
      <c r="HC55" s="265">
        <v>0.20033000000000001</v>
      </c>
      <c r="HD55" s="265">
        <v>0.11507000000000001</v>
      </c>
      <c r="HE55" s="265">
        <v>0.20427000000000001</v>
      </c>
      <c r="HF55" s="265">
        <v>0.28602</v>
      </c>
      <c r="HG55" s="265">
        <v>0.20719000000000001</v>
      </c>
      <c r="HH55" s="265">
        <v>0.20637</v>
      </c>
      <c r="HI55" s="265">
        <v>0.21482000000000001</v>
      </c>
      <c r="HJ55" s="265">
        <v>0.40254000000000001</v>
      </c>
      <c r="HK55" s="265">
        <v>0.11788</v>
      </c>
      <c r="HL55" s="265">
        <v>0.14365</v>
      </c>
      <c r="HM55" s="265">
        <v>0.16672000000000001</v>
      </c>
      <c r="HN55" s="265">
        <v>0.11471000000000001</v>
      </c>
      <c r="HO55" s="265">
        <v>0.17826</v>
      </c>
      <c r="HP55" s="265">
        <v>0.12559999999999999</v>
      </c>
      <c r="HQ55" s="265">
        <v>0.33784999999999998</v>
      </c>
      <c r="HR55" s="265">
        <v>0.61526999999999998</v>
      </c>
      <c r="HS55" s="265">
        <v>5.3310000000000003E-2</v>
      </c>
      <c r="HT55" s="265">
        <v>0.35149999999999998</v>
      </c>
      <c r="HU55" s="265">
        <v>0.30875000000000002</v>
      </c>
      <c r="HV55" s="265">
        <v>0.15511</v>
      </c>
      <c r="HW55" s="265">
        <v>0.24254999999999999</v>
      </c>
      <c r="HX55" s="265">
        <v>0.35755999999999999</v>
      </c>
      <c r="HY55" s="265">
        <v>0.22004000000000001</v>
      </c>
      <c r="HZ55" s="265">
        <v>8.1773999999999999E-2</v>
      </c>
      <c r="IA55" s="265">
        <v>7.1156999999999998E-2</v>
      </c>
      <c r="IB55" s="265">
        <v>5.8770999999999997E-2</v>
      </c>
      <c r="IC55" s="265">
        <v>7.2692999999999994E-2</v>
      </c>
      <c r="ID55" s="265">
        <v>7.6999999999999999E-2</v>
      </c>
      <c r="IE55" s="265">
        <v>0.20047000000000001</v>
      </c>
      <c r="IF55" s="265">
        <v>0.18892</v>
      </c>
      <c r="IG55" s="265">
        <v>0.15409</v>
      </c>
      <c r="IH55" s="265">
        <v>0.16539999999999999</v>
      </c>
      <c r="II55" s="265">
        <v>0.42624000000000001</v>
      </c>
      <c r="IJ55" s="265">
        <v>0.22388</v>
      </c>
      <c r="IK55" s="265">
        <v>0.18187</v>
      </c>
      <c r="IL55" s="265">
        <v>0.34503</v>
      </c>
      <c r="IM55" s="265">
        <v>0.14745</v>
      </c>
      <c r="IN55" s="265">
        <v>3.1262999999999999E-2</v>
      </c>
      <c r="IO55" s="265">
        <v>0.11035</v>
      </c>
      <c r="IP55" s="265">
        <v>5.2254000000000002E-2</v>
      </c>
      <c r="IQ55" s="265">
        <v>0.19750999999999999</v>
      </c>
      <c r="IR55" s="265">
        <v>0.64307999999999998</v>
      </c>
      <c r="IS55" s="265">
        <v>0.11747</v>
      </c>
      <c r="IT55" s="265">
        <v>0.35692000000000002</v>
      </c>
      <c r="IU55" s="265">
        <v>0.1532</v>
      </c>
      <c r="IV55" s="265">
        <v>7.6929999999999998E-2</v>
      </c>
      <c r="IW55" s="265">
        <v>0.22136</v>
      </c>
      <c r="IX55" s="265">
        <v>0.20916999999999999</v>
      </c>
      <c r="IY55" s="265">
        <v>0.28989999999999999</v>
      </c>
      <c r="IZ55" s="265">
        <v>0.31341999999999998</v>
      </c>
      <c r="JA55" s="265">
        <v>0.33622999999999997</v>
      </c>
      <c r="JB55" s="265">
        <v>0.30252000000000001</v>
      </c>
      <c r="JC55" s="265">
        <v>0.24729999999999999</v>
      </c>
      <c r="JD55" s="265">
        <v>0.11218</v>
      </c>
      <c r="JE55" s="265">
        <v>0.25061</v>
      </c>
      <c r="JF55" s="265">
        <v>0.35045999999999999</v>
      </c>
      <c r="JG55" s="265">
        <v>0.25206000000000001</v>
      </c>
      <c r="JH55" s="265">
        <v>0.39373000000000002</v>
      </c>
      <c r="JI55" s="265">
        <v>0.54767999999999994</v>
      </c>
      <c r="JJ55" s="265">
        <v>0.57806999999999997</v>
      </c>
      <c r="JK55" s="265">
        <v>0.54988999999999999</v>
      </c>
      <c r="JL55" s="265">
        <v>0.42593999999999999</v>
      </c>
      <c r="JM55" s="265">
        <v>0.28466000000000002</v>
      </c>
      <c r="JN55" s="265">
        <v>4.2790000000000002E-2</v>
      </c>
      <c r="JO55" s="265">
        <v>0.15487999999999999</v>
      </c>
      <c r="JP55" s="265">
        <v>0.31218000000000001</v>
      </c>
      <c r="JQ55" s="265">
        <v>0.22739000000000001</v>
      </c>
      <c r="JR55" s="265">
        <v>0.10521999999999999</v>
      </c>
      <c r="JS55" s="265">
        <v>0.15376999999999999</v>
      </c>
      <c r="JT55" s="265">
        <v>5.2410999999999999E-2</v>
      </c>
      <c r="JU55" s="265">
        <v>0.10971</v>
      </c>
      <c r="JV55" s="265">
        <v>0.20180999999999999</v>
      </c>
      <c r="JW55" s="265">
        <v>7.8470999999999999E-2</v>
      </c>
      <c r="JX55" s="265">
        <v>5.2243999999999999E-2</v>
      </c>
      <c r="JY55" s="265">
        <v>0.11601</v>
      </c>
      <c r="JZ55" s="265">
        <v>0.13544</v>
      </c>
      <c r="KA55" s="265">
        <v>3.0224000000000001E-2</v>
      </c>
      <c r="KB55" s="265">
        <v>7.1392999999999998E-2</v>
      </c>
      <c r="KC55" s="265">
        <v>0.24179999999999999</v>
      </c>
      <c r="KD55" s="265">
        <v>0.35652</v>
      </c>
      <c r="KE55" s="265">
        <v>0.18334</v>
      </c>
      <c r="KF55" s="265">
        <v>0.12715000000000001</v>
      </c>
      <c r="KG55" s="265">
        <v>0.11519</v>
      </c>
      <c r="KH55" s="265">
        <v>8.9302999999999993E-2</v>
      </c>
      <c r="KI55" s="265">
        <v>0.24068999999999999</v>
      </c>
      <c r="KJ55" s="265">
        <v>0.35205999999999998</v>
      </c>
      <c r="KK55" s="265">
        <v>0.19428000000000001</v>
      </c>
      <c r="KL55" s="265">
        <v>0.22681999999999999</v>
      </c>
      <c r="KM55" s="265">
        <v>0.56061000000000005</v>
      </c>
      <c r="KN55" s="265">
        <v>0.65127000000000002</v>
      </c>
      <c r="KO55" s="265">
        <v>0.70723999999999998</v>
      </c>
      <c r="KP55" s="265">
        <v>6.001683187902505E-3</v>
      </c>
      <c r="KQ55" s="265">
        <v>0.75888999999999995</v>
      </c>
      <c r="KR55" s="265">
        <v>0.77497000000000005</v>
      </c>
      <c r="KS55" s="265">
        <v>0.78842000000000001</v>
      </c>
      <c r="KT55" s="265">
        <v>0.64937920621569634</v>
      </c>
      <c r="KU55" s="265">
        <v>1.0784E-2</v>
      </c>
      <c r="KV55" s="265">
        <v>4.8372999999999999E-2</v>
      </c>
      <c r="KW55" s="265">
        <v>7.5441999999999995E-2</v>
      </c>
      <c r="KX55" s="265">
        <v>0.13142000000000001</v>
      </c>
      <c r="KY55" s="265">
        <v>0.26784999999999998</v>
      </c>
      <c r="KZ55" s="265">
        <v>0.44996000000000003</v>
      </c>
      <c r="LA55" s="265">
        <v>0.63273999999999997</v>
      </c>
      <c r="LB55" s="265">
        <v>0.78607000000000005</v>
      </c>
      <c r="LC55" s="265">
        <v>1</v>
      </c>
      <c r="LD55" s="265">
        <v>0</v>
      </c>
      <c r="LE55" s="265">
        <v>0.28839999999999999</v>
      </c>
      <c r="LF55" s="265">
        <v>0</v>
      </c>
      <c r="LG55" s="265">
        <v>0</v>
      </c>
      <c r="LH55" s="431">
        <v>1.0591401951387525E-4</v>
      </c>
      <c r="LI55" s="431">
        <v>1.1522169370437041E-4</v>
      </c>
      <c r="LJ55" s="431">
        <v>3.9731303695589304E-4</v>
      </c>
      <c r="LK55" s="431">
        <v>1.0704751184675843E-4</v>
      </c>
      <c r="LL55" s="431">
        <v>4.9759907415136695E-4</v>
      </c>
      <c r="LM55" s="431">
        <v>1.4486657164525241E-4</v>
      </c>
      <c r="LN55" s="431">
        <v>6.7746517015621066E-4</v>
      </c>
      <c r="LO55" s="431">
        <v>4.2805154225789011E-4</v>
      </c>
      <c r="LP55" s="431">
        <v>7.5941515387967229E-4</v>
      </c>
      <c r="LQ55" s="431">
        <v>7.0105306804180145E-4</v>
      </c>
      <c r="LR55" s="431">
        <v>5.2803556900471449E-4</v>
      </c>
      <c r="LS55" s="431">
        <v>1.2636794417630881E-4</v>
      </c>
      <c r="LT55" s="431">
        <v>9.2071492690593004E-4</v>
      </c>
      <c r="LU55" s="431">
        <v>1.7092294001486152E-4</v>
      </c>
      <c r="LV55" s="431">
        <v>6.4765824936330318E-4</v>
      </c>
      <c r="LW55" s="431">
        <v>5.1340815844014287E-4</v>
      </c>
      <c r="LX55" s="431">
        <v>8.2372425822541118E-4</v>
      </c>
      <c r="LY55" s="431">
        <v>7.7710795449092984E-4</v>
      </c>
      <c r="LZ55" s="431">
        <v>6.5344665199518204E-4</v>
      </c>
      <c r="MA55" s="431">
        <v>2.6745253126136959E-4</v>
      </c>
      <c r="MB55" s="431">
        <v>8.0979336053133011E-4</v>
      </c>
      <c r="MC55" s="431">
        <v>3.6606780486181378E-4</v>
      </c>
      <c r="MD55" s="431">
        <v>6.1993009876459837E-4</v>
      </c>
      <c r="ME55" s="431">
        <v>9.299619123339653E-4</v>
      </c>
      <c r="MF55" s="431">
        <v>7.3300855001434684E-4</v>
      </c>
      <c r="MG55" s="431">
        <v>5.9700239216908813E-4</v>
      </c>
      <c r="MH55" s="266"/>
      <c r="MI55" s="266"/>
      <c r="MJ55" s="266"/>
      <c r="MK55" s="266"/>
      <c r="ML55" s="266"/>
      <c r="MM55" s="266"/>
      <c r="MN55" s="266"/>
      <c r="MO55" s="266"/>
      <c r="MP55" s="266"/>
      <c r="MQ55" s="266"/>
      <c r="MR55" s="266"/>
      <c r="MS55" s="266"/>
      <c r="MT55" s="266"/>
      <c r="MU55" s="266"/>
      <c r="MV55" s="266"/>
      <c r="MW55" s="266"/>
      <c r="MX55" s="266"/>
      <c r="MY55" s="266"/>
      <c r="MZ55" s="266"/>
      <c r="NA55" s="266"/>
      <c r="NB55" s="266"/>
      <c r="NC55" s="266"/>
      <c r="ND55" s="266"/>
      <c r="NE55" s="266"/>
      <c r="NF55" s="266"/>
      <c r="NG55" s="266"/>
      <c r="NH55" s="266"/>
      <c r="NI55" s="266"/>
      <c r="NJ55" s="266"/>
      <c r="NK55" s="266"/>
      <c r="NL55" s="266"/>
      <c r="NM55" s="266"/>
      <c r="NN55" s="266"/>
      <c r="NO55" s="266"/>
      <c r="NP55" s="266"/>
      <c r="NQ55" s="266"/>
      <c r="NR55" s="266"/>
      <c r="NS55" s="266"/>
      <c r="NT55" s="266"/>
      <c r="NU55" s="266"/>
      <c r="NV55" s="266"/>
      <c r="NW55" s="266"/>
      <c r="NX55" s="266"/>
      <c r="NY55" s="266"/>
      <c r="NZ55" s="266"/>
      <c r="OA55" s="266"/>
      <c r="OB55" s="266"/>
      <c r="OC55" s="266"/>
      <c r="OD55" s="266"/>
      <c r="OE55" s="266"/>
      <c r="OF55" s="266"/>
      <c r="OG55" s="266"/>
      <c r="OH55" s="266"/>
      <c r="OI55" s="266"/>
      <c r="OJ55" s="266"/>
      <c r="OK55" s="266"/>
      <c r="OL55" s="266"/>
      <c r="OM55" s="266"/>
      <c r="ON55" s="267"/>
    </row>
    <row r="56" spans="1:404">
      <c r="A56" s="261">
        <v>431</v>
      </c>
      <c r="B56" s="265">
        <v>0.35681000000000002</v>
      </c>
      <c r="C56" s="265">
        <v>0.31572</v>
      </c>
      <c r="D56" s="265">
        <v>0.28238999999999997</v>
      </c>
      <c r="E56" s="265">
        <v>0.25547999999999998</v>
      </c>
      <c r="F56" s="265">
        <v>0.36309999999999998</v>
      </c>
      <c r="G56" s="265">
        <v>0.30917</v>
      </c>
      <c r="H56" s="265">
        <v>0.36584</v>
      </c>
      <c r="I56" s="265">
        <v>0.31941000000000003</v>
      </c>
      <c r="J56" s="265">
        <v>0.29368</v>
      </c>
      <c r="K56" s="265">
        <v>0.16661999999999999</v>
      </c>
      <c r="L56" s="265">
        <v>0.14249999999999999</v>
      </c>
      <c r="M56" s="265">
        <v>0.10556</v>
      </c>
      <c r="N56" s="265">
        <v>0.18265999999999999</v>
      </c>
      <c r="O56" s="265">
        <v>0.27351999999999999</v>
      </c>
      <c r="P56" s="265">
        <v>0.30126999999999998</v>
      </c>
      <c r="Q56" s="265">
        <v>0.31056</v>
      </c>
      <c r="R56" s="265">
        <v>0.25287999999999999</v>
      </c>
      <c r="S56" s="265">
        <v>0.29452</v>
      </c>
      <c r="T56" s="265">
        <v>0.26702999999999999</v>
      </c>
      <c r="U56" s="265">
        <v>0.35766999999999999</v>
      </c>
      <c r="V56" s="265">
        <v>0.30919000000000002</v>
      </c>
      <c r="W56" s="265">
        <v>0.255</v>
      </c>
      <c r="X56" s="265">
        <v>0.28582999999999997</v>
      </c>
      <c r="Y56" s="265">
        <v>0.3579</v>
      </c>
      <c r="Z56" s="265">
        <v>0.30886000000000002</v>
      </c>
      <c r="AA56" s="265">
        <v>0.35982999999999998</v>
      </c>
      <c r="AB56" s="265">
        <v>0.31452000000000002</v>
      </c>
      <c r="AC56" s="265">
        <v>0.29891000000000001</v>
      </c>
      <c r="AD56" s="265">
        <v>0.26574999999999999</v>
      </c>
      <c r="AE56" s="265">
        <v>0.16997000000000001</v>
      </c>
      <c r="AF56" s="265">
        <v>0.17996000000000001</v>
      </c>
      <c r="AG56" s="265">
        <v>8.0041000000000001E-2</v>
      </c>
      <c r="AH56" s="265">
        <v>0.22528999999999999</v>
      </c>
      <c r="AI56" s="265">
        <v>8.6654999999999996E-2</v>
      </c>
      <c r="AJ56" s="265">
        <v>0.14641999999999999</v>
      </c>
      <c r="AK56" s="265">
        <v>0.10712000000000001</v>
      </c>
      <c r="AL56" s="265">
        <v>0.11446000000000001</v>
      </c>
      <c r="AM56" s="265">
        <v>0.12902</v>
      </c>
      <c r="AN56" s="265">
        <v>0.12708</v>
      </c>
      <c r="AO56" s="265">
        <v>0.11996</v>
      </c>
      <c r="AP56" s="265">
        <v>0.19556000000000001</v>
      </c>
      <c r="AQ56" s="265">
        <v>0.13128999999999999</v>
      </c>
      <c r="AR56" s="265">
        <v>0.16878000000000001</v>
      </c>
      <c r="AS56" s="265">
        <v>0.1968</v>
      </c>
      <c r="AT56" s="265">
        <v>0.17252000000000001</v>
      </c>
      <c r="AU56" s="265">
        <v>0.19266</v>
      </c>
      <c r="AV56" s="265">
        <v>0.19162000000000001</v>
      </c>
      <c r="AW56" s="265">
        <v>0.12773999999999999</v>
      </c>
      <c r="AX56" s="265">
        <v>0.14321999999999999</v>
      </c>
      <c r="AY56" s="265">
        <v>0.15540000000000001</v>
      </c>
      <c r="AZ56" s="265">
        <v>0.1903</v>
      </c>
      <c r="BA56" s="265">
        <v>8.9327000000000004E-2</v>
      </c>
      <c r="BB56" s="265">
        <v>8.0339999999999995E-2</v>
      </c>
      <c r="BC56" s="265">
        <v>7.4160000000000004E-2</v>
      </c>
      <c r="BD56" s="265">
        <v>9.7792000000000004E-2</v>
      </c>
      <c r="BE56" s="265">
        <v>2.5255E-2</v>
      </c>
      <c r="BF56" s="265">
        <v>2.2262000000000001E-2</v>
      </c>
      <c r="BG56" s="265">
        <v>5.3232000000000002E-2</v>
      </c>
      <c r="BH56" s="265">
        <v>5.407E-2</v>
      </c>
      <c r="BI56" s="265">
        <v>0.10327</v>
      </c>
      <c r="BJ56" s="265">
        <v>9.4270000000000007E-2</v>
      </c>
      <c r="BK56" s="265">
        <v>0.13766</v>
      </c>
      <c r="BL56" s="265">
        <v>0.22109000000000001</v>
      </c>
      <c r="BM56" s="265">
        <v>0.15853999999999999</v>
      </c>
      <c r="BN56" s="265">
        <v>0.38915</v>
      </c>
      <c r="BO56" s="265">
        <v>0.48857</v>
      </c>
      <c r="BP56" s="265">
        <v>0.17960000000000001</v>
      </c>
      <c r="BQ56" s="265">
        <v>0.20302000000000001</v>
      </c>
      <c r="BR56" s="265">
        <v>0.36836999999999998</v>
      </c>
      <c r="BS56" s="265">
        <v>0.2122</v>
      </c>
      <c r="BT56" s="265">
        <v>0.35169</v>
      </c>
      <c r="BU56" s="265">
        <v>0.27389000000000002</v>
      </c>
      <c r="BV56" s="265">
        <v>0.17268</v>
      </c>
      <c r="BW56" s="265">
        <v>0.24568999999999999</v>
      </c>
      <c r="BX56" s="265">
        <v>0.22670000000000001</v>
      </c>
      <c r="BY56" s="265">
        <v>0.10247000000000001</v>
      </c>
      <c r="BZ56" s="265">
        <v>8.9167999999999997E-2</v>
      </c>
      <c r="CA56" s="265">
        <v>0.14399999999999999</v>
      </c>
      <c r="CB56" s="265">
        <v>0.12544</v>
      </c>
      <c r="CC56" s="265">
        <v>0.16486999999999999</v>
      </c>
      <c r="CD56" s="265">
        <v>9.6518999999999994E-2</v>
      </c>
      <c r="CE56" s="265">
        <v>9.2423000000000005E-2</v>
      </c>
      <c r="CF56" s="265">
        <v>0.10295</v>
      </c>
      <c r="CG56" s="265">
        <v>9.3989000000000003E-2</v>
      </c>
      <c r="CH56" s="265">
        <v>8.2529000000000005E-2</v>
      </c>
      <c r="CI56" s="265">
        <v>9.6798999999999996E-2</v>
      </c>
      <c r="CJ56" s="265">
        <v>6.9620000000000001E-2</v>
      </c>
      <c r="CK56" s="265">
        <v>8.5677000000000003E-2</v>
      </c>
      <c r="CL56" s="265">
        <v>0.28847</v>
      </c>
      <c r="CM56" s="265">
        <v>8.9021000000000003E-2</v>
      </c>
      <c r="CN56" s="265">
        <v>3.2322999999999998E-2</v>
      </c>
      <c r="CO56" s="265">
        <v>6.4112000000000002E-2</v>
      </c>
      <c r="CP56" s="265">
        <v>0.12149</v>
      </c>
      <c r="CQ56" s="265">
        <v>0.11570999999999999</v>
      </c>
      <c r="CR56" s="265">
        <v>6.4000000000000001E-2</v>
      </c>
      <c r="CS56" s="265">
        <v>9.3878000000000003E-2</v>
      </c>
      <c r="CT56" s="265">
        <v>0.13195999999999999</v>
      </c>
      <c r="CU56" s="265">
        <v>0.11600000000000001</v>
      </c>
      <c r="CV56" s="265">
        <v>4.8354000000000001E-2</v>
      </c>
      <c r="CW56" s="265">
        <v>0.24848000000000001</v>
      </c>
      <c r="CX56" s="265">
        <v>0.12371</v>
      </c>
      <c r="CY56" s="265">
        <v>0.21856</v>
      </c>
      <c r="CZ56" s="265">
        <v>8.7615999999999999E-2</v>
      </c>
      <c r="DA56" s="265">
        <v>0.17096</v>
      </c>
      <c r="DB56" s="265">
        <v>4.8485E-2</v>
      </c>
      <c r="DC56" s="265">
        <v>5.1546000000000002E-2</v>
      </c>
      <c r="DD56" s="265">
        <v>3.6364E-2</v>
      </c>
      <c r="DE56" s="265">
        <v>0.10722</v>
      </c>
      <c r="DF56" s="265">
        <v>6.1939999999999999E-3</v>
      </c>
      <c r="DG56" s="265">
        <v>1.1471E-2</v>
      </c>
      <c r="DH56" s="265">
        <v>2.4813999999999999E-2</v>
      </c>
      <c r="DI56" s="265">
        <v>2.7893000000000001E-2</v>
      </c>
      <c r="DJ56" s="265">
        <v>2.4041E-2</v>
      </c>
      <c r="DK56" s="265">
        <v>2.7178000000000001E-2</v>
      </c>
      <c r="DL56" s="265">
        <v>2.2491000000000001E-2</v>
      </c>
      <c r="DM56" s="265">
        <v>1.7784999999999999E-2</v>
      </c>
      <c r="DN56" s="265">
        <v>1.3197E-2</v>
      </c>
      <c r="DO56" s="265">
        <v>8.6695999999999995E-3</v>
      </c>
      <c r="DP56" s="265">
        <v>8.4848000000000007E-3</v>
      </c>
      <c r="DQ56" s="265">
        <v>7.1478000000000002E-3</v>
      </c>
      <c r="DR56" s="265">
        <v>2.3112000000000001E-2</v>
      </c>
      <c r="DS56" s="265">
        <v>2.7838000000000002E-2</v>
      </c>
      <c r="DT56" s="265">
        <v>3.9178999999999999E-2</v>
      </c>
      <c r="DU56" s="265">
        <v>1.2118E-2</v>
      </c>
      <c r="DV56" s="265">
        <v>7.2392000000000003E-3</v>
      </c>
      <c r="DW56" s="265">
        <v>5.9801999999999998E-3</v>
      </c>
      <c r="DX56" s="265">
        <v>2.3584000000000001E-3</v>
      </c>
      <c r="DY56" s="265">
        <v>4.4818000000000002E-3</v>
      </c>
      <c r="DZ56" s="265">
        <v>2.9957999999999999E-3</v>
      </c>
      <c r="EA56" s="265">
        <v>1.8376E-3</v>
      </c>
      <c r="EB56" s="265">
        <v>1.1106E-3</v>
      </c>
      <c r="EC56" s="265">
        <v>9.1140000000000004E-4</v>
      </c>
      <c r="ED56" s="265">
        <v>1.3996E-3</v>
      </c>
      <c r="EE56" s="265">
        <v>1.6742E-3</v>
      </c>
      <c r="EF56" s="265">
        <v>1.9824E-3</v>
      </c>
      <c r="EG56" s="265">
        <v>1.1031999999999999E-3</v>
      </c>
      <c r="EH56" s="265">
        <v>5.8028000000000003E-2</v>
      </c>
      <c r="EI56" s="265">
        <v>0.18367</v>
      </c>
      <c r="EJ56" s="265">
        <v>0.14638999999999999</v>
      </c>
      <c r="EK56" s="265">
        <v>3.8384000000000001E-2</v>
      </c>
      <c r="EL56" s="265">
        <v>7.2916999999999996E-2</v>
      </c>
      <c r="EM56" s="265">
        <v>7.2007000000000002E-2</v>
      </c>
      <c r="EN56" s="265">
        <v>4.9806999999999997E-2</v>
      </c>
      <c r="EO56" s="265">
        <v>0.12543000000000001</v>
      </c>
      <c r="EP56" s="265">
        <v>5.5468999999999997E-2</v>
      </c>
      <c r="EQ56" s="265">
        <v>9.8358000000000004E-3</v>
      </c>
      <c r="ER56" s="265">
        <v>1.3533E-2</v>
      </c>
      <c r="ES56" s="265">
        <v>1.1273E-2</v>
      </c>
      <c r="ET56" s="265">
        <v>1.2588999999999999E-2</v>
      </c>
      <c r="EU56" s="265">
        <v>1.0624E-2</v>
      </c>
      <c r="EV56" s="265">
        <v>1.0879E-2</v>
      </c>
      <c r="EW56" s="265">
        <v>1.1534000000000001E-2</v>
      </c>
      <c r="EX56" s="265">
        <v>1.3127E-2</v>
      </c>
      <c r="EY56" s="265">
        <v>9.4710000000000003E-3</v>
      </c>
      <c r="EZ56" s="265">
        <v>0.12277</v>
      </c>
      <c r="FA56" s="265">
        <v>2.6859000000000001E-2</v>
      </c>
      <c r="FB56" s="265">
        <v>2.5357000000000001E-2</v>
      </c>
      <c r="FC56" s="265">
        <v>2.3545E-2</v>
      </c>
      <c r="FD56" s="265">
        <v>2.4539999999999999E-2</v>
      </c>
      <c r="FE56" s="265">
        <v>2.1878999999999999E-2</v>
      </c>
      <c r="FF56" s="265">
        <v>2.2852000000000001E-2</v>
      </c>
      <c r="FG56" s="265">
        <v>2.6890000000000001E-2</v>
      </c>
      <c r="FH56" s="265">
        <v>2.0729000000000001E-2</v>
      </c>
      <c r="FI56" s="265">
        <v>1.9592999999999999E-2</v>
      </c>
      <c r="FJ56" s="265">
        <v>3.5067000000000001E-2</v>
      </c>
      <c r="FK56" s="265">
        <v>1.4943E-2</v>
      </c>
      <c r="FL56" s="265">
        <v>3.9240000000000004E-3</v>
      </c>
      <c r="FM56" s="265">
        <v>1.2567E-2</v>
      </c>
      <c r="FN56" s="265">
        <v>6.9948999999999997E-2</v>
      </c>
      <c r="FO56" s="265">
        <v>0.16400000000000001</v>
      </c>
      <c r="FP56" s="265">
        <v>0.35569000000000001</v>
      </c>
      <c r="FQ56" s="265">
        <v>9.4811000000000006E-2</v>
      </c>
      <c r="FR56" s="265">
        <v>6.1860999999999999E-2</v>
      </c>
      <c r="FS56" s="265">
        <v>0.14432</v>
      </c>
      <c r="FT56" s="265">
        <v>5.9079E-2</v>
      </c>
      <c r="FU56" s="265">
        <v>0.13666</v>
      </c>
      <c r="FV56" s="265">
        <v>0.66190000000000004</v>
      </c>
      <c r="FW56" s="265">
        <v>0.47427999999999998</v>
      </c>
      <c r="FX56" s="265">
        <v>0.32046999999999998</v>
      </c>
      <c r="FY56" s="265">
        <v>0.70037000000000005</v>
      </c>
      <c r="FZ56" s="265">
        <v>0.47427999999999998</v>
      </c>
      <c r="GA56" s="265">
        <v>0.30586999999999998</v>
      </c>
      <c r="GB56" s="265">
        <v>9.2954999999999996E-2</v>
      </c>
      <c r="GC56" s="265">
        <v>0.11482000000000001</v>
      </c>
      <c r="GD56" s="265">
        <v>0.14832000000000001</v>
      </c>
      <c r="GE56" s="265">
        <v>0.24035999999999999</v>
      </c>
      <c r="GF56" s="265">
        <v>0.15705</v>
      </c>
      <c r="GG56" s="265">
        <v>0.32757999999999998</v>
      </c>
      <c r="GH56" s="265">
        <v>0.39657999999999999</v>
      </c>
      <c r="GI56" s="265">
        <v>0.40326000000000001</v>
      </c>
      <c r="GJ56" s="265">
        <v>0.18892999999999999</v>
      </c>
      <c r="GK56" s="265">
        <v>0.13067000000000001</v>
      </c>
      <c r="GL56" s="265">
        <v>0.24213000000000001</v>
      </c>
      <c r="GM56" s="265">
        <v>0.12121999999999999</v>
      </c>
      <c r="GN56" s="265">
        <v>0.36058000000000001</v>
      </c>
      <c r="GO56" s="265">
        <v>0.16553000000000001</v>
      </c>
      <c r="GP56" s="265">
        <v>0.26572000000000001</v>
      </c>
      <c r="GQ56" s="265">
        <v>0.22266</v>
      </c>
      <c r="GR56" s="265">
        <v>0.18240000000000001</v>
      </c>
      <c r="GS56" s="265">
        <v>0.23635999999999999</v>
      </c>
      <c r="GT56" s="265">
        <v>0.18992999999999999</v>
      </c>
      <c r="GU56" s="265">
        <v>0.18529000000000001</v>
      </c>
      <c r="GV56" s="265">
        <v>0.15939</v>
      </c>
      <c r="GW56" s="265">
        <v>0.22342000000000001</v>
      </c>
      <c r="GX56" s="265">
        <v>0.31348999999999999</v>
      </c>
      <c r="GY56" s="265">
        <v>0.21309</v>
      </c>
      <c r="GZ56" s="265">
        <v>0.22242000000000001</v>
      </c>
      <c r="HA56" s="265">
        <v>0.14405999999999999</v>
      </c>
      <c r="HB56" s="265">
        <v>0.10377</v>
      </c>
      <c r="HC56" s="265">
        <v>0.23561000000000001</v>
      </c>
      <c r="HD56" s="265">
        <v>0.13431999999999999</v>
      </c>
      <c r="HE56" s="265">
        <v>0.22696</v>
      </c>
      <c r="HF56" s="265">
        <v>0.31624000000000002</v>
      </c>
      <c r="HG56" s="265">
        <v>0.23025999999999999</v>
      </c>
      <c r="HH56" s="265">
        <v>0.22947999999999999</v>
      </c>
      <c r="HI56" s="265">
        <v>0.23876</v>
      </c>
      <c r="HJ56" s="265">
        <v>0.43215999999999999</v>
      </c>
      <c r="HK56" s="265">
        <v>0.13163</v>
      </c>
      <c r="HL56" s="265">
        <v>0.15956000000000001</v>
      </c>
      <c r="HM56" s="265">
        <v>0.18109</v>
      </c>
      <c r="HN56" s="265">
        <v>0.13189999999999999</v>
      </c>
      <c r="HO56" s="265">
        <v>0.20462</v>
      </c>
      <c r="HP56" s="265">
        <v>0.13865</v>
      </c>
      <c r="HQ56" s="265">
        <v>0.37319999999999998</v>
      </c>
      <c r="HR56" s="265">
        <v>0.64481999999999995</v>
      </c>
      <c r="HS56" s="265">
        <v>7.2812000000000002E-2</v>
      </c>
      <c r="HT56" s="265">
        <v>0.38997999999999999</v>
      </c>
      <c r="HU56" s="265">
        <v>0.34510999999999997</v>
      </c>
      <c r="HV56" s="265">
        <v>0.17165</v>
      </c>
      <c r="HW56" s="265">
        <v>0.26672000000000001</v>
      </c>
      <c r="HX56" s="265">
        <v>0.39541999999999999</v>
      </c>
      <c r="HY56" s="265">
        <v>0.24585000000000001</v>
      </c>
      <c r="HZ56" s="265">
        <v>9.9823999999999996E-2</v>
      </c>
      <c r="IA56" s="265">
        <v>8.1911999999999999E-2</v>
      </c>
      <c r="IB56" s="265">
        <v>6.7498000000000002E-2</v>
      </c>
      <c r="IC56" s="265">
        <v>8.3059999999999995E-2</v>
      </c>
      <c r="ID56" s="265">
        <v>8.7530999999999998E-2</v>
      </c>
      <c r="IE56" s="265">
        <v>0.22363</v>
      </c>
      <c r="IF56" s="265">
        <v>0.21077000000000001</v>
      </c>
      <c r="IG56" s="265">
        <v>0.16764999999999999</v>
      </c>
      <c r="IH56" s="265">
        <v>0.18653</v>
      </c>
      <c r="II56" s="265">
        <v>0.45801999999999998</v>
      </c>
      <c r="IJ56" s="265">
        <v>0.24385999999999999</v>
      </c>
      <c r="IK56" s="265">
        <v>0.20616000000000001</v>
      </c>
      <c r="IL56" s="265">
        <v>0.38168000000000002</v>
      </c>
      <c r="IM56" s="265">
        <v>0.16747000000000001</v>
      </c>
      <c r="IN56" s="265">
        <v>4.2602000000000001E-2</v>
      </c>
      <c r="IO56" s="265">
        <v>0.13217999999999999</v>
      </c>
      <c r="IP56" s="265">
        <v>5.96E-2</v>
      </c>
      <c r="IQ56" s="265">
        <v>0.22055</v>
      </c>
      <c r="IR56" s="265">
        <v>0.67876999999999998</v>
      </c>
      <c r="IS56" s="265">
        <v>0.13150000000000001</v>
      </c>
      <c r="IT56" s="265">
        <v>0.39054</v>
      </c>
      <c r="IU56" s="265">
        <v>0.16955999999999999</v>
      </c>
      <c r="IV56" s="265">
        <v>8.3358000000000002E-2</v>
      </c>
      <c r="IW56" s="265">
        <v>0.23784</v>
      </c>
      <c r="IX56" s="265">
        <v>0.23297000000000001</v>
      </c>
      <c r="IY56" s="265">
        <v>0.32106000000000001</v>
      </c>
      <c r="IZ56" s="265">
        <v>0.34949999999999998</v>
      </c>
      <c r="JA56" s="265">
        <v>0.37335000000000002</v>
      </c>
      <c r="JB56" s="265">
        <v>0.33545999999999998</v>
      </c>
      <c r="JC56" s="265">
        <v>0.28164</v>
      </c>
      <c r="JD56" s="265">
        <v>0.12801999999999999</v>
      </c>
      <c r="JE56" s="265">
        <v>0.27971000000000001</v>
      </c>
      <c r="JF56" s="265">
        <v>0.38279000000000002</v>
      </c>
      <c r="JG56" s="265">
        <v>0.27556999999999998</v>
      </c>
      <c r="JH56" s="265">
        <v>0.42691000000000001</v>
      </c>
      <c r="JI56" s="265">
        <v>0.59331</v>
      </c>
      <c r="JJ56" s="265">
        <v>0.62646000000000002</v>
      </c>
      <c r="JK56" s="265">
        <v>0.58074999999999999</v>
      </c>
      <c r="JL56" s="265">
        <v>0.46454000000000001</v>
      </c>
      <c r="JM56" s="265">
        <v>0.31909999999999999</v>
      </c>
      <c r="JN56" s="265">
        <v>5.6871999999999999E-2</v>
      </c>
      <c r="JO56" s="265">
        <v>0.17029</v>
      </c>
      <c r="JP56" s="265">
        <v>0.34311000000000003</v>
      </c>
      <c r="JQ56" s="265">
        <v>0.24787999999999999</v>
      </c>
      <c r="JR56" s="265">
        <v>0.11910999999999999</v>
      </c>
      <c r="JS56" s="265">
        <v>0.17247000000000001</v>
      </c>
      <c r="JT56" s="265">
        <v>6.0034999999999998E-2</v>
      </c>
      <c r="JU56" s="265">
        <v>0.12523999999999999</v>
      </c>
      <c r="JV56" s="265">
        <v>0.22836000000000001</v>
      </c>
      <c r="JW56" s="265">
        <v>8.8982000000000006E-2</v>
      </c>
      <c r="JX56" s="265">
        <v>5.8902999999999997E-2</v>
      </c>
      <c r="JY56" s="265">
        <v>0.13181999999999999</v>
      </c>
      <c r="JZ56" s="265">
        <v>0.15060000000000001</v>
      </c>
      <c r="KA56" s="265">
        <v>3.4202000000000003E-2</v>
      </c>
      <c r="KB56" s="265">
        <v>8.1236000000000003E-2</v>
      </c>
      <c r="KC56" s="265">
        <v>0.27223999999999998</v>
      </c>
      <c r="KD56" s="265">
        <v>0.39328000000000002</v>
      </c>
      <c r="KE56" s="265">
        <v>0.20791999999999999</v>
      </c>
      <c r="KF56" s="265">
        <v>0.14754</v>
      </c>
      <c r="KG56" s="265">
        <v>0.13400000000000001</v>
      </c>
      <c r="KH56" s="265">
        <v>0.10417</v>
      </c>
      <c r="KI56" s="265">
        <v>0.23655000000000001</v>
      </c>
      <c r="KJ56" s="265">
        <v>0.34504000000000001</v>
      </c>
      <c r="KK56" s="265">
        <v>0.1855</v>
      </c>
      <c r="KL56" s="265">
        <v>0.22003</v>
      </c>
      <c r="KM56" s="265">
        <v>0.57711000000000001</v>
      </c>
      <c r="KN56" s="265">
        <v>0.66823999999999995</v>
      </c>
      <c r="KO56" s="265">
        <v>0.72369000000000006</v>
      </c>
      <c r="KP56" s="265">
        <v>6.0470297521307463E-3</v>
      </c>
      <c r="KQ56" s="265">
        <v>0.77339999999999998</v>
      </c>
      <c r="KR56" s="265">
        <v>0.78859000000000001</v>
      </c>
      <c r="KS56" s="265">
        <v>0.80125999999999997</v>
      </c>
      <c r="KT56" s="265">
        <v>0.65893206827558037</v>
      </c>
      <c r="KU56" s="265">
        <v>1.1094E-2</v>
      </c>
      <c r="KV56" s="265">
        <v>4.9348000000000003E-2</v>
      </c>
      <c r="KW56" s="265">
        <v>7.6774999999999996E-2</v>
      </c>
      <c r="KX56" s="265">
        <v>0.13333999999999999</v>
      </c>
      <c r="KY56" s="265">
        <v>0.27071000000000001</v>
      </c>
      <c r="KZ56" s="265">
        <v>0.45347999999999999</v>
      </c>
      <c r="LA56" s="265">
        <v>0.63629999999999998</v>
      </c>
      <c r="LB56" s="265">
        <v>0.78913</v>
      </c>
      <c r="LC56" s="265">
        <v>1</v>
      </c>
      <c r="LD56" s="265">
        <v>0</v>
      </c>
      <c r="LE56" s="265">
        <v>0.28708</v>
      </c>
      <c r="LF56" s="265">
        <v>0</v>
      </c>
      <c r="LG56" s="265">
        <v>0</v>
      </c>
      <c r="LH56" s="431">
        <v>1.1854973126901314E-4</v>
      </c>
      <c r="LI56" s="431">
        <v>1.2642919318750501E-4</v>
      </c>
      <c r="LJ56" s="431">
        <v>4.5125113683752716E-4</v>
      </c>
      <c r="LK56" s="431">
        <v>1.1376933252904564E-4</v>
      </c>
      <c r="LL56" s="431">
        <v>5.6370539823547006E-4</v>
      </c>
      <c r="LM56" s="431">
        <v>1.6041913477238268E-4</v>
      </c>
      <c r="LN56" s="431">
        <v>7.6652172720059752E-4</v>
      </c>
      <c r="LO56" s="431">
        <v>4.8021483235061169E-4</v>
      </c>
      <c r="LP56" s="431">
        <v>8.5877464152872562E-4</v>
      </c>
      <c r="LQ56" s="431">
        <v>7.9007615568116307E-4</v>
      </c>
      <c r="LR56" s="431">
        <v>5.8794923825189471E-4</v>
      </c>
      <c r="LS56" s="431">
        <v>1.362781913485378E-4</v>
      </c>
      <c r="LT56" s="431">
        <v>1.036172965541482E-3</v>
      </c>
      <c r="LU56" s="431">
        <v>1.8522280151955783E-4</v>
      </c>
      <c r="LV56" s="431">
        <v>7.3170271934941411E-4</v>
      </c>
      <c r="LW56" s="431">
        <v>5.6874449364840984E-4</v>
      </c>
      <c r="LX56" s="431">
        <v>9.3069596914574504E-4</v>
      </c>
      <c r="LY56" s="431">
        <v>8.7227689800783992E-4</v>
      </c>
      <c r="LZ56" s="431">
        <v>7.3409359902143478E-4</v>
      </c>
      <c r="MA56" s="431">
        <v>2.9827092657797039E-4</v>
      </c>
      <c r="MB56" s="431">
        <v>9.1680965851992369E-4</v>
      </c>
      <c r="MC56" s="431">
        <v>3.9981328882277012E-4</v>
      </c>
      <c r="MD56" s="431">
        <v>6.8795459810644388E-4</v>
      </c>
      <c r="ME56" s="431">
        <v>1.041685463860631E-3</v>
      </c>
      <c r="MF56" s="431">
        <v>8.169092470780015E-4</v>
      </c>
      <c r="MG56" s="431">
        <v>6.6120724659413099E-4</v>
      </c>
      <c r="MH56" s="266"/>
      <c r="MI56" s="266"/>
      <c r="MJ56" s="266"/>
      <c r="MK56" s="266"/>
      <c r="ML56" s="266"/>
      <c r="MM56" s="266"/>
      <c r="MN56" s="266"/>
      <c r="MO56" s="266"/>
      <c r="MP56" s="266"/>
      <c r="MQ56" s="266"/>
      <c r="MR56" s="266"/>
      <c r="MS56" s="266"/>
      <c r="MT56" s="266"/>
      <c r="MU56" s="266"/>
      <c r="MV56" s="266"/>
      <c r="MW56" s="266"/>
      <c r="MX56" s="266"/>
      <c r="MY56" s="266"/>
      <c r="MZ56" s="266"/>
      <c r="NA56" s="266"/>
      <c r="NB56" s="266"/>
      <c r="NC56" s="266"/>
      <c r="ND56" s="266"/>
      <c r="NE56" s="266"/>
      <c r="NF56" s="266"/>
      <c r="NG56" s="266"/>
      <c r="NH56" s="266"/>
      <c r="NI56" s="266"/>
      <c r="NJ56" s="266"/>
      <c r="NK56" s="266"/>
      <c r="NL56" s="266"/>
      <c r="NM56" s="266"/>
      <c r="NN56" s="266"/>
      <c r="NO56" s="266"/>
      <c r="NP56" s="266"/>
      <c r="NQ56" s="266"/>
      <c r="NR56" s="266"/>
      <c r="NS56" s="266"/>
      <c r="NT56" s="266"/>
      <c r="NU56" s="266"/>
      <c r="NV56" s="266"/>
      <c r="NW56" s="266"/>
      <c r="NX56" s="266"/>
      <c r="NY56" s="266"/>
      <c r="NZ56" s="266"/>
      <c r="OA56" s="266"/>
      <c r="OB56" s="266"/>
      <c r="OC56" s="266"/>
      <c r="OD56" s="266"/>
      <c r="OE56" s="266"/>
      <c r="OF56" s="266"/>
      <c r="OG56" s="266"/>
      <c r="OH56" s="266"/>
      <c r="OI56" s="266"/>
      <c r="OJ56" s="266"/>
      <c r="OK56" s="266"/>
      <c r="OL56" s="266"/>
      <c r="OM56" s="266"/>
      <c r="ON56" s="267"/>
    </row>
    <row r="57" spans="1:404">
      <c r="A57" s="261">
        <v>432</v>
      </c>
      <c r="B57" s="265">
        <v>0.51761000000000001</v>
      </c>
      <c r="C57" s="265">
        <v>0.48679</v>
      </c>
      <c r="D57" s="265">
        <v>0.46178999999999998</v>
      </c>
      <c r="E57" s="265">
        <v>0.44161</v>
      </c>
      <c r="F57" s="265">
        <v>0.52232999999999996</v>
      </c>
      <c r="G57" s="265">
        <v>0.48187999999999998</v>
      </c>
      <c r="H57" s="265">
        <v>0.52437999999999996</v>
      </c>
      <c r="I57" s="265">
        <v>0.48956</v>
      </c>
      <c r="J57" s="265">
        <v>0.47026000000000001</v>
      </c>
      <c r="K57" s="265">
        <v>0.24163000000000001</v>
      </c>
      <c r="L57" s="265">
        <v>0.22337000000000001</v>
      </c>
      <c r="M57" s="265">
        <v>0.18515000000000001</v>
      </c>
      <c r="N57" s="265">
        <v>0.34369</v>
      </c>
      <c r="O57" s="265">
        <v>0.45513999999999999</v>
      </c>
      <c r="P57" s="265">
        <v>0.47594999999999998</v>
      </c>
      <c r="Q57" s="265">
        <v>0.48292000000000002</v>
      </c>
      <c r="R57" s="265">
        <v>0.43966</v>
      </c>
      <c r="S57" s="265">
        <v>0.47088999999999998</v>
      </c>
      <c r="T57" s="265">
        <v>0.45027</v>
      </c>
      <c r="U57" s="265">
        <v>0.51824999999999999</v>
      </c>
      <c r="V57" s="265">
        <v>0.48188999999999999</v>
      </c>
      <c r="W57" s="265">
        <v>0.39012999999999998</v>
      </c>
      <c r="X57" s="265">
        <v>0.46437</v>
      </c>
      <c r="Y57" s="265">
        <v>0.51842999999999995</v>
      </c>
      <c r="Z57" s="265">
        <v>0.48165000000000002</v>
      </c>
      <c r="AA57" s="265">
        <v>0.51987000000000005</v>
      </c>
      <c r="AB57" s="265">
        <v>0.48588999999999999</v>
      </c>
      <c r="AC57" s="265">
        <v>0.47417999999999999</v>
      </c>
      <c r="AD57" s="265">
        <v>0.44930999999999999</v>
      </c>
      <c r="AE57" s="265">
        <v>0.30946000000000001</v>
      </c>
      <c r="AF57" s="265">
        <v>0.31079000000000001</v>
      </c>
      <c r="AG57" s="265">
        <v>8.0810999999999994E-2</v>
      </c>
      <c r="AH57" s="265">
        <v>0.34975000000000001</v>
      </c>
      <c r="AI57" s="265">
        <v>0.15556</v>
      </c>
      <c r="AJ57" s="265">
        <v>0.26449</v>
      </c>
      <c r="AK57" s="265">
        <v>0.19816</v>
      </c>
      <c r="AL57" s="265">
        <v>0.18820000000000001</v>
      </c>
      <c r="AM57" s="265">
        <v>0.22348000000000001</v>
      </c>
      <c r="AN57" s="265">
        <v>0.21925</v>
      </c>
      <c r="AO57" s="265">
        <v>0.19081000000000001</v>
      </c>
      <c r="AP57" s="265">
        <v>0.32534999999999997</v>
      </c>
      <c r="AQ57" s="265">
        <v>0.22048000000000001</v>
      </c>
      <c r="AR57" s="265">
        <v>0.24557999999999999</v>
      </c>
      <c r="AS57" s="265">
        <v>0.30363000000000001</v>
      </c>
      <c r="AT57" s="265">
        <v>0.26834999999999998</v>
      </c>
      <c r="AU57" s="265">
        <v>0.26512999999999998</v>
      </c>
      <c r="AV57" s="265">
        <v>0.28271000000000002</v>
      </c>
      <c r="AW57" s="265">
        <v>0.23488999999999999</v>
      </c>
      <c r="AX57" s="265">
        <v>0.24804000000000001</v>
      </c>
      <c r="AY57" s="265">
        <v>0.25051000000000001</v>
      </c>
      <c r="AZ57" s="265">
        <v>0.29104999999999998</v>
      </c>
      <c r="BA57" s="265">
        <v>0.15543999999999999</v>
      </c>
      <c r="BB57" s="265">
        <v>0.15131</v>
      </c>
      <c r="BC57" s="265">
        <v>0.14832000000000001</v>
      </c>
      <c r="BD57" s="265">
        <v>0.15977</v>
      </c>
      <c r="BE57" s="265">
        <v>2.6707999999999999E-2</v>
      </c>
      <c r="BF57" s="265">
        <v>2.3862000000000001E-2</v>
      </c>
      <c r="BG57" s="265">
        <v>5.5398000000000003E-2</v>
      </c>
      <c r="BH57" s="265">
        <v>5.6134999999999997E-2</v>
      </c>
      <c r="BI57" s="265">
        <v>0.10815</v>
      </c>
      <c r="BJ57" s="265">
        <v>9.9929000000000004E-2</v>
      </c>
      <c r="BK57" s="265">
        <v>0.14545</v>
      </c>
      <c r="BL57" s="265">
        <v>0.24274999999999999</v>
      </c>
      <c r="BM57" s="265">
        <v>0.15853999999999999</v>
      </c>
      <c r="BN57" s="265">
        <v>0.39401999999999998</v>
      </c>
      <c r="BO57" s="265">
        <v>0.47714000000000001</v>
      </c>
      <c r="BP57" s="265">
        <v>0.28388999999999998</v>
      </c>
      <c r="BQ57" s="265">
        <v>0.21911</v>
      </c>
      <c r="BR57" s="265">
        <v>0.37167</v>
      </c>
      <c r="BS57" s="265">
        <v>0.23463999999999999</v>
      </c>
      <c r="BT57" s="265">
        <v>0.35277999999999998</v>
      </c>
      <c r="BU57" s="265">
        <v>0.40828999999999999</v>
      </c>
      <c r="BV57" s="265">
        <v>0.31296000000000002</v>
      </c>
      <c r="BW57" s="265">
        <v>0.40548000000000001</v>
      </c>
      <c r="BX57" s="265">
        <v>0.42002</v>
      </c>
      <c r="BY57" s="265">
        <v>0.10424</v>
      </c>
      <c r="BZ57" s="265">
        <v>9.0337000000000001E-2</v>
      </c>
      <c r="CA57" s="265">
        <v>0.14799999999999999</v>
      </c>
      <c r="CB57" s="265">
        <v>0.12756999999999999</v>
      </c>
      <c r="CC57" s="265">
        <v>0.16764999999999999</v>
      </c>
      <c r="CD57" s="265">
        <v>9.7986000000000004E-2</v>
      </c>
      <c r="CE57" s="265">
        <v>9.3997999999999998E-2</v>
      </c>
      <c r="CF57" s="265">
        <v>0.10467</v>
      </c>
      <c r="CG57" s="265">
        <v>9.5411999999999997E-2</v>
      </c>
      <c r="CH57" s="265">
        <v>8.3992999999999998E-2</v>
      </c>
      <c r="CI57" s="265">
        <v>9.8445000000000005E-2</v>
      </c>
      <c r="CJ57" s="265">
        <v>7.1202000000000001E-2</v>
      </c>
      <c r="CK57" s="265">
        <v>8.7900000000000006E-2</v>
      </c>
      <c r="CL57" s="265">
        <v>0.29122999999999999</v>
      </c>
      <c r="CM57" s="265">
        <v>9.7325999999999996E-2</v>
      </c>
      <c r="CN57" s="265">
        <v>3.4342999999999999E-2</v>
      </c>
      <c r="CO57" s="265">
        <v>6.9208000000000006E-2</v>
      </c>
      <c r="CP57" s="265">
        <v>0.13189999999999999</v>
      </c>
      <c r="CQ57" s="265">
        <v>0.12562999999999999</v>
      </c>
      <c r="CR57" s="265">
        <v>6.8000000000000005E-2</v>
      </c>
      <c r="CS57" s="265">
        <v>0.10612000000000001</v>
      </c>
      <c r="CT57" s="265">
        <v>0.15051999999999999</v>
      </c>
      <c r="CU57" s="265">
        <v>0.13200000000000001</v>
      </c>
      <c r="CV57" s="265">
        <v>5.5891000000000003E-2</v>
      </c>
      <c r="CW57" s="265">
        <v>0.28484999999999999</v>
      </c>
      <c r="CX57" s="265">
        <v>0.14433000000000001</v>
      </c>
      <c r="CY57" s="265">
        <v>0.25155</v>
      </c>
      <c r="CZ57" s="265">
        <v>9.0227000000000002E-2</v>
      </c>
      <c r="DA57" s="265">
        <v>0.17654</v>
      </c>
      <c r="DB57" s="265">
        <v>5.6565999999999998E-2</v>
      </c>
      <c r="DC57" s="265">
        <v>6.1856000000000001E-2</v>
      </c>
      <c r="DD57" s="265">
        <v>4.2424000000000003E-2</v>
      </c>
      <c r="DE57" s="265">
        <v>0.12164999999999999</v>
      </c>
      <c r="DF57" s="265">
        <v>7.1729999999999997E-3</v>
      </c>
      <c r="DG57" s="265">
        <v>1.3528E-2</v>
      </c>
      <c r="DH57" s="265">
        <v>2.7518000000000001E-2</v>
      </c>
      <c r="DI57" s="265">
        <v>3.2034E-2</v>
      </c>
      <c r="DJ57" s="265">
        <v>2.7400999999999998E-2</v>
      </c>
      <c r="DK57" s="265">
        <v>3.0977000000000001E-2</v>
      </c>
      <c r="DL57" s="265">
        <v>2.5829999999999999E-2</v>
      </c>
      <c r="DM57" s="265">
        <v>2.1722000000000002E-2</v>
      </c>
      <c r="DN57" s="265">
        <v>1.5389E-2</v>
      </c>
      <c r="DO57" s="265">
        <v>1.0338E-2</v>
      </c>
      <c r="DP57" s="265">
        <v>1.0126E-2</v>
      </c>
      <c r="DQ57" s="265">
        <v>8.5255999999999995E-3</v>
      </c>
      <c r="DR57" s="265">
        <v>2.69E-2</v>
      </c>
      <c r="DS57" s="265">
        <v>3.1704000000000003E-2</v>
      </c>
      <c r="DT57" s="265">
        <v>4.4953E-2</v>
      </c>
      <c r="DU57" s="265">
        <v>1.4562E-2</v>
      </c>
      <c r="DV57" s="265">
        <v>8.7194000000000004E-3</v>
      </c>
      <c r="DW57" s="265">
        <v>7.2693999999999996E-3</v>
      </c>
      <c r="DX57" s="265">
        <v>2.6337999999999999E-3</v>
      </c>
      <c r="DY57" s="265">
        <v>5.1786000000000002E-3</v>
      </c>
      <c r="DZ57" s="265">
        <v>3.7506000000000002E-3</v>
      </c>
      <c r="EA57" s="265">
        <v>2.3262000000000001E-3</v>
      </c>
      <c r="EB57" s="265">
        <v>1.4071999999999999E-3</v>
      </c>
      <c r="EC57" s="265">
        <v>1.1548000000000001E-3</v>
      </c>
      <c r="ED57" s="265">
        <v>1.7731999999999999E-3</v>
      </c>
      <c r="EE57" s="265">
        <v>2.1213999999999998E-3</v>
      </c>
      <c r="EF57" s="265">
        <v>2.2377999999999999E-3</v>
      </c>
      <c r="EG57" s="265">
        <v>1.3963999999999999E-3</v>
      </c>
      <c r="EH57" s="265">
        <v>6.7378999999999994E-2</v>
      </c>
      <c r="EI57" s="265">
        <v>0.21429000000000001</v>
      </c>
      <c r="EJ57" s="265">
        <v>0.16907</v>
      </c>
      <c r="EK57" s="265">
        <v>4.6464999999999999E-2</v>
      </c>
      <c r="EL57" s="265">
        <v>8.3333000000000004E-2</v>
      </c>
      <c r="EM57" s="265">
        <v>8.3128999999999995E-2</v>
      </c>
      <c r="EN57" s="265">
        <v>5.6605000000000003E-2</v>
      </c>
      <c r="EO57" s="265">
        <v>0.14954999999999999</v>
      </c>
      <c r="EP57" s="265">
        <v>6.5657999999999994E-2</v>
      </c>
      <c r="EQ57" s="265">
        <v>1.1795E-2</v>
      </c>
      <c r="ER57" s="265">
        <v>1.626E-2</v>
      </c>
      <c r="ES57" s="265">
        <v>1.3544E-2</v>
      </c>
      <c r="ET57" s="265">
        <v>1.5084999999999999E-2</v>
      </c>
      <c r="EU57" s="265">
        <v>1.2688E-2</v>
      </c>
      <c r="EV57" s="265">
        <v>1.3046E-2</v>
      </c>
      <c r="EW57" s="265">
        <v>1.3861E-2</v>
      </c>
      <c r="EX57" s="265">
        <v>1.5672999999999999E-2</v>
      </c>
      <c r="EY57" s="265">
        <v>1.1310000000000001E-2</v>
      </c>
      <c r="EZ57" s="265">
        <v>0.14496999999999999</v>
      </c>
      <c r="FA57" s="265">
        <v>3.2170999999999998E-2</v>
      </c>
      <c r="FB57" s="265">
        <v>3.0405999999999999E-2</v>
      </c>
      <c r="FC57" s="265">
        <v>2.8218E-2</v>
      </c>
      <c r="FD57" s="265">
        <v>2.9416000000000001E-2</v>
      </c>
      <c r="FE57" s="265">
        <v>2.6217000000000001E-2</v>
      </c>
      <c r="FF57" s="265">
        <v>2.7407000000000001E-2</v>
      </c>
      <c r="FG57" s="265">
        <v>3.2197999999999997E-2</v>
      </c>
      <c r="FH57" s="265">
        <v>2.4878000000000001E-2</v>
      </c>
      <c r="FI57" s="265">
        <v>2.3470000000000001E-2</v>
      </c>
      <c r="FJ57" s="265">
        <v>4.1104000000000002E-2</v>
      </c>
      <c r="FK57" s="265">
        <v>1.7503000000000001E-2</v>
      </c>
      <c r="FL57" s="265">
        <v>4.3109999999999997E-3</v>
      </c>
      <c r="FM57" s="265">
        <v>1.4836999999999999E-2</v>
      </c>
      <c r="FN57" s="265">
        <v>7.2220000000000006E-2</v>
      </c>
      <c r="FO57" s="265">
        <v>0.17799999999999999</v>
      </c>
      <c r="FP57" s="265">
        <v>0.39409</v>
      </c>
      <c r="FQ57" s="265">
        <v>0.10723000000000001</v>
      </c>
      <c r="FR57" s="265">
        <v>7.0712999999999998E-2</v>
      </c>
      <c r="FS57" s="265">
        <v>0.16719000000000001</v>
      </c>
      <c r="FT57" s="265">
        <v>6.5497E-2</v>
      </c>
      <c r="FU57" s="265">
        <v>0.14927000000000001</v>
      </c>
      <c r="FV57" s="265">
        <v>0.72745000000000004</v>
      </c>
      <c r="FW57" s="265">
        <v>0.51224000000000003</v>
      </c>
      <c r="FX57" s="265">
        <v>0.34175</v>
      </c>
      <c r="FY57" s="265">
        <v>0.73958000000000002</v>
      </c>
      <c r="FZ57" s="265">
        <v>0.51224000000000003</v>
      </c>
      <c r="GA57" s="265">
        <v>0.33674999999999999</v>
      </c>
      <c r="GB57" s="265">
        <v>0.10581</v>
      </c>
      <c r="GC57" s="265">
        <v>0.12862999999999999</v>
      </c>
      <c r="GD57" s="265">
        <v>0.16294</v>
      </c>
      <c r="GE57" s="265">
        <v>0.26518000000000003</v>
      </c>
      <c r="GF57" s="265">
        <v>0.18124999999999999</v>
      </c>
      <c r="GG57" s="265">
        <v>0.37132999999999999</v>
      </c>
      <c r="GH57" s="265">
        <v>0.44098999999999999</v>
      </c>
      <c r="GI57" s="265">
        <v>0.45558999999999999</v>
      </c>
      <c r="GJ57" s="265">
        <v>0.20965</v>
      </c>
      <c r="GK57" s="265">
        <v>0.14701</v>
      </c>
      <c r="GL57" s="265">
        <v>0.26647999999999999</v>
      </c>
      <c r="GM57" s="265">
        <v>0.13766999999999999</v>
      </c>
      <c r="GN57" s="265">
        <v>0.39169999999999999</v>
      </c>
      <c r="GO57" s="265">
        <v>0.18765000000000001</v>
      </c>
      <c r="GP57" s="265">
        <v>0.28578999999999999</v>
      </c>
      <c r="GQ57" s="265">
        <v>0.23956</v>
      </c>
      <c r="GR57" s="265">
        <v>0.19964000000000001</v>
      </c>
      <c r="GS57" s="265">
        <v>0.25419999999999998</v>
      </c>
      <c r="GT57" s="265">
        <v>0.20663000000000001</v>
      </c>
      <c r="GU57" s="265">
        <v>0.20163</v>
      </c>
      <c r="GV57" s="265">
        <v>0.17333000000000001</v>
      </c>
      <c r="GW57" s="265">
        <v>0.248</v>
      </c>
      <c r="GX57" s="265">
        <v>0.33866000000000002</v>
      </c>
      <c r="GY57" s="265">
        <v>0.23769999999999999</v>
      </c>
      <c r="GZ57" s="265">
        <v>0.24784999999999999</v>
      </c>
      <c r="HA57" s="265">
        <v>0.15597</v>
      </c>
      <c r="HB57" s="265">
        <v>0.11303000000000001</v>
      </c>
      <c r="HC57" s="265">
        <v>0.27088000000000001</v>
      </c>
      <c r="HD57" s="265">
        <v>0.15357999999999999</v>
      </c>
      <c r="HE57" s="265">
        <v>0.24965000000000001</v>
      </c>
      <c r="HF57" s="265">
        <v>0.34645999999999999</v>
      </c>
      <c r="HG57" s="265">
        <v>0.25331999999999999</v>
      </c>
      <c r="HH57" s="265">
        <v>0.25258999999999998</v>
      </c>
      <c r="HI57" s="265">
        <v>0.26269999999999999</v>
      </c>
      <c r="HJ57" s="265">
        <v>0.46178000000000002</v>
      </c>
      <c r="HK57" s="265">
        <v>0.14538000000000001</v>
      </c>
      <c r="HL57" s="265">
        <v>0.17546999999999999</v>
      </c>
      <c r="HM57" s="265">
        <v>0.19545999999999999</v>
      </c>
      <c r="HN57" s="265">
        <v>0.14909</v>
      </c>
      <c r="HO57" s="265">
        <v>0.23097000000000001</v>
      </c>
      <c r="HP57" s="265">
        <v>0.15168999999999999</v>
      </c>
      <c r="HQ57" s="265">
        <v>0.40855000000000002</v>
      </c>
      <c r="HR57" s="265">
        <v>0.67437000000000002</v>
      </c>
      <c r="HS57" s="265">
        <v>9.2313000000000006E-2</v>
      </c>
      <c r="HT57" s="265">
        <v>0.42847000000000002</v>
      </c>
      <c r="HU57" s="265">
        <v>0.38146000000000002</v>
      </c>
      <c r="HV57" s="265">
        <v>0.18819</v>
      </c>
      <c r="HW57" s="265">
        <v>0.29088000000000003</v>
      </c>
      <c r="HX57" s="265">
        <v>0.43326999999999999</v>
      </c>
      <c r="HY57" s="265">
        <v>0.27166000000000001</v>
      </c>
      <c r="HZ57" s="265">
        <v>0.11787</v>
      </c>
      <c r="IA57" s="265">
        <v>9.2666999999999999E-2</v>
      </c>
      <c r="IB57" s="265">
        <v>7.6224E-2</v>
      </c>
      <c r="IC57" s="265">
        <v>9.3425999999999995E-2</v>
      </c>
      <c r="ID57" s="265">
        <v>9.8062999999999997E-2</v>
      </c>
      <c r="IE57" s="265">
        <v>0.24679999999999999</v>
      </c>
      <c r="IF57" s="265">
        <v>0.23263</v>
      </c>
      <c r="IG57" s="265">
        <v>0.1812</v>
      </c>
      <c r="IH57" s="265">
        <v>0.20766000000000001</v>
      </c>
      <c r="II57" s="265">
        <v>0.48981000000000002</v>
      </c>
      <c r="IJ57" s="265">
        <v>0.26384000000000002</v>
      </c>
      <c r="IK57" s="265">
        <v>0.23044999999999999</v>
      </c>
      <c r="IL57" s="265">
        <v>0.41832000000000003</v>
      </c>
      <c r="IM57" s="265">
        <v>0.18748000000000001</v>
      </c>
      <c r="IN57" s="265">
        <v>5.3941000000000003E-2</v>
      </c>
      <c r="IO57" s="265">
        <v>0.15401999999999999</v>
      </c>
      <c r="IP57" s="265">
        <v>6.6945000000000005E-2</v>
      </c>
      <c r="IQ57" s="265">
        <v>0.24359</v>
      </c>
      <c r="IR57" s="265">
        <v>0.71445999999999998</v>
      </c>
      <c r="IS57" s="265">
        <v>0.14554</v>
      </c>
      <c r="IT57" s="265">
        <v>0.42415000000000003</v>
      </c>
      <c r="IU57" s="265">
        <v>0.18590999999999999</v>
      </c>
      <c r="IV57" s="265">
        <v>8.9785000000000004E-2</v>
      </c>
      <c r="IW57" s="265">
        <v>0.25431999999999999</v>
      </c>
      <c r="IX57" s="265">
        <v>0.25677</v>
      </c>
      <c r="IY57" s="265">
        <v>0.35222999999999999</v>
      </c>
      <c r="IZ57" s="265">
        <v>0.38557000000000002</v>
      </c>
      <c r="JA57" s="265">
        <v>0.41048000000000001</v>
      </c>
      <c r="JB57" s="265">
        <v>0.36839</v>
      </c>
      <c r="JC57" s="265">
        <v>0.31598999999999999</v>
      </c>
      <c r="JD57" s="265">
        <v>0.14385999999999999</v>
      </c>
      <c r="JE57" s="265">
        <v>0.30880999999999997</v>
      </c>
      <c r="JF57" s="265">
        <v>0.41510999999999998</v>
      </c>
      <c r="JG57" s="265">
        <v>0.29908000000000001</v>
      </c>
      <c r="JH57" s="265">
        <v>0.46009</v>
      </c>
      <c r="JI57" s="265">
        <v>0.63895000000000002</v>
      </c>
      <c r="JJ57" s="265">
        <v>0.67484999999999995</v>
      </c>
      <c r="JK57" s="265">
        <v>0.61162000000000005</v>
      </c>
      <c r="JL57" s="265">
        <v>0.50314999999999999</v>
      </c>
      <c r="JM57" s="265">
        <v>0.35354000000000002</v>
      </c>
      <c r="JN57" s="265">
        <v>7.0954000000000003E-2</v>
      </c>
      <c r="JO57" s="265">
        <v>0.1857</v>
      </c>
      <c r="JP57" s="265">
        <v>0.37403999999999998</v>
      </c>
      <c r="JQ57" s="265">
        <v>0.26838000000000001</v>
      </c>
      <c r="JR57" s="265">
        <v>0.13300000000000001</v>
      </c>
      <c r="JS57" s="265">
        <v>0.19117000000000001</v>
      </c>
      <c r="JT57" s="265">
        <v>6.7657999999999996E-2</v>
      </c>
      <c r="JU57" s="265">
        <v>0.14077000000000001</v>
      </c>
      <c r="JV57" s="265">
        <v>0.25490000000000002</v>
      </c>
      <c r="JW57" s="265">
        <v>9.9492999999999998E-2</v>
      </c>
      <c r="JX57" s="265">
        <v>6.5560999999999994E-2</v>
      </c>
      <c r="JY57" s="265">
        <v>0.14763000000000001</v>
      </c>
      <c r="JZ57" s="265">
        <v>0.16575999999999999</v>
      </c>
      <c r="KA57" s="265">
        <v>3.8179999999999999E-2</v>
      </c>
      <c r="KB57" s="265">
        <v>9.1079999999999994E-2</v>
      </c>
      <c r="KC57" s="265">
        <v>0.30268</v>
      </c>
      <c r="KD57" s="265">
        <v>0.43003999999999998</v>
      </c>
      <c r="KE57" s="265">
        <v>0.23250999999999999</v>
      </c>
      <c r="KF57" s="265">
        <v>0.16793</v>
      </c>
      <c r="KG57" s="265">
        <v>0.15279999999999999</v>
      </c>
      <c r="KH57" s="265">
        <v>0.11903</v>
      </c>
      <c r="KI57" s="265">
        <v>0.23241999999999999</v>
      </c>
      <c r="KJ57" s="265">
        <v>0.33803</v>
      </c>
      <c r="KK57" s="265">
        <v>0.17671999999999999</v>
      </c>
      <c r="KL57" s="265">
        <v>0.21324000000000001</v>
      </c>
      <c r="KM57" s="265">
        <v>0.59360999999999997</v>
      </c>
      <c r="KN57" s="265">
        <v>0.68522000000000005</v>
      </c>
      <c r="KO57" s="265">
        <v>0.74014999999999997</v>
      </c>
      <c r="KP57" s="265">
        <v>6.1629154163207371E-3</v>
      </c>
      <c r="KQ57" s="265">
        <v>0.78791</v>
      </c>
      <c r="KR57" s="265">
        <v>0.80220999999999998</v>
      </c>
      <c r="KS57" s="265">
        <v>0.81410000000000005</v>
      </c>
      <c r="KT57" s="265">
        <v>0.6684738359108362</v>
      </c>
      <c r="KU57" s="265">
        <v>1.1405E-2</v>
      </c>
      <c r="KV57" s="265">
        <v>5.0324000000000001E-2</v>
      </c>
      <c r="KW57" s="265">
        <v>7.8107999999999997E-2</v>
      </c>
      <c r="KX57" s="265">
        <v>0.13525999999999999</v>
      </c>
      <c r="KY57" s="265">
        <v>0.27356999999999998</v>
      </c>
      <c r="KZ57" s="265">
        <v>0.45700000000000002</v>
      </c>
      <c r="LA57" s="265">
        <v>0.63985000000000003</v>
      </c>
      <c r="LB57" s="265">
        <v>0.79218</v>
      </c>
      <c r="LC57" s="265">
        <v>1</v>
      </c>
      <c r="LD57" s="265">
        <v>0</v>
      </c>
      <c r="LE57" s="265">
        <v>0.28577000000000002</v>
      </c>
      <c r="LF57" s="265">
        <v>0</v>
      </c>
      <c r="LG57" s="265">
        <v>0</v>
      </c>
      <c r="LH57" s="431">
        <v>1.3525638496503234E-4</v>
      </c>
      <c r="LI57" s="431">
        <v>1.394743740092963E-4</v>
      </c>
      <c r="LJ57" s="431">
        <v>5.11927530169487E-4</v>
      </c>
      <c r="LK57" s="431">
        <v>1.2276970664970577E-4</v>
      </c>
      <c r="LL57" s="431">
        <v>6.3759536715224385E-4</v>
      </c>
      <c r="LM57" s="431">
        <v>1.7801533977035433E-4</v>
      </c>
      <c r="LN57" s="431">
        <v>8.6335284868255258E-4</v>
      </c>
      <c r="LO57" s="431">
        <v>5.3661369020119309E-4</v>
      </c>
      <c r="LP57" s="431">
        <v>9.6933206077665091E-4</v>
      </c>
      <c r="LQ57" s="431">
        <v>8.8901503477245569E-4</v>
      </c>
      <c r="LR57" s="431">
        <v>6.5575831104069948E-4</v>
      </c>
      <c r="LS57" s="431">
        <v>1.4603976160287857E-4</v>
      </c>
      <c r="LT57" s="431">
        <v>1.1650391388684511E-3</v>
      </c>
      <c r="LU57" s="431">
        <v>2.0349878468550742E-4</v>
      </c>
      <c r="LV57" s="431">
        <v>8.260859758593142E-4</v>
      </c>
      <c r="LW57" s="431">
        <v>6.3199026044458151E-4</v>
      </c>
      <c r="LX57" s="431">
        <v>1.0481416247785091E-3</v>
      </c>
      <c r="LY57" s="431">
        <v>9.7724352963268757E-4</v>
      </c>
      <c r="LZ57" s="431">
        <v>8.2473328802734613E-4</v>
      </c>
      <c r="MA57" s="431">
        <v>3.329628671053797E-4</v>
      </c>
      <c r="MB57" s="431">
        <v>1.0354701662436128E-3</v>
      </c>
      <c r="MC57" s="431">
        <v>4.3981897761113942E-4</v>
      </c>
      <c r="MD57" s="431">
        <v>7.6472293585538864E-4</v>
      </c>
      <c r="ME57" s="431">
        <v>1.1663574259728193E-3</v>
      </c>
      <c r="MF57" s="431">
        <v>9.0936379274353385E-4</v>
      </c>
      <c r="MG57" s="431">
        <v>7.3397241067141294E-4</v>
      </c>
      <c r="MH57" s="266"/>
      <c r="MI57" s="266"/>
      <c r="MJ57" s="266"/>
      <c r="MK57" s="266"/>
      <c r="ML57" s="266"/>
      <c r="MM57" s="266"/>
      <c r="MN57" s="266"/>
      <c r="MO57" s="266"/>
      <c r="MP57" s="266"/>
      <c r="MQ57" s="266"/>
      <c r="MR57" s="266"/>
      <c r="MS57" s="266"/>
      <c r="MT57" s="266"/>
      <c r="MU57" s="266"/>
      <c r="MV57" s="266"/>
      <c r="MW57" s="266"/>
      <c r="MX57" s="266"/>
      <c r="MY57" s="266"/>
      <c r="MZ57" s="266"/>
      <c r="NA57" s="266"/>
      <c r="NB57" s="266"/>
      <c r="NC57" s="266"/>
      <c r="ND57" s="266"/>
      <c r="NE57" s="266"/>
      <c r="NF57" s="266"/>
      <c r="NG57" s="266"/>
      <c r="NH57" s="266"/>
      <c r="NI57" s="266"/>
      <c r="NJ57" s="266"/>
      <c r="NK57" s="266"/>
      <c r="NL57" s="266"/>
      <c r="NM57" s="266"/>
      <c r="NN57" s="266"/>
      <c r="NO57" s="266"/>
      <c r="NP57" s="266"/>
      <c r="NQ57" s="266"/>
      <c r="NR57" s="266"/>
      <c r="NS57" s="266"/>
      <c r="NT57" s="266"/>
      <c r="NU57" s="266"/>
      <c r="NV57" s="266"/>
      <c r="NW57" s="266"/>
      <c r="NX57" s="266"/>
      <c r="NY57" s="266"/>
      <c r="NZ57" s="266"/>
      <c r="OA57" s="266"/>
      <c r="OB57" s="266"/>
      <c r="OC57" s="266"/>
      <c r="OD57" s="266"/>
      <c r="OE57" s="266"/>
      <c r="OF57" s="266"/>
      <c r="OG57" s="266"/>
      <c r="OH57" s="266"/>
      <c r="OI57" s="266"/>
      <c r="OJ57" s="266"/>
      <c r="OK57" s="266"/>
      <c r="OL57" s="266"/>
      <c r="OM57" s="266"/>
      <c r="ON57" s="267"/>
    </row>
    <row r="58" spans="1:404">
      <c r="A58" s="261">
        <v>433</v>
      </c>
      <c r="B58" s="265">
        <v>0.67840999999999996</v>
      </c>
      <c r="C58" s="265">
        <v>0.65786</v>
      </c>
      <c r="D58" s="265">
        <v>0.64119000000000004</v>
      </c>
      <c r="E58" s="265">
        <v>0.62773999999999996</v>
      </c>
      <c r="F58" s="265">
        <v>0.68154999999999999</v>
      </c>
      <c r="G58" s="265">
        <v>0.65458000000000005</v>
      </c>
      <c r="H58" s="265">
        <v>0.68291999999999997</v>
      </c>
      <c r="I58" s="265">
        <v>0.65971000000000002</v>
      </c>
      <c r="J58" s="265">
        <v>0.64683999999999997</v>
      </c>
      <c r="K58" s="265">
        <v>0.31664999999999999</v>
      </c>
      <c r="L58" s="265">
        <v>0.30423</v>
      </c>
      <c r="M58" s="265">
        <v>0.26473000000000002</v>
      </c>
      <c r="N58" s="265">
        <v>0.50471999999999995</v>
      </c>
      <c r="O58" s="265">
        <v>0.63675999999999999</v>
      </c>
      <c r="P58" s="265">
        <v>0.65064</v>
      </c>
      <c r="Q58" s="265">
        <v>0.65527999999999997</v>
      </c>
      <c r="R58" s="265">
        <v>0.62644</v>
      </c>
      <c r="S58" s="265">
        <v>0.64725999999999995</v>
      </c>
      <c r="T58" s="265">
        <v>0.63351000000000002</v>
      </c>
      <c r="U58" s="265">
        <v>0.67883000000000004</v>
      </c>
      <c r="V58" s="265">
        <v>0.65459000000000001</v>
      </c>
      <c r="W58" s="265">
        <v>0.52525999999999995</v>
      </c>
      <c r="X58" s="265">
        <v>0.64290999999999998</v>
      </c>
      <c r="Y58" s="265">
        <v>0.67895000000000005</v>
      </c>
      <c r="Z58" s="265">
        <v>0.65442999999999996</v>
      </c>
      <c r="AA58" s="265">
        <v>0.67991000000000001</v>
      </c>
      <c r="AB58" s="265">
        <v>0.65725999999999996</v>
      </c>
      <c r="AC58" s="265">
        <v>0.64944999999999997</v>
      </c>
      <c r="AD58" s="265">
        <v>0.63287000000000004</v>
      </c>
      <c r="AE58" s="265">
        <v>0.44896000000000003</v>
      </c>
      <c r="AF58" s="265">
        <v>0.44162000000000001</v>
      </c>
      <c r="AG58" s="265">
        <v>8.1581000000000001E-2</v>
      </c>
      <c r="AH58" s="265">
        <v>0.47421000000000002</v>
      </c>
      <c r="AI58" s="265">
        <v>0.22447</v>
      </c>
      <c r="AJ58" s="265">
        <v>0.38257000000000002</v>
      </c>
      <c r="AK58" s="265">
        <v>0.28920000000000001</v>
      </c>
      <c r="AL58" s="265">
        <v>0.26193</v>
      </c>
      <c r="AM58" s="265">
        <v>0.31795000000000001</v>
      </c>
      <c r="AN58" s="265">
        <v>0.31141999999999997</v>
      </c>
      <c r="AO58" s="265">
        <v>0.26167000000000001</v>
      </c>
      <c r="AP58" s="265">
        <v>0.45513999999999999</v>
      </c>
      <c r="AQ58" s="265">
        <v>0.30965999999999999</v>
      </c>
      <c r="AR58" s="265">
        <v>0.32238</v>
      </c>
      <c r="AS58" s="265">
        <v>0.41044999999999998</v>
      </c>
      <c r="AT58" s="265">
        <v>0.36416999999999999</v>
      </c>
      <c r="AU58" s="265">
        <v>0.33760000000000001</v>
      </c>
      <c r="AV58" s="265">
        <v>0.37380000000000002</v>
      </c>
      <c r="AW58" s="265">
        <v>0.34203</v>
      </c>
      <c r="AX58" s="265">
        <v>0.35285</v>
      </c>
      <c r="AY58" s="265">
        <v>0.34561999999999998</v>
      </c>
      <c r="AZ58" s="265">
        <v>0.39179000000000003</v>
      </c>
      <c r="BA58" s="265">
        <v>0.22155</v>
      </c>
      <c r="BB58" s="265">
        <v>0.22228000000000001</v>
      </c>
      <c r="BC58" s="265">
        <v>0.22248000000000001</v>
      </c>
      <c r="BD58" s="265">
        <v>0.22173999999999999</v>
      </c>
      <c r="BE58" s="265">
        <v>2.8160000000000001E-2</v>
      </c>
      <c r="BF58" s="265">
        <v>2.5463E-2</v>
      </c>
      <c r="BG58" s="265">
        <v>5.7564999999999998E-2</v>
      </c>
      <c r="BH58" s="265">
        <v>5.8201000000000003E-2</v>
      </c>
      <c r="BI58" s="265">
        <v>0.11303000000000001</v>
      </c>
      <c r="BJ58" s="265">
        <v>0.10559</v>
      </c>
      <c r="BK58" s="265">
        <v>0.15325</v>
      </c>
      <c r="BL58" s="265">
        <v>0.26441999999999999</v>
      </c>
      <c r="BM58" s="265">
        <v>0.15853999999999999</v>
      </c>
      <c r="BN58" s="265">
        <v>0.39889000000000002</v>
      </c>
      <c r="BO58" s="265">
        <v>0.46571000000000001</v>
      </c>
      <c r="BP58" s="265">
        <v>0.38818999999999998</v>
      </c>
      <c r="BQ58" s="265">
        <v>0.23519999999999999</v>
      </c>
      <c r="BR58" s="265">
        <v>0.37497000000000003</v>
      </c>
      <c r="BS58" s="265">
        <v>0.25707000000000002</v>
      </c>
      <c r="BT58" s="265">
        <v>0.35387999999999997</v>
      </c>
      <c r="BU58" s="265">
        <v>0.54269999999999996</v>
      </c>
      <c r="BV58" s="265">
        <v>0.45323999999999998</v>
      </c>
      <c r="BW58" s="265">
        <v>0.56525999999999998</v>
      </c>
      <c r="BX58" s="265">
        <v>0.61334999999999995</v>
      </c>
      <c r="BY58" s="265">
        <v>0.10600999999999999</v>
      </c>
      <c r="BZ58" s="265">
        <v>9.1505000000000003E-2</v>
      </c>
      <c r="CA58" s="265">
        <v>0.152</v>
      </c>
      <c r="CB58" s="265">
        <v>0.12969</v>
      </c>
      <c r="CC58" s="265">
        <v>0.17044000000000001</v>
      </c>
      <c r="CD58" s="265">
        <v>9.9454000000000001E-2</v>
      </c>
      <c r="CE58" s="265">
        <v>9.5572000000000004E-2</v>
      </c>
      <c r="CF58" s="265">
        <v>0.10639</v>
      </c>
      <c r="CG58" s="265">
        <v>9.6836000000000005E-2</v>
      </c>
      <c r="CH58" s="265">
        <v>8.5458000000000006E-2</v>
      </c>
      <c r="CI58" s="265">
        <v>0.10009</v>
      </c>
      <c r="CJ58" s="265">
        <v>7.2785000000000002E-2</v>
      </c>
      <c r="CK58" s="265">
        <v>9.0121999999999994E-2</v>
      </c>
      <c r="CL58" s="265">
        <v>0.29398999999999997</v>
      </c>
      <c r="CM58" s="265">
        <v>0.10563</v>
      </c>
      <c r="CN58" s="265">
        <v>3.6364E-2</v>
      </c>
      <c r="CO58" s="265">
        <v>7.4304999999999996E-2</v>
      </c>
      <c r="CP58" s="265">
        <v>0.14230999999999999</v>
      </c>
      <c r="CQ58" s="265">
        <v>0.13553999999999999</v>
      </c>
      <c r="CR58" s="265">
        <v>7.1999999999999995E-2</v>
      </c>
      <c r="CS58" s="265">
        <v>0.11837</v>
      </c>
      <c r="CT58" s="265">
        <v>0.16907</v>
      </c>
      <c r="CU58" s="265">
        <v>0.14799999999999999</v>
      </c>
      <c r="CV58" s="265">
        <v>6.3426999999999997E-2</v>
      </c>
      <c r="CW58" s="265">
        <v>0.32121</v>
      </c>
      <c r="CX58" s="265">
        <v>0.16495000000000001</v>
      </c>
      <c r="CY58" s="265">
        <v>0.28454000000000002</v>
      </c>
      <c r="CZ58" s="265">
        <v>9.2837000000000003E-2</v>
      </c>
      <c r="DA58" s="265">
        <v>0.18212999999999999</v>
      </c>
      <c r="DB58" s="265">
        <v>6.4645999999999995E-2</v>
      </c>
      <c r="DC58" s="265">
        <v>7.2165000000000007E-2</v>
      </c>
      <c r="DD58" s="265">
        <v>4.8485E-2</v>
      </c>
      <c r="DE58" s="265">
        <v>0.13608000000000001</v>
      </c>
      <c r="DF58" s="265">
        <v>8.1519999999999995E-3</v>
      </c>
      <c r="DG58" s="265">
        <v>1.5584000000000001E-2</v>
      </c>
      <c r="DH58" s="265">
        <v>3.0221000000000001E-2</v>
      </c>
      <c r="DI58" s="265">
        <v>3.6176E-2</v>
      </c>
      <c r="DJ58" s="265">
        <v>3.0762000000000001E-2</v>
      </c>
      <c r="DK58" s="265">
        <v>3.4775E-2</v>
      </c>
      <c r="DL58" s="265">
        <v>2.9169E-2</v>
      </c>
      <c r="DM58" s="265">
        <v>2.5659999999999999E-2</v>
      </c>
      <c r="DN58" s="265">
        <v>1.7580999999999999E-2</v>
      </c>
      <c r="DO58" s="265">
        <v>1.2007E-2</v>
      </c>
      <c r="DP58" s="265">
        <v>1.1766E-2</v>
      </c>
      <c r="DQ58" s="265">
        <v>9.9033999999999997E-3</v>
      </c>
      <c r="DR58" s="265">
        <v>3.0688E-2</v>
      </c>
      <c r="DS58" s="265">
        <v>3.5569999999999997E-2</v>
      </c>
      <c r="DT58" s="265">
        <v>5.0728000000000002E-2</v>
      </c>
      <c r="DU58" s="265">
        <v>1.7004999999999999E-2</v>
      </c>
      <c r="DV58" s="265">
        <v>1.0200000000000001E-2</v>
      </c>
      <c r="DW58" s="265">
        <v>8.5585999999999995E-3</v>
      </c>
      <c r="DX58" s="265">
        <v>2.9091999999999998E-3</v>
      </c>
      <c r="DY58" s="265">
        <v>5.8754000000000002E-3</v>
      </c>
      <c r="DZ58" s="265">
        <v>4.5053999999999997E-3</v>
      </c>
      <c r="EA58" s="265">
        <v>2.8148000000000001E-3</v>
      </c>
      <c r="EB58" s="265">
        <v>1.7038000000000001E-3</v>
      </c>
      <c r="EC58" s="265">
        <v>1.3982000000000001E-3</v>
      </c>
      <c r="ED58" s="265">
        <v>2.1467999999999999E-3</v>
      </c>
      <c r="EE58" s="265">
        <v>2.5685999999999999E-3</v>
      </c>
      <c r="EF58" s="265">
        <v>2.4932000000000001E-3</v>
      </c>
      <c r="EG58" s="265">
        <v>1.6896000000000001E-3</v>
      </c>
      <c r="EH58" s="265">
        <v>7.6729000000000006E-2</v>
      </c>
      <c r="EI58" s="265">
        <v>0.24490000000000001</v>
      </c>
      <c r="EJ58" s="265">
        <v>0.19175</v>
      </c>
      <c r="EK58" s="265">
        <v>5.4545000000000003E-2</v>
      </c>
      <c r="EL58" s="265">
        <v>9.375E-2</v>
      </c>
      <c r="EM58" s="265">
        <v>9.425E-2</v>
      </c>
      <c r="EN58" s="265">
        <v>6.3402E-2</v>
      </c>
      <c r="EO58" s="265">
        <v>0.17366999999999999</v>
      </c>
      <c r="EP58" s="265">
        <v>7.5845999999999997E-2</v>
      </c>
      <c r="EQ58" s="265">
        <v>1.3753E-2</v>
      </c>
      <c r="ER58" s="265">
        <v>1.8988000000000001E-2</v>
      </c>
      <c r="ES58" s="265">
        <v>1.5816E-2</v>
      </c>
      <c r="ET58" s="265">
        <v>1.7579999999999998E-2</v>
      </c>
      <c r="EU58" s="265">
        <v>1.4751E-2</v>
      </c>
      <c r="EV58" s="265">
        <v>1.5212E-2</v>
      </c>
      <c r="EW58" s="265">
        <v>1.6188999999999999E-2</v>
      </c>
      <c r="EX58" s="265">
        <v>1.8218000000000002E-2</v>
      </c>
      <c r="EY58" s="265">
        <v>1.3148999999999999E-2</v>
      </c>
      <c r="EZ58" s="265">
        <v>0.16718</v>
      </c>
      <c r="FA58" s="265">
        <v>3.7484000000000003E-2</v>
      </c>
      <c r="FB58" s="265">
        <v>3.5453999999999999E-2</v>
      </c>
      <c r="FC58" s="265">
        <v>3.2891999999999998E-2</v>
      </c>
      <c r="FD58" s="265">
        <v>3.4291000000000002E-2</v>
      </c>
      <c r="FE58" s="265">
        <v>3.0556E-2</v>
      </c>
      <c r="FF58" s="265">
        <v>3.1962999999999998E-2</v>
      </c>
      <c r="FG58" s="265">
        <v>3.7506999999999999E-2</v>
      </c>
      <c r="FH58" s="265">
        <v>2.9026E-2</v>
      </c>
      <c r="FI58" s="265">
        <v>2.7345999999999999E-2</v>
      </c>
      <c r="FJ58" s="265">
        <v>4.7140000000000001E-2</v>
      </c>
      <c r="FK58" s="265">
        <v>2.0063000000000001E-2</v>
      </c>
      <c r="FL58" s="265">
        <v>4.6979999999999999E-3</v>
      </c>
      <c r="FM58" s="265">
        <v>1.7107000000000001E-2</v>
      </c>
      <c r="FN58" s="265">
        <v>7.4491000000000002E-2</v>
      </c>
      <c r="FO58" s="265">
        <v>0.192</v>
      </c>
      <c r="FP58" s="265">
        <v>0.43248999999999999</v>
      </c>
      <c r="FQ58" s="265">
        <v>0.11965000000000001</v>
      </c>
      <c r="FR58" s="265">
        <v>7.9565999999999998E-2</v>
      </c>
      <c r="FS58" s="265">
        <v>0.19006999999999999</v>
      </c>
      <c r="FT58" s="265">
        <v>7.1915999999999994E-2</v>
      </c>
      <c r="FU58" s="265">
        <v>0.16188</v>
      </c>
      <c r="FV58" s="265">
        <v>0.79300000000000004</v>
      </c>
      <c r="FW58" s="265">
        <v>0.55020999999999998</v>
      </c>
      <c r="FX58" s="265">
        <v>0.36303000000000002</v>
      </c>
      <c r="FY58" s="265">
        <v>0.77878000000000003</v>
      </c>
      <c r="FZ58" s="265">
        <v>0.55020999999999998</v>
      </c>
      <c r="GA58" s="265">
        <v>0.36763000000000001</v>
      </c>
      <c r="GB58" s="265">
        <v>0.11866</v>
      </c>
      <c r="GC58" s="265">
        <v>0.14244999999999999</v>
      </c>
      <c r="GD58" s="265">
        <v>0.17756</v>
      </c>
      <c r="GE58" s="265">
        <v>0.28999999999999998</v>
      </c>
      <c r="GF58" s="265">
        <v>0.20544999999999999</v>
      </c>
      <c r="GG58" s="265">
        <v>0.41509000000000001</v>
      </c>
      <c r="GH58" s="265">
        <v>0.4854</v>
      </c>
      <c r="GI58" s="265">
        <v>0.50790999999999997</v>
      </c>
      <c r="GJ58" s="265">
        <v>0.23038</v>
      </c>
      <c r="GK58" s="265">
        <v>0.16334000000000001</v>
      </c>
      <c r="GL58" s="265">
        <v>0.29082000000000002</v>
      </c>
      <c r="GM58" s="265">
        <v>0.15412000000000001</v>
      </c>
      <c r="GN58" s="265">
        <v>0.42281999999999997</v>
      </c>
      <c r="GO58" s="265">
        <v>0.20976</v>
      </c>
      <c r="GP58" s="265">
        <v>0.30586000000000002</v>
      </c>
      <c r="GQ58" s="265">
        <v>0.25646000000000002</v>
      </c>
      <c r="GR58" s="265">
        <v>0.21687999999999999</v>
      </c>
      <c r="GS58" s="265">
        <v>0.27202999999999999</v>
      </c>
      <c r="GT58" s="265">
        <v>0.22334000000000001</v>
      </c>
      <c r="GU58" s="265">
        <v>0.21798000000000001</v>
      </c>
      <c r="GV58" s="265">
        <v>0.18726999999999999</v>
      </c>
      <c r="GW58" s="265">
        <v>0.27257999999999999</v>
      </c>
      <c r="GX58" s="265">
        <v>0.36382999999999999</v>
      </c>
      <c r="GY58" s="265">
        <v>0.26229999999999998</v>
      </c>
      <c r="GZ58" s="265">
        <v>0.27328000000000002</v>
      </c>
      <c r="HA58" s="265">
        <v>0.16786999999999999</v>
      </c>
      <c r="HB58" s="265">
        <v>0.12230000000000001</v>
      </c>
      <c r="HC58" s="265">
        <v>0.30614999999999998</v>
      </c>
      <c r="HD58" s="265">
        <v>0.17283999999999999</v>
      </c>
      <c r="HE58" s="265">
        <v>0.27234000000000003</v>
      </c>
      <c r="HF58" s="265">
        <v>0.37668000000000001</v>
      </c>
      <c r="HG58" s="265">
        <v>0.27639000000000002</v>
      </c>
      <c r="HH58" s="265">
        <v>0.2757</v>
      </c>
      <c r="HI58" s="265">
        <v>0.28664000000000001</v>
      </c>
      <c r="HJ58" s="265">
        <v>0.4914</v>
      </c>
      <c r="HK58" s="265">
        <v>0.15914</v>
      </c>
      <c r="HL58" s="265">
        <v>0.19137999999999999</v>
      </c>
      <c r="HM58" s="265">
        <v>0.20982000000000001</v>
      </c>
      <c r="HN58" s="265">
        <v>0.16628000000000001</v>
      </c>
      <c r="HO58" s="265">
        <v>0.25731999999999999</v>
      </c>
      <c r="HP58" s="265">
        <v>0.16472999999999999</v>
      </c>
      <c r="HQ58" s="265">
        <v>0.44390000000000002</v>
      </c>
      <c r="HR58" s="265">
        <v>0.70391999999999999</v>
      </c>
      <c r="HS58" s="265">
        <v>0.11181000000000001</v>
      </c>
      <c r="HT58" s="265">
        <v>0.46694999999999998</v>
      </c>
      <c r="HU58" s="265">
        <v>0.41782000000000002</v>
      </c>
      <c r="HV58" s="265">
        <v>0.20474000000000001</v>
      </c>
      <c r="HW58" s="265">
        <v>0.31505</v>
      </c>
      <c r="HX58" s="265">
        <v>0.47111999999999998</v>
      </c>
      <c r="HY58" s="265">
        <v>0.29747000000000001</v>
      </c>
      <c r="HZ58" s="265">
        <v>0.13592000000000001</v>
      </c>
      <c r="IA58" s="265">
        <v>0.10342</v>
      </c>
      <c r="IB58" s="265">
        <v>8.4950999999999999E-2</v>
      </c>
      <c r="IC58" s="265">
        <v>0.10378999999999999</v>
      </c>
      <c r="ID58" s="265">
        <v>0.10859000000000001</v>
      </c>
      <c r="IE58" s="265">
        <v>0.26995999999999998</v>
      </c>
      <c r="IF58" s="265">
        <v>0.25448999999999999</v>
      </c>
      <c r="IG58" s="265">
        <v>0.19475999999999999</v>
      </c>
      <c r="IH58" s="265">
        <v>0.2288</v>
      </c>
      <c r="II58" s="265">
        <v>0.52159999999999995</v>
      </c>
      <c r="IJ58" s="265">
        <v>0.28382000000000002</v>
      </c>
      <c r="IK58" s="265">
        <v>0.25474999999999998</v>
      </c>
      <c r="IL58" s="265">
        <v>0.45496999999999999</v>
      </c>
      <c r="IM58" s="265">
        <v>0.20749000000000001</v>
      </c>
      <c r="IN58" s="265">
        <v>6.5281000000000006E-2</v>
      </c>
      <c r="IO58" s="265">
        <v>0.17585999999999999</v>
      </c>
      <c r="IP58" s="265">
        <v>7.4290999999999996E-2</v>
      </c>
      <c r="IQ58" s="265">
        <v>0.26662999999999998</v>
      </c>
      <c r="IR58" s="265">
        <v>0.75016000000000005</v>
      </c>
      <c r="IS58" s="265">
        <v>0.15956999999999999</v>
      </c>
      <c r="IT58" s="265">
        <v>0.45777000000000001</v>
      </c>
      <c r="IU58" s="265">
        <v>0.20227000000000001</v>
      </c>
      <c r="IV58" s="265">
        <v>9.6213000000000007E-2</v>
      </c>
      <c r="IW58" s="265">
        <v>0.27079999999999999</v>
      </c>
      <c r="IX58" s="265">
        <v>0.28056999999999999</v>
      </c>
      <c r="IY58" s="265">
        <v>0.38340000000000002</v>
      </c>
      <c r="IZ58" s="265">
        <v>0.42165000000000002</v>
      </c>
      <c r="JA58" s="265">
        <v>0.4476</v>
      </c>
      <c r="JB58" s="265">
        <v>0.40133000000000002</v>
      </c>
      <c r="JC58" s="265">
        <v>0.35032999999999997</v>
      </c>
      <c r="JD58" s="265">
        <v>0.15970000000000001</v>
      </c>
      <c r="JE58" s="265">
        <v>0.33790999999999999</v>
      </c>
      <c r="JF58" s="265">
        <v>0.44744</v>
      </c>
      <c r="JG58" s="265">
        <v>0.32257999999999998</v>
      </c>
      <c r="JH58" s="265">
        <v>0.49326999999999999</v>
      </c>
      <c r="JI58" s="265">
        <v>0.68457999999999997</v>
      </c>
      <c r="JJ58" s="265">
        <v>0.72324999999999995</v>
      </c>
      <c r="JK58" s="265">
        <v>0.64248000000000005</v>
      </c>
      <c r="JL58" s="265">
        <v>0.54174999999999995</v>
      </c>
      <c r="JM58" s="265">
        <v>0.38797999999999999</v>
      </c>
      <c r="JN58" s="265">
        <v>8.5036E-2</v>
      </c>
      <c r="JO58" s="265">
        <v>0.20111000000000001</v>
      </c>
      <c r="JP58" s="265">
        <v>0.40497</v>
      </c>
      <c r="JQ58" s="265">
        <v>0.28887000000000002</v>
      </c>
      <c r="JR58" s="265">
        <v>0.14688999999999999</v>
      </c>
      <c r="JS58" s="265">
        <v>0.20987</v>
      </c>
      <c r="JT58" s="265">
        <v>7.5282000000000002E-2</v>
      </c>
      <c r="JU58" s="265">
        <v>0.15629999999999999</v>
      </c>
      <c r="JV58" s="265">
        <v>0.28144999999999998</v>
      </c>
      <c r="JW58" s="265">
        <v>0.11</v>
      </c>
      <c r="JX58" s="265">
        <v>7.2220000000000006E-2</v>
      </c>
      <c r="JY58" s="265">
        <v>0.16345000000000001</v>
      </c>
      <c r="JZ58" s="265">
        <v>0.18090999999999999</v>
      </c>
      <c r="KA58" s="265">
        <v>4.2159000000000002E-2</v>
      </c>
      <c r="KB58" s="265">
        <v>0.10092</v>
      </c>
      <c r="KC58" s="265">
        <v>0.33311000000000002</v>
      </c>
      <c r="KD58" s="265">
        <v>0.46679999999999999</v>
      </c>
      <c r="KE58" s="265">
        <v>0.2571</v>
      </c>
      <c r="KF58" s="265">
        <v>0.18831999999999999</v>
      </c>
      <c r="KG58" s="265">
        <v>0.17161000000000001</v>
      </c>
      <c r="KH58" s="265">
        <v>0.13389999999999999</v>
      </c>
      <c r="KI58" s="265">
        <v>0.22828000000000001</v>
      </c>
      <c r="KJ58" s="265">
        <v>0.33101000000000003</v>
      </c>
      <c r="KK58" s="265">
        <v>0.16794000000000001</v>
      </c>
      <c r="KL58" s="265">
        <v>0.20644999999999999</v>
      </c>
      <c r="KM58" s="265">
        <v>0.61011000000000004</v>
      </c>
      <c r="KN58" s="265">
        <v>0.70218999999999998</v>
      </c>
      <c r="KO58" s="265">
        <v>0.75661</v>
      </c>
      <c r="KP58" s="265">
        <v>6.3191091376203819E-3</v>
      </c>
      <c r="KQ58" s="265">
        <v>0.80240999999999996</v>
      </c>
      <c r="KR58" s="265">
        <v>0.81581999999999999</v>
      </c>
      <c r="KS58" s="265">
        <v>0.82694000000000001</v>
      </c>
      <c r="KT58" s="265">
        <v>0.67800447640579509</v>
      </c>
      <c r="KU58" s="265">
        <v>1.1715E-2</v>
      </c>
      <c r="KV58" s="265">
        <v>5.1298999999999997E-2</v>
      </c>
      <c r="KW58" s="265">
        <v>7.9439999999999997E-2</v>
      </c>
      <c r="KX58" s="265">
        <v>0.13716999999999999</v>
      </c>
      <c r="KY58" s="265">
        <v>0.27644000000000002</v>
      </c>
      <c r="KZ58" s="265">
        <v>0.46051999999999998</v>
      </c>
      <c r="LA58" s="265">
        <v>0.64341000000000004</v>
      </c>
      <c r="LB58" s="265">
        <v>0.79522999999999999</v>
      </c>
      <c r="LC58" s="265">
        <v>1</v>
      </c>
      <c r="LD58" s="265">
        <v>0</v>
      </c>
      <c r="LE58" s="265">
        <v>0.28445999999999999</v>
      </c>
      <c r="LF58" s="265">
        <v>0</v>
      </c>
      <c r="LG58" s="265">
        <v>0</v>
      </c>
      <c r="LH58" s="431">
        <v>1.5471044753212482E-4</v>
      </c>
      <c r="LI58" s="431">
        <v>1.5483422612305731E-4</v>
      </c>
      <c r="LJ58" s="431">
        <v>5.7831773301586509E-4</v>
      </c>
      <c r="LK58" s="431">
        <v>1.3411539839580655E-4</v>
      </c>
      <c r="LL58" s="431">
        <v>7.1842415491119027E-4</v>
      </c>
      <c r="LM58" s="431">
        <v>1.9816827261820436E-4</v>
      </c>
      <c r="LN58" s="431">
        <v>9.6819363534450531E-4</v>
      </c>
      <c r="LO58" s="431">
        <v>5.9836154105141759E-4</v>
      </c>
      <c r="LP58" s="431">
        <v>1.0901232017204165E-3</v>
      </c>
      <c r="LQ58" s="431">
        <v>9.9714973475784063E-4</v>
      </c>
      <c r="LR58" s="431">
        <v>7.3097122367471457E-4</v>
      </c>
      <c r="LS58" s="431">
        <v>1.573669578647241E-4</v>
      </c>
      <c r="LT58" s="431">
        <v>1.30596908275038E-3</v>
      </c>
      <c r="LU58" s="431">
        <v>2.2471127158496529E-4</v>
      </c>
      <c r="LV58" s="431">
        <v>9.2922593466937542E-4</v>
      </c>
      <c r="LW58" s="431">
        <v>7.0179242175072432E-4</v>
      </c>
      <c r="LX58" s="431">
        <v>1.1764660011976957E-3</v>
      </c>
      <c r="LY58" s="431">
        <v>1.0916660539805889E-3</v>
      </c>
      <c r="LZ58" s="431">
        <v>9.2417729320004582E-4</v>
      </c>
      <c r="MA58" s="431">
        <v>3.7195879849605262E-4</v>
      </c>
      <c r="MB58" s="431">
        <v>1.1648433282971382E-3</v>
      </c>
      <c r="MC58" s="431">
        <v>4.8525884631089866E-4</v>
      </c>
      <c r="MD58" s="431">
        <v>8.5002026753500104E-4</v>
      </c>
      <c r="ME58" s="431">
        <v>1.302839838899672E-3</v>
      </c>
      <c r="MF58" s="431">
        <v>1.0104066459462047E-3</v>
      </c>
      <c r="MG58" s="431">
        <v>8.1454258179292083E-4</v>
      </c>
      <c r="MH58" s="266"/>
      <c r="MI58" s="266"/>
      <c r="MJ58" s="266"/>
      <c r="MK58" s="266"/>
      <c r="ML58" s="266"/>
      <c r="MM58" s="266"/>
      <c r="MN58" s="266"/>
      <c r="MO58" s="266"/>
      <c r="MP58" s="266"/>
      <c r="MQ58" s="266"/>
      <c r="MR58" s="266"/>
      <c r="MS58" s="266"/>
      <c r="MT58" s="266"/>
      <c r="MU58" s="266"/>
      <c r="MV58" s="266"/>
      <c r="MW58" s="266"/>
      <c r="MX58" s="266"/>
      <c r="MY58" s="266"/>
      <c r="MZ58" s="266"/>
      <c r="NA58" s="266"/>
      <c r="NB58" s="266"/>
      <c r="NC58" s="266"/>
      <c r="ND58" s="266"/>
      <c r="NE58" s="266"/>
      <c r="NF58" s="266"/>
      <c r="NG58" s="266"/>
      <c r="NH58" s="266"/>
      <c r="NI58" s="266"/>
      <c r="NJ58" s="266"/>
      <c r="NK58" s="266"/>
      <c r="NL58" s="266"/>
      <c r="NM58" s="266"/>
      <c r="NN58" s="266"/>
      <c r="NO58" s="266"/>
      <c r="NP58" s="266"/>
      <c r="NQ58" s="266"/>
      <c r="NR58" s="266"/>
      <c r="NS58" s="266"/>
      <c r="NT58" s="266"/>
      <c r="NU58" s="266"/>
      <c r="NV58" s="266"/>
      <c r="NW58" s="266"/>
      <c r="NX58" s="266"/>
      <c r="NY58" s="266"/>
      <c r="NZ58" s="266"/>
      <c r="OA58" s="266"/>
      <c r="OB58" s="266"/>
      <c r="OC58" s="266"/>
      <c r="OD58" s="266"/>
      <c r="OE58" s="266"/>
      <c r="OF58" s="266"/>
      <c r="OG58" s="266"/>
      <c r="OH58" s="266"/>
      <c r="OI58" s="266"/>
      <c r="OJ58" s="266"/>
      <c r="OK58" s="266"/>
      <c r="OL58" s="266"/>
      <c r="OM58" s="266"/>
      <c r="ON58" s="267"/>
    </row>
    <row r="59" spans="1:404">
      <c r="A59" s="261">
        <v>434</v>
      </c>
      <c r="B59" s="265">
        <v>0.83919999999999995</v>
      </c>
      <c r="C59" s="265">
        <v>0.82892999999999994</v>
      </c>
      <c r="D59" s="265">
        <v>0.8206</v>
      </c>
      <c r="E59" s="265">
        <v>0.81386999999999998</v>
      </c>
      <c r="F59" s="265">
        <v>0.84077999999999997</v>
      </c>
      <c r="G59" s="265">
        <v>0.82728999999999997</v>
      </c>
      <c r="H59" s="265">
        <v>0.84145999999999999</v>
      </c>
      <c r="I59" s="265">
        <v>0.82984999999999998</v>
      </c>
      <c r="J59" s="265">
        <v>0.82342000000000004</v>
      </c>
      <c r="K59" s="265">
        <v>0.39167000000000002</v>
      </c>
      <c r="L59" s="265">
        <v>0.38508999999999999</v>
      </c>
      <c r="M59" s="265">
        <v>0.34432000000000001</v>
      </c>
      <c r="N59" s="265">
        <v>0.66574999999999995</v>
      </c>
      <c r="O59" s="265">
        <v>0.81838</v>
      </c>
      <c r="P59" s="265">
        <v>0.82532000000000005</v>
      </c>
      <c r="Q59" s="265">
        <v>0.82764000000000004</v>
      </c>
      <c r="R59" s="265">
        <v>0.81322000000000005</v>
      </c>
      <c r="S59" s="265">
        <v>0.82362999999999997</v>
      </c>
      <c r="T59" s="265">
        <v>0.81676000000000004</v>
      </c>
      <c r="U59" s="265">
        <v>0.83942000000000005</v>
      </c>
      <c r="V59" s="265">
        <v>0.82730000000000004</v>
      </c>
      <c r="W59" s="265">
        <v>0.66039000000000003</v>
      </c>
      <c r="X59" s="265">
        <v>0.82145999999999997</v>
      </c>
      <c r="Y59" s="265">
        <v>0.83948</v>
      </c>
      <c r="Z59" s="265">
        <v>0.82721999999999996</v>
      </c>
      <c r="AA59" s="265">
        <v>0.83996000000000004</v>
      </c>
      <c r="AB59" s="265">
        <v>0.82862999999999998</v>
      </c>
      <c r="AC59" s="265">
        <v>0.82472999999999996</v>
      </c>
      <c r="AD59" s="265">
        <v>0.81644000000000005</v>
      </c>
      <c r="AE59" s="265">
        <v>0.58845000000000003</v>
      </c>
      <c r="AF59" s="265">
        <v>0.57245000000000001</v>
      </c>
      <c r="AG59" s="265">
        <v>8.2350999999999994E-2</v>
      </c>
      <c r="AH59" s="265">
        <v>0.59867999999999999</v>
      </c>
      <c r="AI59" s="265">
        <v>0.29337999999999997</v>
      </c>
      <c r="AJ59" s="265">
        <v>0.50063999999999997</v>
      </c>
      <c r="AK59" s="265">
        <v>0.38023000000000001</v>
      </c>
      <c r="AL59" s="265">
        <v>0.33566000000000001</v>
      </c>
      <c r="AM59" s="265">
        <v>0.41241</v>
      </c>
      <c r="AN59" s="265">
        <v>0.40360000000000001</v>
      </c>
      <c r="AO59" s="265">
        <v>0.33251999999999998</v>
      </c>
      <c r="AP59" s="265">
        <v>0.58492999999999995</v>
      </c>
      <c r="AQ59" s="265">
        <v>0.39884999999999998</v>
      </c>
      <c r="AR59" s="265">
        <v>0.39917999999999998</v>
      </c>
      <c r="AS59" s="265">
        <v>0.51727999999999996</v>
      </c>
      <c r="AT59" s="265">
        <v>0.46</v>
      </c>
      <c r="AU59" s="265">
        <v>0.41008</v>
      </c>
      <c r="AV59" s="265">
        <v>0.46488000000000002</v>
      </c>
      <c r="AW59" s="265">
        <v>0.44918000000000002</v>
      </c>
      <c r="AX59" s="265">
        <v>0.45766000000000001</v>
      </c>
      <c r="AY59" s="265">
        <v>0.44073000000000001</v>
      </c>
      <c r="AZ59" s="265">
        <v>0.49253999999999998</v>
      </c>
      <c r="BA59" s="265">
        <v>0.28766999999999998</v>
      </c>
      <c r="BB59" s="265">
        <v>0.29325000000000001</v>
      </c>
      <c r="BC59" s="265">
        <v>0.29664000000000001</v>
      </c>
      <c r="BD59" s="265">
        <v>0.28372000000000003</v>
      </c>
      <c r="BE59" s="265">
        <v>2.9613E-2</v>
      </c>
      <c r="BF59" s="265">
        <v>2.7063E-2</v>
      </c>
      <c r="BG59" s="265">
        <v>5.9730999999999999E-2</v>
      </c>
      <c r="BH59" s="265">
        <v>6.0266E-2</v>
      </c>
      <c r="BI59" s="265">
        <v>0.11791</v>
      </c>
      <c r="BJ59" s="265">
        <v>0.11125</v>
      </c>
      <c r="BK59" s="265">
        <v>0.16103999999999999</v>
      </c>
      <c r="BL59" s="265">
        <v>0.28608</v>
      </c>
      <c r="BM59" s="265">
        <v>0.15853999999999999</v>
      </c>
      <c r="BN59" s="265">
        <v>0.40375</v>
      </c>
      <c r="BO59" s="265">
        <v>0.45429000000000003</v>
      </c>
      <c r="BP59" s="265">
        <v>0.49247999999999997</v>
      </c>
      <c r="BQ59" s="265">
        <v>0.25129000000000001</v>
      </c>
      <c r="BR59" s="265">
        <v>0.37827</v>
      </c>
      <c r="BS59" s="265">
        <v>0.27950999999999998</v>
      </c>
      <c r="BT59" s="265">
        <v>0.35498000000000002</v>
      </c>
      <c r="BU59" s="265">
        <v>0.67710999999999999</v>
      </c>
      <c r="BV59" s="265">
        <v>0.59352000000000005</v>
      </c>
      <c r="BW59" s="265">
        <v>0.72504999999999997</v>
      </c>
      <c r="BX59" s="265">
        <v>0.80667</v>
      </c>
      <c r="BY59" s="265">
        <v>0.10777</v>
      </c>
      <c r="BZ59" s="265">
        <v>9.2674000000000006E-2</v>
      </c>
      <c r="CA59" s="265">
        <v>0.156</v>
      </c>
      <c r="CB59" s="265">
        <v>0.13181000000000001</v>
      </c>
      <c r="CC59" s="265">
        <v>0.17323</v>
      </c>
      <c r="CD59" s="265">
        <v>0.10092</v>
      </c>
      <c r="CE59" s="265">
        <v>9.7146999999999997E-2</v>
      </c>
      <c r="CF59" s="265">
        <v>0.1081</v>
      </c>
      <c r="CG59" s="265">
        <v>9.8258999999999999E-2</v>
      </c>
      <c r="CH59" s="265">
        <v>8.6921999999999999E-2</v>
      </c>
      <c r="CI59" s="265">
        <v>0.10174</v>
      </c>
      <c r="CJ59" s="265">
        <v>7.4367000000000003E-2</v>
      </c>
      <c r="CK59" s="265">
        <v>9.2344999999999997E-2</v>
      </c>
      <c r="CL59" s="265">
        <v>0.29675000000000001</v>
      </c>
      <c r="CM59" s="265">
        <v>0.11394</v>
      </c>
      <c r="CN59" s="265">
        <v>3.8384000000000001E-2</v>
      </c>
      <c r="CO59" s="265">
        <v>7.9400999999999999E-2</v>
      </c>
      <c r="CP59" s="265">
        <v>0.15271999999999999</v>
      </c>
      <c r="CQ59" s="265">
        <v>0.14546000000000001</v>
      </c>
      <c r="CR59" s="265">
        <v>7.5999999999999998E-2</v>
      </c>
      <c r="CS59" s="265">
        <v>0.13061</v>
      </c>
      <c r="CT59" s="265">
        <v>0.18762999999999999</v>
      </c>
      <c r="CU59" s="265">
        <v>0.16400000000000001</v>
      </c>
      <c r="CV59" s="265">
        <v>7.0963999999999999E-2</v>
      </c>
      <c r="CW59" s="265">
        <v>0.35758000000000001</v>
      </c>
      <c r="CX59" s="265">
        <v>0.18557000000000001</v>
      </c>
      <c r="CY59" s="265">
        <v>0.31752999999999998</v>
      </c>
      <c r="CZ59" s="265">
        <v>9.5448000000000005E-2</v>
      </c>
      <c r="DA59" s="265">
        <v>0.18770999999999999</v>
      </c>
      <c r="DB59" s="265">
        <v>7.2727E-2</v>
      </c>
      <c r="DC59" s="265">
        <v>8.2475000000000007E-2</v>
      </c>
      <c r="DD59" s="265">
        <v>5.4545000000000003E-2</v>
      </c>
      <c r="DE59" s="265">
        <v>0.15051999999999999</v>
      </c>
      <c r="DF59" s="265">
        <v>9.1310000000000002E-3</v>
      </c>
      <c r="DG59" s="265">
        <v>1.7641E-2</v>
      </c>
      <c r="DH59" s="265">
        <v>3.2925000000000003E-2</v>
      </c>
      <c r="DI59" s="265">
        <v>4.0316999999999999E-2</v>
      </c>
      <c r="DJ59" s="265">
        <v>3.4122E-2</v>
      </c>
      <c r="DK59" s="265">
        <v>3.8573999999999997E-2</v>
      </c>
      <c r="DL59" s="265">
        <v>3.2508000000000002E-2</v>
      </c>
      <c r="DM59" s="265">
        <v>2.9596999999999998E-2</v>
      </c>
      <c r="DN59" s="265">
        <v>1.9772999999999999E-2</v>
      </c>
      <c r="DO59" s="265">
        <v>1.3675E-2</v>
      </c>
      <c r="DP59" s="265">
        <v>1.3407000000000001E-2</v>
      </c>
      <c r="DQ59" s="265">
        <v>1.1280999999999999E-2</v>
      </c>
      <c r="DR59" s="265">
        <v>3.4476E-2</v>
      </c>
      <c r="DS59" s="265">
        <v>3.9435999999999999E-2</v>
      </c>
      <c r="DT59" s="265">
        <v>5.6501999999999997E-2</v>
      </c>
      <c r="DU59" s="265">
        <v>1.9449000000000001E-2</v>
      </c>
      <c r="DV59" s="265">
        <v>1.1679999999999999E-2</v>
      </c>
      <c r="DW59" s="265">
        <v>9.8478000000000003E-3</v>
      </c>
      <c r="DX59" s="265">
        <v>3.1846000000000001E-3</v>
      </c>
      <c r="DY59" s="265">
        <v>6.5722000000000003E-3</v>
      </c>
      <c r="DZ59" s="265">
        <v>5.2601999999999996E-3</v>
      </c>
      <c r="EA59" s="265">
        <v>3.3034000000000002E-3</v>
      </c>
      <c r="EB59" s="265">
        <v>2.0003999999999998E-3</v>
      </c>
      <c r="EC59" s="265">
        <v>1.6416E-3</v>
      </c>
      <c r="ED59" s="265">
        <v>2.5203999999999999E-3</v>
      </c>
      <c r="EE59" s="265">
        <v>3.0157999999999999E-3</v>
      </c>
      <c r="EF59" s="265">
        <v>2.7485999999999999E-3</v>
      </c>
      <c r="EG59" s="265">
        <v>1.9827999999999998E-3</v>
      </c>
      <c r="EH59" s="265">
        <v>8.6080000000000004E-2</v>
      </c>
      <c r="EI59" s="265">
        <v>0.27550999999999998</v>
      </c>
      <c r="EJ59" s="265">
        <v>0.21443000000000001</v>
      </c>
      <c r="EK59" s="265">
        <v>6.2626000000000001E-2</v>
      </c>
      <c r="EL59" s="265">
        <v>0.10417</v>
      </c>
      <c r="EM59" s="265">
        <v>0.10537000000000001</v>
      </c>
      <c r="EN59" s="265">
        <v>7.0199999999999999E-2</v>
      </c>
      <c r="EO59" s="265">
        <v>0.1978</v>
      </c>
      <c r="EP59" s="265">
        <v>8.6035E-2</v>
      </c>
      <c r="EQ59" s="265">
        <v>1.5712E-2</v>
      </c>
      <c r="ER59" s="265">
        <v>2.1715000000000002E-2</v>
      </c>
      <c r="ES59" s="265">
        <v>1.8086999999999999E-2</v>
      </c>
      <c r="ET59" s="265">
        <v>2.0076E-2</v>
      </c>
      <c r="EU59" s="265">
        <v>1.6815E-2</v>
      </c>
      <c r="EV59" s="265">
        <v>1.7378999999999999E-2</v>
      </c>
      <c r="EW59" s="265">
        <v>1.8516000000000001E-2</v>
      </c>
      <c r="EX59" s="265">
        <v>2.0764000000000001E-2</v>
      </c>
      <c r="EY59" s="265">
        <v>1.4988E-2</v>
      </c>
      <c r="EZ59" s="265">
        <v>0.18937999999999999</v>
      </c>
      <c r="FA59" s="265">
        <v>4.2796000000000001E-2</v>
      </c>
      <c r="FB59" s="265">
        <v>4.0502999999999997E-2</v>
      </c>
      <c r="FC59" s="265">
        <v>3.7565000000000001E-2</v>
      </c>
      <c r="FD59" s="265">
        <v>3.9167E-2</v>
      </c>
      <c r="FE59" s="265">
        <v>3.4894000000000001E-2</v>
      </c>
      <c r="FF59" s="265">
        <v>3.6518000000000002E-2</v>
      </c>
      <c r="FG59" s="265">
        <v>4.2814999999999999E-2</v>
      </c>
      <c r="FH59" s="265">
        <v>3.3175000000000003E-2</v>
      </c>
      <c r="FI59" s="265">
        <v>3.1223000000000001E-2</v>
      </c>
      <c r="FJ59" s="265">
        <v>5.3177000000000002E-2</v>
      </c>
      <c r="FK59" s="265">
        <v>2.2623000000000001E-2</v>
      </c>
      <c r="FL59" s="265">
        <v>5.0850000000000001E-3</v>
      </c>
      <c r="FM59" s="265">
        <v>1.9376999999999998E-2</v>
      </c>
      <c r="FN59" s="265">
        <v>7.6761999999999997E-2</v>
      </c>
      <c r="FO59" s="265">
        <v>0.20599999999999999</v>
      </c>
      <c r="FP59" s="265">
        <v>0.47088999999999998</v>
      </c>
      <c r="FQ59" s="265">
        <v>0.13206999999999999</v>
      </c>
      <c r="FR59" s="265">
        <v>8.8417999999999997E-2</v>
      </c>
      <c r="FS59" s="265">
        <v>0.21296000000000001</v>
      </c>
      <c r="FT59" s="265">
        <v>7.8334000000000001E-2</v>
      </c>
      <c r="FU59" s="265">
        <v>0.17448</v>
      </c>
      <c r="FV59" s="265">
        <v>0.85853999999999997</v>
      </c>
      <c r="FW59" s="265">
        <v>0.58818000000000004</v>
      </c>
      <c r="FX59" s="265">
        <v>0.38429999999999997</v>
      </c>
      <c r="FY59" s="265">
        <v>0.81798999999999999</v>
      </c>
      <c r="FZ59" s="265">
        <v>0.58818000000000004</v>
      </c>
      <c r="GA59" s="265">
        <v>0.39850999999999998</v>
      </c>
      <c r="GB59" s="265">
        <v>0.13150999999999999</v>
      </c>
      <c r="GC59" s="265">
        <v>0.15626000000000001</v>
      </c>
      <c r="GD59" s="265">
        <v>0.19217999999999999</v>
      </c>
      <c r="GE59" s="265">
        <v>0.31483</v>
      </c>
      <c r="GF59" s="265">
        <v>0.22964999999999999</v>
      </c>
      <c r="GG59" s="265">
        <v>0.45884000000000003</v>
      </c>
      <c r="GH59" s="265">
        <v>0.52980000000000005</v>
      </c>
      <c r="GI59" s="265">
        <v>0.56023999999999996</v>
      </c>
      <c r="GJ59" s="265">
        <v>0.25109999999999999</v>
      </c>
      <c r="GK59" s="265">
        <v>0.17967</v>
      </c>
      <c r="GL59" s="265">
        <v>0.31516</v>
      </c>
      <c r="GM59" s="265">
        <v>0.17058000000000001</v>
      </c>
      <c r="GN59" s="265">
        <v>0.45394000000000001</v>
      </c>
      <c r="GO59" s="265">
        <v>0.23188</v>
      </c>
      <c r="GP59" s="265">
        <v>0.32594000000000001</v>
      </c>
      <c r="GQ59" s="265">
        <v>0.27335999999999999</v>
      </c>
      <c r="GR59" s="265">
        <v>0.23413</v>
      </c>
      <c r="GS59" s="265">
        <v>0.28986000000000001</v>
      </c>
      <c r="GT59" s="265">
        <v>0.24005000000000001</v>
      </c>
      <c r="GU59" s="265">
        <v>0.23433000000000001</v>
      </c>
      <c r="GV59" s="265">
        <v>0.20121</v>
      </c>
      <c r="GW59" s="265">
        <v>0.29715999999999998</v>
      </c>
      <c r="GX59" s="265">
        <v>0.38900000000000001</v>
      </c>
      <c r="GY59" s="265">
        <v>0.28691</v>
      </c>
      <c r="GZ59" s="265">
        <v>0.29870999999999998</v>
      </c>
      <c r="HA59" s="265">
        <v>0.17977000000000001</v>
      </c>
      <c r="HB59" s="265">
        <v>0.13156000000000001</v>
      </c>
      <c r="HC59" s="265">
        <v>0.34142</v>
      </c>
      <c r="HD59" s="265">
        <v>0.19209000000000001</v>
      </c>
      <c r="HE59" s="265">
        <v>0.29503000000000001</v>
      </c>
      <c r="HF59" s="265">
        <v>0.40688999999999997</v>
      </c>
      <c r="HG59" s="265">
        <v>0.29946</v>
      </c>
      <c r="HH59" s="265">
        <v>0.29881000000000002</v>
      </c>
      <c r="HI59" s="265">
        <v>0.31057000000000001</v>
      </c>
      <c r="HJ59" s="265">
        <v>0.52100999999999997</v>
      </c>
      <c r="HK59" s="265">
        <v>0.17288999999999999</v>
      </c>
      <c r="HL59" s="265">
        <v>0.20729</v>
      </c>
      <c r="HM59" s="265">
        <v>0.22419</v>
      </c>
      <c r="HN59" s="265">
        <v>0.18346999999999999</v>
      </c>
      <c r="HO59" s="265">
        <v>0.28367999999999999</v>
      </c>
      <c r="HP59" s="265">
        <v>0.17777999999999999</v>
      </c>
      <c r="HQ59" s="265">
        <v>0.47925000000000001</v>
      </c>
      <c r="HR59" s="265">
        <v>0.73348000000000002</v>
      </c>
      <c r="HS59" s="265">
        <v>0.13131999999999999</v>
      </c>
      <c r="HT59" s="265">
        <v>0.50544</v>
      </c>
      <c r="HU59" s="265">
        <v>0.45417999999999997</v>
      </c>
      <c r="HV59" s="265">
        <v>0.22128</v>
      </c>
      <c r="HW59" s="265">
        <v>0.33921000000000001</v>
      </c>
      <c r="HX59" s="265">
        <v>0.50897999999999999</v>
      </c>
      <c r="HY59" s="265">
        <v>0.32329000000000002</v>
      </c>
      <c r="HZ59" s="265">
        <v>0.15397</v>
      </c>
      <c r="IA59" s="265">
        <v>0.11418</v>
      </c>
      <c r="IB59" s="265">
        <v>9.3676999999999996E-2</v>
      </c>
      <c r="IC59" s="265">
        <v>0.11416</v>
      </c>
      <c r="ID59" s="265">
        <v>0.11913</v>
      </c>
      <c r="IE59" s="265">
        <v>0.29311999999999999</v>
      </c>
      <c r="IF59" s="265">
        <v>0.27633999999999997</v>
      </c>
      <c r="IG59" s="265">
        <v>0.20831</v>
      </c>
      <c r="IH59" s="265">
        <v>0.24993000000000001</v>
      </c>
      <c r="II59" s="265">
        <v>0.55337999999999998</v>
      </c>
      <c r="IJ59" s="265">
        <v>0.30380000000000001</v>
      </c>
      <c r="IK59" s="265">
        <v>0.27904000000000001</v>
      </c>
      <c r="IL59" s="265">
        <v>0.49162</v>
      </c>
      <c r="IM59" s="265">
        <v>0.22750000000000001</v>
      </c>
      <c r="IN59" s="265">
        <v>7.6619999999999994E-2</v>
      </c>
      <c r="IO59" s="265">
        <v>0.19769999999999999</v>
      </c>
      <c r="IP59" s="265">
        <v>8.1636E-2</v>
      </c>
      <c r="IQ59" s="265">
        <v>0.28967999999999999</v>
      </c>
      <c r="IR59" s="265">
        <v>0.78585000000000005</v>
      </c>
      <c r="IS59" s="265">
        <v>0.17360999999999999</v>
      </c>
      <c r="IT59" s="265">
        <v>0.49137999999999998</v>
      </c>
      <c r="IU59" s="265">
        <v>0.21862999999999999</v>
      </c>
      <c r="IV59" s="265">
        <v>0.10264</v>
      </c>
      <c r="IW59" s="265">
        <v>0.28727999999999998</v>
      </c>
      <c r="IX59" s="265">
        <v>0.30436000000000002</v>
      </c>
      <c r="IY59" s="265">
        <v>0.41456999999999999</v>
      </c>
      <c r="IZ59" s="265">
        <v>0.45772000000000002</v>
      </c>
      <c r="JA59" s="265">
        <v>0.48472999999999999</v>
      </c>
      <c r="JB59" s="265">
        <v>0.43425999999999998</v>
      </c>
      <c r="JC59" s="265">
        <v>0.38467000000000001</v>
      </c>
      <c r="JD59" s="265">
        <v>0.17552999999999999</v>
      </c>
      <c r="JE59" s="265">
        <v>0.36702000000000001</v>
      </c>
      <c r="JF59" s="265">
        <v>0.47976000000000002</v>
      </c>
      <c r="JG59" s="265">
        <v>0.34609000000000001</v>
      </c>
      <c r="JH59" s="265">
        <v>0.52644999999999997</v>
      </c>
      <c r="JI59" s="265">
        <v>0.73021000000000003</v>
      </c>
      <c r="JJ59" s="265">
        <v>0.77163999999999999</v>
      </c>
      <c r="JK59" s="265">
        <v>0.67334000000000005</v>
      </c>
      <c r="JL59" s="265">
        <v>0.58035000000000003</v>
      </c>
      <c r="JM59" s="265">
        <v>0.42241000000000001</v>
      </c>
      <c r="JN59" s="265">
        <v>9.9117999999999998E-2</v>
      </c>
      <c r="JO59" s="265">
        <v>0.21651999999999999</v>
      </c>
      <c r="JP59" s="265">
        <v>0.43590000000000001</v>
      </c>
      <c r="JQ59" s="265">
        <v>0.30936999999999998</v>
      </c>
      <c r="JR59" s="265">
        <v>0.16078000000000001</v>
      </c>
      <c r="JS59" s="265">
        <v>0.22857</v>
      </c>
      <c r="JT59" s="265">
        <v>8.2905000000000006E-2</v>
      </c>
      <c r="JU59" s="265">
        <v>0.17183000000000001</v>
      </c>
      <c r="JV59" s="265">
        <v>0.30798999999999999</v>
      </c>
      <c r="JW59" s="265">
        <v>0.12051000000000001</v>
      </c>
      <c r="JX59" s="265">
        <v>7.8878000000000004E-2</v>
      </c>
      <c r="JY59" s="265">
        <v>0.17926</v>
      </c>
      <c r="JZ59" s="265">
        <v>0.19606999999999999</v>
      </c>
      <c r="KA59" s="265">
        <v>4.6136999999999997E-2</v>
      </c>
      <c r="KB59" s="265">
        <v>0.11076999999999999</v>
      </c>
      <c r="KC59" s="265">
        <v>0.36354999999999998</v>
      </c>
      <c r="KD59" s="265">
        <v>0.50356999999999996</v>
      </c>
      <c r="KE59" s="265">
        <v>0.28167999999999999</v>
      </c>
      <c r="KF59" s="265">
        <v>0.20871000000000001</v>
      </c>
      <c r="KG59" s="265">
        <v>0.19041</v>
      </c>
      <c r="KH59" s="265">
        <v>0.14876</v>
      </c>
      <c r="KI59" s="265">
        <v>0.22414000000000001</v>
      </c>
      <c r="KJ59" s="265">
        <v>0.32399</v>
      </c>
      <c r="KK59" s="265">
        <v>0.15916</v>
      </c>
      <c r="KL59" s="265">
        <v>0.19966</v>
      </c>
      <c r="KM59" s="265">
        <v>0.62661</v>
      </c>
      <c r="KN59" s="265">
        <v>0.71916999999999998</v>
      </c>
      <c r="KO59" s="265">
        <v>0.77307000000000003</v>
      </c>
      <c r="KP59" s="265">
        <v>6.4853798731973056E-3</v>
      </c>
      <c r="KQ59" s="265">
        <v>0.81691999999999998</v>
      </c>
      <c r="KR59" s="265">
        <v>0.82943999999999996</v>
      </c>
      <c r="KS59" s="265">
        <v>0.83977999999999997</v>
      </c>
      <c r="KT59" s="265">
        <v>0.68752395862762206</v>
      </c>
      <c r="KU59" s="265">
        <v>1.2026E-2</v>
      </c>
      <c r="KV59" s="265">
        <v>5.2275000000000002E-2</v>
      </c>
      <c r="KW59" s="265">
        <v>8.0772999999999998E-2</v>
      </c>
      <c r="KX59" s="265">
        <v>0.13908999999999999</v>
      </c>
      <c r="KY59" s="265">
        <v>0.27929999999999999</v>
      </c>
      <c r="KZ59" s="265">
        <v>0.46404000000000001</v>
      </c>
      <c r="LA59" s="265">
        <v>0.64697000000000005</v>
      </c>
      <c r="LB59" s="265">
        <v>0.79829000000000006</v>
      </c>
      <c r="LC59" s="265">
        <v>1</v>
      </c>
      <c r="LD59" s="265">
        <v>0</v>
      </c>
      <c r="LE59" s="265">
        <v>0.28315000000000001</v>
      </c>
      <c r="LF59" s="265">
        <v>0</v>
      </c>
      <c r="LG59" s="265">
        <v>0</v>
      </c>
      <c r="LH59" s="431">
        <v>1.7677459982223809E-4</v>
      </c>
      <c r="LI59" s="431">
        <v>1.7284332716371864E-4</v>
      </c>
      <c r="LJ59" s="431">
        <v>6.5034674480557442E-4</v>
      </c>
      <c r="LK59" s="431">
        <v>1.4810483844485134E-4</v>
      </c>
      <c r="LL59" s="431">
        <v>8.0628192517906427E-4</v>
      </c>
      <c r="LM59" s="431">
        <v>2.210896200267598E-4</v>
      </c>
      <c r="LN59" s="431">
        <v>1.0812458349391818E-3</v>
      </c>
      <c r="LO59" s="431">
        <v>6.6597806289792061E-4</v>
      </c>
      <c r="LP59" s="431">
        <v>1.2212803121656179E-3</v>
      </c>
      <c r="LQ59" s="431">
        <v>1.1146301403641701E-3</v>
      </c>
      <c r="LR59" s="431">
        <v>8.1388640683144331E-4</v>
      </c>
      <c r="LS59" s="431">
        <v>1.706997281871736E-4</v>
      </c>
      <c r="LT59" s="431">
        <v>1.4590967912226915E-3</v>
      </c>
      <c r="LU59" s="431">
        <v>2.4884755839593709E-4</v>
      </c>
      <c r="LV59" s="431">
        <v>1.041059847921133E-3</v>
      </c>
      <c r="LW59" s="431">
        <v>7.7821651939302683E-4</v>
      </c>
      <c r="LX59" s="431">
        <v>1.3162102550268173E-3</v>
      </c>
      <c r="LY59" s="431">
        <v>1.2157729361206293E-3</v>
      </c>
      <c r="LZ59" s="431">
        <v>1.0324680479243398E-3</v>
      </c>
      <c r="MA59" s="431">
        <v>4.1569204768165946E-4</v>
      </c>
      <c r="MB59" s="431">
        <v>1.3050676789134741E-3</v>
      </c>
      <c r="MC59" s="431">
        <v>5.3638929966837168E-4</v>
      </c>
      <c r="MD59" s="431">
        <v>9.4435061328113079E-4</v>
      </c>
      <c r="ME59" s="431">
        <v>1.4514201320707798E-3</v>
      </c>
      <c r="MF59" s="431">
        <v>1.1203939793631434E-3</v>
      </c>
      <c r="MG59" s="431">
        <v>9.0319709852337837E-4</v>
      </c>
      <c r="MH59" s="266"/>
      <c r="MI59" s="266"/>
      <c r="MJ59" s="266"/>
      <c r="MK59" s="266"/>
      <c r="ML59" s="266"/>
      <c r="MM59" s="266"/>
      <c r="MN59" s="266"/>
      <c r="MO59" s="266"/>
      <c r="MP59" s="266"/>
      <c r="MQ59" s="266"/>
      <c r="MR59" s="266"/>
      <c r="MS59" s="266"/>
      <c r="MT59" s="266"/>
      <c r="MU59" s="266"/>
      <c r="MV59" s="266"/>
      <c r="MW59" s="266"/>
      <c r="MX59" s="266"/>
      <c r="MY59" s="266"/>
      <c r="MZ59" s="266"/>
      <c r="NA59" s="266"/>
      <c r="NB59" s="266"/>
      <c r="NC59" s="266"/>
      <c r="ND59" s="266"/>
      <c r="NE59" s="266"/>
      <c r="NF59" s="266"/>
      <c r="NG59" s="266"/>
      <c r="NH59" s="266"/>
      <c r="NI59" s="266"/>
      <c r="NJ59" s="266"/>
      <c r="NK59" s="266"/>
      <c r="NL59" s="266"/>
      <c r="NM59" s="266"/>
      <c r="NN59" s="266"/>
      <c r="NO59" s="266"/>
      <c r="NP59" s="266"/>
      <c r="NQ59" s="266"/>
      <c r="NR59" s="266"/>
      <c r="NS59" s="266"/>
      <c r="NT59" s="266"/>
      <c r="NU59" s="266"/>
      <c r="NV59" s="266"/>
      <c r="NW59" s="266"/>
      <c r="NX59" s="266"/>
      <c r="NY59" s="266"/>
      <c r="NZ59" s="266"/>
      <c r="OA59" s="266"/>
      <c r="OB59" s="266"/>
      <c r="OC59" s="266"/>
      <c r="OD59" s="266"/>
      <c r="OE59" s="266"/>
      <c r="OF59" s="266"/>
      <c r="OG59" s="266"/>
      <c r="OH59" s="266"/>
      <c r="OI59" s="266"/>
      <c r="OJ59" s="266"/>
      <c r="OK59" s="266"/>
      <c r="OL59" s="266"/>
      <c r="OM59" s="266"/>
      <c r="ON59" s="267"/>
    </row>
    <row r="60" spans="1:404">
      <c r="A60" s="261">
        <v>435</v>
      </c>
      <c r="B60" s="265">
        <v>1</v>
      </c>
      <c r="C60" s="265">
        <v>1</v>
      </c>
      <c r="D60" s="265">
        <v>1</v>
      </c>
      <c r="E60" s="265">
        <v>1</v>
      </c>
      <c r="F60" s="265">
        <v>1</v>
      </c>
      <c r="G60" s="265">
        <v>1</v>
      </c>
      <c r="H60" s="265">
        <v>1</v>
      </c>
      <c r="I60" s="265">
        <v>1</v>
      </c>
      <c r="J60" s="265">
        <v>1</v>
      </c>
      <c r="K60" s="265">
        <v>0.46668999999999999</v>
      </c>
      <c r="L60" s="265">
        <v>0.46594999999999998</v>
      </c>
      <c r="M60" s="265">
        <v>0.4239</v>
      </c>
      <c r="N60" s="265">
        <v>0.82677999999999996</v>
      </c>
      <c r="O60" s="265">
        <v>1</v>
      </c>
      <c r="P60" s="265">
        <v>1</v>
      </c>
      <c r="Q60" s="265">
        <v>1</v>
      </c>
      <c r="R60" s="265">
        <v>1</v>
      </c>
      <c r="S60" s="265">
        <v>1</v>
      </c>
      <c r="T60" s="265">
        <v>1</v>
      </c>
      <c r="U60" s="265">
        <v>1</v>
      </c>
      <c r="V60" s="265">
        <v>1</v>
      </c>
      <c r="W60" s="265">
        <v>0.79552</v>
      </c>
      <c r="X60" s="265">
        <v>1</v>
      </c>
      <c r="Y60" s="265">
        <v>1</v>
      </c>
      <c r="Z60" s="265">
        <v>1</v>
      </c>
      <c r="AA60" s="265">
        <v>1</v>
      </c>
      <c r="AB60" s="265">
        <v>1</v>
      </c>
      <c r="AC60" s="265">
        <v>1</v>
      </c>
      <c r="AD60" s="265">
        <v>1</v>
      </c>
      <c r="AE60" s="265">
        <v>0.72794999999999999</v>
      </c>
      <c r="AF60" s="265">
        <v>0.70328000000000002</v>
      </c>
      <c r="AG60" s="265">
        <v>8.3121E-2</v>
      </c>
      <c r="AH60" s="265">
        <v>0.72314000000000001</v>
      </c>
      <c r="AI60" s="265">
        <v>0.36229</v>
      </c>
      <c r="AJ60" s="265">
        <v>0.61872000000000005</v>
      </c>
      <c r="AK60" s="265">
        <v>0.47127000000000002</v>
      </c>
      <c r="AL60" s="265">
        <v>0.40938999999999998</v>
      </c>
      <c r="AM60" s="265">
        <v>0.50687000000000004</v>
      </c>
      <c r="AN60" s="265">
        <v>0.49576999999999999</v>
      </c>
      <c r="AO60" s="265">
        <v>0.40337000000000001</v>
      </c>
      <c r="AP60" s="265">
        <v>0.71472000000000002</v>
      </c>
      <c r="AQ60" s="265">
        <v>0.48803999999999997</v>
      </c>
      <c r="AR60" s="265">
        <v>0.47598000000000001</v>
      </c>
      <c r="AS60" s="265">
        <v>0.62409999999999999</v>
      </c>
      <c r="AT60" s="265">
        <v>0.55583000000000005</v>
      </c>
      <c r="AU60" s="265">
        <v>0.48254999999999998</v>
      </c>
      <c r="AV60" s="265">
        <v>0.55596999999999996</v>
      </c>
      <c r="AW60" s="265">
        <v>0.55632999999999999</v>
      </c>
      <c r="AX60" s="265">
        <v>0.56247999999999998</v>
      </c>
      <c r="AY60" s="265">
        <v>0.53583999999999998</v>
      </c>
      <c r="AZ60" s="265">
        <v>0.59328999999999998</v>
      </c>
      <c r="BA60" s="265">
        <v>0.35377999999999998</v>
      </c>
      <c r="BB60" s="265">
        <v>0.36420999999999998</v>
      </c>
      <c r="BC60" s="265">
        <v>0.37080000000000002</v>
      </c>
      <c r="BD60" s="265">
        <v>0.34569</v>
      </c>
      <c r="BE60" s="265">
        <v>3.1064999999999999E-2</v>
      </c>
      <c r="BF60" s="265">
        <v>2.8663000000000001E-2</v>
      </c>
      <c r="BG60" s="265">
        <v>6.1898000000000002E-2</v>
      </c>
      <c r="BH60" s="265">
        <v>6.2330999999999998E-2</v>
      </c>
      <c r="BI60" s="265">
        <v>0.12279</v>
      </c>
      <c r="BJ60" s="265">
        <v>0.11691</v>
      </c>
      <c r="BK60" s="265">
        <v>0.16883000000000001</v>
      </c>
      <c r="BL60" s="265">
        <v>0.30775000000000002</v>
      </c>
      <c r="BM60" s="265">
        <v>0.15853999999999999</v>
      </c>
      <c r="BN60" s="265">
        <v>0.40861999999999998</v>
      </c>
      <c r="BO60" s="265">
        <v>0.44285999999999998</v>
      </c>
      <c r="BP60" s="265">
        <v>0.59677999999999998</v>
      </c>
      <c r="BQ60" s="265">
        <v>0.26738000000000001</v>
      </c>
      <c r="BR60" s="265">
        <v>0.38157000000000002</v>
      </c>
      <c r="BS60" s="265">
        <v>0.30193999999999999</v>
      </c>
      <c r="BT60" s="265">
        <v>0.35608000000000001</v>
      </c>
      <c r="BU60" s="265">
        <v>0.81152000000000002</v>
      </c>
      <c r="BV60" s="265">
        <v>0.73380000000000001</v>
      </c>
      <c r="BW60" s="265">
        <v>0.88483999999999996</v>
      </c>
      <c r="BX60" s="265">
        <v>1</v>
      </c>
      <c r="BY60" s="265">
        <v>0.10954</v>
      </c>
      <c r="BZ60" s="265">
        <v>9.3841999999999995E-2</v>
      </c>
      <c r="CA60" s="265">
        <v>0.16</v>
      </c>
      <c r="CB60" s="265">
        <v>0.13394</v>
      </c>
      <c r="CC60" s="265">
        <v>0.17601</v>
      </c>
      <c r="CD60" s="265">
        <v>0.10238999999999999</v>
      </c>
      <c r="CE60" s="265">
        <v>9.8721000000000003E-2</v>
      </c>
      <c r="CF60" s="265">
        <v>0.10982</v>
      </c>
      <c r="CG60" s="265">
        <v>9.9682000000000007E-2</v>
      </c>
      <c r="CH60" s="265">
        <v>8.8386000000000006E-2</v>
      </c>
      <c r="CI60" s="265">
        <v>0.10338</v>
      </c>
      <c r="CJ60" s="265">
        <v>7.5949000000000003E-2</v>
      </c>
      <c r="CK60" s="265">
        <v>9.4567999999999999E-2</v>
      </c>
      <c r="CL60" s="265">
        <v>0.29951</v>
      </c>
      <c r="CM60" s="265">
        <v>0.12224</v>
      </c>
      <c r="CN60" s="265">
        <v>4.0404000000000002E-2</v>
      </c>
      <c r="CO60" s="265">
        <v>8.4498000000000004E-2</v>
      </c>
      <c r="CP60" s="265">
        <v>0.16313</v>
      </c>
      <c r="CQ60" s="265">
        <v>0.15537000000000001</v>
      </c>
      <c r="CR60" s="265">
        <v>0.08</v>
      </c>
      <c r="CS60" s="265">
        <v>0.14285999999999999</v>
      </c>
      <c r="CT60" s="265">
        <v>0.20619000000000001</v>
      </c>
      <c r="CU60" s="265">
        <v>0.18</v>
      </c>
      <c r="CV60" s="265">
        <v>7.8501000000000001E-2</v>
      </c>
      <c r="CW60" s="265">
        <v>0.39394000000000001</v>
      </c>
      <c r="CX60" s="265">
        <v>0.20619000000000001</v>
      </c>
      <c r="CY60" s="265">
        <v>0.35052</v>
      </c>
      <c r="CZ60" s="265">
        <v>9.8058000000000006E-2</v>
      </c>
      <c r="DA60" s="265">
        <v>0.19328999999999999</v>
      </c>
      <c r="DB60" s="265">
        <v>8.0808000000000005E-2</v>
      </c>
      <c r="DC60" s="265">
        <v>9.2784000000000005E-2</v>
      </c>
      <c r="DD60" s="265">
        <v>6.0606E-2</v>
      </c>
      <c r="DE60" s="265">
        <v>0.16495000000000001</v>
      </c>
      <c r="DF60" s="265">
        <v>1.0109999999999999E-2</v>
      </c>
      <c r="DG60" s="265">
        <v>1.9698E-2</v>
      </c>
      <c r="DH60" s="265">
        <v>3.5629000000000001E-2</v>
      </c>
      <c r="DI60" s="265">
        <v>4.4457999999999998E-2</v>
      </c>
      <c r="DJ60" s="265">
        <v>3.7482000000000001E-2</v>
      </c>
      <c r="DK60" s="265">
        <v>4.2372E-2</v>
      </c>
      <c r="DL60" s="265">
        <v>3.5846999999999997E-2</v>
      </c>
      <c r="DM60" s="265">
        <v>3.3535000000000002E-2</v>
      </c>
      <c r="DN60" s="265">
        <v>2.1964999999999998E-2</v>
      </c>
      <c r="DO60" s="265">
        <v>1.5344E-2</v>
      </c>
      <c r="DP60" s="265">
        <v>1.5048000000000001E-2</v>
      </c>
      <c r="DQ60" s="265">
        <v>1.2659E-2</v>
      </c>
      <c r="DR60" s="265">
        <v>3.8263999999999999E-2</v>
      </c>
      <c r="DS60" s="265">
        <v>4.3302E-2</v>
      </c>
      <c r="DT60" s="265">
        <v>6.2275999999999998E-2</v>
      </c>
      <c r="DU60" s="265">
        <v>2.1892000000000002E-2</v>
      </c>
      <c r="DV60" s="265">
        <v>1.316E-2</v>
      </c>
      <c r="DW60" s="265">
        <v>1.1136999999999999E-2</v>
      </c>
      <c r="DX60" s="265">
        <v>3.46E-3</v>
      </c>
      <c r="DY60" s="265">
        <v>7.2690000000000003E-3</v>
      </c>
      <c r="DZ60" s="265">
        <v>6.0150000000000004E-3</v>
      </c>
      <c r="EA60" s="265">
        <v>3.7919999999999998E-3</v>
      </c>
      <c r="EB60" s="265">
        <v>2.297E-3</v>
      </c>
      <c r="EC60" s="265">
        <v>1.885E-3</v>
      </c>
      <c r="ED60" s="265">
        <v>2.8939999999999999E-3</v>
      </c>
      <c r="EE60" s="265">
        <v>3.4629999999999999E-3</v>
      </c>
      <c r="EF60" s="265">
        <v>3.0040000000000002E-3</v>
      </c>
      <c r="EG60" s="265">
        <v>2.2759999999999998E-3</v>
      </c>
      <c r="EH60" s="265">
        <v>9.5430000000000001E-2</v>
      </c>
      <c r="EI60" s="265">
        <v>0.30612</v>
      </c>
      <c r="EJ60" s="265">
        <v>0.23710999999999999</v>
      </c>
      <c r="EK60" s="265">
        <v>7.0707000000000006E-2</v>
      </c>
      <c r="EL60" s="265">
        <v>0.11458</v>
      </c>
      <c r="EM60" s="265">
        <v>0.11649</v>
      </c>
      <c r="EN60" s="265">
        <v>7.6996999999999996E-2</v>
      </c>
      <c r="EO60" s="265">
        <v>0.22192000000000001</v>
      </c>
      <c r="EP60" s="265">
        <v>9.6224000000000004E-2</v>
      </c>
      <c r="EQ60" s="265">
        <v>1.7670999999999999E-2</v>
      </c>
      <c r="ER60" s="265">
        <v>2.4442999999999999E-2</v>
      </c>
      <c r="ES60" s="265">
        <v>2.0358999999999999E-2</v>
      </c>
      <c r="ET60" s="265">
        <v>2.2571999999999998E-2</v>
      </c>
      <c r="EU60" s="265">
        <v>1.8879E-2</v>
      </c>
      <c r="EV60" s="265">
        <v>1.9546000000000001E-2</v>
      </c>
      <c r="EW60" s="265">
        <v>2.0843E-2</v>
      </c>
      <c r="EX60" s="265">
        <v>2.3310000000000001E-2</v>
      </c>
      <c r="EY60" s="265">
        <v>1.6827000000000002E-2</v>
      </c>
      <c r="EZ60" s="265">
        <v>0.21159</v>
      </c>
      <c r="FA60" s="265">
        <v>4.8107999999999998E-2</v>
      </c>
      <c r="FB60" s="265">
        <v>4.5551000000000001E-2</v>
      </c>
      <c r="FC60" s="265">
        <v>4.2238999999999999E-2</v>
      </c>
      <c r="FD60" s="265">
        <v>4.4041999999999998E-2</v>
      </c>
      <c r="FE60" s="265">
        <v>3.9232999999999997E-2</v>
      </c>
      <c r="FF60" s="265">
        <v>4.1073999999999999E-2</v>
      </c>
      <c r="FG60" s="265">
        <v>4.8124E-2</v>
      </c>
      <c r="FH60" s="265">
        <v>3.7324000000000003E-2</v>
      </c>
      <c r="FI60" s="265">
        <v>3.5098999999999998E-2</v>
      </c>
      <c r="FJ60" s="265">
        <v>5.9213000000000002E-2</v>
      </c>
      <c r="FK60" s="265">
        <v>2.5183000000000001E-2</v>
      </c>
      <c r="FL60" s="265">
        <v>5.4720000000000003E-3</v>
      </c>
      <c r="FM60" s="265">
        <v>2.1647E-2</v>
      </c>
      <c r="FN60" s="265">
        <v>7.9033000000000006E-2</v>
      </c>
      <c r="FO60" s="265">
        <v>0.22</v>
      </c>
      <c r="FP60" s="265">
        <v>0.50929000000000002</v>
      </c>
      <c r="FQ60" s="265">
        <v>0.14449000000000001</v>
      </c>
      <c r="FR60" s="265">
        <v>9.7270999999999996E-2</v>
      </c>
      <c r="FS60" s="265">
        <v>0.23583000000000001</v>
      </c>
      <c r="FT60" s="265">
        <v>8.4751999999999994E-2</v>
      </c>
      <c r="FU60" s="265">
        <v>0.18709000000000001</v>
      </c>
      <c r="FV60" s="265">
        <v>0.92408999999999997</v>
      </c>
      <c r="FW60" s="265">
        <v>0.62614000000000003</v>
      </c>
      <c r="FX60" s="265">
        <v>0.40558</v>
      </c>
      <c r="FY60" s="265">
        <v>0.85719999999999996</v>
      </c>
      <c r="FZ60" s="265">
        <v>0.62614000000000003</v>
      </c>
      <c r="GA60" s="265">
        <v>0.42938999999999999</v>
      </c>
      <c r="GB60" s="265">
        <v>0.14437</v>
      </c>
      <c r="GC60" s="265">
        <v>0.17008000000000001</v>
      </c>
      <c r="GD60" s="265">
        <v>0.20680000000000001</v>
      </c>
      <c r="GE60" s="265">
        <v>0.33965000000000001</v>
      </c>
      <c r="GF60" s="265">
        <v>0.25385000000000002</v>
      </c>
      <c r="GG60" s="265">
        <v>0.50258999999999998</v>
      </c>
      <c r="GH60" s="265">
        <v>0.57421</v>
      </c>
      <c r="GI60" s="265">
        <v>0.61255999999999999</v>
      </c>
      <c r="GJ60" s="265">
        <v>0.27182000000000001</v>
      </c>
      <c r="GK60" s="265">
        <v>0.19600999999999999</v>
      </c>
      <c r="GL60" s="265">
        <v>0.33950000000000002</v>
      </c>
      <c r="GM60" s="265">
        <v>0.18703</v>
      </c>
      <c r="GN60" s="265">
        <v>0.48505999999999999</v>
      </c>
      <c r="GO60" s="265">
        <v>0.25398999999999999</v>
      </c>
      <c r="GP60" s="265">
        <v>0.34600999999999998</v>
      </c>
      <c r="GQ60" s="265">
        <v>0.29026000000000002</v>
      </c>
      <c r="GR60" s="265">
        <v>0.25136999999999998</v>
      </c>
      <c r="GS60" s="265">
        <v>0.30769000000000002</v>
      </c>
      <c r="GT60" s="265">
        <v>0.25675999999999999</v>
      </c>
      <c r="GU60" s="265">
        <v>0.25068000000000001</v>
      </c>
      <c r="GV60" s="265">
        <v>0.21515000000000001</v>
      </c>
      <c r="GW60" s="265">
        <v>0.32174000000000003</v>
      </c>
      <c r="GX60" s="265">
        <v>0.41416999999999998</v>
      </c>
      <c r="GY60" s="265">
        <v>0.31151000000000001</v>
      </c>
      <c r="GZ60" s="265">
        <v>0.32413999999999998</v>
      </c>
      <c r="HA60" s="265">
        <v>0.19167999999999999</v>
      </c>
      <c r="HB60" s="265">
        <v>0.14082</v>
      </c>
      <c r="HC60" s="265">
        <v>0.37669000000000002</v>
      </c>
      <c r="HD60" s="265">
        <v>0.21135000000000001</v>
      </c>
      <c r="HE60" s="265">
        <v>0.31772</v>
      </c>
      <c r="HF60" s="265">
        <v>0.43711</v>
      </c>
      <c r="HG60" s="265">
        <v>0.32251999999999997</v>
      </c>
      <c r="HH60" s="265">
        <v>0.32191999999999998</v>
      </c>
      <c r="HI60" s="265">
        <v>0.33450999999999997</v>
      </c>
      <c r="HJ60" s="265">
        <v>0.55062999999999995</v>
      </c>
      <c r="HK60" s="265">
        <v>0.18664</v>
      </c>
      <c r="HL60" s="265">
        <v>0.22320999999999999</v>
      </c>
      <c r="HM60" s="265">
        <v>0.23855999999999999</v>
      </c>
      <c r="HN60" s="265">
        <v>0.20066000000000001</v>
      </c>
      <c r="HO60" s="265">
        <v>0.31002999999999997</v>
      </c>
      <c r="HP60" s="265">
        <v>0.19081999999999999</v>
      </c>
      <c r="HQ60" s="265">
        <v>0.51459999999999995</v>
      </c>
      <c r="HR60" s="265">
        <v>0.76302999999999999</v>
      </c>
      <c r="HS60" s="265">
        <v>0.15082000000000001</v>
      </c>
      <c r="HT60" s="265">
        <v>0.54391999999999996</v>
      </c>
      <c r="HU60" s="265">
        <v>0.49053999999999998</v>
      </c>
      <c r="HV60" s="265">
        <v>0.23782</v>
      </c>
      <c r="HW60" s="265">
        <v>0.36337999999999998</v>
      </c>
      <c r="HX60" s="265">
        <v>0.54683000000000004</v>
      </c>
      <c r="HY60" s="265">
        <v>0.34910000000000002</v>
      </c>
      <c r="HZ60" s="265">
        <v>0.17202000000000001</v>
      </c>
      <c r="IA60" s="265">
        <v>0.12493</v>
      </c>
      <c r="IB60" s="265">
        <v>0.1024</v>
      </c>
      <c r="IC60" s="265">
        <v>0.12453</v>
      </c>
      <c r="ID60" s="265">
        <v>0.12966</v>
      </c>
      <c r="IE60" s="265">
        <v>0.31628000000000001</v>
      </c>
      <c r="IF60" s="265">
        <v>0.29820000000000002</v>
      </c>
      <c r="IG60" s="265">
        <v>0.22187000000000001</v>
      </c>
      <c r="IH60" s="265">
        <v>0.27106999999999998</v>
      </c>
      <c r="II60" s="265">
        <v>0.58516999999999997</v>
      </c>
      <c r="IJ60" s="265">
        <v>0.32378000000000001</v>
      </c>
      <c r="IK60" s="265">
        <v>0.30332999999999999</v>
      </c>
      <c r="IL60" s="265">
        <v>0.52825999999999995</v>
      </c>
      <c r="IM60" s="265">
        <v>0.24751999999999999</v>
      </c>
      <c r="IN60" s="265">
        <v>8.7958999999999996E-2</v>
      </c>
      <c r="IO60" s="265">
        <v>0.21954000000000001</v>
      </c>
      <c r="IP60" s="265">
        <v>8.8982000000000006E-2</v>
      </c>
      <c r="IQ60" s="265">
        <v>0.31272</v>
      </c>
      <c r="IR60" s="265">
        <v>0.82154000000000005</v>
      </c>
      <c r="IS60" s="265">
        <v>0.18764</v>
      </c>
      <c r="IT60" s="265">
        <v>0.52500000000000002</v>
      </c>
      <c r="IU60" s="265">
        <v>0.23499</v>
      </c>
      <c r="IV60" s="265">
        <v>0.10907</v>
      </c>
      <c r="IW60" s="265">
        <v>0.30375999999999997</v>
      </c>
      <c r="IX60" s="265">
        <v>0.32816000000000001</v>
      </c>
      <c r="IY60" s="265">
        <v>0.44574000000000003</v>
      </c>
      <c r="IZ60" s="265">
        <v>0.49379000000000001</v>
      </c>
      <c r="JA60" s="265">
        <v>0.52185000000000004</v>
      </c>
      <c r="JB60" s="265">
        <v>0.4672</v>
      </c>
      <c r="JC60" s="265">
        <v>0.41902</v>
      </c>
      <c r="JD60" s="265">
        <v>0.19137000000000001</v>
      </c>
      <c r="JE60" s="265">
        <v>0.39612000000000003</v>
      </c>
      <c r="JF60" s="265">
        <v>0.51209000000000005</v>
      </c>
      <c r="JG60" s="265">
        <v>0.36959999999999998</v>
      </c>
      <c r="JH60" s="265">
        <v>0.55962999999999996</v>
      </c>
      <c r="JI60" s="265">
        <v>0.77583999999999997</v>
      </c>
      <c r="JJ60" s="265">
        <v>0.82003999999999999</v>
      </c>
      <c r="JK60" s="265">
        <v>0.70420000000000005</v>
      </c>
      <c r="JL60" s="265">
        <v>0.61895999999999995</v>
      </c>
      <c r="JM60" s="265">
        <v>0.45684999999999998</v>
      </c>
      <c r="JN60" s="265">
        <v>0.1132</v>
      </c>
      <c r="JO60" s="265">
        <v>0.23193</v>
      </c>
      <c r="JP60" s="265">
        <v>0.46683000000000002</v>
      </c>
      <c r="JQ60" s="265">
        <v>0.32987</v>
      </c>
      <c r="JR60" s="265">
        <v>0.17466999999999999</v>
      </c>
      <c r="JS60" s="265">
        <v>0.24726999999999999</v>
      </c>
      <c r="JT60" s="265">
        <v>9.0528999999999998E-2</v>
      </c>
      <c r="JU60" s="265">
        <v>0.18736</v>
      </c>
      <c r="JV60" s="265">
        <v>0.33454</v>
      </c>
      <c r="JW60" s="265">
        <v>0.13103000000000001</v>
      </c>
      <c r="JX60" s="265">
        <v>8.5537000000000002E-2</v>
      </c>
      <c r="JY60" s="265">
        <v>0.19506999999999999</v>
      </c>
      <c r="JZ60" s="265">
        <v>0.21123</v>
      </c>
      <c r="KA60" s="265">
        <v>5.0115E-2</v>
      </c>
      <c r="KB60" s="265">
        <v>0.12060999999999999</v>
      </c>
      <c r="KC60" s="265">
        <v>0.39398</v>
      </c>
      <c r="KD60" s="265">
        <v>0.54032999999999998</v>
      </c>
      <c r="KE60" s="265">
        <v>0.30626999999999999</v>
      </c>
      <c r="KF60" s="265">
        <v>0.2291</v>
      </c>
      <c r="KG60" s="265">
        <v>0.20921999999999999</v>
      </c>
      <c r="KH60" s="265">
        <v>0.16363</v>
      </c>
      <c r="KI60" s="265">
        <v>0.22</v>
      </c>
      <c r="KJ60" s="265">
        <v>0.31697999999999998</v>
      </c>
      <c r="KK60" s="265">
        <v>0.15038000000000001</v>
      </c>
      <c r="KL60" s="265">
        <v>0.19287000000000001</v>
      </c>
      <c r="KM60" s="265">
        <v>0.6431</v>
      </c>
      <c r="KN60" s="265">
        <v>0.73614999999999997</v>
      </c>
      <c r="KO60" s="265">
        <v>0.78952999999999995</v>
      </c>
      <c r="KP60" s="265">
        <v>6.6314965802194191E-3</v>
      </c>
      <c r="KQ60" s="265">
        <v>0.83143</v>
      </c>
      <c r="KR60" s="265">
        <v>0.84306000000000003</v>
      </c>
      <c r="KS60" s="265">
        <v>0.85262000000000004</v>
      </c>
      <c r="KT60" s="265">
        <v>0.6970322530084011</v>
      </c>
      <c r="KU60" s="265">
        <v>1.2336E-2</v>
      </c>
      <c r="KV60" s="265">
        <v>5.3249999999999999E-2</v>
      </c>
      <c r="KW60" s="265">
        <v>8.2105999999999998E-2</v>
      </c>
      <c r="KX60" s="265">
        <v>0.14101</v>
      </c>
      <c r="KY60" s="265">
        <v>0.28216999999999998</v>
      </c>
      <c r="KZ60" s="265">
        <v>0.46755999999999998</v>
      </c>
      <c r="LA60" s="265">
        <v>0.65051999999999999</v>
      </c>
      <c r="LB60" s="265">
        <v>0.80134000000000005</v>
      </c>
      <c r="LC60" s="265">
        <v>1</v>
      </c>
      <c r="LD60" s="265">
        <v>0</v>
      </c>
      <c r="LE60" s="265">
        <v>0.28183999999999998</v>
      </c>
      <c r="LF60" s="265">
        <v>0</v>
      </c>
      <c r="LG60" s="265">
        <v>0</v>
      </c>
      <c r="LH60" s="431">
        <v>2.011017786571756E-4</v>
      </c>
      <c r="LI60" s="431">
        <v>1.9411063112784177E-4</v>
      </c>
      <c r="LJ60" s="431">
        <v>7.2857912164181471E-4</v>
      </c>
      <c r="LK60" s="431">
        <v>1.6525441606063396E-4</v>
      </c>
      <c r="LL60" s="431">
        <v>9.0233050286769867E-4</v>
      </c>
      <c r="LM60" s="431">
        <v>2.4715554900467396E-4</v>
      </c>
      <c r="LN60" s="431">
        <v>1.2041539885103703E-3</v>
      </c>
      <c r="LO60" s="431">
        <v>7.4103579390794039E-4</v>
      </c>
      <c r="LP60" s="431">
        <v>1.3644869904965162E-3</v>
      </c>
      <c r="LQ60" s="431">
        <v>1.2430559145286679E-3</v>
      </c>
      <c r="LR60" s="431">
        <v>9.0593937784433365E-4</v>
      </c>
      <c r="LS60" s="431">
        <v>1.8662912771105766E-4</v>
      </c>
      <c r="LT60" s="431">
        <v>1.6265345038846135E-3</v>
      </c>
      <c r="LU60" s="431">
        <v>2.7571490500122309E-4</v>
      </c>
      <c r="LV60" s="431">
        <v>1.1627837084233761E-3</v>
      </c>
      <c r="LW60" s="431">
        <v>8.6223968537524343E-4</v>
      </c>
      <c r="LX60" s="431">
        <v>1.4701347099617124E-3</v>
      </c>
      <c r="LY60" s="431">
        <v>1.3513403246179223E-3</v>
      </c>
      <c r="LZ60" s="431">
        <v>1.1509181931614876E-3</v>
      </c>
      <c r="MA60" s="431">
        <v>4.6526137157343328E-4</v>
      </c>
      <c r="MB60" s="431">
        <v>1.4579647686332464E-3</v>
      </c>
      <c r="MC60" s="431">
        <v>5.9405877254903316E-4</v>
      </c>
      <c r="MD60" s="431">
        <v>1.0499578202143312E-3</v>
      </c>
      <c r="ME60" s="431">
        <v>1.6144643304869533E-3</v>
      </c>
      <c r="MF60" s="431">
        <v>1.2412149226292968E-3</v>
      </c>
      <c r="MG60" s="431">
        <v>1.0015319567173719E-3</v>
      </c>
      <c r="MH60" s="266"/>
      <c r="MI60" s="266"/>
      <c r="MJ60" s="266"/>
      <c r="MK60" s="266"/>
      <c r="ML60" s="266"/>
      <c r="MM60" s="266"/>
      <c r="MN60" s="266"/>
      <c r="MO60" s="266"/>
      <c r="MP60" s="266"/>
      <c r="MQ60" s="266"/>
      <c r="MR60" s="266"/>
      <c r="MS60" s="266"/>
      <c r="MT60" s="266"/>
      <c r="MU60" s="266"/>
      <c r="MV60" s="266"/>
      <c r="MW60" s="266"/>
      <c r="MX60" s="266"/>
      <c r="MY60" s="266"/>
      <c r="MZ60" s="266"/>
      <c r="NA60" s="266"/>
      <c r="NB60" s="266"/>
      <c r="NC60" s="266"/>
      <c r="ND60" s="266"/>
      <c r="NE60" s="266"/>
      <c r="NF60" s="266"/>
      <c r="NG60" s="266"/>
      <c r="NH60" s="266"/>
      <c r="NI60" s="266"/>
      <c r="NJ60" s="266"/>
      <c r="NK60" s="266"/>
      <c r="NL60" s="266"/>
      <c r="NM60" s="266"/>
      <c r="NN60" s="266"/>
      <c r="NO60" s="266"/>
      <c r="NP60" s="266"/>
      <c r="NQ60" s="266"/>
      <c r="NR60" s="266"/>
      <c r="NS60" s="266"/>
      <c r="NT60" s="266"/>
      <c r="NU60" s="266"/>
      <c r="NV60" s="266"/>
      <c r="NW60" s="266"/>
      <c r="NX60" s="266"/>
      <c r="NY60" s="266"/>
      <c r="NZ60" s="266"/>
      <c r="OA60" s="266"/>
      <c r="OB60" s="266"/>
      <c r="OC60" s="266"/>
      <c r="OD60" s="266"/>
      <c r="OE60" s="266"/>
      <c r="OF60" s="266"/>
      <c r="OG60" s="266"/>
      <c r="OH60" s="266"/>
      <c r="OI60" s="266"/>
      <c r="OJ60" s="266"/>
      <c r="OK60" s="266"/>
      <c r="OL60" s="266"/>
      <c r="OM60" s="266"/>
      <c r="ON60" s="267"/>
    </row>
    <row r="61" spans="1:404">
      <c r="A61" s="261">
        <v>436</v>
      </c>
      <c r="B61" s="265">
        <v>0.87758000000000003</v>
      </c>
      <c r="C61" s="265">
        <v>0.86751999999999996</v>
      </c>
      <c r="D61" s="265">
        <v>0.85946999999999996</v>
      </c>
      <c r="E61" s="265">
        <v>0.85304000000000002</v>
      </c>
      <c r="F61" s="265">
        <v>0.87880000000000003</v>
      </c>
      <c r="G61" s="265">
        <v>0.86587000000000003</v>
      </c>
      <c r="H61" s="265">
        <v>0.87938000000000005</v>
      </c>
      <c r="I61" s="265">
        <v>0.87283999999999995</v>
      </c>
      <c r="J61" s="265">
        <v>0.86602999999999997</v>
      </c>
      <c r="K61" s="265">
        <v>0.41367999999999999</v>
      </c>
      <c r="L61" s="265">
        <v>0.40606999999999999</v>
      </c>
      <c r="M61" s="265">
        <v>0.36218</v>
      </c>
      <c r="N61" s="265">
        <v>0.66718</v>
      </c>
      <c r="O61" s="265">
        <v>0.82274999999999998</v>
      </c>
      <c r="P61" s="265">
        <v>0.86804999999999999</v>
      </c>
      <c r="Q61" s="265">
        <v>0.87388999999999994</v>
      </c>
      <c r="R61" s="265">
        <v>0.85618000000000005</v>
      </c>
      <c r="S61" s="265">
        <v>0.86745000000000005</v>
      </c>
      <c r="T61" s="265">
        <v>0.82098000000000004</v>
      </c>
      <c r="U61" s="265">
        <v>0.87982000000000005</v>
      </c>
      <c r="V61" s="265">
        <v>0.83177000000000001</v>
      </c>
      <c r="W61" s="265">
        <v>0.69476000000000004</v>
      </c>
      <c r="X61" s="265">
        <v>0.82521</v>
      </c>
      <c r="Y61" s="265">
        <v>0.87953000000000003</v>
      </c>
      <c r="Z61" s="265">
        <v>0.83209</v>
      </c>
      <c r="AA61" s="265">
        <v>0.88188999999999995</v>
      </c>
      <c r="AB61" s="265">
        <v>0.83379999999999999</v>
      </c>
      <c r="AC61" s="265">
        <v>0.86511000000000005</v>
      </c>
      <c r="AD61" s="265">
        <v>0.81911</v>
      </c>
      <c r="AE61" s="265">
        <v>0.59055000000000002</v>
      </c>
      <c r="AF61" s="265">
        <v>0.57516</v>
      </c>
      <c r="AG61" s="265">
        <v>8.3597000000000005E-2</v>
      </c>
      <c r="AH61" s="265">
        <v>0.60562000000000005</v>
      </c>
      <c r="AI61" s="265">
        <v>0.30969000000000002</v>
      </c>
      <c r="AJ61" s="265">
        <v>0.50214999999999999</v>
      </c>
      <c r="AK61" s="265">
        <v>0.38153999999999999</v>
      </c>
      <c r="AL61" s="265">
        <v>0.35504999999999998</v>
      </c>
      <c r="AM61" s="265">
        <v>0.41482999999999998</v>
      </c>
      <c r="AN61" s="265">
        <v>0.40654000000000001</v>
      </c>
      <c r="AO61" s="265">
        <v>0.35194999999999999</v>
      </c>
      <c r="AP61" s="265">
        <v>0.58967000000000003</v>
      </c>
      <c r="AQ61" s="265">
        <v>0.40248</v>
      </c>
      <c r="AR61" s="265">
        <v>0.42292999999999997</v>
      </c>
      <c r="AS61" s="265">
        <v>0.52398999999999996</v>
      </c>
      <c r="AT61" s="265">
        <v>0.46666999999999997</v>
      </c>
      <c r="AU61" s="265">
        <v>0.43447000000000002</v>
      </c>
      <c r="AV61" s="265">
        <v>0.47323999999999999</v>
      </c>
      <c r="AW61" s="265">
        <v>0.45067000000000002</v>
      </c>
      <c r="AX61" s="265">
        <v>0.46034000000000003</v>
      </c>
      <c r="AY61" s="265">
        <v>0.44539000000000001</v>
      </c>
      <c r="AZ61" s="265">
        <v>0.49933</v>
      </c>
      <c r="BA61" s="265">
        <v>0.30396000000000001</v>
      </c>
      <c r="BB61" s="265">
        <v>0.30958999999999998</v>
      </c>
      <c r="BC61" s="265">
        <v>0.313</v>
      </c>
      <c r="BD61" s="265">
        <v>0.30003999999999997</v>
      </c>
      <c r="BE61" s="265">
        <v>3.1022000000000001E-2</v>
      </c>
      <c r="BF61" s="265">
        <v>2.896E-2</v>
      </c>
      <c r="BG61" s="265">
        <v>6.2095999999999998E-2</v>
      </c>
      <c r="BH61" s="265">
        <v>6.2481000000000002E-2</v>
      </c>
      <c r="BI61" s="265">
        <v>0.12232</v>
      </c>
      <c r="BJ61" s="265">
        <v>0.11525000000000001</v>
      </c>
      <c r="BK61" s="265">
        <v>0.16622999999999999</v>
      </c>
      <c r="BL61" s="265">
        <v>0.28855999999999998</v>
      </c>
      <c r="BM61" s="265">
        <v>0.15365999999999999</v>
      </c>
      <c r="BN61" s="265">
        <v>0.39468999999999999</v>
      </c>
      <c r="BO61" s="265">
        <v>0.43713999999999997</v>
      </c>
      <c r="BP61" s="265">
        <v>0.49992999999999999</v>
      </c>
      <c r="BQ61" s="265">
        <v>0.25842999999999999</v>
      </c>
      <c r="BR61" s="265">
        <v>0.37343999999999999</v>
      </c>
      <c r="BS61" s="265">
        <v>0.28294000000000002</v>
      </c>
      <c r="BT61" s="265">
        <v>0.34319</v>
      </c>
      <c r="BU61" s="265">
        <v>0.67318999999999996</v>
      </c>
      <c r="BV61" s="265">
        <v>0.59167999999999998</v>
      </c>
      <c r="BW61" s="265">
        <v>0.75134999999999996</v>
      </c>
      <c r="BX61" s="265">
        <v>0.80705000000000005</v>
      </c>
      <c r="BY61" s="265">
        <v>0.11166</v>
      </c>
      <c r="BZ61" s="265">
        <v>9.5226000000000005E-2</v>
      </c>
      <c r="CA61" s="265">
        <v>0.16200000000000001</v>
      </c>
      <c r="CB61" s="265">
        <v>0.13619000000000001</v>
      </c>
      <c r="CC61" s="265">
        <v>0.17867</v>
      </c>
      <c r="CD61" s="265">
        <v>0.10392999999999999</v>
      </c>
      <c r="CE61" s="265">
        <v>0.10009999999999999</v>
      </c>
      <c r="CF61" s="265">
        <v>0.11148</v>
      </c>
      <c r="CG61" s="265">
        <v>0.10198</v>
      </c>
      <c r="CH61" s="265">
        <v>8.9821999999999999E-2</v>
      </c>
      <c r="CI61" s="265">
        <v>0.10503999999999999</v>
      </c>
      <c r="CJ61" s="265">
        <v>7.7531000000000003E-2</v>
      </c>
      <c r="CK61" s="265">
        <v>9.6560000000000007E-2</v>
      </c>
      <c r="CL61" s="265">
        <v>0.30226999999999998</v>
      </c>
      <c r="CM61" s="265">
        <v>0.13568</v>
      </c>
      <c r="CN61" s="265">
        <v>4.2424000000000003E-2</v>
      </c>
      <c r="CO61" s="265">
        <v>8.9687000000000003E-2</v>
      </c>
      <c r="CP61" s="265">
        <v>0.17438999999999999</v>
      </c>
      <c r="CQ61" s="265">
        <v>0.16608999999999999</v>
      </c>
      <c r="CR61" s="265">
        <v>8.4000000000000005E-2</v>
      </c>
      <c r="CS61" s="265">
        <v>0.16122</v>
      </c>
      <c r="CT61" s="265">
        <v>0.23505000000000001</v>
      </c>
      <c r="CU61" s="265">
        <v>0.20200000000000001</v>
      </c>
      <c r="CV61" s="265">
        <v>9.3226000000000003E-2</v>
      </c>
      <c r="CW61" s="265">
        <v>0.44241999999999998</v>
      </c>
      <c r="CX61" s="265">
        <v>0.23093</v>
      </c>
      <c r="CY61" s="265">
        <v>0.39380999999999999</v>
      </c>
      <c r="CZ61" s="265">
        <v>0.10503</v>
      </c>
      <c r="DA61" s="265">
        <v>0.20008000000000001</v>
      </c>
      <c r="DB61" s="265">
        <v>9.0909000000000004E-2</v>
      </c>
      <c r="DC61" s="265">
        <v>0.10516</v>
      </c>
      <c r="DD61" s="265">
        <v>6.6667000000000004E-2</v>
      </c>
      <c r="DE61" s="265">
        <v>0.18762999999999999</v>
      </c>
      <c r="DF61" s="265">
        <v>1.2094000000000001E-2</v>
      </c>
      <c r="DG61" s="265">
        <v>2.3587E-2</v>
      </c>
      <c r="DH61" s="265">
        <v>3.9754999999999999E-2</v>
      </c>
      <c r="DI61" s="265">
        <v>5.1404999999999999E-2</v>
      </c>
      <c r="DJ61" s="265">
        <v>4.3548000000000003E-2</v>
      </c>
      <c r="DK61" s="265">
        <v>4.9228000000000001E-2</v>
      </c>
      <c r="DL61" s="265">
        <v>4.1446999999999998E-2</v>
      </c>
      <c r="DM61" s="265">
        <v>4.2117000000000002E-2</v>
      </c>
      <c r="DN61" s="265">
        <v>2.5534000000000001E-2</v>
      </c>
      <c r="DO61" s="265">
        <v>1.8245999999999998E-2</v>
      </c>
      <c r="DP61" s="265">
        <v>1.7909999999999999E-2</v>
      </c>
      <c r="DQ61" s="265">
        <v>1.5056999999999999E-2</v>
      </c>
      <c r="DR61" s="265">
        <v>4.5830999999999997E-2</v>
      </c>
      <c r="DS61" s="265">
        <v>5.1186000000000002E-2</v>
      </c>
      <c r="DT61" s="265">
        <v>7.3604000000000003E-2</v>
      </c>
      <c r="DU61" s="265">
        <v>2.6283000000000001E-2</v>
      </c>
      <c r="DV61" s="265">
        <v>1.585E-2</v>
      </c>
      <c r="DW61" s="265">
        <v>1.3582E-2</v>
      </c>
      <c r="DX61" s="265">
        <v>4.1397999999999999E-3</v>
      </c>
      <c r="DY61" s="265">
        <v>8.4676000000000005E-3</v>
      </c>
      <c r="DZ61" s="265">
        <v>7.6623999999999998E-3</v>
      </c>
      <c r="EA61" s="265">
        <v>4.9154000000000003E-3</v>
      </c>
      <c r="EB61" s="265">
        <v>2.9818000000000002E-3</v>
      </c>
      <c r="EC61" s="265">
        <v>2.4472000000000001E-3</v>
      </c>
      <c r="ED61" s="265">
        <v>3.7569999999999999E-3</v>
      </c>
      <c r="EE61" s="265">
        <v>4.4952000000000004E-3</v>
      </c>
      <c r="EF61" s="265">
        <v>3.5187999999999999E-3</v>
      </c>
      <c r="EG61" s="265">
        <v>2.9504000000000002E-3</v>
      </c>
      <c r="EH61" s="265">
        <v>0.11032</v>
      </c>
      <c r="EI61" s="265">
        <v>0.34489999999999998</v>
      </c>
      <c r="EJ61" s="265">
        <v>0.26804</v>
      </c>
      <c r="EK61" s="265">
        <v>7.8787999999999997E-2</v>
      </c>
      <c r="EL61" s="265">
        <v>0.13125000000000001</v>
      </c>
      <c r="EM61" s="265">
        <v>0.13758999999999999</v>
      </c>
      <c r="EN61" s="265">
        <v>9.1439000000000006E-2</v>
      </c>
      <c r="EO61" s="265">
        <v>0.26512999999999998</v>
      </c>
      <c r="EP61" s="265">
        <v>0.11058999999999999</v>
      </c>
      <c r="EQ61" s="265">
        <v>2.1517000000000001E-2</v>
      </c>
      <c r="ER61" s="265">
        <v>2.9776E-2</v>
      </c>
      <c r="ES61" s="265">
        <v>2.4858999999999999E-2</v>
      </c>
      <c r="ET61" s="265">
        <v>2.7550999999999999E-2</v>
      </c>
      <c r="EU61" s="265">
        <v>2.3029999999999998E-2</v>
      </c>
      <c r="EV61" s="265">
        <v>2.3880999999999999E-2</v>
      </c>
      <c r="EW61" s="265">
        <v>2.5378999999999999E-2</v>
      </c>
      <c r="EX61" s="265">
        <v>2.8421999999999999E-2</v>
      </c>
      <c r="EY61" s="265">
        <v>2.0469999999999999E-2</v>
      </c>
      <c r="EZ61" s="265">
        <v>0.24273</v>
      </c>
      <c r="FA61" s="265">
        <v>5.8552E-2</v>
      </c>
      <c r="FB61" s="265">
        <v>5.5384999999999997E-2</v>
      </c>
      <c r="FC61" s="265">
        <v>5.1369999999999999E-2</v>
      </c>
      <c r="FD61" s="265">
        <v>5.3513999999999999E-2</v>
      </c>
      <c r="FE61" s="265">
        <v>4.7728E-2</v>
      </c>
      <c r="FF61" s="265">
        <v>4.9928E-2</v>
      </c>
      <c r="FG61" s="265">
        <v>5.8556999999999998E-2</v>
      </c>
      <c r="FH61" s="265">
        <v>4.5351000000000002E-2</v>
      </c>
      <c r="FI61" s="265">
        <v>4.2659000000000002E-2</v>
      </c>
      <c r="FJ61" s="265">
        <v>6.9122000000000003E-2</v>
      </c>
      <c r="FK61" s="265">
        <v>2.938E-2</v>
      </c>
      <c r="FL61" s="265">
        <v>5.7311999999999997E-3</v>
      </c>
      <c r="FM61" s="265">
        <v>2.5935E-2</v>
      </c>
      <c r="FN61" s="265">
        <v>8.1134999999999999E-2</v>
      </c>
      <c r="FO61" s="265">
        <v>0.24</v>
      </c>
      <c r="FP61" s="265">
        <v>0.56403000000000003</v>
      </c>
      <c r="FQ61" s="265">
        <v>0.16095000000000001</v>
      </c>
      <c r="FR61" s="265">
        <v>0.11151</v>
      </c>
      <c r="FS61" s="265">
        <v>0.26724999999999999</v>
      </c>
      <c r="FT61" s="265">
        <v>9.5879000000000006E-2</v>
      </c>
      <c r="FU61" s="265">
        <v>0.20408000000000001</v>
      </c>
      <c r="FV61" s="265">
        <v>0.93927000000000005</v>
      </c>
      <c r="FW61" s="265">
        <v>0.67196999999999996</v>
      </c>
      <c r="FX61" s="265">
        <v>0.42875000000000002</v>
      </c>
      <c r="FY61" s="265">
        <v>0.88575999999999999</v>
      </c>
      <c r="FZ61" s="265">
        <v>0.67196999999999996</v>
      </c>
      <c r="GA61" s="265">
        <v>0.47517999999999999</v>
      </c>
      <c r="GB61" s="265">
        <v>0.16700999999999999</v>
      </c>
      <c r="GC61" s="265">
        <v>0.19187000000000001</v>
      </c>
      <c r="GD61" s="265">
        <v>0.22775000000000001</v>
      </c>
      <c r="GE61" s="265">
        <v>0.37019999999999997</v>
      </c>
      <c r="GF61" s="265">
        <v>0.27805000000000002</v>
      </c>
      <c r="GG61" s="265">
        <v>0.54634000000000005</v>
      </c>
      <c r="GH61" s="265">
        <v>0.61861999999999995</v>
      </c>
      <c r="GI61" s="265">
        <v>0.66488999999999998</v>
      </c>
      <c r="GJ61" s="265">
        <v>0.30176999999999998</v>
      </c>
      <c r="GK61" s="265">
        <v>0.21959999999999999</v>
      </c>
      <c r="GL61" s="265">
        <v>0.36958999999999997</v>
      </c>
      <c r="GM61" s="265">
        <v>0.21334</v>
      </c>
      <c r="GN61" s="265">
        <v>0.52198999999999995</v>
      </c>
      <c r="GO61" s="265">
        <v>0.27611000000000002</v>
      </c>
      <c r="GP61" s="265">
        <v>0.36914999999999998</v>
      </c>
      <c r="GQ61" s="265">
        <v>0.30961</v>
      </c>
      <c r="GR61" s="265">
        <v>0.27073999999999998</v>
      </c>
      <c r="GS61" s="265">
        <v>0.32819999999999999</v>
      </c>
      <c r="GT61" s="265">
        <v>0.27689999999999998</v>
      </c>
      <c r="GU61" s="265">
        <v>0.27029999999999998</v>
      </c>
      <c r="GV61" s="265">
        <v>0.23272999999999999</v>
      </c>
      <c r="GW61" s="265">
        <v>0.35374</v>
      </c>
      <c r="GX61" s="265">
        <v>0.44735000000000003</v>
      </c>
      <c r="GY61" s="265">
        <v>0.34447</v>
      </c>
      <c r="GZ61" s="265">
        <v>0.35788999999999999</v>
      </c>
      <c r="HA61" s="265">
        <v>0.20501</v>
      </c>
      <c r="HB61" s="265">
        <v>0.15007999999999999</v>
      </c>
      <c r="HC61" s="265">
        <v>0.41932000000000003</v>
      </c>
      <c r="HD61" s="265">
        <v>0.24518999999999999</v>
      </c>
      <c r="HE61" s="265">
        <v>0.34465000000000001</v>
      </c>
      <c r="HF61" s="265">
        <v>0.47832000000000002</v>
      </c>
      <c r="HG61" s="265">
        <v>0.34993999999999997</v>
      </c>
      <c r="HH61" s="265">
        <v>0.34959000000000001</v>
      </c>
      <c r="HI61" s="265">
        <v>0.36309999999999998</v>
      </c>
      <c r="HJ61" s="265">
        <v>0.58999000000000001</v>
      </c>
      <c r="HK61" s="265">
        <v>0.20558999999999999</v>
      </c>
      <c r="HL61" s="265">
        <v>0.24512</v>
      </c>
      <c r="HM61" s="265">
        <v>0.25564999999999999</v>
      </c>
      <c r="HN61" s="265">
        <v>0.21784999999999999</v>
      </c>
      <c r="HO61" s="265">
        <v>0.33639000000000002</v>
      </c>
      <c r="HP61" s="265">
        <v>0.20627999999999999</v>
      </c>
      <c r="HQ61" s="265">
        <v>0.54359999999999997</v>
      </c>
      <c r="HR61" s="265">
        <v>0.79108000000000001</v>
      </c>
      <c r="HS61" s="265">
        <v>0.17032</v>
      </c>
      <c r="HT61" s="265">
        <v>0.58240000000000003</v>
      </c>
      <c r="HU61" s="265">
        <v>0.52690000000000003</v>
      </c>
      <c r="HV61" s="265">
        <v>0.25861000000000001</v>
      </c>
      <c r="HW61" s="265">
        <v>0.40858</v>
      </c>
      <c r="HX61" s="265">
        <v>0.58467999999999998</v>
      </c>
      <c r="HY61" s="265">
        <v>0.38319999999999999</v>
      </c>
      <c r="HZ61" s="265">
        <v>0.19006999999999999</v>
      </c>
      <c r="IA61" s="265">
        <v>0.14241999999999999</v>
      </c>
      <c r="IB61" s="265">
        <v>0.11719</v>
      </c>
      <c r="IC61" s="265">
        <v>0.14096</v>
      </c>
      <c r="ID61" s="265">
        <v>0.14585000000000001</v>
      </c>
      <c r="IE61" s="265">
        <v>0.33944999999999997</v>
      </c>
      <c r="IF61" s="265">
        <v>0.32006000000000001</v>
      </c>
      <c r="IG61" s="265">
        <v>0.23683000000000001</v>
      </c>
      <c r="IH61" s="265">
        <v>0.30129</v>
      </c>
      <c r="II61" s="265">
        <v>0.61451999999999996</v>
      </c>
      <c r="IJ61" s="265">
        <v>0.34376000000000001</v>
      </c>
      <c r="IK61" s="265">
        <v>0.32762000000000002</v>
      </c>
      <c r="IL61" s="265">
        <v>0.57601999999999998</v>
      </c>
      <c r="IM61" s="265">
        <v>0.27745999999999998</v>
      </c>
      <c r="IN61" s="265">
        <v>9.9297999999999997E-2</v>
      </c>
      <c r="IO61" s="265">
        <v>0.26068999999999998</v>
      </c>
      <c r="IP61" s="265">
        <v>0.1023</v>
      </c>
      <c r="IQ61" s="265">
        <v>0.34323999999999999</v>
      </c>
      <c r="IR61" s="265">
        <v>0.85723000000000005</v>
      </c>
      <c r="IS61" s="265">
        <v>0.20624999999999999</v>
      </c>
      <c r="IT61" s="265">
        <v>0.56391999999999998</v>
      </c>
      <c r="IU61" s="265">
        <v>0.25595000000000001</v>
      </c>
      <c r="IV61" s="265">
        <v>0.11713</v>
      </c>
      <c r="IW61" s="265">
        <v>0.32327</v>
      </c>
      <c r="IX61" s="265">
        <v>0.35196</v>
      </c>
      <c r="IY61" s="265">
        <v>0.47691</v>
      </c>
      <c r="IZ61" s="265">
        <v>0.52986999999999995</v>
      </c>
      <c r="JA61" s="265">
        <v>0.55898000000000003</v>
      </c>
      <c r="JB61" s="265">
        <v>0.50012999999999996</v>
      </c>
      <c r="JC61" s="265">
        <v>0.45335999999999999</v>
      </c>
      <c r="JD61" s="265">
        <v>0.21492</v>
      </c>
      <c r="JE61" s="265">
        <v>0.42715999999999998</v>
      </c>
      <c r="JF61" s="265">
        <v>0.54862999999999995</v>
      </c>
      <c r="JG61" s="265">
        <v>0.39582000000000001</v>
      </c>
      <c r="JH61" s="265">
        <v>0.59343000000000001</v>
      </c>
      <c r="JI61" s="265">
        <v>0.81677</v>
      </c>
      <c r="JJ61" s="265">
        <v>0.85602999999999996</v>
      </c>
      <c r="JK61" s="265">
        <v>0.72480999999999995</v>
      </c>
      <c r="JL61" s="265">
        <v>0.66366000000000003</v>
      </c>
      <c r="JM61" s="265">
        <v>0.49129</v>
      </c>
      <c r="JN61" s="265">
        <v>0.12728</v>
      </c>
      <c r="JO61" s="265">
        <v>0.25052000000000002</v>
      </c>
      <c r="JP61" s="265">
        <v>0.50404000000000004</v>
      </c>
      <c r="JQ61" s="265">
        <v>0.35271999999999998</v>
      </c>
      <c r="JR61" s="265">
        <v>0.18928</v>
      </c>
      <c r="JS61" s="265">
        <v>0.27311999999999997</v>
      </c>
      <c r="JT61" s="265">
        <v>0.10308</v>
      </c>
      <c r="JU61" s="265">
        <v>0.21041000000000001</v>
      </c>
      <c r="JV61" s="265">
        <v>0.37113000000000002</v>
      </c>
      <c r="JW61" s="265">
        <v>0.14355000000000001</v>
      </c>
      <c r="JX61" s="265">
        <v>9.5986000000000002E-2</v>
      </c>
      <c r="JY61" s="265">
        <v>0.21736</v>
      </c>
      <c r="JZ61" s="265">
        <v>0.23000999999999999</v>
      </c>
      <c r="KA61" s="265">
        <v>5.6170999999999999E-2</v>
      </c>
      <c r="KB61" s="265">
        <v>0.13286000000000001</v>
      </c>
      <c r="KC61" s="265">
        <v>0.43785000000000002</v>
      </c>
      <c r="KD61" s="265">
        <v>0.58792</v>
      </c>
      <c r="KE61" s="265">
        <v>0.33894000000000002</v>
      </c>
      <c r="KF61" s="265">
        <v>0.25813000000000003</v>
      </c>
      <c r="KG61" s="265">
        <v>0.23612</v>
      </c>
      <c r="KH61" s="265">
        <v>0.18862999999999999</v>
      </c>
      <c r="KI61" s="265">
        <v>0.21793000000000001</v>
      </c>
      <c r="KJ61" s="265">
        <v>0.31292999999999999</v>
      </c>
      <c r="KK61" s="265">
        <v>0.14512</v>
      </c>
      <c r="KL61" s="265">
        <v>0.19025</v>
      </c>
      <c r="KM61" s="265">
        <v>0.65959999999999996</v>
      </c>
      <c r="KN61" s="265">
        <v>0.75312000000000001</v>
      </c>
      <c r="KO61" s="265">
        <v>0.80598999999999998</v>
      </c>
      <c r="KP61" s="265">
        <v>6.7614724308688763E-3</v>
      </c>
      <c r="KQ61" s="265">
        <v>0.84594000000000003</v>
      </c>
      <c r="KR61" s="265">
        <v>0.85668</v>
      </c>
      <c r="KS61" s="265">
        <v>0.86546000000000001</v>
      </c>
      <c r="KT61" s="265">
        <v>0.70652933152718456</v>
      </c>
      <c r="KU61" s="265">
        <v>1.2681E-2</v>
      </c>
      <c r="KV61" s="265">
        <v>5.4289999999999998E-2</v>
      </c>
      <c r="KW61" s="265">
        <v>8.3510000000000001E-2</v>
      </c>
      <c r="KX61" s="265">
        <v>0.14299000000000001</v>
      </c>
      <c r="KY61" s="265">
        <v>0.28508</v>
      </c>
      <c r="KZ61" s="265">
        <v>0.47106999999999999</v>
      </c>
      <c r="LA61" s="265">
        <v>0.65400999999999998</v>
      </c>
      <c r="LB61" s="265">
        <v>0.80427000000000004</v>
      </c>
      <c r="LC61" s="265">
        <v>1</v>
      </c>
      <c r="LD61" s="265">
        <v>0</v>
      </c>
      <c r="LE61" s="265">
        <v>0.34873999999999999</v>
      </c>
      <c r="LF61" s="265">
        <v>2.0800000000000001E-5</v>
      </c>
      <c r="LG61" s="265">
        <v>4.8999999999999998E-5</v>
      </c>
      <c r="LH61" s="431">
        <v>2.2715743398293853E-4</v>
      </c>
      <c r="LI61" s="431">
        <v>2.1949046640656888E-4</v>
      </c>
      <c r="LJ61" s="431">
        <v>8.1415119348093867E-4</v>
      </c>
      <c r="LK61" s="431">
        <v>1.8627539975568652E-4</v>
      </c>
      <c r="LL61" s="431">
        <v>1.008690451271832E-3</v>
      </c>
      <c r="LM61" s="431">
        <v>2.7688939007930458E-4</v>
      </c>
      <c r="LN61" s="431">
        <v>1.339853391982615E-3</v>
      </c>
      <c r="LO61" s="431">
        <v>8.2604849012568593E-4</v>
      </c>
      <c r="LP61" s="431">
        <v>1.5228132251650095E-3</v>
      </c>
      <c r="LQ61" s="431">
        <v>1.3853226555511355E-3</v>
      </c>
      <c r="LR61" s="431">
        <v>1.00958242546767E-3</v>
      </c>
      <c r="LS61" s="431">
        <v>2.0588125335052609E-4</v>
      </c>
      <c r="LT61" s="431">
        <v>1.812163507565856E-3</v>
      </c>
      <c r="LU61" s="431">
        <v>3.0495968530885875E-4</v>
      </c>
      <c r="LV61" s="431">
        <v>1.2967196526005864E-3</v>
      </c>
      <c r="LW61" s="431">
        <v>9.556547156535089E-4</v>
      </c>
      <c r="LX61" s="431">
        <v>1.6429842216894031E-3</v>
      </c>
      <c r="LY61" s="431">
        <v>1.5015286626294255E-3</v>
      </c>
      <c r="LZ61" s="431">
        <v>1.2819757685065269E-3</v>
      </c>
      <c r="MA61" s="431">
        <v>5.2236049668863416E-4</v>
      </c>
      <c r="MB61" s="431">
        <v>1.626861747354269E-3</v>
      </c>
      <c r="MC61" s="431">
        <v>6.596448365598917E-4</v>
      </c>
      <c r="MD61" s="431">
        <v>1.1706412769854069E-3</v>
      </c>
      <c r="ME61" s="431">
        <v>1.7961973790079355E-3</v>
      </c>
      <c r="MF61" s="431">
        <v>1.3761294540017843E-3</v>
      </c>
      <c r="MG61" s="431">
        <v>1.1123203439638019E-3</v>
      </c>
      <c r="MH61" s="266"/>
      <c r="MI61" s="266"/>
      <c r="MJ61" s="266"/>
      <c r="MK61" s="266"/>
      <c r="ML61" s="266"/>
      <c r="MM61" s="266"/>
      <c r="MN61" s="266"/>
      <c r="MO61" s="266"/>
      <c r="MP61" s="266"/>
      <c r="MQ61" s="266"/>
      <c r="MR61" s="266"/>
      <c r="MS61" s="266"/>
      <c r="MT61" s="266"/>
      <c r="MU61" s="266"/>
      <c r="MV61" s="266"/>
      <c r="MW61" s="266"/>
      <c r="MX61" s="266"/>
      <c r="MY61" s="266"/>
      <c r="MZ61" s="266"/>
      <c r="NA61" s="266"/>
      <c r="NB61" s="266"/>
      <c r="NC61" s="266"/>
      <c r="ND61" s="266"/>
      <c r="NE61" s="266"/>
      <c r="NF61" s="266"/>
      <c r="NG61" s="266"/>
      <c r="NH61" s="266"/>
      <c r="NI61" s="266"/>
      <c r="NJ61" s="266"/>
      <c r="NK61" s="266"/>
      <c r="NL61" s="266"/>
      <c r="NM61" s="266"/>
      <c r="NN61" s="266"/>
      <c r="NO61" s="266"/>
      <c r="NP61" s="266"/>
      <c r="NQ61" s="266"/>
      <c r="NR61" s="266"/>
      <c r="NS61" s="266"/>
      <c r="NT61" s="266"/>
      <c r="NU61" s="266"/>
      <c r="NV61" s="266"/>
      <c r="NW61" s="266"/>
      <c r="NX61" s="266"/>
      <c r="NY61" s="266"/>
      <c r="NZ61" s="266"/>
      <c r="OA61" s="266"/>
      <c r="OB61" s="266"/>
      <c r="OC61" s="266"/>
      <c r="OD61" s="266"/>
      <c r="OE61" s="266"/>
      <c r="OF61" s="266"/>
      <c r="OG61" s="266"/>
      <c r="OH61" s="266"/>
      <c r="OI61" s="266"/>
      <c r="OJ61" s="266"/>
      <c r="OK61" s="266"/>
      <c r="OL61" s="266"/>
      <c r="OM61" s="266"/>
      <c r="ON61" s="267"/>
    </row>
    <row r="62" spans="1:404">
      <c r="A62" s="261">
        <v>437</v>
      </c>
      <c r="B62" s="265">
        <v>0.75516000000000005</v>
      </c>
      <c r="C62" s="265">
        <v>0.73504999999999998</v>
      </c>
      <c r="D62" s="265">
        <v>0.71892999999999996</v>
      </c>
      <c r="E62" s="265">
        <v>0.70608000000000004</v>
      </c>
      <c r="F62" s="265">
        <v>0.75761000000000001</v>
      </c>
      <c r="G62" s="265">
        <v>0.73173999999999995</v>
      </c>
      <c r="H62" s="265">
        <v>0.75876999999999994</v>
      </c>
      <c r="I62" s="265">
        <v>0.74568999999999996</v>
      </c>
      <c r="J62" s="265">
        <v>0.73207</v>
      </c>
      <c r="K62" s="265">
        <v>0.36066999999999999</v>
      </c>
      <c r="L62" s="265">
        <v>0.34617999999999999</v>
      </c>
      <c r="M62" s="265">
        <v>0.30044999999999999</v>
      </c>
      <c r="N62" s="265">
        <v>0.50756999999999997</v>
      </c>
      <c r="O62" s="265">
        <v>0.64549000000000001</v>
      </c>
      <c r="P62" s="265">
        <v>0.73611000000000004</v>
      </c>
      <c r="Q62" s="265">
        <v>0.74778999999999995</v>
      </c>
      <c r="R62" s="265">
        <v>0.71235000000000004</v>
      </c>
      <c r="S62" s="265">
        <v>0.7349</v>
      </c>
      <c r="T62" s="265">
        <v>0.64197000000000004</v>
      </c>
      <c r="U62" s="265">
        <v>0.75965000000000005</v>
      </c>
      <c r="V62" s="265">
        <v>0.66354000000000002</v>
      </c>
      <c r="W62" s="265">
        <v>0.59401000000000004</v>
      </c>
      <c r="X62" s="265">
        <v>0.65041000000000004</v>
      </c>
      <c r="Y62" s="265">
        <v>0.75905</v>
      </c>
      <c r="Z62" s="265">
        <v>0.66417999999999999</v>
      </c>
      <c r="AA62" s="265">
        <v>0.76376999999999995</v>
      </c>
      <c r="AB62" s="265">
        <v>0.66759999999999997</v>
      </c>
      <c r="AC62" s="265">
        <v>0.73021999999999998</v>
      </c>
      <c r="AD62" s="265">
        <v>0.63821000000000006</v>
      </c>
      <c r="AE62" s="265">
        <v>0.45315</v>
      </c>
      <c r="AF62" s="265">
        <v>0.44705</v>
      </c>
      <c r="AG62" s="265">
        <v>8.4071999999999994E-2</v>
      </c>
      <c r="AH62" s="265">
        <v>0.48809999999999998</v>
      </c>
      <c r="AI62" s="265">
        <v>0.25708999999999999</v>
      </c>
      <c r="AJ62" s="265">
        <v>0.38557999999999998</v>
      </c>
      <c r="AK62" s="265">
        <v>0.29181000000000001</v>
      </c>
      <c r="AL62" s="265">
        <v>0.30070999999999998</v>
      </c>
      <c r="AM62" s="265">
        <v>0.32278000000000001</v>
      </c>
      <c r="AN62" s="265">
        <v>0.31731999999999999</v>
      </c>
      <c r="AO62" s="265">
        <v>0.30052000000000001</v>
      </c>
      <c r="AP62" s="265">
        <v>0.46462999999999999</v>
      </c>
      <c r="AQ62" s="265">
        <v>0.31691000000000003</v>
      </c>
      <c r="AR62" s="265">
        <v>0.36986999999999998</v>
      </c>
      <c r="AS62" s="265">
        <v>0.42387999999999998</v>
      </c>
      <c r="AT62" s="265">
        <v>0.37751000000000001</v>
      </c>
      <c r="AU62" s="265">
        <v>0.38640000000000002</v>
      </c>
      <c r="AV62" s="265">
        <v>0.39050000000000001</v>
      </c>
      <c r="AW62" s="265">
        <v>0.34501999999999999</v>
      </c>
      <c r="AX62" s="265">
        <v>0.35819000000000001</v>
      </c>
      <c r="AY62" s="265">
        <v>0.35493999999999998</v>
      </c>
      <c r="AZ62" s="265">
        <v>0.40536</v>
      </c>
      <c r="BA62" s="265">
        <v>0.25414999999999999</v>
      </c>
      <c r="BB62" s="265">
        <v>0.25496999999999997</v>
      </c>
      <c r="BC62" s="265">
        <v>0.25518999999999997</v>
      </c>
      <c r="BD62" s="265">
        <v>0.25438</v>
      </c>
      <c r="BE62" s="265">
        <v>3.0979E-2</v>
      </c>
      <c r="BF62" s="265">
        <v>2.9256000000000001E-2</v>
      </c>
      <c r="BG62" s="265">
        <v>6.2295000000000003E-2</v>
      </c>
      <c r="BH62" s="265">
        <v>6.2631000000000006E-2</v>
      </c>
      <c r="BI62" s="265">
        <v>0.12184</v>
      </c>
      <c r="BJ62" s="265">
        <v>0.11360000000000001</v>
      </c>
      <c r="BK62" s="265">
        <v>0.16364000000000001</v>
      </c>
      <c r="BL62" s="265">
        <v>0.26938000000000001</v>
      </c>
      <c r="BM62" s="265">
        <v>0.14878</v>
      </c>
      <c r="BN62" s="265">
        <v>0.38074999999999998</v>
      </c>
      <c r="BO62" s="265">
        <v>0.43142999999999998</v>
      </c>
      <c r="BP62" s="265">
        <v>0.40307999999999999</v>
      </c>
      <c r="BQ62" s="265">
        <v>0.24948999999999999</v>
      </c>
      <c r="BR62" s="265">
        <v>0.36531000000000002</v>
      </c>
      <c r="BS62" s="265">
        <v>0.26394000000000001</v>
      </c>
      <c r="BT62" s="265">
        <v>0.33030999999999999</v>
      </c>
      <c r="BU62" s="265">
        <v>0.53486999999999996</v>
      </c>
      <c r="BV62" s="265">
        <v>0.44956000000000002</v>
      </c>
      <c r="BW62" s="265">
        <v>0.61785999999999996</v>
      </c>
      <c r="BX62" s="265">
        <v>0.61409999999999998</v>
      </c>
      <c r="BY62" s="265">
        <v>0.11378000000000001</v>
      </c>
      <c r="BZ62" s="265">
        <v>9.6610000000000001E-2</v>
      </c>
      <c r="CA62" s="265">
        <v>0.16400000000000001</v>
      </c>
      <c r="CB62" s="265">
        <v>0.13844000000000001</v>
      </c>
      <c r="CC62" s="265">
        <v>0.18132999999999999</v>
      </c>
      <c r="CD62" s="265">
        <v>0.10548</v>
      </c>
      <c r="CE62" s="265">
        <v>0.10148</v>
      </c>
      <c r="CF62" s="265">
        <v>0.11315</v>
      </c>
      <c r="CG62" s="265">
        <v>0.10428</v>
      </c>
      <c r="CH62" s="265">
        <v>9.1258000000000006E-2</v>
      </c>
      <c r="CI62" s="265">
        <v>0.10668999999999999</v>
      </c>
      <c r="CJ62" s="265">
        <v>7.9114000000000004E-2</v>
      </c>
      <c r="CK62" s="265">
        <v>9.8553000000000002E-2</v>
      </c>
      <c r="CL62" s="265">
        <v>0.30502000000000001</v>
      </c>
      <c r="CM62" s="265">
        <v>0.14910999999999999</v>
      </c>
      <c r="CN62" s="265">
        <v>4.4443999999999997E-2</v>
      </c>
      <c r="CO62" s="265">
        <v>9.4876000000000002E-2</v>
      </c>
      <c r="CP62" s="265">
        <v>0.18565000000000001</v>
      </c>
      <c r="CQ62" s="265">
        <v>0.17682</v>
      </c>
      <c r="CR62" s="265">
        <v>8.7999999999999995E-2</v>
      </c>
      <c r="CS62" s="265">
        <v>0.17959</v>
      </c>
      <c r="CT62" s="265">
        <v>0.26391999999999999</v>
      </c>
      <c r="CU62" s="265">
        <v>0.224</v>
      </c>
      <c r="CV62" s="265">
        <v>0.10795</v>
      </c>
      <c r="CW62" s="265">
        <v>0.49091000000000001</v>
      </c>
      <c r="CX62" s="265">
        <v>0.25567000000000001</v>
      </c>
      <c r="CY62" s="265">
        <v>0.43711</v>
      </c>
      <c r="CZ62" s="265">
        <v>0.11201</v>
      </c>
      <c r="DA62" s="265">
        <v>0.20687</v>
      </c>
      <c r="DB62" s="265">
        <v>0.10101</v>
      </c>
      <c r="DC62" s="265">
        <v>0.11753</v>
      </c>
      <c r="DD62" s="265">
        <v>7.2727E-2</v>
      </c>
      <c r="DE62" s="265">
        <v>0.21031</v>
      </c>
      <c r="DF62" s="265">
        <v>1.4078E-2</v>
      </c>
      <c r="DG62" s="265">
        <v>2.7476E-2</v>
      </c>
      <c r="DH62" s="265">
        <v>4.3880000000000002E-2</v>
      </c>
      <c r="DI62" s="265">
        <v>5.8352000000000001E-2</v>
      </c>
      <c r="DJ62" s="265">
        <v>4.9612999999999997E-2</v>
      </c>
      <c r="DK62" s="265">
        <v>5.6085000000000003E-2</v>
      </c>
      <c r="DL62" s="265">
        <v>4.7046999999999999E-2</v>
      </c>
      <c r="DM62" s="265">
        <v>5.0699000000000001E-2</v>
      </c>
      <c r="DN62" s="265">
        <v>2.9103E-2</v>
      </c>
      <c r="DO62" s="265">
        <v>2.1146999999999999E-2</v>
      </c>
      <c r="DP62" s="265">
        <v>2.0773E-2</v>
      </c>
      <c r="DQ62" s="265">
        <v>1.7454999999999998E-2</v>
      </c>
      <c r="DR62" s="265">
        <v>5.3398000000000001E-2</v>
      </c>
      <c r="DS62" s="265">
        <v>5.9069999999999998E-2</v>
      </c>
      <c r="DT62" s="265">
        <v>8.4931999999999994E-2</v>
      </c>
      <c r="DU62" s="265">
        <v>3.0675000000000001E-2</v>
      </c>
      <c r="DV62" s="265">
        <v>1.8540000000000001E-2</v>
      </c>
      <c r="DW62" s="265">
        <v>1.6027E-2</v>
      </c>
      <c r="DX62" s="265">
        <v>4.8196000000000003E-3</v>
      </c>
      <c r="DY62" s="265">
        <v>9.6661999999999998E-3</v>
      </c>
      <c r="DZ62" s="265">
        <v>9.3098E-3</v>
      </c>
      <c r="EA62" s="265">
        <v>6.0388000000000004E-3</v>
      </c>
      <c r="EB62" s="265">
        <v>3.6665999999999999E-3</v>
      </c>
      <c r="EC62" s="265">
        <v>3.0094000000000002E-3</v>
      </c>
      <c r="ED62" s="265">
        <v>4.62E-3</v>
      </c>
      <c r="EE62" s="265">
        <v>5.5274E-3</v>
      </c>
      <c r="EF62" s="265">
        <v>4.0336E-3</v>
      </c>
      <c r="EG62" s="265">
        <v>3.6248000000000001E-3</v>
      </c>
      <c r="EH62" s="265">
        <v>0.12520999999999999</v>
      </c>
      <c r="EI62" s="265">
        <v>0.38367000000000001</v>
      </c>
      <c r="EJ62" s="265">
        <v>0.29897000000000001</v>
      </c>
      <c r="EK62" s="265">
        <v>8.6869000000000002E-2</v>
      </c>
      <c r="EL62" s="265">
        <v>0.14792</v>
      </c>
      <c r="EM62" s="265">
        <v>0.15869</v>
      </c>
      <c r="EN62" s="265">
        <v>0.10588</v>
      </c>
      <c r="EO62" s="265">
        <v>0.30834</v>
      </c>
      <c r="EP62" s="265">
        <v>0.12497</v>
      </c>
      <c r="EQ62" s="265">
        <v>2.5364000000000001E-2</v>
      </c>
      <c r="ER62" s="265">
        <v>3.5108E-2</v>
      </c>
      <c r="ES62" s="265">
        <v>2.9357999999999999E-2</v>
      </c>
      <c r="ET62" s="265">
        <v>3.2530000000000003E-2</v>
      </c>
      <c r="EU62" s="265">
        <v>2.7181E-2</v>
      </c>
      <c r="EV62" s="265">
        <v>2.8216000000000001E-2</v>
      </c>
      <c r="EW62" s="265">
        <v>2.9914E-2</v>
      </c>
      <c r="EX62" s="265">
        <v>3.3533E-2</v>
      </c>
      <c r="EY62" s="265">
        <v>2.4112999999999999E-2</v>
      </c>
      <c r="EZ62" s="265">
        <v>0.27385999999999999</v>
      </c>
      <c r="FA62" s="265">
        <v>6.8996000000000002E-2</v>
      </c>
      <c r="FB62" s="265">
        <v>6.5218999999999999E-2</v>
      </c>
      <c r="FC62" s="265">
        <v>6.0502E-2</v>
      </c>
      <c r="FD62" s="265">
        <v>6.2987000000000001E-2</v>
      </c>
      <c r="FE62" s="265">
        <v>5.6223000000000002E-2</v>
      </c>
      <c r="FF62" s="265">
        <v>5.8783000000000002E-2</v>
      </c>
      <c r="FG62" s="265">
        <v>6.8990999999999997E-2</v>
      </c>
      <c r="FH62" s="265">
        <v>5.3378000000000002E-2</v>
      </c>
      <c r="FI62" s="265">
        <v>5.0220000000000001E-2</v>
      </c>
      <c r="FJ62" s="265">
        <v>7.9030000000000003E-2</v>
      </c>
      <c r="FK62" s="265">
        <v>3.3577000000000003E-2</v>
      </c>
      <c r="FL62" s="265">
        <v>5.9903999999999999E-3</v>
      </c>
      <c r="FM62" s="265">
        <v>3.0224000000000001E-2</v>
      </c>
      <c r="FN62" s="265">
        <v>8.3237000000000005E-2</v>
      </c>
      <c r="FO62" s="265">
        <v>0.26</v>
      </c>
      <c r="FP62" s="265">
        <v>0.61877000000000004</v>
      </c>
      <c r="FQ62" s="265">
        <v>0.17741999999999999</v>
      </c>
      <c r="FR62" s="265">
        <v>0.12576000000000001</v>
      </c>
      <c r="FS62" s="265">
        <v>0.29865999999999998</v>
      </c>
      <c r="FT62" s="265">
        <v>0.10700999999999999</v>
      </c>
      <c r="FU62" s="265">
        <v>0.22106999999999999</v>
      </c>
      <c r="FV62" s="265">
        <v>0.95445000000000002</v>
      </c>
      <c r="FW62" s="265">
        <v>0.71779999999999999</v>
      </c>
      <c r="FX62" s="265">
        <v>0.45190999999999998</v>
      </c>
      <c r="FY62" s="265">
        <v>0.91432000000000002</v>
      </c>
      <c r="FZ62" s="265">
        <v>0.71779999999999999</v>
      </c>
      <c r="GA62" s="265">
        <v>0.52097000000000004</v>
      </c>
      <c r="GB62" s="265">
        <v>0.18966</v>
      </c>
      <c r="GC62" s="265">
        <v>0.21367</v>
      </c>
      <c r="GD62" s="265">
        <v>0.2487</v>
      </c>
      <c r="GE62" s="265">
        <v>0.40073999999999999</v>
      </c>
      <c r="GF62" s="265">
        <v>0.30225000000000002</v>
      </c>
      <c r="GG62" s="265">
        <v>0.59009</v>
      </c>
      <c r="GH62" s="265">
        <v>0.66302000000000005</v>
      </c>
      <c r="GI62" s="265">
        <v>0.71721000000000001</v>
      </c>
      <c r="GJ62" s="265">
        <v>0.33172000000000001</v>
      </c>
      <c r="GK62" s="265">
        <v>0.24318999999999999</v>
      </c>
      <c r="GL62" s="265">
        <v>0.39967999999999998</v>
      </c>
      <c r="GM62" s="265">
        <v>0.23966000000000001</v>
      </c>
      <c r="GN62" s="265">
        <v>0.55891999999999997</v>
      </c>
      <c r="GO62" s="265">
        <v>0.29821999999999999</v>
      </c>
      <c r="GP62" s="265">
        <v>0.39229000000000003</v>
      </c>
      <c r="GQ62" s="265">
        <v>0.32896999999999998</v>
      </c>
      <c r="GR62" s="265">
        <v>0.29010000000000002</v>
      </c>
      <c r="GS62" s="265">
        <v>0.34871999999999997</v>
      </c>
      <c r="GT62" s="265">
        <v>0.29704999999999998</v>
      </c>
      <c r="GU62" s="265">
        <v>0.28992000000000001</v>
      </c>
      <c r="GV62" s="265">
        <v>0.25030000000000002</v>
      </c>
      <c r="GW62" s="265">
        <v>0.38573000000000002</v>
      </c>
      <c r="GX62" s="265">
        <v>0.48053000000000001</v>
      </c>
      <c r="GY62" s="265">
        <v>0.37742999999999999</v>
      </c>
      <c r="GZ62" s="265">
        <v>0.39163999999999999</v>
      </c>
      <c r="HA62" s="265">
        <v>0.21834000000000001</v>
      </c>
      <c r="HB62" s="265">
        <v>0.15934000000000001</v>
      </c>
      <c r="HC62" s="265">
        <v>0.46195000000000003</v>
      </c>
      <c r="HD62" s="265">
        <v>0.27903</v>
      </c>
      <c r="HE62" s="265">
        <v>0.37158000000000002</v>
      </c>
      <c r="HF62" s="265">
        <v>0.51953000000000005</v>
      </c>
      <c r="HG62" s="265">
        <v>0.37735000000000002</v>
      </c>
      <c r="HH62" s="265">
        <v>0.37725999999999998</v>
      </c>
      <c r="HI62" s="265">
        <v>0.39168999999999998</v>
      </c>
      <c r="HJ62" s="265">
        <v>0.62934999999999997</v>
      </c>
      <c r="HK62" s="265">
        <v>0.22453999999999999</v>
      </c>
      <c r="HL62" s="265">
        <v>0.26704</v>
      </c>
      <c r="HM62" s="265">
        <v>0.27273999999999998</v>
      </c>
      <c r="HN62" s="265">
        <v>0.23504</v>
      </c>
      <c r="HO62" s="265">
        <v>0.36274000000000001</v>
      </c>
      <c r="HP62" s="265">
        <v>0.22173999999999999</v>
      </c>
      <c r="HQ62" s="265">
        <v>0.57260999999999995</v>
      </c>
      <c r="HR62" s="265">
        <v>0.81913000000000002</v>
      </c>
      <c r="HS62" s="265">
        <v>0.18981999999999999</v>
      </c>
      <c r="HT62" s="265">
        <v>0.62089000000000005</v>
      </c>
      <c r="HU62" s="265">
        <v>0.56325999999999998</v>
      </c>
      <c r="HV62" s="265">
        <v>0.27940999999999999</v>
      </c>
      <c r="HW62" s="265">
        <v>0.45378000000000002</v>
      </c>
      <c r="HX62" s="265">
        <v>0.62253999999999998</v>
      </c>
      <c r="HY62" s="265">
        <v>0.4173</v>
      </c>
      <c r="HZ62" s="265">
        <v>0.20812</v>
      </c>
      <c r="IA62" s="265">
        <v>0.15991</v>
      </c>
      <c r="IB62" s="265">
        <v>0.13197</v>
      </c>
      <c r="IC62" s="265">
        <v>0.15740000000000001</v>
      </c>
      <c r="ID62" s="265">
        <v>0.16205</v>
      </c>
      <c r="IE62" s="265">
        <v>0.36260999999999999</v>
      </c>
      <c r="IF62" s="265">
        <v>0.34190999999999999</v>
      </c>
      <c r="IG62" s="265">
        <v>0.25179000000000001</v>
      </c>
      <c r="IH62" s="265">
        <v>0.33151999999999998</v>
      </c>
      <c r="II62" s="265">
        <v>0.64388000000000001</v>
      </c>
      <c r="IJ62" s="265">
        <v>0.36374000000000001</v>
      </c>
      <c r="IK62" s="265">
        <v>0.35191</v>
      </c>
      <c r="IL62" s="265">
        <v>0.62378</v>
      </c>
      <c r="IM62" s="265">
        <v>0.30740000000000001</v>
      </c>
      <c r="IN62" s="265">
        <v>0.11064</v>
      </c>
      <c r="IO62" s="265">
        <v>0.30184</v>
      </c>
      <c r="IP62" s="265">
        <v>0.11563</v>
      </c>
      <c r="IQ62" s="265">
        <v>0.37376999999999999</v>
      </c>
      <c r="IR62" s="265">
        <v>0.89292000000000005</v>
      </c>
      <c r="IS62" s="265">
        <v>0.22486999999999999</v>
      </c>
      <c r="IT62" s="265">
        <v>0.60285</v>
      </c>
      <c r="IU62" s="265">
        <v>0.27690999999999999</v>
      </c>
      <c r="IV62" s="265">
        <v>0.12520000000000001</v>
      </c>
      <c r="IW62" s="265">
        <v>0.34278999999999998</v>
      </c>
      <c r="IX62" s="265">
        <v>0.37575999999999998</v>
      </c>
      <c r="IY62" s="265">
        <v>0.50807999999999998</v>
      </c>
      <c r="IZ62" s="265">
        <v>0.56594</v>
      </c>
      <c r="JA62" s="265">
        <v>0.59611000000000003</v>
      </c>
      <c r="JB62" s="265">
        <v>0.53305999999999998</v>
      </c>
      <c r="JC62" s="265">
        <v>0.48770000000000002</v>
      </c>
      <c r="JD62" s="265">
        <v>0.23848</v>
      </c>
      <c r="JE62" s="265">
        <v>0.45821000000000001</v>
      </c>
      <c r="JF62" s="265">
        <v>0.58516000000000001</v>
      </c>
      <c r="JG62" s="265">
        <v>0.42204999999999998</v>
      </c>
      <c r="JH62" s="265">
        <v>0.62722</v>
      </c>
      <c r="JI62" s="265">
        <v>0.85768999999999995</v>
      </c>
      <c r="JJ62" s="265">
        <v>0.89202000000000004</v>
      </c>
      <c r="JK62" s="265">
        <v>0.74541000000000002</v>
      </c>
      <c r="JL62" s="265">
        <v>0.70835999999999999</v>
      </c>
      <c r="JM62" s="265">
        <v>0.52573000000000003</v>
      </c>
      <c r="JN62" s="265">
        <v>0.14136000000000001</v>
      </c>
      <c r="JO62" s="265">
        <v>0.26910000000000001</v>
      </c>
      <c r="JP62" s="265">
        <v>0.54124000000000005</v>
      </c>
      <c r="JQ62" s="265">
        <v>0.37557000000000001</v>
      </c>
      <c r="JR62" s="265">
        <v>0.20388000000000001</v>
      </c>
      <c r="JS62" s="265">
        <v>0.29897000000000001</v>
      </c>
      <c r="JT62" s="265">
        <v>0.11562</v>
      </c>
      <c r="JU62" s="265">
        <v>0.23346</v>
      </c>
      <c r="JV62" s="265">
        <v>0.40772000000000003</v>
      </c>
      <c r="JW62" s="265">
        <v>0.15608</v>
      </c>
      <c r="JX62" s="265">
        <v>0.10643</v>
      </c>
      <c r="JY62" s="265">
        <v>0.23963999999999999</v>
      </c>
      <c r="JZ62" s="265">
        <v>0.24879999999999999</v>
      </c>
      <c r="KA62" s="265">
        <v>6.2226999999999998E-2</v>
      </c>
      <c r="KB62" s="265">
        <v>0.14510000000000001</v>
      </c>
      <c r="KC62" s="265">
        <v>0.48171000000000003</v>
      </c>
      <c r="KD62" s="265">
        <v>0.63551000000000002</v>
      </c>
      <c r="KE62" s="265">
        <v>0.37162000000000001</v>
      </c>
      <c r="KF62" s="265">
        <v>0.28716000000000003</v>
      </c>
      <c r="KG62" s="265">
        <v>0.26301999999999998</v>
      </c>
      <c r="KH62" s="265">
        <v>0.21362999999999999</v>
      </c>
      <c r="KI62" s="265">
        <v>0.21584999999999999</v>
      </c>
      <c r="KJ62" s="265">
        <v>0.30889</v>
      </c>
      <c r="KK62" s="265">
        <v>0.13986000000000001</v>
      </c>
      <c r="KL62" s="265">
        <v>0.18762999999999999</v>
      </c>
      <c r="KM62" s="265">
        <v>0.67610000000000003</v>
      </c>
      <c r="KN62" s="265">
        <v>0.77010000000000001</v>
      </c>
      <c r="KO62" s="265">
        <v>0.82243999999999995</v>
      </c>
      <c r="KP62" s="265">
        <v>6.8954614536720403E-3</v>
      </c>
      <c r="KQ62" s="265">
        <v>0.86045000000000005</v>
      </c>
      <c r="KR62" s="265">
        <v>0.87029999999999996</v>
      </c>
      <c r="KS62" s="265">
        <v>0.87829999999999997</v>
      </c>
      <c r="KT62" s="265">
        <v>0.71601516769201989</v>
      </c>
      <c r="KU62" s="265">
        <v>1.3025999999999999E-2</v>
      </c>
      <c r="KV62" s="265">
        <v>5.5329999999999997E-2</v>
      </c>
      <c r="KW62" s="265">
        <v>8.4915000000000004E-2</v>
      </c>
      <c r="KX62" s="265">
        <v>0.14498</v>
      </c>
      <c r="KY62" s="265">
        <v>0.28798000000000001</v>
      </c>
      <c r="KZ62" s="265">
        <v>0.47458</v>
      </c>
      <c r="LA62" s="265">
        <v>0.65749000000000002</v>
      </c>
      <c r="LB62" s="265">
        <v>0.80720999999999998</v>
      </c>
      <c r="LC62" s="265">
        <v>1</v>
      </c>
      <c r="LD62" s="265">
        <v>0</v>
      </c>
      <c r="LE62" s="265">
        <v>0.41565000000000002</v>
      </c>
      <c r="LF62" s="265">
        <v>4.1600000000000002E-5</v>
      </c>
      <c r="LG62" s="265">
        <v>9.7999999999999997E-5</v>
      </c>
      <c r="LH62" s="431">
        <v>2.5582968373782933E-4</v>
      </c>
      <c r="LI62" s="431">
        <v>2.479756367392838E-4</v>
      </c>
      <c r="LJ62" s="431">
        <v>9.0386142255738378E-4</v>
      </c>
      <c r="LK62" s="431">
        <v>2.1040051069576293E-4</v>
      </c>
      <c r="LL62" s="431">
        <v>1.1202103924006224E-3</v>
      </c>
      <c r="LM62" s="431">
        <v>3.0969828367233276E-4</v>
      </c>
      <c r="LN62" s="431">
        <v>1.4814893947914243E-3</v>
      </c>
      <c r="LO62" s="431">
        <v>9.1638817684724927E-4</v>
      </c>
      <c r="LP62" s="431">
        <v>1.6888075042515993E-3</v>
      </c>
      <c r="LQ62" s="431">
        <v>1.5344922430813313E-3</v>
      </c>
      <c r="LR62" s="431">
        <v>1.1195533443242311E-3</v>
      </c>
      <c r="LS62" s="431">
        <v>2.281574415974319E-4</v>
      </c>
      <c r="LT62" s="431">
        <v>2.0064446143805981E-3</v>
      </c>
      <c r="LU62" s="431">
        <v>3.3744933898560703E-4</v>
      </c>
      <c r="LV62" s="431">
        <v>1.4366480754688382E-3</v>
      </c>
      <c r="LW62" s="431">
        <v>1.0540675139054656E-3</v>
      </c>
      <c r="LX62" s="431">
        <v>1.8244481179863214E-3</v>
      </c>
      <c r="LY62" s="431">
        <v>1.6589966835454106E-3</v>
      </c>
      <c r="LZ62" s="431">
        <v>1.4194733230397105E-3</v>
      </c>
      <c r="MA62" s="431">
        <v>5.8416899992153049E-4</v>
      </c>
      <c r="MB62" s="431">
        <v>1.8036646069958806E-3</v>
      </c>
      <c r="MC62" s="431">
        <v>7.305097533389926E-4</v>
      </c>
      <c r="MD62" s="431">
        <v>1.2983977794647217E-3</v>
      </c>
      <c r="ME62" s="431">
        <v>1.9867424853146076E-3</v>
      </c>
      <c r="MF62" s="431">
        <v>1.5179974725469947E-3</v>
      </c>
      <c r="MG62" s="431">
        <v>1.2294035404920578E-3</v>
      </c>
      <c r="MH62" s="266"/>
      <c r="MI62" s="266"/>
      <c r="MJ62" s="266"/>
      <c r="MK62" s="266"/>
      <c r="ML62" s="266"/>
      <c r="MM62" s="266"/>
      <c r="MN62" s="266"/>
      <c r="MO62" s="266"/>
      <c r="MP62" s="266"/>
      <c r="MQ62" s="266"/>
      <c r="MR62" s="266"/>
      <c r="MS62" s="266"/>
      <c r="MT62" s="266"/>
      <c r="MU62" s="266"/>
      <c r="MV62" s="266"/>
      <c r="MW62" s="266"/>
      <c r="MX62" s="266"/>
      <c r="MY62" s="266"/>
      <c r="MZ62" s="266"/>
      <c r="NA62" s="266"/>
      <c r="NB62" s="266"/>
      <c r="NC62" s="266"/>
      <c r="ND62" s="266"/>
      <c r="NE62" s="266"/>
      <c r="NF62" s="266"/>
      <c r="NG62" s="266"/>
      <c r="NH62" s="266"/>
      <c r="NI62" s="266"/>
      <c r="NJ62" s="266"/>
      <c r="NK62" s="266"/>
      <c r="NL62" s="266"/>
      <c r="NM62" s="266"/>
      <c r="NN62" s="266"/>
      <c r="NO62" s="266"/>
      <c r="NP62" s="266"/>
      <c r="NQ62" s="266"/>
      <c r="NR62" s="266"/>
      <c r="NS62" s="266"/>
      <c r="NT62" s="266"/>
      <c r="NU62" s="266"/>
      <c r="NV62" s="266"/>
      <c r="NW62" s="266"/>
      <c r="NX62" s="266"/>
      <c r="NY62" s="266"/>
      <c r="NZ62" s="266"/>
      <c r="OA62" s="266"/>
      <c r="OB62" s="266"/>
      <c r="OC62" s="266"/>
      <c r="OD62" s="266"/>
      <c r="OE62" s="266"/>
      <c r="OF62" s="266"/>
      <c r="OG62" s="266"/>
      <c r="OH62" s="266"/>
      <c r="OI62" s="266"/>
      <c r="OJ62" s="266"/>
      <c r="OK62" s="266"/>
      <c r="OL62" s="266"/>
      <c r="OM62" s="266"/>
      <c r="ON62" s="267"/>
    </row>
    <row r="63" spans="1:404">
      <c r="A63" s="261">
        <v>438</v>
      </c>
      <c r="B63" s="265">
        <v>0.63275000000000003</v>
      </c>
      <c r="C63" s="265">
        <v>0.60257000000000005</v>
      </c>
      <c r="D63" s="265">
        <v>0.57840000000000003</v>
      </c>
      <c r="E63" s="265">
        <v>0.55911999999999995</v>
      </c>
      <c r="F63" s="265">
        <v>0.63641000000000003</v>
      </c>
      <c r="G63" s="265">
        <v>0.59760999999999997</v>
      </c>
      <c r="H63" s="265">
        <v>0.63815</v>
      </c>
      <c r="I63" s="265">
        <v>0.61853000000000002</v>
      </c>
      <c r="J63" s="265">
        <v>0.59809999999999997</v>
      </c>
      <c r="K63" s="265">
        <v>0.30767</v>
      </c>
      <c r="L63" s="265">
        <v>0.2863</v>
      </c>
      <c r="M63" s="265">
        <v>0.23873</v>
      </c>
      <c r="N63" s="265">
        <v>0.34797</v>
      </c>
      <c r="O63" s="265">
        <v>0.46823999999999999</v>
      </c>
      <c r="P63" s="265">
        <v>0.60416000000000003</v>
      </c>
      <c r="Q63" s="265">
        <v>0.62168000000000001</v>
      </c>
      <c r="R63" s="265">
        <v>0.56852999999999998</v>
      </c>
      <c r="S63" s="265">
        <v>0.60235000000000005</v>
      </c>
      <c r="T63" s="265">
        <v>0.46295999999999998</v>
      </c>
      <c r="U63" s="265">
        <v>0.63948000000000005</v>
      </c>
      <c r="V63" s="265">
        <v>0.49531999999999998</v>
      </c>
      <c r="W63" s="265">
        <v>0.49325999999999998</v>
      </c>
      <c r="X63" s="265">
        <v>0.47561999999999999</v>
      </c>
      <c r="Y63" s="265">
        <v>0.63858000000000004</v>
      </c>
      <c r="Z63" s="265">
        <v>0.49626999999999999</v>
      </c>
      <c r="AA63" s="265">
        <v>0.64566000000000001</v>
      </c>
      <c r="AB63" s="265">
        <v>0.50139999999999996</v>
      </c>
      <c r="AC63" s="265">
        <v>0.59533000000000003</v>
      </c>
      <c r="AD63" s="265">
        <v>0.45732</v>
      </c>
      <c r="AE63" s="265">
        <v>0.31574999999999998</v>
      </c>
      <c r="AF63" s="265">
        <v>0.31892999999999999</v>
      </c>
      <c r="AG63" s="265">
        <v>8.4547999999999998E-2</v>
      </c>
      <c r="AH63" s="265">
        <v>0.37058000000000002</v>
      </c>
      <c r="AI63" s="265">
        <v>0.20449999999999999</v>
      </c>
      <c r="AJ63" s="265">
        <v>0.26901999999999998</v>
      </c>
      <c r="AK63" s="265">
        <v>0.20208000000000001</v>
      </c>
      <c r="AL63" s="265">
        <v>0.24637999999999999</v>
      </c>
      <c r="AM63" s="265">
        <v>0.23074</v>
      </c>
      <c r="AN63" s="265">
        <v>0.22808999999999999</v>
      </c>
      <c r="AO63" s="265">
        <v>0.24909999999999999</v>
      </c>
      <c r="AP63" s="265">
        <v>0.33957999999999999</v>
      </c>
      <c r="AQ63" s="265">
        <v>0.23133999999999999</v>
      </c>
      <c r="AR63" s="265">
        <v>0.31681999999999999</v>
      </c>
      <c r="AS63" s="265">
        <v>0.32377</v>
      </c>
      <c r="AT63" s="265">
        <v>0.28835</v>
      </c>
      <c r="AU63" s="265">
        <v>0.33832000000000001</v>
      </c>
      <c r="AV63" s="265">
        <v>0.30776999999999999</v>
      </c>
      <c r="AW63" s="265">
        <v>0.23937</v>
      </c>
      <c r="AX63" s="265">
        <v>0.25605</v>
      </c>
      <c r="AY63" s="265">
        <v>0.26447999999999999</v>
      </c>
      <c r="AZ63" s="265">
        <v>0.31140000000000001</v>
      </c>
      <c r="BA63" s="265">
        <v>0.20433999999999999</v>
      </c>
      <c r="BB63" s="265">
        <v>0.20033999999999999</v>
      </c>
      <c r="BC63" s="265">
        <v>0.19739000000000001</v>
      </c>
      <c r="BD63" s="265">
        <v>0.20873</v>
      </c>
      <c r="BE63" s="265">
        <v>3.0935000000000001E-2</v>
      </c>
      <c r="BF63" s="265">
        <v>2.9552999999999999E-2</v>
      </c>
      <c r="BG63" s="265">
        <v>6.2493E-2</v>
      </c>
      <c r="BH63" s="265">
        <v>6.2782000000000004E-2</v>
      </c>
      <c r="BI63" s="265">
        <v>0.12136</v>
      </c>
      <c r="BJ63" s="265">
        <v>0.11194999999999999</v>
      </c>
      <c r="BK63" s="265">
        <v>0.16103999999999999</v>
      </c>
      <c r="BL63" s="265">
        <v>0.25019000000000002</v>
      </c>
      <c r="BM63" s="265">
        <v>0.1439</v>
      </c>
      <c r="BN63" s="265">
        <v>0.36681999999999998</v>
      </c>
      <c r="BO63" s="265">
        <v>0.42570999999999998</v>
      </c>
      <c r="BP63" s="265">
        <v>0.30623</v>
      </c>
      <c r="BQ63" s="265">
        <v>0.24054</v>
      </c>
      <c r="BR63" s="265">
        <v>0.35718</v>
      </c>
      <c r="BS63" s="265">
        <v>0.24493999999999999</v>
      </c>
      <c r="BT63" s="265">
        <v>0.31741999999999998</v>
      </c>
      <c r="BU63" s="265">
        <v>0.39654</v>
      </c>
      <c r="BV63" s="265">
        <v>0.30742999999999998</v>
      </c>
      <c r="BW63" s="265">
        <v>0.48436000000000001</v>
      </c>
      <c r="BX63" s="265">
        <v>0.42115000000000002</v>
      </c>
      <c r="BY63" s="265">
        <v>0.1159</v>
      </c>
      <c r="BZ63" s="265">
        <v>9.7993999999999998E-2</v>
      </c>
      <c r="CA63" s="265">
        <v>0.16600000000000001</v>
      </c>
      <c r="CB63" s="265">
        <v>0.14069000000000001</v>
      </c>
      <c r="CC63" s="265">
        <v>0.18398</v>
      </c>
      <c r="CD63" s="265">
        <v>0.10702</v>
      </c>
      <c r="CE63" s="265">
        <v>0.10285</v>
      </c>
      <c r="CF63" s="265">
        <v>0.11481</v>
      </c>
      <c r="CG63" s="265">
        <v>0.10657999999999999</v>
      </c>
      <c r="CH63" s="265">
        <v>9.2695E-2</v>
      </c>
      <c r="CI63" s="265">
        <v>0.10834000000000001</v>
      </c>
      <c r="CJ63" s="265">
        <v>8.0696000000000004E-2</v>
      </c>
      <c r="CK63" s="265">
        <v>0.10055</v>
      </c>
      <c r="CL63" s="265">
        <v>0.30778</v>
      </c>
      <c r="CM63" s="265">
        <v>0.16255</v>
      </c>
      <c r="CN63" s="265">
        <v>4.6464999999999999E-2</v>
      </c>
      <c r="CO63" s="265">
        <v>0.10006</v>
      </c>
      <c r="CP63" s="265">
        <v>0.19691</v>
      </c>
      <c r="CQ63" s="265">
        <v>0.18754000000000001</v>
      </c>
      <c r="CR63" s="265">
        <v>9.1999999999999998E-2</v>
      </c>
      <c r="CS63" s="265">
        <v>0.19796</v>
      </c>
      <c r="CT63" s="265">
        <v>0.29277999999999998</v>
      </c>
      <c r="CU63" s="265">
        <v>0.246</v>
      </c>
      <c r="CV63" s="265">
        <v>0.12268</v>
      </c>
      <c r="CW63" s="265">
        <v>0.53939000000000004</v>
      </c>
      <c r="CX63" s="265">
        <v>0.28040999999999999</v>
      </c>
      <c r="CY63" s="265">
        <v>0.48041</v>
      </c>
      <c r="CZ63" s="265">
        <v>0.11898</v>
      </c>
      <c r="DA63" s="265">
        <v>0.21365999999999999</v>
      </c>
      <c r="DB63" s="265">
        <v>0.11111</v>
      </c>
      <c r="DC63" s="265">
        <v>0.12989999999999999</v>
      </c>
      <c r="DD63" s="265">
        <v>7.8787999999999997E-2</v>
      </c>
      <c r="DE63" s="265">
        <v>0.23299</v>
      </c>
      <c r="DF63" s="265">
        <v>1.6062E-2</v>
      </c>
      <c r="DG63" s="265">
        <v>3.1364999999999997E-2</v>
      </c>
      <c r="DH63" s="265">
        <v>4.8006E-2</v>
      </c>
      <c r="DI63" s="265">
        <v>6.5297999999999995E-2</v>
      </c>
      <c r="DJ63" s="265">
        <v>5.5678999999999999E-2</v>
      </c>
      <c r="DK63" s="265">
        <v>6.2940999999999997E-2</v>
      </c>
      <c r="DL63" s="265">
        <v>5.2646999999999999E-2</v>
      </c>
      <c r="DM63" s="265">
        <v>5.9282000000000001E-2</v>
      </c>
      <c r="DN63" s="265">
        <v>3.2672E-2</v>
      </c>
      <c r="DO63" s="265">
        <v>2.4049000000000001E-2</v>
      </c>
      <c r="DP63" s="265">
        <v>2.3635E-2</v>
      </c>
      <c r="DQ63" s="265">
        <v>1.9854E-2</v>
      </c>
      <c r="DR63" s="265">
        <v>6.0964999999999998E-2</v>
      </c>
      <c r="DS63" s="265">
        <v>6.6952999999999999E-2</v>
      </c>
      <c r="DT63" s="265">
        <v>9.6258999999999997E-2</v>
      </c>
      <c r="DU63" s="265">
        <v>3.5066E-2</v>
      </c>
      <c r="DV63" s="265">
        <v>2.1229999999999999E-2</v>
      </c>
      <c r="DW63" s="265">
        <v>1.8471999999999999E-2</v>
      </c>
      <c r="DX63" s="265">
        <v>5.4993999999999998E-3</v>
      </c>
      <c r="DY63" s="265">
        <v>1.0865E-2</v>
      </c>
      <c r="DZ63" s="265">
        <v>1.0957E-2</v>
      </c>
      <c r="EA63" s="265">
        <v>7.1621999999999996E-3</v>
      </c>
      <c r="EB63" s="265">
        <v>4.3514000000000001E-3</v>
      </c>
      <c r="EC63" s="265">
        <v>3.5715999999999999E-3</v>
      </c>
      <c r="ED63" s="265">
        <v>5.483E-3</v>
      </c>
      <c r="EE63" s="265">
        <v>6.5595999999999996E-3</v>
      </c>
      <c r="EF63" s="265">
        <v>4.5484000000000002E-3</v>
      </c>
      <c r="EG63" s="265">
        <v>4.2992000000000004E-3</v>
      </c>
      <c r="EH63" s="265">
        <v>0.1401</v>
      </c>
      <c r="EI63" s="265">
        <v>0.42244999999999999</v>
      </c>
      <c r="EJ63" s="265">
        <v>0.32990000000000003</v>
      </c>
      <c r="EK63" s="265">
        <v>9.4949000000000006E-2</v>
      </c>
      <c r="EL63" s="265">
        <v>0.16458</v>
      </c>
      <c r="EM63" s="265">
        <v>0.17979000000000001</v>
      </c>
      <c r="EN63" s="265">
        <v>0.12032</v>
      </c>
      <c r="EO63" s="265">
        <v>0.35154999999999997</v>
      </c>
      <c r="EP63" s="265">
        <v>0.13933999999999999</v>
      </c>
      <c r="EQ63" s="265">
        <v>2.921E-2</v>
      </c>
      <c r="ER63" s="265">
        <v>4.0440999999999998E-2</v>
      </c>
      <c r="ES63" s="265">
        <v>3.3857999999999999E-2</v>
      </c>
      <c r="ET63" s="265">
        <v>3.7509000000000001E-2</v>
      </c>
      <c r="EU63" s="265">
        <v>3.1333E-2</v>
      </c>
      <c r="EV63" s="265">
        <v>3.2550000000000003E-2</v>
      </c>
      <c r="EW63" s="265">
        <v>3.4450000000000001E-2</v>
      </c>
      <c r="EX63" s="265">
        <v>3.8644999999999999E-2</v>
      </c>
      <c r="EY63" s="265">
        <v>2.7757E-2</v>
      </c>
      <c r="EZ63" s="265">
        <v>0.30499999999999999</v>
      </c>
      <c r="FA63" s="265">
        <v>7.9439999999999997E-2</v>
      </c>
      <c r="FB63" s="265">
        <v>7.5052999999999995E-2</v>
      </c>
      <c r="FC63" s="265">
        <v>6.9633E-2</v>
      </c>
      <c r="FD63" s="265">
        <v>7.2458999999999996E-2</v>
      </c>
      <c r="FE63" s="265">
        <v>6.4716999999999997E-2</v>
      </c>
      <c r="FF63" s="265">
        <v>6.7637000000000003E-2</v>
      </c>
      <c r="FG63" s="265">
        <v>7.9423999999999995E-2</v>
      </c>
      <c r="FH63" s="265">
        <v>6.1405000000000001E-2</v>
      </c>
      <c r="FI63" s="265">
        <v>5.7779999999999998E-2</v>
      </c>
      <c r="FJ63" s="265">
        <v>8.8939000000000004E-2</v>
      </c>
      <c r="FK63" s="265">
        <v>3.7773000000000001E-2</v>
      </c>
      <c r="FL63" s="265">
        <v>6.2496000000000001E-3</v>
      </c>
      <c r="FM63" s="265">
        <v>3.4512000000000001E-2</v>
      </c>
      <c r="FN63" s="265">
        <v>8.5338999999999998E-2</v>
      </c>
      <c r="FO63" s="265">
        <v>0.28000000000000003</v>
      </c>
      <c r="FP63" s="265">
        <v>0.67351000000000005</v>
      </c>
      <c r="FQ63" s="265">
        <v>0.19389000000000001</v>
      </c>
      <c r="FR63" s="265">
        <v>0.14000000000000001</v>
      </c>
      <c r="FS63" s="265">
        <v>0.33007999999999998</v>
      </c>
      <c r="FT63" s="265">
        <v>0.11813</v>
      </c>
      <c r="FU63" s="265">
        <v>0.23805000000000001</v>
      </c>
      <c r="FV63" s="265">
        <v>0.96963999999999995</v>
      </c>
      <c r="FW63" s="265">
        <v>0.76363000000000003</v>
      </c>
      <c r="FX63" s="265">
        <v>0.47508</v>
      </c>
      <c r="FY63" s="265">
        <v>0.94288000000000005</v>
      </c>
      <c r="FZ63" s="265">
        <v>0.76363000000000003</v>
      </c>
      <c r="GA63" s="265">
        <v>0.56674999999999998</v>
      </c>
      <c r="GB63" s="265">
        <v>0.21231</v>
      </c>
      <c r="GC63" s="265">
        <v>0.23546</v>
      </c>
      <c r="GD63" s="265">
        <v>0.26965</v>
      </c>
      <c r="GE63" s="265">
        <v>0.43129000000000001</v>
      </c>
      <c r="GF63" s="265">
        <v>0.32645000000000002</v>
      </c>
      <c r="GG63" s="265">
        <v>0.63383999999999996</v>
      </c>
      <c r="GH63" s="265">
        <v>0.70743</v>
      </c>
      <c r="GI63" s="265">
        <v>0.76953000000000005</v>
      </c>
      <c r="GJ63" s="265">
        <v>0.36168</v>
      </c>
      <c r="GK63" s="265">
        <v>0.26679000000000003</v>
      </c>
      <c r="GL63" s="265">
        <v>0.42976999999999999</v>
      </c>
      <c r="GM63" s="265">
        <v>0.26596999999999998</v>
      </c>
      <c r="GN63" s="265">
        <v>0.59584999999999999</v>
      </c>
      <c r="GO63" s="265">
        <v>0.32034000000000001</v>
      </c>
      <c r="GP63" s="265">
        <v>0.41543000000000002</v>
      </c>
      <c r="GQ63" s="265">
        <v>0.34832000000000002</v>
      </c>
      <c r="GR63" s="265">
        <v>0.30947000000000002</v>
      </c>
      <c r="GS63" s="265">
        <v>0.36923</v>
      </c>
      <c r="GT63" s="265">
        <v>0.31719999999999998</v>
      </c>
      <c r="GU63" s="265">
        <v>0.30953999999999998</v>
      </c>
      <c r="GV63" s="265">
        <v>0.26788000000000001</v>
      </c>
      <c r="GW63" s="265">
        <v>0.41771999999999998</v>
      </c>
      <c r="GX63" s="265">
        <v>0.51370000000000005</v>
      </c>
      <c r="GY63" s="265">
        <v>0.41038000000000002</v>
      </c>
      <c r="GZ63" s="265">
        <v>0.42538999999999999</v>
      </c>
      <c r="HA63" s="265">
        <v>0.23168</v>
      </c>
      <c r="HB63" s="265">
        <v>0.1686</v>
      </c>
      <c r="HC63" s="265">
        <v>0.50458000000000003</v>
      </c>
      <c r="HD63" s="265">
        <v>0.31286999999999998</v>
      </c>
      <c r="HE63" s="265">
        <v>0.39850999999999998</v>
      </c>
      <c r="HF63" s="265">
        <v>0.56072999999999995</v>
      </c>
      <c r="HG63" s="265">
        <v>0.40477000000000002</v>
      </c>
      <c r="HH63" s="265">
        <v>0.40493000000000001</v>
      </c>
      <c r="HI63" s="265">
        <v>0.42027999999999999</v>
      </c>
      <c r="HJ63" s="265">
        <v>0.66871000000000003</v>
      </c>
      <c r="HK63" s="265">
        <v>0.24348</v>
      </c>
      <c r="HL63" s="265">
        <v>0.28895999999999999</v>
      </c>
      <c r="HM63" s="265">
        <v>0.28982000000000002</v>
      </c>
      <c r="HN63" s="265">
        <v>0.25223000000000001</v>
      </c>
      <c r="HO63" s="265">
        <v>0.38908999999999999</v>
      </c>
      <c r="HP63" s="265">
        <v>0.23719999999999999</v>
      </c>
      <c r="HQ63" s="265">
        <v>0.60162000000000004</v>
      </c>
      <c r="HR63" s="265">
        <v>0.84718000000000004</v>
      </c>
      <c r="HS63" s="265">
        <v>0.20932000000000001</v>
      </c>
      <c r="HT63" s="265">
        <v>0.65937000000000001</v>
      </c>
      <c r="HU63" s="265">
        <v>0.59962000000000004</v>
      </c>
      <c r="HV63" s="265">
        <v>0.30020999999999998</v>
      </c>
      <c r="HW63" s="265">
        <v>0.49897999999999998</v>
      </c>
      <c r="HX63" s="265">
        <v>0.66039000000000003</v>
      </c>
      <c r="HY63" s="265">
        <v>0.45140999999999998</v>
      </c>
      <c r="HZ63" s="265">
        <v>0.22617000000000001</v>
      </c>
      <c r="IA63" s="265">
        <v>0.1774</v>
      </c>
      <c r="IB63" s="265">
        <v>0.14674999999999999</v>
      </c>
      <c r="IC63" s="265">
        <v>0.17383000000000001</v>
      </c>
      <c r="ID63" s="265">
        <v>0.17824000000000001</v>
      </c>
      <c r="IE63" s="265">
        <v>0.38577</v>
      </c>
      <c r="IF63" s="265">
        <v>0.36376999999999998</v>
      </c>
      <c r="IG63" s="265">
        <v>0.26674999999999999</v>
      </c>
      <c r="IH63" s="265">
        <v>0.36175000000000002</v>
      </c>
      <c r="II63" s="265">
        <v>0.67323</v>
      </c>
      <c r="IJ63" s="265">
        <v>0.38372000000000001</v>
      </c>
      <c r="IK63" s="265">
        <v>0.37619999999999998</v>
      </c>
      <c r="IL63" s="265">
        <v>0.67154000000000003</v>
      </c>
      <c r="IM63" s="265">
        <v>0.33733999999999997</v>
      </c>
      <c r="IN63" s="265">
        <v>0.12198000000000001</v>
      </c>
      <c r="IO63" s="265">
        <v>0.34299000000000002</v>
      </c>
      <c r="IP63" s="265">
        <v>0.12895000000000001</v>
      </c>
      <c r="IQ63" s="265">
        <v>0.40428999999999998</v>
      </c>
      <c r="IR63" s="265">
        <v>0.92862</v>
      </c>
      <c r="IS63" s="265">
        <v>0.24348</v>
      </c>
      <c r="IT63" s="265">
        <v>0.64176999999999995</v>
      </c>
      <c r="IU63" s="265">
        <v>0.29787000000000002</v>
      </c>
      <c r="IV63" s="265">
        <v>0.13325999999999999</v>
      </c>
      <c r="IW63" s="265">
        <v>0.36231000000000002</v>
      </c>
      <c r="IX63" s="265">
        <v>0.39956000000000003</v>
      </c>
      <c r="IY63" s="265">
        <v>0.53925000000000001</v>
      </c>
      <c r="IZ63" s="265">
        <v>0.60202</v>
      </c>
      <c r="JA63" s="265">
        <v>0.63322999999999996</v>
      </c>
      <c r="JB63" s="265">
        <v>0.56599999999999995</v>
      </c>
      <c r="JC63" s="265">
        <v>0.52205000000000001</v>
      </c>
      <c r="JD63" s="265">
        <v>0.26202999999999999</v>
      </c>
      <c r="JE63" s="265">
        <v>0.48925000000000002</v>
      </c>
      <c r="JF63" s="265">
        <v>0.62170000000000003</v>
      </c>
      <c r="JG63" s="265">
        <v>0.44828000000000001</v>
      </c>
      <c r="JH63" s="265">
        <v>0.66100999999999999</v>
      </c>
      <c r="JI63" s="265">
        <v>0.89861000000000002</v>
      </c>
      <c r="JJ63" s="265">
        <v>0.92801</v>
      </c>
      <c r="JK63" s="265">
        <v>0.76600999999999997</v>
      </c>
      <c r="JL63" s="265">
        <v>0.75305999999999995</v>
      </c>
      <c r="JM63" s="265">
        <v>0.56016999999999995</v>
      </c>
      <c r="JN63" s="265">
        <v>0.15545</v>
      </c>
      <c r="JO63" s="265">
        <v>0.28769</v>
      </c>
      <c r="JP63" s="265">
        <v>0.57845000000000002</v>
      </c>
      <c r="JQ63" s="265">
        <v>0.39842</v>
      </c>
      <c r="JR63" s="265">
        <v>0.21848999999999999</v>
      </c>
      <c r="JS63" s="265">
        <v>0.32482</v>
      </c>
      <c r="JT63" s="265">
        <v>0.12817000000000001</v>
      </c>
      <c r="JU63" s="265">
        <v>0.25651000000000002</v>
      </c>
      <c r="JV63" s="265">
        <v>0.44430999999999998</v>
      </c>
      <c r="JW63" s="265">
        <v>0.16861000000000001</v>
      </c>
      <c r="JX63" s="265">
        <v>0.11688</v>
      </c>
      <c r="JY63" s="265">
        <v>0.26191999999999999</v>
      </c>
      <c r="JZ63" s="265">
        <v>0.26758999999999999</v>
      </c>
      <c r="KA63" s="265">
        <v>6.8282999999999996E-2</v>
      </c>
      <c r="KB63" s="265">
        <v>0.15734000000000001</v>
      </c>
      <c r="KC63" s="265">
        <v>0.52556999999999998</v>
      </c>
      <c r="KD63" s="265">
        <v>0.68310000000000004</v>
      </c>
      <c r="KE63" s="265">
        <v>0.40428999999999998</v>
      </c>
      <c r="KF63" s="265">
        <v>0.31618000000000002</v>
      </c>
      <c r="KG63" s="265">
        <v>0.28993000000000002</v>
      </c>
      <c r="KH63" s="265">
        <v>0.23863999999999999</v>
      </c>
      <c r="KI63" s="265">
        <v>0.21376999999999999</v>
      </c>
      <c r="KJ63" s="265">
        <v>0.30484</v>
      </c>
      <c r="KK63" s="265">
        <v>0.13461000000000001</v>
      </c>
      <c r="KL63" s="265">
        <v>0.18501000000000001</v>
      </c>
      <c r="KM63" s="265">
        <v>0.69259999999999999</v>
      </c>
      <c r="KN63" s="265">
        <v>0.78707000000000005</v>
      </c>
      <c r="KO63" s="265">
        <v>0.83889999999999998</v>
      </c>
      <c r="KP63" s="265">
        <v>7.027443890391275E-3</v>
      </c>
      <c r="KQ63" s="265">
        <v>0.87495999999999996</v>
      </c>
      <c r="KR63" s="265">
        <v>0.88392000000000004</v>
      </c>
      <c r="KS63" s="265">
        <v>0.89114000000000004</v>
      </c>
      <c r="KT63" s="265">
        <v>0.72548973652195792</v>
      </c>
      <c r="KU63" s="265">
        <v>1.337E-2</v>
      </c>
      <c r="KV63" s="265">
        <v>5.6370999999999997E-2</v>
      </c>
      <c r="KW63" s="265">
        <v>8.6319000000000007E-2</v>
      </c>
      <c r="KX63" s="265">
        <v>0.14696999999999999</v>
      </c>
      <c r="KY63" s="265">
        <v>0.29088999999999998</v>
      </c>
      <c r="KZ63" s="265">
        <v>0.47809000000000001</v>
      </c>
      <c r="LA63" s="265">
        <v>0.66098000000000001</v>
      </c>
      <c r="LB63" s="265">
        <v>0.81015000000000004</v>
      </c>
      <c r="LC63" s="265">
        <v>1</v>
      </c>
      <c r="LD63" s="265">
        <v>0</v>
      </c>
      <c r="LE63" s="265">
        <v>0.48254999999999998</v>
      </c>
      <c r="LF63" s="265">
        <v>6.2399999999999999E-5</v>
      </c>
      <c r="LG63" s="265">
        <v>1.47E-4</v>
      </c>
      <c r="LH63" s="431">
        <v>2.873228513635695E-4</v>
      </c>
      <c r="LI63" s="431">
        <v>2.7945364126935601E-4</v>
      </c>
      <c r="LJ63" s="431">
        <v>9.9659303668886423E-4</v>
      </c>
      <c r="LK63" s="431">
        <v>2.3757305461913347E-4</v>
      </c>
      <c r="LL63" s="431">
        <v>1.2352338526397943E-3</v>
      </c>
      <c r="LM63" s="431">
        <v>3.4552579745650291E-4</v>
      </c>
      <c r="LN63" s="431">
        <v>1.6269122716039419E-3</v>
      </c>
      <c r="LO63" s="431">
        <v>1.0108592687174678E-3</v>
      </c>
      <c r="LP63" s="431">
        <v>1.8600750481709838E-3</v>
      </c>
      <c r="LQ63" s="431">
        <v>1.6883525531738997E-3</v>
      </c>
      <c r="LR63" s="431">
        <v>1.234297757036984E-3</v>
      </c>
      <c r="LS63" s="431">
        <v>2.5365155306644738E-4</v>
      </c>
      <c r="LT63" s="431">
        <v>2.2062882781028748E-3</v>
      </c>
      <c r="LU63" s="431">
        <v>3.734645142685622E-4</v>
      </c>
      <c r="LV63" s="431">
        <v>1.5804541762918234E-3</v>
      </c>
      <c r="LW63" s="431">
        <v>1.1560574639588594E-3</v>
      </c>
      <c r="LX63" s="431">
        <v>2.0114518702030182E-3</v>
      </c>
      <c r="LY63" s="431">
        <v>1.8214501906186342E-3</v>
      </c>
      <c r="LZ63" s="431">
        <v>1.5613841824233532E-3</v>
      </c>
      <c r="MA63" s="431">
        <v>6.5003597410395741E-4</v>
      </c>
      <c r="MB63" s="431">
        <v>1.9857687875628471E-3</v>
      </c>
      <c r="MC63" s="431">
        <v>8.0594554310664535E-4</v>
      </c>
      <c r="MD63" s="431">
        <v>1.4308965764939785E-3</v>
      </c>
      <c r="ME63" s="431">
        <v>2.1829998586326838E-3</v>
      </c>
      <c r="MF63" s="431">
        <v>1.6646768199279904E-3</v>
      </c>
      <c r="MG63" s="431">
        <v>1.350915408693254E-3</v>
      </c>
      <c r="MH63" s="266"/>
      <c r="MI63" s="266"/>
      <c r="MJ63" s="266"/>
      <c r="MK63" s="266"/>
      <c r="ML63" s="266"/>
      <c r="MM63" s="266"/>
      <c r="MN63" s="266"/>
      <c r="MO63" s="266"/>
      <c r="MP63" s="266"/>
      <c r="MQ63" s="266"/>
      <c r="MR63" s="266"/>
      <c r="MS63" s="266"/>
      <c r="MT63" s="266"/>
      <c r="MU63" s="266"/>
      <c r="MV63" s="266"/>
      <c r="MW63" s="266"/>
      <c r="MX63" s="266"/>
      <c r="MY63" s="266"/>
      <c r="MZ63" s="266"/>
      <c r="NA63" s="266"/>
      <c r="NB63" s="266"/>
      <c r="NC63" s="266"/>
      <c r="ND63" s="266"/>
      <c r="NE63" s="266"/>
      <c r="NF63" s="266"/>
      <c r="NG63" s="266"/>
      <c r="NH63" s="266"/>
      <c r="NI63" s="266"/>
      <c r="NJ63" s="266"/>
      <c r="NK63" s="266"/>
      <c r="NL63" s="266"/>
      <c r="NM63" s="266"/>
      <c r="NN63" s="266"/>
      <c r="NO63" s="266"/>
      <c r="NP63" s="266"/>
      <c r="NQ63" s="266"/>
      <c r="NR63" s="266"/>
      <c r="NS63" s="266"/>
      <c r="NT63" s="266"/>
      <c r="NU63" s="266"/>
      <c r="NV63" s="266"/>
      <c r="NW63" s="266"/>
      <c r="NX63" s="266"/>
      <c r="NY63" s="266"/>
      <c r="NZ63" s="266"/>
      <c r="OA63" s="266"/>
      <c r="OB63" s="266"/>
      <c r="OC63" s="266"/>
      <c r="OD63" s="266"/>
      <c r="OE63" s="266"/>
      <c r="OF63" s="266"/>
      <c r="OG63" s="266"/>
      <c r="OH63" s="266"/>
      <c r="OI63" s="266"/>
      <c r="OJ63" s="266"/>
      <c r="OK63" s="266"/>
      <c r="OL63" s="266"/>
      <c r="OM63" s="266"/>
      <c r="ON63" s="267"/>
    </row>
    <row r="64" spans="1:404">
      <c r="A64" s="261">
        <v>439</v>
      </c>
      <c r="B64" s="265">
        <v>0.51032999999999995</v>
      </c>
      <c r="C64" s="265">
        <v>0.47010000000000002</v>
      </c>
      <c r="D64" s="265">
        <v>0.43786000000000003</v>
      </c>
      <c r="E64" s="265">
        <v>0.41215000000000002</v>
      </c>
      <c r="F64" s="265">
        <v>0.51520999999999995</v>
      </c>
      <c r="G64" s="265">
        <v>0.46348</v>
      </c>
      <c r="H64" s="265">
        <v>0.51754</v>
      </c>
      <c r="I64" s="265">
        <v>0.49137999999999998</v>
      </c>
      <c r="J64" s="265">
        <v>0.46412999999999999</v>
      </c>
      <c r="K64" s="265">
        <v>0.25466</v>
      </c>
      <c r="L64" s="265">
        <v>0.22641</v>
      </c>
      <c r="M64" s="265">
        <v>0.17699999999999999</v>
      </c>
      <c r="N64" s="265">
        <v>0.18836</v>
      </c>
      <c r="O64" s="265">
        <v>0.29098000000000002</v>
      </c>
      <c r="P64" s="265">
        <v>0.47221999999999997</v>
      </c>
      <c r="Q64" s="265">
        <v>0.49558000000000002</v>
      </c>
      <c r="R64" s="265">
        <v>0.42470000000000002</v>
      </c>
      <c r="S64" s="265">
        <v>0.4698</v>
      </c>
      <c r="T64" s="265">
        <v>0.28394000000000003</v>
      </c>
      <c r="U64" s="265">
        <v>0.51929999999999998</v>
      </c>
      <c r="V64" s="265">
        <v>0.32708999999999999</v>
      </c>
      <c r="W64" s="265">
        <v>0.39251000000000003</v>
      </c>
      <c r="X64" s="265">
        <v>0.30082999999999999</v>
      </c>
      <c r="Y64" s="265">
        <v>0.51810999999999996</v>
      </c>
      <c r="Z64" s="265">
        <v>0.32835999999999999</v>
      </c>
      <c r="AA64" s="265">
        <v>0.52754999999999996</v>
      </c>
      <c r="AB64" s="265">
        <v>0.3352</v>
      </c>
      <c r="AC64" s="265">
        <v>0.46044000000000002</v>
      </c>
      <c r="AD64" s="265">
        <v>0.27642</v>
      </c>
      <c r="AE64" s="265">
        <v>0.17835000000000001</v>
      </c>
      <c r="AF64" s="265">
        <v>0.19081000000000001</v>
      </c>
      <c r="AG64" s="265">
        <v>8.5023000000000001E-2</v>
      </c>
      <c r="AH64" s="265">
        <v>0.25306000000000001</v>
      </c>
      <c r="AI64" s="265">
        <v>0.15190000000000001</v>
      </c>
      <c r="AJ64" s="265">
        <v>0.15245</v>
      </c>
      <c r="AK64" s="265">
        <v>0.11235000000000001</v>
      </c>
      <c r="AL64" s="265">
        <v>0.19203999999999999</v>
      </c>
      <c r="AM64" s="265">
        <v>0.13869999999999999</v>
      </c>
      <c r="AN64" s="265">
        <v>0.13886000000000001</v>
      </c>
      <c r="AO64" s="265">
        <v>0.19767000000000001</v>
      </c>
      <c r="AP64" s="265">
        <v>0.21453</v>
      </c>
      <c r="AQ64" s="265">
        <v>0.14577000000000001</v>
      </c>
      <c r="AR64" s="265">
        <v>0.26377</v>
      </c>
      <c r="AS64" s="265">
        <v>0.22364999999999999</v>
      </c>
      <c r="AT64" s="265">
        <v>0.19919000000000001</v>
      </c>
      <c r="AU64" s="265">
        <v>0.29025000000000001</v>
      </c>
      <c r="AV64" s="265">
        <v>0.22503999999999999</v>
      </c>
      <c r="AW64" s="265">
        <v>0.13371</v>
      </c>
      <c r="AX64" s="265">
        <v>0.15390999999999999</v>
      </c>
      <c r="AY64" s="265">
        <v>0.17402999999999999</v>
      </c>
      <c r="AZ64" s="265">
        <v>0.21743999999999999</v>
      </c>
      <c r="BA64" s="265">
        <v>0.15451999999999999</v>
      </c>
      <c r="BB64" s="265">
        <v>0.14571999999999999</v>
      </c>
      <c r="BC64" s="265">
        <v>0.13958000000000001</v>
      </c>
      <c r="BD64" s="265">
        <v>0.16306999999999999</v>
      </c>
      <c r="BE64" s="265">
        <v>3.0891999999999999E-2</v>
      </c>
      <c r="BF64" s="265">
        <v>2.9849000000000001E-2</v>
      </c>
      <c r="BG64" s="265">
        <v>6.2691999999999998E-2</v>
      </c>
      <c r="BH64" s="265">
        <v>6.2932000000000002E-2</v>
      </c>
      <c r="BI64" s="265">
        <v>0.12088</v>
      </c>
      <c r="BJ64" s="265">
        <v>0.11029</v>
      </c>
      <c r="BK64" s="265">
        <v>0.15844</v>
      </c>
      <c r="BL64" s="265">
        <v>0.23100999999999999</v>
      </c>
      <c r="BM64" s="265">
        <v>0.13902</v>
      </c>
      <c r="BN64" s="265">
        <v>0.35288000000000003</v>
      </c>
      <c r="BO64" s="265">
        <v>0.42</v>
      </c>
      <c r="BP64" s="265">
        <v>0.20938000000000001</v>
      </c>
      <c r="BQ64" s="265">
        <v>0.23158999999999999</v>
      </c>
      <c r="BR64" s="265">
        <v>0.34905000000000003</v>
      </c>
      <c r="BS64" s="265">
        <v>0.22594</v>
      </c>
      <c r="BT64" s="265">
        <v>0.30453000000000002</v>
      </c>
      <c r="BU64" s="265">
        <v>0.25822000000000001</v>
      </c>
      <c r="BV64" s="265">
        <v>0.16531000000000001</v>
      </c>
      <c r="BW64" s="265">
        <v>0.35087000000000002</v>
      </c>
      <c r="BX64" s="265">
        <v>0.22821</v>
      </c>
      <c r="BY64" s="265">
        <v>0.11802</v>
      </c>
      <c r="BZ64" s="265">
        <v>9.9377999999999994E-2</v>
      </c>
      <c r="CA64" s="265">
        <v>0.16800000000000001</v>
      </c>
      <c r="CB64" s="265">
        <v>0.14293</v>
      </c>
      <c r="CC64" s="265">
        <v>0.18664</v>
      </c>
      <c r="CD64" s="265">
        <v>0.10857</v>
      </c>
      <c r="CE64" s="265">
        <v>0.10423</v>
      </c>
      <c r="CF64" s="265">
        <v>0.11647</v>
      </c>
      <c r="CG64" s="265">
        <v>0.10886999999999999</v>
      </c>
      <c r="CH64" s="265">
        <v>9.4131000000000006E-2</v>
      </c>
      <c r="CI64" s="265">
        <v>0.10999</v>
      </c>
      <c r="CJ64" s="265">
        <v>8.2279000000000005E-2</v>
      </c>
      <c r="CK64" s="265">
        <v>0.10254000000000001</v>
      </c>
      <c r="CL64" s="265">
        <v>0.31053999999999998</v>
      </c>
      <c r="CM64" s="265">
        <v>0.17598</v>
      </c>
      <c r="CN64" s="265">
        <v>4.8485E-2</v>
      </c>
      <c r="CO64" s="265">
        <v>0.10525</v>
      </c>
      <c r="CP64" s="265">
        <v>0.20816999999999999</v>
      </c>
      <c r="CQ64" s="265">
        <v>0.19827</v>
      </c>
      <c r="CR64" s="265">
        <v>9.6000000000000002E-2</v>
      </c>
      <c r="CS64" s="265">
        <v>0.21632999999999999</v>
      </c>
      <c r="CT64" s="265">
        <v>0.32164999999999999</v>
      </c>
      <c r="CU64" s="265">
        <v>0.26800000000000002</v>
      </c>
      <c r="CV64" s="265">
        <v>0.13739999999999999</v>
      </c>
      <c r="CW64" s="265">
        <v>0.58787999999999996</v>
      </c>
      <c r="CX64" s="265">
        <v>0.30514999999999998</v>
      </c>
      <c r="CY64" s="265">
        <v>0.52371000000000001</v>
      </c>
      <c r="CZ64" s="265">
        <v>0.12595000000000001</v>
      </c>
      <c r="DA64" s="265">
        <v>0.22045000000000001</v>
      </c>
      <c r="DB64" s="265">
        <v>0.12121</v>
      </c>
      <c r="DC64" s="265">
        <v>0.14227000000000001</v>
      </c>
      <c r="DD64" s="265">
        <v>8.4848000000000007E-2</v>
      </c>
      <c r="DE64" s="265">
        <v>0.25567000000000001</v>
      </c>
      <c r="DF64" s="265">
        <v>1.8046E-2</v>
      </c>
      <c r="DG64" s="265">
        <v>3.5254000000000001E-2</v>
      </c>
      <c r="DH64" s="265">
        <v>5.2130999999999997E-2</v>
      </c>
      <c r="DI64" s="265">
        <v>7.2245000000000004E-2</v>
      </c>
      <c r="DJ64" s="265">
        <v>6.1744E-2</v>
      </c>
      <c r="DK64" s="265">
        <v>6.9797999999999999E-2</v>
      </c>
      <c r="DL64" s="265">
        <v>5.8247E-2</v>
      </c>
      <c r="DM64" s="265">
        <v>6.7863999999999994E-2</v>
      </c>
      <c r="DN64" s="265">
        <v>3.6241000000000002E-2</v>
      </c>
      <c r="DO64" s="265">
        <v>2.6950000000000002E-2</v>
      </c>
      <c r="DP64" s="265">
        <v>2.6498000000000001E-2</v>
      </c>
      <c r="DQ64" s="265">
        <v>2.2252000000000001E-2</v>
      </c>
      <c r="DR64" s="265">
        <v>6.8531999999999996E-2</v>
      </c>
      <c r="DS64" s="265">
        <v>7.4837000000000001E-2</v>
      </c>
      <c r="DT64" s="265">
        <v>0.10759000000000001</v>
      </c>
      <c r="DU64" s="265">
        <v>3.9458E-2</v>
      </c>
      <c r="DV64" s="265">
        <v>2.392E-2</v>
      </c>
      <c r="DW64" s="265">
        <v>2.0917000000000002E-2</v>
      </c>
      <c r="DX64" s="265">
        <v>6.1792000000000001E-3</v>
      </c>
      <c r="DY64" s="265">
        <v>1.2063000000000001E-2</v>
      </c>
      <c r="DZ64" s="265">
        <v>1.2605E-2</v>
      </c>
      <c r="EA64" s="265">
        <v>8.2856000000000006E-3</v>
      </c>
      <c r="EB64" s="265">
        <v>5.0362000000000002E-3</v>
      </c>
      <c r="EC64" s="265">
        <v>4.1338E-3</v>
      </c>
      <c r="ED64" s="265">
        <v>6.3460000000000001E-3</v>
      </c>
      <c r="EE64" s="265">
        <v>7.5918000000000001E-3</v>
      </c>
      <c r="EF64" s="265">
        <v>5.0632000000000003E-3</v>
      </c>
      <c r="EG64" s="265">
        <v>4.9735999999999999E-3</v>
      </c>
      <c r="EH64" s="265">
        <v>0.15498999999999999</v>
      </c>
      <c r="EI64" s="265">
        <v>0.46122000000000002</v>
      </c>
      <c r="EJ64" s="265">
        <v>0.36082999999999998</v>
      </c>
      <c r="EK64" s="265">
        <v>0.10303</v>
      </c>
      <c r="EL64" s="265">
        <v>0.18124999999999999</v>
      </c>
      <c r="EM64" s="265">
        <v>0.20089000000000001</v>
      </c>
      <c r="EN64" s="265">
        <v>0.13477</v>
      </c>
      <c r="EO64" s="265">
        <v>0.39476</v>
      </c>
      <c r="EP64" s="265">
        <v>0.15371000000000001</v>
      </c>
      <c r="EQ64" s="265">
        <v>3.3057000000000003E-2</v>
      </c>
      <c r="ER64" s="265">
        <v>4.5773000000000001E-2</v>
      </c>
      <c r="ES64" s="265">
        <v>3.8357000000000002E-2</v>
      </c>
      <c r="ET64" s="265">
        <v>4.2487999999999998E-2</v>
      </c>
      <c r="EU64" s="265">
        <v>3.5484000000000002E-2</v>
      </c>
      <c r="EV64" s="265">
        <v>3.6885000000000001E-2</v>
      </c>
      <c r="EW64" s="265">
        <v>3.8984999999999999E-2</v>
      </c>
      <c r="EX64" s="265">
        <v>4.3756000000000003E-2</v>
      </c>
      <c r="EY64" s="265">
        <v>3.1399999999999997E-2</v>
      </c>
      <c r="EZ64" s="265">
        <v>0.33613999999999999</v>
      </c>
      <c r="FA64" s="265">
        <v>8.9884000000000006E-2</v>
      </c>
      <c r="FB64" s="265">
        <v>8.4887000000000004E-2</v>
      </c>
      <c r="FC64" s="265">
        <v>7.8765000000000002E-2</v>
      </c>
      <c r="FD64" s="265">
        <v>8.1932000000000005E-2</v>
      </c>
      <c r="FE64" s="265">
        <v>7.3211999999999999E-2</v>
      </c>
      <c r="FF64" s="265">
        <v>7.6492000000000004E-2</v>
      </c>
      <c r="FG64" s="265">
        <v>8.9857999999999993E-2</v>
      </c>
      <c r="FH64" s="265">
        <v>6.9431999999999994E-2</v>
      </c>
      <c r="FI64" s="265">
        <v>6.5340999999999996E-2</v>
      </c>
      <c r="FJ64" s="265">
        <v>9.8847000000000004E-2</v>
      </c>
      <c r="FK64" s="265">
        <v>4.197E-2</v>
      </c>
      <c r="FL64" s="265">
        <v>6.5088000000000003E-3</v>
      </c>
      <c r="FM64" s="265">
        <v>3.8801000000000002E-2</v>
      </c>
      <c r="FN64" s="265">
        <v>8.7441000000000005E-2</v>
      </c>
      <c r="FO64" s="265">
        <v>0.3</v>
      </c>
      <c r="FP64" s="265">
        <v>0.72826000000000002</v>
      </c>
      <c r="FQ64" s="265">
        <v>0.21035999999999999</v>
      </c>
      <c r="FR64" s="265">
        <v>0.15423999999999999</v>
      </c>
      <c r="FS64" s="265">
        <v>0.36148999999999998</v>
      </c>
      <c r="FT64" s="265">
        <v>0.12926000000000001</v>
      </c>
      <c r="FU64" s="265">
        <v>0.25503999999999999</v>
      </c>
      <c r="FV64" s="265">
        <v>0.98482000000000003</v>
      </c>
      <c r="FW64" s="265">
        <v>0.80945999999999996</v>
      </c>
      <c r="FX64" s="265">
        <v>0.49824000000000002</v>
      </c>
      <c r="FY64" s="265">
        <v>0.97143999999999997</v>
      </c>
      <c r="FZ64" s="265">
        <v>0.80945999999999996</v>
      </c>
      <c r="GA64" s="265">
        <v>0.61253999999999997</v>
      </c>
      <c r="GB64" s="265">
        <v>0.23494999999999999</v>
      </c>
      <c r="GC64" s="265">
        <v>0.25725999999999999</v>
      </c>
      <c r="GD64" s="265">
        <v>0.29060000000000002</v>
      </c>
      <c r="GE64" s="265">
        <v>0.46183999999999997</v>
      </c>
      <c r="GF64" s="265">
        <v>0.35065000000000002</v>
      </c>
      <c r="GG64" s="265">
        <v>0.67759000000000003</v>
      </c>
      <c r="GH64" s="265">
        <v>0.75183999999999995</v>
      </c>
      <c r="GI64" s="265">
        <v>0.82186000000000003</v>
      </c>
      <c r="GJ64" s="265">
        <v>0.39162999999999998</v>
      </c>
      <c r="GK64" s="265">
        <v>0.29038000000000003</v>
      </c>
      <c r="GL64" s="265">
        <v>0.45985999999999999</v>
      </c>
      <c r="GM64" s="265">
        <v>0.29228999999999999</v>
      </c>
      <c r="GN64" s="265">
        <v>0.63278000000000001</v>
      </c>
      <c r="GO64" s="265">
        <v>0.34244999999999998</v>
      </c>
      <c r="GP64" s="265">
        <v>0.43856000000000001</v>
      </c>
      <c r="GQ64" s="265">
        <v>0.36767</v>
      </c>
      <c r="GR64" s="265">
        <v>0.32884000000000002</v>
      </c>
      <c r="GS64" s="265">
        <v>0.38973999999999998</v>
      </c>
      <c r="GT64" s="265">
        <v>0.33734999999999998</v>
      </c>
      <c r="GU64" s="265">
        <v>0.32916000000000001</v>
      </c>
      <c r="GV64" s="265">
        <v>0.28544999999999998</v>
      </c>
      <c r="GW64" s="265">
        <v>0.44972000000000001</v>
      </c>
      <c r="GX64" s="265">
        <v>0.54688000000000003</v>
      </c>
      <c r="GY64" s="265">
        <v>0.44334000000000001</v>
      </c>
      <c r="GZ64" s="265">
        <v>0.45913999999999999</v>
      </c>
      <c r="HA64" s="265">
        <v>0.24501000000000001</v>
      </c>
      <c r="HB64" s="265">
        <v>0.17785999999999999</v>
      </c>
      <c r="HC64" s="265">
        <v>0.54720999999999997</v>
      </c>
      <c r="HD64" s="265">
        <v>0.34671000000000002</v>
      </c>
      <c r="HE64" s="265">
        <v>0.42543999999999998</v>
      </c>
      <c r="HF64" s="265">
        <v>0.60194000000000003</v>
      </c>
      <c r="HG64" s="265">
        <v>0.43219000000000002</v>
      </c>
      <c r="HH64" s="265">
        <v>0.43259999999999998</v>
      </c>
      <c r="HI64" s="265">
        <v>0.44886999999999999</v>
      </c>
      <c r="HJ64" s="265">
        <v>0.70808000000000004</v>
      </c>
      <c r="HK64" s="265">
        <v>0.26243</v>
      </c>
      <c r="HL64" s="265">
        <v>0.31087999999999999</v>
      </c>
      <c r="HM64" s="265">
        <v>0.30691000000000002</v>
      </c>
      <c r="HN64" s="265">
        <v>0.26941999999999999</v>
      </c>
      <c r="HO64" s="265">
        <v>0.41544999999999999</v>
      </c>
      <c r="HP64" s="265">
        <v>0.25266</v>
      </c>
      <c r="HQ64" s="265">
        <v>0.63061999999999996</v>
      </c>
      <c r="HR64" s="265">
        <v>0.87522999999999995</v>
      </c>
      <c r="HS64" s="265">
        <v>0.22882</v>
      </c>
      <c r="HT64" s="265">
        <v>0.69786000000000004</v>
      </c>
      <c r="HU64" s="265">
        <v>0.63597999999999999</v>
      </c>
      <c r="HV64" s="265">
        <v>0.32100000000000001</v>
      </c>
      <c r="HW64" s="265">
        <v>0.54418</v>
      </c>
      <c r="HX64" s="265">
        <v>0.69823999999999997</v>
      </c>
      <c r="HY64" s="265">
        <v>0.48551</v>
      </c>
      <c r="HZ64" s="265">
        <v>0.24421999999999999</v>
      </c>
      <c r="IA64" s="265">
        <v>0.19489000000000001</v>
      </c>
      <c r="IB64" s="265">
        <v>0.16153000000000001</v>
      </c>
      <c r="IC64" s="265">
        <v>0.19026999999999999</v>
      </c>
      <c r="ID64" s="265">
        <v>0.19444</v>
      </c>
      <c r="IE64" s="265">
        <v>0.40893000000000002</v>
      </c>
      <c r="IF64" s="265">
        <v>0.38562999999999997</v>
      </c>
      <c r="IG64" s="265">
        <v>0.28171000000000002</v>
      </c>
      <c r="IH64" s="265">
        <v>0.39198</v>
      </c>
      <c r="II64" s="265">
        <v>0.70259000000000005</v>
      </c>
      <c r="IJ64" s="265">
        <v>0.4037</v>
      </c>
      <c r="IK64" s="265">
        <v>0.40049000000000001</v>
      </c>
      <c r="IL64" s="265">
        <v>0.71930000000000005</v>
      </c>
      <c r="IM64" s="265">
        <v>0.36728</v>
      </c>
      <c r="IN64" s="265">
        <v>0.13331999999999999</v>
      </c>
      <c r="IO64" s="265">
        <v>0.38413999999999998</v>
      </c>
      <c r="IP64" s="265">
        <v>0.14227000000000001</v>
      </c>
      <c r="IQ64" s="265">
        <v>0.43480999999999997</v>
      </c>
      <c r="IR64" s="265">
        <v>0.96431</v>
      </c>
      <c r="IS64" s="265">
        <v>0.26208999999999999</v>
      </c>
      <c r="IT64" s="265">
        <v>0.68069000000000002</v>
      </c>
      <c r="IU64" s="265">
        <v>0.31884000000000001</v>
      </c>
      <c r="IV64" s="265">
        <v>0.14132</v>
      </c>
      <c r="IW64" s="265">
        <v>0.38183</v>
      </c>
      <c r="IX64" s="265">
        <v>0.42336000000000001</v>
      </c>
      <c r="IY64" s="265">
        <v>0.57040999999999997</v>
      </c>
      <c r="IZ64" s="265">
        <v>0.63809000000000005</v>
      </c>
      <c r="JA64" s="265">
        <v>0.67035999999999996</v>
      </c>
      <c r="JB64" s="265">
        <v>0.59892999999999996</v>
      </c>
      <c r="JC64" s="265">
        <v>0.55639000000000005</v>
      </c>
      <c r="JD64" s="265">
        <v>0.28558</v>
      </c>
      <c r="JE64" s="265">
        <v>0.52029000000000003</v>
      </c>
      <c r="JF64" s="265">
        <v>0.65824000000000005</v>
      </c>
      <c r="JG64" s="265">
        <v>0.47449999999999998</v>
      </c>
      <c r="JH64" s="265">
        <v>0.69479999999999997</v>
      </c>
      <c r="JI64" s="265">
        <v>0.93952999999999998</v>
      </c>
      <c r="JJ64" s="265">
        <v>0.96401000000000003</v>
      </c>
      <c r="JK64" s="265">
        <v>0.78661999999999999</v>
      </c>
      <c r="JL64" s="265">
        <v>0.79776000000000002</v>
      </c>
      <c r="JM64" s="265">
        <v>0.59460999999999997</v>
      </c>
      <c r="JN64" s="265">
        <v>0.16952999999999999</v>
      </c>
      <c r="JO64" s="265">
        <v>0.30626999999999999</v>
      </c>
      <c r="JP64" s="265">
        <v>0.61565999999999999</v>
      </c>
      <c r="JQ64" s="265">
        <v>0.42126999999999998</v>
      </c>
      <c r="JR64" s="265">
        <v>0.2331</v>
      </c>
      <c r="JS64" s="265">
        <v>0.35066999999999998</v>
      </c>
      <c r="JT64" s="265">
        <v>0.14072000000000001</v>
      </c>
      <c r="JU64" s="265">
        <v>0.27955000000000002</v>
      </c>
      <c r="JV64" s="265">
        <v>0.48089999999999999</v>
      </c>
      <c r="JW64" s="265">
        <v>0.18114</v>
      </c>
      <c r="JX64" s="265">
        <v>0.12733</v>
      </c>
      <c r="JY64" s="265">
        <v>0.28421000000000002</v>
      </c>
      <c r="JZ64" s="265">
        <v>0.28638000000000002</v>
      </c>
      <c r="KA64" s="265">
        <v>7.4339000000000002E-2</v>
      </c>
      <c r="KB64" s="265">
        <v>0.16958999999999999</v>
      </c>
      <c r="KC64" s="265">
        <v>0.56942999999999999</v>
      </c>
      <c r="KD64" s="265">
        <v>0.73070000000000002</v>
      </c>
      <c r="KE64" s="265">
        <v>0.43697000000000003</v>
      </c>
      <c r="KF64" s="265">
        <v>0.34521000000000002</v>
      </c>
      <c r="KG64" s="265">
        <v>0.31683</v>
      </c>
      <c r="KH64" s="265">
        <v>0.26363999999999999</v>
      </c>
      <c r="KI64" s="265">
        <v>0.2117</v>
      </c>
      <c r="KJ64" s="265">
        <v>0.30079</v>
      </c>
      <c r="KK64" s="265">
        <v>0.12934999999999999</v>
      </c>
      <c r="KL64" s="265">
        <v>0.18239</v>
      </c>
      <c r="KM64" s="265">
        <v>0.70909999999999995</v>
      </c>
      <c r="KN64" s="265">
        <v>0.80405000000000004</v>
      </c>
      <c r="KO64" s="265">
        <v>0.85536000000000001</v>
      </c>
      <c r="KP64" s="265">
        <v>7.1513999827747098E-3</v>
      </c>
      <c r="KQ64" s="265">
        <v>0.88946999999999998</v>
      </c>
      <c r="KR64" s="265">
        <v>0.89753000000000005</v>
      </c>
      <c r="KS64" s="265">
        <v>0.90398000000000001</v>
      </c>
      <c r="KT64" s="265">
        <v>0.7349530145290486</v>
      </c>
      <c r="KU64" s="265">
        <v>1.3715E-2</v>
      </c>
      <c r="KV64" s="265">
        <v>5.7410999999999997E-2</v>
      </c>
      <c r="KW64" s="265">
        <v>8.7723999999999996E-2</v>
      </c>
      <c r="KX64" s="265">
        <v>0.14896000000000001</v>
      </c>
      <c r="KY64" s="265">
        <v>0.29380000000000001</v>
      </c>
      <c r="KZ64" s="265">
        <v>0.48159999999999997</v>
      </c>
      <c r="LA64" s="265">
        <v>0.66446000000000005</v>
      </c>
      <c r="LB64" s="265">
        <v>0.81308000000000002</v>
      </c>
      <c r="LC64" s="265">
        <v>1</v>
      </c>
      <c r="LD64" s="265">
        <v>0</v>
      </c>
      <c r="LE64" s="265">
        <v>0.54945999999999995</v>
      </c>
      <c r="LF64" s="265">
        <v>8.3200000000000003E-5</v>
      </c>
      <c r="LG64" s="265">
        <v>1.9599999999999999E-4</v>
      </c>
      <c r="LH64" s="431">
        <v>3.2206616015173495E-4</v>
      </c>
      <c r="LI64" s="431">
        <v>3.1389296054840088E-4</v>
      </c>
      <c r="LJ64" s="431">
        <v>1.0920963250100613E-3</v>
      </c>
      <c r="LK64" s="431">
        <v>2.677789016161114E-4</v>
      </c>
      <c r="LL64" s="431">
        <v>1.3531009899452329E-3</v>
      </c>
      <c r="LM64" s="431">
        <v>3.8440118078142405E-4</v>
      </c>
      <c r="LN64" s="431">
        <v>1.7755733570083976E-3</v>
      </c>
      <c r="LO64" s="431">
        <v>1.1090581538155675E-3</v>
      </c>
      <c r="LP64" s="431">
        <v>2.0359356421977282E-3</v>
      </c>
      <c r="LQ64" s="431">
        <v>1.8459500279277563E-3</v>
      </c>
      <c r="LR64" s="431">
        <v>1.3532076263800263E-3</v>
      </c>
      <c r="LS64" s="431">
        <v>2.8271053452044725E-4</v>
      </c>
      <c r="LT64" s="431">
        <v>2.4104523472487926E-3</v>
      </c>
      <c r="LU64" s="431">
        <v>4.1370466351509094E-4</v>
      </c>
      <c r="LV64" s="431">
        <v>1.7273918492719531E-3</v>
      </c>
      <c r="LW64" s="431">
        <v>1.2610744452103972E-3</v>
      </c>
      <c r="LX64" s="431">
        <v>2.2025133948773146E-3</v>
      </c>
      <c r="LY64" s="431">
        <v>1.9882654305547476E-3</v>
      </c>
      <c r="LZ64" s="431">
        <v>1.7070650355890393E-3</v>
      </c>
      <c r="MA64" s="431">
        <v>7.1974989259615541E-4</v>
      </c>
      <c r="MB64" s="431">
        <v>2.1724726539105177E-3</v>
      </c>
      <c r="MC64" s="431">
        <v>8.8610814418643713E-4</v>
      </c>
      <c r="MD64" s="431">
        <v>1.5666324179619551E-3</v>
      </c>
      <c r="ME64" s="431">
        <v>2.3838973138481379E-3</v>
      </c>
      <c r="MF64" s="431">
        <v>1.8155707512050867E-3</v>
      </c>
      <c r="MG64" s="431">
        <v>1.4759947080165148E-3</v>
      </c>
      <c r="MH64" s="266"/>
      <c r="MI64" s="266"/>
      <c r="MJ64" s="266"/>
      <c r="MK64" s="266"/>
      <c r="ML64" s="266"/>
      <c r="MM64" s="266"/>
      <c r="MN64" s="266"/>
      <c r="MO64" s="266"/>
      <c r="MP64" s="266"/>
      <c r="MQ64" s="266"/>
      <c r="MR64" s="266"/>
      <c r="MS64" s="266"/>
      <c r="MT64" s="266"/>
      <c r="MU64" s="266"/>
      <c r="MV64" s="266"/>
      <c r="MW64" s="266"/>
      <c r="MX64" s="266"/>
      <c r="MY64" s="266"/>
      <c r="MZ64" s="266"/>
      <c r="NA64" s="266"/>
      <c r="NB64" s="266"/>
      <c r="NC64" s="266"/>
      <c r="ND64" s="266"/>
      <c r="NE64" s="266"/>
      <c r="NF64" s="266"/>
      <c r="NG64" s="266"/>
      <c r="NH64" s="266"/>
      <c r="NI64" s="266"/>
      <c r="NJ64" s="266"/>
      <c r="NK64" s="266"/>
      <c r="NL64" s="266"/>
      <c r="NM64" s="266"/>
      <c r="NN64" s="266"/>
      <c r="NO64" s="266"/>
      <c r="NP64" s="266"/>
      <c r="NQ64" s="266"/>
      <c r="NR64" s="266"/>
      <c r="NS64" s="266"/>
      <c r="NT64" s="266"/>
      <c r="NU64" s="266"/>
      <c r="NV64" s="266"/>
      <c r="NW64" s="266"/>
      <c r="NX64" s="266"/>
      <c r="NY64" s="266"/>
      <c r="NZ64" s="266"/>
      <c r="OA64" s="266"/>
      <c r="OB64" s="266"/>
      <c r="OC64" s="266"/>
      <c r="OD64" s="266"/>
      <c r="OE64" s="266"/>
      <c r="OF64" s="266"/>
      <c r="OG64" s="266"/>
      <c r="OH64" s="266"/>
      <c r="OI64" s="266"/>
      <c r="OJ64" s="266"/>
      <c r="OK64" s="266"/>
      <c r="OL64" s="266"/>
      <c r="OM64" s="266"/>
      <c r="ON64" s="267"/>
    </row>
    <row r="65" spans="1:404">
      <c r="A65" s="261">
        <v>440</v>
      </c>
      <c r="B65" s="265">
        <v>0.38790999999999998</v>
      </c>
      <c r="C65" s="265">
        <v>0.33761999999999998</v>
      </c>
      <c r="D65" s="265">
        <v>0.29732999999999998</v>
      </c>
      <c r="E65" s="265">
        <v>0.26518999999999998</v>
      </c>
      <c r="F65" s="265">
        <v>0.39401000000000003</v>
      </c>
      <c r="G65" s="265">
        <v>0.32934999999999998</v>
      </c>
      <c r="H65" s="265">
        <v>0.39692</v>
      </c>
      <c r="I65" s="265">
        <v>0.36421999999999999</v>
      </c>
      <c r="J65" s="265">
        <v>0.33017000000000002</v>
      </c>
      <c r="K65" s="265">
        <v>0.20166000000000001</v>
      </c>
      <c r="L65" s="265">
        <v>0.16653000000000001</v>
      </c>
      <c r="M65" s="265">
        <v>0.11527999999999999</v>
      </c>
      <c r="N65" s="265">
        <v>2.8760000000000001E-2</v>
      </c>
      <c r="O65" s="265">
        <v>0.11373</v>
      </c>
      <c r="P65" s="265">
        <v>0.34027000000000002</v>
      </c>
      <c r="Q65" s="265">
        <v>0.36947000000000002</v>
      </c>
      <c r="R65" s="265">
        <v>0.28088000000000002</v>
      </c>
      <c r="S65" s="265">
        <v>0.33724999999999999</v>
      </c>
      <c r="T65" s="265">
        <v>0.10493</v>
      </c>
      <c r="U65" s="265">
        <v>0.39912999999999998</v>
      </c>
      <c r="V65" s="265">
        <v>0.15886</v>
      </c>
      <c r="W65" s="265">
        <v>0.29176000000000002</v>
      </c>
      <c r="X65" s="265">
        <v>0.12603</v>
      </c>
      <c r="Y65" s="265">
        <v>0.39763999999999999</v>
      </c>
      <c r="Z65" s="265">
        <v>0.16045000000000001</v>
      </c>
      <c r="AA65" s="265">
        <v>0.40943000000000002</v>
      </c>
      <c r="AB65" s="265">
        <v>0.16900000000000001</v>
      </c>
      <c r="AC65" s="265">
        <v>0.32556000000000002</v>
      </c>
      <c r="AD65" s="265">
        <v>9.5528000000000002E-2</v>
      </c>
      <c r="AE65" s="265">
        <v>4.0946000000000003E-2</v>
      </c>
      <c r="AF65" s="265">
        <v>6.2687000000000007E-2</v>
      </c>
      <c r="AG65" s="265">
        <v>8.5499000000000006E-2</v>
      </c>
      <c r="AH65" s="265">
        <v>0.13553999999999999</v>
      </c>
      <c r="AI65" s="265">
        <v>9.9298999999999998E-2</v>
      </c>
      <c r="AJ65" s="265">
        <v>3.5881999999999997E-2</v>
      </c>
      <c r="AK65" s="265">
        <v>2.2617999999999999E-2</v>
      </c>
      <c r="AL65" s="265">
        <v>0.13769999999999999</v>
      </c>
      <c r="AM65" s="265">
        <v>4.6656000000000003E-2</v>
      </c>
      <c r="AN65" s="265">
        <v>4.9633999999999998E-2</v>
      </c>
      <c r="AO65" s="265">
        <v>0.14624999999999999</v>
      </c>
      <c r="AP65" s="265">
        <v>8.9487999999999998E-2</v>
      </c>
      <c r="AQ65" s="265">
        <v>6.0206000000000003E-2</v>
      </c>
      <c r="AR65" s="265">
        <v>0.21071000000000001</v>
      </c>
      <c r="AS65" s="265">
        <v>0.12354</v>
      </c>
      <c r="AT65" s="265">
        <v>0.11004</v>
      </c>
      <c r="AU65" s="265">
        <v>0.24217</v>
      </c>
      <c r="AV65" s="265">
        <v>0.14230000000000001</v>
      </c>
      <c r="AW65" s="265">
        <v>2.8059000000000001E-2</v>
      </c>
      <c r="AX65" s="265">
        <v>5.1769999999999997E-2</v>
      </c>
      <c r="AY65" s="265">
        <v>8.3575999999999998E-2</v>
      </c>
      <c r="AZ65" s="265">
        <v>0.12347</v>
      </c>
      <c r="BA65" s="265">
        <v>0.10471</v>
      </c>
      <c r="BB65" s="265">
        <v>9.1094999999999995E-2</v>
      </c>
      <c r="BC65" s="265">
        <v>8.1773999999999999E-2</v>
      </c>
      <c r="BD65" s="265">
        <v>0.11741</v>
      </c>
      <c r="BE65" s="265">
        <v>3.0849000000000001E-2</v>
      </c>
      <c r="BF65" s="265">
        <v>3.0145999999999999E-2</v>
      </c>
      <c r="BG65" s="265">
        <v>6.2890000000000001E-2</v>
      </c>
      <c r="BH65" s="265">
        <v>6.3081999999999999E-2</v>
      </c>
      <c r="BI65" s="265">
        <v>0.12039999999999999</v>
      </c>
      <c r="BJ65" s="265">
        <v>0.10864</v>
      </c>
      <c r="BK65" s="265">
        <v>0.15584000000000001</v>
      </c>
      <c r="BL65" s="265">
        <v>0.21182000000000001</v>
      </c>
      <c r="BM65" s="265">
        <v>0.13414999999999999</v>
      </c>
      <c r="BN65" s="265">
        <v>0.33894000000000002</v>
      </c>
      <c r="BO65" s="265">
        <v>0.41428999999999999</v>
      </c>
      <c r="BP65" s="265">
        <v>0.11254</v>
      </c>
      <c r="BQ65" s="265">
        <v>0.22264</v>
      </c>
      <c r="BR65" s="265">
        <v>0.34092</v>
      </c>
      <c r="BS65" s="265">
        <v>0.20693</v>
      </c>
      <c r="BT65" s="265">
        <v>0.29164000000000001</v>
      </c>
      <c r="BU65" s="265">
        <v>0.11989</v>
      </c>
      <c r="BV65" s="265">
        <v>2.3185000000000001E-2</v>
      </c>
      <c r="BW65" s="265">
        <v>0.21737999999999999</v>
      </c>
      <c r="BX65" s="265">
        <v>3.5257999999999998E-2</v>
      </c>
      <c r="BY65" s="265">
        <v>0.12014</v>
      </c>
      <c r="BZ65" s="265">
        <v>0.10076</v>
      </c>
      <c r="CA65" s="265">
        <v>0.17</v>
      </c>
      <c r="CB65" s="265">
        <v>0.14518</v>
      </c>
      <c r="CC65" s="265">
        <v>0.18929000000000001</v>
      </c>
      <c r="CD65" s="265">
        <v>0.11012</v>
      </c>
      <c r="CE65" s="265">
        <v>0.10561</v>
      </c>
      <c r="CF65" s="265">
        <v>0.11814</v>
      </c>
      <c r="CG65" s="265">
        <v>0.11117</v>
      </c>
      <c r="CH65" s="265">
        <v>9.5566999999999999E-2</v>
      </c>
      <c r="CI65" s="265">
        <v>0.11164</v>
      </c>
      <c r="CJ65" s="265">
        <v>8.3861000000000005E-2</v>
      </c>
      <c r="CK65" s="265">
        <v>0.10453</v>
      </c>
      <c r="CL65" s="265">
        <v>0.31330000000000002</v>
      </c>
      <c r="CM65" s="265">
        <v>0.18942000000000001</v>
      </c>
      <c r="CN65" s="265">
        <v>5.0505000000000001E-2</v>
      </c>
      <c r="CO65" s="265">
        <v>0.11044</v>
      </c>
      <c r="CP65" s="265">
        <v>0.21942999999999999</v>
      </c>
      <c r="CQ65" s="265">
        <v>0.20899000000000001</v>
      </c>
      <c r="CR65" s="265">
        <v>0.1</v>
      </c>
      <c r="CS65" s="265">
        <v>0.23469000000000001</v>
      </c>
      <c r="CT65" s="265">
        <v>0.35052</v>
      </c>
      <c r="CU65" s="265">
        <v>0.28999999999999998</v>
      </c>
      <c r="CV65" s="265">
        <v>0.15212999999999999</v>
      </c>
      <c r="CW65" s="265">
        <v>0.63636000000000004</v>
      </c>
      <c r="CX65" s="265">
        <v>0.32990000000000003</v>
      </c>
      <c r="CY65" s="265">
        <v>0.56701000000000001</v>
      </c>
      <c r="CZ65" s="265">
        <v>0.13292999999999999</v>
      </c>
      <c r="DA65" s="265">
        <v>0.22724</v>
      </c>
      <c r="DB65" s="265">
        <v>0.13131000000000001</v>
      </c>
      <c r="DC65" s="265">
        <v>0.15464</v>
      </c>
      <c r="DD65" s="265">
        <v>9.0909000000000004E-2</v>
      </c>
      <c r="DE65" s="265">
        <v>0.27834999999999999</v>
      </c>
      <c r="DF65" s="265">
        <v>2.0029999999999999E-2</v>
      </c>
      <c r="DG65" s="265">
        <v>3.9142999999999997E-2</v>
      </c>
      <c r="DH65" s="265">
        <v>5.6257000000000001E-2</v>
      </c>
      <c r="DI65" s="265">
        <v>7.9191999999999999E-2</v>
      </c>
      <c r="DJ65" s="265">
        <v>6.7809999999999995E-2</v>
      </c>
      <c r="DK65" s="265">
        <v>7.6654E-2</v>
      </c>
      <c r="DL65" s="265">
        <v>6.3847000000000001E-2</v>
      </c>
      <c r="DM65" s="265">
        <v>7.6446E-2</v>
      </c>
      <c r="DN65" s="265">
        <v>3.9809999999999998E-2</v>
      </c>
      <c r="DO65" s="265">
        <v>2.9852E-2</v>
      </c>
      <c r="DP65" s="265">
        <v>2.9360000000000001E-2</v>
      </c>
      <c r="DQ65" s="265">
        <v>2.4649999999999998E-2</v>
      </c>
      <c r="DR65" s="265">
        <v>7.6099E-2</v>
      </c>
      <c r="DS65" s="265">
        <v>8.2721000000000003E-2</v>
      </c>
      <c r="DT65" s="265">
        <v>0.11892</v>
      </c>
      <c r="DU65" s="265">
        <v>4.3848999999999999E-2</v>
      </c>
      <c r="DV65" s="265">
        <v>2.6610000000000002E-2</v>
      </c>
      <c r="DW65" s="265">
        <v>2.3362000000000001E-2</v>
      </c>
      <c r="DX65" s="265">
        <v>6.8589999999999996E-3</v>
      </c>
      <c r="DY65" s="265">
        <v>1.3261999999999999E-2</v>
      </c>
      <c r="DZ65" s="265">
        <v>1.4252000000000001E-2</v>
      </c>
      <c r="EA65" s="265">
        <v>9.4090000000000007E-3</v>
      </c>
      <c r="EB65" s="265">
        <v>5.7210000000000004E-3</v>
      </c>
      <c r="EC65" s="265">
        <v>4.6959999999999997E-3</v>
      </c>
      <c r="ED65" s="265">
        <v>7.2090000000000001E-3</v>
      </c>
      <c r="EE65" s="265">
        <v>8.6239999999999997E-3</v>
      </c>
      <c r="EF65" s="265">
        <v>5.5779999999999996E-3</v>
      </c>
      <c r="EG65" s="265">
        <v>5.6480000000000002E-3</v>
      </c>
      <c r="EH65" s="265">
        <v>0.16988</v>
      </c>
      <c r="EI65" s="265">
        <v>0.5</v>
      </c>
      <c r="EJ65" s="265">
        <v>0.39174999999999999</v>
      </c>
      <c r="EK65" s="265">
        <v>0.11111</v>
      </c>
      <c r="EL65" s="265">
        <v>0.19792000000000001</v>
      </c>
      <c r="EM65" s="265">
        <v>0.22198999999999999</v>
      </c>
      <c r="EN65" s="265">
        <v>0.14921000000000001</v>
      </c>
      <c r="EO65" s="265">
        <v>0.43797000000000003</v>
      </c>
      <c r="EP65" s="265">
        <v>0.16808000000000001</v>
      </c>
      <c r="EQ65" s="265">
        <v>3.6902999999999998E-2</v>
      </c>
      <c r="ER65" s="265">
        <v>5.1105999999999999E-2</v>
      </c>
      <c r="ES65" s="265">
        <v>4.2856999999999999E-2</v>
      </c>
      <c r="ET65" s="265">
        <v>4.7467000000000002E-2</v>
      </c>
      <c r="EU65" s="265">
        <v>3.9634999999999997E-2</v>
      </c>
      <c r="EV65" s="265">
        <v>4.122E-2</v>
      </c>
      <c r="EW65" s="265">
        <v>4.3520999999999997E-2</v>
      </c>
      <c r="EX65" s="265">
        <v>4.8868000000000002E-2</v>
      </c>
      <c r="EY65" s="265">
        <v>3.5042999999999998E-2</v>
      </c>
      <c r="EZ65" s="265">
        <v>0.36728</v>
      </c>
      <c r="FA65" s="265">
        <v>0.10033</v>
      </c>
      <c r="FB65" s="265">
        <v>9.4721E-2</v>
      </c>
      <c r="FC65" s="265">
        <v>8.7896000000000002E-2</v>
      </c>
      <c r="FD65" s="265">
        <v>9.1403999999999999E-2</v>
      </c>
      <c r="FE65" s="265">
        <v>8.1707000000000002E-2</v>
      </c>
      <c r="FF65" s="265">
        <v>8.5346000000000005E-2</v>
      </c>
      <c r="FG65" s="265">
        <v>0.10029</v>
      </c>
      <c r="FH65" s="265">
        <v>7.7459E-2</v>
      </c>
      <c r="FI65" s="265">
        <v>7.2900999999999994E-2</v>
      </c>
      <c r="FJ65" s="265">
        <v>0.10876</v>
      </c>
      <c r="FK65" s="265">
        <v>4.6167E-2</v>
      </c>
      <c r="FL65" s="265">
        <v>6.7679999999999997E-3</v>
      </c>
      <c r="FM65" s="265">
        <v>4.3089000000000002E-2</v>
      </c>
      <c r="FN65" s="265">
        <v>8.9542999999999998E-2</v>
      </c>
      <c r="FO65" s="265">
        <v>0.32</v>
      </c>
      <c r="FP65" s="265">
        <v>0.78300000000000003</v>
      </c>
      <c r="FQ65" s="265">
        <v>0.22683</v>
      </c>
      <c r="FR65" s="265">
        <v>0.16847999999999999</v>
      </c>
      <c r="FS65" s="265">
        <v>0.39290999999999998</v>
      </c>
      <c r="FT65" s="265">
        <v>0.14038999999999999</v>
      </c>
      <c r="FU65" s="265">
        <v>0.27201999999999998</v>
      </c>
      <c r="FV65" s="265">
        <v>1</v>
      </c>
      <c r="FW65" s="265">
        <v>0.85528999999999999</v>
      </c>
      <c r="FX65" s="265">
        <v>0.52141000000000004</v>
      </c>
      <c r="FY65" s="265">
        <v>1</v>
      </c>
      <c r="FZ65" s="265">
        <v>0.85528999999999999</v>
      </c>
      <c r="GA65" s="265">
        <v>0.65832999999999997</v>
      </c>
      <c r="GB65" s="265">
        <v>0.2576</v>
      </c>
      <c r="GC65" s="265">
        <v>0.27905999999999997</v>
      </c>
      <c r="GD65" s="265">
        <v>0.31154999999999999</v>
      </c>
      <c r="GE65" s="265">
        <v>0.49237999999999998</v>
      </c>
      <c r="GF65" s="265">
        <v>0.37485000000000002</v>
      </c>
      <c r="GG65" s="265">
        <v>0.72133999999999998</v>
      </c>
      <c r="GH65" s="265">
        <v>0.79623999999999995</v>
      </c>
      <c r="GI65" s="265">
        <v>0.87417999999999996</v>
      </c>
      <c r="GJ65" s="265">
        <v>0.42158000000000001</v>
      </c>
      <c r="GK65" s="265">
        <v>0.31397999999999998</v>
      </c>
      <c r="GL65" s="265">
        <v>0.48995</v>
      </c>
      <c r="GM65" s="265">
        <v>0.31859999999999999</v>
      </c>
      <c r="GN65" s="265">
        <v>0.66971000000000003</v>
      </c>
      <c r="GO65" s="265">
        <v>0.36457000000000001</v>
      </c>
      <c r="GP65" s="265">
        <v>0.4617</v>
      </c>
      <c r="GQ65" s="265">
        <v>0.38701999999999998</v>
      </c>
      <c r="GR65" s="265">
        <v>0.34820000000000001</v>
      </c>
      <c r="GS65" s="265">
        <v>0.41026000000000001</v>
      </c>
      <c r="GT65" s="265">
        <v>0.35748999999999997</v>
      </c>
      <c r="GU65" s="265">
        <v>0.34877000000000002</v>
      </c>
      <c r="GV65" s="265">
        <v>0.30303000000000002</v>
      </c>
      <c r="GW65" s="265">
        <v>0.48171000000000003</v>
      </c>
      <c r="GX65" s="265">
        <v>0.58006000000000002</v>
      </c>
      <c r="GY65" s="265">
        <v>0.4763</v>
      </c>
      <c r="GZ65" s="265">
        <v>0.49288999999999999</v>
      </c>
      <c r="HA65" s="265">
        <v>0.25834000000000001</v>
      </c>
      <c r="HB65" s="265">
        <v>0.18712000000000001</v>
      </c>
      <c r="HC65" s="265">
        <v>0.58984000000000003</v>
      </c>
      <c r="HD65" s="265">
        <v>0.38055</v>
      </c>
      <c r="HE65" s="265">
        <v>0.45238</v>
      </c>
      <c r="HF65" s="265">
        <v>0.64315</v>
      </c>
      <c r="HG65" s="265">
        <v>0.45960000000000001</v>
      </c>
      <c r="HH65" s="265">
        <v>0.46027000000000001</v>
      </c>
      <c r="HI65" s="265">
        <v>0.47746</v>
      </c>
      <c r="HJ65" s="265">
        <v>0.74743999999999999</v>
      </c>
      <c r="HK65" s="265">
        <v>0.28138000000000002</v>
      </c>
      <c r="HL65" s="265">
        <v>0.33279999999999998</v>
      </c>
      <c r="HM65" s="265">
        <v>0.32400000000000001</v>
      </c>
      <c r="HN65" s="265">
        <v>0.28660999999999998</v>
      </c>
      <c r="HO65" s="265">
        <v>0.44180000000000003</v>
      </c>
      <c r="HP65" s="265">
        <v>0.26812000000000002</v>
      </c>
      <c r="HQ65" s="265">
        <v>0.65963000000000005</v>
      </c>
      <c r="HR65" s="265">
        <v>0.90327999999999997</v>
      </c>
      <c r="HS65" s="265">
        <v>0.24833</v>
      </c>
      <c r="HT65" s="265">
        <v>0.73633999999999999</v>
      </c>
      <c r="HU65" s="265">
        <v>0.67234000000000005</v>
      </c>
      <c r="HV65" s="265">
        <v>0.34179999999999999</v>
      </c>
      <c r="HW65" s="265">
        <v>0.58938000000000001</v>
      </c>
      <c r="HX65" s="265">
        <v>0.73609999999999998</v>
      </c>
      <c r="HY65" s="265">
        <v>0.51961000000000002</v>
      </c>
      <c r="HZ65" s="265">
        <v>0.26227</v>
      </c>
      <c r="IA65" s="265">
        <v>0.21238000000000001</v>
      </c>
      <c r="IB65" s="265">
        <v>0.17630999999999999</v>
      </c>
      <c r="IC65" s="265">
        <v>0.20669999999999999</v>
      </c>
      <c r="ID65" s="265">
        <v>0.21063000000000001</v>
      </c>
      <c r="IE65" s="265">
        <v>0.43209999999999998</v>
      </c>
      <c r="IF65" s="265">
        <v>0.40748000000000001</v>
      </c>
      <c r="IG65" s="265">
        <v>0.29668</v>
      </c>
      <c r="IH65" s="265">
        <v>0.42220999999999997</v>
      </c>
      <c r="II65" s="265">
        <v>0.73194000000000004</v>
      </c>
      <c r="IJ65" s="265">
        <v>0.42369000000000001</v>
      </c>
      <c r="IK65" s="265">
        <v>0.42477999999999999</v>
      </c>
      <c r="IL65" s="265">
        <v>0.76705999999999996</v>
      </c>
      <c r="IM65" s="265">
        <v>0.39722000000000002</v>
      </c>
      <c r="IN65" s="265">
        <v>0.14466000000000001</v>
      </c>
      <c r="IO65" s="265">
        <v>0.42529</v>
      </c>
      <c r="IP65" s="265">
        <v>0.15559000000000001</v>
      </c>
      <c r="IQ65" s="265">
        <v>0.46533999999999998</v>
      </c>
      <c r="IR65" s="265">
        <v>1</v>
      </c>
      <c r="IS65" s="265">
        <v>0.28070000000000001</v>
      </c>
      <c r="IT65" s="265">
        <v>0.71962000000000004</v>
      </c>
      <c r="IU65" s="265">
        <v>0.33979999999999999</v>
      </c>
      <c r="IV65" s="265">
        <v>0.14939</v>
      </c>
      <c r="IW65" s="265">
        <v>0.40133999999999997</v>
      </c>
      <c r="IX65" s="265">
        <v>0.44716</v>
      </c>
      <c r="IY65" s="265">
        <v>0.60158</v>
      </c>
      <c r="IZ65" s="265">
        <v>0.67415999999999998</v>
      </c>
      <c r="JA65" s="265">
        <v>0.70748</v>
      </c>
      <c r="JB65" s="265">
        <v>0.63187000000000004</v>
      </c>
      <c r="JC65" s="265">
        <v>0.59074000000000004</v>
      </c>
      <c r="JD65" s="265">
        <v>0.30914000000000003</v>
      </c>
      <c r="JE65" s="265">
        <v>0.55132999999999999</v>
      </c>
      <c r="JF65" s="265">
        <v>0.69477999999999995</v>
      </c>
      <c r="JG65" s="265">
        <v>0.50073000000000001</v>
      </c>
      <c r="JH65" s="265">
        <v>0.72858999999999996</v>
      </c>
      <c r="JI65" s="265">
        <v>0.98046</v>
      </c>
      <c r="JJ65" s="265">
        <v>1</v>
      </c>
      <c r="JK65" s="265">
        <v>0.80722000000000005</v>
      </c>
      <c r="JL65" s="265">
        <v>0.84245999999999999</v>
      </c>
      <c r="JM65" s="265">
        <v>0.62905</v>
      </c>
      <c r="JN65" s="265">
        <v>0.18361</v>
      </c>
      <c r="JO65" s="265">
        <v>0.32485999999999998</v>
      </c>
      <c r="JP65" s="265">
        <v>0.65286</v>
      </c>
      <c r="JQ65" s="265">
        <v>0.44412000000000001</v>
      </c>
      <c r="JR65" s="265">
        <v>0.24771000000000001</v>
      </c>
      <c r="JS65" s="265">
        <v>0.37652000000000002</v>
      </c>
      <c r="JT65" s="265">
        <v>0.15326000000000001</v>
      </c>
      <c r="JU65" s="265">
        <v>0.30259999999999998</v>
      </c>
      <c r="JV65" s="265">
        <v>0.51749000000000001</v>
      </c>
      <c r="JW65" s="265">
        <v>0.19367000000000001</v>
      </c>
      <c r="JX65" s="265">
        <v>0.13778000000000001</v>
      </c>
      <c r="JY65" s="265">
        <v>0.30648999999999998</v>
      </c>
      <c r="JZ65" s="265">
        <v>0.30515999999999999</v>
      </c>
      <c r="KA65" s="265">
        <v>8.0394999999999994E-2</v>
      </c>
      <c r="KB65" s="265">
        <v>0.18184</v>
      </c>
      <c r="KC65" s="265">
        <v>0.61329</v>
      </c>
      <c r="KD65" s="265">
        <v>0.77829000000000004</v>
      </c>
      <c r="KE65" s="265">
        <v>0.46964</v>
      </c>
      <c r="KF65" s="265">
        <v>0.37424000000000002</v>
      </c>
      <c r="KG65" s="265">
        <v>0.34372999999999998</v>
      </c>
      <c r="KH65" s="265">
        <v>0.28864000000000001</v>
      </c>
      <c r="KI65" s="265">
        <v>0.20962</v>
      </c>
      <c r="KJ65" s="265">
        <v>0.29674</v>
      </c>
      <c r="KK65" s="265">
        <v>0.12409000000000001</v>
      </c>
      <c r="KL65" s="265">
        <v>0.17977000000000001</v>
      </c>
      <c r="KM65" s="265">
        <v>0.72560000000000002</v>
      </c>
      <c r="KN65" s="265">
        <v>0.82101999999999997</v>
      </c>
      <c r="KO65" s="265">
        <v>0.87182000000000004</v>
      </c>
      <c r="KP65" s="265">
        <v>7.2613099725705541E-3</v>
      </c>
      <c r="KQ65" s="265">
        <v>0.90398000000000001</v>
      </c>
      <c r="KR65" s="265">
        <v>0.91115000000000002</v>
      </c>
      <c r="KS65" s="265">
        <v>0.91681999999999997</v>
      </c>
      <c r="KT65" s="265">
        <v>0.74440497970032871</v>
      </c>
      <c r="KU65" s="265">
        <v>1.406E-2</v>
      </c>
      <c r="KV65" s="265">
        <v>5.8451000000000003E-2</v>
      </c>
      <c r="KW65" s="265">
        <v>8.9127999999999999E-2</v>
      </c>
      <c r="KX65" s="265">
        <v>0.15095</v>
      </c>
      <c r="KY65" s="265">
        <v>0.29670999999999997</v>
      </c>
      <c r="KZ65" s="265">
        <v>0.48510999999999999</v>
      </c>
      <c r="LA65" s="265">
        <v>0.66795000000000004</v>
      </c>
      <c r="LB65" s="265">
        <v>0.81601999999999997</v>
      </c>
      <c r="LC65" s="265">
        <v>1</v>
      </c>
      <c r="LD65" s="265">
        <v>0</v>
      </c>
      <c r="LE65" s="265">
        <v>0.61636000000000002</v>
      </c>
      <c r="LF65" s="265">
        <v>1.0399999999999999E-4</v>
      </c>
      <c r="LG65" s="265">
        <v>2.4499999999999999E-4</v>
      </c>
      <c r="LH65" s="431">
        <v>3.608082770369947E-4</v>
      </c>
      <c r="LI65" s="431">
        <v>3.5137750091962516E-4</v>
      </c>
      <c r="LJ65" s="431">
        <v>1.1913540074601769E-3</v>
      </c>
      <c r="LK65" s="431">
        <v>3.010643704328686E-4</v>
      </c>
      <c r="LL65" s="431">
        <v>1.4745693188160658E-3</v>
      </c>
      <c r="LM65" s="431">
        <v>4.2647542431950569E-4</v>
      </c>
      <c r="LN65" s="431">
        <v>1.9291989738121629E-3</v>
      </c>
      <c r="LO65" s="431">
        <v>1.21170689817518E-3</v>
      </c>
      <c r="LP65" s="431">
        <v>2.2181470412760973E-3</v>
      </c>
      <c r="LQ65" s="431">
        <v>2.0081193652004004E-3</v>
      </c>
      <c r="LR65" s="431">
        <v>1.477021025493741E-3</v>
      </c>
      <c r="LS65" s="431">
        <v>3.1589902937412262E-4</v>
      </c>
      <c r="LT65" s="431">
        <v>2.6203196030110121E-3</v>
      </c>
      <c r="LU65" s="431">
        <v>4.5946479076519608E-4</v>
      </c>
      <c r="LV65" s="431">
        <v>1.8786599393934011E-3</v>
      </c>
      <c r="LW65" s="431">
        <v>1.3698064722120762E-3</v>
      </c>
      <c r="LX65" s="431">
        <v>2.3984159342944622E-3</v>
      </c>
      <c r="LY65" s="431">
        <v>2.161192474886775E-3</v>
      </c>
      <c r="LZ65" s="431">
        <v>1.8578394083306193E-3</v>
      </c>
      <c r="MA65" s="431">
        <v>7.9372391337528825E-4</v>
      </c>
      <c r="MB65" s="431">
        <v>2.3657812271267176E-3</v>
      </c>
      <c r="MC65" s="431">
        <v>9.7238115267828107E-4</v>
      </c>
      <c r="MD65" s="431">
        <v>1.7052736366167665E-3</v>
      </c>
      <c r="ME65" s="431">
        <v>2.5912437122315168E-3</v>
      </c>
      <c r="MF65" s="431">
        <v>1.9722774159163237E-3</v>
      </c>
      <c r="MG65" s="431">
        <v>1.6052080318331718E-3</v>
      </c>
      <c r="MH65" s="266"/>
      <c r="MI65" s="266"/>
      <c r="MJ65" s="266"/>
      <c r="MK65" s="266"/>
      <c r="ML65" s="266"/>
      <c r="MM65" s="266"/>
      <c r="MN65" s="266"/>
      <c r="MO65" s="266"/>
      <c r="MP65" s="266"/>
      <c r="MQ65" s="266"/>
      <c r="MR65" s="266"/>
      <c r="MS65" s="266"/>
      <c r="MT65" s="266"/>
      <c r="MU65" s="266"/>
      <c r="MV65" s="266"/>
      <c r="MW65" s="266"/>
      <c r="MX65" s="266"/>
      <c r="MY65" s="266"/>
      <c r="MZ65" s="266"/>
      <c r="NA65" s="266"/>
      <c r="NB65" s="266"/>
      <c r="NC65" s="266"/>
      <c r="ND65" s="266"/>
      <c r="NE65" s="266"/>
      <c r="NF65" s="266"/>
      <c r="NG65" s="266"/>
      <c r="NH65" s="266"/>
      <c r="NI65" s="266"/>
      <c r="NJ65" s="266"/>
      <c r="NK65" s="266"/>
      <c r="NL65" s="266"/>
      <c r="NM65" s="266"/>
      <c r="NN65" s="266"/>
      <c r="NO65" s="266"/>
      <c r="NP65" s="266"/>
      <c r="NQ65" s="266"/>
      <c r="NR65" s="266"/>
      <c r="NS65" s="266"/>
      <c r="NT65" s="266"/>
      <c r="NU65" s="266"/>
      <c r="NV65" s="266"/>
      <c r="NW65" s="266"/>
      <c r="NX65" s="266"/>
      <c r="NY65" s="266"/>
      <c r="NZ65" s="266"/>
      <c r="OA65" s="266"/>
      <c r="OB65" s="266"/>
      <c r="OC65" s="266"/>
      <c r="OD65" s="266"/>
      <c r="OE65" s="266"/>
      <c r="OF65" s="266"/>
      <c r="OG65" s="266"/>
      <c r="OH65" s="266"/>
      <c r="OI65" s="266"/>
      <c r="OJ65" s="266"/>
      <c r="OK65" s="266"/>
      <c r="OL65" s="266"/>
      <c r="OM65" s="266"/>
      <c r="ON65" s="267"/>
    </row>
    <row r="66" spans="1:404">
      <c r="A66" s="261">
        <v>441</v>
      </c>
      <c r="B66" s="265">
        <v>0.35942000000000002</v>
      </c>
      <c r="C66" s="265">
        <v>0.30595</v>
      </c>
      <c r="D66" s="265">
        <v>0.26311000000000001</v>
      </c>
      <c r="E66" s="265">
        <v>0.22900000000000001</v>
      </c>
      <c r="F66" s="265">
        <v>0.36585000000000001</v>
      </c>
      <c r="G66" s="265">
        <v>0.29709000000000002</v>
      </c>
      <c r="H66" s="265">
        <v>0.36896000000000001</v>
      </c>
      <c r="I66" s="265">
        <v>0.33642</v>
      </c>
      <c r="J66" s="265">
        <v>0.29993999999999998</v>
      </c>
      <c r="K66" s="265">
        <v>0.18955</v>
      </c>
      <c r="L66" s="265">
        <v>0.15231</v>
      </c>
      <c r="M66" s="265">
        <v>9.9956000000000003E-2</v>
      </c>
      <c r="N66" s="265">
        <v>2.9235000000000001E-2</v>
      </c>
      <c r="O66" s="265">
        <v>0.11655</v>
      </c>
      <c r="P66" s="265">
        <v>0.30426999999999998</v>
      </c>
      <c r="Q66" s="265">
        <v>0.33539000000000002</v>
      </c>
      <c r="R66" s="265">
        <v>0.24160999999999999</v>
      </c>
      <c r="S66" s="265">
        <v>0.30325000000000002</v>
      </c>
      <c r="T66" s="265">
        <v>0.10704</v>
      </c>
      <c r="U66" s="265">
        <v>0.36810999999999999</v>
      </c>
      <c r="V66" s="265">
        <v>0.16073999999999999</v>
      </c>
      <c r="W66" s="265">
        <v>0.26404</v>
      </c>
      <c r="X66" s="265">
        <v>0.12745999999999999</v>
      </c>
      <c r="Y66" s="265">
        <v>0.36743999999999999</v>
      </c>
      <c r="Z66" s="265">
        <v>0.16261</v>
      </c>
      <c r="AA66" s="265">
        <v>0.37842999999999999</v>
      </c>
      <c r="AB66" s="265">
        <v>0.17097000000000001</v>
      </c>
      <c r="AC66" s="265">
        <v>0.29042000000000001</v>
      </c>
      <c r="AD66" s="265">
        <v>9.6573999999999993E-2</v>
      </c>
      <c r="AE66" s="265">
        <v>4.1097000000000002E-2</v>
      </c>
      <c r="AF66" s="265">
        <v>6.3164999999999999E-2</v>
      </c>
      <c r="AG66" s="265">
        <v>8.4820000000000007E-2</v>
      </c>
      <c r="AH66" s="265">
        <v>0.13741999999999999</v>
      </c>
      <c r="AI66" s="265">
        <v>8.4737000000000007E-2</v>
      </c>
      <c r="AJ66" s="265">
        <v>3.5999999999999997E-2</v>
      </c>
      <c r="AK66" s="265">
        <v>2.2655999999999999E-2</v>
      </c>
      <c r="AL66" s="265">
        <v>0.12278</v>
      </c>
      <c r="AM66" s="265">
        <v>4.7079000000000003E-2</v>
      </c>
      <c r="AN66" s="265">
        <v>5.0095000000000001E-2</v>
      </c>
      <c r="AO66" s="265">
        <v>0.13231000000000001</v>
      </c>
      <c r="AP66" s="265">
        <v>9.0232000000000007E-2</v>
      </c>
      <c r="AQ66" s="265">
        <v>6.0888999999999999E-2</v>
      </c>
      <c r="AR66" s="265">
        <v>0.19707</v>
      </c>
      <c r="AS66" s="265">
        <v>0.12520999999999999</v>
      </c>
      <c r="AT66" s="265">
        <v>0.11156000000000001</v>
      </c>
      <c r="AU66" s="265">
        <v>0.23030999999999999</v>
      </c>
      <c r="AV66" s="265">
        <v>0.14435999999999999</v>
      </c>
      <c r="AW66" s="265">
        <v>2.8101000000000001E-2</v>
      </c>
      <c r="AX66" s="265">
        <v>5.2256999999999998E-2</v>
      </c>
      <c r="AY66" s="265">
        <v>8.4282999999999997E-2</v>
      </c>
      <c r="AZ66" s="265">
        <v>0.12482</v>
      </c>
      <c r="BA66" s="265">
        <v>9.0958999999999998E-2</v>
      </c>
      <c r="BB66" s="265">
        <v>7.578E-2</v>
      </c>
      <c r="BC66" s="265">
        <v>6.5419000000000005E-2</v>
      </c>
      <c r="BD66" s="265">
        <v>0.10503</v>
      </c>
      <c r="BE66" s="265">
        <v>3.0100999999999999E-2</v>
      </c>
      <c r="BF66" s="265">
        <v>2.8070000000000001E-2</v>
      </c>
      <c r="BG66" s="265">
        <v>6.3968999999999998E-2</v>
      </c>
      <c r="BH66" s="265">
        <v>6.4200999999999994E-2</v>
      </c>
      <c r="BI66" s="265">
        <v>0.12168</v>
      </c>
      <c r="BJ66" s="265">
        <v>0.10975</v>
      </c>
      <c r="BK66" s="265">
        <v>0.15325</v>
      </c>
      <c r="BL66" s="265">
        <v>0.20957000000000001</v>
      </c>
      <c r="BM66" s="265">
        <v>0.13902</v>
      </c>
      <c r="BN66" s="265">
        <v>0.34382000000000001</v>
      </c>
      <c r="BO66" s="265">
        <v>0.42857000000000001</v>
      </c>
      <c r="BP66" s="265">
        <v>0.10002999999999999</v>
      </c>
      <c r="BQ66" s="265">
        <v>0.21525</v>
      </c>
      <c r="BR66" s="265">
        <v>0.34245999999999999</v>
      </c>
      <c r="BS66" s="265">
        <v>0.20311000000000001</v>
      </c>
      <c r="BT66" s="265">
        <v>0.29883999999999999</v>
      </c>
      <c r="BU66" s="265">
        <v>0.10229000000000001</v>
      </c>
      <c r="BV66" s="265">
        <v>2.1555999999999999E-2</v>
      </c>
      <c r="BW66" s="265">
        <v>0.18184</v>
      </c>
      <c r="BX66" s="265">
        <v>3.1835000000000002E-2</v>
      </c>
      <c r="BY66" s="265">
        <v>0.12191</v>
      </c>
      <c r="BZ66" s="265">
        <v>0.10287</v>
      </c>
      <c r="CA66" s="265">
        <v>0.17399999999999999</v>
      </c>
      <c r="CB66" s="265">
        <v>0.14749999999999999</v>
      </c>
      <c r="CC66" s="265">
        <v>0.19195999999999999</v>
      </c>
      <c r="CD66" s="265">
        <v>0.11168</v>
      </c>
      <c r="CE66" s="265">
        <v>0.10725</v>
      </c>
      <c r="CF66" s="265">
        <v>0.12</v>
      </c>
      <c r="CG66" s="265">
        <v>0.11307</v>
      </c>
      <c r="CH66" s="265">
        <v>9.7156000000000006E-2</v>
      </c>
      <c r="CI66" s="265">
        <v>0.11346000000000001</v>
      </c>
      <c r="CJ66" s="265">
        <v>8.5443000000000005E-2</v>
      </c>
      <c r="CK66" s="265">
        <v>0.10639999999999999</v>
      </c>
      <c r="CL66" s="265">
        <v>0.31585999999999997</v>
      </c>
      <c r="CM66" s="265">
        <v>0.20485999999999999</v>
      </c>
      <c r="CN66" s="265">
        <v>5.4545000000000003E-2</v>
      </c>
      <c r="CO66" s="265">
        <v>0.11559999999999999</v>
      </c>
      <c r="CP66" s="265">
        <v>0.22364000000000001</v>
      </c>
      <c r="CQ66" s="265">
        <v>0.21301</v>
      </c>
      <c r="CR66" s="265">
        <v>0.106</v>
      </c>
      <c r="CS66" s="265">
        <v>0.24898000000000001</v>
      </c>
      <c r="CT66" s="265">
        <v>0.36907000000000001</v>
      </c>
      <c r="CU66" s="265">
        <v>0.308</v>
      </c>
      <c r="CV66" s="265">
        <v>0.17323</v>
      </c>
      <c r="CW66" s="265">
        <v>0.67474999999999996</v>
      </c>
      <c r="CX66" s="265">
        <v>0.34844999999999998</v>
      </c>
      <c r="CY66" s="265">
        <v>0.6</v>
      </c>
      <c r="CZ66" s="265">
        <v>0.13969000000000001</v>
      </c>
      <c r="DA66" s="265">
        <v>0.23485</v>
      </c>
      <c r="DB66" s="265">
        <v>0.13736999999999999</v>
      </c>
      <c r="DC66" s="265">
        <v>0.16289000000000001</v>
      </c>
      <c r="DD66" s="265">
        <v>9.6970000000000001E-2</v>
      </c>
      <c r="DE66" s="265">
        <v>0.29485</v>
      </c>
      <c r="DF66" s="265">
        <v>2.2769999999999999E-2</v>
      </c>
      <c r="DG66" s="265">
        <v>4.4497000000000002E-2</v>
      </c>
      <c r="DH66" s="265">
        <v>6.1234999999999998E-2</v>
      </c>
      <c r="DI66" s="265">
        <v>9.3544000000000002E-2</v>
      </c>
      <c r="DJ66" s="265">
        <v>8.0823999999999993E-2</v>
      </c>
      <c r="DK66" s="265">
        <v>9.1363E-2</v>
      </c>
      <c r="DL66" s="265">
        <v>7.5415999999999997E-2</v>
      </c>
      <c r="DM66" s="265">
        <v>9.2341999999999994E-2</v>
      </c>
      <c r="DN66" s="265">
        <v>4.6252000000000001E-2</v>
      </c>
      <c r="DO66" s="265">
        <v>3.4576000000000003E-2</v>
      </c>
      <c r="DP66" s="265">
        <v>3.4016999999999999E-2</v>
      </c>
      <c r="DQ66" s="265">
        <v>2.8554E-2</v>
      </c>
      <c r="DR66" s="265">
        <v>8.8580000000000006E-2</v>
      </c>
      <c r="DS66" s="265">
        <v>9.4423000000000007E-2</v>
      </c>
      <c r="DT66" s="265">
        <v>0.13644000000000001</v>
      </c>
      <c r="DU66" s="265">
        <v>5.1005000000000002E-2</v>
      </c>
      <c r="DV66" s="265">
        <v>3.1008000000000001E-2</v>
      </c>
      <c r="DW66" s="265">
        <v>2.7449000000000001E-2</v>
      </c>
      <c r="DX66" s="265">
        <v>7.6184E-3</v>
      </c>
      <c r="DY66" s="265">
        <v>1.6188999999999999E-2</v>
      </c>
      <c r="DZ66" s="265">
        <v>1.7368999999999999E-2</v>
      </c>
      <c r="EA66" s="265">
        <v>1.1650000000000001E-2</v>
      </c>
      <c r="EB66" s="265">
        <v>7.0930000000000003E-3</v>
      </c>
      <c r="EC66" s="265">
        <v>5.8219999999999999E-3</v>
      </c>
      <c r="ED66" s="265">
        <v>8.9376000000000004E-3</v>
      </c>
      <c r="EE66" s="265">
        <v>1.0692E-2</v>
      </c>
      <c r="EF66" s="265">
        <v>6.5957999999999998E-3</v>
      </c>
      <c r="EG66" s="265">
        <v>6.9934000000000003E-3</v>
      </c>
      <c r="EH66" s="265">
        <v>0.17877999999999999</v>
      </c>
      <c r="EI66" s="265">
        <v>0.52856999999999998</v>
      </c>
      <c r="EJ66" s="265">
        <v>0.41443000000000002</v>
      </c>
      <c r="EK66" s="265">
        <v>0.11717</v>
      </c>
      <c r="EL66" s="265">
        <v>0.20832999999999999</v>
      </c>
      <c r="EM66" s="265">
        <v>0.24193999999999999</v>
      </c>
      <c r="EN66" s="265">
        <v>0.17474999999999999</v>
      </c>
      <c r="EO66" s="265">
        <v>0.49885000000000002</v>
      </c>
      <c r="EP66" s="265">
        <v>0.17929999999999999</v>
      </c>
      <c r="EQ66" s="265">
        <v>4.4586000000000001E-2</v>
      </c>
      <c r="ER66" s="265">
        <v>6.1572000000000002E-2</v>
      </c>
      <c r="ES66" s="265">
        <v>5.1751999999999999E-2</v>
      </c>
      <c r="ET66" s="265">
        <v>5.7273999999999999E-2</v>
      </c>
      <c r="EU66" s="265">
        <v>4.7916E-2</v>
      </c>
      <c r="EV66" s="265">
        <v>4.9762000000000001E-2</v>
      </c>
      <c r="EW66" s="265">
        <v>5.2545000000000001E-2</v>
      </c>
      <c r="EX66" s="265">
        <v>5.9124999999999997E-2</v>
      </c>
      <c r="EY66" s="265">
        <v>4.2370999999999999E-2</v>
      </c>
      <c r="EZ66" s="265">
        <v>0.39073999999999998</v>
      </c>
      <c r="FA66" s="265">
        <v>0.12084</v>
      </c>
      <c r="FB66" s="265">
        <v>0.11396000000000001</v>
      </c>
      <c r="FC66" s="265">
        <v>0.10579</v>
      </c>
      <c r="FD66" s="265">
        <v>0.11006000000000001</v>
      </c>
      <c r="FE66" s="265">
        <v>9.8452999999999999E-2</v>
      </c>
      <c r="FF66" s="265">
        <v>0.10283</v>
      </c>
      <c r="FG66" s="265">
        <v>0.12073</v>
      </c>
      <c r="FH66" s="265">
        <v>9.3198000000000003E-2</v>
      </c>
      <c r="FI66" s="265">
        <v>8.7793999999999997E-2</v>
      </c>
      <c r="FJ66" s="265">
        <v>0.12597</v>
      </c>
      <c r="FK66" s="265">
        <v>5.3497000000000003E-2</v>
      </c>
      <c r="FL66" s="265">
        <v>7.3081999999999999E-3</v>
      </c>
      <c r="FM66" s="265">
        <v>5.1500999999999998E-2</v>
      </c>
      <c r="FN66" s="265">
        <v>9.1481000000000007E-2</v>
      </c>
      <c r="FO66" s="265">
        <v>0.34200000000000003</v>
      </c>
      <c r="FP66" s="265">
        <v>0.82640000000000002</v>
      </c>
      <c r="FQ66" s="265">
        <v>0.25320999999999999</v>
      </c>
      <c r="FR66" s="265">
        <v>0.19006999999999999</v>
      </c>
      <c r="FS66" s="265">
        <v>0.43802999999999997</v>
      </c>
      <c r="FT66" s="265">
        <v>0.15554000000000001</v>
      </c>
      <c r="FU66" s="265">
        <v>0.2913</v>
      </c>
      <c r="FV66" s="265">
        <v>0.93776000000000004</v>
      </c>
      <c r="FW66" s="265">
        <v>0.88422999999999996</v>
      </c>
      <c r="FX66" s="265">
        <v>0.54103000000000001</v>
      </c>
      <c r="FY66" s="265">
        <v>0.98133000000000004</v>
      </c>
      <c r="FZ66" s="265">
        <v>0.88422999999999996</v>
      </c>
      <c r="GA66" s="265">
        <v>0.71155000000000002</v>
      </c>
      <c r="GB66" s="265">
        <v>0.29826999999999998</v>
      </c>
      <c r="GC66" s="265">
        <v>0.31225999999999998</v>
      </c>
      <c r="GD66" s="265">
        <v>0.33584999999999998</v>
      </c>
      <c r="GE66" s="265">
        <v>0.53369999999999995</v>
      </c>
      <c r="GF66" s="265">
        <v>0.41287000000000001</v>
      </c>
      <c r="GG66" s="265">
        <v>0.74921000000000004</v>
      </c>
      <c r="GH66" s="265">
        <v>0.81662000000000001</v>
      </c>
      <c r="GI66" s="265">
        <v>0.88675999999999999</v>
      </c>
      <c r="GJ66" s="265">
        <v>0.46883999999999998</v>
      </c>
      <c r="GK66" s="265">
        <v>0.35336000000000001</v>
      </c>
      <c r="GL66" s="265">
        <v>0.53122999999999998</v>
      </c>
      <c r="GM66" s="265">
        <v>0.36562</v>
      </c>
      <c r="GN66" s="265">
        <v>0.70591000000000004</v>
      </c>
      <c r="GO66" s="265">
        <v>0.38414999999999999</v>
      </c>
      <c r="GP66" s="265">
        <v>0.48368</v>
      </c>
      <c r="GQ66" s="265">
        <v>0.40967999999999999</v>
      </c>
      <c r="GR66" s="265">
        <v>0.37561</v>
      </c>
      <c r="GS66" s="265">
        <v>0.43204999999999999</v>
      </c>
      <c r="GT66" s="265">
        <v>0.38279999999999997</v>
      </c>
      <c r="GU66" s="265">
        <v>0.37357000000000001</v>
      </c>
      <c r="GV66" s="265">
        <v>0.32485000000000003</v>
      </c>
      <c r="GW66" s="265">
        <v>0.50758000000000003</v>
      </c>
      <c r="GX66" s="265">
        <v>0.60260999999999998</v>
      </c>
      <c r="GY66" s="265">
        <v>0.52866999999999997</v>
      </c>
      <c r="GZ66" s="265">
        <v>0.54246000000000005</v>
      </c>
      <c r="HA66" s="265">
        <v>0.27439000000000002</v>
      </c>
      <c r="HB66" s="265">
        <v>0.20149</v>
      </c>
      <c r="HC66" s="265">
        <v>0.65922000000000003</v>
      </c>
      <c r="HD66" s="265">
        <v>0.43242000000000003</v>
      </c>
      <c r="HE66" s="265">
        <v>0.48758000000000001</v>
      </c>
      <c r="HF66" s="265">
        <v>0.69577</v>
      </c>
      <c r="HG66" s="265">
        <v>0.49547999999999998</v>
      </c>
      <c r="HH66" s="265">
        <v>0.49661</v>
      </c>
      <c r="HI66" s="265">
        <v>0.51495000000000002</v>
      </c>
      <c r="HJ66" s="265">
        <v>0.78795999999999999</v>
      </c>
      <c r="HK66" s="265">
        <v>0.309</v>
      </c>
      <c r="HL66" s="265">
        <v>0.36636999999999997</v>
      </c>
      <c r="HM66" s="265">
        <v>0.34572999999999998</v>
      </c>
      <c r="HN66" s="265">
        <v>0.31694</v>
      </c>
      <c r="HO66" s="265">
        <v>0.47957</v>
      </c>
      <c r="HP66" s="265">
        <v>0.28841</v>
      </c>
      <c r="HQ66" s="265">
        <v>0.70623999999999998</v>
      </c>
      <c r="HR66" s="265">
        <v>0.92262999999999995</v>
      </c>
      <c r="HS66" s="265">
        <v>0.28423999999999999</v>
      </c>
      <c r="HT66" s="265">
        <v>0.76271</v>
      </c>
      <c r="HU66" s="265">
        <v>0.70509999999999995</v>
      </c>
      <c r="HV66" s="265">
        <v>0.36986999999999998</v>
      </c>
      <c r="HW66" s="265">
        <v>0.61765000000000003</v>
      </c>
      <c r="HX66" s="265">
        <v>0.76249</v>
      </c>
      <c r="HY66" s="265">
        <v>0.56723999999999997</v>
      </c>
      <c r="HZ66" s="265">
        <v>0.30432999999999999</v>
      </c>
      <c r="IA66" s="265">
        <v>0.23965</v>
      </c>
      <c r="IB66" s="265">
        <v>0.19982</v>
      </c>
      <c r="IC66" s="265">
        <v>0.23186000000000001</v>
      </c>
      <c r="ID66" s="265">
        <v>0.23427999999999999</v>
      </c>
      <c r="IE66" s="265">
        <v>0.43548999999999999</v>
      </c>
      <c r="IF66" s="265">
        <v>0.41588999999999998</v>
      </c>
      <c r="IG66" s="265">
        <v>0.31669000000000003</v>
      </c>
      <c r="IH66" s="265">
        <v>0.47071000000000002</v>
      </c>
      <c r="II66" s="265">
        <v>0.75854999999999995</v>
      </c>
      <c r="IJ66" s="265">
        <v>0.41905999999999999</v>
      </c>
      <c r="IK66" s="265">
        <v>0.43826999999999999</v>
      </c>
      <c r="IL66" s="265">
        <v>0.79591000000000001</v>
      </c>
      <c r="IM66" s="265">
        <v>0.44255</v>
      </c>
      <c r="IN66" s="265">
        <v>0.184</v>
      </c>
      <c r="IO66" s="265">
        <v>0.48920000000000002</v>
      </c>
      <c r="IP66" s="265">
        <v>0.17723</v>
      </c>
      <c r="IQ66" s="265">
        <v>0.50743000000000005</v>
      </c>
      <c r="IR66" s="265">
        <v>0.99141000000000001</v>
      </c>
      <c r="IS66" s="265">
        <v>0.30647999999999997</v>
      </c>
      <c r="IT66" s="265">
        <v>0.76407999999999998</v>
      </c>
      <c r="IU66" s="265">
        <v>0.36819000000000002</v>
      </c>
      <c r="IV66" s="265">
        <v>0.15917000000000001</v>
      </c>
      <c r="IW66" s="265">
        <v>0.41894999999999999</v>
      </c>
      <c r="IX66" s="265">
        <v>0.46311999999999998</v>
      </c>
      <c r="IY66" s="265">
        <v>0.64141999999999999</v>
      </c>
      <c r="IZ66" s="265">
        <v>0.70674999999999999</v>
      </c>
      <c r="JA66" s="265">
        <v>0.73673999999999995</v>
      </c>
      <c r="JB66" s="265">
        <v>0.66868000000000005</v>
      </c>
      <c r="JC66" s="265">
        <v>0.63166</v>
      </c>
      <c r="JD66" s="265">
        <v>0.34365000000000001</v>
      </c>
      <c r="JE66" s="265">
        <v>0.55828999999999995</v>
      </c>
      <c r="JF66" s="265">
        <v>0.73246999999999995</v>
      </c>
      <c r="JG66" s="265">
        <v>0.53200999999999998</v>
      </c>
      <c r="JH66" s="265">
        <v>0.76161999999999996</v>
      </c>
      <c r="JI66" s="265">
        <v>0.98436999999999997</v>
      </c>
      <c r="JJ66" s="265">
        <v>0.98036999999999996</v>
      </c>
      <c r="JK66" s="265">
        <v>0.79152999999999996</v>
      </c>
      <c r="JL66" s="265">
        <v>0.87397000000000002</v>
      </c>
      <c r="JM66" s="265">
        <v>0.63776999999999995</v>
      </c>
      <c r="JN66" s="265">
        <v>0.22237999999999999</v>
      </c>
      <c r="JO66" s="265">
        <v>0.34916999999999998</v>
      </c>
      <c r="JP66" s="265">
        <v>0.68957000000000002</v>
      </c>
      <c r="JQ66" s="265">
        <v>0.47053</v>
      </c>
      <c r="JR66" s="265">
        <v>0.26745999999999998</v>
      </c>
      <c r="JS66" s="265">
        <v>0.40471000000000001</v>
      </c>
      <c r="JT66" s="265">
        <v>0.17419999999999999</v>
      </c>
      <c r="JU66" s="265">
        <v>0.33674999999999999</v>
      </c>
      <c r="JV66" s="265">
        <v>0.56908999999999998</v>
      </c>
      <c r="JW66" s="265">
        <v>0.21218999999999999</v>
      </c>
      <c r="JX66" s="265">
        <v>0.15273999999999999</v>
      </c>
      <c r="JY66" s="265">
        <v>0.33717999999999998</v>
      </c>
      <c r="JZ66" s="265">
        <v>0.33237</v>
      </c>
      <c r="KA66" s="265">
        <v>9.3335000000000001E-2</v>
      </c>
      <c r="KB66" s="265">
        <v>0.19364999999999999</v>
      </c>
      <c r="KC66" s="265">
        <v>0.66915000000000002</v>
      </c>
      <c r="KD66" s="265">
        <v>0.82262999999999997</v>
      </c>
      <c r="KE66" s="265">
        <v>0.5161</v>
      </c>
      <c r="KF66" s="265">
        <v>0.41880000000000001</v>
      </c>
      <c r="KG66" s="265">
        <v>0.38512000000000002</v>
      </c>
      <c r="KH66" s="265">
        <v>0.32721</v>
      </c>
      <c r="KI66" s="265">
        <v>0.20799999999999999</v>
      </c>
      <c r="KJ66" s="265">
        <v>0.29371000000000003</v>
      </c>
      <c r="KK66" s="265">
        <v>0.1237</v>
      </c>
      <c r="KL66" s="265">
        <v>0.17954000000000001</v>
      </c>
      <c r="KM66" s="265">
        <v>0.73765000000000003</v>
      </c>
      <c r="KN66" s="265">
        <v>0.83291000000000004</v>
      </c>
      <c r="KO66" s="265">
        <v>0.88302999999999998</v>
      </c>
      <c r="KP66" s="265">
        <v>7.3561595859828379E-3</v>
      </c>
      <c r="KQ66" s="265">
        <v>0.91354000000000002</v>
      </c>
      <c r="KR66" s="265">
        <v>0.92003999999999997</v>
      </c>
      <c r="KS66" s="265">
        <v>0.92513999999999996</v>
      </c>
      <c r="KT66" s="265">
        <v>0.75167123529029589</v>
      </c>
      <c r="KU66" s="265">
        <v>1.4441000000000001E-2</v>
      </c>
      <c r="KV66" s="265">
        <v>5.9558E-2</v>
      </c>
      <c r="KW66" s="265">
        <v>9.0605000000000005E-2</v>
      </c>
      <c r="KX66" s="265">
        <v>0.15301000000000001</v>
      </c>
      <c r="KY66" s="265">
        <v>0.29965999999999998</v>
      </c>
      <c r="KZ66" s="265">
        <v>0.48859999999999998</v>
      </c>
      <c r="LA66" s="265">
        <v>0.67135999999999996</v>
      </c>
      <c r="LB66" s="265">
        <v>0.81882999999999995</v>
      </c>
      <c r="LC66" s="265">
        <v>1</v>
      </c>
      <c r="LD66" s="265">
        <v>0</v>
      </c>
      <c r="LE66" s="265">
        <v>0.69308999999999998</v>
      </c>
      <c r="LF66" s="265">
        <v>8.4501999999999997E-3</v>
      </c>
      <c r="LG66" s="265">
        <v>1.9923E-2</v>
      </c>
      <c r="LH66" s="431">
        <v>4.0248702862299979E-4</v>
      </c>
      <c r="LI66" s="431">
        <v>3.9133772952482104E-4</v>
      </c>
      <c r="LJ66" s="431">
        <v>1.28836405929178E-3</v>
      </c>
      <c r="LK66" s="431">
        <v>3.371330676600337E-4</v>
      </c>
      <c r="LL66" s="431">
        <v>1.5923656756058335E-3</v>
      </c>
      <c r="LM66" s="431">
        <v>4.7120943781919777E-4</v>
      </c>
      <c r="LN66" s="431">
        <v>2.0766204688698053E-3</v>
      </c>
      <c r="LO66" s="431">
        <v>1.3131476007401943E-3</v>
      </c>
      <c r="LP66" s="431">
        <v>2.3946524597704411E-3</v>
      </c>
      <c r="LQ66" s="431">
        <v>2.1655589807778597E-3</v>
      </c>
      <c r="LR66" s="431">
        <v>1.598849194124341E-3</v>
      </c>
      <c r="LS66" s="431">
        <v>3.5254814429208636E-4</v>
      </c>
      <c r="LT66" s="431">
        <v>2.8223944827914238E-3</v>
      </c>
      <c r="LU66" s="431">
        <v>5.0866522360593081E-4</v>
      </c>
      <c r="LV66" s="431">
        <v>2.0244342740625143E-3</v>
      </c>
      <c r="LW66" s="431">
        <v>1.4759264886379242E-3</v>
      </c>
      <c r="LX66" s="431">
        <v>2.5871077086776495E-3</v>
      </c>
      <c r="LY66" s="431">
        <v>2.3285264614969492E-3</v>
      </c>
      <c r="LZ66" s="431">
        <v>2.0038853399455547E-3</v>
      </c>
      <c r="MA66" s="431">
        <v>8.6883129552006721E-4</v>
      </c>
      <c r="MB66" s="431">
        <v>2.5523637887090445E-3</v>
      </c>
      <c r="MC66" s="431">
        <v>1.0591897880658507E-3</v>
      </c>
      <c r="MD66" s="431">
        <v>1.8398377578705549E-3</v>
      </c>
      <c r="ME66" s="431">
        <v>2.7905183378607035E-3</v>
      </c>
      <c r="MF66" s="431">
        <v>2.1239519119262695E-3</v>
      </c>
      <c r="MG66" s="431">
        <v>1.7310287803411484E-3</v>
      </c>
      <c r="MH66" s="266"/>
      <c r="MI66" s="266"/>
      <c r="MJ66" s="266"/>
      <c r="MK66" s="266"/>
      <c r="ML66" s="266"/>
      <c r="MM66" s="266"/>
      <c r="MN66" s="266"/>
      <c r="MO66" s="266"/>
      <c r="MP66" s="266"/>
      <c r="MQ66" s="266"/>
      <c r="MR66" s="266"/>
      <c r="MS66" s="266"/>
      <c r="MT66" s="266"/>
      <c r="MU66" s="266"/>
      <c r="MV66" s="266"/>
      <c r="MW66" s="266"/>
      <c r="MX66" s="266"/>
      <c r="MY66" s="266"/>
      <c r="MZ66" s="266"/>
      <c r="NA66" s="266"/>
      <c r="NB66" s="266"/>
      <c r="NC66" s="266"/>
      <c r="ND66" s="266"/>
      <c r="NE66" s="266"/>
      <c r="NF66" s="266"/>
      <c r="NG66" s="266"/>
      <c r="NH66" s="266"/>
      <c r="NI66" s="266"/>
      <c r="NJ66" s="266"/>
      <c r="NK66" s="266"/>
      <c r="NL66" s="266"/>
      <c r="NM66" s="266"/>
      <c r="NN66" s="266"/>
      <c r="NO66" s="266"/>
      <c r="NP66" s="266"/>
      <c r="NQ66" s="266"/>
      <c r="NR66" s="266"/>
      <c r="NS66" s="266"/>
      <c r="NT66" s="266"/>
      <c r="NU66" s="266"/>
      <c r="NV66" s="266"/>
      <c r="NW66" s="266"/>
      <c r="NX66" s="266"/>
      <c r="NY66" s="266"/>
      <c r="NZ66" s="266"/>
      <c r="OA66" s="266"/>
      <c r="OB66" s="266"/>
      <c r="OC66" s="266"/>
      <c r="OD66" s="266"/>
      <c r="OE66" s="266"/>
      <c r="OF66" s="266"/>
      <c r="OG66" s="266"/>
      <c r="OH66" s="266"/>
      <c r="OI66" s="266"/>
      <c r="OJ66" s="266"/>
      <c r="OK66" s="266"/>
      <c r="OL66" s="266"/>
      <c r="OM66" s="266"/>
      <c r="ON66" s="267"/>
    </row>
    <row r="67" spans="1:404">
      <c r="A67" s="261">
        <v>442</v>
      </c>
      <c r="B67" s="265">
        <v>0.33094000000000001</v>
      </c>
      <c r="C67" s="265">
        <v>0.27427000000000001</v>
      </c>
      <c r="D67" s="265">
        <v>0.22889000000000001</v>
      </c>
      <c r="E67" s="265">
        <v>0.1928</v>
      </c>
      <c r="F67" s="265">
        <v>0.33767999999999998</v>
      </c>
      <c r="G67" s="265">
        <v>0.26483000000000001</v>
      </c>
      <c r="H67" s="265">
        <v>0.34100999999999998</v>
      </c>
      <c r="I67" s="265">
        <v>0.30862000000000001</v>
      </c>
      <c r="J67" s="265">
        <v>0.26971000000000001</v>
      </c>
      <c r="K67" s="265">
        <v>0.17745</v>
      </c>
      <c r="L67" s="265">
        <v>0.13808000000000001</v>
      </c>
      <c r="M67" s="265">
        <v>8.4634000000000001E-2</v>
      </c>
      <c r="N67" s="265">
        <v>2.971E-2</v>
      </c>
      <c r="O67" s="265">
        <v>0.11937</v>
      </c>
      <c r="P67" s="265">
        <v>0.26827000000000001</v>
      </c>
      <c r="Q67" s="265">
        <v>0.30130000000000001</v>
      </c>
      <c r="R67" s="265">
        <v>0.20233999999999999</v>
      </c>
      <c r="S67" s="265">
        <v>0.26926</v>
      </c>
      <c r="T67" s="265">
        <v>0.10915</v>
      </c>
      <c r="U67" s="265">
        <v>0.33709</v>
      </c>
      <c r="V67" s="265">
        <v>0.16261999999999999</v>
      </c>
      <c r="W67" s="265">
        <v>0.23632</v>
      </c>
      <c r="X67" s="265">
        <v>0.12889999999999999</v>
      </c>
      <c r="Y67" s="265">
        <v>0.33723999999999998</v>
      </c>
      <c r="Z67" s="265">
        <v>0.16477</v>
      </c>
      <c r="AA67" s="265">
        <v>0.34743000000000002</v>
      </c>
      <c r="AB67" s="265">
        <v>0.17293</v>
      </c>
      <c r="AC67" s="265">
        <v>0.25528000000000001</v>
      </c>
      <c r="AD67" s="265">
        <v>9.7619999999999998E-2</v>
      </c>
      <c r="AE67" s="265">
        <v>4.1249000000000001E-2</v>
      </c>
      <c r="AF67" s="265">
        <v>6.3642000000000004E-2</v>
      </c>
      <c r="AG67" s="265">
        <v>8.4140000000000006E-2</v>
      </c>
      <c r="AH67" s="265">
        <v>0.13930999999999999</v>
      </c>
      <c r="AI67" s="265">
        <v>7.0175000000000001E-2</v>
      </c>
      <c r="AJ67" s="265">
        <v>3.6117999999999997E-2</v>
      </c>
      <c r="AK67" s="265">
        <v>2.2693999999999999E-2</v>
      </c>
      <c r="AL67" s="265">
        <v>0.10785</v>
      </c>
      <c r="AM67" s="265">
        <v>4.7502999999999997E-2</v>
      </c>
      <c r="AN67" s="265">
        <v>5.0555999999999997E-2</v>
      </c>
      <c r="AO67" s="265">
        <v>0.11838</v>
      </c>
      <c r="AP67" s="265">
        <v>9.0976000000000001E-2</v>
      </c>
      <c r="AQ67" s="265">
        <v>6.1573000000000003E-2</v>
      </c>
      <c r="AR67" s="265">
        <v>0.18342</v>
      </c>
      <c r="AS67" s="265">
        <v>0.12687999999999999</v>
      </c>
      <c r="AT67" s="265">
        <v>0.11308</v>
      </c>
      <c r="AU67" s="265">
        <v>0.21845999999999999</v>
      </c>
      <c r="AV67" s="265">
        <v>0.14641999999999999</v>
      </c>
      <c r="AW67" s="265">
        <v>2.8143000000000001E-2</v>
      </c>
      <c r="AX67" s="265">
        <v>5.2743999999999999E-2</v>
      </c>
      <c r="AY67" s="265">
        <v>8.4989999999999996E-2</v>
      </c>
      <c r="AZ67" s="265">
        <v>0.12617</v>
      </c>
      <c r="BA67" s="265">
        <v>7.7210000000000001E-2</v>
      </c>
      <c r="BB67" s="265">
        <v>6.0463999999999997E-2</v>
      </c>
      <c r="BC67" s="265">
        <v>4.9064000000000003E-2</v>
      </c>
      <c r="BD67" s="265">
        <v>9.2643000000000003E-2</v>
      </c>
      <c r="BE67" s="265">
        <v>2.9353000000000001E-2</v>
      </c>
      <c r="BF67" s="265">
        <v>2.5994E-2</v>
      </c>
      <c r="BG67" s="265">
        <v>6.5047999999999995E-2</v>
      </c>
      <c r="BH67" s="265">
        <v>6.5320000000000003E-2</v>
      </c>
      <c r="BI67" s="265">
        <v>0.12295</v>
      </c>
      <c r="BJ67" s="265">
        <v>0.11086</v>
      </c>
      <c r="BK67" s="265">
        <v>0.15065000000000001</v>
      </c>
      <c r="BL67" s="265">
        <v>0.20732</v>
      </c>
      <c r="BM67" s="265">
        <v>0.1439</v>
      </c>
      <c r="BN67" s="265">
        <v>0.34870000000000001</v>
      </c>
      <c r="BO67" s="265">
        <v>0.44285999999999998</v>
      </c>
      <c r="BP67" s="265">
        <v>8.7523000000000004E-2</v>
      </c>
      <c r="BQ67" s="265">
        <v>0.20785999999999999</v>
      </c>
      <c r="BR67" s="265">
        <v>0.34400999999999998</v>
      </c>
      <c r="BS67" s="265">
        <v>0.19928999999999999</v>
      </c>
      <c r="BT67" s="265">
        <v>0.30603999999999998</v>
      </c>
      <c r="BU67" s="265">
        <v>8.4690000000000001E-2</v>
      </c>
      <c r="BV67" s="265">
        <v>1.9927E-2</v>
      </c>
      <c r="BW67" s="265">
        <v>0.14630000000000001</v>
      </c>
      <c r="BX67" s="265">
        <v>2.8410999999999999E-2</v>
      </c>
      <c r="BY67" s="265">
        <v>0.12367</v>
      </c>
      <c r="BZ67" s="265">
        <v>0.10498</v>
      </c>
      <c r="CA67" s="265">
        <v>0.17799999999999999</v>
      </c>
      <c r="CB67" s="265">
        <v>0.14981</v>
      </c>
      <c r="CC67" s="265">
        <v>0.19461999999999999</v>
      </c>
      <c r="CD67" s="265">
        <v>0.11325</v>
      </c>
      <c r="CE67" s="265">
        <v>0.10889</v>
      </c>
      <c r="CF67" s="265">
        <v>0.12186</v>
      </c>
      <c r="CG67" s="265">
        <v>0.11496000000000001</v>
      </c>
      <c r="CH67" s="265">
        <v>9.8744999999999999E-2</v>
      </c>
      <c r="CI67" s="265">
        <v>0.11527</v>
      </c>
      <c r="CJ67" s="265">
        <v>8.7025000000000005E-2</v>
      </c>
      <c r="CK67" s="265">
        <v>0.10827000000000001</v>
      </c>
      <c r="CL67" s="265">
        <v>0.31841999999999998</v>
      </c>
      <c r="CM67" s="265">
        <v>0.2203</v>
      </c>
      <c r="CN67" s="265">
        <v>5.8585999999999999E-2</v>
      </c>
      <c r="CO67" s="265">
        <v>0.12075</v>
      </c>
      <c r="CP67" s="265">
        <v>0.22786000000000001</v>
      </c>
      <c r="CQ67" s="265">
        <v>0.21701999999999999</v>
      </c>
      <c r="CR67" s="265">
        <v>0.112</v>
      </c>
      <c r="CS67" s="265">
        <v>0.26327</v>
      </c>
      <c r="CT67" s="265">
        <v>0.38762999999999997</v>
      </c>
      <c r="CU67" s="265">
        <v>0.32600000000000001</v>
      </c>
      <c r="CV67" s="265">
        <v>0.19434000000000001</v>
      </c>
      <c r="CW67" s="265">
        <v>0.71313000000000004</v>
      </c>
      <c r="CX67" s="265">
        <v>0.36701</v>
      </c>
      <c r="CY67" s="265">
        <v>0.63299000000000005</v>
      </c>
      <c r="CZ67" s="265">
        <v>0.14646000000000001</v>
      </c>
      <c r="DA67" s="265">
        <v>0.24246000000000001</v>
      </c>
      <c r="DB67" s="265">
        <v>0.14343</v>
      </c>
      <c r="DC67" s="265">
        <v>0.17113</v>
      </c>
      <c r="DD67" s="265">
        <v>0.10303</v>
      </c>
      <c r="DE67" s="265">
        <v>0.31134000000000001</v>
      </c>
      <c r="DF67" s="265">
        <v>2.5509E-2</v>
      </c>
      <c r="DG67" s="265">
        <v>4.9852E-2</v>
      </c>
      <c r="DH67" s="265">
        <v>6.6212999999999994E-2</v>
      </c>
      <c r="DI67" s="265">
        <v>0.1079</v>
      </c>
      <c r="DJ67" s="265">
        <v>9.3837000000000004E-2</v>
      </c>
      <c r="DK67" s="265">
        <v>0.10607</v>
      </c>
      <c r="DL67" s="265">
        <v>8.6985000000000007E-2</v>
      </c>
      <c r="DM67" s="265">
        <v>0.10824</v>
      </c>
      <c r="DN67" s="265">
        <v>5.2693999999999998E-2</v>
      </c>
      <c r="DO67" s="265">
        <v>3.9300000000000002E-2</v>
      </c>
      <c r="DP67" s="265">
        <v>3.8674E-2</v>
      </c>
      <c r="DQ67" s="265">
        <v>3.2457E-2</v>
      </c>
      <c r="DR67" s="265">
        <v>0.10106</v>
      </c>
      <c r="DS67" s="265">
        <v>0.10613</v>
      </c>
      <c r="DT67" s="265">
        <v>0.15396000000000001</v>
      </c>
      <c r="DU67" s="265">
        <v>5.8160999999999997E-2</v>
      </c>
      <c r="DV67" s="265">
        <v>3.5406E-2</v>
      </c>
      <c r="DW67" s="265">
        <v>3.1536000000000002E-2</v>
      </c>
      <c r="DX67" s="265">
        <v>8.3777999999999995E-3</v>
      </c>
      <c r="DY67" s="265">
        <v>1.9116000000000001E-2</v>
      </c>
      <c r="DZ67" s="265">
        <v>2.0485E-2</v>
      </c>
      <c r="EA67" s="265">
        <v>1.3891000000000001E-2</v>
      </c>
      <c r="EB67" s="265">
        <v>8.4650000000000003E-3</v>
      </c>
      <c r="EC67" s="265">
        <v>6.9480000000000002E-3</v>
      </c>
      <c r="ED67" s="265">
        <v>1.0666E-2</v>
      </c>
      <c r="EE67" s="265">
        <v>1.2760000000000001E-2</v>
      </c>
      <c r="EF67" s="265">
        <v>7.6135999999999999E-3</v>
      </c>
      <c r="EG67" s="265">
        <v>8.3388000000000004E-3</v>
      </c>
      <c r="EH67" s="265">
        <v>0.18769</v>
      </c>
      <c r="EI67" s="265">
        <v>0.55713999999999997</v>
      </c>
      <c r="EJ67" s="265">
        <v>0.43711</v>
      </c>
      <c r="EK67" s="265">
        <v>0.12323000000000001</v>
      </c>
      <c r="EL67" s="265">
        <v>0.21875</v>
      </c>
      <c r="EM67" s="265">
        <v>0.26189000000000001</v>
      </c>
      <c r="EN67" s="265">
        <v>0.20029</v>
      </c>
      <c r="EO67" s="265">
        <v>0.55974000000000002</v>
      </c>
      <c r="EP67" s="265">
        <v>0.19051999999999999</v>
      </c>
      <c r="EQ67" s="265">
        <v>5.2269000000000003E-2</v>
      </c>
      <c r="ER67" s="265">
        <v>7.2038000000000005E-2</v>
      </c>
      <c r="ES67" s="265">
        <v>6.0647E-2</v>
      </c>
      <c r="ET67" s="265">
        <v>6.7081000000000002E-2</v>
      </c>
      <c r="EU67" s="265">
        <v>5.6197999999999998E-2</v>
      </c>
      <c r="EV67" s="265">
        <v>5.8305000000000003E-2</v>
      </c>
      <c r="EW67" s="265">
        <v>6.157E-2</v>
      </c>
      <c r="EX67" s="265">
        <v>6.9383E-2</v>
      </c>
      <c r="EY67" s="265">
        <v>4.9700000000000001E-2</v>
      </c>
      <c r="EZ67" s="265">
        <v>0.41420000000000001</v>
      </c>
      <c r="FA67" s="265">
        <v>0.14136000000000001</v>
      </c>
      <c r="FB67" s="265">
        <v>0.13319</v>
      </c>
      <c r="FC67" s="265">
        <v>0.12368</v>
      </c>
      <c r="FD67" s="265">
        <v>0.12872</v>
      </c>
      <c r="FE67" s="265">
        <v>0.1152</v>
      </c>
      <c r="FF67" s="265">
        <v>0.12032</v>
      </c>
      <c r="FG67" s="265">
        <v>0.14116999999999999</v>
      </c>
      <c r="FH67" s="265">
        <v>0.10894</v>
      </c>
      <c r="FI67" s="265">
        <v>0.10269</v>
      </c>
      <c r="FJ67" s="265">
        <v>0.14319000000000001</v>
      </c>
      <c r="FK67" s="265">
        <v>6.0826999999999999E-2</v>
      </c>
      <c r="FL67" s="265">
        <v>7.8484000000000002E-3</v>
      </c>
      <c r="FM67" s="265">
        <v>5.9913000000000001E-2</v>
      </c>
      <c r="FN67" s="265">
        <v>9.3419000000000002E-2</v>
      </c>
      <c r="FO67" s="265">
        <v>0.36399999999999999</v>
      </c>
      <c r="FP67" s="265">
        <v>0.86980000000000002</v>
      </c>
      <c r="FQ67" s="265">
        <v>0.27960000000000002</v>
      </c>
      <c r="FR67" s="265">
        <v>0.21165999999999999</v>
      </c>
      <c r="FS67" s="265">
        <v>0.48315999999999998</v>
      </c>
      <c r="FT67" s="265">
        <v>0.17069999999999999</v>
      </c>
      <c r="FU67" s="265">
        <v>0.31058000000000002</v>
      </c>
      <c r="FV67" s="265">
        <v>0.87551000000000001</v>
      </c>
      <c r="FW67" s="265">
        <v>0.91317000000000004</v>
      </c>
      <c r="FX67" s="265">
        <v>0.56064000000000003</v>
      </c>
      <c r="FY67" s="265">
        <v>0.96267000000000003</v>
      </c>
      <c r="FZ67" s="265">
        <v>0.91317000000000004</v>
      </c>
      <c r="GA67" s="265">
        <v>0.76476999999999995</v>
      </c>
      <c r="GB67" s="265">
        <v>0.33894000000000002</v>
      </c>
      <c r="GC67" s="265">
        <v>0.34544999999999998</v>
      </c>
      <c r="GD67" s="265">
        <v>0.36015999999999998</v>
      </c>
      <c r="GE67" s="265">
        <v>0.57503000000000004</v>
      </c>
      <c r="GF67" s="265">
        <v>0.45088</v>
      </c>
      <c r="GG67" s="265">
        <v>0.77707000000000004</v>
      </c>
      <c r="GH67" s="265">
        <v>0.83699999999999997</v>
      </c>
      <c r="GI67" s="265">
        <v>0.89934999999999998</v>
      </c>
      <c r="GJ67" s="265">
        <v>0.51610999999999996</v>
      </c>
      <c r="GK67" s="265">
        <v>0.39273999999999998</v>
      </c>
      <c r="GL67" s="265">
        <v>0.57250999999999996</v>
      </c>
      <c r="GM67" s="265">
        <v>0.41265000000000002</v>
      </c>
      <c r="GN67" s="265">
        <v>0.74211000000000005</v>
      </c>
      <c r="GO67" s="265">
        <v>0.40373999999999999</v>
      </c>
      <c r="GP67" s="265">
        <v>0.50565000000000004</v>
      </c>
      <c r="GQ67" s="265">
        <v>0.43232999999999999</v>
      </c>
      <c r="GR67" s="265">
        <v>0.40301999999999999</v>
      </c>
      <c r="GS67" s="265">
        <v>0.45384999999999998</v>
      </c>
      <c r="GT67" s="265">
        <v>0.40810999999999997</v>
      </c>
      <c r="GU67" s="265">
        <v>0.39837</v>
      </c>
      <c r="GV67" s="265">
        <v>0.34666999999999998</v>
      </c>
      <c r="GW67" s="265">
        <v>0.53346000000000005</v>
      </c>
      <c r="GX67" s="265">
        <v>0.62517</v>
      </c>
      <c r="GY67" s="265">
        <v>0.58104</v>
      </c>
      <c r="GZ67" s="265">
        <v>0.59202999999999995</v>
      </c>
      <c r="HA67" s="265">
        <v>0.29043999999999998</v>
      </c>
      <c r="HB67" s="265">
        <v>0.21584999999999999</v>
      </c>
      <c r="HC67" s="265">
        <v>0.72860000000000003</v>
      </c>
      <c r="HD67" s="265">
        <v>0.48429</v>
      </c>
      <c r="HE67" s="265">
        <v>0.52278999999999998</v>
      </c>
      <c r="HF67" s="265">
        <v>0.74839999999999995</v>
      </c>
      <c r="HG67" s="265">
        <v>0.53136000000000005</v>
      </c>
      <c r="HH67" s="265">
        <v>0.53295999999999999</v>
      </c>
      <c r="HI67" s="265">
        <v>0.55242999999999998</v>
      </c>
      <c r="HJ67" s="265">
        <v>0.82847000000000004</v>
      </c>
      <c r="HK67" s="265">
        <v>0.33662999999999998</v>
      </c>
      <c r="HL67" s="265">
        <v>0.39995000000000003</v>
      </c>
      <c r="HM67" s="265">
        <v>0.36746000000000001</v>
      </c>
      <c r="HN67" s="265">
        <v>0.34726000000000001</v>
      </c>
      <c r="HO67" s="265">
        <v>0.51734000000000002</v>
      </c>
      <c r="HP67" s="265">
        <v>0.30869999999999997</v>
      </c>
      <c r="HQ67" s="265">
        <v>0.75283999999999995</v>
      </c>
      <c r="HR67" s="265">
        <v>0.94196999999999997</v>
      </c>
      <c r="HS67" s="265">
        <v>0.32014999999999999</v>
      </c>
      <c r="HT67" s="265">
        <v>0.78907000000000005</v>
      </c>
      <c r="HU67" s="265">
        <v>0.73787000000000003</v>
      </c>
      <c r="HV67" s="265">
        <v>0.39794000000000002</v>
      </c>
      <c r="HW67" s="265">
        <v>0.64592000000000005</v>
      </c>
      <c r="HX67" s="265">
        <v>0.78888000000000003</v>
      </c>
      <c r="HY67" s="265">
        <v>0.61487000000000003</v>
      </c>
      <c r="HZ67" s="265">
        <v>0.34638000000000002</v>
      </c>
      <c r="IA67" s="265">
        <v>0.26691999999999999</v>
      </c>
      <c r="IB67" s="265">
        <v>0.22333</v>
      </c>
      <c r="IC67" s="265">
        <v>0.25702000000000003</v>
      </c>
      <c r="ID67" s="265">
        <v>0.25791999999999998</v>
      </c>
      <c r="IE67" s="265">
        <v>0.43887999999999999</v>
      </c>
      <c r="IF67" s="265">
        <v>0.42430000000000001</v>
      </c>
      <c r="IG67" s="265">
        <v>0.3367</v>
      </c>
      <c r="IH67" s="265">
        <v>0.51919999999999999</v>
      </c>
      <c r="II67" s="265">
        <v>0.78517000000000003</v>
      </c>
      <c r="IJ67" s="265">
        <v>0.41443999999999998</v>
      </c>
      <c r="IK67" s="265">
        <v>0.45174999999999998</v>
      </c>
      <c r="IL67" s="265">
        <v>0.82476000000000005</v>
      </c>
      <c r="IM67" s="265">
        <v>0.48788999999999999</v>
      </c>
      <c r="IN67" s="265">
        <v>0.22334000000000001</v>
      </c>
      <c r="IO67" s="265">
        <v>0.55310000000000004</v>
      </c>
      <c r="IP67" s="265">
        <v>0.19886999999999999</v>
      </c>
      <c r="IQ67" s="265">
        <v>0.54952999999999996</v>
      </c>
      <c r="IR67" s="265">
        <v>0.98282000000000003</v>
      </c>
      <c r="IS67" s="265">
        <v>0.33227000000000001</v>
      </c>
      <c r="IT67" s="265">
        <v>0.80854000000000004</v>
      </c>
      <c r="IU67" s="265">
        <v>0.39659</v>
      </c>
      <c r="IV67" s="265">
        <v>0.16896</v>
      </c>
      <c r="IW67" s="265">
        <v>0.43656</v>
      </c>
      <c r="IX67" s="265">
        <v>0.47908000000000001</v>
      </c>
      <c r="IY67" s="265">
        <v>0.68127000000000004</v>
      </c>
      <c r="IZ67" s="265">
        <v>0.73933000000000004</v>
      </c>
      <c r="JA67" s="265">
        <v>0.76598999999999995</v>
      </c>
      <c r="JB67" s="265">
        <v>0.70548999999999995</v>
      </c>
      <c r="JC67" s="265">
        <v>0.67259000000000002</v>
      </c>
      <c r="JD67" s="265">
        <v>0.37817000000000001</v>
      </c>
      <c r="JE67" s="265">
        <v>0.56523999999999996</v>
      </c>
      <c r="JF67" s="265">
        <v>0.77017000000000002</v>
      </c>
      <c r="JG67" s="265">
        <v>0.56328</v>
      </c>
      <c r="JH67" s="265">
        <v>0.79464999999999997</v>
      </c>
      <c r="JI67" s="265">
        <v>0.98826999999999998</v>
      </c>
      <c r="JJ67" s="265">
        <v>0.96074000000000004</v>
      </c>
      <c r="JK67" s="265">
        <v>0.77583999999999997</v>
      </c>
      <c r="JL67" s="265">
        <v>0.90547</v>
      </c>
      <c r="JM67" s="265">
        <v>0.64649000000000001</v>
      </c>
      <c r="JN67" s="265">
        <v>0.26114999999999999</v>
      </c>
      <c r="JO67" s="265">
        <v>0.37347000000000002</v>
      </c>
      <c r="JP67" s="265">
        <v>0.72626999999999997</v>
      </c>
      <c r="JQ67" s="265">
        <v>0.49693999999999999</v>
      </c>
      <c r="JR67" s="265">
        <v>0.28720000000000001</v>
      </c>
      <c r="JS67" s="265">
        <v>0.43289</v>
      </c>
      <c r="JT67" s="265">
        <v>0.19514999999999999</v>
      </c>
      <c r="JU67" s="265">
        <v>0.37091000000000002</v>
      </c>
      <c r="JV67" s="265">
        <v>0.62068999999999996</v>
      </c>
      <c r="JW67" s="265">
        <v>0.23071</v>
      </c>
      <c r="JX67" s="265">
        <v>0.16769000000000001</v>
      </c>
      <c r="JY67" s="265">
        <v>0.36786999999999997</v>
      </c>
      <c r="JZ67" s="265">
        <v>0.35958000000000001</v>
      </c>
      <c r="KA67" s="265">
        <v>0.10627</v>
      </c>
      <c r="KB67" s="265">
        <v>0.20547000000000001</v>
      </c>
      <c r="KC67" s="265">
        <v>0.72499999999999998</v>
      </c>
      <c r="KD67" s="265">
        <v>0.86697000000000002</v>
      </c>
      <c r="KE67" s="265">
        <v>0.56255999999999995</v>
      </c>
      <c r="KF67" s="265">
        <v>0.46335999999999999</v>
      </c>
      <c r="KG67" s="265">
        <v>0.42652000000000001</v>
      </c>
      <c r="KH67" s="265">
        <v>0.36577999999999999</v>
      </c>
      <c r="KI67" s="265">
        <v>0.20637</v>
      </c>
      <c r="KJ67" s="265">
        <v>0.29066999999999998</v>
      </c>
      <c r="KK67" s="265">
        <v>0.12331</v>
      </c>
      <c r="KL67" s="265">
        <v>0.17931</v>
      </c>
      <c r="KM67" s="265">
        <v>0.74970999999999999</v>
      </c>
      <c r="KN67" s="265">
        <v>0.8448</v>
      </c>
      <c r="KO67" s="265">
        <v>0.89422999999999997</v>
      </c>
      <c r="KP67" s="265">
        <v>7.4416280498219587E-3</v>
      </c>
      <c r="KQ67" s="265">
        <v>0.92310000000000003</v>
      </c>
      <c r="KR67" s="265">
        <v>0.92891999999999997</v>
      </c>
      <c r="KS67" s="265">
        <v>0.93345</v>
      </c>
      <c r="KT67" s="265">
        <v>0.75892613837144296</v>
      </c>
      <c r="KU67" s="265">
        <v>1.4822999999999999E-2</v>
      </c>
      <c r="KV67" s="265">
        <v>6.0664999999999997E-2</v>
      </c>
      <c r="KW67" s="265">
        <v>9.2080999999999996E-2</v>
      </c>
      <c r="KX67" s="265">
        <v>0.15507000000000001</v>
      </c>
      <c r="KY67" s="265">
        <v>0.30260999999999999</v>
      </c>
      <c r="KZ67" s="265">
        <v>0.49209999999999998</v>
      </c>
      <c r="LA67" s="265">
        <v>0.67476999999999998</v>
      </c>
      <c r="LB67" s="265">
        <v>0.82164999999999999</v>
      </c>
      <c r="LC67" s="265">
        <v>1</v>
      </c>
      <c r="LD67" s="265">
        <v>0</v>
      </c>
      <c r="LE67" s="265">
        <v>0.76981999999999995</v>
      </c>
      <c r="LF67" s="265">
        <v>1.6795999999999998E-2</v>
      </c>
      <c r="LG67" s="265">
        <v>3.9600999999999997E-2</v>
      </c>
      <c r="LH67" s="431">
        <v>4.4689385686069727E-4</v>
      </c>
      <c r="LI67" s="431">
        <v>4.3351214844733477E-4</v>
      </c>
      <c r="LJ67" s="431">
        <v>1.3804170303046703E-3</v>
      </c>
      <c r="LK67" s="431">
        <v>3.7585021345876157E-4</v>
      </c>
      <c r="LL67" s="431">
        <v>1.703002373687923E-3</v>
      </c>
      <c r="LM67" s="431">
        <v>5.1838939543813467E-4</v>
      </c>
      <c r="LN67" s="431">
        <v>2.2127474658191204E-3</v>
      </c>
      <c r="LO67" s="431">
        <v>1.4107297174632549E-3</v>
      </c>
      <c r="LP67" s="431">
        <v>2.5599075015634298E-3</v>
      </c>
      <c r="LQ67" s="431">
        <v>2.3137452080845833E-3</v>
      </c>
      <c r="LR67" s="431">
        <v>1.7153985099866986E-3</v>
      </c>
      <c r="LS67" s="431">
        <v>3.9257050957530737E-4</v>
      </c>
      <c r="LT67" s="431">
        <v>3.0101959127932787E-3</v>
      </c>
      <c r="LU67" s="431">
        <v>5.6081701768562198E-4</v>
      </c>
      <c r="LV67" s="431">
        <v>2.1600869949907064E-3</v>
      </c>
      <c r="LW67" s="431">
        <v>1.5764144482091069E-3</v>
      </c>
      <c r="LX67" s="431">
        <v>2.7625877410173416E-3</v>
      </c>
      <c r="LY67" s="431">
        <v>2.4849055334925652E-3</v>
      </c>
      <c r="LZ67" s="431">
        <v>2.1406342275440693E-3</v>
      </c>
      <c r="MA67" s="431">
        <v>9.4361411174759269E-4</v>
      </c>
      <c r="MB67" s="431">
        <v>2.7261185459792614E-3</v>
      </c>
      <c r="MC67" s="431">
        <v>1.1442394461482763E-3</v>
      </c>
      <c r="MD67" s="431">
        <v>1.9664771389216185E-3</v>
      </c>
      <c r="ME67" s="431">
        <v>2.9748976230621338E-3</v>
      </c>
      <c r="MF67" s="431">
        <v>2.2656149230897427E-3</v>
      </c>
      <c r="MG67" s="431">
        <v>1.8497455166652799E-3</v>
      </c>
      <c r="MH67" s="266"/>
      <c r="MI67" s="266"/>
      <c r="MJ67" s="266"/>
      <c r="MK67" s="266"/>
      <c r="ML67" s="266"/>
      <c r="MM67" s="266"/>
      <c r="MN67" s="266"/>
      <c r="MO67" s="266"/>
      <c r="MP67" s="266"/>
      <c r="MQ67" s="266"/>
      <c r="MR67" s="266"/>
      <c r="MS67" s="266"/>
      <c r="MT67" s="266"/>
      <c r="MU67" s="266"/>
      <c r="MV67" s="266"/>
      <c r="MW67" s="266"/>
      <c r="MX67" s="266"/>
      <c r="MY67" s="266"/>
      <c r="MZ67" s="266"/>
      <c r="NA67" s="266"/>
      <c r="NB67" s="266"/>
      <c r="NC67" s="266"/>
      <c r="ND67" s="266"/>
      <c r="NE67" s="266"/>
      <c r="NF67" s="266"/>
      <c r="NG67" s="266"/>
      <c r="NH67" s="266"/>
      <c r="NI67" s="266"/>
      <c r="NJ67" s="266"/>
      <c r="NK67" s="266"/>
      <c r="NL67" s="266"/>
      <c r="NM67" s="266"/>
      <c r="NN67" s="266"/>
      <c r="NO67" s="266"/>
      <c r="NP67" s="266"/>
      <c r="NQ67" s="266"/>
      <c r="NR67" s="266"/>
      <c r="NS67" s="266"/>
      <c r="NT67" s="266"/>
      <c r="NU67" s="266"/>
      <c r="NV67" s="266"/>
      <c r="NW67" s="266"/>
      <c r="NX67" s="266"/>
      <c r="NY67" s="266"/>
      <c r="NZ67" s="266"/>
      <c r="OA67" s="266"/>
      <c r="OB67" s="266"/>
      <c r="OC67" s="266"/>
      <c r="OD67" s="266"/>
      <c r="OE67" s="266"/>
      <c r="OF67" s="266"/>
      <c r="OG67" s="266"/>
      <c r="OH67" s="266"/>
      <c r="OI67" s="266"/>
      <c r="OJ67" s="266"/>
      <c r="OK67" s="266"/>
      <c r="OL67" s="266"/>
      <c r="OM67" s="266"/>
      <c r="ON67" s="267"/>
    </row>
    <row r="68" spans="1:404">
      <c r="A68" s="261">
        <v>443</v>
      </c>
      <c r="B68" s="265">
        <v>0.30245</v>
      </c>
      <c r="C68" s="265">
        <v>0.24260000000000001</v>
      </c>
      <c r="D68" s="265">
        <v>0.19466</v>
      </c>
      <c r="E68" s="265">
        <v>0.15661</v>
      </c>
      <c r="F68" s="265">
        <v>0.30952000000000002</v>
      </c>
      <c r="G68" s="265">
        <v>0.23257</v>
      </c>
      <c r="H68" s="265">
        <v>0.31304999999999999</v>
      </c>
      <c r="I68" s="265">
        <v>0.28082000000000001</v>
      </c>
      <c r="J68" s="265">
        <v>0.23949000000000001</v>
      </c>
      <c r="K68" s="265">
        <v>0.16533999999999999</v>
      </c>
      <c r="L68" s="265">
        <v>0.12386</v>
      </c>
      <c r="M68" s="265">
        <v>6.9313E-2</v>
      </c>
      <c r="N68" s="265">
        <v>3.0185E-2</v>
      </c>
      <c r="O68" s="265">
        <v>0.1222</v>
      </c>
      <c r="P68" s="265">
        <v>0.23225999999999999</v>
      </c>
      <c r="Q68" s="265">
        <v>0.26721</v>
      </c>
      <c r="R68" s="265">
        <v>0.16308</v>
      </c>
      <c r="S68" s="265">
        <v>0.23526</v>
      </c>
      <c r="T68" s="265">
        <v>0.11126999999999999</v>
      </c>
      <c r="U68" s="265">
        <v>0.30607000000000001</v>
      </c>
      <c r="V68" s="265">
        <v>0.16450000000000001</v>
      </c>
      <c r="W68" s="265">
        <v>0.20860999999999999</v>
      </c>
      <c r="X68" s="265">
        <v>0.13033</v>
      </c>
      <c r="Y68" s="265">
        <v>0.30703999999999998</v>
      </c>
      <c r="Z68" s="265">
        <v>0.16693</v>
      </c>
      <c r="AA68" s="265">
        <v>0.31642999999999999</v>
      </c>
      <c r="AB68" s="265">
        <v>0.1749</v>
      </c>
      <c r="AC68" s="265">
        <v>0.22014</v>
      </c>
      <c r="AD68" s="265">
        <v>9.8665000000000003E-2</v>
      </c>
      <c r="AE68" s="265">
        <v>4.1399999999999999E-2</v>
      </c>
      <c r="AF68" s="265">
        <v>6.4119999999999996E-2</v>
      </c>
      <c r="AG68" s="265">
        <v>8.3460999999999994E-2</v>
      </c>
      <c r="AH68" s="265">
        <v>0.14119000000000001</v>
      </c>
      <c r="AI68" s="265">
        <v>5.5613999999999997E-2</v>
      </c>
      <c r="AJ68" s="265">
        <v>3.6235000000000003E-2</v>
      </c>
      <c r="AK68" s="265">
        <v>2.2733E-2</v>
      </c>
      <c r="AL68" s="265">
        <v>9.2929999999999999E-2</v>
      </c>
      <c r="AM68" s="265">
        <v>4.7926000000000003E-2</v>
      </c>
      <c r="AN68" s="265">
        <v>5.1015999999999999E-2</v>
      </c>
      <c r="AO68" s="265">
        <v>0.10445</v>
      </c>
      <c r="AP68" s="265">
        <v>9.1719999999999996E-2</v>
      </c>
      <c r="AQ68" s="265">
        <v>6.2255999999999999E-2</v>
      </c>
      <c r="AR68" s="265">
        <v>0.16977999999999999</v>
      </c>
      <c r="AS68" s="265">
        <v>0.12855</v>
      </c>
      <c r="AT68" s="265">
        <v>0.11459999999999999</v>
      </c>
      <c r="AU68" s="265">
        <v>0.20660000000000001</v>
      </c>
      <c r="AV68" s="265">
        <v>0.14848</v>
      </c>
      <c r="AW68" s="265">
        <v>2.8185999999999999E-2</v>
      </c>
      <c r="AX68" s="265">
        <v>5.323E-2</v>
      </c>
      <c r="AY68" s="265">
        <v>8.5695999999999994E-2</v>
      </c>
      <c r="AZ68" s="265">
        <v>0.12751999999999999</v>
      </c>
      <c r="BA68" s="265">
        <v>6.3460000000000003E-2</v>
      </c>
      <c r="BB68" s="265">
        <v>4.5149000000000002E-2</v>
      </c>
      <c r="BC68" s="265">
        <v>3.2710000000000003E-2</v>
      </c>
      <c r="BD68" s="265">
        <v>8.0256999999999995E-2</v>
      </c>
      <c r="BE68" s="265">
        <v>2.8604999999999998E-2</v>
      </c>
      <c r="BF68" s="265">
        <v>2.3917999999999998E-2</v>
      </c>
      <c r="BG68" s="265">
        <v>6.6128000000000006E-2</v>
      </c>
      <c r="BH68" s="265">
        <v>6.6438999999999998E-2</v>
      </c>
      <c r="BI68" s="265">
        <v>0.12422</v>
      </c>
      <c r="BJ68" s="265">
        <v>0.11197</v>
      </c>
      <c r="BK68" s="265">
        <v>0.14804999999999999</v>
      </c>
      <c r="BL68" s="265">
        <v>0.20507</v>
      </c>
      <c r="BM68" s="265">
        <v>0.14878</v>
      </c>
      <c r="BN68" s="265">
        <v>0.35357</v>
      </c>
      <c r="BO68" s="265">
        <v>0.45713999999999999</v>
      </c>
      <c r="BP68" s="265">
        <v>7.5017E-2</v>
      </c>
      <c r="BQ68" s="265">
        <v>0.20047000000000001</v>
      </c>
      <c r="BR68" s="265">
        <v>0.34555000000000002</v>
      </c>
      <c r="BS68" s="265">
        <v>0.19547</v>
      </c>
      <c r="BT68" s="265">
        <v>0.31324000000000002</v>
      </c>
      <c r="BU68" s="265">
        <v>6.7090999999999998E-2</v>
      </c>
      <c r="BV68" s="265">
        <v>1.8297000000000001E-2</v>
      </c>
      <c r="BW68" s="265">
        <v>0.11076</v>
      </c>
      <c r="BX68" s="265">
        <v>2.4988E-2</v>
      </c>
      <c r="BY68" s="265">
        <v>0.12544</v>
      </c>
      <c r="BZ68" s="265">
        <v>0.10707999999999999</v>
      </c>
      <c r="CA68" s="265">
        <v>0.182</v>
      </c>
      <c r="CB68" s="265">
        <v>0.15212999999999999</v>
      </c>
      <c r="CC68" s="265">
        <v>0.19728000000000001</v>
      </c>
      <c r="CD68" s="265">
        <v>0.11482000000000001</v>
      </c>
      <c r="CE68" s="265">
        <v>0.11053</v>
      </c>
      <c r="CF68" s="265">
        <v>0.12373000000000001</v>
      </c>
      <c r="CG68" s="265">
        <v>0.11685</v>
      </c>
      <c r="CH68" s="265">
        <v>0.10033</v>
      </c>
      <c r="CI68" s="265">
        <v>0.11708</v>
      </c>
      <c r="CJ68" s="265">
        <v>8.8608000000000006E-2</v>
      </c>
      <c r="CK68" s="265">
        <v>0.11014</v>
      </c>
      <c r="CL68" s="265">
        <v>0.32097999999999999</v>
      </c>
      <c r="CM68" s="265">
        <v>0.23574999999999999</v>
      </c>
      <c r="CN68" s="265">
        <v>6.2626000000000001E-2</v>
      </c>
      <c r="CO68" s="265">
        <v>0.12590999999999999</v>
      </c>
      <c r="CP68" s="265">
        <v>0.23208000000000001</v>
      </c>
      <c r="CQ68" s="265">
        <v>0.22103999999999999</v>
      </c>
      <c r="CR68" s="265">
        <v>0.11799999999999999</v>
      </c>
      <c r="CS68" s="265">
        <v>0.27755000000000002</v>
      </c>
      <c r="CT68" s="265">
        <v>0.40619</v>
      </c>
      <c r="CU68" s="265">
        <v>0.34399999999999997</v>
      </c>
      <c r="CV68" s="265">
        <v>0.21543999999999999</v>
      </c>
      <c r="CW68" s="265">
        <v>0.75151999999999997</v>
      </c>
      <c r="CX68" s="265">
        <v>0.38557000000000002</v>
      </c>
      <c r="CY68" s="265">
        <v>0.66598000000000002</v>
      </c>
      <c r="CZ68" s="265">
        <v>0.15323000000000001</v>
      </c>
      <c r="DA68" s="265">
        <v>0.25007000000000001</v>
      </c>
      <c r="DB68" s="265">
        <v>0.14949000000000001</v>
      </c>
      <c r="DC68" s="265">
        <v>0.17938000000000001</v>
      </c>
      <c r="DD68" s="265">
        <v>0.10909000000000001</v>
      </c>
      <c r="DE68" s="265">
        <v>0.32784000000000002</v>
      </c>
      <c r="DF68" s="265">
        <v>2.8249E-2</v>
      </c>
      <c r="DG68" s="265">
        <v>5.5205999999999998E-2</v>
      </c>
      <c r="DH68" s="265">
        <v>7.1190000000000003E-2</v>
      </c>
      <c r="DI68" s="265">
        <v>0.12225</v>
      </c>
      <c r="DJ68" s="265">
        <v>0.10685</v>
      </c>
      <c r="DK68" s="265">
        <v>0.12078</v>
      </c>
      <c r="DL68" s="265">
        <v>9.8554000000000003E-2</v>
      </c>
      <c r="DM68" s="265">
        <v>0.12413</v>
      </c>
      <c r="DN68" s="265">
        <v>5.9137000000000002E-2</v>
      </c>
      <c r="DO68" s="265">
        <v>4.4024000000000001E-2</v>
      </c>
      <c r="DP68" s="265">
        <v>4.333E-2</v>
      </c>
      <c r="DQ68" s="265">
        <v>3.6360999999999997E-2</v>
      </c>
      <c r="DR68" s="265">
        <v>0.11354</v>
      </c>
      <c r="DS68" s="265">
        <v>0.11783</v>
      </c>
      <c r="DT68" s="265">
        <v>0.17147999999999999</v>
      </c>
      <c r="DU68" s="265">
        <v>6.5318000000000001E-2</v>
      </c>
      <c r="DV68" s="265">
        <v>3.9805E-2</v>
      </c>
      <c r="DW68" s="265">
        <v>3.5623000000000002E-2</v>
      </c>
      <c r="DX68" s="265">
        <v>9.1371999999999998E-3</v>
      </c>
      <c r="DY68" s="265">
        <v>2.2041999999999999E-2</v>
      </c>
      <c r="DZ68" s="265">
        <v>2.3602000000000001E-2</v>
      </c>
      <c r="EA68" s="265">
        <v>1.6132000000000001E-2</v>
      </c>
      <c r="EB68" s="265">
        <v>9.8370000000000003E-3</v>
      </c>
      <c r="EC68" s="265">
        <v>8.0739999999999996E-3</v>
      </c>
      <c r="ED68" s="265">
        <v>1.2395E-2</v>
      </c>
      <c r="EE68" s="265">
        <v>1.4827E-2</v>
      </c>
      <c r="EF68" s="265">
        <v>8.6313999999999991E-3</v>
      </c>
      <c r="EG68" s="265">
        <v>9.6842000000000004E-3</v>
      </c>
      <c r="EH68" s="265">
        <v>0.1966</v>
      </c>
      <c r="EI68" s="265">
        <v>0.58570999999999995</v>
      </c>
      <c r="EJ68" s="265">
        <v>0.45978999999999998</v>
      </c>
      <c r="EK68" s="265">
        <v>0.12928999999999999</v>
      </c>
      <c r="EL68" s="265">
        <v>0.22917000000000001</v>
      </c>
      <c r="EM68" s="265">
        <v>0.28184999999999999</v>
      </c>
      <c r="EN68" s="265">
        <v>0.22584000000000001</v>
      </c>
      <c r="EO68" s="265">
        <v>0.62061999999999995</v>
      </c>
      <c r="EP68" s="265">
        <v>0.20174</v>
      </c>
      <c r="EQ68" s="265">
        <v>5.9951999999999998E-2</v>
      </c>
      <c r="ER68" s="265">
        <v>8.2504999999999995E-2</v>
      </c>
      <c r="ES68" s="265">
        <v>6.9542999999999994E-2</v>
      </c>
      <c r="ET68" s="265">
        <v>7.6888999999999999E-2</v>
      </c>
      <c r="EU68" s="265">
        <v>6.4478999999999995E-2</v>
      </c>
      <c r="EV68" s="265">
        <v>6.6847000000000004E-2</v>
      </c>
      <c r="EW68" s="265">
        <v>7.0594000000000004E-2</v>
      </c>
      <c r="EX68" s="265">
        <v>7.9640000000000002E-2</v>
      </c>
      <c r="EY68" s="265">
        <v>5.7028000000000002E-2</v>
      </c>
      <c r="EZ68" s="265">
        <v>0.43765999999999999</v>
      </c>
      <c r="FA68" s="265">
        <v>0.16188</v>
      </c>
      <c r="FB68" s="265">
        <v>0.15243000000000001</v>
      </c>
      <c r="FC68" s="265">
        <v>0.14157</v>
      </c>
      <c r="FD68" s="265">
        <v>0.14738000000000001</v>
      </c>
      <c r="FE68" s="265">
        <v>0.13195000000000001</v>
      </c>
      <c r="FF68" s="265">
        <v>0.13780000000000001</v>
      </c>
      <c r="FG68" s="265">
        <v>0.16159999999999999</v>
      </c>
      <c r="FH68" s="265">
        <v>0.12468</v>
      </c>
      <c r="FI68" s="265">
        <v>0.11758</v>
      </c>
      <c r="FJ68" s="265">
        <v>0.16039999999999999</v>
      </c>
      <c r="FK68" s="265">
        <v>6.8156999999999995E-2</v>
      </c>
      <c r="FL68" s="265">
        <v>8.3885999999999995E-3</v>
      </c>
      <c r="FM68" s="265">
        <v>6.8325999999999998E-2</v>
      </c>
      <c r="FN68" s="265">
        <v>9.5356999999999997E-2</v>
      </c>
      <c r="FO68" s="265">
        <v>0.38600000000000001</v>
      </c>
      <c r="FP68" s="265">
        <v>0.91320000000000001</v>
      </c>
      <c r="FQ68" s="265">
        <v>0.30597999999999997</v>
      </c>
      <c r="FR68" s="265">
        <v>0.23325000000000001</v>
      </c>
      <c r="FS68" s="265">
        <v>0.52827999999999997</v>
      </c>
      <c r="FT68" s="265">
        <v>0.18584999999999999</v>
      </c>
      <c r="FU68" s="265">
        <v>0.32985999999999999</v>
      </c>
      <c r="FV68" s="265">
        <v>0.81327000000000005</v>
      </c>
      <c r="FW68" s="265">
        <v>0.94211999999999996</v>
      </c>
      <c r="FX68" s="265">
        <v>0.58026</v>
      </c>
      <c r="FY68" s="265">
        <v>0.94399999999999995</v>
      </c>
      <c r="FZ68" s="265">
        <v>0.94211999999999996</v>
      </c>
      <c r="GA68" s="265">
        <v>0.81798000000000004</v>
      </c>
      <c r="GB68" s="265">
        <v>0.37961</v>
      </c>
      <c r="GC68" s="265">
        <v>0.37864999999999999</v>
      </c>
      <c r="GD68" s="265">
        <v>0.38446000000000002</v>
      </c>
      <c r="GE68" s="265">
        <v>0.61634999999999995</v>
      </c>
      <c r="GF68" s="265">
        <v>0.4889</v>
      </c>
      <c r="GG68" s="265">
        <v>0.80493999999999999</v>
      </c>
      <c r="GH68" s="265">
        <v>0.85736999999999997</v>
      </c>
      <c r="GI68" s="265">
        <v>0.91193000000000002</v>
      </c>
      <c r="GJ68" s="265">
        <v>0.56337999999999999</v>
      </c>
      <c r="GK68" s="265">
        <v>0.43212</v>
      </c>
      <c r="GL68" s="265">
        <v>0.61377999999999999</v>
      </c>
      <c r="GM68" s="265">
        <v>0.45967000000000002</v>
      </c>
      <c r="GN68" s="265">
        <v>0.77830999999999995</v>
      </c>
      <c r="GO68" s="265">
        <v>0.42332999999999998</v>
      </c>
      <c r="GP68" s="265">
        <v>0.52763000000000004</v>
      </c>
      <c r="GQ68" s="265">
        <v>0.45499000000000001</v>
      </c>
      <c r="GR68" s="265">
        <v>0.43042999999999998</v>
      </c>
      <c r="GS68" s="265">
        <v>0.47564000000000001</v>
      </c>
      <c r="GT68" s="265">
        <v>0.43341000000000002</v>
      </c>
      <c r="GU68" s="265">
        <v>0.42315999999999998</v>
      </c>
      <c r="GV68" s="265">
        <v>0.36847999999999997</v>
      </c>
      <c r="GW68" s="265">
        <v>0.55932999999999999</v>
      </c>
      <c r="GX68" s="265">
        <v>0.64773000000000003</v>
      </c>
      <c r="GY68" s="265">
        <v>0.63341000000000003</v>
      </c>
      <c r="GZ68" s="265">
        <v>0.64158999999999999</v>
      </c>
      <c r="HA68" s="265">
        <v>0.30648999999999998</v>
      </c>
      <c r="HB68" s="265">
        <v>0.23022000000000001</v>
      </c>
      <c r="HC68" s="265">
        <v>0.79798000000000002</v>
      </c>
      <c r="HD68" s="265">
        <v>0.53615999999999997</v>
      </c>
      <c r="HE68" s="265">
        <v>0.55800000000000005</v>
      </c>
      <c r="HF68" s="265">
        <v>0.80101999999999995</v>
      </c>
      <c r="HG68" s="265">
        <v>0.56723000000000001</v>
      </c>
      <c r="HH68" s="265">
        <v>0.56930999999999998</v>
      </c>
      <c r="HI68" s="265">
        <v>0.58991000000000005</v>
      </c>
      <c r="HJ68" s="265">
        <v>0.86899000000000004</v>
      </c>
      <c r="HK68" s="265">
        <v>0.36425000000000002</v>
      </c>
      <c r="HL68" s="265">
        <v>0.43352000000000002</v>
      </c>
      <c r="HM68" s="265">
        <v>0.38918000000000003</v>
      </c>
      <c r="HN68" s="265">
        <v>0.37758999999999998</v>
      </c>
      <c r="HO68" s="265">
        <v>0.55510999999999999</v>
      </c>
      <c r="HP68" s="265">
        <v>0.32899</v>
      </c>
      <c r="HQ68" s="265">
        <v>0.79944999999999999</v>
      </c>
      <c r="HR68" s="265">
        <v>0.96131</v>
      </c>
      <c r="HS68" s="265">
        <v>0.35604999999999998</v>
      </c>
      <c r="HT68" s="265">
        <v>0.81544000000000005</v>
      </c>
      <c r="HU68" s="265">
        <v>0.77063999999999999</v>
      </c>
      <c r="HV68" s="265">
        <v>0.42601</v>
      </c>
      <c r="HW68" s="265">
        <v>0.67418999999999996</v>
      </c>
      <c r="HX68" s="265">
        <v>0.81527000000000005</v>
      </c>
      <c r="HY68" s="265">
        <v>0.66249999999999998</v>
      </c>
      <c r="HZ68" s="265">
        <v>0.38843</v>
      </c>
      <c r="IA68" s="265">
        <v>0.29419000000000001</v>
      </c>
      <c r="IB68" s="265">
        <v>0.24684</v>
      </c>
      <c r="IC68" s="265">
        <v>0.28216999999999998</v>
      </c>
      <c r="ID68" s="265">
        <v>0.28156999999999999</v>
      </c>
      <c r="IE68" s="265">
        <v>0.44227</v>
      </c>
      <c r="IF68" s="265">
        <v>0.43269999999999997</v>
      </c>
      <c r="IG68" s="265">
        <v>0.35671000000000003</v>
      </c>
      <c r="IH68" s="265">
        <v>0.56769999999999998</v>
      </c>
      <c r="II68" s="265">
        <v>0.81179000000000001</v>
      </c>
      <c r="IJ68" s="265">
        <v>0.40982000000000002</v>
      </c>
      <c r="IK68" s="265">
        <v>0.46523999999999999</v>
      </c>
      <c r="IL68" s="265">
        <v>0.85360999999999998</v>
      </c>
      <c r="IM68" s="265">
        <v>0.53322000000000003</v>
      </c>
      <c r="IN68" s="265">
        <v>0.26268999999999998</v>
      </c>
      <c r="IO68" s="265">
        <v>0.61700999999999995</v>
      </c>
      <c r="IP68" s="265">
        <v>0.2205</v>
      </c>
      <c r="IQ68" s="265">
        <v>0.59162000000000003</v>
      </c>
      <c r="IR68" s="265">
        <v>0.97423000000000004</v>
      </c>
      <c r="IS68" s="265">
        <v>0.35804999999999998</v>
      </c>
      <c r="IT68" s="265">
        <v>0.85299999999999998</v>
      </c>
      <c r="IU68" s="265">
        <v>0.42498000000000002</v>
      </c>
      <c r="IV68" s="265">
        <v>0.17874000000000001</v>
      </c>
      <c r="IW68" s="265">
        <v>0.45417999999999997</v>
      </c>
      <c r="IX68" s="265">
        <v>0.49504999999999999</v>
      </c>
      <c r="IY68" s="265">
        <v>0.72111000000000003</v>
      </c>
      <c r="IZ68" s="265">
        <v>0.77190999999999999</v>
      </c>
      <c r="JA68" s="265">
        <v>0.79523999999999995</v>
      </c>
      <c r="JB68" s="265">
        <v>0.74231000000000003</v>
      </c>
      <c r="JC68" s="265">
        <v>0.71352000000000004</v>
      </c>
      <c r="JD68" s="265">
        <v>0.41269</v>
      </c>
      <c r="JE68" s="265">
        <v>0.57218999999999998</v>
      </c>
      <c r="JF68" s="265">
        <v>0.80786999999999998</v>
      </c>
      <c r="JG68" s="265">
        <v>0.59455999999999998</v>
      </c>
      <c r="JH68" s="265">
        <v>0.82767999999999997</v>
      </c>
      <c r="JI68" s="265">
        <v>0.99217999999999995</v>
      </c>
      <c r="JJ68" s="265">
        <v>0.94110000000000005</v>
      </c>
      <c r="JK68" s="265">
        <v>0.76014999999999999</v>
      </c>
      <c r="JL68" s="265">
        <v>0.93698000000000004</v>
      </c>
      <c r="JM68" s="265">
        <v>0.65520999999999996</v>
      </c>
      <c r="JN68" s="265">
        <v>0.29992000000000002</v>
      </c>
      <c r="JO68" s="265">
        <v>0.39778000000000002</v>
      </c>
      <c r="JP68" s="265">
        <v>0.76297000000000004</v>
      </c>
      <c r="JQ68" s="265">
        <v>0.52334999999999998</v>
      </c>
      <c r="JR68" s="265">
        <v>0.30695</v>
      </c>
      <c r="JS68" s="265">
        <v>0.46107999999999999</v>
      </c>
      <c r="JT68" s="265">
        <v>0.21609</v>
      </c>
      <c r="JU68" s="265">
        <v>0.40505999999999998</v>
      </c>
      <c r="JV68" s="265">
        <v>0.67229000000000005</v>
      </c>
      <c r="JW68" s="265">
        <v>0.24923999999999999</v>
      </c>
      <c r="JX68" s="265">
        <v>0.18264</v>
      </c>
      <c r="JY68" s="265">
        <v>0.39856000000000003</v>
      </c>
      <c r="JZ68" s="265">
        <v>0.38679000000000002</v>
      </c>
      <c r="KA68" s="265">
        <v>0.11921</v>
      </c>
      <c r="KB68" s="265">
        <v>0.21728</v>
      </c>
      <c r="KC68" s="265">
        <v>0.78086</v>
      </c>
      <c r="KD68" s="265">
        <v>0.91132000000000002</v>
      </c>
      <c r="KE68" s="265">
        <v>0.60902000000000001</v>
      </c>
      <c r="KF68" s="265">
        <v>0.50792000000000004</v>
      </c>
      <c r="KG68" s="265">
        <v>0.46790999999999999</v>
      </c>
      <c r="KH68" s="265">
        <v>0.40433999999999998</v>
      </c>
      <c r="KI68" s="265">
        <v>0.20474999999999999</v>
      </c>
      <c r="KJ68" s="265">
        <v>0.28763</v>
      </c>
      <c r="KK68" s="265">
        <v>0.12293</v>
      </c>
      <c r="KL68" s="265">
        <v>0.17907000000000001</v>
      </c>
      <c r="KM68" s="265">
        <v>0.76175999999999999</v>
      </c>
      <c r="KN68" s="265">
        <v>0.85668999999999995</v>
      </c>
      <c r="KO68" s="265">
        <v>0.90544000000000002</v>
      </c>
      <c r="KP68" s="265">
        <v>7.5217358567640563E-3</v>
      </c>
      <c r="KQ68" s="265">
        <v>0.93266000000000004</v>
      </c>
      <c r="KR68" s="265">
        <v>0.93781000000000003</v>
      </c>
      <c r="KS68" s="265">
        <v>0.94177</v>
      </c>
      <c r="KT68" s="265">
        <v>0.76616967124771906</v>
      </c>
      <c r="KU68" s="265">
        <v>1.5204000000000001E-2</v>
      </c>
      <c r="KV68" s="265">
        <v>6.1772000000000001E-2</v>
      </c>
      <c r="KW68" s="265">
        <v>9.3558000000000002E-2</v>
      </c>
      <c r="KX68" s="265">
        <v>0.15712999999999999</v>
      </c>
      <c r="KY68" s="265">
        <v>0.30556</v>
      </c>
      <c r="KZ68" s="265">
        <v>0.49558999999999997</v>
      </c>
      <c r="LA68" s="265">
        <v>0.67818000000000001</v>
      </c>
      <c r="LB68" s="265">
        <v>0.82447000000000004</v>
      </c>
      <c r="LC68" s="265">
        <v>1</v>
      </c>
      <c r="LD68" s="265">
        <v>0</v>
      </c>
      <c r="LE68" s="265">
        <v>0.84653999999999996</v>
      </c>
      <c r="LF68" s="265">
        <v>2.5142999999999999E-2</v>
      </c>
      <c r="LG68" s="265">
        <v>5.9278999999999998E-2</v>
      </c>
      <c r="LH68" s="431">
        <v>4.9369444604963064E-4</v>
      </c>
      <c r="LI68" s="431">
        <v>4.7741748858243227E-4</v>
      </c>
      <c r="LJ68" s="431">
        <v>1.4642816968262196E-3</v>
      </c>
      <c r="LK68" s="431">
        <v>4.1684095049276948E-4</v>
      </c>
      <c r="LL68" s="431">
        <v>1.8023494631052017E-3</v>
      </c>
      <c r="LM68" s="431">
        <v>5.6753982789814472E-4</v>
      </c>
      <c r="LN68" s="431">
        <v>2.3312773555517197E-3</v>
      </c>
      <c r="LO68" s="431">
        <v>1.5010918723419309E-3</v>
      </c>
      <c r="LP68" s="431">
        <v>2.7075186371803284E-3</v>
      </c>
      <c r="LQ68" s="431">
        <v>2.4476081598550081E-3</v>
      </c>
      <c r="LR68" s="431">
        <v>1.822657766751945E-3</v>
      </c>
      <c r="LS68" s="431">
        <v>4.3580381316132843E-4</v>
      </c>
      <c r="LT68" s="431">
        <v>3.1759750563651323E-3</v>
      </c>
      <c r="LU68" s="431">
        <v>6.1516964342445135E-4</v>
      </c>
      <c r="LV68" s="431">
        <v>2.2800317965447903E-3</v>
      </c>
      <c r="LW68" s="431">
        <v>1.6673398204147816E-3</v>
      </c>
      <c r="LX68" s="431">
        <v>2.9176531825214624E-3</v>
      </c>
      <c r="LY68" s="431">
        <v>2.6238285936415195E-3</v>
      </c>
      <c r="LZ68" s="431">
        <v>2.262486144900322E-3</v>
      </c>
      <c r="MA68" s="431">
        <v>1.01614894811064E-3</v>
      </c>
      <c r="MB68" s="431">
        <v>2.8795832768082619E-3</v>
      </c>
      <c r="MC68" s="431">
        <v>1.2243338860571384E-3</v>
      </c>
      <c r="MD68" s="431">
        <v>2.0804216619580984E-3</v>
      </c>
      <c r="ME68" s="431">
        <v>3.1359002459794283E-3</v>
      </c>
      <c r="MF68" s="431">
        <v>2.3912019096314907E-3</v>
      </c>
      <c r="MG68" s="431">
        <v>1.9567555282264948E-3</v>
      </c>
      <c r="MH68" s="266"/>
      <c r="MI68" s="266"/>
      <c r="MJ68" s="266"/>
      <c r="MK68" s="266"/>
      <c r="ML68" s="266"/>
      <c r="MM68" s="266"/>
      <c r="MN68" s="266"/>
      <c r="MO68" s="266"/>
      <c r="MP68" s="266"/>
      <c r="MQ68" s="266"/>
      <c r="MR68" s="266"/>
      <c r="MS68" s="266"/>
      <c r="MT68" s="266"/>
      <c r="MU68" s="266"/>
      <c r="MV68" s="266"/>
      <c r="MW68" s="266"/>
      <c r="MX68" s="266"/>
      <c r="MY68" s="266"/>
      <c r="MZ68" s="266"/>
      <c r="NA68" s="266"/>
      <c r="NB68" s="266"/>
      <c r="NC68" s="266"/>
      <c r="ND68" s="266"/>
      <c r="NE68" s="266"/>
      <c r="NF68" s="266"/>
      <c r="NG68" s="266"/>
      <c r="NH68" s="266"/>
      <c r="NI68" s="266"/>
      <c r="NJ68" s="266"/>
      <c r="NK68" s="266"/>
      <c r="NL68" s="266"/>
      <c r="NM68" s="266"/>
      <c r="NN68" s="266"/>
      <c r="NO68" s="266"/>
      <c r="NP68" s="266"/>
      <c r="NQ68" s="266"/>
      <c r="NR68" s="266"/>
      <c r="NS68" s="266"/>
      <c r="NT68" s="266"/>
      <c r="NU68" s="266"/>
      <c r="NV68" s="266"/>
      <c r="NW68" s="266"/>
      <c r="NX68" s="266"/>
      <c r="NY68" s="266"/>
      <c r="NZ68" s="266"/>
      <c r="OA68" s="266"/>
      <c r="OB68" s="266"/>
      <c r="OC68" s="266"/>
      <c r="OD68" s="266"/>
      <c r="OE68" s="266"/>
      <c r="OF68" s="266"/>
      <c r="OG68" s="266"/>
      <c r="OH68" s="266"/>
      <c r="OI68" s="266"/>
      <c r="OJ68" s="266"/>
      <c r="OK68" s="266"/>
      <c r="OL68" s="266"/>
      <c r="OM68" s="266"/>
      <c r="ON68" s="267"/>
    </row>
    <row r="69" spans="1:404">
      <c r="A69" s="261">
        <v>444</v>
      </c>
      <c r="B69" s="265">
        <v>0.27395999999999998</v>
      </c>
      <c r="C69" s="265">
        <v>0.21092</v>
      </c>
      <c r="D69" s="265">
        <v>0.16044</v>
      </c>
      <c r="E69" s="265">
        <v>0.12041</v>
      </c>
      <c r="F69" s="265">
        <v>0.28134999999999999</v>
      </c>
      <c r="G69" s="265">
        <v>0.20030999999999999</v>
      </c>
      <c r="H69" s="265">
        <v>0.28509000000000001</v>
      </c>
      <c r="I69" s="265">
        <v>0.25302000000000002</v>
      </c>
      <c r="J69" s="265">
        <v>0.20926</v>
      </c>
      <c r="K69" s="265">
        <v>0.15323999999999999</v>
      </c>
      <c r="L69" s="265">
        <v>0.10964</v>
      </c>
      <c r="M69" s="265">
        <v>5.3990999999999997E-2</v>
      </c>
      <c r="N69" s="265">
        <v>3.066E-2</v>
      </c>
      <c r="O69" s="265">
        <v>0.12501999999999999</v>
      </c>
      <c r="P69" s="265">
        <v>0.19625999999999999</v>
      </c>
      <c r="Q69" s="265">
        <v>0.23313</v>
      </c>
      <c r="R69" s="265">
        <v>0.12381</v>
      </c>
      <c r="S69" s="265">
        <v>0.20127</v>
      </c>
      <c r="T69" s="265">
        <v>0.11337999999999999</v>
      </c>
      <c r="U69" s="265">
        <v>0.27505000000000002</v>
      </c>
      <c r="V69" s="265">
        <v>0.16638</v>
      </c>
      <c r="W69" s="265">
        <v>0.18089</v>
      </c>
      <c r="X69" s="265">
        <v>0.13175999999999999</v>
      </c>
      <c r="Y69" s="265">
        <v>0.27683999999999997</v>
      </c>
      <c r="Z69" s="265">
        <v>0.16908999999999999</v>
      </c>
      <c r="AA69" s="265">
        <v>0.28543000000000002</v>
      </c>
      <c r="AB69" s="265">
        <v>0.17687</v>
      </c>
      <c r="AC69" s="265">
        <v>0.185</v>
      </c>
      <c r="AD69" s="265">
        <v>9.9710999999999994E-2</v>
      </c>
      <c r="AE69" s="265">
        <v>4.1551999999999999E-2</v>
      </c>
      <c r="AF69" s="265">
        <v>6.4597000000000002E-2</v>
      </c>
      <c r="AG69" s="265">
        <v>8.2780999999999993E-2</v>
      </c>
      <c r="AH69" s="265">
        <v>0.14307</v>
      </c>
      <c r="AI69" s="265">
        <v>4.1051999999999998E-2</v>
      </c>
      <c r="AJ69" s="265">
        <v>3.6353000000000003E-2</v>
      </c>
      <c r="AK69" s="265">
        <v>2.2771E-2</v>
      </c>
      <c r="AL69" s="265">
        <v>7.8007999999999994E-2</v>
      </c>
      <c r="AM69" s="265">
        <v>4.8349999999999997E-2</v>
      </c>
      <c r="AN69" s="265">
        <v>5.1477000000000002E-2</v>
      </c>
      <c r="AO69" s="265">
        <v>9.0511999999999995E-2</v>
      </c>
      <c r="AP69" s="265">
        <v>9.2464000000000005E-2</v>
      </c>
      <c r="AQ69" s="265">
        <v>6.2939999999999996E-2</v>
      </c>
      <c r="AR69" s="265">
        <v>0.15612999999999999</v>
      </c>
      <c r="AS69" s="265">
        <v>0.13022</v>
      </c>
      <c r="AT69" s="265">
        <v>0.11612</v>
      </c>
      <c r="AU69" s="265">
        <v>0.19474</v>
      </c>
      <c r="AV69" s="265">
        <v>0.15054000000000001</v>
      </c>
      <c r="AW69" s="265">
        <v>2.8228E-2</v>
      </c>
      <c r="AX69" s="265">
        <v>5.3717000000000001E-2</v>
      </c>
      <c r="AY69" s="265">
        <v>8.6402999999999994E-2</v>
      </c>
      <c r="AZ69" s="265">
        <v>0.12887000000000001</v>
      </c>
      <c r="BA69" s="265">
        <v>4.9710999999999998E-2</v>
      </c>
      <c r="BB69" s="265">
        <v>2.9832999999999998E-2</v>
      </c>
      <c r="BC69" s="265">
        <v>1.6355000000000001E-2</v>
      </c>
      <c r="BD69" s="265">
        <v>6.7872000000000002E-2</v>
      </c>
      <c r="BE69" s="265">
        <v>2.7857E-2</v>
      </c>
      <c r="BF69" s="265">
        <v>2.1842E-2</v>
      </c>
      <c r="BG69" s="265">
        <v>6.7207000000000003E-2</v>
      </c>
      <c r="BH69" s="265">
        <v>6.7558000000000007E-2</v>
      </c>
      <c r="BI69" s="265">
        <v>0.12548999999999999</v>
      </c>
      <c r="BJ69" s="265">
        <v>0.11308</v>
      </c>
      <c r="BK69" s="265">
        <v>0.14545</v>
      </c>
      <c r="BL69" s="265">
        <v>0.20282</v>
      </c>
      <c r="BM69" s="265">
        <v>0.15365999999999999</v>
      </c>
      <c r="BN69" s="265">
        <v>0.35844999999999999</v>
      </c>
      <c r="BO69" s="265">
        <v>0.47143000000000002</v>
      </c>
      <c r="BP69" s="265">
        <v>6.2510999999999997E-2</v>
      </c>
      <c r="BQ69" s="265">
        <v>0.19308</v>
      </c>
      <c r="BR69" s="265">
        <v>0.34710000000000002</v>
      </c>
      <c r="BS69" s="265">
        <v>0.19164999999999999</v>
      </c>
      <c r="BT69" s="265">
        <v>0.32042999999999999</v>
      </c>
      <c r="BU69" s="265">
        <v>4.9491E-2</v>
      </c>
      <c r="BV69" s="265">
        <v>1.6667999999999999E-2</v>
      </c>
      <c r="BW69" s="265">
        <v>7.5213000000000002E-2</v>
      </c>
      <c r="BX69" s="265">
        <v>2.1564E-2</v>
      </c>
      <c r="BY69" s="265">
        <v>0.12720999999999999</v>
      </c>
      <c r="BZ69" s="265">
        <v>0.10919</v>
      </c>
      <c r="CA69" s="265">
        <v>0.186</v>
      </c>
      <c r="CB69" s="265">
        <v>0.15443999999999999</v>
      </c>
      <c r="CC69" s="265">
        <v>0.19994999999999999</v>
      </c>
      <c r="CD69" s="265">
        <v>0.11638999999999999</v>
      </c>
      <c r="CE69" s="265">
        <v>0.11217000000000001</v>
      </c>
      <c r="CF69" s="265">
        <v>0.12559000000000001</v>
      </c>
      <c r="CG69" s="265">
        <v>0.11874999999999999</v>
      </c>
      <c r="CH69" s="265">
        <v>0.10192</v>
      </c>
      <c r="CI69" s="265">
        <v>0.11889</v>
      </c>
      <c r="CJ69" s="265">
        <v>9.0190000000000006E-2</v>
      </c>
      <c r="CK69" s="265">
        <v>0.11201</v>
      </c>
      <c r="CL69" s="265">
        <v>0.32355</v>
      </c>
      <c r="CM69" s="265">
        <v>0.25119000000000002</v>
      </c>
      <c r="CN69" s="265">
        <v>6.6667000000000004E-2</v>
      </c>
      <c r="CO69" s="265">
        <v>0.13106999999999999</v>
      </c>
      <c r="CP69" s="265">
        <v>0.23629</v>
      </c>
      <c r="CQ69" s="265">
        <v>0.22506000000000001</v>
      </c>
      <c r="CR69" s="265">
        <v>0.124</v>
      </c>
      <c r="CS69" s="265">
        <v>0.29183999999999999</v>
      </c>
      <c r="CT69" s="265">
        <v>0.42474000000000001</v>
      </c>
      <c r="CU69" s="265">
        <v>0.36199999999999999</v>
      </c>
      <c r="CV69" s="265">
        <v>0.23655000000000001</v>
      </c>
      <c r="CW69" s="265">
        <v>0.78990000000000005</v>
      </c>
      <c r="CX69" s="265">
        <v>0.40411999999999998</v>
      </c>
      <c r="CY69" s="265">
        <v>0.69896999999999998</v>
      </c>
      <c r="CZ69" s="265">
        <v>0.15998999999999999</v>
      </c>
      <c r="DA69" s="265">
        <v>0.25768000000000002</v>
      </c>
      <c r="DB69" s="265">
        <v>0.15556</v>
      </c>
      <c r="DC69" s="265">
        <v>0.18762999999999999</v>
      </c>
      <c r="DD69" s="265">
        <v>0.11515</v>
      </c>
      <c r="DE69" s="265">
        <v>0.34433000000000002</v>
      </c>
      <c r="DF69" s="265">
        <v>3.0988000000000002E-2</v>
      </c>
      <c r="DG69" s="265">
        <v>6.0560999999999997E-2</v>
      </c>
      <c r="DH69" s="265">
        <v>7.6168E-2</v>
      </c>
      <c r="DI69" s="265">
        <v>0.1366</v>
      </c>
      <c r="DJ69" s="265">
        <v>0.11985999999999999</v>
      </c>
      <c r="DK69" s="265">
        <v>0.13549</v>
      </c>
      <c r="DL69" s="265">
        <v>0.11012</v>
      </c>
      <c r="DM69" s="265">
        <v>0.14002999999999999</v>
      </c>
      <c r="DN69" s="265">
        <v>6.5578999999999998E-2</v>
      </c>
      <c r="DO69" s="265">
        <v>4.8748E-2</v>
      </c>
      <c r="DP69" s="265">
        <v>4.7987000000000002E-2</v>
      </c>
      <c r="DQ69" s="265">
        <v>4.0264000000000001E-2</v>
      </c>
      <c r="DR69" s="265">
        <v>0.12601999999999999</v>
      </c>
      <c r="DS69" s="265">
        <v>0.12953000000000001</v>
      </c>
      <c r="DT69" s="265">
        <v>0.189</v>
      </c>
      <c r="DU69" s="265">
        <v>7.2473999999999997E-2</v>
      </c>
      <c r="DV69" s="265">
        <v>4.4202999999999999E-2</v>
      </c>
      <c r="DW69" s="265">
        <v>3.9710000000000002E-2</v>
      </c>
      <c r="DX69" s="265">
        <v>9.8966000000000002E-3</v>
      </c>
      <c r="DY69" s="265">
        <v>2.4969000000000002E-2</v>
      </c>
      <c r="DZ69" s="265">
        <v>2.6717999999999999E-2</v>
      </c>
      <c r="EA69" s="265">
        <v>1.8373E-2</v>
      </c>
      <c r="EB69" s="265">
        <v>1.1209E-2</v>
      </c>
      <c r="EC69" s="265">
        <v>9.1999999999999998E-3</v>
      </c>
      <c r="ED69" s="265">
        <v>1.4123E-2</v>
      </c>
      <c r="EE69" s="265">
        <v>1.6895E-2</v>
      </c>
      <c r="EF69" s="265">
        <v>9.6492000000000001E-3</v>
      </c>
      <c r="EG69" s="265">
        <v>1.103E-2</v>
      </c>
      <c r="EH69" s="265">
        <v>0.20549999999999999</v>
      </c>
      <c r="EI69" s="265">
        <v>0.61429</v>
      </c>
      <c r="EJ69" s="265">
        <v>0.48247000000000001</v>
      </c>
      <c r="EK69" s="265">
        <v>0.13535</v>
      </c>
      <c r="EL69" s="265">
        <v>0.23957999999999999</v>
      </c>
      <c r="EM69" s="265">
        <v>0.30180000000000001</v>
      </c>
      <c r="EN69" s="265">
        <v>0.25137999999999999</v>
      </c>
      <c r="EO69" s="265">
        <v>0.68150999999999995</v>
      </c>
      <c r="EP69" s="265">
        <v>0.21296000000000001</v>
      </c>
      <c r="EQ69" s="265">
        <v>6.7635000000000001E-2</v>
      </c>
      <c r="ER69" s="265">
        <v>9.2970999999999998E-2</v>
      </c>
      <c r="ES69" s="265">
        <v>7.8437999999999994E-2</v>
      </c>
      <c r="ET69" s="265">
        <v>8.6695999999999995E-2</v>
      </c>
      <c r="EU69" s="265">
        <v>7.2761000000000006E-2</v>
      </c>
      <c r="EV69" s="265">
        <v>7.5389999999999999E-2</v>
      </c>
      <c r="EW69" s="265">
        <v>7.9618999999999995E-2</v>
      </c>
      <c r="EX69" s="265">
        <v>8.9898000000000006E-2</v>
      </c>
      <c r="EY69" s="265">
        <v>6.4356999999999998E-2</v>
      </c>
      <c r="EZ69" s="265">
        <v>0.46111999999999997</v>
      </c>
      <c r="FA69" s="265">
        <v>0.18239</v>
      </c>
      <c r="FB69" s="265">
        <v>0.17166999999999999</v>
      </c>
      <c r="FC69" s="265">
        <v>0.15947</v>
      </c>
      <c r="FD69" s="265">
        <v>0.16603999999999999</v>
      </c>
      <c r="FE69" s="265">
        <v>0.14868999999999999</v>
      </c>
      <c r="FF69" s="265">
        <v>0.15529000000000001</v>
      </c>
      <c r="FG69" s="265">
        <v>0.18204000000000001</v>
      </c>
      <c r="FH69" s="265">
        <v>0.14041999999999999</v>
      </c>
      <c r="FI69" s="265">
        <v>0.13247</v>
      </c>
      <c r="FJ69" s="265">
        <v>0.17762</v>
      </c>
      <c r="FK69" s="265">
        <v>7.5486999999999999E-2</v>
      </c>
      <c r="FL69" s="265">
        <v>8.9288000000000006E-3</v>
      </c>
      <c r="FM69" s="265">
        <v>7.6738000000000001E-2</v>
      </c>
      <c r="FN69" s="265">
        <v>9.7295000000000006E-2</v>
      </c>
      <c r="FO69" s="265">
        <v>0.40799999999999997</v>
      </c>
      <c r="FP69" s="265">
        <v>0.95660000000000001</v>
      </c>
      <c r="FQ69" s="265">
        <v>0.33237</v>
      </c>
      <c r="FR69" s="265">
        <v>0.25484000000000001</v>
      </c>
      <c r="FS69" s="265">
        <v>0.57340999999999998</v>
      </c>
      <c r="FT69" s="265">
        <v>0.20100999999999999</v>
      </c>
      <c r="FU69" s="265">
        <v>0.34914000000000001</v>
      </c>
      <c r="FV69" s="265">
        <v>0.75102000000000002</v>
      </c>
      <c r="FW69" s="265">
        <v>0.97106000000000003</v>
      </c>
      <c r="FX69" s="265">
        <v>0.59987999999999997</v>
      </c>
      <c r="FY69" s="265">
        <v>0.92534000000000005</v>
      </c>
      <c r="FZ69" s="265">
        <v>0.97106000000000003</v>
      </c>
      <c r="GA69" s="265">
        <v>0.87119999999999997</v>
      </c>
      <c r="GB69" s="265">
        <v>0.42027999999999999</v>
      </c>
      <c r="GC69" s="265">
        <v>0.41184999999999999</v>
      </c>
      <c r="GD69" s="265">
        <v>0.40877000000000002</v>
      </c>
      <c r="GE69" s="265">
        <v>0.65766999999999998</v>
      </c>
      <c r="GF69" s="265">
        <v>0.52692000000000005</v>
      </c>
      <c r="GG69" s="265">
        <v>0.83281000000000005</v>
      </c>
      <c r="GH69" s="265">
        <v>0.87775000000000003</v>
      </c>
      <c r="GI69" s="265">
        <v>0.92451000000000005</v>
      </c>
      <c r="GJ69" s="265">
        <v>0.61065000000000003</v>
      </c>
      <c r="GK69" s="265">
        <v>0.47150999999999998</v>
      </c>
      <c r="GL69" s="265">
        <v>0.65505999999999998</v>
      </c>
      <c r="GM69" s="265">
        <v>0.50668999999999997</v>
      </c>
      <c r="GN69" s="265">
        <v>0.81450999999999996</v>
      </c>
      <c r="GO69" s="265">
        <v>0.44291999999999998</v>
      </c>
      <c r="GP69" s="265">
        <v>0.54959999999999998</v>
      </c>
      <c r="GQ69" s="265">
        <v>0.47765000000000002</v>
      </c>
      <c r="GR69" s="265">
        <v>0.45783000000000001</v>
      </c>
      <c r="GS69" s="265">
        <v>0.49743999999999999</v>
      </c>
      <c r="GT69" s="265">
        <v>0.45872000000000002</v>
      </c>
      <c r="GU69" s="265">
        <v>0.44796000000000002</v>
      </c>
      <c r="GV69" s="265">
        <v>0.39029999999999998</v>
      </c>
      <c r="GW69" s="265">
        <v>0.58520000000000005</v>
      </c>
      <c r="GX69" s="265">
        <v>0.67029000000000005</v>
      </c>
      <c r="GY69" s="265">
        <v>0.68577999999999995</v>
      </c>
      <c r="GZ69" s="265">
        <v>0.69116</v>
      </c>
      <c r="HA69" s="265">
        <v>0.32252999999999998</v>
      </c>
      <c r="HB69" s="265">
        <v>0.24459</v>
      </c>
      <c r="HC69" s="265">
        <v>0.86736000000000002</v>
      </c>
      <c r="HD69" s="265">
        <v>0.58803000000000005</v>
      </c>
      <c r="HE69" s="265">
        <v>0.59319999999999995</v>
      </c>
      <c r="HF69" s="265">
        <v>0.85365000000000002</v>
      </c>
      <c r="HG69" s="265">
        <v>0.60311000000000003</v>
      </c>
      <c r="HH69" s="265">
        <v>0.60565999999999998</v>
      </c>
      <c r="HI69" s="265">
        <v>0.62739999999999996</v>
      </c>
      <c r="HJ69" s="265">
        <v>0.90951000000000004</v>
      </c>
      <c r="HK69" s="265">
        <v>0.39187</v>
      </c>
      <c r="HL69" s="265">
        <v>0.46709000000000001</v>
      </c>
      <c r="HM69" s="265">
        <v>0.41091</v>
      </c>
      <c r="HN69" s="265">
        <v>0.40790999999999999</v>
      </c>
      <c r="HO69" s="265">
        <v>0.59287999999999996</v>
      </c>
      <c r="HP69" s="265">
        <v>0.34927999999999998</v>
      </c>
      <c r="HQ69" s="265">
        <v>0.84604999999999997</v>
      </c>
      <c r="HR69" s="265">
        <v>0.98065999999999998</v>
      </c>
      <c r="HS69" s="265">
        <v>0.39195999999999998</v>
      </c>
      <c r="HT69" s="265">
        <v>0.84179999999999999</v>
      </c>
      <c r="HU69" s="265">
        <v>0.8034</v>
      </c>
      <c r="HV69" s="265">
        <v>0.45407999999999998</v>
      </c>
      <c r="HW69" s="265">
        <v>0.70247000000000004</v>
      </c>
      <c r="HX69" s="265">
        <v>0.84165999999999996</v>
      </c>
      <c r="HY69" s="265">
        <v>0.71013000000000004</v>
      </c>
      <c r="HZ69" s="265">
        <v>0.43047999999999997</v>
      </c>
      <c r="IA69" s="265">
        <v>0.32146000000000002</v>
      </c>
      <c r="IB69" s="265">
        <v>0.27034999999999998</v>
      </c>
      <c r="IC69" s="265">
        <v>0.30732999999999999</v>
      </c>
      <c r="ID69" s="265">
        <v>0.30521999999999999</v>
      </c>
      <c r="IE69" s="265">
        <v>0.44566</v>
      </c>
      <c r="IF69" s="265">
        <v>0.44111</v>
      </c>
      <c r="IG69" s="265">
        <v>0.37673000000000001</v>
      </c>
      <c r="IH69" s="265">
        <v>0.61619000000000002</v>
      </c>
      <c r="II69" s="265">
        <v>0.83840000000000003</v>
      </c>
      <c r="IJ69" s="265">
        <v>0.40518999999999999</v>
      </c>
      <c r="IK69" s="265">
        <v>0.47872999999999999</v>
      </c>
      <c r="IL69" s="265">
        <v>0.88246000000000002</v>
      </c>
      <c r="IM69" s="265">
        <v>0.57855999999999996</v>
      </c>
      <c r="IN69" s="265">
        <v>0.30203000000000002</v>
      </c>
      <c r="IO69" s="265">
        <v>0.68091999999999997</v>
      </c>
      <c r="IP69" s="265">
        <v>0.24213999999999999</v>
      </c>
      <c r="IQ69" s="265">
        <v>0.63371999999999995</v>
      </c>
      <c r="IR69" s="265">
        <v>0.96564000000000005</v>
      </c>
      <c r="IS69" s="265">
        <v>0.38383</v>
      </c>
      <c r="IT69" s="265">
        <v>0.89746000000000004</v>
      </c>
      <c r="IU69" s="265">
        <v>0.45338000000000001</v>
      </c>
      <c r="IV69" s="265">
        <v>0.18853</v>
      </c>
      <c r="IW69" s="265">
        <v>0.47178999999999999</v>
      </c>
      <c r="IX69" s="265">
        <v>0.51100999999999996</v>
      </c>
      <c r="IY69" s="265">
        <v>0.76095000000000002</v>
      </c>
      <c r="IZ69" s="265">
        <v>0.80449999999999999</v>
      </c>
      <c r="JA69" s="265">
        <v>0.82448999999999995</v>
      </c>
      <c r="JB69" s="265">
        <v>0.77912000000000003</v>
      </c>
      <c r="JC69" s="265">
        <v>0.75444</v>
      </c>
      <c r="JD69" s="265">
        <v>0.44721</v>
      </c>
      <c r="JE69" s="265">
        <v>0.57913999999999999</v>
      </c>
      <c r="JF69" s="265">
        <v>0.84557000000000004</v>
      </c>
      <c r="JG69" s="265">
        <v>0.62583999999999995</v>
      </c>
      <c r="JH69" s="265">
        <v>0.86070000000000002</v>
      </c>
      <c r="JI69" s="265">
        <v>0.99609000000000003</v>
      </c>
      <c r="JJ69" s="265">
        <v>0.92147000000000001</v>
      </c>
      <c r="JK69" s="265">
        <v>0.74446000000000001</v>
      </c>
      <c r="JL69" s="265">
        <v>0.96848999999999996</v>
      </c>
      <c r="JM69" s="265">
        <v>0.66393999999999997</v>
      </c>
      <c r="JN69" s="265">
        <v>0.33867999999999998</v>
      </c>
      <c r="JO69" s="265">
        <v>0.42208000000000001</v>
      </c>
      <c r="JP69" s="265">
        <v>0.79966999999999999</v>
      </c>
      <c r="JQ69" s="265">
        <v>0.54976000000000003</v>
      </c>
      <c r="JR69" s="265">
        <v>0.32669999999999999</v>
      </c>
      <c r="JS69" s="265">
        <v>0.48925999999999997</v>
      </c>
      <c r="JT69" s="265">
        <v>0.23702999999999999</v>
      </c>
      <c r="JU69" s="265">
        <v>0.43920999999999999</v>
      </c>
      <c r="JV69" s="265">
        <v>0.72387999999999997</v>
      </c>
      <c r="JW69" s="265">
        <v>0.26776</v>
      </c>
      <c r="JX69" s="265">
        <v>0.1976</v>
      </c>
      <c r="JY69" s="265">
        <v>0.42925000000000002</v>
      </c>
      <c r="JZ69" s="265">
        <v>0.41399999999999998</v>
      </c>
      <c r="KA69" s="265">
        <v>0.13214999999999999</v>
      </c>
      <c r="KB69" s="265">
        <v>0.2291</v>
      </c>
      <c r="KC69" s="265">
        <v>0.83670999999999995</v>
      </c>
      <c r="KD69" s="265">
        <v>0.95565999999999995</v>
      </c>
      <c r="KE69" s="265">
        <v>0.65547</v>
      </c>
      <c r="KF69" s="265">
        <v>0.55247999999999997</v>
      </c>
      <c r="KG69" s="265">
        <v>0.50929999999999997</v>
      </c>
      <c r="KH69" s="265">
        <v>0.44291000000000003</v>
      </c>
      <c r="KI69" s="265">
        <v>0.20313000000000001</v>
      </c>
      <c r="KJ69" s="265">
        <v>0.28460000000000002</v>
      </c>
      <c r="KK69" s="265">
        <v>0.12254</v>
      </c>
      <c r="KL69" s="265">
        <v>0.17884</v>
      </c>
      <c r="KM69" s="265">
        <v>0.77381</v>
      </c>
      <c r="KN69" s="265">
        <v>0.86858000000000002</v>
      </c>
      <c r="KO69" s="265">
        <v>0.91664999999999996</v>
      </c>
      <c r="KP69" s="265">
        <v>7.6005034994818923E-3</v>
      </c>
      <c r="KQ69" s="265">
        <v>0.94221999999999995</v>
      </c>
      <c r="KR69" s="265">
        <v>0.94669000000000003</v>
      </c>
      <c r="KS69" s="265">
        <v>0.95008999999999999</v>
      </c>
      <c r="KT69" s="265">
        <v>0.77340181762606319</v>
      </c>
      <c r="KU69" s="265">
        <v>1.5585999999999999E-2</v>
      </c>
      <c r="KV69" s="265">
        <v>6.2879000000000004E-2</v>
      </c>
      <c r="KW69" s="265">
        <v>9.5033999999999993E-2</v>
      </c>
      <c r="KX69" s="265">
        <v>0.15919</v>
      </c>
      <c r="KY69" s="265">
        <v>0.3085</v>
      </c>
      <c r="KZ69" s="265">
        <v>0.49908999999999998</v>
      </c>
      <c r="LA69" s="265">
        <v>0.68159000000000003</v>
      </c>
      <c r="LB69" s="265">
        <v>0.82728999999999997</v>
      </c>
      <c r="LC69" s="265">
        <v>1</v>
      </c>
      <c r="LD69" s="265">
        <v>0</v>
      </c>
      <c r="LE69" s="265">
        <v>0.92327000000000004</v>
      </c>
      <c r="LF69" s="265">
        <v>3.3488999999999998E-2</v>
      </c>
      <c r="LG69" s="265">
        <v>7.8956999999999999E-2</v>
      </c>
      <c r="LH69" s="431">
        <v>5.4231350077316165E-4</v>
      </c>
      <c r="LI69" s="431">
        <v>5.2214553579688072E-4</v>
      </c>
      <c r="LJ69" s="431">
        <v>1.5357276424765587E-3</v>
      </c>
      <c r="LK69" s="431">
        <v>4.592703771777451E-4</v>
      </c>
      <c r="LL69" s="431">
        <v>1.8850459018722177E-3</v>
      </c>
      <c r="LM69" s="431">
        <v>6.1768398154526949E-4</v>
      </c>
      <c r="LN69" s="431">
        <v>2.4235828313976526E-3</v>
      </c>
      <c r="LO69" s="431">
        <v>1.5795096987858415E-3</v>
      </c>
      <c r="LP69" s="431">
        <v>2.8294655494391918E-3</v>
      </c>
      <c r="LQ69" s="431">
        <v>2.5610316079109907E-3</v>
      </c>
      <c r="LR69" s="431">
        <v>1.9152401946485043E-3</v>
      </c>
      <c r="LS69" s="431">
        <v>4.8194240662269294E-4</v>
      </c>
      <c r="LT69" s="431">
        <v>3.309556981548667E-3</v>
      </c>
      <c r="LU69" s="431">
        <v>6.7047111224383116E-4</v>
      </c>
      <c r="LV69" s="431">
        <v>2.3768474347889423E-3</v>
      </c>
      <c r="LW69" s="431">
        <v>1.7430278239771724E-3</v>
      </c>
      <c r="LX69" s="431">
        <v>3.042800584807992E-3</v>
      </c>
      <c r="LY69" s="431">
        <v>2.7366138529032469E-3</v>
      </c>
      <c r="LZ69" s="431">
        <v>2.3618640843778849E-3</v>
      </c>
      <c r="MA69" s="431">
        <v>1.0836209403350949E-3</v>
      </c>
      <c r="MB69" s="431">
        <v>3.0026878230273724E-3</v>
      </c>
      <c r="MC69" s="431">
        <v>1.2945497874170542E-3</v>
      </c>
      <c r="MD69" s="431">
        <v>2.1751332096755505E-3</v>
      </c>
      <c r="ME69" s="431">
        <v>3.2618681434541941E-3</v>
      </c>
      <c r="MF69" s="431">
        <v>2.4925677571445704E-3</v>
      </c>
      <c r="MG69" s="431">
        <v>2.0457487553358078E-3</v>
      </c>
      <c r="MH69" s="266"/>
      <c r="MI69" s="266"/>
      <c r="MJ69" s="266"/>
      <c r="MK69" s="266"/>
      <c r="ML69" s="266"/>
      <c r="MM69" s="266"/>
      <c r="MN69" s="266"/>
      <c r="MO69" s="266"/>
      <c r="MP69" s="266"/>
      <c r="MQ69" s="266"/>
      <c r="MR69" s="266"/>
      <c r="MS69" s="266"/>
      <c r="MT69" s="266"/>
      <c r="MU69" s="266"/>
      <c r="MV69" s="266"/>
      <c r="MW69" s="266"/>
      <c r="MX69" s="266"/>
      <c r="MY69" s="266"/>
      <c r="MZ69" s="266"/>
      <c r="NA69" s="266"/>
      <c r="NB69" s="266"/>
      <c r="NC69" s="266"/>
      <c r="ND69" s="266"/>
      <c r="NE69" s="266"/>
      <c r="NF69" s="266"/>
      <c r="NG69" s="266"/>
      <c r="NH69" s="266"/>
      <c r="NI69" s="266"/>
      <c r="NJ69" s="266"/>
      <c r="NK69" s="266"/>
      <c r="NL69" s="266"/>
      <c r="NM69" s="266"/>
      <c r="NN69" s="266"/>
      <c r="NO69" s="266"/>
      <c r="NP69" s="266"/>
      <c r="NQ69" s="266"/>
      <c r="NR69" s="266"/>
      <c r="NS69" s="266"/>
      <c r="NT69" s="266"/>
      <c r="NU69" s="266"/>
      <c r="NV69" s="266"/>
      <c r="NW69" s="266"/>
      <c r="NX69" s="266"/>
      <c r="NY69" s="266"/>
      <c r="NZ69" s="266"/>
      <c r="OA69" s="266"/>
      <c r="OB69" s="266"/>
      <c r="OC69" s="266"/>
      <c r="OD69" s="266"/>
      <c r="OE69" s="266"/>
      <c r="OF69" s="266"/>
      <c r="OG69" s="266"/>
      <c r="OH69" s="266"/>
      <c r="OI69" s="266"/>
      <c r="OJ69" s="266"/>
      <c r="OK69" s="266"/>
      <c r="OL69" s="266"/>
      <c r="OM69" s="266"/>
      <c r="ON69" s="267"/>
    </row>
    <row r="70" spans="1:404">
      <c r="A70" s="261">
        <v>445</v>
      </c>
      <c r="B70" s="265">
        <v>0.24548</v>
      </c>
      <c r="C70" s="265">
        <v>0.17924000000000001</v>
      </c>
      <c r="D70" s="265">
        <v>0.12622</v>
      </c>
      <c r="E70" s="265">
        <v>8.4213999999999997E-2</v>
      </c>
      <c r="F70" s="265">
        <v>0.25319000000000003</v>
      </c>
      <c r="G70" s="265">
        <v>0.16805</v>
      </c>
      <c r="H70" s="265">
        <v>0.25713999999999998</v>
      </c>
      <c r="I70" s="265">
        <v>0.22522</v>
      </c>
      <c r="J70" s="265">
        <v>0.17902999999999999</v>
      </c>
      <c r="K70" s="265">
        <v>0.14113000000000001</v>
      </c>
      <c r="L70" s="265">
        <v>9.5415E-2</v>
      </c>
      <c r="M70" s="265">
        <v>3.8669000000000002E-2</v>
      </c>
      <c r="N70" s="265">
        <v>3.1134999999999999E-2</v>
      </c>
      <c r="O70" s="265">
        <v>0.12784000000000001</v>
      </c>
      <c r="P70" s="265">
        <v>0.16026000000000001</v>
      </c>
      <c r="Q70" s="265">
        <v>0.19903999999999999</v>
      </c>
      <c r="R70" s="265">
        <v>8.4547999999999998E-2</v>
      </c>
      <c r="S70" s="265">
        <v>0.16727</v>
      </c>
      <c r="T70" s="265">
        <v>0.11550000000000001</v>
      </c>
      <c r="U70" s="265">
        <v>0.24404000000000001</v>
      </c>
      <c r="V70" s="265">
        <v>0.16825999999999999</v>
      </c>
      <c r="W70" s="265">
        <v>0.15317</v>
      </c>
      <c r="X70" s="265">
        <v>0.13319</v>
      </c>
      <c r="Y70" s="265">
        <v>0.24664</v>
      </c>
      <c r="Z70" s="265">
        <v>0.17125000000000001</v>
      </c>
      <c r="AA70" s="265">
        <v>0.25441999999999998</v>
      </c>
      <c r="AB70" s="265">
        <v>0.17882999999999999</v>
      </c>
      <c r="AC70" s="265">
        <v>0.14985999999999999</v>
      </c>
      <c r="AD70" s="265">
        <v>0.10076</v>
      </c>
      <c r="AE70" s="265">
        <v>4.1702999999999997E-2</v>
      </c>
      <c r="AF70" s="265">
        <v>6.5074999999999994E-2</v>
      </c>
      <c r="AG70" s="265">
        <v>8.2101999999999994E-2</v>
      </c>
      <c r="AH70" s="265">
        <v>0.14496000000000001</v>
      </c>
      <c r="AI70" s="265">
        <v>2.649E-2</v>
      </c>
      <c r="AJ70" s="265">
        <v>3.6471000000000003E-2</v>
      </c>
      <c r="AK70" s="265">
        <v>2.2808999999999999E-2</v>
      </c>
      <c r="AL70" s="265">
        <v>6.3085000000000002E-2</v>
      </c>
      <c r="AM70" s="265">
        <v>4.8772999999999997E-2</v>
      </c>
      <c r="AN70" s="265">
        <v>5.1937999999999998E-2</v>
      </c>
      <c r="AO70" s="265">
        <v>7.6578999999999994E-2</v>
      </c>
      <c r="AP70" s="265">
        <v>9.3207999999999999E-2</v>
      </c>
      <c r="AQ70" s="265">
        <v>6.3622999999999999E-2</v>
      </c>
      <c r="AR70" s="265">
        <v>0.14249000000000001</v>
      </c>
      <c r="AS70" s="265">
        <v>0.13189000000000001</v>
      </c>
      <c r="AT70" s="265">
        <v>0.11763999999999999</v>
      </c>
      <c r="AU70" s="265">
        <v>0.18289</v>
      </c>
      <c r="AV70" s="265">
        <v>0.15260000000000001</v>
      </c>
      <c r="AW70" s="265">
        <v>2.827E-2</v>
      </c>
      <c r="AX70" s="265">
        <v>5.4204000000000002E-2</v>
      </c>
      <c r="AY70" s="265">
        <v>8.7110000000000007E-2</v>
      </c>
      <c r="AZ70" s="265">
        <v>0.13022</v>
      </c>
      <c r="BA70" s="265">
        <v>3.5962000000000001E-2</v>
      </c>
      <c r="BB70" s="265">
        <v>1.4518E-2</v>
      </c>
      <c r="BC70" s="265">
        <v>0</v>
      </c>
      <c r="BD70" s="265">
        <v>5.5486000000000001E-2</v>
      </c>
      <c r="BE70" s="265">
        <v>2.7109000000000001E-2</v>
      </c>
      <c r="BF70" s="265">
        <v>1.9765999999999999E-2</v>
      </c>
      <c r="BG70" s="265">
        <v>6.8285999999999999E-2</v>
      </c>
      <c r="BH70" s="265">
        <v>6.8677000000000002E-2</v>
      </c>
      <c r="BI70" s="265">
        <v>0.12676000000000001</v>
      </c>
      <c r="BJ70" s="265">
        <v>0.11419</v>
      </c>
      <c r="BK70" s="265">
        <v>0.14285999999999999</v>
      </c>
      <c r="BL70" s="265">
        <v>0.20057</v>
      </c>
      <c r="BM70" s="265">
        <v>0.15853999999999999</v>
      </c>
      <c r="BN70" s="265">
        <v>0.36332999999999999</v>
      </c>
      <c r="BO70" s="265">
        <v>0.48570999999999998</v>
      </c>
      <c r="BP70" s="265">
        <v>5.0005000000000001E-2</v>
      </c>
      <c r="BQ70" s="265">
        <v>0.18568999999999999</v>
      </c>
      <c r="BR70" s="265">
        <v>0.34865000000000002</v>
      </c>
      <c r="BS70" s="265">
        <v>0.18783</v>
      </c>
      <c r="BT70" s="265">
        <v>0.32762999999999998</v>
      </c>
      <c r="BU70" s="265">
        <v>3.1891000000000003E-2</v>
      </c>
      <c r="BV70" s="265">
        <v>1.5039E-2</v>
      </c>
      <c r="BW70" s="265">
        <v>3.9669999999999997E-2</v>
      </c>
      <c r="BX70" s="265">
        <v>1.8141000000000001E-2</v>
      </c>
      <c r="BY70" s="265">
        <v>0.12898000000000001</v>
      </c>
      <c r="BZ70" s="265">
        <v>0.1113</v>
      </c>
      <c r="CA70" s="265">
        <v>0.19</v>
      </c>
      <c r="CB70" s="265">
        <v>0.15676000000000001</v>
      </c>
      <c r="CC70" s="265">
        <v>0.20261000000000001</v>
      </c>
      <c r="CD70" s="265">
        <v>0.11796</v>
      </c>
      <c r="CE70" s="265">
        <v>0.11380999999999999</v>
      </c>
      <c r="CF70" s="265">
        <v>0.12745999999999999</v>
      </c>
      <c r="CG70" s="265">
        <v>0.12064</v>
      </c>
      <c r="CH70" s="265">
        <v>0.10351</v>
      </c>
      <c r="CI70" s="265">
        <v>0.12071</v>
      </c>
      <c r="CJ70" s="265">
        <v>9.1772000000000006E-2</v>
      </c>
      <c r="CK70" s="265">
        <v>0.11388</v>
      </c>
      <c r="CL70" s="265">
        <v>0.32611000000000001</v>
      </c>
      <c r="CM70" s="265">
        <v>0.26663999999999999</v>
      </c>
      <c r="CN70" s="265">
        <v>7.0707000000000006E-2</v>
      </c>
      <c r="CO70" s="265">
        <v>0.13622000000000001</v>
      </c>
      <c r="CP70" s="265">
        <v>0.24051</v>
      </c>
      <c r="CQ70" s="265">
        <v>0.22907</v>
      </c>
      <c r="CR70" s="265">
        <v>0.13</v>
      </c>
      <c r="CS70" s="265">
        <v>0.30612</v>
      </c>
      <c r="CT70" s="265">
        <v>0.44330000000000003</v>
      </c>
      <c r="CU70" s="265">
        <v>0.38</v>
      </c>
      <c r="CV70" s="265">
        <v>0.25766</v>
      </c>
      <c r="CW70" s="265">
        <v>0.82828000000000002</v>
      </c>
      <c r="CX70" s="265">
        <v>0.42268</v>
      </c>
      <c r="CY70" s="265">
        <v>0.73196000000000006</v>
      </c>
      <c r="CZ70" s="265">
        <v>0.16675999999999999</v>
      </c>
      <c r="DA70" s="265">
        <v>0.26529000000000003</v>
      </c>
      <c r="DB70" s="265">
        <v>0.16162000000000001</v>
      </c>
      <c r="DC70" s="265">
        <v>0.19588</v>
      </c>
      <c r="DD70" s="265">
        <v>0.12121</v>
      </c>
      <c r="DE70" s="265">
        <v>0.36082999999999998</v>
      </c>
      <c r="DF70" s="265">
        <v>3.3728000000000001E-2</v>
      </c>
      <c r="DG70" s="265">
        <v>6.5915000000000001E-2</v>
      </c>
      <c r="DH70" s="265">
        <v>8.1145999999999996E-2</v>
      </c>
      <c r="DI70" s="265">
        <v>0.15095</v>
      </c>
      <c r="DJ70" s="265">
        <v>0.13288</v>
      </c>
      <c r="DK70" s="265">
        <v>0.1502</v>
      </c>
      <c r="DL70" s="265">
        <v>0.12169000000000001</v>
      </c>
      <c r="DM70" s="265">
        <v>0.15593000000000001</v>
      </c>
      <c r="DN70" s="265">
        <v>7.2021000000000002E-2</v>
      </c>
      <c r="DO70" s="265">
        <v>5.3471999999999999E-2</v>
      </c>
      <c r="DP70" s="265">
        <v>5.2644000000000003E-2</v>
      </c>
      <c r="DQ70" s="265">
        <v>4.4167999999999999E-2</v>
      </c>
      <c r="DR70" s="265">
        <v>0.13850000000000001</v>
      </c>
      <c r="DS70" s="265">
        <v>0.14122999999999999</v>
      </c>
      <c r="DT70" s="265">
        <v>0.20652000000000001</v>
      </c>
      <c r="DU70" s="265">
        <v>7.9630000000000006E-2</v>
      </c>
      <c r="DV70" s="265">
        <v>4.8600999999999998E-2</v>
      </c>
      <c r="DW70" s="265">
        <v>4.3797000000000003E-2</v>
      </c>
      <c r="DX70" s="265">
        <v>1.0656000000000001E-2</v>
      </c>
      <c r="DY70" s="265">
        <v>2.7896000000000001E-2</v>
      </c>
      <c r="DZ70" s="265">
        <v>2.9835E-2</v>
      </c>
      <c r="EA70" s="265">
        <v>2.0614E-2</v>
      </c>
      <c r="EB70" s="265">
        <v>1.2581E-2</v>
      </c>
      <c r="EC70" s="265">
        <v>1.0326E-2</v>
      </c>
      <c r="ED70" s="265">
        <v>1.5852000000000002E-2</v>
      </c>
      <c r="EE70" s="265">
        <v>1.8963000000000001E-2</v>
      </c>
      <c r="EF70" s="265">
        <v>1.0666999999999999E-2</v>
      </c>
      <c r="EG70" s="265">
        <v>1.2375000000000001E-2</v>
      </c>
      <c r="EH70" s="265">
        <v>0.21440999999999999</v>
      </c>
      <c r="EI70" s="265">
        <v>0.64285999999999999</v>
      </c>
      <c r="EJ70" s="265">
        <v>0.50516000000000005</v>
      </c>
      <c r="EK70" s="265">
        <v>0.14141000000000001</v>
      </c>
      <c r="EL70" s="265">
        <v>0.25</v>
      </c>
      <c r="EM70" s="265">
        <v>0.32174999999999998</v>
      </c>
      <c r="EN70" s="265">
        <v>0.27692</v>
      </c>
      <c r="EO70" s="265">
        <v>0.74238999999999999</v>
      </c>
      <c r="EP70" s="265">
        <v>0.22417999999999999</v>
      </c>
      <c r="EQ70" s="265">
        <v>7.5317999999999996E-2</v>
      </c>
      <c r="ER70" s="265">
        <v>0.10344</v>
      </c>
      <c r="ES70" s="265">
        <v>8.7332999999999994E-2</v>
      </c>
      <c r="ET70" s="265">
        <v>9.6503000000000005E-2</v>
      </c>
      <c r="EU70" s="265">
        <v>8.1042000000000003E-2</v>
      </c>
      <c r="EV70" s="265">
        <v>8.3932000000000007E-2</v>
      </c>
      <c r="EW70" s="265">
        <v>8.8643E-2</v>
      </c>
      <c r="EX70" s="265">
        <v>0.10015</v>
      </c>
      <c r="EY70" s="265">
        <v>7.1684999999999999E-2</v>
      </c>
      <c r="EZ70" s="265">
        <v>0.48458000000000001</v>
      </c>
      <c r="FA70" s="265">
        <v>0.20291000000000001</v>
      </c>
      <c r="FB70" s="265">
        <v>0.19089999999999999</v>
      </c>
      <c r="FC70" s="265">
        <v>0.17735999999999999</v>
      </c>
      <c r="FD70" s="265">
        <v>0.1847</v>
      </c>
      <c r="FE70" s="265">
        <v>0.16544</v>
      </c>
      <c r="FF70" s="265">
        <v>0.17277000000000001</v>
      </c>
      <c r="FG70" s="265">
        <v>0.20247999999999999</v>
      </c>
      <c r="FH70" s="265">
        <v>0.15615000000000001</v>
      </c>
      <c r="FI70" s="265">
        <v>0.14735999999999999</v>
      </c>
      <c r="FJ70" s="265">
        <v>0.19483</v>
      </c>
      <c r="FK70" s="265">
        <v>8.2817000000000002E-2</v>
      </c>
      <c r="FL70" s="265">
        <v>9.469E-3</v>
      </c>
      <c r="FM70" s="265">
        <v>8.5150000000000003E-2</v>
      </c>
      <c r="FN70" s="265">
        <v>9.9233000000000002E-2</v>
      </c>
      <c r="FO70" s="265">
        <v>0.43</v>
      </c>
      <c r="FP70" s="265">
        <v>1</v>
      </c>
      <c r="FQ70" s="265">
        <v>0.35875000000000001</v>
      </c>
      <c r="FR70" s="265">
        <v>0.27644000000000002</v>
      </c>
      <c r="FS70" s="265">
        <v>0.61853000000000002</v>
      </c>
      <c r="FT70" s="265">
        <v>0.21615999999999999</v>
      </c>
      <c r="FU70" s="265">
        <v>0.36842000000000003</v>
      </c>
      <c r="FV70" s="265">
        <v>0.68877999999999995</v>
      </c>
      <c r="FW70" s="265">
        <v>1</v>
      </c>
      <c r="FX70" s="265">
        <v>0.61950000000000005</v>
      </c>
      <c r="FY70" s="265">
        <v>0.90666999999999998</v>
      </c>
      <c r="FZ70" s="265">
        <v>1</v>
      </c>
      <c r="GA70" s="265">
        <v>0.92442000000000002</v>
      </c>
      <c r="GB70" s="265">
        <v>0.46095000000000003</v>
      </c>
      <c r="GC70" s="265">
        <v>0.44505</v>
      </c>
      <c r="GD70" s="265">
        <v>0.43307000000000001</v>
      </c>
      <c r="GE70" s="265">
        <v>0.69899999999999995</v>
      </c>
      <c r="GF70" s="265">
        <v>0.56493000000000004</v>
      </c>
      <c r="GG70" s="265">
        <v>0.86067000000000005</v>
      </c>
      <c r="GH70" s="265">
        <v>0.89812000000000003</v>
      </c>
      <c r="GI70" s="265">
        <v>0.93708999999999998</v>
      </c>
      <c r="GJ70" s="265">
        <v>0.65790999999999999</v>
      </c>
      <c r="GK70" s="265">
        <v>0.51088999999999996</v>
      </c>
      <c r="GL70" s="265">
        <v>0.69633999999999996</v>
      </c>
      <c r="GM70" s="265">
        <v>0.55371000000000004</v>
      </c>
      <c r="GN70" s="265">
        <v>0.85070999999999997</v>
      </c>
      <c r="GO70" s="265">
        <v>0.46250000000000002</v>
      </c>
      <c r="GP70" s="265">
        <v>0.57157999999999998</v>
      </c>
      <c r="GQ70" s="265">
        <v>0.50031000000000003</v>
      </c>
      <c r="GR70" s="265">
        <v>0.48524</v>
      </c>
      <c r="GS70" s="265">
        <v>0.51922999999999997</v>
      </c>
      <c r="GT70" s="265">
        <v>0.48403000000000002</v>
      </c>
      <c r="GU70" s="265">
        <v>0.47275</v>
      </c>
      <c r="GV70" s="265">
        <v>0.41211999999999999</v>
      </c>
      <c r="GW70" s="265">
        <v>0.61107</v>
      </c>
      <c r="GX70" s="265">
        <v>0.69284000000000001</v>
      </c>
      <c r="GY70" s="265">
        <v>0.73814999999999997</v>
      </c>
      <c r="GZ70" s="265">
        <v>0.74072000000000005</v>
      </c>
      <c r="HA70" s="265">
        <v>0.33857999999999999</v>
      </c>
      <c r="HB70" s="265">
        <v>0.25895000000000001</v>
      </c>
      <c r="HC70" s="265">
        <v>0.93674000000000002</v>
      </c>
      <c r="HD70" s="265">
        <v>0.63990000000000002</v>
      </c>
      <c r="HE70" s="265">
        <v>0.62841000000000002</v>
      </c>
      <c r="HF70" s="265">
        <v>0.90627999999999997</v>
      </c>
      <c r="HG70" s="265">
        <v>0.63898999999999995</v>
      </c>
      <c r="HH70" s="265">
        <v>0.64200000000000002</v>
      </c>
      <c r="HI70" s="265">
        <v>0.66488000000000003</v>
      </c>
      <c r="HJ70" s="265">
        <v>0.95003000000000004</v>
      </c>
      <c r="HK70" s="265">
        <v>0.41949999999999998</v>
      </c>
      <c r="HL70" s="265">
        <v>0.50066999999999995</v>
      </c>
      <c r="HM70" s="265">
        <v>0.43264000000000002</v>
      </c>
      <c r="HN70" s="265">
        <v>0.43823000000000001</v>
      </c>
      <c r="HO70" s="265">
        <v>0.63065000000000004</v>
      </c>
      <c r="HP70" s="265">
        <v>0.36956</v>
      </c>
      <c r="HQ70" s="265">
        <v>0.89266000000000001</v>
      </c>
      <c r="HR70" s="265">
        <v>1</v>
      </c>
      <c r="HS70" s="265">
        <v>0.42786999999999997</v>
      </c>
      <c r="HT70" s="265">
        <v>0.86817</v>
      </c>
      <c r="HU70" s="265">
        <v>0.83616999999999997</v>
      </c>
      <c r="HV70" s="265">
        <v>0.48215999999999998</v>
      </c>
      <c r="HW70" s="265">
        <v>0.73073999999999995</v>
      </c>
      <c r="HX70" s="265">
        <v>0.86804999999999999</v>
      </c>
      <c r="HY70" s="265">
        <v>0.75775999999999999</v>
      </c>
      <c r="HZ70" s="265">
        <v>0.47253000000000001</v>
      </c>
      <c r="IA70" s="265">
        <v>0.34871999999999997</v>
      </c>
      <c r="IB70" s="265">
        <v>0.29386000000000001</v>
      </c>
      <c r="IC70" s="265">
        <v>0.33249000000000001</v>
      </c>
      <c r="ID70" s="265">
        <v>0.32885999999999999</v>
      </c>
      <c r="IE70" s="265">
        <v>0.44905</v>
      </c>
      <c r="IF70" s="265">
        <v>0.44951999999999998</v>
      </c>
      <c r="IG70" s="265">
        <v>0.39673999999999998</v>
      </c>
      <c r="IH70" s="265">
        <v>0.66469</v>
      </c>
      <c r="II70" s="265">
        <v>0.86502000000000001</v>
      </c>
      <c r="IJ70" s="265">
        <v>0.40056999999999998</v>
      </c>
      <c r="IK70" s="265">
        <v>0.49221999999999999</v>
      </c>
      <c r="IL70" s="265">
        <v>0.91130999999999995</v>
      </c>
      <c r="IM70" s="265">
        <v>0.62388999999999994</v>
      </c>
      <c r="IN70" s="265">
        <v>0.34138000000000002</v>
      </c>
      <c r="IO70" s="265">
        <v>0.74482999999999999</v>
      </c>
      <c r="IP70" s="265">
        <v>0.26377</v>
      </c>
      <c r="IQ70" s="265">
        <v>0.67581000000000002</v>
      </c>
      <c r="IR70" s="265">
        <v>0.95704999999999996</v>
      </c>
      <c r="IS70" s="265">
        <v>0.40960999999999997</v>
      </c>
      <c r="IT70" s="265">
        <v>0.94191999999999998</v>
      </c>
      <c r="IU70" s="265">
        <v>0.48177999999999999</v>
      </c>
      <c r="IV70" s="265">
        <v>0.19830999999999999</v>
      </c>
      <c r="IW70" s="265">
        <v>0.4894</v>
      </c>
      <c r="IX70" s="265">
        <v>0.52697000000000005</v>
      </c>
      <c r="IY70" s="265">
        <v>0.80079</v>
      </c>
      <c r="IZ70" s="265">
        <v>0.83708000000000005</v>
      </c>
      <c r="JA70" s="265">
        <v>0.85374000000000005</v>
      </c>
      <c r="JB70" s="265">
        <v>0.81593000000000004</v>
      </c>
      <c r="JC70" s="265">
        <v>0.79537000000000002</v>
      </c>
      <c r="JD70" s="265">
        <v>0.48172999999999999</v>
      </c>
      <c r="JE70" s="265">
        <v>0.58609999999999995</v>
      </c>
      <c r="JF70" s="265">
        <v>0.88327</v>
      </c>
      <c r="JG70" s="265">
        <v>0.65712000000000004</v>
      </c>
      <c r="JH70" s="265">
        <v>0.89373000000000002</v>
      </c>
      <c r="JI70" s="265">
        <v>1</v>
      </c>
      <c r="JJ70" s="265">
        <v>0.90183999999999997</v>
      </c>
      <c r="JK70" s="265">
        <v>0.72877000000000003</v>
      </c>
      <c r="JL70" s="265">
        <v>1</v>
      </c>
      <c r="JM70" s="265">
        <v>0.67266000000000004</v>
      </c>
      <c r="JN70" s="265">
        <v>0.37745000000000001</v>
      </c>
      <c r="JO70" s="265">
        <v>0.44639000000000001</v>
      </c>
      <c r="JP70" s="265">
        <v>0.83638000000000001</v>
      </c>
      <c r="JQ70" s="265">
        <v>0.57616999999999996</v>
      </c>
      <c r="JR70" s="265">
        <v>0.34644999999999998</v>
      </c>
      <c r="JS70" s="265">
        <v>0.51744999999999997</v>
      </c>
      <c r="JT70" s="265">
        <v>0.25796999999999998</v>
      </c>
      <c r="JU70" s="265">
        <v>0.47337000000000001</v>
      </c>
      <c r="JV70" s="265">
        <v>0.77547999999999995</v>
      </c>
      <c r="JW70" s="265">
        <v>0.28628999999999999</v>
      </c>
      <c r="JX70" s="265">
        <v>0.21254999999999999</v>
      </c>
      <c r="JY70" s="265">
        <v>0.45994000000000002</v>
      </c>
      <c r="JZ70" s="265">
        <v>0.44120999999999999</v>
      </c>
      <c r="KA70" s="265">
        <v>0.14509</v>
      </c>
      <c r="KB70" s="265">
        <v>0.24092</v>
      </c>
      <c r="KC70" s="265">
        <v>0.89256999999999997</v>
      </c>
      <c r="KD70" s="265">
        <v>1</v>
      </c>
      <c r="KE70" s="265">
        <v>0.70193000000000005</v>
      </c>
      <c r="KF70" s="265">
        <v>0.59704000000000002</v>
      </c>
      <c r="KG70" s="265">
        <v>0.55069999999999997</v>
      </c>
      <c r="KH70" s="265">
        <v>0.48148000000000002</v>
      </c>
      <c r="KI70" s="265">
        <v>0.20150000000000001</v>
      </c>
      <c r="KJ70" s="265">
        <v>0.28155999999999998</v>
      </c>
      <c r="KK70" s="265">
        <v>0.12214999999999999</v>
      </c>
      <c r="KL70" s="265">
        <v>0.17860999999999999</v>
      </c>
      <c r="KM70" s="265">
        <v>0.78586999999999996</v>
      </c>
      <c r="KN70" s="265">
        <v>0.88046000000000002</v>
      </c>
      <c r="KO70" s="265">
        <v>0.92784999999999995</v>
      </c>
      <c r="KP70" s="265">
        <v>7.6819514706482506E-3</v>
      </c>
      <c r="KQ70" s="265">
        <v>0.95177999999999996</v>
      </c>
      <c r="KR70" s="265">
        <v>0.95557999999999998</v>
      </c>
      <c r="KS70" s="265">
        <v>0.95840999999999998</v>
      </c>
      <c r="KT70" s="265">
        <v>0.78062256259844154</v>
      </c>
      <c r="KU70" s="265">
        <v>1.5966999999999999E-2</v>
      </c>
      <c r="KV70" s="265">
        <v>6.3986000000000001E-2</v>
      </c>
      <c r="KW70" s="265">
        <v>9.6511E-2</v>
      </c>
      <c r="KX70" s="265">
        <v>0.16125</v>
      </c>
      <c r="KY70" s="265">
        <v>0.31145</v>
      </c>
      <c r="KZ70" s="265">
        <v>0.50258000000000003</v>
      </c>
      <c r="LA70" s="265">
        <v>0.68500000000000005</v>
      </c>
      <c r="LB70" s="265">
        <v>0.83009999999999995</v>
      </c>
      <c r="LC70" s="265">
        <v>1</v>
      </c>
      <c r="LD70" s="265">
        <v>0</v>
      </c>
      <c r="LE70" s="265">
        <v>1</v>
      </c>
      <c r="LF70" s="265">
        <v>4.1834999999999997E-2</v>
      </c>
      <c r="LG70" s="265">
        <v>9.8635E-2</v>
      </c>
      <c r="LH70" s="431">
        <v>5.9333676472306252E-4</v>
      </c>
      <c r="LI70" s="431">
        <v>5.6883523939177394E-4</v>
      </c>
      <c r="LJ70" s="431">
        <v>1.5953393885865808E-3</v>
      </c>
      <c r="LK70" s="431">
        <v>5.0451973220333457E-4</v>
      </c>
      <c r="LL70" s="431">
        <v>1.9516609609127045E-3</v>
      </c>
      <c r="LM70" s="431">
        <v>6.7026040051132441E-4</v>
      </c>
      <c r="LN70" s="431">
        <v>2.492233645170927E-3</v>
      </c>
      <c r="LO70" s="431">
        <v>1.6478238394483924E-3</v>
      </c>
      <c r="LP70" s="431">
        <v>2.9255647677928209E-3</v>
      </c>
      <c r="LQ70" s="431">
        <v>2.6529419701546431E-3</v>
      </c>
      <c r="LR70" s="431">
        <v>1.9943851511925459E-3</v>
      </c>
      <c r="LS70" s="431">
        <v>5.3137156646698713E-4</v>
      </c>
      <c r="LT70" s="431">
        <v>3.4124585799872875E-3</v>
      </c>
      <c r="LU70" s="431">
        <v>7.2788511170074344E-4</v>
      </c>
      <c r="LV70" s="431">
        <v>2.4519558064639568E-3</v>
      </c>
      <c r="LW70" s="431">
        <v>1.8062072340399027E-3</v>
      </c>
      <c r="LX70" s="431">
        <v>3.1396129634231329E-3</v>
      </c>
      <c r="LY70" s="431">
        <v>2.8250887989997864E-3</v>
      </c>
      <c r="LZ70" s="431">
        <v>2.4407161399722099E-3</v>
      </c>
      <c r="MA70" s="431">
        <v>1.1475106002762914E-3</v>
      </c>
      <c r="MB70" s="431">
        <v>3.0979246366769075E-3</v>
      </c>
      <c r="MC70" s="431">
        <v>1.3582855463027954E-3</v>
      </c>
      <c r="MD70" s="431">
        <v>2.2525917738676071E-3</v>
      </c>
      <c r="ME70" s="431">
        <v>3.3564490731805563E-3</v>
      </c>
      <c r="MF70" s="431">
        <v>2.5715890806168318E-3</v>
      </c>
      <c r="MG70" s="431">
        <v>2.1186417434364557E-3</v>
      </c>
      <c r="MH70" s="266"/>
      <c r="MI70" s="266"/>
      <c r="MJ70" s="266"/>
      <c r="MK70" s="266"/>
      <c r="ML70" s="266"/>
      <c r="MM70" s="266"/>
      <c r="MN70" s="266"/>
      <c r="MO70" s="266"/>
      <c r="MP70" s="266"/>
      <c r="MQ70" s="266"/>
      <c r="MR70" s="266"/>
      <c r="MS70" s="266"/>
      <c r="MT70" s="266"/>
      <c r="MU70" s="266"/>
      <c r="MV70" s="266"/>
      <c r="MW70" s="266"/>
      <c r="MX70" s="266"/>
      <c r="MY70" s="266"/>
      <c r="MZ70" s="266"/>
      <c r="NA70" s="266"/>
      <c r="NB70" s="266"/>
      <c r="NC70" s="266"/>
      <c r="ND70" s="266"/>
      <c r="NE70" s="266"/>
      <c r="NF70" s="266"/>
      <c r="NG70" s="266"/>
      <c r="NH70" s="266"/>
      <c r="NI70" s="266"/>
      <c r="NJ70" s="266"/>
      <c r="NK70" s="266"/>
      <c r="NL70" s="266"/>
      <c r="NM70" s="266"/>
      <c r="NN70" s="266"/>
      <c r="NO70" s="266"/>
      <c r="NP70" s="266"/>
      <c r="NQ70" s="266"/>
      <c r="NR70" s="266"/>
      <c r="NS70" s="266"/>
      <c r="NT70" s="266"/>
      <c r="NU70" s="266"/>
      <c r="NV70" s="266"/>
      <c r="NW70" s="266"/>
      <c r="NX70" s="266"/>
      <c r="NY70" s="266"/>
      <c r="NZ70" s="266"/>
      <c r="OA70" s="266"/>
      <c r="OB70" s="266"/>
      <c r="OC70" s="266"/>
      <c r="OD70" s="266"/>
      <c r="OE70" s="266"/>
      <c r="OF70" s="266"/>
      <c r="OG70" s="266"/>
      <c r="OH70" s="266"/>
      <c r="OI70" s="266"/>
      <c r="OJ70" s="266"/>
      <c r="OK70" s="266"/>
      <c r="OL70" s="266"/>
      <c r="OM70" s="266"/>
      <c r="ON70" s="267"/>
    </row>
    <row r="71" spans="1:404">
      <c r="A71" s="261">
        <v>446</v>
      </c>
      <c r="B71" s="265">
        <v>0.24836</v>
      </c>
      <c r="C71" s="265">
        <v>0.18129999999999999</v>
      </c>
      <c r="D71" s="265">
        <v>0.12766</v>
      </c>
      <c r="E71" s="265">
        <v>8.5205000000000003E-2</v>
      </c>
      <c r="F71" s="265">
        <v>0.25607999999999997</v>
      </c>
      <c r="G71" s="265">
        <v>0.16989000000000001</v>
      </c>
      <c r="H71" s="265">
        <v>0.26007999999999998</v>
      </c>
      <c r="I71" s="265">
        <v>0.23061999999999999</v>
      </c>
      <c r="J71" s="265">
        <v>0.18351000000000001</v>
      </c>
      <c r="K71" s="265">
        <v>0.14210999999999999</v>
      </c>
      <c r="L71" s="265">
        <v>9.6074000000000007E-2</v>
      </c>
      <c r="M71" s="265">
        <v>3.8843999999999997E-2</v>
      </c>
      <c r="N71" s="265">
        <v>3.2532999999999999E-2</v>
      </c>
      <c r="O71" s="265">
        <v>0.13172</v>
      </c>
      <c r="P71" s="265">
        <v>0.16198000000000001</v>
      </c>
      <c r="Q71" s="265">
        <v>0.20030000000000001</v>
      </c>
      <c r="R71" s="265">
        <v>8.5372000000000003E-2</v>
      </c>
      <c r="S71" s="265">
        <v>0.17065</v>
      </c>
      <c r="T71" s="265">
        <v>0.11777</v>
      </c>
      <c r="U71" s="265">
        <v>0.24676999999999999</v>
      </c>
      <c r="V71" s="265">
        <v>0.16980999999999999</v>
      </c>
      <c r="W71" s="265">
        <v>0.15464</v>
      </c>
      <c r="X71" s="265">
        <v>0.13453999999999999</v>
      </c>
      <c r="Y71" s="265">
        <v>0.24956999999999999</v>
      </c>
      <c r="Z71" s="265">
        <v>0.17324999999999999</v>
      </c>
      <c r="AA71" s="265">
        <v>0.25717000000000001</v>
      </c>
      <c r="AB71" s="265">
        <v>0.18074999999999999</v>
      </c>
      <c r="AC71" s="265">
        <v>0.15156</v>
      </c>
      <c r="AD71" s="265">
        <v>0.10183</v>
      </c>
      <c r="AE71" s="265">
        <v>4.1817E-2</v>
      </c>
      <c r="AF71" s="265">
        <v>6.5313999999999997E-2</v>
      </c>
      <c r="AG71" s="265">
        <v>8.1535999999999997E-2</v>
      </c>
      <c r="AH71" s="265">
        <v>0.14560999999999999</v>
      </c>
      <c r="AI71" s="265">
        <v>2.6553E-2</v>
      </c>
      <c r="AJ71" s="265">
        <v>3.6706000000000003E-2</v>
      </c>
      <c r="AK71" s="265">
        <v>2.2855E-2</v>
      </c>
      <c r="AL71" s="265">
        <v>6.3343999999999998E-2</v>
      </c>
      <c r="AM71" s="265">
        <v>4.8781999999999999E-2</v>
      </c>
      <c r="AN71" s="265">
        <v>5.2142000000000001E-2</v>
      </c>
      <c r="AO71" s="265">
        <v>7.6938000000000006E-2</v>
      </c>
      <c r="AP71" s="265">
        <v>9.3434000000000003E-2</v>
      </c>
      <c r="AQ71" s="265">
        <v>6.3923999999999995E-2</v>
      </c>
      <c r="AR71" s="265">
        <v>0.14319999999999999</v>
      </c>
      <c r="AS71" s="265">
        <v>0.13199</v>
      </c>
      <c r="AT71" s="265">
        <v>0.1182</v>
      </c>
      <c r="AU71" s="265">
        <v>0.18373</v>
      </c>
      <c r="AV71" s="265">
        <v>0.15326999999999999</v>
      </c>
      <c r="AW71" s="265">
        <v>2.8303999999999999E-2</v>
      </c>
      <c r="AX71" s="265">
        <v>5.4247999999999998E-2</v>
      </c>
      <c r="AY71" s="265">
        <v>8.7484000000000006E-2</v>
      </c>
      <c r="AZ71" s="265">
        <v>0.13059999999999999</v>
      </c>
      <c r="BA71" s="265">
        <v>3.6143000000000002E-2</v>
      </c>
      <c r="BB71" s="265">
        <v>1.4591E-2</v>
      </c>
      <c r="BC71" s="265">
        <v>0</v>
      </c>
      <c r="BD71" s="265">
        <v>5.5765000000000002E-2</v>
      </c>
      <c r="BE71" s="265">
        <v>3.1149E-2</v>
      </c>
      <c r="BF71" s="265">
        <v>2.6942000000000001E-2</v>
      </c>
      <c r="BG71" s="265">
        <v>7.2692000000000007E-2</v>
      </c>
      <c r="BH71" s="265">
        <v>7.4963000000000002E-2</v>
      </c>
      <c r="BI71" s="265">
        <v>0.13488</v>
      </c>
      <c r="BJ71" s="265">
        <v>0.12472999999999999</v>
      </c>
      <c r="BK71" s="265">
        <v>0.13766</v>
      </c>
      <c r="BL71" s="265">
        <v>0.19907</v>
      </c>
      <c r="BM71" s="265">
        <v>0.15121999999999999</v>
      </c>
      <c r="BN71" s="265">
        <v>0.34782000000000002</v>
      </c>
      <c r="BO71" s="265">
        <v>0.45713999999999999</v>
      </c>
      <c r="BP71" s="265">
        <v>4.6254999999999998E-2</v>
      </c>
      <c r="BQ71" s="265">
        <v>0.18351999999999999</v>
      </c>
      <c r="BR71" s="265">
        <v>0.33895999999999998</v>
      </c>
      <c r="BS71" s="265">
        <v>0.18329999999999999</v>
      </c>
      <c r="BT71" s="265">
        <v>0.30972</v>
      </c>
      <c r="BU71" s="265">
        <v>3.0141999999999999E-2</v>
      </c>
      <c r="BV71" s="265">
        <v>1.4099E-2</v>
      </c>
      <c r="BW71" s="265">
        <v>3.7940000000000002E-2</v>
      </c>
      <c r="BX71" s="265">
        <v>1.7824E-2</v>
      </c>
      <c r="BY71" s="265">
        <v>0.13109999999999999</v>
      </c>
      <c r="BZ71" s="265">
        <v>0.11279</v>
      </c>
      <c r="CA71" s="265">
        <v>0.19400000000000001</v>
      </c>
      <c r="CB71" s="265">
        <v>0.15915000000000001</v>
      </c>
      <c r="CC71" s="265">
        <v>0.20549000000000001</v>
      </c>
      <c r="CD71" s="265">
        <v>0.11951000000000001</v>
      </c>
      <c r="CE71" s="265">
        <v>0.11532000000000001</v>
      </c>
      <c r="CF71" s="265">
        <v>0.12926000000000001</v>
      </c>
      <c r="CG71" s="265">
        <v>0.12216</v>
      </c>
      <c r="CH71" s="265">
        <v>0.10509</v>
      </c>
      <c r="CI71" s="265">
        <v>0.12243</v>
      </c>
      <c r="CJ71" s="265">
        <v>9.3354000000000006E-2</v>
      </c>
      <c r="CK71" s="265">
        <v>0.11544</v>
      </c>
      <c r="CL71" s="265">
        <v>0.32887</v>
      </c>
      <c r="CM71" s="265">
        <v>0.26771</v>
      </c>
      <c r="CN71" s="265">
        <v>7.4746999999999994E-2</v>
      </c>
      <c r="CO71" s="265">
        <v>0.14013999999999999</v>
      </c>
      <c r="CP71" s="265">
        <v>0.23326</v>
      </c>
      <c r="CQ71" s="265">
        <v>0.22217000000000001</v>
      </c>
      <c r="CR71" s="265">
        <v>0.13200000000000001</v>
      </c>
      <c r="CS71" s="265">
        <v>0.30612</v>
      </c>
      <c r="CT71" s="265">
        <v>0.44535999999999998</v>
      </c>
      <c r="CU71" s="265">
        <v>0.38400000000000001</v>
      </c>
      <c r="CV71" s="265">
        <v>0.26621</v>
      </c>
      <c r="CW71" s="265">
        <v>0.82828000000000002</v>
      </c>
      <c r="CX71" s="265">
        <v>0.42268</v>
      </c>
      <c r="CY71" s="265">
        <v>0.73196000000000006</v>
      </c>
      <c r="CZ71" s="265">
        <v>0.16957</v>
      </c>
      <c r="DA71" s="265">
        <v>0.27322999999999997</v>
      </c>
      <c r="DB71" s="265">
        <v>0.16162000000000001</v>
      </c>
      <c r="DC71" s="265">
        <v>0.19381000000000001</v>
      </c>
      <c r="DD71" s="265">
        <v>0.12121</v>
      </c>
      <c r="DE71" s="265">
        <v>0.35876000000000002</v>
      </c>
      <c r="DF71" s="265">
        <v>3.5656E-2</v>
      </c>
      <c r="DG71" s="265">
        <v>6.9682999999999995E-2</v>
      </c>
      <c r="DH71" s="265">
        <v>8.4317000000000003E-2</v>
      </c>
      <c r="DI71" s="265">
        <v>0.17857000000000001</v>
      </c>
      <c r="DJ71" s="265">
        <v>0.15354000000000001</v>
      </c>
      <c r="DK71" s="265">
        <v>0.17355000000000001</v>
      </c>
      <c r="DL71" s="265">
        <v>0.14394999999999999</v>
      </c>
      <c r="DM71" s="265">
        <v>0.18459999999999999</v>
      </c>
      <c r="DN71" s="265">
        <v>8.5842000000000002E-2</v>
      </c>
      <c r="DO71" s="265">
        <v>6.2467000000000002E-2</v>
      </c>
      <c r="DP71" s="265">
        <v>6.1455000000000003E-2</v>
      </c>
      <c r="DQ71" s="265">
        <v>5.1584999999999999E-2</v>
      </c>
      <c r="DR71" s="265">
        <v>0.16106000000000001</v>
      </c>
      <c r="DS71" s="265">
        <v>0.15978999999999999</v>
      </c>
      <c r="DT71" s="265">
        <v>0.23474999999999999</v>
      </c>
      <c r="DU71" s="265">
        <v>9.2460000000000001E-2</v>
      </c>
      <c r="DV71" s="265">
        <v>5.6353E-2</v>
      </c>
      <c r="DW71" s="265">
        <v>5.0636E-2</v>
      </c>
      <c r="DX71" s="265">
        <v>1.2871E-2</v>
      </c>
      <c r="DY71" s="265">
        <v>3.2779999999999997E-2</v>
      </c>
      <c r="DZ71" s="265">
        <v>3.5035999999999998E-2</v>
      </c>
      <c r="EA71" s="265">
        <v>2.4509E-2</v>
      </c>
      <c r="EB71" s="265">
        <v>1.4973999999999999E-2</v>
      </c>
      <c r="EC71" s="265">
        <v>1.2291E-2</v>
      </c>
      <c r="ED71" s="265">
        <v>1.8866999999999998E-2</v>
      </c>
      <c r="EE71" s="265">
        <v>2.257E-2</v>
      </c>
      <c r="EF71" s="265">
        <v>1.2565E-2</v>
      </c>
      <c r="EG71" s="265">
        <v>1.4714E-2</v>
      </c>
      <c r="EH71" s="265">
        <v>0.20723</v>
      </c>
      <c r="EI71" s="265">
        <v>0.64081999999999995</v>
      </c>
      <c r="EJ71" s="265">
        <v>0.50309000000000004</v>
      </c>
      <c r="EK71" s="265">
        <v>0.14141000000000001</v>
      </c>
      <c r="EL71" s="265">
        <v>0.25</v>
      </c>
      <c r="EM71" s="265">
        <v>0.31808999999999998</v>
      </c>
      <c r="EN71" s="265">
        <v>0.29676999999999998</v>
      </c>
      <c r="EO71" s="265">
        <v>0.78603000000000001</v>
      </c>
      <c r="EP71" s="265">
        <v>0.23061999999999999</v>
      </c>
      <c r="EQ71" s="265">
        <v>8.7948999999999999E-2</v>
      </c>
      <c r="ER71" s="265">
        <v>0.12091</v>
      </c>
      <c r="ES71" s="265">
        <v>0.10217</v>
      </c>
      <c r="ET71" s="265">
        <v>0.11298999999999999</v>
      </c>
      <c r="EU71" s="265">
        <v>9.4774999999999998E-2</v>
      </c>
      <c r="EV71" s="265">
        <v>9.8183000000000006E-2</v>
      </c>
      <c r="EW71" s="265">
        <v>0.10366</v>
      </c>
      <c r="EX71" s="265">
        <v>0.11702</v>
      </c>
      <c r="EY71" s="265">
        <v>8.3960999999999994E-2</v>
      </c>
      <c r="EZ71" s="265">
        <v>0.49669999999999997</v>
      </c>
      <c r="FA71" s="265">
        <v>0.23671</v>
      </c>
      <c r="FB71" s="265">
        <v>0.22284000000000001</v>
      </c>
      <c r="FC71" s="265">
        <v>0.20699000000000001</v>
      </c>
      <c r="FD71" s="265">
        <v>0.21553</v>
      </c>
      <c r="FE71" s="265">
        <v>0.19291</v>
      </c>
      <c r="FF71" s="265">
        <v>0.20161000000000001</v>
      </c>
      <c r="FG71" s="265">
        <v>0.23623</v>
      </c>
      <c r="FH71" s="265">
        <v>0.18226000000000001</v>
      </c>
      <c r="FI71" s="265">
        <v>0.17204</v>
      </c>
      <c r="FJ71" s="265">
        <v>0.23147000000000001</v>
      </c>
      <c r="FK71" s="265">
        <v>9.8448999999999995E-2</v>
      </c>
      <c r="FL71" s="265">
        <v>1.0718999999999999E-2</v>
      </c>
      <c r="FM71" s="265">
        <v>0.10100000000000001</v>
      </c>
      <c r="FN71" s="265">
        <v>0.10213</v>
      </c>
      <c r="FO71" s="265">
        <v>0.45400000000000001</v>
      </c>
      <c r="FP71" s="265">
        <v>0.99297999999999997</v>
      </c>
      <c r="FQ71" s="265">
        <v>0.38331999999999999</v>
      </c>
      <c r="FR71" s="265">
        <v>0.29929</v>
      </c>
      <c r="FS71" s="265">
        <v>0.61258999999999997</v>
      </c>
      <c r="FT71" s="265">
        <v>0.24027999999999999</v>
      </c>
      <c r="FU71" s="265">
        <v>0.3841</v>
      </c>
      <c r="FV71" s="265">
        <v>0.63027</v>
      </c>
      <c r="FW71" s="265">
        <v>0.97097999999999995</v>
      </c>
      <c r="FX71" s="265">
        <v>0.61597999999999997</v>
      </c>
      <c r="FY71" s="265">
        <v>0.84116000000000002</v>
      </c>
      <c r="FZ71" s="265">
        <v>0.97097999999999995</v>
      </c>
      <c r="GA71" s="265">
        <v>0.93954000000000004</v>
      </c>
      <c r="GB71" s="265">
        <v>0.52263999999999999</v>
      </c>
      <c r="GC71" s="265">
        <v>0.48380000000000001</v>
      </c>
      <c r="GD71" s="265">
        <v>0.43991000000000002</v>
      </c>
      <c r="GE71" s="265">
        <v>0.73756999999999995</v>
      </c>
      <c r="GF71" s="265">
        <v>0.60294999999999999</v>
      </c>
      <c r="GG71" s="265">
        <v>0.88854</v>
      </c>
      <c r="GH71" s="265">
        <v>0.91849999999999998</v>
      </c>
      <c r="GI71" s="265">
        <v>0.94967000000000001</v>
      </c>
      <c r="GJ71" s="265">
        <v>0.70220000000000005</v>
      </c>
      <c r="GK71" s="265">
        <v>0.56715000000000004</v>
      </c>
      <c r="GL71" s="265">
        <v>0.74111000000000005</v>
      </c>
      <c r="GM71" s="265">
        <v>0.61726999999999999</v>
      </c>
      <c r="GN71" s="265">
        <v>0.88056999999999996</v>
      </c>
      <c r="GO71" s="265">
        <v>0.48209000000000002</v>
      </c>
      <c r="GP71" s="265">
        <v>0.56650999999999996</v>
      </c>
      <c r="GQ71" s="265">
        <v>0.50973999999999997</v>
      </c>
      <c r="GR71" s="265">
        <v>0.51795999999999998</v>
      </c>
      <c r="GS71" s="265">
        <v>0.52295999999999998</v>
      </c>
      <c r="GT71" s="265">
        <v>0.49802999999999997</v>
      </c>
      <c r="GU71" s="265">
        <v>0.48665000000000003</v>
      </c>
      <c r="GV71" s="265">
        <v>0.42636000000000002</v>
      </c>
      <c r="GW71" s="265">
        <v>0.60590999999999995</v>
      </c>
      <c r="GX71" s="265">
        <v>0.66710999999999998</v>
      </c>
      <c r="GY71" s="265">
        <v>0.79052</v>
      </c>
      <c r="GZ71" s="265">
        <v>0.79257999999999995</v>
      </c>
      <c r="HA71" s="265">
        <v>0.34734999999999999</v>
      </c>
      <c r="HB71" s="265">
        <v>0.27332000000000001</v>
      </c>
      <c r="HC71" s="265">
        <v>0.94938999999999996</v>
      </c>
      <c r="HD71" s="265">
        <v>0.70477000000000001</v>
      </c>
      <c r="HE71" s="265">
        <v>0.65666999999999998</v>
      </c>
      <c r="HF71" s="265">
        <v>0.92501999999999995</v>
      </c>
      <c r="HG71" s="265">
        <v>0.66754000000000002</v>
      </c>
      <c r="HH71" s="265">
        <v>0.66818</v>
      </c>
      <c r="HI71" s="265">
        <v>0.69218999999999997</v>
      </c>
      <c r="HJ71" s="265">
        <v>0.96003000000000005</v>
      </c>
      <c r="HK71" s="265">
        <v>0.44214999999999999</v>
      </c>
      <c r="HL71" s="265">
        <v>0.51659999999999995</v>
      </c>
      <c r="HM71" s="265">
        <v>0.44406000000000001</v>
      </c>
      <c r="HN71" s="265">
        <v>0.46855999999999998</v>
      </c>
      <c r="HO71" s="265">
        <v>0.66842000000000001</v>
      </c>
      <c r="HP71" s="265">
        <v>0.39661999999999997</v>
      </c>
      <c r="HQ71" s="265">
        <v>0.91412000000000004</v>
      </c>
      <c r="HR71" s="265">
        <v>0.95504999999999995</v>
      </c>
      <c r="HS71" s="265">
        <v>0.46378000000000003</v>
      </c>
      <c r="HT71" s="265">
        <v>0.89454</v>
      </c>
      <c r="HU71" s="265">
        <v>0.86894000000000005</v>
      </c>
      <c r="HV71" s="265">
        <v>0.50109999999999999</v>
      </c>
      <c r="HW71" s="265">
        <v>0.7722</v>
      </c>
      <c r="HX71" s="265">
        <v>0.89444000000000001</v>
      </c>
      <c r="HY71" s="265">
        <v>0.80513999999999997</v>
      </c>
      <c r="HZ71" s="265">
        <v>0.51458000000000004</v>
      </c>
      <c r="IA71" s="265">
        <v>0.37348999999999999</v>
      </c>
      <c r="IB71" s="265">
        <v>0.31824999999999998</v>
      </c>
      <c r="IC71" s="265">
        <v>0.35759000000000002</v>
      </c>
      <c r="ID71" s="265">
        <v>0.34932999999999997</v>
      </c>
      <c r="IE71" s="265">
        <v>0.45244000000000001</v>
      </c>
      <c r="IF71" s="265">
        <v>0.45791999999999999</v>
      </c>
      <c r="IG71" s="265">
        <v>0.4163</v>
      </c>
      <c r="IH71" s="265">
        <v>0.69998000000000005</v>
      </c>
      <c r="II71" s="265">
        <v>0.87544</v>
      </c>
      <c r="IJ71" s="265">
        <v>0.39595000000000002</v>
      </c>
      <c r="IK71" s="265">
        <v>0.50570999999999999</v>
      </c>
      <c r="IL71" s="265">
        <v>0.87309999999999999</v>
      </c>
      <c r="IM71" s="265">
        <v>0.67540999999999995</v>
      </c>
      <c r="IN71" s="265">
        <v>0.38072</v>
      </c>
      <c r="IO71" s="265">
        <v>0.79447999999999996</v>
      </c>
      <c r="IP71" s="265">
        <v>0.28648000000000001</v>
      </c>
      <c r="IQ71" s="265">
        <v>0.70852999999999999</v>
      </c>
      <c r="IR71" s="265">
        <v>0.94845999999999997</v>
      </c>
      <c r="IS71" s="265">
        <v>0.43112</v>
      </c>
      <c r="IT71" s="265">
        <v>0.95354000000000005</v>
      </c>
      <c r="IU71" s="265">
        <v>0.50736999999999999</v>
      </c>
      <c r="IV71" s="265">
        <v>0.20236000000000001</v>
      </c>
      <c r="IW71" s="265">
        <v>0.48579</v>
      </c>
      <c r="IX71" s="265">
        <v>0.54293999999999998</v>
      </c>
      <c r="IY71" s="265">
        <v>0.84062999999999999</v>
      </c>
      <c r="IZ71" s="265">
        <v>0.86967000000000005</v>
      </c>
      <c r="JA71" s="265">
        <v>0.88299000000000005</v>
      </c>
      <c r="JB71" s="265">
        <v>0.85275000000000001</v>
      </c>
      <c r="JC71" s="265">
        <v>0.83628999999999998</v>
      </c>
      <c r="JD71" s="265">
        <v>0.51268999999999998</v>
      </c>
      <c r="JE71" s="265">
        <v>0.55586000000000002</v>
      </c>
      <c r="JF71" s="265">
        <v>0.90661999999999998</v>
      </c>
      <c r="JG71" s="265">
        <v>0.67237000000000002</v>
      </c>
      <c r="JH71" s="265">
        <v>0.91407000000000005</v>
      </c>
      <c r="JI71" s="265">
        <v>0.9466</v>
      </c>
      <c r="JJ71" s="265">
        <v>0.83223999999999998</v>
      </c>
      <c r="JK71" s="265">
        <v>0.67412000000000005</v>
      </c>
      <c r="JL71" s="265">
        <v>0.97040999999999999</v>
      </c>
      <c r="JM71" s="265">
        <v>0.68137999999999999</v>
      </c>
      <c r="JN71" s="265">
        <v>0.41621999999999998</v>
      </c>
      <c r="JO71" s="265">
        <v>0.45671</v>
      </c>
      <c r="JP71" s="265">
        <v>0.86909999999999998</v>
      </c>
      <c r="JQ71" s="265">
        <v>0.58572000000000002</v>
      </c>
      <c r="JR71" s="265">
        <v>0.36146</v>
      </c>
      <c r="JS71" s="265">
        <v>0.53781000000000001</v>
      </c>
      <c r="JT71" s="265">
        <v>0.29102</v>
      </c>
      <c r="JU71" s="265">
        <v>0.52707000000000004</v>
      </c>
      <c r="JV71" s="265">
        <v>0.82038999999999995</v>
      </c>
      <c r="JW71" s="265">
        <v>0.30486999999999997</v>
      </c>
      <c r="JX71" s="265">
        <v>0.23369000000000001</v>
      </c>
      <c r="JY71" s="265">
        <v>0.48376999999999998</v>
      </c>
      <c r="JZ71" s="265">
        <v>0.45482</v>
      </c>
      <c r="KA71" s="265">
        <v>0.16381999999999999</v>
      </c>
      <c r="KB71" s="265">
        <v>0.25444</v>
      </c>
      <c r="KC71" s="265">
        <v>0.91405999999999998</v>
      </c>
      <c r="KD71" s="265">
        <v>0.98645000000000005</v>
      </c>
      <c r="KE71" s="265">
        <v>0.75163000000000002</v>
      </c>
      <c r="KF71" s="265">
        <v>0.65332999999999997</v>
      </c>
      <c r="KG71" s="265">
        <v>0.60701000000000005</v>
      </c>
      <c r="KH71" s="265">
        <v>0.51963999999999999</v>
      </c>
      <c r="KI71" s="265">
        <v>0.19939000000000001</v>
      </c>
      <c r="KJ71" s="265">
        <v>0.27828000000000003</v>
      </c>
      <c r="KK71" s="265">
        <v>0.12205000000000001</v>
      </c>
      <c r="KL71" s="265">
        <v>0.17962</v>
      </c>
      <c r="KM71" s="265">
        <v>0.79791999999999996</v>
      </c>
      <c r="KN71" s="265">
        <v>0.89234999999999998</v>
      </c>
      <c r="KO71" s="265">
        <v>0.93906000000000001</v>
      </c>
      <c r="KP71" s="265">
        <v>7.7778586725714277E-3</v>
      </c>
      <c r="KQ71" s="265">
        <v>0.96133000000000002</v>
      </c>
      <c r="KR71" s="265">
        <v>0.96445999999999998</v>
      </c>
      <c r="KS71" s="265">
        <v>0.96672999999999998</v>
      </c>
      <c r="KT71" s="265">
        <v>0.78783189262391251</v>
      </c>
      <c r="KU71" s="265">
        <v>1.6388E-2</v>
      </c>
      <c r="KV71" s="265">
        <v>6.5160999999999997E-2</v>
      </c>
      <c r="KW71" s="265">
        <v>9.8059999999999994E-2</v>
      </c>
      <c r="KX71" s="265">
        <v>0.16336999999999999</v>
      </c>
      <c r="KY71" s="265">
        <v>0.31444</v>
      </c>
      <c r="KZ71" s="265">
        <v>0.50605</v>
      </c>
      <c r="LA71" s="265">
        <v>0.68833999999999995</v>
      </c>
      <c r="LB71" s="265">
        <v>0.83279999999999998</v>
      </c>
      <c r="LC71" s="265">
        <v>1</v>
      </c>
      <c r="LD71" s="265">
        <v>0.114</v>
      </c>
      <c r="LE71" s="265">
        <v>0.88256000000000001</v>
      </c>
      <c r="LF71" s="265">
        <v>9.5281000000000005E-2</v>
      </c>
      <c r="LG71" s="265">
        <v>0.22467000000000001</v>
      </c>
      <c r="LH71" s="431">
        <v>6.4681097865104675E-4</v>
      </c>
      <c r="LI71" s="431">
        <v>6.1767530860379338E-4</v>
      </c>
      <c r="LJ71" s="431">
        <v>1.6414663987234235E-3</v>
      </c>
      <c r="LK71" s="431">
        <v>5.5294152116402984E-4</v>
      </c>
      <c r="LL71" s="431">
        <v>2.000011270865798E-3</v>
      </c>
      <c r="LM71" s="431">
        <v>7.2558654937893152E-4</v>
      </c>
      <c r="LN71" s="431">
        <v>2.5346025358885527E-3</v>
      </c>
      <c r="LO71" s="431">
        <v>1.7048276495188475E-3</v>
      </c>
      <c r="LP71" s="431">
        <v>2.9919953085482121E-3</v>
      </c>
      <c r="LQ71" s="431">
        <v>2.7199250180274248E-3</v>
      </c>
      <c r="LR71" s="431">
        <v>2.05825618468225E-3</v>
      </c>
      <c r="LS71" s="431">
        <v>5.8415590319782495E-4</v>
      </c>
      <c r="LT71" s="431">
        <v>3.4807696938514709E-3</v>
      </c>
      <c r="LU71" s="431">
        <v>7.8745395876467228E-4</v>
      </c>
      <c r="LV71" s="431">
        <v>2.5026737712323666E-3</v>
      </c>
      <c r="LW71" s="431">
        <v>1.8557058647274971E-3</v>
      </c>
      <c r="LX71" s="431">
        <v>3.2045270781964064E-3</v>
      </c>
      <c r="LY71" s="431">
        <v>2.8862019535154104E-3</v>
      </c>
      <c r="LZ71" s="431">
        <v>2.4965696502476931E-3</v>
      </c>
      <c r="MA71" s="431">
        <v>1.2073044199496508E-3</v>
      </c>
      <c r="MB71" s="431">
        <v>3.16195422783494E-3</v>
      </c>
      <c r="MC71" s="431">
        <v>1.4150767819955945E-3</v>
      </c>
      <c r="MD71" s="431">
        <v>2.3108231835067272E-3</v>
      </c>
      <c r="ME71" s="431">
        <v>3.4161871299147606E-3</v>
      </c>
      <c r="MF71" s="431">
        <v>2.6254907716065645E-3</v>
      </c>
      <c r="MG71" s="431">
        <v>2.1735322661697865E-3</v>
      </c>
      <c r="MH71" s="266"/>
      <c r="MI71" s="266"/>
      <c r="MJ71" s="266"/>
      <c r="MK71" s="266"/>
      <c r="ML71" s="266"/>
      <c r="MM71" s="266"/>
      <c r="MN71" s="266"/>
      <c r="MO71" s="266"/>
      <c r="MP71" s="266"/>
      <c r="MQ71" s="266"/>
      <c r="MR71" s="266"/>
      <c r="MS71" s="266"/>
      <c r="MT71" s="266"/>
      <c r="MU71" s="266"/>
      <c r="MV71" s="266"/>
      <c r="MW71" s="266"/>
      <c r="MX71" s="266"/>
      <c r="MY71" s="266"/>
      <c r="MZ71" s="266"/>
      <c r="NA71" s="266"/>
      <c r="NB71" s="266"/>
      <c r="NC71" s="266"/>
      <c r="ND71" s="266"/>
      <c r="NE71" s="266"/>
      <c r="NF71" s="266"/>
      <c r="NG71" s="266"/>
      <c r="NH71" s="266"/>
      <c r="NI71" s="266"/>
      <c r="NJ71" s="266"/>
      <c r="NK71" s="266"/>
      <c r="NL71" s="266"/>
      <c r="NM71" s="266"/>
      <c r="NN71" s="266"/>
      <c r="NO71" s="266"/>
      <c r="NP71" s="266"/>
      <c r="NQ71" s="266"/>
      <c r="NR71" s="266"/>
      <c r="NS71" s="266"/>
      <c r="NT71" s="266"/>
      <c r="NU71" s="266"/>
      <c r="NV71" s="266"/>
      <c r="NW71" s="266"/>
      <c r="NX71" s="266"/>
      <c r="NY71" s="266"/>
      <c r="NZ71" s="266"/>
      <c r="OA71" s="266"/>
      <c r="OB71" s="266"/>
      <c r="OC71" s="266"/>
      <c r="OD71" s="266"/>
      <c r="OE71" s="266"/>
      <c r="OF71" s="266"/>
      <c r="OG71" s="266"/>
      <c r="OH71" s="266"/>
      <c r="OI71" s="266"/>
      <c r="OJ71" s="266"/>
      <c r="OK71" s="266"/>
      <c r="OL71" s="266"/>
      <c r="OM71" s="266"/>
      <c r="ON71" s="267"/>
    </row>
    <row r="72" spans="1:404">
      <c r="A72" s="261">
        <v>447</v>
      </c>
      <c r="B72" s="265">
        <v>0.25124999999999997</v>
      </c>
      <c r="C72" s="265">
        <v>0.18336</v>
      </c>
      <c r="D72" s="265">
        <v>0.12911</v>
      </c>
      <c r="E72" s="265">
        <v>8.6195999999999995E-2</v>
      </c>
      <c r="F72" s="265">
        <v>0.25897999999999999</v>
      </c>
      <c r="G72" s="265">
        <v>0.17172999999999999</v>
      </c>
      <c r="H72" s="265">
        <v>0.26302999999999999</v>
      </c>
      <c r="I72" s="265">
        <v>0.23601</v>
      </c>
      <c r="J72" s="265">
        <v>0.18798000000000001</v>
      </c>
      <c r="K72" s="265">
        <v>0.14308999999999999</v>
      </c>
      <c r="L72" s="265">
        <v>9.6733E-2</v>
      </c>
      <c r="M72" s="265">
        <v>3.9018999999999998E-2</v>
      </c>
      <c r="N72" s="265">
        <v>3.3931999999999997E-2</v>
      </c>
      <c r="O72" s="265">
        <v>0.1356</v>
      </c>
      <c r="P72" s="265">
        <v>0.16370999999999999</v>
      </c>
      <c r="Q72" s="265">
        <v>0.20155999999999999</v>
      </c>
      <c r="R72" s="265">
        <v>8.6194999999999994E-2</v>
      </c>
      <c r="S72" s="265">
        <v>0.17402000000000001</v>
      </c>
      <c r="T72" s="265">
        <v>0.12003999999999999</v>
      </c>
      <c r="U72" s="265">
        <v>0.24951000000000001</v>
      </c>
      <c r="V72" s="265">
        <v>0.17136000000000001</v>
      </c>
      <c r="W72" s="265">
        <v>0.15611</v>
      </c>
      <c r="X72" s="265">
        <v>0.13588</v>
      </c>
      <c r="Y72" s="265">
        <v>0.25251000000000001</v>
      </c>
      <c r="Z72" s="265">
        <v>0.17526</v>
      </c>
      <c r="AA72" s="265">
        <v>0.25990999999999997</v>
      </c>
      <c r="AB72" s="265">
        <v>0.18265999999999999</v>
      </c>
      <c r="AC72" s="265">
        <v>0.15325</v>
      </c>
      <c r="AD72" s="265">
        <v>0.10291</v>
      </c>
      <c r="AE72" s="265">
        <v>4.1930000000000002E-2</v>
      </c>
      <c r="AF72" s="265">
        <v>6.5553E-2</v>
      </c>
      <c r="AG72" s="265">
        <v>8.097E-2</v>
      </c>
      <c r="AH72" s="265">
        <v>0.14626</v>
      </c>
      <c r="AI72" s="265">
        <v>2.6616000000000001E-2</v>
      </c>
      <c r="AJ72" s="265">
        <v>3.6941000000000002E-2</v>
      </c>
      <c r="AK72" s="265">
        <v>2.2901000000000001E-2</v>
      </c>
      <c r="AL72" s="265">
        <v>6.3602000000000006E-2</v>
      </c>
      <c r="AM72" s="265">
        <v>4.879E-2</v>
      </c>
      <c r="AN72" s="265">
        <v>5.2345999999999997E-2</v>
      </c>
      <c r="AO72" s="265">
        <v>7.7297000000000005E-2</v>
      </c>
      <c r="AP72" s="265">
        <v>9.3660999999999994E-2</v>
      </c>
      <c r="AQ72" s="265">
        <v>6.4225000000000004E-2</v>
      </c>
      <c r="AR72" s="265">
        <v>0.14391999999999999</v>
      </c>
      <c r="AS72" s="265">
        <v>0.13209000000000001</v>
      </c>
      <c r="AT72" s="265">
        <v>0.11877</v>
      </c>
      <c r="AU72" s="265">
        <v>0.18457999999999999</v>
      </c>
      <c r="AV72" s="265">
        <v>0.15393999999999999</v>
      </c>
      <c r="AW72" s="265">
        <v>2.8337999999999999E-2</v>
      </c>
      <c r="AX72" s="265">
        <v>5.4292E-2</v>
      </c>
      <c r="AY72" s="265">
        <v>8.7858000000000006E-2</v>
      </c>
      <c r="AZ72" s="265">
        <v>0.13099</v>
      </c>
      <c r="BA72" s="265">
        <v>3.6323000000000001E-2</v>
      </c>
      <c r="BB72" s="265">
        <v>1.4664E-2</v>
      </c>
      <c r="BC72" s="265">
        <v>0</v>
      </c>
      <c r="BD72" s="265">
        <v>5.6043999999999997E-2</v>
      </c>
      <c r="BE72" s="265">
        <v>3.5188999999999998E-2</v>
      </c>
      <c r="BF72" s="265">
        <v>3.4118000000000002E-2</v>
      </c>
      <c r="BG72" s="265">
        <v>7.7096999999999999E-2</v>
      </c>
      <c r="BH72" s="265">
        <v>8.1248000000000001E-2</v>
      </c>
      <c r="BI72" s="265">
        <v>0.14299000000000001</v>
      </c>
      <c r="BJ72" s="265">
        <v>0.13527</v>
      </c>
      <c r="BK72" s="265">
        <v>0.13247</v>
      </c>
      <c r="BL72" s="265">
        <v>0.19756000000000001</v>
      </c>
      <c r="BM72" s="265">
        <v>0.1439</v>
      </c>
      <c r="BN72" s="265">
        <v>0.33232</v>
      </c>
      <c r="BO72" s="265">
        <v>0.42857000000000001</v>
      </c>
      <c r="BP72" s="265">
        <v>4.2506000000000002E-2</v>
      </c>
      <c r="BQ72" s="265">
        <v>0.18135000000000001</v>
      </c>
      <c r="BR72" s="265">
        <v>0.32927000000000001</v>
      </c>
      <c r="BS72" s="265">
        <v>0.17877000000000001</v>
      </c>
      <c r="BT72" s="265">
        <v>0.29181000000000001</v>
      </c>
      <c r="BU72" s="265">
        <v>2.8393999999999999E-2</v>
      </c>
      <c r="BV72" s="265">
        <v>1.3159000000000001E-2</v>
      </c>
      <c r="BW72" s="265">
        <v>3.6209999999999999E-2</v>
      </c>
      <c r="BX72" s="265">
        <v>1.7507000000000002E-2</v>
      </c>
      <c r="BY72" s="265">
        <v>0.13322000000000001</v>
      </c>
      <c r="BZ72" s="265">
        <v>0.11429</v>
      </c>
      <c r="CA72" s="265">
        <v>0.19800000000000001</v>
      </c>
      <c r="CB72" s="265">
        <v>0.16155</v>
      </c>
      <c r="CC72" s="265">
        <v>0.20837</v>
      </c>
      <c r="CD72" s="265">
        <v>0.12106</v>
      </c>
      <c r="CE72" s="265">
        <v>0.11683</v>
      </c>
      <c r="CF72" s="265">
        <v>0.13106999999999999</v>
      </c>
      <c r="CG72" s="265">
        <v>0.12368</v>
      </c>
      <c r="CH72" s="265">
        <v>0.10667</v>
      </c>
      <c r="CI72" s="265">
        <v>0.12415</v>
      </c>
      <c r="CJ72" s="265">
        <v>9.4936999999999994E-2</v>
      </c>
      <c r="CK72" s="265">
        <v>0.11700000000000001</v>
      </c>
      <c r="CL72" s="265">
        <v>0.33162999999999998</v>
      </c>
      <c r="CM72" s="265">
        <v>0.26877000000000001</v>
      </c>
      <c r="CN72" s="265">
        <v>7.8787999999999997E-2</v>
      </c>
      <c r="CO72" s="265">
        <v>0.14405000000000001</v>
      </c>
      <c r="CP72" s="265">
        <v>0.22602</v>
      </c>
      <c r="CQ72" s="265">
        <v>0.21526999999999999</v>
      </c>
      <c r="CR72" s="265">
        <v>0.13400000000000001</v>
      </c>
      <c r="CS72" s="265">
        <v>0.30612</v>
      </c>
      <c r="CT72" s="265">
        <v>0.44741999999999998</v>
      </c>
      <c r="CU72" s="265">
        <v>0.38800000000000001</v>
      </c>
      <c r="CV72" s="265">
        <v>0.27477000000000001</v>
      </c>
      <c r="CW72" s="265">
        <v>0.82828000000000002</v>
      </c>
      <c r="CX72" s="265">
        <v>0.42268</v>
      </c>
      <c r="CY72" s="265">
        <v>0.73196000000000006</v>
      </c>
      <c r="CZ72" s="265">
        <v>0.17237</v>
      </c>
      <c r="DA72" s="265">
        <v>0.28116999999999998</v>
      </c>
      <c r="DB72" s="265">
        <v>0.16162000000000001</v>
      </c>
      <c r="DC72" s="265">
        <v>0.19175</v>
      </c>
      <c r="DD72" s="265">
        <v>0.12121</v>
      </c>
      <c r="DE72" s="265">
        <v>0.35670000000000002</v>
      </c>
      <c r="DF72" s="265">
        <v>3.7585E-2</v>
      </c>
      <c r="DG72" s="265">
        <v>7.3451000000000002E-2</v>
      </c>
      <c r="DH72" s="265">
        <v>8.7487999999999996E-2</v>
      </c>
      <c r="DI72" s="265">
        <v>0.20619000000000001</v>
      </c>
      <c r="DJ72" s="265">
        <v>0.17419999999999999</v>
      </c>
      <c r="DK72" s="265">
        <v>0.19689999999999999</v>
      </c>
      <c r="DL72" s="265">
        <v>0.16621</v>
      </c>
      <c r="DM72" s="265">
        <v>0.21326999999999999</v>
      </c>
      <c r="DN72" s="265">
        <v>9.9664000000000003E-2</v>
      </c>
      <c r="DO72" s="265">
        <v>7.1462999999999999E-2</v>
      </c>
      <c r="DP72" s="265">
        <v>7.0264999999999994E-2</v>
      </c>
      <c r="DQ72" s="265">
        <v>5.9003E-2</v>
      </c>
      <c r="DR72" s="265">
        <v>0.18362000000000001</v>
      </c>
      <c r="DS72" s="265">
        <v>0.17834</v>
      </c>
      <c r="DT72" s="265">
        <v>0.26299</v>
      </c>
      <c r="DU72" s="265">
        <v>0.10528999999999999</v>
      </c>
      <c r="DV72" s="265">
        <v>6.4105999999999996E-2</v>
      </c>
      <c r="DW72" s="265">
        <v>5.7475999999999999E-2</v>
      </c>
      <c r="DX72" s="265">
        <v>1.5086E-2</v>
      </c>
      <c r="DY72" s="265">
        <v>3.7664000000000003E-2</v>
      </c>
      <c r="DZ72" s="265">
        <v>4.0237000000000002E-2</v>
      </c>
      <c r="EA72" s="265">
        <v>2.8403999999999999E-2</v>
      </c>
      <c r="EB72" s="265">
        <v>1.7368000000000001E-2</v>
      </c>
      <c r="EC72" s="265">
        <v>1.4255E-2</v>
      </c>
      <c r="ED72" s="265">
        <v>2.1883E-2</v>
      </c>
      <c r="EE72" s="265">
        <v>2.6176999999999999E-2</v>
      </c>
      <c r="EF72" s="265">
        <v>1.4463E-2</v>
      </c>
      <c r="EG72" s="265">
        <v>1.7052000000000001E-2</v>
      </c>
      <c r="EH72" s="265">
        <v>0.20005000000000001</v>
      </c>
      <c r="EI72" s="265">
        <v>0.63878000000000001</v>
      </c>
      <c r="EJ72" s="265">
        <v>0.50102999999999998</v>
      </c>
      <c r="EK72" s="265">
        <v>0.14141000000000001</v>
      </c>
      <c r="EL72" s="265">
        <v>0.25</v>
      </c>
      <c r="EM72" s="265">
        <v>0.31444</v>
      </c>
      <c r="EN72" s="265">
        <v>0.31661</v>
      </c>
      <c r="EO72" s="265">
        <v>0.82967000000000002</v>
      </c>
      <c r="EP72" s="265">
        <v>0.23707</v>
      </c>
      <c r="EQ72" s="265">
        <v>0.10058</v>
      </c>
      <c r="ER72" s="265">
        <v>0.13836999999999999</v>
      </c>
      <c r="ES72" s="265">
        <v>0.11700000000000001</v>
      </c>
      <c r="ET72" s="265">
        <v>0.12948000000000001</v>
      </c>
      <c r="EU72" s="265">
        <v>0.10851</v>
      </c>
      <c r="EV72" s="265">
        <v>0.11243</v>
      </c>
      <c r="EW72" s="265">
        <v>0.11867</v>
      </c>
      <c r="EX72" s="265">
        <v>0.13389000000000001</v>
      </c>
      <c r="EY72" s="265">
        <v>9.6236000000000002E-2</v>
      </c>
      <c r="EZ72" s="265">
        <v>0.50882000000000005</v>
      </c>
      <c r="FA72" s="265">
        <v>0.27050999999999997</v>
      </c>
      <c r="FB72" s="265">
        <v>0.25478000000000001</v>
      </c>
      <c r="FC72" s="265">
        <v>0.23660999999999999</v>
      </c>
      <c r="FD72" s="265">
        <v>0.24637000000000001</v>
      </c>
      <c r="FE72" s="265">
        <v>0.22037999999999999</v>
      </c>
      <c r="FF72" s="265">
        <v>0.23046</v>
      </c>
      <c r="FG72" s="265">
        <v>0.26996999999999999</v>
      </c>
      <c r="FH72" s="265">
        <v>0.20835999999999999</v>
      </c>
      <c r="FI72" s="265">
        <v>0.19671</v>
      </c>
      <c r="FJ72" s="265">
        <v>0.2681</v>
      </c>
      <c r="FK72" s="265">
        <v>0.11408</v>
      </c>
      <c r="FL72" s="265">
        <v>1.197E-2</v>
      </c>
      <c r="FM72" s="265">
        <v>0.11685</v>
      </c>
      <c r="FN72" s="265">
        <v>0.10503</v>
      </c>
      <c r="FO72" s="265">
        <v>0.47799999999999998</v>
      </c>
      <c r="FP72" s="265">
        <v>0.98594999999999999</v>
      </c>
      <c r="FQ72" s="265">
        <v>0.40789999999999998</v>
      </c>
      <c r="FR72" s="265">
        <v>0.32213999999999998</v>
      </c>
      <c r="FS72" s="265">
        <v>0.60665000000000002</v>
      </c>
      <c r="FT72" s="265">
        <v>0.26439000000000001</v>
      </c>
      <c r="FU72" s="265">
        <v>0.39978999999999998</v>
      </c>
      <c r="FV72" s="265">
        <v>0.57177</v>
      </c>
      <c r="FW72" s="265">
        <v>0.94196999999999997</v>
      </c>
      <c r="FX72" s="265">
        <v>0.61246</v>
      </c>
      <c r="FY72" s="265">
        <v>0.77564999999999995</v>
      </c>
      <c r="FZ72" s="265">
        <v>0.94196999999999997</v>
      </c>
      <c r="GA72" s="265">
        <v>0.95465</v>
      </c>
      <c r="GB72" s="265">
        <v>0.58433000000000002</v>
      </c>
      <c r="GC72" s="265">
        <v>0.52254999999999996</v>
      </c>
      <c r="GD72" s="265">
        <v>0.44674000000000003</v>
      </c>
      <c r="GE72" s="265">
        <v>0.77614000000000005</v>
      </c>
      <c r="GF72" s="265">
        <v>0.64097000000000004</v>
      </c>
      <c r="GG72" s="265">
        <v>0.91639999999999999</v>
      </c>
      <c r="GH72" s="265">
        <v>0.93886999999999998</v>
      </c>
      <c r="GI72" s="265">
        <v>0.96225000000000005</v>
      </c>
      <c r="GJ72" s="265">
        <v>0.74648999999999999</v>
      </c>
      <c r="GK72" s="265">
        <v>0.62341000000000002</v>
      </c>
      <c r="GL72" s="265">
        <v>0.78588000000000002</v>
      </c>
      <c r="GM72" s="265">
        <v>0.68083000000000005</v>
      </c>
      <c r="GN72" s="265">
        <v>0.91042999999999996</v>
      </c>
      <c r="GO72" s="265">
        <v>0.50168000000000001</v>
      </c>
      <c r="GP72" s="265">
        <v>0.56144000000000005</v>
      </c>
      <c r="GQ72" s="265">
        <v>0.51917000000000002</v>
      </c>
      <c r="GR72" s="265">
        <v>0.55066999999999999</v>
      </c>
      <c r="GS72" s="265">
        <v>0.52668999999999999</v>
      </c>
      <c r="GT72" s="265">
        <v>0.51204000000000005</v>
      </c>
      <c r="GU72" s="265">
        <v>0.50053999999999998</v>
      </c>
      <c r="GV72" s="265">
        <v>0.44061</v>
      </c>
      <c r="GW72" s="265">
        <v>0.60075999999999996</v>
      </c>
      <c r="GX72" s="265">
        <v>0.64137999999999995</v>
      </c>
      <c r="GY72" s="265">
        <v>0.84289000000000003</v>
      </c>
      <c r="GZ72" s="265">
        <v>0.84443000000000001</v>
      </c>
      <c r="HA72" s="265">
        <v>0.35613</v>
      </c>
      <c r="HB72" s="265">
        <v>0.28769</v>
      </c>
      <c r="HC72" s="265">
        <v>0.96204000000000001</v>
      </c>
      <c r="HD72" s="265">
        <v>0.76963999999999999</v>
      </c>
      <c r="HE72" s="265">
        <v>0.68493999999999999</v>
      </c>
      <c r="HF72" s="265">
        <v>0.94377</v>
      </c>
      <c r="HG72" s="265">
        <v>0.69608999999999999</v>
      </c>
      <c r="HH72" s="265">
        <v>0.69435000000000002</v>
      </c>
      <c r="HI72" s="265">
        <v>0.71950000000000003</v>
      </c>
      <c r="HJ72" s="265">
        <v>0.97001999999999999</v>
      </c>
      <c r="HK72" s="265">
        <v>0.46479999999999999</v>
      </c>
      <c r="HL72" s="265">
        <v>0.53254000000000001</v>
      </c>
      <c r="HM72" s="265">
        <v>0.45549000000000001</v>
      </c>
      <c r="HN72" s="265">
        <v>0.49887999999999999</v>
      </c>
      <c r="HO72" s="265">
        <v>0.70618999999999998</v>
      </c>
      <c r="HP72" s="265">
        <v>0.42366999999999999</v>
      </c>
      <c r="HQ72" s="265">
        <v>0.93559000000000003</v>
      </c>
      <c r="HR72" s="265">
        <v>0.91010000000000002</v>
      </c>
      <c r="HS72" s="265">
        <v>0.49969000000000002</v>
      </c>
      <c r="HT72" s="265">
        <v>0.92090000000000005</v>
      </c>
      <c r="HU72" s="265">
        <v>0.90169999999999995</v>
      </c>
      <c r="HV72" s="265">
        <v>0.52003999999999995</v>
      </c>
      <c r="HW72" s="265">
        <v>0.81367</v>
      </c>
      <c r="HX72" s="265">
        <v>0.92083000000000004</v>
      </c>
      <c r="HY72" s="265">
        <v>0.85251999999999994</v>
      </c>
      <c r="HZ72" s="265">
        <v>0.55662999999999996</v>
      </c>
      <c r="IA72" s="265">
        <v>0.39826</v>
      </c>
      <c r="IB72" s="265">
        <v>0.34265000000000001</v>
      </c>
      <c r="IC72" s="265">
        <v>0.38268000000000002</v>
      </c>
      <c r="ID72" s="265">
        <v>0.36980000000000002</v>
      </c>
      <c r="IE72" s="265">
        <v>0.45583000000000001</v>
      </c>
      <c r="IF72" s="265">
        <v>0.46633000000000002</v>
      </c>
      <c r="IG72" s="265">
        <v>0.43586999999999998</v>
      </c>
      <c r="IH72" s="265">
        <v>0.73526999999999998</v>
      </c>
      <c r="II72" s="265">
        <v>0.88585999999999998</v>
      </c>
      <c r="IJ72" s="265">
        <v>0.39132</v>
      </c>
      <c r="IK72" s="265">
        <v>0.51919000000000004</v>
      </c>
      <c r="IL72" s="265">
        <v>0.83489000000000002</v>
      </c>
      <c r="IM72" s="265">
        <v>0.72692000000000001</v>
      </c>
      <c r="IN72" s="265">
        <v>0.42007</v>
      </c>
      <c r="IO72" s="265">
        <v>0.84414</v>
      </c>
      <c r="IP72" s="265">
        <v>0.30918000000000001</v>
      </c>
      <c r="IQ72" s="265">
        <v>0.74124999999999996</v>
      </c>
      <c r="IR72" s="265">
        <v>0.93986999999999998</v>
      </c>
      <c r="IS72" s="265">
        <v>0.45262999999999998</v>
      </c>
      <c r="IT72" s="265">
        <v>0.96514999999999995</v>
      </c>
      <c r="IU72" s="265">
        <v>0.53297000000000005</v>
      </c>
      <c r="IV72" s="265">
        <v>0.20641000000000001</v>
      </c>
      <c r="IW72" s="265">
        <v>0.48219000000000001</v>
      </c>
      <c r="IX72" s="265">
        <v>0.55889999999999995</v>
      </c>
      <c r="IY72" s="265">
        <v>0.88046999999999997</v>
      </c>
      <c r="IZ72" s="265">
        <v>0.90225</v>
      </c>
      <c r="JA72" s="265">
        <v>0.91225000000000001</v>
      </c>
      <c r="JB72" s="265">
        <v>0.88956000000000002</v>
      </c>
      <c r="JC72" s="265">
        <v>0.87722</v>
      </c>
      <c r="JD72" s="265">
        <v>0.54364999999999997</v>
      </c>
      <c r="JE72" s="265">
        <v>0.52563000000000004</v>
      </c>
      <c r="JF72" s="265">
        <v>0.92996000000000001</v>
      </c>
      <c r="JG72" s="265">
        <v>0.68762000000000001</v>
      </c>
      <c r="JH72" s="265">
        <v>0.93440000000000001</v>
      </c>
      <c r="JI72" s="265">
        <v>0.89319999999999999</v>
      </c>
      <c r="JJ72" s="265">
        <v>0.76263000000000003</v>
      </c>
      <c r="JK72" s="265">
        <v>0.61946000000000001</v>
      </c>
      <c r="JL72" s="265">
        <v>0.94081999999999999</v>
      </c>
      <c r="JM72" s="265">
        <v>0.69010000000000005</v>
      </c>
      <c r="JN72" s="265">
        <v>0.45499000000000001</v>
      </c>
      <c r="JO72" s="265">
        <v>0.46704000000000001</v>
      </c>
      <c r="JP72" s="265">
        <v>0.90183000000000002</v>
      </c>
      <c r="JQ72" s="265">
        <v>0.59526000000000001</v>
      </c>
      <c r="JR72" s="265">
        <v>0.37647999999999998</v>
      </c>
      <c r="JS72" s="265">
        <v>0.55817000000000005</v>
      </c>
      <c r="JT72" s="265">
        <v>0.32406000000000001</v>
      </c>
      <c r="JU72" s="265">
        <v>0.58077999999999996</v>
      </c>
      <c r="JV72" s="265">
        <v>0.86529</v>
      </c>
      <c r="JW72" s="265">
        <v>0.32345000000000002</v>
      </c>
      <c r="JX72" s="265">
        <v>0.25483</v>
      </c>
      <c r="JY72" s="265">
        <v>0.50758999999999999</v>
      </c>
      <c r="JZ72" s="265">
        <v>0.46842</v>
      </c>
      <c r="KA72" s="265">
        <v>0.18256</v>
      </c>
      <c r="KB72" s="265">
        <v>0.26795999999999998</v>
      </c>
      <c r="KC72" s="265">
        <v>0.93554000000000004</v>
      </c>
      <c r="KD72" s="265">
        <v>0.97289999999999999</v>
      </c>
      <c r="KE72" s="265">
        <v>0.80132000000000003</v>
      </c>
      <c r="KF72" s="265">
        <v>0.70962999999999998</v>
      </c>
      <c r="KG72" s="265">
        <v>0.66332999999999998</v>
      </c>
      <c r="KH72" s="265">
        <v>0.55781000000000003</v>
      </c>
      <c r="KI72" s="265">
        <v>0.19727</v>
      </c>
      <c r="KJ72" s="265">
        <v>0.27500000000000002</v>
      </c>
      <c r="KK72" s="265">
        <v>0.12195</v>
      </c>
      <c r="KL72" s="265">
        <v>0.18063000000000001</v>
      </c>
      <c r="KM72" s="265">
        <v>0.80998000000000003</v>
      </c>
      <c r="KN72" s="265">
        <v>0.90424000000000004</v>
      </c>
      <c r="KO72" s="265">
        <v>0.95026999999999995</v>
      </c>
      <c r="KP72" s="265">
        <v>7.8855447768112884E-3</v>
      </c>
      <c r="KQ72" s="265">
        <v>0.97089000000000003</v>
      </c>
      <c r="KR72" s="265">
        <v>0.97335000000000005</v>
      </c>
      <c r="KS72" s="265">
        <v>0.97504999999999997</v>
      </c>
      <c r="KT72" s="265">
        <v>0.79502979551072384</v>
      </c>
      <c r="KU72" s="265">
        <v>1.6809000000000001E-2</v>
      </c>
      <c r="KV72" s="265">
        <v>6.6336000000000006E-2</v>
      </c>
      <c r="KW72" s="265">
        <v>9.9609000000000003E-2</v>
      </c>
      <c r="KX72" s="265">
        <v>0.16550000000000001</v>
      </c>
      <c r="KY72" s="265">
        <v>0.31741999999999998</v>
      </c>
      <c r="KZ72" s="265">
        <v>0.50953000000000004</v>
      </c>
      <c r="LA72" s="265">
        <v>0.69167000000000001</v>
      </c>
      <c r="LB72" s="265">
        <v>0.83550000000000002</v>
      </c>
      <c r="LC72" s="265">
        <v>1</v>
      </c>
      <c r="LD72" s="265">
        <v>0.22800000000000001</v>
      </c>
      <c r="LE72" s="265">
        <v>0.76512000000000002</v>
      </c>
      <c r="LF72" s="265">
        <v>0.14873</v>
      </c>
      <c r="LG72" s="265">
        <v>0.35071000000000002</v>
      </c>
      <c r="LH72" s="431">
        <v>7.023278740234673E-4</v>
      </c>
      <c r="LI72" s="431">
        <v>6.6853070165961981E-4</v>
      </c>
      <c r="LJ72" s="431">
        <v>1.6711949137970805E-3</v>
      </c>
      <c r="LK72" s="431">
        <v>6.0457672225311399E-4</v>
      </c>
      <c r="LL72" s="431">
        <v>2.026083879172802E-3</v>
      </c>
      <c r="LM72" s="431">
        <v>7.8374962322413921E-4</v>
      </c>
      <c r="LN72" s="431">
        <v>2.5455602444708347E-3</v>
      </c>
      <c r="LO72" s="431">
        <v>1.7479847883805633E-3</v>
      </c>
      <c r="LP72" s="431">
        <v>3.0220537446439266E-3</v>
      </c>
      <c r="LQ72" s="431">
        <v>2.7559692971408367E-3</v>
      </c>
      <c r="LR72" s="431">
        <v>2.1032015793025494E-3</v>
      </c>
      <c r="LS72" s="431">
        <v>6.3986389432102442E-4</v>
      </c>
      <c r="LT72" s="431">
        <v>3.5074884071946144E-3</v>
      </c>
      <c r="LU72" s="431">
        <v>8.4882410010322928E-4</v>
      </c>
      <c r="LV72" s="431">
        <v>2.5239093229174614E-3</v>
      </c>
      <c r="LW72" s="431">
        <v>1.8887552432715893E-3</v>
      </c>
      <c r="LX72" s="431">
        <v>3.2312115654349327E-3</v>
      </c>
      <c r="LY72" s="431">
        <v>2.9145812150090933E-3</v>
      </c>
      <c r="LZ72" s="431">
        <v>2.5248737074434757E-3</v>
      </c>
      <c r="MA72" s="431">
        <v>1.2616263702511787E-3</v>
      </c>
      <c r="MB72" s="431">
        <v>3.1887125223875046E-3</v>
      </c>
      <c r="MC72" s="431">
        <v>1.4636899577453732E-3</v>
      </c>
      <c r="MD72" s="431">
        <v>2.3459610529243946E-3</v>
      </c>
      <c r="ME72" s="431">
        <v>3.4346410539001226E-3</v>
      </c>
      <c r="MF72" s="431">
        <v>2.6490511372685432E-3</v>
      </c>
      <c r="MG72" s="431">
        <v>2.2066424135118723E-3</v>
      </c>
      <c r="MH72" s="266"/>
      <c r="MI72" s="266"/>
      <c r="MJ72" s="266"/>
      <c r="MK72" s="266"/>
      <c r="ML72" s="266"/>
      <c r="MM72" s="266"/>
      <c r="MN72" s="266"/>
      <c r="MO72" s="266"/>
      <c r="MP72" s="266"/>
      <c r="MQ72" s="266"/>
      <c r="MR72" s="266"/>
      <c r="MS72" s="266"/>
      <c r="MT72" s="266"/>
      <c r="MU72" s="266"/>
      <c r="MV72" s="266"/>
      <c r="MW72" s="266"/>
      <c r="MX72" s="266"/>
      <c r="MY72" s="266"/>
      <c r="MZ72" s="266"/>
      <c r="NA72" s="266"/>
      <c r="NB72" s="266"/>
      <c r="NC72" s="266"/>
      <c r="ND72" s="266"/>
      <c r="NE72" s="266"/>
      <c r="NF72" s="266"/>
      <c r="NG72" s="266"/>
      <c r="NH72" s="266"/>
      <c r="NI72" s="266"/>
      <c r="NJ72" s="266"/>
      <c r="NK72" s="266"/>
      <c r="NL72" s="266"/>
      <c r="NM72" s="266"/>
      <c r="NN72" s="266"/>
      <c r="NO72" s="266"/>
      <c r="NP72" s="266"/>
      <c r="NQ72" s="266"/>
      <c r="NR72" s="266"/>
      <c r="NS72" s="266"/>
      <c r="NT72" s="266"/>
      <c r="NU72" s="266"/>
      <c r="NV72" s="266"/>
      <c r="NW72" s="266"/>
      <c r="NX72" s="266"/>
      <c r="NY72" s="266"/>
      <c r="NZ72" s="266"/>
      <c r="OA72" s="266"/>
      <c r="OB72" s="266"/>
      <c r="OC72" s="266"/>
      <c r="OD72" s="266"/>
      <c r="OE72" s="266"/>
      <c r="OF72" s="266"/>
      <c r="OG72" s="266"/>
      <c r="OH72" s="266"/>
      <c r="OI72" s="266"/>
      <c r="OJ72" s="266"/>
      <c r="OK72" s="266"/>
      <c r="OL72" s="266"/>
      <c r="OM72" s="266"/>
      <c r="ON72" s="267"/>
    </row>
    <row r="73" spans="1:404">
      <c r="A73" s="261">
        <v>448</v>
      </c>
      <c r="B73" s="265">
        <v>0.25413000000000002</v>
      </c>
      <c r="C73" s="265">
        <v>0.18542</v>
      </c>
      <c r="D73" s="265">
        <v>0.13055</v>
      </c>
      <c r="E73" s="265">
        <v>8.7186E-2</v>
      </c>
      <c r="F73" s="265">
        <v>0.26186999999999999</v>
      </c>
      <c r="G73" s="265">
        <v>0.17357</v>
      </c>
      <c r="H73" s="265">
        <v>0.26596999999999998</v>
      </c>
      <c r="I73" s="265">
        <v>0.24141000000000001</v>
      </c>
      <c r="J73" s="265">
        <v>0.19245999999999999</v>
      </c>
      <c r="K73" s="265">
        <v>0.14405999999999999</v>
      </c>
      <c r="L73" s="265">
        <v>9.7392000000000006E-2</v>
      </c>
      <c r="M73" s="265">
        <v>3.9195000000000001E-2</v>
      </c>
      <c r="N73" s="265">
        <v>3.533E-2</v>
      </c>
      <c r="O73" s="265">
        <v>0.13947999999999999</v>
      </c>
      <c r="P73" s="265">
        <v>0.16544</v>
      </c>
      <c r="Q73" s="265">
        <v>0.20280999999999999</v>
      </c>
      <c r="R73" s="265">
        <v>8.7018999999999999E-2</v>
      </c>
      <c r="S73" s="265">
        <v>0.17738999999999999</v>
      </c>
      <c r="T73" s="265">
        <v>0.12231</v>
      </c>
      <c r="U73" s="265">
        <v>0.25224999999999997</v>
      </c>
      <c r="V73" s="265">
        <v>0.17291000000000001</v>
      </c>
      <c r="W73" s="265">
        <v>0.15758</v>
      </c>
      <c r="X73" s="265">
        <v>0.13722999999999999</v>
      </c>
      <c r="Y73" s="265">
        <v>0.25545000000000001</v>
      </c>
      <c r="Z73" s="265">
        <v>0.17726</v>
      </c>
      <c r="AA73" s="265">
        <v>0.26266</v>
      </c>
      <c r="AB73" s="265">
        <v>0.18457999999999999</v>
      </c>
      <c r="AC73" s="265">
        <v>0.15495</v>
      </c>
      <c r="AD73" s="265">
        <v>0.10399</v>
      </c>
      <c r="AE73" s="265">
        <v>4.2043999999999998E-2</v>
      </c>
      <c r="AF73" s="265">
        <v>6.5791000000000002E-2</v>
      </c>
      <c r="AG73" s="265">
        <v>8.0403000000000002E-2</v>
      </c>
      <c r="AH73" s="265">
        <v>0.14691000000000001</v>
      </c>
      <c r="AI73" s="265">
        <v>2.6678E-2</v>
      </c>
      <c r="AJ73" s="265">
        <v>3.7177000000000002E-2</v>
      </c>
      <c r="AK73" s="265">
        <v>2.2946000000000001E-2</v>
      </c>
      <c r="AL73" s="265">
        <v>6.3861000000000001E-2</v>
      </c>
      <c r="AM73" s="265">
        <v>4.8799000000000002E-2</v>
      </c>
      <c r="AN73" s="265">
        <v>5.2549999999999999E-2</v>
      </c>
      <c r="AO73" s="265">
        <v>7.7657000000000004E-2</v>
      </c>
      <c r="AP73" s="265">
        <v>9.3886999999999998E-2</v>
      </c>
      <c r="AQ73" s="265">
        <v>6.4527000000000001E-2</v>
      </c>
      <c r="AR73" s="265">
        <v>0.14463000000000001</v>
      </c>
      <c r="AS73" s="265">
        <v>0.13220000000000001</v>
      </c>
      <c r="AT73" s="265">
        <v>0.11933000000000001</v>
      </c>
      <c r="AU73" s="265">
        <v>0.18543000000000001</v>
      </c>
      <c r="AV73" s="265">
        <v>0.15461</v>
      </c>
      <c r="AW73" s="265">
        <v>2.8371E-2</v>
      </c>
      <c r="AX73" s="265">
        <v>5.4337000000000003E-2</v>
      </c>
      <c r="AY73" s="265">
        <v>8.8233000000000006E-2</v>
      </c>
      <c r="AZ73" s="265">
        <v>0.13138</v>
      </c>
      <c r="BA73" s="265">
        <v>3.6504000000000002E-2</v>
      </c>
      <c r="BB73" s="265">
        <v>1.4736000000000001E-2</v>
      </c>
      <c r="BC73" s="265">
        <v>0</v>
      </c>
      <c r="BD73" s="265">
        <v>5.6321999999999997E-2</v>
      </c>
      <c r="BE73" s="265">
        <v>3.9229E-2</v>
      </c>
      <c r="BF73" s="265">
        <v>4.1294999999999998E-2</v>
      </c>
      <c r="BG73" s="265">
        <v>8.1503000000000006E-2</v>
      </c>
      <c r="BH73" s="265">
        <v>8.7534000000000001E-2</v>
      </c>
      <c r="BI73" s="265">
        <v>0.15110999999999999</v>
      </c>
      <c r="BJ73" s="265">
        <v>0.14581</v>
      </c>
      <c r="BK73" s="265">
        <v>0.12726999999999999</v>
      </c>
      <c r="BL73" s="265">
        <v>0.19605</v>
      </c>
      <c r="BM73" s="265">
        <v>0.13658999999999999</v>
      </c>
      <c r="BN73" s="265">
        <v>0.31681999999999999</v>
      </c>
      <c r="BO73" s="265">
        <v>0.4</v>
      </c>
      <c r="BP73" s="265">
        <v>3.8755999999999999E-2</v>
      </c>
      <c r="BQ73" s="265">
        <v>0.17918999999999999</v>
      </c>
      <c r="BR73" s="265">
        <v>0.31957999999999998</v>
      </c>
      <c r="BS73" s="265">
        <v>0.17424000000000001</v>
      </c>
      <c r="BT73" s="265">
        <v>0.27389999999999998</v>
      </c>
      <c r="BU73" s="265">
        <v>2.6644999999999999E-2</v>
      </c>
      <c r="BV73" s="265">
        <v>1.222E-2</v>
      </c>
      <c r="BW73" s="265">
        <v>3.4479000000000003E-2</v>
      </c>
      <c r="BX73" s="265">
        <v>1.7188999999999999E-2</v>
      </c>
      <c r="BY73" s="265">
        <v>0.13533999999999999</v>
      </c>
      <c r="BZ73" s="265">
        <v>0.11579</v>
      </c>
      <c r="CA73" s="265">
        <v>0.20200000000000001</v>
      </c>
      <c r="CB73" s="265">
        <v>0.16395000000000001</v>
      </c>
      <c r="CC73" s="265">
        <v>0.21124999999999999</v>
      </c>
      <c r="CD73" s="265">
        <v>0.12261</v>
      </c>
      <c r="CE73" s="265">
        <v>0.11833</v>
      </c>
      <c r="CF73" s="265">
        <v>0.13286999999999999</v>
      </c>
      <c r="CG73" s="265">
        <v>0.12519</v>
      </c>
      <c r="CH73" s="265">
        <v>0.10825</v>
      </c>
      <c r="CI73" s="265">
        <v>0.12587000000000001</v>
      </c>
      <c r="CJ73" s="265">
        <v>9.6518999999999994E-2</v>
      </c>
      <c r="CK73" s="265">
        <v>0.11856</v>
      </c>
      <c r="CL73" s="265">
        <v>0.33438000000000001</v>
      </c>
      <c r="CM73" s="265">
        <v>0.26984000000000002</v>
      </c>
      <c r="CN73" s="265">
        <v>8.2827999999999999E-2</v>
      </c>
      <c r="CO73" s="265">
        <v>0.14796000000000001</v>
      </c>
      <c r="CP73" s="265">
        <v>0.21878</v>
      </c>
      <c r="CQ73" s="265">
        <v>0.20837</v>
      </c>
      <c r="CR73" s="265">
        <v>0.13600000000000001</v>
      </c>
      <c r="CS73" s="265">
        <v>0.30612</v>
      </c>
      <c r="CT73" s="265">
        <v>0.44947999999999999</v>
      </c>
      <c r="CU73" s="265">
        <v>0.39200000000000002</v>
      </c>
      <c r="CV73" s="265">
        <v>0.28332000000000002</v>
      </c>
      <c r="CW73" s="265">
        <v>0.82828000000000002</v>
      </c>
      <c r="CX73" s="265">
        <v>0.42268</v>
      </c>
      <c r="CY73" s="265">
        <v>0.73196000000000006</v>
      </c>
      <c r="CZ73" s="265">
        <v>0.17518</v>
      </c>
      <c r="DA73" s="265">
        <v>0.28910000000000002</v>
      </c>
      <c r="DB73" s="265">
        <v>0.16162000000000001</v>
      </c>
      <c r="DC73" s="265">
        <v>0.18969</v>
      </c>
      <c r="DD73" s="265">
        <v>0.12121</v>
      </c>
      <c r="DE73" s="265">
        <v>0.35464000000000001</v>
      </c>
      <c r="DF73" s="265">
        <v>3.9513E-2</v>
      </c>
      <c r="DG73" s="265">
        <v>7.7219999999999997E-2</v>
      </c>
      <c r="DH73" s="265">
        <v>9.0660000000000004E-2</v>
      </c>
      <c r="DI73" s="265">
        <v>0.23380999999999999</v>
      </c>
      <c r="DJ73" s="265">
        <v>0.19486999999999999</v>
      </c>
      <c r="DK73" s="265">
        <v>0.22026000000000001</v>
      </c>
      <c r="DL73" s="265">
        <v>0.18847</v>
      </c>
      <c r="DM73" s="265">
        <v>0.24193999999999999</v>
      </c>
      <c r="DN73" s="265">
        <v>0.11348999999999999</v>
      </c>
      <c r="DO73" s="265">
        <v>8.0458000000000002E-2</v>
      </c>
      <c r="DP73" s="265">
        <v>7.9075999999999994E-2</v>
      </c>
      <c r="DQ73" s="265">
        <v>6.6420000000000007E-2</v>
      </c>
      <c r="DR73" s="265">
        <v>0.20616999999999999</v>
      </c>
      <c r="DS73" s="265">
        <v>0.19689999999999999</v>
      </c>
      <c r="DT73" s="265">
        <v>0.29122999999999999</v>
      </c>
      <c r="DU73" s="265">
        <v>0.11812</v>
      </c>
      <c r="DV73" s="265">
        <v>7.1858000000000005E-2</v>
      </c>
      <c r="DW73" s="265">
        <v>6.4314999999999997E-2</v>
      </c>
      <c r="DX73" s="265">
        <v>1.7301E-2</v>
      </c>
      <c r="DY73" s="265">
        <v>4.2548999999999997E-2</v>
      </c>
      <c r="DZ73" s="265">
        <v>4.5439E-2</v>
      </c>
      <c r="EA73" s="265">
        <v>3.2299000000000001E-2</v>
      </c>
      <c r="EB73" s="265">
        <v>1.9761000000000001E-2</v>
      </c>
      <c r="EC73" s="265">
        <v>1.6219999999999998E-2</v>
      </c>
      <c r="ED73" s="265">
        <v>2.4898E-2</v>
      </c>
      <c r="EE73" s="265">
        <v>2.9784999999999999E-2</v>
      </c>
      <c r="EF73" s="265">
        <v>1.6362000000000002E-2</v>
      </c>
      <c r="EG73" s="265">
        <v>1.9390999999999999E-2</v>
      </c>
      <c r="EH73" s="265">
        <v>0.19287000000000001</v>
      </c>
      <c r="EI73" s="265">
        <v>0.63673000000000002</v>
      </c>
      <c r="EJ73" s="265">
        <v>0.49897000000000002</v>
      </c>
      <c r="EK73" s="265">
        <v>0.14141000000000001</v>
      </c>
      <c r="EL73" s="265">
        <v>0.25</v>
      </c>
      <c r="EM73" s="265">
        <v>0.31078</v>
      </c>
      <c r="EN73" s="265">
        <v>0.33645999999999998</v>
      </c>
      <c r="EO73" s="265">
        <v>0.87331000000000003</v>
      </c>
      <c r="EP73" s="265">
        <v>0.24351</v>
      </c>
      <c r="EQ73" s="265">
        <v>0.11321000000000001</v>
      </c>
      <c r="ER73" s="265">
        <v>0.15584000000000001</v>
      </c>
      <c r="ES73" s="265">
        <v>0.13184000000000001</v>
      </c>
      <c r="ET73" s="265">
        <v>0.14596999999999999</v>
      </c>
      <c r="EU73" s="265">
        <v>0.12224</v>
      </c>
      <c r="EV73" s="265">
        <v>0.12667999999999999</v>
      </c>
      <c r="EW73" s="265">
        <v>0.13369</v>
      </c>
      <c r="EX73" s="265">
        <v>0.15076000000000001</v>
      </c>
      <c r="EY73" s="265">
        <v>0.10851</v>
      </c>
      <c r="EZ73" s="265">
        <v>0.52093999999999996</v>
      </c>
      <c r="FA73" s="265">
        <v>0.30431000000000002</v>
      </c>
      <c r="FB73" s="265">
        <v>0.28671999999999997</v>
      </c>
      <c r="FC73" s="265">
        <v>0.26623999999999998</v>
      </c>
      <c r="FD73" s="265">
        <v>0.2772</v>
      </c>
      <c r="FE73" s="265">
        <v>0.24784999999999999</v>
      </c>
      <c r="FF73" s="265">
        <v>0.25929999999999997</v>
      </c>
      <c r="FG73" s="265">
        <v>0.30371999999999999</v>
      </c>
      <c r="FH73" s="265">
        <v>0.23447000000000001</v>
      </c>
      <c r="FI73" s="265">
        <v>0.22137999999999999</v>
      </c>
      <c r="FJ73" s="265">
        <v>0.30473</v>
      </c>
      <c r="FK73" s="265">
        <v>0.12970999999999999</v>
      </c>
      <c r="FL73" s="265">
        <v>1.3220000000000001E-2</v>
      </c>
      <c r="FM73" s="265">
        <v>0.13270999999999999</v>
      </c>
      <c r="FN73" s="265">
        <v>0.10793</v>
      </c>
      <c r="FO73" s="265">
        <v>0.502</v>
      </c>
      <c r="FP73" s="265">
        <v>0.97892999999999997</v>
      </c>
      <c r="FQ73" s="265">
        <v>0.43247000000000002</v>
      </c>
      <c r="FR73" s="265">
        <v>0.34499999999999997</v>
      </c>
      <c r="FS73" s="265">
        <v>0.60070000000000001</v>
      </c>
      <c r="FT73" s="265">
        <v>0.28849999999999998</v>
      </c>
      <c r="FU73" s="265">
        <v>0.41548000000000002</v>
      </c>
      <c r="FV73" s="265">
        <v>0.51327</v>
      </c>
      <c r="FW73" s="265">
        <v>0.91295000000000004</v>
      </c>
      <c r="FX73" s="265">
        <v>0.60894999999999999</v>
      </c>
      <c r="FY73" s="265">
        <v>0.71013999999999999</v>
      </c>
      <c r="FZ73" s="265">
        <v>0.91295000000000004</v>
      </c>
      <c r="GA73" s="265">
        <v>0.96977000000000002</v>
      </c>
      <c r="GB73" s="265">
        <v>0.64602000000000004</v>
      </c>
      <c r="GC73" s="265">
        <v>0.56130000000000002</v>
      </c>
      <c r="GD73" s="265">
        <v>0.45357999999999998</v>
      </c>
      <c r="GE73" s="265">
        <v>0.81472</v>
      </c>
      <c r="GF73" s="265">
        <v>0.67898000000000003</v>
      </c>
      <c r="GG73" s="265">
        <v>0.94427000000000005</v>
      </c>
      <c r="GH73" s="265">
        <v>0.95925000000000005</v>
      </c>
      <c r="GI73" s="265">
        <v>0.97484000000000004</v>
      </c>
      <c r="GJ73" s="265">
        <v>0.79076999999999997</v>
      </c>
      <c r="GK73" s="265">
        <v>0.67967</v>
      </c>
      <c r="GL73" s="265">
        <v>0.83064000000000004</v>
      </c>
      <c r="GM73" s="265">
        <v>0.74438000000000004</v>
      </c>
      <c r="GN73" s="265">
        <v>0.94028</v>
      </c>
      <c r="GO73" s="265">
        <v>0.52127000000000001</v>
      </c>
      <c r="GP73" s="265">
        <v>0.55637000000000003</v>
      </c>
      <c r="GQ73" s="265">
        <v>0.52859999999999996</v>
      </c>
      <c r="GR73" s="265">
        <v>0.58338999999999996</v>
      </c>
      <c r="GS73" s="265">
        <v>0.53042</v>
      </c>
      <c r="GT73" s="265">
        <v>0.52603999999999995</v>
      </c>
      <c r="GU73" s="265">
        <v>0.51444000000000001</v>
      </c>
      <c r="GV73" s="265">
        <v>0.45484999999999998</v>
      </c>
      <c r="GW73" s="265">
        <v>0.59560000000000002</v>
      </c>
      <c r="GX73" s="265">
        <v>0.61565000000000003</v>
      </c>
      <c r="GY73" s="265">
        <v>0.89525999999999994</v>
      </c>
      <c r="GZ73" s="265">
        <v>0.89629000000000003</v>
      </c>
      <c r="HA73" s="265">
        <v>0.3649</v>
      </c>
      <c r="HB73" s="265">
        <v>0.30204999999999999</v>
      </c>
      <c r="HC73" s="265">
        <v>0.97468999999999995</v>
      </c>
      <c r="HD73" s="265">
        <v>0.83450999999999997</v>
      </c>
      <c r="HE73" s="265">
        <v>0.71319999999999995</v>
      </c>
      <c r="HF73" s="265">
        <v>0.96250999999999998</v>
      </c>
      <c r="HG73" s="265">
        <v>0.72463999999999995</v>
      </c>
      <c r="HH73" s="265">
        <v>0.72053</v>
      </c>
      <c r="HI73" s="265">
        <v>0.74680000000000002</v>
      </c>
      <c r="HJ73" s="265">
        <v>0.98001000000000005</v>
      </c>
      <c r="HK73" s="265">
        <v>0.48746</v>
      </c>
      <c r="HL73" s="265">
        <v>0.54847000000000001</v>
      </c>
      <c r="HM73" s="265">
        <v>0.46690999999999999</v>
      </c>
      <c r="HN73" s="265">
        <v>0.5292</v>
      </c>
      <c r="HO73" s="265">
        <v>0.74395999999999995</v>
      </c>
      <c r="HP73" s="265">
        <v>0.45072000000000001</v>
      </c>
      <c r="HQ73" s="265">
        <v>0.95706000000000002</v>
      </c>
      <c r="HR73" s="265">
        <v>0.86514999999999997</v>
      </c>
      <c r="HS73" s="265">
        <v>0.53559999999999997</v>
      </c>
      <c r="HT73" s="265">
        <v>0.94726999999999995</v>
      </c>
      <c r="HU73" s="265">
        <v>0.93447000000000002</v>
      </c>
      <c r="HV73" s="265">
        <v>0.53898000000000001</v>
      </c>
      <c r="HW73" s="265">
        <v>0.85512999999999995</v>
      </c>
      <c r="HX73" s="265">
        <v>0.94721999999999995</v>
      </c>
      <c r="HY73" s="265">
        <v>0.89990000000000003</v>
      </c>
      <c r="HZ73" s="265">
        <v>0.59869000000000006</v>
      </c>
      <c r="IA73" s="265">
        <v>0.42303000000000002</v>
      </c>
      <c r="IB73" s="265">
        <v>0.36704999999999999</v>
      </c>
      <c r="IC73" s="265">
        <v>0.40777999999999998</v>
      </c>
      <c r="ID73" s="265">
        <v>0.39026</v>
      </c>
      <c r="IE73" s="265">
        <v>0.45922000000000002</v>
      </c>
      <c r="IF73" s="265">
        <v>0.47472999999999999</v>
      </c>
      <c r="IG73" s="265">
        <v>0.45543</v>
      </c>
      <c r="IH73" s="265">
        <v>0.77056000000000002</v>
      </c>
      <c r="II73" s="265">
        <v>0.89627000000000001</v>
      </c>
      <c r="IJ73" s="265">
        <v>0.38669999999999999</v>
      </c>
      <c r="IK73" s="265">
        <v>0.53268000000000004</v>
      </c>
      <c r="IL73" s="265">
        <v>0.79669000000000001</v>
      </c>
      <c r="IM73" s="265">
        <v>0.77844000000000002</v>
      </c>
      <c r="IN73" s="265">
        <v>0.45940999999999999</v>
      </c>
      <c r="IO73" s="265">
        <v>0.89378999999999997</v>
      </c>
      <c r="IP73" s="265">
        <v>0.33189000000000002</v>
      </c>
      <c r="IQ73" s="265">
        <v>0.77395999999999998</v>
      </c>
      <c r="IR73" s="265">
        <v>0.93128</v>
      </c>
      <c r="IS73" s="265">
        <v>0.47414000000000001</v>
      </c>
      <c r="IT73" s="265">
        <v>0.97677000000000003</v>
      </c>
      <c r="IU73" s="265">
        <v>0.55857000000000001</v>
      </c>
      <c r="IV73" s="265">
        <v>0.21046000000000001</v>
      </c>
      <c r="IW73" s="265">
        <v>0.47858000000000001</v>
      </c>
      <c r="IX73" s="265">
        <v>0.57486000000000004</v>
      </c>
      <c r="IY73" s="265">
        <v>0.92032000000000003</v>
      </c>
      <c r="IZ73" s="265">
        <v>0.93483000000000005</v>
      </c>
      <c r="JA73" s="265">
        <v>0.9415</v>
      </c>
      <c r="JB73" s="265">
        <v>0.92637000000000003</v>
      </c>
      <c r="JC73" s="265">
        <v>0.91815000000000002</v>
      </c>
      <c r="JD73" s="265">
        <v>0.57462000000000002</v>
      </c>
      <c r="JE73" s="265">
        <v>0.49539</v>
      </c>
      <c r="JF73" s="265">
        <v>0.95330999999999999</v>
      </c>
      <c r="JG73" s="265">
        <v>0.70286999999999999</v>
      </c>
      <c r="JH73" s="265">
        <v>0.95474000000000003</v>
      </c>
      <c r="JI73" s="265">
        <v>0.83979000000000004</v>
      </c>
      <c r="JJ73" s="265">
        <v>0.69303000000000003</v>
      </c>
      <c r="JK73" s="265">
        <v>0.56481000000000003</v>
      </c>
      <c r="JL73" s="265">
        <v>0.91124000000000005</v>
      </c>
      <c r="JM73" s="265">
        <v>0.69882999999999995</v>
      </c>
      <c r="JN73" s="265">
        <v>0.49375999999999998</v>
      </c>
      <c r="JO73" s="265">
        <v>0.47736000000000001</v>
      </c>
      <c r="JP73" s="265">
        <v>0.93454999999999999</v>
      </c>
      <c r="JQ73" s="265">
        <v>0.60480999999999996</v>
      </c>
      <c r="JR73" s="265">
        <v>0.39149</v>
      </c>
      <c r="JS73" s="265">
        <v>0.57852999999999999</v>
      </c>
      <c r="JT73" s="265">
        <v>0.35710999999999998</v>
      </c>
      <c r="JU73" s="265">
        <v>0.63449</v>
      </c>
      <c r="JV73" s="265">
        <v>0.91019000000000005</v>
      </c>
      <c r="JW73" s="265">
        <v>0.34204000000000001</v>
      </c>
      <c r="JX73" s="265">
        <v>0.27596999999999999</v>
      </c>
      <c r="JY73" s="265">
        <v>0.53141000000000005</v>
      </c>
      <c r="JZ73" s="265">
        <v>0.48202</v>
      </c>
      <c r="KA73" s="265">
        <v>0.20129</v>
      </c>
      <c r="KB73" s="265">
        <v>0.28148000000000001</v>
      </c>
      <c r="KC73" s="265">
        <v>0.95703000000000005</v>
      </c>
      <c r="KD73" s="265">
        <v>0.95935000000000004</v>
      </c>
      <c r="KE73" s="265">
        <v>0.85101000000000004</v>
      </c>
      <c r="KF73" s="265">
        <v>0.76592000000000005</v>
      </c>
      <c r="KG73" s="265">
        <v>0.71963999999999995</v>
      </c>
      <c r="KH73" s="265">
        <v>0.59597</v>
      </c>
      <c r="KI73" s="265">
        <v>0.19516</v>
      </c>
      <c r="KJ73" s="265">
        <v>0.27172000000000002</v>
      </c>
      <c r="KK73" s="265">
        <v>0.12185</v>
      </c>
      <c r="KL73" s="265">
        <v>0.18165000000000001</v>
      </c>
      <c r="KM73" s="265">
        <v>0.82203000000000004</v>
      </c>
      <c r="KN73" s="265">
        <v>0.91613</v>
      </c>
      <c r="KO73" s="265">
        <v>0.96148</v>
      </c>
      <c r="KP73" s="265">
        <v>7.98734142989483E-3</v>
      </c>
      <c r="KQ73" s="265">
        <v>0.98045000000000004</v>
      </c>
      <c r="KR73" s="265">
        <v>0.98223000000000005</v>
      </c>
      <c r="KS73" s="265">
        <v>0.98336000000000001</v>
      </c>
      <c r="KT73" s="265">
        <v>0.80221626039844107</v>
      </c>
      <c r="KU73" s="265">
        <v>1.7229000000000001E-2</v>
      </c>
      <c r="KV73" s="265">
        <v>6.7510000000000001E-2</v>
      </c>
      <c r="KW73" s="265">
        <v>0.10116</v>
      </c>
      <c r="KX73" s="265">
        <v>0.16763</v>
      </c>
      <c r="KY73" s="265">
        <v>0.32040000000000002</v>
      </c>
      <c r="KZ73" s="265">
        <v>0.51300000000000001</v>
      </c>
      <c r="LA73" s="265">
        <v>0.69499999999999995</v>
      </c>
      <c r="LB73" s="265">
        <v>0.83819999999999995</v>
      </c>
      <c r="LC73" s="265">
        <v>1</v>
      </c>
      <c r="LD73" s="265">
        <v>0.34200000000000003</v>
      </c>
      <c r="LE73" s="265">
        <v>0.64768999999999999</v>
      </c>
      <c r="LF73" s="265">
        <v>0.20216999999999999</v>
      </c>
      <c r="LG73" s="265">
        <v>0.47675000000000001</v>
      </c>
      <c r="LH73" s="431">
        <v>7.5825920794159174E-4</v>
      </c>
      <c r="LI73" s="431">
        <v>7.2039832593873143E-4</v>
      </c>
      <c r="LJ73" s="431">
        <v>1.678223954513669E-3</v>
      </c>
      <c r="LK73" s="431">
        <v>6.5863062627613544E-4</v>
      </c>
      <c r="LL73" s="431">
        <v>2.0209602080285549E-3</v>
      </c>
      <c r="LM73" s="431">
        <v>8.4421917563304305E-4</v>
      </c>
      <c r="LN73" s="431">
        <v>2.5132705923169851E-3</v>
      </c>
      <c r="LO73" s="431">
        <v>1.7711949767544866E-3</v>
      </c>
      <c r="LP73" s="431">
        <v>3.0013087671250105E-3</v>
      </c>
      <c r="LQ73" s="431">
        <v>2.7481012511998415E-3</v>
      </c>
      <c r="LR73" s="431">
        <v>2.1207001991569996E-3</v>
      </c>
      <c r="LS73" s="431">
        <v>6.9673400139436126E-4</v>
      </c>
      <c r="LT73" s="431">
        <v>3.4773238003253937E-3</v>
      </c>
      <c r="LU73" s="431">
        <v>9.1058027464896441E-4</v>
      </c>
      <c r="LV73" s="431">
        <v>2.5041121989488602E-3</v>
      </c>
      <c r="LW73" s="431">
        <v>1.898306654766202E-3</v>
      </c>
      <c r="LX73" s="431">
        <v>3.2059126533567905E-3</v>
      </c>
      <c r="LY73" s="431">
        <v>2.898629754781723E-3</v>
      </c>
      <c r="LZ73" s="431">
        <v>2.5155087932944298E-3</v>
      </c>
      <c r="MA73" s="431">
        <v>1.3067870168015361E-3</v>
      </c>
      <c r="MB73" s="431">
        <v>3.1648292206227779E-3</v>
      </c>
      <c r="MC73" s="431">
        <v>1.5008291229605675E-3</v>
      </c>
      <c r="MD73" s="431">
        <v>2.349064452573657E-3</v>
      </c>
      <c r="ME73" s="431">
        <v>3.3973699901252985E-3</v>
      </c>
      <c r="MF73" s="431">
        <v>2.630491042509675E-3</v>
      </c>
      <c r="MG73" s="431">
        <v>2.2091665305197239E-3</v>
      </c>
      <c r="MH73" s="266"/>
      <c r="MI73" s="266"/>
      <c r="MJ73" s="266"/>
      <c r="MK73" s="266"/>
      <c r="ML73" s="266"/>
      <c r="MM73" s="266"/>
      <c r="MN73" s="266"/>
      <c r="MO73" s="266"/>
      <c r="MP73" s="266"/>
      <c r="MQ73" s="266"/>
      <c r="MR73" s="266"/>
      <c r="MS73" s="266"/>
      <c r="MT73" s="266"/>
      <c r="MU73" s="266"/>
      <c r="MV73" s="266"/>
      <c r="MW73" s="266"/>
      <c r="MX73" s="266"/>
      <c r="MY73" s="266"/>
      <c r="MZ73" s="266"/>
      <c r="NA73" s="266"/>
      <c r="NB73" s="266"/>
      <c r="NC73" s="266"/>
      <c r="ND73" s="266"/>
      <c r="NE73" s="266"/>
      <c r="NF73" s="266"/>
      <c r="NG73" s="266"/>
      <c r="NH73" s="266"/>
      <c r="NI73" s="266"/>
      <c r="NJ73" s="266"/>
      <c r="NK73" s="266"/>
      <c r="NL73" s="266"/>
      <c r="NM73" s="266"/>
      <c r="NN73" s="266"/>
      <c r="NO73" s="266"/>
      <c r="NP73" s="266"/>
      <c r="NQ73" s="266"/>
      <c r="NR73" s="266"/>
      <c r="NS73" s="266"/>
      <c r="NT73" s="266"/>
      <c r="NU73" s="266"/>
      <c r="NV73" s="266"/>
      <c r="NW73" s="266"/>
      <c r="NX73" s="266"/>
      <c r="NY73" s="266"/>
      <c r="NZ73" s="266"/>
      <c r="OA73" s="266"/>
      <c r="OB73" s="266"/>
      <c r="OC73" s="266"/>
      <c r="OD73" s="266"/>
      <c r="OE73" s="266"/>
      <c r="OF73" s="266"/>
      <c r="OG73" s="266"/>
      <c r="OH73" s="266"/>
      <c r="OI73" s="266"/>
      <c r="OJ73" s="266"/>
      <c r="OK73" s="266"/>
      <c r="OL73" s="266"/>
      <c r="OM73" s="266"/>
      <c r="ON73" s="267"/>
    </row>
    <row r="74" spans="1:404">
      <c r="A74" s="261">
        <v>449</v>
      </c>
      <c r="B74" s="265">
        <v>0.25702000000000003</v>
      </c>
      <c r="C74" s="265">
        <v>0.18748000000000001</v>
      </c>
      <c r="D74" s="265">
        <v>0.13199</v>
      </c>
      <c r="E74" s="265">
        <v>8.8177000000000005E-2</v>
      </c>
      <c r="F74" s="265">
        <v>0.26477000000000001</v>
      </c>
      <c r="G74" s="265">
        <v>0.17541000000000001</v>
      </c>
      <c r="H74" s="265">
        <v>0.26891999999999999</v>
      </c>
      <c r="I74" s="265">
        <v>0.24679999999999999</v>
      </c>
      <c r="J74" s="265">
        <v>0.19692999999999999</v>
      </c>
      <c r="K74" s="265">
        <v>0.14504</v>
      </c>
      <c r="L74" s="265">
        <v>9.8050999999999999E-2</v>
      </c>
      <c r="M74" s="265">
        <v>3.9370000000000002E-2</v>
      </c>
      <c r="N74" s="265">
        <v>3.6728999999999998E-2</v>
      </c>
      <c r="O74" s="265">
        <v>0.14335999999999999</v>
      </c>
      <c r="P74" s="265">
        <v>0.16717000000000001</v>
      </c>
      <c r="Q74" s="265">
        <v>0.20407</v>
      </c>
      <c r="R74" s="265">
        <v>8.7842000000000003E-2</v>
      </c>
      <c r="S74" s="265">
        <v>0.18076999999999999</v>
      </c>
      <c r="T74" s="265">
        <v>0.12458</v>
      </c>
      <c r="U74" s="265">
        <v>0.25498999999999999</v>
      </c>
      <c r="V74" s="265">
        <v>0.17446</v>
      </c>
      <c r="W74" s="265">
        <v>0.15905</v>
      </c>
      <c r="X74" s="265">
        <v>0.13858000000000001</v>
      </c>
      <c r="Y74" s="265">
        <v>0.25838</v>
      </c>
      <c r="Z74" s="265">
        <v>0.17927000000000001</v>
      </c>
      <c r="AA74" s="265">
        <v>0.26540999999999998</v>
      </c>
      <c r="AB74" s="265">
        <v>0.18648999999999999</v>
      </c>
      <c r="AC74" s="265">
        <v>0.15664</v>
      </c>
      <c r="AD74" s="265">
        <v>0.10507</v>
      </c>
      <c r="AE74" s="265">
        <v>4.2157E-2</v>
      </c>
      <c r="AF74" s="265">
        <v>6.6030000000000005E-2</v>
      </c>
      <c r="AG74" s="265">
        <v>7.9837000000000005E-2</v>
      </c>
      <c r="AH74" s="265">
        <v>0.14756</v>
      </c>
      <c r="AI74" s="265">
        <v>2.6741000000000001E-2</v>
      </c>
      <c r="AJ74" s="265">
        <v>3.7412000000000001E-2</v>
      </c>
      <c r="AK74" s="265">
        <v>2.2991999999999999E-2</v>
      </c>
      <c r="AL74" s="265">
        <v>6.4118999999999995E-2</v>
      </c>
      <c r="AM74" s="265">
        <v>4.8807000000000003E-2</v>
      </c>
      <c r="AN74" s="265">
        <v>5.2754000000000002E-2</v>
      </c>
      <c r="AO74" s="265">
        <v>7.8016000000000002E-2</v>
      </c>
      <c r="AP74" s="265">
        <v>9.4114000000000003E-2</v>
      </c>
      <c r="AQ74" s="265">
        <v>6.4827999999999997E-2</v>
      </c>
      <c r="AR74" s="265">
        <v>0.14535000000000001</v>
      </c>
      <c r="AS74" s="265">
        <v>0.1323</v>
      </c>
      <c r="AT74" s="265">
        <v>0.11990000000000001</v>
      </c>
      <c r="AU74" s="265">
        <v>0.18628</v>
      </c>
      <c r="AV74" s="265">
        <v>0.15528</v>
      </c>
      <c r="AW74" s="265">
        <v>2.8405E-2</v>
      </c>
      <c r="AX74" s="265">
        <v>5.4380999999999999E-2</v>
      </c>
      <c r="AY74" s="265">
        <v>8.8607000000000005E-2</v>
      </c>
      <c r="AZ74" s="265">
        <v>0.13175999999999999</v>
      </c>
      <c r="BA74" s="265">
        <v>3.6684000000000001E-2</v>
      </c>
      <c r="BB74" s="265">
        <v>1.4808999999999999E-2</v>
      </c>
      <c r="BC74" s="265">
        <v>0</v>
      </c>
      <c r="BD74" s="265">
        <v>5.6600999999999999E-2</v>
      </c>
      <c r="BE74" s="265">
        <v>4.3269000000000002E-2</v>
      </c>
      <c r="BF74" s="265">
        <v>4.8471E-2</v>
      </c>
      <c r="BG74" s="265">
        <v>8.5907999999999998E-2</v>
      </c>
      <c r="BH74" s="265">
        <v>9.3819E-2</v>
      </c>
      <c r="BI74" s="265">
        <v>0.15922</v>
      </c>
      <c r="BJ74" s="265">
        <v>0.15634000000000001</v>
      </c>
      <c r="BK74" s="265">
        <v>0.12207999999999999</v>
      </c>
      <c r="BL74" s="265">
        <v>0.19455</v>
      </c>
      <c r="BM74" s="265">
        <v>0.12927</v>
      </c>
      <c r="BN74" s="265">
        <v>0.30131000000000002</v>
      </c>
      <c r="BO74" s="265">
        <v>0.37142999999999998</v>
      </c>
      <c r="BP74" s="265">
        <v>3.5007000000000003E-2</v>
      </c>
      <c r="BQ74" s="265">
        <v>0.17702000000000001</v>
      </c>
      <c r="BR74" s="265">
        <v>0.30989</v>
      </c>
      <c r="BS74" s="265">
        <v>0.16971</v>
      </c>
      <c r="BT74" s="265">
        <v>0.25599</v>
      </c>
      <c r="BU74" s="265">
        <v>2.4896999999999999E-2</v>
      </c>
      <c r="BV74" s="265">
        <v>1.128E-2</v>
      </c>
      <c r="BW74" s="265">
        <v>3.2749E-2</v>
      </c>
      <c r="BX74" s="265">
        <v>1.6872000000000002E-2</v>
      </c>
      <c r="BY74" s="265">
        <v>0.13746</v>
      </c>
      <c r="BZ74" s="265">
        <v>0.11729000000000001</v>
      </c>
      <c r="CA74" s="265">
        <v>0.20599999999999999</v>
      </c>
      <c r="CB74" s="265">
        <v>0.16635</v>
      </c>
      <c r="CC74" s="265">
        <v>0.21412999999999999</v>
      </c>
      <c r="CD74" s="265">
        <v>0.12417</v>
      </c>
      <c r="CE74" s="265">
        <v>0.11984</v>
      </c>
      <c r="CF74" s="265">
        <v>0.13467999999999999</v>
      </c>
      <c r="CG74" s="265">
        <v>0.12670999999999999</v>
      </c>
      <c r="CH74" s="265">
        <v>0.10983</v>
      </c>
      <c r="CI74" s="265">
        <v>0.12759000000000001</v>
      </c>
      <c r="CJ74" s="265">
        <v>9.8101999999999995E-2</v>
      </c>
      <c r="CK74" s="265">
        <v>0.12013</v>
      </c>
      <c r="CL74" s="265">
        <v>0.33714</v>
      </c>
      <c r="CM74" s="265">
        <v>0.27090999999999998</v>
      </c>
      <c r="CN74" s="265">
        <v>8.6869000000000002E-2</v>
      </c>
      <c r="CO74" s="265">
        <v>0.15187999999999999</v>
      </c>
      <c r="CP74" s="265">
        <v>0.21153</v>
      </c>
      <c r="CQ74" s="265">
        <v>0.20147000000000001</v>
      </c>
      <c r="CR74" s="265">
        <v>0.13800000000000001</v>
      </c>
      <c r="CS74" s="265">
        <v>0.30612</v>
      </c>
      <c r="CT74" s="265">
        <v>0.45155000000000001</v>
      </c>
      <c r="CU74" s="265">
        <v>0.39600000000000002</v>
      </c>
      <c r="CV74" s="265">
        <v>0.29187999999999997</v>
      </c>
      <c r="CW74" s="265">
        <v>0.82828000000000002</v>
      </c>
      <c r="CX74" s="265">
        <v>0.42268</v>
      </c>
      <c r="CY74" s="265">
        <v>0.73196000000000006</v>
      </c>
      <c r="CZ74" s="265">
        <v>0.17798</v>
      </c>
      <c r="DA74" s="265">
        <v>0.29704000000000003</v>
      </c>
      <c r="DB74" s="265">
        <v>0.16162000000000001</v>
      </c>
      <c r="DC74" s="265">
        <v>0.18762999999999999</v>
      </c>
      <c r="DD74" s="265">
        <v>0.12121</v>
      </c>
      <c r="DE74" s="265">
        <v>0.35258</v>
      </c>
      <c r="DF74" s="265">
        <v>4.1442E-2</v>
      </c>
      <c r="DG74" s="265">
        <v>8.0988000000000004E-2</v>
      </c>
      <c r="DH74" s="265">
        <v>9.3830999999999998E-2</v>
      </c>
      <c r="DI74" s="265">
        <v>0.26143</v>
      </c>
      <c r="DJ74" s="265">
        <v>0.21553</v>
      </c>
      <c r="DK74" s="265">
        <v>0.24360999999999999</v>
      </c>
      <c r="DL74" s="265">
        <v>0.21073</v>
      </c>
      <c r="DM74" s="265">
        <v>0.27061000000000002</v>
      </c>
      <c r="DN74" s="265">
        <v>0.12731000000000001</v>
      </c>
      <c r="DO74" s="265">
        <v>8.9454000000000006E-2</v>
      </c>
      <c r="DP74" s="265">
        <v>8.7886000000000006E-2</v>
      </c>
      <c r="DQ74" s="265">
        <v>7.3838000000000001E-2</v>
      </c>
      <c r="DR74" s="265">
        <v>0.22872999999999999</v>
      </c>
      <c r="DS74" s="265">
        <v>0.21545</v>
      </c>
      <c r="DT74" s="265">
        <v>0.31946999999999998</v>
      </c>
      <c r="DU74" s="265">
        <v>0.13095000000000001</v>
      </c>
      <c r="DV74" s="265">
        <v>7.9611000000000001E-2</v>
      </c>
      <c r="DW74" s="265">
        <v>7.1154999999999996E-2</v>
      </c>
      <c r="DX74" s="265">
        <v>1.9515999999999999E-2</v>
      </c>
      <c r="DY74" s="265">
        <v>4.7433000000000003E-2</v>
      </c>
      <c r="DZ74" s="265">
        <v>5.0639999999999998E-2</v>
      </c>
      <c r="EA74" s="265">
        <v>3.6193999999999997E-2</v>
      </c>
      <c r="EB74" s="265">
        <v>2.2155000000000001E-2</v>
      </c>
      <c r="EC74" s="265">
        <v>1.8183999999999999E-2</v>
      </c>
      <c r="ED74" s="265">
        <v>2.7914000000000001E-2</v>
      </c>
      <c r="EE74" s="265">
        <v>3.3391999999999998E-2</v>
      </c>
      <c r="EF74" s="265">
        <v>1.8259999999999998E-2</v>
      </c>
      <c r="EG74" s="265">
        <v>2.1728999999999998E-2</v>
      </c>
      <c r="EH74" s="265">
        <v>0.18568999999999999</v>
      </c>
      <c r="EI74" s="265">
        <v>0.63468999999999998</v>
      </c>
      <c r="EJ74" s="265">
        <v>0.49691000000000002</v>
      </c>
      <c r="EK74" s="265">
        <v>0.14141000000000001</v>
      </c>
      <c r="EL74" s="265">
        <v>0.25</v>
      </c>
      <c r="EM74" s="265">
        <v>0.30713000000000001</v>
      </c>
      <c r="EN74" s="265">
        <v>0.35630000000000001</v>
      </c>
      <c r="EO74" s="265">
        <v>0.91695000000000004</v>
      </c>
      <c r="EP74" s="265">
        <v>0.24995999999999999</v>
      </c>
      <c r="EQ74" s="265">
        <v>0.12584000000000001</v>
      </c>
      <c r="ER74" s="265">
        <v>0.17330999999999999</v>
      </c>
      <c r="ES74" s="265">
        <v>0.14666999999999999</v>
      </c>
      <c r="ET74" s="265">
        <v>0.16245999999999999</v>
      </c>
      <c r="EU74" s="265">
        <v>0.13597000000000001</v>
      </c>
      <c r="EV74" s="265">
        <v>0.14094000000000001</v>
      </c>
      <c r="EW74" s="265">
        <v>0.1487</v>
      </c>
      <c r="EX74" s="265">
        <v>0.16763</v>
      </c>
      <c r="EY74" s="265">
        <v>0.12078999999999999</v>
      </c>
      <c r="EZ74" s="265">
        <v>0.53305999999999998</v>
      </c>
      <c r="FA74" s="265">
        <v>0.33811000000000002</v>
      </c>
      <c r="FB74" s="265">
        <v>0.31866</v>
      </c>
      <c r="FC74" s="265">
        <v>0.29587000000000002</v>
      </c>
      <c r="FD74" s="265">
        <v>0.30803000000000003</v>
      </c>
      <c r="FE74" s="265">
        <v>0.27532000000000001</v>
      </c>
      <c r="FF74" s="265">
        <v>0.28814000000000001</v>
      </c>
      <c r="FG74" s="265">
        <v>0.33746999999999999</v>
      </c>
      <c r="FH74" s="265">
        <v>0.26057000000000002</v>
      </c>
      <c r="FI74" s="265">
        <v>0.24606</v>
      </c>
      <c r="FJ74" s="265">
        <v>0.34137000000000001</v>
      </c>
      <c r="FK74" s="265">
        <v>0.14535000000000001</v>
      </c>
      <c r="FL74" s="265">
        <v>1.4470999999999999E-2</v>
      </c>
      <c r="FM74" s="265">
        <v>0.14856</v>
      </c>
      <c r="FN74" s="265">
        <v>0.11083</v>
      </c>
      <c r="FO74" s="265">
        <v>0.52600000000000002</v>
      </c>
      <c r="FP74" s="265">
        <v>0.97189999999999999</v>
      </c>
      <c r="FQ74" s="265">
        <v>0.45704</v>
      </c>
      <c r="FR74" s="265">
        <v>0.36785000000000001</v>
      </c>
      <c r="FS74" s="265">
        <v>0.59475999999999996</v>
      </c>
      <c r="FT74" s="265">
        <v>0.31261</v>
      </c>
      <c r="FU74" s="265">
        <v>0.43115999999999999</v>
      </c>
      <c r="FV74" s="265">
        <v>0.45477000000000001</v>
      </c>
      <c r="FW74" s="265">
        <v>0.88392999999999999</v>
      </c>
      <c r="FX74" s="265">
        <v>0.60543000000000002</v>
      </c>
      <c r="FY74" s="265">
        <v>0.64463000000000004</v>
      </c>
      <c r="FZ74" s="265">
        <v>0.88392999999999999</v>
      </c>
      <c r="GA74" s="265">
        <v>0.98487999999999998</v>
      </c>
      <c r="GB74" s="265">
        <v>0.70770999999999995</v>
      </c>
      <c r="GC74" s="265">
        <v>0.60004999999999997</v>
      </c>
      <c r="GD74" s="265">
        <v>0.46040999999999999</v>
      </c>
      <c r="GE74" s="265">
        <v>0.85328999999999999</v>
      </c>
      <c r="GF74" s="265">
        <v>0.71699999999999997</v>
      </c>
      <c r="GG74" s="265">
        <v>0.97213000000000005</v>
      </c>
      <c r="GH74" s="265">
        <v>0.97962000000000005</v>
      </c>
      <c r="GI74" s="265">
        <v>0.98741999999999996</v>
      </c>
      <c r="GJ74" s="265">
        <v>0.83506000000000002</v>
      </c>
      <c r="GK74" s="265">
        <v>0.73592999999999997</v>
      </c>
      <c r="GL74" s="265">
        <v>0.87541000000000002</v>
      </c>
      <c r="GM74" s="265">
        <v>0.80793999999999999</v>
      </c>
      <c r="GN74" s="265">
        <v>0.97014</v>
      </c>
      <c r="GO74" s="265">
        <v>0.54085000000000005</v>
      </c>
      <c r="GP74" s="265">
        <v>0.55128999999999995</v>
      </c>
      <c r="GQ74" s="265">
        <v>0.53803000000000001</v>
      </c>
      <c r="GR74" s="265">
        <v>0.61609999999999998</v>
      </c>
      <c r="GS74" s="265">
        <v>0.53415000000000001</v>
      </c>
      <c r="GT74" s="265">
        <v>0.54005000000000003</v>
      </c>
      <c r="GU74" s="265">
        <v>0.52834000000000003</v>
      </c>
      <c r="GV74" s="265">
        <v>0.46909000000000001</v>
      </c>
      <c r="GW74" s="265">
        <v>0.59043999999999996</v>
      </c>
      <c r="GX74" s="265">
        <v>0.58992</v>
      </c>
      <c r="GY74" s="265">
        <v>0.94762999999999997</v>
      </c>
      <c r="GZ74" s="265">
        <v>0.94813999999999998</v>
      </c>
      <c r="HA74" s="265">
        <v>0.37368000000000001</v>
      </c>
      <c r="HB74" s="265">
        <v>0.31641999999999998</v>
      </c>
      <c r="HC74" s="265">
        <v>0.98734999999999995</v>
      </c>
      <c r="HD74" s="265">
        <v>0.89937</v>
      </c>
      <c r="HE74" s="265">
        <v>0.74146999999999996</v>
      </c>
      <c r="HF74" s="265">
        <v>0.98124999999999996</v>
      </c>
      <c r="HG74" s="265">
        <v>0.75319000000000003</v>
      </c>
      <c r="HH74" s="265">
        <v>0.74670000000000003</v>
      </c>
      <c r="HI74" s="265">
        <v>0.77410999999999996</v>
      </c>
      <c r="HJ74" s="265">
        <v>0.99000999999999995</v>
      </c>
      <c r="HK74" s="265">
        <v>0.51010999999999995</v>
      </c>
      <c r="HL74" s="265">
        <v>0.56440999999999997</v>
      </c>
      <c r="HM74" s="265">
        <v>0.47833999999999999</v>
      </c>
      <c r="HN74" s="265">
        <v>0.55952999999999997</v>
      </c>
      <c r="HO74" s="265">
        <v>0.78173000000000004</v>
      </c>
      <c r="HP74" s="265">
        <v>0.47777999999999998</v>
      </c>
      <c r="HQ74" s="265">
        <v>0.97853000000000001</v>
      </c>
      <c r="HR74" s="265">
        <v>0.82018999999999997</v>
      </c>
      <c r="HS74" s="265">
        <v>0.57150999999999996</v>
      </c>
      <c r="HT74" s="265">
        <v>0.97363</v>
      </c>
      <c r="HU74" s="265">
        <v>0.96723000000000003</v>
      </c>
      <c r="HV74" s="265">
        <v>0.55793000000000004</v>
      </c>
      <c r="HW74" s="265">
        <v>0.89659</v>
      </c>
      <c r="HX74" s="265">
        <v>0.97360999999999998</v>
      </c>
      <c r="HY74" s="265">
        <v>0.94728000000000001</v>
      </c>
      <c r="HZ74" s="265">
        <v>0.64073999999999998</v>
      </c>
      <c r="IA74" s="265">
        <v>0.44779999999999998</v>
      </c>
      <c r="IB74" s="265">
        <v>0.39145000000000002</v>
      </c>
      <c r="IC74" s="265">
        <v>0.43286999999999998</v>
      </c>
      <c r="ID74" s="265">
        <v>0.41072999999999998</v>
      </c>
      <c r="IE74" s="265">
        <v>0.46261000000000002</v>
      </c>
      <c r="IF74" s="265">
        <v>0.48314000000000001</v>
      </c>
      <c r="IG74" s="265">
        <v>0.47499999999999998</v>
      </c>
      <c r="IH74" s="265">
        <v>0.80584999999999996</v>
      </c>
      <c r="II74" s="265">
        <v>0.90669</v>
      </c>
      <c r="IJ74" s="265">
        <v>0.38207999999999998</v>
      </c>
      <c r="IK74" s="265">
        <v>0.54617000000000004</v>
      </c>
      <c r="IL74" s="265">
        <v>0.75848000000000004</v>
      </c>
      <c r="IM74" s="265">
        <v>0.82994999999999997</v>
      </c>
      <c r="IN74" s="265">
        <v>0.49875999999999998</v>
      </c>
      <c r="IO74" s="265">
        <v>0.94345000000000001</v>
      </c>
      <c r="IP74" s="265">
        <v>0.35459000000000002</v>
      </c>
      <c r="IQ74" s="265">
        <v>0.80667999999999995</v>
      </c>
      <c r="IR74" s="265">
        <v>0.92269000000000001</v>
      </c>
      <c r="IS74" s="265">
        <v>0.49564999999999998</v>
      </c>
      <c r="IT74" s="265">
        <v>0.98838000000000004</v>
      </c>
      <c r="IU74" s="265">
        <v>0.58416999999999997</v>
      </c>
      <c r="IV74" s="265">
        <v>0.21451000000000001</v>
      </c>
      <c r="IW74" s="265">
        <v>0.47498000000000001</v>
      </c>
      <c r="IX74" s="265">
        <v>0.59082999999999997</v>
      </c>
      <c r="IY74" s="265">
        <v>0.96016000000000001</v>
      </c>
      <c r="IZ74" s="265">
        <v>0.96741999999999995</v>
      </c>
      <c r="JA74" s="265">
        <v>0.97075</v>
      </c>
      <c r="JB74" s="265">
        <v>0.96318999999999999</v>
      </c>
      <c r="JC74" s="265">
        <v>0.95906999999999998</v>
      </c>
      <c r="JD74" s="265">
        <v>0.60558000000000001</v>
      </c>
      <c r="JE74" s="265">
        <v>0.46516000000000002</v>
      </c>
      <c r="JF74" s="265">
        <v>0.97665000000000002</v>
      </c>
      <c r="JG74" s="265">
        <v>0.71811999999999998</v>
      </c>
      <c r="JH74" s="265">
        <v>0.97507999999999995</v>
      </c>
      <c r="JI74" s="265">
        <v>0.78639000000000003</v>
      </c>
      <c r="JJ74" s="265">
        <v>0.62343000000000004</v>
      </c>
      <c r="JK74" s="265">
        <v>0.51014999999999999</v>
      </c>
      <c r="JL74" s="265">
        <v>0.88165000000000004</v>
      </c>
      <c r="JM74" s="265">
        <v>0.70755000000000001</v>
      </c>
      <c r="JN74" s="265">
        <v>0.53252999999999995</v>
      </c>
      <c r="JO74" s="265">
        <v>0.48769000000000001</v>
      </c>
      <c r="JP74" s="265">
        <v>0.96728000000000003</v>
      </c>
      <c r="JQ74" s="265">
        <v>0.61436000000000002</v>
      </c>
      <c r="JR74" s="265">
        <v>0.40650999999999998</v>
      </c>
      <c r="JS74" s="265">
        <v>0.59889000000000003</v>
      </c>
      <c r="JT74" s="265">
        <v>0.39015</v>
      </c>
      <c r="JU74" s="265">
        <v>0.68818999999999997</v>
      </c>
      <c r="JV74" s="265">
        <v>0.95509999999999995</v>
      </c>
      <c r="JW74" s="265">
        <v>0.36062</v>
      </c>
      <c r="JX74" s="265">
        <v>0.29712</v>
      </c>
      <c r="JY74" s="265">
        <v>0.55523</v>
      </c>
      <c r="JZ74" s="265">
        <v>0.49563000000000001</v>
      </c>
      <c r="KA74" s="265">
        <v>0.22001999999999999</v>
      </c>
      <c r="KB74" s="265">
        <v>0.29499999999999998</v>
      </c>
      <c r="KC74" s="265">
        <v>0.97850999999999999</v>
      </c>
      <c r="KD74" s="265">
        <v>0.94581000000000004</v>
      </c>
      <c r="KE74" s="265">
        <v>0.90069999999999995</v>
      </c>
      <c r="KF74" s="265">
        <v>0.82221</v>
      </c>
      <c r="KG74" s="265">
        <v>0.77595999999999998</v>
      </c>
      <c r="KH74" s="265">
        <v>0.63414000000000004</v>
      </c>
      <c r="KI74" s="265">
        <v>0.19303999999999999</v>
      </c>
      <c r="KJ74" s="265">
        <v>0.26844000000000001</v>
      </c>
      <c r="KK74" s="265">
        <v>0.12175</v>
      </c>
      <c r="KL74" s="265">
        <v>0.18265999999999999</v>
      </c>
      <c r="KM74" s="265">
        <v>0.83408000000000004</v>
      </c>
      <c r="KN74" s="265">
        <v>0.92801999999999996</v>
      </c>
      <c r="KO74" s="265">
        <v>0.97267999999999999</v>
      </c>
      <c r="KP74" s="265">
        <v>8.0655802783534229E-3</v>
      </c>
      <c r="KQ74" s="265">
        <v>0.99000999999999995</v>
      </c>
      <c r="KR74" s="265">
        <v>0.99112</v>
      </c>
      <c r="KS74" s="265">
        <v>0.99168000000000001</v>
      </c>
      <c r="KT74" s="265">
        <v>0.80939127774011821</v>
      </c>
      <c r="KU74" s="265">
        <v>1.7649999999999999E-2</v>
      </c>
      <c r="KV74" s="265">
        <v>6.8684999999999996E-2</v>
      </c>
      <c r="KW74" s="265">
        <v>0.10271</v>
      </c>
      <c r="KX74" s="265">
        <v>0.16975999999999999</v>
      </c>
      <c r="KY74" s="265">
        <v>0.32339000000000001</v>
      </c>
      <c r="KZ74" s="265">
        <v>0.51648000000000005</v>
      </c>
      <c r="LA74" s="265">
        <v>0.69833000000000001</v>
      </c>
      <c r="LB74" s="265">
        <v>0.84089000000000003</v>
      </c>
      <c r="LC74" s="265">
        <v>1</v>
      </c>
      <c r="LD74" s="265">
        <v>0.45600000000000002</v>
      </c>
      <c r="LE74" s="265">
        <v>0.53025</v>
      </c>
      <c r="LF74" s="265">
        <v>0.25562000000000001</v>
      </c>
      <c r="LG74" s="265">
        <v>0.60279000000000005</v>
      </c>
      <c r="LH74" s="431">
        <v>8.1800553016364574E-4</v>
      </c>
      <c r="LI74" s="431">
        <v>7.7585299732163548E-4</v>
      </c>
      <c r="LJ74" s="431">
        <v>1.6702139982953668E-3</v>
      </c>
      <c r="LK74" s="431">
        <v>7.1775272954255342E-4</v>
      </c>
      <c r="LL74" s="431">
        <v>1.9959411583840847E-3</v>
      </c>
      <c r="LM74" s="431">
        <v>9.0901012299582362E-4</v>
      </c>
      <c r="LN74" s="431">
        <v>2.4535432457923889E-3</v>
      </c>
      <c r="LO74" s="431">
        <v>1.7830496653914452E-3</v>
      </c>
      <c r="LP74" s="431">
        <v>2.9471823945641518E-3</v>
      </c>
      <c r="LQ74" s="431">
        <v>2.7120457962155342E-3</v>
      </c>
      <c r="LR74" s="431">
        <v>2.1222990471869707E-3</v>
      </c>
      <c r="LS74" s="431">
        <v>7.5848691631108522E-4</v>
      </c>
      <c r="LT74" s="431">
        <v>3.4091516863554716E-3</v>
      </c>
      <c r="LU74" s="431">
        <v>9.7568315686658025E-4</v>
      </c>
      <c r="LV74" s="431">
        <v>2.4583532940596342E-3</v>
      </c>
      <c r="LW74" s="431">
        <v>1.8949543591588736E-3</v>
      </c>
      <c r="LX74" s="431">
        <v>3.1454700510948896E-3</v>
      </c>
      <c r="LY74" s="431">
        <v>2.8524065855890512E-3</v>
      </c>
      <c r="LZ74" s="431">
        <v>2.4813117925077677E-3</v>
      </c>
      <c r="MA74" s="431">
        <v>1.3486319221556187E-3</v>
      </c>
      <c r="MB74" s="431">
        <v>3.1070502009242773E-3</v>
      </c>
      <c r="MC74" s="431">
        <v>1.5316989738494158E-3</v>
      </c>
      <c r="MD74" s="431">
        <v>2.3321080952882767E-3</v>
      </c>
      <c r="ME74" s="431">
        <v>3.3229098189622164E-3</v>
      </c>
      <c r="MF74" s="431">
        <v>2.5850627571344376E-3</v>
      </c>
      <c r="MG74" s="431">
        <v>2.1930250804871321E-3</v>
      </c>
      <c r="MH74" s="266"/>
      <c r="MI74" s="266"/>
      <c r="MJ74" s="266"/>
      <c r="MK74" s="266"/>
      <c r="ML74" s="266"/>
      <c r="MM74" s="266"/>
      <c r="MN74" s="266"/>
      <c r="MO74" s="266"/>
      <c r="MP74" s="266"/>
      <c r="MQ74" s="266"/>
      <c r="MR74" s="266"/>
      <c r="MS74" s="266"/>
      <c r="MT74" s="266"/>
      <c r="MU74" s="266"/>
      <c r="MV74" s="266"/>
      <c r="MW74" s="266"/>
      <c r="MX74" s="266"/>
      <c r="MY74" s="266"/>
      <c r="MZ74" s="266"/>
      <c r="NA74" s="266"/>
      <c r="NB74" s="266"/>
      <c r="NC74" s="266"/>
      <c r="ND74" s="266"/>
      <c r="NE74" s="266"/>
      <c r="NF74" s="266"/>
      <c r="NG74" s="266"/>
      <c r="NH74" s="266"/>
      <c r="NI74" s="266"/>
      <c r="NJ74" s="266"/>
      <c r="NK74" s="266"/>
      <c r="NL74" s="266"/>
      <c r="NM74" s="266"/>
      <c r="NN74" s="266"/>
      <c r="NO74" s="266"/>
      <c r="NP74" s="266"/>
      <c r="NQ74" s="266"/>
      <c r="NR74" s="266"/>
      <c r="NS74" s="266"/>
      <c r="NT74" s="266"/>
      <c r="NU74" s="266"/>
      <c r="NV74" s="266"/>
      <c r="NW74" s="266"/>
      <c r="NX74" s="266"/>
      <c r="NY74" s="266"/>
      <c r="NZ74" s="266"/>
      <c r="OA74" s="266"/>
      <c r="OB74" s="266"/>
      <c r="OC74" s="266"/>
      <c r="OD74" s="266"/>
      <c r="OE74" s="266"/>
      <c r="OF74" s="266"/>
      <c r="OG74" s="266"/>
      <c r="OH74" s="266"/>
      <c r="OI74" s="266"/>
      <c r="OJ74" s="266"/>
      <c r="OK74" s="266"/>
      <c r="OL74" s="266"/>
      <c r="OM74" s="266"/>
      <c r="ON74" s="267"/>
    </row>
    <row r="75" spans="1:404">
      <c r="A75" s="261">
        <v>450</v>
      </c>
      <c r="B75" s="265">
        <v>0.25990000000000002</v>
      </c>
      <c r="C75" s="265">
        <v>0.18953999999999999</v>
      </c>
      <c r="D75" s="265">
        <v>0.13344</v>
      </c>
      <c r="E75" s="265">
        <v>8.9167999999999997E-2</v>
      </c>
      <c r="F75" s="265">
        <v>0.26766000000000001</v>
      </c>
      <c r="G75" s="265">
        <v>0.17724999999999999</v>
      </c>
      <c r="H75" s="265">
        <v>0.27185999999999999</v>
      </c>
      <c r="I75" s="265">
        <v>0.25219999999999998</v>
      </c>
      <c r="J75" s="265">
        <v>0.20141000000000001</v>
      </c>
      <c r="K75" s="265">
        <v>0.14602000000000001</v>
      </c>
      <c r="L75" s="265">
        <v>9.8710000000000006E-2</v>
      </c>
      <c r="M75" s="265">
        <v>3.9544999999999997E-2</v>
      </c>
      <c r="N75" s="265">
        <v>3.8127000000000001E-2</v>
      </c>
      <c r="O75" s="265">
        <v>0.14724000000000001</v>
      </c>
      <c r="P75" s="265">
        <v>0.16889000000000001</v>
      </c>
      <c r="Q75" s="265">
        <v>0.20533000000000001</v>
      </c>
      <c r="R75" s="265">
        <v>8.8665999999999995E-2</v>
      </c>
      <c r="S75" s="265">
        <v>0.18414</v>
      </c>
      <c r="T75" s="265">
        <v>0.12684999999999999</v>
      </c>
      <c r="U75" s="265">
        <v>0.25772</v>
      </c>
      <c r="V75" s="265">
        <v>0.17601</v>
      </c>
      <c r="W75" s="265">
        <v>0.16052</v>
      </c>
      <c r="X75" s="265">
        <v>0.13991999999999999</v>
      </c>
      <c r="Y75" s="265">
        <v>0.26132</v>
      </c>
      <c r="Z75" s="265">
        <v>0.18126999999999999</v>
      </c>
      <c r="AA75" s="265">
        <v>0.26815</v>
      </c>
      <c r="AB75" s="265">
        <v>0.18840999999999999</v>
      </c>
      <c r="AC75" s="265">
        <v>0.15834000000000001</v>
      </c>
      <c r="AD75" s="265">
        <v>0.10614</v>
      </c>
      <c r="AE75" s="265">
        <v>4.2271000000000003E-2</v>
      </c>
      <c r="AF75" s="265">
        <v>6.6268999999999995E-2</v>
      </c>
      <c r="AG75" s="265">
        <v>7.9270999999999994E-2</v>
      </c>
      <c r="AH75" s="265">
        <v>0.14821000000000001</v>
      </c>
      <c r="AI75" s="265">
        <v>2.6804000000000001E-2</v>
      </c>
      <c r="AJ75" s="265">
        <v>3.7647E-2</v>
      </c>
      <c r="AK75" s="265">
        <v>2.3037999999999999E-2</v>
      </c>
      <c r="AL75" s="265">
        <v>6.4378000000000005E-2</v>
      </c>
      <c r="AM75" s="265">
        <v>4.8815999999999998E-2</v>
      </c>
      <c r="AN75" s="265">
        <v>5.2957999999999998E-2</v>
      </c>
      <c r="AO75" s="265">
        <v>7.8375E-2</v>
      </c>
      <c r="AP75" s="265">
        <v>9.4339999999999993E-2</v>
      </c>
      <c r="AQ75" s="265">
        <v>6.5129000000000006E-2</v>
      </c>
      <c r="AR75" s="265">
        <v>0.14606</v>
      </c>
      <c r="AS75" s="265">
        <v>0.13239999999999999</v>
      </c>
      <c r="AT75" s="265">
        <v>0.12046</v>
      </c>
      <c r="AU75" s="265">
        <v>0.18712000000000001</v>
      </c>
      <c r="AV75" s="265">
        <v>0.15595000000000001</v>
      </c>
      <c r="AW75" s="265">
        <v>2.8438999999999999E-2</v>
      </c>
      <c r="AX75" s="265">
        <v>5.4425000000000001E-2</v>
      </c>
      <c r="AY75" s="265">
        <v>8.8981000000000005E-2</v>
      </c>
      <c r="AZ75" s="265">
        <v>0.13214999999999999</v>
      </c>
      <c r="BA75" s="265">
        <v>3.6865000000000002E-2</v>
      </c>
      <c r="BB75" s="265">
        <v>1.4881999999999999E-2</v>
      </c>
      <c r="BC75" s="265">
        <v>0</v>
      </c>
      <c r="BD75" s="265">
        <v>5.688E-2</v>
      </c>
      <c r="BE75" s="265">
        <v>4.7308999999999997E-2</v>
      </c>
      <c r="BF75" s="265">
        <v>5.5647000000000002E-2</v>
      </c>
      <c r="BG75" s="265">
        <v>9.0314000000000005E-2</v>
      </c>
      <c r="BH75" s="265">
        <v>0.10011</v>
      </c>
      <c r="BI75" s="265">
        <v>0.16733999999999999</v>
      </c>
      <c r="BJ75" s="265">
        <v>0.16688</v>
      </c>
      <c r="BK75" s="265">
        <v>0.11688</v>
      </c>
      <c r="BL75" s="265">
        <v>0.19303999999999999</v>
      </c>
      <c r="BM75" s="265">
        <v>0.12195</v>
      </c>
      <c r="BN75" s="265">
        <v>0.28581000000000001</v>
      </c>
      <c r="BO75" s="265">
        <v>0.34286</v>
      </c>
      <c r="BP75" s="265">
        <v>3.1257E-2</v>
      </c>
      <c r="BQ75" s="265">
        <v>0.17485000000000001</v>
      </c>
      <c r="BR75" s="265">
        <v>0.30020000000000002</v>
      </c>
      <c r="BS75" s="265">
        <v>0.16517999999999999</v>
      </c>
      <c r="BT75" s="265">
        <v>0.23808000000000001</v>
      </c>
      <c r="BU75" s="265">
        <v>2.3147999999999998E-2</v>
      </c>
      <c r="BV75" s="265">
        <v>1.034E-2</v>
      </c>
      <c r="BW75" s="265">
        <v>3.1019000000000001E-2</v>
      </c>
      <c r="BX75" s="265">
        <v>1.6555E-2</v>
      </c>
      <c r="BY75" s="265">
        <v>0.13958000000000001</v>
      </c>
      <c r="BZ75" s="265">
        <v>0.11879000000000001</v>
      </c>
      <c r="CA75" s="265">
        <v>0.21</v>
      </c>
      <c r="CB75" s="265">
        <v>0.16875000000000001</v>
      </c>
      <c r="CC75" s="265">
        <v>0.21701000000000001</v>
      </c>
      <c r="CD75" s="265">
        <v>0.12572</v>
      </c>
      <c r="CE75" s="265">
        <v>0.12135</v>
      </c>
      <c r="CF75" s="265">
        <v>0.13647999999999999</v>
      </c>
      <c r="CG75" s="265">
        <v>0.12823000000000001</v>
      </c>
      <c r="CH75" s="265">
        <v>0.11141</v>
      </c>
      <c r="CI75" s="265">
        <v>0.12931000000000001</v>
      </c>
      <c r="CJ75" s="265">
        <v>9.9683999999999995E-2</v>
      </c>
      <c r="CK75" s="265">
        <v>0.12169000000000001</v>
      </c>
      <c r="CL75" s="265">
        <v>0.33989999999999998</v>
      </c>
      <c r="CM75" s="265">
        <v>0.27198</v>
      </c>
      <c r="CN75" s="265">
        <v>9.0909000000000004E-2</v>
      </c>
      <c r="CO75" s="265">
        <v>0.15579000000000001</v>
      </c>
      <c r="CP75" s="265">
        <v>0.20429</v>
      </c>
      <c r="CQ75" s="265">
        <v>0.19458</v>
      </c>
      <c r="CR75" s="265">
        <v>0.14000000000000001</v>
      </c>
      <c r="CS75" s="265">
        <v>0.30612</v>
      </c>
      <c r="CT75" s="265">
        <v>0.45361000000000001</v>
      </c>
      <c r="CU75" s="265">
        <v>0.4</v>
      </c>
      <c r="CV75" s="265">
        <v>0.30042999999999997</v>
      </c>
      <c r="CW75" s="265">
        <v>0.82828000000000002</v>
      </c>
      <c r="CX75" s="265">
        <v>0.42268</v>
      </c>
      <c r="CY75" s="265">
        <v>0.73196000000000006</v>
      </c>
      <c r="CZ75" s="265">
        <v>0.18079000000000001</v>
      </c>
      <c r="DA75" s="265">
        <v>0.30497999999999997</v>
      </c>
      <c r="DB75" s="265">
        <v>0.16162000000000001</v>
      </c>
      <c r="DC75" s="265">
        <v>0.18557000000000001</v>
      </c>
      <c r="DD75" s="265">
        <v>0.12121</v>
      </c>
      <c r="DE75" s="265">
        <v>0.35052</v>
      </c>
      <c r="DF75" s="265">
        <v>4.3369999999999999E-2</v>
      </c>
      <c r="DG75" s="265">
        <v>8.4755999999999998E-2</v>
      </c>
      <c r="DH75" s="265">
        <v>9.7002000000000005E-2</v>
      </c>
      <c r="DI75" s="265">
        <v>0.28904999999999997</v>
      </c>
      <c r="DJ75" s="265">
        <v>0.23619000000000001</v>
      </c>
      <c r="DK75" s="265">
        <v>0.26695999999999998</v>
      </c>
      <c r="DL75" s="265">
        <v>0.23299</v>
      </c>
      <c r="DM75" s="265">
        <v>0.29927999999999999</v>
      </c>
      <c r="DN75" s="265">
        <v>0.14113000000000001</v>
      </c>
      <c r="DO75" s="265">
        <v>9.8448999999999995E-2</v>
      </c>
      <c r="DP75" s="265">
        <v>9.6697000000000005E-2</v>
      </c>
      <c r="DQ75" s="265">
        <v>8.1254999999999994E-2</v>
      </c>
      <c r="DR75" s="265">
        <v>0.25129000000000001</v>
      </c>
      <c r="DS75" s="265">
        <v>0.23400000000000001</v>
      </c>
      <c r="DT75" s="265">
        <v>0.34770000000000001</v>
      </c>
      <c r="DU75" s="265">
        <v>0.14377999999999999</v>
      </c>
      <c r="DV75" s="265">
        <v>8.7362999999999996E-2</v>
      </c>
      <c r="DW75" s="265">
        <v>7.7993999999999994E-2</v>
      </c>
      <c r="DX75" s="265">
        <v>2.1731E-2</v>
      </c>
      <c r="DY75" s="265">
        <v>5.2317000000000002E-2</v>
      </c>
      <c r="DZ75" s="265">
        <v>5.5841000000000002E-2</v>
      </c>
      <c r="EA75" s="265">
        <v>4.0089E-2</v>
      </c>
      <c r="EB75" s="265">
        <v>2.4548E-2</v>
      </c>
      <c r="EC75" s="265">
        <v>2.0149E-2</v>
      </c>
      <c r="ED75" s="265">
        <v>3.0929000000000002E-2</v>
      </c>
      <c r="EE75" s="265">
        <v>3.6998999999999997E-2</v>
      </c>
      <c r="EF75" s="265">
        <v>2.0157999999999999E-2</v>
      </c>
      <c r="EG75" s="265">
        <v>2.4067999999999999E-2</v>
      </c>
      <c r="EH75" s="265">
        <v>0.17851</v>
      </c>
      <c r="EI75" s="265">
        <v>0.63265000000000005</v>
      </c>
      <c r="EJ75" s="265">
        <v>0.49484</v>
      </c>
      <c r="EK75" s="265">
        <v>0.14141000000000001</v>
      </c>
      <c r="EL75" s="265">
        <v>0.25</v>
      </c>
      <c r="EM75" s="265">
        <v>0.30347000000000002</v>
      </c>
      <c r="EN75" s="265">
        <v>0.37614999999999998</v>
      </c>
      <c r="EO75" s="265">
        <v>0.96059000000000005</v>
      </c>
      <c r="EP75" s="265">
        <v>0.25640000000000002</v>
      </c>
      <c r="EQ75" s="265">
        <v>0.13847000000000001</v>
      </c>
      <c r="ER75" s="265">
        <v>0.19078000000000001</v>
      </c>
      <c r="ES75" s="265">
        <v>0.16150999999999999</v>
      </c>
      <c r="ET75" s="265">
        <v>0.17893999999999999</v>
      </c>
      <c r="EU75" s="265">
        <v>0.14971000000000001</v>
      </c>
      <c r="EV75" s="265">
        <v>0.15518999999999999</v>
      </c>
      <c r="EW75" s="265">
        <v>0.16370999999999999</v>
      </c>
      <c r="EX75" s="265">
        <v>0.1845</v>
      </c>
      <c r="EY75" s="265">
        <v>0.13306000000000001</v>
      </c>
      <c r="EZ75" s="265">
        <v>0.54518</v>
      </c>
      <c r="FA75" s="265">
        <v>0.37191000000000002</v>
      </c>
      <c r="FB75" s="265">
        <v>0.35060000000000002</v>
      </c>
      <c r="FC75" s="265">
        <v>0.32549</v>
      </c>
      <c r="FD75" s="265">
        <v>0.33887</v>
      </c>
      <c r="FE75" s="265">
        <v>0.30280000000000001</v>
      </c>
      <c r="FF75" s="265">
        <v>0.31697999999999998</v>
      </c>
      <c r="FG75" s="265">
        <v>0.37121999999999999</v>
      </c>
      <c r="FH75" s="265">
        <v>0.28667999999999999</v>
      </c>
      <c r="FI75" s="265">
        <v>0.27073000000000003</v>
      </c>
      <c r="FJ75" s="265">
        <v>0.378</v>
      </c>
      <c r="FK75" s="265">
        <v>0.16098000000000001</v>
      </c>
      <c r="FL75" s="265">
        <v>1.5720999999999999E-2</v>
      </c>
      <c r="FM75" s="265">
        <v>0.16441</v>
      </c>
      <c r="FN75" s="265">
        <v>0.11373</v>
      </c>
      <c r="FO75" s="265">
        <v>0.55000000000000004</v>
      </c>
      <c r="FP75" s="265">
        <v>0.96487999999999996</v>
      </c>
      <c r="FQ75" s="265">
        <v>0.48161999999999999</v>
      </c>
      <c r="FR75" s="265">
        <v>0.39069999999999999</v>
      </c>
      <c r="FS75" s="265">
        <v>0.58882000000000001</v>
      </c>
      <c r="FT75" s="265">
        <v>0.33672999999999997</v>
      </c>
      <c r="FU75" s="265">
        <v>0.44685000000000002</v>
      </c>
      <c r="FV75" s="265">
        <v>0.39626</v>
      </c>
      <c r="FW75" s="265">
        <v>0.85490999999999995</v>
      </c>
      <c r="FX75" s="265">
        <v>0.60190999999999995</v>
      </c>
      <c r="FY75" s="265">
        <v>0.57911999999999997</v>
      </c>
      <c r="FZ75" s="265">
        <v>0.85490999999999995</v>
      </c>
      <c r="GA75" s="265">
        <v>1</v>
      </c>
      <c r="GB75" s="265">
        <v>0.76939999999999997</v>
      </c>
      <c r="GC75" s="265">
        <v>0.63880000000000003</v>
      </c>
      <c r="GD75" s="265">
        <v>0.46725</v>
      </c>
      <c r="GE75" s="265">
        <v>0.89185999999999999</v>
      </c>
      <c r="GF75" s="265">
        <v>0.75502000000000002</v>
      </c>
      <c r="GG75" s="265">
        <v>1</v>
      </c>
      <c r="GH75" s="265">
        <v>1</v>
      </c>
      <c r="GI75" s="265">
        <v>1</v>
      </c>
      <c r="GJ75" s="265">
        <v>0.87934999999999997</v>
      </c>
      <c r="GK75" s="265">
        <v>0.79220000000000002</v>
      </c>
      <c r="GL75" s="265">
        <v>0.92018</v>
      </c>
      <c r="GM75" s="265">
        <v>0.87150000000000005</v>
      </c>
      <c r="GN75" s="265">
        <v>1</v>
      </c>
      <c r="GO75" s="265">
        <v>0.56044000000000005</v>
      </c>
      <c r="GP75" s="265">
        <v>0.54622000000000004</v>
      </c>
      <c r="GQ75" s="265">
        <v>0.54745999999999995</v>
      </c>
      <c r="GR75" s="265">
        <v>0.64881999999999995</v>
      </c>
      <c r="GS75" s="265">
        <v>0.53788000000000002</v>
      </c>
      <c r="GT75" s="265">
        <v>0.55405000000000004</v>
      </c>
      <c r="GU75" s="265">
        <v>0.54222999999999999</v>
      </c>
      <c r="GV75" s="265">
        <v>0.48332999999999998</v>
      </c>
      <c r="GW75" s="265">
        <v>0.58528000000000002</v>
      </c>
      <c r="GX75" s="265">
        <v>0.56418999999999997</v>
      </c>
      <c r="GY75" s="265">
        <v>1</v>
      </c>
      <c r="GZ75" s="265">
        <v>1</v>
      </c>
      <c r="HA75" s="265">
        <v>0.38245000000000001</v>
      </c>
      <c r="HB75" s="265">
        <v>0.33078999999999997</v>
      </c>
      <c r="HC75" s="265">
        <v>1</v>
      </c>
      <c r="HD75" s="265">
        <v>0.96423999999999999</v>
      </c>
      <c r="HE75" s="265">
        <v>0.76973000000000003</v>
      </c>
      <c r="HF75" s="265">
        <v>1</v>
      </c>
      <c r="HG75" s="265">
        <v>0.78173999999999999</v>
      </c>
      <c r="HH75" s="265">
        <v>0.77286999999999995</v>
      </c>
      <c r="HI75" s="265">
        <v>0.80140999999999996</v>
      </c>
      <c r="HJ75" s="265">
        <v>1</v>
      </c>
      <c r="HK75" s="265">
        <v>0.53276000000000001</v>
      </c>
      <c r="HL75" s="265">
        <v>0.58035000000000003</v>
      </c>
      <c r="HM75" s="265">
        <v>0.48975999999999997</v>
      </c>
      <c r="HN75" s="265">
        <v>0.58984999999999999</v>
      </c>
      <c r="HO75" s="265">
        <v>0.81950000000000001</v>
      </c>
      <c r="HP75" s="265">
        <v>0.50483</v>
      </c>
      <c r="HQ75" s="265">
        <v>1</v>
      </c>
      <c r="HR75" s="265">
        <v>0.77524000000000004</v>
      </c>
      <c r="HS75" s="265">
        <v>0.60741999999999996</v>
      </c>
      <c r="HT75" s="265">
        <v>1</v>
      </c>
      <c r="HU75" s="265">
        <v>1</v>
      </c>
      <c r="HV75" s="265">
        <v>0.57686999999999999</v>
      </c>
      <c r="HW75" s="265">
        <v>0.93806</v>
      </c>
      <c r="HX75" s="265">
        <v>1</v>
      </c>
      <c r="HY75" s="265">
        <v>0.99465000000000003</v>
      </c>
      <c r="HZ75" s="265">
        <v>0.68279000000000001</v>
      </c>
      <c r="IA75" s="265">
        <v>0.47256999999999999</v>
      </c>
      <c r="IB75" s="265">
        <v>0.41585</v>
      </c>
      <c r="IC75" s="265">
        <v>0.45796999999999999</v>
      </c>
      <c r="ID75" s="265">
        <v>0.43120000000000003</v>
      </c>
      <c r="IE75" s="265">
        <v>0.46600000000000003</v>
      </c>
      <c r="IF75" s="265">
        <v>0.49154999999999999</v>
      </c>
      <c r="IG75" s="265">
        <v>0.49456</v>
      </c>
      <c r="IH75" s="265">
        <v>0.84114</v>
      </c>
      <c r="II75" s="265">
        <v>0.91710999999999998</v>
      </c>
      <c r="IJ75" s="265">
        <v>0.37745000000000001</v>
      </c>
      <c r="IK75" s="265">
        <v>0.55966000000000005</v>
      </c>
      <c r="IL75" s="265">
        <v>0.72026999999999997</v>
      </c>
      <c r="IM75" s="265">
        <v>0.88146999999999998</v>
      </c>
      <c r="IN75" s="265">
        <v>0.53810000000000002</v>
      </c>
      <c r="IO75" s="265">
        <v>0.99309999999999998</v>
      </c>
      <c r="IP75" s="265">
        <v>0.37729000000000001</v>
      </c>
      <c r="IQ75" s="265">
        <v>0.83940000000000003</v>
      </c>
      <c r="IR75" s="265">
        <v>0.91410000000000002</v>
      </c>
      <c r="IS75" s="265">
        <v>0.51715999999999995</v>
      </c>
      <c r="IT75" s="265">
        <v>1</v>
      </c>
      <c r="IU75" s="265">
        <v>0.60977000000000003</v>
      </c>
      <c r="IV75" s="265">
        <v>0.21856</v>
      </c>
      <c r="IW75" s="265">
        <v>0.47137000000000001</v>
      </c>
      <c r="IX75" s="265">
        <v>0.60679000000000005</v>
      </c>
      <c r="IY75" s="265">
        <v>1</v>
      </c>
      <c r="IZ75" s="265">
        <v>1</v>
      </c>
      <c r="JA75" s="265">
        <v>1</v>
      </c>
      <c r="JB75" s="265">
        <v>1</v>
      </c>
      <c r="JC75" s="265">
        <v>1</v>
      </c>
      <c r="JD75" s="265">
        <v>0.63654999999999995</v>
      </c>
      <c r="JE75" s="265">
        <v>0.43491999999999997</v>
      </c>
      <c r="JF75" s="265">
        <v>1</v>
      </c>
      <c r="JG75" s="265">
        <v>0.73336999999999997</v>
      </c>
      <c r="JH75" s="265">
        <v>0.99541000000000002</v>
      </c>
      <c r="JI75" s="265">
        <v>0.73299000000000003</v>
      </c>
      <c r="JJ75" s="265">
        <v>0.55383000000000004</v>
      </c>
      <c r="JK75" s="265">
        <v>0.45550000000000002</v>
      </c>
      <c r="JL75" s="265">
        <v>0.85206000000000004</v>
      </c>
      <c r="JM75" s="265">
        <v>0.71626999999999996</v>
      </c>
      <c r="JN75" s="265">
        <v>0.57130000000000003</v>
      </c>
      <c r="JO75" s="265">
        <v>0.49801000000000001</v>
      </c>
      <c r="JP75" s="265">
        <v>1</v>
      </c>
      <c r="JQ75" s="265">
        <v>0.62390000000000001</v>
      </c>
      <c r="JR75" s="265">
        <v>0.42153000000000002</v>
      </c>
      <c r="JS75" s="265">
        <v>0.61924999999999997</v>
      </c>
      <c r="JT75" s="265">
        <v>0.42320000000000002</v>
      </c>
      <c r="JU75" s="265">
        <v>0.7419</v>
      </c>
      <c r="JV75" s="265">
        <v>1</v>
      </c>
      <c r="JW75" s="265">
        <v>0.37920999999999999</v>
      </c>
      <c r="JX75" s="265">
        <v>0.31825999999999999</v>
      </c>
      <c r="JY75" s="265">
        <v>0.57904999999999995</v>
      </c>
      <c r="JZ75" s="265">
        <v>0.50922999999999996</v>
      </c>
      <c r="KA75" s="265">
        <v>0.23874999999999999</v>
      </c>
      <c r="KB75" s="265">
        <v>0.30852000000000002</v>
      </c>
      <c r="KC75" s="265">
        <v>1</v>
      </c>
      <c r="KD75" s="265">
        <v>0.93225999999999998</v>
      </c>
      <c r="KE75" s="265">
        <v>0.95040000000000002</v>
      </c>
      <c r="KF75" s="265">
        <v>0.87851000000000001</v>
      </c>
      <c r="KG75" s="265">
        <v>0.83228000000000002</v>
      </c>
      <c r="KH75" s="265">
        <v>0.67230000000000001</v>
      </c>
      <c r="KI75" s="265">
        <v>0.19092999999999999</v>
      </c>
      <c r="KJ75" s="265">
        <v>0.26515</v>
      </c>
      <c r="KK75" s="265">
        <v>0.12164999999999999</v>
      </c>
      <c r="KL75" s="265">
        <v>0.18368000000000001</v>
      </c>
      <c r="KM75" s="265">
        <v>0.84614</v>
      </c>
      <c r="KN75" s="265">
        <v>0.93991000000000002</v>
      </c>
      <c r="KO75" s="265">
        <v>0.98389000000000004</v>
      </c>
      <c r="KP75" s="265">
        <v>8.1025929687181825E-3</v>
      </c>
      <c r="KQ75" s="265">
        <v>0.99956999999999996</v>
      </c>
      <c r="KR75" s="265">
        <v>1</v>
      </c>
      <c r="KS75" s="265">
        <v>1</v>
      </c>
      <c r="KT75" s="265">
        <v>0.81655483928451433</v>
      </c>
      <c r="KU75" s="265">
        <v>1.8071E-2</v>
      </c>
      <c r="KV75" s="265">
        <v>6.9860000000000005E-2</v>
      </c>
      <c r="KW75" s="265">
        <v>0.10426000000000001</v>
      </c>
      <c r="KX75" s="265">
        <v>0.17188000000000001</v>
      </c>
      <c r="KY75" s="265">
        <v>0.32636999999999999</v>
      </c>
      <c r="KZ75" s="265">
        <v>0.51995000000000002</v>
      </c>
      <c r="LA75" s="265">
        <v>0.70165999999999995</v>
      </c>
      <c r="LB75" s="265">
        <v>0.84358999999999995</v>
      </c>
      <c r="LC75" s="265">
        <v>1</v>
      </c>
      <c r="LD75" s="265">
        <v>0.56999999999999995</v>
      </c>
      <c r="LE75" s="265">
        <v>0.41281000000000001</v>
      </c>
      <c r="LF75" s="265">
        <v>0.30906</v>
      </c>
      <c r="LG75" s="265">
        <v>0.72882000000000002</v>
      </c>
      <c r="LH75" s="431">
        <v>8.8267104001715779E-4</v>
      </c>
      <c r="LI75" s="431">
        <v>8.3583581726998091E-4</v>
      </c>
      <c r="LJ75" s="431">
        <v>1.648449688218534E-3</v>
      </c>
      <c r="LK75" s="431">
        <v>7.8301993198692799E-4</v>
      </c>
      <c r="LL75" s="431">
        <v>1.9530950812622905E-3</v>
      </c>
      <c r="LM75" s="431">
        <v>9.789750911295414E-4</v>
      </c>
      <c r="LN75" s="431">
        <v>2.369564026594162E-3</v>
      </c>
      <c r="LO75" s="431">
        <v>1.7854311736300588E-3</v>
      </c>
      <c r="LP75" s="431">
        <v>2.8625498525798321E-3</v>
      </c>
      <c r="LQ75" s="431">
        <v>2.6504227425903082E-3</v>
      </c>
      <c r="LR75" s="431">
        <v>2.1103811450302601E-3</v>
      </c>
      <c r="LS75" s="431">
        <v>8.2633981946855783E-4</v>
      </c>
      <c r="LT75" s="431">
        <v>3.3062456641346216E-3</v>
      </c>
      <c r="LU75" s="431">
        <v>1.0450951522216201E-3</v>
      </c>
      <c r="LV75" s="431">
        <v>2.3895471822470427E-3</v>
      </c>
      <c r="LW75" s="431">
        <v>1.8812358612194657E-3</v>
      </c>
      <c r="LX75" s="431">
        <v>3.052752697840333E-3</v>
      </c>
      <c r="LY75" s="431">
        <v>2.7782549150288105E-3</v>
      </c>
      <c r="LZ75" s="431">
        <v>2.4246363900601864E-3</v>
      </c>
      <c r="MA75" s="431">
        <v>1.3886525994166732E-3</v>
      </c>
      <c r="MB75" s="431">
        <v>3.0183685012161732E-3</v>
      </c>
      <c r="MC75" s="431">
        <v>1.5576223377138376E-3</v>
      </c>
      <c r="MD75" s="431">
        <v>2.297515282407403E-3</v>
      </c>
      <c r="ME75" s="431">
        <v>3.2147374004125595E-3</v>
      </c>
      <c r="MF75" s="431">
        <v>2.5156750343739986E-3</v>
      </c>
      <c r="MG75" s="431">
        <v>2.1606737282127142E-3</v>
      </c>
      <c r="MH75" s="266"/>
      <c r="MI75" s="266"/>
      <c r="MJ75" s="266"/>
      <c r="MK75" s="266"/>
      <c r="ML75" s="266"/>
      <c r="MM75" s="266"/>
      <c r="MN75" s="266"/>
      <c r="MO75" s="266"/>
      <c r="MP75" s="266"/>
      <c r="MQ75" s="266"/>
      <c r="MR75" s="266"/>
      <c r="MS75" s="266"/>
      <c r="MT75" s="266"/>
      <c r="MU75" s="266"/>
      <c r="MV75" s="266"/>
      <c r="MW75" s="266"/>
      <c r="MX75" s="266"/>
      <c r="MY75" s="266"/>
      <c r="MZ75" s="266"/>
      <c r="NA75" s="266"/>
      <c r="NB75" s="266"/>
      <c r="NC75" s="266"/>
      <c r="ND75" s="266"/>
      <c r="NE75" s="266"/>
      <c r="NF75" s="266"/>
      <c r="NG75" s="266"/>
      <c r="NH75" s="266"/>
      <c r="NI75" s="266"/>
      <c r="NJ75" s="266"/>
      <c r="NK75" s="266"/>
      <c r="NL75" s="266"/>
      <c r="NM75" s="266"/>
      <c r="NN75" s="266"/>
      <c r="NO75" s="266"/>
      <c r="NP75" s="266"/>
      <c r="NQ75" s="266"/>
      <c r="NR75" s="266"/>
      <c r="NS75" s="266"/>
      <c r="NT75" s="266"/>
      <c r="NU75" s="266"/>
      <c r="NV75" s="266"/>
      <c r="NW75" s="266"/>
      <c r="NX75" s="266"/>
      <c r="NY75" s="266"/>
      <c r="NZ75" s="266"/>
      <c r="OA75" s="266"/>
      <c r="OB75" s="266"/>
      <c r="OC75" s="266"/>
      <c r="OD75" s="266"/>
      <c r="OE75" s="266"/>
      <c r="OF75" s="266"/>
      <c r="OG75" s="266"/>
      <c r="OH75" s="266"/>
      <c r="OI75" s="266"/>
      <c r="OJ75" s="266"/>
      <c r="OK75" s="266"/>
      <c r="OL75" s="266"/>
      <c r="OM75" s="266"/>
      <c r="ON75" s="267"/>
    </row>
    <row r="76" spans="1:404">
      <c r="A76" s="261">
        <v>451</v>
      </c>
      <c r="B76" s="265">
        <v>0.26238</v>
      </c>
      <c r="C76" s="265">
        <v>0.19125</v>
      </c>
      <c r="D76" s="265">
        <v>0.13463</v>
      </c>
      <c r="E76" s="265">
        <v>8.9960999999999999E-2</v>
      </c>
      <c r="F76" s="265">
        <v>0.27006999999999998</v>
      </c>
      <c r="G76" s="265">
        <v>0.17877999999999999</v>
      </c>
      <c r="H76" s="265">
        <v>0.27449000000000001</v>
      </c>
      <c r="I76" s="265">
        <v>0.25724000000000002</v>
      </c>
      <c r="J76" s="265">
        <v>0.20558000000000001</v>
      </c>
      <c r="K76" s="265">
        <v>0.14577000000000001</v>
      </c>
      <c r="L76" s="265">
        <v>9.8517999999999994E-2</v>
      </c>
      <c r="M76" s="265">
        <v>3.9370000000000002E-2</v>
      </c>
      <c r="N76" s="265">
        <v>4.1056000000000002E-2</v>
      </c>
      <c r="O76" s="265">
        <v>0.15190999999999999</v>
      </c>
      <c r="P76" s="265">
        <v>0.17027999999999999</v>
      </c>
      <c r="Q76" s="265">
        <v>0.20529</v>
      </c>
      <c r="R76" s="265">
        <v>8.9442999999999995E-2</v>
      </c>
      <c r="S76" s="265">
        <v>0.18711</v>
      </c>
      <c r="T76" s="265">
        <v>0.12914999999999999</v>
      </c>
      <c r="U76" s="265">
        <v>0.26027</v>
      </c>
      <c r="V76" s="265">
        <v>0.17785999999999999</v>
      </c>
      <c r="W76" s="265">
        <v>0.16056999999999999</v>
      </c>
      <c r="X76" s="265">
        <v>0.13958000000000001</v>
      </c>
      <c r="Y76" s="265">
        <v>0.26393</v>
      </c>
      <c r="Z76" s="265">
        <v>0.18312</v>
      </c>
      <c r="AA76" s="265">
        <v>0.27046999999999999</v>
      </c>
      <c r="AB76" s="265">
        <v>0.19001000000000001</v>
      </c>
      <c r="AC76" s="265">
        <v>0.16002</v>
      </c>
      <c r="AD76" s="265">
        <v>0.10738</v>
      </c>
      <c r="AE76" s="265">
        <v>4.2587E-2</v>
      </c>
      <c r="AF76" s="265">
        <v>6.6293000000000005E-2</v>
      </c>
      <c r="AG76" s="265">
        <v>7.9214000000000007E-2</v>
      </c>
      <c r="AH76" s="265">
        <v>0.14782000000000001</v>
      </c>
      <c r="AI76" s="265">
        <v>2.6624999999999999E-2</v>
      </c>
      <c r="AJ76" s="265">
        <v>3.7282999999999997E-2</v>
      </c>
      <c r="AK76" s="265">
        <v>2.2893E-2</v>
      </c>
      <c r="AL76" s="265">
        <v>6.4032000000000006E-2</v>
      </c>
      <c r="AM76" s="265">
        <v>4.8661000000000003E-2</v>
      </c>
      <c r="AN76" s="265">
        <v>5.2685999999999997E-2</v>
      </c>
      <c r="AO76" s="265">
        <v>7.8014E-2</v>
      </c>
      <c r="AP76" s="265">
        <v>9.4177999999999998E-2</v>
      </c>
      <c r="AQ76" s="265">
        <v>6.4806000000000002E-2</v>
      </c>
      <c r="AR76" s="265">
        <v>0.14538000000000001</v>
      </c>
      <c r="AS76" s="265">
        <v>0.13141</v>
      </c>
      <c r="AT76" s="265">
        <v>0.11989</v>
      </c>
      <c r="AU76" s="265">
        <v>0.18618999999999999</v>
      </c>
      <c r="AV76" s="265">
        <v>0.15517</v>
      </c>
      <c r="AW76" s="265">
        <v>2.8337999999999999E-2</v>
      </c>
      <c r="AX76" s="265">
        <v>5.4539999999999998E-2</v>
      </c>
      <c r="AY76" s="265">
        <v>8.8565000000000005E-2</v>
      </c>
      <c r="AZ76" s="265">
        <v>0.1313</v>
      </c>
      <c r="BA76" s="265">
        <v>3.6692000000000002E-2</v>
      </c>
      <c r="BB76" s="265">
        <v>1.4812000000000001E-2</v>
      </c>
      <c r="BC76" s="265">
        <v>0</v>
      </c>
      <c r="BD76" s="265">
        <v>5.6613999999999998E-2</v>
      </c>
      <c r="BE76" s="265">
        <v>4.3777000000000003E-2</v>
      </c>
      <c r="BF76" s="265">
        <v>4.9768E-2</v>
      </c>
      <c r="BG76" s="265">
        <v>8.6241999999999999E-2</v>
      </c>
      <c r="BH76" s="265">
        <v>9.3587000000000004E-2</v>
      </c>
      <c r="BI76" s="265">
        <v>0.1641</v>
      </c>
      <c r="BJ76" s="265">
        <v>0.16131000000000001</v>
      </c>
      <c r="BK76" s="265">
        <v>0.11948</v>
      </c>
      <c r="BL76" s="265">
        <v>0.19894999999999999</v>
      </c>
      <c r="BM76" s="265">
        <v>0.12195</v>
      </c>
      <c r="BN76" s="265">
        <v>0.29386000000000001</v>
      </c>
      <c r="BO76" s="265">
        <v>0.35143000000000002</v>
      </c>
      <c r="BP76" s="265">
        <v>3.3196999999999997E-2</v>
      </c>
      <c r="BQ76" s="265">
        <v>0.17913000000000001</v>
      </c>
      <c r="BR76" s="265">
        <v>0.30558000000000002</v>
      </c>
      <c r="BS76" s="265">
        <v>0.17019999999999999</v>
      </c>
      <c r="BT76" s="265">
        <v>0.24632000000000001</v>
      </c>
      <c r="BU76" s="265">
        <v>2.2563E-2</v>
      </c>
      <c r="BV76" s="265">
        <v>1.0376E-2</v>
      </c>
      <c r="BW76" s="265">
        <v>2.9583000000000002E-2</v>
      </c>
      <c r="BX76" s="265">
        <v>1.5263000000000001E-2</v>
      </c>
      <c r="BY76" s="265">
        <v>0.14169999999999999</v>
      </c>
      <c r="BZ76" s="265">
        <v>0.12044000000000001</v>
      </c>
      <c r="CA76" s="265">
        <v>0.21199999999999999</v>
      </c>
      <c r="CB76" s="265">
        <v>0.17130999999999999</v>
      </c>
      <c r="CC76" s="265">
        <v>0.22015000000000001</v>
      </c>
      <c r="CD76" s="265">
        <v>0.12734999999999999</v>
      </c>
      <c r="CE76" s="265">
        <v>0.12345</v>
      </c>
      <c r="CF76" s="265">
        <v>0.1386</v>
      </c>
      <c r="CG76" s="265">
        <v>0.12973000000000001</v>
      </c>
      <c r="CH76" s="265">
        <v>0.11326</v>
      </c>
      <c r="CI76" s="265">
        <v>0.13128000000000001</v>
      </c>
      <c r="CJ76" s="265">
        <v>0.10158</v>
      </c>
      <c r="CK76" s="265">
        <v>0.1232</v>
      </c>
      <c r="CL76" s="265">
        <v>0.34305000000000002</v>
      </c>
      <c r="CM76" s="265">
        <v>0.26261000000000001</v>
      </c>
      <c r="CN76" s="265">
        <v>9.0909000000000004E-2</v>
      </c>
      <c r="CO76" s="265">
        <v>0.15362000000000001</v>
      </c>
      <c r="CP76" s="265">
        <v>0.19256000000000001</v>
      </c>
      <c r="CQ76" s="265">
        <v>0.18340000000000001</v>
      </c>
      <c r="CR76" s="265">
        <v>0.14000000000000001</v>
      </c>
      <c r="CS76" s="265">
        <v>0.29387999999999997</v>
      </c>
      <c r="CT76" s="265">
        <v>0.43298999999999999</v>
      </c>
      <c r="CU76" s="265">
        <v>0.38400000000000001</v>
      </c>
      <c r="CV76" s="265">
        <v>0.28588999999999998</v>
      </c>
      <c r="CW76" s="265">
        <v>0.79393999999999998</v>
      </c>
      <c r="CX76" s="265">
        <v>0.40205999999999997</v>
      </c>
      <c r="CY76" s="265">
        <v>0.69896999999999998</v>
      </c>
      <c r="CZ76" s="265">
        <v>0.18262</v>
      </c>
      <c r="DA76" s="265">
        <v>0.30634</v>
      </c>
      <c r="DB76" s="265">
        <v>0.15556</v>
      </c>
      <c r="DC76" s="265">
        <v>0.17732000000000001</v>
      </c>
      <c r="DD76" s="265">
        <v>0.11515</v>
      </c>
      <c r="DE76" s="265">
        <v>0.33401999999999998</v>
      </c>
      <c r="DF76" s="265">
        <v>4.2901000000000002E-2</v>
      </c>
      <c r="DG76" s="265">
        <v>8.3807000000000006E-2</v>
      </c>
      <c r="DH76" s="265">
        <v>9.6711000000000005E-2</v>
      </c>
      <c r="DI76" s="265">
        <v>0.31620999999999999</v>
      </c>
      <c r="DJ76" s="265">
        <v>0.24795</v>
      </c>
      <c r="DK76" s="265">
        <v>0.28023999999999999</v>
      </c>
      <c r="DL76" s="265">
        <v>0.25486999999999999</v>
      </c>
      <c r="DM76" s="265">
        <v>0.34160000000000001</v>
      </c>
      <c r="DN76" s="265">
        <v>0.16306999999999999</v>
      </c>
      <c r="DO76" s="265">
        <v>0.11745</v>
      </c>
      <c r="DP76" s="265">
        <v>0.11537</v>
      </c>
      <c r="DQ76" s="265">
        <v>9.6939999999999998E-2</v>
      </c>
      <c r="DR76" s="265">
        <v>0.28271000000000002</v>
      </c>
      <c r="DS76" s="265">
        <v>0.25561</v>
      </c>
      <c r="DT76" s="265">
        <v>0.38074999999999998</v>
      </c>
      <c r="DU76" s="265">
        <v>0.17130000000000001</v>
      </c>
      <c r="DV76" s="265">
        <v>0.10395</v>
      </c>
      <c r="DW76" s="265">
        <v>9.2080999999999996E-2</v>
      </c>
      <c r="DX76" s="265">
        <v>2.5142000000000001E-2</v>
      </c>
      <c r="DY76" s="265">
        <v>6.0262000000000003E-2</v>
      </c>
      <c r="DZ76" s="265">
        <v>6.4564999999999997E-2</v>
      </c>
      <c r="EA76" s="265">
        <v>4.6432000000000001E-2</v>
      </c>
      <c r="EB76" s="265">
        <v>2.8443E-2</v>
      </c>
      <c r="EC76" s="265">
        <v>2.3345999999999999E-2</v>
      </c>
      <c r="ED76" s="265">
        <v>3.5836E-2</v>
      </c>
      <c r="EE76" s="265">
        <v>4.2868999999999997E-2</v>
      </c>
      <c r="EF76" s="265">
        <v>2.3632E-2</v>
      </c>
      <c r="EG76" s="265">
        <v>2.7876999999999999E-2</v>
      </c>
      <c r="EH76" s="265">
        <v>0.16558</v>
      </c>
      <c r="EI76" s="265">
        <v>0.60407999999999995</v>
      </c>
      <c r="EJ76" s="265">
        <v>0.47010000000000002</v>
      </c>
      <c r="EK76" s="265">
        <v>0.13333</v>
      </c>
      <c r="EL76" s="265">
        <v>0.23749999999999999</v>
      </c>
      <c r="EM76" s="265">
        <v>0.28129999999999999</v>
      </c>
      <c r="EN76" s="265">
        <v>0.36675000000000002</v>
      </c>
      <c r="EO76" s="265">
        <v>0.94730000000000003</v>
      </c>
      <c r="EP76" s="265">
        <v>0.25813999999999998</v>
      </c>
      <c r="EQ76" s="265">
        <v>0.14968999999999999</v>
      </c>
      <c r="ER76" s="265">
        <v>0.20637</v>
      </c>
      <c r="ES76" s="265">
        <v>0.17460999999999999</v>
      </c>
      <c r="ET76" s="265">
        <v>0.19320999999999999</v>
      </c>
      <c r="EU76" s="265">
        <v>0.16167000000000001</v>
      </c>
      <c r="EV76" s="265">
        <v>0.16777</v>
      </c>
      <c r="EW76" s="265">
        <v>0.17699000000000001</v>
      </c>
      <c r="EX76" s="265">
        <v>0.1993</v>
      </c>
      <c r="EY76" s="265">
        <v>0.14380000000000001</v>
      </c>
      <c r="EZ76" s="265">
        <v>0.54732000000000003</v>
      </c>
      <c r="FA76" s="265">
        <v>0.40226000000000001</v>
      </c>
      <c r="FB76" s="265">
        <v>0.37914999999999999</v>
      </c>
      <c r="FC76" s="265">
        <v>0.35202</v>
      </c>
      <c r="FD76" s="265">
        <v>0.36647999999999997</v>
      </c>
      <c r="FE76" s="265">
        <v>0.3276</v>
      </c>
      <c r="FF76" s="265">
        <v>0.34275</v>
      </c>
      <c r="FG76" s="265">
        <v>0.40145999999999998</v>
      </c>
      <c r="FH76" s="265">
        <v>0.31006</v>
      </c>
      <c r="FI76" s="265">
        <v>0.29265999999999998</v>
      </c>
      <c r="FJ76" s="265">
        <v>0.44228000000000001</v>
      </c>
      <c r="FK76" s="265">
        <v>0.18806999999999999</v>
      </c>
      <c r="FL76" s="265">
        <v>1.8120000000000001E-2</v>
      </c>
      <c r="FM76" s="265">
        <v>0.19447</v>
      </c>
      <c r="FN76" s="265">
        <v>0.11955</v>
      </c>
      <c r="FO76" s="265">
        <v>0.55200000000000005</v>
      </c>
      <c r="FP76" s="265">
        <v>0.91310000000000002</v>
      </c>
      <c r="FQ76" s="265">
        <v>0.47903000000000001</v>
      </c>
      <c r="FR76" s="265">
        <v>0.38928000000000001</v>
      </c>
      <c r="FS76" s="265">
        <v>0.54381999999999997</v>
      </c>
      <c r="FT76" s="265">
        <v>0.34709000000000001</v>
      </c>
      <c r="FU76" s="265">
        <v>0.43154999999999999</v>
      </c>
      <c r="FV76" s="265">
        <v>0.35971999999999998</v>
      </c>
      <c r="FW76" s="265">
        <v>0.79510999999999998</v>
      </c>
      <c r="FX76" s="265">
        <v>0.57508000000000004</v>
      </c>
      <c r="FY76" s="265">
        <v>0.52734000000000003</v>
      </c>
      <c r="FZ76" s="265">
        <v>0.79510999999999998</v>
      </c>
      <c r="GA76" s="265">
        <v>0.96094999999999997</v>
      </c>
      <c r="GB76" s="265">
        <v>0.81552000000000002</v>
      </c>
      <c r="GC76" s="265">
        <v>0.65512000000000004</v>
      </c>
      <c r="GD76" s="265">
        <v>0.44883000000000001</v>
      </c>
      <c r="GE76" s="265">
        <v>0.89193999999999996</v>
      </c>
      <c r="GF76" s="265">
        <v>0.73170999999999997</v>
      </c>
      <c r="GG76" s="265">
        <v>0.93913000000000002</v>
      </c>
      <c r="GH76" s="265">
        <v>0.95047999999999999</v>
      </c>
      <c r="GI76" s="265">
        <v>0.94625000000000004</v>
      </c>
      <c r="GJ76" s="265">
        <v>0.87424000000000002</v>
      </c>
      <c r="GK76" s="265">
        <v>0.82396000000000003</v>
      </c>
      <c r="GL76" s="265">
        <v>0.93613999999999997</v>
      </c>
      <c r="GM76" s="265">
        <v>0.88541000000000003</v>
      </c>
      <c r="GN76" s="265">
        <v>0.97223000000000004</v>
      </c>
      <c r="GO76" s="265">
        <v>0.53315999999999997</v>
      </c>
      <c r="GP76" s="265">
        <v>0.51780000000000004</v>
      </c>
      <c r="GQ76" s="265">
        <v>0.53030999999999995</v>
      </c>
      <c r="GR76" s="265">
        <v>0.66674999999999995</v>
      </c>
      <c r="GS76" s="265">
        <v>0.51632</v>
      </c>
      <c r="GT76" s="265">
        <v>0.54054000000000002</v>
      </c>
      <c r="GU76" s="265">
        <v>0.52888000000000002</v>
      </c>
      <c r="GV76" s="265">
        <v>0.47364000000000001</v>
      </c>
      <c r="GW76" s="265">
        <v>0.55364000000000002</v>
      </c>
      <c r="GX76" s="265">
        <v>0.52110000000000001</v>
      </c>
      <c r="GY76" s="265">
        <v>0.99051999999999996</v>
      </c>
      <c r="GZ76" s="265">
        <v>0.98873999999999995</v>
      </c>
      <c r="HA76" s="265">
        <v>0.37526999999999999</v>
      </c>
      <c r="HB76" s="265">
        <v>0.32784000000000002</v>
      </c>
      <c r="HC76" s="265">
        <v>0.94894999999999996</v>
      </c>
      <c r="HD76" s="265">
        <v>0.97140000000000004</v>
      </c>
      <c r="HE76" s="265">
        <v>0.75507999999999997</v>
      </c>
      <c r="HF76" s="265">
        <v>0.96208000000000005</v>
      </c>
      <c r="HG76" s="265">
        <v>0.76637999999999995</v>
      </c>
      <c r="HH76" s="265">
        <v>0.75287000000000004</v>
      </c>
      <c r="HI76" s="265">
        <v>0.78098000000000001</v>
      </c>
      <c r="HJ76" s="265">
        <v>0.94865999999999995</v>
      </c>
      <c r="HK76" s="265">
        <v>0.53351000000000004</v>
      </c>
      <c r="HL76" s="265">
        <v>0.55874000000000001</v>
      </c>
      <c r="HM76" s="265">
        <v>0.47776000000000002</v>
      </c>
      <c r="HN76" s="265">
        <v>0.59831000000000001</v>
      </c>
      <c r="HO76" s="265">
        <v>0.79847000000000001</v>
      </c>
      <c r="HP76" s="265">
        <v>0.52319000000000004</v>
      </c>
      <c r="HQ76" s="265">
        <v>0.95548</v>
      </c>
      <c r="HR76" s="265">
        <v>0.72004000000000001</v>
      </c>
      <c r="HS76" s="265">
        <v>0.59038000000000002</v>
      </c>
      <c r="HT76" s="265">
        <v>0.95435000000000003</v>
      </c>
      <c r="HU76" s="265">
        <v>0.96335000000000004</v>
      </c>
      <c r="HV76" s="265">
        <v>0.56664000000000003</v>
      </c>
      <c r="HW76" s="265">
        <v>0.95045000000000002</v>
      </c>
      <c r="HX76" s="265">
        <v>0.96009</v>
      </c>
      <c r="HY76" s="265">
        <v>0.99572000000000005</v>
      </c>
      <c r="HZ76" s="265">
        <v>0.69086000000000003</v>
      </c>
      <c r="IA76" s="265">
        <v>0.47094000000000003</v>
      </c>
      <c r="IB76" s="265">
        <v>0.42048000000000002</v>
      </c>
      <c r="IC76" s="265">
        <v>0.46214</v>
      </c>
      <c r="ID76" s="265">
        <v>0.43130000000000002</v>
      </c>
      <c r="IE76" s="265">
        <v>0.44584000000000001</v>
      </c>
      <c r="IF76" s="265">
        <v>0.47150999999999998</v>
      </c>
      <c r="IG76" s="265">
        <v>0.49865999999999999</v>
      </c>
      <c r="IH76" s="265">
        <v>0.81835999999999998</v>
      </c>
      <c r="II76" s="265">
        <v>0.89778999999999998</v>
      </c>
      <c r="IJ76" s="265">
        <v>0.36080000000000001</v>
      </c>
      <c r="IK76" s="265">
        <v>0.53625</v>
      </c>
      <c r="IL76" s="265">
        <v>0.66666999999999998</v>
      </c>
      <c r="IM76" s="265">
        <v>0.89246999999999999</v>
      </c>
      <c r="IN76" s="265">
        <v>0.56040999999999996</v>
      </c>
      <c r="IO76" s="265">
        <v>0.98229999999999995</v>
      </c>
      <c r="IP76" s="265">
        <v>0.38229999999999997</v>
      </c>
      <c r="IQ76" s="265">
        <v>0.82952999999999999</v>
      </c>
      <c r="IR76" s="265">
        <v>0.86619999999999997</v>
      </c>
      <c r="IS76" s="265">
        <v>0.50938000000000005</v>
      </c>
      <c r="IT76" s="265">
        <v>0.95662000000000003</v>
      </c>
      <c r="IU76" s="265">
        <v>0.61107</v>
      </c>
      <c r="IV76" s="265">
        <v>0.21410000000000001</v>
      </c>
      <c r="IW76" s="265">
        <v>0.44429000000000002</v>
      </c>
      <c r="IX76" s="265">
        <v>0.57981000000000005</v>
      </c>
      <c r="IY76" s="265">
        <v>0.98119000000000001</v>
      </c>
      <c r="IZ76" s="265">
        <v>0.95789999999999997</v>
      </c>
      <c r="JA76" s="265">
        <v>0.95782</v>
      </c>
      <c r="JB76" s="265">
        <v>0.96699999999999997</v>
      </c>
      <c r="JC76" s="265">
        <v>0.98285</v>
      </c>
      <c r="JD76" s="265">
        <v>0.63604000000000005</v>
      </c>
      <c r="JE76" s="265">
        <v>0.39950999999999998</v>
      </c>
      <c r="JF76" s="265">
        <v>0.99336999999999998</v>
      </c>
      <c r="JG76" s="265">
        <v>0.71480999999999995</v>
      </c>
      <c r="JH76" s="265">
        <v>0.98609000000000002</v>
      </c>
      <c r="JI76" s="265">
        <v>0.66993000000000003</v>
      </c>
      <c r="JJ76" s="265">
        <v>0.50014000000000003</v>
      </c>
      <c r="JK76" s="265">
        <v>0.41227999999999998</v>
      </c>
      <c r="JL76" s="265">
        <v>0.78264</v>
      </c>
      <c r="JM76" s="265">
        <v>0.67967999999999995</v>
      </c>
      <c r="JN76" s="265">
        <v>0.56032000000000004</v>
      </c>
      <c r="JO76" s="265">
        <v>0.48515000000000003</v>
      </c>
      <c r="JP76" s="265">
        <v>0.99295999999999995</v>
      </c>
      <c r="JQ76" s="265">
        <v>0.60673999999999995</v>
      </c>
      <c r="JR76" s="265">
        <v>0.41916999999999999</v>
      </c>
      <c r="JS76" s="265">
        <v>0.60657000000000005</v>
      </c>
      <c r="JT76" s="265">
        <v>0.46905000000000002</v>
      </c>
      <c r="JU76" s="265">
        <v>0.79352</v>
      </c>
      <c r="JV76" s="265">
        <v>0.98553000000000002</v>
      </c>
      <c r="JW76" s="265">
        <v>0.37561</v>
      </c>
      <c r="JX76" s="265">
        <v>0.33095999999999998</v>
      </c>
      <c r="JY76" s="265">
        <v>0.56708000000000003</v>
      </c>
      <c r="JZ76" s="265">
        <v>0.49846000000000001</v>
      </c>
      <c r="KA76" s="265">
        <v>0.26182</v>
      </c>
      <c r="KB76" s="265">
        <v>0.30996000000000001</v>
      </c>
      <c r="KC76" s="265">
        <v>0.96062000000000003</v>
      </c>
      <c r="KD76" s="265">
        <v>0.86856999999999995</v>
      </c>
      <c r="KE76" s="265">
        <v>0.96031999999999995</v>
      </c>
      <c r="KF76" s="265">
        <v>0.90280000000000005</v>
      </c>
      <c r="KG76" s="265">
        <v>0.86582000000000003</v>
      </c>
      <c r="KH76" s="265">
        <v>0.67854999999999999</v>
      </c>
      <c r="KI76" s="265">
        <v>0.18826000000000001</v>
      </c>
      <c r="KJ76" s="265">
        <v>0.26108999999999999</v>
      </c>
      <c r="KK76" s="265">
        <v>0.12368</v>
      </c>
      <c r="KL76" s="265">
        <v>0.18522</v>
      </c>
      <c r="KM76" s="265">
        <v>0.84941</v>
      </c>
      <c r="KN76" s="265">
        <v>0.94228000000000001</v>
      </c>
      <c r="KO76" s="265">
        <v>0.98536999999999997</v>
      </c>
      <c r="KP76" s="265">
        <v>8.1113373467934097E-3</v>
      </c>
      <c r="KQ76" s="265">
        <v>0.99961</v>
      </c>
      <c r="KR76" s="265">
        <v>0.99951000000000001</v>
      </c>
      <c r="KS76" s="265">
        <v>0.99907000000000001</v>
      </c>
      <c r="KT76" s="265">
        <v>0.81940857899292918</v>
      </c>
      <c r="KU76" s="265">
        <v>1.8533999999999998E-2</v>
      </c>
      <c r="KV76" s="265">
        <v>7.1104000000000001E-2</v>
      </c>
      <c r="KW76" s="265">
        <v>0.10588</v>
      </c>
      <c r="KX76" s="265">
        <v>0.17408000000000001</v>
      </c>
      <c r="KY76" s="265">
        <v>0.32938000000000001</v>
      </c>
      <c r="KZ76" s="265">
        <v>0.52339999999999998</v>
      </c>
      <c r="LA76" s="265">
        <v>0.70491000000000004</v>
      </c>
      <c r="LB76" s="265">
        <v>0.84616999999999998</v>
      </c>
      <c r="LC76" s="265">
        <v>1</v>
      </c>
      <c r="LD76" s="265">
        <v>0.45600000000000002</v>
      </c>
      <c r="LE76" s="265">
        <v>0.39738000000000001</v>
      </c>
      <c r="LF76" s="265">
        <v>0.25562000000000001</v>
      </c>
      <c r="LG76" s="265">
        <v>0.60279000000000005</v>
      </c>
      <c r="LH76" s="431">
        <v>9.5332844648510218E-4</v>
      </c>
      <c r="LI76" s="431">
        <v>9.0121058747172356E-4</v>
      </c>
      <c r="LJ76" s="431">
        <v>1.6132403397932649E-3</v>
      </c>
      <c r="LK76" s="431">
        <v>8.5562875028699636E-4</v>
      </c>
      <c r="LL76" s="431">
        <v>1.8938095308840275E-3</v>
      </c>
      <c r="LM76" s="431">
        <v>1.0547295678406954E-3</v>
      </c>
      <c r="LN76" s="431">
        <v>2.2637140937149525E-3</v>
      </c>
      <c r="LO76" s="431">
        <v>1.7796575557440519E-3</v>
      </c>
      <c r="LP76" s="431">
        <v>2.7490712236613035E-3</v>
      </c>
      <c r="LQ76" s="431">
        <v>2.564726397395134E-3</v>
      </c>
      <c r="LR76" s="431">
        <v>2.0866747945547104E-3</v>
      </c>
      <c r="LS76" s="431">
        <v>9.0161553816869855E-4</v>
      </c>
      <c r="LT76" s="431">
        <v>3.1705845613032579E-3</v>
      </c>
      <c r="LU76" s="431">
        <v>1.1195879196748137E-3</v>
      </c>
      <c r="LV76" s="431">
        <v>2.2997248452156782E-3</v>
      </c>
      <c r="LW76" s="431">
        <v>1.8591973930597305E-3</v>
      </c>
      <c r="LX76" s="431">
        <v>2.929256996139884E-3</v>
      </c>
      <c r="LY76" s="431">
        <v>2.6771402917802334E-3</v>
      </c>
      <c r="LZ76" s="431">
        <v>2.3467894643545151E-3</v>
      </c>
      <c r="MA76" s="431">
        <v>1.4280691975727677E-3</v>
      </c>
      <c r="MB76" s="431">
        <v>2.9005992691963911E-3</v>
      </c>
      <c r="MC76" s="431">
        <v>1.5793775673955679E-3</v>
      </c>
      <c r="MD76" s="431">
        <v>2.246802905574441E-3</v>
      </c>
      <c r="ME76" s="431">
        <v>3.075075801461935E-3</v>
      </c>
      <c r="MF76" s="431">
        <v>2.4242543149739504E-3</v>
      </c>
      <c r="MG76" s="431">
        <v>2.1137860603630543E-3</v>
      </c>
      <c r="MH76" s="266"/>
      <c r="MI76" s="266"/>
      <c r="MJ76" s="266"/>
      <c r="MK76" s="266"/>
      <c r="ML76" s="266"/>
      <c r="MM76" s="266"/>
      <c r="MN76" s="266"/>
      <c r="MO76" s="266"/>
      <c r="MP76" s="266"/>
      <c r="MQ76" s="266"/>
      <c r="MR76" s="266"/>
      <c r="MS76" s="266"/>
      <c r="MT76" s="266"/>
      <c r="MU76" s="266"/>
      <c r="MV76" s="266"/>
      <c r="MW76" s="266"/>
      <c r="MX76" s="266"/>
      <c r="MY76" s="266"/>
      <c r="MZ76" s="266"/>
      <c r="NA76" s="266"/>
      <c r="NB76" s="266"/>
      <c r="NC76" s="266"/>
      <c r="ND76" s="266"/>
      <c r="NE76" s="266"/>
      <c r="NF76" s="266"/>
      <c r="NG76" s="266"/>
      <c r="NH76" s="266"/>
      <c r="NI76" s="266"/>
      <c r="NJ76" s="266"/>
      <c r="NK76" s="266"/>
      <c r="NL76" s="266"/>
      <c r="NM76" s="266"/>
      <c r="NN76" s="266"/>
      <c r="NO76" s="266"/>
      <c r="NP76" s="266"/>
      <c r="NQ76" s="266"/>
      <c r="NR76" s="266"/>
      <c r="NS76" s="266"/>
      <c r="NT76" s="266"/>
      <c r="NU76" s="266"/>
      <c r="NV76" s="266"/>
      <c r="NW76" s="266"/>
      <c r="NX76" s="266"/>
      <c r="NY76" s="266"/>
      <c r="NZ76" s="266"/>
      <c r="OA76" s="266"/>
      <c r="OB76" s="266"/>
      <c r="OC76" s="266"/>
      <c r="OD76" s="266"/>
      <c r="OE76" s="266"/>
      <c r="OF76" s="266"/>
      <c r="OG76" s="266"/>
      <c r="OH76" s="266"/>
      <c r="OI76" s="266"/>
      <c r="OJ76" s="266"/>
      <c r="OK76" s="266"/>
      <c r="OL76" s="266"/>
      <c r="OM76" s="266"/>
      <c r="ON76" s="267"/>
    </row>
    <row r="77" spans="1:404">
      <c r="A77" s="261">
        <v>452</v>
      </c>
      <c r="B77" s="265">
        <v>0.26484999999999997</v>
      </c>
      <c r="C77" s="265">
        <v>0.19297</v>
      </c>
      <c r="D77" s="265">
        <v>0.13582</v>
      </c>
      <c r="E77" s="265">
        <v>9.0753E-2</v>
      </c>
      <c r="F77" s="265">
        <v>0.27246999999999999</v>
      </c>
      <c r="G77" s="265">
        <v>0.18031</v>
      </c>
      <c r="H77" s="265">
        <v>0.27711999999999998</v>
      </c>
      <c r="I77" s="265">
        <v>0.26229000000000002</v>
      </c>
      <c r="J77" s="265">
        <v>0.20974999999999999</v>
      </c>
      <c r="K77" s="265">
        <v>0.14552999999999999</v>
      </c>
      <c r="L77" s="265">
        <v>9.8324999999999996E-2</v>
      </c>
      <c r="M77" s="265">
        <v>3.9195000000000001E-2</v>
      </c>
      <c r="N77" s="265">
        <v>4.3984000000000002E-2</v>
      </c>
      <c r="O77" s="265">
        <v>0.15658</v>
      </c>
      <c r="P77" s="265">
        <v>0.17166999999999999</v>
      </c>
      <c r="Q77" s="265">
        <v>0.20524999999999999</v>
      </c>
      <c r="R77" s="265">
        <v>9.0219999999999995E-2</v>
      </c>
      <c r="S77" s="265">
        <v>0.19008</v>
      </c>
      <c r="T77" s="265">
        <v>0.13145000000000001</v>
      </c>
      <c r="U77" s="265">
        <v>0.26280999999999999</v>
      </c>
      <c r="V77" s="265">
        <v>0.17971000000000001</v>
      </c>
      <c r="W77" s="265">
        <v>0.16063</v>
      </c>
      <c r="X77" s="265">
        <v>0.13924</v>
      </c>
      <c r="Y77" s="265">
        <v>0.26654</v>
      </c>
      <c r="Z77" s="265">
        <v>0.18496000000000001</v>
      </c>
      <c r="AA77" s="265">
        <v>0.27278999999999998</v>
      </c>
      <c r="AB77" s="265">
        <v>0.19161</v>
      </c>
      <c r="AC77" s="265">
        <v>0.16170999999999999</v>
      </c>
      <c r="AD77" s="265">
        <v>0.10861</v>
      </c>
      <c r="AE77" s="265">
        <v>4.2902000000000003E-2</v>
      </c>
      <c r="AF77" s="265">
        <v>6.6317000000000001E-2</v>
      </c>
      <c r="AG77" s="265">
        <v>7.9158000000000006E-2</v>
      </c>
      <c r="AH77" s="265">
        <v>0.14743999999999999</v>
      </c>
      <c r="AI77" s="265">
        <v>2.6446000000000001E-2</v>
      </c>
      <c r="AJ77" s="265">
        <v>3.6920000000000001E-2</v>
      </c>
      <c r="AK77" s="265">
        <v>2.2748000000000001E-2</v>
      </c>
      <c r="AL77" s="265">
        <v>6.3686000000000006E-2</v>
      </c>
      <c r="AM77" s="265">
        <v>4.8505E-2</v>
      </c>
      <c r="AN77" s="265">
        <v>5.2414000000000002E-2</v>
      </c>
      <c r="AO77" s="265">
        <v>7.7653E-2</v>
      </c>
      <c r="AP77" s="265">
        <v>9.4016000000000002E-2</v>
      </c>
      <c r="AQ77" s="265">
        <v>6.4481999999999998E-2</v>
      </c>
      <c r="AR77" s="265">
        <v>0.1447</v>
      </c>
      <c r="AS77" s="265">
        <v>0.13042000000000001</v>
      </c>
      <c r="AT77" s="265">
        <v>0.11932</v>
      </c>
      <c r="AU77" s="265">
        <v>0.18525</v>
      </c>
      <c r="AV77" s="265">
        <v>0.15437999999999999</v>
      </c>
      <c r="AW77" s="265">
        <v>2.8236000000000001E-2</v>
      </c>
      <c r="AX77" s="265">
        <v>5.4655000000000002E-2</v>
      </c>
      <c r="AY77" s="265">
        <v>8.8149000000000005E-2</v>
      </c>
      <c r="AZ77" s="265">
        <v>0.13045000000000001</v>
      </c>
      <c r="BA77" s="265">
        <v>3.6519999999999997E-2</v>
      </c>
      <c r="BB77" s="265">
        <v>1.4742999999999999E-2</v>
      </c>
      <c r="BC77" s="265">
        <v>0</v>
      </c>
      <c r="BD77" s="265">
        <v>5.6347000000000001E-2</v>
      </c>
      <c r="BE77" s="265">
        <v>4.0245999999999997E-2</v>
      </c>
      <c r="BF77" s="265">
        <v>4.3888999999999997E-2</v>
      </c>
      <c r="BG77" s="265">
        <v>8.2170000000000007E-2</v>
      </c>
      <c r="BH77" s="265">
        <v>8.7068000000000006E-2</v>
      </c>
      <c r="BI77" s="265">
        <v>0.16086</v>
      </c>
      <c r="BJ77" s="265">
        <v>0.15573000000000001</v>
      </c>
      <c r="BK77" s="265">
        <v>0.12207999999999999</v>
      </c>
      <c r="BL77" s="265">
        <v>0.20487</v>
      </c>
      <c r="BM77" s="265">
        <v>0.12195</v>
      </c>
      <c r="BN77" s="265">
        <v>0.30191000000000001</v>
      </c>
      <c r="BO77" s="265">
        <v>0.36</v>
      </c>
      <c r="BP77" s="265">
        <v>3.5137000000000002E-2</v>
      </c>
      <c r="BQ77" s="265">
        <v>0.18340999999999999</v>
      </c>
      <c r="BR77" s="265">
        <v>0.31096000000000001</v>
      </c>
      <c r="BS77" s="265">
        <v>0.17521999999999999</v>
      </c>
      <c r="BT77" s="265">
        <v>0.25456000000000001</v>
      </c>
      <c r="BU77" s="265">
        <v>2.1978000000000001E-2</v>
      </c>
      <c r="BV77" s="265">
        <v>1.0411E-2</v>
      </c>
      <c r="BW77" s="265">
        <v>2.8146000000000001E-2</v>
      </c>
      <c r="BX77" s="265">
        <v>1.3971000000000001E-2</v>
      </c>
      <c r="BY77" s="265">
        <v>0.14382</v>
      </c>
      <c r="BZ77" s="265">
        <v>0.12209</v>
      </c>
      <c r="CA77" s="265">
        <v>0.214</v>
      </c>
      <c r="CB77" s="265">
        <v>0.17385999999999999</v>
      </c>
      <c r="CC77" s="265">
        <v>0.22328000000000001</v>
      </c>
      <c r="CD77" s="265">
        <v>0.12898999999999999</v>
      </c>
      <c r="CE77" s="265">
        <v>0.12554999999999999</v>
      </c>
      <c r="CF77" s="265">
        <v>0.14071</v>
      </c>
      <c r="CG77" s="265">
        <v>0.13124</v>
      </c>
      <c r="CH77" s="265">
        <v>0.11511</v>
      </c>
      <c r="CI77" s="265">
        <v>0.13325999999999999</v>
      </c>
      <c r="CJ77" s="265">
        <v>0.10348</v>
      </c>
      <c r="CK77" s="265">
        <v>0.12472</v>
      </c>
      <c r="CL77" s="265">
        <v>0.34621000000000002</v>
      </c>
      <c r="CM77" s="265">
        <v>0.25324000000000002</v>
      </c>
      <c r="CN77" s="265">
        <v>9.0909000000000004E-2</v>
      </c>
      <c r="CO77" s="265">
        <v>0.15146000000000001</v>
      </c>
      <c r="CP77" s="265">
        <v>0.18082999999999999</v>
      </c>
      <c r="CQ77" s="265">
        <v>0.17222999999999999</v>
      </c>
      <c r="CR77" s="265">
        <v>0.14000000000000001</v>
      </c>
      <c r="CS77" s="265">
        <v>0.28162999999999999</v>
      </c>
      <c r="CT77" s="265">
        <v>0.41237000000000001</v>
      </c>
      <c r="CU77" s="265">
        <v>0.36799999999999999</v>
      </c>
      <c r="CV77" s="265">
        <v>0.27134000000000003</v>
      </c>
      <c r="CW77" s="265">
        <v>0.75960000000000005</v>
      </c>
      <c r="CX77" s="265">
        <v>0.38144</v>
      </c>
      <c r="CY77" s="265">
        <v>0.66598000000000002</v>
      </c>
      <c r="CZ77" s="265">
        <v>0.18445</v>
      </c>
      <c r="DA77" s="265">
        <v>0.30769999999999997</v>
      </c>
      <c r="DB77" s="265">
        <v>0.14949000000000001</v>
      </c>
      <c r="DC77" s="265">
        <v>0.16907</v>
      </c>
      <c r="DD77" s="265">
        <v>0.10909000000000001</v>
      </c>
      <c r="DE77" s="265">
        <v>0.31752999999999998</v>
      </c>
      <c r="DF77" s="265">
        <v>4.2431000000000003E-2</v>
      </c>
      <c r="DG77" s="265">
        <v>8.2858000000000001E-2</v>
      </c>
      <c r="DH77" s="265">
        <v>9.6420000000000006E-2</v>
      </c>
      <c r="DI77" s="265">
        <v>0.34336</v>
      </c>
      <c r="DJ77" s="265">
        <v>0.25972000000000001</v>
      </c>
      <c r="DK77" s="265">
        <v>0.29350999999999999</v>
      </c>
      <c r="DL77" s="265">
        <v>0.27673999999999999</v>
      </c>
      <c r="DM77" s="265">
        <v>0.38392999999999999</v>
      </c>
      <c r="DN77" s="265">
        <v>0.18501999999999999</v>
      </c>
      <c r="DO77" s="265">
        <v>0.13644999999999999</v>
      </c>
      <c r="DP77" s="265">
        <v>0.13403999999999999</v>
      </c>
      <c r="DQ77" s="265">
        <v>0.11262999999999999</v>
      </c>
      <c r="DR77" s="265">
        <v>0.31412000000000001</v>
      </c>
      <c r="DS77" s="265">
        <v>0.27722000000000002</v>
      </c>
      <c r="DT77" s="265">
        <v>0.41378999999999999</v>
      </c>
      <c r="DU77" s="265">
        <v>0.19882</v>
      </c>
      <c r="DV77" s="265">
        <v>0.12053</v>
      </c>
      <c r="DW77" s="265">
        <v>0.10617</v>
      </c>
      <c r="DX77" s="265">
        <v>2.8552999999999999E-2</v>
      </c>
      <c r="DY77" s="265">
        <v>6.8207000000000004E-2</v>
      </c>
      <c r="DZ77" s="265">
        <v>7.3289000000000007E-2</v>
      </c>
      <c r="EA77" s="265">
        <v>5.2774000000000001E-2</v>
      </c>
      <c r="EB77" s="265">
        <v>3.2337999999999999E-2</v>
      </c>
      <c r="EC77" s="265">
        <v>2.6543000000000001E-2</v>
      </c>
      <c r="ED77" s="265">
        <v>4.0743000000000001E-2</v>
      </c>
      <c r="EE77" s="265">
        <v>4.8737999999999997E-2</v>
      </c>
      <c r="EF77" s="265">
        <v>2.7106999999999999E-2</v>
      </c>
      <c r="EG77" s="265">
        <v>3.1684999999999998E-2</v>
      </c>
      <c r="EH77" s="265">
        <v>0.15265000000000001</v>
      </c>
      <c r="EI77" s="265">
        <v>0.57550999999999997</v>
      </c>
      <c r="EJ77" s="265">
        <v>0.44535999999999998</v>
      </c>
      <c r="EK77" s="265">
        <v>0.12525</v>
      </c>
      <c r="EL77" s="265">
        <v>0.22500000000000001</v>
      </c>
      <c r="EM77" s="265">
        <v>0.25912000000000002</v>
      </c>
      <c r="EN77" s="265">
        <v>0.35735</v>
      </c>
      <c r="EO77" s="265">
        <v>0.93401000000000001</v>
      </c>
      <c r="EP77" s="265">
        <v>0.25986999999999999</v>
      </c>
      <c r="EQ77" s="265">
        <v>0.16091</v>
      </c>
      <c r="ER77" s="265">
        <v>0.22195999999999999</v>
      </c>
      <c r="ES77" s="265">
        <v>0.18770999999999999</v>
      </c>
      <c r="ET77" s="265">
        <v>0.20746999999999999</v>
      </c>
      <c r="EU77" s="265">
        <v>0.17363000000000001</v>
      </c>
      <c r="EV77" s="265">
        <v>0.18035000000000001</v>
      </c>
      <c r="EW77" s="265">
        <v>0.19026000000000001</v>
      </c>
      <c r="EX77" s="265">
        <v>0.21410999999999999</v>
      </c>
      <c r="EY77" s="265">
        <v>0.15453</v>
      </c>
      <c r="EZ77" s="265">
        <v>0.54945999999999995</v>
      </c>
      <c r="FA77" s="265">
        <v>0.43260999999999999</v>
      </c>
      <c r="FB77" s="265">
        <v>0.40770000000000001</v>
      </c>
      <c r="FC77" s="265">
        <v>0.37855</v>
      </c>
      <c r="FD77" s="265">
        <v>0.39409</v>
      </c>
      <c r="FE77" s="265">
        <v>0.35241</v>
      </c>
      <c r="FF77" s="265">
        <v>0.36852000000000001</v>
      </c>
      <c r="FG77" s="265">
        <v>0.43169000000000002</v>
      </c>
      <c r="FH77" s="265">
        <v>0.33345000000000002</v>
      </c>
      <c r="FI77" s="265">
        <v>0.31459999999999999</v>
      </c>
      <c r="FJ77" s="265">
        <v>0.50654999999999994</v>
      </c>
      <c r="FK77" s="265">
        <v>0.21515999999999999</v>
      </c>
      <c r="FL77" s="265">
        <v>2.0518999999999999E-2</v>
      </c>
      <c r="FM77" s="265">
        <v>0.22453000000000001</v>
      </c>
      <c r="FN77" s="265">
        <v>0.12536</v>
      </c>
      <c r="FO77" s="265">
        <v>0.55400000000000005</v>
      </c>
      <c r="FP77" s="265">
        <v>0.86131999999999997</v>
      </c>
      <c r="FQ77" s="265">
        <v>0.47644999999999998</v>
      </c>
      <c r="FR77" s="265">
        <v>0.38786999999999999</v>
      </c>
      <c r="FS77" s="265">
        <v>0.49883</v>
      </c>
      <c r="FT77" s="265">
        <v>0.35746</v>
      </c>
      <c r="FU77" s="265">
        <v>0.41625000000000001</v>
      </c>
      <c r="FV77" s="265">
        <v>0.32317000000000001</v>
      </c>
      <c r="FW77" s="265">
        <v>0.73531000000000002</v>
      </c>
      <c r="FX77" s="265">
        <v>0.54825000000000002</v>
      </c>
      <c r="FY77" s="265">
        <v>0.47556999999999999</v>
      </c>
      <c r="FZ77" s="265">
        <v>0.73531000000000002</v>
      </c>
      <c r="GA77" s="265">
        <v>0.92191000000000001</v>
      </c>
      <c r="GB77" s="265">
        <v>0.86163999999999996</v>
      </c>
      <c r="GC77" s="265">
        <v>0.67144999999999999</v>
      </c>
      <c r="GD77" s="265">
        <v>0.43041000000000001</v>
      </c>
      <c r="GE77" s="265">
        <v>0.89200999999999997</v>
      </c>
      <c r="GF77" s="265">
        <v>0.70840000000000003</v>
      </c>
      <c r="GG77" s="265">
        <v>0.87826000000000004</v>
      </c>
      <c r="GH77" s="265">
        <v>0.90095999999999998</v>
      </c>
      <c r="GI77" s="265">
        <v>0.89249000000000001</v>
      </c>
      <c r="GJ77" s="265">
        <v>0.86912999999999996</v>
      </c>
      <c r="GK77" s="265">
        <v>0.85572000000000004</v>
      </c>
      <c r="GL77" s="265">
        <v>0.95211000000000001</v>
      </c>
      <c r="GM77" s="265">
        <v>0.89932000000000001</v>
      </c>
      <c r="GN77" s="265">
        <v>0.94445999999999997</v>
      </c>
      <c r="GO77" s="265">
        <v>0.50588999999999995</v>
      </c>
      <c r="GP77" s="265">
        <v>0.48937999999999998</v>
      </c>
      <c r="GQ77" s="265">
        <v>0.51317000000000002</v>
      </c>
      <c r="GR77" s="265">
        <v>0.68467999999999996</v>
      </c>
      <c r="GS77" s="265">
        <v>0.49475999999999998</v>
      </c>
      <c r="GT77" s="265">
        <v>0.52703</v>
      </c>
      <c r="GU77" s="265">
        <v>0.51553000000000004</v>
      </c>
      <c r="GV77" s="265">
        <v>0.46394000000000002</v>
      </c>
      <c r="GW77" s="265">
        <v>0.52200999999999997</v>
      </c>
      <c r="GX77" s="265">
        <v>0.47799999999999998</v>
      </c>
      <c r="GY77" s="265">
        <v>0.98104000000000002</v>
      </c>
      <c r="GZ77" s="265">
        <v>0.97748999999999997</v>
      </c>
      <c r="HA77" s="265">
        <v>0.36808999999999997</v>
      </c>
      <c r="HB77" s="265">
        <v>0.32490000000000002</v>
      </c>
      <c r="HC77" s="265">
        <v>0.89790999999999999</v>
      </c>
      <c r="HD77" s="265">
        <v>0.97855000000000003</v>
      </c>
      <c r="HE77" s="265">
        <v>0.74043000000000003</v>
      </c>
      <c r="HF77" s="265">
        <v>0.92415999999999998</v>
      </c>
      <c r="HG77" s="265">
        <v>0.75102999999999998</v>
      </c>
      <c r="HH77" s="265">
        <v>0.73287000000000002</v>
      </c>
      <c r="HI77" s="265">
        <v>0.76054999999999995</v>
      </c>
      <c r="HJ77" s="265">
        <v>0.89732999999999996</v>
      </c>
      <c r="HK77" s="265">
        <v>0.53425</v>
      </c>
      <c r="HL77" s="265">
        <v>0.53713</v>
      </c>
      <c r="HM77" s="265">
        <v>0.46576000000000001</v>
      </c>
      <c r="HN77" s="265">
        <v>0.60677999999999999</v>
      </c>
      <c r="HO77" s="265">
        <v>0.77744000000000002</v>
      </c>
      <c r="HP77" s="265">
        <v>0.54154999999999998</v>
      </c>
      <c r="HQ77" s="265">
        <v>0.91095999999999999</v>
      </c>
      <c r="HR77" s="265">
        <v>0.66483999999999999</v>
      </c>
      <c r="HS77" s="265">
        <v>0.57335000000000003</v>
      </c>
      <c r="HT77" s="265">
        <v>0.90871000000000002</v>
      </c>
      <c r="HU77" s="265">
        <v>0.92669999999999997</v>
      </c>
      <c r="HV77" s="265">
        <v>0.55642000000000003</v>
      </c>
      <c r="HW77" s="265">
        <v>0.96282999999999996</v>
      </c>
      <c r="HX77" s="265">
        <v>0.92018</v>
      </c>
      <c r="HY77" s="265">
        <v>0.99678999999999995</v>
      </c>
      <c r="HZ77" s="265">
        <v>0.69891999999999999</v>
      </c>
      <c r="IA77" s="265">
        <v>0.46931</v>
      </c>
      <c r="IB77" s="265">
        <v>0.42510999999999999</v>
      </c>
      <c r="IC77" s="265">
        <v>0.46631</v>
      </c>
      <c r="ID77" s="265">
        <v>0.43140000000000001</v>
      </c>
      <c r="IE77" s="265">
        <v>0.42566999999999999</v>
      </c>
      <c r="IF77" s="265">
        <v>0.45146999999999998</v>
      </c>
      <c r="IG77" s="265">
        <v>0.50275000000000003</v>
      </c>
      <c r="IH77" s="265">
        <v>0.79557999999999995</v>
      </c>
      <c r="II77" s="265">
        <v>0.87848000000000004</v>
      </c>
      <c r="IJ77" s="265">
        <v>0.34414</v>
      </c>
      <c r="IK77" s="265">
        <v>0.51285000000000003</v>
      </c>
      <c r="IL77" s="265">
        <v>0.61306000000000005</v>
      </c>
      <c r="IM77" s="265">
        <v>0.90347</v>
      </c>
      <c r="IN77" s="265">
        <v>0.58270999999999995</v>
      </c>
      <c r="IO77" s="265">
        <v>0.97148999999999996</v>
      </c>
      <c r="IP77" s="265">
        <v>0.38730999999999999</v>
      </c>
      <c r="IQ77" s="265">
        <v>0.81964999999999999</v>
      </c>
      <c r="IR77" s="265">
        <v>0.81830999999999998</v>
      </c>
      <c r="IS77" s="265">
        <v>0.50160000000000005</v>
      </c>
      <c r="IT77" s="265">
        <v>0.91322999999999999</v>
      </c>
      <c r="IU77" s="265">
        <v>0.61236999999999997</v>
      </c>
      <c r="IV77" s="265">
        <v>0.20965</v>
      </c>
      <c r="IW77" s="265">
        <v>0.41720000000000002</v>
      </c>
      <c r="IX77" s="265">
        <v>0.55283000000000004</v>
      </c>
      <c r="IY77" s="265">
        <v>0.96238000000000001</v>
      </c>
      <c r="IZ77" s="265">
        <v>0.91578999999999999</v>
      </c>
      <c r="JA77" s="265">
        <v>0.91564999999999996</v>
      </c>
      <c r="JB77" s="265">
        <v>0.93401000000000001</v>
      </c>
      <c r="JC77" s="265">
        <v>0.96569000000000005</v>
      </c>
      <c r="JD77" s="265">
        <v>0.63553000000000004</v>
      </c>
      <c r="JE77" s="265">
        <v>0.36410999999999999</v>
      </c>
      <c r="JF77" s="265">
        <v>0.98675000000000002</v>
      </c>
      <c r="JG77" s="265">
        <v>0.69625999999999999</v>
      </c>
      <c r="JH77" s="265">
        <v>0.97675999999999996</v>
      </c>
      <c r="JI77" s="265">
        <v>0.60687999999999998</v>
      </c>
      <c r="JJ77" s="265">
        <v>0.44646000000000002</v>
      </c>
      <c r="JK77" s="265">
        <v>0.36907000000000001</v>
      </c>
      <c r="JL77" s="265">
        <v>0.71321000000000001</v>
      </c>
      <c r="JM77" s="265">
        <v>0.64309000000000005</v>
      </c>
      <c r="JN77" s="265">
        <v>0.54934000000000005</v>
      </c>
      <c r="JO77" s="265">
        <v>0.47227999999999998</v>
      </c>
      <c r="JP77" s="265">
        <v>0.98590999999999995</v>
      </c>
      <c r="JQ77" s="265">
        <v>0.58957999999999999</v>
      </c>
      <c r="JR77" s="265">
        <v>0.41682000000000002</v>
      </c>
      <c r="JS77" s="265">
        <v>0.59389000000000003</v>
      </c>
      <c r="JT77" s="265">
        <v>0.51490000000000002</v>
      </c>
      <c r="JU77" s="265">
        <v>0.84514</v>
      </c>
      <c r="JV77" s="265">
        <v>0.97106000000000003</v>
      </c>
      <c r="JW77" s="265">
        <v>0.37201000000000001</v>
      </c>
      <c r="JX77" s="265">
        <v>0.34366999999999998</v>
      </c>
      <c r="JY77" s="265">
        <v>0.55511999999999995</v>
      </c>
      <c r="JZ77" s="265">
        <v>0.48769000000000001</v>
      </c>
      <c r="KA77" s="265">
        <v>0.28489999999999999</v>
      </c>
      <c r="KB77" s="265">
        <v>0.31140000000000001</v>
      </c>
      <c r="KC77" s="265">
        <v>0.92125000000000001</v>
      </c>
      <c r="KD77" s="265">
        <v>0.80488999999999999</v>
      </c>
      <c r="KE77" s="265">
        <v>0.97023999999999999</v>
      </c>
      <c r="KF77" s="265">
        <v>0.92710000000000004</v>
      </c>
      <c r="KG77" s="265">
        <v>0.89937</v>
      </c>
      <c r="KH77" s="265">
        <v>0.68479999999999996</v>
      </c>
      <c r="KI77" s="265">
        <v>0.18559999999999999</v>
      </c>
      <c r="KJ77" s="265">
        <v>0.25702000000000003</v>
      </c>
      <c r="KK77" s="265">
        <v>0.12570999999999999</v>
      </c>
      <c r="KL77" s="265">
        <v>0.18676999999999999</v>
      </c>
      <c r="KM77" s="265">
        <v>0.85267000000000004</v>
      </c>
      <c r="KN77" s="265">
        <v>0.94466000000000006</v>
      </c>
      <c r="KO77" s="265">
        <v>0.98684000000000005</v>
      </c>
      <c r="KP77" s="265">
        <v>8.1173349527209702E-3</v>
      </c>
      <c r="KQ77" s="265">
        <v>0.99965999999999999</v>
      </c>
      <c r="KR77" s="265">
        <v>0.99902000000000002</v>
      </c>
      <c r="KS77" s="265">
        <v>0.99814000000000003</v>
      </c>
      <c r="KT77" s="265">
        <v>0.82225085021779454</v>
      </c>
      <c r="KU77" s="265">
        <v>1.8995999999999999E-2</v>
      </c>
      <c r="KV77" s="265">
        <v>7.2347999999999996E-2</v>
      </c>
      <c r="KW77" s="265">
        <v>0.1075</v>
      </c>
      <c r="KX77" s="265">
        <v>0.17627000000000001</v>
      </c>
      <c r="KY77" s="265">
        <v>0.33239999999999997</v>
      </c>
      <c r="KZ77" s="265">
        <v>0.52685000000000004</v>
      </c>
      <c r="LA77" s="265">
        <v>0.70816000000000001</v>
      </c>
      <c r="LB77" s="265">
        <v>0.84875</v>
      </c>
      <c r="LC77" s="265">
        <v>1</v>
      </c>
      <c r="LD77" s="265">
        <v>0.34200000000000003</v>
      </c>
      <c r="LE77" s="265">
        <v>0.38195000000000001</v>
      </c>
      <c r="LF77" s="265">
        <v>0.20216999999999999</v>
      </c>
      <c r="LG77" s="265">
        <v>0.47675000000000001</v>
      </c>
      <c r="LH77" s="431">
        <v>1.0309229837730527E-3</v>
      </c>
      <c r="LI77" s="431">
        <v>9.7252783598378301E-4</v>
      </c>
      <c r="LJ77" s="431">
        <v>1.5609331894665956E-3</v>
      </c>
      <c r="LK77" s="431">
        <v>9.3726254999637604E-4</v>
      </c>
      <c r="LL77" s="431">
        <v>1.8167122034355998E-3</v>
      </c>
      <c r="LM77" s="431">
        <v>1.1359264608472586E-3</v>
      </c>
      <c r="LN77" s="431">
        <v>2.1351089235395193E-3</v>
      </c>
      <c r="LO77" s="431">
        <v>1.7647554632276297E-3</v>
      </c>
      <c r="LP77" s="431">
        <v>2.6034687180072069E-3</v>
      </c>
      <c r="LQ77" s="431">
        <v>2.4518840946257114E-3</v>
      </c>
      <c r="LR77" s="431">
        <v>2.0502512343227863E-3</v>
      </c>
      <c r="LS77" s="431">
        <v>9.8606629762798548E-4</v>
      </c>
      <c r="LT77" s="431">
        <v>2.9988936148583889E-3</v>
      </c>
      <c r="LU77" s="431">
        <v>1.1991579085588455E-3</v>
      </c>
      <c r="LV77" s="431">
        <v>2.1873307414352894E-3</v>
      </c>
      <c r="LW77" s="431">
        <v>1.8288918072357774E-3</v>
      </c>
      <c r="LX77" s="431">
        <v>2.7709058485925198E-3</v>
      </c>
      <c r="LY77" s="431">
        <v>2.5444349739700556E-3</v>
      </c>
      <c r="LZ77" s="431">
        <v>2.2448261734098196E-3</v>
      </c>
      <c r="MA77" s="431">
        <v>1.4669995289295912E-3</v>
      </c>
      <c r="MB77" s="431">
        <v>2.7507732156664133E-3</v>
      </c>
      <c r="MC77" s="431">
        <v>1.5955308917909861E-3</v>
      </c>
      <c r="MD77" s="431">
        <v>2.1778070367872715E-3</v>
      </c>
      <c r="ME77" s="431">
        <v>2.9010563157498837E-3</v>
      </c>
      <c r="MF77" s="431">
        <v>2.3087423760443926E-3</v>
      </c>
      <c r="MG77" s="431">
        <v>2.0508598536252975E-3</v>
      </c>
      <c r="MH77" s="266"/>
      <c r="MI77" s="266"/>
      <c r="MJ77" s="266"/>
      <c r="MK77" s="266"/>
      <c r="ML77" s="266"/>
      <c r="MM77" s="266"/>
      <c r="MN77" s="266"/>
      <c r="MO77" s="266"/>
      <c r="MP77" s="266"/>
      <c r="MQ77" s="266"/>
      <c r="MR77" s="266"/>
      <c r="MS77" s="266"/>
      <c r="MT77" s="266"/>
      <c r="MU77" s="266"/>
      <c r="MV77" s="266"/>
      <c r="MW77" s="266"/>
      <c r="MX77" s="266"/>
      <c r="MY77" s="266"/>
      <c r="MZ77" s="266"/>
      <c r="NA77" s="266"/>
      <c r="NB77" s="266"/>
      <c r="NC77" s="266"/>
      <c r="ND77" s="266"/>
      <c r="NE77" s="266"/>
      <c r="NF77" s="266"/>
      <c r="NG77" s="266"/>
      <c r="NH77" s="266"/>
      <c r="NI77" s="266"/>
      <c r="NJ77" s="266"/>
      <c r="NK77" s="266"/>
      <c r="NL77" s="266"/>
      <c r="NM77" s="266"/>
      <c r="NN77" s="266"/>
      <c r="NO77" s="266"/>
      <c r="NP77" s="266"/>
      <c r="NQ77" s="266"/>
      <c r="NR77" s="266"/>
      <c r="NS77" s="266"/>
      <c r="NT77" s="266"/>
      <c r="NU77" s="266"/>
      <c r="NV77" s="266"/>
      <c r="NW77" s="266"/>
      <c r="NX77" s="266"/>
      <c r="NY77" s="266"/>
      <c r="NZ77" s="266"/>
      <c r="OA77" s="266"/>
      <c r="OB77" s="266"/>
      <c r="OC77" s="266"/>
      <c r="OD77" s="266"/>
      <c r="OE77" s="266"/>
      <c r="OF77" s="266"/>
      <c r="OG77" s="266"/>
      <c r="OH77" s="266"/>
      <c r="OI77" s="266"/>
      <c r="OJ77" s="266"/>
      <c r="OK77" s="266"/>
      <c r="OL77" s="266"/>
      <c r="OM77" s="266"/>
      <c r="ON77" s="267"/>
    </row>
    <row r="78" spans="1:404">
      <c r="A78" s="261">
        <v>453</v>
      </c>
      <c r="B78" s="265">
        <v>0.26732</v>
      </c>
      <c r="C78" s="265">
        <v>0.19467999999999999</v>
      </c>
      <c r="D78" s="265">
        <v>0.13702</v>
      </c>
      <c r="E78" s="265">
        <v>9.1546000000000002E-2</v>
      </c>
      <c r="F78" s="265">
        <v>0.27488000000000001</v>
      </c>
      <c r="G78" s="265">
        <v>0.18185000000000001</v>
      </c>
      <c r="H78" s="265">
        <v>0.27975</v>
      </c>
      <c r="I78" s="265">
        <v>0.26733000000000001</v>
      </c>
      <c r="J78" s="265">
        <v>0.21392</v>
      </c>
      <c r="K78" s="265">
        <v>0.14527999999999999</v>
      </c>
      <c r="L78" s="265">
        <v>9.8132999999999998E-2</v>
      </c>
      <c r="M78" s="265">
        <v>3.9018999999999998E-2</v>
      </c>
      <c r="N78" s="265">
        <v>4.6913000000000003E-2</v>
      </c>
      <c r="O78" s="265">
        <v>0.16125</v>
      </c>
      <c r="P78" s="265">
        <v>0.17305999999999999</v>
      </c>
      <c r="Q78" s="265">
        <v>0.20521</v>
      </c>
      <c r="R78" s="265">
        <v>9.0996999999999995E-2</v>
      </c>
      <c r="S78" s="265">
        <v>0.19303999999999999</v>
      </c>
      <c r="T78" s="265">
        <v>0.13375999999999999</v>
      </c>
      <c r="U78" s="265">
        <v>0.26534999999999997</v>
      </c>
      <c r="V78" s="265">
        <v>0.18156</v>
      </c>
      <c r="W78" s="265">
        <v>0.16067999999999999</v>
      </c>
      <c r="X78" s="265">
        <v>0.1389</v>
      </c>
      <c r="Y78" s="265">
        <v>0.26913999999999999</v>
      </c>
      <c r="Z78" s="265">
        <v>0.18681</v>
      </c>
      <c r="AA78" s="265">
        <v>0.27511999999999998</v>
      </c>
      <c r="AB78" s="265">
        <v>0.19320999999999999</v>
      </c>
      <c r="AC78" s="265">
        <v>0.16339000000000001</v>
      </c>
      <c r="AD78" s="265">
        <v>0.10983999999999999</v>
      </c>
      <c r="AE78" s="265">
        <v>4.3217999999999999E-2</v>
      </c>
      <c r="AF78" s="265">
        <v>6.6339999999999996E-2</v>
      </c>
      <c r="AG78" s="265">
        <v>7.9101000000000005E-2</v>
      </c>
      <c r="AH78" s="265">
        <v>0.14704999999999999</v>
      </c>
      <c r="AI78" s="265">
        <v>2.6266999999999999E-2</v>
      </c>
      <c r="AJ78" s="265">
        <v>3.6555999999999998E-2</v>
      </c>
      <c r="AK78" s="265">
        <v>2.2602000000000001E-2</v>
      </c>
      <c r="AL78" s="265">
        <v>6.3340999999999995E-2</v>
      </c>
      <c r="AM78" s="265">
        <v>4.8349999999999997E-2</v>
      </c>
      <c r="AN78" s="265">
        <v>5.2142000000000001E-2</v>
      </c>
      <c r="AO78" s="265">
        <v>7.7292E-2</v>
      </c>
      <c r="AP78" s="265">
        <v>9.3854999999999994E-2</v>
      </c>
      <c r="AQ78" s="265">
        <v>6.4158999999999994E-2</v>
      </c>
      <c r="AR78" s="265">
        <v>0.14401</v>
      </c>
      <c r="AS78" s="265">
        <v>0.12944</v>
      </c>
      <c r="AT78" s="265">
        <v>0.11874999999999999</v>
      </c>
      <c r="AU78" s="265">
        <v>0.18432000000000001</v>
      </c>
      <c r="AV78" s="265">
        <v>0.15359999999999999</v>
      </c>
      <c r="AW78" s="265">
        <v>2.8135E-2</v>
      </c>
      <c r="AX78" s="265">
        <v>5.4769999999999999E-2</v>
      </c>
      <c r="AY78" s="265">
        <v>8.7734000000000006E-2</v>
      </c>
      <c r="AZ78" s="265">
        <v>0.12959000000000001</v>
      </c>
      <c r="BA78" s="265">
        <v>3.6346999999999997E-2</v>
      </c>
      <c r="BB78" s="265">
        <v>1.4673E-2</v>
      </c>
      <c r="BC78" s="265">
        <v>0</v>
      </c>
      <c r="BD78" s="265">
        <v>5.6080999999999999E-2</v>
      </c>
      <c r="BE78" s="265">
        <v>3.6713999999999997E-2</v>
      </c>
      <c r="BF78" s="265">
        <v>3.8009000000000001E-2</v>
      </c>
      <c r="BG78" s="265">
        <v>7.8098000000000001E-2</v>
      </c>
      <c r="BH78" s="265">
        <v>8.0549999999999997E-2</v>
      </c>
      <c r="BI78" s="265">
        <v>0.15762000000000001</v>
      </c>
      <c r="BJ78" s="265">
        <v>0.15015000000000001</v>
      </c>
      <c r="BK78" s="265">
        <v>0.12468</v>
      </c>
      <c r="BL78" s="265">
        <v>0.21078</v>
      </c>
      <c r="BM78" s="265">
        <v>0.12195</v>
      </c>
      <c r="BN78" s="265">
        <v>0.30997000000000002</v>
      </c>
      <c r="BO78" s="265">
        <v>0.36857000000000001</v>
      </c>
      <c r="BP78" s="265">
        <v>3.7075999999999998E-2</v>
      </c>
      <c r="BQ78" s="265">
        <v>0.18770000000000001</v>
      </c>
      <c r="BR78" s="265">
        <v>0.31634000000000001</v>
      </c>
      <c r="BS78" s="265">
        <v>0.18024000000000001</v>
      </c>
      <c r="BT78" s="265">
        <v>0.26279999999999998</v>
      </c>
      <c r="BU78" s="265">
        <v>2.1392000000000001E-2</v>
      </c>
      <c r="BV78" s="265">
        <v>1.0447E-2</v>
      </c>
      <c r="BW78" s="265">
        <v>2.6710000000000001E-2</v>
      </c>
      <c r="BX78" s="265">
        <v>1.2678E-2</v>
      </c>
      <c r="BY78" s="265">
        <v>0.14593999999999999</v>
      </c>
      <c r="BZ78" s="265">
        <v>0.12375</v>
      </c>
      <c r="CA78" s="265">
        <v>0.216</v>
      </c>
      <c r="CB78" s="265">
        <v>0.17641999999999999</v>
      </c>
      <c r="CC78" s="265">
        <v>0.22642000000000001</v>
      </c>
      <c r="CD78" s="265">
        <v>0.13063</v>
      </c>
      <c r="CE78" s="265">
        <v>0.12765000000000001</v>
      </c>
      <c r="CF78" s="265">
        <v>0.14282</v>
      </c>
      <c r="CG78" s="265">
        <v>0.13275000000000001</v>
      </c>
      <c r="CH78" s="265">
        <v>0.11695999999999999</v>
      </c>
      <c r="CI78" s="265">
        <v>0.13522999999999999</v>
      </c>
      <c r="CJ78" s="265">
        <v>0.10538</v>
      </c>
      <c r="CK78" s="265">
        <v>0.12623999999999999</v>
      </c>
      <c r="CL78" s="265">
        <v>0.34936</v>
      </c>
      <c r="CM78" s="265">
        <v>0.24387</v>
      </c>
      <c r="CN78" s="265">
        <v>9.0909000000000004E-2</v>
      </c>
      <c r="CO78" s="265">
        <v>0.14929000000000001</v>
      </c>
      <c r="CP78" s="265">
        <v>0.1691</v>
      </c>
      <c r="CQ78" s="265">
        <v>0.16106000000000001</v>
      </c>
      <c r="CR78" s="265">
        <v>0.14000000000000001</v>
      </c>
      <c r="CS78" s="265">
        <v>0.26939000000000002</v>
      </c>
      <c r="CT78" s="265">
        <v>0.39174999999999999</v>
      </c>
      <c r="CU78" s="265">
        <v>0.35199999999999998</v>
      </c>
      <c r="CV78" s="265">
        <v>0.25679999999999997</v>
      </c>
      <c r="CW78" s="265">
        <v>0.72524999999999995</v>
      </c>
      <c r="CX78" s="265">
        <v>0.36081999999999997</v>
      </c>
      <c r="CY78" s="265">
        <v>0.63299000000000005</v>
      </c>
      <c r="CZ78" s="265">
        <v>0.18626999999999999</v>
      </c>
      <c r="DA78" s="265">
        <v>0.30906</v>
      </c>
      <c r="DB78" s="265">
        <v>0.14343</v>
      </c>
      <c r="DC78" s="265">
        <v>0.16081999999999999</v>
      </c>
      <c r="DD78" s="265">
        <v>0.10303</v>
      </c>
      <c r="DE78" s="265">
        <v>0.30103000000000002</v>
      </c>
      <c r="DF78" s="265">
        <v>4.1961999999999999E-2</v>
      </c>
      <c r="DG78" s="265">
        <v>8.1909999999999997E-2</v>
      </c>
      <c r="DH78" s="265">
        <v>9.6128000000000005E-2</v>
      </c>
      <c r="DI78" s="265">
        <v>0.37052000000000002</v>
      </c>
      <c r="DJ78" s="265">
        <v>0.27148</v>
      </c>
      <c r="DK78" s="265">
        <v>0.30679000000000001</v>
      </c>
      <c r="DL78" s="265">
        <v>0.29860999999999999</v>
      </c>
      <c r="DM78" s="265">
        <v>0.42625999999999997</v>
      </c>
      <c r="DN78" s="265">
        <v>0.20696000000000001</v>
      </c>
      <c r="DO78" s="265">
        <v>0.15545</v>
      </c>
      <c r="DP78" s="265">
        <v>0.15271000000000001</v>
      </c>
      <c r="DQ78" s="265">
        <v>0.12831000000000001</v>
      </c>
      <c r="DR78" s="265">
        <v>0.34554000000000001</v>
      </c>
      <c r="DS78" s="265">
        <v>0.29882999999999998</v>
      </c>
      <c r="DT78" s="265">
        <v>0.44684000000000001</v>
      </c>
      <c r="DU78" s="265">
        <v>0.22634000000000001</v>
      </c>
      <c r="DV78" s="265">
        <v>0.13711999999999999</v>
      </c>
      <c r="DW78" s="265">
        <v>0.12026000000000001</v>
      </c>
      <c r="DX78" s="265">
        <v>3.1962999999999998E-2</v>
      </c>
      <c r="DY78" s="265">
        <v>7.6150999999999996E-2</v>
      </c>
      <c r="DZ78" s="265">
        <v>8.2012000000000002E-2</v>
      </c>
      <c r="EA78" s="265">
        <v>5.9117000000000003E-2</v>
      </c>
      <c r="EB78" s="265">
        <v>3.6232E-2</v>
      </c>
      <c r="EC78" s="265">
        <v>2.9741E-2</v>
      </c>
      <c r="ED78" s="265">
        <v>4.5650000000000003E-2</v>
      </c>
      <c r="EE78" s="265">
        <v>5.4607999999999997E-2</v>
      </c>
      <c r="EF78" s="265">
        <v>3.0581000000000001E-2</v>
      </c>
      <c r="EG78" s="265">
        <v>3.5493999999999998E-2</v>
      </c>
      <c r="EH78" s="265">
        <v>0.13972000000000001</v>
      </c>
      <c r="EI78" s="265">
        <v>0.54693999999999998</v>
      </c>
      <c r="EJ78" s="265">
        <v>0.42061999999999999</v>
      </c>
      <c r="EK78" s="265">
        <v>0.11717</v>
      </c>
      <c r="EL78" s="265">
        <v>0.21249999999999999</v>
      </c>
      <c r="EM78" s="265">
        <v>0.23694000000000001</v>
      </c>
      <c r="EN78" s="265">
        <v>0.34794999999999998</v>
      </c>
      <c r="EO78" s="265">
        <v>0.92071999999999998</v>
      </c>
      <c r="EP78" s="265">
        <v>0.26161000000000001</v>
      </c>
      <c r="EQ78" s="265">
        <v>0.17212</v>
      </c>
      <c r="ER78" s="265">
        <v>0.23755000000000001</v>
      </c>
      <c r="ES78" s="265">
        <v>0.20082</v>
      </c>
      <c r="ET78" s="265">
        <v>0.22173999999999999</v>
      </c>
      <c r="EU78" s="265">
        <v>0.18559</v>
      </c>
      <c r="EV78" s="265">
        <v>0.19294</v>
      </c>
      <c r="EW78" s="265">
        <v>0.20352999999999999</v>
      </c>
      <c r="EX78" s="265">
        <v>0.22891</v>
      </c>
      <c r="EY78" s="265">
        <v>0.16527</v>
      </c>
      <c r="EZ78" s="265">
        <v>0.55161000000000004</v>
      </c>
      <c r="FA78" s="265">
        <v>0.46295999999999998</v>
      </c>
      <c r="FB78" s="265">
        <v>0.43625999999999998</v>
      </c>
      <c r="FC78" s="265">
        <v>0.40508</v>
      </c>
      <c r="FD78" s="265">
        <v>0.42170999999999997</v>
      </c>
      <c r="FE78" s="265">
        <v>0.37722</v>
      </c>
      <c r="FF78" s="265">
        <v>0.39428999999999997</v>
      </c>
      <c r="FG78" s="265">
        <v>0.46193000000000001</v>
      </c>
      <c r="FH78" s="265">
        <v>0.35682999999999998</v>
      </c>
      <c r="FI78" s="265">
        <v>0.33653</v>
      </c>
      <c r="FJ78" s="265">
        <v>0.57082999999999995</v>
      </c>
      <c r="FK78" s="265">
        <v>0.24224999999999999</v>
      </c>
      <c r="FL78" s="265">
        <v>2.2918000000000001E-2</v>
      </c>
      <c r="FM78" s="265">
        <v>0.25458999999999998</v>
      </c>
      <c r="FN78" s="265">
        <v>0.13117999999999999</v>
      </c>
      <c r="FO78" s="265">
        <v>0.55600000000000005</v>
      </c>
      <c r="FP78" s="265">
        <v>0.80954000000000004</v>
      </c>
      <c r="FQ78" s="265">
        <v>0.47386</v>
      </c>
      <c r="FR78" s="265">
        <v>0.38645000000000002</v>
      </c>
      <c r="FS78" s="265">
        <v>0.45384000000000002</v>
      </c>
      <c r="FT78" s="265">
        <v>0.36782999999999999</v>
      </c>
      <c r="FU78" s="265">
        <v>0.40095999999999998</v>
      </c>
      <c r="FV78" s="265">
        <v>0.28661999999999999</v>
      </c>
      <c r="FW78" s="265">
        <v>0.67551000000000005</v>
      </c>
      <c r="FX78" s="265">
        <v>0.52141999999999999</v>
      </c>
      <c r="FY78" s="265">
        <v>0.42379</v>
      </c>
      <c r="FZ78" s="265">
        <v>0.67551000000000005</v>
      </c>
      <c r="GA78" s="265">
        <v>0.88285999999999998</v>
      </c>
      <c r="GB78" s="265">
        <v>0.90776000000000001</v>
      </c>
      <c r="GC78" s="265">
        <v>0.68777999999999995</v>
      </c>
      <c r="GD78" s="265">
        <v>0.41199000000000002</v>
      </c>
      <c r="GE78" s="265">
        <v>0.89207999999999998</v>
      </c>
      <c r="GF78" s="265">
        <v>0.68508999999999998</v>
      </c>
      <c r="GG78" s="265">
        <v>0.81738999999999995</v>
      </c>
      <c r="GH78" s="265">
        <v>0.85143000000000002</v>
      </c>
      <c r="GI78" s="265">
        <v>0.83874000000000004</v>
      </c>
      <c r="GJ78" s="265">
        <v>0.86402000000000001</v>
      </c>
      <c r="GK78" s="265">
        <v>0.88748000000000005</v>
      </c>
      <c r="GL78" s="265">
        <v>0.96806999999999999</v>
      </c>
      <c r="GM78" s="265">
        <v>0.91324000000000005</v>
      </c>
      <c r="GN78" s="265">
        <v>0.91669</v>
      </c>
      <c r="GO78" s="265">
        <v>0.47860999999999998</v>
      </c>
      <c r="GP78" s="265">
        <v>0.46095999999999998</v>
      </c>
      <c r="GQ78" s="265">
        <v>0.49602000000000002</v>
      </c>
      <c r="GR78" s="265">
        <v>0.70260999999999996</v>
      </c>
      <c r="GS78" s="265">
        <v>0.47319</v>
      </c>
      <c r="GT78" s="265">
        <v>0.51351000000000002</v>
      </c>
      <c r="GU78" s="265">
        <v>0.50217999999999996</v>
      </c>
      <c r="GV78" s="265">
        <v>0.45423999999999998</v>
      </c>
      <c r="GW78" s="265">
        <v>0.49036999999999997</v>
      </c>
      <c r="GX78" s="265">
        <v>0.43491000000000002</v>
      </c>
      <c r="GY78" s="265">
        <v>0.97155999999999998</v>
      </c>
      <c r="GZ78" s="265">
        <v>0.96623000000000003</v>
      </c>
      <c r="HA78" s="265">
        <v>0.3609</v>
      </c>
      <c r="HB78" s="265">
        <v>0.32196000000000002</v>
      </c>
      <c r="HC78" s="265">
        <v>0.84685999999999995</v>
      </c>
      <c r="HD78" s="265">
        <v>0.98570000000000002</v>
      </c>
      <c r="HE78" s="265">
        <v>0.72577000000000003</v>
      </c>
      <c r="HF78" s="265">
        <v>0.88624000000000003</v>
      </c>
      <c r="HG78" s="265">
        <v>0.73567000000000005</v>
      </c>
      <c r="HH78" s="265">
        <v>0.71287</v>
      </c>
      <c r="HI78" s="265">
        <v>0.74012</v>
      </c>
      <c r="HJ78" s="265">
        <v>0.84599000000000002</v>
      </c>
      <c r="HK78" s="265">
        <v>0.53500000000000003</v>
      </c>
      <c r="HL78" s="265">
        <v>0.51551999999999998</v>
      </c>
      <c r="HM78" s="265">
        <v>0.45376</v>
      </c>
      <c r="HN78" s="265">
        <v>0.61524000000000001</v>
      </c>
      <c r="HO78" s="265">
        <v>0.75639999999999996</v>
      </c>
      <c r="HP78" s="265">
        <v>0.55989999999999995</v>
      </c>
      <c r="HQ78" s="265">
        <v>0.86643999999999999</v>
      </c>
      <c r="HR78" s="265">
        <v>0.60963999999999996</v>
      </c>
      <c r="HS78" s="265">
        <v>0.55630999999999997</v>
      </c>
      <c r="HT78" s="265">
        <v>0.86306000000000005</v>
      </c>
      <c r="HU78" s="265">
        <v>0.89005999999999996</v>
      </c>
      <c r="HV78" s="265">
        <v>0.54618999999999995</v>
      </c>
      <c r="HW78" s="265">
        <v>0.97521999999999998</v>
      </c>
      <c r="HX78" s="265">
        <v>0.88027</v>
      </c>
      <c r="HY78" s="265">
        <v>0.99785999999999997</v>
      </c>
      <c r="HZ78" s="265">
        <v>0.70699000000000001</v>
      </c>
      <c r="IA78" s="265">
        <v>0.46767999999999998</v>
      </c>
      <c r="IB78" s="265">
        <v>0.42974000000000001</v>
      </c>
      <c r="IC78" s="265">
        <v>0.47048000000000001</v>
      </c>
      <c r="ID78" s="265">
        <v>0.43149999999999999</v>
      </c>
      <c r="IE78" s="265">
        <v>0.40550000000000003</v>
      </c>
      <c r="IF78" s="265">
        <v>0.43142999999999998</v>
      </c>
      <c r="IG78" s="265">
        <v>0.50683999999999996</v>
      </c>
      <c r="IH78" s="265">
        <v>0.77278999999999998</v>
      </c>
      <c r="II78" s="265">
        <v>0.85916000000000003</v>
      </c>
      <c r="IJ78" s="265">
        <v>0.32749</v>
      </c>
      <c r="IK78" s="265">
        <v>0.48943999999999999</v>
      </c>
      <c r="IL78" s="265">
        <v>0.55945</v>
      </c>
      <c r="IM78" s="265">
        <v>0.91447000000000001</v>
      </c>
      <c r="IN78" s="265">
        <v>0.60502</v>
      </c>
      <c r="IO78" s="265">
        <v>0.96069000000000004</v>
      </c>
      <c r="IP78" s="265">
        <v>0.39232</v>
      </c>
      <c r="IQ78" s="265">
        <v>0.80978000000000006</v>
      </c>
      <c r="IR78" s="265">
        <v>0.77041000000000004</v>
      </c>
      <c r="IS78" s="265">
        <v>0.49381999999999998</v>
      </c>
      <c r="IT78" s="265">
        <v>0.86985000000000001</v>
      </c>
      <c r="IU78" s="265">
        <v>0.61365999999999998</v>
      </c>
      <c r="IV78" s="265">
        <v>0.20519999999999999</v>
      </c>
      <c r="IW78" s="265">
        <v>0.39011000000000001</v>
      </c>
      <c r="IX78" s="265">
        <v>0.52585999999999999</v>
      </c>
      <c r="IY78" s="265">
        <v>0.94355999999999995</v>
      </c>
      <c r="IZ78" s="265">
        <v>0.87368999999999997</v>
      </c>
      <c r="JA78" s="265">
        <v>0.87346999999999997</v>
      </c>
      <c r="JB78" s="265">
        <v>0.90100999999999998</v>
      </c>
      <c r="JC78" s="265">
        <v>0.94854000000000005</v>
      </c>
      <c r="JD78" s="265">
        <v>0.63502999999999998</v>
      </c>
      <c r="JE78" s="265">
        <v>0.32869999999999999</v>
      </c>
      <c r="JF78" s="265">
        <v>0.98011999999999999</v>
      </c>
      <c r="JG78" s="265">
        <v>0.67771000000000003</v>
      </c>
      <c r="JH78" s="265">
        <v>0.96743000000000001</v>
      </c>
      <c r="JI78" s="265">
        <v>0.54381999999999997</v>
      </c>
      <c r="JJ78" s="265">
        <v>0.39277000000000001</v>
      </c>
      <c r="JK78" s="265">
        <v>0.32585999999999998</v>
      </c>
      <c r="JL78" s="265">
        <v>0.64378999999999997</v>
      </c>
      <c r="JM78" s="265">
        <v>0.60650999999999999</v>
      </c>
      <c r="JN78" s="265">
        <v>0.53835999999999995</v>
      </c>
      <c r="JO78" s="265">
        <v>0.45940999999999999</v>
      </c>
      <c r="JP78" s="265">
        <v>0.97887000000000002</v>
      </c>
      <c r="JQ78" s="265">
        <v>0.57240999999999997</v>
      </c>
      <c r="JR78" s="265">
        <v>0.41447000000000001</v>
      </c>
      <c r="JS78" s="265">
        <v>0.58121</v>
      </c>
      <c r="JT78" s="265">
        <v>0.56074999999999997</v>
      </c>
      <c r="JU78" s="265">
        <v>0.89676</v>
      </c>
      <c r="JV78" s="265">
        <v>0.95659000000000005</v>
      </c>
      <c r="JW78" s="265">
        <v>0.36841000000000002</v>
      </c>
      <c r="JX78" s="265">
        <v>0.35637000000000002</v>
      </c>
      <c r="JY78" s="265">
        <v>0.54313999999999996</v>
      </c>
      <c r="JZ78" s="265">
        <v>0.47693000000000002</v>
      </c>
      <c r="KA78" s="265">
        <v>0.30797999999999998</v>
      </c>
      <c r="KB78" s="265">
        <v>0.31284000000000001</v>
      </c>
      <c r="KC78" s="265">
        <v>0.88187000000000004</v>
      </c>
      <c r="KD78" s="265">
        <v>0.74121000000000004</v>
      </c>
      <c r="KE78" s="265">
        <v>0.98016000000000003</v>
      </c>
      <c r="KF78" s="265">
        <v>0.95140000000000002</v>
      </c>
      <c r="KG78" s="265">
        <v>0.93291000000000002</v>
      </c>
      <c r="KH78" s="265">
        <v>0.69105000000000005</v>
      </c>
      <c r="KI78" s="265">
        <v>0.18293000000000001</v>
      </c>
      <c r="KJ78" s="265">
        <v>0.25295000000000001</v>
      </c>
      <c r="KK78" s="265">
        <v>0.12775</v>
      </c>
      <c r="KL78" s="265">
        <v>0.18831999999999999</v>
      </c>
      <c r="KM78" s="265">
        <v>0.85594000000000003</v>
      </c>
      <c r="KN78" s="265">
        <v>0.94703000000000004</v>
      </c>
      <c r="KO78" s="265">
        <v>0.98831999999999998</v>
      </c>
      <c r="KP78" s="265">
        <v>8.1217629745670705E-3</v>
      </c>
      <c r="KQ78" s="265">
        <v>0.99970000000000003</v>
      </c>
      <c r="KR78" s="265">
        <v>0.99853000000000003</v>
      </c>
      <c r="KS78" s="265">
        <v>0.99721000000000004</v>
      </c>
      <c r="KT78" s="265">
        <v>0.82508164848877286</v>
      </c>
      <c r="KU78" s="265">
        <v>1.9459000000000001E-2</v>
      </c>
      <c r="KV78" s="265">
        <v>7.3592000000000005E-2</v>
      </c>
      <c r="KW78" s="265">
        <v>0.10911999999999999</v>
      </c>
      <c r="KX78" s="265">
        <v>0.17846000000000001</v>
      </c>
      <c r="KY78" s="265">
        <v>0.33540999999999999</v>
      </c>
      <c r="KZ78" s="265">
        <v>0.53029000000000004</v>
      </c>
      <c r="LA78" s="265">
        <v>0.71140999999999999</v>
      </c>
      <c r="LB78" s="265">
        <v>0.85131999999999997</v>
      </c>
      <c r="LC78" s="265">
        <v>1</v>
      </c>
      <c r="LD78" s="265">
        <v>0.22800000000000001</v>
      </c>
      <c r="LE78" s="265">
        <v>0.36652000000000001</v>
      </c>
      <c r="LF78" s="265">
        <v>0.14873</v>
      </c>
      <c r="LG78" s="265">
        <v>0.35071000000000002</v>
      </c>
      <c r="LH78" s="431">
        <v>1.116850646212697E-3</v>
      </c>
      <c r="LI78" s="431">
        <v>1.0514456080272794E-3</v>
      </c>
      <c r="LJ78" s="431">
        <v>1.5018819831311703E-3</v>
      </c>
      <c r="LK78" s="431">
        <v>1.0278839617967606E-3</v>
      </c>
      <c r="LL78" s="431">
        <v>1.7301897751167417E-3</v>
      </c>
      <c r="LM78" s="431">
        <v>1.2256219051778316E-3</v>
      </c>
      <c r="LN78" s="431">
        <v>1.9944084342569113E-3</v>
      </c>
      <c r="LO78" s="431">
        <v>1.7478523077443242E-3</v>
      </c>
      <c r="LP78" s="431">
        <v>2.439921023324132E-3</v>
      </c>
      <c r="LQ78" s="431">
        <v>2.324970904737711E-3</v>
      </c>
      <c r="LR78" s="431">
        <v>2.009575953707099E-3</v>
      </c>
      <c r="LS78" s="431">
        <v>1.0799268493428826E-3</v>
      </c>
      <c r="LT78" s="431">
        <v>2.8064742218703032E-3</v>
      </c>
      <c r="LU78" s="431">
        <v>1.2865414610132575E-3</v>
      </c>
      <c r="LV78" s="431">
        <v>2.0634890533983707E-3</v>
      </c>
      <c r="LW78" s="431">
        <v>1.7974205547943711E-3</v>
      </c>
      <c r="LX78" s="431">
        <v>2.593326848000288E-3</v>
      </c>
      <c r="LY78" s="431">
        <v>2.3952859919518232E-3</v>
      </c>
      <c r="LZ78" s="431">
        <v>2.1308318246155977E-3</v>
      </c>
      <c r="MA78" s="431">
        <v>1.5094577101990581E-3</v>
      </c>
      <c r="MB78" s="431">
        <v>2.5828348007053137E-3</v>
      </c>
      <c r="MC78" s="431">
        <v>1.612468040548265E-3</v>
      </c>
      <c r="MD78" s="431">
        <v>2.101376885548234E-3</v>
      </c>
      <c r="ME78" s="431">
        <v>2.7078106068074703E-3</v>
      </c>
      <c r="MF78" s="431">
        <v>2.181170042604208E-3</v>
      </c>
      <c r="MG78" s="431">
        <v>1.9816204439848661E-3</v>
      </c>
      <c r="MH78" s="266"/>
      <c r="MI78" s="266"/>
      <c r="MJ78" s="266"/>
      <c r="MK78" s="266"/>
      <c r="ML78" s="266"/>
      <c r="MM78" s="266"/>
      <c r="MN78" s="266"/>
      <c r="MO78" s="266"/>
      <c r="MP78" s="266"/>
      <c r="MQ78" s="266"/>
      <c r="MR78" s="266"/>
      <c r="MS78" s="266"/>
      <c r="MT78" s="266"/>
      <c r="MU78" s="266"/>
      <c r="MV78" s="266"/>
      <c r="MW78" s="266"/>
      <c r="MX78" s="266"/>
      <c r="MY78" s="266"/>
      <c r="MZ78" s="266"/>
      <c r="NA78" s="266"/>
      <c r="NB78" s="266"/>
      <c r="NC78" s="266"/>
      <c r="ND78" s="266"/>
      <c r="NE78" s="266"/>
      <c r="NF78" s="266"/>
      <c r="NG78" s="266"/>
      <c r="NH78" s="266"/>
      <c r="NI78" s="266"/>
      <c r="NJ78" s="266"/>
      <c r="NK78" s="266"/>
      <c r="NL78" s="266"/>
      <c r="NM78" s="266"/>
      <c r="NN78" s="266"/>
      <c r="NO78" s="266"/>
      <c r="NP78" s="266"/>
      <c r="NQ78" s="266"/>
      <c r="NR78" s="266"/>
      <c r="NS78" s="266"/>
      <c r="NT78" s="266"/>
      <c r="NU78" s="266"/>
      <c r="NV78" s="266"/>
      <c r="NW78" s="266"/>
      <c r="NX78" s="266"/>
      <c r="NY78" s="266"/>
      <c r="NZ78" s="266"/>
      <c r="OA78" s="266"/>
      <c r="OB78" s="266"/>
      <c r="OC78" s="266"/>
      <c r="OD78" s="266"/>
      <c r="OE78" s="266"/>
      <c r="OF78" s="266"/>
      <c r="OG78" s="266"/>
      <c r="OH78" s="266"/>
      <c r="OI78" s="266"/>
      <c r="OJ78" s="266"/>
      <c r="OK78" s="266"/>
      <c r="OL78" s="266"/>
      <c r="OM78" s="266"/>
      <c r="ON78" s="267"/>
    </row>
    <row r="79" spans="1:404">
      <c r="A79" s="261">
        <v>454</v>
      </c>
      <c r="B79" s="265">
        <v>0.26979999999999998</v>
      </c>
      <c r="C79" s="265">
        <v>0.19639999999999999</v>
      </c>
      <c r="D79" s="265">
        <v>0.13821</v>
      </c>
      <c r="E79" s="265">
        <v>9.2338000000000003E-2</v>
      </c>
      <c r="F79" s="265">
        <v>0.27728000000000003</v>
      </c>
      <c r="G79" s="265">
        <v>0.18337999999999999</v>
      </c>
      <c r="H79" s="265">
        <v>0.28237000000000001</v>
      </c>
      <c r="I79" s="265">
        <v>0.27238000000000001</v>
      </c>
      <c r="J79" s="265">
        <v>0.21809000000000001</v>
      </c>
      <c r="K79" s="265">
        <v>0.14504</v>
      </c>
      <c r="L79" s="265">
        <v>9.7939999999999999E-2</v>
      </c>
      <c r="M79" s="265">
        <v>3.8843999999999997E-2</v>
      </c>
      <c r="N79" s="265">
        <v>4.9841000000000003E-2</v>
      </c>
      <c r="O79" s="265">
        <v>0.16592000000000001</v>
      </c>
      <c r="P79" s="265">
        <v>0.17444999999999999</v>
      </c>
      <c r="Q79" s="265">
        <v>0.20516999999999999</v>
      </c>
      <c r="R79" s="265">
        <v>9.1773999999999994E-2</v>
      </c>
      <c r="S79" s="265">
        <v>0.19600999999999999</v>
      </c>
      <c r="T79" s="265">
        <v>0.13605999999999999</v>
      </c>
      <c r="U79" s="265">
        <v>0.26789000000000002</v>
      </c>
      <c r="V79" s="265">
        <v>0.18340999999999999</v>
      </c>
      <c r="W79" s="265">
        <v>0.16073000000000001</v>
      </c>
      <c r="X79" s="265">
        <v>0.13855999999999999</v>
      </c>
      <c r="Y79" s="265">
        <v>0.27174999999999999</v>
      </c>
      <c r="Z79" s="265">
        <v>0.18865999999999999</v>
      </c>
      <c r="AA79" s="265">
        <v>0.27744000000000002</v>
      </c>
      <c r="AB79" s="265">
        <v>0.19481999999999999</v>
      </c>
      <c r="AC79" s="265">
        <v>0.16508</v>
      </c>
      <c r="AD79" s="265">
        <v>0.11107</v>
      </c>
      <c r="AE79" s="265">
        <v>4.3533000000000002E-2</v>
      </c>
      <c r="AF79" s="265">
        <v>6.6364000000000006E-2</v>
      </c>
      <c r="AG79" s="265">
        <v>7.9045000000000004E-2</v>
      </c>
      <c r="AH79" s="265">
        <v>0.14666999999999999</v>
      </c>
      <c r="AI79" s="265">
        <v>2.6088E-2</v>
      </c>
      <c r="AJ79" s="265">
        <v>3.6193000000000003E-2</v>
      </c>
      <c r="AK79" s="265">
        <v>2.2457000000000001E-2</v>
      </c>
      <c r="AL79" s="265">
        <v>6.2994999999999995E-2</v>
      </c>
      <c r="AM79" s="265">
        <v>4.8194000000000001E-2</v>
      </c>
      <c r="AN79" s="265">
        <v>5.1869999999999999E-2</v>
      </c>
      <c r="AO79" s="265">
        <v>7.6930999999999999E-2</v>
      </c>
      <c r="AP79" s="265">
        <v>9.3692999999999999E-2</v>
      </c>
      <c r="AQ79" s="265">
        <v>6.3835000000000003E-2</v>
      </c>
      <c r="AR79" s="265">
        <v>0.14333000000000001</v>
      </c>
      <c r="AS79" s="265">
        <v>0.12845000000000001</v>
      </c>
      <c r="AT79" s="265">
        <v>0.11817</v>
      </c>
      <c r="AU79" s="265">
        <v>0.18337999999999999</v>
      </c>
      <c r="AV79" s="265">
        <v>0.15282000000000001</v>
      </c>
      <c r="AW79" s="265">
        <v>2.8032999999999999E-2</v>
      </c>
      <c r="AX79" s="265">
        <v>5.4885000000000003E-2</v>
      </c>
      <c r="AY79" s="265">
        <v>8.7318000000000007E-2</v>
      </c>
      <c r="AZ79" s="265">
        <v>0.12873999999999999</v>
      </c>
      <c r="BA79" s="265">
        <v>3.6174999999999999E-2</v>
      </c>
      <c r="BB79" s="265">
        <v>1.4604000000000001E-2</v>
      </c>
      <c r="BC79" s="265">
        <v>0</v>
      </c>
      <c r="BD79" s="265">
        <v>5.5814000000000002E-2</v>
      </c>
      <c r="BE79" s="265">
        <v>3.3182999999999997E-2</v>
      </c>
      <c r="BF79" s="265">
        <v>3.2129999999999999E-2</v>
      </c>
      <c r="BG79" s="265">
        <v>7.4025999999999995E-2</v>
      </c>
      <c r="BH79" s="265">
        <v>7.4031E-2</v>
      </c>
      <c r="BI79" s="265">
        <v>0.15437999999999999</v>
      </c>
      <c r="BJ79" s="265">
        <v>0.14457999999999999</v>
      </c>
      <c r="BK79" s="265">
        <v>0.12726999999999999</v>
      </c>
      <c r="BL79" s="265">
        <v>0.21668999999999999</v>
      </c>
      <c r="BM79" s="265">
        <v>0.12195</v>
      </c>
      <c r="BN79" s="265">
        <v>0.31802000000000002</v>
      </c>
      <c r="BO79" s="265">
        <v>0.37713999999999998</v>
      </c>
      <c r="BP79" s="265">
        <v>3.9016000000000002E-2</v>
      </c>
      <c r="BQ79" s="265">
        <v>0.19198000000000001</v>
      </c>
      <c r="BR79" s="265">
        <v>0.32171</v>
      </c>
      <c r="BS79" s="265">
        <v>0.18526000000000001</v>
      </c>
      <c r="BT79" s="265">
        <v>0.27104</v>
      </c>
      <c r="BU79" s="265">
        <v>2.0806999999999999E-2</v>
      </c>
      <c r="BV79" s="265">
        <v>1.0482E-2</v>
      </c>
      <c r="BW79" s="265">
        <v>2.5273E-2</v>
      </c>
      <c r="BX79" s="265">
        <v>1.1386E-2</v>
      </c>
      <c r="BY79" s="265">
        <v>0.14806</v>
      </c>
      <c r="BZ79" s="265">
        <v>0.12540000000000001</v>
      </c>
      <c r="CA79" s="265">
        <v>0.218</v>
      </c>
      <c r="CB79" s="265">
        <v>0.17898</v>
      </c>
      <c r="CC79" s="265">
        <v>0.22955999999999999</v>
      </c>
      <c r="CD79" s="265">
        <v>0.13225999999999999</v>
      </c>
      <c r="CE79" s="265">
        <v>0.12975</v>
      </c>
      <c r="CF79" s="265">
        <v>0.14493</v>
      </c>
      <c r="CG79" s="265">
        <v>0.13425000000000001</v>
      </c>
      <c r="CH79" s="265">
        <v>0.11881</v>
      </c>
      <c r="CI79" s="265">
        <v>0.13719999999999999</v>
      </c>
      <c r="CJ79" s="265">
        <v>0.10728</v>
      </c>
      <c r="CK79" s="265">
        <v>0.12775</v>
      </c>
      <c r="CL79" s="265">
        <v>0.35250999999999999</v>
      </c>
      <c r="CM79" s="265">
        <v>0.23449999999999999</v>
      </c>
      <c r="CN79" s="265">
        <v>9.0909000000000004E-2</v>
      </c>
      <c r="CO79" s="265">
        <v>0.14712</v>
      </c>
      <c r="CP79" s="265">
        <v>0.15737000000000001</v>
      </c>
      <c r="CQ79" s="265">
        <v>0.14989</v>
      </c>
      <c r="CR79" s="265">
        <v>0.14000000000000001</v>
      </c>
      <c r="CS79" s="265">
        <v>0.25713999999999998</v>
      </c>
      <c r="CT79" s="265">
        <v>0.37113000000000002</v>
      </c>
      <c r="CU79" s="265">
        <v>0.33600000000000002</v>
      </c>
      <c r="CV79" s="265">
        <v>0.24224999999999999</v>
      </c>
      <c r="CW79" s="265">
        <v>0.69091000000000002</v>
      </c>
      <c r="CX79" s="265">
        <v>0.34021000000000001</v>
      </c>
      <c r="CY79" s="265">
        <v>0.6</v>
      </c>
      <c r="CZ79" s="265">
        <v>0.18809999999999999</v>
      </c>
      <c r="DA79" s="265">
        <v>0.31042999999999998</v>
      </c>
      <c r="DB79" s="265">
        <v>0.13736999999999999</v>
      </c>
      <c r="DC79" s="265">
        <v>0.15257999999999999</v>
      </c>
      <c r="DD79" s="265">
        <v>9.6970000000000001E-2</v>
      </c>
      <c r="DE79" s="265">
        <v>0.28454000000000002</v>
      </c>
      <c r="DF79" s="265">
        <v>4.1492000000000001E-2</v>
      </c>
      <c r="DG79" s="265">
        <v>8.0961000000000005E-2</v>
      </c>
      <c r="DH79" s="265">
        <v>9.5837000000000006E-2</v>
      </c>
      <c r="DI79" s="265">
        <v>0.39767999999999998</v>
      </c>
      <c r="DJ79" s="265">
        <v>0.28323999999999999</v>
      </c>
      <c r="DK79" s="265">
        <v>0.32007000000000002</v>
      </c>
      <c r="DL79" s="265">
        <v>0.32047999999999999</v>
      </c>
      <c r="DM79" s="265">
        <v>0.46859000000000001</v>
      </c>
      <c r="DN79" s="265">
        <v>0.22891</v>
      </c>
      <c r="DO79" s="265">
        <v>0.17444999999999999</v>
      </c>
      <c r="DP79" s="265">
        <v>0.17138999999999999</v>
      </c>
      <c r="DQ79" s="265">
        <v>0.14399999999999999</v>
      </c>
      <c r="DR79" s="265">
        <v>0.37696000000000002</v>
      </c>
      <c r="DS79" s="265">
        <v>0.32044</v>
      </c>
      <c r="DT79" s="265">
        <v>0.47987999999999997</v>
      </c>
      <c r="DU79" s="265">
        <v>0.25386999999999998</v>
      </c>
      <c r="DV79" s="265">
        <v>0.15371000000000001</v>
      </c>
      <c r="DW79" s="265">
        <v>0.13433999999999999</v>
      </c>
      <c r="DX79" s="265">
        <v>3.5374000000000003E-2</v>
      </c>
      <c r="DY79" s="265">
        <v>8.4096000000000004E-2</v>
      </c>
      <c r="DZ79" s="265">
        <v>9.0735999999999997E-2</v>
      </c>
      <c r="EA79" s="265">
        <v>6.5459000000000003E-2</v>
      </c>
      <c r="EB79" s="265">
        <v>4.0127000000000003E-2</v>
      </c>
      <c r="EC79" s="265">
        <v>3.2938000000000002E-2</v>
      </c>
      <c r="ED79" s="265">
        <v>5.0556999999999998E-2</v>
      </c>
      <c r="EE79" s="265">
        <v>6.0477000000000003E-2</v>
      </c>
      <c r="EF79" s="265">
        <v>3.4056000000000003E-2</v>
      </c>
      <c r="EG79" s="265">
        <v>3.9301999999999997E-2</v>
      </c>
      <c r="EH79" s="265">
        <v>0.12679000000000001</v>
      </c>
      <c r="EI79" s="265">
        <v>0.51837</v>
      </c>
      <c r="EJ79" s="265">
        <v>0.39588000000000001</v>
      </c>
      <c r="EK79" s="265">
        <v>0.10909000000000001</v>
      </c>
      <c r="EL79" s="265">
        <v>0.2</v>
      </c>
      <c r="EM79" s="265">
        <v>0.21476000000000001</v>
      </c>
      <c r="EN79" s="265">
        <v>0.33855000000000002</v>
      </c>
      <c r="EO79" s="265">
        <v>0.90742999999999996</v>
      </c>
      <c r="EP79" s="265">
        <v>0.26334999999999997</v>
      </c>
      <c r="EQ79" s="265">
        <v>0.18334</v>
      </c>
      <c r="ER79" s="265">
        <v>0.25313999999999998</v>
      </c>
      <c r="ES79" s="265">
        <v>0.21392</v>
      </c>
      <c r="ET79" s="265">
        <v>0.23601</v>
      </c>
      <c r="EU79" s="265">
        <v>0.19755</v>
      </c>
      <c r="EV79" s="265">
        <v>0.20552000000000001</v>
      </c>
      <c r="EW79" s="265">
        <v>0.21679999999999999</v>
      </c>
      <c r="EX79" s="265">
        <v>0.24371999999999999</v>
      </c>
      <c r="EY79" s="265">
        <v>0.17599999999999999</v>
      </c>
      <c r="EZ79" s="265">
        <v>0.55374999999999996</v>
      </c>
      <c r="FA79" s="265">
        <v>0.49330000000000002</v>
      </c>
      <c r="FB79" s="265">
        <v>0.46481</v>
      </c>
      <c r="FC79" s="265">
        <v>0.43160999999999999</v>
      </c>
      <c r="FD79" s="265">
        <v>0.44932</v>
      </c>
      <c r="FE79" s="265">
        <v>0.40201999999999999</v>
      </c>
      <c r="FF79" s="265">
        <v>0.42005999999999999</v>
      </c>
      <c r="FG79" s="265">
        <v>0.49217</v>
      </c>
      <c r="FH79" s="265">
        <v>0.38020999999999999</v>
      </c>
      <c r="FI79" s="265">
        <v>0.35846</v>
      </c>
      <c r="FJ79" s="265">
        <v>0.63510999999999995</v>
      </c>
      <c r="FK79" s="265">
        <v>0.26933000000000001</v>
      </c>
      <c r="FL79" s="265">
        <v>2.5316999999999999E-2</v>
      </c>
      <c r="FM79" s="265">
        <v>0.28465000000000001</v>
      </c>
      <c r="FN79" s="265">
        <v>0.13700000000000001</v>
      </c>
      <c r="FO79" s="265">
        <v>0.55800000000000005</v>
      </c>
      <c r="FP79" s="265">
        <v>0.75775999999999999</v>
      </c>
      <c r="FQ79" s="265">
        <v>0.47127999999999998</v>
      </c>
      <c r="FR79" s="265">
        <v>0.38502999999999998</v>
      </c>
      <c r="FS79" s="265">
        <v>0.40883999999999998</v>
      </c>
      <c r="FT79" s="265">
        <v>0.37819999999999998</v>
      </c>
      <c r="FU79" s="265">
        <v>0.38566</v>
      </c>
      <c r="FV79" s="265">
        <v>0.25008000000000002</v>
      </c>
      <c r="FW79" s="265">
        <v>0.61570999999999998</v>
      </c>
      <c r="FX79" s="265">
        <v>0.49458000000000002</v>
      </c>
      <c r="FY79" s="265">
        <v>0.37201000000000001</v>
      </c>
      <c r="FZ79" s="265">
        <v>0.61570999999999998</v>
      </c>
      <c r="GA79" s="265">
        <v>0.84382000000000001</v>
      </c>
      <c r="GB79" s="265">
        <v>0.95387999999999995</v>
      </c>
      <c r="GC79" s="265">
        <v>0.70411000000000001</v>
      </c>
      <c r="GD79" s="265">
        <v>0.39357999999999999</v>
      </c>
      <c r="GE79" s="265">
        <v>0.89215999999999995</v>
      </c>
      <c r="GF79" s="265">
        <v>0.66178000000000003</v>
      </c>
      <c r="GG79" s="265">
        <v>0.75651999999999997</v>
      </c>
      <c r="GH79" s="265">
        <v>0.80191000000000001</v>
      </c>
      <c r="GI79" s="265">
        <v>0.78498999999999997</v>
      </c>
      <c r="GJ79" s="265">
        <v>0.85890999999999995</v>
      </c>
      <c r="GK79" s="265">
        <v>0.91923999999999995</v>
      </c>
      <c r="GL79" s="265">
        <v>0.98404000000000003</v>
      </c>
      <c r="GM79" s="265">
        <v>0.92715000000000003</v>
      </c>
      <c r="GN79" s="265">
        <v>0.88892000000000004</v>
      </c>
      <c r="GO79" s="265">
        <v>0.45133000000000001</v>
      </c>
      <c r="GP79" s="265">
        <v>0.43253999999999998</v>
      </c>
      <c r="GQ79" s="265">
        <v>0.47887000000000002</v>
      </c>
      <c r="GR79" s="265">
        <v>0.72055000000000002</v>
      </c>
      <c r="GS79" s="265">
        <v>0.45162999999999998</v>
      </c>
      <c r="GT79" s="265">
        <v>0.5</v>
      </c>
      <c r="GU79" s="265">
        <v>0.48882999999999999</v>
      </c>
      <c r="GV79" s="265">
        <v>0.44455</v>
      </c>
      <c r="GW79" s="265">
        <v>0.45873000000000003</v>
      </c>
      <c r="GX79" s="265">
        <v>0.39180999999999999</v>
      </c>
      <c r="GY79" s="265">
        <v>0.96208000000000005</v>
      </c>
      <c r="GZ79" s="265">
        <v>0.95496999999999999</v>
      </c>
      <c r="HA79" s="265">
        <v>0.35371999999999998</v>
      </c>
      <c r="HB79" s="265">
        <v>0.31902000000000003</v>
      </c>
      <c r="HC79" s="265">
        <v>0.79581999999999997</v>
      </c>
      <c r="HD79" s="265">
        <v>0.99285000000000001</v>
      </c>
      <c r="HE79" s="265">
        <v>0.71111999999999997</v>
      </c>
      <c r="HF79" s="265">
        <v>0.84831999999999996</v>
      </c>
      <c r="HG79" s="265">
        <v>0.72031000000000001</v>
      </c>
      <c r="HH79" s="265">
        <v>0.69286999999999999</v>
      </c>
      <c r="HI79" s="265">
        <v>0.71969000000000005</v>
      </c>
      <c r="HJ79" s="265">
        <v>0.79466000000000003</v>
      </c>
      <c r="HK79" s="265">
        <v>0.53574999999999995</v>
      </c>
      <c r="HL79" s="265">
        <v>0.49391000000000002</v>
      </c>
      <c r="HM79" s="265">
        <v>0.44175999999999999</v>
      </c>
      <c r="HN79" s="265">
        <v>0.62370000000000003</v>
      </c>
      <c r="HO79" s="265">
        <v>0.73536999999999997</v>
      </c>
      <c r="HP79" s="265">
        <v>0.57826</v>
      </c>
      <c r="HQ79" s="265">
        <v>0.82191999999999998</v>
      </c>
      <c r="HR79" s="265">
        <v>0.55444000000000004</v>
      </c>
      <c r="HS79" s="265">
        <v>0.53927000000000003</v>
      </c>
      <c r="HT79" s="265">
        <v>0.81740999999999997</v>
      </c>
      <c r="HU79" s="265">
        <v>0.85341</v>
      </c>
      <c r="HV79" s="265">
        <v>0.53595999999999999</v>
      </c>
      <c r="HW79" s="265">
        <v>0.98760999999999999</v>
      </c>
      <c r="HX79" s="265">
        <v>0.84036</v>
      </c>
      <c r="HY79" s="265">
        <v>0.99892999999999998</v>
      </c>
      <c r="HZ79" s="265">
        <v>0.71506000000000003</v>
      </c>
      <c r="IA79" s="265">
        <v>0.46605000000000002</v>
      </c>
      <c r="IB79" s="265">
        <v>0.43436999999999998</v>
      </c>
      <c r="IC79" s="265">
        <v>0.47465000000000002</v>
      </c>
      <c r="ID79" s="265">
        <v>0.43158999999999997</v>
      </c>
      <c r="IE79" s="265">
        <v>0.38533000000000001</v>
      </c>
      <c r="IF79" s="265">
        <v>0.41138999999999998</v>
      </c>
      <c r="IG79" s="265">
        <v>0.51093</v>
      </c>
      <c r="IH79" s="265">
        <v>0.75000999999999995</v>
      </c>
      <c r="II79" s="265">
        <v>0.83984999999999999</v>
      </c>
      <c r="IJ79" s="265">
        <v>0.31083</v>
      </c>
      <c r="IK79" s="265">
        <v>0.46604000000000001</v>
      </c>
      <c r="IL79" s="265">
        <v>0.50585000000000002</v>
      </c>
      <c r="IM79" s="265">
        <v>0.92547000000000001</v>
      </c>
      <c r="IN79" s="265">
        <v>0.62731999999999999</v>
      </c>
      <c r="IO79" s="265">
        <v>0.94987999999999995</v>
      </c>
      <c r="IP79" s="265">
        <v>0.39733000000000002</v>
      </c>
      <c r="IQ79" s="265">
        <v>0.79990000000000006</v>
      </c>
      <c r="IR79" s="265">
        <v>0.72252000000000005</v>
      </c>
      <c r="IS79" s="265">
        <v>0.48604000000000003</v>
      </c>
      <c r="IT79" s="265">
        <v>0.82645999999999997</v>
      </c>
      <c r="IU79" s="265">
        <v>0.61495999999999995</v>
      </c>
      <c r="IV79" s="265">
        <v>0.20074</v>
      </c>
      <c r="IW79" s="265">
        <v>0.36303000000000002</v>
      </c>
      <c r="IX79" s="265">
        <v>0.49887999999999999</v>
      </c>
      <c r="IY79" s="265">
        <v>0.92474999999999996</v>
      </c>
      <c r="IZ79" s="265">
        <v>0.83157999999999999</v>
      </c>
      <c r="JA79" s="265">
        <v>0.83130000000000004</v>
      </c>
      <c r="JB79" s="265">
        <v>0.86800999999999995</v>
      </c>
      <c r="JC79" s="265">
        <v>0.93139000000000005</v>
      </c>
      <c r="JD79" s="265">
        <v>0.63451999999999997</v>
      </c>
      <c r="JE79" s="265">
        <v>0.29329</v>
      </c>
      <c r="JF79" s="265">
        <v>0.97350000000000003</v>
      </c>
      <c r="JG79" s="265">
        <v>0.65915000000000001</v>
      </c>
      <c r="JH79" s="265">
        <v>0.95809999999999995</v>
      </c>
      <c r="JI79" s="265">
        <v>0.48076000000000002</v>
      </c>
      <c r="JJ79" s="265">
        <v>0.33907999999999999</v>
      </c>
      <c r="JK79" s="265">
        <v>0.28265000000000001</v>
      </c>
      <c r="JL79" s="265">
        <v>0.57435999999999998</v>
      </c>
      <c r="JM79" s="265">
        <v>0.56991999999999998</v>
      </c>
      <c r="JN79" s="265">
        <v>0.52737999999999996</v>
      </c>
      <c r="JO79" s="265">
        <v>0.44655</v>
      </c>
      <c r="JP79" s="265">
        <v>0.97182000000000002</v>
      </c>
      <c r="JQ79" s="265">
        <v>0.55525000000000002</v>
      </c>
      <c r="JR79" s="265">
        <v>0.41211999999999999</v>
      </c>
      <c r="JS79" s="265">
        <v>0.56852999999999998</v>
      </c>
      <c r="JT79" s="265">
        <v>0.60660000000000003</v>
      </c>
      <c r="JU79" s="265">
        <v>0.94838</v>
      </c>
      <c r="JV79" s="265">
        <v>0.94211999999999996</v>
      </c>
      <c r="JW79" s="265">
        <v>0.36481000000000002</v>
      </c>
      <c r="JX79" s="265">
        <v>0.36907000000000001</v>
      </c>
      <c r="JY79" s="265">
        <v>0.53117999999999999</v>
      </c>
      <c r="JZ79" s="265">
        <v>0.46616000000000002</v>
      </c>
      <c r="KA79" s="265">
        <v>0.33105000000000001</v>
      </c>
      <c r="KB79" s="265">
        <v>0.31426999999999999</v>
      </c>
      <c r="KC79" s="265">
        <v>0.84250000000000003</v>
      </c>
      <c r="KD79" s="265">
        <v>0.67752999999999997</v>
      </c>
      <c r="KE79" s="265">
        <v>0.99007999999999996</v>
      </c>
      <c r="KF79" s="265">
        <v>0.97570000000000001</v>
      </c>
      <c r="KG79" s="265">
        <v>0.96645999999999999</v>
      </c>
      <c r="KH79" s="265">
        <v>0.69728999999999997</v>
      </c>
      <c r="KI79" s="265">
        <v>0.18027000000000001</v>
      </c>
      <c r="KJ79" s="265">
        <v>0.24889</v>
      </c>
      <c r="KK79" s="265">
        <v>0.12978000000000001</v>
      </c>
      <c r="KL79" s="265">
        <v>0.18987000000000001</v>
      </c>
      <c r="KM79" s="265">
        <v>0.85921000000000003</v>
      </c>
      <c r="KN79" s="265">
        <v>0.94940999999999998</v>
      </c>
      <c r="KO79" s="265">
        <v>0.98978999999999995</v>
      </c>
      <c r="KP79" s="265">
        <v>8.125798600392805E-3</v>
      </c>
      <c r="KQ79" s="265">
        <v>0.99973999999999996</v>
      </c>
      <c r="KR79" s="265">
        <v>0.99804000000000004</v>
      </c>
      <c r="KS79" s="265">
        <v>0.99628000000000005</v>
      </c>
      <c r="KT79" s="265">
        <v>0.82790097056061329</v>
      </c>
      <c r="KU79" s="265">
        <v>1.9921000000000001E-2</v>
      </c>
      <c r="KV79" s="265">
        <v>7.4836E-2</v>
      </c>
      <c r="KW79" s="265">
        <v>0.11074000000000001</v>
      </c>
      <c r="KX79" s="265">
        <v>0.18065999999999999</v>
      </c>
      <c r="KY79" s="265">
        <v>0.33843000000000001</v>
      </c>
      <c r="KZ79" s="265">
        <v>0.53373999999999999</v>
      </c>
      <c r="LA79" s="265">
        <v>0.71465999999999996</v>
      </c>
      <c r="LB79" s="265">
        <v>0.85389999999999999</v>
      </c>
      <c r="LC79" s="265">
        <v>1</v>
      </c>
      <c r="LD79" s="265">
        <v>0.114</v>
      </c>
      <c r="LE79" s="265">
        <v>0.35108</v>
      </c>
      <c r="LF79" s="265">
        <v>9.5281000000000005E-2</v>
      </c>
      <c r="LG79" s="265">
        <v>0.22467000000000001</v>
      </c>
      <c r="LH79" s="431">
        <v>1.2123057385906577E-3</v>
      </c>
      <c r="LI79" s="431">
        <v>1.1391259031370282E-3</v>
      </c>
      <c r="LJ79" s="431">
        <v>1.4401649823412299E-3</v>
      </c>
      <c r="LK79" s="431">
        <v>1.1282266350463033E-3</v>
      </c>
      <c r="LL79" s="431">
        <v>1.6382561298087239E-3</v>
      </c>
      <c r="LM79" s="431">
        <v>1.3253472279757261E-3</v>
      </c>
      <c r="LN79" s="431">
        <v>1.8471003277227283E-3</v>
      </c>
      <c r="LO79" s="431">
        <v>1.7324461368843913E-3</v>
      </c>
      <c r="LP79" s="431">
        <v>2.2647851146757603E-3</v>
      </c>
      <c r="LQ79" s="431">
        <v>2.1898269187659025E-3</v>
      </c>
      <c r="LR79" s="431">
        <v>1.968905795365572E-3</v>
      </c>
      <c r="LS79" s="431">
        <v>1.1841114610433578E-3</v>
      </c>
      <c r="LT79" s="431">
        <v>2.6003045495599508E-3</v>
      </c>
      <c r="LU79" s="431">
        <v>1.3832473196089268E-3</v>
      </c>
      <c r="LV79" s="431">
        <v>1.9336430123075843E-3</v>
      </c>
      <c r="LW79" s="431">
        <v>1.7687272047623992E-3</v>
      </c>
      <c r="LX79" s="431">
        <v>2.403319114819169E-3</v>
      </c>
      <c r="LY79" s="431">
        <v>2.2359800059348345E-3</v>
      </c>
      <c r="LZ79" s="431">
        <v>2.0101580303162336E-3</v>
      </c>
      <c r="MA79" s="431">
        <v>1.557712210342288E-3</v>
      </c>
      <c r="MB79" s="431">
        <v>2.403151011094451E-3</v>
      </c>
      <c r="MC79" s="431">
        <v>1.6330714570358396E-3</v>
      </c>
      <c r="MD79" s="431">
        <v>2.0225308835506439E-3</v>
      </c>
      <c r="ME79" s="431">
        <v>2.5024053175002337E-3</v>
      </c>
      <c r="MF79" s="431">
        <v>2.0472549367696047E-3</v>
      </c>
      <c r="MG79" s="431">
        <v>1.9107621628791094E-3</v>
      </c>
      <c r="MH79" s="266"/>
      <c r="MI79" s="266"/>
      <c r="MJ79" s="266"/>
      <c r="MK79" s="266"/>
      <c r="ML79" s="266"/>
      <c r="MM79" s="266"/>
      <c r="MN79" s="266"/>
      <c r="MO79" s="266"/>
      <c r="MP79" s="266"/>
      <c r="MQ79" s="266"/>
      <c r="MR79" s="266"/>
      <c r="MS79" s="266"/>
      <c r="MT79" s="266"/>
      <c r="MU79" s="266"/>
      <c r="MV79" s="266"/>
      <c r="MW79" s="266"/>
      <c r="MX79" s="266"/>
      <c r="MY79" s="266"/>
      <c r="MZ79" s="266"/>
      <c r="NA79" s="266"/>
      <c r="NB79" s="266"/>
      <c r="NC79" s="266"/>
      <c r="ND79" s="266"/>
      <c r="NE79" s="266"/>
      <c r="NF79" s="266"/>
      <c r="NG79" s="266"/>
      <c r="NH79" s="266"/>
      <c r="NI79" s="266"/>
      <c r="NJ79" s="266"/>
      <c r="NK79" s="266"/>
      <c r="NL79" s="266"/>
      <c r="NM79" s="266"/>
      <c r="NN79" s="266"/>
      <c r="NO79" s="266"/>
      <c r="NP79" s="266"/>
      <c r="NQ79" s="266"/>
      <c r="NR79" s="266"/>
      <c r="NS79" s="266"/>
      <c r="NT79" s="266"/>
      <c r="NU79" s="266"/>
      <c r="NV79" s="266"/>
      <c r="NW79" s="266"/>
      <c r="NX79" s="266"/>
      <c r="NY79" s="266"/>
      <c r="NZ79" s="266"/>
      <c r="OA79" s="266"/>
      <c r="OB79" s="266"/>
      <c r="OC79" s="266"/>
      <c r="OD79" s="266"/>
      <c r="OE79" s="266"/>
      <c r="OF79" s="266"/>
      <c r="OG79" s="266"/>
      <c r="OH79" s="266"/>
      <c r="OI79" s="266"/>
      <c r="OJ79" s="266"/>
      <c r="OK79" s="266"/>
      <c r="OL79" s="266"/>
      <c r="OM79" s="266"/>
      <c r="ON79" s="267"/>
    </row>
    <row r="80" spans="1:404">
      <c r="A80" s="261">
        <v>455</v>
      </c>
      <c r="B80" s="265">
        <v>0.27227000000000001</v>
      </c>
      <c r="C80" s="265">
        <v>0.19811000000000001</v>
      </c>
      <c r="D80" s="265">
        <v>0.1394</v>
      </c>
      <c r="E80" s="265">
        <v>9.3131000000000005E-2</v>
      </c>
      <c r="F80" s="265">
        <v>0.27968999999999999</v>
      </c>
      <c r="G80" s="265">
        <v>0.18490999999999999</v>
      </c>
      <c r="H80" s="265">
        <v>0.28499999999999998</v>
      </c>
      <c r="I80" s="265">
        <v>0.27742</v>
      </c>
      <c r="J80" s="265">
        <v>0.22226000000000001</v>
      </c>
      <c r="K80" s="265">
        <v>0.14480000000000001</v>
      </c>
      <c r="L80" s="265">
        <v>9.7748000000000002E-2</v>
      </c>
      <c r="M80" s="265">
        <v>3.8669000000000002E-2</v>
      </c>
      <c r="N80" s="265">
        <v>5.2769999999999997E-2</v>
      </c>
      <c r="O80" s="265">
        <v>0.17058999999999999</v>
      </c>
      <c r="P80" s="265">
        <v>0.17584</v>
      </c>
      <c r="Q80" s="265">
        <v>0.20513000000000001</v>
      </c>
      <c r="R80" s="265">
        <v>9.2550999999999994E-2</v>
      </c>
      <c r="S80" s="265">
        <v>0.19897999999999999</v>
      </c>
      <c r="T80" s="265">
        <v>0.13836000000000001</v>
      </c>
      <c r="U80" s="265">
        <v>0.27043</v>
      </c>
      <c r="V80" s="265">
        <v>0.18526000000000001</v>
      </c>
      <c r="W80" s="265">
        <v>0.16078999999999999</v>
      </c>
      <c r="X80" s="265">
        <v>0.13822000000000001</v>
      </c>
      <c r="Y80" s="265">
        <v>0.27435999999999999</v>
      </c>
      <c r="Z80" s="265">
        <v>0.19051000000000001</v>
      </c>
      <c r="AA80" s="265">
        <v>0.27976000000000001</v>
      </c>
      <c r="AB80" s="265">
        <v>0.19642000000000001</v>
      </c>
      <c r="AC80" s="265">
        <v>0.16675999999999999</v>
      </c>
      <c r="AD80" s="265">
        <v>0.11230999999999999</v>
      </c>
      <c r="AE80" s="265">
        <v>4.3848999999999999E-2</v>
      </c>
      <c r="AF80" s="265">
        <v>6.6388000000000003E-2</v>
      </c>
      <c r="AG80" s="265">
        <v>7.8988000000000003E-2</v>
      </c>
      <c r="AH80" s="265">
        <v>0.14627999999999999</v>
      </c>
      <c r="AI80" s="265">
        <v>2.5909000000000001E-2</v>
      </c>
      <c r="AJ80" s="265">
        <v>3.5829E-2</v>
      </c>
      <c r="AK80" s="265">
        <v>2.2311999999999999E-2</v>
      </c>
      <c r="AL80" s="265">
        <v>6.2648999999999996E-2</v>
      </c>
      <c r="AM80" s="265">
        <v>4.8038999999999998E-2</v>
      </c>
      <c r="AN80" s="265">
        <v>5.1597999999999998E-2</v>
      </c>
      <c r="AO80" s="265">
        <v>7.6569999999999999E-2</v>
      </c>
      <c r="AP80" s="265">
        <v>9.3531000000000003E-2</v>
      </c>
      <c r="AQ80" s="265">
        <v>6.3511999999999999E-2</v>
      </c>
      <c r="AR80" s="265">
        <v>0.14263999999999999</v>
      </c>
      <c r="AS80" s="265">
        <v>0.12745999999999999</v>
      </c>
      <c r="AT80" s="265">
        <v>0.1176</v>
      </c>
      <c r="AU80" s="265">
        <v>0.18245</v>
      </c>
      <c r="AV80" s="265">
        <v>0.15204000000000001</v>
      </c>
      <c r="AW80" s="265">
        <v>2.7931999999999998E-2</v>
      </c>
      <c r="AX80" s="265">
        <v>5.5E-2</v>
      </c>
      <c r="AY80" s="265">
        <v>8.6901999999999993E-2</v>
      </c>
      <c r="AZ80" s="265">
        <v>0.12789</v>
      </c>
      <c r="BA80" s="265">
        <v>3.6001999999999999E-2</v>
      </c>
      <c r="BB80" s="265">
        <v>1.4534E-2</v>
      </c>
      <c r="BC80" s="265">
        <v>0</v>
      </c>
      <c r="BD80" s="265">
        <v>5.5548E-2</v>
      </c>
      <c r="BE80" s="265">
        <v>2.9651E-2</v>
      </c>
      <c r="BF80" s="265">
        <v>2.6251E-2</v>
      </c>
      <c r="BG80" s="265">
        <v>6.9954000000000002E-2</v>
      </c>
      <c r="BH80" s="265">
        <v>6.7513000000000004E-2</v>
      </c>
      <c r="BI80" s="265">
        <v>0.15114</v>
      </c>
      <c r="BJ80" s="265">
        <v>0.13900000000000001</v>
      </c>
      <c r="BK80" s="265">
        <v>0.12987000000000001</v>
      </c>
      <c r="BL80" s="265">
        <v>0.22259999999999999</v>
      </c>
      <c r="BM80" s="265">
        <v>0.12195</v>
      </c>
      <c r="BN80" s="265">
        <v>0.32607000000000003</v>
      </c>
      <c r="BO80" s="265">
        <v>0.38571</v>
      </c>
      <c r="BP80" s="265">
        <v>4.0955999999999999E-2</v>
      </c>
      <c r="BQ80" s="265">
        <v>0.19625999999999999</v>
      </c>
      <c r="BR80" s="265">
        <v>0.32708999999999999</v>
      </c>
      <c r="BS80" s="265">
        <v>0.19028</v>
      </c>
      <c r="BT80" s="265">
        <v>0.27927999999999997</v>
      </c>
      <c r="BU80" s="265">
        <v>2.0222E-2</v>
      </c>
      <c r="BV80" s="265">
        <v>1.0518E-2</v>
      </c>
      <c r="BW80" s="265">
        <v>2.3837000000000001E-2</v>
      </c>
      <c r="BX80" s="265">
        <v>1.0094000000000001E-2</v>
      </c>
      <c r="BY80" s="265">
        <v>0.15018000000000001</v>
      </c>
      <c r="BZ80" s="265">
        <v>0.12705</v>
      </c>
      <c r="CA80" s="265">
        <v>0.22</v>
      </c>
      <c r="CB80" s="265">
        <v>0.18154000000000001</v>
      </c>
      <c r="CC80" s="265">
        <v>0.23269999999999999</v>
      </c>
      <c r="CD80" s="265">
        <v>0.13389999999999999</v>
      </c>
      <c r="CE80" s="265">
        <v>0.13184999999999999</v>
      </c>
      <c r="CF80" s="265">
        <v>0.14704</v>
      </c>
      <c r="CG80" s="265">
        <v>0.13575999999999999</v>
      </c>
      <c r="CH80" s="265">
        <v>0.12066</v>
      </c>
      <c r="CI80" s="265">
        <v>0.13918</v>
      </c>
      <c r="CJ80" s="265">
        <v>0.10918</v>
      </c>
      <c r="CK80" s="265">
        <v>0.12927</v>
      </c>
      <c r="CL80" s="265">
        <v>0.35566999999999999</v>
      </c>
      <c r="CM80" s="265">
        <v>0.22513</v>
      </c>
      <c r="CN80" s="265">
        <v>9.0909000000000004E-2</v>
      </c>
      <c r="CO80" s="265">
        <v>0.14495</v>
      </c>
      <c r="CP80" s="265">
        <v>0.14563999999999999</v>
      </c>
      <c r="CQ80" s="265">
        <v>0.13872000000000001</v>
      </c>
      <c r="CR80" s="265">
        <v>0.14000000000000001</v>
      </c>
      <c r="CS80" s="265">
        <v>0.24490000000000001</v>
      </c>
      <c r="CT80" s="265">
        <v>0.35052</v>
      </c>
      <c r="CU80" s="265">
        <v>0.32</v>
      </c>
      <c r="CV80" s="265">
        <v>0.22770000000000001</v>
      </c>
      <c r="CW80" s="265">
        <v>0.65656999999999999</v>
      </c>
      <c r="CX80" s="265">
        <v>0.31958999999999999</v>
      </c>
      <c r="CY80" s="265">
        <v>0.56701000000000001</v>
      </c>
      <c r="CZ80" s="265">
        <v>0.18992999999999999</v>
      </c>
      <c r="DA80" s="265">
        <v>0.31179000000000001</v>
      </c>
      <c r="DB80" s="265">
        <v>0.13131000000000001</v>
      </c>
      <c r="DC80" s="265">
        <v>0.14433000000000001</v>
      </c>
      <c r="DD80" s="265">
        <v>9.0909000000000004E-2</v>
      </c>
      <c r="DE80" s="265">
        <v>0.26804</v>
      </c>
      <c r="DF80" s="265">
        <v>4.1022999999999997E-2</v>
      </c>
      <c r="DG80" s="265">
        <v>8.0012E-2</v>
      </c>
      <c r="DH80" s="265">
        <v>9.5546000000000006E-2</v>
      </c>
      <c r="DI80" s="265">
        <v>0.42482999999999999</v>
      </c>
      <c r="DJ80" s="265">
        <v>0.29499999999999998</v>
      </c>
      <c r="DK80" s="265">
        <v>0.33334000000000003</v>
      </c>
      <c r="DL80" s="265">
        <v>0.34234999999999999</v>
      </c>
      <c r="DM80" s="265">
        <v>0.51092000000000004</v>
      </c>
      <c r="DN80" s="265">
        <v>0.25085000000000002</v>
      </c>
      <c r="DO80" s="265">
        <v>0.19345999999999999</v>
      </c>
      <c r="DP80" s="265">
        <v>0.19006000000000001</v>
      </c>
      <c r="DQ80" s="265">
        <v>0.15967999999999999</v>
      </c>
      <c r="DR80" s="265">
        <v>0.40837000000000001</v>
      </c>
      <c r="DS80" s="265">
        <v>0.34205000000000002</v>
      </c>
      <c r="DT80" s="265">
        <v>0.51293</v>
      </c>
      <c r="DU80" s="265">
        <v>0.28138999999999997</v>
      </c>
      <c r="DV80" s="265">
        <v>0.17029</v>
      </c>
      <c r="DW80" s="265">
        <v>0.14843000000000001</v>
      </c>
      <c r="DX80" s="265">
        <v>3.8785E-2</v>
      </c>
      <c r="DY80" s="265">
        <v>9.2040999999999998E-2</v>
      </c>
      <c r="DZ80" s="265">
        <v>9.9460000000000007E-2</v>
      </c>
      <c r="EA80" s="265">
        <v>7.1802000000000005E-2</v>
      </c>
      <c r="EB80" s="265">
        <v>4.4021999999999999E-2</v>
      </c>
      <c r="EC80" s="265">
        <v>3.6135E-2</v>
      </c>
      <c r="ED80" s="265">
        <v>5.5463999999999999E-2</v>
      </c>
      <c r="EE80" s="265">
        <v>6.6347000000000003E-2</v>
      </c>
      <c r="EF80" s="265">
        <v>3.7530000000000001E-2</v>
      </c>
      <c r="EG80" s="265">
        <v>4.3110999999999997E-2</v>
      </c>
      <c r="EH80" s="265">
        <v>0.11386</v>
      </c>
      <c r="EI80" s="265">
        <v>0.48980000000000001</v>
      </c>
      <c r="EJ80" s="265">
        <v>0.37113000000000002</v>
      </c>
      <c r="EK80" s="265">
        <v>0.10101</v>
      </c>
      <c r="EL80" s="265">
        <v>0.1875</v>
      </c>
      <c r="EM80" s="265">
        <v>0.19259000000000001</v>
      </c>
      <c r="EN80" s="265">
        <v>0.32916000000000001</v>
      </c>
      <c r="EO80" s="265">
        <v>0.89414000000000005</v>
      </c>
      <c r="EP80" s="265">
        <v>0.26507999999999998</v>
      </c>
      <c r="EQ80" s="265">
        <v>0.19456000000000001</v>
      </c>
      <c r="ER80" s="265">
        <v>0.26873000000000002</v>
      </c>
      <c r="ES80" s="265">
        <v>0.22702</v>
      </c>
      <c r="ET80" s="265">
        <v>0.25026999999999999</v>
      </c>
      <c r="EU80" s="265">
        <v>0.20951</v>
      </c>
      <c r="EV80" s="265">
        <v>0.21809999999999999</v>
      </c>
      <c r="EW80" s="265">
        <v>0.23007</v>
      </c>
      <c r="EX80" s="265">
        <v>0.25852999999999998</v>
      </c>
      <c r="EY80" s="265">
        <v>0.18673999999999999</v>
      </c>
      <c r="EZ80" s="265">
        <v>0.55589999999999995</v>
      </c>
      <c r="FA80" s="265">
        <v>0.52364999999999995</v>
      </c>
      <c r="FB80" s="265">
        <v>0.49336000000000002</v>
      </c>
      <c r="FC80" s="265">
        <v>0.45813999999999999</v>
      </c>
      <c r="FD80" s="265">
        <v>0.47693000000000002</v>
      </c>
      <c r="FE80" s="265">
        <v>0.42682999999999999</v>
      </c>
      <c r="FF80" s="265">
        <v>0.44581999999999999</v>
      </c>
      <c r="FG80" s="265">
        <v>0.52239999999999998</v>
      </c>
      <c r="FH80" s="265">
        <v>0.40360000000000001</v>
      </c>
      <c r="FI80" s="265">
        <v>0.38040000000000002</v>
      </c>
      <c r="FJ80" s="265">
        <v>0.69938</v>
      </c>
      <c r="FK80" s="265">
        <v>0.29642000000000002</v>
      </c>
      <c r="FL80" s="265">
        <v>2.7716000000000001E-2</v>
      </c>
      <c r="FM80" s="265">
        <v>0.31470999999999999</v>
      </c>
      <c r="FN80" s="265">
        <v>0.14280999999999999</v>
      </c>
      <c r="FO80" s="265">
        <v>0.56000000000000005</v>
      </c>
      <c r="FP80" s="265">
        <v>0.70598000000000005</v>
      </c>
      <c r="FQ80" s="265">
        <v>0.46870000000000001</v>
      </c>
      <c r="FR80" s="265">
        <v>0.38362000000000002</v>
      </c>
      <c r="FS80" s="265">
        <v>0.36385000000000001</v>
      </c>
      <c r="FT80" s="265">
        <v>0.38856000000000002</v>
      </c>
      <c r="FU80" s="265">
        <v>0.37036000000000002</v>
      </c>
      <c r="FV80" s="265">
        <v>0.21353</v>
      </c>
      <c r="FW80" s="265">
        <v>0.55591000000000002</v>
      </c>
      <c r="FX80" s="265">
        <v>0.46775</v>
      </c>
      <c r="FY80" s="265">
        <v>0.32023000000000001</v>
      </c>
      <c r="FZ80" s="265">
        <v>0.55591000000000002</v>
      </c>
      <c r="GA80" s="265">
        <v>0.80476999999999999</v>
      </c>
      <c r="GB80" s="265">
        <v>1</v>
      </c>
      <c r="GC80" s="265">
        <v>0.72043999999999997</v>
      </c>
      <c r="GD80" s="265">
        <v>0.37515999999999999</v>
      </c>
      <c r="GE80" s="265">
        <v>0.89222999999999997</v>
      </c>
      <c r="GF80" s="265">
        <v>0.63846000000000003</v>
      </c>
      <c r="GG80" s="265">
        <v>0.69564999999999999</v>
      </c>
      <c r="GH80" s="265">
        <v>0.75239</v>
      </c>
      <c r="GI80" s="265">
        <v>0.73123000000000005</v>
      </c>
      <c r="GJ80" s="265">
        <v>0.8538</v>
      </c>
      <c r="GK80" s="265">
        <v>0.95099999999999996</v>
      </c>
      <c r="GL80" s="265">
        <v>1</v>
      </c>
      <c r="GM80" s="265">
        <v>0.94106999999999996</v>
      </c>
      <c r="GN80" s="265">
        <v>0.86114999999999997</v>
      </c>
      <c r="GO80" s="265">
        <v>0.42405999999999999</v>
      </c>
      <c r="GP80" s="265">
        <v>0.40411999999999998</v>
      </c>
      <c r="GQ80" s="265">
        <v>0.46172999999999997</v>
      </c>
      <c r="GR80" s="265">
        <v>0.73848000000000003</v>
      </c>
      <c r="GS80" s="265">
        <v>0.43007000000000001</v>
      </c>
      <c r="GT80" s="265">
        <v>0.48648999999999998</v>
      </c>
      <c r="GU80" s="265">
        <v>0.47548000000000001</v>
      </c>
      <c r="GV80" s="265">
        <v>0.43485000000000001</v>
      </c>
      <c r="GW80" s="265">
        <v>0.42709000000000003</v>
      </c>
      <c r="GX80" s="265">
        <v>0.34871999999999997</v>
      </c>
      <c r="GY80" s="265">
        <v>0.9526</v>
      </c>
      <c r="GZ80" s="265">
        <v>0.94372</v>
      </c>
      <c r="HA80" s="265">
        <v>0.34654000000000001</v>
      </c>
      <c r="HB80" s="265">
        <v>0.31607000000000002</v>
      </c>
      <c r="HC80" s="265">
        <v>0.74477000000000004</v>
      </c>
      <c r="HD80" s="265">
        <v>1</v>
      </c>
      <c r="HE80" s="265">
        <v>0.69647000000000003</v>
      </c>
      <c r="HF80" s="265">
        <v>0.81040000000000001</v>
      </c>
      <c r="HG80" s="265">
        <v>0.70494999999999997</v>
      </c>
      <c r="HH80" s="265">
        <v>0.67286999999999997</v>
      </c>
      <c r="HI80" s="265">
        <v>0.69925999999999999</v>
      </c>
      <c r="HJ80" s="265">
        <v>0.74331999999999998</v>
      </c>
      <c r="HK80" s="265">
        <v>0.53649000000000002</v>
      </c>
      <c r="HL80" s="265">
        <v>0.4723</v>
      </c>
      <c r="HM80" s="265">
        <v>0.42975999999999998</v>
      </c>
      <c r="HN80" s="265">
        <v>0.63216000000000006</v>
      </c>
      <c r="HO80" s="265">
        <v>0.71433999999999997</v>
      </c>
      <c r="HP80" s="265">
        <v>0.59662000000000004</v>
      </c>
      <c r="HQ80" s="265">
        <v>0.77739999999999998</v>
      </c>
      <c r="HR80" s="265">
        <v>0.49924000000000002</v>
      </c>
      <c r="HS80" s="265">
        <v>0.52222999999999997</v>
      </c>
      <c r="HT80" s="265">
        <v>0.77176999999999996</v>
      </c>
      <c r="HU80" s="265">
        <v>0.81676000000000004</v>
      </c>
      <c r="HV80" s="265">
        <v>0.52573999999999999</v>
      </c>
      <c r="HW80" s="265">
        <v>1</v>
      </c>
      <c r="HX80" s="265">
        <v>0.80044999999999999</v>
      </c>
      <c r="HY80" s="265">
        <v>1</v>
      </c>
      <c r="HZ80" s="265">
        <v>0.72311999999999999</v>
      </c>
      <c r="IA80" s="265">
        <v>0.46442</v>
      </c>
      <c r="IB80" s="265">
        <v>0.439</v>
      </c>
      <c r="IC80" s="265">
        <v>0.47882000000000002</v>
      </c>
      <c r="ID80" s="265">
        <v>0.43169000000000002</v>
      </c>
      <c r="IE80" s="265">
        <v>0.36516999999999999</v>
      </c>
      <c r="IF80" s="265">
        <v>0.39134999999999998</v>
      </c>
      <c r="IG80" s="265">
        <v>0.51502999999999999</v>
      </c>
      <c r="IH80" s="265">
        <v>0.72723000000000004</v>
      </c>
      <c r="II80" s="265">
        <v>0.82052999999999998</v>
      </c>
      <c r="IJ80" s="265">
        <v>0.29416999999999999</v>
      </c>
      <c r="IK80" s="265">
        <v>0.44263000000000002</v>
      </c>
      <c r="IL80" s="265">
        <v>0.45223999999999998</v>
      </c>
      <c r="IM80" s="265">
        <v>0.93647000000000002</v>
      </c>
      <c r="IN80" s="265">
        <v>0.64963000000000004</v>
      </c>
      <c r="IO80" s="265">
        <v>0.93908000000000003</v>
      </c>
      <c r="IP80" s="265">
        <v>0.40233999999999998</v>
      </c>
      <c r="IQ80" s="265">
        <v>0.79001999999999994</v>
      </c>
      <c r="IR80" s="265">
        <v>0.67462</v>
      </c>
      <c r="IS80" s="265">
        <v>0.47826000000000002</v>
      </c>
      <c r="IT80" s="265">
        <v>0.78308</v>
      </c>
      <c r="IU80" s="265">
        <v>0.61626000000000003</v>
      </c>
      <c r="IV80" s="265">
        <v>0.19628999999999999</v>
      </c>
      <c r="IW80" s="265">
        <v>0.33594000000000002</v>
      </c>
      <c r="IX80" s="265">
        <v>0.47189999999999999</v>
      </c>
      <c r="IY80" s="265">
        <v>0.90593999999999997</v>
      </c>
      <c r="IZ80" s="265">
        <v>0.78947999999999996</v>
      </c>
      <c r="JA80" s="265">
        <v>0.78912000000000004</v>
      </c>
      <c r="JB80" s="265">
        <v>0.83501999999999998</v>
      </c>
      <c r="JC80" s="265">
        <v>0.91422999999999999</v>
      </c>
      <c r="JD80" s="265">
        <v>0.63400999999999996</v>
      </c>
      <c r="JE80" s="265">
        <v>0.25788</v>
      </c>
      <c r="JF80" s="265">
        <v>0.96687000000000001</v>
      </c>
      <c r="JG80" s="265">
        <v>0.64059999999999995</v>
      </c>
      <c r="JH80" s="265">
        <v>0.94877999999999996</v>
      </c>
      <c r="JI80" s="265">
        <v>0.41771000000000003</v>
      </c>
      <c r="JJ80" s="265">
        <v>0.28539999999999999</v>
      </c>
      <c r="JK80" s="265">
        <v>0.23943999999999999</v>
      </c>
      <c r="JL80" s="265">
        <v>0.50494000000000006</v>
      </c>
      <c r="JM80" s="265">
        <v>0.53332999999999997</v>
      </c>
      <c r="JN80" s="265">
        <v>0.51639999999999997</v>
      </c>
      <c r="JO80" s="265">
        <v>0.43368000000000001</v>
      </c>
      <c r="JP80" s="265">
        <v>0.96477999999999997</v>
      </c>
      <c r="JQ80" s="265">
        <v>0.53808999999999996</v>
      </c>
      <c r="JR80" s="265">
        <v>0.40977000000000002</v>
      </c>
      <c r="JS80" s="265">
        <v>0.55584999999999996</v>
      </c>
      <c r="JT80" s="265">
        <v>0.65246000000000004</v>
      </c>
      <c r="JU80" s="265">
        <v>1</v>
      </c>
      <c r="JV80" s="265">
        <v>0.92764999999999997</v>
      </c>
      <c r="JW80" s="265">
        <v>0.36120999999999998</v>
      </c>
      <c r="JX80" s="265">
        <v>0.38178000000000001</v>
      </c>
      <c r="JY80" s="265">
        <v>0.51920999999999995</v>
      </c>
      <c r="JZ80" s="265">
        <v>0.45539000000000002</v>
      </c>
      <c r="KA80" s="265">
        <v>0.35413</v>
      </c>
      <c r="KB80" s="265">
        <v>0.31570999999999999</v>
      </c>
      <c r="KC80" s="265">
        <v>0.80311999999999995</v>
      </c>
      <c r="KD80" s="265">
        <v>0.61384000000000005</v>
      </c>
      <c r="KE80" s="265">
        <v>1</v>
      </c>
      <c r="KF80" s="265">
        <v>1</v>
      </c>
      <c r="KG80" s="265">
        <v>1</v>
      </c>
      <c r="KH80" s="265">
        <v>0.70354000000000005</v>
      </c>
      <c r="KI80" s="265">
        <v>0.17760000000000001</v>
      </c>
      <c r="KJ80" s="265">
        <v>0.24482000000000001</v>
      </c>
      <c r="KK80" s="265">
        <v>0.13181000000000001</v>
      </c>
      <c r="KL80" s="265">
        <v>0.19142000000000001</v>
      </c>
      <c r="KM80" s="265">
        <v>0.86248000000000002</v>
      </c>
      <c r="KN80" s="265">
        <v>0.95177999999999996</v>
      </c>
      <c r="KO80" s="265">
        <v>0.99126999999999998</v>
      </c>
      <c r="KP80" s="265">
        <v>8.1306190182592712E-3</v>
      </c>
      <c r="KQ80" s="265">
        <v>0.99978999999999996</v>
      </c>
      <c r="KR80" s="265">
        <v>0.99756</v>
      </c>
      <c r="KS80" s="265">
        <v>0.99534999999999996</v>
      </c>
      <c r="KT80" s="265">
        <v>0.8307088143956497</v>
      </c>
      <c r="KU80" s="265">
        <v>2.0383999999999999E-2</v>
      </c>
      <c r="KV80" s="265">
        <v>7.6079999999999995E-2</v>
      </c>
      <c r="KW80" s="265">
        <v>0.11236</v>
      </c>
      <c r="KX80" s="265">
        <v>0.18285000000000001</v>
      </c>
      <c r="KY80" s="265">
        <v>0.34144000000000002</v>
      </c>
      <c r="KZ80" s="265">
        <v>0.53718999999999995</v>
      </c>
      <c r="LA80" s="265">
        <v>0.71791000000000005</v>
      </c>
      <c r="LB80" s="265">
        <v>0.85648000000000002</v>
      </c>
      <c r="LC80" s="265">
        <v>1</v>
      </c>
      <c r="LD80" s="265">
        <v>0</v>
      </c>
      <c r="LE80" s="265">
        <v>0.33565</v>
      </c>
      <c r="LF80" s="265">
        <v>4.1834999999999997E-2</v>
      </c>
      <c r="LG80" s="265">
        <v>9.8635E-2</v>
      </c>
      <c r="LH80" s="431">
        <v>1.3189103920012712E-3</v>
      </c>
      <c r="LI80" s="431">
        <v>1.2371025513857603E-3</v>
      </c>
      <c r="LJ80" s="431">
        <v>1.3805993366986513E-3</v>
      </c>
      <c r="LK80" s="431">
        <v>1.2393364449962974E-3</v>
      </c>
      <c r="LL80" s="431">
        <v>1.5454282984137535E-3</v>
      </c>
      <c r="LM80" s="431">
        <v>1.437234808690846E-3</v>
      </c>
      <c r="LN80" s="431">
        <v>1.6995860496535897E-3</v>
      </c>
      <c r="LO80" s="431">
        <v>1.7227056669071317E-3</v>
      </c>
      <c r="LP80" s="431">
        <v>2.0853450987488031E-3</v>
      </c>
      <c r="LQ80" s="431">
        <v>2.0532018970698118E-3</v>
      </c>
      <c r="LR80" s="431">
        <v>1.9333033123984933E-3</v>
      </c>
      <c r="LS80" s="431">
        <v>1.2998977908864617E-3</v>
      </c>
      <c r="LT80" s="431">
        <v>2.3882240056991577E-3</v>
      </c>
      <c r="LU80" s="431">
        <v>1.4912921469658613E-3</v>
      </c>
      <c r="LV80" s="431">
        <v>1.8041766015812755E-3</v>
      </c>
      <c r="LW80" s="431">
        <v>1.7476500943303108E-3</v>
      </c>
      <c r="LX80" s="431">
        <v>2.2086098324507475E-3</v>
      </c>
      <c r="LY80" s="431">
        <v>2.0737363956868649E-3</v>
      </c>
      <c r="LZ80" s="431">
        <v>1.8890013452619314E-3</v>
      </c>
      <c r="MA80" s="431">
        <v>1.6145994886755943E-3</v>
      </c>
      <c r="MB80" s="431">
        <v>2.2188879083842039E-3</v>
      </c>
      <c r="MC80" s="431">
        <v>1.6608427977189422E-3</v>
      </c>
      <c r="MD80" s="431">
        <v>1.9472542917355895E-3</v>
      </c>
      <c r="ME80" s="431">
        <v>2.2929350379854441E-3</v>
      </c>
      <c r="MF80" s="431">
        <v>1.9136846531182528E-3</v>
      </c>
      <c r="MG80" s="431">
        <v>1.8439110135659575E-3</v>
      </c>
      <c r="MH80" s="266"/>
      <c r="MI80" s="266"/>
      <c r="MJ80" s="266"/>
      <c r="MK80" s="266"/>
      <c r="ML80" s="266"/>
      <c r="MM80" s="266"/>
      <c r="MN80" s="266"/>
      <c r="MO80" s="266"/>
      <c r="MP80" s="266"/>
      <c r="MQ80" s="266"/>
      <c r="MR80" s="266"/>
      <c r="MS80" s="266"/>
      <c r="MT80" s="266"/>
      <c r="MU80" s="266"/>
      <c r="MV80" s="266"/>
      <c r="MW80" s="266"/>
      <c r="MX80" s="266"/>
      <c r="MY80" s="266"/>
      <c r="MZ80" s="266"/>
      <c r="NA80" s="266"/>
      <c r="NB80" s="266"/>
      <c r="NC80" s="266"/>
      <c r="ND80" s="266"/>
      <c r="NE80" s="266"/>
      <c r="NF80" s="266"/>
      <c r="NG80" s="266"/>
      <c r="NH80" s="266"/>
      <c r="NI80" s="266"/>
      <c r="NJ80" s="266"/>
      <c r="NK80" s="266"/>
      <c r="NL80" s="266"/>
      <c r="NM80" s="266"/>
      <c r="NN80" s="266"/>
      <c r="NO80" s="266"/>
      <c r="NP80" s="266"/>
      <c r="NQ80" s="266"/>
      <c r="NR80" s="266"/>
      <c r="NS80" s="266"/>
      <c r="NT80" s="266"/>
      <c r="NU80" s="266"/>
      <c r="NV80" s="266"/>
      <c r="NW80" s="266"/>
      <c r="NX80" s="266"/>
      <c r="NY80" s="266"/>
      <c r="NZ80" s="266"/>
      <c r="OA80" s="266"/>
      <c r="OB80" s="266"/>
      <c r="OC80" s="266"/>
      <c r="OD80" s="266"/>
      <c r="OE80" s="266"/>
      <c r="OF80" s="266"/>
      <c r="OG80" s="266"/>
      <c r="OH80" s="266"/>
      <c r="OI80" s="266"/>
      <c r="OJ80" s="266"/>
      <c r="OK80" s="266"/>
      <c r="OL80" s="266"/>
      <c r="OM80" s="266"/>
      <c r="ON80" s="267"/>
    </row>
    <row r="81" spans="1:404">
      <c r="A81" s="261">
        <v>456</v>
      </c>
      <c r="B81" s="265">
        <v>0.27446999999999999</v>
      </c>
      <c r="C81" s="265">
        <v>0.1996</v>
      </c>
      <c r="D81" s="265">
        <v>0.14035</v>
      </c>
      <c r="E81" s="265">
        <v>9.3725000000000003E-2</v>
      </c>
      <c r="F81" s="265">
        <v>0.28179999999999999</v>
      </c>
      <c r="G81" s="265">
        <v>0.18626000000000001</v>
      </c>
      <c r="H81" s="265">
        <v>0.28727000000000003</v>
      </c>
      <c r="I81" s="265">
        <v>0.28199000000000002</v>
      </c>
      <c r="J81" s="265">
        <v>0.22600000000000001</v>
      </c>
      <c r="K81" s="265">
        <v>0.14327999999999999</v>
      </c>
      <c r="L81" s="265">
        <v>9.665E-2</v>
      </c>
      <c r="M81" s="265">
        <v>3.8202E-2</v>
      </c>
      <c r="N81" s="265">
        <v>5.4748999999999999E-2</v>
      </c>
      <c r="O81" s="265">
        <v>0.17546999999999999</v>
      </c>
      <c r="P81" s="265">
        <v>0.17713999999999999</v>
      </c>
      <c r="Q81" s="265">
        <v>0.20411000000000001</v>
      </c>
      <c r="R81" s="265">
        <v>9.3252000000000002E-2</v>
      </c>
      <c r="S81" s="265">
        <v>0.20258999999999999</v>
      </c>
      <c r="T81" s="265">
        <v>0.14029</v>
      </c>
      <c r="U81" s="265">
        <v>0.2727</v>
      </c>
      <c r="V81" s="265">
        <v>0.18698999999999999</v>
      </c>
      <c r="W81" s="265">
        <v>0.16164999999999999</v>
      </c>
      <c r="X81" s="265">
        <v>0.13929</v>
      </c>
      <c r="Y81" s="265">
        <v>0.27640999999999999</v>
      </c>
      <c r="Z81" s="265">
        <v>0.19187000000000001</v>
      </c>
      <c r="AA81" s="265">
        <v>0.28186</v>
      </c>
      <c r="AB81" s="265">
        <v>0.19797000000000001</v>
      </c>
      <c r="AC81" s="265">
        <v>0.16808000000000001</v>
      </c>
      <c r="AD81" s="265">
        <v>0.11317000000000001</v>
      </c>
      <c r="AE81" s="265">
        <v>4.3357E-2</v>
      </c>
      <c r="AF81" s="265">
        <v>6.5767000000000006E-2</v>
      </c>
      <c r="AG81" s="265">
        <v>7.8931000000000001E-2</v>
      </c>
      <c r="AH81" s="265">
        <v>0.14479</v>
      </c>
      <c r="AI81" s="265">
        <v>2.5507999999999999E-2</v>
      </c>
      <c r="AJ81" s="265">
        <v>3.5519000000000002E-2</v>
      </c>
      <c r="AK81" s="265">
        <v>2.1906999999999999E-2</v>
      </c>
      <c r="AL81" s="265">
        <v>6.1783999999999999E-2</v>
      </c>
      <c r="AM81" s="265">
        <v>4.6975999999999997E-2</v>
      </c>
      <c r="AN81" s="265">
        <v>5.0858E-2</v>
      </c>
      <c r="AO81" s="265">
        <v>7.5578999999999993E-2</v>
      </c>
      <c r="AP81" s="265">
        <v>9.1967999999999994E-2</v>
      </c>
      <c r="AQ81" s="265">
        <v>6.2674999999999995E-2</v>
      </c>
      <c r="AR81" s="265">
        <v>0.14082</v>
      </c>
      <c r="AS81" s="265">
        <v>0.12556</v>
      </c>
      <c r="AT81" s="265">
        <v>0.11611</v>
      </c>
      <c r="AU81" s="265">
        <v>0.17992</v>
      </c>
      <c r="AV81" s="265">
        <v>0.14989</v>
      </c>
      <c r="AW81" s="265">
        <v>2.767E-2</v>
      </c>
      <c r="AX81" s="265">
        <v>5.4177000000000003E-2</v>
      </c>
      <c r="AY81" s="265">
        <v>8.5654999999999995E-2</v>
      </c>
      <c r="AZ81" s="265">
        <v>0.12590000000000001</v>
      </c>
      <c r="BA81" s="265">
        <v>3.5541000000000003E-2</v>
      </c>
      <c r="BB81" s="265">
        <v>1.4348E-2</v>
      </c>
      <c r="BC81" s="265">
        <v>0</v>
      </c>
      <c r="BD81" s="265">
        <v>5.4836999999999997E-2</v>
      </c>
      <c r="BE81" s="265">
        <v>2.7954E-2</v>
      </c>
      <c r="BF81" s="265">
        <v>2.4211E-2</v>
      </c>
      <c r="BG81" s="265">
        <v>6.9318000000000005E-2</v>
      </c>
      <c r="BH81" s="265">
        <v>6.6739000000000007E-2</v>
      </c>
      <c r="BI81" s="265">
        <v>0.1462</v>
      </c>
      <c r="BJ81" s="265">
        <v>0.13288</v>
      </c>
      <c r="BK81" s="265">
        <v>0.13506000000000001</v>
      </c>
      <c r="BL81" s="265">
        <v>0.22400999999999999</v>
      </c>
      <c r="BM81" s="265">
        <v>0.12195</v>
      </c>
      <c r="BN81" s="265">
        <v>0.33366000000000001</v>
      </c>
      <c r="BO81" s="265">
        <v>0.39143</v>
      </c>
      <c r="BP81" s="265">
        <v>4.0036000000000002E-2</v>
      </c>
      <c r="BQ81" s="265">
        <v>0.19927</v>
      </c>
      <c r="BR81" s="265">
        <v>0.33467000000000002</v>
      </c>
      <c r="BS81" s="265">
        <v>0.19495999999999999</v>
      </c>
      <c r="BT81" s="265">
        <v>0.28816000000000003</v>
      </c>
      <c r="BU81" s="265">
        <v>1.9802E-2</v>
      </c>
      <c r="BV81" s="265">
        <v>1.0037000000000001E-2</v>
      </c>
      <c r="BW81" s="265">
        <v>2.3333E-2</v>
      </c>
      <c r="BX81" s="265">
        <v>9.8720000000000006E-3</v>
      </c>
      <c r="BY81" s="265">
        <v>0.15229999999999999</v>
      </c>
      <c r="BZ81" s="265">
        <v>0.12869</v>
      </c>
      <c r="CA81" s="265">
        <v>0.22600000000000001</v>
      </c>
      <c r="CB81" s="265">
        <v>0.18348999999999999</v>
      </c>
      <c r="CC81" s="265">
        <v>0.23591000000000001</v>
      </c>
      <c r="CD81" s="265">
        <v>0.13574</v>
      </c>
      <c r="CE81" s="265">
        <v>0.13388</v>
      </c>
      <c r="CF81" s="265">
        <v>0.14903</v>
      </c>
      <c r="CG81" s="265">
        <v>0.13708999999999999</v>
      </c>
      <c r="CH81" s="265">
        <v>0.12243</v>
      </c>
      <c r="CI81" s="265">
        <v>0.14105999999999999</v>
      </c>
      <c r="CJ81" s="265">
        <v>0.11076</v>
      </c>
      <c r="CK81" s="265">
        <v>0.13084000000000001</v>
      </c>
      <c r="CL81" s="265">
        <v>0.35920999999999997</v>
      </c>
      <c r="CM81" s="265">
        <v>0.21808</v>
      </c>
      <c r="CN81" s="265">
        <v>8.8888999999999996E-2</v>
      </c>
      <c r="CO81" s="265">
        <v>0.13885</v>
      </c>
      <c r="CP81" s="265">
        <v>0.13705000000000001</v>
      </c>
      <c r="CQ81" s="265">
        <v>0.13053999999999999</v>
      </c>
      <c r="CR81" s="265">
        <v>0.14199999999999999</v>
      </c>
      <c r="CS81" s="265">
        <v>0.22857</v>
      </c>
      <c r="CT81" s="265">
        <v>0.32783000000000001</v>
      </c>
      <c r="CU81" s="265">
        <v>0.30199999999999999</v>
      </c>
      <c r="CV81" s="265">
        <v>0.21171999999999999</v>
      </c>
      <c r="CW81" s="265">
        <v>0.61414000000000002</v>
      </c>
      <c r="CX81" s="265">
        <v>0.29897000000000001</v>
      </c>
      <c r="CY81" s="265">
        <v>0.52990000000000004</v>
      </c>
      <c r="CZ81" s="265">
        <v>0.18941</v>
      </c>
      <c r="DA81" s="265">
        <v>0.31244</v>
      </c>
      <c r="DB81" s="265">
        <v>0.12323000000000001</v>
      </c>
      <c r="DC81" s="265">
        <v>0.13608000000000001</v>
      </c>
      <c r="DD81" s="265">
        <v>8.4848000000000007E-2</v>
      </c>
      <c r="DE81" s="265">
        <v>0.25155</v>
      </c>
      <c r="DF81" s="265">
        <v>3.9045999999999997E-2</v>
      </c>
      <c r="DG81" s="265">
        <v>7.6011999999999996E-2</v>
      </c>
      <c r="DH81" s="265">
        <v>9.2064999999999994E-2</v>
      </c>
      <c r="DI81" s="265">
        <v>0.42119000000000001</v>
      </c>
      <c r="DJ81" s="265">
        <v>0.2833</v>
      </c>
      <c r="DK81" s="265">
        <v>0.32007000000000002</v>
      </c>
      <c r="DL81" s="265">
        <v>0.33934999999999998</v>
      </c>
      <c r="DM81" s="265">
        <v>0.54415000000000002</v>
      </c>
      <c r="DN81" s="265">
        <v>0.26334000000000002</v>
      </c>
      <c r="DO81" s="265">
        <v>0.21940999999999999</v>
      </c>
      <c r="DP81" s="265">
        <v>0.21604999999999999</v>
      </c>
      <c r="DQ81" s="265">
        <v>0.18124000000000001</v>
      </c>
      <c r="DR81" s="265">
        <v>0.44383</v>
      </c>
      <c r="DS81" s="265">
        <v>0.36147000000000001</v>
      </c>
      <c r="DT81" s="265">
        <v>0.54203000000000001</v>
      </c>
      <c r="DU81" s="265">
        <v>0.32586999999999999</v>
      </c>
      <c r="DV81" s="265">
        <v>0.19832</v>
      </c>
      <c r="DW81" s="265">
        <v>0.1757</v>
      </c>
      <c r="DX81" s="265">
        <v>4.4360999999999998E-2</v>
      </c>
      <c r="DY81" s="265">
        <v>0.10367999999999999</v>
      </c>
      <c r="DZ81" s="265">
        <v>0.11748</v>
      </c>
      <c r="EA81" s="265">
        <v>8.3890000000000006E-2</v>
      </c>
      <c r="EB81" s="265">
        <v>5.1393000000000001E-2</v>
      </c>
      <c r="EC81" s="265">
        <v>4.2186000000000001E-2</v>
      </c>
      <c r="ED81" s="265">
        <v>6.4749000000000001E-2</v>
      </c>
      <c r="EE81" s="265">
        <v>7.7452999999999994E-2</v>
      </c>
      <c r="EF81" s="265">
        <v>4.3663E-2</v>
      </c>
      <c r="EG81" s="265">
        <v>5.0370999999999999E-2</v>
      </c>
      <c r="EH81" s="265">
        <v>0.10691000000000001</v>
      </c>
      <c r="EI81" s="265">
        <v>0.45713999999999999</v>
      </c>
      <c r="EJ81" s="265">
        <v>0.34844999999999998</v>
      </c>
      <c r="EK81" s="265">
        <v>9.4949000000000006E-2</v>
      </c>
      <c r="EL81" s="265">
        <v>0.17499999999999999</v>
      </c>
      <c r="EM81" s="265">
        <v>0.1749</v>
      </c>
      <c r="EN81" s="265">
        <v>0.30262</v>
      </c>
      <c r="EO81" s="265">
        <v>0.86395</v>
      </c>
      <c r="EP81" s="265">
        <v>0.25595000000000001</v>
      </c>
      <c r="EQ81" s="265">
        <v>0.19423000000000001</v>
      </c>
      <c r="ER81" s="265">
        <v>0.26829999999999998</v>
      </c>
      <c r="ES81" s="265">
        <v>0.22645000000000001</v>
      </c>
      <c r="ET81" s="265">
        <v>0.24973000000000001</v>
      </c>
      <c r="EU81" s="265">
        <v>0.20915</v>
      </c>
      <c r="EV81" s="265">
        <v>0.21764</v>
      </c>
      <c r="EW81" s="265">
        <v>0.22946</v>
      </c>
      <c r="EX81" s="265">
        <v>0.25806000000000001</v>
      </c>
      <c r="EY81" s="265">
        <v>0.18629000000000001</v>
      </c>
      <c r="EZ81" s="265">
        <v>0.53556000000000004</v>
      </c>
      <c r="FA81" s="265">
        <v>0.52307000000000003</v>
      </c>
      <c r="FB81" s="265">
        <v>0.49296000000000001</v>
      </c>
      <c r="FC81" s="265">
        <v>0.4577</v>
      </c>
      <c r="FD81" s="265">
        <v>0.47647</v>
      </c>
      <c r="FE81" s="265">
        <v>0.42647000000000002</v>
      </c>
      <c r="FF81" s="265">
        <v>0.44545000000000001</v>
      </c>
      <c r="FG81" s="265">
        <v>0.52210999999999996</v>
      </c>
      <c r="FH81" s="265">
        <v>0.4032</v>
      </c>
      <c r="FI81" s="265">
        <v>0.38013000000000002</v>
      </c>
      <c r="FJ81" s="265">
        <v>0.74824000000000002</v>
      </c>
      <c r="FK81" s="265">
        <v>0.31635000000000002</v>
      </c>
      <c r="FL81" s="265">
        <v>3.2079000000000003E-2</v>
      </c>
      <c r="FM81" s="265">
        <v>0.36657000000000001</v>
      </c>
      <c r="FN81" s="265">
        <v>0.15193000000000001</v>
      </c>
      <c r="FO81" s="265">
        <v>0.53800000000000003</v>
      </c>
      <c r="FP81" s="265">
        <v>0.65927000000000002</v>
      </c>
      <c r="FQ81" s="265">
        <v>0.44629000000000002</v>
      </c>
      <c r="FR81" s="265">
        <v>0.36185</v>
      </c>
      <c r="FS81" s="265">
        <v>0.33128000000000002</v>
      </c>
      <c r="FT81" s="265">
        <v>0.37694</v>
      </c>
      <c r="FU81" s="265">
        <v>0.35031000000000001</v>
      </c>
      <c r="FV81" s="265">
        <v>0.19298999999999999</v>
      </c>
      <c r="FW81" s="265">
        <v>0.51336000000000004</v>
      </c>
      <c r="FX81" s="265">
        <v>0.44201000000000001</v>
      </c>
      <c r="FY81" s="265">
        <v>0.29609000000000002</v>
      </c>
      <c r="FZ81" s="265">
        <v>0.51336000000000004</v>
      </c>
      <c r="GA81" s="265">
        <v>0.76014000000000004</v>
      </c>
      <c r="GB81" s="265">
        <v>0.98204999999999998</v>
      </c>
      <c r="GC81" s="265">
        <v>0.69887999999999995</v>
      </c>
      <c r="GD81" s="265">
        <v>0.35449000000000003</v>
      </c>
      <c r="GE81" s="265">
        <v>0.85923000000000005</v>
      </c>
      <c r="GF81" s="265">
        <v>0.61514999999999997</v>
      </c>
      <c r="GG81" s="265">
        <v>0.63478000000000001</v>
      </c>
      <c r="GH81" s="265">
        <v>0.70286999999999999</v>
      </c>
      <c r="GI81" s="265">
        <v>0.67747999999999997</v>
      </c>
      <c r="GJ81" s="265">
        <v>0.81249000000000005</v>
      </c>
      <c r="GK81" s="265">
        <v>0.92196</v>
      </c>
      <c r="GL81" s="265">
        <v>0.97206000000000004</v>
      </c>
      <c r="GM81" s="265">
        <v>0.88876999999999995</v>
      </c>
      <c r="GN81" s="265">
        <v>0.81340999999999997</v>
      </c>
      <c r="GO81" s="265">
        <v>0.39678000000000002</v>
      </c>
      <c r="GP81" s="265">
        <v>0.38140000000000002</v>
      </c>
      <c r="GQ81" s="265">
        <v>0.43723000000000001</v>
      </c>
      <c r="GR81" s="265">
        <v>0.72574000000000005</v>
      </c>
      <c r="GS81" s="265">
        <v>0.40664</v>
      </c>
      <c r="GT81" s="265">
        <v>0.46192</v>
      </c>
      <c r="GU81" s="265">
        <v>0.45232</v>
      </c>
      <c r="GV81" s="265">
        <v>0.41393999999999997</v>
      </c>
      <c r="GW81" s="265">
        <v>0.39860000000000001</v>
      </c>
      <c r="GX81" s="265">
        <v>0.32533000000000001</v>
      </c>
      <c r="GY81" s="265">
        <v>0.88983999999999996</v>
      </c>
      <c r="GZ81" s="265">
        <v>0.87892999999999999</v>
      </c>
      <c r="HA81" s="265">
        <v>0.33206999999999998</v>
      </c>
      <c r="HB81" s="265">
        <v>0.31313000000000002</v>
      </c>
      <c r="HC81" s="265">
        <v>0.70852000000000004</v>
      </c>
      <c r="HD81" s="265">
        <v>0.96074999999999999</v>
      </c>
      <c r="HE81" s="265">
        <v>0.65505999999999998</v>
      </c>
      <c r="HF81" s="265">
        <v>0.76385999999999998</v>
      </c>
      <c r="HG81" s="265">
        <v>0.66269999999999996</v>
      </c>
      <c r="HH81" s="265">
        <v>0.63043000000000005</v>
      </c>
      <c r="HI81" s="265">
        <v>0.65527999999999997</v>
      </c>
      <c r="HJ81" s="265">
        <v>0.71060000000000001</v>
      </c>
      <c r="HK81" s="265">
        <v>0.50685999999999998</v>
      </c>
      <c r="HL81" s="265">
        <v>0.44122</v>
      </c>
      <c r="HM81" s="265">
        <v>0.40755000000000002</v>
      </c>
      <c r="HN81" s="265">
        <v>0.64063000000000003</v>
      </c>
      <c r="HO81" s="265">
        <v>0.69330999999999998</v>
      </c>
      <c r="HP81" s="265">
        <v>0.58840999999999999</v>
      </c>
      <c r="HQ81" s="265">
        <v>0.70960000000000001</v>
      </c>
      <c r="HR81" s="265">
        <v>0.45212999999999998</v>
      </c>
      <c r="HS81" s="265">
        <v>0.50519000000000003</v>
      </c>
      <c r="HT81" s="265">
        <v>0.72611999999999999</v>
      </c>
      <c r="HU81" s="265">
        <v>0.78010999999999997</v>
      </c>
      <c r="HV81" s="265">
        <v>0.50287999999999999</v>
      </c>
      <c r="HW81" s="265">
        <v>0.9597</v>
      </c>
      <c r="HX81" s="265">
        <v>0.76053999999999999</v>
      </c>
      <c r="HY81" s="265">
        <v>0.95035000000000003</v>
      </c>
      <c r="HZ81" s="265">
        <v>0.73119000000000001</v>
      </c>
      <c r="IA81" s="265">
        <v>0.44389000000000001</v>
      </c>
      <c r="IB81" s="265">
        <v>0.42386000000000001</v>
      </c>
      <c r="IC81" s="265">
        <v>0.46206999999999998</v>
      </c>
      <c r="ID81" s="265">
        <v>0.4153</v>
      </c>
      <c r="IE81" s="265">
        <v>0.34499999999999997</v>
      </c>
      <c r="IF81" s="265">
        <v>0.37130999999999997</v>
      </c>
      <c r="IG81" s="265">
        <v>0.50127999999999995</v>
      </c>
      <c r="IH81" s="265">
        <v>0.68193999999999999</v>
      </c>
      <c r="II81" s="265">
        <v>0.78700000000000003</v>
      </c>
      <c r="IJ81" s="265">
        <v>0.27751999999999999</v>
      </c>
      <c r="IK81" s="265">
        <v>0.41921999999999998</v>
      </c>
      <c r="IL81" s="265">
        <v>0.42377999999999999</v>
      </c>
      <c r="IM81" s="265">
        <v>0.90105000000000002</v>
      </c>
      <c r="IN81" s="265">
        <v>0.67193000000000003</v>
      </c>
      <c r="IO81" s="265">
        <v>0.89402000000000004</v>
      </c>
      <c r="IP81" s="265">
        <v>0.38830999999999999</v>
      </c>
      <c r="IQ81" s="265">
        <v>0.75082000000000004</v>
      </c>
      <c r="IR81" s="265">
        <v>0.62672000000000005</v>
      </c>
      <c r="IS81" s="265">
        <v>0.45140999999999998</v>
      </c>
      <c r="IT81" s="265">
        <v>0.73238000000000003</v>
      </c>
      <c r="IU81" s="265">
        <v>0.59282999999999997</v>
      </c>
      <c r="IV81" s="265">
        <v>0.19259000000000001</v>
      </c>
      <c r="IW81" s="265">
        <v>0.31157000000000001</v>
      </c>
      <c r="IX81" s="265">
        <v>0.44491999999999998</v>
      </c>
      <c r="IY81" s="265">
        <v>0.88712999999999997</v>
      </c>
      <c r="IZ81" s="265">
        <v>0.74736999999999998</v>
      </c>
      <c r="JA81" s="265">
        <v>0.74695</v>
      </c>
      <c r="JB81" s="265">
        <v>0.80201999999999996</v>
      </c>
      <c r="JC81" s="265">
        <v>0.89707999999999999</v>
      </c>
      <c r="JD81" s="265">
        <v>0.60640000000000005</v>
      </c>
      <c r="JE81" s="265">
        <v>0.23816000000000001</v>
      </c>
      <c r="JF81" s="265">
        <v>0.93140000000000001</v>
      </c>
      <c r="JG81" s="265">
        <v>0.60777000000000003</v>
      </c>
      <c r="JH81" s="265">
        <v>0.91881000000000002</v>
      </c>
      <c r="JI81" s="265">
        <v>0.38361000000000001</v>
      </c>
      <c r="JJ81" s="265">
        <v>0.26245000000000002</v>
      </c>
      <c r="JK81" s="265">
        <v>0.22069</v>
      </c>
      <c r="JL81" s="265">
        <v>0.46184999999999998</v>
      </c>
      <c r="JM81" s="265">
        <v>0.49674000000000001</v>
      </c>
      <c r="JN81" s="265">
        <v>0.50541999999999998</v>
      </c>
      <c r="JO81" s="265">
        <v>0.41271000000000002</v>
      </c>
      <c r="JP81" s="265">
        <v>0.87622</v>
      </c>
      <c r="JQ81" s="265">
        <v>0.51300000000000001</v>
      </c>
      <c r="JR81" s="265">
        <v>0.3896</v>
      </c>
      <c r="JS81" s="265">
        <v>0.51985000000000003</v>
      </c>
      <c r="JT81" s="265">
        <v>0.69974999999999998</v>
      </c>
      <c r="JU81" s="265">
        <v>0.99456</v>
      </c>
      <c r="JV81" s="265">
        <v>0.87975999999999999</v>
      </c>
      <c r="JW81" s="265">
        <v>0.34483000000000003</v>
      </c>
      <c r="JX81" s="265">
        <v>0.37655</v>
      </c>
      <c r="JY81" s="265">
        <v>0.48973</v>
      </c>
      <c r="JZ81" s="265">
        <v>0.43590000000000001</v>
      </c>
      <c r="KA81" s="265">
        <v>0.37762000000000001</v>
      </c>
      <c r="KB81" s="265">
        <v>0.30502000000000001</v>
      </c>
      <c r="KC81" s="265">
        <v>0.75156999999999996</v>
      </c>
      <c r="KD81" s="265">
        <v>0.56740000000000002</v>
      </c>
      <c r="KE81" s="265">
        <v>0.96079000000000003</v>
      </c>
      <c r="KF81" s="265">
        <v>0.96511000000000002</v>
      </c>
      <c r="KG81" s="265">
        <v>0.97452000000000005</v>
      </c>
      <c r="KH81" s="265">
        <v>0.67461000000000004</v>
      </c>
      <c r="KI81" s="265">
        <v>0.17454</v>
      </c>
      <c r="KJ81" s="265">
        <v>0.24045</v>
      </c>
      <c r="KK81" s="265">
        <v>0.13336000000000001</v>
      </c>
      <c r="KL81" s="265">
        <v>0.19345999999999999</v>
      </c>
      <c r="KM81" s="265">
        <v>0.86575000000000002</v>
      </c>
      <c r="KN81" s="265">
        <v>0.95416000000000001</v>
      </c>
      <c r="KO81" s="265">
        <v>0.99275000000000002</v>
      </c>
      <c r="KP81" s="265">
        <v>8.1371210617512263E-3</v>
      </c>
      <c r="KQ81" s="265">
        <v>0.99983</v>
      </c>
      <c r="KR81" s="265">
        <v>0.99707000000000001</v>
      </c>
      <c r="KS81" s="265">
        <v>0.99443000000000004</v>
      </c>
      <c r="KT81" s="265">
        <v>0.83350517914636546</v>
      </c>
      <c r="KU81" s="265">
        <v>2.0891E-2</v>
      </c>
      <c r="KV81" s="265">
        <v>7.7394000000000004E-2</v>
      </c>
      <c r="KW81" s="265">
        <v>0.11405999999999999</v>
      </c>
      <c r="KX81" s="265">
        <v>0.18511</v>
      </c>
      <c r="KY81" s="265">
        <v>0.34448000000000001</v>
      </c>
      <c r="KZ81" s="265">
        <v>0.54061000000000003</v>
      </c>
      <c r="LA81" s="265">
        <v>0.72108000000000005</v>
      </c>
      <c r="LB81" s="265">
        <v>0.85894000000000004</v>
      </c>
      <c r="LC81" s="265">
        <v>1</v>
      </c>
      <c r="LD81" s="265">
        <v>0</v>
      </c>
      <c r="LE81" s="265">
        <v>0.33789999999999998</v>
      </c>
      <c r="LF81" s="265">
        <v>3.3488999999999998E-2</v>
      </c>
      <c r="LG81" s="265">
        <v>7.8956999999999999E-2</v>
      </c>
      <c r="LH81" s="431">
        <v>1.4409174909815192E-3</v>
      </c>
      <c r="LI81" s="431">
        <v>1.349196769297123E-3</v>
      </c>
      <c r="LJ81" s="431">
        <v>1.3325442560017109E-3</v>
      </c>
      <c r="LK81" s="431">
        <v>1.3641796540468931E-3</v>
      </c>
      <c r="LL81" s="431">
        <v>1.4593135565519333E-3</v>
      </c>
      <c r="LM81" s="431">
        <v>1.5671116998419166E-3</v>
      </c>
      <c r="LN81" s="431">
        <v>1.5638862969353795E-3</v>
      </c>
      <c r="LO81" s="431">
        <v>1.7269212985411286E-3</v>
      </c>
      <c r="LP81" s="431">
        <v>1.9145776750519872E-3</v>
      </c>
      <c r="LQ81" s="431">
        <v>1.927437144331634E-3</v>
      </c>
      <c r="LR81" s="431">
        <v>1.9127866253256798E-3</v>
      </c>
      <c r="LS81" s="431">
        <v>1.4307941310107708E-3</v>
      </c>
      <c r="LT81" s="431">
        <v>2.1833630744367838E-3</v>
      </c>
      <c r="LU81" s="431">
        <v>1.6158140497282147E-3</v>
      </c>
      <c r="LV81" s="431">
        <v>1.6872559208422899E-3</v>
      </c>
      <c r="LW81" s="431">
        <v>1.7445281846448779E-3</v>
      </c>
      <c r="LX81" s="431">
        <v>2.0226291380822659E-3</v>
      </c>
      <c r="LY81" s="431">
        <v>1.9215060165151954E-3</v>
      </c>
      <c r="LZ81" s="431">
        <v>1.7787590622901917E-3</v>
      </c>
      <c r="MA81" s="431">
        <v>1.68644730001688E-3</v>
      </c>
      <c r="MB81" s="431">
        <v>2.0421291701495647E-3</v>
      </c>
      <c r="MC81" s="431">
        <v>1.7030929448083043E-3</v>
      </c>
      <c r="MD81" s="431">
        <v>1.8874745583161712E-3</v>
      </c>
      <c r="ME81" s="431">
        <v>2.0938136149197817E-3</v>
      </c>
      <c r="MF81" s="431">
        <v>1.7931032925844193E-3</v>
      </c>
      <c r="MG81" s="431">
        <v>1.7924167914316058E-3</v>
      </c>
      <c r="MH81" s="266"/>
      <c r="MI81" s="266"/>
      <c r="MJ81" s="266"/>
      <c r="MK81" s="266"/>
      <c r="ML81" s="266"/>
      <c r="MM81" s="266"/>
      <c r="MN81" s="266"/>
      <c r="MO81" s="266"/>
      <c r="MP81" s="266"/>
      <c r="MQ81" s="266"/>
      <c r="MR81" s="266"/>
      <c r="MS81" s="266"/>
      <c r="MT81" s="266"/>
      <c r="MU81" s="266"/>
      <c r="MV81" s="266"/>
      <c r="MW81" s="266"/>
      <c r="MX81" s="266"/>
      <c r="MY81" s="266"/>
      <c r="MZ81" s="266"/>
      <c r="NA81" s="266"/>
      <c r="NB81" s="266"/>
      <c r="NC81" s="266"/>
      <c r="ND81" s="266"/>
      <c r="NE81" s="266"/>
      <c r="NF81" s="266"/>
      <c r="NG81" s="266"/>
      <c r="NH81" s="266"/>
      <c r="NI81" s="266"/>
      <c r="NJ81" s="266"/>
      <c r="NK81" s="266"/>
      <c r="NL81" s="266"/>
      <c r="NM81" s="266"/>
      <c r="NN81" s="266"/>
      <c r="NO81" s="266"/>
      <c r="NP81" s="266"/>
      <c r="NQ81" s="266"/>
      <c r="NR81" s="266"/>
      <c r="NS81" s="266"/>
      <c r="NT81" s="266"/>
      <c r="NU81" s="266"/>
      <c r="NV81" s="266"/>
      <c r="NW81" s="266"/>
      <c r="NX81" s="266"/>
      <c r="NY81" s="266"/>
      <c r="NZ81" s="266"/>
      <c r="OA81" s="266"/>
      <c r="OB81" s="266"/>
      <c r="OC81" s="266"/>
      <c r="OD81" s="266"/>
      <c r="OE81" s="266"/>
      <c r="OF81" s="266"/>
      <c r="OG81" s="266"/>
      <c r="OH81" s="266"/>
      <c r="OI81" s="266"/>
      <c r="OJ81" s="266"/>
      <c r="OK81" s="266"/>
      <c r="OL81" s="266"/>
      <c r="OM81" s="266"/>
      <c r="ON81" s="267"/>
    </row>
    <row r="82" spans="1:404">
      <c r="A82" s="261">
        <v>457</v>
      </c>
      <c r="B82" s="265">
        <v>0.27667000000000003</v>
      </c>
      <c r="C82" s="265">
        <v>0.20108999999999999</v>
      </c>
      <c r="D82" s="265">
        <v>0.14129</v>
      </c>
      <c r="E82" s="265">
        <v>9.4320000000000001E-2</v>
      </c>
      <c r="F82" s="265">
        <v>0.28391</v>
      </c>
      <c r="G82" s="265">
        <v>0.18761</v>
      </c>
      <c r="H82" s="265">
        <v>0.28953000000000001</v>
      </c>
      <c r="I82" s="265">
        <v>0.28656999999999999</v>
      </c>
      <c r="J82" s="265">
        <v>0.22974</v>
      </c>
      <c r="K82" s="265">
        <v>0.14176</v>
      </c>
      <c r="L82" s="265">
        <v>9.5551999999999998E-2</v>
      </c>
      <c r="M82" s="265">
        <v>3.7734999999999998E-2</v>
      </c>
      <c r="N82" s="265">
        <v>5.6728000000000001E-2</v>
      </c>
      <c r="O82" s="265">
        <v>0.18034</v>
      </c>
      <c r="P82" s="265">
        <v>0.17843000000000001</v>
      </c>
      <c r="Q82" s="265">
        <v>0.20308999999999999</v>
      </c>
      <c r="R82" s="265">
        <v>9.3952999999999995E-2</v>
      </c>
      <c r="S82" s="265">
        <v>0.20619999999999999</v>
      </c>
      <c r="T82" s="265">
        <v>0.14221</v>
      </c>
      <c r="U82" s="265">
        <v>0.27495999999999998</v>
      </c>
      <c r="V82" s="265">
        <v>0.18872</v>
      </c>
      <c r="W82" s="265">
        <v>0.16252</v>
      </c>
      <c r="X82" s="265">
        <v>0.14036999999999999</v>
      </c>
      <c r="Y82" s="265">
        <v>0.27847</v>
      </c>
      <c r="Z82" s="265">
        <v>0.19324</v>
      </c>
      <c r="AA82" s="265">
        <v>0.28395999999999999</v>
      </c>
      <c r="AB82" s="265">
        <v>0.19952</v>
      </c>
      <c r="AC82" s="265">
        <v>0.16939000000000001</v>
      </c>
      <c r="AD82" s="265">
        <v>0.11402</v>
      </c>
      <c r="AE82" s="265">
        <v>4.2865E-2</v>
      </c>
      <c r="AF82" s="265">
        <v>6.5145999999999996E-2</v>
      </c>
      <c r="AG82" s="265">
        <v>7.8874E-2</v>
      </c>
      <c r="AH82" s="265">
        <v>0.14330999999999999</v>
      </c>
      <c r="AI82" s="265">
        <v>2.5107000000000001E-2</v>
      </c>
      <c r="AJ82" s="265">
        <v>3.5208999999999997E-2</v>
      </c>
      <c r="AK82" s="265">
        <v>2.1502E-2</v>
      </c>
      <c r="AL82" s="265">
        <v>6.0918E-2</v>
      </c>
      <c r="AM82" s="265">
        <v>4.5913000000000002E-2</v>
      </c>
      <c r="AN82" s="265">
        <v>5.0117000000000002E-2</v>
      </c>
      <c r="AO82" s="265">
        <v>7.4588000000000002E-2</v>
      </c>
      <c r="AP82" s="265">
        <v>9.0403999999999998E-2</v>
      </c>
      <c r="AQ82" s="265">
        <v>6.1837000000000003E-2</v>
      </c>
      <c r="AR82" s="265">
        <v>0.13899</v>
      </c>
      <c r="AS82" s="265">
        <v>0.12365</v>
      </c>
      <c r="AT82" s="265">
        <v>0.11462</v>
      </c>
      <c r="AU82" s="265">
        <v>0.17738999999999999</v>
      </c>
      <c r="AV82" s="265">
        <v>0.14774999999999999</v>
      </c>
      <c r="AW82" s="265">
        <v>2.7408999999999999E-2</v>
      </c>
      <c r="AX82" s="265">
        <v>5.3353999999999999E-2</v>
      </c>
      <c r="AY82" s="265">
        <v>8.4406999999999996E-2</v>
      </c>
      <c r="AZ82" s="265">
        <v>0.12391000000000001</v>
      </c>
      <c r="BA82" s="265">
        <v>3.508E-2</v>
      </c>
      <c r="BB82" s="265">
        <v>1.4161999999999999E-2</v>
      </c>
      <c r="BC82" s="265">
        <v>0</v>
      </c>
      <c r="BD82" s="265">
        <v>5.4126000000000001E-2</v>
      </c>
      <c r="BE82" s="265">
        <v>2.6258E-2</v>
      </c>
      <c r="BF82" s="265">
        <v>2.2171E-2</v>
      </c>
      <c r="BG82" s="265">
        <v>6.8682999999999994E-2</v>
      </c>
      <c r="BH82" s="265">
        <v>6.5965999999999997E-2</v>
      </c>
      <c r="BI82" s="265">
        <v>0.14126</v>
      </c>
      <c r="BJ82" s="265">
        <v>0.12676000000000001</v>
      </c>
      <c r="BK82" s="265">
        <v>0.14026</v>
      </c>
      <c r="BL82" s="265">
        <v>0.22542000000000001</v>
      </c>
      <c r="BM82" s="265">
        <v>0.12195</v>
      </c>
      <c r="BN82" s="265">
        <v>0.34123999999999999</v>
      </c>
      <c r="BO82" s="265">
        <v>0.39713999999999999</v>
      </c>
      <c r="BP82" s="265">
        <v>3.9116999999999999E-2</v>
      </c>
      <c r="BQ82" s="265">
        <v>0.20227999999999999</v>
      </c>
      <c r="BR82" s="265">
        <v>0.34226000000000001</v>
      </c>
      <c r="BS82" s="265">
        <v>0.19964000000000001</v>
      </c>
      <c r="BT82" s="265">
        <v>0.29704000000000003</v>
      </c>
      <c r="BU82" s="265">
        <v>1.9382E-2</v>
      </c>
      <c r="BV82" s="265">
        <v>9.5560000000000003E-3</v>
      </c>
      <c r="BW82" s="265">
        <v>2.283E-2</v>
      </c>
      <c r="BX82" s="265">
        <v>9.6500000000000006E-3</v>
      </c>
      <c r="BY82" s="265">
        <v>0.15442</v>
      </c>
      <c r="BZ82" s="265">
        <v>0.13033</v>
      </c>
      <c r="CA82" s="265">
        <v>0.23200000000000001</v>
      </c>
      <c r="CB82" s="265">
        <v>0.18545</v>
      </c>
      <c r="CC82" s="265">
        <v>0.23913000000000001</v>
      </c>
      <c r="CD82" s="265">
        <v>0.13758999999999999</v>
      </c>
      <c r="CE82" s="265">
        <v>0.13591</v>
      </c>
      <c r="CF82" s="265">
        <v>0.15101999999999999</v>
      </c>
      <c r="CG82" s="265">
        <v>0.13841999999999999</v>
      </c>
      <c r="CH82" s="265">
        <v>0.1242</v>
      </c>
      <c r="CI82" s="265">
        <v>0.14294999999999999</v>
      </c>
      <c r="CJ82" s="265">
        <v>0.11234</v>
      </c>
      <c r="CK82" s="265">
        <v>0.13241</v>
      </c>
      <c r="CL82" s="265">
        <v>0.36276000000000003</v>
      </c>
      <c r="CM82" s="265">
        <v>0.21103</v>
      </c>
      <c r="CN82" s="265">
        <v>8.6869000000000002E-2</v>
      </c>
      <c r="CO82" s="265">
        <v>0.13275000000000001</v>
      </c>
      <c r="CP82" s="265">
        <v>0.12845999999999999</v>
      </c>
      <c r="CQ82" s="265">
        <v>0.12235</v>
      </c>
      <c r="CR82" s="265">
        <v>0.14399999999999999</v>
      </c>
      <c r="CS82" s="265">
        <v>0.21224000000000001</v>
      </c>
      <c r="CT82" s="265">
        <v>0.30514999999999998</v>
      </c>
      <c r="CU82" s="265">
        <v>0.28399999999999997</v>
      </c>
      <c r="CV82" s="265">
        <v>0.19572999999999999</v>
      </c>
      <c r="CW82" s="265">
        <v>0.57172000000000001</v>
      </c>
      <c r="CX82" s="265">
        <v>0.27834999999999999</v>
      </c>
      <c r="CY82" s="265">
        <v>0.49278</v>
      </c>
      <c r="CZ82" s="265">
        <v>0.18887999999999999</v>
      </c>
      <c r="DA82" s="265">
        <v>0.31308999999999998</v>
      </c>
      <c r="DB82" s="265">
        <v>0.11515</v>
      </c>
      <c r="DC82" s="265">
        <v>0.12784000000000001</v>
      </c>
      <c r="DD82" s="265">
        <v>7.8787999999999997E-2</v>
      </c>
      <c r="DE82" s="265">
        <v>0.23505000000000001</v>
      </c>
      <c r="DF82" s="265">
        <v>3.7067999999999997E-2</v>
      </c>
      <c r="DG82" s="265">
        <v>7.2012000000000007E-2</v>
      </c>
      <c r="DH82" s="265">
        <v>8.8582999999999995E-2</v>
      </c>
      <c r="DI82" s="265">
        <v>0.41754000000000002</v>
      </c>
      <c r="DJ82" s="265">
        <v>0.27161000000000002</v>
      </c>
      <c r="DK82" s="265">
        <v>0.30681000000000003</v>
      </c>
      <c r="DL82" s="265">
        <v>0.33634999999999998</v>
      </c>
      <c r="DM82" s="265">
        <v>0.57737000000000005</v>
      </c>
      <c r="DN82" s="265">
        <v>0.27583000000000002</v>
      </c>
      <c r="DO82" s="265">
        <v>0.24535999999999999</v>
      </c>
      <c r="DP82" s="265">
        <v>0.24203</v>
      </c>
      <c r="DQ82" s="265">
        <v>0.20279</v>
      </c>
      <c r="DR82" s="265">
        <v>0.47928999999999999</v>
      </c>
      <c r="DS82" s="265">
        <v>0.38088</v>
      </c>
      <c r="DT82" s="265">
        <v>0.57111999999999996</v>
      </c>
      <c r="DU82" s="265">
        <v>0.37036000000000002</v>
      </c>
      <c r="DV82" s="265">
        <v>0.22636000000000001</v>
      </c>
      <c r="DW82" s="265">
        <v>0.20297000000000001</v>
      </c>
      <c r="DX82" s="265">
        <v>4.9938000000000003E-2</v>
      </c>
      <c r="DY82" s="265">
        <v>0.11532000000000001</v>
      </c>
      <c r="DZ82" s="265">
        <v>0.13550999999999999</v>
      </c>
      <c r="EA82" s="265">
        <v>9.5977999999999994E-2</v>
      </c>
      <c r="EB82" s="265">
        <v>5.8763999999999997E-2</v>
      </c>
      <c r="EC82" s="265">
        <v>4.8237000000000002E-2</v>
      </c>
      <c r="ED82" s="265">
        <v>7.4034000000000003E-2</v>
      </c>
      <c r="EE82" s="265">
        <v>8.856E-2</v>
      </c>
      <c r="EF82" s="265">
        <v>4.9796E-2</v>
      </c>
      <c r="EG82" s="265">
        <v>5.7631000000000002E-2</v>
      </c>
      <c r="EH82" s="265">
        <v>9.9965999999999999E-2</v>
      </c>
      <c r="EI82" s="265">
        <v>0.42448999999999998</v>
      </c>
      <c r="EJ82" s="265">
        <v>0.32577</v>
      </c>
      <c r="EK82" s="265">
        <v>8.8888999999999996E-2</v>
      </c>
      <c r="EL82" s="265">
        <v>0.16250000000000001</v>
      </c>
      <c r="EM82" s="265">
        <v>0.15720000000000001</v>
      </c>
      <c r="EN82" s="265">
        <v>0.27609</v>
      </c>
      <c r="EO82" s="265">
        <v>0.83374999999999999</v>
      </c>
      <c r="EP82" s="265">
        <v>0.24681</v>
      </c>
      <c r="EQ82" s="265">
        <v>0.19389999999999999</v>
      </c>
      <c r="ER82" s="265">
        <v>0.26785999999999999</v>
      </c>
      <c r="ES82" s="265">
        <v>0.22586999999999999</v>
      </c>
      <c r="ET82" s="265">
        <v>0.24918000000000001</v>
      </c>
      <c r="EU82" s="265">
        <v>0.20877999999999999</v>
      </c>
      <c r="EV82" s="265">
        <v>0.21718000000000001</v>
      </c>
      <c r="EW82" s="265">
        <v>0.22883999999999999</v>
      </c>
      <c r="EX82" s="265">
        <v>0.2576</v>
      </c>
      <c r="EY82" s="265">
        <v>0.18584000000000001</v>
      </c>
      <c r="EZ82" s="265">
        <v>0.51522000000000001</v>
      </c>
      <c r="FA82" s="265">
        <v>0.52249000000000001</v>
      </c>
      <c r="FB82" s="265">
        <v>0.49256</v>
      </c>
      <c r="FC82" s="265">
        <v>0.45726</v>
      </c>
      <c r="FD82" s="265">
        <v>0.47599999999999998</v>
      </c>
      <c r="FE82" s="265">
        <v>0.42612</v>
      </c>
      <c r="FF82" s="265">
        <v>0.44507999999999998</v>
      </c>
      <c r="FG82" s="265">
        <v>0.52181999999999995</v>
      </c>
      <c r="FH82" s="265">
        <v>0.40281</v>
      </c>
      <c r="FI82" s="265">
        <v>0.37986999999999999</v>
      </c>
      <c r="FJ82" s="265">
        <v>0.79710000000000003</v>
      </c>
      <c r="FK82" s="265">
        <v>0.33627000000000001</v>
      </c>
      <c r="FL82" s="265">
        <v>3.6441000000000001E-2</v>
      </c>
      <c r="FM82" s="265">
        <v>0.41843000000000002</v>
      </c>
      <c r="FN82" s="265">
        <v>0.16103999999999999</v>
      </c>
      <c r="FO82" s="265">
        <v>0.51600000000000001</v>
      </c>
      <c r="FP82" s="265">
        <v>0.61256999999999995</v>
      </c>
      <c r="FQ82" s="265">
        <v>0.42387000000000002</v>
      </c>
      <c r="FR82" s="265">
        <v>0.34009</v>
      </c>
      <c r="FS82" s="265">
        <v>0.29871999999999999</v>
      </c>
      <c r="FT82" s="265">
        <v>0.36531999999999998</v>
      </c>
      <c r="FU82" s="265">
        <v>0.33026</v>
      </c>
      <c r="FV82" s="265">
        <v>0.17244999999999999</v>
      </c>
      <c r="FW82" s="265">
        <v>0.47082000000000002</v>
      </c>
      <c r="FX82" s="265">
        <v>0.41626000000000002</v>
      </c>
      <c r="FY82" s="265">
        <v>0.27194000000000002</v>
      </c>
      <c r="FZ82" s="265">
        <v>0.47082000000000002</v>
      </c>
      <c r="GA82" s="265">
        <v>0.71550000000000002</v>
      </c>
      <c r="GB82" s="265">
        <v>0.96409999999999996</v>
      </c>
      <c r="GC82" s="265">
        <v>0.67732000000000003</v>
      </c>
      <c r="GD82" s="265">
        <v>0.33383000000000002</v>
      </c>
      <c r="GE82" s="265">
        <v>0.82623999999999997</v>
      </c>
      <c r="GF82" s="265">
        <v>0.59184000000000003</v>
      </c>
      <c r="GG82" s="265">
        <v>0.57391000000000003</v>
      </c>
      <c r="GH82" s="265">
        <v>0.65334999999999999</v>
      </c>
      <c r="GI82" s="265">
        <v>0.62372000000000005</v>
      </c>
      <c r="GJ82" s="265">
        <v>0.77119000000000004</v>
      </c>
      <c r="GK82" s="265">
        <v>0.89292000000000005</v>
      </c>
      <c r="GL82" s="265">
        <v>0.94411999999999996</v>
      </c>
      <c r="GM82" s="265">
        <v>0.83645999999999998</v>
      </c>
      <c r="GN82" s="265">
        <v>0.76566999999999996</v>
      </c>
      <c r="GO82" s="265">
        <v>0.3695</v>
      </c>
      <c r="GP82" s="265">
        <v>0.35869000000000001</v>
      </c>
      <c r="GQ82" s="265">
        <v>0.41274</v>
      </c>
      <c r="GR82" s="265">
        <v>0.71301000000000003</v>
      </c>
      <c r="GS82" s="265">
        <v>0.38322000000000001</v>
      </c>
      <c r="GT82" s="265">
        <v>0.43735000000000002</v>
      </c>
      <c r="GU82" s="265">
        <v>0.42915999999999999</v>
      </c>
      <c r="GV82" s="265">
        <v>0.39302999999999999</v>
      </c>
      <c r="GW82" s="265">
        <v>0.37010999999999999</v>
      </c>
      <c r="GX82" s="265">
        <v>0.30195</v>
      </c>
      <c r="GY82" s="265">
        <v>0.82708999999999999</v>
      </c>
      <c r="GZ82" s="265">
        <v>0.81413999999999997</v>
      </c>
      <c r="HA82" s="265">
        <v>0.31758999999999998</v>
      </c>
      <c r="HB82" s="265">
        <v>0.31019000000000002</v>
      </c>
      <c r="HC82" s="265">
        <v>0.67227000000000003</v>
      </c>
      <c r="HD82" s="265">
        <v>0.92151000000000005</v>
      </c>
      <c r="HE82" s="265">
        <v>0.61365000000000003</v>
      </c>
      <c r="HF82" s="265">
        <v>0.71731999999999996</v>
      </c>
      <c r="HG82" s="265">
        <v>0.62044999999999995</v>
      </c>
      <c r="HH82" s="265">
        <v>0.58799000000000001</v>
      </c>
      <c r="HI82" s="265">
        <v>0.61129999999999995</v>
      </c>
      <c r="HJ82" s="265">
        <v>0.67788000000000004</v>
      </c>
      <c r="HK82" s="265">
        <v>0.47724</v>
      </c>
      <c r="HL82" s="265">
        <v>0.41015000000000001</v>
      </c>
      <c r="HM82" s="265">
        <v>0.38534000000000002</v>
      </c>
      <c r="HN82" s="265">
        <v>0.64908999999999994</v>
      </c>
      <c r="HO82" s="265">
        <v>0.67227999999999999</v>
      </c>
      <c r="HP82" s="265">
        <v>0.58018999999999998</v>
      </c>
      <c r="HQ82" s="265">
        <v>0.64180000000000004</v>
      </c>
      <c r="HR82" s="265">
        <v>0.40503</v>
      </c>
      <c r="HS82" s="265">
        <v>0.48814999999999997</v>
      </c>
      <c r="HT82" s="265">
        <v>0.68047000000000002</v>
      </c>
      <c r="HU82" s="265">
        <v>0.74346999999999996</v>
      </c>
      <c r="HV82" s="265">
        <v>0.48003000000000001</v>
      </c>
      <c r="HW82" s="265">
        <v>0.9194</v>
      </c>
      <c r="HX82" s="265">
        <v>0.72062999999999999</v>
      </c>
      <c r="HY82" s="265">
        <v>0.90071000000000001</v>
      </c>
      <c r="HZ82" s="265">
        <v>0.73926000000000003</v>
      </c>
      <c r="IA82" s="265">
        <v>0.42336000000000001</v>
      </c>
      <c r="IB82" s="265">
        <v>0.40872999999999998</v>
      </c>
      <c r="IC82" s="265">
        <v>0.44531999999999999</v>
      </c>
      <c r="ID82" s="265">
        <v>0.39890999999999999</v>
      </c>
      <c r="IE82" s="265">
        <v>0.32483000000000001</v>
      </c>
      <c r="IF82" s="265">
        <v>0.35127000000000003</v>
      </c>
      <c r="IG82" s="265">
        <v>0.48753000000000002</v>
      </c>
      <c r="IH82" s="265">
        <v>0.63663999999999998</v>
      </c>
      <c r="II82" s="265">
        <v>0.75346000000000002</v>
      </c>
      <c r="IJ82" s="265">
        <v>0.26085999999999998</v>
      </c>
      <c r="IK82" s="265">
        <v>0.39582000000000001</v>
      </c>
      <c r="IL82" s="265">
        <v>0.39532</v>
      </c>
      <c r="IM82" s="265">
        <v>0.86563000000000001</v>
      </c>
      <c r="IN82" s="265">
        <v>0.69423000000000001</v>
      </c>
      <c r="IO82" s="265">
        <v>0.84897</v>
      </c>
      <c r="IP82" s="265">
        <v>0.37429000000000001</v>
      </c>
      <c r="IQ82" s="265">
        <v>0.71162000000000003</v>
      </c>
      <c r="IR82" s="265">
        <v>0.57882999999999996</v>
      </c>
      <c r="IS82" s="265">
        <v>0.42455999999999999</v>
      </c>
      <c r="IT82" s="265">
        <v>0.68169000000000002</v>
      </c>
      <c r="IU82" s="265">
        <v>0.56940000000000002</v>
      </c>
      <c r="IV82" s="265">
        <v>0.18890000000000001</v>
      </c>
      <c r="IW82" s="265">
        <v>0.28720000000000001</v>
      </c>
      <c r="IX82" s="265">
        <v>0.41794999999999999</v>
      </c>
      <c r="IY82" s="265">
        <v>0.86831000000000003</v>
      </c>
      <c r="IZ82" s="265">
        <v>0.70526999999999995</v>
      </c>
      <c r="JA82" s="265">
        <v>0.70477000000000001</v>
      </c>
      <c r="JB82" s="265">
        <v>0.76902000000000004</v>
      </c>
      <c r="JC82" s="265">
        <v>0.87992000000000004</v>
      </c>
      <c r="JD82" s="265">
        <v>0.57877999999999996</v>
      </c>
      <c r="JE82" s="265">
        <v>0.21843000000000001</v>
      </c>
      <c r="JF82" s="265">
        <v>0.89592000000000005</v>
      </c>
      <c r="JG82" s="265">
        <v>0.57494000000000001</v>
      </c>
      <c r="JH82" s="265">
        <v>0.88883999999999996</v>
      </c>
      <c r="JI82" s="265">
        <v>0.34952</v>
      </c>
      <c r="JJ82" s="265">
        <v>0.23951</v>
      </c>
      <c r="JK82" s="265">
        <v>0.20194000000000001</v>
      </c>
      <c r="JL82" s="265">
        <v>0.41876000000000002</v>
      </c>
      <c r="JM82" s="265">
        <v>0.46015</v>
      </c>
      <c r="JN82" s="265">
        <v>0.49443999999999999</v>
      </c>
      <c r="JO82" s="265">
        <v>0.39173999999999998</v>
      </c>
      <c r="JP82" s="265">
        <v>0.78766000000000003</v>
      </c>
      <c r="JQ82" s="265">
        <v>0.48792000000000002</v>
      </c>
      <c r="JR82" s="265">
        <v>0.36943999999999999</v>
      </c>
      <c r="JS82" s="265">
        <v>0.48385</v>
      </c>
      <c r="JT82" s="265">
        <v>0.74704999999999999</v>
      </c>
      <c r="JU82" s="265">
        <v>0.98912</v>
      </c>
      <c r="JV82" s="265">
        <v>0.83186000000000004</v>
      </c>
      <c r="JW82" s="265">
        <v>0.32845000000000002</v>
      </c>
      <c r="JX82" s="265">
        <v>0.37130999999999997</v>
      </c>
      <c r="JY82" s="265">
        <v>0.46024999999999999</v>
      </c>
      <c r="JZ82" s="265">
        <v>0.41639999999999999</v>
      </c>
      <c r="KA82" s="265">
        <v>0.40110000000000001</v>
      </c>
      <c r="KB82" s="265">
        <v>0.29433999999999999</v>
      </c>
      <c r="KC82" s="265">
        <v>0.70001000000000002</v>
      </c>
      <c r="KD82" s="265">
        <v>0.52095999999999998</v>
      </c>
      <c r="KE82" s="265">
        <v>0.92159000000000002</v>
      </c>
      <c r="KF82" s="265">
        <v>0.93023</v>
      </c>
      <c r="KG82" s="265">
        <v>0.94903999999999999</v>
      </c>
      <c r="KH82" s="265">
        <v>0.64568000000000003</v>
      </c>
      <c r="KI82" s="265">
        <v>0.17147999999999999</v>
      </c>
      <c r="KJ82" s="265">
        <v>0.23607</v>
      </c>
      <c r="KK82" s="265">
        <v>0.13489999999999999</v>
      </c>
      <c r="KL82" s="265">
        <v>0.19549</v>
      </c>
      <c r="KM82" s="265">
        <v>0.86902000000000001</v>
      </c>
      <c r="KN82" s="265">
        <v>0.95653999999999995</v>
      </c>
      <c r="KO82" s="265">
        <v>0.99421999999999999</v>
      </c>
      <c r="KP82" s="265">
        <v>8.1445199388287242E-3</v>
      </c>
      <c r="KQ82" s="265">
        <v>0.99987000000000004</v>
      </c>
      <c r="KR82" s="265">
        <v>0.99658000000000002</v>
      </c>
      <c r="KS82" s="265">
        <v>0.99350000000000005</v>
      </c>
      <c r="KT82" s="265">
        <v>0.83629006513803139</v>
      </c>
      <c r="KU82" s="265">
        <v>2.1398E-2</v>
      </c>
      <c r="KV82" s="265">
        <v>7.8708E-2</v>
      </c>
      <c r="KW82" s="265">
        <v>0.11575000000000001</v>
      </c>
      <c r="KX82" s="265">
        <v>0.18737000000000001</v>
      </c>
      <c r="KY82" s="265">
        <v>0.34753000000000001</v>
      </c>
      <c r="KZ82" s="265">
        <v>0.54403000000000001</v>
      </c>
      <c r="LA82" s="265">
        <v>0.72423999999999999</v>
      </c>
      <c r="LB82" s="265">
        <v>0.86138999999999999</v>
      </c>
      <c r="LC82" s="265">
        <v>1</v>
      </c>
      <c r="LD82" s="265">
        <v>0</v>
      </c>
      <c r="LE82" s="265">
        <v>0.34015000000000001</v>
      </c>
      <c r="LF82" s="265">
        <v>2.5142999999999999E-2</v>
      </c>
      <c r="LG82" s="265">
        <v>5.9278999999999998E-2</v>
      </c>
      <c r="LH82" s="431">
        <v>1.5742966206744313E-3</v>
      </c>
      <c r="LI82" s="431">
        <v>1.4720284380018711E-3</v>
      </c>
      <c r="LJ82" s="431">
        <v>1.2910581426694989E-3</v>
      </c>
      <c r="LK82" s="431">
        <v>1.499676494859159E-3</v>
      </c>
      <c r="LL82" s="431">
        <v>1.3777887215837836E-3</v>
      </c>
      <c r="LM82" s="431">
        <v>1.7091723857447505E-3</v>
      </c>
      <c r="LN82" s="431">
        <v>1.4343304792419076E-3</v>
      </c>
      <c r="LO82" s="431">
        <v>1.7404054524376988E-3</v>
      </c>
      <c r="LP82" s="431">
        <v>1.7475339118391275E-3</v>
      </c>
      <c r="LQ82" s="431">
        <v>1.8072688253596425E-3</v>
      </c>
      <c r="LR82" s="431">
        <v>1.9017717568203807E-3</v>
      </c>
      <c r="LS82" s="431">
        <v>1.5732850879430771E-3</v>
      </c>
      <c r="LT82" s="431">
        <v>1.9821918103843927E-3</v>
      </c>
      <c r="LU82" s="431">
        <v>1.7521230038255453E-3</v>
      </c>
      <c r="LV82" s="431">
        <v>1.5768414596095681E-3</v>
      </c>
      <c r="LW82" s="431">
        <v>1.7523812130093575E-3</v>
      </c>
      <c r="LX82" s="431">
        <v>1.8408499890938401E-3</v>
      </c>
      <c r="LY82" s="431">
        <v>1.7741934861987829E-3</v>
      </c>
      <c r="LZ82" s="431">
        <v>1.6744565218687057E-3</v>
      </c>
      <c r="MA82" s="431">
        <v>1.768590766005218E-3</v>
      </c>
      <c r="MB82" s="431">
        <v>1.8694768659770489E-3</v>
      </c>
      <c r="MC82" s="431">
        <v>1.7551404889672995E-3</v>
      </c>
      <c r="MD82" s="431">
        <v>1.8364100251346827E-3</v>
      </c>
      <c r="ME82" s="431">
        <v>1.899559167213738E-3</v>
      </c>
      <c r="MF82" s="431">
        <v>1.6793992836028337E-3</v>
      </c>
      <c r="MG82" s="431">
        <v>1.7496077343821526E-3</v>
      </c>
      <c r="MH82" s="266"/>
      <c r="MI82" s="266"/>
      <c r="MJ82" s="266"/>
      <c r="MK82" s="266"/>
      <c r="ML82" s="266"/>
      <c r="MM82" s="266"/>
      <c r="MN82" s="266"/>
      <c r="MO82" s="266"/>
      <c r="MP82" s="266"/>
      <c r="MQ82" s="266"/>
      <c r="MR82" s="266"/>
      <c r="MS82" s="266"/>
      <c r="MT82" s="266"/>
      <c r="MU82" s="266"/>
      <c r="MV82" s="266"/>
      <c r="MW82" s="266"/>
      <c r="MX82" s="266"/>
      <c r="MY82" s="266"/>
      <c r="MZ82" s="266"/>
      <c r="NA82" s="266"/>
      <c r="NB82" s="266"/>
      <c r="NC82" s="266"/>
      <c r="ND82" s="266"/>
      <c r="NE82" s="266"/>
      <c r="NF82" s="266"/>
      <c r="NG82" s="266"/>
      <c r="NH82" s="266"/>
      <c r="NI82" s="266"/>
      <c r="NJ82" s="266"/>
      <c r="NK82" s="266"/>
      <c r="NL82" s="266"/>
      <c r="NM82" s="266"/>
      <c r="NN82" s="266"/>
      <c r="NO82" s="266"/>
      <c r="NP82" s="266"/>
      <c r="NQ82" s="266"/>
      <c r="NR82" s="266"/>
      <c r="NS82" s="266"/>
      <c r="NT82" s="266"/>
      <c r="NU82" s="266"/>
      <c r="NV82" s="266"/>
      <c r="NW82" s="266"/>
      <c r="NX82" s="266"/>
      <c r="NY82" s="266"/>
      <c r="NZ82" s="266"/>
      <c r="OA82" s="266"/>
      <c r="OB82" s="266"/>
      <c r="OC82" s="266"/>
      <c r="OD82" s="266"/>
      <c r="OE82" s="266"/>
      <c r="OF82" s="266"/>
      <c r="OG82" s="266"/>
      <c r="OH82" s="266"/>
      <c r="OI82" s="266"/>
      <c r="OJ82" s="266"/>
      <c r="OK82" s="266"/>
      <c r="OL82" s="266"/>
      <c r="OM82" s="266"/>
      <c r="ON82" s="267"/>
    </row>
    <row r="83" spans="1:404">
      <c r="A83" s="261">
        <v>458</v>
      </c>
      <c r="B83" s="265">
        <v>0.27886</v>
      </c>
      <c r="C83" s="265">
        <v>0.20257</v>
      </c>
      <c r="D83" s="265">
        <v>0.14223</v>
      </c>
      <c r="E83" s="265">
        <v>9.4913999999999998E-2</v>
      </c>
      <c r="F83" s="265">
        <v>0.28602</v>
      </c>
      <c r="G83" s="265">
        <v>0.18895999999999999</v>
      </c>
      <c r="H83" s="265">
        <v>0.2918</v>
      </c>
      <c r="I83" s="265">
        <v>0.29114000000000001</v>
      </c>
      <c r="J83" s="265">
        <v>0.23347999999999999</v>
      </c>
      <c r="K83" s="265">
        <v>0.14024</v>
      </c>
      <c r="L83" s="265">
        <v>9.4452999999999995E-2</v>
      </c>
      <c r="M83" s="265">
        <v>3.7268000000000003E-2</v>
      </c>
      <c r="N83" s="265">
        <v>5.8707000000000002E-2</v>
      </c>
      <c r="O83" s="265">
        <v>0.18521000000000001</v>
      </c>
      <c r="P83" s="265">
        <v>0.17971999999999999</v>
      </c>
      <c r="Q83" s="265">
        <v>0.20207</v>
      </c>
      <c r="R83" s="265">
        <v>9.4654000000000002E-2</v>
      </c>
      <c r="S83" s="265">
        <v>0.20979999999999999</v>
      </c>
      <c r="T83" s="265">
        <v>0.14413999999999999</v>
      </c>
      <c r="U83" s="265">
        <v>0.27722999999999998</v>
      </c>
      <c r="V83" s="265">
        <v>0.19045000000000001</v>
      </c>
      <c r="W83" s="265">
        <v>0.16339000000000001</v>
      </c>
      <c r="X83" s="265">
        <v>0.14144000000000001</v>
      </c>
      <c r="Y83" s="265">
        <v>0.28051999999999999</v>
      </c>
      <c r="Z83" s="265">
        <v>0.1946</v>
      </c>
      <c r="AA83" s="265">
        <v>0.28606999999999999</v>
      </c>
      <c r="AB83" s="265">
        <v>0.20107</v>
      </c>
      <c r="AC83" s="265">
        <v>0.17069999999999999</v>
      </c>
      <c r="AD83" s="265">
        <v>0.11488</v>
      </c>
      <c r="AE83" s="265">
        <v>4.2372E-2</v>
      </c>
      <c r="AF83" s="265">
        <v>6.4526E-2</v>
      </c>
      <c r="AG83" s="265">
        <v>7.8817999999999999E-2</v>
      </c>
      <c r="AH83" s="265">
        <v>0.14182</v>
      </c>
      <c r="AI83" s="265">
        <v>2.4705999999999999E-2</v>
      </c>
      <c r="AJ83" s="265">
        <v>3.4897999999999998E-2</v>
      </c>
      <c r="AK83" s="265">
        <v>2.1097000000000001E-2</v>
      </c>
      <c r="AL83" s="265">
        <v>6.0053000000000002E-2</v>
      </c>
      <c r="AM83" s="265">
        <v>4.4851000000000002E-2</v>
      </c>
      <c r="AN83" s="265">
        <v>4.9376999999999997E-2</v>
      </c>
      <c r="AO83" s="265">
        <v>7.3597999999999997E-2</v>
      </c>
      <c r="AP83" s="265">
        <v>8.8841000000000003E-2</v>
      </c>
      <c r="AQ83" s="265">
        <v>6.0999999999999999E-2</v>
      </c>
      <c r="AR83" s="265">
        <v>0.13716</v>
      </c>
      <c r="AS83" s="265">
        <v>0.12175</v>
      </c>
      <c r="AT83" s="265">
        <v>0.11312999999999999</v>
      </c>
      <c r="AU83" s="265">
        <v>0.17485999999999999</v>
      </c>
      <c r="AV83" s="265">
        <v>0.14560000000000001</v>
      </c>
      <c r="AW83" s="265">
        <v>2.7147000000000001E-2</v>
      </c>
      <c r="AX83" s="265">
        <v>5.2531000000000001E-2</v>
      </c>
      <c r="AY83" s="265">
        <v>8.3159999999999998E-2</v>
      </c>
      <c r="AZ83" s="265">
        <v>0.12193</v>
      </c>
      <c r="BA83" s="265">
        <v>3.4618999999999997E-2</v>
      </c>
      <c r="BB83" s="265">
        <v>1.3975E-2</v>
      </c>
      <c r="BC83" s="265">
        <v>0</v>
      </c>
      <c r="BD83" s="265">
        <v>5.3414000000000003E-2</v>
      </c>
      <c r="BE83" s="265">
        <v>2.4560999999999999E-2</v>
      </c>
      <c r="BF83" s="265">
        <v>2.0129999999999999E-2</v>
      </c>
      <c r="BG83" s="265">
        <v>6.8046999999999996E-2</v>
      </c>
      <c r="BH83" s="265">
        <v>6.5192E-2</v>
      </c>
      <c r="BI83" s="265">
        <v>0.13632</v>
      </c>
      <c r="BJ83" s="265">
        <v>0.12064</v>
      </c>
      <c r="BK83" s="265">
        <v>0.14545</v>
      </c>
      <c r="BL83" s="265">
        <v>0.22683</v>
      </c>
      <c r="BM83" s="265">
        <v>0.12195</v>
      </c>
      <c r="BN83" s="265">
        <v>0.34882000000000002</v>
      </c>
      <c r="BO83" s="265">
        <v>0.40286</v>
      </c>
      <c r="BP83" s="265">
        <v>3.8197000000000002E-2</v>
      </c>
      <c r="BQ83" s="265">
        <v>0.20527999999999999</v>
      </c>
      <c r="BR83" s="265">
        <v>0.34983999999999998</v>
      </c>
      <c r="BS83" s="265">
        <v>0.20433000000000001</v>
      </c>
      <c r="BT83" s="265">
        <v>0.30591000000000002</v>
      </c>
      <c r="BU83" s="265">
        <v>1.8963000000000001E-2</v>
      </c>
      <c r="BV83" s="265">
        <v>9.0749999999999997E-3</v>
      </c>
      <c r="BW83" s="265">
        <v>2.2325999999999999E-2</v>
      </c>
      <c r="BX83" s="265">
        <v>9.4280000000000006E-3</v>
      </c>
      <c r="BY83" s="265">
        <v>0.15654000000000001</v>
      </c>
      <c r="BZ83" s="265">
        <v>0.13197</v>
      </c>
      <c r="CA83" s="265">
        <v>0.23799999999999999</v>
      </c>
      <c r="CB83" s="265">
        <v>0.18740999999999999</v>
      </c>
      <c r="CC83" s="265">
        <v>0.24235000000000001</v>
      </c>
      <c r="CD83" s="265">
        <v>0.13943</v>
      </c>
      <c r="CE83" s="265">
        <v>0.13794999999999999</v>
      </c>
      <c r="CF83" s="265">
        <v>0.15301999999999999</v>
      </c>
      <c r="CG83" s="265">
        <v>0.13975000000000001</v>
      </c>
      <c r="CH83" s="265">
        <v>0.12597</v>
      </c>
      <c r="CI83" s="265">
        <v>0.14482999999999999</v>
      </c>
      <c r="CJ83" s="265">
        <v>0.11391999999999999</v>
      </c>
      <c r="CK83" s="265">
        <v>0.13397999999999999</v>
      </c>
      <c r="CL83" s="265">
        <v>0.36631000000000002</v>
      </c>
      <c r="CM83" s="265">
        <v>0.20397999999999999</v>
      </c>
      <c r="CN83" s="265">
        <v>8.4848000000000007E-2</v>
      </c>
      <c r="CO83" s="265">
        <v>0.12665999999999999</v>
      </c>
      <c r="CP83" s="265">
        <v>0.11987</v>
      </c>
      <c r="CQ83" s="265">
        <v>0.11416999999999999</v>
      </c>
      <c r="CR83" s="265">
        <v>0.14599999999999999</v>
      </c>
      <c r="CS83" s="265">
        <v>0.19592000000000001</v>
      </c>
      <c r="CT83" s="265">
        <v>0.28247</v>
      </c>
      <c r="CU83" s="265">
        <v>0.26600000000000001</v>
      </c>
      <c r="CV83" s="265">
        <v>0.17974000000000001</v>
      </c>
      <c r="CW83" s="265">
        <v>0.52929000000000004</v>
      </c>
      <c r="CX83" s="265">
        <v>0.25773000000000001</v>
      </c>
      <c r="CY83" s="265">
        <v>0.45567000000000002</v>
      </c>
      <c r="CZ83" s="265">
        <v>0.18834999999999999</v>
      </c>
      <c r="DA83" s="265">
        <v>0.31374000000000002</v>
      </c>
      <c r="DB83" s="265">
        <v>0.10707</v>
      </c>
      <c r="DC83" s="265">
        <v>0.11959</v>
      </c>
      <c r="DD83" s="265">
        <v>7.2727E-2</v>
      </c>
      <c r="DE83" s="265">
        <v>0.21856</v>
      </c>
      <c r="DF83" s="265">
        <v>3.5090999999999997E-2</v>
      </c>
      <c r="DG83" s="265">
        <v>6.8011000000000002E-2</v>
      </c>
      <c r="DH83" s="265">
        <v>8.5101999999999997E-2</v>
      </c>
      <c r="DI83" s="265">
        <v>0.41388999999999998</v>
      </c>
      <c r="DJ83" s="265">
        <v>0.25990999999999997</v>
      </c>
      <c r="DK83" s="265">
        <v>0.29354000000000002</v>
      </c>
      <c r="DL83" s="265">
        <v>0.33334000000000003</v>
      </c>
      <c r="DM83" s="265">
        <v>0.61060000000000003</v>
      </c>
      <c r="DN83" s="265">
        <v>0.28832000000000002</v>
      </c>
      <c r="DO83" s="265">
        <v>0.27132000000000001</v>
      </c>
      <c r="DP83" s="265">
        <v>0.26801999999999998</v>
      </c>
      <c r="DQ83" s="265">
        <v>0.22434000000000001</v>
      </c>
      <c r="DR83" s="265">
        <v>0.51475000000000004</v>
      </c>
      <c r="DS83" s="265">
        <v>0.40029999999999999</v>
      </c>
      <c r="DT83" s="265">
        <v>0.60021999999999998</v>
      </c>
      <c r="DU83" s="265">
        <v>0.41483999999999999</v>
      </c>
      <c r="DV83" s="265">
        <v>0.25439000000000001</v>
      </c>
      <c r="DW83" s="265">
        <v>0.23024</v>
      </c>
      <c r="DX83" s="265">
        <v>5.5514000000000001E-2</v>
      </c>
      <c r="DY83" s="265">
        <v>0.12695999999999999</v>
      </c>
      <c r="DZ83" s="265">
        <v>0.15353</v>
      </c>
      <c r="EA83" s="265">
        <v>0.10807</v>
      </c>
      <c r="EB83" s="265">
        <v>6.6133999999999998E-2</v>
      </c>
      <c r="EC83" s="265">
        <v>5.4287000000000002E-2</v>
      </c>
      <c r="ED83" s="265">
        <v>8.3320000000000005E-2</v>
      </c>
      <c r="EE83" s="265">
        <v>9.9666000000000005E-2</v>
      </c>
      <c r="EF83" s="265">
        <v>5.5927999999999999E-2</v>
      </c>
      <c r="EG83" s="265">
        <v>6.4890000000000003E-2</v>
      </c>
      <c r="EH83" s="265">
        <v>9.3020000000000005E-2</v>
      </c>
      <c r="EI83" s="265">
        <v>0.39184000000000002</v>
      </c>
      <c r="EJ83" s="265">
        <v>0.30309000000000003</v>
      </c>
      <c r="EK83" s="265">
        <v>8.2827999999999999E-2</v>
      </c>
      <c r="EL83" s="265">
        <v>0.15</v>
      </c>
      <c r="EM83" s="265">
        <v>0.13951</v>
      </c>
      <c r="EN83" s="265">
        <v>0.24954999999999999</v>
      </c>
      <c r="EO83" s="265">
        <v>0.80356000000000005</v>
      </c>
      <c r="EP83" s="265">
        <v>0.23766999999999999</v>
      </c>
      <c r="EQ83" s="265">
        <v>0.19358</v>
      </c>
      <c r="ER83" s="265">
        <v>0.26743</v>
      </c>
      <c r="ES83" s="265">
        <v>0.22528999999999999</v>
      </c>
      <c r="ET83" s="265">
        <v>0.24864</v>
      </c>
      <c r="EU83" s="265">
        <v>0.20841999999999999</v>
      </c>
      <c r="EV83" s="265">
        <v>0.21672</v>
      </c>
      <c r="EW83" s="265">
        <v>0.22822999999999999</v>
      </c>
      <c r="EX83" s="265">
        <v>0.25713000000000003</v>
      </c>
      <c r="EY83" s="265">
        <v>0.18539</v>
      </c>
      <c r="EZ83" s="265">
        <v>0.49487999999999999</v>
      </c>
      <c r="FA83" s="265">
        <v>0.52190999999999999</v>
      </c>
      <c r="FB83" s="265">
        <v>0.49215999999999999</v>
      </c>
      <c r="FC83" s="265">
        <v>0.45682</v>
      </c>
      <c r="FD83" s="265">
        <v>0.47554000000000002</v>
      </c>
      <c r="FE83" s="265">
        <v>0.42576000000000003</v>
      </c>
      <c r="FF83" s="265">
        <v>0.44470999999999999</v>
      </c>
      <c r="FG83" s="265">
        <v>0.52153000000000005</v>
      </c>
      <c r="FH83" s="265">
        <v>0.40242</v>
      </c>
      <c r="FI83" s="265">
        <v>0.37959999999999999</v>
      </c>
      <c r="FJ83" s="265">
        <v>0.84596000000000005</v>
      </c>
      <c r="FK83" s="265">
        <v>0.35620000000000002</v>
      </c>
      <c r="FL83" s="265">
        <v>4.0804E-2</v>
      </c>
      <c r="FM83" s="265">
        <v>0.47028999999999999</v>
      </c>
      <c r="FN83" s="265">
        <v>0.17015</v>
      </c>
      <c r="FO83" s="265">
        <v>0.49399999999999999</v>
      </c>
      <c r="FP83" s="265">
        <v>0.56586000000000003</v>
      </c>
      <c r="FQ83" s="265">
        <v>0.40145999999999998</v>
      </c>
      <c r="FR83" s="265">
        <v>0.31831999999999999</v>
      </c>
      <c r="FS83" s="265">
        <v>0.26616000000000001</v>
      </c>
      <c r="FT83" s="265">
        <v>0.35369</v>
      </c>
      <c r="FU83" s="265">
        <v>0.31020999999999999</v>
      </c>
      <c r="FV83" s="265">
        <v>0.15192</v>
      </c>
      <c r="FW83" s="265">
        <v>0.42826999999999998</v>
      </c>
      <c r="FX83" s="265">
        <v>0.39051999999999998</v>
      </c>
      <c r="FY83" s="265">
        <v>0.24779999999999999</v>
      </c>
      <c r="FZ83" s="265">
        <v>0.42826999999999998</v>
      </c>
      <c r="GA83" s="265">
        <v>0.67086999999999997</v>
      </c>
      <c r="GB83" s="265">
        <v>0.94615000000000005</v>
      </c>
      <c r="GC83" s="265">
        <v>0.65576999999999996</v>
      </c>
      <c r="GD83" s="265">
        <v>0.31315999999999999</v>
      </c>
      <c r="GE83" s="265">
        <v>0.79323999999999995</v>
      </c>
      <c r="GF83" s="265">
        <v>0.56852999999999998</v>
      </c>
      <c r="GG83" s="265">
        <v>0.51304000000000005</v>
      </c>
      <c r="GH83" s="265">
        <v>0.60382999999999998</v>
      </c>
      <c r="GI83" s="265">
        <v>0.56996999999999998</v>
      </c>
      <c r="GJ83" s="265">
        <v>0.72987999999999997</v>
      </c>
      <c r="GK83" s="265">
        <v>0.86387999999999998</v>
      </c>
      <c r="GL83" s="265">
        <v>0.91617999999999999</v>
      </c>
      <c r="GM83" s="265">
        <v>0.78415999999999997</v>
      </c>
      <c r="GN83" s="265">
        <v>0.71792999999999996</v>
      </c>
      <c r="GO83" s="265">
        <v>0.34222999999999998</v>
      </c>
      <c r="GP83" s="265">
        <v>0.33596999999999999</v>
      </c>
      <c r="GQ83" s="265">
        <v>0.38823999999999997</v>
      </c>
      <c r="GR83" s="265">
        <v>0.70026999999999995</v>
      </c>
      <c r="GS83" s="265">
        <v>0.35979</v>
      </c>
      <c r="GT83" s="265">
        <v>0.41277999999999998</v>
      </c>
      <c r="GU83" s="265">
        <v>0.40599000000000002</v>
      </c>
      <c r="GV83" s="265">
        <v>0.37212000000000001</v>
      </c>
      <c r="GW83" s="265">
        <v>0.34162999999999999</v>
      </c>
      <c r="GX83" s="265">
        <v>0.27855999999999997</v>
      </c>
      <c r="GY83" s="265">
        <v>0.76432999999999995</v>
      </c>
      <c r="GZ83" s="265">
        <v>0.74934999999999996</v>
      </c>
      <c r="HA83" s="265">
        <v>0.30312</v>
      </c>
      <c r="HB83" s="265">
        <v>0.30724000000000001</v>
      </c>
      <c r="HC83" s="265">
        <v>0.63602000000000003</v>
      </c>
      <c r="HD83" s="265">
        <v>0.88226000000000004</v>
      </c>
      <c r="HE83" s="265">
        <v>0.57223999999999997</v>
      </c>
      <c r="HF83" s="265">
        <v>0.67078000000000004</v>
      </c>
      <c r="HG83" s="265">
        <v>0.57820000000000005</v>
      </c>
      <c r="HH83" s="265">
        <v>0.54554999999999998</v>
      </c>
      <c r="HI83" s="265">
        <v>0.56733</v>
      </c>
      <c r="HJ83" s="265">
        <v>0.64517000000000002</v>
      </c>
      <c r="HK83" s="265">
        <v>0.44761000000000001</v>
      </c>
      <c r="HL83" s="265">
        <v>0.37907000000000002</v>
      </c>
      <c r="HM83" s="265">
        <v>0.36314000000000002</v>
      </c>
      <c r="HN83" s="265">
        <v>0.65754999999999997</v>
      </c>
      <c r="HO83" s="265">
        <v>0.65125</v>
      </c>
      <c r="HP83" s="265">
        <v>0.57198000000000004</v>
      </c>
      <c r="HQ83" s="265">
        <v>0.57401000000000002</v>
      </c>
      <c r="HR83" s="265">
        <v>0.35793000000000003</v>
      </c>
      <c r="HS83" s="265">
        <v>0.47111999999999998</v>
      </c>
      <c r="HT83" s="265">
        <v>0.63483000000000001</v>
      </c>
      <c r="HU83" s="265">
        <v>0.70682</v>
      </c>
      <c r="HV83" s="265">
        <v>0.45717000000000002</v>
      </c>
      <c r="HW83" s="265">
        <v>0.87909999999999999</v>
      </c>
      <c r="HX83" s="265">
        <v>0.68071999999999999</v>
      </c>
      <c r="HY83" s="265">
        <v>0.85106000000000004</v>
      </c>
      <c r="HZ83" s="265">
        <v>0.74733000000000005</v>
      </c>
      <c r="IA83" s="265">
        <v>0.40282000000000001</v>
      </c>
      <c r="IB83" s="265">
        <v>0.39359</v>
      </c>
      <c r="IC83" s="265">
        <v>0.42857000000000001</v>
      </c>
      <c r="ID83" s="265">
        <v>0.38251000000000002</v>
      </c>
      <c r="IE83" s="265">
        <v>0.30465999999999999</v>
      </c>
      <c r="IF83" s="265">
        <v>0.33123999999999998</v>
      </c>
      <c r="IG83" s="265">
        <v>0.47378999999999999</v>
      </c>
      <c r="IH83" s="265">
        <v>0.59133999999999998</v>
      </c>
      <c r="II83" s="265">
        <v>0.71992</v>
      </c>
      <c r="IJ83" s="265">
        <v>0.24421000000000001</v>
      </c>
      <c r="IK83" s="265">
        <v>0.37241000000000002</v>
      </c>
      <c r="IL83" s="265">
        <v>0.36686000000000002</v>
      </c>
      <c r="IM83" s="265">
        <v>0.83021</v>
      </c>
      <c r="IN83" s="265">
        <v>0.71653999999999995</v>
      </c>
      <c r="IO83" s="265">
        <v>0.80391000000000001</v>
      </c>
      <c r="IP83" s="265">
        <v>0.36026999999999998</v>
      </c>
      <c r="IQ83" s="265">
        <v>0.67242000000000002</v>
      </c>
      <c r="IR83" s="265">
        <v>0.53093000000000001</v>
      </c>
      <c r="IS83" s="265">
        <v>0.39771000000000001</v>
      </c>
      <c r="IT83" s="265">
        <v>0.63100000000000001</v>
      </c>
      <c r="IU83" s="265">
        <v>0.54596999999999996</v>
      </c>
      <c r="IV83" s="265">
        <v>0.1852</v>
      </c>
      <c r="IW83" s="265">
        <v>0.26283000000000001</v>
      </c>
      <c r="IX83" s="265">
        <v>0.39096999999999998</v>
      </c>
      <c r="IY83" s="265">
        <v>0.84950000000000003</v>
      </c>
      <c r="IZ83" s="265">
        <v>0.66315999999999997</v>
      </c>
      <c r="JA83" s="265">
        <v>0.66259999999999997</v>
      </c>
      <c r="JB83" s="265">
        <v>0.73602999999999996</v>
      </c>
      <c r="JC83" s="265">
        <v>0.86277000000000004</v>
      </c>
      <c r="JD83" s="265">
        <v>0.55117000000000005</v>
      </c>
      <c r="JE83" s="265">
        <v>0.19871</v>
      </c>
      <c r="JF83" s="265">
        <v>0.86043999999999998</v>
      </c>
      <c r="JG83" s="265">
        <v>0.54210999999999998</v>
      </c>
      <c r="JH83" s="265">
        <v>0.85887000000000002</v>
      </c>
      <c r="JI83" s="265">
        <v>0.31541999999999998</v>
      </c>
      <c r="JJ83" s="265">
        <v>0.21656</v>
      </c>
      <c r="JK83" s="265">
        <v>0.18318999999999999</v>
      </c>
      <c r="JL83" s="265">
        <v>0.37567</v>
      </c>
      <c r="JM83" s="265">
        <v>0.42355999999999999</v>
      </c>
      <c r="JN83" s="265">
        <v>0.48346</v>
      </c>
      <c r="JO83" s="265">
        <v>0.37076999999999999</v>
      </c>
      <c r="JP83" s="265">
        <v>0.69911000000000001</v>
      </c>
      <c r="JQ83" s="265">
        <v>0.46283999999999997</v>
      </c>
      <c r="JR83" s="265">
        <v>0.34927000000000002</v>
      </c>
      <c r="JS83" s="265">
        <v>0.44785000000000003</v>
      </c>
      <c r="JT83" s="265">
        <v>0.79435</v>
      </c>
      <c r="JU83" s="265">
        <v>0.98368</v>
      </c>
      <c r="JV83" s="265">
        <v>0.78396999999999994</v>
      </c>
      <c r="JW83" s="265">
        <v>0.31207000000000001</v>
      </c>
      <c r="JX83" s="265">
        <v>0.36608000000000002</v>
      </c>
      <c r="JY83" s="265">
        <v>0.43076999999999999</v>
      </c>
      <c r="JZ83" s="265">
        <v>0.39690999999999999</v>
      </c>
      <c r="KA83" s="265">
        <v>0.42459000000000002</v>
      </c>
      <c r="KB83" s="265">
        <v>0.28365000000000001</v>
      </c>
      <c r="KC83" s="265">
        <v>0.64846000000000004</v>
      </c>
      <c r="KD83" s="265">
        <v>0.47452</v>
      </c>
      <c r="KE83" s="265">
        <v>0.88238000000000005</v>
      </c>
      <c r="KF83" s="265">
        <v>0.89534000000000002</v>
      </c>
      <c r="KG83" s="265">
        <v>0.92356000000000005</v>
      </c>
      <c r="KH83" s="265">
        <v>0.61673999999999995</v>
      </c>
      <c r="KI83" s="265">
        <v>0.16841999999999999</v>
      </c>
      <c r="KJ83" s="265">
        <v>0.23169999999999999</v>
      </c>
      <c r="KK83" s="265">
        <v>0.13644000000000001</v>
      </c>
      <c r="KL83" s="265">
        <v>0.19753000000000001</v>
      </c>
      <c r="KM83" s="265">
        <v>0.87229000000000001</v>
      </c>
      <c r="KN83" s="265">
        <v>0.95891000000000004</v>
      </c>
      <c r="KO83" s="265">
        <v>0.99570000000000003</v>
      </c>
      <c r="KP83" s="265">
        <v>8.1514703991136441E-3</v>
      </c>
      <c r="KQ83" s="265">
        <v>0.99990999999999997</v>
      </c>
      <c r="KR83" s="265">
        <v>0.99609000000000003</v>
      </c>
      <c r="KS83" s="265">
        <v>0.99256999999999995</v>
      </c>
      <c r="KT83" s="265">
        <v>0.83906347385141311</v>
      </c>
      <c r="KU83" s="265">
        <v>2.1904E-2</v>
      </c>
      <c r="KV83" s="265">
        <v>8.0022999999999997E-2</v>
      </c>
      <c r="KW83" s="265">
        <v>0.11744</v>
      </c>
      <c r="KX83" s="265">
        <v>0.18962999999999999</v>
      </c>
      <c r="KY83" s="265">
        <v>0.35056999999999999</v>
      </c>
      <c r="KZ83" s="265">
        <v>0.54744000000000004</v>
      </c>
      <c r="LA83" s="265">
        <v>0.72741</v>
      </c>
      <c r="LB83" s="265">
        <v>0.86385000000000001</v>
      </c>
      <c r="LC83" s="265">
        <v>1</v>
      </c>
      <c r="LD83" s="265">
        <v>0</v>
      </c>
      <c r="LE83" s="265">
        <v>0.34239999999999998</v>
      </c>
      <c r="LF83" s="265">
        <v>1.6795999999999998E-2</v>
      </c>
      <c r="LG83" s="265">
        <v>3.9600999999999997E-2</v>
      </c>
      <c r="LH83" s="431">
        <v>1.7186639597639441E-3</v>
      </c>
      <c r="LI83" s="431">
        <v>1.6053877770900726E-3</v>
      </c>
      <c r="LJ83" s="431">
        <v>1.2574947904795408E-3</v>
      </c>
      <c r="LK83" s="431">
        <v>1.6454091528430581E-3</v>
      </c>
      <c r="LL83" s="431">
        <v>1.3030143454670906E-3</v>
      </c>
      <c r="LM83" s="431">
        <v>1.8627323443070054E-3</v>
      </c>
      <c r="LN83" s="431">
        <v>1.3130361912772059E-3</v>
      </c>
      <c r="LO83" s="431">
        <v>1.7641839804127812E-3</v>
      </c>
      <c r="LP83" s="431">
        <v>1.5871562063694E-3</v>
      </c>
      <c r="LQ83" s="431">
        <v>1.6951833385974169E-3</v>
      </c>
      <c r="LR83" s="431">
        <v>1.9015434663742781E-3</v>
      </c>
      <c r="LS83" s="431">
        <v>1.7269469099119306E-3</v>
      </c>
      <c r="LT83" s="431">
        <v>1.7885151319205761E-3</v>
      </c>
      <c r="LU83" s="431">
        <v>1.8998556770384312E-3</v>
      </c>
      <c r="LV83" s="431">
        <v>1.474908203817904E-3</v>
      </c>
      <c r="LW83" s="431">
        <v>1.7718534218147397E-3</v>
      </c>
      <c r="LX83" s="431">
        <v>1.666650059632957E-3</v>
      </c>
      <c r="LY83" s="431">
        <v>1.6346480697393417E-3</v>
      </c>
      <c r="LZ83" s="431">
        <v>1.5783264534547925E-3</v>
      </c>
      <c r="MA83" s="431">
        <v>1.8612042767927051E-3</v>
      </c>
      <c r="MB83" s="431">
        <v>1.7043488333001733E-3</v>
      </c>
      <c r="MC83" s="431">
        <v>1.8175835721194744E-3</v>
      </c>
      <c r="MD83" s="431">
        <v>1.7955154180526733E-3</v>
      </c>
      <c r="ME83" s="431">
        <v>1.7134485533460975E-3</v>
      </c>
      <c r="MF83" s="431">
        <v>1.5747182769700885E-3</v>
      </c>
      <c r="MG83" s="431">
        <v>1.7167453188449144E-3</v>
      </c>
      <c r="MH83" s="266"/>
      <c r="MI83" s="266"/>
      <c r="MJ83" s="266"/>
      <c r="MK83" s="266"/>
      <c r="ML83" s="266"/>
      <c r="MM83" s="266"/>
      <c r="MN83" s="266"/>
      <c r="MO83" s="266"/>
      <c r="MP83" s="266"/>
      <c r="MQ83" s="266"/>
      <c r="MR83" s="266"/>
      <c r="MS83" s="266"/>
      <c r="MT83" s="266"/>
      <c r="MU83" s="266"/>
      <c r="MV83" s="266"/>
      <c r="MW83" s="266"/>
      <c r="MX83" s="266"/>
      <c r="MY83" s="266"/>
      <c r="MZ83" s="266"/>
      <c r="NA83" s="266"/>
      <c r="NB83" s="266"/>
      <c r="NC83" s="266"/>
      <c r="ND83" s="266"/>
      <c r="NE83" s="266"/>
      <c r="NF83" s="266"/>
      <c r="NG83" s="266"/>
      <c r="NH83" s="266"/>
      <c r="NI83" s="266"/>
      <c r="NJ83" s="266"/>
      <c r="NK83" s="266"/>
      <c r="NL83" s="266"/>
      <c r="NM83" s="266"/>
      <c r="NN83" s="266"/>
      <c r="NO83" s="266"/>
      <c r="NP83" s="266"/>
      <c r="NQ83" s="266"/>
      <c r="NR83" s="266"/>
      <c r="NS83" s="266"/>
      <c r="NT83" s="266"/>
      <c r="NU83" s="266"/>
      <c r="NV83" s="266"/>
      <c r="NW83" s="266"/>
      <c r="NX83" s="266"/>
      <c r="NY83" s="266"/>
      <c r="NZ83" s="266"/>
      <c r="OA83" s="266"/>
      <c r="OB83" s="266"/>
      <c r="OC83" s="266"/>
      <c r="OD83" s="266"/>
      <c r="OE83" s="266"/>
      <c r="OF83" s="266"/>
      <c r="OG83" s="266"/>
      <c r="OH83" s="266"/>
      <c r="OI83" s="266"/>
      <c r="OJ83" s="266"/>
      <c r="OK83" s="266"/>
      <c r="OL83" s="266"/>
      <c r="OM83" s="266"/>
      <c r="ON83" s="267"/>
    </row>
    <row r="84" spans="1:404">
      <c r="A84" s="261">
        <v>459</v>
      </c>
      <c r="B84" s="265">
        <v>0.28105999999999998</v>
      </c>
      <c r="C84" s="265">
        <v>0.20405999999999999</v>
      </c>
      <c r="D84" s="265">
        <v>0.14316999999999999</v>
      </c>
      <c r="E84" s="265">
        <v>9.5508999999999997E-2</v>
      </c>
      <c r="F84" s="265">
        <v>0.28813</v>
      </c>
      <c r="G84" s="265">
        <v>0.19031000000000001</v>
      </c>
      <c r="H84" s="265">
        <v>0.29405999999999999</v>
      </c>
      <c r="I84" s="265">
        <v>0.29571999999999998</v>
      </c>
      <c r="J84" s="265">
        <v>0.23721999999999999</v>
      </c>
      <c r="K84" s="265">
        <v>0.13872000000000001</v>
      </c>
      <c r="L84" s="265">
        <v>9.3354999999999994E-2</v>
      </c>
      <c r="M84" s="265">
        <v>3.6801E-2</v>
      </c>
      <c r="N84" s="265">
        <v>6.0685999999999997E-2</v>
      </c>
      <c r="O84" s="265">
        <v>0.19009000000000001</v>
      </c>
      <c r="P84" s="265">
        <v>0.18101999999999999</v>
      </c>
      <c r="Q84" s="265">
        <v>0.20105999999999999</v>
      </c>
      <c r="R84" s="265">
        <v>9.5354999999999995E-2</v>
      </c>
      <c r="S84" s="265">
        <v>0.21340999999999999</v>
      </c>
      <c r="T84" s="265">
        <v>0.14607000000000001</v>
      </c>
      <c r="U84" s="265">
        <v>0.27950000000000003</v>
      </c>
      <c r="V84" s="265">
        <v>0.19217999999999999</v>
      </c>
      <c r="W84" s="265">
        <v>0.16425000000000001</v>
      </c>
      <c r="X84" s="265">
        <v>0.14251</v>
      </c>
      <c r="Y84" s="265">
        <v>0.28258</v>
      </c>
      <c r="Z84" s="265">
        <v>0.19596</v>
      </c>
      <c r="AA84" s="265">
        <v>0.28816999999999998</v>
      </c>
      <c r="AB84" s="265">
        <v>0.20261999999999999</v>
      </c>
      <c r="AC84" s="265">
        <v>0.17201</v>
      </c>
      <c r="AD84" s="265">
        <v>0.11574</v>
      </c>
      <c r="AE84" s="265">
        <v>4.1880000000000001E-2</v>
      </c>
      <c r="AF84" s="265">
        <v>6.3905000000000003E-2</v>
      </c>
      <c r="AG84" s="265">
        <v>7.8760999999999998E-2</v>
      </c>
      <c r="AH84" s="265">
        <v>0.14033000000000001</v>
      </c>
      <c r="AI84" s="265">
        <v>2.4305E-2</v>
      </c>
      <c r="AJ84" s="265">
        <v>3.4588000000000001E-2</v>
      </c>
      <c r="AK84" s="265">
        <v>2.0691999999999999E-2</v>
      </c>
      <c r="AL84" s="265">
        <v>5.9186999999999997E-2</v>
      </c>
      <c r="AM84" s="265">
        <v>4.3788000000000001E-2</v>
      </c>
      <c r="AN84" s="265">
        <v>4.8635999999999999E-2</v>
      </c>
      <c r="AO84" s="265">
        <v>7.2607000000000005E-2</v>
      </c>
      <c r="AP84" s="265">
        <v>8.7276999999999993E-2</v>
      </c>
      <c r="AQ84" s="265">
        <v>6.0162E-2</v>
      </c>
      <c r="AR84" s="265">
        <v>0.13533999999999999</v>
      </c>
      <c r="AS84" s="265">
        <v>0.11985</v>
      </c>
      <c r="AT84" s="265">
        <v>0.11164</v>
      </c>
      <c r="AU84" s="265">
        <v>0.17233000000000001</v>
      </c>
      <c r="AV84" s="265">
        <v>0.14344999999999999</v>
      </c>
      <c r="AW84" s="265">
        <v>2.6886E-2</v>
      </c>
      <c r="AX84" s="265">
        <v>5.1707999999999997E-2</v>
      </c>
      <c r="AY84" s="265">
        <v>8.1911999999999999E-2</v>
      </c>
      <c r="AZ84" s="265">
        <v>0.11994</v>
      </c>
      <c r="BA84" s="265">
        <v>3.4158000000000001E-2</v>
      </c>
      <c r="BB84" s="265">
        <v>1.3788999999999999E-2</v>
      </c>
      <c r="BC84" s="265">
        <v>0</v>
      </c>
      <c r="BD84" s="265">
        <v>5.2703E-2</v>
      </c>
      <c r="BE84" s="265">
        <v>2.2865E-2</v>
      </c>
      <c r="BF84" s="265">
        <v>1.8089999999999998E-2</v>
      </c>
      <c r="BG84" s="265">
        <v>6.7412E-2</v>
      </c>
      <c r="BH84" s="265">
        <v>6.4419000000000004E-2</v>
      </c>
      <c r="BI84" s="265">
        <v>0.13138</v>
      </c>
      <c r="BJ84" s="265">
        <v>0.11452</v>
      </c>
      <c r="BK84" s="265">
        <v>0.15065000000000001</v>
      </c>
      <c r="BL84" s="265">
        <v>0.22824</v>
      </c>
      <c r="BM84" s="265">
        <v>0.12195</v>
      </c>
      <c r="BN84" s="265">
        <v>0.35639999999999999</v>
      </c>
      <c r="BO84" s="265">
        <v>0.40856999999999999</v>
      </c>
      <c r="BP84" s="265">
        <v>3.7277999999999999E-2</v>
      </c>
      <c r="BQ84" s="265">
        <v>0.20829</v>
      </c>
      <c r="BR84" s="265">
        <v>0.35743000000000003</v>
      </c>
      <c r="BS84" s="265">
        <v>0.20901</v>
      </c>
      <c r="BT84" s="265">
        <v>0.31479000000000001</v>
      </c>
      <c r="BU84" s="265">
        <v>1.8543E-2</v>
      </c>
      <c r="BV84" s="265">
        <v>8.5939999999999992E-3</v>
      </c>
      <c r="BW84" s="265">
        <v>2.1822999999999999E-2</v>
      </c>
      <c r="BX84" s="265">
        <v>9.2060000000000006E-3</v>
      </c>
      <c r="BY84" s="265">
        <v>0.15866</v>
      </c>
      <c r="BZ84" s="265">
        <v>0.13361000000000001</v>
      </c>
      <c r="CA84" s="265">
        <v>0.24399999999999999</v>
      </c>
      <c r="CB84" s="265">
        <v>0.18937000000000001</v>
      </c>
      <c r="CC84" s="265">
        <v>0.24557000000000001</v>
      </c>
      <c r="CD84" s="265">
        <v>0.14127999999999999</v>
      </c>
      <c r="CE84" s="265">
        <v>0.13997999999999999</v>
      </c>
      <c r="CF84" s="265">
        <v>0.15501000000000001</v>
      </c>
      <c r="CG84" s="265">
        <v>0.14108000000000001</v>
      </c>
      <c r="CH84" s="265">
        <v>0.12773999999999999</v>
      </c>
      <c r="CI84" s="265">
        <v>0.14671000000000001</v>
      </c>
      <c r="CJ84" s="265">
        <v>0.11551</v>
      </c>
      <c r="CK84" s="265">
        <v>0.13555</v>
      </c>
      <c r="CL84" s="265">
        <v>0.36985000000000001</v>
      </c>
      <c r="CM84" s="265">
        <v>0.19692999999999999</v>
      </c>
      <c r="CN84" s="265">
        <v>8.2827999999999999E-2</v>
      </c>
      <c r="CO84" s="265">
        <v>0.12056</v>
      </c>
      <c r="CP84" s="265">
        <v>0.11126999999999999</v>
      </c>
      <c r="CQ84" s="265">
        <v>0.10598</v>
      </c>
      <c r="CR84" s="265">
        <v>0.14799999999999999</v>
      </c>
      <c r="CS84" s="265">
        <v>0.17959</v>
      </c>
      <c r="CT84" s="265">
        <v>0.25979000000000002</v>
      </c>
      <c r="CU84" s="265">
        <v>0.248</v>
      </c>
      <c r="CV84" s="265">
        <v>0.16375999999999999</v>
      </c>
      <c r="CW84" s="265">
        <v>0.48687000000000002</v>
      </c>
      <c r="CX84" s="265">
        <v>0.23710999999999999</v>
      </c>
      <c r="CY84" s="265">
        <v>0.41855999999999999</v>
      </c>
      <c r="CZ84" s="265">
        <v>0.18783</v>
      </c>
      <c r="DA84" s="265">
        <v>0.31439</v>
      </c>
      <c r="DB84" s="265">
        <v>9.8989999999999995E-2</v>
      </c>
      <c r="DC84" s="265">
        <v>0.11133999999999999</v>
      </c>
      <c r="DD84" s="265">
        <v>6.6667000000000004E-2</v>
      </c>
      <c r="DE84" s="265">
        <v>0.20205999999999999</v>
      </c>
      <c r="DF84" s="265">
        <v>3.3112999999999997E-2</v>
      </c>
      <c r="DG84" s="265">
        <v>6.4010999999999998E-2</v>
      </c>
      <c r="DH84" s="265">
        <v>8.1619999999999998E-2</v>
      </c>
      <c r="DI84" s="265">
        <v>0.41023999999999999</v>
      </c>
      <c r="DJ84" s="265">
        <v>0.24822</v>
      </c>
      <c r="DK84" s="265">
        <v>0.28027000000000002</v>
      </c>
      <c r="DL84" s="265">
        <v>0.33034000000000002</v>
      </c>
      <c r="DM84" s="265">
        <v>0.64381999999999995</v>
      </c>
      <c r="DN84" s="265">
        <v>0.30080000000000001</v>
      </c>
      <c r="DO84" s="265">
        <v>0.29726999999999998</v>
      </c>
      <c r="DP84" s="265">
        <v>0.29400999999999999</v>
      </c>
      <c r="DQ84" s="265">
        <v>0.24590000000000001</v>
      </c>
      <c r="DR84" s="265">
        <v>0.55020999999999998</v>
      </c>
      <c r="DS84" s="265">
        <v>0.41971000000000003</v>
      </c>
      <c r="DT84" s="265">
        <v>0.62931999999999999</v>
      </c>
      <c r="DU84" s="265">
        <v>0.45933000000000002</v>
      </c>
      <c r="DV84" s="265">
        <v>0.28242</v>
      </c>
      <c r="DW84" s="265">
        <v>0.25751000000000002</v>
      </c>
      <c r="DX84" s="265">
        <v>6.1090999999999999E-2</v>
      </c>
      <c r="DY84" s="265">
        <v>0.1386</v>
      </c>
      <c r="DZ84" s="265">
        <v>0.17155000000000001</v>
      </c>
      <c r="EA84" s="265">
        <v>0.12015000000000001</v>
      </c>
      <c r="EB84" s="265">
        <v>7.3505000000000001E-2</v>
      </c>
      <c r="EC84" s="265">
        <v>6.0338000000000003E-2</v>
      </c>
      <c r="ED84" s="265">
        <v>9.2605000000000007E-2</v>
      </c>
      <c r="EE84" s="265">
        <v>0.11076999999999999</v>
      </c>
      <c r="EF84" s="265">
        <v>6.2060999999999998E-2</v>
      </c>
      <c r="EG84" s="265">
        <v>7.2150000000000006E-2</v>
      </c>
      <c r="EH84" s="265">
        <v>8.6072999999999997E-2</v>
      </c>
      <c r="EI84" s="265">
        <v>0.35918</v>
      </c>
      <c r="EJ84" s="265">
        <v>0.28040999999999999</v>
      </c>
      <c r="EK84" s="265">
        <v>7.6768000000000003E-2</v>
      </c>
      <c r="EL84" s="265">
        <v>0.13750000000000001</v>
      </c>
      <c r="EM84" s="265">
        <v>0.12182</v>
      </c>
      <c r="EN84" s="265">
        <v>0.22302</v>
      </c>
      <c r="EO84" s="265">
        <v>0.77336000000000005</v>
      </c>
      <c r="EP84" s="265">
        <v>0.22853999999999999</v>
      </c>
      <c r="EQ84" s="265">
        <v>0.19325000000000001</v>
      </c>
      <c r="ER84" s="265">
        <v>0.26699000000000001</v>
      </c>
      <c r="ES84" s="265">
        <v>0.22472</v>
      </c>
      <c r="ET84" s="265">
        <v>0.24809999999999999</v>
      </c>
      <c r="EU84" s="265">
        <v>0.20805000000000001</v>
      </c>
      <c r="EV84" s="265">
        <v>0.21626000000000001</v>
      </c>
      <c r="EW84" s="265">
        <v>0.22761000000000001</v>
      </c>
      <c r="EX84" s="265">
        <v>0.25667000000000001</v>
      </c>
      <c r="EY84" s="265">
        <v>0.18493000000000001</v>
      </c>
      <c r="EZ84" s="265">
        <v>0.47455000000000003</v>
      </c>
      <c r="FA84" s="265">
        <v>0.52132000000000001</v>
      </c>
      <c r="FB84" s="265">
        <v>0.49176999999999998</v>
      </c>
      <c r="FC84" s="265">
        <v>0.45638000000000001</v>
      </c>
      <c r="FD84" s="265">
        <v>0.47506999999999999</v>
      </c>
      <c r="FE84" s="265">
        <v>0.4254</v>
      </c>
      <c r="FF84" s="265">
        <v>0.44433</v>
      </c>
      <c r="FG84" s="265">
        <v>0.52124000000000004</v>
      </c>
      <c r="FH84" s="265">
        <v>0.40201999999999999</v>
      </c>
      <c r="FI84" s="265">
        <v>0.37934000000000001</v>
      </c>
      <c r="FJ84" s="265">
        <v>0.89483000000000001</v>
      </c>
      <c r="FK84" s="265">
        <v>0.37612000000000001</v>
      </c>
      <c r="FL84" s="265">
        <v>4.5165999999999998E-2</v>
      </c>
      <c r="FM84" s="265">
        <v>0.52215</v>
      </c>
      <c r="FN84" s="265">
        <v>0.17926</v>
      </c>
      <c r="FO84" s="265">
        <v>0.47199999999999998</v>
      </c>
      <c r="FP84" s="265">
        <v>0.51915</v>
      </c>
      <c r="FQ84" s="265">
        <v>0.37905</v>
      </c>
      <c r="FR84" s="265">
        <v>0.29655999999999999</v>
      </c>
      <c r="FS84" s="265">
        <v>0.23358999999999999</v>
      </c>
      <c r="FT84" s="265">
        <v>0.34206999999999999</v>
      </c>
      <c r="FU84" s="265">
        <v>0.29016999999999998</v>
      </c>
      <c r="FV84" s="265">
        <v>0.13138</v>
      </c>
      <c r="FW84" s="265">
        <v>0.38572000000000001</v>
      </c>
      <c r="FX84" s="265">
        <v>0.36477999999999999</v>
      </c>
      <c r="FY84" s="265">
        <v>0.22366</v>
      </c>
      <c r="FZ84" s="265">
        <v>0.38572000000000001</v>
      </c>
      <c r="GA84" s="265">
        <v>0.62622999999999995</v>
      </c>
      <c r="GB84" s="265">
        <v>0.92820000000000003</v>
      </c>
      <c r="GC84" s="265">
        <v>0.63421000000000005</v>
      </c>
      <c r="GD84" s="265">
        <v>0.29249999999999998</v>
      </c>
      <c r="GE84" s="265">
        <v>0.76024000000000003</v>
      </c>
      <c r="GF84" s="265">
        <v>0.54522000000000004</v>
      </c>
      <c r="GG84" s="265">
        <v>0.45217000000000002</v>
      </c>
      <c r="GH84" s="265">
        <v>0.55430000000000001</v>
      </c>
      <c r="GI84" s="265">
        <v>0.51622000000000001</v>
      </c>
      <c r="GJ84" s="265">
        <v>0.68857000000000002</v>
      </c>
      <c r="GK84" s="265">
        <v>0.83484999999999998</v>
      </c>
      <c r="GL84" s="265">
        <v>0.88822999999999996</v>
      </c>
      <c r="GM84" s="265">
        <v>0.73185999999999996</v>
      </c>
      <c r="GN84" s="265">
        <v>0.67020000000000002</v>
      </c>
      <c r="GO84" s="265">
        <v>0.31495000000000001</v>
      </c>
      <c r="GP84" s="265">
        <v>0.31325999999999998</v>
      </c>
      <c r="GQ84" s="265">
        <v>0.36375000000000002</v>
      </c>
      <c r="GR84" s="265">
        <v>0.68752999999999997</v>
      </c>
      <c r="GS84" s="265">
        <v>0.33635999999999999</v>
      </c>
      <c r="GT84" s="265">
        <v>0.38821</v>
      </c>
      <c r="GU84" s="265">
        <v>0.38283</v>
      </c>
      <c r="GV84" s="265">
        <v>0.35121000000000002</v>
      </c>
      <c r="GW84" s="265">
        <v>0.31313999999999997</v>
      </c>
      <c r="GX84" s="265">
        <v>0.25518000000000002</v>
      </c>
      <c r="GY84" s="265">
        <v>0.70157999999999998</v>
      </c>
      <c r="GZ84" s="265">
        <v>0.68455999999999995</v>
      </c>
      <c r="HA84" s="265">
        <v>0.28865000000000002</v>
      </c>
      <c r="HB84" s="265">
        <v>0.30430000000000001</v>
      </c>
      <c r="HC84" s="265">
        <v>0.59977000000000003</v>
      </c>
      <c r="HD84" s="265">
        <v>0.84301000000000004</v>
      </c>
      <c r="HE84" s="265">
        <v>0.53083000000000002</v>
      </c>
      <c r="HF84" s="265">
        <v>0.62424000000000002</v>
      </c>
      <c r="HG84" s="265">
        <v>0.53595000000000004</v>
      </c>
      <c r="HH84" s="265">
        <v>0.50310999999999995</v>
      </c>
      <c r="HI84" s="265">
        <v>0.52334999999999998</v>
      </c>
      <c r="HJ84" s="265">
        <v>0.61245000000000005</v>
      </c>
      <c r="HK84" s="265">
        <v>0.41798000000000002</v>
      </c>
      <c r="HL84" s="265">
        <v>0.34799000000000002</v>
      </c>
      <c r="HM84" s="265">
        <v>0.34093000000000001</v>
      </c>
      <c r="HN84" s="265">
        <v>0.66600999999999999</v>
      </c>
      <c r="HO84" s="265">
        <v>0.63021000000000005</v>
      </c>
      <c r="HP84" s="265">
        <v>0.56376999999999999</v>
      </c>
      <c r="HQ84" s="265">
        <v>0.50621000000000005</v>
      </c>
      <c r="HR84" s="265">
        <v>0.31083</v>
      </c>
      <c r="HS84" s="265">
        <v>0.45407999999999998</v>
      </c>
      <c r="HT84" s="265">
        <v>0.58918000000000004</v>
      </c>
      <c r="HU84" s="265">
        <v>0.67017000000000004</v>
      </c>
      <c r="HV84" s="265">
        <v>0.43431999999999998</v>
      </c>
      <c r="HW84" s="265">
        <v>0.83879999999999999</v>
      </c>
      <c r="HX84" s="265">
        <v>0.64080999999999999</v>
      </c>
      <c r="HY84" s="265">
        <v>0.80142000000000002</v>
      </c>
      <c r="HZ84" s="265">
        <v>0.75539000000000001</v>
      </c>
      <c r="IA84" s="265">
        <v>0.38229000000000002</v>
      </c>
      <c r="IB84" s="265">
        <v>0.37845000000000001</v>
      </c>
      <c r="IC84" s="265">
        <v>0.41182000000000002</v>
      </c>
      <c r="ID84" s="265">
        <v>0.36612</v>
      </c>
      <c r="IE84" s="265">
        <v>0.28449999999999998</v>
      </c>
      <c r="IF84" s="265">
        <v>0.31119999999999998</v>
      </c>
      <c r="IG84" s="265">
        <v>0.46004</v>
      </c>
      <c r="IH84" s="265">
        <v>0.54605000000000004</v>
      </c>
      <c r="II84" s="265">
        <v>0.68638999999999994</v>
      </c>
      <c r="IJ84" s="265">
        <v>0.22755</v>
      </c>
      <c r="IK84" s="265">
        <v>0.34900999999999999</v>
      </c>
      <c r="IL84" s="265">
        <v>0.33839999999999998</v>
      </c>
      <c r="IM84" s="265">
        <v>0.79479</v>
      </c>
      <c r="IN84" s="265">
        <v>0.73884000000000005</v>
      </c>
      <c r="IO84" s="265">
        <v>0.75885000000000002</v>
      </c>
      <c r="IP84" s="265">
        <v>0.34623999999999999</v>
      </c>
      <c r="IQ84" s="265">
        <v>0.63322000000000001</v>
      </c>
      <c r="IR84" s="265">
        <v>0.48304000000000002</v>
      </c>
      <c r="IS84" s="265">
        <v>0.37086000000000002</v>
      </c>
      <c r="IT84" s="265">
        <v>0.58030999999999999</v>
      </c>
      <c r="IU84" s="265">
        <v>0.52254999999999996</v>
      </c>
      <c r="IV84" s="265">
        <v>0.18151</v>
      </c>
      <c r="IW84" s="265">
        <v>0.23846000000000001</v>
      </c>
      <c r="IX84" s="265">
        <v>0.36398999999999998</v>
      </c>
      <c r="IY84" s="265">
        <v>0.83069000000000004</v>
      </c>
      <c r="IZ84" s="265">
        <v>0.62105999999999995</v>
      </c>
      <c r="JA84" s="265">
        <v>0.62041999999999997</v>
      </c>
      <c r="JB84" s="265">
        <v>0.70303000000000004</v>
      </c>
      <c r="JC84" s="265">
        <v>0.84562000000000004</v>
      </c>
      <c r="JD84" s="265">
        <v>0.52354999999999996</v>
      </c>
      <c r="JE84" s="265">
        <v>0.17898</v>
      </c>
      <c r="JF84" s="265">
        <v>0.82496999999999998</v>
      </c>
      <c r="JG84" s="265">
        <v>0.50927999999999995</v>
      </c>
      <c r="JH84" s="265">
        <v>0.82889999999999997</v>
      </c>
      <c r="JI84" s="265">
        <v>0.28133000000000002</v>
      </c>
      <c r="JJ84" s="265">
        <v>0.19361999999999999</v>
      </c>
      <c r="JK84" s="265">
        <v>0.16444</v>
      </c>
      <c r="JL84" s="265">
        <v>0.33257999999999999</v>
      </c>
      <c r="JM84" s="265">
        <v>0.38697999999999999</v>
      </c>
      <c r="JN84" s="265">
        <v>0.47248000000000001</v>
      </c>
      <c r="JO84" s="265">
        <v>0.3498</v>
      </c>
      <c r="JP84" s="265">
        <v>0.61055000000000004</v>
      </c>
      <c r="JQ84" s="265">
        <v>0.43775999999999998</v>
      </c>
      <c r="JR84" s="265">
        <v>0.3291</v>
      </c>
      <c r="JS84" s="265">
        <v>0.41184999999999999</v>
      </c>
      <c r="JT84" s="265">
        <v>0.84164000000000005</v>
      </c>
      <c r="JU84" s="265">
        <v>0.97824</v>
      </c>
      <c r="JV84" s="265">
        <v>0.73607</v>
      </c>
      <c r="JW84" s="265">
        <v>0.29569000000000001</v>
      </c>
      <c r="JX84" s="265">
        <v>0.36085</v>
      </c>
      <c r="JY84" s="265">
        <v>0.40128999999999998</v>
      </c>
      <c r="JZ84" s="265">
        <v>0.37741999999999998</v>
      </c>
      <c r="KA84" s="265">
        <v>0.44807999999999998</v>
      </c>
      <c r="KB84" s="265">
        <v>0.27296999999999999</v>
      </c>
      <c r="KC84" s="265">
        <v>0.59689999999999999</v>
      </c>
      <c r="KD84" s="265">
        <v>0.42808000000000002</v>
      </c>
      <c r="KE84" s="265">
        <v>0.84318000000000004</v>
      </c>
      <c r="KF84" s="265">
        <v>0.86045000000000005</v>
      </c>
      <c r="KG84" s="265">
        <v>0.89807999999999999</v>
      </c>
      <c r="KH84" s="265">
        <v>0.58781000000000005</v>
      </c>
      <c r="KI84" s="265">
        <v>0.16536000000000001</v>
      </c>
      <c r="KJ84" s="265">
        <v>0.22733</v>
      </c>
      <c r="KK84" s="265">
        <v>0.13797999999999999</v>
      </c>
      <c r="KL84" s="265">
        <v>0.19957</v>
      </c>
      <c r="KM84" s="265">
        <v>0.87556</v>
      </c>
      <c r="KN84" s="265">
        <v>0.96128999999999998</v>
      </c>
      <c r="KO84" s="265">
        <v>0.99717999999999996</v>
      </c>
      <c r="KP84" s="265">
        <v>8.156627192228259E-3</v>
      </c>
      <c r="KQ84" s="265">
        <v>0.99995999999999996</v>
      </c>
      <c r="KR84" s="265">
        <v>0.99560000000000004</v>
      </c>
      <c r="KS84" s="265">
        <v>0.99163999999999997</v>
      </c>
      <c r="KT84" s="265">
        <v>0.84182540790556293</v>
      </c>
      <c r="KU84" s="265">
        <v>2.2411E-2</v>
      </c>
      <c r="KV84" s="265">
        <v>8.1337000000000007E-2</v>
      </c>
      <c r="KW84" s="265">
        <v>0.11914</v>
      </c>
      <c r="KX84" s="265">
        <v>0.19189000000000001</v>
      </c>
      <c r="KY84" s="265">
        <v>0.35360999999999998</v>
      </c>
      <c r="KZ84" s="265">
        <v>0.55086000000000002</v>
      </c>
      <c r="LA84" s="265">
        <v>0.73058000000000001</v>
      </c>
      <c r="LB84" s="265">
        <v>0.86631000000000002</v>
      </c>
      <c r="LC84" s="265">
        <v>1</v>
      </c>
      <c r="LD84" s="265">
        <v>0</v>
      </c>
      <c r="LE84" s="265">
        <v>0.34465000000000001</v>
      </c>
      <c r="LF84" s="265">
        <v>8.4501999999999997E-3</v>
      </c>
      <c r="LG84" s="265">
        <v>1.9923E-2</v>
      </c>
      <c r="LH84" s="431">
        <v>1.8741122912615538E-3</v>
      </c>
      <c r="LI84" s="431">
        <v>1.7495041247457266E-3</v>
      </c>
      <c r="LJ84" s="431">
        <v>1.2335875071585178E-3</v>
      </c>
      <c r="LK84" s="431">
        <v>1.8013862427324057E-3</v>
      </c>
      <c r="LL84" s="431">
        <v>1.2376199010759592E-3</v>
      </c>
      <c r="LM84" s="431">
        <v>2.027635695412755E-3</v>
      </c>
      <c r="LN84" s="431">
        <v>1.2026140466332436E-3</v>
      </c>
      <c r="LO84" s="431">
        <v>1.8000154523178935E-3</v>
      </c>
      <c r="LP84" s="431">
        <v>1.4370122225955129E-3</v>
      </c>
      <c r="LQ84" s="431">
        <v>1.5944148181006312E-3</v>
      </c>
      <c r="LR84" s="431">
        <v>1.9141574157401919E-3</v>
      </c>
      <c r="LS84" s="431">
        <v>1.8918892601504922E-3</v>
      </c>
      <c r="LT84" s="431">
        <v>1.6070570563897491E-3</v>
      </c>
      <c r="LU84" s="431">
        <v>2.0592403598129749E-3</v>
      </c>
      <c r="LV84" s="431">
        <v>1.3839708408340812E-3</v>
      </c>
      <c r="LW84" s="431">
        <v>1.8042817246168852E-3</v>
      </c>
      <c r="LX84" s="431">
        <v>1.5042413724586368E-3</v>
      </c>
      <c r="LY84" s="431">
        <v>1.5064600156620145E-3</v>
      </c>
      <c r="LZ84" s="431">
        <v>1.4931919286027551E-3</v>
      </c>
      <c r="MA84" s="431">
        <v>1.965035917237401E-3</v>
      </c>
      <c r="MB84" s="431">
        <v>1.5510037774220109E-3</v>
      </c>
      <c r="MC84" s="431">
        <v>1.8916463013738394E-3</v>
      </c>
      <c r="MD84" s="431">
        <v>1.7669301014393568E-3</v>
      </c>
      <c r="ME84" s="431">
        <v>1.5395776135846972E-3</v>
      </c>
      <c r="MF84" s="431">
        <v>1.4818414347246289E-3</v>
      </c>
      <c r="MG84" s="431">
        <v>1.6956924227997661E-3</v>
      </c>
      <c r="MH84" s="266"/>
      <c r="MI84" s="266"/>
      <c r="MJ84" s="266"/>
      <c r="MK84" s="266"/>
      <c r="ML84" s="266"/>
      <c r="MM84" s="266"/>
      <c r="MN84" s="266"/>
      <c r="MO84" s="266"/>
      <c r="MP84" s="266"/>
      <c r="MQ84" s="266"/>
      <c r="MR84" s="266"/>
      <c r="MS84" s="266"/>
      <c r="MT84" s="266"/>
      <c r="MU84" s="266"/>
      <c r="MV84" s="266"/>
      <c r="MW84" s="266"/>
      <c r="MX84" s="266"/>
      <c r="MY84" s="266"/>
      <c r="MZ84" s="266"/>
      <c r="NA84" s="266"/>
      <c r="NB84" s="266"/>
      <c r="NC84" s="266"/>
      <c r="ND84" s="266"/>
      <c r="NE84" s="266"/>
      <c r="NF84" s="266"/>
      <c r="NG84" s="266"/>
      <c r="NH84" s="266"/>
      <c r="NI84" s="266"/>
      <c r="NJ84" s="266"/>
      <c r="NK84" s="266"/>
      <c r="NL84" s="266"/>
      <c r="NM84" s="266"/>
      <c r="NN84" s="266"/>
      <c r="NO84" s="266"/>
      <c r="NP84" s="266"/>
      <c r="NQ84" s="266"/>
      <c r="NR84" s="266"/>
      <c r="NS84" s="266"/>
      <c r="NT84" s="266"/>
      <c r="NU84" s="266"/>
      <c r="NV84" s="266"/>
      <c r="NW84" s="266"/>
      <c r="NX84" s="266"/>
      <c r="NY84" s="266"/>
      <c r="NZ84" s="266"/>
      <c r="OA84" s="266"/>
      <c r="OB84" s="266"/>
      <c r="OC84" s="266"/>
      <c r="OD84" s="266"/>
      <c r="OE84" s="266"/>
      <c r="OF84" s="266"/>
      <c r="OG84" s="266"/>
      <c r="OH84" s="266"/>
      <c r="OI84" s="266"/>
      <c r="OJ84" s="266"/>
      <c r="OK84" s="266"/>
      <c r="OL84" s="266"/>
      <c r="OM84" s="266"/>
      <c r="ON84" s="267"/>
    </row>
    <row r="85" spans="1:404">
      <c r="A85" s="261">
        <v>460</v>
      </c>
      <c r="B85" s="265">
        <v>0.28326000000000001</v>
      </c>
      <c r="C85" s="265">
        <v>0.20555000000000001</v>
      </c>
      <c r="D85" s="265">
        <v>0.14410999999999999</v>
      </c>
      <c r="E85" s="265">
        <v>9.6102999999999994E-2</v>
      </c>
      <c r="F85" s="265">
        <v>0.29024</v>
      </c>
      <c r="G85" s="265">
        <v>0.19166</v>
      </c>
      <c r="H85" s="265">
        <v>0.29632999999999998</v>
      </c>
      <c r="I85" s="265">
        <v>0.30029</v>
      </c>
      <c r="J85" s="265">
        <v>0.24096000000000001</v>
      </c>
      <c r="K85" s="265">
        <v>0.13719999999999999</v>
      </c>
      <c r="L85" s="265">
        <v>9.2257000000000006E-2</v>
      </c>
      <c r="M85" s="265">
        <v>3.6333999999999998E-2</v>
      </c>
      <c r="N85" s="265">
        <v>6.2664999999999998E-2</v>
      </c>
      <c r="O85" s="265">
        <v>0.19495999999999999</v>
      </c>
      <c r="P85" s="265">
        <v>0.18231</v>
      </c>
      <c r="Q85" s="265">
        <v>0.20004</v>
      </c>
      <c r="R85" s="265">
        <v>9.6056000000000002E-2</v>
      </c>
      <c r="S85" s="265">
        <v>0.21701999999999999</v>
      </c>
      <c r="T85" s="265">
        <v>0.14799000000000001</v>
      </c>
      <c r="U85" s="265">
        <v>0.28177000000000002</v>
      </c>
      <c r="V85" s="265">
        <v>0.19391</v>
      </c>
      <c r="W85" s="265">
        <v>0.16511999999999999</v>
      </c>
      <c r="X85" s="265">
        <v>0.14359</v>
      </c>
      <c r="Y85" s="265">
        <v>0.28464</v>
      </c>
      <c r="Z85" s="265">
        <v>0.19733000000000001</v>
      </c>
      <c r="AA85" s="265">
        <v>0.29026999999999997</v>
      </c>
      <c r="AB85" s="265">
        <v>0.20416999999999999</v>
      </c>
      <c r="AC85" s="265">
        <v>0.17332</v>
      </c>
      <c r="AD85" s="265">
        <v>0.1166</v>
      </c>
      <c r="AE85" s="265">
        <v>4.1388000000000001E-2</v>
      </c>
      <c r="AF85" s="265">
        <v>6.3284000000000007E-2</v>
      </c>
      <c r="AG85" s="265">
        <v>7.8703999999999996E-2</v>
      </c>
      <c r="AH85" s="265">
        <v>0.13883999999999999</v>
      </c>
      <c r="AI85" s="265">
        <v>2.3904000000000002E-2</v>
      </c>
      <c r="AJ85" s="265">
        <v>3.4278000000000003E-2</v>
      </c>
      <c r="AK85" s="265">
        <v>2.0286999999999999E-2</v>
      </c>
      <c r="AL85" s="265">
        <v>5.8321999999999999E-2</v>
      </c>
      <c r="AM85" s="265">
        <v>4.2724999999999999E-2</v>
      </c>
      <c r="AN85" s="265">
        <v>4.7896000000000001E-2</v>
      </c>
      <c r="AO85" s="265">
        <v>7.1615999999999999E-2</v>
      </c>
      <c r="AP85" s="265">
        <v>8.5713999999999999E-2</v>
      </c>
      <c r="AQ85" s="265">
        <v>5.9325000000000003E-2</v>
      </c>
      <c r="AR85" s="265">
        <v>0.13350999999999999</v>
      </c>
      <c r="AS85" s="265">
        <v>0.11795</v>
      </c>
      <c r="AT85" s="265">
        <v>0.11015</v>
      </c>
      <c r="AU85" s="265">
        <v>0.16980000000000001</v>
      </c>
      <c r="AV85" s="265">
        <v>0.14130999999999999</v>
      </c>
      <c r="AW85" s="265">
        <v>2.6623999999999998E-2</v>
      </c>
      <c r="AX85" s="265">
        <v>5.0885E-2</v>
      </c>
      <c r="AY85" s="265">
        <v>8.0665000000000001E-2</v>
      </c>
      <c r="AZ85" s="265">
        <v>0.11795</v>
      </c>
      <c r="BA85" s="265">
        <v>3.3696999999999998E-2</v>
      </c>
      <c r="BB85" s="265">
        <v>1.3603000000000001E-2</v>
      </c>
      <c r="BC85" s="265">
        <v>0</v>
      </c>
      <c r="BD85" s="265">
        <v>5.1991999999999997E-2</v>
      </c>
      <c r="BE85" s="265">
        <v>2.1167999999999999E-2</v>
      </c>
      <c r="BF85" s="265">
        <v>1.6049999999999998E-2</v>
      </c>
      <c r="BG85" s="265">
        <v>6.6776000000000002E-2</v>
      </c>
      <c r="BH85" s="265">
        <v>6.3644999999999993E-2</v>
      </c>
      <c r="BI85" s="265">
        <v>0.12644</v>
      </c>
      <c r="BJ85" s="265">
        <v>0.1084</v>
      </c>
      <c r="BK85" s="265">
        <v>0.15584000000000001</v>
      </c>
      <c r="BL85" s="265">
        <v>0.22964999999999999</v>
      </c>
      <c r="BM85" s="265">
        <v>0.12195</v>
      </c>
      <c r="BN85" s="265">
        <v>0.36398999999999998</v>
      </c>
      <c r="BO85" s="265">
        <v>0.41428999999999999</v>
      </c>
      <c r="BP85" s="265">
        <v>3.6358000000000001E-2</v>
      </c>
      <c r="BQ85" s="265">
        <v>0.21129999999999999</v>
      </c>
      <c r="BR85" s="265">
        <v>0.36501</v>
      </c>
      <c r="BS85" s="265">
        <v>0.21368999999999999</v>
      </c>
      <c r="BT85" s="265">
        <v>0.32367000000000001</v>
      </c>
      <c r="BU85" s="265">
        <v>1.8123E-2</v>
      </c>
      <c r="BV85" s="265">
        <v>8.1130000000000004E-3</v>
      </c>
      <c r="BW85" s="265">
        <v>2.1319000000000001E-2</v>
      </c>
      <c r="BX85" s="265">
        <v>8.9840000000000007E-3</v>
      </c>
      <c r="BY85" s="265">
        <v>0.16078000000000001</v>
      </c>
      <c r="BZ85" s="265">
        <v>0.13525000000000001</v>
      </c>
      <c r="CA85" s="265">
        <v>0.25</v>
      </c>
      <c r="CB85" s="265">
        <v>0.19133</v>
      </c>
      <c r="CC85" s="265">
        <v>0.24879000000000001</v>
      </c>
      <c r="CD85" s="265">
        <v>0.14312</v>
      </c>
      <c r="CE85" s="265">
        <v>0.14201</v>
      </c>
      <c r="CF85" s="265">
        <v>0.157</v>
      </c>
      <c r="CG85" s="265">
        <v>0.14241000000000001</v>
      </c>
      <c r="CH85" s="265">
        <v>0.12950999999999999</v>
      </c>
      <c r="CI85" s="265">
        <v>0.14860000000000001</v>
      </c>
      <c r="CJ85" s="265">
        <v>0.11709</v>
      </c>
      <c r="CK85" s="265">
        <v>0.13711999999999999</v>
      </c>
      <c r="CL85" s="265">
        <v>0.37340000000000001</v>
      </c>
      <c r="CM85" s="265">
        <v>0.18987999999999999</v>
      </c>
      <c r="CN85" s="265">
        <v>8.0808000000000005E-2</v>
      </c>
      <c r="CO85" s="265">
        <v>0.11446000000000001</v>
      </c>
      <c r="CP85" s="265">
        <v>0.10267999999999999</v>
      </c>
      <c r="CQ85" s="265">
        <v>9.7798999999999997E-2</v>
      </c>
      <c r="CR85" s="265">
        <v>0.15</v>
      </c>
      <c r="CS85" s="265">
        <v>0.16325999999999999</v>
      </c>
      <c r="CT85" s="265">
        <v>0.23710999999999999</v>
      </c>
      <c r="CU85" s="265">
        <v>0.23</v>
      </c>
      <c r="CV85" s="265">
        <v>0.14777000000000001</v>
      </c>
      <c r="CW85" s="265">
        <v>0.44444</v>
      </c>
      <c r="CX85" s="265">
        <v>0.21648999999999999</v>
      </c>
      <c r="CY85" s="265">
        <v>0.38144</v>
      </c>
      <c r="CZ85" s="265">
        <v>0.18729999999999999</v>
      </c>
      <c r="DA85" s="265">
        <v>0.31503999999999999</v>
      </c>
      <c r="DB85" s="265">
        <v>9.0909000000000004E-2</v>
      </c>
      <c r="DC85" s="265">
        <v>0.10309</v>
      </c>
      <c r="DD85" s="265">
        <v>6.0606E-2</v>
      </c>
      <c r="DE85" s="265">
        <v>0.18557000000000001</v>
      </c>
      <c r="DF85" s="265">
        <v>3.1136E-2</v>
      </c>
      <c r="DG85" s="265">
        <v>6.0011000000000002E-2</v>
      </c>
      <c r="DH85" s="265">
        <v>7.8139E-2</v>
      </c>
      <c r="DI85" s="265">
        <v>0.40659000000000001</v>
      </c>
      <c r="DJ85" s="265">
        <v>0.23652000000000001</v>
      </c>
      <c r="DK85" s="265">
        <v>0.26700000000000002</v>
      </c>
      <c r="DL85" s="265">
        <v>0.32734000000000002</v>
      </c>
      <c r="DM85" s="265">
        <v>0.67705000000000004</v>
      </c>
      <c r="DN85" s="265">
        <v>0.31329000000000001</v>
      </c>
      <c r="DO85" s="265">
        <v>0.32322000000000001</v>
      </c>
      <c r="DP85" s="265">
        <v>0.32</v>
      </c>
      <c r="DQ85" s="265">
        <v>0.26745000000000002</v>
      </c>
      <c r="DR85" s="265">
        <v>0.58567000000000002</v>
      </c>
      <c r="DS85" s="265">
        <v>0.43913000000000002</v>
      </c>
      <c r="DT85" s="265">
        <v>0.65841000000000005</v>
      </c>
      <c r="DU85" s="265">
        <v>0.50382000000000005</v>
      </c>
      <c r="DV85" s="265">
        <v>0.31046000000000001</v>
      </c>
      <c r="DW85" s="265">
        <v>0.28477999999999998</v>
      </c>
      <c r="DX85" s="265">
        <v>6.6667000000000004E-2</v>
      </c>
      <c r="DY85" s="265">
        <v>0.15024000000000001</v>
      </c>
      <c r="DZ85" s="265">
        <v>0.18956999999999999</v>
      </c>
      <c r="EA85" s="265">
        <v>0.13224</v>
      </c>
      <c r="EB85" s="265">
        <v>8.0876000000000003E-2</v>
      </c>
      <c r="EC85" s="265">
        <v>6.6389000000000004E-2</v>
      </c>
      <c r="ED85" s="265">
        <v>0.10188999999999999</v>
      </c>
      <c r="EE85" s="265">
        <v>0.12188</v>
      </c>
      <c r="EF85" s="265">
        <v>6.8194000000000005E-2</v>
      </c>
      <c r="EG85" s="265">
        <v>7.9409999999999994E-2</v>
      </c>
      <c r="EH85" s="265">
        <v>7.9127000000000003E-2</v>
      </c>
      <c r="EI85" s="265">
        <v>0.32652999999999999</v>
      </c>
      <c r="EJ85" s="265">
        <v>0.25773000000000001</v>
      </c>
      <c r="EK85" s="265">
        <v>7.0707000000000006E-2</v>
      </c>
      <c r="EL85" s="265">
        <v>0.125</v>
      </c>
      <c r="EM85" s="265">
        <v>0.10413</v>
      </c>
      <c r="EN85" s="265">
        <v>0.19647999999999999</v>
      </c>
      <c r="EO85" s="265">
        <v>0.74317</v>
      </c>
      <c r="EP85" s="265">
        <v>0.21940000000000001</v>
      </c>
      <c r="EQ85" s="265">
        <v>0.19292000000000001</v>
      </c>
      <c r="ER85" s="265">
        <v>0.26655000000000001</v>
      </c>
      <c r="ES85" s="265">
        <v>0.22414000000000001</v>
      </c>
      <c r="ET85" s="265">
        <v>0.24754999999999999</v>
      </c>
      <c r="EU85" s="265">
        <v>0.20769000000000001</v>
      </c>
      <c r="EV85" s="265">
        <v>0.21579999999999999</v>
      </c>
      <c r="EW85" s="265">
        <v>0.22700000000000001</v>
      </c>
      <c r="EX85" s="265">
        <v>0.25619999999999998</v>
      </c>
      <c r="EY85" s="265">
        <v>0.18448000000000001</v>
      </c>
      <c r="EZ85" s="265">
        <v>0.45421</v>
      </c>
      <c r="FA85" s="265">
        <v>0.52073999999999998</v>
      </c>
      <c r="FB85" s="265">
        <v>0.49136999999999997</v>
      </c>
      <c r="FC85" s="265">
        <v>0.45594000000000001</v>
      </c>
      <c r="FD85" s="265">
        <v>0.47460999999999998</v>
      </c>
      <c r="FE85" s="265">
        <v>0.42504999999999998</v>
      </c>
      <c r="FF85" s="265">
        <v>0.44396000000000002</v>
      </c>
      <c r="FG85" s="265">
        <v>0.52095000000000002</v>
      </c>
      <c r="FH85" s="265">
        <v>0.40162999999999999</v>
      </c>
      <c r="FI85" s="265">
        <v>0.37907000000000002</v>
      </c>
      <c r="FJ85" s="265">
        <v>0.94369000000000003</v>
      </c>
      <c r="FK85" s="265">
        <v>0.39605000000000001</v>
      </c>
      <c r="FL85" s="265">
        <v>4.9528999999999997E-2</v>
      </c>
      <c r="FM85" s="265">
        <v>0.57401000000000002</v>
      </c>
      <c r="FN85" s="265">
        <v>0.18837000000000001</v>
      </c>
      <c r="FO85" s="265">
        <v>0.45</v>
      </c>
      <c r="FP85" s="265">
        <v>0.47244999999999998</v>
      </c>
      <c r="FQ85" s="265">
        <v>0.35664000000000001</v>
      </c>
      <c r="FR85" s="265">
        <v>0.27479999999999999</v>
      </c>
      <c r="FS85" s="265">
        <v>0.20102999999999999</v>
      </c>
      <c r="FT85" s="265">
        <v>0.33044000000000001</v>
      </c>
      <c r="FU85" s="265">
        <v>0.27012000000000003</v>
      </c>
      <c r="FV85" s="265">
        <v>0.11083999999999999</v>
      </c>
      <c r="FW85" s="265">
        <v>0.34317999999999999</v>
      </c>
      <c r="FX85" s="265">
        <v>0.33903</v>
      </c>
      <c r="FY85" s="265">
        <v>0.19950999999999999</v>
      </c>
      <c r="FZ85" s="265">
        <v>0.34317999999999999</v>
      </c>
      <c r="GA85" s="265">
        <v>0.58160000000000001</v>
      </c>
      <c r="GB85" s="265">
        <v>0.91025</v>
      </c>
      <c r="GC85" s="265">
        <v>0.61265000000000003</v>
      </c>
      <c r="GD85" s="265">
        <v>0.27183000000000002</v>
      </c>
      <c r="GE85" s="265">
        <v>0.72724</v>
      </c>
      <c r="GF85" s="265">
        <v>0.52190999999999999</v>
      </c>
      <c r="GG85" s="265">
        <v>0.39129999999999998</v>
      </c>
      <c r="GH85" s="265">
        <v>0.50478000000000001</v>
      </c>
      <c r="GI85" s="265">
        <v>0.46245999999999998</v>
      </c>
      <c r="GJ85" s="265">
        <v>0.64727000000000001</v>
      </c>
      <c r="GK85" s="265">
        <v>0.80581000000000003</v>
      </c>
      <c r="GL85" s="265">
        <v>0.86029</v>
      </c>
      <c r="GM85" s="265">
        <v>0.67956000000000005</v>
      </c>
      <c r="GN85" s="265">
        <v>0.62246000000000001</v>
      </c>
      <c r="GO85" s="265">
        <v>0.28766999999999998</v>
      </c>
      <c r="GP85" s="265">
        <v>0.29054000000000002</v>
      </c>
      <c r="GQ85" s="265">
        <v>0.33925</v>
      </c>
      <c r="GR85" s="265">
        <v>0.67479999999999996</v>
      </c>
      <c r="GS85" s="265">
        <v>0.31294</v>
      </c>
      <c r="GT85" s="265">
        <v>0.36364000000000002</v>
      </c>
      <c r="GU85" s="265">
        <v>0.35966999999999999</v>
      </c>
      <c r="GV85" s="265">
        <v>0.33029999999999998</v>
      </c>
      <c r="GW85" s="265">
        <v>0.28465000000000001</v>
      </c>
      <c r="GX85" s="265">
        <v>0.23179</v>
      </c>
      <c r="GY85" s="265">
        <v>0.63883000000000001</v>
      </c>
      <c r="GZ85" s="265">
        <v>0.61977000000000004</v>
      </c>
      <c r="HA85" s="265">
        <v>0.27417999999999998</v>
      </c>
      <c r="HB85" s="265">
        <v>0.30135000000000001</v>
      </c>
      <c r="HC85" s="265">
        <v>0.56352000000000002</v>
      </c>
      <c r="HD85" s="265">
        <v>0.80376000000000003</v>
      </c>
      <c r="HE85" s="265">
        <v>0.48942000000000002</v>
      </c>
      <c r="HF85" s="265">
        <v>0.57769999999999999</v>
      </c>
      <c r="HG85" s="265">
        <v>0.49370000000000003</v>
      </c>
      <c r="HH85" s="265">
        <v>0.46067000000000002</v>
      </c>
      <c r="HI85" s="265">
        <v>0.47937000000000002</v>
      </c>
      <c r="HJ85" s="265">
        <v>0.57972999999999997</v>
      </c>
      <c r="HK85" s="265">
        <v>0.38834999999999997</v>
      </c>
      <c r="HL85" s="265">
        <v>0.31691999999999998</v>
      </c>
      <c r="HM85" s="265">
        <v>0.31872</v>
      </c>
      <c r="HN85" s="265">
        <v>0.67447999999999997</v>
      </c>
      <c r="HO85" s="265">
        <v>0.60918000000000005</v>
      </c>
      <c r="HP85" s="265">
        <v>0.55556000000000005</v>
      </c>
      <c r="HQ85" s="265">
        <v>0.43841000000000002</v>
      </c>
      <c r="HR85" s="265">
        <v>0.26372000000000001</v>
      </c>
      <c r="HS85" s="265">
        <v>0.43703999999999998</v>
      </c>
      <c r="HT85" s="265">
        <v>0.54352999999999996</v>
      </c>
      <c r="HU85" s="265">
        <v>0.63351999999999997</v>
      </c>
      <c r="HV85" s="265">
        <v>0.41145999999999999</v>
      </c>
      <c r="HW85" s="265">
        <v>0.79851000000000005</v>
      </c>
      <c r="HX85" s="265">
        <v>0.60089999999999999</v>
      </c>
      <c r="HY85" s="265">
        <v>0.75177000000000005</v>
      </c>
      <c r="HZ85" s="265">
        <v>0.76346000000000003</v>
      </c>
      <c r="IA85" s="265">
        <v>0.36176000000000003</v>
      </c>
      <c r="IB85" s="265">
        <v>0.36331000000000002</v>
      </c>
      <c r="IC85" s="265">
        <v>0.39506999999999998</v>
      </c>
      <c r="ID85" s="265">
        <v>0.34972999999999999</v>
      </c>
      <c r="IE85" s="265">
        <v>0.26433000000000001</v>
      </c>
      <c r="IF85" s="265">
        <v>0.29115999999999997</v>
      </c>
      <c r="IG85" s="265">
        <v>0.44629000000000002</v>
      </c>
      <c r="IH85" s="265">
        <v>0.50075000000000003</v>
      </c>
      <c r="II85" s="265">
        <v>0.65285000000000004</v>
      </c>
      <c r="IJ85" s="265">
        <v>0.21088999999999999</v>
      </c>
      <c r="IK85" s="265">
        <v>0.3256</v>
      </c>
      <c r="IL85" s="265">
        <v>0.30993999999999999</v>
      </c>
      <c r="IM85" s="265">
        <v>0.75936000000000003</v>
      </c>
      <c r="IN85" s="265">
        <v>0.76114999999999999</v>
      </c>
      <c r="IO85" s="265">
        <v>0.71379000000000004</v>
      </c>
      <c r="IP85" s="265">
        <v>0.33222000000000002</v>
      </c>
      <c r="IQ85" s="265">
        <v>0.59401000000000004</v>
      </c>
      <c r="IR85" s="265">
        <v>0.43514000000000003</v>
      </c>
      <c r="IS85" s="265">
        <v>0.34400999999999998</v>
      </c>
      <c r="IT85" s="265">
        <v>0.52961000000000003</v>
      </c>
      <c r="IU85" s="265">
        <v>0.49912000000000001</v>
      </c>
      <c r="IV85" s="265">
        <v>0.17782000000000001</v>
      </c>
      <c r="IW85" s="265">
        <v>0.21409</v>
      </c>
      <c r="IX85" s="265">
        <v>0.33700999999999998</v>
      </c>
      <c r="IY85" s="265">
        <v>0.81188000000000005</v>
      </c>
      <c r="IZ85" s="265">
        <v>0.57896000000000003</v>
      </c>
      <c r="JA85" s="265">
        <v>0.57825000000000004</v>
      </c>
      <c r="JB85" s="265">
        <v>0.67003000000000001</v>
      </c>
      <c r="JC85" s="265">
        <v>0.82845999999999997</v>
      </c>
      <c r="JD85" s="265">
        <v>0.49593999999999999</v>
      </c>
      <c r="JE85" s="265">
        <v>0.15926000000000001</v>
      </c>
      <c r="JF85" s="265">
        <v>0.78949000000000003</v>
      </c>
      <c r="JG85" s="265">
        <v>0.47644999999999998</v>
      </c>
      <c r="JH85" s="265">
        <v>0.79893000000000003</v>
      </c>
      <c r="JI85" s="265">
        <v>0.24723000000000001</v>
      </c>
      <c r="JJ85" s="265">
        <v>0.17066999999999999</v>
      </c>
      <c r="JK85" s="265">
        <v>0.14568999999999999</v>
      </c>
      <c r="JL85" s="265">
        <v>0.28949000000000003</v>
      </c>
      <c r="JM85" s="265">
        <v>0.35038999999999998</v>
      </c>
      <c r="JN85" s="265">
        <v>0.46150000000000002</v>
      </c>
      <c r="JO85" s="265">
        <v>0.32883000000000001</v>
      </c>
      <c r="JP85" s="265">
        <v>0.52198999999999995</v>
      </c>
      <c r="JQ85" s="265">
        <v>0.41267999999999999</v>
      </c>
      <c r="JR85" s="265">
        <v>0.30893999999999999</v>
      </c>
      <c r="JS85" s="265">
        <v>0.37585000000000002</v>
      </c>
      <c r="JT85" s="265">
        <v>0.88893999999999995</v>
      </c>
      <c r="JU85" s="265">
        <v>0.9728</v>
      </c>
      <c r="JV85" s="265">
        <v>0.68818000000000001</v>
      </c>
      <c r="JW85" s="265">
        <v>0.27931</v>
      </c>
      <c r="JX85" s="265">
        <v>0.35560999999999998</v>
      </c>
      <c r="JY85" s="265">
        <v>0.37180999999999997</v>
      </c>
      <c r="JZ85" s="265">
        <v>0.35792000000000002</v>
      </c>
      <c r="KA85" s="265">
        <v>0.47156999999999999</v>
      </c>
      <c r="KB85" s="265">
        <v>0.26228000000000001</v>
      </c>
      <c r="KC85" s="265">
        <v>0.54535</v>
      </c>
      <c r="KD85" s="265">
        <v>0.38163999999999998</v>
      </c>
      <c r="KE85" s="265">
        <v>0.80396999999999996</v>
      </c>
      <c r="KF85" s="265">
        <v>0.82555999999999996</v>
      </c>
      <c r="KG85" s="265">
        <v>0.87260000000000004</v>
      </c>
      <c r="KH85" s="265">
        <v>0.55888000000000004</v>
      </c>
      <c r="KI85" s="265">
        <v>0.1623</v>
      </c>
      <c r="KJ85" s="265">
        <v>0.22295000000000001</v>
      </c>
      <c r="KK85" s="265">
        <v>0.13952000000000001</v>
      </c>
      <c r="KL85" s="265">
        <v>0.20161000000000001</v>
      </c>
      <c r="KM85" s="265">
        <v>0.87883</v>
      </c>
      <c r="KN85" s="265">
        <v>0.96365999999999996</v>
      </c>
      <c r="KO85" s="265">
        <v>0.99865000000000004</v>
      </c>
      <c r="KP85" s="265">
        <v>8.1586450677948539E-3</v>
      </c>
      <c r="KQ85" s="265">
        <v>1</v>
      </c>
      <c r="KR85" s="265">
        <v>0.99511000000000005</v>
      </c>
      <c r="KS85" s="265">
        <v>0.99070999999999998</v>
      </c>
      <c r="KT85" s="265">
        <v>0.84457587104068899</v>
      </c>
      <c r="KU85" s="265">
        <v>2.2918000000000001E-2</v>
      </c>
      <c r="KV85" s="265">
        <v>8.2651000000000002E-2</v>
      </c>
      <c r="KW85" s="265">
        <v>0.12083000000000001</v>
      </c>
      <c r="KX85" s="265">
        <v>0.19414999999999999</v>
      </c>
      <c r="KY85" s="265">
        <v>0.35665000000000002</v>
      </c>
      <c r="KZ85" s="265">
        <v>0.55427999999999999</v>
      </c>
      <c r="LA85" s="265">
        <v>0.73373999999999995</v>
      </c>
      <c r="LB85" s="265">
        <v>0.86875999999999998</v>
      </c>
      <c r="LC85" s="265">
        <v>1</v>
      </c>
      <c r="LD85" s="265">
        <v>0</v>
      </c>
      <c r="LE85" s="265">
        <v>0.34689999999999999</v>
      </c>
      <c r="LF85" s="265">
        <v>1.0399999999999999E-4</v>
      </c>
      <c r="LG85" s="265">
        <v>2.4499999999999999E-4</v>
      </c>
      <c r="LH85" s="431">
        <v>2.0452565513551235E-3</v>
      </c>
      <c r="LI85" s="431">
        <v>1.9087748369202018E-3</v>
      </c>
      <c r="LJ85" s="431">
        <v>1.2246663682162762E-3</v>
      </c>
      <c r="LK85" s="431">
        <v>1.9716667011380196E-3</v>
      </c>
      <c r="LL85" s="431">
        <v>1.1886879801750183E-3</v>
      </c>
      <c r="LM85" s="431">
        <v>2.2087437100708485E-3</v>
      </c>
      <c r="LN85" s="431">
        <v>1.110353390686214E-3</v>
      </c>
      <c r="LO85" s="431">
        <v>1.856614719145E-3</v>
      </c>
      <c r="LP85" s="431">
        <v>1.3066008687019348E-3</v>
      </c>
      <c r="LQ85" s="431">
        <v>1.5152927953749895E-3</v>
      </c>
      <c r="LR85" s="431">
        <v>1.9489874830469489E-3</v>
      </c>
      <c r="LS85" s="431">
        <v>2.0732816774398088E-3</v>
      </c>
      <c r="LT85" s="431">
        <v>1.4512685593217611E-3</v>
      </c>
      <c r="LU85" s="431">
        <v>2.2361250594258308E-3</v>
      </c>
      <c r="LV85" s="431">
        <v>1.3116608606651425E-3</v>
      </c>
      <c r="LW85" s="431">
        <v>1.857579336501658E-3</v>
      </c>
      <c r="LX85" s="431">
        <v>1.3657482340931892E-3</v>
      </c>
      <c r="LY85" s="431">
        <v>1.4002539683133364E-3</v>
      </c>
      <c r="LZ85" s="431">
        <v>1.4274806017056108E-3</v>
      </c>
      <c r="MA85" s="431">
        <v>2.0862787496298552E-3</v>
      </c>
      <c r="MB85" s="431">
        <v>1.4216827694326639E-3</v>
      </c>
      <c r="MC85" s="431">
        <v>1.9844961352646351E-3</v>
      </c>
      <c r="MD85" s="431">
        <v>1.7592908116057515E-3</v>
      </c>
      <c r="ME85" s="431">
        <v>1.3898174511268735E-3</v>
      </c>
      <c r="MF85" s="431">
        <v>1.409582095220685E-3</v>
      </c>
      <c r="MG85" s="431">
        <v>1.6940149944275618E-3</v>
      </c>
      <c r="MH85" s="266"/>
      <c r="MI85" s="266"/>
      <c r="MJ85" s="266"/>
      <c r="MK85" s="266"/>
      <c r="ML85" s="266"/>
      <c r="MM85" s="266"/>
      <c r="MN85" s="266"/>
      <c r="MO85" s="266"/>
      <c r="MP85" s="266"/>
      <c r="MQ85" s="266"/>
      <c r="MR85" s="266"/>
      <c r="MS85" s="266"/>
      <c r="MT85" s="266"/>
      <c r="MU85" s="266"/>
      <c r="MV85" s="266"/>
      <c r="MW85" s="266"/>
      <c r="MX85" s="266"/>
      <c r="MY85" s="266"/>
      <c r="MZ85" s="266"/>
      <c r="NA85" s="266"/>
      <c r="NB85" s="266"/>
      <c r="NC85" s="266"/>
      <c r="ND85" s="266"/>
      <c r="NE85" s="266"/>
      <c r="NF85" s="266"/>
      <c r="NG85" s="266"/>
      <c r="NH85" s="266"/>
      <c r="NI85" s="266"/>
      <c r="NJ85" s="266"/>
      <c r="NK85" s="266"/>
      <c r="NL85" s="266"/>
      <c r="NM85" s="266"/>
      <c r="NN85" s="266"/>
      <c r="NO85" s="266"/>
      <c r="NP85" s="266"/>
      <c r="NQ85" s="266"/>
      <c r="NR85" s="266"/>
      <c r="NS85" s="266"/>
      <c r="NT85" s="266"/>
      <c r="NU85" s="266"/>
      <c r="NV85" s="266"/>
      <c r="NW85" s="266"/>
      <c r="NX85" s="266"/>
      <c r="NY85" s="266"/>
      <c r="NZ85" s="266"/>
      <c r="OA85" s="266"/>
      <c r="OB85" s="266"/>
      <c r="OC85" s="266"/>
      <c r="OD85" s="266"/>
      <c r="OE85" s="266"/>
      <c r="OF85" s="266"/>
      <c r="OG85" s="266"/>
      <c r="OH85" s="266"/>
      <c r="OI85" s="266"/>
      <c r="OJ85" s="266"/>
      <c r="OK85" s="266"/>
      <c r="OL85" s="266"/>
      <c r="OM85" s="266"/>
      <c r="ON85" s="267"/>
    </row>
    <row r="86" spans="1:404">
      <c r="A86" s="261">
        <v>461</v>
      </c>
      <c r="B86" s="265">
        <v>0.28499999999999998</v>
      </c>
      <c r="C86" s="265">
        <v>0.20674999999999999</v>
      </c>
      <c r="D86" s="265">
        <v>0.14493</v>
      </c>
      <c r="E86" s="265">
        <v>9.6630999999999995E-2</v>
      </c>
      <c r="F86" s="265">
        <v>0.29189999999999999</v>
      </c>
      <c r="G86" s="265">
        <v>0.19264000000000001</v>
      </c>
      <c r="H86" s="265">
        <v>0.29801</v>
      </c>
      <c r="I86" s="265">
        <v>0.30381000000000002</v>
      </c>
      <c r="J86" s="265">
        <v>0.24396000000000001</v>
      </c>
      <c r="K86" s="265">
        <v>0.13492000000000001</v>
      </c>
      <c r="L86" s="265">
        <v>9.0636999999999995E-2</v>
      </c>
      <c r="M86" s="265">
        <v>3.5867000000000003E-2</v>
      </c>
      <c r="N86" s="265">
        <v>6.7414000000000002E-2</v>
      </c>
      <c r="O86" s="265">
        <v>0.1988</v>
      </c>
      <c r="P86" s="265">
        <v>0.18334</v>
      </c>
      <c r="Q86" s="265">
        <v>0.19811999999999999</v>
      </c>
      <c r="R86" s="265">
        <v>9.6623000000000001E-2</v>
      </c>
      <c r="S86" s="265">
        <v>0.21987000000000001</v>
      </c>
      <c r="T86" s="265">
        <v>0.14985999999999999</v>
      </c>
      <c r="U86" s="265">
        <v>0.28310000000000002</v>
      </c>
      <c r="V86" s="265">
        <v>0.19406000000000001</v>
      </c>
      <c r="W86" s="265">
        <v>0.16608999999999999</v>
      </c>
      <c r="X86" s="265">
        <v>0.14437</v>
      </c>
      <c r="Y86" s="265">
        <v>0.28632999999999997</v>
      </c>
      <c r="Z86" s="265">
        <v>0.19849</v>
      </c>
      <c r="AA86" s="265">
        <v>0.29185</v>
      </c>
      <c r="AB86" s="265">
        <v>0.20522000000000001</v>
      </c>
      <c r="AC86" s="265">
        <v>0.17463000000000001</v>
      </c>
      <c r="AD86" s="265">
        <v>0.11747</v>
      </c>
      <c r="AE86" s="265">
        <v>4.0883000000000003E-2</v>
      </c>
      <c r="AF86" s="265">
        <v>6.2687000000000007E-2</v>
      </c>
      <c r="AG86" s="265">
        <v>7.7718999999999996E-2</v>
      </c>
      <c r="AH86" s="265">
        <v>0.13682</v>
      </c>
      <c r="AI86" s="265">
        <v>2.3779000000000002E-2</v>
      </c>
      <c r="AJ86" s="265">
        <v>3.4063999999999997E-2</v>
      </c>
      <c r="AK86" s="265">
        <v>2.0271999999999998E-2</v>
      </c>
      <c r="AL86" s="265">
        <v>5.7376999999999997E-2</v>
      </c>
      <c r="AM86" s="265">
        <v>4.2699000000000001E-2</v>
      </c>
      <c r="AN86" s="265">
        <v>4.7109999999999999E-2</v>
      </c>
      <c r="AO86" s="265">
        <v>7.0336999999999997E-2</v>
      </c>
      <c r="AP86" s="265">
        <v>8.4753999999999996E-2</v>
      </c>
      <c r="AQ86" s="265">
        <v>5.8251999999999998E-2</v>
      </c>
      <c r="AR86" s="265">
        <v>0.13092000000000001</v>
      </c>
      <c r="AS86" s="265">
        <v>0.11577999999999999</v>
      </c>
      <c r="AT86" s="265">
        <v>0.10793999999999999</v>
      </c>
      <c r="AU86" s="265">
        <v>0.16625999999999999</v>
      </c>
      <c r="AV86" s="265">
        <v>0.13830999999999999</v>
      </c>
      <c r="AW86" s="265">
        <v>2.6616000000000001E-2</v>
      </c>
      <c r="AX86" s="265">
        <v>5.0326999999999997E-2</v>
      </c>
      <c r="AY86" s="265">
        <v>7.9559000000000005E-2</v>
      </c>
      <c r="AZ86" s="265">
        <v>0.11582000000000001</v>
      </c>
      <c r="BA86" s="265">
        <v>3.3042000000000002E-2</v>
      </c>
      <c r="BB86" s="265">
        <v>1.3339E-2</v>
      </c>
      <c r="BC86" s="265">
        <v>0</v>
      </c>
      <c r="BD86" s="265">
        <v>5.0980999999999999E-2</v>
      </c>
      <c r="BE86" s="265">
        <v>3.0859999999999999E-2</v>
      </c>
      <c r="BF86" s="265">
        <v>2.5850000000000001E-2</v>
      </c>
      <c r="BG86" s="265">
        <v>7.9863000000000003E-2</v>
      </c>
      <c r="BH86" s="265">
        <v>8.1630999999999995E-2</v>
      </c>
      <c r="BI86" s="265">
        <v>0.13944999999999999</v>
      </c>
      <c r="BJ86" s="265">
        <v>0.12001000000000001</v>
      </c>
      <c r="BK86" s="265">
        <v>0.15065000000000001</v>
      </c>
      <c r="BL86" s="265">
        <v>0.22831000000000001</v>
      </c>
      <c r="BM86" s="265">
        <v>0.12195</v>
      </c>
      <c r="BN86" s="265">
        <v>0.36104000000000003</v>
      </c>
      <c r="BO86" s="265">
        <v>0.41428999999999999</v>
      </c>
      <c r="BP86" s="265">
        <v>3.4360000000000002E-2</v>
      </c>
      <c r="BQ86" s="265">
        <v>0.20802000000000001</v>
      </c>
      <c r="BR86" s="265">
        <v>0.36160999999999999</v>
      </c>
      <c r="BS86" s="265">
        <v>0.20765</v>
      </c>
      <c r="BT86" s="265">
        <v>0.31744</v>
      </c>
      <c r="BU86" s="265">
        <v>1.8015E-2</v>
      </c>
      <c r="BV86" s="265">
        <v>7.9666000000000008E-3</v>
      </c>
      <c r="BW86" s="265">
        <v>2.1214E-2</v>
      </c>
      <c r="BX86" s="265">
        <v>9.2464000000000001E-3</v>
      </c>
      <c r="BY86" s="265">
        <v>0.16289999999999999</v>
      </c>
      <c r="BZ86" s="265">
        <v>0.13671</v>
      </c>
      <c r="CA86" s="265">
        <v>0.252</v>
      </c>
      <c r="CB86" s="265">
        <v>0.19277</v>
      </c>
      <c r="CC86" s="265">
        <v>0.25194</v>
      </c>
      <c r="CD86" s="265">
        <v>0.14513999999999999</v>
      </c>
      <c r="CE86" s="265">
        <v>0.14405000000000001</v>
      </c>
      <c r="CF86" s="265">
        <v>0.15923999999999999</v>
      </c>
      <c r="CG86" s="265">
        <v>0.14438999999999999</v>
      </c>
      <c r="CH86" s="265">
        <v>0.13144</v>
      </c>
      <c r="CI86" s="265">
        <v>0.15074000000000001</v>
      </c>
      <c r="CJ86" s="265">
        <v>0.11899</v>
      </c>
      <c r="CK86" s="265">
        <v>0.13905000000000001</v>
      </c>
      <c r="CL86" s="265">
        <v>0.37734000000000001</v>
      </c>
      <c r="CM86" s="265">
        <v>0.19575999999999999</v>
      </c>
      <c r="CN86" s="265">
        <v>7.8787999999999997E-2</v>
      </c>
      <c r="CO86" s="265">
        <v>0.11013000000000001</v>
      </c>
      <c r="CP86" s="265">
        <v>9.7497E-2</v>
      </c>
      <c r="CQ86" s="265">
        <v>9.2862E-2</v>
      </c>
      <c r="CR86" s="265">
        <v>0.14799999999999999</v>
      </c>
      <c r="CS86" s="265">
        <v>0.15306</v>
      </c>
      <c r="CT86" s="265">
        <v>0.22267999999999999</v>
      </c>
      <c r="CU86" s="265">
        <v>0.216</v>
      </c>
      <c r="CV86" s="265">
        <v>0.13857</v>
      </c>
      <c r="CW86" s="265">
        <v>0.41818</v>
      </c>
      <c r="CX86" s="265">
        <v>0.20205999999999999</v>
      </c>
      <c r="CY86" s="265">
        <v>0.35876000000000002</v>
      </c>
      <c r="CZ86" s="265">
        <v>0.18626000000000001</v>
      </c>
      <c r="DA86" s="265">
        <v>0.31546000000000002</v>
      </c>
      <c r="DB86" s="265">
        <v>8.4848000000000007E-2</v>
      </c>
      <c r="DC86" s="265">
        <v>9.6906999999999993E-2</v>
      </c>
      <c r="DD86" s="265">
        <v>5.6565999999999998E-2</v>
      </c>
      <c r="DE86" s="265">
        <v>0.17319999999999999</v>
      </c>
      <c r="DF86" s="265">
        <v>2.9167999999999999E-2</v>
      </c>
      <c r="DG86" s="265">
        <v>5.6017999999999998E-2</v>
      </c>
      <c r="DH86" s="265">
        <v>7.3717000000000005E-2</v>
      </c>
      <c r="DI86" s="265">
        <v>0.37702999999999998</v>
      </c>
      <c r="DJ86" s="265">
        <v>0.21596000000000001</v>
      </c>
      <c r="DK86" s="265">
        <v>0.24365999999999999</v>
      </c>
      <c r="DL86" s="265">
        <v>0.30336999999999997</v>
      </c>
      <c r="DM86" s="265">
        <v>0.66807000000000005</v>
      </c>
      <c r="DN86" s="265">
        <v>0.30086000000000002</v>
      </c>
      <c r="DO86" s="265">
        <v>0.33173999999999998</v>
      </c>
      <c r="DP86" s="265">
        <v>0.32923000000000002</v>
      </c>
      <c r="DQ86" s="265">
        <v>0.27471000000000001</v>
      </c>
      <c r="DR86" s="265">
        <v>0.60514000000000001</v>
      </c>
      <c r="DS86" s="265">
        <v>0.44103999999999999</v>
      </c>
      <c r="DT86" s="265">
        <v>0.66041000000000005</v>
      </c>
      <c r="DU86" s="265">
        <v>0.53054000000000001</v>
      </c>
      <c r="DV86" s="265">
        <v>0.32965</v>
      </c>
      <c r="DW86" s="265">
        <v>0.31204999999999999</v>
      </c>
      <c r="DX86" s="265">
        <v>7.2830000000000006E-2</v>
      </c>
      <c r="DY86" s="265">
        <v>0.16202</v>
      </c>
      <c r="DZ86" s="265">
        <v>0.22425</v>
      </c>
      <c r="EA86" s="265">
        <v>0.15776000000000001</v>
      </c>
      <c r="EB86" s="265">
        <v>9.6498E-2</v>
      </c>
      <c r="EC86" s="265">
        <v>7.9214000000000007E-2</v>
      </c>
      <c r="ED86" s="265">
        <v>0.12157</v>
      </c>
      <c r="EE86" s="265">
        <v>0.14541999999999999</v>
      </c>
      <c r="EF86" s="265">
        <v>7.6832999999999999E-2</v>
      </c>
      <c r="EG86" s="265">
        <v>9.4739000000000004E-2</v>
      </c>
      <c r="EH86" s="265">
        <v>7.7869999999999995E-2</v>
      </c>
      <c r="EI86" s="265">
        <v>0.30612</v>
      </c>
      <c r="EJ86" s="265">
        <v>0.24329999999999999</v>
      </c>
      <c r="EK86" s="265">
        <v>6.6667000000000004E-2</v>
      </c>
      <c r="EL86" s="265">
        <v>0.11874999999999999</v>
      </c>
      <c r="EM86" s="265">
        <v>9.6342999999999998E-2</v>
      </c>
      <c r="EN86" s="265">
        <v>0.17759</v>
      </c>
      <c r="EO86" s="265">
        <v>0.70316000000000001</v>
      </c>
      <c r="EP86" s="265">
        <v>0.20684</v>
      </c>
      <c r="EQ86" s="265">
        <v>0.18418999999999999</v>
      </c>
      <c r="ER86" s="265">
        <v>0.2545</v>
      </c>
      <c r="ES86" s="265">
        <v>0.21406</v>
      </c>
      <c r="ET86" s="265">
        <v>0.23635</v>
      </c>
      <c r="EU86" s="265">
        <v>0.19828000000000001</v>
      </c>
      <c r="EV86" s="265">
        <v>0.20594999999999999</v>
      </c>
      <c r="EW86" s="265">
        <v>0.21679000000000001</v>
      </c>
      <c r="EX86" s="265">
        <v>0.24457000000000001</v>
      </c>
      <c r="EY86" s="265">
        <v>0.17618</v>
      </c>
      <c r="EZ86" s="265">
        <v>0.42726999999999998</v>
      </c>
      <c r="FA86" s="265">
        <v>0.49745</v>
      </c>
      <c r="FB86" s="265">
        <v>0.46951999999999999</v>
      </c>
      <c r="FC86" s="265">
        <v>0.43568000000000001</v>
      </c>
      <c r="FD86" s="265">
        <v>0.45356999999999997</v>
      </c>
      <c r="FE86" s="265">
        <v>0.40612999999999999</v>
      </c>
      <c r="FF86" s="265">
        <v>0.42427999999999999</v>
      </c>
      <c r="FG86" s="265">
        <v>0.49769999999999998</v>
      </c>
      <c r="FH86" s="265">
        <v>0.38380999999999998</v>
      </c>
      <c r="FI86" s="265">
        <v>0.36223</v>
      </c>
      <c r="FJ86" s="265">
        <v>0.91896</v>
      </c>
      <c r="FK86" s="265">
        <v>0.38506000000000001</v>
      </c>
      <c r="FL86" s="265">
        <v>5.4739999999999997E-2</v>
      </c>
      <c r="FM86" s="265">
        <v>0.63466</v>
      </c>
      <c r="FN86" s="265">
        <v>0.19827</v>
      </c>
      <c r="FO86" s="265">
        <v>0.42399999999999999</v>
      </c>
      <c r="FP86" s="265">
        <v>0.44617000000000001</v>
      </c>
      <c r="FQ86" s="265">
        <v>0.34067999999999998</v>
      </c>
      <c r="FR86" s="265">
        <v>0.25511</v>
      </c>
      <c r="FS86" s="265">
        <v>0.18922</v>
      </c>
      <c r="FT86" s="265">
        <v>0.31552000000000002</v>
      </c>
      <c r="FU86" s="265">
        <v>0.26336999999999999</v>
      </c>
      <c r="FV86" s="265">
        <v>0.10312</v>
      </c>
      <c r="FW86" s="265">
        <v>0.31879999999999997</v>
      </c>
      <c r="FX86" s="265">
        <v>0.32286999999999999</v>
      </c>
      <c r="FY86" s="265">
        <v>0.18623999999999999</v>
      </c>
      <c r="FZ86" s="265">
        <v>0.31879999999999997</v>
      </c>
      <c r="GA86" s="265">
        <v>0.55381999999999998</v>
      </c>
      <c r="GB86" s="265">
        <v>0.86312999999999995</v>
      </c>
      <c r="GC86" s="265">
        <v>0.58408000000000004</v>
      </c>
      <c r="GD86" s="265">
        <v>0.25958999999999999</v>
      </c>
      <c r="GE86" s="265">
        <v>0.69372</v>
      </c>
      <c r="GF86" s="265">
        <v>0.50531999999999999</v>
      </c>
      <c r="GG86" s="265">
        <v>0.36957000000000001</v>
      </c>
      <c r="GH86" s="265">
        <v>0.47694999999999999</v>
      </c>
      <c r="GI86" s="265">
        <v>0.43626999999999999</v>
      </c>
      <c r="GJ86" s="265">
        <v>0.61702999999999997</v>
      </c>
      <c r="GK86" s="265">
        <v>0.76551999999999998</v>
      </c>
      <c r="GL86" s="265">
        <v>0.82199</v>
      </c>
      <c r="GM86" s="265">
        <v>0.63600999999999996</v>
      </c>
      <c r="GN86" s="265">
        <v>0.58894000000000002</v>
      </c>
      <c r="GO86" s="265">
        <v>0.27343000000000001</v>
      </c>
      <c r="GP86" s="265">
        <v>0.27722999999999998</v>
      </c>
      <c r="GQ86" s="265">
        <v>0.32333000000000001</v>
      </c>
      <c r="GR86" s="265">
        <v>0.64583999999999997</v>
      </c>
      <c r="GS86" s="265">
        <v>0.29825000000000002</v>
      </c>
      <c r="GT86" s="265">
        <v>0.34766999999999998</v>
      </c>
      <c r="GU86" s="265">
        <v>0.34387000000000001</v>
      </c>
      <c r="GV86" s="265">
        <v>0.31575999999999999</v>
      </c>
      <c r="GW86" s="265">
        <v>0.26927000000000001</v>
      </c>
      <c r="GX86" s="265">
        <v>0.21798000000000001</v>
      </c>
      <c r="GY86" s="265">
        <v>0.59436</v>
      </c>
      <c r="GZ86" s="265">
        <v>0.57545000000000002</v>
      </c>
      <c r="HA86" s="265">
        <v>0.26327</v>
      </c>
      <c r="HB86" s="265">
        <v>0.29208000000000001</v>
      </c>
      <c r="HC86" s="265">
        <v>0.52607000000000004</v>
      </c>
      <c r="HD86" s="265">
        <v>0.75561</v>
      </c>
      <c r="HE86" s="265">
        <v>0.46096999999999999</v>
      </c>
      <c r="HF86" s="265">
        <v>0.54910000000000003</v>
      </c>
      <c r="HG86" s="265">
        <v>0.46504000000000001</v>
      </c>
      <c r="HH86" s="265">
        <v>0.43407000000000001</v>
      </c>
      <c r="HI86" s="265">
        <v>0.45162999999999998</v>
      </c>
      <c r="HJ86" s="265">
        <v>0.54627000000000003</v>
      </c>
      <c r="HK86" s="265">
        <v>0.36987999999999999</v>
      </c>
      <c r="HL86" s="265">
        <v>0.30116999999999999</v>
      </c>
      <c r="HM86" s="265">
        <v>0.30370999999999998</v>
      </c>
      <c r="HN86" s="265">
        <v>0.65054999999999996</v>
      </c>
      <c r="HO86" s="265">
        <v>0.58231999999999995</v>
      </c>
      <c r="HP86" s="265">
        <v>0.53237000000000001</v>
      </c>
      <c r="HQ86" s="265">
        <v>0.40772999999999998</v>
      </c>
      <c r="HR86" s="265">
        <v>0.24539</v>
      </c>
      <c r="HS86" s="265">
        <v>0.42037999999999998</v>
      </c>
      <c r="HT86" s="265">
        <v>0.52020999999999995</v>
      </c>
      <c r="HU86" s="265">
        <v>0.60873999999999995</v>
      </c>
      <c r="HV86" s="265">
        <v>0.39437</v>
      </c>
      <c r="HW86" s="265">
        <v>0.73745000000000005</v>
      </c>
      <c r="HX86" s="265">
        <v>0.56942000000000004</v>
      </c>
      <c r="HY86" s="265">
        <v>0.70477000000000001</v>
      </c>
      <c r="HZ86" s="265">
        <v>0.73126999999999998</v>
      </c>
      <c r="IA86" s="265">
        <v>0.34699000000000002</v>
      </c>
      <c r="IB86" s="265">
        <v>0.34906999999999999</v>
      </c>
      <c r="IC86" s="265">
        <v>0.37970999999999999</v>
      </c>
      <c r="ID86" s="265">
        <v>0.33611999999999997</v>
      </c>
      <c r="IE86" s="265">
        <v>0.25629000000000002</v>
      </c>
      <c r="IF86" s="265">
        <v>0.28308</v>
      </c>
      <c r="IG86" s="265">
        <v>0.42980000000000002</v>
      </c>
      <c r="IH86" s="265">
        <v>0.47215000000000001</v>
      </c>
      <c r="II86" s="265">
        <v>0.62631000000000003</v>
      </c>
      <c r="IJ86" s="265">
        <v>0.20499999999999999</v>
      </c>
      <c r="IK86" s="265">
        <v>0.31476999999999999</v>
      </c>
      <c r="IL86" s="265">
        <v>0.29181000000000001</v>
      </c>
      <c r="IM86" s="265">
        <v>0.72519999999999996</v>
      </c>
      <c r="IN86" s="265">
        <v>0.73260999999999998</v>
      </c>
      <c r="IO86" s="265">
        <v>0.67608999999999997</v>
      </c>
      <c r="IP86" s="265">
        <v>0.31885999999999998</v>
      </c>
      <c r="IQ86" s="265">
        <v>0.56298999999999999</v>
      </c>
      <c r="IR86" s="265">
        <v>0.41398000000000001</v>
      </c>
      <c r="IS86" s="265">
        <v>0.32479000000000002</v>
      </c>
      <c r="IT86" s="265">
        <v>0.50038000000000005</v>
      </c>
      <c r="IU86" s="265">
        <v>0.47487000000000001</v>
      </c>
      <c r="IV86" s="265">
        <v>0.17946999999999999</v>
      </c>
      <c r="IW86" s="265">
        <v>0.20197000000000001</v>
      </c>
      <c r="IX86" s="265">
        <v>0.32312999999999997</v>
      </c>
      <c r="IY86" s="265">
        <v>0.77993999999999997</v>
      </c>
      <c r="IZ86" s="265">
        <v>0.55383000000000004</v>
      </c>
      <c r="JA86" s="265">
        <v>0.55327999999999999</v>
      </c>
      <c r="JB86" s="265">
        <v>0.64254999999999995</v>
      </c>
      <c r="JC86" s="265">
        <v>0.79522000000000004</v>
      </c>
      <c r="JD86" s="265">
        <v>0.47482000000000002</v>
      </c>
      <c r="JE86" s="265">
        <v>0.14842</v>
      </c>
      <c r="JF86" s="265">
        <v>0.75044</v>
      </c>
      <c r="JG86" s="265">
        <v>0.45294000000000001</v>
      </c>
      <c r="JH86" s="265">
        <v>0.76803999999999994</v>
      </c>
      <c r="JI86" s="265">
        <v>0.23113</v>
      </c>
      <c r="JJ86" s="265">
        <v>0.15895999999999999</v>
      </c>
      <c r="JK86" s="265">
        <v>0.13622999999999999</v>
      </c>
      <c r="JL86" s="265">
        <v>0.27135999999999999</v>
      </c>
      <c r="JM86" s="265">
        <v>0.33207999999999999</v>
      </c>
      <c r="JN86" s="265">
        <v>0.44486999999999999</v>
      </c>
      <c r="JO86" s="265">
        <v>0.31453999999999999</v>
      </c>
      <c r="JP86" s="265">
        <v>0.49182999999999999</v>
      </c>
      <c r="JQ86" s="265">
        <v>0.39385999999999999</v>
      </c>
      <c r="JR86" s="265">
        <v>0.29133999999999999</v>
      </c>
      <c r="JS86" s="265">
        <v>0.35341</v>
      </c>
      <c r="JT86" s="265">
        <v>0.91115000000000002</v>
      </c>
      <c r="JU86" s="265">
        <v>0.92439000000000004</v>
      </c>
      <c r="JV86" s="265">
        <v>0.65529999999999999</v>
      </c>
      <c r="JW86" s="265">
        <v>0.26776</v>
      </c>
      <c r="JX86" s="265">
        <v>0.34492</v>
      </c>
      <c r="JY86" s="265">
        <v>0.35276000000000002</v>
      </c>
      <c r="JZ86" s="265">
        <v>0.34099000000000002</v>
      </c>
      <c r="KA86" s="265">
        <v>0.49127999999999999</v>
      </c>
      <c r="KB86" s="265">
        <v>0.25119000000000002</v>
      </c>
      <c r="KC86" s="265">
        <v>0.51282000000000005</v>
      </c>
      <c r="KD86" s="265">
        <v>0.35926999999999998</v>
      </c>
      <c r="KE86" s="265">
        <v>0.76046000000000002</v>
      </c>
      <c r="KF86" s="265">
        <v>0.77844000000000002</v>
      </c>
      <c r="KG86" s="265">
        <v>0.82577</v>
      </c>
      <c r="KH86" s="265">
        <v>0.52563000000000004</v>
      </c>
      <c r="KI86" s="265">
        <v>0.15997</v>
      </c>
      <c r="KJ86" s="265">
        <v>0.21954000000000001</v>
      </c>
      <c r="KK86" s="265">
        <v>0.1439</v>
      </c>
      <c r="KL86" s="265">
        <v>0.20505999999999999</v>
      </c>
      <c r="KM86" s="265">
        <v>0.87956999999999996</v>
      </c>
      <c r="KN86" s="265">
        <v>0.96314</v>
      </c>
      <c r="KO86" s="265">
        <v>0.99702999999999997</v>
      </c>
      <c r="KP86" s="265">
        <v>8.1513005355356369E-3</v>
      </c>
      <c r="KQ86" s="265">
        <v>0.99678999999999995</v>
      </c>
      <c r="KR86" s="265">
        <v>0.99133000000000004</v>
      </c>
      <c r="KS86" s="265">
        <v>0.98646</v>
      </c>
      <c r="KT86" s="265">
        <v>0.84607715473257206</v>
      </c>
      <c r="KU86" s="265">
        <v>2.3472E-2</v>
      </c>
      <c r="KV86" s="265">
        <v>8.4036E-2</v>
      </c>
      <c r="KW86" s="265">
        <v>0.1226</v>
      </c>
      <c r="KX86" s="265">
        <v>0.19647000000000001</v>
      </c>
      <c r="KY86" s="265">
        <v>0.35970999999999997</v>
      </c>
      <c r="KZ86" s="265">
        <v>0.55766000000000004</v>
      </c>
      <c r="LA86" s="265">
        <v>0.73682000000000003</v>
      </c>
      <c r="LB86" s="265">
        <v>0.87109999999999999</v>
      </c>
      <c r="LC86" s="265">
        <v>1</v>
      </c>
      <c r="LD86" s="265">
        <v>0</v>
      </c>
      <c r="LE86" s="265">
        <v>0.34844000000000003</v>
      </c>
      <c r="LF86" s="265">
        <v>8.3200000000000003E-5</v>
      </c>
      <c r="LG86" s="265">
        <v>1.9599999999999999E-4</v>
      </c>
      <c r="LH86" s="431">
        <v>2.2236853837966919E-3</v>
      </c>
      <c r="LI86" s="431">
        <v>2.0755913574248552E-3</v>
      </c>
      <c r="LJ86" s="431">
        <v>1.225700369104743E-3</v>
      </c>
      <c r="LK86" s="431">
        <v>2.1486431360244751E-3</v>
      </c>
      <c r="LL86" s="431">
        <v>1.1504751164466143E-3</v>
      </c>
      <c r="LM86" s="431">
        <v>2.3964664433151484E-3</v>
      </c>
      <c r="LN86" s="431">
        <v>1.0300669819116592E-3</v>
      </c>
      <c r="LO86" s="431">
        <v>1.9226601580157876E-3</v>
      </c>
      <c r="LP86" s="431">
        <v>1.1883362894877791E-3</v>
      </c>
      <c r="LQ86" s="431">
        <v>1.4477090444415808E-3</v>
      </c>
      <c r="LR86" s="431">
        <v>1.9943281076848507E-3</v>
      </c>
      <c r="LS86" s="431">
        <v>2.2617194335907698E-3</v>
      </c>
      <c r="LT86" s="431">
        <v>1.309463637880981E-3</v>
      </c>
      <c r="LU86" s="431">
        <v>2.4201723281294107E-3</v>
      </c>
      <c r="LV86" s="431">
        <v>1.2508700601756573E-3</v>
      </c>
      <c r="LW86" s="431">
        <v>1.9207177683711052E-3</v>
      </c>
      <c r="LX86" s="431">
        <v>1.2405039742588997E-3</v>
      </c>
      <c r="LY86" s="431">
        <v>1.3063929509371519E-3</v>
      </c>
      <c r="LZ86" s="431">
        <v>1.3734771637246013E-3</v>
      </c>
      <c r="MA86" s="431">
        <v>2.2154424805194139E-3</v>
      </c>
      <c r="MB86" s="431">
        <v>1.3056342722848058E-3</v>
      </c>
      <c r="MC86" s="431">
        <v>2.0861816592514515E-3</v>
      </c>
      <c r="MD86" s="431">
        <v>1.7625188920646906E-3</v>
      </c>
      <c r="ME86" s="431">
        <v>1.2536441208794713E-3</v>
      </c>
      <c r="MF86" s="431">
        <v>1.3493779115378857E-3</v>
      </c>
      <c r="MG86" s="431">
        <v>1.7028513830155134E-3</v>
      </c>
      <c r="MH86" s="266"/>
      <c r="MI86" s="266"/>
      <c r="MJ86" s="266"/>
      <c r="MK86" s="266"/>
      <c r="ML86" s="266"/>
      <c r="MM86" s="266"/>
      <c r="MN86" s="266"/>
      <c r="MO86" s="266"/>
      <c r="MP86" s="266"/>
      <c r="MQ86" s="266"/>
      <c r="MR86" s="266"/>
      <c r="MS86" s="266"/>
      <c r="MT86" s="266"/>
      <c r="MU86" s="266"/>
      <c r="MV86" s="266"/>
      <c r="MW86" s="266"/>
      <c r="MX86" s="266"/>
      <c r="MY86" s="266"/>
      <c r="MZ86" s="266"/>
      <c r="NA86" s="266"/>
      <c r="NB86" s="266"/>
      <c r="NC86" s="266"/>
      <c r="ND86" s="266"/>
      <c r="NE86" s="266"/>
      <c r="NF86" s="266"/>
      <c r="NG86" s="266"/>
      <c r="NH86" s="266"/>
      <c r="NI86" s="266"/>
      <c r="NJ86" s="266"/>
      <c r="NK86" s="266"/>
      <c r="NL86" s="266"/>
      <c r="NM86" s="266"/>
      <c r="NN86" s="266"/>
      <c r="NO86" s="266"/>
      <c r="NP86" s="266"/>
      <c r="NQ86" s="266"/>
      <c r="NR86" s="266"/>
      <c r="NS86" s="266"/>
      <c r="NT86" s="266"/>
      <c r="NU86" s="266"/>
      <c r="NV86" s="266"/>
      <c r="NW86" s="266"/>
      <c r="NX86" s="266"/>
      <c r="NY86" s="266"/>
      <c r="NZ86" s="266"/>
      <c r="OA86" s="266"/>
      <c r="OB86" s="266"/>
      <c r="OC86" s="266"/>
      <c r="OD86" s="266"/>
      <c r="OE86" s="266"/>
      <c r="OF86" s="266"/>
      <c r="OG86" s="266"/>
      <c r="OH86" s="266"/>
      <c r="OI86" s="266"/>
      <c r="OJ86" s="266"/>
      <c r="OK86" s="266"/>
      <c r="OL86" s="266"/>
      <c r="OM86" s="266"/>
      <c r="ON86" s="267"/>
    </row>
    <row r="87" spans="1:404">
      <c r="A87" s="261">
        <v>462</v>
      </c>
      <c r="B87" s="265">
        <v>0.28673999999999999</v>
      </c>
      <c r="C87" s="265">
        <v>0.20795</v>
      </c>
      <c r="D87" s="265">
        <v>0.14574999999999999</v>
      </c>
      <c r="E87" s="265">
        <v>9.7159999999999996E-2</v>
      </c>
      <c r="F87" s="265">
        <v>0.29357</v>
      </c>
      <c r="G87" s="265">
        <v>0.19361999999999999</v>
      </c>
      <c r="H87" s="265">
        <v>0.29968</v>
      </c>
      <c r="I87" s="265">
        <v>0.30732999999999999</v>
      </c>
      <c r="J87" s="265">
        <v>0.24696000000000001</v>
      </c>
      <c r="K87" s="265">
        <v>0.13264000000000001</v>
      </c>
      <c r="L87" s="265">
        <v>8.9016999999999999E-2</v>
      </c>
      <c r="M87" s="265">
        <v>3.5400000000000001E-2</v>
      </c>
      <c r="N87" s="265">
        <v>7.2164000000000006E-2</v>
      </c>
      <c r="O87" s="265">
        <v>0.20263999999999999</v>
      </c>
      <c r="P87" s="265">
        <v>0.18437000000000001</v>
      </c>
      <c r="Q87" s="265">
        <v>0.19620000000000001</v>
      </c>
      <c r="R87" s="265">
        <v>9.7191E-2</v>
      </c>
      <c r="S87" s="265">
        <v>0.22272</v>
      </c>
      <c r="T87" s="265">
        <v>0.15171999999999999</v>
      </c>
      <c r="U87" s="265">
        <v>0.28442000000000001</v>
      </c>
      <c r="V87" s="265">
        <v>0.19420999999999999</v>
      </c>
      <c r="W87" s="265">
        <v>0.16705999999999999</v>
      </c>
      <c r="X87" s="265">
        <v>0.14516000000000001</v>
      </c>
      <c r="Y87" s="265">
        <v>0.28802</v>
      </c>
      <c r="Z87" s="265">
        <v>0.19966</v>
      </c>
      <c r="AA87" s="265">
        <v>0.29343999999999998</v>
      </c>
      <c r="AB87" s="265">
        <v>0.20627999999999999</v>
      </c>
      <c r="AC87" s="265">
        <v>0.17595</v>
      </c>
      <c r="AD87" s="265">
        <v>0.11835</v>
      </c>
      <c r="AE87" s="265">
        <v>4.0377999999999997E-2</v>
      </c>
      <c r="AF87" s="265">
        <v>6.2089999999999999E-2</v>
      </c>
      <c r="AG87" s="265">
        <v>7.6733999999999997E-2</v>
      </c>
      <c r="AH87" s="265">
        <v>0.13478999999999999</v>
      </c>
      <c r="AI87" s="265">
        <v>2.3654000000000001E-2</v>
      </c>
      <c r="AJ87" s="265">
        <v>3.3849999999999998E-2</v>
      </c>
      <c r="AK87" s="265">
        <v>2.0257000000000001E-2</v>
      </c>
      <c r="AL87" s="265">
        <v>5.6432999999999997E-2</v>
      </c>
      <c r="AM87" s="265">
        <v>4.2673000000000003E-2</v>
      </c>
      <c r="AN87" s="265">
        <v>4.6324999999999998E-2</v>
      </c>
      <c r="AO87" s="265">
        <v>6.9057999999999994E-2</v>
      </c>
      <c r="AP87" s="265">
        <v>8.3794999999999994E-2</v>
      </c>
      <c r="AQ87" s="265">
        <v>5.7180000000000002E-2</v>
      </c>
      <c r="AR87" s="265">
        <v>0.12831999999999999</v>
      </c>
      <c r="AS87" s="265">
        <v>0.11360000000000001</v>
      </c>
      <c r="AT87" s="265">
        <v>0.10571999999999999</v>
      </c>
      <c r="AU87" s="265">
        <v>0.16270999999999999</v>
      </c>
      <c r="AV87" s="265">
        <v>0.13531000000000001</v>
      </c>
      <c r="AW87" s="265">
        <v>2.6606999999999999E-2</v>
      </c>
      <c r="AX87" s="265">
        <v>4.9770000000000002E-2</v>
      </c>
      <c r="AY87" s="265">
        <v>7.8452999999999995E-2</v>
      </c>
      <c r="AZ87" s="265">
        <v>0.11369</v>
      </c>
      <c r="BA87" s="265">
        <v>3.2386999999999999E-2</v>
      </c>
      <c r="BB87" s="265">
        <v>1.3074000000000001E-2</v>
      </c>
      <c r="BC87" s="265">
        <v>0</v>
      </c>
      <c r="BD87" s="265">
        <v>4.9970000000000001E-2</v>
      </c>
      <c r="BE87" s="265">
        <v>4.0550999999999997E-2</v>
      </c>
      <c r="BF87" s="265">
        <v>3.5650000000000001E-2</v>
      </c>
      <c r="BG87" s="265">
        <v>9.2951000000000006E-2</v>
      </c>
      <c r="BH87" s="265">
        <v>9.9616999999999997E-2</v>
      </c>
      <c r="BI87" s="265">
        <v>0.15245</v>
      </c>
      <c r="BJ87" s="265">
        <v>0.13163</v>
      </c>
      <c r="BK87" s="265">
        <v>0.14545</v>
      </c>
      <c r="BL87" s="265">
        <v>0.22696</v>
      </c>
      <c r="BM87" s="265">
        <v>0.12195</v>
      </c>
      <c r="BN87" s="265">
        <v>0.35809000000000002</v>
      </c>
      <c r="BO87" s="265">
        <v>0.41428999999999999</v>
      </c>
      <c r="BP87" s="265">
        <v>3.2362000000000002E-2</v>
      </c>
      <c r="BQ87" s="265">
        <v>0.20474000000000001</v>
      </c>
      <c r="BR87" s="265">
        <v>0.35820999999999997</v>
      </c>
      <c r="BS87" s="265">
        <v>0.20161000000000001</v>
      </c>
      <c r="BT87" s="265">
        <v>0.31119999999999998</v>
      </c>
      <c r="BU87" s="265">
        <v>1.7908E-2</v>
      </c>
      <c r="BV87" s="265">
        <v>7.8201999999999994E-3</v>
      </c>
      <c r="BW87" s="265">
        <v>2.1107999999999998E-2</v>
      </c>
      <c r="BX87" s="265">
        <v>9.5087999999999995E-3</v>
      </c>
      <c r="BY87" s="265">
        <v>0.16502</v>
      </c>
      <c r="BZ87" s="265">
        <v>0.13816999999999999</v>
      </c>
      <c r="CA87" s="265">
        <v>0.254</v>
      </c>
      <c r="CB87" s="265">
        <v>0.19422</v>
      </c>
      <c r="CC87" s="265">
        <v>0.25508999999999998</v>
      </c>
      <c r="CD87" s="265">
        <v>0.14716000000000001</v>
      </c>
      <c r="CE87" s="265">
        <v>0.14607999999999999</v>
      </c>
      <c r="CF87" s="265">
        <v>0.16148000000000001</v>
      </c>
      <c r="CG87" s="265">
        <v>0.14637</v>
      </c>
      <c r="CH87" s="265">
        <v>0.13338</v>
      </c>
      <c r="CI87" s="265">
        <v>0.15289</v>
      </c>
      <c r="CJ87" s="265">
        <v>0.12089</v>
      </c>
      <c r="CK87" s="265">
        <v>0.14097000000000001</v>
      </c>
      <c r="CL87" s="265">
        <v>0.38128000000000001</v>
      </c>
      <c r="CM87" s="265">
        <v>0.20165</v>
      </c>
      <c r="CN87" s="265">
        <v>7.6768000000000003E-2</v>
      </c>
      <c r="CO87" s="265">
        <v>0.10579</v>
      </c>
      <c r="CP87" s="265">
        <v>9.2313999999999993E-2</v>
      </c>
      <c r="CQ87" s="265">
        <v>8.7925000000000003E-2</v>
      </c>
      <c r="CR87" s="265">
        <v>0.14599999999999999</v>
      </c>
      <c r="CS87" s="265">
        <v>0.14285999999999999</v>
      </c>
      <c r="CT87" s="265">
        <v>0.20824999999999999</v>
      </c>
      <c r="CU87" s="265">
        <v>0.20200000000000001</v>
      </c>
      <c r="CV87" s="265">
        <v>0.12937000000000001</v>
      </c>
      <c r="CW87" s="265">
        <v>0.39191999999999999</v>
      </c>
      <c r="CX87" s="265">
        <v>0.18762999999999999</v>
      </c>
      <c r="CY87" s="265">
        <v>0.33607999999999999</v>
      </c>
      <c r="CZ87" s="265">
        <v>0.18522</v>
      </c>
      <c r="DA87" s="265">
        <v>0.31589</v>
      </c>
      <c r="DB87" s="265">
        <v>7.8787999999999997E-2</v>
      </c>
      <c r="DC87" s="265">
        <v>9.0721999999999997E-2</v>
      </c>
      <c r="DD87" s="265">
        <v>5.2525000000000002E-2</v>
      </c>
      <c r="DE87" s="265">
        <v>0.16081999999999999</v>
      </c>
      <c r="DF87" s="265">
        <v>2.7199000000000001E-2</v>
      </c>
      <c r="DG87" s="265">
        <v>5.2025000000000002E-2</v>
      </c>
      <c r="DH87" s="265">
        <v>6.9294999999999995E-2</v>
      </c>
      <c r="DI87" s="265">
        <v>0.34745999999999999</v>
      </c>
      <c r="DJ87" s="265">
        <v>0.19539999999999999</v>
      </c>
      <c r="DK87" s="265">
        <v>0.22031999999999999</v>
      </c>
      <c r="DL87" s="265">
        <v>0.27940999999999999</v>
      </c>
      <c r="DM87" s="265">
        <v>0.65908999999999995</v>
      </c>
      <c r="DN87" s="265">
        <v>0.28843000000000002</v>
      </c>
      <c r="DO87" s="265">
        <v>0.34025</v>
      </c>
      <c r="DP87" s="265">
        <v>0.33846999999999999</v>
      </c>
      <c r="DQ87" s="265">
        <v>0.28195999999999999</v>
      </c>
      <c r="DR87" s="265">
        <v>0.62461</v>
      </c>
      <c r="DS87" s="265">
        <v>0.44296000000000002</v>
      </c>
      <c r="DT87" s="265">
        <v>0.66241000000000005</v>
      </c>
      <c r="DU87" s="265">
        <v>0.55725999999999998</v>
      </c>
      <c r="DV87" s="265">
        <v>0.34883999999999998</v>
      </c>
      <c r="DW87" s="265">
        <v>0.33931</v>
      </c>
      <c r="DX87" s="265">
        <v>7.8992999999999994E-2</v>
      </c>
      <c r="DY87" s="265">
        <v>0.17379</v>
      </c>
      <c r="DZ87" s="265">
        <v>0.25892999999999999</v>
      </c>
      <c r="EA87" s="265">
        <v>0.18328</v>
      </c>
      <c r="EB87" s="265">
        <v>0.11212</v>
      </c>
      <c r="EC87" s="265">
        <v>9.2039999999999997E-2</v>
      </c>
      <c r="ED87" s="265">
        <v>0.14124999999999999</v>
      </c>
      <c r="EE87" s="265">
        <v>0.16896</v>
      </c>
      <c r="EF87" s="265">
        <v>8.5472000000000006E-2</v>
      </c>
      <c r="EG87" s="265">
        <v>0.11007</v>
      </c>
      <c r="EH87" s="265">
        <v>7.6613000000000001E-2</v>
      </c>
      <c r="EI87" s="265">
        <v>0.28571000000000002</v>
      </c>
      <c r="EJ87" s="265">
        <v>0.22886999999999999</v>
      </c>
      <c r="EK87" s="265">
        <v>6.2626000000000001E-2</v>
      </c>
      <c r="EL87" s="265">
        <v>0.1125</v>
      </c>
      <c r="EM87" s="265">
        <v>8.8558999999999999E-2</v>
      </c>
      <c r="EN87" s="265">
        <v>0.15869</v>
      </c>
      <c r="EO87" s="265">
        <v>0.66315000000000002</v>
      </c>
      <c r="EP87" s="265">
        <v>0.19427</v>
      </c>
      <c r="EQ87" s="265">
        <v>0.17544999999999999</v>
      </c>
      <c r="ER87" s="265">
        <v>0.24245</v>
      </c>
      <c r="ES87" s="265">
        <v>0.20397999999999999</v>
      </c>
      <c r="ET87" s="265">
        <v>0.22514000000000001</v>
      </c>
      <c r="EU87" s="265">
        <v>0.18887000000000001</v>
      </c>
      <c r="EV87" s="265">
        <v>0.19611000000000001</v>
      </c>
      <c r="EW87" s="265">
        <v>0.20657</v>
      </c>
      <c r="EX87" s="265">
        <v>0.23294999999999999</v>
      </c>
      <c r="EY87" s="265">
        <v>0.16788</v>
      </c>
      <c r="EZ87" s="265">
        <v>0.40033000000000002</v>
      </c>
      <c r="FA87" s="265">
        <v>0.47416000000000003</v>
      </c>
      <c r="FB87" s="265">
        <v>0.44768000000000002</v>
      </c>
      <c r="FC87" s="265">
        <v>0.41543000000000002</v>
      </c>
      <c r="FD87" s="265">
        <v>0.43253000000000003</v>
      </c>
      <c r="FE87" s="265">
        <v>0.38721</v>
      </c>
      <c r="FF87" s="265">
        <v>0.40460000000000002</v>
      </c>
      <c r="FG87" s="265">
        <v>0.47445999999999999</v>
      </c>
      <c r="FH87" s="265">
        <v>0.36598999999999998</v>
      </c>
      <c r="FI87" s="265">
        <v>0.34538000000000002</v>
      </c>
      <c r="FJ87" s="265">
        <v>0.89422999999999997</v>
      </c>
      <c r="FK87" s="265">
        <v>0.37407000000000001</v>
      </c>
      <c r="FL87" s="265">
        <v>5.9950999999999997E-2</v>
      </c>
      <c r="FM87" s="265">
        <v>0.69530000000000003</v>
      </c>
      <c r="FN87" s="265">
        <v>0.20816999999999999</v>
      </c>
      <c r="FO87" s="265">
        <v>0.39800000000000002</v>
      </c>
      <c r="FP87" s="265">
        <v>0.4199</v>
      </c>
      <c r="FQ87" s="265">
        <v>0.32472000000000001</v>
      </c>
      <c r="FR87" s="265">
        <v>0.23543</v>
      </c>
      <c r="FS87" s="265">
        <v>0.17741000000000001</v>
      </c>
      <c r="FT87" s="265">
        <v>0.30059000000000002</v>
      </c>
      <c r="FU87" s="265">
        <v>0.25662000000000001</v>
      </c>
      <c r="FV87" s="265">
        <v>9.5390000000000003E-2</v>
      </c>
      <c r="FW87" s="265">
        <v>0.29442000000000002</v>
      </c>
      <c r="FX87" s="265">
        <v>0.30669999999999997</v>
      </c>
      <c r="FY87" s="265">
        <v>0.17296</v>
      </c>
      <c r="FZ87" s="265">
        <v>0.29442000000000002</v>
      </c>
      <c r="GA87" s="265">
        <v>0.52603</v>
      </c>
      <c r="GB87" s="265">
        <v>0.81601999999999997</v>
      </c>
      <c r="GC87" s="265">
        <v>0.55552000000000001</v>
      </c>
      <c r="GD87" s="265">
        <v>0.24734</v>
      </c>
      <c r="GE87" s="265">
        <v>0.66020000000000001</v>
      </c>
      <c r="GF87" s="265">
        <v>0.48871999999999999</v>
      </c>
      <c r="GG87" s="265">
        <v>0.34783999999999998</v>
      </c>
      <c r="GH87" s="265">
        <v>0.44911000000000001</v>
      </c>
      <c r="GI87" s="265">
        <v>0.41006999999999999</v>
      </c>
      <c r="GJ87" s="265">
        <v>0.58679999999999999</v>
      </c>
      <c r="GK87" s="265">
        <v>0.72523000000000004</v>
      </c>
      <c r="GL87" s="265">
        <v>0.78368000000000004</v>
      </c>
      <c r="GM87" s="265">
        <v>0.59247000000000005</v>
      </c>
      <c r="GN87" s="265">
        <v>0.55542999999999998</v>
      </c>
      <c r="GO87" s="265">
        <v>0.25918999999999998</v>
      </c>
      <c r="GP87" s="265">
        <v>0.26391999999999999</v>
      </c>
      <c r="GQ87" s="265">
        <v>0.30741000000000002</v>
      </c>
      <c r="GR87" s="265">
        <v>0.61689000000000005</v>
      </c>
      <c r="GS87" s="265">
        <v>0.28356999999999999</v>
      </c>
      <c r="GT87" s="265">
        <v>0.33169999999999999</v>
      </c>
      <c r="GU87" s="265">
        <v>0.32806999999999997</v>
      </c>
      <c r="GV87" s="265">
        <v>0.30120999999999998</v>
      </c>
      <c r="GW87" s="265">
        <v>0.25390000000000001</v>
      </c>
      <c r="GX87" s="265">
        <v>0.20416999999999999</v>
      </c>
      <c r="GY87" s="265">
        <v>0.54988999999999999</v>
      </c>
      <c r="GZ87" s="265">
        <v>0.53112999999999999</v>
      </c>
      <c r="HA87" s="265">
        <v>0.25235999999999997</v>
      </c>
      <c r="HB87" s="265">
        <v>0.2828</v>
      </c>
      <c r="HC87" s="265">
        <v>0.48862</v>
      </c>
      <c r="HD87" s="265">
        <v>0.70745000000000002</v>
      </c>
      <c r="HE87" s="265">
        <v>0.43252000000000002</v>
      </c>
      <c r="HF87" s="265">
        <v>0.52049999999999996</v>
      </c>
      <c r="HG87" s="265">
        <v>0.43636999999999998</v>
      </c>
      <c r="HH87" s="265">
        <v>0.40747</v>
      </c>
      <c r="HI87" s="265">
        <v>0.42387999999999998</v>
      </c>
      <c r="HJ87" s="265">
        <v>0.51282000000000005</v>
      </c>
      <c r="HK87" s="265">
        <v>0.35139999999999999</v>
      </c>
      <c r="HL87" s="265">
        <v>0.28542000000000001</v>
      </c>
      <c r="HM87" s="265">
        <v>0.28870000000000001</v>
      </c>
      <c r="HN87" s="265">
        <v>0.62661999999999995</v>
      </c>
      <c r="HO87" s="265">
        <v>0.55545999999999995</v>
      </c>
      <c r="HP87" s="265">
        <v>0.50917999999999997</v>
      </c>
      <c r="HQ87" s="265">
        <v>0.37706000000000001</v>
      </c>
      <c r="HR87" s="265">
        <v>0.22706000000000001</v>
      </c>
      <c r="HS87" s="265">
        <v>0.40372000000000002</v>
      </c>
      <c r="HT87" s="265">
        <v>0.49689</v>
      </c>
      <c r="HU87" s="265">
        <v>0.58394999999999997</v>
      </c>
      <c r="HV87" s="265">
        <v>0.37728</v>
      </c>
      <c r="HW87" s="265">
        <v>0.67639000000000005</v>
      </c>
      <c r="HX87" s="265">
        <v>0.53793000000000002</v>
      </c>
      <c r="HY87" s="265">
        <v>0.65776999999999997</v>
      </c>
      <c r="HZ87" s="265">
        <v>0.69906999999999997</v>
      </c>
      <c r="IA87" s="265">
        <v>0.33221000000000001</v>
      </c>
      <c r="IB87" s="265">
        <v>0.33482000000000001</v>
      </c>
      <c r="IC87" s="265">
        <v>0.36435000000000001</v>
      </c>
      <c r="ID87" s="265">
        <v>0.32250000000000001</v>
      </c>
      <c r="IE87" s="265">
        <v>0.24825</v>
      </c>
      <c r="IF87" s="265">
        <v>0.27500999999999998</v>
      </c>
      <c r="IG87" s="265">
        <v>0.4133</v>
      </c>
      <c r="IH87" s="265">
        <v>0.44353999999999999</v>
      </c>
      <c r="II87" s="265">
        <v>0.59977000000000003</v>
      </c>
      <c r="IJ87" s="265">
        <v>0.19911000000000001</v>
      </c>
      <c r="IK87" s="265">
        <v>0.30393999999999999</v>
      </c>
      <c r="IL87" s="265">
        <v>0.27367999999999998</v>
      </c>
      <c r="IM87" s="265">
        <v>0.69103999999999999</v>
      </c>
      <c r="IN87" s="265">
        <v>0.70406999999999997</v>
      </c>
      <c r="IO87" s="265">
        <v>0.63839000000000001</v>
      </c>
      <c r="IP87" s="265">
        <v>0.30551</v>
      </c>
      <c r="IQ87" s="265">
        <v>0.53197000000000005</v>
      </c>
      <c r="IR87" s="265">
        <v>0.39282</v>
      </c>
      <c r="IS87" s="265">
        <v>0.30557000000000001</v>
      </c>
      <c r="IT87" s="265">
        <v>0.47115000000000001</v>
      </c>
      <c r="IU87" s="265">
        <v>0.45062000000000002</v>
      </c>
      <c r="IV87" s="265">
        <v>0.18112</v>
      </c>
      <c r="IW87" s="265">
        <v>0.18984999999999999</v>
      </c>
      <c r="IX87" s="265">
        <v>0.30924000000000001</v>
      </c>
      <c r="IY87" s="265">
        <v>0.748</v>
      </c>
      <c r="IZ87" s="265">
        <v>0.52869999999999995</v>
      </c>
      <c r="JA87" s="265">
        <v>0.52832000000000001</v>
      </c>
      <c r="JB87" s="265">
        <v>0.61506000000000005</v>
      </c>
      <c r="JC87" s="265">
        <v>0.76197000000000004</v>
      </c>
      <c r="JD87" s="265">
        <v>0.45371</v>
      </c>
      <c r="JE87" s="265">
        <v>0.13758999999999999</v>
      </c>
      <c r="JF87" s="265">
        <v>0.71138999999999997</v>
      </c>
      <c r="JG87" s="265">
        <v>0.42942999999999998</v>
      </c>
      <c r="JH87" s="265">
        <v>0.73716000000000004</v>
      </c>
      <c r="JI87" s="265">
        <v>0.21501999999999999</v>
      </c>
      <c r="JJ87" s="265">
        <v>0.14724000000000001</v>
      </c>
      <c r="JK87" s="265">
        <v>0.12676999999999999</v>
      </c>
      <c r="JL87" s="265">
        <v>0.25324000000000002</v>
      </c>
      <c r="JM87" s="265">
        <v>0.31378</v>
      </c>
      <c r="JN87" s="265">
        <v>0.42824000000000001</v>
      </c>
      <c r="JO87" s="265">
        <v>0.30024000000000001</v>
      </c>
      <c r="JP87" s="265">
        <v>0.46167000000000002</v>
      </c>
      <c r="JQ87" s="265">
        <v>0.37503999999999998</v>
      </c>
      <c r="JR87" s="265">
        <v>0.27373999999999998</v>
      </c>
      <c r="JS87" s="265">
        <v>0.33098</v>
      </c>
      <c r="JT87" s="265">
        <v>0.93335999999999997</v>
      </c>
      <c r="JU87" s="265">
        <v>0.87597000000000003</v>
      </c>
      <c r="JV87" s="265">
        <v>0.62241000000000002</v>
      </c>
      <c r="JW87" s="265">
        <v>0.25619999999999998</v>
      </c>
      <c r="JX87" s="265">
        <v>0.33423000000000003</v>
      </c>
      <c r="JY87" s="265">
        <v>0.33372000000000002</v>
      </c>
      <c r="JZ87" s="265">
        <v>0.32406000000000001</v>
      </c>
      <c r="KA87" s="265">
        <v>0.51100000000000001</v>
      </c>
      <c r="KB87" s="265">
        <v>0.24009</v>
      </c>
      <c r="KC87" s="265">
        <v>0.48028999999999999</v>
      </c>
      <c r="KD87" s="265">
        <v>0.33689999999999998</v>
      </c>
      <c r="KE87" s="265">
        <v>0.71694000000000002</v>
      </c>
      <c r="KF87" s="265">
        <v>0.73131000000000002</v>
      </c>
      <c r="KG87" s="265">
        <v>0.77893999999999997</v>
      </c>
      <c r="KH87" s="265">
        <v>0.49237999999999998</v>
      </c>
      <c r="KI87" s="265">
        <v>0.15764</v>
      </c>
      <c r="KJ87" s="265">
        <v>0.21612000000000001</v>
      </c>
      <c r="KK87" s="265">
        <v>0.14828</v>
      </c>
      <c r="KL87" s="265">
        <v>0.20851</v>
      </c>
      <c r="KM87" s="265">
        <v>0.88031000000000004</v>
      </c>
      <c r="KN87" s="265">
        <v>0.96262000000000003</v>
      </c>
      <c r="KO87" s="265">
        <v>0.99539999999999995</v>
      </c>
      <c r="KP87" s="265">
        <v>8.1325311752989907E-3</v>
      </c>
      <c r="KQ87" s="265">
        <v>0.99358000000000002</v>
      </c>
      <c r="KR87" s="265">
        <v>0.98755000000000004</v>
      </c>
      <c r="KS87" s="265">
        <v>0.98219999999999996</v>
      </c>
      <c r="KT87" s="265">
        <v>0.8475669782812203</v>
      </c>
      <c r="KU87" s="265">
        <v>2.4025999999999999E-2</v>
      </c>
      <c r="KV87" s="265">
        <v>8.5421999999999998E-2</v>
      </c>
      <c r="KW87" s="265">
        <v>0.12436</v>
      </c>
      <c r="KX87" s="265">
        <v>0.19878999999999999</v>
      </c>
      <c r="KY87" s="265">
        <v>0.36277999999999999</v>
      </c>
      <c r="KZ87" s="265">
        <v>0.56105000000000005</v>
      </c>
      <c r="LA87" s="265">
        <v>0.7399</v>
      </c>
      <c r="LB87" s="265">
        <v>0.87343999999999999</v>
      </c>
      <c r="LC87" s="265">
        <v>1</v>
      </c>
      <c r="LD87" s="265">
        <v>0</v>
      </c>
      <c r="LE87" s="265">
        <v>0.34998000000000001</v>
      </c>
      <c r="LF87" s="265">
        <v>6.2399999999999999E-5</v>
      </c>
      <c r="LG87" s="265">
        <v>1.47E-4</v>
      </c>
      <c r="LH87" s="431">
        <v>2.4066353216767311E-3</v>
      </c>
      <c r="LI87" s="431">
        <v>2.2475502919405699E-3</v>
      </c>
      <c r="LJ87" s="431">
        <v>1.2361501576378942E-3</v>
      </c>
      <c r="LK87" s="431">
        <v>2.3297658190131187E-3</v>
      </c>
      <c r="LL87" s="431">
        <v>1.1227980721741915E-3</v>
      </c>
      <c r="LM87" s="431">
        <v>2.5874781422317028E-3</v>
      </c>
      <c r="LN87" s="431">
        <v>9.6140982350334525E-4</v>
      </c>
      <c r="LO87" s="431">
        <v>1.99551647529006E-3</v>
      </c>
      <c r="LP87" s="431">
        <v>1.0820388561114669E-3</v>
      </c>
      <c r="LQ87" s="431">
        <v>1.3904154766350985E-3</v>
      </c>
      <c r="LR87" s="431">
        <v>2.047612564638257E-3</v>
      </c>
      <c r="LS87" s="431">
        <v>2.4541162420064211E-3</v>
      </c>
      <c r="LT87" s="431">
        <v>1.1808538110926747E-3</v>
      </c>
      <c r="LU87" s="431">
        <v>2.6080610696226358E-3</v>
      </c>
      <c r="LV87" s="431">
        <v>1.200880273245275E-3</v>
      </c>
      <c r="LW87" s="431">
        <v>1.9908801186829805E-3</v>
      </c>
      <c r="LX87" s="431">
        <v>1.1277218582108617E-3</v>
      </c>
      <c r="LY87" s="431">
        <v>1.2240237556397915E-3</v>
      </c>
      <c r="LZ87" s="431">
        <v>1.3304648455232382E-3</v>
      </c>
      <c r="MA87" s="431">
        <v>2.3498355876654387E-3</v>
      </c>
      <c r="MB87" s="431">
        <v>1.2020742287859321E-3</v>
      </c>
      <c r="MC87" s="431">
        <v>2.1941729355603456E-3</v>
      </c>
      <c r="MD87" s="431">
        <v>1.7746493685990572E-3</v>
      </c>
      <c r="ME87" s="431">
        <v>1.1302420170977712E-3</v>
      </c>
      <c r="MF87" s="431">
        <v>1.3001990737393498E-3</v>
      </c>
      <c r="MG87" s="431">
        <v>1.720461412332952E-3</v>
      </c>
      <c r="MH87" s="266"/>
      <c r="MI87" s="266"/>
      <c r="MJ87" s="266"/>
      <c r="MK87" s="266"/>
      <c r="ML87" s="266"/>
      <c r="MM87" s="266"/>
      <c r="MN87" s="266"/>
      <c r="MO87" s="266"/>
      <c r="MP87" s="266"/>
      <c r="MQ87" s="266"/>
      <c r="MR87" s="266"/>
      <c r="MS87" s="266"/>
      <c r="MT87" s="266"/>
      <c r="MU87" s="266"/>
      <c r="MV87" s="266"/>
      <c r="MW87" s="266"/>
      <c r="MX87" s="266"/>
      <c r="MY87" s="266"/>
      <c r="MZ87" s="266"/>
      <c r="NA87" s="266"/>
      <c r="NB87" s="266"/>
      <c r="NC87" s="266"/>
      <c r="ND87" s="266"/>
      <c r="NE87" s="266"/>
      <c r="NF87" s="266"/>
      <c r="NG87" s="266"/>
      <c r="NH87" s="266"/>
      <c r="NI87" s="266"/>
      <c r="NJ87" s="266"/>
      <c r="NK87" s="266"/>
      <c r="NL87" s="266"/>
      <c r="NM87" s="266"/>
      <c r="NN87" s="266"/>
      <c r="NO87" s="266"/>
      <c r="NP87" s="266"/>
      <c r="NQ87" s="266"/>
      <c r="NR87" s="266"/>
      <c r="NS87" s="266"/>
      <c r="NT87" s="266"/>
      <c r="NU87" s="266"/>
      <c r="NV87" s="266"/>
      <c r="NW87" s="266"/>
      <c r="NX87" s="266"/>
      <c r="NY87" s="266"/>
      <c r="NZ87" s="266"/>
      <c r="OA87" s="266"/>
      <c r="OB87" s="266"/>
      <c r="OC87" s="266"/>
      <c r="OD87" s="266"/>
      <c r="OE87" s="266"/>
      <c r="OF87" s="266"/>
      <c r="OG87" s="266"/>
      <c r="OH87" s="266"/>
      <c r="OI87" s="266"/>
      <c r="OJ87" s="266"/>
      <c r="OK87" s="266"/>
      <c r="OL87" s="266"/>
      <c r="OM87" s="266"/>
      <c r="ON87" s="267"/>
    </row>
    <row r="88" spans="1:404">
      <c r="A88" s="261">
        <v>463</v>
      </c>
      <c r="B88" s="265">
        <v>0.28848000000000001</v>
      </c>
      <c r="C88" s="265">
        <v>0.20915</v>
      </c>
      <c r="D88" s="265">
        <v>0.14656</v>
      </c>
      <c r="E88" s="265">
        <v>9.7687999999999997E-2</v>
      </c>
      <c r="F88" s="265">
        <v>0.29524</v>
      </c>
      <c r="G88" s="265">
        <v>0.1946</v>
      </c>
      <c r="H88" s="265">
        <v>0.30136000000000002</v>
      </c>
      <c r="I88" s="265">
        <v>0.31085000000000002</v>
      </c>
      <c r="J88" s="265">
        <v>0.24997</v>
      </c>
      <c r="K88" s="265">
        <v>0.13036</v>
      </c>
      <c r="L88" s="265">
        <v>8.7397000000000002E-2</v>
      </c>
      <c r="M88" s="265">
        <v>3.4934E-2</v>
      </c>
      <c r="N88" s="265">
        <v>7.6912999999999995E-2</v>
      </c>
      <c r="O88" s="265">
        <v>0.20648</v>
      </c>
      <c r="P88" s="265">
        <v>0.18540000000000001</v>
      </c>
      <c r="Q88" s="265">
        <v>0.19428000000000001</v>
      </c>
      <c r="R88" s="265">
        <v>9.7757999999999998E-2</v>
      </c>
      <c r="S88" s="265">
        <v>0.22556999999999999</v>
      </c>
      <c r="T88" s="265">
        <v>0.15357999999999999</v>
      </c>
      <c r="U88" s="265">
        <v>0.28575</v>
      </c>
      <c r="V88" s="265">
        <v>0.19436</v>
      </c>
      <c r="W88" s="265">
        <v>0.16803000000000001</v>
      </c>
      <c r="X88" s="265">
        <v>0.14593999999999999</v>
      </c>
      <c r="Y88" s="265">
        <v>0.28971999999999998</v>
      </c>
      <c r="Z88" s="265">
        <v>0.20082</v>
      </c>
      <c r="AA88" s="265">
        <v>0.29502</v>
      </c>
      <c r="AB88" s="265">
        <v>0.20732999999999999</v>
      </c>
      <c r="AC88" s="265">
        <v>0.17726</v>
      </c>
      <c r="AD88" s="265">
        <v>0.11922000000000001</v>
      </c>
      <c r="AE88" s="265">
        <v>3.9874E-2</v>
      </c>
      <c r="AF88" s="265">
        <v>6.1492999999999999E-2</v>
      </c>
      <c r="AG88" s="265">
        <v>7.5747999999999996E-2</v>
      </c>
      <c r="AH88" s="265">
        <v>0.13275999999999999</v>
      </c>
      <c r="AI88" s="265">
        <v>2.3529000000000001E-2</v>
      </c>
      <c r="AJ88" s="265">
        <v>3.3637E-2</v>
      </c>
      <c r="AK88" s="265">
        <v>2.0240999999999999E-2</v>
      </c>
      <c r="AL88" s="265">
        <v>5.5488000000000003E-2</v>
      </c>
      <c r="AM88" s="265">
        <v>4.2646999999999997E-2</v>
      </c>
      <c r="AN88" s="265">
        <v>4.5539000000000003E-2</v>
      </c>
      <c r="AO88" s="265">
        <v>6.7780000000000007E-2</v>
      </c>
      <c r="AP88" s="265">
        <v>8.2835000000000006E-2</v>
      </c>
      <c r="AQ88" s="265">
        <v>5.6106999999999997E-2</v>
      </c>
      <c r="AR88" s="265">
        <v>0.12572</v>
      </c>
      <c r="AS88" s="265">
        <v>0.11143</v>
      </c>
      <c r="AT88" s="265">
        <v>0.10351</v>
      </c>
      <c r="AU88" s="265">
        <v>0.15917000000000001</v>
      </c>
      <c r="AV88" s="265">
        <v>0.13231000000000001</v>
      </c>
      <c r="AW88" s="265">
        <v>2.6599000000000001E-2</v>
      </c>
      <c r="AX88" s="265">
        <v>4.9211999999999999E-2</v>
      </c>
      <c r="AY88" s="265">
        <v>7.7346999999999999E-2</v>
      </c>
      <c r="AZ88" s="265">
        <v>0.11156000000000001</v>
      </c>
      <c r="BA88" s="265">
        <v>3.1731000000000002E-2</v>
      </c>
      <c r="BB88" s="265">
        <v>1.281E-2</v>
      </c>
      <c r="BC88" s="265">
        <v>0</v>
      </c>
      <c r="BD88" s="265">
        <v>4.8959999999999997E-2</v>
      </c>
      <c r="BE88" s="265">
        <v>5.0243000000000003E-2</v>
      </c>
      <c r="BF88" s="265">
        <v>4.5449000000000003E-2</v>
      </c>
      <c r="BG88" s="265">
        <v>0.10604</v>
      </c>
      <c r="BH88" s="265">
        <v>0.1176</v>
      </c>
      <c r="BI88" s="265">
        <v>0.16546</v>
      </c>
      <c r="BJ88" s="265">
        <v>0.14324000000000001</v>
      </c>
      <c r="BK88" s="265">
        <v>0.14026</v>
      </c>
      <c r="BL88" s="265">
        <v>0.22561</v>
      </c>
      <c r="BM88" s="265">
        <v>0.12195</v>
      </c>
      <c r="BN88" s="265">
        <v>0.35515000000000002</v>
      </c>
      <c r="BO88" s="265">
        <v>0.41428999999999999</v>
      </c>
      <c r="BP88" s="265">
        <v>3.0363000000000001E-2</v>
      </c>
      <c r="BQ88" s="265">
        <v>0.20146</v>
      </c>
      <c r="BR88" s="265">
        <v>0.35481000000000001</v>
      </c>
      <c r="BS88" s="265">
        <v>0.19556999999999999</v>
      </c>
      <c r="BT88" s="265">
        <v>0.30497000000000002</v>
      </c>
      <c r="BU88" s="265">
        <v>1.78E-2</v>
      </c>
      <c r="BV88" s="265">
        <v>7.6737999999999997E-3</v>
      </c>
      <c r="BW88" s="265">
        <v>2.1003000000000001E-2</v>
      </c>
      <c r="BX88" s="265">
        <v>9.7712000000000007E-3</v>
      </c>
      <c r="BY88" s="265">
        <v>0.16714000000000001</v>
      </c>
      <c r="BZ88" s="265">
        <v>0.13963</v>
      </c>
      <c r="CA88" s="265">
        <v>0.25600000000000001</v>
      </c>
      <c r="CB88" s="265">
        <v>0.19566</v>
      </c>
      <c r="CC88" s="265">
        <v>0.25824000000000003</v>
      </c>
      <c r="CD88" s="265">
        <v>0.14918000000000001</v>
      </c>
      <c r="CE88" s="265">
        <v>0.14810999999999999</v>
      </c>
      <c r="CF88" s="265">
        <v>0.16370999999999999</v>
      </c>
      <c r="CG88" s="265">
        <v>0.14835000000000001</v>
      </c>
      <c r="CH88" s="265">
        <v>0.13532</v>
      </c>
      <c r="CI88" s="265">
        <v>0.15504000000000001</v>
      </c>
      <c r="CJ88" s="265">
        <v>0.12278</v>
      </c>
      <c r="CK88" s="265">
        <v>0.1429</v>
      </c>
      <c r="CL88" s="265">
        <v>0.38522000000000001</v>
      </c>
      <c r="CM88" s="265">
        <v>0.20752999999999999</v>
      </c>
      <c r="CN88" s="265">
        <v>7.4746999999999994E-2</v>
      </c>
      <c r="CO88" s="265">
        <v>0.10145</v>
      </c>
      <c r="CP88" s="265">
        <v>8.7129999999999999E-2</v>
      </c>
      <c r="CQ88" s="265">
        <v>8.2987000000000005E-2</v>
      </c>
      <c r="CR88" s="265">
        <v>0.14399999999999999</v>
      </c>
      <c r="CS88" s="265">
        <v>0.13264999999999999</v>
      </c>
      <c r="CT88" s="265">
        <v>0.19381000000000001</v>
      </c>
      <c r="CU88" s="265">
        <v>0.188</v>
      </c>
      <c r="CV88" s="265">
        <v>0.12018</v>
      </c>
      <c r="CW88" s="265">
        <v>0.36565999999999999</v>
      </c>
      <c r="CX88" s="265">
        <v>0.17319999999999999</v>
      </c>
      <c r="CY88" s="265">
        <v>0.31340000000000001</v>
      </c>
      <c r="CZ88" s="265">
        <v>0.18417</v>
      </c>
      <c r="DA88" s="265">
        <v>0.31630999999999998</v>
      </c>
      <c r="DB88" s="265">
        <v>7.2727E-2</v>
      </c>
      <c r="DC88" s="265">
        <v>8.4536E-2</v>
      </c>
      <c r="DD88" s="265">
        <v>4.8485E-2</v>
      </c>
      <c r="DE88" s="265">
        <v>0.14845</v>
      </c>
      <c r="DF88" s="265">
        <v>2.5231E-2</v>
      </c>
      <c r="DG88" s="265">
        <v>4.8032999999999999E-2</v>
      </c>
      <c r="DH88" s="265">
        <v>6.4871999999999999E-2</v>
      </c>
      <c r="DI88" s="265">
        <v>0.31789000000000001</v>
      </c>
      <c r="DJ88" s="265">
        <v>0.17485000000000001</v>
      </c>
      <c r="DK88" s="265">
        <v>0.19697999999999999</v>
      </c>
      <c r="DL88" s="265">
        <v>0.25545000000000001</v>
      </c>
      <c r="DM88" s="265">
        <v>0.65012000000000003</v>
      </c>
      <c r="DN88" s="265">
        <v>0.27599000000000001</v>
      </c>
      <c r="DO88" s="265">
        <v>0.34876000000000001</v>
      </c>
      <c r="DP88" s="265">
        <v>0.34770000000000001</v>
      </c>
      <c r="DQ88" s="265">
        <v>0.28921999999999998</v>
      </c>
      <c r="DR88" s="265">
        <v>0.64407999999999999</v>
      </c>
      <c r="DS88" s="265">
        <v>0.44486999999999999</v>
      </c>
      <c r="DT88" s="265">
        <v>0.66440999999999995</v>
      </c>
      <c r="DU88" s="265">
        <v>0.58398000000000005</v>
      </c>
      <c r="DV88" s="265">
        <v>0.36803999999999998</v>
      </c>
      <c r="DW88" s="265">
        <v>0.36658000000000002</v>
      </c>
      <c r="DX88" s="265">
        <v>8.5156999999999997E-2</v>
      </c>
      <c r="DY88" s="265">
        <v>0.18557000000000001</v>
      </c>
      <c r="DZ88" s="265">
        <v>0.29360999999999998</v>
      </c>
      <c r="EA88" s="265">
        <v>0.20880000000000001</v>
      </c>
      <c r="EB88" s="265">
        <v>0.12773999999999999</v>
      </c>
      <c r="EC88" s="265">
        <v>0.10487</v>
      </c>
      <c r="ED88" s="265">
        <v>0.16092999999999999</v>
      </c>
      <c r="EE88" s="265">
        <v>0.1925</v>
      </c>
      <c r="EF88" s="265">
        <v>9.4111E-2</v>
      </c>
      <c r="EG88" s="265">
        <v>0.12540000000000001</v>
      </c>
      <c r="EH88" s="265">
        <v>7.5356000000000006E-2</v>
      </c>
      <c r="EI88" s="265">
        <v>0.26530999999999999</v>
      </c>
      <c r="EJ88" s="265">
        <v>0.21443000000000001</v>
      </c>
      <c r="EK88" s="265">
        <v>5.8585999999999999E-2</v>
      </c>
      <c r="EL88" s="265">
        <v>0.10625</v>
      </c>
      <c r="EM88" s="265">
        <v>8.0773999999999999E-2</v>
      </c>
      <c r="EN88" s="265">
        <v>0.13980000000000001</v>
      </c>
      <c r="EO88" s="265">
        <v>0.62314000000000003</v>
      </c>
      <c r="EP88" s="265">
        <v>0.18171000000000001</v>
      </c>
      <c r="EQ88" s="265">
        <v>0.16672000000000001</v>
      </c>
      <c r="ER88" s="265">
        <v>0.23039000000000001</v>
      </c>
      <c r="ES88" s="265">
        <v>0.19391</v>
      </c>
      <c r="ET88" s="265">
        <v>0.21393999999999999</v>
      </c>
      <c r="EU88" s="265">
        <v>0.17946999999999999</v>
      </c>
      <c r="EV88" s="265">
        <v>0.18626000000000001</v>
      </c>
      <c r="EW88" s="265">
        <v>0.19636000000000001</v>
      </c>
      <c r="EX88" s="265">
        <v>0.22131999999999999</v>
      </c>
      <c r="EY88" s="265">
        <v>0.15956999999999999</v>
      </c>
      <c r="EZ88" s="265">
        <v>0.37337999999999999</v>
      </c>
      <c r="FA88" s="265">
        <v>0.45086999999999999</v>
      </c>
      <c r="FB88" s="265">
        <v>0.42582999999999999</v>
      </c>
      <c r="FC88" s="265">
        <v>0.39517000000000002</v>
      </c>
      <c r="FD88" s="265">
        <v>0.41148000000000001</v>
      </c>
      <c r="FE88" s="265">
        <v>0.36829000000000001</v>
      </c>
      <c r="FF88" s="265">
        <v>0.38490999999999997</v>
      </c>
      <c r="FG88" s="265">
        <v>0.45122000000000001</v>
      </c>
      <c r="FH88" s="265">
        <v>0.34816999999999998</v>
      </c>
      <c r="FI88" s="265">
        <v>0.32852999999999999</v>
      </c>
      <c r="FJ88" s="265">
        <v>0.86950000000000005</v>
      </c>
      <c r="FK88" s="265">
        <v>0.36308000000000001</v>
      </c>
      <c r="FL88" s="265">
        <v>6.5161999999999998E-2</v>
      </c>
      <c r="FM88" s="265">
        <v>0.75595000000000001</v>
      </c>
      <c r="FN88" s="265">
        <v>0.21807000000000001</v>
      </c>
      <c r="FO88" s="265">
        <v>0.372</v>
      </c>
      <c r="FP88" s="265">
        <v>0.39362999999999998</v>
      </c>
      <c r="FQ88" s="265">
        <v>0.30876999999999999</v>
      </c>
      <c r="FR88" s="265">
        <v>0.21575</v>
      </c>
      <c r="FS88" s="265">
        <v>0.16561000000000001</v>
      </c>
      <c r="FT88" s="265">
        <v>0.28566000000000003</v>
      </c>
      <c r="FU88" s="265">
        <v>0.24986</v>
      </c>
      <c r="FV88" s="265">
        <v>8.7664000000000006E-2</v>
      </c>
      <c r="FW88" s="265">
        <v>0.27004</v>
      </c>
      <c r="FX88" s="265">
        <v>0.29054000000000002</v>
      </c>
      <c r="FY88" s="265">
        <v>0.15967999999999999</v>
      </c>
      <c r="FZ88" s="265">
        <v>0.27004</v>
      </c>
      <c r="GA88" s="265">
        <v>0.49825000000000003</v>
      </c>
      <c r="GB88" s="265">
        <v>0.76890999999999998</v>
      </c>
      <c r="GC88" s="265">
        <v>0.52695000000000003</v>
      </c>
      <c r="GD88" s="265">
        <v>0.23508999999999999</v>
      </c>
      <c r="GE88" s="265">
        <v>0.62668000000000001</v>
      </c>
      <c r="GF88" s="265">
        <v>0.47211999999999998</v>
      </c>
      <c r="GG88" s="265">
        <v>0.3261</v>
      </c>
      <c r="GH88" s="265">
        <v>0.42127999999999999</v>
      </c>
      <c r="GI88" s="265">
        <v>0.38386999999999999</v>
      </c>
      <c r="GJ88" s="265">
        <v>0.55657000000000001</v>
      </c>
      <c r="GK88" s="265">
        <v>0.68493999999999999</v>
      </c>
      <c r="GL88" s="265">
        <v>0.74536999999999998</v>
      </c>
      <c r="GM88" s="265">
        <v>0.54893000000000003</v>
      </c>
      <c r="GN88" s="265">
        <v>0.52192000000000005</v>
      </c>
      <c r="GO88" s="265">
        <v>0.24493999999999999</v>
      </c>
      <c r="GP88" s="265">
        <v>0.25061</v>
      </c>
      <c r="GQ88" s="265">
        <v>0.29149000000000003</v>
      </c>
      <c r="GR88" s="265">
        <v>0.58794000000000002</v>
      </c>
      <c r="GS88" s="265">
        <v>0.26888000000000001</v>
      </c>
      <c r="GT88" s="265">
        <v>0.31572</v>
      </c>
      <c r="GU88" s="265">
        <v>0.31225999999999998</v>
      </c>
      <c r="GV88" s="265">
        <v>0.28666999999999998</v>
      </c>
      <c r="GW88" s="265">
        <v>0.23852000000000001</v>
      </c>
      <c r="GX88" s="265">
        <v>0.19034999999999999</v>
      </c>
      <c r="GY88" s="265">
        <v>0.50541999999999998</v>
      </c>
      <c r="GZ88" s="265">
        <v>0.48681000000000002</v>
      </c>
      <c r="HA88" s="265">
        <v>0.24145</v>
      </c>
      <c r="HB88" s="265">
        <v>0.27353</v>
      </c>
      <c r="HC88" s="265">
        <v>0.45117000000000002</v>
      </c>
      <c r="HD88" s="265">
        <v>0.65929000000000004</v>
      </c>
      <c r="HE88" s="265">
        <v>0.40407999999999999</v>
      </c>
      <c r="HF88" s="265">
        <v>0.49188999999999999</v>
      </c>
      <c r="HG88" s="265">
        <v>0.40771000000000002</v>
      </c>
      <c r="HH88" s="265">
        <v>0.38085999999999998</v>
      </c>
      <c r="HI88" s="265">
        <v>0.39613999999999999</v>
      </c>
      <c r="HJ88" s="265">
        <v>0.47937000000000002</v>
      </c>
      <c r="HK88" s="265">
        <v>0.33293</v>
      </c>
      <c r="HL88" s="265">
        <v>0.26967000000000002</v>
      </c>
      <c r="HM88" s="265">
        <v>0.2737</v>
      </c>
      <c r="HN88" s="265">
        <v>0.60270000000000001</v>
      </c>
      <c r="HO88" s="265">
        <v>0.52859999999999996</v>
      </c>
      <c r="HP88" s="265">
        <v>0.48598999999999998</v>
      </c>
      <c r="HQ88" s="265">
        <v>0.34638000000000002</v>
      </c>
      <c r="HR88" s="265">
        <v>0.20873</v>
      </c>
      <c r="HS88" s="265">
        <v>0.38706000000000002</v>
      </c>
      <c r="HT88" s="265">
        <v>0.47355999999999998</v>
      </c>
      <c r="HU88" s="265">
        <v>0.55915999999999999</v>
      </c>
      <c r="HV88" s="265">
        <v>0.36019000000000001</v>
      </c>
      <c r="HW88" s="265">
        <v>0.61533000000000004</v>
      </c>
      <c r="HX88" s="265">
        <v>0.50644999999999996</v>
      </c>
      <c r="HY88" s="265">
        <v>0.61075999999999997</v>
      </c>
      <c r="HZ88" s="265">
        <v>0.66688000000000003</v>
      </c>
      <c r="IA88" s="265">
        <v>0.31744</v>
      </c>
      <c r="IB88" s="265">
        <v>0.32057000000000002</v>
      </c>
      <c r="IC88" s="265">
        <v>0.34899000000000002</v>
      </c>
      <c r="ID88" s="265">
        <v>0.30889</v>
      </c>
      <c r="IE88" s="265">
        <v>0.24021000000000001</v>
      </c>
      <c r="IF88" s="265">
        <v>0.26693</v>
      </c>
      <c r="IG88" s="265">
        <v>0.39679999999999999</v>
      </c>
      <c r="IH88" s="265">
        <v>0.41493000000000002</v>
      </c>
      <c r="II88" s="265">
        <v>0.57323000000000002</v>
      </c>
      <c r="IJ88" s="265">
        <v>0.19322</v>
      </c>
      <c r="IK88" s="265">
        <v>0.29310000000000003</v>
      </c>
      <c r="IL88" s="265">
        <v>0.25556000000000001</v>
      </c>
      <c r="IM88" s="265">
        <v>0.65688000000000002</v>
      </c>
      <c r="IN88" s="265">
        <v>0.67552999999999996</v>
      </c>
      <c r="IO88" s="265">
        <v>0.60068999999999995</v>
      </c>
      <c r="IP88" s="265">
        <v>0.29215000000000002</v>
      </c>
      <c r="IQ88" s="265">
        <v>0.50095000000000001</v>
      </c>
      <c r="IR88" s="265">
        <v>0.37167</v>
      </c>
      <c r="IS88" s="265">
        <v>0.28634999999999999</v>
      </c>
      <c r="IT88" s="265">
        <v>0.44191999999999998</v>
      </c>
      <c r="IU88" s="265">
        <v>0.42637999999999998</v>
      </c>
      <c r="IV88" s="265">
        <v>0.18278</v>
      </c>
      <c r="IW88" s="265">
        <v>0.17774000000000001</v>
      </c>
      <c r="IX88" s="265">
        <v>0.29535</v>
      </c>
      <c r="IY88" s="265">
        <v>0.71606999999999998</v>
      </c>
      <c r="IZ88" s="265">
        <v>0.50356999999999996</v>
      </c>
      <c r="JA88" s="265">
        <v>0.50336000000000003</v>
      </c>
      <c r="JB88" s="265">
        <v>0.58757999999999999</v>
      </c>
      <c r="JC88" s="265">
        <v>0.72872999999999999</v>
      </c>
      <c r="JD88" s="265">
        <v>0.43258999999999997</v>
      </c>
      <c r="JE88" s="265">
        <v>0.12676000000000001</v>
      </c>
      <c r="JF88" s="265">
        <v>0.67232999999999998</v>
      </c>
      <c r="JG88" s="265">
        <v>0.40593000000000001</v>
      </c>
      <c r="JH88" s="265">
        <v>0.70626999999999995</v>
      </c>
      <c r="JI88" s="265">
        <v>0.19892000000000001</v>
      </c>
      <c r="JJ88" s="265">
        <v>0.13553000000000001</v>
      </c>
      <c r="JK88" s="265">
        <v>0.11731</v>
      </c>
      <c r="JL88" s="265">
        <v>0.23511000000000001</v>
      </c>
      <c r="JM88" s="265">
        <v>0.29548000000000002</v>
      </c>
      <c r="JN88" s="265">
        <v>0.41160999999999998</v>
      </c>
      <c r="JO88" s="265">
        <v>0.28594000000000003</v>
      </c>
      <c r="JP88" s="265">
        <v>0.43151</v>
      </c>
      <c r="JQ88" s="265">
        <v>0.35622999999999999</v>
      </c>
      <c r="JR88" s="265">
        <v>0.25613999999999998</v>
      </c>
      <c r="JS88" s="265">
        <v>0.30854999999999999</v>
      </c>
      <c r="JT88" s="265">
        <v>0.95557999999999998</v>
      </c>
      <c r="JU88" s="265">
        <v>0.82755999999999996</v>
      </c>
      <c r="JV88" s="265">
        <v>0.58953</v>
      </c>
      <c r="JW88" s="265">
        <v>0.24464</v>
      </c>
      <c r="JX88" s="265">
        <v>0.32353999999999999</v>
      </c>
      <c r="JY88" s="265">
        <v>0.31468000000000002</v>
      </c>
      <c r="JZ88" s="265">
        <v>0.30713000000000001</v>
      </c>
      <c r="KA88" s="265">
        <v>0.53071000000000002</v>
      </c>
      <c r="KB88" s="265">
        <v>0.22900000000000001</v>
      </c>
      <c r="KC88" s="265">
        <v>0.44775999999999999</v>
      </c>
      <c r="KD88" s="265">
        <v>0.31452999999999998</v>
      </c>
      <c r="KE88" s="265">
        <v>0.67342999999999997</v>
      </c>
      <c r="KF88" s="265">
        <v>0.68418000000000001</v>
      </c>
      <c r="KG88" s="265">
        <v>0.73211999999999999</v>
      </c>
      <c r="KH88" s="265">
        <v>0.45913999999999999</v>
      </c>
      <c r="KI88" s="265">
        <v>0.15531</v>
      </c>
      <c r="KJ88" s="265">
        <v>0.2127</v>
      </c>
      <c r="KK88" s="265">
        <v>0.15267</v>
      </c>
      <c r="KL88" s="265">
        <v>0.21196999999999999</v>
      </c>
      <c r="KM88" s="265">
        <v>0.88104000000000005</v>
      </c>
      <c r="KN88" s="265">
        <v>0.96209999999999996</v>
      </c>
      <c r="KO88" s="265">
        <v>0.99377000000000004</v>
      </c>
      <c r="KP88" s="265">
        <v>8.1072333419365452E-3</v>
      </c>
      <c r="KQ88" s="265">
        <v>0.99036999999999997</v>
      </c>
      <c r="KR88" s="265">
        <v>0.98377000000000003</v>
      </c>
      <c r="KS88" s="265">
        <v>0.97794999999999999</v>
      </c>
      <c r="KT88" s="265">
        <v>0.8490453486883871</v>
      </c>
      <c r="KU88" s="265">
        <v>2.4580999999999999E-2</v>
      </c>
      <c r="KV88" s="265">
        <v>8.6806999999999995E-2</v>
      </c>
      <c r="KW88" s="265">
        <v>0.12612999999999999</v>
      </c>
      <c r="KX88" s="265">
        <v>0.20111000000000001</v>
      </c>
      <c r="KY88" s="265">
        <v>0.36584</v>
      </c>
      <c r="KZ88" s="265">
        <v>0.56442999999999999</v>
      </c>
      <c r="LA88" s="265">
        <v>0.74297999999999997</v>
      </c>
      <c r="LB88" s="265">
        <v>0.87577000000000005</v>
      </c>
      <c r="LC88" s="265">
        <v>1</v>
      </c>
      <c r="LD88" s="265">
        <v>0</v>
      </c>
      <c r="LE88" s="265">
        <v>0.35152</v>
      </c>
      <c r="LF88" s="265">
        <v>4.1600000000000002E-5</v>
      </c>
      <c r="LG88" s="265">
        <v>9.7999999999999997E-5</v>
      </c>
      <c r="LH88" s="431">
        <v>2.5914623402059078E-3</v>
      </c>
      <c r="LI88" s="431">
        <v>2.4223900400102139E-3</v>
      </c>
      <c r="LJ88" s="431">
        <v>1.2554600834846497E-3</v>
      </c>
      <c r="LK88" s="431">
        <v>2.5126268155872822E-3</v>
      </c>
      <c r="LL88" s="431">
        <v>1.1055218055844307E-3</v>
      </c>
      <c r="LM88" s="431">
        <v>2.7785717975348234E-3</v>
      </c>
      <c r="LN88" s="431">
        <v>9.0405374066904187E-4</v>
      </c>
      <c r="LO88" s="431">
        <v>2.0725713111460209E-3</v>
      </c>
      <c r="LP88" s="431">
        <v>9.8761601839214563E-4</v>
      </c>
      <c r="LQ88" s="431">
        <v>1.3421818148344755E-3</v>
      </c>
      <c r="LR88" s="431">
        <v>2.1063413005322218E-3</v>
      </c>
      <c r="LS88" s="431">
        <v>2.647539135068655E-3</v>
      </c>
      <c r="LT88" s="431">
        <v>1.0646660812199116E-3</v>
      </c>
      <c r="LU88" s="431">
        <v>2.7966306079179049E-3</v>
      </c>
      <c r="LV88" s="431">
        <v>1.1610124493017793E-3</v>
      </c>
      <c r="LW88" s="431">
        <v>2.0653072278946638E-3</v>
      </c>
      <c r="LX88" s="431">
        <v>1.0266063036397099E-3</v>
      </c>
      <c r="LY88" s="431">
        <v>1.1523326393216848E-3</v>
      </c>
      <c r="LZ88" s="431">
        <v>1.2977853184565902E-3</v>
      </c>
      <c r="MA88" s="431">
        <v>2.4869402404874563E-3</v>
      </c>
      <c r="MB88" s="431">
        <v>1.1102550197392702E-3</v>
      </c>
      <c r="MC88" s="431">
        <v>2.3060697130858898E-3</v>
      </c>
      <c r="MD88" s="431">
        <v>1.79379025939852E-3</v>
      </c>
      <c r="ME88" s="431">
        <v>1.018806011416018E-3</v>
      </c>
      <c r="MF88" s="431">
        <v>1.2610452249646187E-3</v>
      </c>
      <c r="MG88" s="431">
        <v>1.7451680032536387E-3</v>
      </c>
      <c r="MH88" s="266"/>
      <c r="MI88" s="266"/>
      <c r="MJ88" s="266"/>
      <c r="MK88" s="266"/>
      <c r="ML88" s="266"/>
      <c r="MM88" s="266"/>
      <c r="MN88" s="266"/>
      <c r="MO88" s="266"/>
      <c r="MP88" s="266"/>
      <c r="MQ88" s="266"/>
      <c r="MR88" s="266"/>
      <c r="MS88" s="266"/>
      <c r="MT88" s="266"/>
      <c r="MU88" s="266"/>
      <c r="MV88" s="266"/>
      <c r="MW88" s="266"/>
      <c r="MX88" s="266"/>
      <c r="MY88" s="266"/>
      <c r="MZ88" s="266"/>
      <c r="NA88" s="266"/>
      <c r="NB88" s="266"/>
      <c r="NC88" s="266"/>
      <c r="ND88" s="266"/>
      <c r="NE88" s="266"/>
      <c r="NF88" s="266"/>
      <c r="NG88" s="266"/>
      <c r="NH88" s="266"/>
      <c r="NI88" s="266"/>
      <c r="NJ88" s="266"/>
      <c r="NK88" s="266"/>
      <c r="NL88" s="266"/>
      <c r="NM88" s="266"/>
      <c r="NN88" s="266"/>
      <c r="NO88" s="266"/>
      <c r="NP88" s="266"/>
      <c r="NQ88" s="266"/>
      <c r="NR88" s="266"/>
      <c r="NS88" s="266"/>
      <c r="NT88" s="266"/>
      <c r="NU88" s="266"/>
      <c r="NV88" s="266"/>
      <c r="NW88" s="266"/>
      <c r="NX88" s="266"/>
      <c r="NY88" s="266"/>
      <c r="NZ88" s="266"/>
      <c r="OA88" s="266"/>
      <c r="OB88" s="266"/>
      <c r="OC88" s="266"/>
      <c r="OD88" s="266"/>
      <c r="OE88" s="266"/>
      <c r="OF88" s="266"/>
      <c r="OG88" s="266"/>
      <c r="OH88" s="266"/>
      <c r="OI88" s="266"/>
      <c r="OJ88" s="266"/>
      <c r="OK88" s="266"/>
      <c r="OL88" s="266"/>
      <c r="OM88" s="266"/>
      <c r="ON88" s="267"/>
    </row>
    <row r="89" spans="1:404">
      <c r="A89" s="261">
        <v>464</v>
      </c>
      <c r="B89" s="265">
        <v>0.29021999999999998</v>
      </c>
      <c r="C89" s="265">
        <v>0.21035000000000001</v>
      </c>
      <c r="D89" s="265">
        <v>0.14738000000000001</v>
      </c>
      <c r="E89" s="265">
        <v>9.8216999999999999E-2</v>
      </c>
      <c r="F89" s="265">
        <v>0.29691000000000001</v>
      </c>
      <c r="G89" s="265">
        <v>0.19558</v>
      </c>
      <c r="H89" s="265">
        <v>0.30303999999999998</v>
      </c>
      <c r="I89" s="265">
        <v>0.31436999999999998</v>
      </c>
      <c r="J89" s="265">
        <v>0.25296999999999997</v>
      </c>
      <c r="K89" s="265">
        <v>0.12808</v>
      </c>
      <c r="L89" s="265">
        <v>8.5777000000000006E-2</v>
      </c>
      <c r="M89" s="265">
        <v>3.4466999999999998E-2</v>
      </c>
      <c r="N89" s="265">
        <v>8.1662999999999999E-2</v>
      </c>
      <c r="O89" s="265">
        <v>0.21032000000000001</v>
      </c>
      <c r="P89" s="265">
        <v>0.18643000000000001</v>
      </c>
      <c r="Q89" s="265">
        <v>0.19237000000000001</v>
      </c>
      <c r="R89" s="265">
        <v>9.8325999999999997E-2</v>
      </c>
      <c r="S89" s="265">
        <v>0.22841</v>
      </c>
      <c r="T89" s="265">
        <v>0.15545</v>
      </c>
      <c r="U89" s="265">
        <v>0.28708</v>
      </c>
      <c r="V89" s="265">
        <v>0.19450999999999999</v>
      </c>
      <c r="W89" s="265">
        <v>0.16900000000000001</v>
      </c>
      <c r="X89" s="265">
        <v>0.14671999999999999</v>
      </c>
      <c r="Y89" s="265">
        <v>0.29141</v>
      </c>
      <c r="Z89" s="265">
        <v>0.20199</v>
      </c>
      <c r="AA89" s="265">
        <v>0.29659999999999997</v>
      </c>
      <c r="AB89" s="265">
        <v>0.20838999999999999</v>
      </c>
      <c r="AC89" s="265">
        <v>0.17857000000000001</v>
      </c>
      <c r="AD89" s="265">
        <v>0.1201</v>
      </c>
      <c r="AE89" s="265">
        <v>3.9369000000000001E-2</v>
      </c>
      <c r="AF89" s="265">
        <v>6.0895999999999999E-2</v>
      </c>
      <c r="AG89" s="265">
        <v>7.4762999999999996E-2</v>
      </c>
      <c r="AH89" s="265">
        <v>0.13073000000000001</v>
      </c>
      <c r="AI89" s="265">
        <v>2.3404000000000001E-2</v>
      </c>
      <c r="AJ89" s="265">
        <v>3.3423000000000001E-2</v>
      </c>
      <c r="AK89" s="265">
        <v>2.0226000000000001E-2</v>
      </c>
      <c r="AL89" s="265">
        <v>5.4544000000000002E-2</v>
      </c>
      <c r="AM89" s="265">
        <v>4.2620999999999999E-2</v>
      </c>
      <c r="AN89" s="265">
        <v>4.4754000000000002E-2</v>
      </c>
      <c r="AO89" s="265">
        <v>6.6501000000000005E-2</v>
      </c>
      <c r="AP89" s="265">
        <v>8.1876000000000004E-2</v>
      </c>
      <c r="AQ89" s="265">
        <v>5.5035000000000001E-2</v>
      </c>
      <c r="AR89" s="265">
        <v>0.12313</v>
      </c>
      <c r="AS89" s="265">
        <v>0.10926</v>
      </c>
      <c r="AT89" s="265">
        <v>0.1013</v>
      </c>
      <c r="AU89" s="265">
        <v>0.15562999999999999</v>
      </c>
      <c r="AV89" s="265">
        <v>0.12931000000000001</v>
      </c>
      <c r="AW89" s="265">
        <v>2.6589999999999999E-2</v>
      </c>
      <c r="AX89" s="265">
        <v>4.8654999999999997E-2</v>
      </c>
      <c r="AY89" s="265">
        <v>7.6241000000000003E-2</v>
      </c>
      <c r="AZ89" s="265">
        <v>0.10943</v>
      </c>
      <c r="BA89" s="265">
        <v>3.1075999999999999E-2</v>
      </c>
      <c r="BB89" s="265">
        <v>1.2545000000000001E-2</v>
      </c>
      <c r="BC89" s="265">
        <v>0</v>
      </c>
      <c r="BD89" s="265">
        <v>4.7948999999999999E-2</v>
      </c>
      <c r="BE89" s="265">
        <v>5.9934000000000001E-2</v>
      </c>
      <c r="BF89" s="265">
        <v>5.5248999999999999E-2</v>
      </c>
      <c r="BG89" s="265">
        <v>0.11913</v>
      </c>
      <c r="BH89" s="265">
        <v>0.13558999999999999</v>
      </c>
      <c r="BI89" s="265">
        <v>0.17846999999999999</v>
      </c>
      <c r="BJ89" s="265">
        <v>0.15486</v>
      </c>
      <c r="BK89" s="265">
        <v>0.13506000000000001</v>
      </c>
      <c r="BL89" s="265">
        <v>0.22427</v>
      </c>
      <c r="BM89" s="265">
        <v>0.12195</v>
      </c>
      <c r="BN89" s="265">
        <v>0.35220000000000001</v>
      </c>
      <c r="BO89" s="265">
        <v>0.41428999999999999</v>
      </c>
      <c r="BP89" s="265">
        <v>2.8365000000000001E-2</v>
      </c>
      <c r="BQ89" s="265">
        <v>0.19818</v>
      </c>
      <c r="BR89" s="265">
        <v>0.35141</v>
      </c>
      <c r="BS89" s="265">
        <v>0.18951999999999999</v>
      </c>
      <c r="BT89" s="265">
        <v>0.29874000000000001</v>
      </c>
      <c r="BU89" s="265">
        <v>1.7693E-2</v>
      </c>
      <c r="BV89" s="265">
        <v>7.5274000000000001E-3</v>
      </c>
      <c r="BW89" s="265">
        <v>2.0896999999999999E-2</v>
      </c>
      <c r="BX89" s="265">
        <v>1.0034E-2</v>
      </c>
      <c r="BY89" s="265">
        <v>0.16925999999999999</v>
      </c>
      <c r="BZ89" s="265">
        <v>0.14108999999999999</v>
      </c>
      <c r="CA89" s="265">
        <v>0.25800000000000001</v>
      </c>
      <c r="CB89" s="265">
        <v>0.19711000000000001</v>
      </c>
      <c r="CC89" s="265">
        <v>0.26139000000000001</v>
      </c>
      <c r="CD89" s="265">
        <v>0.1512</v>
      </c>
      <c r="CE89" s="265">
        <v>0.15015000000000001</v>
      </c>
      <c r="CF89" s="265">
        <v>0.16594999999999999</v>
      </c>
      <c r="CG89" s="265">
        <v>0.15032999999999999</v>
      </c>
      <c r="CH89" s="265">
        <v>0.13725000000000001</v>
      </c>
      <c r="CI89" s="265">
        <v>0.15717999999999999</v>
      </c>
      <c r="CJ89" s="265">
        <v>0.12468</v>
      </c>
      <c r="CK89" s="265">
        <v>0.14482</v>
      </c>
      <c r="CL89" s="265">
        <v>0.38916000000000001</v>
      </c>
      <c r="CM89" s="265">
        <v>0.21342</v>
      </c>
      <c r="CN89" s="265">
        <v>7.2727E-2</v>
      </c>
      <c r="CO89" s="265">
        <v>9.7115000000000007E-2</v>
      </c>
      <c r="CP89" s="265">
        <v>8.1947000000000006E-2</v>
      </c>
      <c r="CQ89" s="265">
        <v>7.8049999999999994E-2</v>
      </c>
      <c r="CR89" s="265">
        <v>0.14199999999999999</v>
      </c>
      <c r="CS89" s="265">
        <v>0.12245</v>
      </c>
      <c r="CT89" s="265">
        <v>0.17938000000000001</v>
      </c>
      <c r="CU89" s="265">
        <v>0.17399999999999999</v>
      </c>
      <c r="CV89" s="265">
        <v>0.11098</v>
      </c>
      <c r="CW89" s="265">
        <v>0.33939000000000002</v>
      </c>
      <c r="CX89" s="265">
        <v>0.15876000000000001</v>
      </c>
      <c r="CY89" s="265">
        <v>0.29071999999999998</v>
      </c>
      <c r="CZ89" s="265">
        <v>0.18312999999999999</v>
      </c>
      <c r="DA89" s="265">
        <v>0.31674000000000002</v>
      </c>
      <c r="DB89" s="265">
        <v>6.6667000000000004E-2</v>
      </c>
      <c r="DC89" s="265">
        <v>7.8351000000000004E-2</v>
      </c>
      <c r="DD89" s="265">
        <v>4.4443999999999997E-2</v>
      </c>
      <c r="DE89" s="265">
        <v>0.13608000000000001</v>
      </c>
      <c r="DF89" s="265">
        <v>2.3262000000000001E-2</v>
      </c>
      <c r="DG89" s="265">
        <v>4.4040000000000003E-2</v>
      </c>
      <c r="DH89" s="265">
        <v>6.0449999999999997E-2</v>
      </c>
      <c r="DI89" s="265">
        <v>0.28832000000000002</v>
      </c>
      <c r="DJ89" s="265">
        <v>0.15429000000000001</v>
      </c>
      <c r="DK89" s="265">
        <v>0.17365</v>
      </c>
      <c r="DL89" s="265">
        <v>0.23147999999999999</v>
      </c>
      <c r="DM89" s="265">
        <v>0.64114000000000004</v>
      </c>
      <c r="DN89" s="265">
        <v>0.26356000000000002</v>
      </c>
      <c r="DO89" s="265">
        <v>0.35727999999999999</v>
      </c>
      <c r="DP89" s="265">
        <v>0.35693999999999998</v>
      </c>
      <c r="DQ89" s="265">
        <v>0.29647000000000001</v>
      </c>
      <c r="DR89" s="265">
        <v>0.66354999999999997</v>
      </c>
      <c r="DS89" s="265">
        <v>0.44678000000000001</v>
      </c>
      <c r="DT89" s="265">
        <v>0.66639999999999999</v>
      </c>
      <c r="DU89" s="265">
        <v>0.61070000000000002</v>
      </c>
      <c r="DV89" s="265">
        <v>0.38723000000000002</v>
      </c>
      <c r="DW89" s="265">
        <v>0.39384999999999998</v>
      </c>
      <c r="DX89" s="265">
        <v>9.1319999999999998E-2</v>
      </c>
      <c r="DY89" s="265">
        <v>0.19735</v>
      </c>
      <c r="DZ89" s="265">
        <v>0.32829000000000003</v>
      </c>
      <c r="EA89" s="265">
        <v>0.23433000000000001</v>
      </c>
      <c r="EB89" s="265">
        <v>0.14335999999999999</v>
      </c>
      <c r="EC89" s="265">
        <v>0.11769</v>
      </c>
      <c r="ED89" s="265">
        <v>0.18060999999999999</v>
      </c>
      <c r="EE89" s="265">
        <v>0.21604000000000001</v>
      </c>
      <c r="EF89" s="265">
        <v>0.10274999999999999</v>
      </c>
      <c r="EG89" s="265">
        <v>0.14072999999999999</v>
      </c>
      <c r="EH89" s="265">
        <v>7.4098999999999998E-2</v>
      </c>
      <c r="EI89" s="265">
        <v>0.24490000000000001</v>
      </c>
      <c r="EJ89" s="265">
        <v>0.2</v>
      </c>
      <c r="EK89" s="265">
        <v>5.4545000000000003E-2</v>
      </c>
      <c r="EL89" s="265">
        <v>0.1</v>
      </c>
      <c r="EM89" s="265">
        <v>7.2989999999999999E-2</v>
      </c>
      <c r="EN89" s="265">
        <v>0.12089999999999999</v>
      </c>
      <c r="EO89" s="265">
        <v>0.58313000000000004</v>
      </c>
      <c r="EP89" s="265">
        <v>0.16914000000000001</v>
      </c>
      <c r="EQ89" s="265">
        <v>0.15798000000000001</v>
      </c>
      <c r="ER89" s="265">
        <v>0.21834000000000001</v>
      </c>
      <c r="ES89" s="265">
        <v>0.18382999999999999</v>
      </c>
      <c r="ET89" s="265">
        <v>0.20274</v>
      </c>
      <c r="EU89" s="265">
        <v>0.17005999999999999</v>
      </c>
      <c r="EV89" s="265">
        <v>0.17641999999999999</v>
      </c>
      <c r="EW89" s="265">
        <v>0.18614</v>
      </c>
      <c r="EX89" s="265">
        <v>0.20968999999999999</v>
      </c>
      <c r="EY89" s="265">
        <v>0.15126999999999999</v>
      </c>
      <c r="EZ89" s="265">
        <v>0.34644000000000003</v>
      </c>
      <c r="FA89" s="265">
        <v>0.42758000000000002</v>
      </c>
      <c r="FB89" s="265">
        <v>0.40398000000000001</v>
      </c>
      <c r="FC89" s="265">
        <v>0.37491000000000002</v>
      </c>
      <c r="FD89" s="265">
        <v>0.39044000000000001</v>
      </c>
      <c r="FE89" s="265">
        <v>0.34938000000000002</v>
      </c>
      <c r="FF89" s="265">
        <v>0.36523</v>
      </c>
      <c r="FG89" s="265">
        <v>0.42798000000000003</v>
      </c>
      <c r="FH89" s="265">
        <v>0.33034999999999998</v>
      </c>
      <c r="FI89" s="265">
        <v>0.31168000000000001</v>
      </c>
      <c r="FJ89" s="265">
        <v>0.84477000000000002</v>
      </c>
      <c r="FK89" s="265">
        <v>0.35209000000000001</v>
      </c>
      <c r="FL89" s="265">
        <v>7.0373000000000005E-2</v>
      </c>
      <c r="FM89" s="265">
        <v>0.81659999999999999</v>
      </c>
      <c r="FN89" s="265">
        <v>0.22797000000000001</v>
      </c>
      <c r="FO89" s="265">
        <v>0.34599999999999997</v>
      </c>
      <c r="FP89" s="265">
        <v>0.36735000000000001</v>
      </c>
      <c r="FQ89" s="265">
        <v>0.29281000000000001</v>
      </c>
      <c r="FR89" s="265">
        <v>0.19606000000000001</v>
      </c>
      <c r="FS89" s="265">
        <v>0.15379999999999999</v>
      </c>
      <c r="FT89" s="265">
        <v>0.27073000000000003</v>
      </c>
      <c r="FU89" s="265">
        <v>0.24310999999999999</v>
      </c>
      <c r="FV89" s="265">
        <v>7.9937999999999995E-2</v>
      </c>
      <c r="FW89" s="265">
        <v>0.24567</v>
      </c>
      <c r="FX89" s="265">
        <v>0.27438000000000001</v>
      </c>
      <c r="FY89" s="265">
        <v>0.14641000000000001</v>
      </c>
      <c r="FZ89" s="265">
        <v>0.24567</v>
      </c>
      <c r="GA89" s="265">
        <v>0.47047</v>
      </c>
      <c r="GB89" s="265">
        <v>0.72179000000000004</v>
      </c>
      <c r="GC89" s="265">
        <v>0.49839</v>
      </c>
      <c r="GD89" s="265">
        <v>0.22284999999999999</v>
      </c>
      <c r="GE89" s="265">
        <v>0.59316000000000002</v>
      </c>
      <c r="GF89" s="265">
        <v>0.45552999999999999</v>
      </c>
      <c r="GG89" s="265">
        <v>0.30436999999999997</v>
      </c>
      <c r="GH89" s="265">
        <v>0.39345000000000002</v>
      </c>
      <c r="GI89" s="265">
        <v>0.35768</v>
      </c>
      <c r="GJ89" s="265">
        <v>0.52632999999999996</v>
      </c>
      <c r="GK89" s="265">
        <v>0.64464999999999995</v>
      </c>
      <c r="GL89" s="265">
        <v>0.70706999999999998</v>
      </c>
      <c r="GM89" s="265">
        <v>0.50538000000000005</v>
      </c>
      <c r="GN89" s="265">
        <v>0.4884</v>
      </c>
      <c r="GO89" s="265">
        <v>0.23069999999999999</v>
      </c>
      <c r="GP89" s="265">
        <v>0.23730000000000001</v>
      </c>
      <c r="GQ89" s="265">
        <v>0.27556999999999998</v>
      </c>
      <c r="GR89" s="265">
        <v>0.55898999999999999</v>
      </c>
      <c r="GS89" s="265">
        <v>0.25419999999999998</v>
      </c>
      <c r="GT89" s="265">
        <v>0.29975000000000002</v>
      </c>
      <c r="GU89" s="265">
        <v>0.29646</v>
      </c>
      <c r="GV89" s="265">
        <v>0.27211999999999997</v>
      </c>
      <c r="GW89" s="265">
        <v>0.22314999999999999</v>
      </c>
      <c r="GX89" s="265">
        <v>0.17654</v>
      </c>
      <c r="GY89" s="265">
        <v>0.46095000000000003</v>
      </c>
      <c r="GZ89" s="265">
        <v>0.44248999999999999</v>
      </c>
      <c r="HA89" s="265">
        <v>0.23053999999999999</v>
      </c>
      <c r="HB89" s="265">
        <v>0.26424999999999998</v>
      </c>
      <c r="HC89" s="265">
        <v>0.41371000000000002</v>
      </c>
      <c r="HD89" s="265">
        <v>0.61112999999999995</v>
      </c>
      <c r="HE89" s="265">
        <v>0.37563000000000002</v>
      </c>
      <c r="HF89" s="265">
        <v>0.46328999999999998</v>
      </c>
      <c r="HG89" s="265">
        <v>0.37903999999999999</v>
      </c>
      <c r="HH89" s="265">
        <v>0.35426000000000002</v>
      </c>
      <c r="HI89" s="265">
        <v>0.36840000000000001</v>
      </c>
      <c r="HJ89" s="265">
        <v>0.44590999999999997</v>
      </c>
      <c r="HK89" s="265">
        <v>0.31446000000000002</v>
      </c>
      <c r="HL89" s="265">
        <v>0.25391999999999998</v>
      </c>
      <c r="HM89" s="265">
        <v>0.25868999999999998</v>
      </c>
      <c r="HN89" s="265">
        <v>0.57877000000000001</v>
      </c>
      <c r="HO89" s="265">
        <v>0.50173999999999996</v>
      </c>
      <c r="HP89" s="265">
        <v>0.46279999999999999</v>
      </c>
      <c r="HQ89" s="265">
        <v>0.31570999999999999</v>
      </c>
      <c r="HR89" s="265">
        <v>0.19039</v>
      </c>
      <c r="HS89" s="265">
        <v>0.37040000000000001</v>
      </c>
      <c r="HT89" s="265">
        <v>0.45023999999999997</v>
      </c>
      <c r="HU89" s="265">
        <v>0.53437999999999997</v>
      </c>
      <c r="HV89" s="265">
        <v>0.34310000000000002</v>
      </c>
      <c r="HW89" s="265">
        <v>0.55427000000000004</v>
      </c>
      <c r="HX89" s="265">
        <v>0.47495999999999999</v>
      </c>
      <c r="HY89" s="265">
        <v>0.56376000000000004</v>
      </c>
      <c r="HZ89" s="265">
        <v>0.63468999999999998</v>
      </c>
      <c r="IA89" s="265">
        <v>0.30265999999999998</v>
      </c>
      <c r="IB89" s="265">
        <v>0.30631999999999998</v>
      </c>
      <c r="IC89" s="265">
        <v>0.33362999999999998</v>
      </c>
      <c r="ID89" s="265">
        <v>0.29527999999999999</v>
      </c>
      <c r="IE89" s="265">
        <v>0.23216999999999999</v>
      </c>
      <c r="IF89" s="265">
        <v>0.25885999999999998</v>
      </c>
      <c r="IG89" s="265">
        <v>0.38030999999999998</v>
      </c>
      <c r="IH89" s="265">
        <v>0.38632</v>
      </c>
      <c r="II89" s="265">
        <v>0.54669000000000001</v>
      </c>
      <c r="IJ89" s="265">
        <v>0.18733</v>
      </c>
      <c r="IK89" s="265">
        <v>0.28227000000000002</v>
      </c>
      <c r="IL89" s="265">
        <v>0.23743</v>
      </c>
      <c r="IM89" s="265">
        <v>0.62270999999999999</v>
      </c>
      <c r="IN89" s="265">
        <v>0.64698999999999995</v>
      </c>
      <c r="IO89" s="265">
        <v>0.56298999999999999</v>
      </c>
      <c r="IP89" s="265">
        <v>0.27879999999999999</v>
      </c>
      <c r="IQ89" s="265">
        <v>0.46993000000000001</v>
      </c>
      <c r="IR89" s="265">
        <v>0.35050999999999999</v>
      </c>
      <c r="IS89" s="265">
        <v>0.26712000000000002</v>
      </c>
      <c r="IT89" s="265">
        <v>0.41269</v>
      </c>
      <c r="IU89" s="265">
        <v>0.40212999999999999</v>
      </c>
      <c r="IV89" s="265">
        <v>0.18443000000000001</v>
      </c>
      <c r="IW89" s="265">
        <v>0.16561999999999999</v>
      </c>
      <c r="IX89" s="265">
        <v>0.28147</v>
      </c>
      <c r="IY89" s="265">
        <v>0.68413000000000002</v>
      </c>
      <c r="IZ89" s="265">
        <v>0.47843999999999998</v>
      </c>
      <c r="JA89" s="265">
        <v>0.47838999999999998</v>
      </c>
      <c r="JB89" s="265">
        <v>0.56008999999999998</v>
      </c>
      <c r="JC89" s="265">
        <v>0.69547999999999999</v>
      </c>
      <c r="JD89" s="265">
        <v>0.41147</v>
      </c>
      <c r="JE89" s="265">
        <v>0.11593000000000001</v>
      </c>
      <c r="JF89" s="265">
        <v>0.63327999999999995</v>
      </c>
      <c r="JG89" s="265">
        <v>0.38241999999999998</v>
      </c>
      <c r="JH89" s="265">
        <v>0.67537999999999998</v>
      </c>
      <c r="JI89" s="265">
        <v>0.18281</v>
      </c>
      <c r="JJ89" s="265">
        <v>0.12381</v>
      </c>
      <c r="JK89" s="265">
        <v>0.10785</v>
      </c>
      <c r="JL89" s="265">
        <v>0.21698000000000001</v>
      </c>
      <c r="JM89" s="265">
        <v>0.27717000000000003</v>
      </c>
      <c r="JN89" s="265">
        <v>0.39496999999999999</v>
      </c>
      <c r="JO89" s="265">
        <v>0.27163999999999999</v>
      </c>
      <c r="JP89" s="265">
        <v>0.40134999999999998</v>
      </c>
      <c r="JQ89" s="265">
        <v>0.33740999999999999</v>
      </c>
      <c r="JR89" s="265">
        <v>0.23854</v>
      </c>
      <c r="JS89" s="265">
        <v>0.28611999999999999</v>
      </c>
      <c r="JT89" s="265">
        <v>0.97779000000000005</v>
      </c>
      <c r="JU89" s="265">
        <v>0.77915000000000001</v>
      </c>
      <c r="JV89" s="265">
        <v>0.55664999999999998</v>
      </c>
      <c r="JW89" s="265">
        <v>0.23308000000000001</v>
      </c>
      <c r="JX89" s="265">
        <v>0.31285000000000002</v>
      </c>
      <c r="JY89" s="265">
        <v>0.29563</v>
      </c>
      <c r="JZ89" s="265">
        <v>0.29020000000000001</v>
      </c>
      <c r="KA89" s="265">
        <v>0.55042999999999997</v>
      </c>
      <c r="KB89" s="265">
        <v>0.21790000000000001</v>
      </c>
      <c r="KC89" s="265">
        <v>0.41522999999999999</v>
      </c>
      <c r="KD89" s="265">
        <v>0.29215999999999998</v>
      </c>
      <c r="KE89" s="265">
        <v>0.62992000000000004</v>
      </c>
      <c r="KF89" s="265">
        <v>0.63705999999999996</v>
      </c>
      <c r="KG89" s="265">
        <v>0.68528999999999995</v>
      </c>
      <c r="KH89" s="265">
        <v>0.42588999999999999</v>
      </c>
      <c r="KI89" s="265">
        <v>0.15298</v>
      </c>
      <c r="KJ89" s="265">
        <v>0.20929</v>
      </c>
      <c r="KK89" s="265">
        <v>0.15705</v>
      </c>
      <c r="KL89" s="265">
        <v>0.21542</v>
      </c>
      <c r="KM89" s="265">
        <v>0.88178000000000001</v>
      </c>
      <c r="KN89" s="265">
        <v>0.96157999999999999</v>
      </c>
      <c r="KO89" s="265">
        <v>0.99214999999999998</v>
      </c>
      <c r="KP89" s="265">
        <v>8.0803033902926442E-3</v>
      </c>
      <c r="KQ89" s="265">
        <v>0.98716000000000004</v>
      </c>
      <c r="KR89" s="265">
        <v>0.97999000000000003</v>
      </c>
      <c r="KS89" s="265">
        <v>0.97370000000000001</v>
      </c>
      <c r="KT89" s="265">
        <v>0.85051227400933072</v>
      </c>
      <c r="KU89" s="265">
        <v>2.5135000000000001E-2</v>
      </c>
      <c r="KV89" s="265">
        <v>8.8192999999999994E-2</v>
      </c>
      <c r="KW89" s="265">
        <v>0.12789</v>
      </c>
      <c r="KX89" s="265">
        <v>0.20343</v>
      </c>
      <c r="KY89" s="265">
        <v>0.36890000000000001</v>
      </c>
      <c r="KZ89" s="265">
        <v>0.56781000000000004</v>
      </c>
      <c r="LA89" s="265">
        <v>0.74604999999999999</v>
      </c>
      <c r="LB89" s="265">
        <v>0.87810999999999995</v>
      </c>
      <c r="LC89" s="265">
        <v>1</v>
      </c>
      <c r="LD89" s="265">
        <v>0</v>
      </c>
      <c r="LE89" s="265">
        <v>0.35305999999999998</v>
      </c>
      <c r="LF89" s="265">
        <v>2.0800000000000001E-5</v>
      </c>
      <c r="LG89" s="265">
        <v>4.8999999999999998E-5</v>
      </c>
      <c r="LH89" s="431">
        <v>2.7778372168540955E-3</v>
      </c>
      <c r="LI89" s="431">
        <v>2.6005744002759457E-3</v>
      </c>
      <c r="LJ89" s="431">
        <v>1.2827642494812608E-3</v>
      </c>
      <c r="LK89" s="431">
        <v>2.6975367218255997E-3</v>
      </c>
      <c r="LL89" s="431">
        <v>1.0994344484061003E-3</v>
      </c>
      <c r="LM89" s="431">
        <v>2.9688004869967699E-3</v>
      </c>
      <c r="LN89" s="431">
        <v>8.5799366934224963E-4</v>
      </c>
      <c r="LO89" s="431">
        <v>2.1516550332307816E-3</v>
      </c>
      <c r="LP89" s="431">
        <v>9.0663728769868612E-4</v>
      </c>
      <c r="LQ89" s="431">
        <v>1.3021195773035288E-3</v>
      </c>
      <c r="LR89" s="431">
        <v>2.1693198941648006E-3</v>
      </c>
      <c r="LS89" s="431">
        <v>2.8420051094144583E-3</v>
      </c>
      <c r="LT89" s="431">
        <v>9.6043286612257361E-4</v>
      </c>
      <c r="LU89" s="431">
        <v>2.9857784975320101E-3</v>
      </c>
      <c r="LV89" s="431">
        <v>1.131339929997921E-3</v>
      </c>
      <c r="LW89" s="431">
        <v>2.142355777323246E-3</v>
      </c>
      <c r="LX89" s="431">
        <v>9.3618797836825252E-4</v>
      </c>
      <c r="LY89" s="431">
        <v>1.091260346584022E-3</v>
      </c>
      <c r="LZ89" s="431">
        <v>1.2759058736264706E-3</v>
      </c>
      <c r="MA89" s="431">
        <v>2.6275608688592911E-3</v>
      </c>
      <c r="MB89" s="431">
        <v>1.0301230940967798E-3</v>
      </c>
      <c r="MC89" s="431">
        <v>2.4219588376581669E-3</v>
      </c>
      <c r="MD89" s="431">
        <v>1.8194584408774972E-3</v>
      </c>
      <c r="ME89" s="431">
        <v>9.1873115161433816E-4</v>
      </c>
      <c r="MF89" s="431">
        <v>1.2314810883253813E-3</v>
      </c>
      <c r="MG89" s="431">
        <v>1.776503399014473E-3</v>
      </c>
      <c r="MH89" s="266"/>
      <c r="MI89" s="266"/>
      <c r="MJ89" s="266"/>
      <c r="MK89" s="266"/>
      <c r="ML89" s="266"/>
      <c r="MM89" s="266"/>
      <c r="MN89" s="266"/>
      <c r="MO89" s="266"/>
      <c r="MP89" s="266"/>
      <c r="MQ89" s="266"/>
      <c r="MR89" s="266"/>
      <c r="MS89" s="266"/>
      <c r="MT89" s="266"/>
      <c r="MU89" s="266"/>
      <c r="MV89" s="266"/>
      <c r="MW89" s="266"/>
      <c r="MX89" s="266"/>
      <c r="MY89" s="266"/>
      <c r="MZ89" s="266"/>
      <c r="NA89" s="266"/>
      <c r="NB89" s="266"/>
      <c r="NC89" s="266"/>
      <c r="ND89" s="266"/>
      <c r="NE89" s="266"/>
      <c r="NF89" s="266"/>
      <c r="NG89" s="266"/>
      <c r="NH89" s="266"/>
      <c r="NI89" s="266"/>
      <c r="NJ89" s="266"/>
      <c r="NK89" s="266"/>
      <c r="NL89" s="266"/>
      <c r="NM89" s="266"/>
      <c r="NN89" s="266"/>
      <c r="NO89" s="266"/>
      <c r="NP89" s="266"/>
      <c r="NQ89" s="266"/>
      <c r="NR89" s="266"/>
      <c r="NS89" s="266"/>
      <c r="NT89" s="266"/>
      <c r="NU89" s="266"/>
      <c r="NV89" s="266"/>
      <c r="NW89" s="266"/>
      <c r="NX89" s="266"/>
      <c r="NY89" s="266"/>
      <c r="NZ89" s="266"/>
      <c r="OA89" s="266"/>
      <c r="OB89" s="266"/>
      <c r="OC89" s="266"/>
      <c r="OD89" s="266"/>
      <c r="OE89" s="266"/>
      <c r="OF89" s="266"/>
      <c r="OG89" s="266"/>
      <c r="OH89" s="266"/>
      <c r="OI89" s="266"/>
      <c r="OJ89" s="266"/>
      <c r="OK89" s="266"/>
      <c r="OL89" s="266"/>
      <c r="OM89" s="266"/>
      <c r="ON89" s="267"/>
    </row>
    <row r="90" spans="1:404">
      <c r="A90" s="261">
        <v>465</v>
      </c>
      <c r="B90" s="265">
        <v>0.29196</v>
      </c>
      <c r="C90" s="265">
        <v>0.21154999999999999</v>
      </c>
      <c r="D90" s="265">
        <v>0.14818999999999999</v>
      </c>
      <c r="E90" s="265">
        <v>9.8744999999999999E-2</v>
      </c>
      <c r="F90" s="265">
        <v>0.29858000000000001</v>
      </c>
      <c r="G90" s="265">
        <v>0.19656000000000001</v>
      </c>
      <c r="H90" s="265">
        <v>0.30470999999999998</v>
      </c>
      <c r="I90" s="265">
        <v>0.31789000000000001</v>
      </c>
      <c r="J90" s="265">
        <v>0.25597999999999999</v>
      </c>
      <c r="K90" s="265">
        <v>0.1258</v>
      </c>
      <c r="L90" s="265">
        <v>8.4156999999999996E-2</v>
      </c>
      <c r="M90" s="265">
        <v>3.4000000000000002E-2</v>
      </c>
      <c r="N90" s="265">
        <v>8.6412000000000003E-2</v>
      </c>
      <c r="O90" s="265">
        <v>0.21415999999999999</v>
      </c>
      <c r="P90" s="265">
        <v>0.18745999999999999</v>
      </c>
      <c r="Q90" s="265">
        <v>0.19045000000000001</v>
      </c>
      <c r="R90" s="265">
        <v>9.8892999999999995E-2</v>
      </c>
      <c r="S90" s="265">
        <v>0.23125999999999999</v>
      </c>
      <c r="T90" s="265">
        <v>0.15731000000000001</v>
      </c>
      <c r="U90" s="265">
        <v>0.28841</v>
      </c>
      <c r="V90" s="265">
        <v>0.19466</v>
      </c>
      <c r="W90" s="265">
        <v>0.16997000000000001</v>
      </c>
      <c r="X90" s="265">
        <v>0.14751</v>
      </c>
      <c r="Y90" s="265">
        <v>0.29310000000000003</v>
      </c>
      <c r="Z90" s="265">
        <v>0.20316000000000001</v>
      </c>
      <c r="AA90" s="265">
        <v>0.29818</v>
      </c>
      <c r="AB90" s="265">
        <v>0.20943999999999999</v>
      </c>
      <c r="AC90" s="265">
        <v>0.17988000000000001</v>
      </c>
      <c r="AD90" s="265">
        <v>0.12096999999999999</v>
      </c>
      <c r="AE90" s="265">
        <v>3.8864000000000003E-2</v>
      </c>
      <c r="AF90" s="265">
        <v>6.0298999999999998E-2</v>
      </c>
      <c r="AG90" s="265">
        <v>7.3777999999999996E-2</v>
      </c>
      <c r="AH90" s="265">
        <v>0.12870999999999999</v>
      </c>
      <c r="AI90" s="265">
        <v>2.3279000000000001E-2</v>
      </c>
      <c r="AJ90" s="265">
        <v>3.3209000000000002E-2</v>
      </c>
      <c r="AK90" s="265">
        <v>2.0211E-2</v>
      </c>
      <c r="AL90" s="265">
        <v>5.3599000000000001E-2</v>
      </c>
      <c r="AM90" s="265">
        <v>4.2595000000000001E-2</v>
      </c>
      <c r="AN90" s="265">
        <v>4.3968E-2</v>
      </c>
      <c r="AO90" s="265">
        <v>6.5222000000000002E-2</v>
      </c>
      <c r="AP90" s="265">
        <v>8.0916000000000002E-2</v>
      </c>
      <c r="AQ90" s="265">
        <v>5.3962000000000003E-2</v>
      </c>
      <c r="AR90" s="265">
        <v>0.12053</v>
      </c>
      <c r="AS90" s="265">
        <v>0.10709</v>
      </c>
      <c r="AT90" s="265">
        <v>9.9085999999999994E-2</v>
      </c>
      <c r="AU90" s="265">
        <v>0.15209</v>
      </c>
      <c r="AV90" s="265">
        <v>0.12631000000000001</v>
      </c>
      <c r="AW90" s="265">
        <v>2.6582000000000001E-2</v>
      </c>
      <c r="AX90" s="265">
        <v>4.8097000000000001E-2</v>
      </c>
      <c r="AY90" s="265">
        <v>7.5134999999999993E-2</v>
      </c>
      <c r="AZ90" s="265">
        <v>0.10730000000000001</v>
      </c>
      <c r="BA90" s="265">
        <v>3.0421E-2</v>
      </c>
      <c r="BB90" s="265">
        <v>1.2281E-2</v>
      </c>
      <c r="BC90" s="265">
        <v>0</v>
      </c>
      <c r="BD90" s="265">
        <v>4.6938000000000001E-2</v>
      </c>
      <c r="BE90" s="265">
        <v>6.9625999999999993E-2</v>
      </c>
      <c r="BF90" s="265">
        <v>6.5048999999999996E-2</v>
      </c>
      <c r="BG90" s="265">
        <v>0.13220999999999999</v>
      </c>
      <c r="BH90" s="265">
        <v>0.15357000000000001</v>
      </c>
      <c r="BI90" s="265">
        <v>0.19148000000000001</v>
      </c>
      <c r="BJ90" s="265">
        <v>0.16647000000000001</v>
      </c>
      <c r="BK90" s="265">
        <v>0.12987000000000001</v>
      </c>
      <c r="BL90" s="265">
        <v>0.22292000000000001</v>
      </c>
      <c r="BM90" s="265">
        <v>0.12195</v>
      </c>
      <c r="BN90" s="265">
        <v>0.34926000000000001</v>
      </c>
      <c r="BO90" s="265">
        <v>0.41428999999999999</v>
      </c>
      <c r="BP90" s="265">
        <v>2.6367000000000002E-2</v>
      </c>
      <c r="BQ90" s="265">
        <v>0.19489999999999999</v>
      </c>
      <c r="BR90" s="265">
        <v>0.34799999999999998</v>
      </c>
      <c r="BS90" s="265">
        <v>0.18348</v>
      </c>
      <c r="BT90" s="265">
        <v>0.29250999999999999</v>
      </c>
      <c r="BU90" s="265">
        <v>1.7585E-2</v>
      </c>
      <c r="BV90" s="265">
        <v>7.3810000000000004E-3</v>
      </c>
      <c r="BW90" s="265">
        <v>2.0792000000000001E-2</v>
      </c>
      <c r="BX90" s="265">
        <v>1.0296E-2</v>
      </c>
      <c r="BY90" s="265">
        <v>0.17138</v>
      </c>
      <c r="BZ90" s="265">
        <v>0.14255000000000001</v>
      </c>
      <c r="CA90" s="265">
        <v>0.26</v>
      </c>
      <c r="CB90" s="265">
        <v>0.19855999999999999</v>
      </c>
      <c r="CC90" s="265">
        <v>0.26454</v>
      </c>
      <c r="CD90" s="265">
        <v>0.15323000000000001</v>
      </c>
      <c r="CE90" s="265">
        <v>0.15218000000000001</v>
      </c>
      <c r="CF90" s="265">
        <v>0.16819000000000001</v>
      </c>
      <c r="CG90" s="265">
        <v>0.15231</v>
      </c>
      <c r="CH90" s="265">
        <v>0.13919000000000001</v>
      </c>
      <c r="CI90" s="265">
        <v>0.15933</v>
      </c>
      <c r="CJ90" s="265">
        <v>0.12658</v>
      </c>
      <c r="CK90" s="265">
        <v>0.14674999999999999</v>
      </c>
      <c r="CL90" s="265">
        <v>0.3931</v>
      </c>
      <c r="CM90" s="265">
        <v>0.21929999999999999</v>
      </c>
      <c r="CN90" s="265">
        <v>7.0707000000000006E-2</v>
      </c>
      <c r="CO90" s="265">
        <v>9.2777999999999999E-2</v>
      </c>
      <c r="CP90" s="265">
        <v>7.6762999999999998E-2</v>
      </c>
      <c r="CQ90" s="265">
        <v>7.3112999999999997E-2</v>
      </c>
      <c r="CR90" s="265">
        <v>0.14000000000000001</v>
      </c>
      <c r="CS90" s="265">
        <v>0.11225</v>
      </c>
      <c r="CT90" s="265">
        <v>0.16495000000000001</v>
      </c>
      <c r="CU90" s="265">
        <v>0.16</v>
      </c>
      <c r="CV90" s="265">
        <v>0.10178</v>
      </c>
      <c r="CW90" s="265">
        <v>0.31313000000000002</v>
      </c>
      <c r="CX90" s="265">
        <v>0.14433000000000001</v>
      </c>
      <c r="CY90" s="265">
        <v>0.26804</v>
      </c>
      <c r="CZ90" s="265">
        <v>0.18207999999999999</v>
      </c>
      <c r="DA90" s="265">
        <v>0.31716</v>
      </c>
      <c r="DB90" s="265">
        <v>6.0606E-2</v>
      </c>
      <c r="DC90" s="265">
        <v>7.2165000000000007E-2</v>
      </c>
      <c r="DD90" s="265">
        <v>4.0404000000000002E-2</v>
      </c>
      <c r="DE90" s="265">
        <v>0.12371</v>
      </c>
      <c r="DF90" s="265">
        <v>2.1294E-2</v>
      </c>
      <c r="DG90" s="265">
        <v>4.0046999999999999E-2</v>
      </c>
      <c r="DH90" s="265">
        <v>5.6028000000000001E-2</v>
      </c>
      <c r="DI90" s="265">
        <v>0.25874999999999998</v>
      </c>
      <c r="DJ90" s="265">
        <v>0.13372999999999999</v>
      </c>
      <c r="DK90" s="265">
        <v>0.15031</v>
      </c>
      <c r="DL90" s="265">
        <v>0.20752000000000001</v>
      </c>
      <c r="DM90" s="265">
        <v>0.63216000000000006</v>
      </c>
      <c r="DN90" s="265">
        <v>0.25113000000000002</v>
      </c>
      <c r="DO90" s="265">
        <v>0.36579</v>
      </c>
      <c r="DP90" s="265">
        <v>0.36617</v>
      </c>
      <c r="DQ90" s="265">
        <v>0.30373</v>
      </c>
      <c r="DR90" s="265">
        <v>0.68301000000000001</v>
      </c>
      <c r="DS90" s="265">
        <v>0.44869999999999999</v>
      </c>
      <c r="DT90" s="265">
        <v>0.66839999999999999</v>
      </c>
      <c r="DU90" s="265">
        <v>0.63741999999999999</v>
      </c>
      <c r="DV90" s="265">
        <v>0.40642</v>
      </c>
      <c r="DW90" s="265">
        <v>0.42111999999999999</v>
      </c>
      <c r="DX90" s="265">
        <v>9.7483E-2</v>
      </c>
      <c r="DY90" s="265">
        <v>0.20913000000000001</v>
      </c>
      <c r="DZ90" s="265">
        <v>0.36296</v>
      </c>
      <c r="EA90" s="265">
        <v>0.25985000000000003</v>
      </c>
      <c r="EB90" s="265">
        <v>0.15898999999999999</v>
      </c>
      <c r="EC90" s="265">
        <v>0.13052</v>
      </c>
      <c r="ED90" s="265">
        <v>0.20029</v>
      </c>
      <c r="EE90" s="265">
        <v>0.23957999999999999</v>
      </c>
      <c r="EF90" s="265">
        <v>0.11139</v>
      </c>
      <c r="EG90" s="265">
        <v>0.15606</v>
      </c>
      <c r="EH90" s="265">
        <v>7.2842000000000004E-2</v>
      </c>
      <c r="EI90" s="265">
        <v>0.22449</v>
      </c>
      <c r="EJ90" s="265">
        <v>0.18557000000000001</v>
      </c>
      <c r="EK90" s="265">
        <v>5.0505000000000001E-2</v>
      </c>
      <c r="EL90" s="265">
        <v>9.375E-2</v>
      </c>
      <c r="EM90" s="265">
        <v>6.5206E-2</v>
      </c>
      <c r="EN90" s="265">
        <v>0.10201</v>
      </c>
      <c r="EO90" s="265">
        <v>0.54312000000000005</v>
      </c>
      <c r="EP90" s="265">
        <v>0.15658</v>
      </c>
      <c r="EQ90" s="265">
        <v>0.14924000000000001</v>
      </c>
      <c r="ER90" s="265">
        <v>0.20629</v>
      </c>
      <c r="ES90" s="265">
        <v>0.17374999999999999</v>
      </c>
      <c r="ET90" s="265">
        <v>0.19153000000000001</v>
      </c>
      <c r="EU90" s="265">
        <v>0.16064999999999999</v>
      </c>
      <c r="EV90" s="265">
        <v>0.16658000000000001</v>
      </c>
      <c r="EW90" s="265">
        <v>0.17593</v>
      </c>
      <c r="EX90" s="265">
        <v>0.19806000000000001</v>
      </c>
      <c r="EY90" s="265">
        <v>0.14297000000000001</v>
      </c>
      <c r="EZ90" s="265">
        <v>0.31950000000000001</v>
      </c>
      <c r="FA90" s="265">
        <v>0.40428999999999998</v>
      </c>
      <c r="FB90" s="265">
        <v>0.38213999999999998</v>
      </c>
      <c r="FC90" s="265">
        <v>0.35465999999999998</v>
      </c>
      <c r="FD90" s="265">
        <v>0.36940000000000001</v>
      </c>
      <c r="FE90" s="265">
        <v>0.33045999999999998</v>
      </c>
      <c r="FF90" s="265">
        <v>0.34554000000000001</v>
      </c>
      <c r="FG90" s="265">
        <v>0.40473999999999999</v>
      </c>
      <c r="FH90" s="265">
        <v>0.31253999999999998</v>
      </c>
      <c r="FI90" s="265">
        <v>0.29482999999999998</v>
      </c>
      <c r="FJ90" s="265">
        <v>0.82003000000000004</v>
      </c>
      <c r="FK90" s="265">
        <v>0.34110000000000001</v>
      </c>
      <c r="FL90" s="265">
        <v>7.5583999999999998E-2</v>
      </c>
      <c r="FM90" s="265">
        <v>0.87724999999999997</v>
      </c>
      <c r="FN90" s="265">
        <v>0.23787</v>
      </c>
      <c r="FO90" s="265">
        <v>0.32</v>
      </c>
      <c r="FP90" s="265">
        <v>0.34107999999999999</v>
      </c>
      <c r="FQ90" s="265">
        <v>0.27684999999999998</v>
      </c>
      <c r="FR90" s="265">
        <v>0.17638000000000001</v>
      </c>
      <c r="FS90" s="265">
        <v>0.14199000000000001</v>
      </c>
      <c r="FT90" s="265">
        <v>0.25580999999999998</v>
      </c>
      <c r="FU90" s="265">
        <v>0.23635999999999999</v>
      </c>
      <c r="FV90" s="265">
        <v>7.2211999999999998E-2</v>
      </c>
      <c r="FW90" s="265">
        <v>0.22128999999999999</v>
      </c>
      <c r="FX90" s="265">
        <v>0.25821</v>
      </c>
      <c r="FY90" s="265">
        <v>0.13313</v>
      </c>
      <c r="FZ90" s="265">
        <v>0.22128999999999999</v>
      </c>
      <c r="GA90" s="265">
        <v>0.44268999999999997</v>
      </c>
      <c r="GB90" s="265">
        <v>0.67467999999999995</v>
      </c>
      <c r="GC90" s="265">
        <v>0.46982000000000002</v>
      </c>
      <c r="GD90" s="265">
        <v>0.21060000000000001</v>
      </c>
      <c r="GE90" s="265">
        <v>0.55964000000000003</v>
      </c>
      <c r="GF90" s="265">
        <v>0.43892999999999999</v>
      </c>
      <c r="GG90" s="265">
        <v>0.28264</v>
      </c>
      <c r="GH90" s="265">
        <v>0.36560999999999999</v>
      </c>
      <c r="GI90" s="265">
        <v>0.33148</v>
      </c>
      <c r="GJ90" s="265">
        <v>0.49609999999999999</v>
      </c>
      <c r="GK90" s="265">
        <v>0.60436000000000001</v>
      </c>
      <c r="GL90" s="265">
        <v>0.66876000000000002</v>
      </c>
      <c r="GM90" s="265">
        <v>0.46183999999999997</v>
      </c>
      <c r="GN90" s="265">
        <v>0.45489000000000002</v>
      </c>
      <c r="GO90" s="265">
        <v>0.21646000000000001</v>
      </c>
      <c r="GP90" s="265">
        <v>0.22398000000000001</v>
      </c>
      <c r="GQ90" s="265">
        <v>0.25964999999999999</v>
      </c>
      <c r="GR90" s="265">
        <v>0.53003999999999996</v>
      </c>
      <c r="GS90" s="265">
        <v>0.23951</v>
      </c>
      <c r="GT90" s="265">
        <v>0.28377999999999998</v>
      </c>
      <c r="GU90" s="265">
        <v>0.28065000000000001</v>
      </c>
      <c r="GV90" s="265">
        <v>0.25757999999999998</v>
      </c>
      <c r="GW90" s="265">
        <v>0.20777000000000001</v>
      </c>
      <c r="GX90" s="265">
        <v>0.16273000000000001</v>
      </c>
      <c r="GY90" s="265">
        <v>0.41648000000000002</v>
      </c>
      <c r="GZ90" s="265">
        <v>0.39817000000000002</v>
      </c>
      <c r="HA90" s="265">
        <v>0.21962999999999999</v>
      </c>
      <c r="HB90" s="265">
        <v>0.25497999999999998</v>
      </c>
      <c r="HC90" s="265">
        <v>0.37625999999999998</v>
      </c>
      <c r="HD90" s="265">
        <v>0.56296999999999997</v>
      </c>
      <c r="HE90" s="265">
        <v>0.34719</v>
      </c>
      <c r="HF90" s="265">
        <v>0.43469000000000002</v>
      </c>
      <c r="HG90" s="265">
        <v>0.35038000000000002</v>
      </c>
      <c r="HH90" s="265">
        <v>0.32766000000000001</v>
      </c>
      <c r="HI90" s="265">
        <v>0.34065000000000001</v>
      </c>
      <c r="HJ90" s="265">
        <v>0.41245999999999999</v>
      </c>
      <c r="HK90" s="265">
        <v>0.29598000000000002</v>
      </c>
      <c r="HL90" s="265">
        <v>0.23816999999999999</v>
      </c>
      <c r="HM90" s="265">
        <v>0.24368000000000001</v>
      </c>
      <c r="HN90" s="265">
        <v>0.55484999999999995</v>
      </c>
      <c r="HO90" s="265">
        <v>0.47488000000000002</v>
      </c>
      <c r="HP90" s="265">
        <v>0.43961</v>
      </c>
      <c r="HQ90" s="265">
        <v>0.28503000000000001</v>
      </c>
      <c r="HR90" s="265">
        <v>0.17205999999999999</v>
      </c>
      <c r="HS90" s="265">
        <v>0.35375000000000001</v>
      </c>
      <c r="HT90" s="265">
        <v>0.42692000000000002</v>
      </c>
      <c r="HU90" s="265">
        <v>0.50958999999999999</v>
      </c>
      <c r="HV90" s="265">
        <v>0.32601000000000002</v>
      </c>
      <c r="HW90" s="265">
        <v>0.49320999999999998</v>
      </c>
      <c r="HX90" s="265">
        <v>0.44347999999999999</v>
      </c>
      <c r="HY90" s="265">
        <v>0.51676</v>
      </c>
      <c r="HZ90" s="265">
        <v>0.60250000000000004</v>
      </c>
      <c r="IA90" s="265">
        <v>0.28788999999999998</v>
      </c>
      <c r="IB90" s="265">
        <v>0.29207</v>
      </c>
      <c r="IC90" s="265">
        <v>0.31827</v>
      </c>
      <c r="ID90" s="265">
        <v>0.28166999999999998</v>
      </c>
      <c r="IE90" s="265">
        <v>0.22413</v>
      </c>
      <c r="IF90" s="265">
        <v>0.25078</v>
      </c>
      <c r="IG90" s="265">
        <v>0.36381000000000002</v>
      </c>
      <c r="IH90" s="265">
        <v>0.35770999999999997</v>
      </c>
      <c r="II90" s="265">
        <v>0.52015</v>
      </c>
      <c r="IJ90" s="265">
        <v>0.18143999999999999</v>
      </c>
      <c r="IK90" s="265">
        <v>0.27144000000000001</v>
      </c>
      <c r="IL90" s="265">
        <v>0.21929999999999999</v>
      </c>
      <c r="IM90" s="265">
        <v>0.58855000000000002</v>
      </c>
      <c r="IN90" s="265">
        <v>0.61846000000000001</v>
      </c>
      <c r="IO90" s="265">
        <v>0.52529000000000003</v>
      </c>
      <c r="IP90" s="265">
        <v>0.26544000000000001</v>
      </c>
      <c r="IQ90" s="265">
        <v>0.43890000000000001</v>
      </c>
      <c r="IR90" s="265">
        <v>0.32934999999999998</v>
      </c>
      <c r="IS90" s="265">
        <v>0.24790000000000001</v>
      </c>
      <c r="IT90" s="265">
        <v>0.38346000000000002</v>
      </c>
      <c r="IU90" s="265">
        <v>0.37787999999999999</v>
      </c>
      <c r="IV90" s="265">
        <v>0.18608</v>
      </c>
      <c r="IW90" s="265">
        <v>0.1535</v>
      </c>
      <c r="IX90" s="265">
        <v>0.26757999999999998</v>
      </c>
      <c r="IY90" s="265">
        <v>0.65219000000000005</v>
      </c>
      <c r="IZ90" s="265">
        <v>0.45332</v>
      </c>
      <c r="JA90" s="265">
        <v>0.45343</v>
      </c>
      <c r="JB90" s="265">
        <v>0.53261000000000003</v>
      </c>
      <c r="JC90" s="265">
        <v>0.66222999999999999</v>
      </c>
      <c r="JD90" s="265">
        <v>0.39035999999999998</v>
      </c>
      <c r="JE90" s="265">
        <v>0.10509</v>
      </c>
      <c r="JF90" s="265">
        <v>0.59423000000000004</v>
      </c>
      <c r="JG90" s="265">
        <v>0.35891000000000001</v>
      </c>
      <c r="JH90" s="265">
        <v>0.64449999999999996</v>
      </c>
      <c r="JI90" s="265">
        <v>0.16671</v>
      </c>
      <c r="JJ90" s="265">
        <v>0.11210000000000001</v>
      </c>
      <c r="JK90" s="265">
        <v>9.8383999999999999E-2</v>
      </c>
      <c r="JL90" s="265">
        <v>0.19885</v>
      </c>
      <c r="JM90" s="265">
        <v>0.25886999999999999</v>
      </c>
      <c r="JN90" s="265">
        <v>0.37834000000000001</v>
      </c>
      <c r="JO90" s="265">
        <v>0.25735000000000002</v>
      </c>
      <c r="JP90" s="265">
        <v>0.37119000000000002</v>
      </c>
      <c r="JQ90" s="265">
        <v>0.31858999999999998</v>
      </c>
      <c r="JR90" s="265">
        <v>0.22094</v>
      </c>
      <c r="JS90" s="265">
        <v>0.26368000000000003</v>
      </c>
      <c r="JT90" s="265">
        <v>1</v>
      </c>
      <c r="JU90" s="265">
        <v>0.73073999999999995</v>
      </c>
      <c r="JV90" s="265">
        <v>0.52376999999999996</v>
      </c>
      <c r="JW90" s="265">
        <v>0.22151999999999999</v>
      </c>
      <c r="JX90" s="265">
        <v>0.30215999999999998</v>
      </c>
      <c r="JY90" s="265">
        <v>0.27659</v>
      </c>
      <c r="JZ90" s="265">
        <v>0.27327000000000001</v>
      </c>
      <c r="KA90" s="265">
        <v>0.57013999999999998</v>
      </c>
      <c r="KB90" s="265">
        <v>0.20680000000000001</v>
      </c>
      <c r="KC90" s="265">
        <v>0.38270999999999999</v>
      </c>
      <c r="KD90" s="265">
        <v>0.26979999999999998</v>
      </c>
      <c r="KE90" s="265">
        <v>0.58640000000000003</v>
      </c>
      <c r="KF90" s="265">
        <v>0.58992999999999995</v>
      </c>
      <c r="KG90" s="265">
        <v>0.63846999999999998</v>
      </c>
      <c r="KH90" s="265">
        <v>0.39265</v>
      </c>
      <c r="KI90" s="265">
        <v>0.15065000000000001</v>
      </c>
      <c r="KJ90" s="265">
        <v>0.20587</v>
      </c>
      <c r="KK90" s="265">
        <v>0.16142999999999999</v>
      </c>
      <c r="KL90" s="265">
        <v>0.21887999999999999</v>
      </c>
      <c r="KM90" s="265">
        <v>0.88251999999999997</v>
      </c>
      <c r="KN90" s="265">
        <v>0.96106000000000003</v>
      </c>
      <c r="KO90" s="265">
        <v>0.99051999999999996</v>
      </c>
      <c r="KP90" s="265">
        <v>8.0566376752116507E-3</v>
      </c>
      <c r="KQ90" s="265">
        <v>0.98394999999999999</v>
      </c>
      <c r="KR90" s="265">
        <v>0.97621000000000002</v>
      </c>
      <c r="KS90" s="265">
        <v>0.96945000000000003</v>
      </c>
      <c r="KT90" s="265">
        <v>0.85196776333613566</v>
      </c>
      <c r="KU90" s="265">
        <v>2.5689E-2</v>
      </c>
      <c r="KV90" s="265">
        <v>8.9578000000000005E-2</v>
      </c>
      <c r="KW90" s="265">
        <v>0.12966</v>
      </c>
      <c r="KX90" s="265">
        <v>0.20574999999999999</v>
      </c>
      <c r="KY90" s="265">
        <v>0.37197000000000002</v>
      </c>
      <c r="KZ90" s="265">
        <v>0.57120000000000004</v>
      </c>
      <c r="LA90" s="265">
        <v>0.74912999999999996</v>
      </c>
      <c r="LB90" s="265">
        <v>0.88044999999999995</v>
      </c>
      <c r="LC90" s="265">
        <v>1</v>
      </c>
      <c r="LD90" s="265">
        <v>0</v>
      </c>
      <c r="LE90" s="265">
        <v>0.35460000000000003</v>
      </c>
      <c r="LF90" s="265">
        <v>0</v>
      </c>
      <c r="LG90" s="265">
        <v>0</v>
      </c>
      <c r="LH90" s="431">
        <v>2.9593310318887234E-3</v>
      </c>
      <c r="LI90" s="431">
        <v>2.77538294903934E-3</v>
      </c>
      <c r="LJ90" s="431">
        <v>1.3180150417611003E-3</v>
      </c>
      <c r="LK90" s="431">
        <v>2.8776400722563267E-3</v>
      </c>
      <c r="LL90" s="431">
        <v>1.1028904700651765E-3</v>
      </c>
      <c r="LM90" s="431">
        <v>3.1512584537267685E-3</v>
      </c>
      <c r="LN90" s="431">
        <v>8.2237302558496594E-4</v>
      </c>
      <c r="LO90" s="431">
        <v>2.2294309455901384E-3</v>
      </c>
      <c r="LP90" s="431">
        <v>8.3629036089405417E-4</v>
      </c>
      <c r="LQ90" s="431">
        <v>1.268438994884491E-3</v>
      </c>
      <c r="LR90" s="431">
        <v>2.2319150157272816E-3</v>
      </c>
      <c r="LS90" s="431">
        <v>3.0297560151666403E-3</v>
      </c>
      <c r="LT90" s="431">
        <v>8.6688203737139702E-4</v>
      </c>
      <c r="LU90" s="431">
        <v>3.1673384364694357E-3</v>
      </c>
      <c r="LV90" s="431">
        <v>1.1099526891484857E-3</v>
      </c>
      <c r="LW90" s="431">
        <v>2.217442262917757E-3</v>
      </c>
      <c r="LX90" s="431">
        <v>8.5595546988770366E-4</v>
      </c>
      <c r="LY90" s="431">
        <v>1.0387583170086145E-3</v>
      </c>
      <c r="LZ90" s="431">
        <v>1.2623264919966459E-3</v>
      </c>
      <c r="MA90" s="431">
        <v>2.7637435123324394E-3</v>
      </c>
      <c r="MB90" s="431">
        <v>9.5979491015896201E-4</v>
      </c>
      <c r="MC90" s="431">
        <v>2.5353706441819668E-3</v>
      </c>
      <c r="MD90" s="431">
        <v>1.8474579555913806E-3</v>
      </c>
      <c r="ME90" s="431">
        <v>8.2888512406498194E-4</v>
      </c>
      <c r="MF90" s="431">
        <v>1.2095820857211947E-3</v>
      </c>
      <c r="MG90" s="431">
        <v>1.8108122749254107E-3</v>
      </c>
      <c r="MH90" s="266"/>
      <c r="MI90" s="266"/>
      <c r="MJ90" s="266"/>
      <c r="MK90" s="266"/>
      <c r="ML90" s="266"/>
      <c r="MM90" s="266"/>
      <c r="MN90" s="266"/>
      <c r="MO90" s="266"/>
      <c r="MP90" s="266"/>
      <c r="MQ90" s="266"/>
      <c r="MR90" s="266"/>
      <c r="MS90" s="266"/>
      <c r="MT90" s="266"/>
      <c r="MU90" s="266"/>
      <c r="MV90" s="266"/>
      <c r="MW90" s="266"/>
      <c r="MX90" s="266"/>
      <c r="MY90" s="266"/>
      <c r="MZ90" s="266"/>
      <c r="NA90" s="266"/>
      <c r="NB90" s="266"/>
      <c r="NC90" s="266"/>
      <c r="ND90" s="266"/>
      <c r="NE90" s="266"/>
      <c r="NF90" s="266"/>
      <c r="NG90" s="266"/>
      <c r="NH90" s="266"/>
      <c r="NI90" s="266"/>
      <c r="NJ90" s="266"/>
      <c r="NK90" s="266"/>
      <c r="NL90" s="266"/>
      <c r="NM90" s="266"/>
      <c r="NN90" s="266"/>
      <c r="NO90" s="266"/>
      <c r="NP90" s="266"/>
      <c r="NQ90" s="266"/>
      <c r="NR90" s="266"/>
      <c r="NS90" s="266"/>
      <c r="NT90" s="266"/>
      <c r="NU90" s="266"/>
      <c r="NV90" s="266"/>
      <c r="NW90" s="266"/>
      <c r="NX90" s="266"/>
      <c r="NY90" s="266"/>
      <c r="NZ90" s="266"/>
      <c r="OA90" s="266"/>
      <c r="OB90" s="266"/>
      <c r="OC90" s="266"/>
      <c r="OD90" s="266"/>
      <c r="OE90" s="266"/>
      <c r="OF90" s="266"/>
      <c r="OG90" s="266"/>
      <c r="OH90" s="266"/>
      <c r="OI90" s="266"/>
      <c r="OJ90" s="266"/>
      <c r="OK90" s="266"/>
      <c r="OL90" s="266"/>
      <c r="OM90" s="266"/>
      <c r="ON90" s="267"/>
    </row>
    <row r="91" spans="1:404">
      <c r="A91" s="261">
        <v>466</v>
      </c>
      <c r="B91" s="265">
        <v>0.29310999999999998</v>
      </c>
      <c r="C91" s="265">
        <v>0.21235000000000001</v>
      </c>
      <c r="D91" s="265">
        <v>0.1487</v>
      </c>
      <c r="E91" s="265">
        <v>9.9074999999999996E-2</v>
      </c>
      <c r="F91" s="265">
        <v>0.29970999999999998</v>
      </c>
      <c r="G91" s="265">
        <v>0.19724</v>
      </c>
      <c r="H91" s="265">
        <v>0.30589</v>
      </c>
      <c r="I91" s="265">
        <v>0.32075999999999999</v>
      </c>
      <c r="J91" s="265">
        <v>0.25842999999999999</v>
      </c>
      <c r="K91" s="265">
        <v>0.12314</v>
      </c>
      <c r="L91" s="265">
        <v>8.2317000000000001E-2</v>
      </c>
      <c r="M91" s="265">
        <v>3.3328999999999998E-2</v>
      </c>
      <c r="N91" s="265">
        <v>8.9498999999999995E-2</v>
      </c>
      <c r="O91" s="265">
        <v>0.21864</v>
      </c>
      <c r="P91" s="265">
        <v>0.18817</v>
      </c>
      <c r="Q91" s="265">
        <v>0.18822</v>
      </c>
      <c r="R91" s="265">
        <v>9.9321999999999994E-2</v>
      </c>
      <c r="S91" s="265">
        <v>0.23354</v>
      </c>
      <c r="T91" s="265">
        <v>0.15905</v>
      </c>
      <c r="U91" s="265">
        <v>0.2898</v>
      </c>
      <c r="V91" s="265">
        <v>0.19585</v>
      </c>
      <c r="W91" s="265">
        <v>0.17055000000000001</v>
      </c>
      <c r="X91" s="265">
        <v>0.14792</v>
      </c>
      <c r="Y91" s="265">
        <v>0.29442000000000002</v>
      </c>
      <c r="Z91" s="265">
        <v>0.20413999999999999</v>
      </c>
      <c r="AA91" s="265">
        <v>0.29929</v>
      </c>
      <c r="AB91" s="265">
        <v>0.21021000000000001</v>
      </c>
      <c r="AC91" s="265">
        <v>0.18090000000000001</v>
      </c>
      <c r="AD91" s="265">
        <v>0.12169000000000001</v>
      </c>
      <c r="AE91" s="265">
        <v>3.8068999999999999E-2</v>
      </c>
      <c r="AF91" s="265">
        <v>5.926E-2</v>
      </c>
      <c r="AG91" s="265">
        <v>7.3970999999999995E-2</v>
      </c>
      <c r="AH91" s="265">
        <v>0.12598999999999999</v>
      </c>
      <c r="AI91" s="265">
        <v>2.2710999999999999E-2</v>
      </c>
      <c r="AJ91" s="265">
        <v>3.2161000000000002E-2</v>
      </c>
      <c r="AK91" s="265">
        <v>1.9455E-2</v>
      </c>
      <c r="AL91" s="265">
        <v>5.2344000000000002E-2</v>
      </c>
      <c r="AM91" s="265">
        <v>4.1246999999999999E-2</v>
      </c>
      <c r="AN91" s="265">
        <v>4.2743999999999997E-2</v>
      </c>
      <c r="AO91" s="265">
        <v>6.3689999999999997E-2</v>
      </c>
      <c r="AP91" s="265">
        <v>7.8641000000000003E-2</v>
      </c>
      <c r="AQ91" s="265">
        <v>5.2588000000000003E-2</v>
      </c>
      <c r="AR91" s="265">
        <v>0.11758</v>
      </c>
      <c r="AS91" s="265">
        <v>0.10413</v>
      </c>
      <c r="AT91" s="265">
        <v>9.6557000000000004E-2</v>
      </c>
      <c r="AU91" s="265">
        <v>0.14818999999999999</v>
      </c>
      <c r="AV91" s="265">
        <v>0.12304</v>
      </c>
      <c r="AW91" s="265">
        <v>2.5426000000000001E-2</v>
      </c>
      <c r="AX91" s="265">
        <v>4.7E-2</v>
      </c>
      <c r="AY91" s="265">
        <v>7.2997999999999993E-2</v>
      </c>
      <c r="AZ91" s="265">
        <v>0.10453999999999999</v>
      </c>
      <c r="BA91" s="265">
        <v>2.9675E-2</v>
      </c>
      <c r="BB91" s="265">
        <v>1.1979999999999999E-2</v>
      </c>
      <c r="BC91" s="265">
        <v>0</v>
      </c>
      <c r="BD91" s="265">
        <v>4.5787000000000001E-2</v>
      </c>
      <c r="BE91" s="265">
        <v>6.7852999999999997E-2</v>
      </c>
      <c r="BF91" s="265">
        <v>6.0213000000000003E-2</v>
      </c>
      <c r="BG91" s="265">
        <v>0.12740000000000001</v>
      </c>
      <c r="BH91" s="265">
        <v>0.14313999999999999</v>
      </c>
      <c r="BI91" s="265">
        <v>0.1933</v>
      </c>
      <c r="BJ91" s="265">
        <v>0.17063999999999999</v>
      </c>
      <c r="BK91" s="265">
        <v>0.13247</v>
      </c>
      <c r="BL91" s="265">
        <v>0.22708999999999999</v>
      </c>
      <c r="BM91" s="265">
        <v>0.12439</v>
      </c>
      <c r="BN91" s="265">
        <v>0.34573999999999999</v>
      </c>
      <c r="BO91" s="265">
        <v>0.40856999999999999</v>
      </c>
      <c r="BP91" s="265">
        <v>2.8930999999999998E-2</v>
      </c>
      <c r="BQ91" s="265">
        <v>0.19735</v>
      </c>
      <c r="BR91" s="265">
        <v>0.34591</v>
      </c>
      <c r="BS91" s="265">
        <v>0.18742</v>
      </c>
      <c r="BT91" s="265">
        <v>0.28905999999999998</v>
      </c>
      <c r="BU91" s="265">
        <v>1.7596000000000001E-2</v>
      </c>
      <c r="BV91" s="265">
        <v>7.6426000000000003E-3</v>
      </c>
      <c r="BW91" s="265">
        <v>2.0844000000000001E-2</v>
      </c>
      <c r="BX91" s="265">
        <v>1.0345E-2</v>
      </c>
      <c r="BY91" s="265">
        <v>0.17349999999999999</v>
      </c>
      <c r="BZ91" s="265">
        <v>0.1447</v>
      </c>
      <c r="CA91" s="265">
        <v>0.26600000000000001</v>
      </c>
      <c r="CB91" s="265">
        <v>0.20099</v>
      </c>
      <c r="CC91" s="265">
        <v>0.26767000000000002</v>
      </c>
      <c r="CD91" s="265">
        <v>0.15529000000000001</v>
      </c>
      <c r="CE91" s="265">
        <v>0.15382000000000001</v>
      </c>
      <c r="CF91" s="265">
        <v>0.17027</v>
      </c>
      <c r="CG91" s="265">
        <v>0.15373000000000001</v>
      </c>
      <c r="CH91" s="265">
        <v>0.14108000000000001</v>
      </c>
      <c r="CI91" s="265">
        <v>0.16133</v>
      </c>
      <c r="CJ91" s="265">
        <v>0.12848000000000001</v>
      </c>
      <c r="CK91" s="265">
        <v>0.14829000000000001</v>
      </c>
      <c r="CL91" s="265">
        <v>0.39723999999999998</v>
      </c>
      <c r="CM91" s="265">
        <v>0.22816</v>
      </c>
      <c r="CN91" s="265">
        <v>7.0707000000000006E-2</v>
      </c>
      <c r="CO91" s="265">
        <v>8.9599999999999999E-2</v>
      </c>
      <c r="CP91" s="265">
        <v>7.4084999999999998E-2</v>
      </c>
      <c r="CQ91" s="265">
        <v>7.0563000000000001E-2</v>
      </c>
      <c r="CR91" s="265">
        <v>0.13600000000000001</v>
      </c>
      <c r="CS91" s="265">
        <v>0.10612000000000001</v>
      </c>
      <c r="CT91" s="265">
        <v>0.15670000000000001</v>
      </c>
      <c r="CU91" s="265">
        <v>0.152</v>
      </c>
      <c r="CV91" s="265">
        <v>9.7423999999999997E-2</v>
      </c>
      <c r="CW91" s="265">
        <v>0.29697000000000001</v>
      </c>
      <c r="CX91" s="265">
        <v>0.13814000000000001</v>
      </c>
      <c r="CY91" s="265">
        <v>0.25361</v>
      </c>
      <c r="CZ91" s="265">
        <v>0.18165000000000001</v>
      </c>
      <c r="DA91" s="265">
        <v>0.31841000000000003</v>
      </c>
      <c r="DB91" s="265">
        <v>6.0606E-2</v>
      </c>
      <c r="DC91" s="265">
        <v>7.2165000000000007E-2</v>
      </c>
      <c r="DD91" s="265">
        <v>3.8384000000000001E-2</v>
      </c>
      <c r="DE91" s="265">
        <v>0.11753</v>
      </c>
      <c r="DF91" s="265">
        <v>2.0220999999999999E-2</v>
      </c>
      <c r="DG91" s="265">
        <v>3.7844000000000003E-2</v>
      </c>
      <c r="DH91" s="265">
        <v>5.2865000000000002E-2</v>
      </c>
      <c r="DI91" s="265">
        <v>0.23407</v>
      </c>
      <c r="DJ91" s="265">
        <v>0.12091</v>
      </c>
      <c r="DK91" s="265">
        <v>0.13563</v>
      </c>
      <c r="DL91" s="265">
        <v>0.18740000000000001</v>
      </c>
      <c r="DM91" s="265">
        <v>0.59252000000000005</v>
      </c>
      <c r="DN91" s="265">
        <v>0.22927</v>
      </c>
      <c r="DO91" s="265">
        <v>0.34609000000000001</v>
      </c>
      <c r="DP91" s="265">
        <v>0.34691</v>
      </c>
      <c r="DQ91" s="265">
        <v>0.28747</v>
      </c>
      <c r="DR91" s="265">
        <v>0.67196999999999996</v>
      </c>
      <c r="DS91" s="265">
        <v>0.43406</v>
      </c>
      <c r="DT91" s="265">
        <v>0.64459999999999995</v>
      </c>
      <c r="DU91" s="265">
        <v>0.61343000000000003</v>
      </c>
      <c r="DV91" s="265">
        <v>0.39355000000000001</v>
      </c>
      <c r="DW91" s="265">
        <v>0.41804999999999998</v>
      </c>
      <c r="DX91" s="265">
        <v>0.10029</v>
      </c>
      <c r="DY91" s="265">
        <v>0.21199000000000001</v>
      </c>
      <c r="DZ91" s="265">
        <v>0.39704</v>
      </c>
      <c r="EA91" s="265">
        <v>0.29460999999999998</v>
      </c>
      <c r="EB91" s="265">
        <v>0.18074000000000001</v>
      </c>
      <c r="EC91" s="265">
        <v>0.14838000000000001</v>
      </c>
      <c r="ED91" s="265">
        <v>0.22769</v>
      </c>
      <c r="EE91" s="265">
        <v>0.27234000000000003</v>
      </c>
      <c r="EF91" s="265">
        <v>0.11835</v>
      </c>
      <c r="EG91" s="265">
        <v>0.17695</v>
      </c>
      <c r="EH91" s="265">
        <v>7.4882000000000004E-2</v>
      </c>
      <c r="EI91" s="265">
        <v>0.21429000000000001</v>
      </c>
      <c r="EJ91" s="265">
        <v>0.17938000000000001</v>
      </c>
      <c r="EK91" s="265">
        <v>5.0505000000000001E-2</v>
      </c>
      <c r="EL91" s="265">
        <v>8.9582999999999996E-2</v>
      </c>
      <c r="EM91" s="265">
        <v>6.2383000000000001E-2</v>
      </c>
      <c r="EN91" s="265">
        <v>9.3456999999999998E-2</v>
      </c>
      <c r="EO91" s="265">
        <v>0.50163999999999997</v>
      </c>
      <c r="EP91" s="265">
        <v>0.14852000000000001</v>
      </c>
      <c r="EQ91" s="265">
        <v>0.13983999999999999</v>
      </c>
      <c r="ER91" s="265">
        <v>0.19338</v>
      </c>
      <c r="ES91" s="265">
        <v>0.16275999999999999</v>
      </c>
      <c r="ET91" s="265">
        <v>0.17946999999999999</v>
      </c>
      <c r="EU91" s="265">
        <v>0.1507</v>
      </c>
      <c r="EV91" s="265">
        <v>0.15614</v>
      </c>
      <c r="EW91" s="265">
        <v>0.16486999999999999</v>
      </c>
      <c r="EX91" s="265">
        <v>0.18557999999999999</v>
      </c>
      <c r="EY91" s="265">
        <v>0.13406000000000001</v>
      </c>
      <c r="EZ91" s="265">
        <v>0.30145</v>
      </c>
      <c r="FA91" s="265">
        <v>0.37883</v>
      </c>
      <c r="FB91" s="265">
        <v>0.35798000000000002</v>
      </c>
      <c r="FC91" s="265">
        <v>0.33228999999999997</v>
      </c>
      <c r="FD91" s="265">
        <v>0.34606999999999999</v>
      </c>
      <c r="FE91" s="265">
        <v>0.30951000000000001</v>
      </c>
      <c r="FF91" s="265">
        <v>0.32374999999999998</v>
      </c>
      <c r="FG91" s="265">
        <v>0.37923000000000001</v>
      </c>
      <c r="FH91" s="265">
        <v>0.29283999999999999</v>
      </c>
      <c r="FI91" s="265">
        <v>0.27621000000000001</v>
      </c>
      <c r="FJ91" s="265">
        <v>0.75355000000000005</v>
      </c>
      <c r="FK91" s="265">
        <v>0.31351000000000001</v>
      </c>
      <c r="FL91" s="265">
        <v>7.8007000000000007E-2</v>
      </c>
      <c r="FM91" s="265">
        <v>0.90180000000000005</v>
      </c>
      <c r="FN91" s="265">
        <v>0.24334</v>
      </c>
      <c r="FO91" s="265">
        <v>0.30199999999999999</v>
      </c>
      <c r="FP91" s="265">
        <v>0.32230999999999999</v>
      </c>
      <c r="FQ91" s="265">
        <v>0.26891999999999999</v>
      </c>
      <c r="FR91" s="265">
        <v>0.17018</v>
      </c>
      <c r="FS91" s="265">
        <v>0.13542000000000001</v>
      </c>
      <c r="FT91" s="265">
        <v>0.25178</v>
      </c>
      <c r="FU91" s="265">
        <v>0.23200000000000001</v>
      </c>
      <c r="FV91" s="265">
        <v>6.8558999999999995E-2</v>
      </c>
      <c r="FW91" s="265">
        <v>0.20555999999999999</v>
      </c>
      <c r="FX91" s="265">
        <v>0.24745</v>
      </c>
      <c r="FY91" s="265">
        <v>0.12534000000000001</v>
      </c>
      <c r="FZ91" s="265">
        <v>0.20555999999999999</v>
      </c>
      <c r="GA91" s="265">
        <v>0.42135</v>
      </c>
      <c r="GB91" s="265">
        <v>0.64319000000000004</v>
      </c>
      <c r="GC91" s="265">
        <v>0.45188</v>
      </c>
      <c r="GD91" s="265">
        <v>0.20152</v>
      </c>
      <c r="GE91" s="265">
        <v>0.53964999999999996</v>
      </c>
      <c r="GF91" s="265">
        <v>0.42233999999999999</v>
      </c>
      <c r="GG91" s="265">
        <v>0.26090999999999998</v>
      </c>
      <c r="GH91" s="265">
        <v>0.33778000000000002</v>
      </c>
      <c r="GI91" s="265">
        <v>0.30528</v>
      </c>
      <c r="GJ91" s="265">
        <v>0.47566000000000003</v>
      </c>
      <c r="GK91" s="265">
        <v>0.58184999999999998</v>
      </c>
      <c r="GL91" s="265">
        <v>0.64115999999999995</v>
      </c>
      <c r="GM91" s="265">
        <v>0.43917</v>
      </c>
      <c r="GN91" s="265">
        <v>0.43358999999999998</v>
      </c>
      <c r="GO91" s="265">
        <v>0.20222000000000001</v>
      </c>
      <c r="GP91" s="265">
        <v>0.21457999999999999</v>
      </c>
      <c r="GQ91" s="265">
        <v>0.24959999999999999</v>
      </c>
      <c r="GR91" s="265">
        <v>0.50661</v>
      </c>
      <c r="GS91" s="265">
        <v>0.22983999999999999</v>
      </c>
      <c r="GT91" s="265">
        <v>0.27345999999999998</v>
      </c>
      <c r="GU91" s="265">
        <v>0.27084000000000003</v>
      </c>
      <c r="GV91" s="265">
        <v>0.24879000000000001</v>
      </c>
      <c r="GW91" s="265">
        <v>0.19842000000000001</v>
      </c>
      <c r="GX91" s="265">
        <v>0.15307999999999999</v>
      </c>
      <c r="GY91" s="265">
        <v>0.39233000000000001</v>
      </c>
      <c r="GZ91" s="265">
        <v>0.37524000000000002</v>
      </c>
      <c r="HA91" s="265">
        <v>0.21257000000000001</v>
      </c>
      <c r="HB91" s="265">
        <v>0.2457</v>
      </c>
      <c r="HC91" s="265">
        <v>0.35659999999999997</v>
      </c>
      <c r="HD91" s="265">
        <v>0.51993</v>
      </c>
      <c r="HE91" s="265">
        <v>0.33022000000000001</v>
      </c>
      <c r="HF91" s="265">
        <v>0.41519</v>
      </c>
      <c r="HG91" s="265">
        <v>0.33312999999999998</v>
      </c>
      <c r="HH91" s="265">
        <v>0.31157000000000001</v>
      </c>
      <c r="HI91" s="265">
        <v>0.32378000000000001</v>
      </c>
      <c r="HJ91" s="265">
        <v>0.39232</v>
      </c>
      <c r="HK91" s="265">
        <v>0.28434999999999999</v>
      </c>
      <c r="HL91" s="265">
        <v>0.22681000000000001</v>
      </c>
      <c r="HM91" s="265">
        <v>0.2344</v>
      </c>
      <c r="HN91" s="265">
        <v>0.53091999999999995</v>
      </c>
      <c r="HO91" s="265">
        <v>0.44801999999999997</v>
      </c>
      <c r="HP91" s="265">
        <v>0.42366999999999999</v>
      </c>
      <c r="HQ91" s="265">
        <v>0.26824999999999999</v>
      </c>
      <c r="HR91" s="265">
        <v>0.16331999999999999</v>
      </c>
      <c r="HS91" s="265">
        <v>0.33709</v>
      </c>
      <c r="HT91" s="265">
        <v>0.40359</v>
      </c>
      <c r="HU91" s="265">
        <v>0.48480000000000001</v>
      </c>
      <c r="HV91" s="265">
        <v>0.31441000000000002</v>
      </c>
      <c r="HW91" s="265">
        <v>0.46034999999999998</v>
      </c>
      <c r="HX91" s="265">
        <v>0.41199999999999998</v>
      </c>
      <c r="HY91" s="265">
        <v>0.48753000000000002</v>
      </c>
      <c r="HZ91" s="265">
        <v>0.57030999999999998</v>
      </c>
      <c r="IA91" s="265">
        <v>0.27844000000000002</v>
      </c>
      <c r="IB91" s="265">
        <v>0.28281000000000001</v>
      </c>
      <c r="IC91" s="265">
        <v>0.30803000000000003</v>
      </c>
      <c r="ID91" s="265">
        <v>0.27252999999999999</v>
      </c>
      <c r="IE91" s="265">
        <v>0.21609</v>
      </c>
      <c r="IF91" s="265">
        <v>0.24271000000000001</v>
      </c>
      <c r="IG91" s="265">
        <v>0.35198000000000002</v>
      </c>
      <c r="IH91" s="265">
        <v>0.33839000000000002</v>
      </c>
      <c r="II91" s="265">
        <v>0.50212999999999997</v>
      </c>
      <c r="IJ91" s="265">
        <v>0.17555000000000001</v>
      </c>
      <c r="IK91" s="265">
        <v>0.2606</v>
      </c>
      <c r="IL91" s="265">
        <v>0.20663000000000001</v>
      </c>
      <c r="IM91" s="265">
        <v>0.56671000000000005</v>
      </c>
      <c r="IN91" s="265">
        <v>0.58992</v>
      </c>
      <c r="IO91" s="265">
        <v>0.49631999999999998</v>
      </c>
      <c r="IP91" s="265">
        <v>0.25608999999999998</v>
      </c>
      <c r="IQ91" s="265">
        <v>0.42144999999999999</v>
      </c>
      <c r="IR91" s="265">
        <v>0.30819000000000002</v>
      </c>
      <c r="IS91" s="265">
        <v>0.23616000000000001</v>
      </c>
      <c r="IT91" s="265">
        <v>0.36514999999999997</v>
      </c>
      <c r="IU91" s="265">
        <v>0.36270999999999998</v>
      </c>
      <c r="IV91" s="265">
        <v>0.18890000000000001</v>
      </c>
      <c r="IW91" s="265">
        <v>0.14596000000000001</v>
      </c>
      <c r="IX91" s="265">
        <v>0.25369000000000003</v>
      </c>
      <c r="IY91" s="265">
        <v>0.62026000000000003</v>
      </c>
      <c r="IZ91" s="265">
        <v>0.42819000000000002</v>
      </c>
      <c r="JA91" s="265">
        <v>0.42846000000000001</v>
      </c>
      <c r="JB91" s="265">
        <v>0.50512000000000001</v>
      </c>
      <c r="JC91" s="265">
        <v>0.62899000000000005</v>
      </c>
      <c r="JD91" s="265">
        <v>0.37645000000000001</v>
      </c>
      <c r="JE91" s="265">
        <v>9.8302E-2</v>
      </c>
      <c r="JF91" s="265">
        <v>0.56674999999999998</v>
      </c>
      <c r="JG91" s="265">
        <v>0.34386</v>
      </c>
      <c r="JH91" s="265">
        <v>0.62294000000000005</v>
      </c>
      <c r="JI91" s="265">
        <v>0.15686</v>
      </c>
      <c r="JJ91" s="265">
        <v>0.10527</v>
      </c>
      <c r="JK91" s="265">
        <v>9.2995999999999995E-2</v>
      </c>
      <c r="JL91" s="265">
        <v>0.18772</v>
      </c>
      <c r="JM91" s="265">
        <v>0.24056</v>
      </c>
      <c r="JN91" s="265">
        <v>0.36170999999999998</v>
      </c>
      <c r="JO91" s="265">
        <v>0.24812999999999999</v>
      </c>
      <c r="JP91" s="265">
        <v>0.34250999999999998</v>
      </c>
      <c r="JQ91" s="265">
        <v>0.30556</v>
      </c>
      <c r="JR91" s="265">
        <v>0.21071000000000001</v>
      </c>
      <c r="JS91" s="265">
        <v>0.25197999999999998</v>
      </c>
      <c r="JT91" s="265">
        <v>0.98170999999999997</v>
      </c>
      <c r="JU91" s="265">
        <v>0.69662000000000002</v>
      </c>
      <c r="JV91" s="265">
        <v>0.50580999999999998</v>
      </c>
      <c r="JW91" s="265">
        <v>0.21421999999999999</v>
      </c>
      <c r="JX91" s="265">
        <v>0.29446</v>
      </c>
      <c r="JY91" s="265">
        <v>0.26696999999999999</v>
      </c>
      <c r="JZ91" s="265">
        <v>0.26662999999999998</v>
      </c>
      <c r="KA91" s="265">
        <v>0.55608999999999997</v>
      </c>
      <c r="KB91" s="265">
        <v>0.20516000000000001</v>
      </c>
      <c r="KC91" s="265">
        <v>0.36203999999999997</v>
      </c>
      <c r="KD91" s="265">
        <v>0.25480000000000003</v>
      </c>
      <c r="KE91" s="265">
        <v>0.55876000000000003</v>
      </c>
      <c r="KF91" s="265">
        <v>0.56169999999999998</v>
      </c>
      <c r="KG91" s="265">
        <v>0.60780000000000001</v>
      </c>
      <c r="KH91" s="265">
        <v>0.37098999999999999</v>
      </c>
      <c r="KI91" s="265">
        <v>0.14913000000000001</v>
      </c>
      <c r="KJ91" s="265">
        <v>0.20349999999999999</v>
      </c>
      <c r="KK91" s="265">
        <v>0.16635</v>
      </c>
      <c r="KL91" s="265">
        <v>0.22353999999999999</v>
      </c>
      <c r="KM91" s="265">
        <v>0.88326000000000005</v>
      </c>
      <c r="KN91" s="265">
        <v>0.96052999999999999</v>
      </c>
      <c r="KO91" s="265">
        <v>0.98889000000000005</v>
      </c>
      <c r="KP91" s="265">
        <v>8.0329719601182105E-3</v>
      </c>
      <c r="KQ91" s="265">
        <v>0.98073999999999995</v>
      </c>
      <c r="KR91" s="265">
        <v>0.97243000000000002</v>
      </c>
      <c r="KS91" s="265">
        <v>0.96519999999999995</v>
      </c>
      <c r="KT91" s="265">
        <v>0.8534118267811257</v>
      </c>
      <c r="KU91" s="265">
        <v>2.6293E-2</v>
      </c>
      <c r="KV91" s="265">
        <v>9.1035000000000005E-2</v>
      </c>
      <c r="KW91" s="265">
        <v>0.13150000000000001</v>
      </c>
      <c r="KX91" s="265">
        <v>0.20813000000000001</v>
      </c>
      <c r="KY91" s="265">
        <v>0.37504999999999999</v>
      </c>
      <c r="KZ91" s="265">
        <v>0.57454000000000005</v>
      </c>
      <c r="LA91" s="265">
        <v>0.75212000000000001</v>
      </c>
      <c r="LB91" s="265">
        <v>0.88266999999999995</v>
      </c>
      <c r="LC91" s="265">
        <v>1</v>
      </c>
      <c r="LD91" s="265">
        <v>0</v>
      </c>
      <c r="LE91" s="265">
        <v>0.34514</v>
      </c>
      <c r="LF91" s="265">
        <v>0</v>
      </c>
      <c r="LG91" s="265">
        <v>0</v>
      </c>
      <c r="LH91" s="431">
        <v>3.1321167480200529E-3</v>
      </c>
      <c r="LI91" s="431">
        <v>2.9431595467031002E-3</v>
      </c>
      <c r="LJ91" s="431">
        <v>1.3608158333227038E-3</v>
      </c>
      <c r="LK91" s="431">
        <v>3.049137769266963E-3</v>
      </c>
      <c r="LL91" s="431">
        <v>1.1152824154123664E-3</v>
      </c>
      <c r="LM91" s="431">
        <v>3.3215815201401711E-3</v>
      </c>
      <c r="LN91" s="431">
        <v>7.9669844126328826E-4</v>
      </c>
      <c r="LO91" s="431">
        <v>2.3030596785247326E-3</v>
      </c>
      <c r="LP91" s="431">
        <v>7.7563209924846888E-4</v>
      </c>
      <c r="LQ91" s="431">
        <v>1.2397348182275891E-3</v>
      </c>
      <c r="LR91" s="431">
        <v>2.2909597028046846E-3</v>
      </c>
      <c r="LS91" s="431">
        <v>3.2063496764749289E-3</v>
      </c>
      <c r="LT91" s="431">
        <v>7.8308454249054193E-4</v>
      </c>
      <c r="LU91" s="431">
        <v>3.3365832641720772E-3</v>
      </c>
      <c r="LV91" s="431">
        <v>1.0957866907119751E-3</v>
      </c>
      <c r="LW91" s="431">
        <v>2.2872376721352339E-3</v>
      </c>
      <c r="LX91" s="431">
        <v>7.8520202077925205E-4</v>
      </c>
      <c r="LY91" s="431">
        <v>9.9362654145807028E-4</v>
      </c>
      <c r="LZ91" s="431">
        <v>1.2558129383251071E-3</v>
      </c>
      <c r="MA91" s="431">
        <v>2.8912702109664679E-3</v>
      </c>
      <c r="MB91" s="431">
        <v>8.9816760737448931E-4</v>
      </c>
      <c r="MC91" s="431">
        <v>2.6426319964230061E-3</v>
      </c>
      <c r="MD91" s="431">
        <v>1.8751764437183738E-3</v>
      </c>
      <c r="ME91" s="431">
        <v>7.4836041312664747E-4</v>
      </c>
      <c r="MF91" s="431">
        <v>1.1940588010475039E-3</v>
      </c>
      <c r="MG91" s="431">
        <v>1.8457991536706686E-3</v>
      </c>
      <c r="MH91" s="266"/>
      <c r="MI91" s="266"/>
      <c r="MJ91" s="266"/>
      <c r="MK91" s="266"/>
      <c r="ML91" s="266"/>
      <c r="MM91" s="266"/>
      <c r="MN91" s="266"/>
      <c r="MO91" s="266"/>
      <c r="MP91" s="266"/>
      <c r="MQ91" s="266"/>
      <c r="MR91" s="266"/>
      <c r="MS91" s="266"/>
      <c r="MT91" s="266"/>
      <c r="MU91" s="266"/>
      <c r="MV91" s="266"/>
      <c r="MW91" s="266"/>
      <c r="MX91" s="266"/>
      <c r="MY91" s="266"/>
      <c r="MZ91" s="266"/>
      <c r="NA91" s="266"/>
      <c r="NB91" s="266"/>
      <c r="NC91" s="266"/>
      <c r="ND91" s="266"/>
      <c r="NE91" s="266"/>
      <c r="NF91" s="266"/>
      <c r="NG91" s="266"/>
      <c r="NH91" s="266"/>
      <c r="NI91" s="266"/>
      <c r="NJ91" s="266"/>
      <c r="NK91" s="266"/>
      <c r="NL91" s="266"/>
      <c r="NM91" s="266"/>
      <c r="NN91" s="266"/>
      <c r="NO91" s="266"/>
      <c r="NP91" s="266"/>
      <c r="NQ91" s="266"/>
      <c r="NR91" s="266"/>
      <c r="NS91" s="266"/>
      <c r="NT91" s="266"/>
      <c r="NU91" s="266"/>
      <c r="NV91" s="266"/>
      <c r="NW91" s="266"/>
      <c r="NX91" s="266"/>
      <c r="NY91" s="266"/>
      <c r="NZ91" s="266"/>
      <c r="OA91" s="266"/>
      <c r="OB91" s="266"/>
      <c r="OC91" s="266"/>
      <c r="OD91" s="266"/>
      <c r="OE91" s="266"/>
      <c r="OF91" s="266"/>
      <c r="OG91" s="266"/>
      <c r="OH91" s="266"/>
      <c r="OI91" s="266"/>
      <c r="OJ91" s="266"/>
      <c r="OK91" s="266"/>
      <c r="OL91" s="266"/>
      <c r="OM91" s="266"/>
      <c r="ON91" s="267"/>
    </row>
    <row r="92" spans="1:404">
      <c r="A92" s="261">
        <v>467</v>
      </c>
      <c r="B92" s="265">
        <v>0.29425000000000001</v>
      </c>
      <c r="C92" s="265">
        <v>0.21315000000000001</v>
      </c>
      <c r="D92" s="265">
        <v>0.1492</v>
      </c>
      <c r="E92" s="265">
        <v>9.9404999999999993E-2</v>
      </c>
      <c r="F92" s="265">
        <v>0.30082999999999999</v>
      </c>
      <c r="G92" s="265">
        <v>0.19791</v>
      </c>
      <c r="H92" s="265">
        <v>0.30707000000000001</v>
      </c>
      <c r="I92" s="265">
        <v>0.32363999999999998</v>
      </c>
      <c r="J92" s="265">
        <v>0.26088</v>
      </c>
      <c r="K92" s="265">
        <v>0.12048</v>
      </c>
      <c r="L92" s="265">
        <v>8.0477999999999994E-2</v>
      </c>
      <c r="M92" s="265">
        <v>3.2658E-2</v>
      </c>
      <c r="N92" s="265">
        <v>9.2586000000000002E-2</v>
      </c>
      <c r="O92" s="265">
        <v>0.22313</v>
      </c>
      <c r="P92" s="265">
        <v>0.18887000000000001</v>
      </c>
      <c r="Q92" s="265">
        <v>0.18598999999999999</v>
      </c>
      <c r="R92" s="265">
        <v>9.9751000000000006E-2</v>
      </c>
      <c r="S92" s="265">
        <v>0.23582</v>
      </c>
      <c r="T92" s="265">
        <v>0.16078999999999999</v>
      </c>
      <c r="U92" s="265">
        <v>0.29119</v>
      </c>
      <c r="V92" s="265">
        <v>0.19705</v>
      </c>
      <c r="W92" s="265">
        <v>0.17113999999999999</v>
      </c>
      <c r="X92" s="265">
        <v>0.14832999999999999</v>
      </c>
      <c r="Y92" s="265">
        <v>0.29575000000000001</v>
      </c>
      <c r="Z92" s="265">
        <v>0.20512</v>
      </c>
      <c r="AA92" s="265">
        <v>0.30038999999999999</v>
      </c>
      <c r="AB92" s="265">
        <v>0.21098</v>
      </c>
      <c r="AC92" s="265">
        <v>0.18193000000000001</v>
      </c>
      <c r="AD92" s="265">
        <v>0.12241</v>
      </c>
      <c r="AE92" s="265">
        <v>3.7274000000000002E-2</v>
      </c>
      <c r="AF92" s="265">
        <v>5.8221000000000002E-2</v>
      </c>
      <c r="AG92" s="265">
        <v>7.4163000000000007E-2</v>
      </c>
      <c r="AH92" s="265">
        <v>0.12328</v>
      </c>
      <c r="AI92" s="265">
        <v>2.2141999999999998E-2</v>
      </c>
      <c r="AJ92" s="265">
        <v>3.1112999999999998E-2</v>
      </c>
      <c r="AK92" s="265">
        <v>1.8697999999999999E-2</v>
      </c>
      <c r="AL92" s="265">
        <v>5.1089000000000002E-2</v>
      </c>
      <c r="AM92" s="265">
        <v>3.9898999999999997E-2</v>
      </c>
      <c r="AN92" s="265">
        <v>4.1520000000000001E-2</v>
      </c>
      <c r="AO92" s="265">
        <v>6.2158999999999999E-2</v>
      </c>
      <c r="AP92" s="265">
        <v>7.6366000000000003E-2</v>
      </c>
      <c r="AQ92" s="265">
        <v>5.1214000000000003E-2</v>
      </c>
      <c r="AR92" s="265">
        <v>0.11462</v>
      </c>
      <c r="AS92" s="265">
        <v>0.10117</v>
      </c>
      <c r="AT92" s="265">
        <v>9.4028E-2</v>
      </c>
      <c r="AU92" s="265">
        <v>0.14430000000000001</v>
      </c>
      <c r="AV92" s="265">
        <v>0.11978</v>
      </c>
      <c r="AW92" s="265">
        <v>2.427E-2</v>
      </c>
      <c r="AX92" s="265">
        <v>4.5902999999999999E-2</v>
      </c>
      <c r="AY92" s="265">
        <v>7.0860999999999993E-2</v>
      </c>
      <c r="AZ92" s="265">
        <v>0.10178</v>
      </c>
      <c r="BA92" s="265">
        <v>2.8930000000000001E-2</v>
      </c>
      <c r="BB92" s="265">
        <v>1.1679E-2</v>
      </c>
      <c r="BC92" s="265">
        <v>0</v>
      </c>
      <c r="BD92" s="265">
        <v>4.4636000000000002E-2</v>
      </c>
      <c r="BE92" s="265">
        <v>6.6081000000000001E-2</v>
      </c>
      <c r="BF92" s="265">
        <v>5.5377000000000003E-2</v>
      </c>
      <c r="BG92" s="265">
        <v>0.12259</v>
      </c>
      <c r="BH92" s="265">
        <v>0.13270000000000001</v>
      </c>
      <c r="BI92" s="265">
        <v>0.19511999999999999</v>
      </c>
      <c r="BJ92" s="265">
        <v>0.17480999999999999</v>
      </c>
      <c r="BK92" s="265">
        <v>0.13506000000000001</v>
      </c>
      <c r="BL92" s="265">
        <v>0.23127</v>
      </c>
      <c r="BM92" s="265">
        <v>0.12683</v>
      </c>
      <c r="BN92" s="265">
        <v>0.34222999999999998</v>
      </c>
      <c r="BO92" s="265">
        <v>0.40286</v>
      </c>
      <c r="BP92" s="265">
        <v>3.1494000000000001E-2</v>
      </c>
      <c r="BQ92" s="265">
        <v>0.19980999999999999</v>
      </c>
      <c r="BR92" s="265">
        <v>0.34382000000000001</v>
      </c>
      <c r="BS92" s="265">
        <v>0.19136</v>
      </c>
      <c r="BT92" s="265">
        <v>0.28560000000000002</v>
      </c>
      <c r="BU92" s="265">
        <v>1.7607000000000001E-2</v>
      </c>
      <c r="BV92" s="265">
        <v>7.9042000000000001E-3</v>
      </c>
      <c r="BW92" s="265">
        <v>2.0896999999999999E-2</v>
      </c>
      <c r="BX92" s="265">
        <v>1.0394E-2</v>
      </c>
      <c r="BY92" s="265">
        <v>0.17562</v>
      </c>
      <c r="BZ92" s="265">
        <v>0.14685000000000001</v>
      </c>
      <c r="CA92" s="265">
        <v>0.27200000000000002</v>
      </c>
      <c r="CB92" s="265">
        <v>0.20341999999999999</v>
      </c>
      <c r="CC92" s="265">
        <v>0.27079999999999999</v>
      </c>
      <c r="CD92" s="265">
        <v>0.15736</v>
      </c>
      <c r="CE92" s="265">
        <v>0.15545999999999999</v>
      </c>
      <c r="CF92" s="265">
        <v>0.17236000000000001</v>
      </c>
      <c r="CG92" s="265">
        <v>0.15515000000000001</v>
      </c>
      <c r="CH92" s="265">
        <v>0.14296</v>
      </c>
      <c r="CI92" s="265">
        <v>0.16333</v>
      </c>
      <c r="CJ92" s="265">
        <v>0.13038</v>
      </c>
      <c r="CK92" s="265">
        <v>0.14982000000000001</v>
      </c>
      <c r="CL92" s="265">
        <v>0.40138000000000001</v>
      </c>
      <c r="CM92" s="265">
        <v>0.23702000000000001</v>
      </c>
      <c r="CN92" s="265">
        <v>7.0707000000000006E-2</v>
      </c>
      <c r="CO92" s="265">
        <v>8.6420999999999998E-2</v>
      </c>
      <c r="CP92" s="265">
        <v>7.1407999999999999E-2</v>
      </c>
      <c r="CQ92" s="265">
        <v>6.8013000000000004E-2</v>
      </c>
      <c r="CR92" s="265">
        <v>0.13200000000000001</v>
      </c>
      <c r="CS92" s="265">
        <v>0.1</v>
      </c>
      <c r="CT92" s="265">
        <v>0.14845</v>
      </c>
      <c r="CU92" s="265">
        <v>0.14399999999999999</v>
      </c>
      <c r="CV92" s="265">
        <v>9.3066999999999997E-2</v>
      </c>
      <c r="CW92" s="265">
        <v>0.28081</v>
      </c>
      <c r="CX92" s="265">
        <v>0.13195999999999999</v>
      </c>
      <c r="CY92" s="265">
        <v>0.23916999999999999</v>
      </c>
      <c r="CZ92" s="265">
        <v>0.18121999999999999</v>
      </c>
      <c r="DA92" s="265">
        <v>0.31966</v>
      </c>
      <c r="DB92" s="265">
        <v>6.0606E-2</v>
      </c>
      <c r="DC92" s="265">
        <v>7.2165000000000007E-2</v>
      </c>
      <c r="DD92" s="265">
        <v>3.6364E-2</v>
      </c>
      <c r="DE92" s="265">
        <v>0.11133999999999999</v>
      </c>
      <c r="DF92" s="265">
        <v>1.9147999999999998E-2</v>
      </c>
      <c r="DG92" s="265">
        <v>3.5639999999999998E-2</v>
      </c>
      <c r="DH92" s="265">
        <v>4.9702000000000003E-2</v>
      </c>
      <c r="DI92" s="265">
        <v>0.20938999999999999</v>
      </c>
      <c r="DJ92" s="265">
        <v>0.10809000000000001</v>
      </c>
      <c r="DK92" s="265">
        <v>0.12095</v>
      </c>
      <c r="DL92" s="265">
        <v>0.16728000000000001</v>
      </c>
      <c r="DM92" s="265">
        <v>0.55286999999999997</v>
      </c>
      <c r="DN92" s="265">
        <v>0.20741999999999999</v>
      </c>
      <c r="DO92" s="265">
        <v>0.32638</v>
      </c>
      <c r="DP92" s="265">
        <v>0.32765</v>
      </c>
      <c r="DQ92" s="265">
        <v>0.27121000000000001</v>
      </c>
      <c r="DR92" s="265">
        <v>0.66091999999999995</v>
      </c>
      <c r="DS92" s="265">
        <v>0.41942000000000002</v>
      </c>
      <c r="DT92" s="265">
        <v>0.62078999999999995</v>
      </c>
      <c r="DU92" s="265">
        <v>0.58945000000000003</v>
      </c>
      <c r="DV92" s="265">
        <v>0.38067000000000001</v>
      </c>
      <c r="DW92" s="265">
        <v>0.41497000000000001</v>
      </c>
      <c r="DX92" s="265">
        <v>0.10310999999999999</v>
      </c>
      <c r="DY92" s="265">
        <v>0.21485000000000001</v>
      </c>
      <c r="DZ92" s="265">
        <v>0.43112</v>
      </c>
      <c r="EA92" s="265">
        <v>0.32938000000000001</v>
      </c>
      <c r="EB92" s="265">
        <v>0.20250000000000001</v>
      </c>
      <c r="EC92" s="265">
        <v>0.16624</v>
      </c>
      <c r="ED92" s="265">
        <v>0.25508999999999998</v>
      </c>
      <c r="EE92" s="265">
        <v>0.30510999999999999</v>
      </c>
      <c r="EF92" s="265">
        <v>0.12531999999999999</v>
      </c>
      <c r="EG92" s="265">
        <v>0.19783999999999999</v>
      </c>
      <c r="EH92" s="265">
        <v>7.6922000000000004E-2</v>
      </c>
      <c r="EI92" s="265">
        <v>0.20408000000000001</v>
      </c>
      <c r="EJ92" s="265">
        <v>0.17319999999999999</v>
      </c>
      <c r="EK92" s="265">
        <v>5.0505000000000001E-2</v>
      </c>
      <c r="EL92" s="265">
        <v>8.5417000000000007E-2</v>
      </c>
      <c r="EM92" s="265">
        <v>5.9560000000000002E-2</v>
      </c>
      <c r="EN92" s="265">
        <v>8.4909999999999999E-2</v>
      </c>
      <c r="EO92" s="265">
        <v>0.46016000000000001</v>
      </c>
      <c r="EP92" s="265">
        <v>0.14047000000000001</v>
      </c>
      <c r="EQ92" s="265">
        <v>0.13044</v>
      </c>
      <c r="ER92" s="265">
        <v>0.18046999999999999</v>
      </c>
      <c r="ES92" s="265">
        <v>0.15176999999999999</v>
      </c>
      <c r="ET92" s="265">
        <v>0.16741</v>
      </c>
      <c r="EU92" s="265">
        <v>0.14074</v>
      </c>
      <c r="EV92" s="265">
        <v>0.14568999999999999</v>
      </c>
      <c r="EW92" s="265">
        <v>0.15381</v>
      </c>
      <c r="EX92" s="265">
        <v>0.1731</v>
      </c>
      <c r="EY92" s="265">
        <v>0.12515000000000001</v>
      </c>
      <c r="EZ92" s="265">
        <v>0.28339999999999999</v>
      </c>
      <c r="FA92" s="265">
        <v>0.35336000000000001</v>
      </c>
      <c r="FB92" s="265">
        <v>0.33382000000000001</v>
      </c>
      <c r="FC92" s="265">
        <v>0.30992999999999998</v>
      </c>
      <c r="FD92" s="265">
        <v>0.32274999999999998</v>
      </c>
      <c r="FE92" s="265">
        <v>0.28856999999999999</v>
      </c>
      <c r="FF92" s="265">
        <v>0.30196000000000001</v>
      </c>
      <c r="FG92" s="265">
        <v>0.35372999999999999</v>
      </c>
      <c r="FH92" s="265">
        <v>0.27315</v>
      </c>
      <c r="FI92" s="265">
        <v>0.25757999999999998</v>
      </c>
      <c r="FJ92" s="265">
        <v>0.68706</v>
      </c>
      <c r="FK92" s="265">
        <v>0.28591</v>
      </c>
      <c r="FL92" s="265">
        <v>8.0430000000000001E-2</v>
      </c>
      <c r="FM92" s="265">
        <v>0.92635000000000001</v>
      </c>
      <c r="FN92" s="265">
        <v>0.24881</v>
      </c>
      <c r="FO92" s="265">
        <v>0.28399999999999997</v>
      </c>
      <c r="FP92" s="265">
        <v>0.30353000000000002</v>
      </c>
      <c r="FQ92" s="265">
        <v>0.26099</v>
      </c>
      <c r="FR92" s="265">
        <v>0.16399</v>
      </c>
      <c r="FS92" s="265">
        <v>0.12884999999999999</v>
      </c>
      <c r="FT92" s="265">
        <v>0.24775</v>
      </c>
      <c r="FU92" s="265">
        <v>0.22764999999999999</v>
      </c>
      <c r="FV92" s="265">
        <v>6.4906000000000005E-2</v>
      </c>
      <c r="FW92" s="265">
        <v>0.18984000000000001</v>
      </c>
      <c r="FX92" s="265">
        <v>0.23669999999999999</v>
      </c>
      <c r="FY92" s="265">
        <v>0.11755</v>
      </c>
      <c r="FZ92" s="265">
        <v>0.18984000000000001</v>
      </c>
      <c r="GA92" s="265">
        <v>0.40001999999999999</v>
      </c>
      <c r="GB92" s="265">
        <v>0.61170999999999998</v>
      </c>
      <c r="GC92" s="265">
        <v>0.43392999999999998</v>
      </c>
      <c r="GD92" s="265">
        <v>0.19244</v>
      </c>
      <c r="GE92" s="265">
        <v>0.51966000000000001</v>
      </c>
      <c r="GF92" s="265">
        <v>0.40573999999999999</v>
      </c>
      <c r="GG92" s="265">
        <v>0.23916999999999999</v>
      </c>
      <c r="GH92" s="265">
        <v>0.30995</v>
      </c>
      <c r="GI92" s="265">
        <v>0.27909</v>
      </c>
      <c r="GJ92" s="265">
        <v>0.45522000000000001</v>
      </c>
      <c r="GK92" s="265">
        <v>0.55935000000000001</v>
      </c>
      <c r="GL92" s="265">
        <v>0.61355999999999999</v>
      </c>
      <c r="GM92" s="265">
        <v>0.41649000000000003</v>
      </c>
      <c r="GN92" s="265">
        <v>0.41228999999999999</v>
      </c>
      <c r="GO92" s="265">
        <v>0.18797</v>
      </c>
      <c r="GP92" s="265">
        <v>0.20518</v>
      </c>
      <c r="GQ92" s="265">
        <v>0.23956</v>
      </c>
      <c r="GR92" s="265">
        <v>0.48319000000000001</v>
      </c>
      <c r="GS92" s="265">
        <v>0.22015999999999999</v>
      </c>
      <c r="GT92" s="265">
        <v>0.26315</v>
      </c>
      <c r="GU92" s="265">
        <v>0.26103999999999999</v>
      </c>
      <c r="GV92" s="265">
        <v>0.24</v>
      </c>
      <c r="GW92" s="265">
        <v>0.18906999999999999</v>
      </c>
      <c r="GX92" s="265">
        <v>0.14344000000000001</v>
      </c>
      <c r="GY92" s="265">
        <v>0.36817</v>
      </c>
      <c r="GZ92" s="265">
        <v>0.3523</v>
      </c>
      <c r="HA92" s="265">
        <v>0.20552000000000001</v>
      </c>
      <c r="HB92" s="265">
        <v>0.23643</v>
      </c>
      <c r="HC92" s="265">
        <v>0.33694000000000002</v>
      </c>
      <c r="HD92" s="265">
        <v>0.47688000000000003</v>
      </c>
      <c r="HE92" s="265">
        <v>0.31324999999999997</v>
      </c>
      <c r="HF92" s="265">
        <v>0.39568999999999999</v>
      </c>
      <c r="HG92" s="265">
        <v>0.31587999999999999</v>
      </c>
      <c r="HH92" s="265">
        <v>0.29548000000000002</v>
      </c>
      <c r="HI92" s="265">
        <v>0.30690000000000001</v>
      </c>
      <c r="HJ92" s="265">
        <v>0.37218000000000001</v>
      </c>
      <c r="HK92" s="265">
        <v>0.27272000000000002</v>
      </c>
      <c r="HL92" s="265">
        <v>0.21546000000000001</v>
      </c>
      <c r="HM92" s="265">
        <v>0.22511999999999999</v>
      </c>
      <c r="HN92" s="265">
        <v>0.50700000000000001</v>
      </c>
      <c r="HO92" s="265">
        <v>0.42115999999999998</v>
      </c>
      <c r="HP92" s="265">
        <v>0.40772999999999998</v>
      </c>
      <c r="HQ92" s="265">
        <v>0.25146000000000002</v>
      </c>
      <c r="HR92" s="265">
        <v>0.15457000000000001</v>
      </c>
      <c r="HS92" s="265">
        <v>0.32042999999999999</v>
      </c>
      <c r="HT92" s="265">
        <v>0.38027</v>
      </c>
      <c r="HU92" s="265">
        <v>0.46001999999999998</v>
      </c>
      <c r="HV92" s="265">
        <v>0.30281000000000002</v>
      </c>
      <c r="HW92" s="265">
        <v>0.42748000000000003</v>
      </c>
      <c r="HX92" s="265">
        <v>0.38051000000000001</v>
      </c>
      <c r="HY92" s="265">
        <v>0.45829999999999999</v>
      </c>
      <c r="HZ92" s="265">
        <v>0.53810999999999998</v>
      </c>
      <c r="IA92" s="265">
        <v>0.26898</v>
      </c>
      <c r="IB92" s="265">
        <v>0.27355000000000002</v>
      </c>
      <c r="IC92" s="265">
        <v>0.29779</v>
      </c>
      <c r="ID92" s="265">
        <v>0.26339000000000001</v>
      </c>
      <c r="IE92" s="265">
        <v>0.20805000000000001</v>
      </c>
      <c r="IF92" s="265">
        <v>0.23463000000000001</v>
      </c>
      <c r="IG92" s="265">
        <v>0.34015000000000001</v>
      </c>
      <c r="IH92" s="265">
        <v>0.31907999999999997</v>
      </c>
      <c r="II92" s="265">
        <v>0.48410999999999998</v>
      </c>
      <c r="IJ92" s="265">
        <v>0.16966000000000001</v>
      </c>
      <c r="IK92" s="265">
        <v>0.24976999999999999</v>
      </c>
      <c r="IL92" s="265">
        <v>0.19395999999999999</v>
      </c>
      <c r="IM92" s="265">
        <v>0.54486999999999997</v>
      </c>
      <c r="IN92" s="265">
        <v>0.56137999999999999</v>
      </c>
      <c r="IO92" s="265">
        <v>0.46736</v>
      </c>
      <c r="IP92" s="265">
        <v>0.24673999999999999</v>
      </c>
      <c r="IQ92" s="265">
        <v>0.40399000000000002</v>
      </c>
      <c r="IR92" s="265">
        <v>0.28703000000000001</v>
      </c>
      <c r="IS92" s="265">
        <v>0.22441</v>
      </c>
      <c r="IT92" s="265">
        <v>0.34684999999999999</v>
      </c>
      <c r="IU92" s="265">
        <v>0.34754000000000002</v>
      </c>
      <c r="IV92" s="265">
        <v>0.19172</v>
      </c>
      <c r="IW92" s="265">
        <v>0.13841999999999999</v>
      </c>
      <c r="IX92" s="265">
        <v>0.23981</v>
      </c>
      <c r="IY92" s="265">
        <v>0.58831999999999995</v>
      </c>
      <c r="IZ92" s="265">
        <v>0.40305999999999997</v>
      </c>
      <c r="JA92" s="265">
        <v>0.40350000000000003</v>
      </c>
      <c r="JB92" s="265">
        <v>0.47763</v>
      </c>
      <c r="JC92" s="265">
        <v>0.59574000000000005</v>
      </c>
      <c r="JD92" s="265">
        <v>0.36253999999999997</v>
      </c>
      <c r="JE92" s="265">
        <v>9.1511999999999996E-2</v>
      </c>
      <c r="JF92" s="265">
        <v>0.53927000000000003</v>
      </c>
      <c r="JG92" s="265">
        <v>0.32879999999999998</v>
      </c>
      <c r="JH92" s="265">
        <v>0.60138000000000003</v>
      </c>
      <c r="JI92" s="265">
        <v>0.14702000000000001</v>
      </c>
      <c r="JJ92" s="265">
        <v>9.8445000000000005E-2</v>
      </c>
      <c r="JK92" s="265">
        <v>8.7608000000000005E-2</v>
      </c>
      <c r="JL92" s="265">
        <v>0.17659</v>
      </c>
      <c r="JM92" s="265">
        <v>0.22226000000000001</v>
      </c>
      <c r="JN92" s="265">
        <v>0.34508</v>
      </c>
      <c r="JO92" s="265">
        <v>0.23891999999999999</v>
      </c>
      <c r="JP92" s="265">
        <v>0.31384000000000001</v>
      </c>
      <c r="JQ92" s="265">
        <v>0.29253000000000001</v>
      </c>
      <c r="JR92" s="265">
        <v>0.20047999999999999</v>
      </c>
      <c r="JS92" s="265">
        <v>0.24027999999999999</v>
      </c>
      <c r="JT92" s="265">
        <v>0.96343000000000001</v>
      </c>
      <c r="JU92" s="265">
        <v>0.66251000000000004</v>
      </c>
      <c r="JV92" s="265">
        <v>0.48785000000000001</v>
      </c>
      <c r="JW92" s="265">
        <v>0.20691999999999999</v>
      </c>
      <c r="JX92" s="265">
        <v>0.28676000000000001</v>
      </c>
      <c r="JY92" s="265">
        <v>0.25735000000000002</v>
      </c>
      <c r="JZ92" s="265">
        <v>0.25999</v>
      </c>
      <c r="KA92" s="265">
        <v>0.54203999999999997</v>
      </c>
      <c r="KB92" s="265">
        <v>0.20352000000000001</v>
      </c>
      <c r="KC92" s="265">
        <v>0.34136</v>
      </c>
      <c r="KD92" s="265">
        <v>0.23980000000000001</v>
      </c>
      <c r="KE92" s="265">
        <v>0.53110999999999997</v>
      </c>
      <c r="KF92" s="265">
        <v>0.53347999999999995</v>
      </c>
      <c r="KG92" s="265">
        <v>0.57713000000000003</v>
      </c>
      <c r="KH92" s="265">
        <v>0.34933999999999998</v>
      </c>
      <c r="KI92" s="265">
        <v>0.14760999999999999</v>
      </c>
      <c r="KJ92" s="265">
        <v>0.20111999999999999</v>
      </c>
      <c r="KK92" s="265">
        <v>0.17127999999999999</v>
      </c>
      <c r="KL92" s="265">
        <v>0.22819999999999999</v>
      </c>
      <c r="KM92" s="265">
        <v>0.88400000000000001</v>
      </c>
      <c r="KN92" s="265">
        <v>0.96001000000000003</v>
      </c>
      <c r="KO92" s="265">
        <v>0.98726999999999998</v>
      </c>
      <c r="KP92" s="265">
        <v>8.0060420084742887E-3</v>
      </c>
      <c r="KQ92" s="265">
        <v>0.97753000000000001</v>
      </c>
      <c r="KR92" s="265">
        <v>0.96865000000000001</v>
      </c>
      <c r="KS92" s="265">
        <v>0.96094999999999997</v>
      </c>
      <c r="KT92" s="265">
        <v>0.85484447546038211</v>
      </c>
      <c r="KU92" s="265">
        <v>2.6896E-2</v>
      </c>
      <c r="KV92" s="265">
        <v>9.2492000000000005E-2</v>
      </c>
      <c r="KW92" s="265">
        <v>0.13333</v>
      </c>
      <c r="KX92" s="265">
        <v>0.21051</v>
      </c>
      <c r="KY92" s="265">
        <v>0.37813000000000002</v>
      </c>
      <c r="KZ92" s="265">
        <v>0.57787999999999995</v>
      </c>
      <c r="LA92" s="265">
        <v>0.75510999999999995</v>
      </c>
      <c r="LB92" s="265">
        <v>0.88488</v>
      </c>
      <c r="LC92" s="265">
        <v>1</v>
      </c>
      <c r="LD92" s="265">
        <v>0</v>
      </c>
      <c r="LE92" s="265">
        <v>0.33568999999999999</v>
      </c>
      <c r="LF92" s="265">
        <v>0</v>
      </c>
      <c r="LG92" s="265">
        <v>0</v>
      </c>
      <c r="LH92" s="431">
        <v>3.2923007383942604E-3</v>
      </c>
      <c r="LI92" s="431">
        <v>3.100165631622076E-3</v>
      </c>
      <c r="LJ92" s="431">
        <v>1.4107748866081238E-3</v>
      </c>
      <c r="LK92" s="431">
        <v>3.2081648241728544E-3</v>
      </c>
      <c r="LL92" s="431">
        <v>1.1359984055161476E-3</v>
      </c>
      <c r="LM92" s="431">
        <v>3.4753317013382912E-3</v>
      </c>
      <c r="LN92" s="431">
        <v>7.8045541886240244E-4</v>
      </c>
      <c r="LO92" s="431">
        <v>2.3696599528193474E-3</v>
      </c>
      <c r="LP92" s="431">
        <v>7.236881647258997E-4</v>
      </c>
      <c r="LQ92" s="431">
        <v>1.2145736254751682E-3</v>
      </c>
      <c r="LR92" s="431">
        <v>2.3432271555066109E-3</v>
      </c>
      <c r="LS92" s="431">
        <v>3.3672384452074766E-3</v>
      </c>
      <c r="LT92" s="431">
        <v>7.0809369208291173E-4</v>
      </c>
      <c r="LU92" s="431">
        <v>3.4886973444372416E-3</v>
      </c>
      <c r="LV92" s="431">
        <v>1.0877533350139856E-3</v>
      </c>
      <c r="LW92" s="431">
        <v>2.3483240511268377E-3</v>
      </c>
      <c r="LX92" s="431">
        <v>7.2320486651733518E-4</v>
      </c>
      <c r="LY92" s="431">
        <v>9.5463817706331611E-4</v>
      </c>
      <c r="LZ92" s="431">
        <v>1.2551115360110998E-3</v>
      </c>
      <c r="MA92" s="431">
        <v>3.0058345291763544E-3</v>
      </c>
      <c r="MB92" s="431">
        <v>8.4410037379711866E-4</v>
      </c>
      <c r="MC92" s="431">
        <v>2.740002702921629E-3</v>
      </c>
      <c r="MD92" s="431">
        <v>1.899952651001513E-3</v>
      </c>
      <c r="ME92" s="431">
        <v>6.7621888592839241E-4</v>
      </c>
      <c r="MF92" s="431">
        <v>1.1835834011435509E-3</v>
      </c>
      <c r="MG92" s="431">
        <v>1.8791273469105363E-3</v>
      </c>
      <c r="MH92" s="266"/>
      <c r="MI92" s="266"/>
      <c r="MJ92" s="266"/>
      <c r="MK92" s="266"/>
      <c r="ML92" s="266"/>
      <c r="MM92" s="266"/>
      <c r="MN92" s="266"/>
      <c r="MO92" s="266"/>
      <c r="MP92" s="266"/>
      <c r="MQ92" s="266"/>
      <c r="MR92" s="266"/>
      <c r="MS92" s="266"/>
      <c r="MT92" s="266"/>
      <c r="MU92" s="266"/>
      <c r="MV92" s="266"/>
      <c r="MW92" s="266"/>
      <c r="MX92" s="266"/>
      <c r="MY92" s="266"/>
      <c r="MZ92" s="266"/>
      <c r="NA92" s="266"/>
      <c r="NB92" s="266"/>
      <c r="NC92" s="266"/>
      <c r="ND92" s="266"/>
      <c r="NE92" s="266"/>
      <c r="NF92" s="266"/>
      <c r="NG92" s="266"/>
      <c r="NH92" s="266"/>
      <c r="NI92" s="266"/>
      <c r="NJ92" s="266"/>
      <c r="NK92" s="266"/>
      <c r="NL92" s="266"/>
      <c r="NM92" s="266"/>
      <c r="NN92" s="266"/>
      <c r="NO92" s="266"/>
      <c r="NP92" s="266"/>
      <c r="NQ92" s="266"/>
      <c r="NR92" s="266"/>
      <c r="NS92" s="266"/>
      <c r="NT92" s="266"/>
      <c r="NU92" s="266"/>
      <c r="NV92" s="266"/>
      <c r="NW92" s="266"/>
      <c r="NX92" s="266"/>
      <c r="NY92" s="266"/>
      <c r="NZ92" s="266"/>
      <c r="OA92" s="266"/>
      <c r="OB92" s="266"/>
      <c r="OC92" s="266"/>
      <c r="OD92" s="266"/>
      <c r="OE92" s="266"/>
      <c r="OF92" s="266"/>
      <c r="OG92" s="266"/>
      <c r="OH92" s="266"/>
      <c r="OI92" s="266"/>
      <c r="OJ92" s="266"/>
      <c r="OK92" s="266"/>
      <c r="OL92" s="266"/>
      <c r="OM92" s="266"/>
      <c r="ON92" s="267"/>
    </row>
    <row r="93" spans="1:404">
      <c r="A93" s="261">
        <v>468</v>
      </c>
      <c r="B93" s="265">
        <v>0.2954</v>
      </c>
      <c r="C93" s="265">
        <v>0.21395</v>
      </c>
      <c r="D93" s="265">
        <v>0.1497</v>
      </c>
      <c r="E93" s="265">
        <v>9.9736000000000005E-2</v>
      </c>
      <c r="F93" s="265">
        <v>0.30196000000000001</v>
      </c>
      <c r="G93" s="265">
        <v>0.19858999999999999</v>
      </c>
      <c r="H93" s="265">
        <v>0.30825000000000002</v>
      </c>
      <c r="I93" s="265">
        <v>0.32651000000000002</v>
      </c>
      <c r="J93" s="265">
        <v>0.26334000000000002</v>
      </c>
      <c r="K93" s="265">
        <v>0.11781999999999999</v>
      </c>
      <c r="L93" s="265">
        <v>7.8638E-2</v>
      </c>
      <c r="M93" s="265">
        <v>3.1986000000000001E-2</v>
      </c>
      <c r="N93" s="265">
        <v>9.5672999999999994E-2</v>
      </c>
      <c r="O93" s="265">
        <v>0.22761999999999999</v>
      </c>
      <c r="P93" s="265">
        <v>0.18956999999999999</v>
      </c>
      <c r="Q93" s="265">
        <v>0.18376000000000001</v>
      </c>
      <c r="R93" s="265">
        <v>0.10018000000000001</v>
      </c>
      <c r="S93" s="265">
        <v>0.23810000000000001</v>
      </c>
      <c r="T93" s="265">
        <v>0.16252</v>
      </c>
      <c r="U93" s="265">
        <v>0.29258000000000001</v>
      </c>
      <c r="V93" s="265">
        <v>0.19824</v>
      </c>
      <c r="W93" s="265">
        <v>0.17172999999999999</v>
      </c>
      <c r="X93" s="265">
        <v>0.14873</v>
      </c>
      <c r="Y93" s="265">
        <v>0.29707</v>
      </c>
      <c r="Z93" s="265">
        <v>0.20610000000000001</v>
      </c>
      <c r="AA93" s="265">
        <v>0.30149999999999999</v>
      </c>
      <c r="AB93" s="265">
        <v>0.21174999999999999</v>
      </c>
      <c r="AC93" s="265">
        <v>0.18296000000000001</v>
      </c>
      <c r="AD93" s="265">
        <v>0.12313</v>
      </c>
      <c r="AE93" s="265">
        <v>3.6479999999999999E-2</v>
      </c>
      <c r="AF93" s="265">
        <v>5.7181999999999997E-2</v>
      </c>
      <c r="AG93" s="265">
        <v>7.4356000000000005E-2</v>
      </c>
      <c r="AH93" s="265">
        <v>0.12057</v>
      </c>
      <c r="AI93" s="265">
        <v>2.1573999999999999E-2</v>
      </c>
      <c r="AJ93" s="265">
        <v>3.0064E-2</v>
      </c>
      <c r="AK93" s="265">
        <v>1.7942E-2</v>
      </c>
      <c r="AL93" s="265">
        <v>4.9833000000000002E-2</v>
      </c>
      <c r="AM93" s="265">
        <v>3.8552000000000003E-2</v>
      </c>
      <c r="AN93" s="265">
        <v>4.0295999999999998E-2</v>
      </c>
      <c r="AO93" s="265">
        <v>6.0627E-2</v>
      </c>
      <c r="AP93" s="265">
        <v>7.4092000000000005E-2</v>
      </c>
      <c r="AQ93" s="265">
        <v>4.9841000000000003E-2</v>
      </c>
      <c r="AR93" s="265">
        <v>0.11167000000000001</v>
      </c>
      <c r="AS93" s="265">
        <v>9.8219000000000001E-2</v>
      </c>
      <c r="AT93" s="265">
        <v>9.1498999999999997E-2</v>
      </c>
      <c r="AU93" s="265">
        <v>0.14041000000000001</v>
      </c>
      <c r="AV93" s="265">
        <v>0.11652</v>
      </c>
      <c r="AW93" s="265">
        <v>2.3113999999999999E-2</v>
      </c>
      <c r="AX93" s="265">
        <v>4.4804999999999998E-2</v>
      </c>
      <c r="AY93" s="265">
        <v>6.8723000000000006E-2</v>
      </c>
      <c r="AZ93" s="265">
        <v>9.9014000000000005E-2</v>
      </c>
      <c r="BA93" s="265">
        <v>2.8184000000000001E-2</v>
      </c>
      <c r="BB93" s="265">
        <v>1.1377999999999999E-2</v>
      </c>
      <c r="BC93" s="265">
        <v>0</v>
      </c>
      <c r="BD93" s="265">
        <v>4.3485999999999997E-2</v>
      </c>
      <c r="BE93" s="265">
        <v>6.4308000000000004E-2</v>
      </c>
      <c r="BF93" s="265">
        <v>5.0540000000000002E-2</v>
      </c>
      <c r="BG93" s="265">
        <v>0.11777</v>
      </c>
      <c r="BH93" s="265">
        <v>0.12225999999999999</v>
      </c>
      <c r="BI93" s="265">
        <v>0.19694999999999999</v>
      </c>
      <c r="BJ93" s="265">
        <v>0.17898</v>
      </c>
      <c r="BK93" s="265">
        <v>0.13766</v>
      </c>
      <c r="BL93" s="265">
        <v>0.23544999999999999</v>
      </c>
      <c r="BM93" s="265">
        <v>0.12927</v>
      </c>
      <c r="BN93" s="265">
        <v>0.33871000000000001</v>
      </c>
      <c r="BO93" s="265">
        <v>0.39713999999999999</v>
      </c>
      <c r="BP93" s="265">
        <v>3.4057999999999998E-2</v>
      </c>
      <c r="BQ93" s="265">
        <v>0.20226</v>
      </c>
      <c r="BR93" s="265">
        <v>0.34172000000000002</v>
      </c>
      <c r="BS93" s="265">
        <v>0.1953</v>
      </c>
      <c r="BT93" s="265">
        <v>0.28215000000000001</v>
      </c>
      <c r="BU93" s="265">
        <v>1.7618000000000002E-2</v>
      </c>
      <c r="BV93" s="265">
        <v>8.1658000000000008E-3</v>
      </c>
      <c r="BW93" s="265">
        <v>2.0948999999999999E-2</v>
      </c>
      <c r="BX93" s="265">
        <v>1.0442999999999999E-2</v>
      </c>
      <c r="BY93" s="265">
        <v>0.17774000000000001</v>
      </c>
      <c r="BZ93" s="265">
        <v>0.14901</v>
      </c>
      <c r="CA93" s="265">
        <v>0.27800000000000002</v>
      </c>
      <c r="CB93" s="265">
        <v>0.20585000000000001</v>
      </c>
      <c r="CC93" s="265">
        <v>0.27393000000000001</v>
      </c>
      <c r="CD93" s="265">
        <v>0.15942000000000001</v>
      </c>
      <c r="CE93" s="265">
        <v>0.15709999999999999</v>
      </c>
      <c r="CF93" s="265">
        <v>0.17444999999999999</v>
      </c>
      <c r="CG93" s="265">
        <v>0.15656</v>
      </c>
      <c r="CH93" s="265">
        <v>0.14485000000000001</v>
      </c>
      <c r="CI93" s="265">
        <v>0.16533999999999999</v>
      </c>
      <c r="CJ93" s="265">
        <v>0.13228000000000001</v>
      </c>
      <c r="CK93" s="265">
        <v>0.15135999999999999</v>
      </c>
      <c r="CL93" s="265">
        <v>0.40551999999999999</v>
      </c>
      <c r="CM93" s="265">
        <v>0.24587000000000001</v>
      </c>
      <c r="CN93" s="265">
        <v>7.0707000000000006E-2</v>
      </c>
      <c r="CO93" s="265">
        <v>8.3242999999999998E-2</v>
      </c>
      <c r="CP93" s="265">
        <v>6.8729999999999999E-2</v>
      </c>
      <c r="CQ93" s="265">
        <v>6.5462000000000006E-2</v>
      </c>
      <c r="CR93" s="265">
        <v>0.128</v>
      </c>
      <c r="CS93" s="265">
        <v>9.3878000000000003E-2</v>
      </c>
      <c r="CT93" s="265">
        <v>0.14021</v>
      </c>
      <c r="CU93" s="265">
        <v>0.13600000000000001</v>
      </c>
      <c r="CV93" s="265">
        <v>8.8708999999999996E-2</v>
      </c>
      <c r="CW93" s="265">
        <v>0.26465</v>
      </c>
      <c r="CX93" s="265">
        <v>0.12576999999999999</v>
      </c>
      <c r="CY93" s="265">
        <v>0.22474</v>
      </c>
      <c r="CZ93" s="265">
        <v>0.18079000000000001</v>
      </c>
      <c r="DA93" s="265">
        <v>0.32090999999999997</v>
      </c>
      <c r="DB93" s="265">
        <v>6.0606E-2</v>
      </c>
      <c r="DC93" s="265">
        <v>7.2165000000000007E-2</v>
      </c>
      <c r="DD93" s="265">
        <v>3.4342999999999999E-2</v>
      </c>
      <c r="DE93" s="265">
        <v>0.10514999999999999</v>
      </c>
      <c r="DF93" s="265">
        <v>1.8075999999999998E-2</v>
      </c>
      <c r="DG93" s="265">
        <v>3.3437000000000001E-2</v>
      </c>
      <c r="DH93" s="265">
        <v>4.6538999999999997E-2</v>
      </c>
      <c r="DI93" s="265">
        <v>0.18471000000000001</v>
      </c>
      <c r="DJ93" s="265">
        <v>9.5273999999999998E-2</v>
      </c>
      <c r="DK93" s="265">
        <v>0.10628</v>
      </c>
      <c r="DL93" s="265">
        <v>0.14716000000000001</v>
      </c>
      <c r="DM93" s="265">
        <v>0.51322000000000001</v>
      </c>
      <c r="DN93" s="265">
        <v>0.18556</v>
      </c>
      <c r="DO93" s="265">
        <v>0.30668000000000001</v>
      </c>
      <c r="DP93" s="265">
        <v>0.30839</v>
      </c>
      <c r="DQ93" s="265">
        <v>0.25495000000000001</v>
      </c>
      <c r="DR93" s="265">
        <v>0.64986999999999995</v>
      </c>
      <c r="DS93" s="265">
        <v>0.40477999999999997</v>
      </c>
      <c r="DT93" s="265">
        <v>0.59699000000000002</v>
      </c>
      <c r="DU93" s="265">
        <v>0.56545999999999996</v>
      </c>
      <c r="DV93" s="265">
        <v>0.36780000000000002</v>
      </c>
      <c r="DW93" s="265">
        <v>0.41189999999999999</v>
      </c>
      <c r="DX93" s="265">
        <v>0.10592</v>
      </c>
      <c r="DY93" s="265">
        <v>0.21770999999999999</v>
      </c>
      <c r="DZ93" s="265">
        <v>0.46518999999999999</v>
      </c>
      <c r="EA93" s="265">
        <v>0.36414999999999997</v>
      </c>
      <c r="EB93" s="265">
        <v>0.22425</v>
      </c>
      <c r="EC93" s="265">
        <v>0.18410000000000001</v>
      </c>
      <c r="ED93" s="265">
        <v>0.28249000000000002</v>
      </c>
      <c r="EE93" s="265">
        <v>0.33788000000000001</v>
      </c>
      <c r="EF93" s="265">
        <v>0.13228000000000001</v>
      </c>
      <c r="EG93" s="265">
        <v>0.21873000000000001</v>
      </c>
      <c r="EH93" s="265">
        <v>7.8961000000000003E-2</v>
      </c>
      <c r="EI93" s="265">
        <v>0.19388</v>
      </c>
      <c r="EJ93" s="265">
        <v>0.16700999999999999</v>
      </c>
      <c r="EK93" s="265">
        <v>5.0505000000000001E-2</v>
      </c>
      <c r="EL93" s="265">
        <v>8.1250000000000003E-2</v>
      </c>
      <c r="EM93" s="265">
        <v>5.6736000000000002E-2</v>
      </c>
      <c r="EN93" s="265">
        <v>7.6361999999999999E-2</v>
      </c>
      <c r="EO93" s="265">
        <v>0.41868</v>
      </c>
      <c r="EP93" s="265">
        <v>0.13242000000000001</v>
      </c>
      <c r="EQ93" s="265">
        <v>0.12103999999999999</v>
      </c>
      <c r="ER93" s="265">
        <v>0.16755999999999999</v>
      </c>
      <c r="ES93" s="265">
        <v>0.14077000000000001</v>
      </c>
      <c r="ET93" s="265">
        <v>0.15534999999999999</v>
      </c>
      <c r="EU93" s="265">
        <v>0.13078999999999999</v>
      </c>
      <c r="EV93" s="265">
        <v>0.13525000000000001</v>
      </c>
      <c r="EW93" s="265">
        <v>0.14276</v>
      </c>
      <c r="EX93" s="265">
        <v>0.16062000000000001</v>
      </c>
      <c r="EY93" s="265">
        <v>0.11625000000000001</v>
      </c>
      <c r="EZ93" s="265">
        <v>0.26534999999999997</v>
      </c>
      <c r="FA93" s="265">
        <v>0.32790000000000002</v>
      </c>
      <c r="FB93" s="265">
        <v>0.30967</v>
      </c>
      <c r="FC93" s="265">
        <v>0.28755999999999998</v>
      </c>
      <c r="FD93" s="265">
        <v>0.29942000000000002</v>
      </c>
      <c r="FE93" s="265">
        <v>0.26762000000000002</v>
      </c>
      <c r="FF93" s="265">
        <v>0.28016000000000002</v>
      </c>
      <c r="FG93" s="265">
        <v>0.32823000000000002</v>
      </c>
      <c r="FH93" s="265">
        <v>0.25346000000000002</v>
      </c>
      <c r="FI93" s="265">
        <v>0.23895</v>
      </c>
      <c r="FJ93" s="265">
        <v>0.62058000000000002</v>
      </c>
      <c r="FK93" s="265">
        <v>0.25831999999999999</v>
      </c>
      <c r="FL93" s="265">
        <v>8.2851999999999995E-2</v>
      </c>
      <c r="FM93" s="265">
        <v>0.95089999999999997</v>
      </c>
      <c r="FN93" s="265">
        <v>0.25428000000000001</v>
      </c>
      <c r="FO93" s="265">
        <v>0.26600000000000001</v>
      </c>
      <c r="FP93" s="265">
        <v>0.28475</v>
      </c>
      <c r="FQ93" s="265">
        <v>0.25307000000000002</v>
      </c>
      <c r="FR93" s="265">
        <v>0.1578</v>
      </c>
      <c r="FS93" s="265">
        <v>0.12228</v>
      </c>
      <c r="FT93" s="265">
        <v>0.24371999999999999</v>
      </c>
      <c r="FU93" s="265">
        <v>0.22328999999999999</v>
      </c>
      <c r="FV93" s="265">
        <v>6.1253000000000002E-2</v>
      </c>
      <c r="FW93" s="265">
        <v>0.17412</v>
      </c>
      <c r="FX93" s="265">
        <v>0.22594</v>
      </c>
      <c r="FY93" s="265">
        <v>0.10976</v>
      </c>
      <c r="FZ93" s="265">
        <v>0.17412</v>
      </c>
      <c r="GA93" s="265">
        <v>0.37869000000000003</v>
      </c>
      <c r="GB93" s="265">
        <v>0.58023000000000002</v>
      </c>
      <c r="GC93" s="265">
        <v>0.41599000000000003</v>
      </c>
      <c r="GD93" s="265">
        <v>0.18335000000000001</v>
      </c>
      <c r="GE93" s="265">
        <v>0.49967</v>
      </c>
      <c r="GF93" s="265">
        <v>0.38915</v>
      </c>
      <c r="GG93" s="265">
        <v>0.21743999999999999</v>
      </c>
      <c r="GH93" s="265">
        <v>0.28211000000000003</v>
      </c>
      <c r="GI93" s="265">
        <v>0.25289</v>
      </c>
      <c r="GJ93" s="265">
        <v>0.43478</v>
      </c>
      <c r="GK93" s="265">
        <v>0.53683999999999998</v>
      </c>
      <c r="GL93" s="265">
        <v>0.58596000000000004</v>
      </c>
      <c r="GM93" s="265">
        <v>0.39382</v>
      </c>
      <c r="GN93" s="265">
        <v>0.39099</v>
      </c>
      <c r="GO93" s="265">
        <v>0.17373</v>
      </c>
      <c r="GP93" s="265">
        <v>0.19577</v>
      </c>
      <c r="GQ93" s="265">
        <v>0.22952</v>
      </c>
      <c r="GR93" s="265">
        <v>0.45977000000000001</v>
      </c>
      <c r="GS93" s="265">
        <v>0.21049000000000001</v>
      </c>
      <c r="GT93" s="265">
        <v>0.25283</v>
      </c>
      <c r="GU93" s="265">
        <v>0.25123000000000001</v>
      </c>
      <c r="GV93" s="265">
        <v>0.23121</v>
      </c>
      <c r="GW93" s="265">
        <v>0.17971000000000001</v>
      </c>
      <c r="GX93" s="265">
        <v>0.13378999999999999</v>
      </c>
      <c r="GY93" s="265">
        <v>0.34401999999999999</v>
      </c>
      <c r="GZ93" s="265">
        <v>0.32937</v>
      </c>
      <c r="HA93" s="265">
        <v>0.19846</v>
      </c>
      <c r="HB93" s="265">
        <v>0.22716</v>
      </c>
      <c r="HC93" s="265">
        <v>0.31728000000000001</v>
      </c>
      <c r="HD93" s="265">
        <v>0.43382999999999999</v>
      </c>
      <c r="HE93" s="265">
        <v>0.29627999999999999</v>
      </c>
      <c r="HF93" s="265">
        <v>0.37619000000000002</v>
      </c>
      <c r="HG93" s="265">
        <v>0.29864000000000002</v>
      </c>
      <c r="HH93" s="265">
        <v>0.27939000000000003</v>
      </c>
      <c r="HI93" s="265">
        <v>0.29002</v>
      </c>
      <c r="HJ93" s="265">
        <v>0.35204000000000002</v>
      </c>
      <c r="HK93" s="265">
        <v>0.26108999999999999</v>
      </c>
      <c r="HL93" s="265">
        <v>0.2041</v>
      </c>
      <c r="HM93" s="265">
        <v>0.21584</v>
      </c>
      <c r="HN93" s="265">
        <v>0.48307</v>
      </c>
      <c r="HO93" s="265">
        <v>0.39429999999999998</v>
      </c>
      <c r="HP93" s="265">
        <v>0.39179000000000003</v>
      </c>
      <c r="HQ93" s="265">
        <v>0.23466999999999999</v>
      </c>
      <c r="HR93" s="265">
        <v>0.14582999999999999</v>
      </c>
      <c r="HS93" s="265">
        <v>0.30376999999999998</v>
      </c>
      <c r="HT93" s="265">
        <v>0.35694999999999999</v>
      </c>
      <c r="HU93" s="265">
        <v>0.43523000000000001</v>
      </c>
      <c r="HV93" s="265">
        <v>0.29121000000000002</v>
      </c>
      <c r="HW93" s="265">
        <v>0.39462000000000003</v>
      </c>
      <c r="HX93" s="265">
        <v>0.34903000000000001</v>
      </c>
      <c r="HY93" s="265">
        <v>0.42907000000000001</v>
      </c>
      <c r="HZ93" s="265">
        <v>0.50592000000000004</v>
      </c>
      <c r="IA93" s="265">
        <v>0.25952999999999998</v>
      </c>
      <c r="IB93" s="265">
        <v>0.26429000000000002</v>
      </c>
      <c r="IC93" s="265">
        <v>0.28754999999999997</v>
      </c>
      <c r="ID93" s="265">
        <v>0.25424999999999998</v>
      </c>
      <c r="IE93" s="265">
        <v>0.20000999999999999</v>
      </c>
      <c r="IF93" s="265">
        <v>0.22656000000000001</v>
      </c>
      <c r="IG93" s="265">
        <v>0.32833000000000001</v>
      </c>
      <c r="IH93" s="265">
        <v>0.29976000000000003</v>
      </c>
      <c r="II93" s="265">
        <v>0.46607999999999999</v>
      </c>
      <c r="IJ93" s="265">
        <v>0.16377</v>
      </c>
      <c r="IK93" s="265">
        <v>0.23894000000000001</v>
      </c>
      <c r="IL93" s="265">
        <v>0.18129000000000001</v>
      </c>
      <c r="IM93" s="265">
        <v>0.52302999999999999</v>
      </c>
      <c r="IN93" s="265">
        <v>0.53283999999999998</v>
      </c>
      <c r="IO93" s="265">
        <v>0.43839</v>
      </c>
      <c r="IP93" s="265">
        <v>0.2374</v>
      </c>
      <c r="IQ93" s="265">
        <v>0.38652999999999998</v>
      </c>
      <c r="IR93" s="265">
        <v>0.26587</v>
      </c>
      <c r="IS93" s="265">
        <v>0.21265999999999999</v>
      </c>
      <c r="IT93" s="265">
        <v>0.32854</v>
      </c>
      <c r="IU93" s="265">
        <v>0.33237</v>
      </c>
      <c r="IV93" s="265">
        <v>0.19453000000000001</v>
      </c>
      <c r="IW93" s="265">
        <v>0.13086999999999999</v>
      </c>
      <c r="IX93" s="265">
        <v>0.22592000000000001</v>
      </c>
      <c r="IY93" s="265">
        <v>0.55637999999999999</v>
      </c>
      <c r="IZ93" s="265">
        <v>0.37792999999999999</v>
      </c>
      <c r="JA93" s="265">
        <v>0.37852999999999998</v>
      </c>
      <c r="JB93" s="265">
        <v>0.45014999999999999</v>
      </c>
      <c r="JC93" s="265">
        <v>0.5625</v>
      </c>
      <c r="JD93" s="265">
        <v>0.34863</v>
      </c>
      <c r="JE93" s="265">
        <v>8.4721000000000005E-2</v>
      </c>
      <c r="JF93" s="265">
        <v>0.51178999999999997</v>
      </c>
      <c r="JG93" s="265">
        <v>0.31374000000000002</v>
      </c>
      <c r="JH93" s="265">
        <v>0.57982</v>
      </c>
      <c r="JI93" s="265">
        <v>0.13718</v>
      </c>
      <c r="JJ93" s="265">
        <v>9.1618000000000005E-2</v>
      </c>
      <c r="JK93" s="265">
        <v>8.2220000000000001E-2</v>
      </c>
      <c r="JL93" s="265">
        <v>0.16546</v>
      </c>
      <c r="JM93" s="265">
        <v>0.20396</v>
      </c>
      <c r="JN93" s="265">
        <v>0.32845000000000002</v>
      </c>
      <c r="JO93" s="265">
        <v>0.22971</v>
      </c>
      <c r="JP93" s="265">
        <v>0.28516000000000002</v>
      </c>
      <c r="JQ93" s="265">
        <v>0.27950000000000003</v>
      </c>
      <c r="JR93" s="265">
        <v>0.19025</v>
      </c>
      <c r="JS93" s="265">
        <v>0.22858000000000001</v>
      </c>
      <c r="JT93" s="265">
        <v>0.94513999999999998</v>
      </c>
      <c r="JU93" s="265">
        <v>0.62839</v>
      </c>
      <c r="JV93" s="265">
        <v>0.46989999999999998</v>
      </c>
      <c r="JW93" s="265">
        <v>0.19961999999999999</v>
      </c>
      <c r="JX93" s="265">
        <v>0.27905999999999997</v>
      </c>
      <c r="JY93" s="265">
        <v>0.24773000000000001</v>
      </c>
      <c r="JZ93" s="265">
        <v>0.25335000000000002</v>
      </c>
      <c r="KA93" s="265">
        <v>0.52798999999999996</v>
      </c>
      <c r="KB93" s="265">
        <v>0.20186999999999999</v>
      </c>
      <c r="KC93" s="265">
        <v>0.32068999999999998</v>
      </c>
      <c r="KD93" s="265">
        <v>0.22481000000000001</v>
      </c>
      <c r="KE93" s="265">
        <v>0.50346000000000002</v>
      </c>
      <c r="KF93" s="265">
        <v>0.50524999999999998</v>
      </c>
      <c r="KG93" s="265">
        <v>0.54645999999999995</v>
      </c>
      <c r="KH93" s="265">
        <v>0.32768999999999998</v>
      </c>
      <c r="KI93" s="265">
        <v>0.14609</v>
      </c>
      <c r="KJ93" s="265">
        <v>0.19875000000000001</v>
      </c>
      <c r="KK93" s="265">
        <v>0.1762</v>
      </c>
      <c r="KL93" s="265">
        <v>0.23286000000000001</v>
      </c>
      <c r="KM93" s="265">
        <v>0.88473999999999997</v>
      </c>
      <c r="KN93" s="265">
        <v>0.95948999999999995</v>
      </c>
      <c r="KO93" s="265">
        <v>0.98563999999999996</v>
      </c>
      <c r="KP93" s="265">
        <v>7.9807441751118102E-3</v>
      </c>
      <c r="KQ93" s="265">
        <v>0.97431999999999996</v>
      </c>
      <c r="KR93" s="265">
        <v>0.96487000000000001</v>
      </c>
      <c r="KS93" s="265">
        <v>0.95669000000000004</v>
      </c>
      <c r="KT93" s="265">
        <v>0.85626572147736124</v>
      </c>
      <c r="KU93" s="265">
        <v>2.75E-2</v>
      </c>
      <c r="KV93" s="265">
        <v>9.3949000000000005E-2</v>
      </c>
      <c r="KW93" s="265">
        <v>0.13517000000000001</v>
      </c>
      <c r="KX93" s="265">
        <v>0.21290000000000001</v>
      </c>
      <c r="KY93" s="265">
        <v>0.38120999999999999</v>
      </c>
      <c r="KZ93" s="265">
        <v>0.58123000000000002</v>
      </c>
      <c r="LA93" s="265">
        <v>0.7581</v>
      </c>
      <c r="LB93" s="265">
        <v>0.8871</v>
      </c>
      <c r="LC93" s="265">
        <v>1</v>
      </c>
      <c r="LD93" s="265">
        <v>0</v>
      </c>
      <c r="LE93" s="265">
        <v>0.32623000000000002</v>
      </c>
      <c r="LF93" s="265">
        <v>0</v>
      </c>
      <c r="LG93" s="265">
        <v>0</v>
      </c>
      <c r="LH93" s="431">
        <v>3.4319031983613968E-3</v>
      </c>
      <c r="LI93" s="431">
        <v>3.2376083545386791E-3</v>
      </c>
      <c r="LJ93" s="431">
        <v>1.4677903382107615E-3</v>
      </c>
      <c r="LK93" s="431">
        <v>3.3468306064605713E-3</v>
      </c>
      <c r="LL93" s="431">
        <v>1.1641464661806822E-3</v>
      </c>
      <c r="LM93" s="431">
        <v>3.6035727243870497E-3</v>
      </c>
      <c r="LN93" s="431">
        <v>7.7183241955935955E-4</v>
      </c>
      <c r="LO93" s="431">
        <v>2.423757454380393E-3</v>
      </c>
      <c r="LP93" s="431">
        <v>6.7758554359897971E-4</v>
      </c>
      <c r="LQ93" s="431">
        <v>1.189792063087225E-3</v>
      </c>
      <c r="LR93" s="431">
        <v>2.3817848414182663E-3</v>
      </c>
      <c r="LS93" s="431">
        <v>3.5013752058148384E-3</v>
      </c>
      <c r="LT93" s="431">
        <v>6.3988287001848221E-4</v>
      </c>
      <c r="LU93" s="431">
        <v>3.6134296096861362E-3</v>
      </c>
      <c r="LV93" s="431">
        <v>1.083262381143868E-3</v>
      </c>
      <c r="LW93" s="431">
        <v>2.3918710649013519E-3</v>
      </c>
      <c r="LX93" s="431">
        <v>6.6826125839725137E-4</v>
      </c>
      <c r="LY93" s="431">
        <v>9.1892172349616885E-4</v>
      </c>
      <c r="LZ93" s="431">
        <v>1.2577826855704188E-3</v>
      </c>
      <c r="MA93" s="431">
        <v>3.0977292917668819E-3</v>
      </c>
      <c r="MB93" s="431">
        <v>7.9414516221731901E-4</v>
      </c>
      <c r="MC93" s="431">
        <v>2.8196405619382858E-3</v>
      </c>
      <c r="MD93" s="431">
        <v>1.9161386881023645E-3</v>
      </c>
      <c r="ME93" s="431">
        <v>6.0964655131101608E-4</v>
      </c>
      <c r="MF93" s="431">
        <v>1.174477394670248E-3</v>
      </c>
      <c r="MG93" s="431">
        <v>1.9059593323618174E-3</v>
      </c>
      <c r="MH93" s="266"/>
      <c r="MI93" s="266"/>
      <c r="MJ93" s="266"/>
      <c r="MK93" s="266"/>
      <c r="ML93" s="266"/>
      <c r="MM93" s="266"/>
      <c r="MN93" s="266"/>
      <c r="MO93" s="266"/>
      <c r="MP93" s="266"/>
      <c r="MQ93" s="266"/>
      <c r="MR93" s="266"/>
      <c r="MS93" s="266"/>
      <c r="MT93" s="266"/>
      <c r="MU93" s="266"/>
      <c r="MV93" s="266"/>
      <c r="MW93" s="266"/>
      <c r="MX93" s="266"/>
      <c r="MY93" s="266"/>
      <c r="MZ93" s="266"/>
      <c r="NA93" s="266"/>
      <c r="NB93" s="266"/>
      <c r="NC93" s="266"/>
      <c r="ND93" s="266"/>
      <c r="NE93" s="266"/>
      <c r="NF93" s="266"/>
      <c r="NG93" s="266"/>
      <c r="NH93" s="266"/>
      <c r="NI93" s="266"/>
      <c r="NJ93" s="266"/>
      <c r="NK93" s="266"/>
      <c r="NL93" s="266"/>
      <c r="NM93" s="266"/>
      <c r="NN93" s="266"/>
      <c r="NO93" s="266"/>
      <c r="NP93" s="266"/>
      <c r="NQ93" s="266"/>
      <c r="NR93" s="266"/>
      <c r="NS93" s="266"/>
      <c r="NT93" s="266"/>
      <c r="NU93" s="266"/>
      <c r="NV93" s="266"/>
      <c r="NW93" s="266"/>
      <c r="NX93" s="266"/>
      <c r="NY93" s="266"/>
      <c r="NZ93" s="266"/>
      <c r="OA93" s="266"/>
      <c r="OB93" s="266"/>
      <c r="OC93" s="266"/>
      <c r="OD93" s="266"/>
      <c r="OE93" s="266"/>
      <c r="OF93" s="266"/>
      <c r="OG93" s="266"/>
      <c r="OH93" s="266"/>
      <c r="OI93" s="266"/>
      <c r="OJ93" s="266"/>
      <c r="OK93" s="266"/>
      <c r="OL93" s="266"/>
      <c r="OM93" s="266"/>
      <c r="ON93" s="267"/>
    </row>
    <row r="94" spans="1:404">
      <c r="A94" s="261">
        <v>469</v>
      </c>
      <c r="B94" s="265">
        <v>0.29654000000000003</v>
      </c>
      <c r="C94" s="265">
        <v>0.21475</v>
      </c>
      <c r="D94" s="265">
        <v>0.1502</v>
      </c>
      <c r="E94" s="265">
        <v>0.10007000000000001</v>
      </c>
      <c r="F94" s="265">
        <v>0.30309000000000003</v>
      </c>
      <c r="G94" s="265">
        <v>0.19925999999999999</v>
      </c>
      <c r="H94" s="265">
        <v>0.30941999999999997</v>
      </c>
      <c r="I94" s="265">
        <v>0.32938000000000001</v>
      </c>
      <c r="J94" s="265">
        <v>0.26579000000000003</v>
      </c>
      <c r="K94" s="265">
        <v>0.11516</v>
      </c>
      <c r="L94" s="265">
        <v>7.6799000000000006E-2</v>
      </c>
      <c r="M94" s="265">
        <v>3.1315000000000003E-2</v>
      </c>
      <c r="N94" s="265">
        <v>9.8760000000000001E-2</v>
      </c>
      <c r="O94" s="265">
        <v>0.23211000000000001</v>
      </c>
      <c r="P94" s="265">
        <v>0.19028</v>
      </c>
      <c r="Q94" s="265">
        <v>0.18154000000000001</v>
      </c>
      <c r="R94" s="265">
        <v>0.10061</v>
      </c>
      <c r="S94" s="265">
        <v>0.24038000000000001</v>
      </c>
      <c r="T94" s="265">
        <v>0.16425999999999999</v>
      </c>
      <c r="U94" s="265">
        <v>0.29397000000000001</v>
      </c>
      <c r="V94" s="265">
        <v>0.19943</v>
      </c>
      <c r="W94" s="265">
        <v>0.17232</v>
      </c>
      <c r="X94" s="265">
        <v>0.14913999999999999</v>
      </c>
      <c r="Y94" s="265">
        <v>0.29838999999999999</v>
      </c>
      <c r="Z94" s="265">
        <v>0.20707999999999999</v>
      </c>
      <c r="AA94" s="265">
        <v>0.30260999999999999</v>
      </c>
      <c r="AB94" s="265">
        <v>0.21251999999999999</v>
      </c>
      <c r="AC94" s="265">
        <v>0.18398</v>
      </c>
      <c r="AD94" s="265">
        <v>0.12384000000000001</v>
      </c>
      <c r="AE94" s="265">
        <v>3.5685000000000001E-2</v>
      </c>
      <c r="AF94" s="265">
        <v>5.6142999999999998E-2</v>
      </c>
      <c r="AG94" s="265">
        <v>7.4548000000000003E-2</v>
      </c>
      <c r="AH94" s="265">
        <v>0.11786000000000001</v>
      </c>
      <c r="AI94" s="265">
        <v>2.1004999999999999E-2</v>
      </c>
      <c r="AJ94" s="265">
        <v>2.9016E-2</v>
      </c>
      <c r="AK94" s="265">
        <v>1.7184999999999999E-2</v>
      </c>
      <c r="AL94" s="265">
        <v>4.8578000000000003E-2</v>
      </c>
      <c r="AM94" s="265">
        <v>3.7204000000000001E-2</v>
      </c>
      <c r="AN94" s="265">
        <v>3.9072000000000003E-2</v>
      </c>
      <c r="AO94" s="265">
        <v>5.9096000000000003E-2</v>
      </c>
      <c r="AP94" s="265">
        <v>7.1817000000000006E-2</v>
      </c>
      <c r="AQ94" s="265">
        <v>4.8467000000000003E-2</v>
      </c>
      <c r="AR94" s="265">
        <v>0.10871</v>
      </c>
      <c r="AS94" s="265">
        <v>9.5264000000000001E-2</v>
      </c>
      <c r="AT94" s="265">
        <v>8.8969999999999994E-2</v>
      </c>
      <c r="AU94" s="265">
        <v>0.13650999999999999</v>
      </c>
      <c r="AV94" s="265">
        <v>0.11325</v>
      </c>
      <c r="AW94" s="265">
        <v>2.1957999999999998E-2</v>
      </c>
      <c r="AX94" s="265">
        <v>4.3707999999999997E-2</v>
      </c>
      <c r="AY94" s="265">
        <v>6.6586000000000006E-2</v>
      </c>
      <c r="AZ94" s="265">
        <v>9.6252000000000004E-2</v>
      </c>
      <c r="BA94" s="265">
        <v>2.7439000000000002E-2</v>
      </c>
      <c r="BB94" s="265">
        <v>1.1077E-2</v>
      </c>
      <c r="BC94" s="265">
        <v>0</v>
      </c>
      <c r="BD94" s="265">
        <v>4.2334999999999998E-2</v>
      </c>
      <c r="BE94" s="265">
        <v>6.2535999999999994E-2</v>
      </c>
      <c r="BF94" s="265">
        <v>4.5704000000000002E-2</v>
      </c>
      <c r="BG94" s="265">
        <v>0.11296</v>
      </c>
      <c r="BH94" s="265">
        <v>0.11182</v>
      </c>
      <c r="BI94" s="265">
        <v>0.19877</v>
      </c>
      <c r="BJ94" s="265">
        <v>0.18315000000000001</v>
      </c>
      <c r="BK94" s="265">
        <v>0.14026</v>
      </c>
      <c r="BL94" s="265">
        <v>0.23962</v>
      </c>
      <c r="BM94" s="265">
        <v>0.13170999999999999</v>
      </c>
      <c r="BN94" s="265">
        <v>0.3352</v>
      </c>
      <c r="BO94" s="265">
        <v>0.39143</v>
      </c>
      <c r="BP94" s="265">
        <v>3.6621000000000001E-2</v>
      </c>
      <c r="BQ94" s="265">
        <v>0.20472000000000001</v>
      </c>
      <c r="BR94" s="265">
        <v>0.33962999999999999</v>
      </c>
      <c r="BS94" s="265">
        <v>0.19922999999999999</v>
      </c>
      <c r="BT94" s="265">
        <v>0.2787</v>
      </c>
      <c r="BU94" s="265">
        <v>1.7628999999999999E-2</v>
      </c>
      <c r="BV94" s="265">
        <v>8.4273999999999998E-3</v>
      </c>
      <c r="BW94" s="265">
        <v>2.1002E-2</v>
      </c>
      <c r="BX94" s="265">
        <v>1.0492E-2</v>
      </c>
      <c r="BY94" s="265">
        <v>0.17985999999999999</v>
      </c>
      <c r="BZ94" s="265">
        <v>0.15115999999999999</v>
      </c>
      <c r="CA94" s="265">
        <v>0.28399999999999997</v>
      </c>
      <c r="CB94" s="265">
        <v>0.20829</v>
      </c>
      <c r="CC94" s="265">
        <v>0.27706999999999998</v>
      </c>
      <c r="CD94" s="265">
        <v>0.16148999999999999</v>
      </c>
      <c r="CE94" s="265">
        <v>0.15873999999999999</v>
      </c>
      <c r="CF94" s="265">
        <v>0.17654</v>
      </c>
      <c r="CG94" s="265">
        <v>0.15798000000000001</v>
      </c>
      <c r="CH94" s="265">
        <v>0.14674000000000001</v>
      </c>
      <c r="CI94" s="265">
        <v>0.16733999999999999</v>
      </c>
      <c r="CJ94" s="265">
        <v>0.13417999999999999</v>
      </c>
      <c r="CK94" s="265">
        <v>0.15290000000000001</v>
      </c>
      <c r="CL94" s="265">
        <v>0.40965000000000001</v>
      </c>
      <c r="CM94" s="265">
        <v>0.25473000000000001</v>
      </c>
      <c r="CN94" s="265">
        <v>7.0707000000000006E-2</v>
      </c>
      <c r="CO94" s="265">
        <v>8.0063999999999996E-2</v>
      </c>
      <c r="CP94" s="265">
        <v>6.6053000000000001E-2</v>
      </c>
      <c r="CQ94" s="265">
        <v>6.2911999999999996E-2</v>
      </c>
      <c r="CR94" s="265">
        <v>0.124</v>
      </c>
      <c r="CS94" s="265">
        <v>8.7755E-2</v>
      </c>
      <c r="CT94" s="265">
        <v>0.13195999999999999</v>
      </c>
      <c r="CU94" s="265">
        <v>0.128</v>
      </c>
      <c r="CV94" s="265">
        <v>8.4351999999999996E-2</v>
      </c>
      <c r="CW94" s="265">
        <v>0.24848000000000001</v>
      </c>
      <c r="CX94" s="265">
        <v>0.11959</v>
      </c>
      <c r="CY94" s="265">
        <v>0.21031</v>
      </c>
      <c r="CZ94" s="265">
        <v>0.18035999999999999</v>
      </c>
      <c r="DA94" s="265">
        <v>0.32216</v>
      </c>
      <c r="DB94" s="265">
        <v>6.0606E-2</v>
      </c>
      <c r="DC94" s="265">
        <v>7.2165000000000007E-2</v>
      </c>
      <c r="DD94" s="265">
        <v>3.2322999999999998E-2</v>
      </c>
      <c r="DE94" s="265">
        <v>9.8969000000000001E-2</v>
      </c>
      <c r="DF94" s="265">
        <v>1.7003000000000001E-2</v>
      </c>
      <c r="DG94" s="265">
        <v>3.1233E-2</v>
      </c>
      <c r="DH94" s="265">
        <v>4.3375999999999998E-2</v>
      </c>
      <c r="DI94" s="265">
        <v>0.16002</v>
      </c>
      <c r="DJ94" s="265">
        <v>8.2456000000000002E-2</v>
      </c>
      <c r="DK94" s="265">
        <v>9.1599E-2</v>
      </c>
      <c r="DL94" s="265">
        <v>0.12703999999999999</v>
      </c>
      <c r="DM94" s="265">
        <v>0.47358</v>
      </c>
      <c r="DN94" s="265">
        <v>0.16370000000000001</v>
      </c>
      <c r="DO94" s="265">
        <v>0.28697</v>
      </c>
      <c r="DP94" s="265">
        <v>0.28913</v>
      </c>
      <c r="DQ94" s="265">
        <v>0.23869000000000001</v>
      </c>
      <c r="DR94" s="265">
        <v>0.63883000000000001</v>
      </c>
      <c r="DS94" s="265">
        <v>0.39013999999999999</v>
      </c>
      <c r="DT94" s="265">
        <v>0.57318000000000002</v>
      </c>
      <c r="DU94" s="265">
        <v>0.54147999999999996</v>
      </c>
      <c r="DV94" s="265">
        <v>0.35492000000000001</v>
      </c>
      <c r="DW94" s="265">
        <v>0.40883000000000003</v>
      </c>
      <c r="DX94" s="265">
        <v>0.10872999999999999</v>
      </c>
      <c r="DY94" s="265">
        <v>0.22056999999999999</v>
      </c>
      <c r="DZ94" s="265">
        <v>0.49926999999999999</v>
      </c>
      <c r="EA94" s="265">
        <v>0.39890999999999999</v>
      </c>
      <c r="EB94" s="265">
        <v>0.246</v>
      </c>
      <c r="EC94" s="265">
        <v>0.20197000000000001</v>
      </c>
      <c r="ED94" s="265">
        <v>0.30989</v>
      </c>
      <c r="EE94" s="265">
        <v>0.37064999999999998</v>
      </c>
      <c r="EF94" s="265">
        <v>0.13924</v>
      </c>
      <c r="EG94" s="265">
        <v>0.23962</v>
      </c>
      <c r="EH94" s="265">
        <v>8.1001000000000004E-2</v>
      </c>
      <c r="EI94" s="265">
        <v>0.18367</v>
      </c>
      <c r="EJ94" s="265">
        <v>0.16081999999999999</v>
      </c>
      <c r="EK94" s="265">
        <v>5.0505000000000001E-2</v>
      </c>
      <c r="EL94" s="265">
        <v>7.7084E-2</v>
      </c>
      <c r="EM94" s="265">
        <v>5.3913000000000003E-2</v>
      </c>
      <c r="EN94" s="265">
        <v>6.7815E-2</v>
      </c>
      <c r="EO94" s="265">
        <v>0.37719999999999998</v>
      </c>
      <c r="EP94" s="265">
        <v>0.12436999999999999</v>
      </c>
      <c r="EQ94" s="265">
        <v>0.11164</v>
      </c>
      <c r="ER94" s="265">
        <v>0.15465000000000001</v>
      </c>
      <c r="ES94" s="265">
        <v>0.12978000000000001</v>
      </c>
      <c r="ET94" s="265">
        <v>0.14329</v>
      </c>
      <c r="EU94" s="265">
        <v>0.12083000000000001</v>
      </c>
      <c r="EV94" s="265">
        <v>0.12481</v>
      </c>
      <c r="EW94" s="265">
        <v>0.13170000000000001</v>
      </c>
      <c r="EX94" s="265">
        <v>0.14813999999999999</v>
      </c>
      <c r="EY94" s="265">
        <v>0.10734</v>
      </c>
      <c r="EZ94" s="265">
        <v>0.24729999999999999</v>
      </c>
      <c r="FA94" s="265">
        <v>0.30242999999999998</v>
      </c>
      <c r="FB94" s="265">
        <v>0.28550999999999999</v>
      </c>
      <c r="FC94" s="265">
        <v>0.26519999999999999</v>
      </c>
      <c r="FD94" s="265">
        <v>0.27610000000000001</v>
      </c>
      <c r="FE94" s="265">
        <v>0.24667</v>
      </c>
      <c r="FF94" s="265">
        <v>0.25836999999999999</v>
      </c>
      <c r="FG94" s="265">
        <v>0.30273</v>
      </c>
      <c r="FH94" s="265">
        <v>0.23377000000000001</v>
      </c>
      <c r="FI94" s="265">
        <v>0.22031999999999999</v>
      </c>
      <c r="FJ94" s="265">
        <v>0.55408999999999997</v>
      </c>
      <c r="FK94" s="265">
        <v>0.23072999999999999</v>
      </c>
      <c r="FL94" s="265">
        <v>8.5275000000000004E-2</v>
      </c>
      <c r="FM94" s="265">
        <v>0.97545000000000004</v>
      </c>
      <c r="FN94" s="265">
        <v>0.25974999999999998</v>
      </c>
      <c r="FO94" s="265">
        <v>0.248</v>
      </c>
      <c r="FP94" s="265">
        <v>0.26597999999999999</v>
      </c>
      <c r="FQ94" s="265">
        <v>0.24514</v>
      </c>
      <c r="FR94" s="265">
        <v>0.15160000000000001</v>
      </c>
      <c r="FS94" s="265">
        <v>0.11572</v>
      </c>
      <c r="FT94" s="265">
        <v>0.23968999999999999</v>
      </c>
      <c r="FU94" s="265">
        <v>0.21893000000000001</v>
      </c>
      <c r="FV94" s="265">
        <v>5.7599999999999998E-2</v>
      </c>
      <c r="FW94" s="265">
        <v>0.15839</v>
      </c>
      <c r="FX94" s="265">
        <v>0.21518999999999999</v>
      </c>
      <c r="FY94" s="265">
        <v>0.10197000000000001</v>
      </c>
      <c r="FZ94" s="265">
        <v>0.15839</v>
      </c>
      <c r="GA94" s="265">
        <v>0.35735</v>
      </c>
      <c r="GB94" s="265">
        <v>0.54874999999999996</v>
      </c>
      <c r="GC94" s="265">
        <v>0.39805000000000001</v>
      </c>
      <c r="GD94" s="265">
        <v>0.17427000000000001</v>
      </c>
      <c r="GE94" s="265">
        <v>0.47966999999999999</v>
      </c>
      <c r="GF94" s="265">
        <v>0.37254999999999999</v>
      </c>
      <c r="GG94" s="265">
        <v>0.19571</v>
      </c>
      <c r="GH94" s="265">
        <v>0.25428000000000001</v>
      </c>
      <c r="GI94" s="265">
        <v>0.22670000000000001</v>
      </c>
      <c r="GJ94" s="265">
        <v>0.41433999999999999</v>
      </c>
      <c r="GK94" s="265">
        <v>0.51434000000000002</v>
      </c>
      <c r="GL94" s="265">
        <v>0.55835999999999997</v>
      </c>
      <c r="GM94" s="265">
        <v>0.37114999999999998</v>
      </c>
      <c r="GN94" s="265">
        <v>0.36969000000000002</v>
      </c>
      <c r="GO94" s="265">
        <v>0.15948999999999999</v>
      </c>
      <c r="GP94" s="265">
        <v>0.18637000000000001</v>
      </c>
      <c r="GQ94" s="265">
        <v>0.21947</v>
      </c>
      <c r="GR94" s="265">
        <v>0.43634000000000001</v>
      </c>
      <c r="GS94" s="265">
        <v>0.20082</v>
      </c>
      <c r="GT94" s="265">
        <v>0.24251</v>
      </c>
      <c r="GU94" s="265">
        <v>0.24142</v>
      </c>
      <c r="GV94" s="265">
        <v>0.22242000000000001</v>
      </c>
      <c r="GW94" s="265">
        <v>0.17036000000000001</v>
      </c>
      <c r="GX94" s="265">
        <v>0.12414</v>
      </c>
      <c r="GY94" s="265">
        <v>0.31985999999999998</v>
      </c>
      <c r="GZ94" s="265">
        <v>0.30643999999999999</v>
      </c>
      <c r="HA94" s="265">
        <v>0.19141</v>
      </c>
      <c r="HB94" s="265">
        <v>0.21787999999999999</v>
      </c>
      <c r="HC94" s="265">
        <v>0.29762</v>
      </c>
      <c r="HD94" s="265">
        <v>0.39079000000000003</v>
      </c>
      <c r="HE94" s="265">
        <v>0.27931</v>
      </c>
      <c r="HF94" s="265">
        <v>0.35669000000000001</v>
      </c>
      <c r="HG94" s="265">
        <v>0.28138999999999997</v>
      </c>
      <c r="HH94" s="265">
        <v>0.26330999999999999</v>
      </c>
      <c r="HI94" s="265">
        <v>0.27313999999999999</v>
      </c>
      <c r="HJ94" s="265">
        <v>0.33190999999999998</v>
      </c>
      <c r="HK94" s="265">
        <v>0.24945999999999999</v>
      </c>
      <c r="HL94" s="265">
        <v>0.19273999999999999</v>
      </c>
      <c r="HM94" s="265">
        <v>0.20655999999999999</v>
      </c>
      <c r="HN94" s="265">
        <v>0.45915</v>
      </c>
      <c r="HO94" s="265">
        <v>0.36743999999999999</v>
      </c>
      <c r="HP94" s="265">
        <v>0.37585000000000002</v>
      </c>
      <c r="HQ94" s="265">
        <v>0.21787999999999999</v>
      </c>
      <c r="HR94" s="265">
        <v>0.13708999999999999</v>
      </c>
      <c r="HS94" s="265">
        <v>0.28710999999999998</v>
      </c>
      <c r="HT94" s="265">
        <v>0.33362000000000003</v>
      </c>
      <c r="HU94" s="265">
        <v>0.41044000000000003</v>
      </c>
      <c r="HV94" s="265">
        <v>0.27961999999999998</v>
      </c>
      <c r="HW94" s="265">
        <v>0.36176000000000003</v>
      </c>
      <c r="HX94" s="265">
        <v>0.31755</v>
      </c>
      <c r="HY94" s="265">
        <v>0.39983999999999997</v>
      </c>
      <c r="HZ94" s="265">
        <v>0.47372999999999998</v>
      </c>
      <c r="IA94" s="265">
        <v>0.25008000000000002</v>
      </c>
      <c r="IB94" s="265">
        <v>0.25502999999999998</v>
      </c>
      <c r="IC94" s="265">
        <v>0.27731</v>
      </c>
      <c r="ID94" s="265">
        <v>0.24510999999999999</v>
      </c>
      <c r="IE94" s="265">
        <v>0.19197</v>
      </c>
      <c r="IF94" s="265">
        <v>0.21848000000000001</v>
      </c>
      <c r="IG94" s="265">
        <v>0.3165</v>
      </c>
      <c r="IH94" s="265">
        <v>0.28044000000000002</v>
      </c>
      <c r="II94" s="265">
        <v>0.44806000000000001</v>
      </c>
      <c r="IJ94" s="265">
        <v>0.15787999999999999</v>
      </c>
      <c r="IK94" s="265">
        <v>0.22811000000000001</v>
      </c>
      <c r="IL94" s="265">
        <v>0.16861999999999999</v>
      </c>
      <c r="IM94" s="265">
        <v>0.50119000000000002</v>
      </c>
      <c r="IN94" s="265">
        <v>0.50431000000000004</v>
      </c>
      <c r="IO94" s="265">
        <v>0.40943000000000002</v>
      </c>
      <c r="IP94" s="265">
        <v>0.22805</v>
      </c>
      <c r="IQ94" s="265">
        <v>0.36908000000000002</v>
      </c>
      <c r="IR94" s="265">
        <v>0.24471000000000001</v>
      </c>
      <c r="IS94" s="265">
        <v>0.20091999999999999</v>
      </c>
      <c r="IT94" s="265">
        <v>0.31023000000000001</v>
      </c>
      <c r="IU94" s="265">
        <v>0.31719999999999998</v>
      </c>
      <c r="IV94" s="265">
        <v>0.19735</v>
      </c>
      <c r="IW94" s="265">
        <v>0.12333</v>
      </c>
      <c r="IX94" s="265">
        <v>0.21203</v>
      </c>
      <c r="IY94" s="265">
        <v>0.52444999999999997</v>
      </c>
      <c r="IZ94" s="265">
        <v>0.3528</v>
      </c>
      <c r="JA94" s="265">
        <v>0.35357</v>
      </c>
      <c r="JB94" s="265">
        <v>0.42265999999999998</v>
      </c>
      <c r="JC94" s="265">
        <v>0.52925</v>
      </c>
      <c r="JD94" s="265">
        <v>0.33472000000000002</v>
      </c>
      <c r="JE94" s="265">
        <v>7.7931E-2</v>
      </c>
      <c r="JF94" s="265">
        <v>0.48431000000000002</v>
      </c>
      <c r="JG94" s="265">
        <v>0.29869000000000001</v>
      </c>
      <c r="JH94" s="265">
        <v>0.55825999999999998</v>
      </c>
      <c r="JI94" s="265">
        <v>0.12734000000000001</v>
      </c>
      <c r="JJ94" s="265">
        <v>8.4791000000000005E-2</v>
      </c>
      <c r="JK94" s="265">
        <v>7.6831999999999998E-2</v>
      </c>
      <c r="JL94" s="265">
        <v>0.15432999999999999</v>
      </c>
      <c r="JM94" s="265">
        <v>0.18565000000000001</v>
      </c>
      <c r="JN94" s="265">
        <v>0.31181999999999999</v>
      </c>
      <c r="JO94" s="265">
        <v>0.22048999999999999</v>
      </c>
      <c r="JP94" s="265">
        <v>0.25647999999999999</v>
      </c>
      <c r="JQ94" s="265">
        <v>0.26646999999999998</v>
      </c>
      <c r="JR94" s="265">
        <v>0.18003</v>
      </c>
      <c r="JS94" s="265">
        <v>0.21687999999999999</v>
      </c>
      <c r="JT94" s="265">
        <v>0.92684999999999995</v>
      </c>
      <c r="JU94" s="265">
        <v>0.59428000000000003</v>
      </c>
      <c r="JV94" s="265">
        <v>0.45194000000000001</v>
      </c>
      <c r="JW94" s="265">
        <v>0.19233</v>
      </c>
      <c r="JX94" s="265">
        <v>0.27135999999999999</v>
      </c>
      <c r="JY94" s="265">
        <v>0.23810999999999999</v>
      </c>
      <c r="JZ94" s="265">
        <v>0.24671000000000001</v>
      </c>
      <c r="KA94" s="265">
        <v>0.51393999999999995</v>
      </c>
      <c r="KB94" s="265">
        <v>0.20022999999999999</v>
      </c>
      <c r="KC94" s="265">
        <v>0.30002000000000001</v>
      </c>
      <c r="KD94" s="265">
        <v>0.20981</v>
      </c>
      <c r="KE94" s="265">
        <v>0.47582000000000002</v>
      </c>
      <c r="KF94" s="265">
        <v>0.47703000000000001</v>
      </c>
      <c r="KG94" s="265">
        <v>0.51578999999999997</v>
      </c>
      <c r="KH94" s="265">
        <v>0.30603999999999998</v>
      </c>
      <c r="KI94" s="265">
        <v>0.14457999999999999</v>
      </c>
      <c r="KJ94" s="265">
        <v>0.19636999999999999</v>
      </c>
      <c r="KK94" s="265">
        <v>0.18112</v>
      </c>
      <c r="KL94" s="265">
        <v>0.23751</v>
      </c>
      <c r="KM94" s="265">
        <v>0.88548000000000004</v>
      </c>
      <c r="KN94" s="265">
        <v>0.95896999999999999</v>
      </c>
      <c r="KO94" s="265">
        <v>0.98401000000000005</v>
      </c>
      <c r="KP94" s="265">
        <v>7.9619748148751328E-3</v>
      </c>
      <c r="KQ94" s="265">
        <v>0.97109999999999996</v>
      </c>
      <c r="KR94" s="265">
        <v>0.96109</v>
      </c>
      <c r="KS94" s="265">
        <v>0.95243999999999995</v>
      </c>
      <c r="KT94" s="265">
        <v>0.85767557790661686</v>
      </c>
      <c r="KU94" s="265">
        <v>2.8103E-2</v>
      </c>
      <c r="KV94" s="265">
        <v>9.5406000000000005E-2</v>
      </c>
      <c r="KW94" s="265">
        <v>0.13700999999999999</v>
      </c>
      <c r="KX94" s="265">
        <v>0.21528</v>
      </c>
      <c r="KY94" s="265">
        <v>0.38429000000000002</v>
      </c>
      <c r="KZ94" s="265">
        <v>0.58457000000000003</v>
      </c>
      <c r="LA94" s="265">
        <v>0.76109000000000004</v>
      </c>
      <c r="LB94" s="265">
        <v>0.88932</v>
      </c>
      <c r="LC94" s="265">
        <v>1</v>
      </c>
      <c r="LD94" s="265">
        <v>0</v>
      </c>
      <c r="LE94" s="265">
        <v>0.31677</v>
      </c>
      <c r="LF94" s="265">
        <v>0</v>
      </c>
      <c r="LG94" s="265">
        <v>0</v>
      </c>
      <c r="LH94" s="431">
        <v>3.5530370660126209E-3</v>
      </c>
      <c r="LI94" s="431">
        <v>3.3591799437999725E-3</v>
      </c>
      <c r="LJ94" s="431">
        <v>1.531043672002852E-3</v>
      </c>
      <c r="LK94" s="431">
        <v>3.4671900793910027E-3</v>
      </c>
      <c r="LL94" s="431">
        <v>1.1995260138064623E-3</v>
      </c>
      <c r="LM94" s="431">
        <v>3.7084815558046103E-3</v>
      </c>
      <c r="LN94" s="431">
        <v>7.7222177060320973E-4</v>
      </c>
      <c r="LO94" s="431">
        <v>2.466282807290554E-3</v>
      </c>
      <c r="LP94" s="431">
        <v>6.3914171187207103E-4</v>
      </c>
      <c r="LQ94" s="431">
        <v>1.1664998019114137E-3</v>
      </c>
      <c r="LR94" s="431">
        <v>2.4088532663881779E-3</v>
      </c>
      <c r="LS94" s="431">
        <v>3.6137669812887907E-3</v>
      </c>
      <c r="LT94" s="431">
        <v>5.7909335009753704E-4</v>
      </c>
      <c r="LU94" s="431">
        <v>3.7139561027288437E-3</v>
      </c>
      <c r="LV94" s="431">
        <v>1.0834331624209881E-3</v>
      </c>
      <c r="LW94" s="431">
        <v>2.4224189110100269E-3</v>
      </c>
      <c r="LX94" s="431">
        <v>6.2108924612402916E-4</v>
      </c>
      <c r="LY94" s="431">
        <v>8.876682841219008E-4</v>
      </c>
      <c r="LZ94" s="431">
        <v>1.2643161462619901E-3</v>
      </c>
      <c r="MA94" s="431">
        <v>3.170589217916131E-3</v>
      </c>
      <c r="MB94" s="431">
        <v>7.5055391062051058E-4</v>
      </c>
      <c r="MC94" s="431">
        <v>2.8838368598371744E-3</v>
      </c>
      <c r="MD94" s="431">
        <v>1.9254649523645639E-3</v>
      </c>
      <c r="ME94" s="431">
        <v>5.5046338820829988E-4</v>
      </c>
      <c r="MF94" s="431">
        <v>1.1688693193718791E-3</v>
      </c>
      <c r="MG94" s="431">
        <v>1.9276358652859926E-3</v>
      </c>
      <c r="MH94" s="266"/>
      <c r="MI94" s="266"/>
      <c r="MJ94" s="266"/>
      <c r="MK94" s="266"/>
      <c r="ML94" s="266"/>
      <c r="MM94" s="266"/>
      <c r="MN94" s="266"/>
      <c r="MO94" s="266"/>
      <c r="MP94" s="266"/>
      <c r="MQ94" s="266"/>
      <c r="MR94" s="266"/>
      <c r="MS94" s="266"/>
      <c r="MT94" s="266"/>
      <c r="MU94" s="266"/>
      <c r="MV94" s="266"/>
      <c r="MW94" s="266"/>
      <c r="MX94" s="266"/>
      <c r="MY94" s="266"/>
      <c r="MZ94" s="266"/>
      <c r="NA94" s="266"/>
      <c r="NB94" s="266"/>
      <c r="NC94" s="266"/>
      <c r="ND94" s="266"/>
      <c r="NE94" s="266"/>
      <c r="NF94" s="266"/>
      <c r="NG94" s="266"/>
      <c r="NH94" s="266"/>
      <c r="NI94" s="266"/>
      <c r="NJ94" s="266"/>
      <c r="NK94" s="266"/>
      <c r="NL94" s="266"/>
      <c r="NM94" s="266"/>
      <c r="NN94" s="266"/>
      <c r="NO94" s="266"/>
      <c r="NP94" s="266"/>
      <c r="NQ94" s="266"/>
      <c r="NR94" s="266"/>
      <c r="NS94" s="266"/>
      <c r="NT94" s="266"/>
      <c r="NU94" s="266"/>
      <c r="NV94" s="266"/>
      <c r="NW94" s="266"/>
      <c r="NX94" s="266"/>
      <c r="NY94" s="266"/>
      <c r="NZ94" s="266"/>
      <c r="OA94" s="266"/>
      <c r="OB94" s="266"/>
      <c r="OC94" s="266"/>
      <c r="OD94" s="266"/>
      <c r="OE94" s="266"/>
      <c r="OF94" s="266"/>
      <c r="OG94" s="266"/>
      <c r="OH94" s="266"/>
      <c r="OI94" s="266"/>
      <c r="OJ94" s="266"/>
      <c r="OK94" s="266"/>
      <c r="OL94" s="266"/>
      <c r="OM94" s="266"/>
      <c r="ON94" s="267"/>
    </row>
    <row r="95" spans="1:404">
      <c r="A95" s="261">
        <v>470</v>
      </c>
      <c r="B95" s="265">
        <v>0.29769000000000001</v>
      </c>
      <c r="C95" s="265">
        <v>0.21554999999999999</v>
      </c>
      <c r="D95" s="265">
        <v>0.15071000000000001</v>
      </c>
      <c r="E95" s="265">
        <v>0.1004</v>
      </c>
      <c r="F95" s="265">
        <v>0.30421999999999999</v>
      </c>
      <c r="G95" s="265">
        <v>0.19994000000000001</v>
      </c>
      <c r="H95" s="265">
        <v>0.31059999999999999</v>
      </c>
      <c r="I95" s="265">
        <v>0.33226</v>
      </c>
      <c r="J95" s="265">
        <v>0.26823999999999998</v>
      </c>
      <c r="K95" s="265">
        <v>0.1125</v>
      </c>
      <c r="L95" s="265">
        <v>7.4958999999999998E-2</v>
      </c>
      <c r="M95" s="265">
        <v>3.0644000000000001E-2</v>
      </c>
      <c r="N95" s="265">
        <v>0.10185</v>
      </c>
      <c r="O95" s="265">
        <v>0.2366</v>
      </c>
      <c r="P95" s="265">
        <v>0.19098000000000001</v>
      </c>
      <c r="Q95" s="265">
        <v>0.17931</v>
      </c>
      <c r="R95" s="265">
        <v>0.10104</v>
      </c>
      <c r="S95" s="265">
        <v>0.24265999999999999</v>
      </c>
      <c r="T95" s="265">
        <v>0.16600000000000001</v>
      </c>
      <c r="U95" s="265">
        <v>0.29536000000000001</v>
      </c>
      <c r="V95" s="265">
        <v>0.20063</v>
      </c>
      <c r="W95" s="265">
        <v>0.17291000000000001</v>
      </c>
      <c r="X95" s="265">
        <v>0.14954999999999999</v>
      </c>
      <c r="Y95" s="265">
        <v>0.29970999999999998</v>
      </c>
      <c r="Z95" s="265">
        <v>0.20805999999999999</v>
      </c>
      <c r="AA95" s="265">
        <v>0.30370999999999998</v>
      </c>
      <c r="AB95" s="265">
        <v>0.21329000000000001</v>
      </c>
      <c r="AC95" s="265">
        <v>0.18501000000000001</v>
      </c>
      <c r="AD95" s="265">
        <v>0.12456</v>
      </c>
      <c r="AE95" s="265">
        <v>3.4889999999999997E-2</v>
      </c>
      <c r="AF95" s="265">
        <v>5.5104E-2</v>
      </c>
      <c r="AG95" s="265">
        <v>7.4741000000000002E-2</v>
      </c>
      <c r="AH95" s="265">
        <v>0.11515</v>
      </c>
      <c r="AI95" s="265">
        <v>2.0437E-2</v>
      </c>
      <c r="AJ95" s="265">
        <v>2.7968E-2</v>
      </c>
      <c r="AK95" s="265">
        <v>1.6428999999999999E-2</v>
      </c>
      <c r="AL95" s="265">
        <v>4.7322999999999997E-2</v>
      </c>
      <c r="AM95" s="265">
        <v>3.5855999999999999E-2</v>
      </c>
      <c r="AN95" s="265">
        <v>3.7848E-2</v>
      </c>
      <c r="AO95" s="265">
        <v>5.7563999999999997E-2</v>
      </c>
      <c r="AP95" s="265">
        <v>6.9542000000000007E-2</v>
      </c>
      <c r="AQ95" s="265">
        <v>4.7093000000000003E-2</v>
      </c>
      <c r="AR95" s="265">
        <v>0.10576000000000001</v>
      </c>
      <c r="AS95" s="265">
        <v>9.2308000000000001E-2</v>
      </c>
      <c r="AT95" s="265">
        <v>8.6441000000000004E-2</v>
      </c>
      <c r="AU95" s="265">
        <v>0.13261999999999999</v>
      </c>
      <c r="AV95" s="265">
        <v>0.10999</v>
      </c>
      <c r="AW95" s="265">
        <v>2.0802000000000001E-2</v>
      </c>
      <c r="AX95" s="265">
        <v>4.2611000000000003E-2</v>
      </c>
      <c r="AY95" s="265">
        <v>6.4449000000000006E-2</v>
      </c>
      <c r="AZ95" s="265">
        <v>9.3491000000000005E-2</v>
      </c>
      <c r="BA95" s="265">
        <v>2.6693000000000001E-2</v>
      </c>
      <c r="BB95" s="265">
        <v>1.0776000000000001E-2</v>
      </c>
      <c r="BC95" s="265">
        <v>0</v>
      </c>
      <c r="BD95" s="265">
        <v>4.1183999999999998E-2</v>
      </c>
      <c r="BE95" s="265">
        <v>6.0762999999999998E-2</v>
      </c>
      <c r="BF95" s="265">
        <v>4.0868000000000002E-2</v>
      </c>
      <c r="BG95" s="265">
        <v>0.10815</v>
      </c>
      <c r="BH95" s="265">
        <v>0.10138</v>
      </c>
      <c r="BI95" s="265">
        <v>0.2006</v>
      </c>
      <c r="BJ95" s="265">
        <v>0.18731999999999999</v>
      </c>
      <c r="BK95" s="265">
        <v>0.14285999999999999</v>
      </c>
      <c r="BL95" s="265">
        <v>0.24379999999999999</v>
      </c>
      <c r="BM95" s="265">
        <v>0.13414999999999999</v>
      </c>
      <c r="BN95" s="265">
        <v>0.33167999999999997</v>
      </c>
      <c r="BO95" s="265">
        <v>0.38571</v>
      </c>
      <c r="BP95" s="265">
        <v>3.9184999999999998E-2</v>
      </c>
      <c r="BQ95" s="265">
        <v>0.20716999999999999</v>
      </c>
      <c r="BR95" s="265">
        <v>0.33753</v>
      </c>
      <c r="BS95" s="265">
        <v>0.20316999999999999</v>
      </c>
      <c r="BT95" s="265">
        <v>0.27523999999999998</v>
      </c>
      <c r="BU95" s="265">
        <v>1.7639999999999999E-2</v>
      </c>
      <c r="BV95" s="265">
        <v>8.6890000000000005E-3</v>
      </c>
      <c r="BW95" s="265">
        <v>2.1054E-2</v>
      </c>
      <c r="BX95" s="265">
        <v>1.0541E-2</v>
      </c>
      <c r="BY95" s="265">
        <v>0.18198</v>
      </c>
      <c r="BZ95" s="265">
        <v>0.15331</v>
      </c>
      <c r="CA95" s="265">
        <v>0.28999999999999998</v>
      </c>
      <c r="CB95" s="265">
        <v>0.21071999999999999</v>
      </c>
      <c r="CC95" s="265">
        <v>0.2802</v>
      </c>
      <c r="CD95" s="265">
        <v>0.16356000000000001</v>
      </c>
      <c r="CE95" s="265">
        <v>0.16037999999999999</v>
      </c>
      <c r="CF95" s="265">
        <v>0.17862</v>
      </c>
      <c r="CG95" s="265">
        <v>0.15939999999999999</v>
      </c>
      <c r="CH95" s="265">
        <v>0.14862</v>
      </c>
      <c r="CI95" s="265">
        <v>0.16933999999999999</v>
      </c>
      <c r="CJ95" s="265">
        <v>0.13608000000000001</v>
      </c>
      <c r="CK95" s="265">
        <v>0.15443999999999999</v>
      </c>
      <c r="CL95" s="265">
        <v>0.41378999999999999</v>
      </c>
      <c r="CM95" s="265">
        <v>0.26358999999999999</v>
      </c>
      <c r="CN95" s="265">
        <v>7.0707000000000006E-2</v>
      </c>
      <c r="CO95" s="265">
        <v>7.6885999999999996E-2</v>
      </c>
      <c r="CP95" s="265">
        <v>6.3375000000000001E-2</v>
      </c>
      <c r="CQ95" s="265">
        <v>6.0361999999999999E-2</v>
      </c>
      <c r="CR95" s="265">
        <v>0.12</v>
      </c>
      <c r="CS95" s="265">
        <v>8.1632999999999997E-2</v>
      </c>
      <c r="CT95" s="265">
        <v>0.12371</v>
      </c>
      <c r="CU95" s="265">
        <v>0.12</v>
      </c>
      <c r="CV95" s="265">
        <v>7.9993999999999996E-2</v>
      </c>
      <c r="CW95" s="265">
        <v>0.23232</v>
      </c>
      <c r="CX95" s="265">
        <v>0.1134</v>
      </c>
      <c r="CY95" s="265">
        <v>0.19588</v>
      </c>
      <c r="CZ95" s="265">
        <v>0.17993999999999999</v>
      </c>
      <c r="DA95" s="265">
        <v>0.32340999999999998</v>
      </c>
      <c r="DB95" s="265">
        <v>6.0606E-2</v>
      </c>
      <c r="DC95" s="265">
        <v>7.2165000000000007E-2</v>
      </c>
      <c r="DD95" s="265">
        <v>3.0303E-2</v>
      </c>
      <c r="DE95" s="265">
        <v>9.2784000000000005E-2</v>
      </c>
      <c r="DF95" s="265">
        <v>1.593E-2</v>
      </c>
      <c r="DG95" s="265">
        <v>2.903E-2</v>
      </c>
      <c r="DH95" s="265">
        <v>4.0212999999999999E-2</v>
      </c>
      <c r="DI95" s="265">
        <v>0.13533999999999999</v>
      </c>
      <c r="DJ95" s="265">
        <v>6.9638000000000005E-2</v>
      </c>
      <c r="DK95" s="265">
        <v>7.6921000000000003E-2</v>
      </c>
      <c r="DL95" s="265">
        <v>0.10692</v>
      </c>
      <c r="DM95" s="265">
        <v>0.43392999999999998</v>
      </c>
      <c r="DN95" s="265">
        <v>0.14185</v>
      </c>
      <c r="DO95" s="265">
        <v>0.26727000000000001</v>
      </c>
      <c r="DP95" s="265">
        <v>0.26987</v>
      </c>
      <c r="DQ95" s="265">
        <v>0.22242999999999999</v>
      </c>
      <c r="DR95" s="265">
        <v>0.62778</v>
      </c>
      <c r="DS95" s="265">
        <v>0.3755</v>
      </c>
      <c r="DT95" s="265">
        <v>0.54937999999999998</v>
      </c>
      <c r="DU95" s="265">
        <v>0.51749999999999996</v>
      </c>
      <c r="DV95" s="265">
        <v>0.34205000000000002</v>
      </c>
      <c r="DW95" s="265">
        <v>0.40575</v>
      </c>
      <c r="DX95" s="265">
        <v>0.11154</v>
      </c>
      <c r="DY95" s="265">
        <v>0.22342999999999999</v>
      </c>
      <c r="DZ95" s="265">
        <v>0.53334999999999999</v>
      </c>
      <c r="EA95" s="265">
        <v>0.43368000000000001</v>
      </c>
      <c r="EB95" s="265">
        <v>0.26776</v>
      </c>
      <c r="EC95" s="265">
        <v>0.21983</v>
      </c>
      <c r="ED95" s="265">
        <v>0.33728999999999998</v>
      </c>
      <c r="EE95" s="265">
        <v>0.40342</v>
      </c>
      <c r="EF95" s="265">
        <v>0.14621000000000001</v>
      </c>
      <c r="EG95" s="265">
        <v>0.26051999999999997</v>
      </c>
      <c r="EH95" s="265">
        <v>8.3041000000000004E-2</v>
      </c>
      <c r="EI95" s="265">
        <v>0.17347000000000001</v>
      </c>
      <c r="EJ95" s="265">
        <v>0.15464</v>
      </c>
      <c r="EK95" s="265">
        <v>5.0505000000000001E-2</v>
      </c>
      <c r="EL95" s="265">
        <v>7.2916999999999996E-2</v>
      </c>
      <c r="EM95" s="265">
        <v>5.1090000000000003E-2</v>
      </c>
      <c r="EN95" s="265">
        <v>5.9267E-2</v>
      </c>
      <c r="EO95" s="265">
        <v>0.33572000000000002</v>
      </c>
      <c r="EP95" s="265">
        <v>0.11632000000000001</v>
      </c>
      <c r="EQ95" s="265">
        <v>0.10224</v>
      </c>
      <c r="ER95" s="265">
        <v>0.14174</v>
      </c>
      <c r="ES95" s="265">
        <v>0.11879000000000001</v>
      </c>
      <c r="ET95" s="265">
        <v>0.13123000000000001</v>
      </c>
      <c r="EU95" s="265">
        <v>0.11088000000000001</v>
      </c>
      <c r="EV95" s="265">
        <v>0.11437</v>
      </c>
      <c r="EW95" s="265">
        <v>0.12064</v>
      </c>
      <c r="EX95" s="265">
        <v>0.13566</v>
      </c>
      <c r="EY95" s="265">
        <v>9.8436999999999997E-2</v>
      </c>
      <c r="EZ95" s="265">
        <v>0.22925000000000001</v>
      </c>
      <c r="FA95" s="265">
        <v>0.27696999999999999</v>
      </c>
      <c r="FB95" s="265">
        <v>0.26135999999999998</v>
      </c>
      <c r="FC95" s="265">
        <v>0.24284</v>
      </c>
      <c r="FD95" s="265">
        <v>0.25276999999999999</v>
      </c>
      <c r="FE95" s="265">
        <v>0.22572999999999999</v>
      </c>
      <c r="FF95" s="265">
        <v>0.23657</v>
      </c>
      <c r="FG95" s="265">
        <v>0.27722999999999998</v>
      </c>
      <c r="FH95" s="265">
        <v>0.21407999999999999</v>
      </c>
      <c r="FI95" s="265">
        <v>0.20169999999999999</v>
      </c>
      <c r="FJ95" s="265">
        <v>0.48760999999999999</v>
      </c>
      <c r="FK95" s="265">
        <v>0.20313999999999999</v>
      </c>
      <c r="FL95" s="265">
        <v>8.7697999999999998E-2</v>
      </c>
      <c r="FM95" s="265">
        <v>1</v>
      </c>
      <c r="FN95" s="265">
        <v>0.26522000000000001</v>
      </c>
      <c r="FO95" s="265">
        <v>0.23</v>
      </c>
      <c r="FP95" s="265">
        <v>0.2472</v>
      </c>
      <c r="FQ95" s="265">
        <v>0.23721</v>
      </c>
      <c r="FR95" s="265">
        <v>0.14541000000000001</v>
      </c>
      <c r="FS95" s="265">
        <v>0.10915</v>
      </c>
      <c r="FT95" s="265">
        <v>0.23566999999999999</v>
      </c>
      <c r="FU95" s="265">
        <v>0.21457000000000001</v>
      </c>
      <c r="FV95" s="265">
        <v>5.3947000000000002E-2</v>
      </c>
      <c r="FW95" s="265">
        <v>0.14266999999999999</v>
      </c>
      <c r="FX95" s="265">
        <v>0.20443</v>
      </c>
      <c r="FY95" s="265">
        <v>9.4174999999999995E-2</v>
      </c>
      <c r="FZ95" s="265">
        <v>0.14266999999999999</v>
      </c>
      <c r="GA95" s="265">
        <v>0.33601999999999999</v>
      </c>
      <c r="GB95" s="265">
        <v>0.51726000000000005</v>
      </c>
      <c r="GC95" s="265">
        <v>0.38009999999999999</v>
      </c>
      <c r="GD95" s="265">
        <v>0.16519</v>
      </c>
      <c r="GE95" s="265">
        <v>0.45967999999999998</v>
      </c>
      <c r="GF95" s="265">
        <v>0.35596</v>
      </c>
      <c r="GG95" s="265">
        <v>0.17397000000000001</v>
      </c>
      <c r="GH95" s="265">
        <v>0.22645000000000001</v>
      </c>
      <c r="GI95" s="265">
        <v>0.20050000000000001</v>
      </c>
      <c r="GJ95" s="265">
        <v>0.39389999999999997</v>
      </c>
      <c r="GK95" s="265">
        <v>0.49182999999999999</v>
      </c>
      <c r="GL95" s="265">
        <v>0.53076999999999996</v>
      </c>
      <c r="GM95" s="265">
        <v>0.34848000000000001</v>
      </c>
      <c r="GN95" s="265">
        <v>0.34838999999999998</v>
      </c>
      <c r="GO95" s="265">
        <v>0.14524999999999999</v>
      </c>
      <c r="GP95" s="265">
        <v>0.17696999999999999</v>
      </c>
      <c r="GQ95" s="265">
        <v>0.20943000000000001</v>
      </c>
      <c r="GR95" s="265">
        <v>0.41292000000000001</v>
      </c>
      <c r="GS95" s="265">
        <v>0.19114</v>
      </c>
      <c r="GT95" s="265">
        <v>0.23219000000000001</v>
      </c>
      <c r="GU95" s="265">
        <v>0.23161000000000001</v>
      </c>
      <c r="GV95" s="265">
        <v>0.21364</v>
      </c>
      <c r="GW95" s="265">
        <v>0.16100999999999999</v>
      </c>
      <c r="GX95" s="265">
        <v>0.1145</v>
      </c>
      <c r="GY95" s="265">
        <v>0.29570999999999997</v>
      </c>
      <c r="GZ95" s="265">
        <v>0.28350999999999998</v>
      </c>
      <c r="HA95" s="265">
        <v>0.18435000000000001</v>
      </c>
      <c r="HB95" s="265">
        <v>0.20860999999999999</v>
      </c>
      <c r="HC95" s="265">
        <v>0.27795999999999998</v>
      </c>
      <c r="HD95" s="265">
        <v>0.34773999999999999</v>
      </c>
      <c r="HE95" s="265">
        <v>0.26234000000000002</v>
      </c>
      <c r="HF95" s="265">
        <v>0.33718999999999999</v>
      </c>
      <c r="HG95" s="265">
        <v>0.26413999999999999</v>
      </c>
      <c r="HH95" s="265">
        <v>0.24722</v>
      </c>
      <c r="HI95" s="265">
        <v>0.25627</v>
      </c>
      <c r="HJ95" s="265">
        <v>0.31176999999999999</v>
      </c>
      <c r="HK95" s="265">
        <v>0.23784</v>
      </c>
      <c r="HL95" s="265">
        <v>0.18138000000000001</v>
      </c>
      <c r="HM95" s="265">
        <v>0.19728000000000001</v>
      </c>
      <c r="HN95" s="265">
        <v>0.43522</v>
      </c>
      <c r="HO95" s="265">
        <v>0.34057999999999999</v>
      </c>
      <c r="HP95" s="265">
        <v>0.3599</v>
      </c>
      <c r="HQ95" s="265">
        <v>0.20108999999999999</v>
      </c>
      <c r="HR95" s="265">
        <v>0.12834999999999999</v>
      </c>
      <c r="HS95" s="265">
        <v>0.27045000000000002</v>
      </c>
      <c r="HT95" s="265">
        <v>0.31030000000000002</v>
      </c>
      <c r="HU95" s="265">
        <v>0.38566</v>
      </c>
      <c r="HV95" s="265">
        <v>0.26801999999999998</v>
      </c>
      <c r="HW95" s="265">
        <v>0.32889000000000002</v>
      </c>
      <c r="HX95" s="265">
        <v>0.28605999999999998</v>
      </c>
      <c r="HY95" s="265">
        <v>0.37062</v>
      </c>
      <c r="HZ95" s="265">
        <v>0.44153999999999999</v>
      </c>
      <c r="IA95" s="265">
        <v>0.24063000000000001</v>
      </c>
      <c r="IB95" s="265">
        <v>0.24576999999999999</v>
      </c>
      <c r="IC95" s="265">
        <v>0.26706999999999997</v>
      </c>
      <c r="ID95" s="265">
        <v>0.23597000000000001</v>
      </c>
      <c r="IE95" s="265">
        <v>0.18393000000000001</v>
      </c>
      <c r="IF95" s="265">
        <v>0.21041000000000001</v>
      </c>
      <c r="IG95" s="265">
        <v>0.30467</v>
      </c>
      <c r="IH95" s="265">
        <v>0.26112999999999997</v>
      </c>
      <c r="II95" s="265">
        <v>0.43003999999999998</v>
      </c>
      <c r="IJ95" s="265">
        <v>0.15198999999999999</v>
      </c>
      <c r="IK95" s="265">
        <v>0.21726999999999999</v>
      </c>
      <c r="IL95" s="265">
        <v>0.15595000000000001</v>
      </c>
      <c r="IM95" s="265">
        <v>0.47935</v>
      </c>
      <c r="IN95" s="265">
        <v>0.47577000000000003</v>
      </c>
      <c r="IO95" s="265">
        <v>0.38046000000000002</v>
      </c>
      <c r="IP95" s="265">
        <v>0.21870000000000001</v>
      </c>
      <c r="IQ95" s="265">
        <v>0.35161999999999999</v>
      </c>
      <c r="IR95" s="265">
        <v>0.22355</v>
      </c>
      <c r="IS95" s="265">
        <v>0.18917</v>
      </c>
      <c r="IT95" s="265">
        <v>0.29192000000000001</v>
      </c>
      <c r="IU95" s="265">
        <v>0.30203000000000002</v>
      </c>
      <c r="IV95" s="265">
        <v>0.20016999999999999</v>
      </c>
      <c r="IW95" s="265">
        <v>0.11579</v>
      </c>
      <c r="IX95" s="265">
        <v>0.19814999999999999</v>
      </c>
      <c r="IY95" s="265">
        <v>0.49251</v>
      </c>
      <c r="IZ95" s="265">
        <v>0.32768000000000003</v>
      </c>
      <c r="JA95" s="265">
        <v>0.32861000000000001</v>
      </c>
      <c r="JB95" s="265">
        <v>0.39517999999999998</v>
      </c>
      <c r="JC95" s="265">
        <v>0.496</v>
      </c>
      <c r="JD95" s="265">
        <v>0.32080999999999998</v>
      </c>
      <c r="JE95" s="265">
        <v>7.1139999999999995E-2</v>
      </c>
      <c r="JF95" s="265">
        <v>0.45683000000000001</v>
      </c>
      <c r="JG95" s="265">
        <v>0.28362999999999999</v>
      </c>
      <c r="JH95" s="265">
        <v>0.53669999999999995</v>
      </c>
      <c r="JI95" s="265">
        <v>0.11749999999999999</v>
      </c>
      <c r="JJ95" s="265">
        <v>7.7964000000000006E-2</v>
      </c>
      <c r="JK95" s="265">
        <v>7.1443999999999994E-2</v>
      </c>
      <c r="JL95" s="265">
        <v>0.14319999999999999</v>
      </c>
      <c r="JM95" s="265">
        <v>0.16735</v>
      </c>
      <c r="JN95" s="265">
        <v>0.29519000000000001</v>
      </c>
      <c r="JO95" s="265">
        <v>0.21128</v>
      </c>
      <c r="JP95" s="265">
        <v>0.22781000000000001</v>
      </c>
      <c r="JQ95" s="265">
        <v>0.25344</v>
      </c>
      <c r="JR95" s="265">
        <v>0.16980000000000001</v>
      </c>
      <c r="JS95" s="265">
        <v>0.20518</v>
      </c>
      <c r="JT95" s="265">
        <v>0.90856999999999999</v>
      </c>
      <c r="JU95" s="265">
        <v>0.56016999999999995</v>
      </c>
      <c r="JV95" s="265">
        <v>0.43398999999999999</v>
      </c>
      <c r="JW95" s="265">
        <v>0.18503</v>
      </c>
      <c r="JX95" s="265">
        <v>0.26366000000000001</v>
      </c>
      <c r="JY95" s="265">
        <v>0.22849</v>
      </c>
      <c r="JZ95" s="265">
        <v>0.24007000000000001</v>
      </c>
      <c r="KA95" s="265">
        <v>0.49989</v>
      </c>
      <c r="KB95" s="265">
        <v>0.19858999999999999</v>
      </c>
      <c r="KC95" s="265">
        <v>0.27934999999999999</v>
      </c>
      <c r="KD95" s="265">
        <v>0.19481000000000001</v>
      </c>
      <c r="KE95" s="265">
        <v>0.44817000000000001</v>
      </c>
      <c r="KF95" s="265">
        <v>0.44880999999999999</v>
      </c>
      <c r="KG95" s="265">
        <v>0.48513000000000001</v>
      </c>
      <c r="KH95" s="265">
        <v>0.28438999999999998</v>
      </c>
      <c r="KI95" s="265">
        <v>0.14305999999999999</v>
      </c>
      <c r="KJ95" s="265">
        <v>0.19400000000000001</v>
      </c>
      <c r="KK95" s="265">
        <v>0.18604000000000001</v>
      </c>
      <c r="KL95" s="265">
        <v>0.24217</v>
      </c>
      <c r="KM95" s="265">
        <v>0.88622000000000001</v>
      </c>
      <c r="KN95" s="265">
        <v>0.95845000000000002</v>
      </c>
      <c r="KO95" s="265">
        <v>0.98238999999999999</v>
      </c>
      <c r="KP95" s="265">
        <v>7.9546302826085814E-3</v>
      </c>
      <c r="KQ95" s="265">
        <v>0.96789000000000003</v>
      </c>
      <c r="KR95" s="265">
        <v>0.95730000000000004</v>
      </c>
      <c r="KS95" s="265">
        <v>0.94818999999999998</v>
      </c>
      <c r="KT95" s="265">
        <v>0.85907405877763066</v>
      </c>
      <c r="KU95" s="265">
        <v>2.8707E-2</v>
      </c>
      <c r="KV95" s="265">
        <v>9.6863000000000005E-2</v>
      </c>
      <c r="KW95" s="265">
        <v>0.13883999999999999</v>
      </c>
      <c r="KX95" s="265">
        <v>0.21765999999999999</v>
      </c>
      <c r="KY95" s="265">
        <v>0.38736999999999999</v>
      </c>
      <c r="KZ95" s="265">
        <v>0.58792</v>
      </c>
      <c r="LA95" s="265">
        <v>0.76407000000000003</v>
      </c>
      <c r="LB95" s="265">
        <v>0.89153000000000004</v>
      </c>
      <c r="LC95" s="265">
        <v>1</v>
      </c>
      <c r="LD95" s="265">
        <v>0</v>
      </c>
      <c r="LE95" s="265">
        <v>0.30731000000000003</v>
      </c>
      <c r="LF95" s="265">
        <v>0</v>
      </c>
      <c r="LG95" s="265">
        <v>0</v>
      </c>
      <c r="LH95" s="431">
        <v>3.6535712424665689E-3</v>
      </c>
      <c r="LI95" s="431">
        <v>3.4633220639079809E-3</v>
      </c>
      <c r="LJ95" s="431">
        <v>1.6000177711248398E-3</v>
      </c>
      <c r="LK95" s="431">
        <v>3.5671147052198648E-3</v>
      </c>
      <c r="LL95" s="431">
        <v>1.2416460085660219E-3</v>
      </c>
      <c r="LM95" s="431">
        <v>3.7875608541071415E-3</v>
      </c>
      <c r="LN95" s="431">
        <v>7.8166823368519545E-4</v>
      </c>
      <c r="LO95" s="431">
        <v>2.4954730179160833E-3</v>
      </c>
      <c r="LP95" s="431">
        <v>6.0820148792117834E-4</v>
      </c>
      <c r="LQ95" s="431">
        <v>1.1440092930570245E-3</v>
      </c>
      <c r="LR95" s="431">
        <v>2.4228030815720558E-3</v>
      </c>
      <c r="LS95" s="431">
        <v>3.7026684731245041E-3</v>
      </c>
      <c r="LT95" s="431">
        <v>5.2524427883327007E-4</v>
      </c>
      <c r="LU95" s="431">
        <v>3.7878057919442654E-3</v>
      </c>
      <c r="LV95" s="431">
        <v>1.0878248140215874E-3</v>
      </c>
      <c r="LW95" s="431">
        <v>2.4388844612985849E-3</v>
      </c>
      <c r="LX95" s="431">
        <v>5.813886527903378E-4</v>
      </c>
      <c r="LY95" s="431">
        <v>8.6036021821200848E-4</v>
      </c>
      <c r="LZ95" s="431">
        <v>1.273969653993845E-3</v>
      </c>
      <c r="MA95" s="431">
        <v>3.2224368769675493E-3</v>
      </c>
      <c r="MB95" s="431">
        <v>7.1318133268505335E-4</v>
      </c>
      <c r="MC95" s="431">
        <v>2.9306213837116957E-3</v>
      </c>
      <c r="MD95" s="431">
        <v>1.9265583250671625E-3</v>
      </c>
      <c r="ME95" s="431">
        <v>4.9854058306664228E-4</v>
      </c>
      <c r="MF95" s="431">
        <v>1.1664454359561205E-3</v>
      </c>
      <c r="MG95" s="431">
        <v>1.9428993109613657E-3</v>
      </c>
      <c r="MH95" s="266"/>
      <c r="MI95" s="266"/>
      <c r="MJ95" s="266"/>
      <c r="MK95" s="266"/>
      <c r="ML95" s="266"/>
      <c r="MM95" s="266"/>
      <c r="MN95" s="266"/>
      <c r="MO95" s="266"/>
      <c r="MP95" s="266"/>
      <c r="MQ95" s="266"/>
      <c r="MR95" s="266"/>
      <c r="MS95" s="266"/>
      <c r="MT95" s="266"/>
      <c r="MU95" s="266"/>
      <c r="MV95" s="266"/>
      <c r="MW95" s="266"/>
      <c r="MX95" s="266"/>
      <c r="MY95" s="266"/>
      <c r="MZ95" s="266"/>
      <c r="NA95" s="266"/>
      <c r="NB95" s="266"/>
      <c r="NC95" s="266"/>
      <c r="ND95" s="266"/>
      <c r="NE95" s="266"/>
      <c r="NF95" s="266"/>
      <c r="NG95" s="266"/>
      <c r="NH95" s="266"/>
      <c r="NI95" s="266"/>
      <c r="NJ95" s="266"/>
      <c r="NK95" s="266"/>
      <c r="NL95" s="266"/>
      <c r="NM95" s="266"/>
      <c r="NN95" s="266"/>
      <c r="NO95" s="266"/>
      <c r="NP95" s="266"/>
      <c r="NQ95" s="266"/>
      <c r="NR95" s="266"/>
      <c r="NS95" s="266"/>
      <c r="NT95" s="266"/>
      <c r="NU95" s="266"/>
      <c r="NV95" s="266"/>
      <c r="NW95" s="266"/>
      <c r="NX95" s="266"/>
      <c r="NY95" s="266"/>
      <c r="NZ95" s="266"/>
      <c r="OA95" s="266"/>
      <c r="OB95" s="266"/>
      <c r="OC95" s="266"/>
      <c r="OD95" s="266"/>
      <c r="OE95" s="266"/>
      <c r="OF95" s="266"/>
      <c r="OG95" s="266"/>
      <c r="OH95" s="266"/>
      <c r="OI95" s="266"/>
      <c r="OJ95" s="266"/>
      <c r="OK95" s="266"/>
      <c r="OL95" s="266"/>
      <c r="OM95" s="266"/>
      <c r="ON95" s="267"/>
    </row>
    <row r="96" spans="1:404">
      <c r="A96" s="261">
        <v>471</v>
      </c>
      <c r="B96" s="265">
        <v>0.29837000000000002</v>
      </c>
      <c r="C96" s="265">
        <v>0.21601000000000001</v>
      </c>
      <c r="D96" s="265">
        <v>0.15107999999999999</v>
      </c>
      <c r="E96" s="265">
        <v>0.10066</v>
      </c>
      <c r="F96" s="265">
        <v>0.30491000000000001</v>
      </c>
      <c r="G96" s="265">
        <v>0.20030999999999999</v>
      </c>
      <c r="H96" s="265">
        <v>0.31136999999999998</v>
      </c>
      <c r="I96" s="265">
        <v>0.33449000000000001</v>
      </c>
      <c r="J96" s="265">
        <v>0.27013999999999999</v>
      </c>
      <c r="K96" s="265">
        <v>0.10978</v>
      </c>
      <c r="L96" s="265">
        <v>7.3119000000000003E-2</v>
      </c>
      <c r="M96" s="265">
        <v>3.0089000000000001E-2</v>
      </c>
      <c r="N96" s="265">
        <v>0.10652</v>
      </c>
      <c r="O96" s="265">
        <v>0.23949999999999999</v>
      </c>
      <c r="P96" s="265">
        <v>0.19162000000000001</v>
      </c>
      <c r="Q96" s="265">
        <v>0.17682</v>
      </c>
      <c r="R96" s="265">
        <v>0.10126</v>
      </c>
      <c r="S96" s="265">
        <v>0.24509</v>
      </c>
      <c r="T96" s="265">
        <v>0.16749</v>
      </c>
      <c r="U96" s="265">
        <v>0.29579</v>
      </c>
      <c r="V96" s="265">
        <v>0.20100000000000001</v>
      </c>
      <c r="W96" s="265">
        <v>0.17323</v>
      </c>
      <c r="X96" s="265">
        <v>0.14998</v>
      </c>
      <c r="Y96" s="265">
        <v>0.30029</v>
      </c>
      <c r="Z96" s="265">
        <v>0.20846000000000001</v>
      </c>
      <c r="AA96" s="265">
        <v>0.30436999999999997</v>
      </c>
      <c r="AB96" s="265">
        <v>0.21374000000000001</v>
      </c>
      <c r="AC96" s="265">
        <v>0.1857</v>
      </c>
      <c r="AD96" s="265">
        <v>0.12503</v>
      </c>
      <c r="AE96" s="265">
        <v>3.4915000000000002E-2</v>
      </c>
      <c r="AF96" s="265">
        <v>5.4662000000000002E-2</v>
      </c>
      <c r="AG96" s="265">
        <v>9.4660999999999995E-2</v>
      </c>
      <c r="AH96" s="265">
        <v>0.11296</v>
      </c>
      <c r="AI96" s="265">
        <v>1.9882E-2</v>
      </c>
      <c r="AJ96" s="265">
        <v>2.7914999999999999E-2</v>
      </c>
      <c r="AK96" s="265">
        <v>1.6139000000000001E-2</v>
      </c>
      <c r="AL96" s="265">
        <v>4.5970999999999998E-2</v>
      </c>
      <c r="AM96" s="265">
        <v>3.5130000000000002E-2</v>
      </c>
      <c r="AN96" s="265">
        <v>3.6828E-2</v>
      </c>
      <c r="AO96" s="265">
        <v>5.5968999999999998E-2</v>
      </c>
      <c r="AP96" s="265">
        <v>6.7924999999999999E-2</v>
      </c>
      <c r="AQ96" s="265">
        <v>4.5784999999999999E-2</v>
      </c>
      <c r="AR96" s="265">
        <v>0.10271</v>
      </c>
      <c r="AS96" s="265">
        <v>8.9622999999999994E-2</v>
      </c>
      <c r="AT96" s="265">
        <v>8.3972000000000005E-2</v>
      </c>
      <c r="AU96" s="265">
        <v>0.12862000000000001</v>
      </c>
      <c r="AV96" s="265">
        <v>0.10661</v>
      </c>
      <c r="AW96" s="265">
        <v>2.0878000000000001E-2</v>
      </c>
      <c r="AX96" s="265">
        <v>4.1859E-2</v>
      </c>
      <c r="AY96" s="265">
        <v>6.3109999999999999E-2</v>
      </c>
      <c r="AZ96" s="265">
        <v>9.1061000000000003E-2</v>
      </c>
      <c r="BA96" s="265">
        <v>2.5923000000000002E-2</v>
      </c>
      <c r="BB96" s="265">
        <v>1.0465E-2</v>
      </c>
      <c r="BC96" s="265">
        <v>0</v>
      </c>
      <c r="BD96" s="265">
        <v>3.9996999999999998E-2</v>
      </c>
      <c r="BE96" s="265">
        <v>5.3841E-2</v>
      </c>
      <c r="BF96" s="265">
        <v>3.7987E-2</v>
      </c>
      <c r="BG96" s="265">
        <v>9.8802000000000001E-2</v>
      </c>
      <c r="BH96" s="265">
        <v>9.4060000000000005E-2</v>
      </c>
      <c r="BI96" s="265">
        <v>0.18376000000000001</v>
      </c>
      <c r="BJ96" s="265">
        <v>0.17348</v>
      </c>
      <c r="BK96" s="265">
        <v>0.13766</v>
      </c>
      <c r="BL96" s="265">
        <v>0.23641000000000001</v>
      </c>
      <c r="BM96" s="265">
        <v>0.13170999999999999</v>
      </c>
      <c r="BN96" s="265">
        <v>0.33394000000000001</v>
      </c>
      <c r="BO96" s="265">
        <v>0.38285999999999998</v>
      </c>
      <c r="BP96" s="265">
        <v>8.8966000000000003E-2</v>
      </c>
      <c r="BQ96" s="265">
        <v>0.20141000000000001</v>
      </c>
      <c r="BR96" s="265">
        <v>0.33537</v>
      </c>
      <c r="BS96" s="265">
        <v>0.19641</v>
      </c>
      <c r="BT96" s="265">
        <v>0.27535999999999999</v>
      </c>
      <c r="BU96" s="265">
        <v>1.7426000000000001E-2</v>
      </c>
      <c r="BV96" s="265">
        <v>8.6136000000000008E-3</v>
      </c>
      <c r="BW96" s="265">
        <v>2.0664999999999999E-2</v>
      </c>
      <c r="BX96" s="265">
        <v>9.9384E-3</v>
      </c>
      <c r="BY96" s="265">
        <v>0.18445</v>
      </c>
      <c r="BZ96" s="265">
        <v>0.15511</v>
      </c>
      <c r="CA96" s="265">
        <v>0.29399999999999998</v>
      </c>
      <c r="CB96" s="265">
        <v>0.21368000000000001</v>
      </c>
      <c r="CC96" s="265">
        <v>0.28338000000000002</v>
      </c>
      <c r="CD96" s="265">
        <v>0.16564000000000001</v>
      </c>
      <c r="CE96" s="265">
        <v>0.16281000000000001</v>
      </c>
      <c r="CF96" s="265">
        <v>0.18081</v>
      </c>
      <c r="CG96" s="265">
        <v>0.16070999999999999</v>
      </c>
      <c r="CH96" s="265">
        <v>0.15051999999999999</v>
      </c>
      <c r="CI96" s="265">
        <v>0.17146</v>
      </c>
      <c r="CJ96" s="265">
        <v>0.13829</v>
      </c>
      <c r="CK96" s="265">
        <v>0.15620000000000001</v>
      </c>
      <c r="CL96" s="265">
        <v>0.41813</v>
      </c>
      <c r="CM96" s="265">
        <v>0.26173999999999997</v>
      </c>
      <c r="CN96" s="265">
        <v>6.8686999999999998E-2</v>
      </c>
      <c r="CO96" s="265">
        <v>7.5426000000000007E-2</v>
      </c>
      <c r="CP96" s="265">
        <v>6.2455999999999998E-2</v>
      </c>
      <c r="CQ96" s="265">
        <v>5.9485999999999997E-2</v>
      </c>
      <c r="CR96" s="265">
        <v>0.114</v>
      </c>
      <c r="CS96" s="265">
        <v>7.9591999999999996E-2</v>
      </c>
      <c r="CT96" s="265">
        <v>0.11753</v>
      </c>
      <c r="CU96" s="265">
        <v>0.114</v>
      </c>
      <c r="CV96" s="265">
        <v>7.8504000000000004E-2</v>
      </c>
      <c r="CW96" s="265">
        <v>0.22222</v>
      </c>
      <c r="CX96" s="265">
        <v>0.10928</v>
      </c>
      <c r="CY96" s="265">
        <v>0.18762999999999999</v>
      </c>
      <c r="CZ96" s="265">
        <v>0.17978</v>
      </c>
      <c r="DA96" s="265">
        <v>0.32573000000000002</v>
      </c>
      <c r="DB96" s="265">
        <v>6.0606E-2</v>
      </c>
      <c r="DC96" s="265">
        <v>7.4227000000000001E-2</v>
      </c>
      <c r="DD96" s="265">
        <v>3.0303E-2</v>
      </c>
      <c r="DE96" s="265">
        <v>8.8660000000000003E-2</v>
      </c>
      <c r="DF96" s="265">
        <v>1.5543E-2</v>
      </c>
      <c r="DG96" s="265">
        <v>2.8069E-2</v>
      </c>
      <c r="DH96" s="265">
        <v>3.8123999999999998E-2</v>
      </c>
      <c r="DI96" s="265">
        <v>0.12375</v>
      </c>
      <c r="DJ96" s="265">
        <v>6.3934000000000005E-2</v>
      </c>
      <c r="DK96" s="265">
        <v>7.0134000000000002E-2</v>
      </c>
      <c r="DL96" s="265">
        <v>9.7198000000000007E-2</v>
      </c>
      <c r="DM96" s="265">
        <v>0.40345999999999999</v>
      </c>
      <c r="DN96" s="265">
        <v>0.12819</v>
      </c>
      <c r="DO96" s="265">
        <v>0.24282000000000001</v>
      </c>
      <c r="DP96" s="265">
        <v>0.24509</v>
      </c>
      <c r="DQ96" s="265">
        <v>0.20201</v>
      </c>
      <c r="DR96" s="265">
        <v>0.59782000000000002</v>
      </c>
      <c r="DS96" s="265">
        <v>0.35605999999999999</v>
      </c>
      <c r="DT96" s="265">
        <v>0.51951000000000003</v>
      </c>
      <c r="DU96" s="265">
        <v>0.4728</v>
      </c>
      <c r="DV96" s="265">
        <v>0.31352999999999998</v>
      </c>
      <c r="DW96" s="265">
        <v>0.37635999999999997</v>
      </c>
      <c r="DX96" s="265">
        <v>0.10877000000000001</v>
      </c>
      <c r="DY96" s="265">
        <v>0.21629999999999999</v>
      </c>
      <c r="DZ96" s="265">
        <v>0.52868000000000004</v>
      </c>
      <c r="EA96" s="265">
        <v>0.44495000000000001</v>
      </c>
      <c r="EB96" s="265">
        <v>0.27554000000000001</v>
      </c>
      <c r="EC96" s="265">
        <v>0.22624</v>
      </c>
      <c r="ED96" s="265">
        <v>0.34706999999999999</v>
      </c>
      <c r="EE96" s="265">
        <v>0.41510999999999998</v>
      </c>
      <c r="EF96" s="265">
        <v>0.14668999999999999</v>
      </c>
      <c r="EG96" s="265">
        <v>0.26733000000000001</v>
      </c>
      <c r="EH96" s="265">
        <v>8.8830999999999993E-2</v>
      </c>
      <c r="EI96" s="265">
        <v>0.16939000000000001</v>
      </c>
      <c r="EJ96" s="265">
        <v>0.15670000000000001</v>
      </c>
      <c r="EK96" s="265">
        <v>5.2525000000000002E-2</v>
      </c>
      <c r="EL96" s="265">
        <v>6.8750000000000006E-2</v>
      </c>
      <c r="EM96" s="265">
        <v>5.0755000000000002E-2</v>
      </c>
      <c r="EN96" s="265">
        <v>5.5331999999999999E-2</v>
      </c>
      <c r="EO96" s="265">
        <v>0.31585000000000002</v>
      </c>
      <c r="EP96" s="265">
        <v>0.11309</v>
      </c>
      <c r="EQ96" s="265">
        <v>9.5172000000000007E-2</v>
      </c>
      <c r="ER96" s="265">
        <v>0.13195000000000001</v>
      </c>
      <c r="ES96" s="265">
        <v>0.11057</v>
      </c>
      <c r="ET96" s="265">
        <v>0.12213</v>
      </c>
      <c r="EU96" s="265">
        <v>0.10319</v>
      </c>
      <c r="EV96" s="265">
        <v>0.10637000000000001</v>
      </c>
      <c r="EW96" s="265">
        <v>0.11236</v>
      </c>
      <c r="EX96" s="265">
        <v>0.12625</v>
      </c>
      <c r="EY96" s="265">
        <v>9.1592999999999994E-2</v>
      </c>
      <c r="EZ96" s="265">
        <v>0.22054000000000001</v>
      </c>
      <c r="FA96" s="265">
        <v>0.25768999999999997</v>
      </c>
      <c r="FB96" s="265">
        <v>0.24321000000000001</v>
      </c>
      <c r="FC96" s="265">
        <v>0.22595000000000001</v>
      </c>
      <c r="FD96" s="265">
        <v>0.23530000000000001</v>
      </c>
      <c r="FE96" s="265">
        <v>0.21010999999999999</v>
      </c>
      <c r="FF96" s="265">
        <v>0.22025</v>
      </c>
      <c r="FG96" s="265">
        <v>0.25805</v>
      </c>
      <c r="FH96" s="265">
        <v>0.19933999999999999</v>
      </c>
      <c r="FI96" s="265">
        <v>0.18781</v>
      </c>
      <c r="FJ96" s="265">
        <v>0.44083</v>
      </c>
      <c r="FK96" s="265">
        <v>0.18432000000000001</v>
      </c>
      <c r="FL96" s="265">
        <v>8.5734000000000005E-2</v>
      </c>
      <c r="FM96" s="265">
        <v>0.96801000000000004</v>
      </c>
      <c r="FN96" s="265">
        <v>0.26529000000000003</v>
      </c>
      <c r="FO96" s="265">
        <v>0.22</v>
      </c>
      <c r="FP96" s="265">
        <v>0.23805999999999999</v>
      </c>
      <c r="FQ96" s="265">
        <v>0.22882</v>
      </c>
      <c r="FR96" s="265">
        <v>0.14030000000000001</v>
      </c>
      <c r="FS96" s="265">
        <v>0.10469000000000001</v>
      </c>
      <c r="FT96" s="265">
        <v>0.23035</v>
      </c>
      <c r="FU96" s="265">
        <v>0.2112</v>
      </c>
      <c r="FV96" s="265">
        <v>5.2121000000000001E-2</v>
      </c>
      <c r="FW96" s="265">
        <v>0.13378999999999999</v>
      </c>
      <c r="FX96" s="265">
        <v>0.19750000000000001</v>
      </c>
      <c r="FY96" s="265">
        <v>9.0853000000000003E-2</v>
      </c>
      <c r="FZ96" s="265">
        <v>0.13378999999999999</v>
      </c>
      <c r="GA96" s="265">
        <v>0.32179999999999997</v>
      </c>
      <c r="GB96" s="265">
        <v>0.49457000000000001</v>
      </c>
      <c r="GC96" s="265">
        <v>0.36703000000000002</v>
      </c>
      <c r="GD96" s="265">
        <v>0.1593</v>
      </c>
      <c r="GE96" s="265">
        <v>0.44467000000000001</v>
      </c>
      <c r="GF96" s="265">
        <v>0.34870000000000001</v>
      </c>
      <c r="GG96" s="265">
        <v>0.1658</v>
      </c>
      <c r="GH96" s="265">
        <v>0.21578</v>
      </c>
      <c r="GI96" s="265">
        <v>0.19078000000000001</v>
      </c>
      <c r="GJ96" s="265">
        <v>0.377</v>
      </c>
      <c r="GK96" s="265">
        <v>0.47222999999999998</v>
      </c>
      <c r="GL96" s="265">
        <v>0.51100000000000001</v>
      </c>
      <c r="GM96" s="265">
        <v>0.33017999999999997</v>
      </c>
      <c r="GN96" s="265">
        <v>0.33481</v>
      </c>
      <c r="GO96" s="265">
        <v>0.13969000000000001</v>
      </c>
      <c r="GP96" s="265">
        <v>0.17116000000000001</v>
      </c>
      <c r="GQ96" s="265">
        <v>0.20219999999999999</v>
      </c>
      <c r="GR96" s="265">
        <v>0.40160000000000001</v>
      </c>
      <c r="GS96" s="265">
        <v>0.18462000000000001</v>
      </c>
      <c r="GT96" s="265">
        <v>0.22431999999999999</v>
      </c>
      <c r="GU96" s="265">
        <v>0.22398000000000001</v>
      </c>
      <c r="GV96" s="265">
        <v>0.20666999999999999</v>
      </c>
      <c r="GW96" s="265">
        <v>0.15531</v>
      </c>
      <c r="GX96" s="265">
        <v>0.11015</v>
      </c>
      <c r="GY96" s="265">
        <v>0.27788000000000002</v>
      </c>
      <c r="GZ96" s="265">
        <v>0.26558999999999999</v>
      </c>
      <c r="HA96" s="265">
        <v>0.17968000000000001</v>
      </c>
      <c r="HB96" s="265">
        <v>0.20424999999999999</v>
      </c>
      <c r="HC96" s="265">
        <v>0.26163999999999998</v>
      </c>
      <c r="HD96" s="265">
        <v>0.32906999999999997</v>
      </c>
      <c r="HE96" s="265">
        <v>0.24964</v>
      </c>
      <c r="HF96" s="265">
        <v>0.32238</v>
      </c>
      <c r="HG96" s="265">
        <v>0.25125999999999998</v>
      </c>
      <c r="HH96" s="265">
        <v>0.23505000000000001</v>
      </c>
      <c r="HI96" s="265">
        <v>0.24357999999999999</v>
      </c>
      <c r="HJ96" s="265">
        <v>0.29870000000000002</v>
      </c>
      <c r="HK96" s="265">
        <v>0.22896</v>
      </c>
      <c r="HL96" s="265">
        <v>0.17524000000000001</v>
      </c>
      <c r="HM96" s="265">
        <v>0.19069</v>
      </c>
      <c r="HN96" s="265">
        <v>0.42272999999999999</v>
      </c>
      <c r="HO96" s="265">
        <v>0.32913999999999999</v>
      </c>
      <c r="HP96" s="265">
        <v>0.34976000000000002</v>
      </c>
      <c r="HQ96" s="265">
        <v>0.18928</v>
      </c>
      <c r="HR96" s="265">
        <v>0.12309</v>
      </c>
      <c r="HS96" s="265">
        <v>0.26062000000000002</v>
      </c>
      <c r="HT96" s="265">
        <v>0.29953999999999997</v>
      </c>
      <c r="HU96" s="265">
        <v>0.37352999999999997</v>
      </c>
      <c r="HV96" s="265">
        <v>0.25881999999999999</v>
      </c>
      <c r="HW96" s="265">
        <v>0.31297999999999998</v>
      </c>
      <c r="HX96" s="265">
        <v>0.27272999999999997</v>
      </c>
      <c r="HY96" s="265">
        <v>0.34988000000000002</v>
      </c>
      <c r="HZ96" s="265">
        <v>0.42443999999999998</v>
      </c>
      <c r="IA96" s="265">
        <v>0.23216000000000001</v>
      </c>
      <c r="IB96" s="265">
        <v>0.23793</v>
      </c>
      <c r="IC96" s="265">
        <v>0.25828000000000001</v>
      </c>
      <c r="ID96" s="265">
        <v>0.22832</v>
      </c>
      <c r="IE96" s="265">
        <v>0.18409</v>
      </c>
      <c r="IF96" s="265">
        <v>0.20993000000000001</v>
      </c>
      <c r="IG96" s="265">
        <v>0.2954</v>
      </c>
      <c r="IH96" s="265">
        <v>0.2472</v>
      </c>
      <c r="II96" s="265">
        <v>0.41643000000000002</v>
      </c>
      <c r="IJ96" s="265">
        <v>0.15317</v>
      </c>
      <c r="IK96" s="265">
        <v>0.21598999999999999</v>
      </c>
      <c r="IL96" s="265">
        <v>0.15049000000000001</v>
      </c>
      <c r="IM96" s="265">
        <v>0.46129999999999999</v>
      </c>
      <c r="IN96" s="265">
        <v>0.45589000000000002</v>
      </c>
      <c r="IO96" s="265">
        <v>0.35700999999999999</v>
      </c>
      <c r="IP96" s="265">
        <v>0.21035000000000001</v>
      </c>
      <c r="IQ96" s="265">
        <v>0.33805000000000002</v>
      </c>
      <c r="IR96" s="265">
        <v>0.21668000000000001</v>
      </c>
      <c r="IS96" s="265">
        <v>0.18046999999999999</v>
      </c>
      <c r="IT96" s="265">
        <v>0.27800000000000002</v>
      </c>
      <c r="IU96" s="265">
        <v>0.29150999999999999</v>
      </c>
      <c r="IV96" s="265">
        <v>0.20238</v>
      </c>
      <c r="IW96" s="265">
        <v>0.11173</v>
      </c>
      <c r="IX96" s="265">
        <v>0.19289999999999999</v>
      </c>
      <c r="IY96" s="265">
        <v>0.47664000000000001</v>
      </c>
      <c r="IZ96" s="265">
        <v>0.31674999999999998</v>
      </c>
      <c r="JA96" s="265">
        <v>0.31780999999999998</v>
      </c>
      <c r="JB96" s="265">
        <v>0.38212000000000002</v>
      </c>
      <c r="JC96" s="265">
        <v>0.47963</v>
      </c>
      <c r="JD96" s="265">
        <v>0.30934</v>
      </c>
      <c r="JE96" s="265">
        <v>6.7583000000000004E-2</v>
      </c>
      <c r="JF96" s="265">
        <v>0.43804999999999999</v>
      </c>
      <c r="JG96" s="265">
        <v>0.27305000000000001</v>
      </c>
      <c r="JH96" s="265">
        <v>0.52002999999999999</v>
      </c>
      <c r="JI96" s="265">
        <v>0.11212999999999999</v>
      </c>
      <c r="JJ96" s="265">
        <v>7.5014999999999998E-2</v>
      </c>
      <c r="JK96" s="265">
        <v>6.9332000000000005E-2</v>
      </c>
      <c r="JL96" s="265">
        <v>0.13661999999999999</v>
      </c>
      <c r="JM96" s="265">
        <v>0.16041</v>
      </c>
      <c r="JN96" s="265">
        <v>0.28394999999999998</v>
      </c>
      <c r="JO96" s="265">
        <v>0.20444999999999999</v>
      </c>
      <c r="JP96" s="265">
        <v>0.21431</v>
      </c>
      <c r="JQ96" s="265">
        <v>0.24504999999999999</v>
      </c>
      <c r="JR96" s="265">
        <v>0.16413</v>
      </c>
      <c r="JS96" s="265">
        <v>0.19800000000000001</v>
      </c>
      <c r="JT96" s="265">
        <v>0.86987999999999999</v>
      </c>
      <c r="JU96" s="265">
        <v>0.54354999999999998</v>
      </c>
      <c r="JV96" s="265">
        <v>0.41503000000000001</v>
      </c>
      <c r="JW96" s="265">
        <v>0.18060999999999999</v>
      </c>
      <c r="JX96" s="265">
        <v>0.25752000000000003</v>
      </c>
      <c r="JY96" s="265">
        <v>0.22112999999999999</v>
      </c>
      <c r="JZ96" s="265">
        <v>0.23016</v>
      </c>
      <c r="KA96" s="265">
        <v>0.46673999999999999</v>
      </c>
      <c r="KB96" s="265">
        <v>0.20555000000000001</v>
      </c>
      <c r="KC96" s="265">
        <v>0.26557999999999998</v>
      </c>
      <c r="KD96" s="265">
        <v>0.18539</v>
      </c>
      <c r="KE96" s="265">
        <v>0.42875999999999997</v>
      </c>
      <c r="KF96" s="265">
        <v>0.42975999999999998</v>
      </c>
      <c r="KG96" s="265">
        <v>0.46495999999999998</v>
      </c>
      <c r="KH96" s="265">
        <v>0.27009</v>
      </c>
      <c r="KI96" s="265">
        <v>0.14252000000000001</v>
      </c>
      <c r="KJ96" s="265">
        <v>0.19303999999999999</v>
      </c>
      <c r="KK96" s="265">
        <v>0.19305</v>
      </c>
      <c r="KL96" s="265">
        <v>0.24845</v>
      </c>
      <c r="KM96" s="265">
        <v>0.88985000000000003</v>
      </c>
      <c r="KN96" s="265">
        <v>0.96116999999999997</v>
      </c>
      <c r="KO96" s="265">
        <v>0.98414999999999997</v>
      </c>
      <c r="KP96" s="265">
        <v>7.9572909495493147E-3</v>
      </c>
      <c r="KQ96" s="265">
        <v>0.96809000000000001</v>
      </c>
      <c r="KR96" s="265">
        <v>0.95691999999999999</v>
      </c>
      <c r="KS96" s="265">
        <v>0.94730999999999999</v>
      </c>
      <c r="KT96" s="265">
        <v>0.86187715434991419</v>
      </c>
      <c r="KU96" s="265">
        <v>2.9363E-2</v>
      </c>
      <c r="KV96" s="265">
        <v>9.8391999999999993E-2</v>
      </c>
      <c r="KW96" s="265">
        <v>0.14074999999999999</v>
      </c>
      <c r="KX96" s="265">
        <v>0.22009999999999999</v>
      </c>
      <c r="KY96" s="265">
        <v>0.39046999999999998</v>
      </c>
      <c r="KZ96" s="265">
        <v>0.59121999999999997</v>
      </c>
      <c r="LA96" s="265">
        <v>0.76697000000000004</v>
      </c>
      <c r="LB96" s="265">
        <v>0.89363000000000004</v>
      </c>
      <c r="LC96" s="265">
        <v>1</v>
      </c>
      <c r="LD96" s="265">
        <v>0</v>
      </c>
      <c r="LE96" s="265">
        <v>0.31598999999999999</v>
      </c>
      <c r="LF96" s="265">
        <v>0</v>
      </c>
      <c r="LG96" s="265">
        <v>0</v>
      </c>
      <c r="LH96" s="431">
        <v>3.7313736975193024E-3</v>
      </c>
      <c r="LI96" s="431">
        <v>3.5484761465340853E-3</v>
      </c>
      <c r="LJ96" s="431">
        <v>1.6741952858865261E-3</v>
      </c>
      <c r="LK96" s="431">
        <v>3.6444761790335178E-3</v>
      </c>
      <c r="LL96" s="431">
        <v>1.2900148285552859E-3</v>
      </c>
      <c r="LM96" s="431">
        <v>3.8383135106414557E-3</v>
      </c>
      <c r="LN96" s="431">
        <v>8.0021668691188097E-4</v>
      </c>
      <c r="LO96" s="431">
        <v>2.5095650926232338E-3</v>
      </c>
      <c r="LP96" s="431">
        <v>5.8460957370698452E-4</v>
      </c>
      <c r="LQ96" s="431">
        <v>1.1216327548027039E-3</v>
      </c>
      <c r="LR96" s="431">
        <v>2.4220054037868977E-3</v>
      </c>
      <c r="LS96" s="431">
        <v>3.7663346156477928E-3</v>
      </c>
      <c r="LT96" s="431">
        <v>4.7785486094653606E-4</v>
      </c>
      <c r="LU96" s="431">
        <v>3.8325078785419464E-3</v>
      </c>
      <c r="LV96" s="431">
        <v>1.0959964711219072E-3</v>
      </c>
      <c r="LW96" s="431">
        <v>2.4401845876127481E-3</v>
      </c>
      <c r="LX96" s="431">
        <v>5.4885953431949019E-4</v>
      </c>
      <c r="LY96" s="431">
        <v>8.3647988503798842E-4</v>
      </c>
      <c r="LZ96" s="431">
        <v>1.286000944674015E-3</v>
      </c>
      <c r="MA96" s="431">
        <v>3.2512960024178028E-3</v>
      </c>
      <c r="MB96" s="431">
        <v>6.8188196746632457E-4</v>
      </c>
      <c r="MC96" s="431">
        <v>2.9580229893326759E-3</v>
      </c>
      <c r="MD96" s="431">
        <v>1.9180459203198552E-3</v>
      </c>
      <c r="ME96" s="431">
        <v>4.5374911860562861E-4</v>
      </c>
      <c r="MF96" s="431">
        <v>1.1668918887153268E-3</v>
      </c>
      <c r="MG96" s="431">
        <v>1.9504918018355966E-3</v>
      </c>
      <c r="MH96" s="266"/>
      <c r="MI96" s="266"/>
      <c r="MJ96" s="266"/>
      <c r="MK96" s="266"/>
      <c r="ML96" s="266"/>
      <c r="MM96" s="266"/>
      <c r="MN96" s="266"/>
      <c r="MO96" s="266"/>
      <c r="MP96" s="266"/>
      <c r="MQ96" s="266"/>
      <c r="MR96" s="266"/>
      <c r="MS96" s="266"/>
      <c r="MT96" s="266"/>
      <c r="MU96" s="266"/>
      <c r="MV96" s="266"/>
      <c r="MW96" s="266"/>
      <c r="MX96" s="266"/>
      <c r="MY96" s="266"/>
      <c r="MZ96" s="266"/>
      <c r="NA96" s="266"/>
      <c r="NB96" s="266"/>
      <c r="NC96" s="266"/>
      <c r="ND96" s="266"/>
      <c r="NE96" s="266"/>
      <c r="NF96" s="266"/>
      <c r="NG96" s="266"/>
      <c r="NH96" s="266"/>
      <c r="NI96" s="266"/>
      <c r="NJ96" s="266"/>
      <c r="NK96" s="266"/>
      <c r="NL96" s="266"/>
      <c r="NM96" s="266"/>
      <c r="NN96" s="266"/>
      <c r="NO96" s="266"/>
      <c r="NP96" s="266"/>
      <c r="NQ96" s="266"/>
      <c r="NR96" s="266"/>
      <c r="NS96" s="266"/>
      <c r="NT96" s="266"/>
      <c r="NU96" s="266"/>
      <c r="NV96" s="266"/>
      <c r="NW96" s="266"/>
      <c r="NX96" s="266"/>
      <c r="NY96" s="266"/>
      <c r="NZ96" s="266"/>
      <c r="OA96" s="266"/>
      <c r="OB96" s="266"/>
      <c r="OC96" s="266"/>
      <c r="OD96" s="266"/>
      <c r="OE96" s="266"/>
      <c r="OF96" s="266"/>
      <c r="OG96" s="266"/>
      <c r="OH96" s="266"/>
      <c r="OI96" s="266"/>
      <c r="OJ96" s="266"/>
      <c r="OK96" s="266"/>
      <c r="OL96" s="266"/>
      <c r="OM96" s="266"/>
      <c r="ON96" s="267"/>
    </row>
    <row r="97" spans="1:404">
      <c r="A97" s="261">
        <v>472</v>
      </c>
      <c r="B97" s="265">
        <v>0.29905999999999999</v>
      </c>
      <c r="C97" s="265">
        <v>0.21647</v>
      </c>
      <c r="D97" s="265">
        <v>0.15146000000000001</v>
      </c>
      <c r="E97" s="265">
        <v>0.10092</v>
      </c>
      <c r="F97" s="265">
        <v>0.30558999999999997</v>
      </c>
      <c r="G97" s="265">
        <v>0.20066999999999999</v>
      </c>
      <c r="H97" s="265">
        <v>0.31213999999999997</v>
      </c>
      <c r="I97" s="265">
        <v>0.33672000000000002</v>
      </c>
      <c r="J97" s="265">
        <v>0.27204</v>
      </c>
      <c r="K97" s="265">
        <v>0.10707</v>
      </c>
      <c r="L97" s="265">
        <v>7.1279999999999996E-2</v>
      </c>
      <c r="M97" s="265">
        <v>2.9534999999999999E-2</v>
      </c>
      <c r="N97" s="265">
        <v>0.11119</v>
      </c>
      <c r="O97" s="265">
        <v>0.2424</v>
      </c>
      <c r="P97" s="265">
        <v>0.19225999999999999</v>
      </c>
      <c r="Q97" s="265">
        <v>0.17433000000000001</v>
      </c>
      <c r="R97" s="265">
        <v>0.10148</v>
      </c>
      <c r="S97" s="265">
        <v>0.24751000000000001</v>
      </c>
      <c r="T97" s="265">
        <v>0.16897999999999999</v>
      </c>
      <c r="U97" s="265">
        <v>0.29621999999999998</v>
      </c>
      <c r="V97" s="265">
        <v>0.20136999999999999</v>
      </c>
      <c r="W97" s="265">
        <v>0.17355999999999999</v>
      </c>
      <c r="X97" s="265">
        <v>0.15040999999999999</v>
      </c>
      <c r="Y97" s="265">
        <v>0.30086000000000002</v>
      </c>
      <c r="Z97" s="265">
        <v>0.20885000000000001</v>
      </c>
      <c r="AA97" s="265">
        <v>0.30502000000000001</v>
      </c>
      <c r="AB97" s="265">
        <v>0.2142</v>
      </c>
      <c r="AC97" s="265">
        <v>0.18640000000000001</v>
      </c>
      <c r="AD97" s="265">
        <v>0.1255</v>
      </c>
      <c r="AE97" s="265">
        <v>3.4939999999999999E-2</v>
      </c>
      <c r="AF97" s="265">
        <v>5.4220999999999998E-2</v>
      </c>
      <c r="AG97" s="265">
        <v>0.11458</v>
      </c>
      <c r="AH97" s="265">
        <v>0.11076999999999999</v>
      </c>
      <c r="AI97" s="265">
        <v>1.9327E-2</v>
      </c>
      <c r="AJ97" s="265">
        <v>2.7861E-2</v>
      </c>
      <c r="AK97" s="265">
        <v>1.5848000000000001E-2</v>
      </c>
      <c r="AL97" s="265">
        <v>4.4618999999999999E-2</v>
      </c>
      <c r="AM97" s="265">
        <v>3.4403999999999997E-2</v>
      </c>
      <c r="AN97" s="265">
        <v>3.5808E-2</v>
      </c>
      <c r="AO97" s="265">
        <v>5.4375E-2</v>
      </c>
      <c r="AP97" s="265">
        <v>6.6308000000000006E-2</v>
      </c>
      <c r="AQ97" s="265">
        <v>4.4477000000000003E-2</v>
      </c>
      <c r="AR97" s="265">
        <v>9.9659999999999999E-2</v>
      </c>
      <c r="AS97" s="265">
        <v>8.6937E-2</v>
      </c>
      <c r="AT97" s="265">
        <v>8.1503999999999993E-2</v>
      </c>
      <c r="AU97" s="265">
        <v>0.12463</v>
      </c>
      <c r="AV97" s="265">
        <v>0.10322000000000001</v>
      </c>
      <c r="AW97" s="265">
        <v>2.0954E-2</v>
      </c>
      <c r="AX97" s="265">
        <v>4.1106999999999998E-2</v>
      </c>
      <c r="AY97" s="265">
        <v>6.1771E-2</v>
      </c>
      <c r="AZ97" s="265">
        <v>8.8631000000000001E-2</v>
      </c>
      <c r="BA97" s="265">
        <v>2.5153999999999999E-2</v>
      </c>
      <c r="BB97" s="265">
        <v>1.0154E-2</v>
      </c>
      <c r="BC97" s="265">
        <v>0</v>
      </c>
      <c r="BD97" s="265">
        <v>3.8809000000000003E-2</v>
      </c>
      <c r="BE97" s="265">
        <v>4.6919000000000002E-2</v>
      </c>
      <c r="BF97" s="265">
        <v>3.5105999999999998E-2</v>
      </c>
      <c r="BG97" s="265">
        <v>8.9455999999999994E-2</v>
      </c>
      <c r="BH97" s="265">
        <v>8.6737999999999996E-2</v>
      </c>
      <c r="BI97" s="265">
        <v>0.16693</v>
      </c>
      <c r="BJ97" s="265">
        <v>0.15962999999999999</v>
      </c>
      <c r="BK97" s="265">
        <v>0.13247</v>
      </c>
      <c r="BL97" s="265">
        <v>0.22900999999999999</v>
      </c>
      <c r="BM97" s="265">
        <v>0.12927</v>
      </c>
      <c r="BN97" s="265">
        <v>0.3362</v>
      </c>
      <c r="BO97" s="265">
        <v>0.38</v>
      </c>
      <c r="BP97" s="265">
        <v>0.13875000000000001</v>
      </c>
      <c r="BQ97" s="265">
        <v>0.19564999999999999</v>
      </c>
      <c r="BR97" s="265">
        <v>0.3332</v>
      </c>
      <c r="BS97" s="265">
        <v>0.18964</v>
      </c>
      <c r="BT97" s="265">
        <v>0.27548</v>
      </c>
      <c r="BU97" s="265">
        <v>1.7211000000000001E-2</v>
      </c>
      <c r="BV97" s="265">
        <v>8.5381999999999993E-3</v>
      </c>
      <c r="BW97" s="265">
        <v>2.0275000000000001E-2</v>
      </c>
      <c r="BX97" s="265">
        <v>9.3358E-3</v>
      </c>
      <c r="BY97" s="265">
        <v>0.18693000000000001</v>
      </c>
      <c r="BZ97" s="265">
        <v>0.15690000000000001</v>
      </c>
      <c r="CA97" s="265">
        <v>0.29799999999999999</v>
      </c>
      <c r="CB97" s="265">
        <v>0.21664</v>
      </c>
      <c r="CC97" s="265">
        <v>0.28656999999999999</v>
      </c>
      <c r="CD97" s="265">
        <v>0.16772000000000001</v>
      </c>
      <c r="CE97" s="265">
        <v>0.16522999999999999</v>
      </c>
      <c r="CF97" s="265">
        <v>0.18299000000000001</v>
      </c>
      <c r="CG97" s="265">
        <v>0.16200999999999999</v>
      </c>
      <c r="CH97" s="265">
        <v>0.15240999999999999</v>
      </c>
      <c r="CI97" s="265">
        <v>0.17358000000000001</v>
      </c>
      <c r="CJ97" s="265">
        <v>0.14051</v>
      </c>
      <c r="CK97" s="265">
        <v>0.15797</v>
      </c>
      <c r="CL97" s="265">
        <v>0.42246</v>
      </c>
      <c r="CM97" s="265">
        <v>0.25989000000000001</v>
      </c>
      <c r="CN97" s="265">
        <v>6.6667000000000004E-2</v>
      </c>
      <c r="CO97" s="265">
        <v>7.3967000000000005E-2</v>
      </c>
      <c r="CP97" s="265">
        <v>6.1537000000000001E-2</v>
      </c>
      <c r="CQ97" s="265">
        <v>5.8611000000000003E-2</v>
      </c>
      <c r="CR97" s="265">
        <v>0.108</v>
      </c>
      <c r="CS97" s="265">
        <v>7.7550999999999995E-2</v>
      </c>
      <c r="CT97" s="265">
        <v>0.11133999999999999</v>
      </c>
      <c r="CU97" s="265">
        <v>0.108</v>
      </c>
      <c r="CV97" s="265">
        <v>7.7013999999999999E-2</v>
      </c>
      <c r="CW97" s="265">
        <v>0.21212</v>
      </c>
      <c r="CX97" s="265">
        <v>0.10514999999999999</v>
      </c>
      <c r="CY97" s="265">
        <v>0.17938000000000001</v>
      </c>
      <c r="CZ97" s="265">
        <v>0.17962</v>
      </c>
      <c r="DA97" s="265">
        <v>0.32805000000000001</v>
      </c>
      <c r="DB97" s="265">
        <v>6.0606E-2</v>
      </c>
      <c r="DC97" s="265">
        <v>7.6288999999999996E-2</v>
      </c>
      <c r="DD97" s="265">
        <v>3.0303E-2</v>
      </c>
      <c r="DE97" s="265">
        <v>8.4536E-2</v>
      </c>
      <c r="DF97" s="265">
        <v>1.5155999999999999E-2</v>
      </c>
      <c r="DG97" s="265">
        <v>2.7108E-2</v>
      </c>
      <c r="DH97" s="265">
        <v>3.6035999999999999E-2</v>
      </c>
      <c r="DI97" s="265">
        <v>0.11215</v>
      </c>
      <c r="DJ97" s="265">
        <v>5.8229999999999997E-2</v>
      </c>
      <c r="DK97" s="265">
        <v>6.3347000000000001E-2</v>
      </c>
      <c r="DL97" s="265">
        <v>8.7479000000000001E-2</v>
      </c>
      <c r="DM97" s="265">
        <v>0.37297999999999998</v>
      </c>
      <c r="DN97" s="265">
        <v>0.11454</v>
      </c>
      <c r="DO97" s="265">
        <v>0.21836</v>
      </c>
      <c r="DP97" s="265">
        <v>0.2203</v>
      </c>
      <c r="DQ97" s="265">
        <v>0.18159</v>
      </c>
      <c r="DR97" s="265">
        <v>0.56786000000000003</v>
      </c>
      <c r="DS97" s="265">
        <v>0.33661999999999997</v>
      </c>
      <c r="DT97" s="265">
        <v>0.48964999999999997</v>
      </c>
      <c r="DU97" s="265">
        <v>0.42810999999999999</v>
      </c>
      <c r="DV97" s="265">
        <v>0.28499999999999998</v>
      </c>
      <c r="DW97" s="265">
        <v>0.34697</v>
      </c>
      <c r="DX97" s="265">
        <v>0.106</v>
      </c>
      <c r="DY97" s="265">
        <v>0.20916999999999999</v>
      </c>
      <c r="DZ97" s="265">
        <v>0.52402000000000004</v>
      </c>
      <c r="EA97" s="265">
        <v>0.45623000000000002</v>
      </c>
      <c r="EB97" s="265">
        <v>0.28333000000000003</v>
      </c>
      <c r="EC97" s="265">
        <v>0.23265</v>
      </c>
      <c r="ED97" s="265">
        <v>0.35686000000000001</v>
      </c>
      <c r="EE97" s="265">
        <v>0.42680000000000001</v>
      </c>
      <c r="EF97" s="265">
        <v>0.14718000000000001</v>
      </c>
      <c r="EG97" s="265">
        <v>0.27415</v>
      </c>
      <c r="EH97" s="265">
        <v>9.4620999999999997E-2</v>
      </c>
      <c r="EI97" s="265">
        <v>0.16531000000000001</v>
      </c>
      <c r="EJ97" s="265">
        <v>0.15876000000000001</v>
      </c>
      <c r="EK97" s="265">
        <v>5.4545000000000003E-2</v>
      </c>
      <c r="EL97" s="265">
        <v>6.4583000000000002E-2</v>
      </c>
      <c r="EM97" s="265">
        <v>5.0418999999999999E-2</v>
      </c>
      <c r="EN97" s="265">
        <v>5.1396999999999998E-2</v>
      </c>
      <c r="EO97" s="265">
        <v>0.29597000000000001</v>
      </c>
      <c r="EP97" s="265">
        <v>0.10986</v>
      </c>
      <c r="EQ97" s="265">
        <v>8.8106000000000004E-2</v>
      </c>
      <c r="ER97" s="265">
        <v>0.12216</v>
      </c>
      <c r="ES97" s="265">
        <v>0.10235</v>
      </c>
      <c r="ET97" s="265">
        <v>0.11302</v>
      </c>
      <c r="EU97" s="265">
        <v>9.5505000000000007E-2</v>
      </c>
      <c r="EV97" s="265">
        <v>9.8373000000000002E-2</v>
      </c>
      <c r="EW97" s="265">
        <v>0.10407</v>
      </c>
      <c r="EX97" s="265">
        <v>0.11684</v>
      </c>
      <c r="EY97" s="265">
        <v>8.4748000000000004E-2</v>
      </c>
      <c r="EZ97" s="265">
        <v>0.21182999999999999</v>
      </c>
      <c r="FA97" s="265">
        <v>0.23841999999999999</v>
      </c>
      <c r="FB97" s="265">
        <v>0.22506999999999999</v>
      </c>
      <c r="FC97" s="265">
        <v>0.20906</v>
      </c>
      <c r="FD97" s="265">
        <v>0.21783</v>
      </c>
      <c r="FE97" s="265">
        <v>0.19450000000000001</v>
      </c>
      <c r="FF97" s="265">
        <v>0.20391999999999999</v>
      </c>
      <c r="FG97" s="265">
        <v>0.23885999999999999</v>
      </c>
      <c r="FH97" s="265">
        <v>0.18459</v>
      </c>
      <c r="FI97" s="265">
        <v>0.17391999999999999</v>
      </c>
      <c r="FJ97" s="265">
        <v>0.39405000000000001</v>
      </c>
      <c r="FK97" s="265">
        <v>0.16549</v>
      </c>
      <c r="FL97" s="265">
        <v>8.3770999999999998E-2</v>
      </c>
      <c r="FM97" s="265">
        <v>0.93601000000000001</v>
      </c>
      <c r="FN97" s="265">
        <v>0.26534999999999997</v>
      </c>
      <c r="FO97" s="265">
        <v>0.21</v>
      </c>
      <c r="FP97" s="265">
        <v>0.22892000000000001</v>
      </c>
      <c r="FQ97" s="265">
        <v>0.22042999999999999</v>
      </c>
      <c r="FR97" s="265">
        <v>0.13519</v>
      </c>
      <c r="FS97" s="265">
        <v>0.10024</v>
      </c>
      <c r="FT97" s="265">
        <v>0.22503999999999999</v>
      </c>
      <c r="FU97" s="265">
        <v>0.20782999999999999</v>
      </c>
      <c r="FV97" s="265">
        <v>5.0296E-2</v>
      </c>
      <c r="FW97" s="265">
        <v>0.12490999999999999</v>
      </c>
      <c r="FX97" s="265">
        <v>0.19058</v>
      </c>
      <c r="FY97" s="265">
        <v>8.7531999999999999E-2</v>
      </c>
      <c r="FZ97" s="265">
        <v>0.12490999999999999</v>
      </c>
      <c r="GA97" s="265">
        <v>0.30758999999999997</v>
      </c>
      <c r="GB97" s="265">
        <v>0.47187000000000001</v>
      </c>
      <c r="GC97" s="265">
        <v>0.35396</v>
      </c>
      <c r="GD97" s="265">
        <v>0.15342</v>
      </c>
      <c r="GE97" s="265">
        <v>0.42964999999999998</v>
      </c>
      <c r="GF97" s="265">
        <v>0.34144999999999998</v>
      </c>
      <c r="GG97" s="265">
        <v>0.15762999999999999</v>
      </c>
      <c r="GH97" s="265">
        <v>0.20510999999999999</v>
      </c>
      <c r="GI97" s="265">
        <v>0.18106</v>
      </c>
      <c r="GJ97" s="265">
        <v>0.36010999999999999</v>
      </c>
      <c r="GK97" s="265">
        <v>0.45262999999999998</v>
      </c>
      <c r="GL97" s="265">
        <v>0.49124000000000001</v>
      </c>
      <c r="GM97" s="265">
        <v>0.31189</v>
      </c>
      <c r="GN97" s="265">
        <v>0.32122000000000001</v>
      </c>
      <c r="GO97" s="265">
        <v>0.13413</v>
      </c>
      <c r="GP97" s="265">
        <v>0.16535</v>
      </c>
      <c r="GQ97" s="265">
        <v>0.19497999999999999</v>
      </c>
      <c r="GR97" s="265">
        <v>0.39027000000000001</v>
      </c>
      <c r="GS97" s="265">
        <v>0.17809</v>
      </c>
      <c r="GT97" s="265">
        <v>0.21646000000000001</v>
      </c>
      <c r="GU97" s="265">
        <v>0.21634999999999999</v>
      </c>
      <c r="GV97" s="265">
        <v>0.19969999999999999</v>
      </c>
      <c r="GW97" s="265">
        <v>0.14962</v>
      </c>
      <c r="GX97" s="265">
        <v>0.10581</v>
      </c>
      <c r="GY97" s="265">
        <v>0.26005</v>
      </c>
      <c r="GZ97" s="265">
        <v>0.24768000000000001</v>
      </c>
      <c r="HA97" s="265">
        <v>0.17502000000000001</v>
      </c>
      <c r="HB97" s="265">
        <v>0.19989000000000001</v>
      </c>
      <c r="HC97" s="265">
        <v>0.24531</v>
      </c>
      <c r="HD97" s="265">
        <v>0.31041000000000002</v>
      </c>
      <c r="HE97" s="265">
        <v>0.23694000000000001</v>
      </c>
      <c r="HF97" s="265">
        <v>0.30757000000000001</v>
      </c>
      <c r="HG97" s="265">
        <v>0.23838999999999999</v>
      </c>
      <c r="HH97" s="265">
        <v>0.22287999999999999</v>
      </c>
      <c r="HI97" s="265">
        <v>0.23089000000000001</v>
      </c>
      <c r="HJ97" s="265">
        <v>0.28563</v>
      </c>
      <c r="HK97" s="265">
        <v>0.22008</v>
      </c>
      <c r="HL97" s="265">
        <v>0.16911000000000001</v>
      </c>
      <c r="HM97" s="265">
        <v>0.18410000000000001</v>
      </c>
      <c r="HN97" s="265">
        <v>0.41023999999999999</v>
      </c>
      <c r="HO97" s="265">
        <v>0.31769999999999998</v>
      </c>
      <c r="HP97" s="265">
        <v>0.33961000000000002</v>
      </c>
      <c r="HQ97" s="265">
        <v>0.17748</v>
      </c>
      <c r="HR97" s="265">
        <v>0.11783</v>
      </c>
      <c r="HS97" s="265">
        <v>0.25079000000000001</v>
      </c>
      <c r="HT97" s="265">
        <v>0.28878999999999999</v>
      </c>
      <c r="HU97" s="265">
        <v>0.3614</v>
      </c>
      <c r="HV97" s="265">
        <v>0.24962000000000001</v>
      </c>
      <c r="HW97" s="265">
        <v>0.29705999999999999</v>
      </c>
      <c r="HX97" s="265">
        <v>0.25939000000000001</v>
      </c>
      <c r="HY97" s="265">
        <v>0.32913999999999999</v>
      </c>
      <c r="HZ97" s="265">
        <v>0.40734999999999999</v>
      </c>
      <c r="IA97" s="265">
        <v>0.22367999999999999</v>
      </c>
      <c r="IB97" s="265">
        <v>0.2301</v>
      </c>
      <c r="IC97" s="265">
        <v>0.24948999999999999</v>
      </c>
      <c r="ID97" s="265">
        <v>0.22067000000000001</v>
      </c>
      <c r="IE97" s="265">
        <v>0.18425</v>
      </c>
      <c r="IF97" s="265">
        <v>0.20945</v>
      </c>
      <c r="IG97" s="265">
        <v>0.28613</v>
      </c>
      <c r="IH97" s="265">
        <v>0.23327000000000001</v>
      </c>
      <c r="II97" s="265">
        <v>0.40281</v>
      </c>
      <c r="IJ97" s="265">
        <v>0.15434</v>
      </c>
      <c r="IK97" s="265">
        <v>0.21471000000000001</v>
      </c>
      <c r="IL97" s="265">
        <v>0.14502999999999999</v>
      </c>
      <c r="IM97" s="265">
        <v>0.44324000000000002</v>
      </c>
      <c r="IN97" s="265">
        <v>0.43601000000000001</v>
      </c>
      <c r="IO97" s="265">
        <v>0.33356000000000002</v>
      </c>
      <c r="IP97" s="265">
        <v>0.20200000000000001</v>
      </c>
      <c r="IQ97" s="265">
        <v>0.32449</v>
      </c>
      <c r="IR97" s="265">
        <v>0.20981</v>
      </c>
      <c r="IS97" s="265">
        <v>0.17177999999999999</v>
      </c>
      <c r="IT97" s="265">
        <v>0.26407999999999998</v>
      </c>
      <c r="IU97" s="265">
        <v>0.28100000000000003</v>
      </c>
      <c r="IV97" s="265">
        <v>0.20458999999999999</v>
      </c>
      <c r="IW97" s="265">
        <v>0.10767</v>
      </c>
      <c r="IX97" s="265">
        <v>0.18765999999999999</v>
      </c>
      <c r="IY97" s="265">
        <v>0.46077000000000001</v>
      </c>
      <c r="IZ97" s="265">
        <v>0.30582999999999999</v>
      </c>
      <c r="JA97" s="265">
        <v>0.30701000000000001</v>
      </c>
      <c r="JB97" s="265">
        <v>0.36907000000000001</v>
      </c>
      <c r="JC97" s="265">
        <v>0.46326000000000001</v>
      </c>
      <c r="JD97" s="265">
        <v>0.29787000000000002</v>
      </c>
      <c r="JE97" s="265">
        <v>6.4026E-2</v>
      </c>
      <c r="JF97" s="265">
        <v>0.41926999999999998</v>
      </c>
      <c r="JG97" s="265">
        <v>0.26246000000000003</v>
      </c>
      <c r="JH97" s="265">
        <v>0.50336000000000003</v>
      </c>
      <c r="JI97" s="265">
        <v>0.10675999999999999</v>
      </c>
      <c r="JJ97" s="265">
        <v>7.2066000000000005E-2</v>
      </c>
      <c r="JK97" s="265">
        <v>6.7220000000000002E-2</v>
      </c>
      <c r="JL97" s="265">
        <v>0.13005</v>
      </c>
      <c r="JM97" s="265">
        <v>0.15348000000000001</v>
      </c>
      <c r="JN97" s="265">
        <v>0.27271000000000001</v>
      </c>
      <c r="JO97" s="265">
        <v>0.19761999999999999</v>
      </c>
      <c r="JP97" s="265">
        <v>0.20080999999999999</v>
      </c>
      <c r="JQ97" s="265">
        <v>0.23666000000000001</v>
      </c>
      <c r="JR97" s="265">
        <v>0.15847</v>
      </c>
      <c r="JS97" s="265">
        <v>0.19081999999999999</v>
      </c>
      <c r="JT97" s="265">
        <v>0.83118999999999998</v>
      </c>
      <c r="JU97" s="265">
        <v>0.52693999999999996</v>
      </c>
      <c r="JV97" s="265">
        <v>0.39606999999999998</v>
      </c>
      <c r="JW97" s="265">
        <v>0.17618</v>
      </c>
      <c r="JX97" s="265">
        <v>0.25137999999999999</v>
      </c>
      <c r="JY97" s="265">
        <v>0.21376999999999999</v>
      </c>
      <c r="JZ97" s="265">
        <v>0.22025</v>
      </c>
      <c r="KA97" s="265">
        <v>0.43358999999999998</v>
      </c>
      <c r="KB97" s="265">
        <v>0.21251</v>
      </c>
      <c r="KC97" s="265">
        <v>0.25180999999999998</v>
      </c>
      <c r="KD97" s="265">
        <v>0.17596000000000001</v>
      </c>
      <c r="KE97" s="265">
        <v>0.40936</v>
      </c>
      <c r="KF97" s="265">
        <v>0.41071000000000002</v>
      </c>
      <c r="KG97" s="265">
        <v>0.44479000000000002</v>
      </c>
      <c r="KH97" s="265">
        <v>0.25579000000000002</v>
      </c>
      <c r="KI97" s="265">
        <v>0.14198</v>
      </c>
      <c r="KJ97" s="265">
        <v>0.19208</v>
      </c>
      <c r="KK97" s="265">
        <v>0.20005000000000001</v>
      </c>
      <c r="KL97" s="265">
        <v>0.25472</v>
      </c>
      <c r="KM97" s="265">
        <v>0.89348000000000005</v>
      </c>
      <c r="KN97" s="265">
        <v>0.96387999999999996</v>
      </c>
      <c r="KO97" s="265">
        <v>0.98590999999999995</v>
      </c>
      <c r="KP97" s="265">
        <v>7.9640904317105788E-3</v>
      </c>
      <c r="KQ97" s="265">
        <v>0.96828999999999998</v>
      </c>
      <c r="KR97" s="265">
        <v>0.95652999999999999</v>
      </c>
      <c r="KS97" s="265">
        <v>0.94642999999999999</v>
      </c>
      <c r="KT97" s="265">
        <v>0.86466890522355655</v>
      </c>
      <c r="KU97" s="265">
        <v>3.0019000000000001E-2</v>
      </c>
      <c r="KV97" s="265">
        <v>9.9921999999999997E-2</v>
      </c>
      <c r="KW97" s="265">
        <v>0.14266000000000001</v>
      </c>
      <c r="KX97" s="265">
        <v>0.22253000000000001</v>
      </c>
      <c r="KY97" s="265">
        <v>0.39356000000000002</v>
      </c>
      <c r="KZ97" s="265">
        <v>0.59452000000000005</v>
      </c>
      <c r="LA97" s="265">
        <v>0.76987000000000005</v>
      </c>
      <c r="LB97" s="265">
        <v>0.89573000000000003</v>
      </c>
      <c r="LC97" s="265">
        <v>1</v>
      </c>
      <c r="LD97" s="265">
        <v>0</v>
      </c>
      <c r="LE97" s="265">
        <v>0.32466</v>
      </c>
      <c r="LF97" s="265">
        <v>0</v>
      </c>
      <c r="LG97" s="265">
        <v>0</v>
      </c>
      <c r="LH97" s="431">
        <v>3.7731071934103966E-3</v>
      </c>
      <c r="LI97" s="431">
        <v>3.6044188309460878E-3</v>
      </c>
      <c r="LJ97" s="431">
        <v>1.7501435941085219E-3</v>
      </c>
      <c r="LK97" s="431">
        <v>3.6861638072878122E-3</v>
      </c>
      <c r="LL97" s="431">
        <v>1.3413109118118882E-3</v>
      </c>
      <c r="LM97" s="431">
        <v>3.8467391859740019E-3</v>
      </c>
      <c r="LN97" s="431">
        <v>8.2819926319643855E-4</v>
      </c>
      <c r="LO97" s="431">
        <v>2.498832531273365E-3</v>
      </c>
      <c r="LP97" s="431">
        <v>5.6861201301217079E-4</v>
      </c>
      <c r="LQ97" s="431">
        <v>1.0961844818666577E-3</v>
      </c>
      <c r="LR97" s="431">
        <v>2.3980112746357918E-3</v>
      </c>
      <c r="LS97" s="431">
        <v>3.7937348242849112E-3</v>
      </c>
      <c r="LT97" s="431">
        <v>4.3605949031189084E-4</v>
      </c>
      <c r="LU97" s="431">
        <v>3.8340662140399218E-3</v>
      </c>
      <c r="LV97" s="431">
        <v>1.1051726760342717E-3</v>
      </c>
      <c r="LW97" s="431">
        <v>2.4194912984967232E-3</v>
      </c>
      <c r="LX97" s="431">
        <v>5.2358501125127077E-4</v>
      </c>
      <c r="LY97" s="431">
        <v>8.138552657328546E-4</v>
      </c>
      <c r="LZ97" s="431">
        <v>1.2968175578862429E-3</v>
      </c>
      <c r="MA97" s="431">
        <v>3.2465748954564333E-3</v>
      </c>
      <c r="MB97" s="431">
        <v>6.565964431501925E-4</v>
      </c>
      <c r="MC97" s="431">
        <v>2.9550662729889154E-3</v>
      </c>
      <c r="MD97" s="431">
        <v>1.8926543416455388E-3</v>
      </c>
      <c r="ME97" s="431">
        <v>4.1746784700080752E-4</v>
      </c>
      <c r="MF97" s="431">
        <v>1.1691700201481581E-3</v>
      </c>
      <c r="MG97" s="431">
        <v>1.9430796382948756E-3</v>
      </c>
      <c r="MH97" s="266"/>
      <c r="MI97" s="266"/>
      <c r="MJ97" s="266"/>
      <c r="MK97" s="266"/>
      <c r="ML97" s="266"/>
      <c r="MM97" s="266"/>
      <c r="MN97" s="266"/>
      <c r="MO97" s="266"/>
      <c r="MP97" s="266"/>
      <c r="MQ97" s="266"/>
      <c r="MR97" s="266"/>
      <c r="MS97" s="266"/>
      <c r="MT97" s="266"/>
      <c r="MU97" s="266"/>
      <c r="MV97" s="266"/>
      <c r="MW97" s="266"/>
      <c r="MX97" s="266"/>
      <c r="MY97" s="266"/>
      <c r="MZ97" s="266"/>
      <c r="NA97" s="266"/>
      <c r="NB97" s="266"/>
      <c r="NC97" s="266"/>
      <c r="ND97" s="266"/>
      <c r="NE97" s="266"/>
      <c r="NF97" s="266"/>
      <c r="NG97" s="266"/>
      <c r="NH97" s="266"/>
      <c r="NI97" s="266"/>
      <c r="NJ97" s="266"/>
      <c r="NK97" s="266"/>
      <c r="NL97" s="266"/>
      <c r="NM97" s="266"/>
      <c r="NN97" s="266"/>
      <c r="NO97" s="266"/>
      <c r="NP97" s="266"/>
      <c r="NQ97" s="266"/>
      <c r="NR97" s="266"/>
      <c r="NS97" s="266"/>
      <c r="NT97" s="266"/>
      <c r="NU97" s="266"/>
      <c r="NV97" s="266"/>
      <c r="NW97" s="266"/>
      <c r="NX97" s="266"/>
      <c r="NY97" s="266"/>
      <c r="NZ97" s="266"/>
      <c r="OA97" s="266"/>
      <c r="OB97" s="266"/>
      <c r="OC97" s="266"/>
      <c r="OD97" s="266"/>
      <c r="OE97" s="266"/>
      <c r="OF97" s="266"/>
      <c r="OG97" s="266"/>
      <c r="OH97" s="266"/>
      <c r="OI97" s="266"/>
      <c r="OJ97" s="266"/>
      <c r="OK97" s="266"/>
      <c r="OL97" s="266"/>
      <c r="OM97" s="266"/>
      <c r="ON97" s="267"/>
    </row>
    <row r="98" spans="1:404">
      <c r="A98" s="261">
        <v>473</v>
      </c>
      <c r="B98" s="265">
        <v>0.29975000000000002</v>
      </c>
      <c r="C98" s="265">
        <v>0.21692</v>
      </c>
      <c r="D98" s="265">
        <v>0.15184</v>
      </c>
      <c r="E98" s="265">
        <v>0.10119</v>
      </c>
      <c r="F98" s="265">
        <v>0.30628</v>
      </c>
      <c r="G98" s="265">
        <v>0.20104</v>
      </c>
      <c r="H98" s="265">
        <v>0.31291000000000002</v>
      </c>
      <c r="I98" s="265">
        <v>0.33894000000000002</v>
      </c>
      <c r="J98" s="265">
        <v>0.27394000000000002</v>
      </c>
      <c r="K98" s="265">
        <v>0.10435999999999999</v>
      </c>
      <c r="L98" s="265">
        <v>6.9440000000000002E-2</v>
      </c>
      <c r="M98" s="265">
        <v>2.8979999999999999E-2</v>
      </c>
      <c r="N98" s="265">
        <v>0.11586</v>
      </c>
      <c r="O98" s="265">
        <v>0.24531</v>
      </c>
      <c r="P98" s="265">
        <v>0.19289999999999999</v>
      </c>
      <c r="Q98" s="265">
        <v>0.17183999999999999</v>
      </c>
      <c r="R98" s="265">
        <v>0.1017</v>
      </c>
      <c r="S98" s="265">
        <v>0.24994</v>
      </c>
      <c r="T98" s="265">
        <v>0.17046</v>
      </c>
      <c r="U98" s="265">
        <v>0.29665000000000002</v>
      </c>
      <c r="V98" s="265">
        <v>0.20175000000000001</v>
      </c>
      <c r="W98" s="265">
        <v>0.17388999999999999</v>
      </c>
      <c r="X98" s="265">
        <v>0.15082999999999999</v>
      </c>
      <c r="Y98" s="265">
        <v>0.30143999999999999</v>
      </c>
      <c r="Z98" s="265">
        <v>0.20924999999999999</v>
      </c>
      <c r="AA98" s="265">
        <v>0.30568000000000001</v>
      </c>
      <c r="AB98" s="265">
        <v>0.21465000000000001</v>
      </c>
      <c r="AC98" s="265">
        <v>0.18709000000000001</v>
      </c>
      <c r="AD98" s="265">
        <v>0.12597</v>
      </c>
      <c r="AE98" s="265">
        <v>3.4965999999999997E-2</v>
      </c>
      <c r="AF98" s="265">
        <v>5.3779E-2</v>
      </c>
      <c r="AG98" s="265">
        <v>0.13450000000000001</v>
      </c>
      <c r="AH98" s="265">
        <v>0.10857</v>
      </c>
      <c r="AI98" s="265">
        <v>1.8772E-2</v>
      </c>
      <c r="AJ98" s="265">
        <v>2.7807999999999999E-2</v>
      </c>
      <c r="AK98" s="265">
        <v>1.5558000000000001E-2</v>
      </c>
      <c r="AL98" s="265">
        <v>4.3267E-2</v>
      </c>
      <c r="AM98" s="265">
        <v>3.3679000000000001E-2</v>
      </c>
      <c r="AN98" s="265">
        <v>3.4789E-2</v>
      </c>
      <c r="AO98" s="265">
        <v>5.2780000000000001E-2</v>
      </c>
      <c r="AP98" s="265">
        <v>6.4689999999999998E-2</v>
      </c>
      <c r="AQ98" s="265">
        <v>4.317E-2</v>
      </c>
      <c r="AR98" s="265">
        <v>9.6610000000000001E-2</v>
      </c>
      <c r="AS98" s="265">
        <v>8.4251999999999994E-2</v>
      </c>
      <c r="AT98" s="265">
        <v>7.9034999999999994E-2</v>
      </c>
      <c r="AU98" s="265">
        <v>0.12064</v>
      </c>
      <c r="AV98" s="265">
        <v>9.9839999999999998E-2</v>
      </c>
      <c r="AW98" s="265">
        <v>2.1028999999999999E-2</v>
      </c>
      <c r="AX98" s="265">
        <v>4.0354000000000001E-2</v>
      </c>
      <c r="AY98" s="265">
        <v>6.0433000000000001E-2</v>
      </c>
      <c r="AZ98" s="265">
        <v>8.6201E-2</v>
      </c>
      <c r="BA98" s="265">
        <v>2.4383999999999999E-2</v>
      </c>
      <c r="BB98" s="265">
        <v>9.8435999999999992E-3</v>
      </c>
      <c r="BC98" s="265">
        <v>0</v>
      </c>
      <c r="BD98" s="265">
        <v>3.7622000000000003E-2</v>
      </c>
      <c r="BE98" s="265">
        <v>3.9996999999999998E-2</v>
      </c>
      <c r="BF98" s="265">
        <v>3.2224999999999997E-2</v>
      </c>
      <c r="BG98" s="265">
        <v>8.0109E-2</v>
      </c>
      <c r="BH98" s="265">
        <v>7.9416E-2</v>
      </c>
      <c r="BI98" s="265">
        <v>0.15009</v>
      </c>
      <c r="BJ98" s="265">
        <v>0.14577999999999999</v>
      </c>
      <c r="BK98" s="265">
        <v>0.12726999999999999</v>
      </c>
      <c r="BL98" s="265">
        <v>0.22162000000000001</v>
      </c>
      <c r="BM98" s="265">
        <v>0.12683</v>
      </c>
      <c r="BN98" s="265">
        <v>0.33846999999999999</v>
      </c>
      <c r="BO98" s="265">
        <v>0.37713999999999998</v>
      </c>
      <c r="BP98" s="265">
        <v>0.18853</v>
      </c>
      <c r="BQ98" s="265">
        <v>0.18990000000000001</v>
      </c>
      <c r="BR98" s="265">
        <v>0.33102999999999999</v>
      </c>
      <c r="BS98" s="265">
        <v>0.18287999999999999</v>
      </c>
      <c r="BT98" s="265">
        <v>0.27560000000000001</v>
      </c>
      <c r="BU98" s="265">
        <v>1.6997000000000002E-2</v>
      </c>
      <c r="BV98" s="265">
        <v>8.4627999999999995E-3</v>
      </c>
      <c r="BW98" s="265">
        <v>1.9886000000000001E-2</v>
      </c>
      <c r="BX98" s="265">
        <v>8.7332E-3</v>
      </c>
      <c r="BY98" s="265">
        <v>0.18940000000000001</v>
      </c>
      <c r="BZ98" s="265">
        <v>0.15870000000000001</v>
      </c>
      <c r="CA98" s="265">
        <v>0.30199999999999999</v>
      </c>
      <c r="CB98" s="265">
        <v>0.21959999999999999</v>
      </c>
      <c r="CC98" s="265">
        <v>0.28976000000000002</v>
      </c>
      <c r="CD98" s="265">
        <v>0.16980999999999999</v>
      </c>
      <c r="CE98" s="265">
        <v>0.16766</v>
      </c>
      <c r="CF98" s="265">
        <v>0.18517</v>
      </c>
      <c r="CG98" s="265">
        <v>0.16331999999999999</v>
      </c>
      <c r="CH98" s="265">
        <v>0.15431</v>
      </c>
      <c r="CI98" s="265">
        <v>0.17571000000000001</v>
      </c>
      <c r="CJ98" s="265">
        <v>0.14272000000000001</v>
      </c>
      <c r="CK98" s="265">
        <v>0.15973999999999999</v>
      </c>
      <c r="CL98" s="265">
        <v>0.42680000000000001</v>
      </c>
      <c r="CM98" s="265">
        <v>0.25803999999999999</v>
      </c>
      <c r="CN98" s="265">
        <v>6.4645999999999995E-2</v>
      </c>
      <c r="CO98" s="265">
        <v>7.2507000000000002E-2</v>
      </c>
      <c r="CP98" s="265">
        <v>6.0616999999999997E-2</v>
      </c>
      <c r="CQ98" s="265">
        <v>5.7735000000000002E-2</v>
      </c>
      <c r="CR98" s="265">
        <v>0.10199999999999999</v>
      </c>
      <c r="CS98" s="265">
        <v>7.5510999999999995E-2</v>
      </c>
      <c r="CT98" s="265">
        <v>0.10514999999999999</v>
      </c>
      <c r="CU98" s="265">
        <v>0.10199999999999999</v>
      </c>
      <c r="CV98" s="265">
        <v>7.5523999999999994E-2</v>
      </c>
      <c r="CW98" s="265">
        <v>0.20202000000000001</v>
      </c>
      <c r="CX98" s="265">
        <v>0.10102999999999999</v>
      </c>
      <c r="CY98" s="265">
        <v>0.17113</v>
      </c>
      <c r="CZ98" s="265">
        <v>0.17946000000000001</v>
      </c>
      <c r="DA98" s="265">
        <v>0.33035999999999999</v>
      </c>
      <c r="DB98" s="265">
        <v>6.0606E-2</v>
      </c>
      <c r="DC98" s="265">
        <v>7.8350000000000003E-2</v>
      </c>
      <c r="DD98" s="265">
        <v>3.0303E-2</v>
      </c>
      <c r="DE98" s="265">
        <v>8.0412999999999998E-2</v>
      </c>
      <c r="DF98" s="265">
        <v>1.477E-2</v>
      </c>
      <c r="DG98" s="265">
        <v>2.6145999999999999E-2</v>
      </c>
      <c r="DH98" s="265">
        <v>3.3946999999999998E-2</v>
      </c>
      <c r="DI98" s="265">
        <v>0.10055</v>
      </c>
      <c r="DJ98" s="265">
        <v>5.2526999999999997E-2</v>
      </c>
      <c r="DK98" s="265">
        <v>5.6559999999999999E-2</v>
      </c>
      <c r="DL98" s="265">
        <v>7.7760999999999997E-2</v>
      </c>
      <c r="DM98" s="265">
        <v>0.34250999999999998</v>
      </c>
      <c r="DN98" s="265">
        <v>0.10088999999999999</v>
      </c>
      <c r="DO98" s="265">
        <v>0.19391</v>
      </c>
      <c r="DP98" s="265">
        <v>0.19550999999999999</v>
      </c>
      <c r="DQ98" s="265">
        <v>0.16116</v>
      </c>
      <c r="DR98" s="265">
        <v>0.53788999999999998</v>
      </c>
      <c r="DS98" s="265">
        <v>0.31717000000000001</v>
      </c>
      <c r="DT98" s="265">
        <v>0.45978000000000002</v>
      </c>
      <c r="DU98" s="265">
        <v>0.38341999999999998</v>
      </c>
      <c r="DV98" s="265">
        <v>0.25647999999999999</v>
      </c>
      <c r="DW98" s="265">
        <v>0.31757000000000002</v>
      </c>
      <c r="DX98" s="265">
        <v>0.10323</v>
      </c>
      <c r="DY98" s="265">
        <v>0.20205000000000001</v>
      </c>
      <c r="DZ98" s="265">
        <v>0.51934999999999998</v>
      </c>
      <c r="EA98" s="265">
        <v>0.46750000000000003</v>
      </c>
      <c r="EB98" s="265">
        <v>0.29111999999999999</v>
      </c>
      <c r="EC98" s="265">
        <v>0.23905999999999999</v>
      </c>
      <c r="ED98" s="265">
        <v>0.36664000000000002</v>
      </c>
      <c r="EE98" s="265">
        <v>0.43847999999999998</v>
      </c>
      <c r="EF98" s="265">
        <v>0.14767</v>
      </c>
      <c r="EG98" s="265">
        <v>0.28097</v>
      </c>
      <c r="EH98" s="265">
        <v>0.10041</v>
      </c>
      <c r="EI98" s="265">
        <v>0.16122</v>
      </c>
      <c r="EJ98" s="265">
        <v>0.16081999999999999</v>
      </c>
      <c r="EK98" s="265">
        <v>5.6565999999999998E-2</v>
      </c>
      <c r="EL98" s="265">
        <v>6.0416999999999998E-2</v>
      </c>
      <c r="EM98" s="265">
        <v>5.0083999999999997E-2</v>
      </c>
      <c r="EN98" s="265">
        <v>4.7462999999999998E-2</v>
      </c>
      <c r="EO98" s="265">
        <v>0.27610000000000001</v>
      </c>
      <c r="EP98" s="265">
        <v>0.10663</v>
      </c>
      <c r="EQ98" s="265">
        <v>8.1041000000000002E-2</v>
      </c>
      <c r="ER98" s="265">
        <v>0.11237</v>
      </c>
      <c r="ES98" s="265">
        <v>9.4131000000000006E-2</v>
      </c>
      <c r="ET98" s="265">
        <v>0.10392</v>
      </c>
      <c r="EU98" s="265">
        <v>8.7817000000000006E-2</v>
      </c>
      <c r="EV98" s="265">
        <v>9.0372999999999995E-2</v>
      </c>
      <c r="EW98" s="265">
        <v>9.5785999999999996E-2</v>
      </c>
      <c r="EX98" s="265">
        <v>0.10743</v>
      </c>
      <c r="EY98" s="265">
        <v>7.7904000000000001E-2</v>
      </c>
      <c r="EZ98" s="265">
        <v>0.20311999999999999</v>
      </c>
      <c r="FA98" s="265">
        <v>0.21915000000000001</v>
      </c>
      <c r="FB98" s="265">
        <v>0.20693</v>
      </c>
      <c r="FC98" s="265">
        <v>0.19217000000000001</v>
      </c>
      <c r="FD98" s="265">
        <v>0.20036000000000001</v>
      </c>
      <c r="FE98" s="265">
        <v>0.17888000000000001</v>
      </c>
      <c r="FF98" s="265">
        <v>0.18759999999999999</v>
      </c>
      <c r="FG98" s="265">
        <v>0.21967999999999999</v>
      </c>
      <c r="FH98" s="265">
        <v>0.16985</v>
      </c>
      <c r="FI98" s="265">
        <v>0.16003999999999999</v>
      </c>
      <c r="FJ98" s="265">
        <v>0.34727000000000002</v>
      </c>
      <c r="FK98" s="265">
        <v>0.14666000000000001</v>
      </c>
      <c r="FL98" s="265">
        <v>8.1807000000000005E-2</v>
      </c>
      <c r="FM98" s="265">
        <v>0.90402000000000005</v>
      </c>
      <c r="FN98" s="265">
        <v>0.26540999999999998</v>
      </c>
      <c r="FO98" s="265">
        <v>0.2</v>
      </c>
      <c r="FP98" s="265">
        <v>0.21978</v>
      </c>
      <c r="FQ98" s="265">
        <v>0.21203</v>
      </c>
      <c r="FR98" s="265">
        <v>0.13009000000000001</v>
      </c>
      <c r="FS98" s="265">
        <v>9.5782999999999993E-2</v>
      </c>
      <c r="FT98" s="265">
        <v>0.21973000000000001</v>
      </c>
      <c r="FU98" s="265">
        <v>0.20447000000000001</v>
      </c>
      <c r="FV98" s="265">
        <v>4.8469999999999999E-2</v>
      </c>
      <c r="FW98" s="265">
        <v>0.11602999999999999</v>
      </c>
      <c r="FX98" s="265">
        <v>0.18365000000000001</v>
      </c>
      <c r="FY98" s="265">
        <v>8.4209999999999993E-2</v>
      </c>
      <c r="FZ98" s="265">
        <v>0.11602999999999999</v>
      </c>
      <c r="GA98" s="265">
        <v>0.29337000000000002</v>
      </c>
      <c r="GB98" s="265">
        <v>0.44918000000000002</v>
      </c>
      <c r="GC98" s="265">
        <v>0.34089000000000003</v>
      </c>
      <c r="GD98" s="265">
        <v>0.14752999999999999</v>
      </c>
      <c r="GE98" s="265">
        <v>0.41464000000000001</v>
      </c>
      <c r="GF98" s="265">
        <v>0.3342</v>
      </c>
      <c r="GG98" s="265">
        <v>0.14946000000000001</v>
      </c>
      <c r="GH98" s="265">
        <v>0.19444</v>
      </c>
      <c r="GI98" s="265">
        <v>0.17133999999999999</v>
      </c>
      <c r="GJ98" s="265">
        <v>0.34322000000000003</v>
      </c>
      <c r="GK98" s="265">
        <v>0.43303000000000003</v>
      </c>
      <c r="GL98" s="265">
        <v>0.47148000000000001</v>
      </c>
      <c r="GM98" s="265">
        <v>0.29360000000000003</v>
      </c>
      <c r="GN98" s="265">
        <v>0.30764000000000002</v>
      </c>
      <c r="GO98" s="265">
        <v>0.12856999999999999</v>
      </c>
      <c r="GP98" s="265">
        <v>0.15953000000000001</v>
      </c>
      <c r="GQ98" s="265">
        <v>0.18775</v>
      </c>
      <c r="GR98" s="265">
        <v>0.37895000000000001</v>
      </c>
      <c r="GS98" s="265">
        <v>0.17155999999999999</v>
      </c>
      <c r="GT98" s="265">
        <v>0.20860000000000001</v>
      </c>
      <c r="GU98" s="265">
        <v>0.20871999999999999</v>
      </c>
      <c r="GV98" s="265">
        <v>0.19273000000000001</v>
      </c>
      <c r="GW98" s="265">
        <v>0.14393</v>
      </c>
      <c r="GX98" s="265">
        <v>0.10145999999999999</v>
      </c>
      <c r="GY98" s="265">
        <v>0.24221000000000001</v>
      </c>
      <c r="GZ98" s="265">
        <v>0.22975999999999999</v>
      </c>
      <c r="HA98" s="265">
        <v>0.17035</v>
      </c>
      <c r="HB98" s="265">
        <v>0.19553999999999999</v>
      </c>
      <c r="HC98" s="265">
        <v>0.22899</v>
      </c>
      <c r="HD98" s="265">
        <v>0.29174</v>
      </c>
      <c r="HE98" s="265">
        <v>0.22423999999999999</v>
      </c>
      <c r="HF98" s="265">
        <v>0.29276000000000002</v>
      </c>
      <c r="HG98" s="265">
        <v>0.22550999999999999</v>
      </c>
      <c r="HH98" s="265">
        <v>0.21071000000000001</v>
      </c>
      <c r="HI98" s="265">
        <v>0.21820000000000001</v>
      </c>
      <c r="HJ98" s="265">
        <v>0.27256000000000002</v>
      </c>
      <c r="HK98" s="265">
        <v>0.2112</v>
      </c>
      <c r="HL98" s="265">
        <v>0.16297</v>
      </c>
      <c r="HM98" s="265">
        <v>0.17749999999999999</v>
      </c>
      <c r="HN98" s="265">
        <v>0.39773999999999998</v>
      </c>
      <c r="HO98" s="265">
        <v>0.30625000000000002</v>
      </c>
      <c r="HP98" s="265">
        <v>0.32946999999999999</v>
      </c>
      <c r="HQ98" s="265">
        <v>0.16567000000000001</v>
      </c>
      <c r="HR98" s="265">
        <v>0.11258</v>
      </c>
      <c r="HS98" s="265">
        <v>0.24096000000000001</v>
      </c>
      <c r="HT98" s="265">
        <v>0.27803</v>
      </c>
      <c r="HU98" s="265">
        <v>0.34927000000000002</v>
      </c>
      <c r="HV98" s="265">
        <v>0.24043</v>
      </c>
      <c r="HW98" s="265">
        <v>0.28115000000000001</v>
      </c>
      <c r="HX98" s="265">
        <v>0.24606</v>
      </c>
      <c r="HY98" s="265">
        <v>0.30841000000000002</v>
      </c>
      <c r="HZ98" s="265">
        <v>0.39026</v>
      </c>
      <c r="IA98" s="265">
        <v>0.21521000000000001</v>
      </c>
      <c r="IB98" s="265">
        <v>0.22226000000000001</v>
      </c>
      <c r="IC98" s="265">
        <v>0.24071000000000001</v>
      </c>
      <c r="ID98" s="265">
        <v>0.21301999999999999</v>
      </c>
      <c r="IE98" s="265">
        <v>0.18440999999999999</v>
      </c>
      <c r="IF98" s="265">
        <v>0.20896999999999999</v>
      </c>
      <c r="IG98" s="265">
        <v>0.27684999999999998</v>
      </c>
      <c r="IH98" s="265">
        <v>0.21934999999999999</v>
      </c>
      <c r="II98" s="265">
        <v>0.38919999999999999</v>
      </c>
      <c r="IJ98" s="265">
        <v>0.15551000000000001</v>
      </c>
      <c r="IK98" s="265">
        <v>0.21343000000000001</v>
      </c>
      <c r="IL98" s="265">
        <v>0.13957</v>
      </c>
      <c r="IM98" s="265">
        <v>0.42519000000000001</v>
      </c>
      <c r="IN98" s="265">
        <v>0.41614000000000001</v>
      </c>
      <c r="IO98" s="265">
        <v>0.31011</v>
      </c>
      <c r="IP98" s="265">
        <v>0.19366</v>
      </c>
      <c r="IQ98" s="265">
        <v>0.31091999999999997</v>
      </c>
      <c r="IR98" s="265">
        <v>0.20294000000000001</v>
      </c>
      <c r="IS98" s="265">
        <v>0.16308</v>
      </c>
      <c r="IT98" s="265">
        <v>0.25014999999999998</v>
      </c>
      <c r="IU98" s="265">
        <v>0.27048</v>
      </c>
      <c r="IV98" s="265">
        <v>0.20680000000000001</v>
      </c>
      <c r="IW98" s="265">
        <v>0.10360999999999999</v>
      </c>
      <c r="IX98" s="265">
        <v>0.18242</v>
      </c>
      <c r="IY98" s="265">
        <v>0.44491000000000003</v>
      </c>
      <c r="IZ98" s="265">
        <v>0.2949</v>
      </c>
      <c r="JA98" s="265">
        <v>0.29620999999999997</v>
      </c>
      <c r="JB98" s="265">
        <v>0.35602</v>
      </c>
      <c r="JC98" s="265">
        <v>0.44689000000000001</v>
      </c>
      <c r="JD98" s="265">
        <v>0.28639999999999999</v>
      </c>
      <c r="JE98" s="265">
        <v>6.0469000000000002E-2</v>
      </c>
      <c r="JF98" s="265">
        <v>0.40049000000000001</v>
      </c>
      <c r="JG98" s="265">
        <v>0.25186999999999998</v>
      </c>
      <c r="JH98" s="265">
        <v>0.48670000000000002</v>
      </c>
      <c r="JI98" s="265">
        <v>0.10138999999999999</v>
      </c>
      <c r="JJ98" s="265">
        <v>6.9117999999999999E-2</v>
      </c>
      <c r="JK98" s="265">
        <v>6.5107999999999999E-2</v>
      </c>
      <c r="JL98" s="265">
        <v>0.12348000000000001</v>
      </c>
      <c r="JM98" s="265">
        <v>0.14654</v>
      </c>
      <c r="JN98" s="265">
        <v>0.26146999999999998</v>
      </c>
      <c r="JO98" s="265">
        <v>0.19078999999999999</v>
      </c>
      <c r="JP98" s="265">
        <v>0.18731</v>
      </c>
      <c r="JQ98" s="265">
        <v>0.22825999999999999</v>
      </c>
      <c r="JR98" s="265">
        <v>0.15281</v>
      </c>
      <c r="JS98" s="265">
        <v>0.18364</v>
      </c>
      <c r="JT98" s="265">
        <v>0.79249999999999998</v>
      </c>
      <c r="JU98" s="265">
        <v>0.51032999999999995</v>
      </c>
      <c r="JV98" s="265">
        <v>0.37711</v>
      </c>
      <c r="JW98" s="265">
        <v>0.17176</v>
      </c>
      <c r="JX98" s="265">
        <v>0.24524000000000001</v>
      </c>
      <c r="JY98" s="265">
        <v>0.2064</v>
      </c>
      <c r="JZ98" s="265">
        <v>0.21032999999999999</v>
      </c>
      <c r="KA98" s="265">
        <v>0.40044000000000002</v>
      </c>
      <c r="KB98" s="265">
        <v>0.21947</v>
      </c>
      <c r="KC98" s="265">
        <v>0.23804</v>
      </c>
      <c r="KD98" s="265">
        <v>0.16653000000000001</v>
      </c>
      <c r="KE98" s="265">
        <v>0.38995000000000002</v>
      </c>
      <c r="KF98" s="265">
        <v>0.39167000000000002</v>
      </c>
      <c r="KG98" s="265">
        <v>0.42462</v>
      </c>
      <c r="KH98" s="265">
        <v>0.24149000000000001</v>
      </c>
      <c r="KI98" s="265">
        <v>0.14144999999999999</v>
      </c>
      <c r="KJ98" s="265">
        <v>0.19112999999999999</v>
      </c>
      <c r="KK98" s="265">
        <v>0.20705999999999999</v>
      </c>
      <c r="KL98" s="265">
        <v>0.26099</v>
      </c>
      <c r="KM98" s="265">
        <v>0.89712000000000003</v>
      </c>
      <c r="KN98" s="265">
        <v>0.96660000000000001</v>
      </c>
      <c r="KO98" s="265">
        <v>0.98767000000000005</v>
      </c>
      <c r="KP98" s="265">
        <v>7.973254951145323E-3</v>
      </c>
      <c r="KQ98" s="265">
        <v>0.96848999999999996</v>
      </c>
      <c r="KR98" s="265">
        <v>0.95613999999999999</v>
      </c>
      <c r="KS98" s="265">
        <v>0.94555</v>
      </c>
      <c r="KT98" s="265">
        <v>0.86744932819688747</v>
      </c>
      <c r="KU98" s="265">
        <v>3.0675999999999998E-2</v>
      </c>
      <c r="KV98" s="265">
        <v>0.10145</v>
      </c>
      <c r="KW98" s="265">
        <v>0.14457</v>
      </c>
      <c r="KX98" s="265">
        <v>0.22497</v>
      </c>
      <c r="KY98" s="265">
        <v>0.39666000000000001</v>
      </c>
      <c r="KZ98" s="265">
        <v>0.59782000000000002</v>
      </c>
      <c r="LA98" s="265">
        <v>0.77276999999999996</v>
      </c>
      <c r="LB98" s="265">
        <v>0.89783000000000002</v>
      </c>
      <c r="LC98" s="265">
        <v>1</v>
      </c>
      <c r="LD98" s="265">
        <v>0</v>
      </c>
      <c r="LE98" s="265">
        <v>0.33333000000000002</v>
      </c>
      <c r="LF98" s="265">
        <v>0</v>
      </c>
      <c r="LG98" s="265">
        <v>0</v>
      </c>
      <c r="LH98" s="431">
        <v>3.7921271286904812E-3</v>
      </c>
      <c r="LI98" s="431">
        <v>3.6415667273104191E-3</v>
      </c>
      <c r="LJ98" s="431">
        <v>1.8313752952963114E-3</v>
      </c>
      <c r="LK98" s="431">
        <v>3.7052282132208347E-3</v>
      </c>
      <c r="LL98" s="431">
        <v>1.3989548897370696E-3</v>
      </c>
      <c r="LM98" s="431">
        <v>3.826238913461566E-3</v>
      </c>
      <c r="LN98" s="431">
        <v>8.6526368977501988E-4</v>
      </c>
      <c r="LO98" s="431">
        <v>2.4725180119276047E-3</v>
      </c>
      <c r="LP98" s="431">
        <v>5.5949896341189742E-4</v>
      </c>
      <c r="LQ98" s="431">
        <v>1.0704298038035631E-3</v>
      </c>
      <c r="LR98" s="431">
        <v>2.3586172610521317E-3</v>
      </c>
      <c r="LS98" s="431">
        <v>3.7959571927785873E-3</v>
      </c>
      <c r="LT98" s="431">
        <v>3.9990912773646414E-4</v>
      </c>
      <c r="LU98" s="431">
        <v>3.8059381768107414E-3</v>
      </c>
      <c r="LV98" s="431">
        <v>1.1181392474099994E-3</v>
      </c>
      <c r="LW98" s="431">
        <v>2.3836609907448292E-3</v>
      </c>
      <c r="LX98" s="431">
        <v>5.0473521696403623E-4</v>
      </c>
      <c r="LY98" s="431">
        <v>7.9425534931942821E-4</v>
      </c>
      <c r="LZ98" s="431">
        <v>1.3096163747832179E-3</v>
      </c>
      <c r="MA98" s="431">
        <v>3.2182028517127037E-3</v>
      </c>
      <c r="MB98" s="431">
        <v>6.3706061337143183E-4</v>
      </c>
      <c r="MC98" s="431">
        <v>2.9322262853384018E-3</v>
      </c>
      <c r="MD98" s="431">
        <v>1.8571657128632069E-3</v>
      </c>
      <c r="ME98" s="431">
        <v>3.8748388760723174E-4</v>
      </c>
      <c r="MF98" s="431">
        <v>1.1739679612219334E-3</v>
      </c>
      <c r="MG98" s="431">
        <v>1.9278026884421706E-3</v>
      </c>
      <c r="MH98" s="266"/>
      <c r="MI98" s="266"/>
      <c r="MJ98" s="266"/>
      <c r="MK98" s="266"/>
      <c r="ML98" s="266"/>
      <c r="MM98" s="266"/>
      <c r="MN98" s="266"/>
      <c r="MO98" s="266"/>
      <c r="MP98" s="266"/>
      <c r="MQ98" s="266"/>
      <c r="MR98" s="266"/>
      <c r="MS98" s="266"/>
      <c r="MT98" s="266"/>
      <c r="MU98" s="266"/>
      <c r="MV98" s="266"/>
      <c r="MW98" s="266"/>
      <c r="MX98" s="266"/>
      <c r="MY98" s="266"/>
      <c r="MZ98" s="266"/>
      <c r="NA98" s="266"/>
      <c r="NB98" s="266"/>
      <c r="NC98" s="266"/>
      <c r="ND98" s="266"/>
      <c r="NE98" s="266"/>
      <c r="NF98" s="266"/>
      <c r="NG98" s="266"/>
      <c r="NH98" s="266"/>
      <c r="NI98" s="266"/>
      <c r="NJ98" s="266"/>
      <c r="NK98" s="266"/>
      <c r="NL98" s="266"/>
      <c r="NM98" s="266"/>
      <c r="NN98" s="266"/>
      <c r="NO98" s="266"/>
      <c r="NP98" s="266"/>
      <c r="NQ98" s="266"/>
      <c r="NR98" s="266"/>
      <c r="NS98" s="266"/>
      <c r="NT98" s="266"/>
      <c r="NU98" s="266"/>
      <c r="NV98" s="266"/>
      <c r="NW98" s="266"/>
      <c r="NX98" s="266"/>
      <c r="NY98" s="266"/>
      <c r="NZ98" s="266"/>
      <c r="OA98" s="266"/>
      <c r="OB98" s="266"/>
      <c r="OC98" s="266"/>
      <c r="OD98" s="266"/>
      <c r="OE98" s="266"/>
      <c r="OF98" s="266"/>
      <c r="OG98" s="266"/>
      <c r="OH98" s="266"/>
      <c r="OI98" s="266"/>
      <c r="OJ98" s="266"/>
      <c r="OK98" s="266"/>
      <c r="OL98" s="266"/>
      <c r="OM98" s="266"/>
      <c r="ON98" s="267"/>
    </row>
    <row r="99" spans="1:404">
      <c r="A99" s="261">
        <v>474</v>
      </c>
      <c r="B99" s="265">
        <v>0.30043999999999998</v>
      </c>
      <c r="C99" s="265">
        <v>0.21737999999999999</v>
      </c>
      <c r="D99" s="265">
        <v>0.15221000000000001</v>
      </c>
      <c r="E99" s="265">
        <v>0.10145</v>
      </c>
      <c r="F99" s="265">
        <v>0.30697000000000002</v>
      </c>
      <c r="G99" s="265">
        <v>0.20141000000000001</v>
      </c>
      <c r="H99" s="265">
        <v>0.31368000000000001</v>
      </c>
      <c r="I99" s="265">
        <v>0.34116999999999997</v>
      </c>
      <c r="J99" s="265">
        <v>0.27583999999999997</v>
      </c>
      <c r="K99" s="265">
        <v>0.10163999999999999</v>
      </c>
      <c r="L99" s="265">
        <v>6.7600999999999994E-2</v>
      </c>
      <c r="M99" s="265">
        <v>2.8426E-2</v>
      </c>
      <c r="N99" s="265">
        <v>0.12053</v>
      </c>
      <c r="O99" s="265">
        <v>0.24820999999999999</v>
      </c>
      <c r="P99" s="265">
        <v>0.19353999999999999</v>
      </c>
      <c r="Q99" s="265">
        <v>0.16935</v>
      </c>
      <c r="R99" s="265">
        <v>0.10192</v>
      </c>
      <c r="S99" s="265">
        <v>0.25236999999999998</v>
      </c>
      <c r="T99" s="265">
        <v>0.17194999999999999</v>
      </c>
      <c r="U99" s="265">
        <v>0.29707</v>
      </c>
      <c r="V99" s="265">
        <v>0.20211999999999999</v>
      </c>
      <c r="W99" s="265">
        <v>0.17422000000000001</v>
      </c>
      <c r="X99" s="265">
        <v>0.15126000000000001</v>
      </c>
      <c r="Y99" s="265">
        <v>0.30201</v>
      </c>
      <c r="Z99" s="265">
        <v>0.20965</v>
      </c>
      <c r="AA99" s="265">
        <v>0.30632999999999999</v>
      </c>
      <c r="AB99" s="265">
        <v>0.21511</v>
      </c>
      <c r="AC99" s="265">
        <v>0.18779000000000001</v>
      </c>
      <c r="AD99" s="265">
        <v>0.12642999999999999</v>
      </c>
      <c r="AE99" s="265">
        <v>3.4991000000000001E-2</v>
      </c>
      <c r="AF99" s="265">
        <v>5.3338000000000003E-2</v>
      </c>
      <c r="AG99" s="265">
        <v>0.15442</v>
      </c>
      <c r="AH99" s="265">
        <v>0.10638</v>
      </c>
      <c r="AI99" s="265">
        <v>1.8217000000000001E-2</v>
      </c>
      <c r="AJ99" s="265">
        <v>2.7754000000000001E-2</v>
      </c>
      <c r="AK99" s="265">
        <v>1.5266999999999999E-2</v>
      </c>
      <c r="AL99" s="265">
        <v>4.1915000000000001E-2</v>
      </c>
      <c r="AM99" s="265">
        <v>3.2953000000000003E-2</v>
      </c>
      <c r="AN99" s="265">
        <v>3.3769E-2</v>
      </c>
      <c r="AO99" s="265">
        <v>5.1186000000000002E-2</v>
      </c>
      <c r="AP99" s="265">
        <v>6.3073000000000004E-2</v>
      </c>
      <c r="AQ99" s="265">
        <v>4.1862000000000003E-2</v>
      </c>
      <c r="AR99" s="265">
        <v>9.3561000000000005E-2</v>
      </c>
      <c r="AS99" s="265">
        <v>8.1566E-2</v>
      </c>
      <c r="AT99" s="265">
        <v>7.6566999999999996E-2</v>
      </c>
      <c r="AU99" s="265">
        <v>0.11663999999999999</v>
      </c>
      <c r="AV99" s="265">
        <v>9.6457000000000001E-2</v>
      </c>
      <c r="AW99" s="265">
        <v>2.1104999999999999E-2</v>
      </c>
      <c r="AX99" s="265">
        <v>3.9601999999999998E-2</v>
      </c>
      <c r="AY99" s="265">
        <v>5.9094000000000001E-2</v>
      </c>
      <c r="AZ99" s="265">
        <v>8.3770999999999998E-2</v>
      </c>
      <c r="BA99" s="265">
        <v>2.3615000000000001E-2</v>
      </c>
      <c r="BB99" s="265">
        <v>9.5327999999999993E-3</v>
      </c>
      <c r="BC99" s="265">
        <v>0</v>
      </c>
      <c r="BD99" s="265">
        <v>3.6434000000000001E-2</v>
      </c>
      <c r="BE99" s="265">
        <v>3.3075E-2</v>
      </c>
      <c r="BF99" s="265">
        <v>2.9343999999999999E-2</v>
      </c>
      <c r="BG99" s="265">
        <v>7.0763000000000006E-2</v>
      </c>
      <c r="BH99" s="265">
        <v>7.2094000000000005E-2</v>
      </c>
      <c r="BI99" s="265">
        <v>0.13325999999999999</v>
      </c>
      <c r="BJ99" s="265">
        <v>0.13194</v>
      </c>
      <c r="BK99" s="265">
        <v>0.12207999999999999</v>
      </c>
      <c r="BL99" s="265">
        <v>0.21421999999999999</v>
      </c>
      <c r="BM99" s="265">
        <v>0.12439</v>
      </c>
      <c r="BN99" s="265">
        <v>0.34072999999999998</v>
      </c>
      <c r="BO99" s="265">
        <v>0.37429000000000001</v>
      </c>
      <c r="BP99" s="265">
        <v>0.23830999999999999</v>
      </c>
      <c r="BQ99" s="265">
        <v>0.18414</v>
      </c>
      <c r="BR99" s="265">
        <v>0.32885999999999999</v>
      </c>
      <c r="BS99" s="265">
        <v>0.17610999999999999</v>
      </c>
      <c r="BT99" s="265">
        <v>0.27571000000000001</v>
      </c>
      <c r="BU99" s="265">
        <v>1.6781999999999998E-2</v>
      </c>
      <c r="BV99" s="265">
        <v>8.3873999999999997E-3</v>
      </c>
      <c r="BW99" s="265">
        <v>1.9495999999999999E-2</v>
      </c>
      <c r="BX99" s="265">
        <v>8.1306E-3</v>
      </c>
      <c r="BY99" s="265">
        <v>0.19187000000000001</v>
      </c>
      <c r="BZ99" s="265">
        <v>0.16048999999999999</v>
      </c>
      <c r="CA99" s="265">
        <v>0.30599999999999999</v>
      </c>
      <c r="CB99" s="265">
        <v>0.22256000000000001</v>
      </c>
      <c r="CC99" s="265">
        <v>0.29293999999999998</v>
      </c>
      <c r="CD99" s="265">
        <v>0.17188999999999999</v>
      </c>
      <c r="CE99" s="265">
        <v>0.17008999999999999</v>
      </c>
      <c r="CF99" s="265">
        <v>0.18734999999999999</v>
      </c>
      <c r="CG99" s="265">
        <v>0.16463</v>
      </c>
      <c r="CH99" s="265">
        <v>0.15620000000000001</v>
      </c>
      <c r="CI99" s="265">
        <v>0.17782999999999999</v>
      </c>
      <c r="CJ99" s="265">
        <v>0.14494000000000001</v>
      </c>
      <c r="CK99" s="265">
        <v>0.1615</v>
      </c>
      <c r="CL99" s="265">
        <v>0.43113000000000001</v>
      </c>
      <c r="CM99" s="265">
        <v>0.25618999999999997</v>
      </c>
      <c r="CN99" s="265">
        <v>6.2626000000000001E-2</v>
      </c>
      <c r="CO99" s="265">
        <v>7.1048E-2</v>
      </c>
      <c r="CP99" s="265">
        <v>5.9698000000000001E-2</v>
      </c>
      <c r="CQ99" s="265">
        <v>5.6860000000000001E-2</v>
      </c>
      <c r="CR99" s="265">
        <v>9.6000000000000002E-2</v>
      </c>
      <c r="CS99" s="265">
        <v>7.3469999999999994E-2</v>
      </c>
      <c r="CT99" s="265">
        <v>9.8969000000000001E-2</v>
      </c>
      <c r="CU99" s="265">
        <v>9.6000000000000002E-2</v>
      </c>
      <c r="CV99" s="265">
        <v>7.4034000000000003E-2</v>
      </c>
      <c r="CW99" s="265">
        <v>0.19192000000000001</v>
      </c>
      <c r="CX99" s="265">
        <v>9.6907999999999994E-2</v>
      </c>
      <c r="CY99" s="265">
        <v>0.16289000000000001</v>
      </c>
      <c r="CZ99" s="265">
        <v>0.17929999999999999</v>
      </c>
      <c r="DA99" s="265">
        <v>0.33267999999999998</v>
      </c>
      <c r="DB99" s="265">
        <v>6.0606E-2</v>
      </c>
      <c r="DC99" s="265">
        <v>8.0411999999999997E-2</v>
      </c>
      <c r="DD99" s="265">
        <v>3.0303E-2</v>
      </c>
      <c r="DE99" s="265">
        <v>7.6288999999999996E-2</v>
      </c>
      <c r="DF99" s="265">
        <v>1.4383E-2</v>
      </c>
      <c r="DG99" s="265">
        <v>2.5184999999999999E-2</v>
      </c>
      <c r="DH99" s="265">
        <v>3.1858999999999998E-2</v>
      </c>
      <c r="DI99" s="265">
        <v>8.8955999999999993E-2</v>
      </c>
      <c r="DJ99" s="265">
        <v>4.6822999999999997E-2</v>
      </c>
      <c r="DK99" s="265">
        <v>4.9772999999999998E-2</v>
      </c>
      <c r="DL99" s="265">
        <v>6.8042000000000005E-2</v>
      </c>
      <c r="DM99" s="265">
        <v>0.31202999999999997</v>
      </c>
      <c r="DN99" s="265">
        <v>8.7233000000000005E-2</v>
      </c>
      <c r="DO99" s="265">
        <v>0.16946</v>
      </c>
      <c r="DP99" s="265">
        <v>0.17072999999999999</v>
      </c>
      <c r="DQ99" s="265">
        <v>0.14074</v>
      </c>
      <c r="DR99" s="265">
        <v>0.50792999999999999</v>
      </c>
      <c r="DS99" s="265">
        <v>0.29772999999999999</v>
      </c>
      <c r="DT99" s="265">
        <v>0.42992000000000002</v>
      </c>
      <c r="DU99" s="265">
        <v>0.33872000000000002</v>
      </c>
      <c r="DV99" s="265">
        <v>0.22795000000000001</v>
      </c>
      <c r="DW99" s="265">
        <v>0.28817999999999999</v>
      </c>
      <c r="DX99" s="265">
        <v>0.10045999999999999</v>
      </c>
      <c r="DY99" s="265">
        <v>0.19492000000000001</v>
      </c>
      <c r="DZ99" s="265">
        <v>0.51468999999999998</v>
      </c>
      <c r="EA99" s="265">
        <v>0.47876999999999997</v>
      </c>
      <c r="EB99" s="265">
        <v>0.29891000000000001</v>
      </c>
      <c r="EC99" s="265">
        <v>0.24546999999999999</v>
      </c>
      <c r="ED99" s="265">
        <v>0.37642999999999999</v>
      </c>
      <c r="EE99" s="265">
        <v>0.45017000000000001</v>
      </c>
      <c r="EF99" s="265">
        <v>0.14815999999999999</v>
      </c>
      <c r="EG99" s="265">
        <v>0.28777999999999998</v>
      </c>
      <c r="EH99" s="265">
        <v>0.1062</v>
      </c>
      <c r="EI99" s="265">
        <v>0.15714</v>
      </c>
      <c r="EJ99" s="265">
        <v>0.16289000000000001</v>
      </c>
      <c r="EK99" s="265">
        <v>5.8585999999999999E-2</v>
      </c>
      <c r="EL99" s="265">
        <v>5.6250000000000001E-2</v>
      </c>
      <c r="EM99" s="265">
        <v>4.9748000000000001E-2</v>
      </c>
      <c r="EN99" s="265">
        <v>4.3527999999999997E-2</v>
      </c>
      <c r="EO99" s="265">
        <v>0.25623000000000001</v>
      </c>
      <c r="EP99" s="265">
        <v>0.10339</v>
      </c>
      <c r="EQ99" s="265">
        <v>7.3974999999999999E-2</v>
      </c>
      <c r="ER99" s="265">
        <v>0.10258</v>
      </c>
      <c r="ES99" s="265">
        <v>8.5912000000000002E-2</v>
      </c>
      <c r="ET99" s="265">
        <v>9.4809000000000004E-2</v>
      </c>
      <c r="EU99" s="265">
        <v>8.0130000000000007E-2</v>
      </c>
      <c r="EV99" s="265">
        <v>8.2373000000000002E-2</v>
      </c>
      <c r="EW99" s="265">
        <v>8.7499999999999994E-2</v>
      </c>
      <c r="EX99" s="265">
        <v>9.8016000000000006E-2</v>
      </c>
      <c r="EY99" s="265">
        <v>7.1058999999999997E-2</v>
      </c>
      <c r="EZ99" s="265">
        <v>0.19442000000000001</v>
      </c>
      <c r="FA99" s="265">
        <v>0.19988</v>
      </c>
      <c r="FB99" s="265">
        <v>0.18879000000000001</v>
      </c>
      <c r="FC99" s="265">
        <v>0.17527999999999999</v>
      </c>
      <c r="FD99" s="265">
        <v>0.18289</v>
      </c>
      <c r="FE99" s="265">
        <v>0.16327</v>
      </c>
      <c r="FF99" s="265">
        <v>0.17127999999999999</v>
      </c>
      <c r="FG99" s="265">
        <v>0.20049</v>
      </c>
      <c r="FH99" s="265">
        <v>0.15509999999999999</v>
      </c>
      <c r="FI99" s="265">
        <v>0.14615</v>
      </c>
      <c r="FJ99" s="265">
        <v>0.30049999999999999</v>
      </c>
      <c r="FK99" s="265">
        <v>0.12783</v>
      </c>
      <c r="FL99" s="265">
        <v>7.9843999999999998E-2</v>
      </c>
      <c r="FM99" s="265">
        <v>0.87202000000000002</v>
      </c>
      <c r="FN99" s="265">
        <v>0.26546999999999998</v>
      </c>
      <c r="FO99" s="265">
        <v>0.19</v>
      </c>
      <c r="FP99" s="265">
        <v>0.21063999999999999</v>
      </c>
      <c r="FQ99" s="265">
        <v>0.20363999999999999</v>
      </c>
      <c r="FR99" s="265">
        <v>0.12497999999999999</v>
      </c>
      <c r="FS99" s="265">
        <v>9.1328000000000006E-2</v>
      </c>
      <c r="FT99" s="265">
        <v>0.21440999999999999</v>
      </c>
      <c r="FU99" s="265">
        <v>0.2011</v>
      </c>
      <c r="FV99" s="265">
        <v>4.6644999999999999E-2</v>
      </c>
      <c r="FW99" s="265">
        <v>0.10716000000000001</v>
      </c>
      <c r="FX99" s="265">
        <v>0.17671999999999999</v>
      </c>
      <c r="FY99" s="265">
        <v>8.0889000000000003E-2</v>
      </c>
      <c r="FZ99" s="265">
        <v>0.10716000000000001</v>
      </c>
      <c r="GA99" s="265">
        <v>0.27916000000000002</v>
      </c>
      <c r="GB99" s="265">
        <v>0.42648000000000003</v>
      </c>
      <c r="GC99" s="265">
        <v>0.32780999999999999</v>
      </c>
      <c r="GD99" s="265">
        <v>0.14165</v>
      </c>
      <c r="GE99" s="265">
        <v>0.39962999999999999</v>
      </c>
      <c r="GF99" s="265">
        <v>0.32695000000000002</v>
      </c>
      <c r="GG99" s="265">
        <v>0.14127999999999999</v>
      </c>
      <c r="GH99" s="265">
        <v>0.18376999999999999</v>
      </c>
      <c r="GI99" s="265">
        <v>0.16162000000000001</v>
      </c>
      <c r="GJ99" s="265">
        <v>0.32633000000000001</v>
      </c>
      <c r="GK99" s="265">
        <v>0.41343000000000002</v>
      </c>
      <c r="GL99" s="265">
        <v>0.45172000000000001</v>
      </c>
      <c r="GM99" s="265">
        <v>0.27529999999999999</v>
      </c>
      <c r="GN99" s="265">
        <v>0.29404999999999998</v>
      </c>
      <c r="GO99" s="265">
        <v>0.12300999999999999</v>
      </c>
      <c r="GP99" s="265">
        <v>0.15372</v>
      </c>
      <c r="GQ99" s="265">
        <v>0.18053</v>
      </c>
      <c r="GR99" s="265">
        <v>0.36762</v>
      </c>
      <c r="GS99" s="265">
        <v>0.16503000000000001</v>
      </c>
      <c r="GT99" s="265">
        <v>0.20074</v>
      </c>
      <c r="GU99" s="265">
        <v>0.20108999999999999</v>
      </c>
      <c r="GV99" s="265">
        <v>0.18576000000000001</v>
      </c>
      <c r="GW99" s="265">
        <v>0.13822999999999999</v>
      </c>
      <c r="GX99" s="265">
        <v>9.7115000000000007E-2</v>
      </c>
      <c r="GY99" s="265">
        <v>0.22438</v>
      </c>
      <c r="GZ99" s="265">
        <v>0.21185000000000001</v>
      </c>
      <c r="HA99" s="265">
        <v>0.16567999999999999</v>
      </c>
      <c r="HB99" s="265">
        <v>0.19117999999999999</v>
      </c>
      <c r="HC99" s="265">
        <v>0.21267</v>
      </c>
      <c r="HD99" s="265">
        <v>0.27306999999999998</v>
      </c>
      <c r="HE99" s="265">
        <v>0.21154000000000001</v>
      </c>
      <c r="HF99" s="265">
        <v>0.27794000000000002</v>
      </c>
      <c r="HG99" s="265">
        <v>0.21263000000000001</v>
      </c>
      <c r="HH99" s="265">
        <v>0.19853999999999999</v>
      </c>
      <c r="HI99" s="265">
        <v>0.20551</v>
      </c>
      <c r="HJ99" s="265">
        <v>0.25947999999999999</v>
      </c>
      <c r="HK99" s="265">
        <v>0.20232</v>
      </c>
      <c r="HL99" s="265">
        <v>0.15683</v>
      </c>
      <c r="HM99" s="265">
        <v>0.17091000000000001</v>
      </c>
      <c r="HN99" s="265">
        <v>0.38524999999999998</v>
      </c>
      <c r="HO99" s="265">
        <v>0.29481000000000002</v>
      </c>
      <c r="HP99" s="265">
        <v>0.31931999999999999</v>
      </c>
      <c r="HQ99" s="265">
        <v>0.15387000000000001</v>
      </c>
      <c r="HR99" s="265">
        <v>0.10732</v>
      </c>
      <c r="HS99" s="265">
        <v>0.23113</v>
      </c>
      <c r="HT99" s="265">
        <v>0.26727000000000001</v>
      </c>
      <c r="HU99" s="265">
        <v>0.33714</v>
      </c>
      <c r="HV99" s="265">
        <v>0.23122999999999999</v>
      </c>
      <c r="HW99" s="265">
        <v>0.26523000000000002</v>
      </c>
      <c r="HX99" s="265">
        <v>0.23272000000000001</v>
      </c>
      <c r="HY99" s="265">
        <v>0.28766999999999998</v>
      </c>
      <c r="HZ99" s="265">
        <v>0.37315999999999999</v>
      </c>
      <c r="IA99" s="265">
        <v>0.20674000000000001</v>
      </c>
      <c r="IB99" s="265">
        <v>0.21443000000000001</v>
      </c>
      <c r="IC99" s="265">
        <v>0.23191999999999999</v>
      </c>
      <c r="ID99" s="265">
        <v>0.20537</v>
      </c>
      <c r="IE99" s="265">
        <v>0.18457000000000001</v>
      </c>
      <c r="IF99" s="265">
        <v>0.20849000000000001</v>
      </c>
      <c r="IG99" s="265">
        <v>0.26757999999999998</v>
      </c>
      <c r="IH99" s="265">
        <v>0.20541999999999999</v>
      </c>
      <c r="II99" s="265">
        <v>0.37558999999999998</v>
      </c>
      <c r="IJ99" s="265">
        <v>0.15668000000000001</v>
      </c>
      <c r="IK99" s="265">
        <v>0.21215000000000001</v>
      </c>
      <c r="IL99" s="265">
        <v>0.13411000000000001</v>
      </c>
      <c r="IM99" s="265">
        <v>0.40712999999999999</v>
      </c>
      <c r="IN99" s="265">
        <v>0.39626</v>
      </c>
      <c r="IO99" s="265">
        <v>0.28666999999999998</v>
      </c>
      <c r="IP99" s="265">
        <v>0.18531</v>
      </c>
      <c r="IQ99" s="265">
        <v>0.29736000000000001</v>
      </c>
      <c r="IR99" s="265">
        <v>0.19606000000000001</v>
      </c>
      <c r="IS99" s="265">
        <v>0.15439</v>
      </c>
      <c r="IT99" s="265">
        <v>0.23623</v>
      </c>
      <c r="IU99" s="265">
        <v>0.25996000000000002</v>
      </c>
      <c r="IV99" s="265">
        <v>0.20901</v>
      </c>
      <c r="IW99" s="265">
        <v>9.9543999999999994E-2</v>
      </c>
      <c r="IX99" s="265">
        <v>0.17716999999999999</v>
      </c>
      <c r="IY99" s="265">
        <v>0.42903999999999998</v>
      </c>
      <c r="IZ99" s="265">
        <v>0.28398000000000001</v>
      </c>
      <c r="JA99" s="265">
        <v>0.28541</v>
      </c>
      <c r="JB99" s="265">
        <v>0.34295999999999999</v>
      </c>
      <c r="JC99" s="265">
        <v>0.43052000000000001</v>
      </c>
      <c r="JD99" s="265">
        <v>0.27492</v>
      </c>
      <c r="JE99" s="265">
        <v>5.6911999999999997E-2</v>
      </c>
      <c r="JF99" s="265">
        <v>0.38170999999999999</v>
      </c>
      <c r="JG99" s="265">
        <v>0.24127999999999999</v>
      </c>
      <c r="JH99" s="265">
        <v>0.47003</v>
      </c>
      <c r="JI99" s="265">
        <v>9.6020999999999995E-2</v>
      </c>
      <c r="JJ99" s="265">
        <v>6.6169000000000006E-2</v>
      </c>
      <c r="JK99" s="265">
        <v>6.2995999999999996E-2</v>
      </c>
      <c r="JL99" s="265">
        <v>0.11691</v>
      </c>
      <c r="JM99" s="265">
        <v>0.13961000000000001</v>
      </c>
      <c r="JN99" s="265">
        <v>0.25023000000000001</v>
      </c>
      <c r="JO99" s="265">
        <v>0.18396000000000001</v>
      </c>
      <c r="JP99" s="265">
        <v>0.17380999999999999</v>
      </c>
      <c r="JQ99" s="265">
        <v>0.21987000000000001</v>
      </c>
      <c r="JR99" s="265">
        <v>0.14713999999999999</v>
      </c>
      <c r="JS99" s="265">
        <v>0.17646000000000001</v>
      </c>
      <c r="JT99" s="265">
        <v>0.75380999999999998</v>
      </c>
      <c r="JU99" s="265">
        <v>0.49371999999999999</v>
      </c>
      <c r="JV99" s="265">
        <v>0.35815000000000002</v>
      </c>
      <c r="JW99" s="265">
        <v>0.16733999999999999</v>
      </c>
      <c r="JX99" s="265">
        <v>0.23910000000000001</v>
      </c>
      <c r="JY99" s="265">
        <v>0.19903999999999999</v>
      </c>
      <c r="JZ99" s="265">
        <v>0.20041999999999999</v>
      </c>
      <c r="KA99" s="265">
        <v>0.36728</v>
      </c>
      <c r="KB99" s="265">
        <v>0.22642999999999999</v>
      </c>
      <c r="KC99" s="265">
        <v>0.22427</v>
      </c>
      <c r="KD99" s="265">
        <v>0.15711</v>
      </c>
      <c r="KE99" s="265">
        <v>0.37053999999999998</v>
      </c>
      <c r="KF99" s="265">
        <v>0.37262000000000001</v>
      </c>
      <c r="KG99" s="265">
        <v>0.40444999999999998</v>
      </c>
      <c r="KH99" s="265">
        <v>0.22719</v>
      </c>
      <c r="KI99" s="265">
        <v>0.14091000000000001</v>
      </c>
      <c r="KJ99" s="265">
        <v>0.19017000000000001</v>
      </c>
      <c r="KK99" s="265">
        <v>0.21407000000000001</v>
      </c>
      <c r="KL99" s="265">
        <v>0.26726</v>
      </c>
      <c r="KM99" s="265">
        <v>0.90075000000000005</v>
      </c>
      <c r="KN99" s="265">
        <v>0.96931999999999996</v>
      </c>
      <c r="KO99" s="265">
        <v>0.98943000000000003</v>
      </c>
      <c r="KP99" s="265">
        <v>7.9830107298984425E-3</v>
      </c>
      <c r="KQ99" s="265">
        <v>0.96869000000000005</v>
      </c>
      <c r="KR99" s="265">
        <v>0.95574999999999999</v>
      </c>
      <c r="KS99" s="265">
        <v>0.94467000000000001</v>
      </c>
      <c r="KT99" s="265">
        <v>0.87021844095958012</v>
      </c>
      <c r="KU99" s="265">
        <v>3.1331999999999999E-2</v>
      </c>
      <c r="KV99" s="265">
        <v>0.10298</v>
      </c>
      <c r="KW99" s="265">
        <v>0.14646999999999999</v>
      </c>
      <c r="KX99" s="265">
        <v>0.22741</v>
      </c>
      <c r="KY99" s="265">
        <v>0.39974999999999999</v>
      </c>
      <c r="KZ99" s="265">
        <v>0.60111999999999999</v>
      </c>
      <c r="LA99" s="265">
        <v>0.77566000000000002</v>
      </c>
      <c r="LB99" s="265">
        <v>0.89993000000000001</v>
      </c>
      <c r="LC99" s="265">
        <v>1</v>
      </c>
      <c r="LD99" s="265">
        <v>0</v>
      </c>
      <c r="LE99" s="265">
        <v>0.34200000000000003</v>
      </c>
      <c r="LF99" s="265">
        <v>0</v>
      </c>
      <c r="LG99" s="265">
        <v>0</v>
      </c>
      <c r="LH99" s="431">
        <v>3.790905000641942E-3</v>
      </c>
      <c r="LI99" s="431">
        <v>3.6619200836867094E-3</v>
      </c>
      <c r="LJ99" s="431">
        <v>1.918570720590651E-3</v>
      </c>
      <c r="LK99" s="431">
        <v>3.70405288413167E-3</v>
      </c>
      <c r="LL99" s="431">
        <v>1.4636182459071279E-3</v>
      </c>
      <c r="LM99" s="431">
        <v>3.7790408823639154E-3</v>
      </c>
      <c r="LN99" s="431">
        <v>9.1133668320253491E-4</v>
      </c>
      <c r="LO99" s="431">
        <v>2.4321293458342552E-3</v>
      </c>
      <c r="LP99" s="431">
        <v>5.5695039918646216E-4</v>
      </c>
      <c r="LQ99" s="431">
        <v>1.0447076056152582E-3</v>
      </c>
      <c r="LR99" s="431">
        <v>2.3049947340041399E-3</v>
      </c>
      <c r="LS99" s="431">
        <v>3.775070421397686E-3</v>
      </c>
      <c r="LT99" s="431">
        <v>3.6908089532516897E-4</v>
      </c>
      <c r="LU99" s="431">
        <v>3.7503864150494337E-3</v>
      </c>
      <c r="LV99" s="431">
        <v>1.1354138841852546E-3</v>
      </c>
      <c r="LW99" s="431">
        <v>2.3339702747762203E-3</v>
      </c>
      <c r="LX99" s="431">
        <v>4.9185252282768488E-4</v>
      </c>
      <c r="LY99" s="431">
        <v>7.7784224413335323E-4</v>
      </c>
      <c r="LZ99" s="431">
        <v>1.3248258037492633E-3</v>
      </c>
      <c r="MA99" s="431">
        <v>3.1677414663136005E-3</v>
      </c>
      <c r="MB99" s="431">
        <v>6.2309374334290624E-4</v>
      </c>
      <c r="MC99" s="431">
        <v>2.891231095418334E-3</v>
      </c>
      <c r="MD99" s="431">
        <v>1.8126306822523475E-3</v>
      </c>
      <c r="ME99" s="431">
        <v>3.6304892273619771E-4</v>
      </c>
      <c r="MF99" s="431">
        <v>1.1812695302069187E-3</v>
      </c>
      <c r="MG99" s="431">
        <v>1.905899029225111E-3</v>
      </c>
      <c r="MH99" s="266"/>
      <c r="MI99" s="266"/>
      <c r="MJ99" s="266"/>
      <c r="MK99" s="266"/>
      <c r="ML99" s="266"/>
      <c r="MM99" s="266"/>
      <c r="MN99" s="266"/>
      <c r="MO99" s="266"/>
      <c r="MP99" s="266"/>
      <c r="MQ99" s="266"/>
      <c r="MR99" s="266"/>
      <c r="MS99" s="266"/>
      <c r="MT99" s="266"/>
      <c r="MU99" s="266"/>
      <c r="MV99" s="266"/>
      <c r="MW99" s="266"/>
      <c r="MX99" s="266"/>
      <c r="MY99" s="266"/>
      <c r="MZ99" s="266"/>
      <c r="NA99" s="266"/>
      <c r="NB99" s="266"/>
      <c r="NC99" s="266"/>
      <c r="ND99" s="266"/>
      <c r="NE99" s="266"/>
      <c r="NF99" s="266"/>
      <c r="NG99" s="266"/>
      <c r="NH99" s="266"/>
      <c r="NI99" s="266"/>
      <c r="NJ99" s="266"/>
      <c r="NK99" s="266"/>
      <c r="NL99" s="266"/>
      <c r="NM99" s="266"/>
      <c r="NN99" s="266"/>
      <c r="NO99" s="266"/>
      <c r="NP99" s="266"/>
      <c r="NQ99" s="266"/>
      <c r="NR99" s="266"/>
      <c r="NS99" s="266"/>
      <c r="NT99" s="266"/>
      <c r="NU99" s="266"/>
      <c r="NV99" s="266"/>
      <c r="NW99" s="266"/>
      <c r="NX99" s="266"/>
      <c r="NY99" s="266"/>
      <c r="NZ99" s="266"/>
      <c r="OA99" s="266"/>
      <c r="OB99" s="266"/>
      <c r="OC99" s="266"/>
      <c r="OD99" s="266"/>
      <c r="OE99" s="266"/>
      <c r="OF99" s="266"/>
      <c r="OG99" s="266"/>
      <c r="OH99" s="266"/>
      <c r="OI99" s="266"/>
      <c r="OJ99" s="266"/>
      <c r="OK99" s="266"/>
      <c r="OL99" s="266"/>
      <c r="OM99" s="266"/>
      <c r="ON99" s="267"/>
    </row>
    <row r="100" spans="1:404">
      <c r="A100" s="261">
        <v>475</v>
      </c>
      <c r="B100" s="265">
        <v>0.30112</v>
      </c>
      <c r="C100" s="265">
        <v>0.21784000000000001</v>
      </c>
      <c r="D100" s="265">
        <v>0.15259</v>
      </c>
      <c r="E100" s="265">
        <v>0.10172</v>
      </c>
      <c r="F100" s="265">
        <v>0.30765999999999999</v>
      </c>
      <c r="G100" s="265">
        <v>0.20177999999999999</v>
      </c>
      <c r="H100" s="265">
        <v>0.31445000000000001</v>
      </c>
      <c r="I100" s="265">
        <v>0.34339999999999998</v>
      </c>
      <c r="J100" s="265">
        <v>0.27773999999999999</v>
      </c>
      <c r="K100" s="265">
        <v>9.8928000000000002E-2</v>
      </c>
      <c r="L100" s="265">
        <v>6.5761E-2</v>
      </c>
      <c r="M100" s="265">
        <v>2.7871E-2</v>
      </c>
      <c r="N100" s="265">
        <v>0.12520000000000001</v>
      </c>
      <c r="O100" s="265">
        <v>0.25112000000000001</v>
      </c>
      <c r="P100" s="265">
        <v>0.19417999999999999</v>
      </c>
      <c r="Q100" s="265">
        <v>0.16686000000000001</v>
      </c>
      <c r="R100" s="265">
        <v>0.10213999999999999</v>
      </c>
      <c r="S100" s="265">
        <v>0.25480000000000003</v>
      </c>
      <c r="T100" s="265">
        <v>0.17344000000000001</v>
      </c>
      <c r="U100" s="265">
        <v>0.29749999999999999</v>
      </c>
      <c r="V100" s="265">
        <v>0.20249</v>
      </c>
      <c r="W100" s="265">
        <v>0.17455000000000001</v>
      </c>
      <c r="X100" s="265">
        <v>0.15168000000000001</v>
      </c>
      <c r="Y100" s="265">
        <v>0.30259000000000003</v>
      </c>
      <c r="Z100" s="265">
        <v>0.21004999999999999</v>
      </c>
      <c r="AA100" s="265">
        <v>0.30698999999999999</v>
      </c>
      <c r="AB100" s="265">
        <v>0.21557000000000001</v>
      </c>
      <c r="AC100" s="265">
        <v>0.18848999999999999</v>
      </c>
      <c r="AD100" s="265">
        <v>0.12690000000000001</v>
      </c>
      <c r="AE100" s="265">
        <v>3.5015999999999999E-2</v>
      </c>
      <c r="AF100" s="265">
        <v>5.2895999999999999E-2</v>
      </c>
      <c r="AG100" s="265">
        <v>0.17433999999999999</v>
      </c>
      <c r="AH100" s="265">
        <v>0.10419</v>
      </c>
      <c r="AI100" s="265">
        <v>1.7662000000000001E-2</v>
      </c>
      <c r="AJ100" s="265">
        <v>2.7701E-2</v>
      </c>
      <c r="AK100" s="265">
        <v>1.4977000000000001E-2</v>
      </c>
      <c r="AL100" s="265">
        <v>4.0563000000000002E-2</v>
      </c>
      <c r="AM100" s="265">
        <v>3.2226999999999999E-2</v>
      </c>
      <c r="AN100" s="265">
        <v>3.2749E-2</v>
      </c>
      <c r="AO100" s="265">
        <v>4.9591000000000003E-2</v>
      </c>
      <c r="AP100" s="265">
        <v>6.1455999999999997E-2</v>
      </c>
      <c r="AQ100" s="265">
        <v>4.0554E-2</v>
      </c>
      <c r="AR100" s="265">
        <v>9.0511999999999995E-2</v>
      </c>
      <c r="AS100" s="265">
        <v>7.8881000000000007E-2</v>
      </c>
      <c r="AT100" s="265">
        <v>7.4097999999999997E-2</v>
      </c>
      <c r="AU100" s="265">
        <v>0.11265</v>
      </c>
      <c r="AV100" s="265">
        <v>9.3074000000000004E-2</v>
      </c>
      <c r="AW100" s="265">
        <v>2.1180999999999998E-2</v>
      </c>
      <c r="AX100" s="265">
        <v>3.8850000000000003E-2</v>
      </c>
      <c r="AY100" s="265">
        <v>5.7755000000000001E-2</v>
      </c>
      <c r="AZ100" s="265">
        <v>8.1340999999999997E-2</v>
      </c>
      <c r="BA100" s="265">
        <v>2.2845000000000001E-2</v>
      </c>
      <c r="BB100" s="265">
        <v>9.2219999999999993E-3</v>
      </c>
      <c r="BC100" s="265">
        <v>0</v>
      </c>
      <c r="BD100" s="265">
        <v>3.5247000000000001E-2</v>
      </c>
      <c r="BE100" s="265">
        <v>2.6152999999999999E-2</v>
      </c>
      <c r="BF100" s="265">
        <v>2.6463E-2</v>
      </c>
      <c r="BG100" s="265">
        <v>6.1415999999999998E-2</v>
      </c>
      <c r="BH100" s="265">
        <v>6.4771999999999996E-2</v>
      </c>
      <c r="BI100" s="265">
        <v>0.11642</v>
      </c>
      <c r="BJ100" s="265">
        <v>0.11809</v>
      </c>
      <c r="BK100" s="265">
        <v>0.11688</v>
      </c>
      <c r="BL100" s="265">
        <v>0.20683000000000001</v>
      </c>
      <c r="BM100" s="265">
        <v>0.12195</v>
      </c>
      <c r="BN100" s="265">
        <v>0.34299000000000002</v>
      </c>
      <c r="BO100" s="265">
        <v>0.37142999999999998</v>
      </c>
      <c r="BP100" s="265">
        <v>0.28809000000000001</v>
      </c>
      <c r="BQ100" s="265">
        <v>0.17838000000000001</v>
      </c>
      <c r="BR100" s="265">
        <v>0.32668999999999998</v>
      </c>
      <c r="BS100" s="265">
        <v>0.16935</v>
      </c>
      <c r="BT100" s="265">
        <v>0.27583000000000002</v>
      </c>
      <c r="BU100" s="265">
        <v>1.6567999999999999E-2</v>
      </c>
      <c r="BV100" s="265">
        <v>8.3119999999999999E-3</v>
      </c>
      <c r="BW100" s="265">
        <v>1.9106999999999999E-2</v>
      </c>
      <c r="BX100" s="265">
        <v>7.528E-3</v>
      </c>
      <c r="BY100" s="265">
        <v>0.19434999999999999</v>
      </c>
      <c r="BZ100" s="265">
        <v>0.16228999999999999</v>
      </c>
      <c r="CA100" s="265">
        <v>0.31</v>
      </c>
      <c r="CB100" s="265">
        <v>0.22552</v>
      </c>
      <c r="CC100" s="265">
        <v>0.29613</v>
      </c>
      <c r="CD100" s="265">
        <v>0.17397000000000001</v>
      </c>
      <c r="CE100" s="265">
        <v>0.17252000000000001</v>
      </c>
      <c r="CF100" s="265">
        <v>0.18953999999999999</v>
      </c>
      <c r="CG100" s="265">
        <v>0.16592999999999999</v>
      </c>
      <c r="CH100" s="265">
        <v>0.15809000000000001</v>
      </c>
      <c r="CI100" s="265">
        <v>0.17995</v>
      </c>
      <c r="CJ100" s="265">
        <v>0.14715</v>
      </c>
      <c r="CK100" s="265">
        <v>0.16327</v>
      </c>
      <c r="CL100" s="265">
        <v>0.43547000000000002</v>
      </c>
      <c r="CM100" s="265">
        <v>0.25434000000000001</v>
      </c>
      <c r="CN100" s="265">
        <v>6.0606E-2</v>
      </c>
      <c r="CO100" s="265">
        <v>6.9587999999999997E-2</v>
      </c>
      <c r="CP100" s="265">
        <v>5.8778999999999998E-2</v>
      </c>
      <c r="CQ100" s="265">
        <v>5.5983999999999999E-2</v>
      </c>
      <c r="CR100" s="265">
        <v>0.09</v>
      </c>
      <c r="CS100" s="265">
        <v>7.1429000000000006E-2</v>
      </c>
      <c r="CT100" s="265">
        <v>9.2784000000000005E-2</v>
      </c>
      <c r="CU100" s="265">
        <v>0.09</v>
      </c>
      <c r="CV100" s="265">
        <v>7.2543999999999997E-2</v>
      </c>
      <c r="CW100" s="265">
        <v>0.18182000000000001</v>
      </c>
      <c r="CX100" s="265">
        <v>9.2784000000000005E-2</v>
      </c>
      <c r="CY100" s="265">
        <v>0.15464</v>
      </c>
      <c r="CZ100" s="265">
        <v>0.17915</v>
      </c>
      <c r="DA100" s="265">
        <v>0.33500000000000002</v>
      </c>
      <c r="DB100" s="265">
        <v>6.0606E-2</v>
      </c>
      <c r="DC100" s="265">
        <v>8.2474000000000006E-2</v>
      </c>
      <c r="DD100" s="265">
        <v>3.0303E-2</v>
      </c>
      <c r="DE100" s="265">
        <v>7.2165000000000007E-2</v>
      </c>
      <c r="DF100" s="265">
        <v>1.3996E-2</v>
      </c>
      <c r="DG100" s="265">
        <v>2.4223999999999999E-2</v>
      </c>
      <c r="DH100" s="265">
        <v>2.9770000000000001E-2</v>
      </c>
      <c r="DI100" s="265">
        <v>7.7358999999999997E-2</v>
      </c>
      <c r="DJ100" s="265">
        <v>4.1119000000000003E-2</v>
      </c>
      <c r="DK100" s="265">
        <v>4.2986000000000003E-2</v>
      </c>
      <c r="DL100" s="265">
        <v>5.8323E-2</v>
      </c>
      <c r="DM100" s="265">
        <v>0.28155999999999998</v>
      </c>
      <c r="DN100" s="265">
        <v>7.3580000000000007E-2</v>
      </c>
      <c r="DO100" s="265">
        <v>0.14501</v>
      </c>
      <c r="DP100" s="265">
        <v>0.14593999999999999</v>
      </c>
      <c r="DQ100" s="265">
        <v>0.12032</v>
      </c>
      <c r="DR100" s="265">
        <v>0.47797000000000001</v>
      </c>
      <c r="DS100" s="265">
        <v>0.27828999999999998</v>
      </c>
      <c r="DT100" s="265">
        <v>0.40005000000000002</v>
      </c>
      <c r="DU100" s="265">
        <v>0.29403000000000001</v>
      </c>
      <c r="DV100" s="265">
        <v>0.19943</v>
      </c>
      <c r="DW100" s="265">
        <v>0.25879000000000002</v>
      </c>
      <c r="DX100" s="265">
        <v>9.7696000000000005E-2</v>
      </c>
      <c r="DY100" s="265">
        <v>0.18779000000000001</v>
      </c>
      <c r="DZ100" s="265">
        <v>0.51002999999999998</v>
      </c>
      <c r="EA100" s="265">
        <v>0.49004999999999999</v>
      </c>
      <c r="EB100" s="265">
        <v>0.30669000000000002</v>
      </c>
      <c r="EC100" s="265">
        <v>0.25187999999999999</v>
      </c>
      <c r="ED100" s="265">
        <v>0.38622000000000001</v>
      </c>
      <c r="EE100" s="265">
        <v>0.46185999999999999</v>
      </c>
      <c r="EF100" s="265">
        <v>0.14865</v>
      </c>
      <c r="EG100" s="265">
        <v>0.29459999999999997</v>
      </c>
      <c r="EH100" s="265">
        <v>0.11199000000000001</v>
      </c>
      <c r="EI100" s="265">
        <v>0.15306</v>
      </c>
      <c r="EJ100" s="265">
        <v>0.16495000000000001</v>
      </c>
      <c r="EK100" s="265">
        <v>6.0606E-2</v>
      </c>
      <c r="EL100" s="265">
        <v>5.2082999999999997E-2</v>
      </c>
      <c r="EM100" s="265">
        <v>4.9412999999999999E-2</v>
      </c>
      <c r="EN100" s="265">
        <v>3.9593000000000003E-2</v>
      </c>
      <c r="EO100" s="265">
        <v>0.23635999999999999</v>
      </c>
      <c r="EP100" s="265">
        <v>0.10016</v>
      </c>
      <c r="EQ100" s="265">
        <v>6.6908999999999996E-2</v>
      </c>
      <c r="ER100" s="265">
        <v>9.2790999999999998E-2</v>
      </c>
      <c r="ES100" s="265">
        <v>7.7691999999999997E-2</v>
      </c>
      <c r="ET100" s="265">
        <v>8.5703000000000001E-2</v>
      </c>
      <c r="EU100" s="265">
        <v>7.2442999999999994E-2</v>
      </c>
      <c r="EV100" s="265">
        <v>7.4372999999999995E-2</v>
      </c>
      <c r="EW100" s="265">
        <v>7.9214000000000007E-2</v>
      </c>
      <c r="EX100" s="265">
        <v>8.8605000000000003E-2</v>
      </c>
      <c r="EY100" s="265">
        <v>6.4214999999999994E-2</v>
      </c>
      <c r="EZ100" s="265">
        <v>0.18570999999999999</v>
      </c>
      <c r="FA100" s="265">
        <v>0.18060000000000001</v>
      </c>
      <c r="FB100" s="265">
        <v>0.17065</v>
      </c>
      <c r="FC100" s="265">
        <v>0.15839</v>
      </c>
      <c r="FD100" s="265">
        <v>0.16542000000000001</v>
      </c>
      <c r="FE100" s="265">
        <v>0.14765</v>
      </c>
      <c r="FF100" s="265">
        <v>0.15495</v>
      </c>
      <c r="FG100" s="265">
        <v>0.18131</v>
      </c>
      <c r="FH100" s="265">
        <v>0.14036000000000001</v>
      </c>
      <c r="FI100" s="265">
        <v>0.13225999999999999</v>
      </c>
      <c r="FJ100" s="265">
        <v>0.25372</v>
      </c>
      <c r="FK100" s="265">
        <v>0.109</v>
      </c>
      <c r="FL100" s="265">
        <v>7.7880000000000005E-2</v>
      </c>
      <c r="FM100" s="265">
        <v>0.84003000000000005</v>
      </c>
      <c r="FN100" s="265">
        <v>0.26552999999999999</v>
      </c>
      <c r="FO100" s="265">
        <v>0.18</v>
      </c>
      <c r="FP100" s="265">
        <v>0.20150000000000001</v>
      </c>
      <c r="FQ100" s="265">
        <v>0.19525000000000001</v>
      </c>
      <c r="FR100" s="265">
        <v>0.11987</v>
      </c>
      <c r="FS100" s="265">
        <v>8.6873000000000006E-2</v>
      </c>
      <c r="FT100" s="265">
        <v>0.20910000000000001</v>
      </c>
      <c r="FU100" s="265">
        <v>0.19772999999999999</v>
      </c>
      <c r="FV100" s="265">
        <v>4.4818999999999998E-2</v>
      </c>
      <c r="FW100" s="265">
        <v>9.8279000000000005E-2</v>
      </c>
      <c r="FX100" s="265">
        <v>0.16980000000000001</v>
      </c>
      <c r="FY100" s="265">
        <v>7.7566999999999997E-2</v>
      </c>
      <c r="FZ100" s="265">
        <v>9.8279000000000005E-2</v>
      </c>
      <c r="GA100" s="265">
        <v>0.26494000000000001</v>
      </c>
      <c r="GB100" s="265">
        <v>0.40378999999999998</v>
      </c>
      <c r="GC100" s="265">
        <v>0.31474000000000002</v>
      </c>
      <c r="GD100" s="265">
        <v>0.13575999999999999</v>
      </c>
      <c r="GE100" s="265">
        <v>0.38461000000000001</v>
      </c>
      <c r="GF100" s="265">
        <v>0.31969999999999998</v>
      </c>
      <c r="GG100" s="265">
        <v>0.13311000000000001</v>
      </c>
      <c r="GH100" s="265">
        <v>0.1731</v>
      </c>
      <c r="GI100" s="265">
        <v>0.15190999999999999</v>
      </c>
      <c r="GJ100" s="265">
        <v>0.30943999999999999</v>
      </c>
      <c r="GK100" s="265">
        <v>0.39383000000000001</v>
      </c>
      <c r="GL100" s="265">
        <v>0.43195</v>
      </c>
      <c r="GM100" s="265">
        <v>0.25701000000000002</v>
      </c>
      <c r="GN100" s="265">
        <v>0.28047</v>
      </c>
      <c r="GO100" s="265">
        <v>0.11745999999999999</v>
      </c>
      <c r="GP100" s="265">
        <v>0.14791000000000001</v>
      </c>
      <c r="GQ100" s="265">
        <v>0.17330000000000001</v>
      </c>
      <c r="GR100" s="265">
        <v>0.35630000000000001</v>
      </c>
      <c r="GS100" s="265">
        <v>0.15851000000000001</v>
      </c>
      <c r="GT100" s="265">
        <v>0.19287000000000001</v>
      </c>
      <c r="GU100" s="265">
        <v>0.19345999999999999</v>
      </c>
      <c r="GV100" s="265">
        <v>0.17879</v>
      </c>
      <c r="GW100" s="265">
        <v>0.13253999999999999</v>
      </c>
      <c r="GX100" s="265">
        <v>9.2770000000000005E-2</v>
      </c>
      <c r="GY100" s="265">
        <v>0.20655000000000001</v>
      </c>
      <c r="GZ100" s="265">
        <v>0.19392999999999999</v>
      </c>
      <c r="HA100" s="265">
        <v>0.16100999999999999</v>
      </c>
      <c r="HB100" s="265">
        <v>0.18682000000000001</v>
      </c>
      <c r="HC100" s="265">
        <v>0.19633999999999999</v>
      </c>
      <c r="HD100" s="265">
        <v>0.25441000000000003</v>
      </c>
      <c r="HE100" s="265">
        <v>0.19883999999999999</v>
      </c>
      <c r="HF100" s="265">
        <v>0.26312999999999998</v>
      </c>
      <c r="HG100" s="265">
        <v>0.19975000000000001</v>
      </c>
      <c r="HH100" s="265">
        <v>0.18637000000000001</v>
      </c>
      <c r="HI100" s="265">
        <v>0.19281999999999999</v>
      </c>
      <c r="HJ100" s="265">
        <v>0.24640999999999999</v>
      </c>
      <c r="HK100" s="265">
        <v>0.19344</v>
      </c>
      <c r="HL100" s="265">
        <v>0.15068999999999999</v>
      </c>
      <c r="HM100" s="265">
        <v>0.16431999999999999</v>
      </c>
      <c r="HN100" s="265">
        <v>0.37275999999999998</v>
      </c>
      <c r="HO100" s="265">
        <v>0.28337000000000001</v>
      </c>
      <c r="HP100" s="265">
        <v>0.30918000000000001</v>
      </c>
      <c r="HQ100" s="265">
        <v>0.14205999999999999</v>
      </c>
      <c r="HR100" s="265">
        <v>0.10206999999999999</v>
      </c>
      <c r="HS100" s="265">
        <v>0.2213</v>
      </c>
      <c r="HT100" s="265">
        <v>0.25652000000000003</v>
      </c>
      <c r="HU100" s="265">
        <v>0.32501000000000002</v>
      </c>
      <c r="HV100" s="265">
        <v>0.22203000000000001</v>
      </c>
      <c r="HW100" s="265">
        <v>0.24931</v>
      </c>
      <c r="HX100" s="265">
        <v>0.21937999999999999</v>
      </c>
      <c r="HY100" s="265">
        <v>0.26693</v>
      </c>
      <c r="HZ100" s="265">
        <v>0.35607</v>
      </c>
      <c r="IA100" s="265">
        <v>0.19825999999999999</v>
      </c>
      <c r="IB100" s="265">
        <v>0.20659</v>
      </c>
      <c r="IC100" s="265">
        <v>0.22314000000000001</v>
      </c>
      <c r="ID100" s="265">
        <v>0.19772000000000001</v>
      </c>
      <c r="IE100" s="265">
        <v>0.18473000000000001</v>
      </c>
      <c r="IF100" s="265">
        <v>0.20801</v>
      </c>
      <c r="IG100" s="265">
        <v>0.25830999999999998</v>
      </c>
      <c r="IH100" s="265">
        <v>0.1915</v>
      </c>
      <c r="II100" s="265">
        <v>0.36198000000000002</v>
      </c>
      <c r="IJ100" s="265">
        <v>0.15784999999999999</v>
      </c>
      <c r="IK100" s="265">
        <v>0.21085999999999999</v>
      </c>
      <c r="IL100" s="265">
        <v>0.12864999999999999</v>
      </c>
      <c r="IM100" s="265">
        <v>0.38907999999999998</v>
      </c>
      <c r="IN100" s="265">
        <v>0.37637999999999999</v>
      </c>
      <c r="IO100" s="265">
        <v>0.26322000000000001</v>
      </c>
      <c r="IP100" s="265">
        <v>0.17696000000000001</v>
      </c>
      <c r="IQ100" s="265">
        <v>0.28378999999999999</v>
      </c>
      <c r="IR100" s="265">
        <v>0.18919</v>
      </c>
      <c r="IS100" s="265">
        <v>0.14568999999999999</v>
      </c>
      <c r="IT100" s="265">
        <v>0.22231000000000001</v>
      </c>
      <c r="IU100" s="265">
        <v>0.24945000000000001</v>
      </c>
      <c r="IV100" s="265">
        <v>0.21121999999999999</v>
      </c>
      <c r="IW100" s="265">
        <v>9.5481999999999997E-2</v>
      </c>
      <c r="IX100" s="265">
        <v>0.17193</v>
      </c>
      <c r="IY100" s="265">
        <v>0.41316999999999998</v>
      </c>
      <c r="IZ100" s="265">
        <v>0.27305000000000001</v>
      </c>
      <c r="JA100" s="265">
        <v>0.27461000000000002</v>
      </c>
      <c r="JB100" s="265">
        <v>0.32990999999999998</v>
      </c>
      <c r="JC100" s="265">
        <v>0.41415000000000002</v>
      </c>
      <c r="JD100" s="265">
        <v>0.26345000000000002</v>
      </c>
      <c r="JE100" s="265">
        <v>5.3355E-2</v>
      </c>
      <c r="JF100" s="265">
        <v>0.36292999999999997</v>
      </c>
      <c r="JG100" s="265">
        <v>0.23069999999999999</v>
      </c>
      <c r="JH100" s="265">
        <v>0.45335999999999999</v>
      </c>
      <c r="JI100" s="265">
        <v>9.0651999999999996E-2</v>
      </c>
      <c r="JJ100" s="265">
        <v>6.3219999999999998E-2</v>
      </c>
      <c r="JK100" s="265">
        <v>6.0884000000000001E-2</v>
      </c>
      <c r="JL100" s="265">
        <v>0.11033999999999999</v>
      </c>
      <c r="JM100" s="265">
        <v>0.13267000000000001</v>
      </c>
      <c r="JN100" s="265">
        <v>0.23899000000000001</v>
      </c>
      <c r="JO100" s="265">
        <v>0.17713000000000001</v>
      </c>
      <c r="JP100" s="265">
        <v>0.16031000000000001</v>
      </c>
      <c r="JQ100" s="265">
        <v>0.21148</v>
      </c>
      <c r="JR100" s="265">
        <v>0.14147999999999999</v>
      </c>
      <c r="JS100" s="265">
        <v>0.16928000000000001</v>
      </c>
      <c r="JT100" s="265">
        <v>0.71513000000000004</v>
      </c>
      <c r="JU100" s="265">
        <v>0.47710999999999998</v>
      </c>
      <c r="JV100" s="265">
        <v>0.33918999999999999</v>
      </c>
      <c r="JW100" s="265">
        <v>0.16292000000000001</v>
      </c>
      <c r="JX100" s="265">
        <v>0.23297000000000001</v>
      </c>
      <c r="JY100" s="265">
        <v>0.19167999999999999</v>
      </c>
      <c r="JZ100" s="265">
        <v>0.19051000000000001</v>
      </c>
      <c r="KA100" s="265">
        <v>0.33412999999999998</v>
      </c>
      <c r="KB100" s="265">
        <v>0.23338999999999999</v>
      </c>
      <c r="KC100" s="265">
        <v>0.21049000000000001</v>
      </c>
      <c r="KD100" s="265">
        <v>0.14768000000000001</v>
      </c>
      <c r="KE100" s="265">
        <v>0.35113</v>
      </c>
      <c r="KF100" s="265">
        <v>0.35358000000000001</v>
      </c>
      <c r="KG100" s="265">
        <v>0.38428000000000001</v>
      </c>
      <c r="KH100" s="265">
        <v>0.21290000000000001</v>
      </c>
      <c r="KI100" s="265">
        <v>0.14036999999999999</v>
      </c>
      <c r="KJ100" s="265">
        <v>0.18920999999999999</v>
      </c>
      <c r="KK100" s="265">
        <v>0.22108</v>
      </c>
      <c r="KL100" s="265">
        <v>0.27353</v>
      </c>
      <c r="KM100" s="265">
        <v>0.90437999999999996</v>
      </c>
      <c r="KN100" s="265">
        <v>0.97202999999999995</v>
      </c>
      <c r="KO100" s="265">
        <v>0.99119000000000002</v>
      </c>
      <c r="KP100" s="265">
        <v>7.9915839900148253E-3</v>
      </c>
      <c r="KQ100" s="265">
        <v>0.96889000000000003</v>
      </c>
      <c r="KR100" s="265">
        <v>0.95535999999999999</v>
      </c>
      <c r="KS100" s="265">
        <v>0.94379000000000002</v>
      </c>
      <c r="KT100" s="265">
        <v>0.87297626207704238</v>
      </c>
      <c r="KU100" s="265">
        <v>3.1988000000000003E-2</v>
      </c>
      <c r="KV100" s="265">
        <v>0.10451000000000001</v>
      </c>
      <c r="KW100" s="265">
        <v>0.14838000000000001</v>
      </c>
      <c r="KX100" s="265">
        <v>0.22985</v>
      </c>
      <c r="KY100" s="265">
        <v>0.40284999999999999</v>
      </c>
      <c r="KZ100" s="265">
        <v>0.60441999999999996</v>
      </c>
      <c r="LA100" s="265">
        <v>0.77856000000000003</v>
      </c>
      <c r="LB100" s="265">
        <v>0.90203</v>
      </c>
      <c r="LC100" s="265">
        <v>1</v>
      </c>
      <c r="LD100" s="265">
        <v>0</v>
      </c>
      <c r="LE100" s="265">
        <v>0.35066999999999998</v>
      </c>
      <c r="LF100" s="265">
        <v>0</v>
      </c>
      <c r="LG100" s="265">
        <v>0</v>
      </c>
      <c r="LH100" s="431">
        <v>3.7717751692980528E-3</v>
      </c>
      <c r="LI100" s="431">
        <v>3.6673739086836576E-3</v>
      </c>
      <c r="LJ100" s="431">
        <v>2.0123752765357494E-3</v>
      </c>
      <c r="LK100" s="431">
        <v>3.6848874296993017E-3</v>
      </c>
      <c r="LL100" s="431">
        <v>1.5359378885477781E-3</v>
      </c>
      <c r="LM100" s="431">
        <v>3.7072326522320509E-3</v>
      </c>
      <c r="LN100" s="431">
        <v>9.6634856890887022E-4</v>
      </c>
      <c r="LO100" s="431">
        <v>2.3790770210325718E-3</v>
      </c>
      <c r="LP100" s="431">
        <v>5.6065112585201859E-4</v>
      </c>
      <c r="LQ100" s="431">
        <v>1.0193262714892626E-3</v>
      </c>
      <c r="LR100" s="431">
        <v>2.2382335737347603E-3</v>
      </c>
      <c r="LS100" s="431">
        <v>3.7330305203795433E-3</v>
      </c>
      <c r="LT100" s="431">
        <v>3.4324737498536706E-4</v>
      </c>
      <c r="LU100" s="431">
        <v>3.6695338785648346E-3</v>
      </c>
      <c r="LV100" s="431">
        <v>1.1574863456189632E-3</v>
      </c>
      <c r="LW100" s="431">
        <v>2.2716259118169546E-3</v>
      </c>
      <c r="LX100" s="431">
        <v>4.8448392772115767E-4</v>
      </c>
      <c r="LY100" s="431">
        <v>7.6475774403661489E-4</v>
      </c>
      <c r="LZ100" s="431">
        <v>1.3428395614027977E-3</v>
      </c>
      <c r="MA100" s="431">
        <v>3.0966473277658224E-3</v>
      </c>
      <c r="MB100" s="431">
        <v>6.1451632063835859E-4</v>
      </c>
      <c r="MC100" s="431">
        <v>2.8336993418633938E-3</v>
      </c>
      <c r="MD100" s="431">
        <v>1.7600281862542033E-3</v>
      </c>
      <c r="ME100" s="431">
        <v>3.4343294100835919E-4</v>
      </c>
      <c r="MF100" s="431">
        <v>1.1910498142242432E-3</v>
      </c>
      <c r="MG100" s="431">
        <v>1.8785325810313225E-3</v>
      </c>
      <c r="MH100" s="266"/>
      <c r="MI100" s="266"/>
      <c r="MJ100" s="266"/>
      <c r="MK100" s="266"/>
      <c r="ML100" s="266"/>
      <c r="MM100" s="266"/>
      <c r="MN100" s="266"/>
      <c r="MO100" s="266"/>
      <c r="MP100" s="266"/>
      <c r="MQ100" s="266"/>
      <c r="MR100" s="266"/>
      <c r="MS100" s="266"/>
      <c r="MT100" s="266"/>
      <c r="MU100" s="266"/>
      <c r="MV100" s="266"/>
      <c r="MW100" s="266"/>
      <c r="MX100" s="266"/>
      <c r="MY100" s="266"/>
      <c r="MZ100" s="266"/>
      <c r="NA100" s="266"/>
      <c r="NB100" s="266"/>
      <c r="NC100" s="266"/>
      <c r="ND100" s="266"/>
      <c r="NE100" s="266"/>
      <c r="NF100" s="266"/>
      <c r="NG100" s="266"/>
      <c r="NH100" s="266"/>
      <c r="NI100" s="266"/>
      <c r="NJ100" s="266"/>
      <c r="NK100" s="266"/>
      <c r="NL100" s="266"/>
      <c r="NM100" s="266"/>
      <c r="NN100" s="266"/>
      <c r="NO100" s="266"/>
      <c r="NP100" s="266"/>
      <c r="NQ100" s="266"/>
      <c r="NR100" s="266"/>
      <c r="NS100" s="266"/>
      <c r="NT100" s="266"/>
      <c r="NU100" s="266"/>
      <c r="NV100" s="266"/>
      <c r="NW100" s="266"/>
      <c r="NX100" s="266"/>
      <c r="NY100" s="266"/>
      <c r="NZ100" s="266"/>
      <c r="OA100" s="266"/>
      <c r="OB100" s="266"/>
      <c r="OC100" s="266"/>
      <c r="OD100" s="266"/>
      <c r="OE100" s="266"/>
      <c r="OF100" s="266"/>
      <c r="OG100" s="266"/>
      <c r="OH100" s="266"/>
      <c r="OI100" s="266"/>
      <c r="OJ100" s="266"/>
      <c r="OK100" s="266"/>
      <c r="OL100" s="266"/>
      <c r="OM100" s="266"/>
      <c r="ON100" s="267"/>
    </row>
    <row r="101" spans="1:404">
      <c r="A101" s="261">
        <v>476</v>
      </c>
      <c r="B101" s="265">
        <v>0.30148999999999998</v>
      </c>
      <c r="C101" s="265">
        <v>0.21801000000000001</v>
      </c>
      <c r="D101" s="265">
        <v>0.15265000000000001</v>
      </c>
      <c r="E101" s="265">
        <v>0.10178</v>
      </c>
      <c r="F101" s="265">
        <v>0.30785000000000001</v>
      </c>
      <c r="G101" s="265">
        <v>0.20183999999999999</v>
      </c>
      <c r="H101" s="265">
        <v>0.31476999999999999</v>
      </c>
      <c r="I101" s="265">
        <v>0.34499000000000002</v>
      </c>
      <c r="J101" s="265">
        <v>0.27927999999999997</v>
      </c>
      <c r="K101" s="265">
        <v>0.10061</v>
      </c>
      <c r="L101" s="265">
        <v>6.8150000000000002E-2</v>
      </c>
      <c r="M101" s="265">
        <v>3.1081000000000001E-2</v>
      </c>
      <c r="N101" s="265">
        <v>0.12917999999999999</v>
      </c>
      <c r="O101" s="265">
        <v>0.25390000000000001</v>
      </c>
      <c r="P101" s="265">
        <v>0.19489000000000001</v>
      </c>
      <c r="Q101" s="265">
        <v>0.16472999999999999</v>
      </c>
      <c r="R101" s="265">
        <v>0.10215</v>
      </c>
      <c r="S101" s="265">
        <v>0.25727</v>
      </c>
      <c r="T101" s="265">
        <v>0.17460999999999999</v>
      </c>
      <c r="U101" s="265">
        <v>0.29774</v>
      </c>
      <c r="V101" s="265">
        <v>0.20271</v>
      </c>
      <c r="W101" s="265">
        <v>0.17459</v>
      </c>
      <c r="X101" s="265">
        <v>0.15179000000000001</v>
      </c>
      <c r="Y101" s="265">
        <v>0.30257000000000001</v>
      </c>
      <c r="Z101" s="265">
        <v>0.21009</v>
      </c>
      <c r="AA101" s="265">
        <v>0.30721999999999999</v>
      </c>
      <c r="AB101" s="265">
        <v>0.21584</v>
      </c>
      <c r="AC101" s="265">
        <v>0.18909000000000001</v>
      </c>
      <c r="AD101" s="265">
        <v>0.12725</v>
      </c>
      <c r="AE101" s="265">
        <v>3.6038000000000001E-2</v>
      </c>
      <c r="AF101" s="265">
        <v>5.3421000000000003E-2</v>
      </c>
      <c r="AG101" s="265">
        <v>0.17888000000000001</v>
      </c>
      <c r="AH101" s="265">
        <v>0.10362</v>
      </c>
      <c r="AI101" s="265">
        <v>2.0080000000000001E-2</v>
      </c>
      <c r="AJ101" s="265">
        <v>2.8823999999999999E-2</v>
      </c>
      <c r="AK101" s="265">
        <v>1.5695000000000001E-2</v>
      </c>
      <c r="AL101" s="265">
        <v>4.2493999999999997E-2</v>
      </c>
      <c r="AM101" s="265">
        <v>3.2615999999999999E-2</v>
      </c>
      <c r="AN101" s="265">
        <v>3.2953000000000003E-2</v>
      </c>
      <c r="AO101" s="265">
        <v>5.1289000000000001E-2</v>
      </c>
      <c r="AP101" s="265">
        <v>6.1131999999999999E-2</v>
      </c>
      <c r="AQ101" s="265">
        <v>4.0516999999999997E-2</v>
      </c>
      <c r="AR101" s="265">
        <v>9.0755000000000002E-2</v>
      </c>
      <c r="AS101" s="265">
        <v>7.8769000000000006E-2</v>
      </c>
      <c r="AT101" s="265">
        <v>7.2856000000000004E-2</v>
      </c>
      <c r="AU101" s="265">
        <v>0.11215</v>
      </c>
      <c r="AV101" s="265">
        <v>9.1166999999999998E-2</v>
      </c>
      <c r="AW101" s="265">
        <v>2.2692E-2</v>
      </c>
      <c r="AX101" s="265">
        <v>3.9734999999999999E-2</v>
      </c>
      <c r="AY101" s="265">
        <v>5.7846000000000002E-2</v>
      </c>
      <c r="AZ101" s="265">
        <v>8.0931000000000003E-2</v>
      </c>
      <c r="BA101" s="265">
        <v>2.3893000000000001E-2</v>
      </c>
      <c r="BB101" s="265">
        <v>1.0580000000000001E-2</v>
      </c>
      <c r="BC101" s="265">
        <v>1.5659999999999999E-3</v>
      </c>
      <c r="BD101" s="265">
        <v>3.6019000000000002E-2</v>
      </c>
      <c r="BE101" s="265">
        <v>2.2790999999999999E-2</v>
      </c>
      <c r="BF101" s="265">
        <v>2.2405999999999999E-2</v>
      </c>
      <c r="BG101" s="265">
        <v>5.6869000000000003E-2</v>
      </c>
      <c r="BH101" s="265">
        <v>5.935E-2</v>
      </c>
      <c r="BI101" s="265">
        <v>0.1082</v>
      </c>
      <c r="BJ101" s="265">
        <v>0.1077</v>
      </c>
      <c r="BK101" s="265">
        <v>0.11429</v>
      </c>
      <c r="BL101" s="265">
        <v>0.20296</v>
      </c>
      <c r="BM101" s="265">
        <v>0.11706999999999999</v>
      </c>
      <c r="BN101" s="265">
        <v>0.33996999999999999</v>
      </c>
      <c r="BO101" s="265">
        <v>0.37142999999999998</v>
      </c>
      <c r="BP101" s="265">
        <v>0.23549</v>
      </c>
      <c r="BQ101" s="265">
        <v>0.1731</v>
      </c>
      <c r="BR101" s="265">
        <v>0.32458999999999999</v>
      </c>
      <c r="BS101" s="265">
        <v>0.16497000000000001</v>
      </c>
      <c r="BT101" s="265">
        <v>0.27495999999999998</v>
      </c>
      <c r="BU101" s="265">
        <v>1.6499E-2</v>
      </c>
      <c r="BV101" s="265">
        <v>8.2477999999999996E-3</v>
      </c>
      <c r="BW101" s="265">
        <v>1.9002999999999999E-2</v>
      </c>
      <c r="BX101" s="265">
        <v>7.3692000000000002E-3</v>
      </c>
      <c r="BY101" s="265">
        <v>0.19647000000000001</v>
      </c>
      <c r="BZ101" s="265">
        <v>0.16394</v>
      </c>
      <c r="CA101" s="265">
        <v>0.312</v>
      </c>
      <c r="CB101" s="265">
        <v>0.22886000000000001</v>
      </c>
      <c r="CC101" s="265">
        <v>0.29938999999999999</v>
      </c>
      <c r="CD101" s="265">
        <v>0.17610000000000001</v>
      </c>
      <c r="CE101" s="265">
        <v>0.17441999999999999</v>
      </c>
      <c r="CF101" s="265">
        <v>0.19167000000000001</v>
      </c>
      <c r="CG101" s="265">
        <v>0.16828000000000001</v>
      </c>
      <c r="CH101" s="265">
        <v>0.16001000000000001</v>
      </c>
      <c r="CI101" s="265">
        <v>0.18190999999999999</v>
      </c>
      <c r="CJ101" s="265">
        <v>0.14904999999999999</v>
      </c>
      <c r="CK101" s="265">
        <v>0.16588</v>
      </c>
      <c r="CL101" s="265">
        <v>0.43901000000000001</v>
      </c>
      <c r="CM101" s="265">
        <v>0.24723999999999999</v>
      </c>
      <c r="CN101" s="265">
        <v>6.2626000000000001E-2</v>
      </c>
      <c r="CO101" s="265">
        <v>6.8127999999999994E-2</v>
      </c>
      <c r="CP101" s="265">
        <v>5.8307999999999999E-2</v>
      </c>
      <c r="CQ101" s="265">
        <v>5.5536000000000002E-2</v>
      </c>
      <c r="CR101" s="265">
        <v>8.5999999999999993E-2</v>
      </c>
      <c r="CS101" s="265">
        <v>6.7347000000000004E-2</v>
      </c>
      <c r="CT101" s="265">
        <v>9.0721999999999997E-2</v>
      </c>
      <c r="CU101" s="265">
        <v>8.7999999999999995E-2</v>
      </c>
      <c r="CV101" s="265">
        <v>7.2933999999999999E-2</v>
      </c>
      <c r="CW101" s="265">
        <v>0.17576</v>
      </c>
      <c r="CX101" s="265">
        <v>8.8660000000000003E-2</v>
      </c>
      <c r="CY101" s="265">
        <v>0.15051999999999999</v>
      </c>
      <c r="CZ101" s="265">
        <v>0.17963999999999999</v>
      </c>
      <c r="DA101" s="265">
        <v>0.33784999999999998</v>
      </c>
      <c r="DB101" s="265">
        <v>6.6667000000000004E-2</v>
      </c>
      <c r="DC101" s="265">
        <v>9.2783000000000004E-2</v>
      </c>
      <c r="DD101" s="265">
        <v>3.0303E-2</v>
      </c>
      <c r="DE101" s="265">
        <v>7.2165000000000007E-2</v>
      </c>
      <c r="DF101" s="265">
        <v>1.4015E-2</v>
      </c>
      <c r="DG101" s="265">
        <v>2.3997000000000001E-2</v>
      </c>
      <c r="DH101" s="265">
        <v>2.8830000000000001E-2</v>
      </c>
      <c r="DI101" s="265">
        <v>7.2284000000000001E-2</v>
      </c>
      <c r="DJ101" s="265">
        <v>3.8394999999999999E-2</v>
      </c>
      <c r="DK101" s="265">
        <v>3.9329999999999997E-2</v>
      </c>
      <c r="DL101" s="265">
        <v>5.3651999999999998E-2</v>
      </c>
      <c r="DM101" s="265">
        <v>0.26488</v>
      </c>
      <c r="DN101" s="265">
        <v>6.7452999999999999E-2</v>
      </c>
      <c r="DO101" s="265">
        <v>0.13164999999999999</v>
      </c>
      <c r="DP101" s="265">
        <v>0.13203999999999999</v>
      </c>
      <c r="DQ101" s="265">
        <v>0.10903</v>
      </c>
      <c r="DR101" s="265">
        <v>0.44681999999999999</v>
      </c>
      <c r="DS101" s="265">
        <v>0.26153999999999999</v>
      </c>
      <c r="DT101" s="265">
        <v>0.37441999999999998</v>
      </c>
      <c r="DU101" s="265">
        <v>0.26549</v>
      </c>
      <c r="DV101" s="265">
        <v>0.1804</v>
      </c>
      <c r="DW101" s="265">
        <v>0.23376</v>
      </c>
      <c r="DX101" s="265">
        <v>9.2131000000000005E-2</v>
      </c>
      <c r="DY101" s="265">
        <v>0.17657999999999999</v>
      </c>
      <c r="DZ101" s="265">
        <v>0.47271999999999997</v>
      </c>
      <c r="EA101" s="265">
        <v>0.46356999999999998</v>
      </c>
      <c r="EB101" s="265">
        <v>0.29072999999999999</v>
      </c>
      <c r="EC101" s="265">
        <v>0.23880999999999999</v>
      </c>
      <c r="ED101" s="265">
        <v>0.36604999999999999</v>
      </c>
      <c r="EE101" s="265">
        <v>0.43769000000000002</v>
      </c>
      <c r="EF101" s="265">
        <v>0.14498</v>
      </c>
      <c r="EG101" s="265">
        <v>0.27881</v>
      </c>
      <c r="EH101" s="265">
        <v>0.12324</v>
      </c>
      <c r="EI101" s="265">
        <v>0.15306</v>
      </c>
      <c r="EJ101" s="265">
        <v>0.17526</v>
      </c>
      <c r="EK101" s="265">
        <v>6.6667000000000004E-2</v>
      </c>
      <c r="EL101" s="265">
        <v>5.2082999999999997E-2</v>
      </c>
      <c r="EM101" s="265">
        <v>5.1136000000000001E-2</v>
      </c>
      <c r="EN101" s="265">
        <v>3.8004000000000003E-2</v>
      </c>
      <c r="EO101" s="265">
        <v>0.22362000000000001</v>
      </c>
      <c r="EP101" s="265">
        <v>0.10255</v>
      </c>
      <c r="EQ101" s="265">
        <v>6.2502000000000002E-2</v>
      </c>
      <c r="ER101" s="265">
        <v>8.6532999999999999E-2</v>
      </c>
      <c r="ES101" s="265">
        <v>7.2555999999999995E-2</v>
      </c>
      <c r="ET101" s="265">
        <v>7.9935000000000006E-2</v>
      </c>
      <c r="EU101" s="265">
        <v>6.7560999999999996E-2</v>
      </c>
      <c r="EV101" s="265">
        <v>6.9335999999999995E-2</v>
      </c>
      <c r="EW101" s="265">
        <v>7.3804999999999996E-2</v>
      </c>
      <c r="EX101" s="265">
        <v>8.2613000000000006E-2</v>
      </c>
      <c r="EY101" s="265">
        <v>5.9997000000000002E-2</v>
      </c>
      <c r="EZ101" s="265">
        <v>0.18668000000000001</v>
      </c>
      <c r="FA101" s="265">
        <v>0.16819000000000001</v>
      </c>
      <c r="FB101" s="265">
        <v>0.15890000000000001</v>
      </c>
      <c r="FC101" s="265">
        <v>0.14743000000000001</v>
      </c>
      <c r="FD101" s="265">
        <v>0.15415000000000001</v>
      </c>
      <c r="FE101" s="265">
        <v>0.13747000000000001</v>
      </c>
      <c r="FF101" s="265">
        <v>0.14438999999999999</v>
      </c>
      <c r="FG101" s="265">
        <v>0.16891999999999999</v>
      </c>
      <c r="FH101" s="265">
        <v>0.13081999999999999</v>
      </c>
      <c r="FI101" s="265">
        <v>0.12333</v>
      </c>
      <c r="FJ101" s="265">
        <v>0.23257</v>
      </c>
      <c r="FK101" s="265">
        <v>0.10095999999999999</v>
      </c>
      <c r="FL101" s="265">
        <v>7.4915999999999996E-2</v>
      </c>
      <c r="FM101" s="265">
        <v>0.78810000000000002</v>
      </c>
      <c r="FN101" s="265">
        <v>0.26718999999999998</v>
      </c>
      <c r="FO101" s="265">
        <v>0.17199999999999999</v>
      </c>
      <c r="FP101" s="265">
        <v>0.19514999999999999</v>
      </c>
      <c r="FQ101" s="265">
        <v>0.19191</v>
      </c>
      <c r="FR101" s="265">
        <v>0.11679</v>
      </c>
      <c r="FS101" s="265">
        <v>8.5716000000000001E-2</v>
      </c>
      <c r="FT101" s="265">
        <v>0.20660000000000001</v>
      </c>
      <c r="FU101" s="265">
        <v>0.19999</v>
      </c>
      <c r="FV101" s="265">
        <v>4.4784999999999998E-2</v>
      </c>
      <c r="FW101" s="265">
        <v>9.4188999999999995E-2</v>
      </c>
      <c r="FX101" s="265">
        <v>0.16646</v>
      </c>
      <c r="FY101" s="265">
        <v>7.6678999999999997E-2</v>
      </c>
      <c r="FZ101" s="265">
        <v>9.4188999999999995E-2</v>
      </c>
      <c r="GA101" s="265">
        <v>0.25930999999999998</v>
      </c>
      <c r="GB101" s="265">
        <v>0.38524999999999998</v>
      </c>
      <c r="GC101" s="265">
        <v>0.30598999999999998</v>
      </c>
      <c r="GD101" s="265">
        <v>0.13424</v>
      </c>
      <c r="GE101" s="265">
        <v>0.37353999999999998</v>
      </c>
      <c r="GF101" s="265">
        <v>0.31244</v>
      </c>
      <c r="GG101" s="265">
        <v>0.12494</v>
      </c>
      <c r="GH101" s="265">
        <v>0.16242999999999999</v>
      </c>
      <c r="GI101" s="265">
        <v>0.14219000000000001</v>
      </c>
      <c r="GJ101" s="265">
        <v>0.30064000000000002</v>
      </c>
      <c r="GK101" s="265">
        <v>0.37913000000000002</v>
      </c>
      <c r="GL101" s="265">
        <v>0.41648000000000002</v>
      </c>
      <c r="GM101" s="265">
        <v>0.24543000000000001</v>
      </c>
      <c r="GN101" s="265">
        <v>0.27015</v>
      </c>
      <c r="GO101" s="265">
        <v>0.1119</v>
      </c>
      <c r="GP101" s="265">
        <v>0.14548</v>
      </c>
      <c r="GQ101" s="265">
        <v>0.16950000000000001</v>
      </c>
      <c r="GR101" s="265">
        <v>0.34515000000000001</v>
      </c>
      <c r="GS101" s="265">
        <v>0.15536</v>
      </c>
      <c r="GT101" s="265">
        <v>0.18820999999999999</v>
      </c>
      <c r="GU101" s="265">
        <v>0.18883</v>
      </c>
      <c r="GV101" s="265">
        <v>0.17455000000000001</v>
      </c>
      <c r="GW101" s="265">
        <v>0.13067000000000001</v>
      </c>
      <c r="GX101" s="265">
        <v>9.2012999999999998E-2</v>
      </c>
      <c r="GY101" s="265">
        <v>0.19571</v>
      </c>
      <c r="GZ101" s="265">
        <v>0.18317</v>
      </c>
      <c r="HA101" s="265">
        <v>0.15815000000000001</v>
      </c>
      <c r="HB101" s="265">
        <v>0.18246999999999999</v>
      </c>
      <c r="HC101" s="265">
        <v>0.18676000000000001</v>
      </c>
      <c r="HD101" s="265">
        <v>0.24235000000000001</v>
      </c>
      <c r="HE101" s="265">
        <v>0.19220999999999999</v>
      </c>
      <c r="HF101" s="265">
        <v>0.25440000000000002</v>
      </c>
      <c r="HG101" s="265">
        <v>0.19302</v>
      </c>
      <c r="HH101" s="265">
        <v>0.18046999999999999</v>
      </c>
      <c r="HI101" s="265">
        <v>0.18659000000000001</v>
      </c>
      <c r="HJ101" s="265">
        <v>0.23826</v>
      </c>
      <c r="HK101" s="265">
        <v>0.18855</v>
      </c>
      <c r="HL101" s="265">
        <v>0.14992</v>
      </c>
      <c r="HM101" s="265">
        <v>0.16061</v>
      </c>
      <c r="HN101" s="265">
        <v>0.36026999999999998</v>
      </c>
      <c r="HO101" s="265">
        <v>0.27193000000000001</v>
      </c>
      <c r="HP101" s="265">
        <v>0.30048000000000002</v>
      </c>
      <c r="HQ101" s="265">
        <v>0.13836000000000001</v>
      </c>
      <c r="HR101" s="265">
        <v>9.9319000000000005E-2</v>
      </c>
      <c r="HS101" s="265">
        <v>0.21146999999999999</v>
      </c>
      <c r="HT101" s="265">
        <v>0.24576000000000001</v>
      </c>
      <c r="HU101" s="265">
        <v>0.31287999999999999</v>
      </c>
      <c r="HV101" s="265">
        <v>0.21626999999999999</v>
      </c>
      <c r="HW101" s="265">
        <v>0.23341999999999999</v>
      </c>
      <c r="HX101" s="265">
        <v>0.20605000000000001</v>
      </c>
      <c r="HY101" s="265">
        <v>0.25344</v>
      </c>
      <c r="HZ101" s="265">
        <v>0.33898</v>
      </c>
      <c r="IA101" s="265">
        <v>0.19403000000000001</v>
      </c>
      <c r="IB101" s="265">
        <v>0.2016</v>
      </c>
      <c r="IC101" s="265">
        <v>0.21783</v>
      </c>
      <c r="ID101" s="265">
        <v>0.19353999999999999</v>
      </c>
      <c r="IE101" s="265">
        <v>0.18489</v>
      </c>
      <c r="IF101" s="265">
        <v>0.20752999999999999</v>
      </c>
      <c r="IG101" s="265">
        <v>0.25128</v>
      </c>
      <c r="IH101" s="265">
        <v>0.18546000000000001</v>
      </c>
      <c r="II101" s="265">
        <v>0.35247000000000001</v>
      </c>
      <c r="IJ101" s="265">
        <v>0.15901999999999999</v>
      </c>
      <c r="IK101" s="265">
        <v>0.20957999999999999</v>
      </c>
      <c r="IL101" s="265">
        <v>0.12806999999999999</v>
      </c>
      <c r="IM101" s="265">
        <v>0.37664999999999998</v>
      </c>
      <c r="IN101" s="265">
        <v>0.35649999999999998</v>
      </c>
      <c r="IO101" s="265">
        <v>0.24965000000000001</v>
      </c>
      <c r="IP101" s="265">
        <v>0.17322000000000001</v>
      </c>
      <c r="IQ101" s="265">
        <v>0.27450999999999998</v>
      </c>
      <c r="IR101" s="265">
        <v>0.18232000000000001</v>
      </c>
      <c r="IS101" s="265">
        <v>0.14127000000000001</v>
      </c>
      <c r="IT101" s="265">
        <v>0.21437999999999999</v>
      </c>
      <c r="IU101" s="265">
        <v>0.24188999999999999</v>
      </c>
      <c r="IV101" s="265">
        <v>0.21331</v>
      </c>
      <c r="IW101" s="265">
        <v>9.4564999999999996E-2</v>
      </c>
      <c r="IX101" s="265">
        <v>0.16667999999999999</v>
      </c>
      <c r="IY101" s="265">
        <v>0.39729999999999999</v>
      </c>
      <c r="IZ101" s="265">
        <v>0.26212000000000002</v>
      </c>
      <c r="JA101" s="265">
        <v>0.26382</v>
      </c>
      <c r="JB101" s="265">
        <v>0.31685000000000002</v>
      </c>
      <c r="JC101" s="265">
        <v>0.39778000000000002</v>
      </c>
      <c r="JD101" s="265">
        <v>0.25706000000000001</v>
      </c>
      <c r="JE101" s="265">
        <v>5.2061999999999997E-2</v>
      </c>
      <c r="JF101" s="265">
        <v>0.34969</v>
      </c>
      <c r="JG101" s="265">
        <v>0.22398999999999999</v>
      </c>
      <c r="JH101" s="265">
        <v>0.44158999999999998</v>
      </c>
      <c r="JI101" s="265">
        <v>8.8674000000000003E-2</v>
      </c>
      <c r="JJ101" s="265">
        <v>6.225E-2</v>
      </c>
      <c r="JK101" s="265">
        <v>6.0647E-2</v>
      </c>
      <c r="JL101" s="265">
        <v>0.10813</v>
      </c>
      <c r="JM101" s="265">
        <v>0.12573000000000001</v>
      </c>
      <c r="JN101" s="265">
        <v>0.22775000000000001</v>
      </c>
      <c r="JO101" s="265">
        <v>0.17315</v>
      </c>
      <c r="JP101" s="265">
        <v>0.15148</v>
      </c>
      <c r="JQ101" s="265">
        <v>0.20605999999999999</v>
      </c>
      <c r="JR101" s="265">
        <v>0.13871</v>
      </c>
      <c r="JS101" s="265">
        <v>0.1643</v>
      </c>
      <c r="JT101" s="265">
        <v>0.68352999999999997</v>
      </c>
      <c r="JU101" s="265">
        <v>0.45951999999999998</v>
      </c>
      <c r="JV101" s="265">
        <v>0.32880999999999999</v>
      </c>
      <c r="JW101" s="265">
        <v>0.15956000000000001</v>
      </c>
      <c r="JX101" s="265">
        <v>0.22841</v>
      </c>
      <c r="JY101" s="265">
        <v>0.18623000000000001</v>
      </c>
      <c r="JZ101" s="265">
        <v>0.18693000000000001</v>
      </c>
      <c r="KA101" s="265">
        <v>0.30582999999999999</v>
      </c>
      <c r="KB101" s="265">
        <v>0.24323</v>
      </c>
      <c r="KC101" s="265">
        <v>0.20308000000000001</v>
      </c>
      <c r="KD101" s="265">
        <v>0.14374000000000001</v>
      </c>
      <c r="KE101" s="265">
        <v>0.33682000000000001</v>
      </c>
      <c r="KF101" s="265">
        <v>0.33818999999999999</v>
      </c>
      <c r="KG101" s="265">
        <v>0.36753999999999998</v>
      </c>
      <c r="KH101" s="265">
        <v>0.20272999999999999</v>
      </c>
      <c r="KI101" s="265">
        <v>0.14071</v>
      </c>
      <c r="KJ101" s="265">
        <v>0.18926999999999999</v>
      </c>
      <c r="KK101" s="265">
        <v>0.22842999999999999</v>
      </c>
      <c r="KL101" s="265">
        <v>0.28015000000000001</v>
      </c>
      <c r="KM101" s="265">
        <v>0.90802000000000005</v>
      </c>
      <c r="KN101" s="265">
        <v>0.97475000000000001</v>
      </c>
      <c r="KO101" s="265">
        <v>0.99295</v>
      </c>
      <c r="KP101" s="265">
        <v>8.0001572501292167E-3</v>
      </c>
      <c r="KQ101" s="265">
        <v>0.96909000000000001</v>
      </c>
      <c r="KR101" s="265">
        <v>0.95496999999999999</v>
      </c>
      <c r="KS101" s="265">
        <v>0.94291000000000003</v>
      </c>
      <c r="KT101" s="265">
        <v>0.87572281097492355</v>
      </c>
      <c r="KU101" s="265">
        <v>3.2698999999999999E-2</v>
      </c>
      <c r="KV101" s="265">
        <v>0.10611</v>
      </c>
      <c r="KW101" s="265">
        <v>0.15035999999999999</v>
      </c>
      <c r="KX101" s="265">
        <v>0.23233999999999999</v>
      </c>
      <c r="KY101" s="265">
        <v>0.40594999999999998</v>
      </c>
      <c r="KZ101" s="265">
        <v>0.60768</v>
      </c>
      <c r="LA101" s="265">
        <v>0.78136000000000005</v>
      </c>
      <c r="LB101" s="265">
        <v>0.90400999999999998</v>
      </c>
      <c r="LC101" s="265">
        <v>1</v>
      </c>
      <c r="LD101" s="265">
        <v>0</v>
      </c>
      <c r="LE101" s="265">
        <v>0.35742000000000002</v>
      </c>
      <c r="LF101" s="265">
        <v>0</v>
      </c>
      <c r="LG101" s="265">
        <v>0</v>
      </c>
      <c r="LH101" s="431">
        <v>3.7338738329708576E-3</v>
      </c>
      <c r="LI101" s="431">
        <v>3.6563694011420012E-3</v>
      </c>
      <c r="LJ101" s="431">
        <v>2.1136912982910872E-3</v>
      </c>
      <c r="LK101" s="431">
        <v>3.6459795664995909E-3</v>
      </c>
      <c r="LL101" s="431">
        <v>1.6170096350833774E-3</v>
      </c>
      <c r="LM101" s="431">
        <v>3.6069315392524004E-3</v>
      </c>
      <c r="LN101" s="431">
        <v>1.0305277537554502E-3</v>
      </c>
      <c r="LO101" s="431">
        <v>2.3113463539630175E-3</v>
      </c>
      <c r="LP101" s="431">
        <v>5.6978163775056601E-4</v>
      </c>
      <c r="LQ101" s="431">
        <v>9.9429814144968987E-4</v>
      </c>
      <c r="LR101" s="431">
        <v>2.1558082662522793E-3</v>
      </c>
      <c r="LS101" s="431">
        <v>3.6666672676801682E-3</v>
      </c>
      <c r="LT101" s="431">
        <v>3.2178213587030768E-4</v>
      </c>
      <c r="LU101" s="431">
        <v>3.5598066169768572E-3</v>
      </c>
      <c r="LV101" s="431">
        <v>1.1853146133944392E-3</v>
      </c>
      <c r="LW101" s="431">
        <v>2.1932509262114763E-3</v>
      </c>
      <c r="LX101" s="431">
        <v>4.8065852024592459E-4</v>
      </c>
      <c r="LY101" s="431">
        <v>7.5484864646568894E-4</v>
      </c>
      <c r="LZ101" s="431">
        <v>1.3632545014843345E-3</v>
      </c>
      <c r="MA101" s="431">
        <v>3.0005180742591619E-3</v>
      </c>
      <c r="MB101" s="431">
        <v>6.1140907928347588E-4</v>
      </c>
      <c r="MC101" s="431">
        <v>2.7567436918616295E-3</v>
      </c>
      <c r="MD101" s="431">
        <v>1.6981636872515082E-3</v>
      </c>
      <c r="ME101" s="431">
        <v>3.2653752714395523E-4</v>
      </c>
      <c r="MF101" s="431">
        <v>1.2015769025310874E-3</v>
      </c>
      <c r="MG101" s="431">
        <v>1.8452565418556333E-3</v>
      </c>
      <c r="MH101" s="266"/>
      <c r="MI101" s="266"/>
      <c r="MJ101" s="266"/>
      <c r="MK101" s="266"/>
      <c r="ML101" s="266"/>
      <c r="MM101" s="266"/>
      <c r="MN101" s="266"/>
      <c r="MO101" s="266"/>
      <c r="MP101" s="266"/>
      <c r="MQ101" s="266"/>
      <c r="MR101" s="266"/>
      <c r="MS101" s="266"/>
      <c r="MT101" s="266"/>
      <c r="MU101" s="266"/>
      <c r="MV101" s="266"/>
      <c r="MW101" s="266"/>
      <c r="MX101" s="266"/>
      <c r="MY101" s="266"/>
      <c r="MZ101" s="266"/>
      <c r="NA101" s="266"/>
      <c r="NB101" s="266"/>
      <c r="NC101" s="266"/>
      <c r="ND101" s="266"/>
      <c r="NE101" s="266"/>
      <c r="NF101" s="266"/>
      <c r="NG101" s="266"/>
      <c r="NH101" s="266"/>
      <c r="NI101" s="266"/>
      <c r="NJ101" s="266"/>
      <c r="NK101" s="266"/>
      <c r="NL101" s="266"/>
      <c r="NM101" s="266"/>
      <c r="NN101" s="266"/>
      <c r="NO101" s="266"/>
      <c r="NP101" s="266"/>
      <c r="NQ101" s="266"/>
      <c r="NR101" s="266"/>
      <c r="NS101" s="266"/>
      <c r="NT101" s="266"/>
      <c r="NU101" s="266"/>
      <c r="NV101" s="266"/>
      <c r="NW101" s="266"/>
      <c r="NX101" s="266"/>
      <c r="NY101" s="266"/>
      <c r="NZ101" s="266"/>
      <c r="OA101" s="266"/>
      <c r="OB101" s="266"/>
      <c r="OC101" s="266"/>
      <c r="OD101" s="266"/>
      <c r="OE101" s="266"/>
      <c r="OF101" s="266"/>
      <c r="OG101" s="266"/>
      <c r="OH101" s="266"/>
      <c r="OI101" s="266"/>
      <c r="OJ101" s="266"/>
      <c r="OK101" s="266"/>
      <c r="OL101" s="266"/>
      <c r="OM101" s="266"/>
      <c r="ON101" s="267"/>
    </row>
    <row r="102" spans="1:404">
      <c r="A102" s="261">
        <v>477</v>
      </c>
      <c r="B102" s="265">
        <v>0.30185000000000001</v>
      </c>
      <c r="C102" s="265">
        <v>0.21818000000000001</v>
      </c>
      <c r="D102" s="265">
        <v>0.15271999999999999</v>
      </c>
      <c r="E102" s="265">
        <v>0.10185</v>
      </c>
      <c r="F102" s="265">
        <v>0.30804999999999999</v>
      </c>
      <c r="G102" s="265">
        <v>0.2019</v>
      </c>
      <c r="H102" s="265">
        <v>0.31508999999999998</v>
      </c>
      <c r="I102" s="265">
        <v>0.34656999999999999</v>
      </c>
      <c r="J102" s="265">
        <v>0.28081</v>
      </c>
      <c r="K102" s="265">
        <v>0.10229000000000001</v>
      </c>
      <c r="L102" s="265">
        <v>7.0539000000000004E-2</v>
      </c>
      <c r="M102" s="265">
        <v>3.4291000000000002E-2</v>
      </c>
      <c r="N102" s="265">
        <v>0.13317000000000001</v>
      </c>
      <c r="O102" s="265">
        <v>0.25668000000000002</v>
      </c>
      <c r="P102" s="265">
        <v>0.19559000000000001</v>
      </c>
      <c r="Q102" s="265">
        <v>0.16259999999999999</v>
      </c>
      <c r="R102" s="265">
        <v>0.10217</v>
      </c>
      <c r="S102" s="265">
        <v>0.25974000000000003</v>
      </c>
      <c r="T102" s="265">
        <v>0.17579</v>
      </c>
      <c r="U102" s="265">
        <v>0.29798000000000002</v>
      </c>
      <c r="V102" s="265">
        <v>0.20294000000000001</v>
      </c>
      <c r="W102" s="265">
        <v>0.17463999999999999</v>
      </c>
      <c r="X102" s="265">
        <v>0.15189</v>
      </c>
      <c r="Y102" s="265">
        <v>0.30254999999999999</v>
      </c>
      <c r="Z102" s="265">
        <v>0.21013000000000001</v>
      </c>
      <c r="AA102" s="265">
        <v>0.30745</v>
      </c>
      <c r="AB102" s="265">
        <v>0.21611</v>
      </c>
      <c r="AC102" s="265">
        <v>0.18970000000000001</v>
      </c>
      <c r="AD102" s="265">
        <v>0.12759000000000001</v>
      </c>
      <c r="AE102" s="265">
        <v>3.7060000000000003E-2</v>
      </c>
      <c r="AF102" s="265">
        <v>5.3946000000000001E-2</v>
      </c>
      <c r="AG102" s="265">
        <v>0.18342</v>
      </c>
      <c r="AH102" s="265">
        <v>0.10306</v>
      </c>
      <c r="AI102" s="265">
        <v>2.2497E-2</v>
      </c>
      <c r="AJ102" s="265">
        <v>2.9947000000000001E-2</v>
      </c>
      <c r="AK102" s="265">
        <v>1.6413000000000001E-2</v>
      </c>
      <c r="AL102" s="265">
        <v>4.4424999999999999E-2</v>
      </c>
      <c r="AM102" s="265">
        <v>3.3005E-2</v>
      </c>
      <c r="AN102" s="265">
        <v>3.3156999999999999E-2</v>
      </c>
      <c r="AO102" s="265">
        <v>5.2988E-2</v>
      </c>
      <c r="AP102" s="265">
        <v>6.0809000000000002E-2</v>
      </c>
      <c r="AQ102" s="265">
        <v>4.0480000000000002E-2</v>
      </c>
      <c r="AR102" s="265">
        <v>9.0997999999999996E-2</v>
      </c>
      <c r="AS102" s="265">
        <v>7.8657000000000005E-2</v>
      </c>
      <c r="AT102" s="265">
        <v>7.1613999999999997E-2</v>
      </c>
      <c r="AU102" s="265">
        <v>0.11165</v>
      </c>
      <c r="AV102" s="265">
        <v>8.9260000000000006E-2</v>
      </c>
      <c r="AW102" s="265">
        <v>2.4202000000000001E-2</v>
      </c>
      <c r="AX102" s="265">
        <v>4.0620000000000003E-2</v>
      </c>
      <c r="AY102" s="265">
        <v>5.7938000000000003E-2</v>
      </c>
      <c r="AZ102" s="265">
        <v>8.0520999999999995E-2</v>
      </c>
      <c r="BA102" s="265">
        <v>2.4941000000000001E-2</v>
      </c>
      <c r="BB102" s="265">
        <v>1.1938000000000001E-2</v>
      </c>
      <c r="BC102" s="265">
        <v>3.1319999999999998E-3</v>
      </c>
      <c r="BD102" s="265">
        <v>3.6790999999999997E-2</v>
      </c>
      <c r="BE102" s="265">
        <v>1.9428000000000001E-2</v>
      </c>
      <c r="BF102" s="265">
        <v>1.8348E-2</v>
      </c>
      <c r="BG102" s="265">
        <v>5.2322E-2</v>
      </c>
      <c r="BH102" s="265">
        <v>5.3927999999999997E-2</v>
      </c>
      <c r="BI102" s="265">
        <v>9.9982000000000001E-2</v>
      </c>
      <c r="BJ102" s="265">
        <v>9.7318000000000002E-2</v>
      </c>
      <c r="BK102" s="265">
        <v>0.11169</v>
      </c>
      <c r="BL102" s="265">
        <v>0.19908000000000001</v>
      </c>
      <c r="BM102" s="265">
        <v>0.11219999999999999</v>
      </c>
      <c r="BN102" s="265">
        <v>0.33695000000000003</v>
      </c>
      <c r="BO102" s="265">
        <v>0.37142999999999998</v>
      </c>
      <c r="BP102" s="265">
        <v>0.18289</v>
      </c>
      <c r="BQ102" s="265">
        <v>0.16782</v>
      </c>
      <c r="BR102" s="265">
        <v>0.32249</v>
      </c>
      <c r="BS102" s="265">
        <v>0.16059000000000001</v>
      </c>
      <c r="BT102" s="265">
        <v>0.27409</v>
      </c>
      <c r="BU102" s="265">
        <v>1.643E-2</v>
      </c>
      <c r="BV102" s="265">
        <v>8.1835999999999992E-3</v>
      </c>
      <c r="BW102" s="265">
        <v>1.8898999999999999E-2</v>
      </c>
      <c r="BX102" s="265">
        <v>7.2103999999999996E-3</v>
      </c>
      <c r="BY102" s="265">
        <v>0.19858999999999999</v>
      </c>
      <c r="BZ102" s="265">
        <v>0.1656</v>
      </c>
      <c r="CA102" s="265">
        <v>0.314</v>
      </c>
      <c r="CB102" s="265">
        <v>0.23219000000000001</v>
      </c>
      <c r="CC102" s="265">
        <v>0.30264000000000002</v>
      </c>
      <c r="CD102" s="265">
        <v>0.17823</v>
      </c>
      <c r="CE102" s="265">
        <v>0.17632</v>
      </c>
      <c r="CF102" s="265">
        <v>0.19381000000000001</v>
      </c>
      <c r="CG102" s="265">
        <v>0.17063</v>
      </c>
      <c r="CH102" s="265">
        <v>0.16192999999999999</v>
      </c>
      <c r="CI102" s="265">
        <v>0.18386</v>
      </c>
      <c r="CJ102" s="265">
        <v>0.15095</v>
      </c>
      <c r="CK102" s="265">
        <v>0.16850000000000001</v>
      </c>
      <c r="CL102" s="265">
        <v>0.44256000000000001</v>
      </c>
      <c r="CM102" s="265">
        <v>0.24013999999999999</v>
      </c>
      <c r="CN102" s="265">
        <v>6.4645999999999995E-2</v>
      </c>
      <c r="CO102" s="265">
        <v>6.6669000000000006E-2</v>
      </c>
      <c r="CP102" s="265">
        <v>5.7837E-2</v>
      </c>
      <c r="CQ102" s="265">
        <v>5.5086999999999997E-2</v>
      </c>
      <c r="CR102" s="265">
        <v>8.2000000000000003E-2</v>
      </c>
      <c r="CS102" s="265">
        <v>6.3265000000000002E-2</v>
      </c>
      <c r="CT102" s="265">
        <v>8.8660000000000003E-2</v>
      </c>
      <c r="CU102" s="265">
        <v>8.5999999999999993E-2</v>
      </c>
      <c r="CV102" s="265">
        <v>7.3322999999999999E-2</v>
      </c>
      <c r="CW102" s="265">
        <v>0.16969999999999999</v>
      </c>
      <c r="CX102" s="265">
        <v>8.4536E-2</v>
      </c>
      <c r="CY102" s="265">
        <v>0.14638999999999999</v>
      </c>
      <c r="CZ102" s="265">
        <v>0.18013000000000001</v>
      </c>
      <c r="DA102" s="265">
        <v>0.3407</v>
      </c>
      <c r="DB102" s="265">
        <v>7.2727E-2</v>
      </c>
      <c r="DC102" s="265">
        <v>0.10309</v>
      </c>
      <c r="DD102" s="265">
        <v>3.0303E-2</v>
      </c>
      <c r="DE102" s="265">
        <v>7.2165000000000007E-2</v>
      </c>
      <c r="DF102" s="265">
        <v>1.4033E-2</v>
      </c>
      <c r="DG102" s="265">
        <v>2.3769999999999999E-2</v>
      </c>
      <c r="DH102" s="265">
        <v>2.7889000000000001E-2</v>
      </c>
      <c r="DI102" s="265">
        <v>6.7208000000000004E-2</v>
      </c>
      <c r="DJ102" s="265">
        <v>3.5671000000000001E-2</v>
      </c>
      <c r="DK102" s="265">
        <v>3.5674999999999998E-2</v>
      </c>
      <c r="DL102" s="265">
        <v>4.8980000000000003E-2</v>
      </c>
      <c r="DM102" s="265">
        <v>0.2482</v>
      </c>
      <c r="DN102" s="265">
        <v>6.1325999999999999E-2</v>
      </c>
      <c r="DO102" s="265">
        <v>0.11829000000000001</v>
      </c>
      <c r="DP102" s="265">
        <v>0.11813</v>
      </c>
      <c r="DQ102" s="265">
        <v>9.7750000000000004E-2</v>
      </c>
      <c r="DR102" s="265">
        <v>0.41567999999999999</v>
      </c>
      <c r="DS102" s="265">
        <v>0.24479000000000001</v>
      </c>
      <c r="DT102" s="265">
        <v>0.34877999999999998</v>
      </c>
      <c r="DU102" s="265">
        <v>0.23694999999999999</v>
      </c>
      <c r="DV102" s="265">
        <v>0.16137000000000001</v>
      </c>
      <c r="DW102" s="265">
        <v>0.20873</v>
      </c>
      <c r="DX102" s="265">
        <v>8.6566000000000004E-2</v>
      </c>
      <c r="DY102" s="265">
        <v>0.16536999999999999</v>
      </c>
      <c r="DZ102" s="265">
        <v>0.43541999999999997</v>
      </c>
      <c r="EA102" s="265">
        <v>0.43708000000000002</v>
      </c>
      <c r="EB102" s="265">
        <v>0.27476</v>
      </c>
      <c r="EC102" s="265">
        <v>0.22574</v>
      </c>
      <c r="ED102" s="265">
        <v>0.34587000000000001</v>
      </c>
      <c r="EE102" s="265">
        <v>0.41352</v>
      </c>
      <c r="EF102" s="265">
        <v>0.14130999999999999</v>
      </c>
      <c r="EG102" s="265">
        <v>0.26301000000000002</v>
      </c>
      <c r="EH102" s="265">
        <v>0.13449</v>
      </c>
      <c r="EI102" s="265">
        <v>0.15306</v>
      </c>
      <c r="EJ102" s="265">
        <v>0.18557000000000001</v>
      </c>
      <c r="EK102" s="265">
        <v>7.2727E-2</v>
      </c>
      <c r="EL102" s="265">
        <v>5.2082999999999997E-2</v>
      </c>
      <c r="EM102" s="265">
        <v>5.2859000000000003E-2</v>
      </c>
      <c r="EN102" s="265">
        <v>3.6415000000000003E-2</v>
      </c>
      <c r="EO102" s="265">
        <v>0.21088999999999999</v>
      </c>
      <c r="EP102" s="265">
        <v>0.10493</v>
      </c>
      <c r="EQ102" s="265">
        <v>5.8096000000000002E-2</v>
      </c>
      <c r="ER102" s="265">
        <v>8.0274999999999999E-2</v>
      </c>
      <c r="ES102" s="265">
        <v>6.7419999999999994E-2</v>
      </c>
      <c r="ET102" s="265">
        <v>7.4165999999999996E-2</v>
      </c>
      <c r="EU102" s="265">
        <v>6.2678999999999999E-2</v>
      </c>
      <c r="EV102" s="265">
        <v>6.4297999999999994E-2</v>
      </c>
      <c r="EW102" s="265">
        <v>6.8396999999999999E-2</v>
      </c>
      <c r="EX102" s="265">
        <v>7.6619999999999994E-2</v>
      </c>
      <c r="EY102" s="265">
        <v>5.5780000000000003E-2</v>
      </c>
      <c r="EZ102" s="265">
        <v>0.18765000000000001</v>
      </c>
      <c r="FA102" s="265">
        <v>0.15579000000000001</v>
      </c>
      <c r="FB102" s="265">
        <v>0.14715</v>
      </c>
      <c r="FC102" s="265">
        <v>0.13647999999999999</v>
      </c>
      <c r="FD102" s="265">
        <v>0.14288999999999999</v>
      </c>
      <c r="FE102" s="265">
        <v>0.12728</v>
      </c>
      <c r="FF102" s="265">
        <v>0.13383</v>
      </c>
      <c r="FG102" s="265">
        <v>0.15654000000000001</v>
      </c>
      <c r="FH102" s="265">
        <v>0.12127</v>
      </c>
      <c r="FI102" s="265">
        <v>0.11439000000000001</v>
      </c>
      <c r="FJ102" s="265">
        <v>0.21142</v>
      </c>
      <c r="FK102" s="265">
        <v>9.2913999999999997E-2</v>
      </c>
      <c r="FL102" s="265">
        <v>7.1953000000000003E-2</v>
      </c>
      <c r="FM102" s="265">
        <v>0.73616000000000004</v>
      </c>
      <c r="FN102" s="265">
        <v>0.26884999999999998</v>
      </c>
      <c r="FO102" s="265">
        <v>0.16400000000000001</v>
      </c>
      <c r="FP102" s="265">
        <v>0.1888</v>
      </c>
      <c r="FQ102" s="265">
        <v>0.18856999999999999</v>
      </c>
      <c r="FR102" s="265">
        <v>0.11371000000000001</v>
      </c>
      <c r="FS102" s="265">
        <v>8.4558999999999995E-2</v>
      </c>
      <c r="FT102" s="265">
        <v>0.2041</v>
      </c>
      <c r="FU102" s="265">
        <v>0.20224</v>
      </c>
      <c r="FV102" s="265">
        <v>4.4750999999999999E-2</v>
      </c>
      <c r="FW102" s="265">
        <v>9.0098999999999999E-2</v>
      </c>
      <c r="FX102" s="265">
        <v>0.16311999999999999</v>
      </c>
      <c r="FY102" s="265">
        <v>7.5789999999999996E-2</v>
      </c>
      <c r="FZ102" s="265">
        <v>9.0098999999999999E-2</v>
      </c>
      <c r="GA102" s="265">
        <v>0.25368000000000002</v>
      </c>
      <c r="GB102" s="265">
        <v>0.36671999999999999</v>
      </c>
      <c r="GC102" s="265">
        <v>0.29724</v>
      </c>
      <c r="GD102" s="265">
        <v>0.13272</v>
      </c>
      <c r="GE102" s="265">
        <v>0.36247000000000001</v>
      </c>
      <c r="GF102" s="265">
        <v>0.30519000000000002</v>
      </c>
      <c r="GG102" s="265">
        <v>0.11676</v>
      </c>
      <c r="GH102" s="265">
        <v>0.15176000000000001</v>
      </c>
      <c r="GI102" s="265">
        <v>0.13247</v>
      </c>
      <c r="GJ102" s="265">
        <v>0.29183999999999999</v>
      </c>
      <c r="GK102" s="265">
        <v>0.36442999999999998</v>
      </c>
      <c r="GL102" s="265">
        <v>0.40100000000000002</v>
      </c>
      <c r="GM102" s="265">
        <v>0.23383999999999999</v>
      </c>
      <c r="GN102" s="265">
        <v>0.25984000000000002</v>
      </c>
      <c r="GO102" s="265">
        <v>0.10634</v>
      </c>
      <c r="GP102" s="265">
        <v>0.14305000000000001</v>
      </c>
      <c r="GQ102" s="265">
        <v>0.16571</v>
      </c>
      <c r="GR102" s="265">
        <v>0.33400999999999997</v>
      </c>
      <c r="GS102" s="265">
        <v>0.15221000000000001</v>
      </c>
      <c r="GT102" s="265">
        <v>0.18354000000000001</v>
      </c>
      <c r="GU102" s="265">
        <v>0.1842</v>
      </c>
      <c r="GV102" s="265">
        <v>0.17030000000000001</v>
      </c>
      <c r="GW102" s="265">
        <v>0.1288</v>
      </c>
      <c r="GX102" s="265">
        <v>9.1255000000000003E-2</v>
      </c>
      <c r="GY102" s="265">
        <v>0.18487999999999999</v>
      </c>
      <c r="GZ102" s="265">
        <v>0.17241000000000001</v>
      </c>
      <c r="HA102" s="265">
        <v>0.15529999999999999</v>
      </c>
      <c r="HB102" s="265">
        <v>0.17810999999999999</v>
      </c>
      <c r="HC102" s="265">
        <v>0.17718</v>
      </c>
      <c r="HD102" s="265">
        <v>0.2303</v>
      </c>
      <c r="HE102" s="265">
        <v>0.18557999999999999</v>
      </c>
      <c r="HF102" s="265">
        <v>0.24568000000000001</v>
      </c>
      <c r="HG102" s="265">
        <v>0.18628</v>
      </c>
      <c r="HH102" s="265">
        <v>0.17457</v>
      </c>
      <c r="HI102" s="265">
        <v>0.18037</v>
      </c>
      <c r="HJ102" s="265">
        <v>0.23011000000000001</v>
      </c>
      <c r="HK102" s="265">
        <v>0.18367</v>
      </c>
      <c r="HL102" s="265">
        <v>0.14915</v>
      </c>
      <c r="HM102" s="265">
        <v>0.15690000000000001</v>
      </c>
      <c r="HN102" s="265">
        <v>0.34777000000000002</v>
      </c>
      <c r="HO102" s="265">
        <v>0.26049</v>
      </c>
      <c r="HP102" s="265">
        <v>0.29178999999999999</v>
      </c>
      <c r="HQ102" s="265">
        <v>0.13464999999999999</v>
      </c>
      <c r="HR102" s="265">
        <v>9.6573000000000006E-2</v>
      </c>
      <c r="HS102" s="265">
        <v>0.20164000000000001</v>
      </c>
      <c r="HT102" s="265">
        <v>0.23501</v>
      </c>
      <c r="HU102" s="265">
        <v>0.30075000000000002</v>
      </c>
      <c r="HV102" s="265">
        <v>0.21049999999999999</v>
      </c>
      <c r="HW102" s="265">
        <v>0.21753</v>
      </c>
      <c r="HX102" s="265">
        <v>0.19270999999999999</v>
      </c>
      <c r="HY102" s="265">
        <v>0.23995</v>
      </c>
      <c r="HZ102" s="265">
        <v>0.32188</v>
      </c>
      <c r="IA102" s="265">
        <v>0.18978999999999999</v>
      </c>
      <c r="IB102" s="265">
        <v>0.19661999999999999</v>
      </c>
      <c r="IC102" s="265">
        <v>0.21251999999999999</v>
      </c>
      <c r="ID102" s="265">
        <v>0.18937000000000001</v>
      </c>
      <c r="IE102" s="265">
        <v>0.18504999999999999</v>
      </c>
      <c r="IF102" s="265">
        <v>0.20705000000000001</v>
      </c>
      <c r="IG102" s="265">
        <v>0.24424999999999999</v>
      </c>
      <c r="IH102" s="265">
        <v>0.17942</v>
      </c>
      <c r="II102" s="265">
        <v>0.34297</v>
      </c>
      <c r="IJ102" s="265">
        <v>0.16020000000000001</v>
      </c>
      <c r="IK102" s="265">
        <v>0.20830000000000001</v>
      </c>
      <c r="IL102" s="265">
        <v>0.12748999999999999</v>
      </c>
      <c r="IM102" s="265">
        <v>0.36421999999999999</v>
      </c>
      <c r="IN102" s="265">
        <v>0.33662999999999998</v>
      </c>
      <c r="IO102" s="265">
        <v>0.23608999999999999</v>
      </c>
      <c r="IP102" s="265">
        <v>0.16947999999999999</v>
      </c>
      <c r="IQ102" s="265">
        <v>0.26523999999999998</v>
      </c>
      <c r="IR102" s="265">
        <v>0.17544999999999999</v>
      </c>
      <c r="IS102" s="265">
        <v>0.13683999999999999</v>
      </c>
      <c r="IT102" s="265">
        <v>0.20646</v>
      </c>
      <c r="IU102" s="265">
        <v>0.23433999999999999</v>
      </c>
      <c r="IV102" s="265">
        <v>0.21540000000000001</v>
      </c>
      <c r="IW102" s="265">
        <v>9.3647999999999995E-2</v>
      </c>
      <c r="IX102" s="265">
        <v>0.16144</v>
      </c>
      <c r="IY102" s="265">
        <v>0.38142999999999999</v>
      </c>
      <c r="IZ102" s="265">
        <v>0.25119999999999998</v>
      </c>
      <c r="JA102" s="265">
        <v>0.25302000000000002</v>
      </c>
      <c r="JB102" s="265">
        <v>0.30380000000000001</v>
      </c>
      <c r="JC102" s="265">
        <v>0.38140000000000002</v>
      </c>
      <c r="JD102" s="265">
        <v>0.25065999999999999</v>
      </c>
      <c r="JE102" s="265">
        <v>5.0768000000000001E-2</v>
      </c>
      <c r="JF102" s="265">
        <v>0.33645000000000003</v>
      </c>
      <c r="JG102" s="265">
        <v>0.21729000000000001</v>
      </c>
      <c r="JH102" s="265">
        <v>0.42981999999999998</v>
      </c>
      <c r="JI102" s="265">
        <v>8.6695999999999995E-2</v>
      </c>
      <c r="JJ102" s="265">
        <v>6.1281000000000002E-2</v>
      </c>
      <c r="JK102" s="265">
        <v>6.0409999999999998E-2</v>
      </c>
      <c r="JL102" s="265">
        <v>0.10592</v>
      </c>
      <c r="JM102" s="265">
        <v>0.1188</v>
      </c>
      <c r="JN102" s="265">
        <v>0.21651000000000001</v>
      </c>
      <c r="JO102" s="265">
        <v>0.16918</v>
      </c>
      <c r="JP102" s="265">
        <v>0.14266000000000001</v>
      </c>
      <c r="JQ102" s="265">
        <v>0.20065</v>
      </c>
      <c r="JR102" s="265">
        <v>0.13594999999999999</v>
      </c>
      <c r="JS102" s="265">
        <v>0.15931999999999999</v>
      </c>
      <c r="JT102" s="265">
        <v>0.65193999999999996</v>
      </c>
      <c r="JU102" s="265">
        <v>0.44192999999999999</v>
      </c>
      <c r="JV102" s="265">
        <v>0.31844</v>
      </c>
      <c r="JW102" s="265">
        <v>0.15620000000000001</v>
      </c>
      <c r="JX102" s="265">
        <v>0.22386</v>
      </c>
      <c r="JY102" s="265">
        <v>0.18079000000000001</v>
      </c>
      <c r="JZ102" s="265">
        <v>0.18335000000000001</v>
      </c>
      <c r="KA102" s="265">
        <v>0.27751999999999999</v>
      </c>
      <c r="KB102" s="265">
        <v>0.25307000000000002</v>
      </c>
      <c r="KC102" s="265">
        <v>0.19566</v>
      </c>
      <c r="KD102" s="265">
        <v>0.13980999999999999</v>
      </c>
      <c r="KE102" s="265">
        <v>0.32251000000000002</v>
      </c>
      <c r="KF102" s="265">
        <v>0.32279999999999998</v>
      </c>
      <c r="KG102" s="265">
        <v>0.3508</v>
      </c>
      <c r="KH102" s="265">
        <v>0.19256000000000001</v>
      </c>
      <c r="KI102" s="265">
        <v>0.14105000000000001</v>
      </c>
      <c r="KJ102" s="265">
        <v>0.18933</v>
      </c>
      <c r="KK102" s="265">
        <v>0.23577999999999999</v>
      </c>
      <c r="KL102" s="265">
        <v>0.28676000000000001</v>
      </c>
      <c r="KM102" s="265">
        <v>0.91164999999999996</v>
      </c>
      <c r="KN102" s="265">
        <v>0.97746999999999995</v>
      </c>
      <c r="KO102" s="265">
        <v>0.99472000000000005</v>
      </c>
      <c r="KP102" s="265">
        <v>8.009913028882331E-3</v>
      </c>
      <c r="KQ102" s="265">
        <v>0.96928999999999998</v>
      </c>
      <c r="KR102" s="265">
        <v>0.95457999999999998</v>
      </c>
      <c r="KS102" s="265">
        <v>0.94203000000000003</v>
      </c>
      <c r="KT102" s="265">
        <v>0.87845810792373491</v>
      </c>
      <c r="KU102" s="265">
        <v>3.3410000000000002E-2</v>
      </c>
      <c r="KV102" s="265">
        <v>0.10771</v>
      </c>
      <c r="KW102" s="265">
        <v>0.15234</v>
      </c>
      <c r="KX102" s="265">
        <v>0.23483999999999999</v>
      </c>
      <c r="KY102" s="265">
        <v>0.40905999999999998</v>
      </c>
      <c r="KZ102" s="265">
        <v>0.61092999999999997</v>
      </c>
      <c r="LA102" s="265">
        <v>0.78417000000000003</v>
      </c>
      <c r="LB102" s="265">
        <v>0.90598999999999996</v>
      </c>
      <c r="LC102" s="265">
        <v>1</v>
      </c>
      <c r="LD102" s="265">
        <v>0</v>
      </c>
      <c r="LE102" s="265">
        <v>0.36418</v>
      </c>
      <c r="LF102" s="265">
        <v>0</v>
      </c>
      <c r="LG102" s="265">
        <v>0</v>
      </c>
      <c r="LH102" s="431">
        <v>3.6838673986494541E-3</v>
      </c>
      <c r="LI102" s="431">
        <v>3.6354782059788704E-3</v>
      </c>
      <c r="LJ102" s="431">
        <v>2.2228150628507137E-3</v>
      </c>
      <c r="LK102" s="431">
        <v>3.594997338950634E-3</v>
      </c>
      <c r="LL102" s="431">
        <v>1.706849317997694E-3</v>
      </c>
      <c r="LM102" s="431">
        <v>3.4883103799074888E-3</v>
      </c>
      <c r="LN102" s="431">
        <v>1.1034008348360658E-3</v>
      </c>
      <c r="LO102" s="431">
        <v>2.2349869832396507E-3</v>
      </c>
      <c r="LP102" s="431">
        <v>5.8470957446843386E-4</v>
      </c>
      <c r="LQ102" s="431">
        <v>9.7033230122178793E-4</v>
      </c>
      <c r="LR102" s="431">
        <v>2.0637018606066704E-3</v>
      </c>
      <c r="LS102" s="431">
        <v>3.5848775878548622E-3</v>
      </c>
      <c r="LT102" s="431">
        <v>3.0476244864985347E-4</v>
      </c>
      <c r="LU102" s="431">
        <v>3.4310405608266592E-3</v>
      </c>
      <c r="LV102" s="431">
        <v>1.2187540996819735E-3</v>
      </c>
      <c r="LW102" s="431">
        <v>2.1062579471617937E-3</v>
      </c>
      <c r="LX102" s="431">
        <v>4.819787573069334E-4</v>
      </c>
      <c r="LY102" s="431">
        <v>7.4865645729005337E-4</v>
      </c>
      <c r="LZ102" s="431">
        <v>1.3875432778149843E-3</v>
      </c>
      <c r="MA102" s="431">
        <v>2.8887439984828234E-3</v>
      </c>
      <c r="MB102" s="431">
        <v>6.1323976842686534E-4</v>
      </c>
      <c r="MC102" s="431">
        <v>2.6680841110646725E-3</v>
      </c>
      <c r="MD102" s="431">
        <v>1.6309591010212898E-3</v>
      </c>
      <c r="ME102" s="431">
        <v>3.1348562333732843E-4</v>
      </c>
      <c r="MF102" s="431">
        <v>1.2151373084634542E-3</v>
      </c>
      <c r="MG102" s="431">
        <v>1.8094165716320276E-3</v>
      </c>
      <c r="MH102" s="266"/>
      <c r="MI102" s="266"/>
      <c r="MJ102" s="266"/>
      <c r="MK102" s="266"/>
      <c r="ML102" s="266"/>
      <c r="MM102" s="266"/>
      <c r="MN102" s="266"/>
      <c r="MO102" s="266"/>
      <c r="MP102" s="266"/>
      <c r="MQ102" s="266"/>
      <c r="MR102" s="266"/>
      <c r="MS102" s="266"/>
      <c r="MT102" s="266"/>
      <c r="MU102" s="266"/>
      <c r="MV102" s="266"/>
      <c r="MW102" s="266"/>
      <c r="MX102" s="266"/>
      <c r="MY102" s="266"/>
      <c r="MZ102" s="266"/>
      <c r="NA102" s="266"/>
      <c r="NB102" s="266"/>
      <c r="NC102" s="266"/>
      <c r="ND102" s="266"/>
      <c r="NE102" s="266"/>
      <c r="NF102" s="266"/>
      <c r="NG102" s="266"/>
      <c r="NH102" s="266"/>
      <c r="NI102" s="266"/>
      <c r="NJ102" s="266"/>
      <c r="NK102" s="266"/>
      <c r="NL102" s="266"/>
      <c r="NM102" s="266"/>
      <c r="NN102" s="266"/>
      <c r="NO102" s="266"/>
      <c r="NP102" s="266"/>
      <c r="NQ102" s="266"/>
      <c r="NR102" s="266"/>
      <c r="NS102" s="266"/>
      <c r="NT102" s="266"/>
      <c r="NU102" s="266"/>
      <c r="NV102" s="266"/>
      <c r="NW102" s="266"/>
      <c r="NX102" s="266"/>
      <c r="NY102" s="266"/>
      <c r="NZ102" s="266"/>
      <c r="OA102" s="266"/>
      <c r="OB102" s="266"/>
      <c r="OC102" s="266"/>
      <c r="OD102" s="266"/>
      <c r="OE102" s="266"/>
      <c r="OF102" s="266"/>
      <c r="OG102" s="266"/>
      <c r="OH102" s="266"/>
      <c r="OI102" s="266"/>
      <c r="OJ102" s="266"/>
      <c r="OK102" s="266"/>
      <c r="OL102" s="266"/>
      <c r="OM102" s="266"/>
      <c r="ON102" s="267"/>
    </row>
    <row r="103" spans="1:404">
      <c r="A103" s="261">
        <v>478</v>
      </c>
      <c r="B103" s="265">
        <v>0.30221999999999999</v>
      </c>
      <c r="C103" s="265">
        <v>0.21834999999999999</v>
      </c>
      <c r="D103" s="265">
        <v>0.15278</v>
      </c>
      <c r="E103" s="265">
        <v>0.10192</v>
      </c>
      <c r="F103" s="265">
        <v>0.30824000000000001</v>
      </c>
      <c r="G103" s="265">
        <v>0.20196</v>
      </c>
      <c r="H103" s="265">
        <v>0.31541000000000002</v>
      </c>
      <c r="I103" s="265">
        <v>0.34815000000000002</v>
      </c>
      <c r="J103" s="265">
        <v>0.28233999999999998</v>
      </c>
      <c r="K103" s="265">
        <v>0.10398</v>
      </c>
      <c r="L103" s="265">
        <v>7.2927000000000006E-2</v>
      </c>
      <c r="M103" s="265">
        <v>3.7502000000000001E-2</v>
      </c>
      <c r="N103" s="265">
        <v>0.13714999999999999</v>
      </c>
      <c r="O103" s="265">
        <v>0.25946000000000002</v>
      </c>
      <c r="P103" s="265">
        <v>0.1963</v>
      </c>
      <c r="Q103" s="265">
        <v>0.16047</v>
      </c>
      <c r="R103" s="265">
        <v>0.10218000000000001</v>
      </c>
      <c r="S103" s="265">
        <v>0.26221</v>
      </c>
      <c r="T103" s="265">
        <v>0.17696000000000001</v>
      </c>
      <c r="U103" s="265">
        <v>0.29821999999999999</v>
      </c>
      <c r="V103" s="265">
        <v>0.20316000000000001</v>
      </c>
      <c r="W103" s="265">
        <v>0.17469000000000001</v>
      </c>
      <c r="X103" s="265">
        <v>0.15198999999999999</v>
      </c>
      <c r="Y103" s="265">
        <v>0.30253000000000002</v>
      </c>
      <c r="Z103" s="265">
        <v>0.21018000000000001</v>
      </c>
      <c r="AA103" s="265">
        <v>0.30768000000000001</v>
      </c>
      <c r="AB103" s="265">
        <v>0.21639</v>
      </c>
      <c r="AC103" s="265">
        <v>0.19031000000000001</v>
      </c>
      <c r="AD103" s="265">
        <v>0.12792999999999999</v>
      </c>
      <c r="AE103" s="265">
        <v>3.8081999999999998E-2</v>
      </c>
      <c r="AF103" s="265">
        <v>5.4472E-2</v>
      </c>
      <c r="AG103" s="265">
        <v>0.18795999999999999</v>
      </c>
      <c r="AH103" s="265">
        <v>0.10249999999999999</v>
      </c>
      <c r="AI103" s="265">
        <v>2.4915E-2</v>
      </c>
      <c r="AJ103" s="265">
        <v>3.107E-2</v>
      </c>
      <c r="AK103" s="265">
        <v>1.7132000000000001E-2</v>
      </c>
      <c r="AL103" s="265">
        <v>4.6355E-2</v>
      </c>
      <c r="AM103" s="265">
        <v>3.3392999999999999E-2</v>
      </c>
      <c r="AN103" s="265">
        <v>3.3361000000000002E-2</v>
      </c>
      <c r="AO103" s="265">
        <v>5.4685999999999998E-2</v>
      </c>
      <c r="AP103" s="265">
        <v>6.0484999999999997E-2</v>
      </c>
      <c r="AQ103" s="265">
        <v>4.0444000000000001E-2</v>
      </c>
      <c r="AR103" s="265">
        <v>9.1242000000000004E-2</v>
      </c>
      <c r="AS103" s="265">
        <v>7.8546000000000005E-2</v>
      </c>
      <c r="AT103" s="265">
        <v>7.0372000000000004E-2</v>
      </c>
      <c r="AU103" s="265">
        <v>0.11115</v>
      </c>
      <c r="AV103" s="265">
        <v>8.7353E-2</v>
      </c>
      <c r="AW103" s="265">
        <v>2.5713E-2</v>
      </c>
      <c r="AX103" s="265">
        <v>4.1503999999999999E-2</v>
      </c>
      <c r="AY103" s="265">
        <v>5.8028999999999997E-2</v>
      </c>
      <c r="AZ103" s="265">
        <v>8.0110000000000001E-2</v>
      </c>
      <c r="BA103" s="265">
        <v>2.5989000000000002E-2</v>
      </c>
      <c r="BB103" s="265">
        <v>1.3297E-2</v>
      </c>
      <c r="BC103" s="265">
        <v>4.6979999999999999E-3</v>
      </c>
      <c r="BD103" s="265">
        <v>3.7562999999999999E-2</v>
      </c>
      <c r="BE103" s="265">
        <v>1.6066E-2</v>
      </c>
      <c r="BF103" s="265">
        <v>1.4291E-2</v>
      </c>
      <c r="BG103" s="265">
        <v>4.7773999999999997E-2</v>
      </c>
      <c r="BH103" s="265">
        <v>4.8505E-2</v>
      </c>
      <c r="BI103" s="265">
        <v>9.1760999999999995E-2</v>
      </c>
      <c r="BJ103" s="265">
        <v>8.6932999999999996E-2</v>
      </c>
      <c r="BK103" s="265">
        <v>0.10909000000000001</v>
      </c>
      <c r="BL103" s="265">
        <v>0.19520999999999999</v>
      </c>
      <c r="BM103" s="265">
        <v>0.10732</v>
      </c>
      <c r="BN103" s="265">
        <v>0.33393</v>
      </c>
      <c r="BO103" s="265">
        <v>0.37142999999999998</v>
      </c>
      <c r="BP103" s="265">
        <v>0.1303</v>
      </c>
      <c r="BQ103" s="265">
        <v>0.16253999999999999</v>
      </c>
      <c r="BR103" s="265">
        <v>0.32039000000000001</v>
      </c>
      <c r="BS103" s="265">
        <v>0.15622</v>
      </c>
      <c r="BT103" s="265">
        <v>0.27322000000000002</v>
      </c>
      <c r="BU103" s="265">
        <v>1.6362000000000002E-2</v>
      </c>
      <c r="BV103" s="265">
        <v>8.1194000000000006E-3</v>
      </c>
      <c r="BW103" s="265">
        <v>1.8796E-2</v>
      </c>
      <c r="BX103" s="265">
        <v>7.0515999999999999E-3</v>
      </c>
      <c r="BY103" s="265">
        <v>0.20071</v>
      </c>
      <c r="BZ103" s="265">
        <v>0.16725000000000001</v>
      </c>
      <c r="CA103" s="265">
        <v>0.316</v>
      </c>
      <c r="CB103" s="265">
        <v>0.23552999999999999</v>
      </c>
      <c r="CC103" s="265">
        <v>0.30590000000000001</v>
      </c>
      <c r="CD103" s="265">
        <v>0.18035999999999999</v>
      </c>
      <c r="CE103" s="265">
        <v>0.17821999999999999</v>
      </c>
      <c r="CF103" s="265">
        <v>0.19595000000000001</v>
      </c>
      <c r="CG103" s="265">
        <v>0.17297999999999999</v>
      </c>
      <c r="CH103" s="265">
        <v>0.16385</v>
      </c>
      <c r="CI103" s="265">
        <v>0.18582000000000001</v>
      </c>
      <c r="CJ103" s="265">
        <v>0.15285000000000001</v>
      </c>
      <c r="CK103" s="265">
        <v>0.17111000000000001</v>
      </c>
      <c r="CL103" s="265">
        <v>0.44611000000000001</v>
      </c>
      <c r="CM103" s="265">
        <v>0.23304</v>
      </c>
      <c r="CN103" s="265">
        <v>6.6667000000000004E-2</v>
      </c>
      <c r="CO103" s="265">
        <v>6.5209000000000003E-2</v>
      </c>
      <c r="CP103" s="265">
        <v>5.7367000000000001E-2</v>
      </c>
      <c r="CQ103" s="265">
        <v>5.4639E-2</v>
      </c>
      <c r="CR103" s="265">
        <v>7.8E-2</v>
      </c>
      <c r="CS103" s="265">
        <v>5.9184E-2</v>
      </c>
      <c r="CT103" s="265">
        <v>8.6597999999999994E-2</v>
      </c>
      <c r="CU103" s="265">
        <v>8.4000000000000005E-2</v>
      </c>
      <c r="CV103" s="265">
        <v>7.3713000000000001E-2</v>
      </c>
      <c r="CW103" s="265">
        <v>0.16364000000000001</v>
      </c>
      <c r="CX103" s="265">
        <v>8.0412999999999998E-2</v>
      </c>
      <c r="CY103" s="265">
        <v>0.14227000000000001</v>
      </c>
      <c r="CZ103" s="265">
        <v>0.18062</v>
      </c>
      <c r="DA103" s="265">
        <v>0.34355000000000002</v>
      </c>
      <c r="DB103" s="265">
        <v>7.8787999999999997E-2</v>
      </c>
      <c r="DC103" s="265">
        <v>0.1134</v>
      </c>
      <c r="DD103" s="265">
        <v>3.0303E-2</v>
      </c>
      <c r="DE103" s="265">
        <v>7.2165000000000007E-2</v>
      </c>
      <c r="DF103" s="265">
        <v>1.4052E-2</v>
      </c>
      <c r="DG103" s="265">
        <v>2.3543000000000001E-2</v>
      </c>
      <c r="DH103" s="265">
        <v>2.6949000000000001E-2</v>
      </c>
      <c r="DI103" s="265">
        <v>6.2133000000000001E-2</v>
      </c>
      <c r="DJ103" s="265">
        <v>3.2946999999999997E-2</v>
      </c>
      <c r="DK103" s="265">
        <v>3.2018999999999999E-2</v>
      </c>
      <c r="DL103" s="265">
        <v>4.4309000000000001E-2</v>
      </c>
      <c r="DM103" s="265">
        <v>0.23152</v>
      </c>
      <c r="DN103" s="265">
        <v>5.5197999999999997E-2</v>
      </c>
      <c r="DO103" s="265">
        <v>0.10493</v>
      </c>
      <c r="DP103" s="265">
        <v>0.10423</v>
      </c>
      <c r="DQ103" s="265">
        <v>8.6463999999999999E-2</v>
      </c>
      <c r="DR103" s="265">
        <v>0.38452999999999998</v>
      </c>
      <c r="DS103" s="265">
        <v>0.22803999999999999</v>
      </c>
      <c r="DT103" s="265">
        <v>0.32314999999999999</v>
      </c>
      <c r="DU103" s="265">
        <v>0.20841000000000001</v>
      </c>
      <c r="DV103" s="265">
        <v>0.14235</v>
      </c>
      <c r="DW103" s="265">
        <v>0.18368999999999999</v>
      </c>
      <c r="DX103" s="265">
        <v>8.1002000000000005E-2</v>
      </c>
      <c r="DY103" s="265">
        <v>0.15415000000000001</v>
      </c>
      <c r="DZ103" s="265">
        <v>0.39811000000000002</v>
      </c>
      <c r="EA103" s="265">
        <v>0.41060000000000002</v>
      </c>
      <c r="EB103" s="265">
        <v>0.25879000000000002</v>
      </c>
      <c r="EC103" s="265">
        <v>0.21267</v>
      </c>
      <c r="ED103" s="265">
        <v>0.32569999999999999</v>
      </c>
      <c r="EE103" s="265">
        <v>0.38934999999999997</v>
      </c>
      <c r="EF103" s="265">
        <v>0.13764000000000001</v>
      </c>
      <c r="EG103" s="265">
        <v>0.24722</v>
      </c>
      <c r="EH103" s="265">
        <v>0.14574000000000001</v>
      </c>
      <c r="EI103" s="265">
        <v>0.15306</v>
      </c>
      <c r="EJ103" s="265">
        <v>0.19588</v>
      </c>
      <c r="EK103" s="265">
        <v>7.8787999999999997E-2</v>
      </c>
      <c r="EL103" s="265">
        <v>5.2082999999999997E-2</v>
      </c>
      <c r="EM103" s="265">
        <v>5.4583E-2</v>
      </c>
      <c r="EN103" s="265">
        <v>3.4825000000000002E-2</v>
      </c>
      <c r="EO103" s="265">
        <v>0.19814999999999999</v>
      </c>
      <c r="EP103" s="265">
        <v>0.10732</v>
      </c>
      <c r="EQ103" s="265">
        <v>5.3689000000000001E-2</v>
      </c>
      <c r="ER103" s="265">
        <v>7.4015999999999998E-2</v>
      </c>
      <c r="ES103" s="265">
        <v>6.2285E-2</v>
      </c>
      <c r="ET103" s="265">
        <v>6.8398E-2</v>
      </c>
      <c r="EU103" s="265">
        <v>5.7797000000000001E-2</v>
      </c>
      <c r="EV103" s="265">
        <v>5.9261000000000001E-2</v>
      </c>
      <c r="EW103" s="265">
        <v>6.2988000000000002E-2</v>
      </c>
      <c r="EX103" s="265">
        <v>7.0627999999999996E-2</v>
      </c>
      <c r="EY103" s="265">
        <v>5.1561999999999997E-2</v>
      </c>
      <c r="EZ103" s="265">
        <v>0.18862000000000001</v>
      </c>
      <c r="FA103" s="265">
        <v>0.14338000000000001</v>
      </c>
      <c r="FB103" s="265">
        <v>0.13539000000000001</v>
      </c>
      <c r="FC103" s="265">
        <v>0.12551999999999999</v>
      </c>
      <c r="FD103" s="265">
        <v>0.13161999999999999</v>
      </c>
      <c r="FE103" s="265">
        <v>0.1171</v>
      </c>
      <c r="FF103" s="265">
        <v>0.12327</v>
      </c>
      <c r="FG103" s="265">
        <v>0.14415</v>
      </c>
      <c r="FH103" s="265">
        <v>0.11173</v>
      </c>
      <c r="FI103" s="265">
        <v>0.10545</v>
      </c>
      <c r="FJ103" s="265">
        <v>0.19026999999999999</v>
      </c>
      <c r="FK103" s="265">
        <v>8.4870000000000001E-2</v>
      </c>
      <c r="FL103" s="265">
        <v>6.8988999999999995E-2</v>
      </c>
      <c r="FM103" s="265">
        <v>0.68423</v>
      </c>
      <c r="FN103" s="265">
        <v>0.27051999999999998</v>
      </c>
      <c r="FO103" s="265">
        <v>0.156</v>
      </c>
      <c r="FP103" s="265">
        <v>0.18245</v>
      </c>
      <c r="FQ103" s="265">
        <v>0.18523999999999999</v>
      </c>
      <c r="FR103" s="265">
        <v>0.11063000000000001</v>
      </c>
      <c r="FS103" s="265">
        <v>8.3401000000000003E-2</v>
      </c>
      <c r="FT103" s="265">
        <v>0.2016</v>
      </c>
      <c r="FU103" s="265">
        <v>0.20449999999999999</v>
      </c>
      <c r="FV103" s="265">
        <v>4.4717E-2</v>
      </c>
      <c r="FW103" s="265">
        <v>8.6009000000000002E-2</v>
      </c>
      <c r="FX103" s="265">
        <v>0.15978000000000001</v>
      </c>
      <c r="FY103" s="265">
        <v>7.4901999999999996E-2</v>
      </c>
      <c r="FZ103" s="265">
        <v>8.6009000000000002E-2</v>
      </c>
      <c r="GA103" s="265">
        <v>0.24804999999999999</v>
      </c>
      <c r="GB103" s="265">
        <v>0.34819</v>
      </c>
      <c r="GC103" s="265">
        <v>0.28849000000000002</v>
      </c>
      <c r="GD103" s="265">
        <v>0.13120000000000001</v>
      </c>
      <c r="GE103" s="265">
        <v>0.35138999999999998</v>
      </c>
      <c r="GF103" s="265">
        <v>0.29793999999999998</v>
      </c>
      <c r="GG103" s="265">
        <v>0.10859000000000001</v>
      </c>
      <c r="GH103" s="265">
        <v>0.14108999999999999</v>
      </c>
      <c r="GI103" s="265">
        <v>0.12275</v>
      </c>
      <c r="GJ103" s="265">
        <v>0.28304000000000001</v>
      </c>
      <c r="GK103" s="265">
        <v>0.34972999999999999</v>
      </c>
      <c r="GL103" s="265">
        <v>0.38551999999999997</v>
      </c>
      <c r="GM103" s="265">
        <v>0.22226000000000001</v>
      </c>
      <c r="GN103" s="265">
        <v>0.24953</v>
      </c>
      <c r="GO103" s="265">
        <v>0.10077999999999999</v>
      </c>
      <c r="GP103" s="265">
        <v>0.14061999999999999</v>
      </c>
      <c r="GQ103" s="265">
        <v>0.16191</v>
      </c>
      <c r="GR103" s="265">
        <v>0.32285999999999998</v>
      </c>
      <c r="GS103" s="265">
        <v>0.14907000000000001</v>
      </c>
      <c r="GT103" s="265">
        <v>0.17887</v>
      </c>
      <c r="GU103" s="265">
        <v>0.17956</v>
      </c>
      <c r="GV103" s="265">
        <v>0.16606000000000001</v>
      </c>
      <c r="GW103" s="265">
        <v>0.12692999999999999</v>
      </c>
      <c r="GX103" s="265">
        <v>9.0497999999999995E-2</v>
      </c>
      <c r="GY103" s="265">
        <v>0.17404</v>
      </c>
      <c r="GZ103" s="265">
        <v>0.16164999999999999</v>
      </c>
      <c r="HA103" s="265">
        <v>0.15243999999999999</v>
      </c>
      <c r="HB103" s="265">
        <v>0.17374999999999999</v>
      </c>
      <c r="HC103" s="265">
        <v>0.1676</v>
      </c>
      <c r="HD103" s="265">
        <v>0.21823999999999999</v>
      </c>
      <c r="HE103" s="265">
        <v>0.17893999999999999</v>
      </c>
      <c r="HF103" s="265">
        <v>0.23694999999999999</v>
      </c>
      <c r="HG103" s="265">
        <v>0.17954999999999999</v>
      </c>
      <c r="HH103" s="265">
        <v>0.16868</v>
      </c>
      <c r="HI103" s="265">
        <v>0.17415</v>
      </c>
      <c r="HJ103" s="265">
        <v>0.22195999999999999</v>
      </c>
      <c r="HK103" s="265">
        <v>0.17877999999999999</v>
      </c>
      <c r="HL103" s="265">
        <v>0.14838000000000001</v>
      </c>
      <c r="HM103" s="265">
        <v>0.15318000000000001</v>
      </c>
      <c r="HN103" s="265">
        <v>0.33528000000000002</v>
      </c>
      <c r="HO103" s="265">
        <v>0.24904000000000001</v>
      </c>
      <c r="HP103" s="265">
        <v>0.28309000000000001</v>
      </c>
      <c r="HQ103" s="265">
        <v>0.13095000000000001</v>
      </c>
      <c r="HR103" s="265">
        <v>9.3826999999999994E-2</v>
      </c>
      <c r="HS103" s="265">
        <v>0.19181000000000001</v>
      </c>
      <c r="HT103" s="265">
        <v>0.22425</v>
      </c>
      <c r="HU103" s="265">
        <v>0.28861999999999999</v>
      </c>
      <c r="HV103" s="265">
        <v>0.20474000000000001</v>
      </c>
      <c r="HW103" s="265">
        <v>0.20164000000000001</v>
      </c>
      <c r="HX103" s="265">
        <v>0.17938000000000001</v>
      </c>
      <c r="HY103" s="265">
        <v>0.22645999999999999</v>
      </c>
      <c r="HZ103" s="265">
        <v>0.30479000000000001</v>
      </c>
      <c r="IA103" s="265">
        <v>0.18554999999999999</v>
      </c>
      <c r="IB103" s="265">
        <v>0.19162999999999999</v>
      </c>
      <c r="IC103" s="265">
        <v>0.20721000000000001</v>
      </c>
      <c r="ID103" s="265">
        <v>0.1852</v>
      </c>
      <c r="IE103" s="265">
        <v>0.18521000000000001</v>
      </c>
      <c r="IF103" s="265">
        <v>0.20657</v>
      </c>
      <c r="IG103" s="265">
        <v>0.23721</v>
      </c>
      <c r="IH103" s="265">
        <v>0.17338000000000001</v>
      </c>
      <c r="II103" s="265">
        <v>0.33345999999999998</v>
      </c>
      <c r="IJ103" s="265">
        <v>0.16137000000000001</v>
      </c>
      <c r="IK103" s="265">
        <v>0.20702000000000001</v>
      </c>
      <c r="IL103" s="265">
        <v>0.12690000000000001</v>
      </c>
      <c r="IM103" s="265">
        <v>0.35178999999999999</v>
      </c>
      <c r="IN103" s="265">
        <v>0.31674999999999998</v>
      </c>
      <c r="IO103" s="265">
        <v>0.22253000000000001</v>
      </c>
      <c r="IP103" s="265">
        <v>0.16574</v>
      </c>
      <c r="IQ103" s="265">
        <v>0.25596000000000002</v>
      </c>
      <c r="IR103" s="265">
        <v>0.16858000000000001</v>
      </c>
      <c r="IS103" s="265">
        <v>0.13242000000000001</v>
      </c>
      <c r="IT103" s="265">
        <v>0.19853999999999999</v>
      </c>
      <c r="IU103" s="265">
        <v>0.22678999999999999</v>
      </c>
      <c r="IV103" s="265">
        <v>0.21748999999999999</v>
      </c>
      <c r="IW103" s="265">
        <v>9.2730999999999994E-2</v>
      </c>
      <c r="IX103" s="265">
        <v>0.15619</v>
      </c>
      <c r="IY103" s="265">
        <v>0.36556</v>
      </c>
      <c r="IZ103" s="265">
        <v>0.24027000000000001</v>
      </c>
      <c r="JA103" s="265">
        <v>0.24221999999999999</v>
      </c>
      <c r="JB103" s="265">
        <v>0.29075000000000001</v>
      </c>
      <c r="JC103" s="265">
        <v>0.36503000000000002</v>
      </c>
      <c r="JD103" s="265">
        <v>0.24426</v>
      </c>
      <c r="JE103" s="265">
        <v>4.9474999999999998E-2</v>
      </c>
      <c r="JF103" s="265">
        <v>0.32321</v>
      </c>
      <c r="JG103" s="265">
        <v>0.21059</v>
      </c>
      <c r="JH103" s="265">
        <v>0.41804000000000002</v>
      </c>
      <c r="JI103" s="265">
        <v>8.4719000000000003E-2</v>
      </c>
      <c r="JJ103" s="265">
        <v>6.0310999999999997E-2</v>
      </c>
      <c r="JK103" s="265">
        <v>6.0172000000000003E-2</v>
      </c>
      <c r="JL103" s="265">
        <v>0.10372000000000001</v>
      </c>
      <c r="JM103" s="265">
        <v>0.11186</v>
      </c>
      <c r="JN103" s="265">
        <v>0.20527000000000001</v>
      </c>
      <c r="JO103" s="265">
        <v>0.16521</v>
      </c>
      <c r="JP103" s="265">
        <v>0.13383</v>
      </c>
      <c r="JQ103" s="265">
        <v>0.19524</v>
      </c>
      <c r="JR103" s="265">
        <v>0.13319</v>
      </c>
      <c r="JS103" s="265">
        <v>0.15434</v>
      </c>
      <c r="JT103" s="265">
        <v>0.62034</v>
      </c>
      <c r="JU103" s="265">
        <v>0.42433999999999999</v>
      </c>
      <c r="JV103" s="265">
        <v>0.30806</v>
      </c>
      <c r="JW103" s="265">
        <v>0.15285000000000001</v>
      </c>
      <c r="JX103" s="265">
        <v>0.21931</v>
      </c>
      <c r="JY103" s="265">
        <v>0.17535000000000001</v>
      </c>
      <c r="JZ103" s="265">
        <v>0.17976</v>
      </c>
      <c r="KA103" s="265">
        <v>0.24920999999999999</v>
      </c>
      <c r="KB103" s="265">
        <v>0.26290999999999998</v>
      </c>
      <c r="KC103" s="265">
        <v>0.18823999999999999</v>
      </c>
      <c r="KD103" s="265">
        <v>0.13586999999999999</v>
      </c>
      <c r="KE103" s="265">
        <v>0.30819000000000002</v>
      </c>
      <c r="KF103" s="265">
        <v>0.30740000000000001</v>
      </c>
      <c r="KG103" s="265">
        <v>0.33406000000000002</v>
      </c>
      <c r="KH103" s="265">
        <v>0.18239</v>
      </c>
      <c r="KI103" s="265">
        <v>0.14138999999999999</v>
      </c>
      <c r="KJ103" s="265">
        <v>0.18937999999999999</v>
      </c>
      <c r="KK103" s="265">
        <v>0.24313000000000001</v>
      </c>
      <c r="KL103" s="265">
        <v>0.29337000000000002</v>
      </c>
      <c r="KM103" s="265">
        <v>0.91527999999999998</v>
      </c>
      <c r="KN103" s="265">
        <v>0.98018000000000005</v>
      </c>
      <c r="KO103" s="265">
        <v>0.99648000000000003</v>
      </c>
      <c r="KP103" s="265">
        <v>8.0190775483170874E-3</v>
      </c>
      <c r="KQ103" s="265">
        <v>0.96948999999999996</v>
      </c>
      <c r="KR103" s="265">
        <v>0.95420000000000005</v>
      </c>
      <c r="KS103" s="265">
        <v>0.94115000000000004</v>
      </c>
      <c r="KT103" s="265">
        <v>0.88118217402359988</v>
      </c>
      <c r="KU103" s="265">
        <v>3.4122E-2</v>
      </c>
      <c r="KV103" s="265">
        <v>0.10932</v>
      </c>
      <c r="KW103" s="265">
        <v>0.15431</v>
      </c>
      <c r="KX103" s="265">
        <v>0.23733000000000001</v>
      </c>
      <c r="KY103" s="265">
        <v>0.41216000000000003</v>
      </c>
      <c r="KZ103" s="265">
        <v>0.61419000000000001</v>
      </c>
      <c r="LA103" s="265">
        <v>0.78696999999999995</v>
      </c>
      <c r="LB103" s="265">
        <v>0.90797000000000005</v>
      </c>
      <c r="LC103" s="265">
        <v>1</v>
      </c>
      <c r="LD103" s="265">
        <v>0</v>
      </c>
      <c r="LE103" s="265">
        <v>0.37092999999999998</v>
      </c>
      <c r="LF103" s="265">
        <v>0</v>
      </c>
      <c r="LG103" s="265">
        <v>0</v>
      </c>
      <c r="LH103" s="431">
        <v>3.6255237646400928E-3</v>
      </c>
      <c r="LI103" s="431">
        <v>3.6081417929381132E-3</v>
      </c>
      <c r="LJ103" s="431">
        <v>2.3402764927595854E-3</v>
      </c>
      <c r="LK103" s="431">
        <v>3.5359826870262623E-3</v>
      </c>
      <c r="LL103" s="431">
        <v>1.8058883724734187E-3</v>
      </c>
      <c r="LM103" s="431">
        <v>3.3561310265213251E-3</v>
      </c>
      <c r="LN103" s="431">
        <v>1.1847646674141288E-3</v>
      </c>
      <c r="LO103" s="431">
        <v>2.1529437508434057E-3</v>
      </c>
      <c r="LP103" s="431">
        <v>6.0534564545378089E-4</v>
      </c>
      <c r="LQ103" s="431">
        <v>9.4786984845995903E-4</v>
      </c>
      <c r="LR103" s="431">
        <v>1.9646219443529844E-3</v>
      </c>
      <c r="LS103" s="431">
        <v>3.4919125027954578E-3</v>
      </c>
      <c r="LT103" s="431">
        <v>2.9199462733231485E-4</v>
      </c>
      <c r="LU103" s="431">
        <v>3.2879095524549484E-3</v>
      </c>
      <c r="LV103" s="431">
        <v>1.2580846669152379E-3</v>
      </c>
      <c r="LW103" s="431">
        <v>2.01390590518713E-3</v>
      </c>
      <c r="LX103" s="431">
        <v>4.8867147415876389E-4</v>
      </c>
      <c r="LY103" s="431">
        <v>7.4645521817728877E-4</v>
      </c>
      <c r="LZ103" s="431">
        <v>1.416456769220531E-3</v>
      </c>
      <c r="MA103" s="431">
        <v>2.7654056902974844E-3</v>
      </c>
      <c r="MB103" s="431">
        <v>6.1971211107447743E-4</v>
      </c>
      <c r="MC103" s="431">
        <v>2.5713574141263962E-3</v>
      </c>
      <c r="MD103" s="431">
        <v>1.5603669453412294E-3</v>
      </c>
      <c r="ME103" s="431">
        <v>3.0416011577472091E-4</v>
      </c>
      <c r="MF103" s="431">
        <v>1.2324709678068757E-3</v>
      </c>
      <c r="MG103" s="431">
        <v>1.7728982493281364E-3</v>
      </c>
      <c r="MH103" s="266"/>
      <c r="MI103" s="266"/>
      <c r="MJ103" s="266"/>
      <c r="MK103" s="266"/>
      <c r="ML103" s="266"/>
      <c r="MM103" s="266"/>
      <c r="MN103" s="266"/>
      <c r="MO103" s="266"/>
      <c r="MP103" s="266"/>
      <c r="MQ103" s="266"/>
      <c r="MR103" s="266"/>
      <c r="MS103" s="266"/>
      <c r="MT103" s="266"/>
      <c r="MU103" s="266"/>
      <c r="MV103" s="266"/>
      <c r="MW103" s="266"/>
      <c r="MX103" s="266"/>
      <c r="MY103" s="266"/>
      <c r="MZ103" s="266"/>
      <c r="NA103" s="266"/>
      <c r="NB103" s="266"/>
      <c r="NC103" s="266"/>
      <c r="ND103" s="266"/>
      <c r="NE103" s="266"/>
      <c r="NF103" s="266"/>
      <c r="NG103" s="266"/>
      <c r="NH103" s="266"/>
      <c r="NI103" s="266"/>
      <c r="NJ103" s="266"/>
      <c r="NK103" s="266"/>
      <c r="NL103" s="266"/>
      <c r="NM103" s="266"/>
      <c r="NN103" s="266"/>
      <c r="NO103" s="266"/>
      <c r="NP103" s="266"/>
      <c r="NQ103" s="266"/>
      <c r="NR103" s="266"/>
      <c r="NS103" s="266"/>
      <c r="NT103" s="266"/>
      <c r="NU103" s="266"/>
      <c r="NV103" s="266"/>
      <c r="NW103" s="266"/>
      <c r="NX103" s="266"/>
      <c r="NY103" s="266"/>
      <c r="NZ103" s="266"/>
      <c r="OA103" s="266"/>
      <c r="OB103" s="266"/>
      <c r="OC103" s="266"/>
      <c r="OD103" s="266"/>
      <c r="OE103" s="266"/>
      <c r="OF103" s="266"/>
      <c r="OG103" s="266"/>
      <c r="OH103" s="266"/>
      <c r="OI103" s="266"/>
      <c r="OJ103" s="266"/>
      <c r="OK103" s="266"/>
      <c r="OL103" s="266"/>
      <c r="OM103" s="266"/>
      <c r="ON103" s="267"/>
    </row>
    <row r="104" spans="1:404">
      <c r="A104" s="261">
        <v>479</v>
      </c>
      <c r="B104" s="265">
        <v>0.30259000000000003</v>
      </c>
      <c r="C104" s="265">
        <v>0.21851999999999999</v>
      </c>
      <c r="D104" s="265">
        <v>0.15284</v>
      </c>
      <c r="E104" s="265">
        <v>0.10198</v>
      </c>
      <c r="F104" s="265">
        <v>0.30843999999999999</v>
      </c>
      <c r="G104" s="265">
        <v>0.20202000000000001</v>
      </c>
      <c r="H104" s="265">
        <v>0.31572</v>
      </c>
      <c r="I104" s="265">
        <v>0.34974</v>
      </c>
      <c r="J104" s="265">
        <v>0.28388000000000002</v>
      </c>
      <c r="K104" s="265">
        <v>0.10566</v>
      </c>
      <c r="L104" s="265">
        <v>7.5315999999999994E-2</v>
      </c>
      <c r="M104" s="265">
        <v>4.0711999999999998E-2</v>
      </c>
      <c r="N104" s="265">
        <v>0.14113000000000001</v>
      </c>
      <c r="O104" s="265">
        <v>0.26224999999999998</v>
      </c>
      <c r="P104" s="265">
        <v>0.19700000000000001</v>
      </c>
      <c r="Q104" s="265">
        <v>0.15833</v>
      </c>
      <c r="R104" s="265">
        <v>0.10219</v>
      </c>
      <c r="S104" s="265">
        <v>0.26468000000000003</v>
      </c>
      <c r="T104" s="265">
        <v>0.17813999999999999</v>
      </c>
      <c r="U104" s="265">
        <v>0.29846</v>
      </c>
      <c r="V104" s="265">
        <v>0.20338999999999999</v>
      </c>
      <c r="W104" s="265">
        <v>0.17474000000000001</v>
      </c>
      <c r="X104" s="265">
        <v>0.15209</v>
      </c>
      <c r="Y104" s="265">
        <v>0.30251</v>
      </c>
      <c r="Z104" s="265">
        <v>0.21021999999999999</v>
      </c>
      <c r="AA104" s="265">
        <v>0.30792000000000003</v>
      </c>
      <c r="AB104" s="265">
        <v>0.21665999999999999</v>
      </c>
      <c r="AC104" s="265">
        <v>0.19092000000000001</v>
      </c>
      <c r="AD104" s="265">
        <v>0.12828000000000001</v>
      </c>
      <c r="AE104" s="265">
        <v>3.9104E-2</v>
      </c>
      <c r="AF104" s="265">
        <v>5.4996999999999997E-2</v>
      </c>
      <c r="AG104" s="265">
        <v>0.1925</v>
      </c>
      <c r="AH104" s="265">
        <v>0.10194</v>
      </c>
      <c r="AI104" s="265">
        <v>2.7331999999999999E-2</v>
      </c>
      <c r="AJ104" s="265">
        <v>3.2192999999999999E-2</v>
      </c>
      <c r="AK104" s="265">
        <v>1.7850000000000001E-2</v>
      </c>
      <c r="AL104" s="265">
        <v>4.8286000000000003E-2</v>
      </c>
      <c r="AM104" s="265">
        <v>3.3782E-2</v>
      </c>
      <c r="AN104" s="265">
        <v>3.3564999999999998E-2</v>
      </c>
      <c r="AO104" s="265">
        <v>5.6384999999999998E-2</v>
      </c>
      <c r="AP104" s="265">
        <v>6.0162E-2</v>
      </c>
      <c r="AQ104" s="265">
        <v>4.0406999999999998E-2</v>
      </c>
      <c r="AR104" s="265">
        <v>9.1484999999999997E-2</v>
      </c>
      <c r="AS104" s="265">
        <v>7.8434000000000004E-2</v>
      </c>
      <c r="AT104" s="265">
        <v>6.9129999999999997E-2</v>
      </c>
      <c r="AU104" s="265">
        <v>0.11065</v>
      </c>
      <c r="AV104" s="265">
        <v>8.5445999999999994E-2</v>
      </c>
      <c r="AW104" s="265">
        <v>2.7223000000000001E-2</v>
      </c>
      <c r="AX104" s="265">
        <v>4.2389000000000003E-2</v>
      </c>
      <c r="AY104" s="265">
        <v>5.8120999999999999E-2</v>
      </c>
      <c r="AZ104" s="265">
        <v>7.9699999999999993E-2</v>
      </c>
      <c r="BA104" s="265">
        <v>2.7036999999999999E-2</v>
      </c>
      <c r="BB104" s="265">
        <v>1.4655E-2</v>
      </c>
      <c r="BC104" s="265">
        <v>6.2639999999999996E-3</v>
      </c>
      <c r="BD104" s="265">
        <v>3.8335000000000001E-2</v>
      </c>
      <c r="BE104" s="265">
        <v>1.2703000000000001E-2</v>
      </c>
      <c r="BF104" s="265">
        <v>1.0233000000000001E-2</v>
      </c>
      <c r="BG104" s="265">
        <v>4.3227000000000002E-2</v>
      </c>
      <c r="BH104" s="265">
        <v>4.3083000000000003E-2</v>
      </c>
      <c r="BI104" s="265">
        <v>8.3540000000000003E-2</v>
      </c>
      <c r="BJ104" s="265">
        <v>7.6548000000000005E-2</v>
      </c>
      <c r="BK104" s="265">
        <v>0.10649</v>
      </c>
      <c r="BL104" s="265">
        <v>0.19133</v>
      </c>
      <c r="BM104" s="265">
        <v>0.10244</v>
      </c>
      <c r="BN104" s="265">
        <v>0.33090999999999998</v>
      </c>
      <c r="BO104" s="265">
        <v>0.37142999999999998</v>
      </c>
      <c r="BP104" s="265">
        <v>7.7698000000000003E-2</v>
      </c>
      <c r="BQ104" s="265">
        <v>0.15726000000000001</v>
      </c>
      <c r="BR104" s="265">
        <v>0.31828000000000001</v>
      </c>
      <c r="BS104" s="265">
        <v>0.15184</v>
      </c>
      <c r="BT104" s="265">
        <v>0.27234999999999998</v>
      </c>
      <c r="BU104" s="265">
        <v>1.6292999999999998E-2</v>
      </c>
      <c r="BV104" s="265">
        <v>8.0552000000000002E-3</v>
      </c>
      <c r="BW104" s="265">
        <v>1.8692E-2</v>
      </c>
      <c r="BX104" s="265">
        <v>6.8928000000000001E-3</v>
      </c>
      <c r="BY104" s="265">
        <v>0.20283000000000001</v>
      </c>
      <c r="BZ104" s="265">
        <v>0.16891</v>
      </c>
      <c r="CA104" s="265">
        <v>0.318</v>
      </c>
      <c r="CB104" s="265">
        <v>0.23887</v>
      </c>
      <c r="CC104" s="265">
        <v>0.30915999999999999</v>
      </c>
      <c r="CD104" s="265">
        <v>0.18249000000000001</v>
      </c>
      <c r="CE104" s="265">
        <v>0.18012</v>
      </c>
      <c r="CF104" s="265">
        <v>0.19808999999999999</v>
      </c>
      <c r="CG104" s="265">
        <v>0.17532</v>
      </c>
      <c r="CH104" s="265">
        <v>0.16577</v>
      </c>
      <c r="CI104" s="265">
        <v>0.18778</v>
      </c>
      <c r="CJ104" s="265">
        <v>0.15475</v>
      </c>
      <c r="CK104" s="265">
        <v>0.17372000000000001</v>
      </c>
      <c r="CL104" s="265">
        <v>0.44966</v>
      </c>
      <c r="CM104" s="265">
        <v>0.22594</v>
      </c>
      <c r="CN104" s="265">
        <v>6.8686999999999998E-2</v>
      </c>
      <c r="CO104" s="265">
        <v>6.3750000000000001E-2</v>
      </c>
      <c r="CP104" s="265">
        <v>5.6896000000000002E-2</v>
      </c>
      <c r="CQ104" s="265">
        <v>5.4190000000000002E-2</v>
      </c>
      <c r="CR104" s="265">
        <v>7.3999999999999996E-2</v>
      </c>
      <c r="CS104" s="265">
        <v>5.5101999999999998E-2</v>
      </c>
      <c r="CT104" s="265">
        <v>8.4536E-2</v>
      </c>
      <c r="CU104" s="265">
        <v>8.2000000000000003E-2</v>
      </c>
      <c r="CV104" s="265">
        <v>7.4102000000000001E-2</v>
      </c>
      <c r="CW104" s="265">
        <v>0.15758</v>
      </c>
      <c r="CX104" s="265">
        <v>7.6288999999999996E-2</v>
      </c>
      <c r="CY104" s="265">
        <v>0.13814000000000001</v>
      </c>
      <c r="CZ104" s="265">
        <v>0.18110999999999999</v>
      </c>
      <c r="DA104" s="265">
        <v>0.34639999999999999</v>
      </c>
      <c r="DB104" s="265">
        <v>8.4848000000000007E-2</v>
      </c>
      <c r="DC104" s="265">
        <v>0.12371</v>
      </c>
      <c r="DD104" s="265">
        <v>3.0303E-2</v>
      </c>
      <c r="DE104" s="265">
        <v>7.2165000000000007E-2</v>
      </c>
      <c r="DF104" s="265">
        <v>1.4069999999999999E-2</v>
      </c>
      <c r="DG104" s="265">
        <v>2.3316E-2</v>
      </c>
      <c r="DH104" s="265">
        <v>2.6008E-2</v>
      </c>
      <c r="DI104" s="265">
        <v>5.7056999999999997E-2</v>
      </c>
      <c r="DJ104" s="265">
        <v>3.0223E-2</v>
      </c>
      <c r="DK104" s="265">
        <v>2.8364E-2</v>
      </c>
      <c r="DL104" s="265">
        <v>3.9636999999999999E-2</v>
      </c>
      <c r="DM104" s="265">
        <v>0.21484</v>
      </c>
      <c r="DN104" s="265">
        <v>4.9070999999999997E-2</v>
      </c>
      <c r="DO104" s="265">
        <v>9.1573000000000002E-2</v>
      </c>
      <c r="DP104" s="265">
        <v>9.0323000000000001E-2</v>
      </c>
      <c r="DQ104" s="265">
        <v>7.5178999999999996E-2</v>
      </c>
      <c r="DR104" s="265">
        <v>0.35338999999999998</v>
      </c>
      <c r="DS104" s="265">
        <v>0.21128</v>
      </c>
      <c r="DT104" s="265">
        <v>0.29751</v>
      </c>
      <c r="DU104" s="265">
        <v>0.17987</v>
      </c>
      <c r="DV104" s="265">
        <v>0.12332</v>
      </c>
      <c r="DW104" s="265">
        <v>0.15866</v>
      </c>
      <c r="DX104" s="265">
        <v>7.5437000000000004E-2</v>
      </c>
      <c r="DY104" s="265">
        <v>0.14294000000000001</v>
      </c>
      <c r="DZ104" s="265">
        <v>0.36081000000000002</v>
      </c>
      <c r="EA104" s="265">
        <v>0.38412000000000002</v>
      </c>
      <c r="EB104" s="265">
        <v>0.24282000000000001</v>
      </c>
      <c r="EC104" s="265">
        <v>0.1996</v>
      </c>
      <c r="ED104" s="265">
        <v>0.30553000000000002</v>
      </c>
      <c r="EE104" s="265">
        <v>0.36518</v>
      </c>
      <c r="EF104" s="265">
        <v>0.13397999999999999</v>
      </c>
      <c r="EG104" s="265">
        <v>0.23141999999999999</v>
      </c>
      <c r="EH104" s="265">
        <v>0.15698999999999999</v>
      </c>
      <c r="EI104" s="265">
        <v>0.15306</v>
      </c>
      <c r="EJ104" s="265">
        <v>0.20619000000000001</v>
      </c>
      <c r="EK104" s="265">
        <v>8.4848000000000007E-2</v>
      </c>
      <c r="EL104" s="265">
        <v>5.2082999999999997E-2</v>
      </c>
      <c r="EM104" s="265">
        <v>5.6306000000000002E-2</v>
      </c>
      <c r="EN104" s="265">
        <v>3.3236000000000002E-2</v>
      </c>
      <c r="EO104" s="265">
        <v>0.18542</v>
      </c>
      <c r="EP104" s="265">
        <v>0.10970000000000001</v>
      </c>
      <c r="EQ104" s="265">
        <v>4.9283E-2</v>
      </c>
      <c r="ER104" s="265">
        <v>6.7757999999999999E-2</v>
      </c>
      <c r="ES104" s="265">
        <v>5.7148999999999998E-2</v>
      </c>
      <c r="ET104" s="265">
        <v>6.2629000000000004E-2</v>
      </c>
      <c r="EU104" s="265">
        <v>5.2914999999999997E-2</v>
      </c>
      <c r="EV104" s="265">
        <v>5.4223E-2</v>
      </c>
      <c r="EW104" s="265">
        <v>5.7579999999999999E-2</v>
      </c>
      <c r="EX104" s="265">
        <v>6.4634999999999998E-2</v>
      </c>
      <c r="EY104" s="265">
        <v>4.7344999999999998E-2</v>
      </c>
      <c r="EZ104" s="265">
        <v>0.18959000000000001</v>
      </c>
      <c r="FA104" s="265">
        <v>0.13097</v>
      </c>
      <c r="FB104" s="265">
        <v>0.12364</v>
      </c>
      <c r="FC104" s="265">
        <v>0.11456</v>
      </c>
      <c r="FD104" s="265">
        <v>0.12035999999999999</v>
      </c>
      <c r="FE104" s="265">
        <v>0.10691000000000001</v>
      </c>
      <c r="FF104" s="265">
        <v>0.11269999999999999</v>
      </c>
      <c r="FG104" s="265">
        <v>0.13177</v>
      </c>
      <c r="FH104" s="265">
        <v>0.10218000000000001</v>
      </c>
      <c r="FI104" s="265">
        <v>9.6514000000000003E-2</v>
      </c>
      <c r="FJ104" s="265">
        <v>0.16913</v>
      </c>
      <c r="FK104" s="265">
        <v>7.6825000000000004E-2</v>
      </c>
      <c r="FL104" s="265">
        <v>6.6026000000000001E-2</v>
      </c>
      <c r="FM104" s="265">
        <v>0.63229000000000002</v>
      </c>
      <c r="FN104" s="265">
        <v>0.27217999999999998</v>
      </c>
      <c r="FO104" s="265">
        <v>0.14799999999999999</v>
      </c>
      <c r="FP104" s="265">
        <v>0.17610000000000001</v>
      </c>
      <c r="FQ104" s="265">
        <v>0.18190000000000001</v>
      </c>
      <c r="FR104" s="265">
        <v>0.10755000000000001</v>
      </c>
      <c r="FS104" s="265">
        <v>8.2243999999999998E-2</v>
      </c>
      <c r="FT104" s="265">
        <v>0.1991</v>
      </c>
      <c r="FU104" s="265">
        <v>0.20674999999999999</v>
      </c>
      <c r="FV104" s="265">
        <v>4.4683E-2</v>
      </c>
      <c r="FW104" s="265">
        <v>8.1919000000000006E-2</v>
      </c>
      <c r="FX104" s="265">
        <v>0.15644</v>
      </c>
      <c r="FY104" s="265">
        <v>7.4012999999999995E-2</v>
      </c>
      <c r="FZ104" s="265">
        <v>8.1919000000000006E-2</v>
      </c>
      <c r="GA104" s="265">
        <v>0.24242</v>
      </c>
      <c r="GB104" s="265">
        <v>0.32966000000000001</v>
      </c>
      <c r="GC104" s="265">
        <v>0.27973999999999999</v>
      </c>
      <c r="GD104" s="265">
        <v>0.12967999999999999</v>
      </c>
      <c r="GE104" s="265">
        <v>0.34032000000000001</v>
      </c>
      <c r="GF104" s="265">
        <v>0.29069</v>
      </c>
      <c r="GG104" s="265">
        <v>0.10042</v>
      </c>
      <c r="GH104" s="265">
        <v>0.13042000000000001</v>
      </c>
      <c r="GI104" s="265">
        <v>0.11303000000000001</v>
      </c>
      <c r="GJ104" s="265">
        <v>0.27423999999999998</v>
      </c>
      <c r="GK104" s="265">
        <v>0.33502999999999999</v>
      </c>
      <c r="GL104" s="265">
        <v>0.37003999999999998</v>
      </c>
      <c r="GM104" s="265">
        <v>0.21068000000000001</v>
      </c>
      <c r="GN104" s="265">
        <v>0.23921000000000001</v>
      </c>
      <c r="GO104" s="265">
        <v>9.5221E-2</v>
      </c>
      <c r="GP104" s="265">
        <v>0.13819000000000001</v>
      </c>
      <c r="GQ104" s="265">
        <v>0.15811</v>
      </c>
      <c r="GR104" s="265">
        <v>0.31172</v>
      </c>
      <c r="GS104" s="265">
        <v>0.14591999999999999</v>
      </c>
      <c r="GT104" s="265">
        <v>0.17419999999999999</v>
      </c>
      <c r="GU104" s="265">
        <v>0.17493</v>
      </c>
      <c r="GV104" s="265">
        <v>0.16181999999999999</v>
      </c>
      <c r="GW104" s="265">
        <v>0.12506999999999999</v>
      </c>
      <c r="GX104" s="265">
        <v>8.974E-2</v>
      </c>
      <c r="GY104" s="265">
        <v>0.16320999999999999</v>
      </c>
      <c r="GZ104" s="265">
        <v>0.15089</v>
      </c>
      <c r="HA104" s="265">
        <v>0.14957999999999999</v>
      </c>
      <c r="HB104" s="265">
        <v>0.1694</v>
      </c>
      <c r="HC104" s="265">
        <v>0.15801999999999999</v>
      </c>
      <c r="HD104" s="265">
        <v>0.20619000000000001</v>
      </c>
      <c r="HE104" s="265">
        <v>0.17230999999999999</v>
      </c>
      <c r="HF104" s="265">
        <v>0.22822999999999999</v>
      </c>
      <c r="HG104" s="265">
        <v>0.17280999999999999</v>
      </c>
      <c r="HH104" s="265">
        <v>0.16278000000000001</v>
      </c>
      <c r="HI104" s="265">
        <v>0.16792000000000001</v>
      </c>
      <c r="HJ104" s="265">
        <v>0.21381</v>
      </c>
      <c r="HK104" s="265">
        <v>0.1739</v>
      </c>
      <c r="HL104" s="265">
        <v>0.14760000000000001</v>
      </c>
      <c r="HM104" s="265">
        <v>0.14946999999999999</v>
      </c>
      <c r="HN104" s="265">
        <v>0.32279000000000002</v>
      </c>
      <c r="HO104" s="265">
        <v>0.23760000000000001</v>
      </c>
      <c r="HP104" s="265">
        <v>0.27439999999999998</v>
      </c>
      <c r="HQ104" s="265">
        <v>0.12725</v>
      </c>
      <c r="HR104" s="265">
        <v>9.1080999999999995E-2</v>
      </c>
      <c r="HS104" s="265">
        <v>0.18196999999999999</v>
      </c>
      <c r="HT104" s="265">
        <v>0.2135</v>
      </c>
      <c r="HU104" s="265">
        <v>0.27649000000000001</v>
      </c>
      <c r="HV104" s="265">
        <v>0.19897000000000001</v>
      </c>
      <c r="HW104" s="265">
        <v>0.18575</v>
      </c>
      <c r="HX104" s="265">
        <v>0.16603999999999999</v>
      </c>
      <c r="HY104" s="265">
        <v>0.21296000000000001</v>
      </c>
      <c r="HZ104" s="265">
        <v>0.28769</v>
      </c>
      <c r="IA104" s="265">
        <v>0.18131</v>
      </c>
      <c r="IB104" s="265">
        <v>0.18664</v>
      </c>
      <c r="IC104" s="265">
        <v>0.2019</v>
      </c>
      <c r="ID104" s="265">
        <v>0.18101999999999999</v>
      </c>
      <c r="IE104" s="265">
        <v>0.18537000000000001</v>
      </c>
      <c r="IF104" s="265">
        <v>0.20609</v>
      </c>
      <c r="IG104" s="265">
        <v>0.23018</v>
      </c>
      <c r="IH104" s="265">
        <v>0.16733999999999999</v>
      </c>
      <c r="II104" s="265">
        <v>0.32395000000000002</v>
      </c>
      <c r="IJ104" s="265">
        <v>0.16253999999999999</v>
      </c>
      <c r="IK104" s="265">
        <v>0.20574000000000001</v>
      </c>
      <c r="IL104" s="265">
        <v>0.12631999999999999</v>
      </c>
      <c r="IM104" s="265">
        <v>0.33935999999999999</v>
      </c>
      <c r="IN104" s="265">
        <v>0.29687000000000002</v>
      </c>
      <c r="IO104" s="265">
        <v>0.20896999999999999</v>
      </c>
      <c r="IP104" s="265">
        <v>0.16200000000000001</v>
      </c>
      <c r="IQ104" s="265">
        <v>0.24668000000000001</v>
      </c>
      <c r="IR104" s="265">
        <v>0.16170000000000001</v>
      </c>
      <c r="IS104" s="265">
        <v>0.12798999999999999</v>
      </c>
      <c r="IT104" s="265">
        <v>0.19062000000000001</v>
      </c>
      <c r="IU104" s="265">
        <v>0.21923000000000001</v>
      </c>
      <c r="IV104" s="265">
        <v>0.21959000000000001</v>
      </c>
      <c r="IW104" s="265">
        <v>9.1814000000000007E-2</v>
      </c>
      <c r="IX104" s="265">
        <v>0.15095</v>
      </c>
      <c r="IY104" s="265">
        <v>0.34969</v>
      </c>
      <c r="IZ104" s="265">
        <v>0.22935</v>
      </c>
      <c r="JA104" s="265">
        <v>0.23141999999999999</v>
      </c>
      <c r="JB104" s="265">
        <v>0.27768999999999999</v>
      </c>
      <c r="JC104" s="265">
        <v>0.34866000000000003</v>
      </c>
      <c r="JD104" s="265">
        <v>0.23787</v>
      </c>
      <c r="JE104" s="265">
        <v>4.8181000000000002E-2</v>
      </c>
      <c r="JF104" s="265">
        <v>0.30997000000000002</v>
      </c>
      <c r="JG104" s="265">
        <v>0.20388999999999999</v>
      </c>
      <c r="JH104" s="265">
        <v>0.40627000000000002</v>
      </c>
      <c r="JI104" s="265">
        <v>8.2740999999999995E-2</v>
      </c>
      <c r="JJ104" s="265">
        <v>5.9341999999999999E-2</v>
      </c>
      <c r="JK104" s="265">
        <v>5.9935000000000002E-2</v>
      </c>
      <c r="JL104" s="265">
        <v>0.10151</v>
      </c>
      <c r="JM104" s="265">
        <v>0.10493</v>
      </c>
      <c r="JN104" s="265">
        <v>0.19403000000000001</v>
      </c>
      <c r="JO104" s="265">
        <v>0.16123999999999999</v>
      </c>
      <c r="JP104" s="265">
        <v>0.12501000000000001</v>
      </c>
      <c r="JQ104" s="265">
        <v>0.18983</v>
      </c>
      <c r="JR104" s="265">
        <v>0.13042999999999999</v>
      </c>
      <c r="JS104" s="265">
        <v>0.14935999999999999</v>
      </c>
      <c r="JT104" s="265">
        <v>0.58875</v>
      </c>
      <c r="JU104" s="265">
        <v>0.40675</v>
      </c>
      <c r="JV104" s="265">
        <v>0.29769000000000001</v>
      </c>
      <c r="JW104" s="265">
        <v>0.14949000000000001</v>
      </c>
      <c r="JX104" s="265">
        <v>0.21475</v>
      </c>
      <c r="JY104" s="265">
        <v>0.1699</v>
      </c>
      <c r="JZ104" s="265">
        <v>0.17618</v>
      </c>
      <c r="KA104" s="265">
        <v>0.22090000000000001</v>
      </c>
      <c r="KB104" s="265">
        <v>0.27274999999999999</v>
      </c>
      <c r="KC104" s="265">
        <v>0.18082000000000001</v>
      </c>
      <c r="KD104" s="265">
        <v>0.13192999999999999</v>
      </c>
      <c r="KE104" s="265">
        <v>0.29387999999999997</v>
      </c>
      <c r="KF104" s="265">
        <v>0.29200999999999999</v>
      </c>
      <c r="KG104" s="265">
        <v>0.31731999999999999</v>
      </c>
      <c r="KH104" s="265">
        <v>0.17222999999999999</v>
      </c>
      <c r="KI104" s="265">
        <v>0.14172999999999999</v>
      </c>
      <c r="KJ104" s="265">
        <v>0.18944</v>
      </c>
      <c r="KK104" s="265">
        <v>0.25047999999999998</v>
      </c>
      <c r="KL104" s="265">
        <v>0.29998000000000002</v>
      </c>
      <c r="KM104" s="265">
        <v>0.91891999999999996</v>
      </c>
      <c r="KN104" s="265">
        <v>0.9829</v>
      </c>
      <c r="KO104" s="265">
        <v>0.99824000000000002</v>
      </c>
      <c r="KP104" s="265">
        <v>8.0258770304783462E-3</v>
      </c>
      <c r="KQ104" s="265">
        <v>0.96969000000000005</v>
      </c>
      <c r="KR104" s="265">
        <v>0.95381000000000005</v>
      </c>
      <c r="KS104" s="265">
        <v>0.94027000000000005</v>
      </c>
      <c r="KT104" s="265">
        <v>0.88389503118911572</v>
      </c>
      <c r="KU104" s="265">
        <v>3.4833000000000003E-2</v>
      </c>
      <c r="KV104" s="265">
        <v>0.11092</v>
      </c>
      <c r="KW104" s="265">
        <v>0.15629000000000001</v>
      </c>
      <c r="KX104" s="265">
        <v>0.23982000000000001</v>
      </c>
      <c r="KY104" s="265">
        <v>0.41526999999999997</v>
      </c>
      <c r="KZ104" s="265">
        <v>0.61743999999999999</v>
      </c>
      <c r="LA104" s="265">
        <v>0.78978000000000004</v>
      </c>
      <c r="LB104" s="265">
        <v>0.90995000000000004</v>
      </c>
      <c r="LC104" s="265">
        <v>1</v>
      </c>
      <c r="LD104" s="265">
        <v>0</v>
      </c>
      <c r="LE104" s="265">
        <v>0.37768000000000002</v>
      </c>
      <c r="LF104" s="265">
        <v>0</v>
      </c>
      <c r="LG104" s="265">
        <v>0</v>
      </c>
      <c r="LH104" s="431">
        <v>3.5624832380563021E-3</v>
      </c>
      <c r="LI104" s="431">
        <v>3.5776649601757526E-3</v>
      </c>
      <c r="LJ104" s="431">
        <v>2.4666157551109791E-3</v>
      </c>
      <c r="LK104" s="431">
        <v>3.472818061709404E-3</v>
      </c>
      <c r="LL104" s="431">
        <v>1.9145765108987689E-3</v>
      </c>
      <c r="LM104" s="431">
        <v>3.2149183098226786E-3</v>
      </c>
      <c r="LN104" s="431">
        <v>1.2744278647005558E-3</v>
      </c>
      <c r="LO104" s="431">
        <v>2.0680257584899664E-3</v>
      </c>
      <c r="LP104" s="431">
        <v>6.3158053671941161E-4</v>
      </c>
      <c r="LQ104" s="431">
        <v>9.2733983183279634E-4</v>
      </c>
      <c r="LR104" s="431">
        <v>1.861132332123816E-3</v>
      </c>
      <c r="LS104" s="431">
        <v>3.3918200060725212E-3</v>
      </c>
      <c r="LT104" s="431">
        <v>2.8327322797849774E-4</v>
      </c>
      <c r="LU104" s="431">
        <v>3.1348611228168011E-3</v>
      </c>
      <c r="LV104" s="431">
        <v>1.3036049203947186E-3</v>
      </c>
      <c r="LW104" s="431">
        <v>1.919271657243371E-3</v>
      </c>
      <c r="LX104" s="431">
        <v>5.0090317381545901E-4</v>
      </c>
      <c r="LY104" s="431">
        <v>7.4850727105513215E-4</v>
      </c>
      <c r="LZ104" s="431">
        <v>1.4507138403132558E-3</v>
      </c>
      <c r="MA104" s="431">
        <v>2.6343509089201689E-3</v>
      </c>
      <c r="MB104" s="431">
        <v>6.3054007478058338E-4</v>
      </c>
      <c r="MC104" s="431">
        <v>2.4700209032744169E-3</v>
      </c>
      <c r="MD104" s="431">
        <v>1.4882530085742474E-3</v>
      </c>
      <c r="ME104" s="431">
        <v>2.9838943737559021E-4</v>
      </c>
      <c r="MF104" s="431">
        <v>1.2542494805529714E-3</v>
      </c>
      <c r="MG104" s="431">
        <v>1.7375232418999076E-3</v>
      </c>
      <c r="MH104" s="266"/>
      <c r="MI104" s="266"/>
      <c r="MJ104" s="266"/>
      <c r="MK104" s="266"/>
      <c r="ML104" s="266"/>
      <c r="MM104" s="266"/>
      <c r="MN104" s="266"/>
      <c r="MO104" s="266"/>
      <c r="MP104" s="266"/>
      <c r="MQ104" s="266"/>
      <c r="MR104" s="266"/>
      <c r="MS104" s="266"/>
      <c r="MT104" s="266"/>
      <c r="MU104" s="266"/>
      <c r="MV104" s="266"/>
      <c r="MW104" s="266"/>
      <c r="MX104" s="266"/>
      <c r="MY104" s="266"/>
      <c r="MZ104" s="266"/>
      <c r="NA104" s="266"/>
      <c r="NB104" s="266"/>
      <c r="NC104" s="266"/>
      <c r="ND104" s="266"/>
      <c r="NE104" s="266"/>
      <c r="NF104" s="266"/>
      <c r="NG104" s="266"/>
      <c r="NH104" s="266"/>
      <c r="NI104" s="266"/>
      <c r="NJ104" s="266"/>
      <c r="NK104" s="266"/>
      <c r="NL104" s="266"/>
      <c r="NM104" s="266"/>
      <c r="NN104" s="266"/>
      <c r="NO104" s="266"/>
      <c r="NP104" s="266"/>
      <c r="NQ104" s="266"/>
      <c r="NR104" s="266"/>
      <c r="NS104" s="266"/>
      <c r="NT104" s="266"/>
      <c r="NU104" s="266"/>
      <c r="NV104" s="266"/>
      <c r="NW104" s="266"/>
      <c r="NX104" s="266"/>
      <c r="NY104" s="266"/>
      <c r="NZ104" s="266"/>
      <c r="OA104" s="266"/>
      <c r="OB104" s="266"/>
      <c r="OC104" s="266"/>
      <c r="OD104" s="266"/>
      <c r="OE104" s="266"/>
      <c r="OF104" s="266"/>
      <c r="OG104" s="266"/>
      <c r="OH104" s="266"/>
      <c r="OI104" s="266"/>
      <c r="OJ104" s="266"/>
      <c r="OK104" s="266"/>
      <c r="OL104" s="266"/>
      <c r="OM104" s="266"/>
      <c r="ON104" s="267"/>
    </row>
    <row r="105" spans="1:404">
      <c r="A105" s="261">
        <v>480</v>
      </c>
      <c r="B105" s="265">
        <v>0.30295</v>
      </c>
      <c r="C105" s="265">
        <v>0.21870000000000001</v>
      </c>
      <c r="D105" s="265">
        <v>0.15290000000000001</v>
      </c>
      <c r="E105" s="265">
        <v>0.10205</v>
      </c>
      <c r="F105" s="265">
        <v>0.30864000000000003</v>
      </c>
      <c r="G105" s="265">
        <v>0.20208000000000001</v>
      </c>
      <c r="H105" s="265">
        <v>0.31603999999999999</v>
      </c>
      <c r="I105" s="265">
        <v>0.35132000000000002</v>
      </c>
      <c r="J105" s="265">
        <v>0.28541</v>
      </c>
      <c r="K105" s="265">
        <v>0.10734</v>
      </c>
      <c r="L105" s="265">
        <v>7.7704999999999996E-2</v>
      </c>
      <c r="M105" s="265">
        <v>4.3922000000000003E-2</v>
      </c>
      <c r="N105" s="265">
        <v>0.14512</v>
      </c>
      <c r="O105" s="265">
        <v>0.26502999999999999</v>
      </c>
      <c r="P105" s="265">
        <v>0.19771</v>
      </c>
      <c r="Q105" s="265">
        <v>0.15620000000000001</v>
      </c>
      <c r="R105" s="265">
        <v>0.1022</v>
      </c>
      <c r="S105" s="265">
        <v>0.26715</v>
      </c>
      <c r="T105" s="265">
        <v>0.17931</v>
      </c>
      <c r="U105" s="265">
        <v>0.29870999999999998</v>
      </c>
      <c r="V105" s="265">
        <v>0.20361000000000001</v>
      </c>
      <c r="W105" s="265">
        <v>0.17479</v>
      </c>
      <c r="X105" s="265">
        <v>0.15218999999999999</v>
      </c>
      <c r="Y105" s="265">
        <v>0.30248999999999998</v>
      </c>
      <c r="Z105" s="265">
        <v>0.21026</v>
      </c>
      <c r="AA105" s="265">
        <v>0.30814999999999998</v>
      </c>
      <c r="AB105" s="265">
        <v>0.21693000000000001</v>
      </c>
      <c r="AC105" s="265">
        <v>0.19153000000000001</v>
      </c>
      <c r="AD105" s="265">
        <v>0.12862000000000001</v>
      </c>
      <c r="AE105" s="265">
        <v>4.0126000000000002E-2</v>
      </c>
      <c r="AF105" s="265">
        <v>5.5522000000000002E-2</v>
      </c>
      <c r="AG105" s="265">
        <v>0.19703999999999999</v>
      </c>
      <c r="AH105" s="265">
        <v>0.10138</v>
      </c>
      <c r="AI105" s="265">
        <v>2.9749999999999999E-2</v>
      </c>
      <c r="AJ105" s="265">
        <v>3.3315999999999998E-2</v>
      </c>
      <c r="AK105" s="265">
        <v>1.8568000000000001E-2</v>
      </c>
      <c r="AL105" s="265">
        <v>5.0216999999999998E-2</v>
      </c>
      <c r="AM105" s="265">
        <v>3.4171E-2</v>
      </c>
      <c r="AN105" s="265">
        <v>3.3769E-2</v>
      </c>
      <c r="AO105" s="265">
        <v>5.8083000000000003E-2</v>
      </c>
      <c r="AP105" s="265">
        <v>5.9838000000000002E-2</v>
      </c>
      <c r="AQ105" s="265">
        <v>4.0370000000000003E-2</v>
      </c>
      <c r="AR105" s="265">
        <v>9.1728000000000004E-2</v>
      </c>
      <c r="AS105" s="265">
        <v>7.8322000000000003E-2</v>
      </c>
      <c r="AT105" s="265">
        <v>6.7888000000000004E-2</v>
      </c>
      <c r="AU105" s="265">
        <v>0.11015</v>
      </c>
      <c r="AV105" s="265">
        <v>8.3539000000000002E-2</v>
      </c>
      <c r="AW105" s="265">
        <v>2.8733999999999999E-2</v>
      </c>
      <c r="AX105" s="265">
        <v>4.3274E-2</v>
      </c>
      <c r="AY105" s="265">
        <v>5.8212E-2</v>
      </c>
      <c r="AZ105" s="265">
        <v>7.9289999999999999E-2</v>
      </c>
      <c r="BA105" s="265">
        <v>2.8084999999999999E-2</v>
      </c>
      <c r="BB105" s="265">
        <v>1.6012999999999999E-2</v>
      </c>
      <c r="BC105" s="265">
        <v>7.8300000000000002E-3</v>
      </c>
      <c r="BD105" s="265">
        <v>3.9107000000000003E-2</v>
      </c>
      <c r="BE105" s="265">
        <v>9.3410000000000003E-3</v>
      </c>
      <c r="BF105" s="265">
        <v>6.1760000000000001E-3</v>
      </c>
      <c r="BG105" s="265">
        <v>3.8679999999999999E-2</v>
      </c>
      <c r="BH105" s="265">
        <v>3.7661E-2</v>
      </c>
      <c r="BI105" s="265">
        <v>7.5318999999999997E-2</v>
      </c>
      <c r="BJ105" s="265">
        <v>6.6163E-2</v>
      </c>
      <c r="BK105" s="265">
        <v>0.10390000000000001</v>
      </c>
      <c r="BL105" s="265">
        <v>0.18745999999999999</v>
      </c>
      <c r="BM105" s="265">
        <v>9.7560999999999995E-2</v>
      </c>
      <c r="BN105" s="265">
        <v>0.32789000000000001</v>
      </c>
      <c r="BO105" s="265">
        <v>0.37142999999999998</v>
      </c>
      <c r="BP105" s="265">
        <v>2.5100000000000001E-2</v>
      </c>
      <c r="BQ105" s="265">
        <v>0.15198</v>
      </c>
      <c r="BR105" s="265">
        <v>0.31618000000000002</v>
      </c>
      <c r="BS105" s="265">
        <v>0.14746999999999999</v>
      </c>
      <c r="BT105" s="265">
        <v>0.27148</v>
      </c>
      <c r="BU105" s="265">
        <v>1.6223999999999999E-2</v>
      </c>
      <c r="BV105" s="265">
        <v>7.9909999999999998E-3</v>
      </c>
      <c r="BW105" s="265">
        <v>1.8588E-2</v>
      </c>
      <c r="BX105" s="265">
        <v>6.7340000000000004E-3</v>
      </c>
      <c r="BY105" s="265">
        <v>0.20494999999999999</v>
      </c>
      <c r="BZ105" s="265">
        <v>0.17055999999999999</v>
      </c>
      <c r="CA105" s="265">
        <v>0.32</v>
      </c>
      <c r="CB105" s="265">
        <v>0.2422</v>
      </c>
      <c r="CC105" s="265">
        <v>0.31241000000000002</v>
      </c>
      <c r="CD105" s="265">
        <v>0.18462000000000001</v>
      </c>
      <c r="CE105" s="265">
        <v>0.18203</v>
      </c>
      <c r="CF105" s="265">
        <v>0.20022999999999999</v>
      </c>
      <c r="CG105" s="265">
        <v>0.17766999999999999</v>
      </c>
      <c r="CH105" s="265">
        <v>0.16769000000000001</v>
      </c>
      <c r="CI105" s="265">
        <v>0.18973000000000001</v>
      </c>
      <c r="CJ105" s="265">
        <v>0.15665000000000001</v>
      </c>
      <c r="CK105" s="265">
        <v>0.17632999999999999</v>
      </c>
      <c r="CL105" s="265">
        <v>0.45319999999999999</v>
      </c>
      <c r="CM105" s="265">
        <v>0.21884000000000001</v>
      </c>
      <c r="CN105" s="265">
        <v>7.0707000000000006E-2</v>
      </c>
      <c r="CO105" s="265">
        <v>6.2289999999999998E-2</v>
      </c>
      <c r="CP105" s="265">
        <v>5.6425000000000003E-2</v>
      </c>
      <c r="CQ105" s="265">
        <v>5.3741999999999998E-2</v>
      </c>
      <c r="CR105" s="265">
        <v>7.0000000000000007E-2</v>
      </c>
      <c r="CS105" s="265">
        <v>5.1020000000000003E-2</v>
      </c>
      <c r="CT105" s="265">
        <v>8.2474000000000006E-2</v>
      </c>
      <c r="CU105" s="265">
        <v>0.08</v>
      </c>
      <c r="CV105" s="265">
        <v>7.4492000000000003E-2</v>
      </c>
      <c r="CW105" s="265">
        <v>0.15151999999999999</v>
      </c>
      <c r="CX105" s="265">
        <v>7.2165000000000007E-2</v>
      </c>
      <c r="CY105" s="265">
        <v>0.13402</v>
      </c>
      <c r="CZ105" s="265">
        <v>0.18160000000000001</v>
      </c>
      <c r="DA105" s="265">
        <v>0.34925</v>
      </c>
      <c r="DB105" s="265">
        <v>9.0909000000000004E-2</v>
      </c>
      <c r="DC105" s="265">
        <v>0.13402</v>
      </c>
      <c r="DD105" s="265">
        <v>3.0303E-2</v>
      </c>
      <c r="DE105" s="265">
        <v>7.2165000000000007E-2</v>
      </c>
      <c r="DF105" s="265">
        <v>1.4089000000000001E-2</v>
      </c>
      <c r="DG105" s="265">
        <v>2.3088999999999998E-2</v>
      </c>
      <c r="DH105" s="265">
        <v>2.5068E-2</v>
      </c>
      <c r="DI105" s="265">
        <v>5.1982E-2</v>
      </c>
      <c r="DJ105" s="265">
        <v>2.7498999999999999E-2</v>
      </c>
      <c r="DK105" s="265">
        <v>2.4708000000000001E-2</v>
      </c>
      <c r="DL105" s="265">
        <v>3.4965999999999997E-2</v>
      </c>
      <c r="DM105" s="265">
        <v>0.19817000000000001</v>
      </c>
      <c r="DN105" s="265">
        <v>4.2944000000000003E-2</v>
      </c>
      <c r="DO105" s="265">
        <v>7.8214000000000006E-2</v>
      </c>
      <c r="DP105" s="265">
        <v>7.6418E-2</v>
      </c>
      <c r="DQ105" s="265">
        <v>6.3894000000000006E-2</v>
      </c>
      <c r="DR105" s="265">
        <v>0.32224999999999998</v>
      </c>
      <c r="DS105" s="265">
        <v>0.19453000000000001</v>
      </c>
      <c r="DT105" s="265">
        <v>0.27188000000000001</v>
      </c>
      <c r="DU105" s="265">
        <v>0.15132000000000001</v>
      </c>
      <c r="DV105" s="265">
        <v>0.10428999999999999</v>
      </c>
      <c r="DW105" s="265">
        <v>0.13363</v>
      </c>
      <c r="DX105" s="265">
        <v>6.9872000000000004E-2</v>
      </c>
      <c r="DY105" s="265">
        <v>0.13173000000000001</v>
      </c>
      <c r="DZ105" s="265">
        <v>0.32350000000000001</v>
      </c>
      <c r="EA105" s="265">
        <v>0.35764000000000001</v>
      </c>
      <c r="EB105" s="265">
        <v>0.22686000000000001</v>
      </c>
      <c r="EC105" s="265">
        <v>0.18653</v>
      </c>
      <c r="ED105" s="265">
        <v>0.28536</v>
      </c>
      <c r="EE105" s="265">
        <v>0.34100000000000003</v>
      </c>
      <c r="EF105" s="265">
        <v>0.13031000000000001</v>
      </c>
      <c r="EG105" s="265">
        <v>0.21562999999999999</v>
      </c>
      <c r="EH105" s="265">
        <v>0.16824</v>
      </c>
      <c r="EI105" s="265">
        <v>0.15306</v>
      </c>
      <c r="EJ105" s="265">
        <v>0.21648999999999999</v>
      </c>
      <c r="EK105" s="265">
        <v>9.0909000000000004E-2</v>
      </c>
      <c r="EL105" s="265">
        <v>5.2082999999999997E-2</v>
      </c>
      <c r="EM105" s="265">
        <v>5.8028999999999997E-2</v>
      </c>
      <c r="EN105" s="265">
        <v>3.1647000000000002E-2</v>
      </c>
      <c r="EO105" s="265">
        <v>0.17268</v>
      </c>
      <c r="EP105" s="265">
        <v>0.11209</v>
      </c>
      <c r="EQ105" s="265">
        <v>4.4875999999999999E-2</v>
      </c>
      <c r="ER105" s="265">
        <v>6.1499999999999999E-2</v>
      </c>
      <c r="ES105" s="265">
        <v>5.2012999999999997E-2</v>
      </c>
      <c r="ET105" s="265">
        <v>5.6861000000000002E-2</v>
      </c>
      <c r="EU105" s="265">
        <v>4.8032999999999999E-2</v>
      </c>
      <c r="EV105" s="265">
        <v>4.9186000000000001E-2</v>
      </c>
      <c r="EW105" s="265">
        <v>5.2171000000000002E-2</v>
      </c>
      <c r="EX105" s="265">
        <v>5.8643000000000001E-2</v>
      </c>
      <c r="EY105" s="265">
        <v>4.3126999999999999E-2</v>
      </c>
      <c r="EZ105" s="265">
        <v>0.19056000000000001</v>
      </c>
      <c r="FA105" s="265">
        <v>0.11856</v>
      </c>
      <c r="FB105" s="265">
        <v>0.11189</v>
      </c>
      <c r="FC105" s="265">
        <v>0.10360999999999999</v>
      </c>
      <c r="FD105" s="265">
        <v>0.10909000000000001</v>
      </c>
      <c r="FE105" s="265">
        <v>9.6727999999999995E-2</v>
      </c>
      <c r="FF105" s="265">
        <v>0.10213999999999999</v>
      </c>
      <c r="FG105" s="265">
        <v>0.11938</v>
      </c>
      <c r="FH105" s="265">
        <v>9.2635999999999996E-2</v>
      </c>
      <c r="FI105" s="265">
        <v>8.7576000000000001E-2</v>
      </c>
      <c r="FJ105" s="265">
        <v>0.14798</v>
      </c>
      <c r="FK105" s="265">
        <v>6.8780999999999995E-2</v>
      </c>
      <c r="FL105" s="265">
        <v>6.3062000000000007E-2</v>
      </c>
      <c r="FM105" s="265">
        <v>0.58035999999999999</v>
      </c>
      <c r="FN105" s="265">
        <v>0.27383999999999997</v>
      </c>
      <c r="FO105" s="265">
        <v>0.14000000000000001</v>
      </c>
      <c r="FP105" s="265">
        <v>0.16975000000000001</v>
      </c>
      <c r="FQ105" s="265">
        <v>0.17856</v>
      </c>
      <c r="FR105" s="265">
        <v>0.10446999999999999</v>
      </c>
      <c r="FS105" s="265">
        <v>8.1087000000000006E-2</v>
      </c>
      <c r="FT105" s="265">
        <v>0.1966</v>
      </c>
      <c r="FU105" s="265">
        <v>0.20901</v>
      </c>
      <c r="FV105" s="265">
        <v>4.4649000000000001E-2</v>
      </c>
      <c r="FW105" s="265">
        <v>7.7828999999999995E-2</v>
      </c>
      <c r="FX105" s="265">
        <v>0.15310000000000001</v>
      </c>
      <c r="FY105" s="265">
        <v>7.3124999999999996E-2</v>
      </c>
      <c r="FZ105" s="265">
        <v>7.7828999999999995E-2</v>
      </c>
      <c r="GA105" s="265">
        <v>0.23677999999999999</v>
      </c>
      <c r="GB105" s="265">
        <v>0.31112000000000001</v>
      </c>
      <c r="GC105" s="265">
        <v>0.27098</v>
      </c>
      <c r="GD105" s="265">
        <v>0.12817000000000001</v>
      </c>
      <c r="GE105" s="265">
        <v>0.32924999999999999</v>
      </c>
      <c r="GF105" s="265">
        <v>0.28343000000000002</v>
      </c>
      <c r="GG105" s="265">
        <v>9.2244999999999994E-2</v>
      </c>
      <c r="GH105" s="265">
        <v>0.11975</v>
      </c>
      <c r="GI105" s="265">
        <v>0.10331</v>
      </c>
      <c r="GJ105" s="265">
        <v>0.26544000000000001</v>
      </c>
      <c r="GK105" s="265">
        <v>0.32033</v>
      </c>
      <c r="GL105" s="265">
        <v>0.35455999999999999</v>
      </c>
      <c r="GM105" s="265">
        <v>0.1991</v>
      </c>
      <c r="GN105" s="265">
        <v>0.22889999999999999</v>
      </c>
      <c r="GO105" s="265">
        <v>8.9663000000000007E-2</v>
      </c>
      <c r="GP105" s="265">
        <v>0.13575999999999999</v>
      </c>
      <c r="GQ105" s="265">
        <v>0.15432000000000001</v>
      </c>
      <c r="GR105" s="265">
        <v>0.30057</v>
      </c>
      <c r="GS105" s="265">
        <v>0.14277000000000001</v>
      </c>
      <c r="GT105" s="265">
        <v>0.16952999999999999</v>
      </c>
      <c r="GU105" s="265">
        <v>0.17030000000000001</v>
      </c>
      <c r="GV105" s="265">
        <v>0.15758</v>
      </c>
      <c r="GW105" s="265">
        <v>0.1232</v>
      </c>
      <c r="GX105" s="265">
        <v>8.8983000000000007E-2</v>
      </c>
      <c r="GY105" s="265">
        <v>0.15237000000000001</v>
      </c>
      <c r="GZ105" s="265">
        <v>0.14013</v>
      </c>
      <c r="HA105" s="265">
        <v>0.14671999999999999</v>
      </c>
      <c r="HB105" s="265">
        <v>0.16503999999999999</v>
      </c>
      <c r="HC105" s="265">
        <v>0.14843999999999999</v>
      </c>
      <c r="HD105" s="265">
        <v>0.19413</v>
      </c>
      <c r="HE105" s="265">
        <v>0.16567999999999999</v>
      </c>
      <c r="HF105" s="265">
        <v>0.2195</v>
      </c>
      <c r="HG105" s="265">
        <v>0.16608000000000001</v>
      </c>
      <c r="HH105" s="265">
        <v>0.15687999999999999</v>
      </c>
      <c r="HI105" s="265">
        <v>0.16170000000000001</v>
      </c>
      <c r="HJ105" s="265">
        <v>0.20566000000000001</v>
      </c>
      <c r="HK105" s="265">
        <v>0.16900999999999999</v>
      </c>
      <c r="HL105" s="265">
        <v>0.14682999999999999</v>
      </c>
      <c r="HM105" s="265">
        <v>0.14576</v>
      </c>
      <c r="HN105" s="265">
        <v>0.31030000000000002</v>
      </c>
      <c r="HO105" s="265">
        <v>0.22616</v>
      </c>
      <c r="HP105" s="265">
        <v>0.26569999999999999</v>
      </c>
      <c r="HQ105" s="265">
        <v>0.12354</v>
      </c>
      <c r="HR105" s="265">
        <v>8.8334999999999997E-2</v>
      </c>
      <c r="HS105" s="265">
        <v>0.17213999999999999</v>
      </c>
      <c r="HT105" s="265">
        <v>0.20274</v>
      </c>
      <c r="HU105" s="265">
        <v>0.26435999999999998</v>
      </c>
      <c r="HV105" s="265">
        <v>0.19320000000000001</v>
      </c>
      <c r="HW105" s="265">
        <v>0.16986000000000001</v>
      </c>
      <c r="HX105" s="265">
        <v>0.15271000000000001</v>
      </c>
      <c r="HY105" s="265">
        <v>0.19947000000000001</v>
      </c>
      <c r="HZ105" s="265">
        <v>0.27060000000000001</v>
      </c>
      <c r="IA105" s="265">
        <v>0.17707999999999999</v>
      </c>
      <c r="IB105" s="265">
        <v>0.18165999999999999</v>
      </c>
      <c r="IC105" s="265">
        <v>0.19658999999999999</v>
      </c>
      <c r="ID105" s="265">
        <v>0.17685000000000001</v>
      </c>
      <c r="IE105" s="265">
        <v>0.18553</v>
      </c>
      <c r="IF105" s="265">
        <v>0.20560999999999999</v>
      </c>
      <c r="IG105" s="265">
        <v>0.22314999999999999</v>
      </c>
      <c r="IH105" s="265">
        <v>0.1613</v>
      </c>
      <c r="II105" s="265">
        <v>0.31445000000000001</v>
      </c>
      <c r="IJ105" s="265">
        <v>0.16370999999999999</v>
      </c>
      <c r="IK105" s="265">
        <v>0.20446</v>
      </c>
      <c r="IL105" s="265">
        <v>0.12573000000000001</v>
      </c>
      <c r="IM105" s="265">
        <v>0.32694000000000001</v>
      </c>
      <c r="IN105" s="265">
        <v>0.27700000000000002</v>
      </c>
      <c r="IO105" s="265">
        <v>0.19539999999999999</v>
      </c>
      <c r="IP105" s="265">
        <v>0.15826000000000001</v>
      </c>
      <c r="IQ105" s="265">
        <v>0.23741000000000001</v>
      </c>
      <c r="IR105" s="265">
        <v>0.15483</v>
      </c>
      <c r="IS105" s="265">
        <v>0.12357</v>
      </c>
      <c r="IT105" s="265">
        <v>0.18268999999999999</v>
      </c>
      <c r="IU105" s="265">
        <v>0.21168000000000001</v>
      </c>
      <c r="IV105" s="265">
        <v>0.22167999999999999</v>
      </c>
      <c r="IW105" s="265">
        <v>9.0897000000000006E-2</v>
      </c>
      <c r="IX105" s="265">
        <v>0.14571000000000001</v>
      </c>
      <c r="IY105" s="265">
        <v>0.33383000000000002</v>
      </c>
      <c r="IZ105" s="265">
        <v>0.21842</v>
      </c>
      <c r="JA105" s="265">
        <v>0.22062000000000001</v>
      </c>
      <c r="JB105" s="265">
        <v>0.26463999999999999</v>
      </c>
      <c r="JC105" s="265">
        <v>0.33228999999999997</v>
      </c>
      <c r="JD105" s="265">
        <v>0.23147000000000001</v>
      </c>
      <c r="JE105" s="265">
        <v>4.6887999999999999E-2</v>
      </c>
      <c r="JF105" s="265">
        <v>0.29672999999999999</v>
      </c>
      <c r="JG105" s="265">
        <v>0.19717999999999999</v>
      </c>
      <c r="JH105" s="265">
        <v>0.39449000000000001</v>
      </c>
      <c r="JI105" s="265">
        <v>8.0763000000000001E-2</v>
      </c>
      <c r="JJ105" s="265">
        <v>5.8372E-2</v>
      </c>
      <c r="JK105" s="265">
        <v>5.9698000000000001E-2</v>
      </c>
      <c r="JL105" s="265">
        <v>9.9304000000000003E-2</v>
      </c>
      <c r="JM105" s="265">
        <v>9.7992999999999997E-2</v>
      </c>
      <c r="JN105" s="265">
        <v>0.18279000000000001</v>
      </c>
      <c r="JO105" s="265">
        <v>0.15726999999999999</v>
      </c>
      <c r="JP105" s="265">
        <v>0.11618000000000001</v>
      </c>
      <c r="JQ105" s="265">
        <v>0.18442</v>
      </c>
      <c r="JR105" s="265">
        <v>0.12767000000000001</v>
      </c>
      <c r="JS105" s="265">
        <v>0.14438000000000001</v>
      </c>
      <c r="JT105" s="265">
        <v>0.55715999999999999</v>
      </c>
      <c r="JU105" s="265">
        <v>0.38916000000000001</v>
      </c>
      <c r="JV105" s="265">
        <v>0.28731000000000001</v>
      </c>
      <c r="JW105" s="265">
        <v>0.14613000000000001</v>
      </c>
      <c r="JX105" s="265">
        <v>0.2102</v>
      </c>
      <c r="JY105" s="265">
        <v>0.16446</v>
      </c>
      <c r="JZ105" s="265">
        <v>0.1726</v>
      </c>
      <c r="KA105" s="265">
        <v>0.19259999999999999</v>
      </c>
      <c r="KB105" s="265">
        <v>0.28259000000000001</v>
      </c>
      <c r="KC105" s="265">
        <v>0.17341000000000001</v>
      </c>
      <c r="KD105" s="265">
        <v>0.12798999999999999</v>
      </c>
      <c r="KE105" s="265">
        <v>0.27956999999999999</v>
      </c>
      <c r="KF105" s="265">
        <v>0.27661999999999998</v>
      </c>
      <c r="KG105" s="265">
        <v>0.30058000000000001</v>
      </c>
      <c r="KH105" s="265">
        <v>0.16206000000000001</v>
      </c>
      <c r="KI105" s="265">
        <v>0.14207</v>
      </c>
      <c r="KJ105" s="265">
        <v>0.1895</v>
      </c>
      <c r="KK105" s="265">
        <v>0.25784000000000001</v>
      </c>
      <c r="KL105" s="265">
        <v>0.30658999999999997</v>
      </c>
      <c r="KM105" s="265">
        <v>0.92254999999999998</v>
      </c>
      <c r="KN105" s="265">
        <v>0.98562000000000005</v>
      </c>
      <c r="KO105" s="265">
        <v>1</v>
      </c>
      <c r="KP105" s="265">
        <v>8.0285376974110097E-3</v>
      </c>
      <c r="KQ105" s="265">
        <v>0.96989000000000003</v>
      </c>
      <c r="KR105" s="265">
        <v>0.95342000000000005</v>
      </c>
      <c r="KS105" s="265">
        <v>0.93938999999999995</v>
      </c>
      <c r="KT105" s="265">
        <v>0.88659670213434127</v>
      </c>
      <c r="KU105" s="265">
        <v>3.5543999999999999E-2</v>
      </c>
      <c r="KV105" s="265">
        <v>0.11252</v>
      </c>
      <c r="KW105" s="265">
        <v>0.15826999999999999</v>
      </c>
      <c r="KX105" s="265">
        <v>0.24232000000000001</v>
      </c>
      <c r="KY105" s="265">
        <v>0.41837000000000002</v>
      </c>
      <c r="KZ105" s="265">
        <v>0.62070000000000003</v>
      </c>
      <c r="LA105" s="265">
        <v>0.79257999999999995</v>
      </c>
      <c r="LB105" s="265">
        <v>0.91193000000000002</v>
      </c>
      <c r="LC105" s="265">
        <v>1</v>
      </c>
      <c r="LD105" s="265">
        <v>0</v>
      </c>
      <c r="LE105" s="265">
        <v>0.38442999999999999</v>
      </c>
      <c r="LF105" s="265">
        <v>0</v>
      </c>
      <c r="LG105" s="265">
        <v>0</v>
      </c>
      <c r="LH105" s="431">
        <v>3.5009242128580809E-3</v>
      </c>
      <c r="LI105" s="431">
        <v>3.5498791839927435E-3</v>
      </c>
      <c r="LJ105" s="431">
        <v>2.6043520774692297E-3</v>
      </c>
      <c r="LK105" s="431">
        <v>3.4134369343519211E-3</v>
      </c>
      <c r="LL105" s="431">
        <v>2.0362865179777145E-3</v>
      </c>
      <c r="LM105" s="431">
        <v>3.0727065168321133E-3</v>
      </c>
      <c r="LN105" s="431">
        <v>1.3721209252253175E-3</v>
      </c>
      <c r="LO105" s="431">
        <v>1.9853000994771719E-3</v>
      </c>
      <c r="LP105" s="431">
        <v>6.6261435858905315E-4</v>
      </c>
      <c r="LQ105" s="431">
        <v>9.0803089551627636E-4</v>
      </c>
      <c r="LR105" s="431">
        <v>1.7580358544364572E-3</v>
      </c>
      <c r="LS105" s="431">
        <v>3.2915447372943163E-3</v>
      </c>
      <c r="LT105" s="431">
        <v>2.7819443494081497E-4</v>
      </c>
      <c r="LU105" s="431">
        <v>2.9795481823384762E-3</v>
      </c>
      <c r="LV105" s="431">
        <v>1.3564672553911805E-3</v>
      </c>
      <c r="LW105" s="431">
        <v>1.8290831940248609E-3</v>
      </c>
      <c r="LX105" s="431">
        <v>5.2005198085680604E-4</v>
      </c>
      <c r="LY105" s="431">
        <v>7.5561535777524114E-4</v>
      </c>
      <c r="LZ105" s="431">
        <v>1.4928891323506832E-3</v>
      </c>
      <c r="MA105" s="431">
        <v>2.5023792404681444E-3</v>
      </c>
      <c r="MB105" s="431">
        <v>6.4437842229381204E-4</v>
      </c>
      <c r="MC105" s="431">
        <v>2.3710851091891527E-3</v>
      </c>
      <c r="MD105" s="431">
        <v>1.4172013616189361E-3</v>
      </c>
      <c r="ME105" s="431">
        <v>2.9509351588785648E-4</v>
      </c>
      <c r="MF105" s="431">
        <v>1.2821507407352328E-3</v>
      </c>
      <c r="MG105" s="431">
        <v>1.7077240627259016E-3</v>
      </c>
      <c r="MH105" s="266"/>
      <c r="MI105" s="266"/>
      <c r="MJ105" s="266"/>
      <c r="MK105" s="266"/>
      <c r="ML105" s="266"/>
      <c r="MM105" s="266"/>
      <c r="MN105" s="266"/>
      <c r="MO105" s="266"/>
      <c r="MP105" s="266"/>
      <c r="MQ105" s="266"/>
      <c r="MR105" s="266"/>
      <c r="MS105" s="266"/>
      <c r="MT105" s="266"/>
      <c r="MU105" s="266"/>
      <c r="MV105" s="266"/>
      <c r="MW105" s="266"/>
      <c r="MX105" s="266"/>
      <c r="MY105" s="266"/>
      <c r="MZ105" s="266"/>
      <c r="NA105" s="266"/>
      <c r="NB105" s="266"/>
      <c r="NC105" s="266"/>
      <c r="ND105" s="266"/>
      <c r="NE105" s="266"/>
      <c r="NF105" s="266"/>
      <c r="NG105" s="266"/>
      <c r="NH105" s="266"/>
      <c r="NI105" s="266"/>
      <c r="NJ105" s="266"/>
      <c r="NK105" s="266"/>
      <c r="NL105" s="266"/>
      <c r="NM105" s="266"/>
      <c r="NN105" s="266"/>
      <c r="NO105" s="266"/>
      <c r="NP105" s="266"/>
      <c r="NQ105" s="266"/>
      <c r="NR105" s="266"/>
      <c r="NS105" s="266"/>
      <c r="NT105" s="266"/>
      <c r="NU105" s="266"/>
      <c r="NV105" s="266"/>
      <c r="NW105" s="266"/>
      <c r="NX105" s="266"/>
      <c r="NY105" s="266"/>
      <c r="NZ105" s="266"/>
      <c r="OA105" s="266"/>
      <c r="OB105" s="266"/>
      <c r="OC105" s="266"/>
      <c r="OD105" s="266"/>
      <c r="OE105" s="266"/>
      <c r="OF105" s="266"/>
      <c r="OG105" s="266"/>
      <c r="OH105" s="266"/>
      <c r="OI105" s="266"/>
      <c r="OJ105" s="266"/>
      <c r="OK105" s="266"/>
      <c r="OL105" s="266"/>
      <c r="OM105" s="266"/>
      <c r="ON105" s="267"/>
    </row>
    <row r="106" spans="1:404">
      <c r="A106" s="261">
        <v>481</v>
      </c>
      <c r="B106" s="265">
        <v>0.30268</v>
      </c>
      <c r="C106" s="265">
        <v>0.21851999999999999</v>
      </c>
      <c r="D106" s="265">
        <v>0.15278</v>
      </c>
      <c r="E106" s="265">
        <v>0.10205</v>
      </c>
      <c r="F106" s="265">
        <v>0.30834</v>
      </c>
      <c r="G106" s="265">
        <v>0.2019</v>
      </c>
      <c r="H106" s="265">
        <v>0.31595000000000001</v>
      </c>
      <c r="I106" s="265">
        <v>0.35243000000000002</v>
      </c>
      <c r="J106" s="265">
        <v>0.28644999999999998</v>
      </c>
      <c r="K106" s="265">
        <v>0.13103999999999999</v>
      </c>
      <c r="L106" s="265">
        <v>0.1014</v>
      </c>
      <c r="M106" s="265">
        <v>6.6743999999999998E-2</v>
      </c>
      <c r="N106" s="265">
        <v>0.15773000000000001</v>
      </c>
      <c r="O106" s="265">
        <v>0.27061000000000002</v>
      </c>
      <c r="P106" s="265">
        <v>0.1973</v>
      </c>
      <c r="Q106" s="265">
        <v>0.15490000000000001</v>
      </c>
      <c r="R106" s="265">
        <v>0.10208</v>
      </c>
      <c r="S106" s="265">
        <v>0.26989000000000002</v>
      </c>
      <c r="T106" s="265">
        <v>0.18065999999999999</v>
      </c>
      <c r="U106" s="265">
        <v>0.29863000000000001</v>
      </c>
      <c r="V106" s="265">
        <v>0.20361000000000001</v>
      </c>
      <c r="W106" s="265">
        <v>0.17482</v>
      </c>
      <c r="X106" s="265">
        <v>0.15207000000000001</v>
      </c>
      <c r="Y106" s="265">
        <v>0.30223</v>
      </c>
      <c r="Z106" s="265">
        <v>0.20993000000000001</v>
      </c>
      <c r="AA106" s="265">
        <v>0.30754999999999999</v>
      </c>
      <c r="AB106" s="265">
        <v>0.21640999999999999</v>
      </c>
      <c r="AC106" s="265">
        <v>0.19227</v>
      </c>
      <c r="AD106" s="265">
        <v>0.12912000000000001</v>
      </c>
      <c r="AE106" s="265">
        <v>6.3646999999999995E-2</v>
      </c>
      <c r="AF106" s="265">
        <v>7.8853000000000006E-2</v>
      </c>
      <c r="AG106" s="265">
        <v>0.18518999999999999</v>
      </c>
      <c r="AH106" s="265">
        <v>0.12551000000000001</v>
      </c>
      <c r="AI106" s="265">
        <v>5.1215999999999998E-2</v>
      </c>
      <c r="AJ106" s="265">
        <v>5.8845000000000001E-2</v>
      </c>
      <c r="AK106" s="265">
        <v>4.0780999999999998E-2</v>
      </c>
      <c r="AL106" s="265">
        <v>7.3215000000000002E-2</v>
      </c>
      <c r="AM106" s="265">
        <v>5.8155999999999999E-2</v>
      </c>
      <c r="AN106" s="265">
        <v>5.6569000000000001E-2</v>
      </c>
      <c r="AO106" s="265">
        <v>8.1056000000000003E-2</v>
      </c>
      <c r="AP106" s="265">
        <v>9.5050999999999997E-2</v>
      </c>
      <c r="AQ106" s="265">
        <v>6.3417000000000001E-2</v>
      </c>
      <c r="AR106" s="265">
        <v>0.11298</v>
      </c>
      <c r="AS106" s="265">
        <v>0.10536</v>
      </c>
      <c r="AT106" s="265">
        <v>8.9353000000000002E-2</v>
      </c>
      <c r="AU106" s="265">
        <v>0.13119</v>
      </c>
      <c r="AV106" s="265">
        <v>0.1053</v>
      </c>
      <c r="AW106" s="265">
        <v>5.6464E-2</v>
      </c>
      <c r="AX106" s="265">
        <v>6.8389000000000005E-2</v>
      </c>
      <c r="AY106" s="265">
        <v>8.3875000000000005E-2</v>
      </c>
      <c r="AZ106" s="265">
        <v>0.10632</v>
      </c>
      <c r="BA106" s="265">
        <v>4.8032999999999999E-2</v>
      </c>
      <c r="BB106" s="265">
        <v>3.7886999999999997E-2</v>
      </c>
      <c r="BC106" s="265">
        <v>3.0977999999999999E-2</v>
      </c>
      <c r="BD106" s="265">
        <v>5.7389999999999997E-2</v>
      </c>
      <c r="BE106" s="265">
        <v>9.0069999999999994E-3</v>
      </c>
      <c r="BF106" s="265">
        <v>6.1434000000000002E-3</v>
      </c>
      <c r="BG106" s="265">
        <v>4.0015000000000002E-2</v>
      </c>
      <c r="BH106" s="265">
        <v>3.9163000000000003E-2</v>
      </c>
      <c r="BI106" s="265">
        <v>7.6117000000000004E-2</v>
      </c>
      <c r="BJ106" s="265">
        <v>6.7202999999999999E-2</v>
      </c>
      <c r="BK106" s="265">
        <v>0.10390000000000001</v>
      </c>
      <c r="BL106" s="265">
        <v>0.1845</v>
      </c>
      <c r="BM106" s="265">
        <v>9.5121999999999998E-2</v>
      </c>
      <c r="BN106" s="265">
        <v>0.32008999999999999</v>
      </c>
      <c r="BO106" s="265">
        <v>0.36</v>
      </c>
      <c r="BP106" s="265">
        <v>2.9596999999999998E-2</v>
      </c>
      <c r="BQ106" s="265">
        <v>0.15018000000000001</v>
      </c>
      <c r="BR106" s="265">
        <v>0.31115999999999999</v>
      </c>
      <c r="BS106" s="265">
        <v>0.14491999999999999</v>
      </c>
      <c r="BT106" s="265">
        <v>0.26461000000000001</v>
      </c>
      <c r="BU106" s="265">
        <v>1.6708000000000001E-2</v>
      </c>
      <c r="BV106" s="265">
        <v>8.1816000000000007E-3</v>
      </c>
      <c r="BW106" s="265">
        <v>1.9254E-2</v>
      </c>
      <c r="BX106" s="265">
        <v>7.4754000000000001E-3</v>
      </c>
      <c r="BY106" s="265">
        <v>0.20777000000000001</v>
      </c>
      <c r="BZ106" s="265">
        <v>0.17222000000000001</v>
      </c>
      <c r="CA106" s="265">
        <v>0.32400000000000001</v>
      </c>
      <c r="CB106" s="265">
        <v>0.24528</v>
      </c>
      <c r="CC106" s="265">
        <v>0.31577</v>
      </c>
      <c r="CD106" s="265">
        <v>0.18681</v>
      </c>
      <c r="CE106" s="265">
        <v>0.18398999999999999</v>
      </c>
      <c r="CF106" s="265">
        <v>0.2026</v>
      </c>
      <c r="CG106" s="265">
        <v>0.18096999999999999</v>
      </c>
      <c r="CH106" s="265">
        <v>0.16975000000000001</v>
      </c>
      <c r="CI106" s="265">
        <v>0.19184999999999999</v>
      </c>
      <c r="CJ106" s="265">
        <v>0.15853999999999999</v>
      </c>
      <c r="CK106" s="265">
        <v>0.17965999999999999</v>
      </c>
      <c r="CL106" s="265">
        <v>0.45674999999999999</v>
      </c>
      <c r="CM106" s="265">
        <v>0.21276999999999999</v>
      </c>
      <c r="CN106" s="265">
        <v>7.2727E-2</v>
      </c>
      <c r="CO106" s="265">
        <v>6.3676999999999997E-2</v>
      </c>
      <c r="CP106" s="265">
        <v>5.7814999999999998E-2</v>
      </c>
      <c r="CQ106" s="265">
        <v>5.5065999999999997E-2</v>
      </c>
      <c r="CR106" s="265">
        <v>6.8000000000000005E-2</v>
      </c>
      <c r="CS106" s="265">
        <v>5.1020000000000003E-2</v>
      </c>
      <c r="CT106" s="265">
        <v>8.0411999999999997E-2</v>
      </c>
      <c r="CU106" s="265">
        <v>7.8E-2</v>
      </c>
      <c r="CV106" s="265">
        <v>7.6345999999999997E-2</v>
      </c>
      <c r="CW106" s="265">
        <v>0.14949000000000001</v>
      </c>
      <c r="CX106" s="265">
        <v>7.2165000000000007E-2</v>
      </c>
      <c r="CY106" s="265">
        <v>0.13195999999999999</v>
      </c>
      <c r="CZ106" s="265">
        <v>0.18237999999999999</v>
      </c>
      <c r="DA106" s="265">
        <v>0.35216999999999998</v>
      </c>
      <c r="DB106" s="265">
        <v>0.10101</v>
      </c>
      <c r="DC106" s="265">
        <v>0.15051999999999999</v>
      </c>
      <c r="DD106" s="265">
        <v>3.2322999999999998E-2</v>
      </c>
      <c r="DE106" s="265">
        <v>7.2165000000000007E-2</v>
      </c>
      <c r="DF106" s="265">
        <v>1.491E-2</v>
      </c>
      <c r="DG106" s="265">
        <v>2.4187E-2</v>
      </c>
      <c r="DH106" s="265">
        <v>2.5229999999999999E-2</v>
      </c>
      <c r="DI106" s="265">
        <v>4.9957000000000001E-2</v>
      </c>
      <c r="DJ106" s="265">
        <v>2.6488999999999999E-2</v>
      </c>
      <c r="DK106" s="265">
        <v>2.2653E-2</v>
      </c>
      <c r="DL106" s="265">
        <v>3.2488999999999997E-2</v>
      </c>
      <c r="DM106" s="265">
        <v>0.18711</v>
      </c>
      <c r="DN106" s="265">
        <v>3.9935999999999999E-2</v>
      </c>
      <c r="DO106" s="265">
        <v>7.2451000000000002E-2</v>
      </c>
      <c r="DP106" s="265">
        <v>7.0097000000000007E-2</v>
      </c>
      <c r="DQ106" s="265">
        <v>5.8889999999999998E-2</v>
      </c>
      <c r="DR106" s="265">
        <v>0.30624000000000001</v>
      </c>
      <c r="DS106" s="265">
        <v>0.18396000000000001</v>
      </c>
      <c r="DT106" s="265">
        <v>0.25570999999999999</v>
      </c>
      <c r="DU106" s="265">
        <v>0.13830000000000001</v>
      </c>
      <c r="DV106" s="265">
        <v>9.5855999999999997E-2</v>
      </c>
      <c r="DW106" s="265">
        <v>0.12151000000000001</v>
      </c>
      <c r="DX106" s="265">
        <v>6.6770999999999997E-2</v>
      </c>
      <c r="DY106" s="265">
        <v>0.12452000000000001</v>
      </c>
      <c r="DZ106" s="265">
        <v>0.29220000000000002</v>
      </c>
      <c r="EA106" s="265">
        <v>0.32493</v>
      </c>
      <c r="EB106" s="265">
        <v>0.20638000000000001</v>
      </c>
      <c r="EC106" s="265">
        <v>0.16980000000000001</v>
      </c>
      <c r="ED106" s="265">
        <v>0.25946000000000002</v>
      </c>
      <c r="EE106" s="265">
        <v>0.30995</v>
      </c>
      <c r="EF106" s="265">
        <v>0.12795999999999999</v>
      </c>
      <c r="EG106" s="265">
        <v>0.19619</v>
      </c>
      <c r="EH106" s="265">
        <v>0.1847</v>
      </c>
      <c r="EI106" s="265">
        <v>0.15917999999999999</v>
      </c>
      <c r="EJ106" s="265">
        <v>0.23918</v>
      </c>
      <c r="EK106" s="265">
        <v>0.10303</v>
      </c>
      <c r="EL106" s="265">
        <v>5.4165999999999999E-2</v>
      </c>
      <c r="EM106" s="265">
        <v>6.1957999999999999E-2</v>
      </c>
      <c r="EN106" s="265">
        <v>3.1980000000000001E-2</v>
      </c>
      <c r="EO106" s="265">
        <v>0.16766</v>
      </c>
      <c r="EP106" s="265">
        <v>0.12016</v>
      </c>
      <c r="EQ106" s="265">
        <v>4.2247E-2</v>
      </c>
      <c r="ER106" s="265">
        <v>5.7814999999999998E-2</v>
      </c>
      <c r="ES106" s="265">
        <v>4.8932000000000003E-2</v>
      </c>
      <c r="ET106" s="265">
        <v>5.3483000000000003E-2</v>
      </c>
      <c r="EU106" s="265">
        <v>4.5276999999999998E-2</v>
      </c>
      <c r="EV106" s="265">
        <v>4.6143000000000003E-2</v>
      </c>
      <c r="EW106" s="265">
        <v>4.8924000000000002E-2</v>
      </c>
      <c r="EX106" s="265">
        <v>5.5003000000000003E-2</v>
      </c>
      <c r="EY106" s="265">
        <v>4.0696999999999997E-2</v>
      </c>
      <c r="EZ106" s="265">
        <v>0.20141999999999999</v>
      </c>
      <c r="FA106" s="265">
        <v>0.11092</v>
      </c>
      <c r="FB106" s="265">
        <v>0.10457</v>
      </c>
      <c r="FC106" s="265">
        <v>9.6838999999999995E-2</v>
      </c>
      <c r="FD106" s="265">
        <v>0.10217</v>
      </c>
      <c r="FE106" s="265">
        <v>9.0374999999999997E-2</v>
      </c>
      <c r="FF106" s="265">
        <v>9.5740000000000006E-2</v>
      </c>
      <c r="FG106" s="265">
        <v>0.11178</v>
      </c>
      <c r="FH106" s="265">
        <v>8.6862999999999996E-2</v>
      </c>
      <c r="FI106" s="265">
        <v>8.2129999999999995E-2</v>
      </c>
      <c r="FJ106" s="265">
        <v>0.13803000000000001</v>
      </c>
      <c r="FK106" s="265">
        <v>6.5581E-2</v>
      </c>
      <c r="FL106" s="265">
        <v>6.2551999999999996E-2</v>
      </c>
      <c r="FM106" s="265">
        <v>0.54525999999999997</v>
      </c>
      <c r="FN106" s="265">
        <v>0.27683000000000002</v>
      </c>
      <c r="FO106" s="265">
        <v>0.13600000000000001</v>
      </c>
      <c r="FP106" s="265">
        <v>0.16733999999999999</v>
      </c>
      <c r="FQ106" s="265">
        <v>0.17990999999999999</v>
      </c>
      <c r="FR106" s="265">
        <v>0.10449</v>
      </c>
      <c r="FS106" s="265">
        <v>8.2084000000000004E-2</v>
      </c>
      <c r="FT106" s="265">
        <v>0.1993</v>
      </c>
      <c r="FU106" s="265">
        <v>0.21445</v>
      </c>
      <c r="FV106" s="265">
        <v>4.4679999999999997E-2</v>
      </c>
      <c r="FW106" s="265">
        <v>7.6780000000000001E-2</v>
      </c>
      <c r="FX106" s="265">
        <v>0.15282999999999999</v>
      </c>
      <c r="FY106" s="265">
        <v>7.4375999999999998E-2</v>
      </c>
      <c r="FZ106" s="265">
        <v>7.6780000000000001E-2</v>
      </c>
      <c r="GA106" s="265">
        <v>0.23683000000000001</v>
      </c>
      <c r="GB106" s="265">
        <v>0.30196000000000001</v>
      </c>
      <c r="GC106" s="265">
        <v>0.26909</v>
      </c>
      <c r="GD106" s="265">
        <v>0.12984000000000001</v>
      </c>
      <c r="GE106" s="265">
        <v>0.32218999999999998</v>
      </c>
      <c r="GF106" s="265">
        <v>0.28676000000000001</v>
      </c>
      <c r="GG106" s="265">
        <v>9.1824000000000003E-2</v>
      </c>
      <c r="GH106" s="265">
        <v>0.11859</v>
      </c>
      <c r="GI106" s="265">
        <v>0.10261000000000001</v>
      </c>
      <c r="GJ106" s="265">
        <v>0.26444000000000001</v>
      </c>
      <c r="GK106" s="265">
        <v>0.31579000000000002</v>
      </c>
      <c r="GL106" s="265">
        <v>0.34488999999999997</v>
      </c>
      <c r="GM106" s="265">
        <v>0.19603000000000001</v>
      </c>
      <c r="GN106" s="265">
        <v>0.22561</v>
      </c>
      <c r="GO106" s="265">
        <v>8.9793999999999999E-2</v>
      </c>
      <c r="GP106" s="265">
        <v>0.13586999999999999</v>
      </c>
      <c r="GQ106" s="265">
        <v>0.15382999999999999</v>
      </c>
      <c r="GR106" s="265">
        <v>0.29498000000000002</v>
      </c>
      <c r="GS106" s="265">
        <v>0.14266000000000001</v>
      </c>
      <c r="GT106" s="265">
        <v>0.16805999999999999</v>
      </c>
      <c r="GU106" s="265">
        <v>0.16894000000000001</v>
      </c>
      <c r="GV106" s="265">
        <v>0.15636</v>
      </c>
      <c r="GW106" s="265">
        <v>0.12444</v>
      </c>
      <c r="GX106" s="265">
        <v>9.0768000000000001E-2</v>
      </c>
      <c r="GY106" s="265">
        <v>0.14898</v>
      </c>
      <c r="GZ106" s="265">
        <v>0.13643</v>
      </c>
      <c r="HA106" s="265">
        <v>0.14566999999999999</v>
      </c>
      <c r="HB106" s="265">
        <v>0.16431999999999999</v>
      </c>
      <c r="HC106" s="265">
        <v>0.14529</v>
      </c>
      <c r="HD106" s="265">
        <v>0.18809999999999999</v>
      </c>
      <c r="HE106" s="265">
        <v>0.16467000000000001</v>
      </c>
      <c r="HF106" s="265">
        <v>0.21562000000000001</v>
      </c>
      <c r="HG106" s="265">
        <v>0.16511999999999999</v>
      </c>
      <c r="HH106" s="265">
        <v>0.15643000000000001</v>
      </c>
      <c r="HI106" s="265">
        <v>0.16109999999999999</v>
      </c>
      <c r="HJ106" s="265">
        <v>0.20382</v>
      </c>
      <c r="HK106" s="265">
        <v>0.17091999999999999</v>
      </c>
      <c r="HL106" s="265">
        <v>0.14935999999999999</v>
      </c>
      <c r="HM106" s="265">
        <v>0.14524999999999999</v>
      </c>
      <c r="HN106" s="265">
        <v>0.30545</v>
      </c>
      <c r="HO106" s="265">
        <v>0.22409999999999999</v>
      </c>
      <c r="HP106" s="265">
        <v>0.25990000000000002</v>
      </c>
      <c r="HQ106" s="265">
        <v>0.12010999999999999</v>
      </c>
      <c r="HR106" s="265">
        <v>8.9356000000000005E-2</v>
      </c>
      <c r="HS106" s="265">
        <v>0.17197999999999999</v>
      </c>
      <c r="HT106" s="265">
        <v>0.20058999999999999</v>
      </c>
      <c r="HU106" s="265">
        <v>0.26173999999999997</v>
      </c>
      <c r="HV106" s="265">
        <v>0.19094</v>
      </c>
      <c r="HW106" s="265">
        <v>0.16492999999999999</v>
      </c>
      <c r="HX106" s="265">
        <v>0.15060999999999999</v>
      </c>
      <c r="HY106" s="265">
        <v>0.19302</v>
      </c>
      <c r="HZ106" s="265">
        <v>0.26701999999999998</v>
      </c>
      <c r="IA106" s="265">
        <v>0.17718999999999999</v>
      </c>
      <c r="IB106" s="265">
        <v>0.18112</v>
      </c>
      <c r="IC106" s="265">
        <v>0.19564000000000001</v>
      </c>
      <c r="ID106" s="265">
        <v>0.17655000000000001</v>
      </c>
      <c r="IE106" s="265">
        <v>0.19191</v>
      </c>
      <c r="IF106" s="265">
        <v>0.21099999999999999</v>
      </c>
      <c r="IG106" s="265">
        <v>0.21962999999999999</v>
      </c>
      <c r="IH106" s="265">
        <v>0.16095000000000001</v>
      </c>
      <c r="II106" s="265">
        <v>0.30958000000000002</v>
      </c>
      <c r="IJ106" s="265">
        <v>0.17065</v>
      </c>
      <c r="IK106" s="265">
        <v>0.20982999999999999</v>
      </c>
      <c r="IL106" s="265">
        <v>0.12866</v>
      </c>
      <c r="IM106" s="265">
        <v>0.32343</v>
      </c>
      <c r="IN106" s="265">
        <v>0.26629999999999998</v>
      </c>
      <c r="IO106" s="265">
        <v>0.18942000000000001</v>
      </c>
      <c r="IP106" s="265">
        <v>0.15792999999999999</v>
      </c>
      <c r="IQ106" s="265">
        <v>0.23352000000000001</v>
      </c>
      <c r="IR106" s="265">
        <v>0.15683</v>
      </c>
      <c r="IS106" s="265">
        <v>0.12342</v>
      </c>
      <c r="IT106" s="265">
        <v>0.17923</v>
      </c>
      <c r="IU106" s="265">
        <v>0.20799000000000001</v>
      </c>
      <c r="IV106" s="265">
        <v>0.22467999999999999</v>
      </c>
      <c r="IW106" s="265">
        <v>9.3079999999999996E-2</v>
      </c>
      <c r="IX106" s="265">
        <v>0.14616000000000001</v>
      </c>
      <c r="IY106" s="265">
        <v>0.32937</v>
      </c>
      <c r="IZ106" s="265">
        <v>0.21745999999999999</v>
      </c>
      <c r="JA106" s="265">
        <v>0.22001000000000001</v>
      </c>
      <c r="JB106" s="265">
        <v>0.26207000000000003</v>
      </c>
      <c r="JC106" s="265">
        <v>0.32747999999999999</v>
      </c>
      <c r="JD106" s="265">
        <v>0.23086000000000001</v>
      </c>
      <c r="JE106" s="265">
        <v>4.7050000000000002E-2</v>
      </c>
      <c r="JF106" s="265">
        <v>0.28956999999999999</v>
      </c>
      <c r="JG106" s="265">
        <v>0.19514000000000001</v>
      </c>
      <c r="JH106" s="265">
        <v>0.38761000000000001</v>
      </c>
      <c r="JI106" s="265">
        <v>8.0763000000000001E-2</v>
      </c>
      <c r="JJ106" s="265">
        <v>5.8857E-2</v>
      </c>
      <c r="JK106" s="265">
        <v>6.1055999999999999E-2</v>
      </c>
      <c r="JL106" s="265">
        <v>9.9140000000000006E-2</v>
      </c>
      <c r="JM106" s="265">
        <v>9.7861000000000004E-2</v>
      </c>
      <c r="JN106" s="265">
        <v>0.18110000000000001</v>
      </c>
      <c r="JO106" s="265">
        <v>0.15615999999999999</v>
      </c>
      <c r="JP106" s="265">
        <v>0.11264</v>
      </c>
      <c r="JQ106" s="265">
        <v>0.18231</v>
      </c>
      <c r="JR106" s="265">
        <v>0.12712999999999999</v>
      </c>
      <c r="JS106" s="265">
        <v>0.1452</v>
      </c>
      <c r="JT106" s="265">
        <v>0.53493999999999997</v>
      </c>
      <c r="JU106" s="265">
        <v>0.37733</v>
      </c>
      <c r="JV106" s="265">
        <v>0.28233999999999998</v>
      </c>
      <c r="JW106" s="265">
        <v>0.14518</v>
      </c>
      <c r="JX106" s="265">
        <v>0.20802000000000001</v>
      </c>
      <c r="JY106" s="265">
        <v>0.16428999999999999</v>
      </c>
      <c r="JZ106" s="265">
        <v>0.17141000000000001</v>
      </c>
      <c r="KA106" s="265">
        <v>0.18181</v>
      </c>
      <c r="KB106" s="265">
        <v>0.28725000000000001</v>
      </c>
      <c r="KC106" s="265">
        <v>0.17066999999999999</v>
      </c>
      <c r="KD106" s="265">
        <v>0.12705</v>
      </c>
      <c r="KE106" s="265">
        <v>0.27167999999999998</v>
      </c>
      <c r="KF106" s="265">
        <v>0.26745999999999998</v>
      </c>
      <c r="KG106" s="265">
        <v>0.28981000000000001</v>
      </c>
      <c r="KH106" s="265">
        <v>0.15606999999999999</v>
      </c>
      <c r="KI106" s="265">
        <v>0.14396</v>
      </c>
      <c r="KJ106" s="265">
        <v>0.19173999999999999</v>
      </c>
      <c r="KK106" s="265">
        <v>0.26540000000000002</v>
      </c>
      <c r="KL106" s="265">
        <v>0.31430999999999998</v>
      </c>
      <c r="KM106" s="265">
        <v>0.91951000000000005</v>
      </c>
      <c r="KN106" s="265">
        <v>0.98114999999999997</v>
      </c>
      <c r="KO106" s="265">
        <v>0.99456</v>
      </c>
      <c r="KP106" s="265">
        <v>8.0108151814410004E-3</v>
      </c>
      <c r="KQ106" s="265">
        <v>0.96342000000000005</v>
      </c>
      <c r="KR106" s="265">
        <v>0.94664000000000004</v>
      </c>
      <c r="KS106" s="265">
        <v>0.93237999999999999</v>
      </c>
      <c r="KT106" s="265">
        <v>0.886019430290518</v>
      </c>
      <c r="KU106" s="265">
        <v>3.6312999999999998E-2</v>
      </c>
      <c r="KV106" s="265">
        <v>0.1142</v>
      </c>
      <c r="KW106" s="265">
        <v>0.16031000000000001</v>
      </c>
      <c r="KX106" s="265">
        <v>0.24485999999999999</v>
      </c>
      <c r="KY106" s="265">
        <v>0.42148000000000002</v>
      </c>
      <c r="KZ106" s="265">
        <v>0.62390000000000001</v>
      </c>
      <c r="LA106" s="265">
        <v>0.79529000000000005</v>
      </c>
      <c r="LB106" s="265">
        <v>0.91378999999999999</v>
      </c>
      <c r="LC106" s="265">
        <v>1</v>
      </c>
      <c r="LD106" s="265">
        <v>0</v>
      </c>
      <c r="LE106" s="265">
        <v>0.39701999999999998</v>
      </c>
      <c r="LF106" s="265">
        <v>0</v>
      </c>
      <c r="LG106" s="265">
        <v>0</v>
      </c>
      <c r="LH106" s="431">
        <v>3.4411186352372169E-3</v>
      </c>
      <c r="LI106" s="431">
        <v>3.5247346386313438E-3</v>
      </c>
      <c r="LJ106" s="431">
        <v>2.7513983659446239E-3</v>
      </c>
      <c r="LK106" s="431">
        <v>3.3563454635441303E-3</v>
      </c>
      <c r="LL106" s="431">
        <v>2.1675887983292341E-3</v>
      </c>
      <c r="LM106" s="431">
        <v>2.9293620027601719E-3</v>
      </c>
      <c r="LN106" s="431">
        <v>1.4777563046664E-3</v>
      </c>
      <c r="LO106" s="431">
        <v>1.9045786466449499E-3</v>
      </c>
      <c r="LP106" s="431">
        <v>6.9925416028127074E-4</v>
      </c>
      <c r="LQ106" s="431">
        <v>8.9188595302402973E-4</v>
      </c>
      <c r="LR106" s="431">
        <v>1.6549250576645136E-3</v>
      </c>
      <c r="LS106" s="431">
        <v>3.1912894919514656E-3</v>
      </c>
      <c r="LT106" s="431">
        <v>2.7681587380357087E-4</v>
      </c>
      <c r="LU106" s="431">
        <v>2.8221635147929192E-3</v>
      </c>
      <c r="LV106" s="431">
        <v>1.4158367412164807E-3</v>
      </c>
      <c r="LW106" s="431">
        <v>1.7415713518857956E-3</v>
      </c>
      <c r="LX106" s="431">
        <v>5.4467632435262203E-4</v>
      </c>
      <c r="LY106" s="431">
        <v>7.6732452725991607E-4</v>
      </c>
      <c r="LZ106" s="431">
        <v>1.541238627396524E-3</v>
      </c>
      <c r="MA106" s="431">
        <v>2.3694206029176712E-3</v>
      </c>
      <c r="MB106" s="431">
        <v>6.6234724363312125E-4</v>
      </c>
      <c r="MC106" s="431">
        <v>2.2732920479029417E-3</v>
      </c>
      <c r="MD106" s="431">
        <v>1.3481250498443842E-3</v>
      </c>
      <c r="ME106" s="431">
        <v>2.953066723421216E-4</v>
      </c>
      <c r="MF106" s="431">
        <v>1.3155112974345684E-3</v>
      </c>
      <c r="MG106" s="431">
        <v>1.6818571602925658E-3</v>
      </c>
      <c r="MH106" s="266"/>
      <c r="MI106" s="266"/>
      <c r="MJ106" s="266"/>
      <c r="MK106" s="266"/>
      <c r="ML106" s="266"/>
      <c r="MM106" s="266"/>
      <c r="MN106" s="266"/>
      <c r="MO106" s="266"/>
      <c r="MP106" s="266"/>
      <c r="MQ106" s="266"/>
      <c r="MR106" s="266"/>
      <c r="MS106" s="266"/>
      <c r="MT106" s="266"/>
      <c r="MU106" s="266"/>
      <c r="MV106" s="266"/>
      <c r="MW106" s="266"/>
      <c r="MX106" s="266"/>
      <c r="MY106" s="266"/>
      <c r="MZ106" s="266"/>
      <c r="NA106" s="266"/>
      <c r="NB106" s="266"/>
      <c r="NC106" s="266"/>
      <c r="ND106" s="266"/>
      <c r="NE106" s="266"/>
      <c r="NF106" s="266"/>
      <c r="NG106" s="266"/>
      <c r="NH106" s="266"/>
      <c r="NI106" s="266"/>
      <c r="NJ106" s="266"/>
      <c r="NK106" s="266"/>
      <c r="NL106" s="266"/>
      <c r="NM106" s="266"/>
      <c r="NN106" s="266"/>
      <c r="NO106" s="266"/>
      <c r="NP106" s="266"/>
      <c r="NQ106" s="266"/>
      <c r="NR106" s="266"/>
      <c r="NS106" s="266"/>
      <c r="NT106" s="266"/>
      <c r="NU106" s="266"/>
      <c r="NV106" s="266"/>
      <c r="NW106" s="266"/>
      <c r="NX106" s="266"/>
      <c r="NY106" s="266"/>
      <c r="NZ106" s="266"/>
      <c r="OA106" s="266"/>
      <c r="OB106" s="266"/>
      <c r="OC106" s="266"/>
      <c r="OD106" s="266"/>
      <c r="OE106" s="266"/>
      <c r="OF106" s="266"/>
      <c r="OG106" s="266"/>
      <c r="OH106" s="266"/>
      <c r="OI106" s="266"/>
      <c r="OJ106" s="266"/>
      <c r="OK106" s="266"/>
      <c r="OL106" s="266"/>
      <c r="OM106" s="266"/>
      <c r="ON106" s="267"/>
    </row>
    <row r="107" spans="1:404">
      <c r="A107" s="261">
        <v>482</v>
      </c>
      <c r="B107" s="265">
        <v>0.3024</v>
      </c>
      <c r="C107" s="265">
        <v>0.21834999999999999</v>
      </c>
      <c r="D107" s="265">
        <v>0.15265000000000001</v>
      </c>
      <c r="E107" s="265">
        <v>0.10205</v>
      </c>
      <c r="F107" s="265">
        <v>0.30804999999999999</v>
      </c>
      <c r="G107" s="265">
        <v>0.20172000000000001</v>
      </c>
      <c r="H107" s="265">
        <v>0.31585999999999997</v>
      </c>
      <c r="I107" s="265">
        <v>0.35354999999999998</v>
      </c>
      <c r="J107" s="265">
        <v>0.28749000000000002</v>
      </c>
      <c r="K107" s="265">
        <v>0.15473000000000001</v>
      </c>
      <c r="L107" s="265">
        <v>0.12509999999999999</v>
      </c>
      <c r="M107" s="265">
        <v>8.9566000000000007E-2</v>
      </c>
      <c r="N107" s="265">
        <v>0.17033999999999999</v>
      </c>
      <c r="O107" s="265">
        <v>0.2762</v>
      </c>
      <c r="P107" s="265">
        <v>0.19689999999999999</v>
      </c>
      <c r="Q107" s="265">
        <v>0.15359999999999999</v>
      </c>
      <c r="R107" s="265">
        <v>0.10195</v>
      </c>
      <c r="S107" s="265">
        <v>0.27263999999999999</v>
      </c>
      <c r="T107" s="265">
        <v>0.18201000000000001</v>
      </c>
      <c r="U107" s="265">
        <v>0.29855999999999999</v>
      </c>
      <c r="V107" s="265">
        <v>0.20361000000000001</v>
      </c>
      <c r="W107" s="265">
        <v>0.17484</v>
      </c>
      <c r="X107" s="265">
        <v>0.15196000000000001</v>
      </c>
      <c r="Y107" s="265">
        <v>0.30198000000000003</v>
      </c>
      <c r="Z107" s="265">
        <v>0.20960999999999999</v>
      </c>
      <c r="AA107" s="265">
        <v>0.30695</v>
      </c>
      <c r="AB107" s="265">
        <v>0.21589</v>
      </c>
      <c r="AC107" s="265">
        <v>0.19300999999999999</v>
      </c>
      <c r="AD107" s="265">
        <v>0.12962000000000001</v>
      </c>
      <c r="AE107" s="265">
        <v>8.7166999999999994E-2</v>
      </c>
      <c r="AF107" s="265">
        <v>0.10218000000000001</v>
      </c>
      <c r="AG107" s="265">
        <v>0.17333000000000001</v>
      </c>
      <c r="AH107" s="265">
        <v>0.14964</v>
      </c>
      <c r="AI107" s="265">
        <v>7.2682999999999998E-2</v>
      </c>
      <c r="AJ107" s="265">
        <v>8.4375000000000006E-2</v>
      </c>
      <c r="AK107" s="265">
        <v>6.2993999999999994E-2</v>
      </c>
      <c r="AL107" s="265">
        <v>9.6213000000000007E-2</v>
      </c>
      <c r="AM107" s="265">
        <v>8.2141000000000006E-2</v>
      </c>
      <c r="AN107" s="265">
        <v>7.9368999999999995E-2</v>
      </c>
      <c r="AO107" s="265">
        <v>0.10403</v>
      </c>
      <c r="AP107" s="265">
        <v>0.13025999999999999</v>
      </c>
      <c r="AQ107" s="265">
        <v>8.6463999999999999E-2</v>
      </c>
      <c r="AR107" s="265">
        <v>0.13422000000000001</v>
      </c>
      <c r="AS107" s="265">
        <v>0.13239999999999999</v>
      </c>
      <c r="AT107" s="265">
        <v>0.11082</v>
      </c>
      <c r="AU107" s="265">
        <v>0.15221999999999999</v>
      </c>
      <c r="AV107" s="265">
        <v>0.12706000000000001</v>
      </c>
      <c r="AW107" s="265">
        <v>8.4194000000000005E-2</v>
      </c>
      <c r="AX107" s="265">
        <v>9.3504000000000004E-2</v>
      </c>
      <c r="AY107" s="265">
        <v>0.10954</v>
      </c>
      <c r="AZ107" s="265">
        <v>0.13335</v>
      </c>
      <c r="BA107" s="265">
        <v>6.7981E-2</v>
      </c>
      <c r="BB107" s="265">
        <v>5.9761000000000002E-2</v>
      </c>
      <c r="BC107" s="265">
        <v>5.4126000000000001E-2</v>
      </c>
      <c r="BD107" s="265">
        <v>7.5673000000000004E-2</v>
      </c>
      <c r="BE107" s="265">
        <v>8.6730000000000002E-3</v>
      </c>
      <c r="BF107" s="265">
        <v>6.1108000000000004E-3</v>
      </c>
      <c r="BG107" s="265">
        <v>4.1349999999999998E-2</v>
      </c>
      <c r="BH107" s="265">
        <v>4.0665E-2</v>
      </c>
      <c r="BI107" s="265">
        <v>7.6913999999999996E-2</v>
      </c>
      <c r="BJ107" s="265">
        <v>6.8241999999999997E-2</v>
      </c>
      <c r="BK107" s="265">
        <v>0.10390000000000001</v>
      </c>
      <c r="BL107" s="265">
        <v>0.18154000000000001</v>
      </c>
      <c r="BM107" s="265">
        <v>9.2683000000000001E-2</v>
      </c>
      <c r="BN107" s="265">
        <v>0.31229000000000001</v>
      </c>
      <c r="BO107" s="265">
        <v>0.34856999999999999</v>
      </c>
      <c r="BP107" s="265">
        <v>3.4093999999999999E-2</v>
      </c>
      <c r="BQ107" s="265">
        <v>0.14837</v>
      </c>
      <c r="BR107" s="265">
        <v>0.30614000000000002</v>
      </c>
      <c r="BS107" s="265">
        <v>0.14238000000000001</v>
      </c>
      <c r="BT107" s="265">
        <v>0.25774000000000002</v>
      </c>
      <c r="BU107" s="265">
        <v>1.7193E-2</v>
      </c>
      <c r="BV107" s="265">
        <v>8.3721999999999998E-3</v>
      </c>
      <c r="BW107" s="265">
        <v>1.992E-2</v>
      </c>
      <c r="BX107" s="265">
        <v>8.2167999999999998E-3</v>
      </c>
      <c r="BY107" s="265">
        <v>0.21060000000000001</v>
      </c>
      <c r="BZ107" s="265">
        <v>0.17388000000000001</v>
      </c>
      <c r="CA107" s="265">
        <v>0.32800000000000001</v>
      </c>
      <c r="CB107" s="265">
        <v>0.24834999999999999</v>
      </c>
      <c r="CC107" s="265">
        <v>0.31912000000000001</v>
      </c>
      <c r="CD107" s="265">
        <v>0.18898999999999999</v>
      </c>
      <c r="CE107" s="265">
        <v>0.18595999999999999</v>
      </c>
      <c r="CF107" s="265">
        <v>0.20498</v>
      </c>
      <c r="CG107" s="265">
        <v>0.18426999999999999</v>
      </c>
      <c r="CH107" s="265">
        <v>0.17180999999999999</v>
      </c>
      <c r="CI107" s="265">
        <v>0.19397</v>
      </c>
      <c r="CJ107" s="265">
        <v>0.16044</v>
      </c>
      <c r="CK107" s="265">
        <v>0.18299000000000001</v>
      </c>
      <c r="CL107" s="265">
        <v>0.46029999999999999</v>
      </c>
      <c r="CM107" s="265">
        <v>0.20669000000000001</v>
      </c>
      <c r="CN107" s="265">
        <v>7.4746999999999994E-2</v>
      </c>
      <c r="CO107" s="265">
        <v>6.5064999999999998E-2</v>
      </c>
      <c r="CP107" s="265">
        <v>5.9205000000000001E-2</v>
      </c>
      <c r="CQ107" s="265">
        <v>5.6390000000000003E-2</v>
      </c>
      <c r="CR107" s="265">
        <v>6.6000000000000003E-2</v>
      </c>
      <c r="CS107" s="265">
        <v>5.1020000000000003E-2</v>
      </c>
      <c r="CT107" s="265">
        <v>7.8350000000000003E-2</v>
      </c>
      <c r="CU107" s="265">
        <v>7.5999999999999998E-2</v>
      </c>
      <c r="CV107" s="265">
        <v>7.8200000000000006E-2</v>
      </c>
      <c r="CW107" s="265">
        <v>0.14746999999999999</v>
      </c>
      <c r="CX107" s="265">
        <v>7.2165000000000007E-2</v>
      </c>
      <c r="CY107" s="265">
        <v>0.12989999999999999</v>
      </c>
      <c r="CZ107" s="265">
        <v>0.18315999999999999</v>
      </c>
      <c r="DA107" s="265">
        <v>0.35510000000000003</v>
      </c>
      <c r="DB107" s="265">
        <v>0.11111</v>
      </c>
      <c r="DC107" s="265">
        <v>0.16700999999999999</v>
      </c>
      <c r="DD107" s="265">
        <v>3.4342999999999999E-2</v>
      </c>
      <c r="DE107" s="265">
        <v>7.2165000000000007E-2</v>
      </c>
      <c r="DF107" s="265">
        <v>1.5731999999999999E-2</v>
      </c>
      <c r="DG107" s="265">
        <v>2.5284000000000001E-2</v>
      </c>
      <c r="DH107" s="265">
        <v>2.5392000000000001E-2</v>
      </c>
      <c r="DI107" s="265">
        <v>4.7932000000000002E-2</v>
      </c>
      <c r="DJ107" s="265">
        <v>2.5479000000000002E-2</v>
      </c>
      <c r="DK107" s="265">
        <v>2.0598000000000002E-2</v>
      </c>
      <c r="DL107" s="265">
        <v>3.0012E-2</v>
      </c>
      <c r="DM107" s="265">
        <v>0.17605999999999999</v>
      </c>
      <c r="DN107" s="265">
        <v>3.6928999999999997E-2</v>
      </c>
      <c r="DO107" s="265">
        <v>6.6687999999999997E-2</v>
      </c>
      <c r="DP107" s="265">
        <v>6.3775999999999999E-2</v>
      </c>
      <c r="DQ107" s="265">
        <v>5.3886999999999997E-2</v>
      </c>
      <c r="DR107" s="265">
        <v>0.29022999999999999</v>
      </c>
      <c r="DS107" s="265">
        <v>0.17338999999999999</v>
      </c>
      <c r="DT107" s="265">
        <v>0.23954</v>
      </c>
      <c r="DU107" s="265">
        <v>0.12528</v>
      </c>
      <c r="DV107" s="265">
        <v>8.7424000000000002E-2</v>
      </c>
      <c r="DW107" s="265">
        <v>0.10939</v>
      </c>
      <c r="DX107" s="265">
        <v>6.3671000000000005E-2</v>
      </c>
      <c r="DY107" s="265">
        <v>0.11731</v>
      </c>
      <c r="DZ107" s="265">
        <v>0.26090000000000002</v>
      </c>
      <c r="EA107" s="265">
        <v>0.29221999999999998</v>
      </c>
      <c r="EB107" s="265">
        <v>0.18590999999999999</v>
      </c>
      <c r="EC107" s="265">
        <v>0.15306</v>
      </c>
      <c r="ED107" s="265">
        <v>0.23355999999999999</v>
      </c>
      <c r="EE107" s="265">
        <v>0.27889000000000003</v>
      </c>
      <c r="EF107" s="265">
        <v>0.12559999999999999</v>
      </c>
      <c r="EG107" s="265">
        <v>0.17674000000000001</v>
      </c>
      <c r="EH107" s="265">
        <v>0.20116999999999999</v>
      </c>
      <c r="EI107" s="265">
        <v>0.16531000000000001</v>
      </c>
      <c r="EJ107" s="265">
        <v>0.26185999999999998</v>
      </c>
      <c r="EK107" s="265">
        <v>0.11515</v>
      </c>
      <c r="EL107" s="265">
        <v>5.6250000000000001E-2</v>
      </c>
      <c r="EM107" s="265">
        <v>6.5888000000000002E-2</v>
      </c>
      <c r="EN107" s="265">
        <v>3.2313000000000001E-2</v>
      </c>
      <c r="EO107" s="265">
        <v>0.16263</v>
      </c>
      <c r="EP107" s="265">
        <v>0.12823000000000001</v>
      </c>
      <c r="EQ107" s="265">
        <v>3.9618E-2</v>
      </c>
      <c r="ER107" s="265">
        <v>5.4129999999999998E-2</v>
      </c>
      <c r="ES107" s="265">
        <v>4.5851000000000003E-2</v>
      </c>
      <c r="ET107" s="265">
        <v>5.0104000000000003E-2</v>
      </c>
      <c r="EU107" s="265">
        <v>4.2521000000000003E-2</v>
      </c>
      <c r="EV107" s="265">
        <v>4.3101E-2</v>
      </c>
      <c r="EW107" s="265">
        <v>4.5677000000000002E-2</v>
      </c>
      <c r="EX107" s="265">
        <v>5.1362999999999999E-2</v>
      </c>
      <c r="EY107" s="265">
        <v>3.8268000000000003E-2</v>
      </c>
      <c r="EZ107" s="265">
        <v>0.21228</v>
      </c>
      <c r="FA107" s="265">
        <v>0.10329000000000001</v>
      </c>
      <c r="FB107" s="265">
        <v>9.7251000000000004E-2</v>
      </c>
      <c r="FC107" s="265">
        <v>9.0071999999999999E-2</v>
      </c>
      <c r="FD107" s="265">
        <v>9.5246999999999998E-2</v>
      </c>
      <c r="FE107" s="265">
        <v>8.4020999999999998E-2</v>
      </c>
      <c r="FF107" s="265">
        <v>8.9338000000000001E-2</v>
      </c>
      <c r="FG107" s="265">
        <v>0.10417999999999999</v>
      </c>
      <c r="FH107" s="265">
        <v>8.1089999999999995E-2</v>
      </c>
      <c r="FI107" s="265">
        <v>7.6683000000000001E-2</v>
      </c>
      <c r="FJ107" s="265">
        <v>0.12809000000000001</v>
      </c>
      <c r="FK107" s="265">
        <v>6.2380999999999999E-2</v>
      </c>
      <c r="FL107" s="265">
        <v>6.2043000000000001E-2</v>
      </c>
      <c r="FM107" s="265">
        <v>0.51015999999999995</v>
      </c>
      <c r="FN107" s="265">
        <v>0.27983000000000002</v>
      </c>
      <c r="FO107" s="265">
        <v>0.13200000000000001</v>
      </c>
      <c r="FP107" s="265">
        <v>0.16492000000000001</v>
      </c>
      <c r="FQ107" s="265">
        <v>0.18124999999999999</v>
      </c>
      <c r="FR107" s="265">
        <v>0.10451000000000001</v>
      </c>
      <c r="FS107" s="265">
        <v>8.3080000000000001E-2</v>
      </c>
      <c r="FT107" s="265">
        <v>0.20201</v>
      </c>
      <c r="FU107" s="265">
        <v>0.21989</v>
      </c>
      <c r="FV107" s="265">
        <v>4.4711000000000001E-2</v>
      </c>
      <c r="FW107" s="265">
        <v>7.5731000000000007E-2</v>
      </c>
      <c r="FX107" s="265">
        <v>0.15256</v>
      </c>
      <c r="FY107" s="265">
        <v>7.5625999999999999E-2</v>
      </c>
      <c r="FZ107" s="265">
        <v>7.5731000000000007E-2</v>
      </c>
      <c r="GA107" s="265">
        <v>0.23687</v>
      </c>
      <c r="GB107" s="265">
        <v>0.2928</v>
      </c>
      <c r="GC107" s="265">
        <v>0.26719999999999999</v>
      </c>
      <c r="GD107" s="265">
        <v>0.13152</v>
      </c>
      <c r="GE107" s="265">
        <v>0.31512000000000001</v>
      </c>
      <c r="GF107" s="265">
        <v>0.29008</v>
      </c>
      <c r="GG107" s="265">
        <v>9.1402999999999998E-2</v>
      </c>
      <c r="GH107" s="265">
        <v>0.11744</v>
      </c>
      <c r="GI107" s="265">
        <v>0.10191</v>
      </c>
      <c r="GJ107" s="265">
        <v>0.26345000000000002</v>
      </c>
      <c r="GK107" s="265">
        <v>0.31125000000000003</v>
      </c>
      <c r="GL107" s="265">
        <v>0.33522000000000002</v>
      </c>
      <c r="GM107" s="265">
        <v>0.19295999999999999</v>
      </c>
      <c r="GN107" s="265">
        <v>0.22231999999999999</v>
      </c>
      <c r="GO107" s="265">
        <v>8.9924000000000004E-2</v>
      </c>
      <c r="GP107" s="265">
        <v>0.13597000000000001</v>
      </c>
      <c r="GQ107" s="265">
        <v>0.15334</v>
      </c>
      <c r="GR107" s="265">
        <v>0.28938000000000003</v>
      </c>
      <c r="GS107" s="265">
        <v>0.14254</v>
      </c>
      <c r="GT107" s="265">
        <v>0.16658000000000001</v>
      </c>
      <c r="GU107" s="265">
        <v>0.16758000000000001</v>
      </c>
      <c r="GV107" s="265">
        <v>0.15515000000000001</v>
      </c>
      <c r="GW107" s="265">
        <v>0.12567</v>
      </c>
      <c r="GX107" s="265">
        <v>9.2552999999999996E-2</v>
      </c>
      <c r="GY107" s="265">
        <v>0.14560000000000001</v>
      </c>
      <c r="GZ107" s="265">
        <v>0.13272999999999999</v>
      </c>
      <c r="HA107" s="265">
        <v>0.14462</v>
      </c>
      <c r="HB107" s="265">
        <v>0.1636</v>
      </c>
      <c r="HC107" s="265">
        <v>0.14215</v>
      </c>
      <c r="HD107" s="265">
        <v>0.18207000000000001</v>
      </c>
      <c r="HE107" s="265">
        <v>0.16367000000000001</v>
      </c>
      <c r="HF107" s="265">
        <v>0.21174000000000001</v>
      </c>
      <c r="HG107" s="265">
        <v>0.16417000000000001</v>
      </c>
      <c r="HH107" s="265">
        <v>0.15597</v>
      </c>
      <c r="HI107" s="265">
        <v>0.16051000000000001</v>
      </c>
      <c r="HJ107" s="265">
        <v>0.20199</v>
      </c>
      <c r="HK107" s="265">
        <v>0.17282</v>
      </c>
      <c r="HL107" s="265">
        <v>0.15189</v>
      </c>
      <c r="HM107" s="265">
        <v>0.14474000000000001</v>
      </c>
      <c r="HN107" s="265">
        <v>0.30059000000000002</v>
      </c>
      <c r="HO107" s="265">
        <v>0.22203999999999999</v>
      </c>
      <c r="HP107" s="265">
        <v>0.25411</v>
      </c>
      <c r="HQ107" s="265">
        <v>0.11669</v>
      </c>
      <c r="HR107" s="265">
        <v>9.0376999999999999E-2</v>
      </c>
      <c r="HS107" s="265">
        <v>0.17182</v>
      </c>
      <c r="HT107" s="265">
        <v>0.19843</v>
      </c>
      <c r="HU107" s="265">
        <v>0.25912000000000002</v>
      </c>
      <c r="HV107" s="265">
        <v>0.18867999999999999</v>
      </c>
      <c r="HW107" s="265">
        <v>0.16</v>
      </c>
      <c r="HX107" s="265">
        <v>0.14852000000000001</v>
      </c>
      <c r="HY107" s="265">
        <v>0.18657000000000001</v>
      </c>
      <c r="HZ107" s="265">
        <v>0.26345000000000002</v>
      </c>
      <c r="IA107" s="265">
        <v>0.17730000000000001</v>
      </c>
      <c r="IB107" s="265">
        <v>0.18059</v>
      </c>
      <c r="IC107" s="265">
        <v>0.19469</v>
      </c>
      <c r="ID107" s="265">
        <v>0.17624999999999999</v>
      </c>
      <c r="IE107" s="265">
        <v>0.19828000000000001</v>
      </c>
      <c r="IF107" s="265">
        <v>0.21639</v>
      </c>
      <c r="IG107" s="265">
        <v>0.21611</v>
      </c>
      <c r="IH107" s="265">
        <v>0.16059999999999999</v>
      </c>
      <c r="II107" s="265">
        <v>0.30470999999999998</v>
      </c>
      <c r="IJ107" s="265">
        <v>0.17757999999999999</v>
      </c>
      <c r="IK107" s="265">
        <v>0.2152</v>
      </c>
      <c r="IL107" s="265">
        <v>0.13158</v>
      </c>
      <c r="IM107" s="265">
        <v>0.31991999999999998</v>
      </c>
      <c r="IN107" s="265">
        <v>0.25561</v>
      </c>
      <c r="IO107" s="265">
        <v>0.18345</v>
      </c>
      <c r="IP107" s="265">
        <v>0.15759999999999999</v>
      </c>
      <c r="IQ107" s="265">
        <v>0.22963</v>
      </c>
      <c r="IR107" s="265">
        <v>0.15884000000000001</v>
      </c>
      <c r="IS107" s="265">
        <v>0.12325999999999999</v>
      </c>
      <c r="IT107" s="265">
        <v>0.17577000000000001</v>
      </c>
      <c r="IU107" s="265">
        <v>0.20430000000000001</v>
      </c>
      <c r="IV107" s="265">
        <v>0.22767999999999999</v>
      </c>
      <c r="IW107" s="265">
        <v>9.5263E-2</v>
      </c>
      <c r="IX107" s="265">
        <v>0.14660999999999999</v>
      </c>
      <c r="IY107" s="265">
        <v>0.32490999999999998</v>
      </c>
      <c r="IZ107" s="265">
        <v>0.21648999999999999</v>
      </c>
      <c r="JA107" s="265">
        <v>0.21940999999999999</v>
      </c>
      <c r="JB107" s="265">
        <v>0.25949</v>
      </c>
      <c r="JC107" s="265">
        <v>0.32268000000000002</v>
      </c>
      <c r="JD107" s="265">
        <v>0.23025000000000001</v>
      </c>
      <c r="JE107" s="265">
        <v>4.7211000000000003E-2</v>
      </c>
      <c r="JF107" s="265">
        <v>0.28239999999999998</v>
      </c>
      <c r="JG107" s="265">
        <v>0.19309999999999999</v>
      </c>
      <c r="JH107" s="265">
        <v>0.38073000000000001</v>
      </c>
      <c r="JI107" s="265">
        <v>8.0763000000000001E-2</v>
      </c>
      <c r="JJ107" s="265">
        <v>5.9341999999999999E-2</v>
      </c>
      <c r="JK107" s="265">
        <v>6.2413999999999997E-2</v>
      </c>
      <c r="JL107" s="265">
        <v>9.8975999999999995E-2</v>
      </c>
      <c r="JM107" s="265">
        <v>9.7728999999999996E-2</v>
      </c>
      <c r="JN107" s="265">
        <v>0.17940999999999999</v>
      </c>
      <c r="JO107" s="265">
        <v>0.15504000000000001</v>
      </c>
      <c r="JP107" s="265">
        <v>0.10909000000000001</v>
      </c>
      <c r="JQ107" s="265">
        <v>0.18021000000000001</v>
      </c>
      <c r="JR107" s="265">
        <v>0.12659000000000001</v>
      </c>
      <c r="JS107" s="265">
        <v>0.14601</v>
      </c>
      <c r="JT107" s="265">
        <v>0.51271999999999995</v>
      </c>
      <c r="JU107" s="265">
        <v>0.36551</v>
      </c>
      <c r="JV107" s="265">
        <v>0.27738000000000002</v>
      </c>
      <c r="JW107" s="265">
        <v>0.14423</v>
      </c>
      <c r="JX107" s="265">
        <v>0.20585000000000001</v>
      </c>
      <c r="JY107" s="265">
        <v>0.16411999999999999</v>
      </c>
      <c r="JZ107" s="265">
        <v>0.17022999999999999</v>
      </c>
      <c r="KA107" s="265">
        <v>0.17102999999999999</v>
      </c>
      <c r="KB107" s="265">
        <v>0.29191</v>
      </c>
      <c r="KC107" s="265">
        <v>0.16794000000000001</v>
      </c>
      <c r="KD107" s="265">
        <v>0.12612000000000001</v>
      </c>
      <c r="KE107" s="265">
        <v>0.26379000000000002</v>
      </c>
      <c r="KF107" s="265">
        <v>0.25829000000000002</v>
      </c>
      <c r="KG107" s="265">
        <v>0.27904000000000001</v>
      </c>
      <c r="KH107" s="265">
        <v>0.15009</v>
      </c>
      <c r="KI107" s="265">
        <v>0.14584</v>
      </c>
      <c r="KJ107" s="265">
        <v>0.19398000000000001</v>
      </c>
      <c r="KK107" s="265">
        <v>0.27295999999999998</v>
      </c>
      <c r="KL107" s="265">
        <v>0.32201999999999997</v>
      </c>
      <c r="KM107" s="265">
        <v>0.91646000000000005</v>
      </c>
      <c r="KN107" s="265">
        <v>0.97667999999999999</v>
      </c>
      <c r="KO107" s="265">
        <v>0.98912</v>
      </c>
      <c r="KP107" s="265">
        <v>7.9655243073221381E-3</v>
      </c>
      <c r="KQ107" s="265">
        <v>0.95694999999999997</v>
      </c>
      <c r="KR107" s="265">
        <v>0.93986000000000003</v>
      </c>
      <c r="KS107" s="265">
        <v>0.92537000000000003</v>
      </c>
      <c r="KT107" s="265">
        <v>0.88543101999348028</v>
      </c>
      <c r="KU107" s="265">
        <v>3.7081999999999997E-2</v>
      </c>
      <c r="KV107" s="265">
        <v>0.11587</v>
      </c>
      <c r="KW107" s="265">
        <v>0.16236</v>
      </c>
      <c r="KX107" s="265">
        <v>0.24740999999999999</v>
      </c>
      <c r="KY107" s="265">
        <v>0.42459000000000002</v>
      </c>
      <c r="KZ107" s="265">
        <v>0.62709999999999999</v>
      </c>
      <c r="LA107" s="265">
        <v>0.79800000000000004</v>
      </c>
      <c r="LB107" s="265">
        <v>0.91564999999999996</v>
      </c>
      <c r="LC107" s="265">
        <v>1</v>
      </c>
      <c r="LD107" s="265">
        <v>0</v>
      </c>
      <c r="LE107" s="265">
        <v>0.40960999999999997</v>
      </c>
      <c r="LF107" s="265">
        <v>0</v>
      </c>
      <c r="LG107" s="265">
        <v>0</v>
      </c>
      <c r="LH107" s="431">
        <v>3.3854853827506304E-3</v>
      </c>
      <c r="LI107" s="431">
        <v>3.5043193493038416E-3</v>
      </c>
      <c r="LJ107" s="431">
        <v>2.9073418118059635E-3</v>
      </c>
      <c r="LK107" s="431">
        <v>3.3034768421202898E-3</v>
      </c>
      <c r="LL107" s="431">
        <v>2.3075265344232321E-3</v>
      </c>
      <c r="LM107" s="431">
        <v>2.7877201791852713E-3</v>
      </c>
      <c r="LN107" s="431">
        <v>1.5911799855530262E-3</v>
      </c>
      <c r="LO107" s="431">
        <v>1.8275832990184426E-3</v>
      </c>
      <c r="LP107" s="431">
        <v>7.4172281892970204E-4</v>
      </c>
      <c r="LQ107" s="431">
        <v>8.7988306768238544E-4</v>
      </c>
      <c r="LR107" s="431">
        <v>1.5532866818830371E-3</v>
      </c>
      <c r="LS107" s="431">
        <v>3.0937076080590487E-3</v>
      </c>
      <c r="LT107" s="431">
        <v>2.7902741567231715E-4</v>
      </c>
      <c r="LU107" s="431">
        <v>2.6656119152903557E-3</v>
      </c>
      <c r="LV107" s="431">
        <v>1.4816008042544127E-3</v>
      </c>
      <c r="LW107" s="431">
        <v>1.6580558149144053E-3</v>
      </c>
      <c r="LX107" s="431">
        <v>5.7435943745076656E-4</v>
      </c>
      <c r="LY107" s="431">
        <v>7.8363693319261074E-4</v>
      </c>
      <c r="LZ107" s="431">
        <v>1.5955881681293249E-3</v>
      </c>
      <c r="MA107" s="431">
        <v>2.2379017900675535E-3</v>
      </c>
      <c r="MB107" s="431">
        <v>6.8467046367004514E-4</v>
      </c>
      <c r="MC107" s="431">
        <v>2.1783891133964062E-3</v>
      </c>
      <c r="MD107" s="431">
        <v>1.282544108107686E-3</v>
      </c>
      <c r="ME107" s="431">
        <v>2.9929465381428599E-4</v>
      </c>
      <c r="MF107" s="431">
        <v>1.3545189285650849E-3</v>
      </c>
      <c r="MG107" s="431">
        <v>1.6604878474026918E-3</v>
      </c>
      <c r="MH107" s="266"/>
      <c r="MI107" s="266"/>
      <c r="MJ107" s="266"/>
      <c r="MK107" s="266"/>
      <c r="ML107" s="266"/>
      <c r="MM107" s="266"/>
      <c r="MN107" s="266"/>
      <c r="MO107" s="266"/>
      <c r="MP107" s="266"/>
      <c r="MQ107" s="266"/>
      <c r="MR107" s="266"/>
      <c r="MS107" s="266"/>
      <c r="MT107" s="266"/>
      <c r="MU107" s="266"/>
      <c r="MV107" s="266"/>
      <c r="MW107" s="266"/>
      <c r="MX107" s="266"/>
      <c r="MY107" s="266"/>
      <c r="MZ107" s="266"/>
      <c r="NA107" s="266"/>
      <c r="NB107" s="266"/>
      <c r="NC107" s="266"/>
      <c r="ND107" s="266"/>
      <c r="NE107" s="266"/>
      <c r="NF107" s="266"/>
      <c r="NG107" s="266"/>
      <c r="NH107" s="266"/>
      <c r="NI107" s="266"/>
      <c r="NJ107" s="266"/>
      <c r="NK107" s="266"/>
      <c r="NL107" s="266"/>
      <c r="NM107" s="266"/>
      <c r="NN107" s="266"/>
      <c r="NO107" s="266"/>
      <c r="NP107" s="266"/>
      <c r="NQ107" s="266"/>
      <c r="NR107" s="266"/>
      <c r="NS107" s="266"/>
      <c r="NT107" s="266"/>
      <c r="NU107" s="266"/>
      <c r="NV107" s="266"/>
      <c r="NW107" s="266"/>
      <c r="NX107" s="266"/>
      <c r="NY107" s="266"/>
      <c r="NZ107" s="266"/>
      <c r="OA107" s="266"/>
      <c r="OB107" s="266"/>
      <c r="OC107" s="266"/>
      <c r="OD107" s="266"/>
      <c r="OE107" s="266"/>
      <c r="OF107" s="266"/>
      <c r="OG107" s="266"/>
      <c r="OH107" s="266"/>
      <c r="OI107" s="266"/>
      <c r="OJ107" s="266"/>
      <c r="OK107" s="266"/>
      <c r="OL107" s="266"/>
      <c r="OM107" s="266"/>
      <c r="ON107" s="267"/>
    </row>
    <row r="108" spans="1:404">
      <c r="A108" s="261">
        <v>483</v>
      </c>
      <c r="B108" s="265">
        <v>0.30213000000000001</v>
      </c>
      <c r="C108" s="265">
        <v>0.21818000000000001</v>
      </c>
      <c r="D108" s="265">
        <v>0.15253</v>
      </c>
      <c r="E108" s="265">
        <v>0.10205</v>
      </c>
      <c r="F108" s="265">
        <v>0.30775000000000002</v>
      </c>
      <c r="G108" s="265">
        <v>0.20152999999999999</v>
      </c>
      <c r="H108" s="265">
        <v>0.31577</v>
      </c>
      <c r="I108" s="265">
        <v>0.35465999999999998</v>
      </c>
      <c r="J108" s="265">
        <v>0.28853000000000001</v>
      </c>
      <c r="K108" s="265">
        <v>0.17842</v>
      </c>
      <c r="L108" s="265">
        <v>0.14879000000000001</v>
      </c>
      <c r="M108" s="265">
        <v>0.11239</v>
      </c>
      <c r="N108" s="265">
        <v>0.18296000000000001</v>
      </c>
      <c r="O108" s="265">
        <v>0.28177999999999997</v>
      </c>
      <c r="P108" s="265">
        <v>0.19649</v>
      </c>
      <c r="Q108" s="265">
        <v>0.15231</v>
      </c>
      <c r="R108" s="265">
        <v>0.10183</v>
      </c>
      <c r="S108" s="265">
        <v>0.27539000000000002</v>
      </c>
      <c r="T108" s="265">
        <v>0.18335000000000001</v>
      </c>
      <c r="U108" s="265">
        <v>0.29848999999999998</v>
      </c>
      <c r="V108" s="265">
        <v>0.20361000000000001</v>
      </c>
      <c r="W108" s="265">
        <v>0.17487</v>
      </c>
      <c r="X108" s="265">
        <v>0.15184</v>
      </c>
      <c r="Y108" s="265">
        <v>0.30173</v>
      </c>
      <c r="Z108" s="265">
        <v>0.20927999999999999</v>
      </c>
      <c r="AA108" s="265">
        <v>0.30635000000000001</v>
      </c>
      <c r="AB108" s="265">
        <v>0.21537000000000001</v>
      </c>
      <c r="AC108" s="265">
        <v>0.19375000000000001</v>
      </c>
      <c r="AD108" s="265">
        <v>0.13012000000000001</v>
      </c>
      <c r="AE108" s="265">
        <v>0.11069</v>
      </c>
      <c r="AF108" s="265">
        <v>0.12551999999999999</v>
      </c>
      <c r="AG108" s="265">
        <v>0.16147</v>
      </c>
      <c r="AH108" s="265">
        <v>0.17377000000000001</v>
      </c>
      <c r="AI108" s="265">
        <v>9.4148999999999997E-2</v>
      </c>
      <c r="AJ108" s="265">
        <v>0.1099</v>
      </c>
      <c r="AK108" s="265">
        <v>8.5206000000000004E-2</v>
      </c>
      <c r="AL108" s="265">
        <v>0.11921</v>
      </c>
      <c r="AM108" s="265">
        <v>0.10613</v>
      </c>
      <c r="AN108" s="265">
        <v>0.10217</v>
      </c>
      <c r="AO108" s="265">
        <v>0.127</v>
      </c>
      <c r="AP108" s="265">
        <v>0.16547999999999999</v>
      </c>
      <c r="AQ108" s="265">
        <v>0.10951</v>
      </c>
      <c r="AR108" s="265">
        <v>0.15547</v>
      </c>
      <c r="AS108" s="265">
        <v>0.15944</v>
      </c>
      <c r="AT108" s="265">
        <v>0.13228000000000001</v>
      </c>
      <c r="AU108" s="265">
        <v>0.17324999999999999</v>
      </c>
      <c r="AV108" s="265">
        <v>0.14881</v>
      </c>
      <c r="AW108" s="265">
        <v>0.11192000000000001</v>
      </c>
      <c r="AX108" s="265">
        <v>0.11862</v>
      </c>
      <c r="AY108" s="265">
        <v>0.13519999999999999</v>
      </c>
      <c r="AZ108" s="265">
        <v>0.16037999999999999</v>
      </c>
      <c r="BA108" s="265">
        <v>8.7929999999999994E-2</v>
      </c>
      <c r="BB108" s="265">
        <v>8.1633999999999998E-2</v>
      </c>
      <c r="BC108" s="265">
        <v>7.7272999999999994E-2</v>
      </c>
      <c r="BD108" s="265">
        <v>9.3955999999999998E-2</v>
      </c>
      <c r="BE108" s="265">
        <v>8.3389999999999992E-3</v>
      </c>
      <c r="BF108" s="265">
        <v>6.0781999999999997E-3</v>
      </c>
      <c r="BG108" s="265">
        <v>4.2685000000000001E-2</v>
      </c>
      <c r="BH108" s="265">
        <v>4.2167000000000003E-2</v>
      </c>
      <c r="BI108" s="265">
        <v>7.7712000000000003E-2</v>
      </c>
      <c r="BJ108" s="265">
        <v>6.9281999999999996E-2</v>
      </c>
      <c r="BK108" s="265">
        <v>0.10390000000000001</v>
      </c>
      <c r="BL108" s="265">
        <v>0.17859</v>
      </c>
      <c r="BM108" s="265">
        <v>9.0244000000000005E-2</v>
      </c>
      <c r="BN108" s="265">
        <v>0.30449999999999999</v>
      </c>
      <c r="BO108" s="265">
        <v>0.33714</v>
      </c>
      <c r="BP108" s="265">
        <v>3.8589999999999999E-2</v>
      </c>
      <c r="BQ108" s="265">
        <v>0.14657000000000001</v>
      </c>
      <c r="BR108" s="265">
        <v>0.30112</v>
      </c>
      <c r="BS108" s="265">
        <v>0.13983999999999999</v>
      </c>
      <c r="BT108" s="265">
        <v>0.25086999999999998</v>
      </c>
      <c r="BU108" s="265">
        <v>1.7676999999999998E-2</v>
      </c>
      <c r="BV108" s="265">
        <v>8.5628000000000006E-3</v>
      </c>
      <c r="BW108" s="265">
        <v>2.0587000000000001E-2</v>
      </c>
      <c r="BX108" s="265">
        <v>8.9581999999999995E-3</v>
      </c>
      <c r="BY108" s="265">
        <v>0.21343000000000001</v>
      </c>
      <c r="BZ108" s="265">
        <v>0.17554</v>
      </c>
      <c r="CA108" s="265">
        <v>0.33200000000000002</v>
      </c>
      <c r="CB108" s="265">
        <v>0.25142999999999999</v>
      </c>
      <c r="CC108" s="265">
        <v>0.32246999999999998</v>
      </c>
      <c r="CD108" s="265">
        <v>0.19117999999999999</v>
      </c>
      <c r="CE108" s="265">
        <v>0.18793000000000001</v>
      </c>
      <c r="CF108" s="265">
        <v>0.20735000000000001</v>
      </c>
      <c r="CG108" s="265">
        <v>0.18756999999999999</v>
      </c>
      <c r="CH108" s="265">
        <v>0.17385999999999999</v>
      </c>
      <c r="CI108" s="265">
        <v>0.19608</v>
      </c>
      <c r="CJ108" s="265">
        <v>0.16234000000000001</v>
      </c>
      <c r="CK108" s="265">
        <v>0.18631</v>
      </c>
      <c r="CL108" s="265">
        <v>0.46383999999999997</v>
      </c>
      <c r="CM108" s="265">
        <v>0.20061999999999999</v>
      </c>
      <c r="CN108" s="265">
        <v>7.6768000000000003E-2</v>
      </c>
      <c r="CO108" s="265">
        <v>6.6451999999999997E-2</v>
      </c>
      <c r="CP108" s="265">
        <v>6.0594000000000002E-2</v>
      </c>
      <c r="CQ108" s="265">
        <v>5.7713E-2</v>
      </c>
      <c r="CR108" s="265">
        <v>6.4000000000000001E-2</v>
      </c>
      <c r="CS108" s="265">
        <v>5.1020000000000003E-2</v>
      </c>
      <c r="CT108" s="265">
        <v>7.6288999999999996E-2</v>
      </c>
      <c r="CU108" s="265">
        <v>7.3999999999999996E-2</v>
      </c>
      <c r="CV108" s="265">
        <v>8.0054E-2</v>
      </c>
      <c r="CW108" s="265">
        <v>0.14545</v>
      </c>
      <c r="CX108" s="265">
        <v>7.2165000000000007E-2</v>
      </c>
      <c r="CY108" s="265">
        <v>0.12784000000000001</v>
      </c>
      <c r="CZ108" s="265">
        <v>0.18393999999999999</v>
      </c>
      <c r="DA108" s="265">
        <v>0.35802</v>
      </c>
      <c r="DB108" s="265">
        <v>0.12121</v>
      </c>
      <c r="DC108" s="265">
        <v>0.18351000000000001</v>
      </c>
      <c r="DD108" s="265">
        <v>3.6364E-2</v>
      </c>
      <c r="DE108" s="265">
        <v>7.2165000000000007E-2</v>
      </c>
      <c r="DF108" s="265">
        <v>1.6552999999999998E-2</v>
      </c>
      <c r="DG108" s="265">
        <v>2.6381999999999999E-2</v>
      </c>
      <c r="DH108" s="265">
        <v>2.5554E-2</v>
      </c>
      <c r="DI108" s="265">
        <v>4.5906000000000002E-2</v>
      </c>
      <c r="DJ108" s="265">
        <v>2.4468E-2</v>
      </c>
      <c r="DK108" s="265">
        <v>1.8544000000000001E-2</v>
      </c>
      <c r="DL108" s="265">
        <v>2.7536000000000001E-2</v>
      </c>
      <c r="DM108" s="265">
        <v>0.16500999999999999</v>
      </c>
      <c r="DN108" s="265">
        <v>3.3921E-2</v>
      </c>
      <c r="DO108" s="265">
        <v>6.0926000000000001E-2</v>
      </c>
      <c r="DP108" s="265">
        <v>5.7456E-2</v>
      </c>
      <c r="DQ108" s="265">
        <v>4.8883000000000003E-2</v>
      </c>
      <c r="DR108" s="265">
        <v>0.27421000000000001</v>
      </c>
      <c r="DS108" s="265">
        <v>0.16281999999999999</v>
      </c>
      <c r="DT108" s="265">
        <v>0.22337000000000001</v>
      </c>
      <c r="DU108" s="265">
        <v>0.11226</v>
      </c>
      <c r="DV108" s="265">
        <v>7.8991000000000006E-2</v>
      </c>
      <c r="DW108" s="265">
        <v>9.7276000000000001E-2</v>
      </c>
      <c r="DX108" s="265">
        <v>6.0569999999999999E-2</v>
      </c>
      <c r="DY108" s="265">
        <v>0.1101</v>
      </c>
      <c r="DZ108" s="265">
        <v>0.22961000000000001</v>
      </c>
      <c r="EA108" s="265">
        <v>0.25951000000000002</v>
      </c>
      <c r="EB108" s="265">
        <v>0.16542999999999999</v>
      </c>
      <c r="EC108" s="265">
        <v>0.13632</v>
      </c>
      <c r="ED108" s="265">
        <v>0.20766000000000001</v>
      </c>
      <c r="EE108" s="265">
        <v>0.24782999999999999</v>
      </c>
      <c r="EF108" s="265">
        <v>0.12325</v>
      </c>
      <c r="EG108" s="265">
        <v>0.1573</v>
      </c>
      <c r="EH108" s="265">
        <v>0.21762999999999999</v>
      </c>
      <c r="EI108" s="265">
        <v>0.17143</v>
      </c>
      <c r="EJ108" s="265">
        <v>0.28454000000000002</v>
      </c>
      <c r="EK108" s="265">
        <v>0.12726999999999999</v>
      </c>
      <c r="EL108" s="265">
        <v>5.8333000000000003E-2</v>
      </c>
      <c r="EM108" s="265">
        <v>6.9817000000000004E-2</v>
      </c>
      <c r="EN108" s="265">
        <v>3.2646000000000001E-2</v>
      </c>
      <c r="EO108" s="265">
        <v>0.15761</v>
      </c>
      <c r="EP108" s="265">
        <v>0.13630999999999999</v>
      </c>
      <c r="EQ108" s="265">
        <v>3.6988E-2</v>
      </c>
      <c r="ER108" s="265">
        <v>5.0445999999999998E-2</v>
      </c>
      <c r="ES108" s="265">
        <v>4.2770000000000002E-2</v>
      </c>
      <c r="ET108" s="265">
        <v>4.6725999999999997E-2</v>
      </c>
      <c r="EU108" s="265">
        <v>3.9766000000000003E-2</v>
      </c>
      <c r="EV108" s="265">
        <v>4.0058000000000003E-2</v>
      </c>
      <c r="EW108" s="265">
        <v>4.2430000000000002E-2</v>
      </c>
      <c r="EX108" s="265">
        <v>4.7722000000000001E-2</v>
      </c>
      <c r="EY108" s="265">
        <v>3.5838000000000002E-2</v>
      </c>
      <c r="EZ108" s="265">
        <v>0.22314000000000001</v>
      </c>
      <c r="FA108" s="265">
        <v>9.5655000000000004E-2</v>
      </c>
      <c r="FB108" s="265">
        <v>8.9934E-2</v>
      </c>
      <c r="FC108" s="265">
        <v>8.3305000000000004E-2</v>
      </c>
      <c r="FD108" s="265">
        <v>8.8324E-2</v>
      </c>
      <c r="FE108" s="265">
        <v>7.7668000000000001E-2</v>
      </c>
      <c r="FF108" s="265">
        <v>8.2936999999999997E-2</v>
      </c>
      <c r="FG108" s="265">
        <v>9.6583000000000002E-2</v>
      </c>
      <c r="FH108" s="265">
        <v>7.5317999999999996E-2</v>
      </c>
      <c r="FI108" s="265">
        <v>7.1236999999999995E-2</v>
      </c>
      <c r="FJ108" s="265">
        <v>0.11815000000000001</v>
      </c>
      <c r="FK108" s="265">
        <v>5.9180999999999997E-2</v>
      </c>
      <c r="FL108" s="265">
        <v>6.1532999999999997E-2</v>
      </c>
      <c r="FM108" s="265">
        <v>0.47506999999999999</v>
      </c>
      <c r="FN108" s="265">
        <v>0.28282000000000002</v>
      </c>
      <c r="FO108" s="265">
        <v>0.128</v>
      </c>
      <c r="FP108" s="265">
        <v>0.16250999999999999</v>
      </c>
      <c r="FQ108" s="265">
        <v>0.18260000000000001</v>
      </c>
      <c r="FR108" s="265">
        <v>0.10453</v>
      </c>
      <c r="FS108" s="265">
        <v>8.4076999999999999E-2</v>
      </c>
      <c r="FT108" s="265">
        <v>0.20471</v>
      </c>
      <c r="FU108" s="265">
        <v>0.22534000000000001</v>
      </c>
      <c r="FV108" s="265">
        <v>4.4741999999999997E-2</v>
      </c>
      <c r="FW108" s="265">
        <v>7.4681999999999998E-2</v>
      </c>
      <c r="FX108" s="265">
        <v>0.15228</v>
      </c>
      <c r="FY108" s="265">
        <v>7.6877000000000001E-2</v>
      </c>
      <c r="FZ108" s="265">
        <v>7.4681999999999998E-2</v>
      </c>
      <c r="GA108" s="265">
        <v>0.23691000000000001</v>
      </c>
      <c r="GB108" s="265">
        <v>0.28362999999999999</v>
      </c>
      <c r="GC108" s="265">
        <v>0.26532</v>
      </c>
      <c r="GD108" s="265">
        <v>0.13320000000000001</v>
      </c>
      <c r="GE108" s="265">
        <v>0.30806</v>
      </c>
      <c r="GF108" s="265">
        <v>0.29339999999999999</v>
      </c>
      <c r="GG108" s="265">
        <v>9.0981000000000006E-2</v>
      </c>
      <c r="GH108" s="265">
        <v>0.11629</v>
      </c>
      <c r="GI108" s="265">
        <v>0.1012</v>
      </c>
      <c r="GJ108" s="265">
        <v>0.26246000000000003</v>
      </c>
      <c r="GK108" s="265">
        <v>0.30671999999999999</v>
      </c>
      <c r="GL108" s="265">
        <v>0.32555000000000001</v>
      </c>
      <c r="GM108" s="265">
        <v>0.18989</v>
      </c>
      <c r="GN108" s="265">
        <v>0.21903</v>
      </c>
      <c r="GO108" s="265">
        <v>9.0054999999999996E-2</v>
      </c>
      <c r="GP108" s="265">
        <v>0.13608000000000001</v>
      </c>
      <c r="GQ108" s="265">
        <v>0.15285000000000001</v>
      </c>
      <c r="GR108" s="265">
        <v>0.28377999999999998</v>
      </c>
      <c r="GS108" s="265">
        <v>0.14241999999999999</v>
      </c>
      <c r="GT108" s="265">
        <v>0.16511000000000001</v>
      </c>
      <c r="GU108" s="265">
        <v>0.16621</v>
      </c>
      <c r="GV108" s="265">
        <v>0.15393999999999999</v>
      </c>
      <c r="GW108" s="265">
        <v>0.12691</v>
      </c>
      <c r="GX108" s="265">
        <v>9.4338000000000005E-2</v>
      </c>
      <c r="GY108" s="265">
        <v>0.14221</v>
      </c>
      <c r="GZ108" s="265">
        <v>0.12903000000000001</v>
      </c>
      <c r="HA108" s="265">
        <v>0.14357</v>
      </c>
      <c r="HB108" s="265">
        <v>0.16288</v>
      </c>
      <c r="HC108" s="265">
        <v>0.13900000000000001</v>
      </c>
      <c r="HD108" s="265">
        <v>0.17604</v>
      </c>
      <c r="HE108" s="265">
        <v>0.16267000000000001</v>
      </c>
      <c r="HF108" s="265">
        <v>0.20785999999999999</v>
      </c>
      <c r="HG108" s="265">
        <v>0.16322</v>
      </c>
      <c r="HH108" s="265">
        <v>0.15551999999999999</v>
      </c>
      <c r="HI108" s="265">
        <v>0.15991</v>
      </c>
      <c r="HJ108" s="265">
        <v>0.20014999999999999</v>
      </c>
      <c r="HK108" s="265">
        <v>0.17473</v>
      </c>
      <c r="HL108" s="265">
        <v>0.15442</v>
      </c>
      <c r="HM108" s="265">
        <v>0.14421999999999999</v>
      </c>
      <c r="HN108" s="265">
        <v>0.29574</v>
      </c>
      <c r="HO108" s="265">
        <v>0.21997</v>
      </c>
      <c r="HP108" s="265">
        <v>0.24831</v>
      </c>
      <c r="HQ108" s="265">
        <v>0.11326</v>
      </c>
      <c r="HR108" s="265">
        <v>9.1397999999999993E-2</v>
      </c>
      <c r="HS108" s="265">
        <v>0.17166000000000001</v>
      </c>
      <c r="HT108" s="265">
        <v>0.19628000000000001</v>
      </c>
      <c r="HU108" s="265">
        <v>0.25650000000000001</v>
      </c>
      <c r="HV108" s="265">
        <v>0.18640999999999999</v>
      </c>
      <c r="HW108" s="265">
        <v>0.15508</v>
      </c>
      <c r="HX108" s="265">
        <v>0.14641999999999999</v>
      </c>
      <c r="HY108" s="265">
        <v>0.18012</v>
      </c>
      <c r="HZ108" s="265">
        <v>0.25986999999999999</v>
      </c>
      <c r="IA108" s="265">
        <v>0.1774</v>
      </c>
      <c r="IB108" s="265">
        <v>0.18004999999999999</v>
      </c>
      <c r="IC108" s="265">
        <v>0.19374</v>
      </c>
      <c r="ID108" s="265">
        <v>0.17596000000000001</v>
      </c>
      <c r="IE108" s="265">
        <v>0.20466000000000001</v>
      </c>
      <c r="IF108" s="265">
        <v>0.22176999999999999</v>
      </c>
      <c r="IG108" s="265">
        <v>0.21260000000000001</v>
      </c>
      <c r="IH108" s="265">
        <v>0.16025</v>
      </c>
      <c r="II108" s="265">
        <v>0.29985000000000001</v>
      </c>
      <c r="IJ108" s="265">
        <v>0.18451999999999999</v>
      </c>
      <c r="IK108" s="265">
        <v>0.22056999999999999</v>
      </c>
      <c r="IL108" s="265">
        <v>0.13450000000000001</v>
      </c>
      <c r="IM108" s="265">
        <v>0.31641000000000002</v>
      </c>
      <c r="IN108" s="265">
        <v>0.24492</v>
      </c>
      <c r="IO108" s="265">
        <v>0.17746999999999999</v>
      </c>
      <c r="IP108" s="265">
        <v>0.15726000000000001</v>
      </c>
      <c r="IQ108" s="265">
        <v>0.22574</v>
      </c>
      <c r="IR108" s="265">
        <v>0.16084000000000001</v>
      </c>
      <c r="IS108" s="265">
        <v>0.12311</v>
      </c>
      <c r="IT108" s="265">
        <v>0.17230999999999999</v>
      </c>
      <c r="IU108" s="265">
        <v>0.20061999999999999</v>
      </c>
      <c r="IV108" s="265">
        <v>0.23069000000000001</v>
      </c>
      <c r="IW108" s="265">
        <v>9.7446000000000005E-2</v>
      </c>
      <c r="IX108" s="265">
        <v>0.14706</v>
      </c>
      <c r="IY108" s="265">
        <v>0.32045000000000001</v>
      </c>
      <c r="IZ108" s="265">
        <v>0.21553</v>
      </c>
      <c r="JA108" s="265">
        <v>0.21879999999999999</v>
      </c>
      <c r="JB108" s="265">
        <v>0.25691999999999998</v>
      </c>
      <c r="JC108" s="265">
        <v>0.31788</v>
      </c>
      <c r="JD108" s="265">
        <v>0.22964000000000001</v>
      </c>
      <c r="JE108" s="265">
        <v>4.7372999999999998E-2</v>
      </c>
      <c r="JF108" s="265">
        <v>0.27523999999999998</v>
      </c>
      <c r="JG108" s="265">
        <v>0.19106000000000001</v>
      </c>
      <c r="JH108" s="265">
        <v>0.37385000000000002</v>
      </c>
      <c r="JI108" s="265">
        <v>8.0763000000000001E-2</v>
      </c>
      <c r="JJ108" s="265">
        <v>5.9825999999999997E-2</v>
      </c>
      <c r="JK108" s="265">
        <v>6.3770999999999994E-2</v>
      </c>
      <c r="JL108" s="265">
        <v>9.8810999999999996E-2</v>
      </c>
      <c r="JM108" s="265">
        <v>9.7596000000000002E-2</v>
      </c>
      <c r="JN108" s="265">
        <v>0.17771999999999999</v>
      </c>
      <c r="JO108" s="265">
        <v>0.15393000000000001</v>
      </c>
      <c r="JP108" s="265">
        <v>0.10555</v>
      </c>
      <c r="JQ108" s="265">
        <v>0.17810000000000001</v>
      </c>
      <c r="JR108" s="265">
        <v>0.12606000000000001</v>
      </c>
      <c r="JS108" s="265">
        <v>0.14682999999999999</v>
      </c>
      <c r="JT108" s="265">
        <v>0.49049999999999999</v>
      </c>
      <c r="JU108" s="265">
        <v>0.35367999999999999</v>
      </c>
      <c r="JV108" s="265">
        <v>0.27240999999999999</v>
      </c>
      <c r="JW108" s="265">
        <v>0.14327999999999999</v>
      </c>
      <c r="JX108" s="265">
        <v>0.20366999999999999</v>
      </c>
      <c r="JY108" s="265">
        <v>0.16395000000000001</v>
      </c>
      <c r="JZ108" s="265">
        <v>0.16904</v>
      </c>
      <c r="KA108" s="265">
        <v>0.16025</v>
      </c>
      <c r="KB108" s="265">
        <v>0.29657</v>
      </c>
      <c r="KC108" s="265">
        <v>0.16521</v>
      </c>
      <c r="KD108" s="265">
        <v>0.12518000000000001</v>
      </c>
      <c r="KE108" s="265">
        <v>0.25590000000000002</v>
      </c>
      <c r="KF108" s="265">
        <v>0.24912999999999999</v>
      </c>
      <c r="KG108" s="265">
        <v>0.26827000000000001</v>
      </c>
      <c r="KH108" s="265">
        <v>0.14410000000000001</v>
      </c>
      <c r="KI108" s="265">
        <v>0.14771999999999999</v>
      </c>
      <c r="KJ108" s="265">
        <v>0.19622000000000001</v>
      </c>
      <c r="KK108" s="265">
        <v>0.28051999999999999</v>
      </c>
      <c r="KL108" s="265">
        <v>0.32973000000000002</v>
      </c>
      <c r="KM108" s="265">
        <v>0.91341000000000006</v>
      </c>
      <c r="KN108" s="265">
        <v>0.97221999999999997</v>
      </c>
      <c r="KO108" s="265">
        <v>0.98368</v>
      </c>
      <c r="KP108" s="265">
        <v>7.9044800856836964E-3</v>
      </c>
      <c r="KQ108" s="265">
        <v>0.95047000000000004</v>
      </c>
      <c r="KR108" s="265">
        <v>0.93308999999999997</v>
      </c>
      <c r="KS108" s="265">
        <v>0.91835999999999995</v>
      </c>
      <c r="KT108" s="265">
        <v>0.88483149626684154</v>
      </c>
      <c r="KU108" s="265">
        <v>3.7850000000000002E-2</v>
      </c>
      <c r="KV108" s="265">
        <v>0.11755</v>
      </c>
      <c r="KW108" s="265">
        <v>0.16441</v>
      </c>
      <c r="KX108" s="265">
        <v>0.24995999999999999</v>
      </c>
      <c r="KY108" s="265">
        <v>0.42770000000000002</v>
      </c>
      <c r="KZ108" s="265">
        <v>0.63031000000000004</v>
      </c>
      <c r="LA108" s="265">
        <v>0.80071000000000003</v>
      </c>
      <c r="LB108" s="265">
        <v>0.91752</v>
      </c>
      <c r="LC108" s="265">
        <v>1</v>
      </c>
      <c r="LD108" s="265">
        <v>0</v>
      </c>
      <c r="LE108" s="265">
        <v>0.42220000000000002</v>
      </c>
      <c r="LF108" s="265">
        <v>0</v>
      </c>
      <c r="LG108" s="265">
        <v>0</v>
      </c>
      <c r="LH108" s="431">
        <v>3.3366081770509481E-3</v>
      </c>
      <c r="LI108" s="431">
        <v>3.4908850211650133E-3</v>
      </c>
      <c r="LJ108" s="431">
        <v>3.0718978960067034E-3</v>
      </c>
      <c r="LK108" s="431">
        <v>3.2570271287113428E-3</v>
      </c>
      <c r="LL108" s="431">
        <v>2.4553325492888689E-3</v>
      </c>
      <c r="LM108" s="431">
        <v>2.650844631716609E-3</v>
      </c>
      <c r="LN108" s="431">
        <v>1.7122334102168679E-3</v>
      </c>
      <c r="LO108" s="431">
        <v>1.7561828717589378E-3</v>
      </c>
      <c r="LP108" s="431">
        <v>7.9019844997674227E-4</v>
      </c>
      <c r="LQ108" s="431">
        <v>8.7292632088065147E-4</v>
      </c>
      <c r="LR108" s="431">
        <v>1.454752404242754E-3</v>
      </c>
      <c r="LS108" s="431">
        <v>3.0016405507922173E-3</v>
      </c>
      <c r="LT108" s="431">
        <v>2.8470609686337411E-4</v>
      </c>
      <c r="LU108" s="431">
        <v>2.5130058638751507E-3</v>
      </c>
      <c r="LV108" s="431">
        <v>1.5537022845819592E-3</v>
      </c>
      <c r="LW108" s="431">
        <v>1.5800930559635162E-3</v>
      </c>
      <c r="LX108" s="431">
        <v>6.0876336647197604E-4</v>
      </c>
      <c r="LY108" s="431">
        <v>8.0459000309929252E-4</v>
      </c>
      <c r="LZ108" s="431">
        <v>1.6558840870857239E-3</v>
      </c>
      <c r="MA108" s="431">
        <v>2.1104412153363228E-3</v>
      </c>
      <c r="MB108" s="431">
        <v>7.11503264028579E-4</v>
      </c>
      <c r="MC108" s="431">
        <v>2.0883542019873857E-3</v>
      </c>
      <c r="MD108" s="431">
        <v>1.2220258358865976E-3</v>
      </c>
      <c r="ME108" s="431">
        <v>3.072642139159143E-4</v>
      </c>
      <c r="MF108" s="431">
        <v>1.3994263717904687E-3</v>
      </c>
      <c r="MG108" s="431">
        <v>1.644350471906364E-3</v>
      </c>
      <c r="MH108" s="266"/>
      <c r="MI108" s="266"/>
      <c r="MJ108" s="266"/>
      <c r="MK108" s="266"/>
      <c r="ML108" s="266"/>
      <c r="MM108" s="266"/>
      <c r="MN108" s="266"/>
      <c r="MO108" s="266"/>
      <c r="MP108" s="266"/>
      <c r="MQ108" s="266"/>
      <c r="MR108" s="266"/>
      <c r="MS108" s="266"/>
      <c r="MT108" s="266"/>
      <c r="MU108" s="266"/>
      <c r="MV108" s="266"/>
      <c r="MW108" s="266"/>
      <c r="MX108" s="266"/>
      <c r="MY108" s="266"/>
      <c r="MZ108" s="266"/>
      <c r="NA108" s="266"/>
      <c r="NB108" s="266"/>
      <c r="NC108" s="266"/>
      <c r="ND108" s="266"/>
      <c r="NE108" s="266"/>
      <c r="NF108" s="266"/>
      <c r="NG108" s="266"/>
      <c r="NH108" s="266"/>
      <c r="NI108" s="266"/>
      <c r="NJ108" s="266"/>
      <c r="NK108" s="266"/>
      <c r="NL108" s="266"/>
      <c r="NM108" s="266"/>
      <c r="NN108" s="266"/>
      <c r="NO108" s="266"/>
      <c r="NP108" s="266"/>
      <c r="NQ108" s="266"/>
      <c r="NR108" s="266"/>
      <c r="NS108" s="266"/>
      <c r="NT108" s="266"/>
      <c r="NU108" s="266"/>
      <c r="NV108" s="266"/>
      <c r="NW108" s="266"/>
      <c r="NX108" s="266"/>
      <c r="NY108" s="266"/>
      <c r="NZ108" s="266"/>
      <c r="OA108" s="266"/>
      <c r="OB108" s="266"/>
      <c r="OC108" s="266"/>
      <c r="OD108" s="266"/>
      <c r="OE108" s="266"/>
      <c r="OF108" s="266"/>
      <c r="OG108" s="266"/>
      <c r="OH108" s="266"/>
      <c r="OI108" s="266"/>
      <c r="OJ108" s="266"/>
      <c r="OK108" s="266"/>
      <c r="OL108" s="266"/>
      <c r="OM108" s="266"/>
      <c r="ON108" s="267"/>
    </row>
    <row r="109" spans="1:404">
      <c r="A109" s="261">
        <v>484</v>
      </c>
      <c r="B109" s="265">
        <v>0.30185000000000001</v>
      </c>
      <c r="C109" s="265">
        <v>0.21801000000000001</v>
      </c>
      <c r="D109" s="265">
        <v>0.15240000000000001</v>
      </c>
      <c r="E109" s="265">
        <v>0.10205</v>
      </c>
      <c r="F109" s="265">
        <v>0.30746000000000001</v>
      </c>
      <c r="G109" s="265">
        <v>0.20135</v>
      </c>
      <c r="H109" s="265">
        <v>0.31568000000000002</v>
      </c>
      <c r="I109" s="265">
        <v>0.35577999999999999</v>
      </c>
      <c r="J109" s="265">
        <v>0.28958</v>
      </c>
      <c r="K109" s="265">
        <v>0.20211999999999999</v>
      </c>
      <c r="L109" s="265">
        <v>0.17249</v>
      </c>
      <c r="M109" s="265">
        <v>0.13521</v>
      </c>
      <c r="N109" s="265">
        <v>0.19556999999999999</v>
      </c>
      <c r="O109" s="265">
        <v>0.28737000000000001</v>
      </c>
      <c r="P109" s="265">
        <v>0.19608999999999999</v>
      </c>
      <c r="Q109" s="265">
        <v>0.15101000000000001</v>
      </c>
      <c r="R109" s="265">
        <v>0.10170999999999999</v>
      </c>
      <c r="S109" s="265">
        <v>0.27814</v>
      </c>
      <c r="T109" s="265">
        <v>0.1847</v>
      </c>
      <c r="U109" s="265">
        <v>0.29842000000000002</v>
      </c>
      <c r="V109" s="265">
        <v>0.20361000000000001</v>
      </c>
      <c r="W109" s="265">
        <v>0.1749</v>
      </c>
      <c r="X109" s="265">
        <v>0.15171999999999999</v>
      </c>
      <c r="Y109" s="265">
        <v>0.30148000000000003</v>
      </c>
      <c r="Z109" s="265">
        <v>0.20895</v>
      </c>
      <c r="AA109" s="265">
        <v>0.30575000000000002</v>
      </c>
      <c r="AB109" s="265">
        <v>0.21485000000000001</v>
      </c>
      <c r="AC109" s="265">
        <v>0.19449</v>
      </c>
      <c r="AD109" s="265">
        <v>0.13062000000000001</v>
      </c>
      <c r="AE109" s="265">
        <v>0.13421</v>
      </c>
      <c r="AF109" s="265">
        <v>0.14885000000000001</v>
      </c>
      <c r="AG109" s="265">
        <v>0.14962</v>
      </c>
      <c r="AH109" s="265">
        <v>0.19791</v>
      </c>
      <c r="AI109" s="265">
        <v>0.11562</v>
      </c>
      <c r="AJ109" s="265">
        <v>0.13542999999999999</v>
      </c>
      <c r="AK109" s="265">
        <v>0.10742</v>
      </c>
      <c r="AL109" s="265">
        <v>0.14221</v>
      </c>
      <c r="AM109" s="265">
        <v>0.13011</v>
      </c>
      <c r="AN109" s="265">
        <v>0.12497</v>
      </c>
      <c r="AO109" s="265">
        <v>0.14998</v>
      </c>
      <c r="AP109" s="265">
        <v>0.20069000000000001</v>
      </c>
      <c r="AQ109" s="265">
        <v>0.13256000000000001</v>
      </c>
      <c r="AR109" s="265">
        <v>0.17671999999999999</v>
      </c>
      <c r="AS109" s="265">
        <v>0.18648000000000001</v>
      </c>
      <c r="AT109" s="265">
        <v>0.15375</v>
      </c>
      <c r="AU109" s="265">
        <v>0.19428999999999999</v>
      </c>
      <c r="AV109" s="265">
        <v>0.17057</v>
      </c>
      <c r="AW109" s="265">
        <v>0.13965</v>
      </c>
      <c r="AX109" s="265">
        <v>0.14373</v>
      </c>
      <c r="AY109" s="265">
        <v>0.16086</v>
      </c>
      <c r="AZ109" s="265">
        <v>0.18740999999999999</v>
      </c>
      <c r="BA109" s="265">
        <v>0.10788</v>
      </c>
      <c r="BB109" s="265">
        <v>0.10351</v>
      </c>
      <c r="BC109" s="265">
        <v>0.10042</v>
      </c>
      <c r="BD109" s="265">
        <v>0.11224000000000001</v>
      </c>
      <c r="BE109" s="265">
        <v>8.005E-3</v>
      </c>
      <c r="BF109" s="265">
        <v>6.0455999999999999E-3</v>
      </c>
      <c r="BG109" s="265">
        <v>4.4019999999999997E-2</v>
      </c>
      <c r="BH109" s="265">
        <v>4.3668999999999999E-2</v>
      </c>
      <c r="BI109" s="265">
        <v>7.8508999999999995E-2</v>
      </c>
      <c r="BJ109" s="265">
        <v>7.0320999999999995E-2</v>
      </c>
      <c r="BK109" s="265">
        <v>0.10390000000000001</v>
      </c>
      <c r="BL109" s="265">
        <v>0.17563000000000001</v>
      </c>
      <c r="BM109" s="265">
        <v>8.7804999999999994E-2</v>
      </c>
      <c r="BN109" s="265">
        <v>0.29670000000000002</v>
      </c>
      <c r="BO109" s="265">
        <v>0.32571</v>
      </c>
      <c r="BP109" s="265">
        <v>4.3087E-2</v>
      </c>
      <c r="BQ109" s="265">
        <v>0.14477000000000001</v>
      </c>
      <c r="BR109" s="265">
        <v>0.29609999999999997</v>
      </c>
      <c r="BS109" s="265">
        <v>0.13730000000000001</v>
      </c>
      <c r="BT109" s="265">
        <v>0.24401</v>
      </c>
      <c r="BU109" s="265">
        <v>1.8162000000000001E-2</v>
      </c>
      <c r="BV109" s="265">
        <v>8.7533999999999997E-3</v>
      </c>
      <c r="BW109" s="265">
        <v>2.1253000000000001E-2</v>
      </c>
      <c r="BX109" s="265">
        <v>9.6995999999999992E-3</v>
      </c>
      <c r="BY109" s="265">
        <v>0.21625</v>
      </c>
      <c r="BZ109" s="265">
        <v>0.17718999999999999</v>
      </c>
      <c r="CA109" s="265">
        <v>0.33600000000000002</v>
      </c>
      <c r="CB109" s="265">
        <v>0.25451000000000001</v>
      </c>
      <c r="CC109" s="265">
        <v>0.32583000000000001</v>
      </c>
      <c r="CD109" s="265">
        <v>0.19336</v>
      </c>
      <c r="CE109" s="265">
        <v>0.18990000000000001</v>
      </c>
      <c r="CF109" s="265">
        <v>0.20971999999999999</v>
      </c>
      <c r="CG109" s="265">
        <v>0.19087000000000001</v>
      </c>
      <c r="CH109" s="265">
        <v>0.17591999999999999</v>
      </c>
      <c r="CI109" s="265">
        <v>0.19819999999999999</v>
      </c>
      <c r="CJ109" s="265">
        <v>0.16424</v>
      </c>
      <c r="CK109" s="265">
        <v>0.18964</v>
      </c>
      <c r="CL109" s="265">
        <v>0.46739000000000003</v>
      </c>
      <c r="CM109" s="265">
        <v>0.19455</v>
      </c>
      <c r="CN109" s="265">
        <v>7.8787999999999997E-2</v>
      </c>
      <c r="CO109" s="265">
        <v>6.7839999999999998E-2</v>
      </c>
      <c r="CP109" s="265">
        <v>6.1983999999999997E-2</v>
      </c>
      <c r="CQ109" s="265">
        <v>5.9036999999999999E-2</v>
      </c>
      <c r="CR109" s="265">
        <v>6.2E-2</v>
      </c>
      <c r="CS109" s="265">
        <v>5.1020000000000003E-2</v>
      </c>
      <c r="CT109" s="265">
        <v>7.4227000000000001E-2</v>
      </c>
      <c r="CU109" s="265">
        <v>7.1999999999999995E-2</v>
      </c>
      <c r="CV109" s="265">
        <v>8.1907999999999995E-2</v>
      </c>
      <c r="CW109" s="265">
        <v>0.14343</v>
      </c>
      <c r="CX109" s="265">
        <v>7.2165000000000007E-2</v>
      </c>
      <c r="CY109" s="265">
        <v>0.12576999999999999</v>
      </c>
      <c r="CZ109" s="265">
        <v>0.18472</v>
      </c>
      <c r="DA109" s="265">
        <v>0.36093999999999998</v>
      </c>
      <c r="DB109" s="265">
        <v>0.13131000000000001</v>
      </c>
      <c r="DC109" s="265">
        <v>0.2</v>
      </c>
      <c r="DD109" s="265">
        <v>3.8384000000000001E-2</v>
      </c>
      <c r="DE109" s="265">
        <v>7.2165000000000007E-2</v>
      </c>
      <c r="DF109" s="265">
        <v>1.7375000000000002E-2</v>
      </c>
      <c r="DG109" s="265">
        <v>2.7479E-2</v>
      </c>
      <c r="DH109" s="265">
        <v>2.5715999999999999E-2</v>
      </c>
      <c r="DI109" s="265">
        <v>4.3881000000000003E-2</v>
      </c>
      <c r="DJ109" s="265">
        <v>2.3458E-2</v>
      </c>
      <c r="DK109" s="265">
        <v>1.6489E-2</v>
      </c>
      <c r="DL109" s="265">
        <v>2.5059000000000001E-2</v>
      </c>
      <c r="DM109" s="265">
        <v>0.15395</v>
      </c>
      <c r="DN109" s="265">
        <v>3.0914000000000001E-2</v>
      </c>
      <c r="DO109" s="265">
        <v>5.5162999999999997E-2</v>
      </c>
      <c r="DP109" s="265">
        <v>5.1135E-2</v>
      </c>
      <c r="DQ109" s="265">
        <v>4.3880000000000002E-2</v>
      </c>
      <c r="DR109" s="265">
        <v>0.25819999999999999</v>
      </c>
      <c r="DS109" s="265">
        <v>0.15225</v>
      </c>
      <c r="DT109" s="265">
        <v>0.20721000000000001</v>
      </c>
      <c r="DU109" s="265">
        <v>9.9241999999999997E-2</v>
      </c>
      <c r="DV109" s="265">
        <v>7.0558999999999997E-2</v>
      </c>
      <c r="DW109" s="265">
        <v>8.5157999999999998E-2</v>
      </c>
      <c r="DX109" s="265">
        <v>5.747E-2</v>
      </c>
      <c r="DY109" s="265">
        <v>0.10289</v>
      </c>
      <c r="DZ109" s="265">
        <v>0.19830999999999999</v>
      </c>
      <c r="EA109" s="265">
        <v>0.2268</v>
      </c>
      <c r="EB109" s="265">
        <v>0.14496000000000001</v>
      </c>
      <c r="EC109" s="265">
        <v>0.11959</v>
      </c>
      <c r="ED109" s="265">
        <v>0.18176</v>
      </c>
      <c r="EE109" s="265">
        <v>0.21676999999999999</v>
      </c>
      <c r="EF109" s="265">
        <v>0.12089999999999999</v>
      </c>
      <c r="EG109" s="265">
        <v>0.13786000000000001</v>
      </c>
      <c r="EH109" s="265">
        <v>0.2341</v>
      </c>
      <c r="EI109" s="265">
        <v>0.17755000000000001</v>
      </c>
      <c r="EJ109" s="265">
        <v>0.30721999999999999</v>
      </c>
      <c r="EK109" s="265">
        <v>0.13938999999999999</v>
      </c>
      <c r="EL109" s="265">
        <v>6.0416999999999998E-2</v>
      </c>
      <c r="EM109" s="265">
        <v>7.3746999999999993E-2</v>
      </c>
      <c r="EN109" s="265">
        <v>3.2979000000000001E-2</v>
      </c>
      <c r="EO109" s="265">
        <v>0.15259</v>
      </c>
      <c r="EP109" s="265">
        <v>0.14438000000000001</v>
      </c>
      <c r="EQ109" s="265">
        <v>3.4359000000000001E-2</v>
      </c>
      <c r="ER109" s="265">
        <v>4.6760999999999997E-2</v>
      </c>
      <c r="ES109" s="265">
        <v>3.9689000000000002E-2</v>
      </c>
      <c r="ET109" s="265">
        <v>4.3346999999999997E-2</v>
      </c>
      <c r="EU109" s="265">
        <v>3.7010000000000001E-2</v>
      </c>
      <c r="EV109" s="265">
        <v>3.7016E-2</v>
      </c>
      <c r="EW109" s="265">
        <v>3.9183000000000003E-2</v>
      </c>
      <c r="EX109" s="265">
        <v>4.4082000000000003E-2</v>
      </c>
      <c r="EY109" s="265">
        <v>3.3409000000000001E-2</v>
      </c>
      <c r="EZ109" s="265">
        <v>0.23401</v>
      </c>
      <c r="FA109" s="265">
        <v>8.8021000000000002E-2</v>
      </c>
      <c r="FB109" s="265">
        <v>8.2615999999999995E-2</v>
      </c>
      <c r="FC109" s="265">
        <v>7.6537999999999995E-2</v>
      </c>
      <c r="FD109" s="265">
        <v>8.14E-2</v>
      </c>
      <c r="FE109" s="265">
        <v>7.1314000000000002E-2</v>
      </c>
      <c r="FF109" s="265">
        <v>7.6535000000000006E-2</v>
      </c>
      <c r="FG109" s="265">
        <v>8.8983000000000007E-2</v>
      </c>
      <c r="FH109" s="265">
        <v>6.9544999999999996E-2</v>
      </c>
      <c r="FI109" s="265">
        <v>6.5790000000000001E-2</v>
      </c>
      <c r="FJ109" s="265">
        <v>0.1082</v>
      </c>
      <c r="FK109" s="265">
        <v>5.5981000000000003E-2</v>
      </c>
      <c r="FL109" s="265">
        <v>6.1024000000000002E-2</v>
      </c>
      <c r="FM109" s="265">
        <v>0.43997000000000003</v>
      </c>
      <c r="FN109" s="265">
        <v>0.28581000000000001</v>
      </c>
      <c r="FO109" s="265">
        <v>0.124</v>
      </c>
      <c r="FP109" s="265">
        <v>0.16009000000000001</v>
      </c>
      <c r="FQ109" s="265">
        <v>0.18395</v>
      </c>
      <c r="FR109" s="265">
        <v>0.10455</v>
      </c>
      <c r="FS109" s="265">
        <v>8.5072999999999996E-2</v>
      </c>
      <c r="FT109" s="265">
        <v>0.20741999999999999</v>
      </c>
      <c r="FU109" s="265">
        <v>0.23078000000000001</v>
      </c>
      <c r="FV109" s="265">
        <v>4.4773E-2</v>
      </c>
      <c r="FW109" s="265">
        <v>7.3633000000000004E-2</v>
      </c>
      <c r="FX109" s="265">
        <v>0.15201000000000001</v>
      </c>
      <c r="FY109" s="265">
        <v>7.8127000000000002E-2</v>
      </c>
      <c r="FZ109" s="265">
        <v>7.3633000000000004E-2</v>
      </c>
      <c r="GA109" s="265">
        <v>0.23694999999999999</v>
      </c>
      <c r="GB109" s="265">
        <v>0.27446999999999999</v>
      </c>
      <c r="GC109" s="265">
        <v>0.26343</v>
      </c>
      <c r="GD109" s="265">
        <v>0.13486999999999999</v>
      </c>
      <c r="GE109" s="265">
        <v>0.30099999999999999</v>
      </c>
      <c r="GF109" s="265">
        <v>0.29672999999999999</v>
      </c>
      <c r="GG109" s="265">
        <v>9.0560000000000002E-2</v>
      </c>
      <c r="GH109" s="265">
        <v>0.11514000000000001</v>
      </c>
      <c r="GI109" s="265">
        <v>0.10050000000000001</v>
      </c>
      <c r="GJ109" s="265">
        <v>0.26146000000000003</v>
      </c>
      <c r="GK109" s="265">
        <v>0.30218</v>
      </c>
      <c r="GL109" s="265">
        <v>0.31587999999999999</v>
      </c>
      <c r="GM109" s="265">
        <v>0.18682000000000001</v>
      </c>
      <c r="GN109" s="265">
        <v>0.21575</v>
      </c>
      <c r="GO109" s="265">
        <v>9.0185000000000001E-2</v>
      </c>
      <c r="GP109" s="265">
        <v>0.13619000000000001</v>
      </c>
      <c r="GQ109" s="265">
        <v>0.15236</v>
      </c>
      <c r="GR109" s="265">
        <v>0.27818999999999999</v>
      </c>
      <c r="GS109" s="265">
        <v>0.14230999999999999</v>
      </c>
      <c r="GT109" s="265">
        <v>0.16364000000000001</v>
      </c>
      <c r="GU109" s="265">
        <v>0.16485</v>
      </c>
      <c r="GV109" s="265">
        <v>0.15273</v>
      </c>
      <c r="GW109" s="265">
        <v>0.12814999999999999</v>
      </c>
      <c r="GX109" s="265">
        <v>9.6123E-2</v>
      </c>
      <c r="GY109" s="265">
        <v>0.13883000000000001</v>
      </c>
      <c r="GZ109" s="265">
        <v>0.12533</v>
      </c>
      <c r="HA109" s="265">
        <v>0.14252000000000001</v>
      </c>
      <c r="HB109" s="265">
        <v>0.16216</v>
      </c>
      <c r="HC109" s="265">
        <v>0.13585</v>
      </c>
      <c r="HD109" s="265">
        <v>0.17000999999999999</v>
      </c>
      <c r="HE109" s="265">
        <v>0.16166</v>
      </c>
      <c r="HF109" s="265">
        <v>0.20399</v>
      </c>
      <c r="HG109" s="265">
        <v>0.16225999999999999</v>
      </c>
      <c r="HH109" s="265">
        <v>0.15506</v>
      </c>
      <c r="HI109" s="265">
        <v>0.15931999999999999</v>
      </c>
      <c r="HJ109" s="265">
        <v>0.19832</v>
      </c>
      <c r="HK109" s="265">
        <v>0.17663999999999999</v>
      </c>
      <c r="HL109" s="265">
        <v>0.15695000000000001</v>
      </c>
      <c r="HM109" s="265">
        <v>0.14371</v>
      </c>
      <c r="HN109" s="265">
        <v>0.29088999999999998</v>
      </c>
      <c r="HO109" s="265">
        <v>0.21790999999999999</v>
      </c>
      <c r="HP109" s="265">
        <v>0.24251</v>
      </c>
      <c r="HQ109" s="265">
        <v>0.10983</v>
      </c>
      <c r="HR109" s="265">
        <v>9.2419000000000001E-2</v>
      </c>
      <c r="HS109" s="265">
        <v>0.17151</v>
      </c>
      <c r="HT109" s="265">
        <v>0.19413</v>
      </c>
      <c r="HU109" s="265">
        <v>0.25387999999999999</v>
      </c>
      <c r="HV109" s="265">
        <v>0.18415000000000001</v>
      </c>
      <c r="HW109" s="265">
        <v>0.15015000000000001</v>
      </c>
      <c r="HX109" s="265">
        <v>0.14433000000000001</v>
      </c>
      <c r="HY109" s="265">
        <v>0.17366999999999999</v>
      </c>
      <c r="HZ109" s="265">
        <v>0.25629999999999997</v>
      </c>
      <c r="IA109" s="265">
        <v>0.17751</v>
      </c>
      <c r="IB109" s="265">
        <v>0.17952000000000001</v>
      </c>
      <c r="IC109" s="265">
        <v>0.19278999999999999</v>
      </c>
      <c r="ID109" s="265">
        <v>0.17566000000000001</v>
      </c>
      <c r="IE109" s="265">
        <v>0.21103</v>
      </c>
      <c r="IF109" s="265">
        <v>0.22716</v>
      </c>
      <c r="IG109" s="265">
        <v>0.20907999999999999</v>
      </c>
      <c r="IH109" s="265">
        <v>0.15989999999999999</v>
      </c>
      <c r="II109" s="265">
        <v>0.29498000000000002</v>
      </c>
      <c r="IJ109" s="265">
        <v>0.19145000000000001</v>
      </c>
      <c r="IK109" s="265">
        <v>0.22594</v>
      </c>
      <c r="IL109" s="265">
        <v>0.13743</v>
      </c>
      <c r="IM109" s="265">
        <v>0.31291000000000002</v>
      </c>
      <c r="IN109" s="265">
        <v>0.23422999999999999</v>
      </c>
      <c r="IO109" s="265">
        <v>0.17149</v>
      </c>
      <c r="IP109" s="265">
        <v>0.15692999999999999</v>
      </c>
      <c r="IQ109" s="265">
        <v>0.22184999999999999</v>
      </c>
      <c r="IR109" s="265">
        <v>0.16284000000000001</v>
      </c>
      <c r="IS109" s="265">
        <v>0.12296</v>
      </c>
      <c r="IT109" s="265">
        <v>0.16885</v>
      </c>
      <c r="IU109" s="265">
        <v>0.19692999999999999</v>
      </c>
      <c r="IV109" s="265">
        <v>0.23369000000000001</v>
      </c>
      <c r="IW109" s="265">
        <v>9.9628999999999995E-2</v>
      </c>
      <c r="IX109" s="265">
        <v>0.14751</v>
      </c>
      <c r="IY109" s="265">
        <v>0.316</v>
      </c>
      <c r="IZ109" s="265">
        <v>0.21456</v>
      </c>
      <c r="JA109" s="265">
        <v>0.21819</v>
      </c>
      <c r="JB109" s="265">
        <v>0.25435000000000002</v>
      </c>
      <c r="JC109" s="265">
        <v>0.31307000000000001</v>
      </c>
      <c r="JD109" s="265">
        <v>0.22903999999999999</v>
      </c>
      <c r="JE109" s="265">
        <v>4.7534E-2</v>
      </c>
      <c r="JF109" s="265">
        <v>0.26807999999999998</v>
      </c>
      <c r="JG109" s="265">
        <v>0.18901999999999999</v>
      </c>
      <c r="JH109" s="265">
        <v>0.36697000000000002</v>
      </c>
      <c r="JI109" s="265">
        <v>8.0763000000000001E-2</v>
      </c>
      <c r="JJ109" s="265">
        <v>6.0310999999999997E-2</v>
      </c>
      <c r="JK109" s="265">
        <v>6.5129000000000006E-2</v>
      </c>
      <c r="JL109" s="265">
        <v>9.8646999999999999E-2</v>
      </c>
      <c r="JM109" s="265">
        <v>9.7463999999999995E-2</v>
      </c>
      <c r="JN109" s="265">
        <v>0.17602999999999999</v>
      </c>
      <c r="JO109" s="265">
        <v>0.15282000000000001</v>
      </c>
      <c r="JP109" s="265">
        <v>0.10199999999999999</v>
      </c>
      <c r="JQ109" s="265">
        <v>0.17599999999999999</v>
      </c>
      <c r="JR109" s="265">
        <v>0.12551999999999999</v>
      </c>
      <c r="JS109" s="265">
        <v>0.14763999999999999</v>
      </c>
      <c r="JT109" s="265">
        <v>0.46827999999999997</v>
      </c>
      <c r="JU109" s="265">
        <v>0.34184999999999999</v>
      </c>
      <c r="JV109" s="265">
        <v>0.26744000000000001</v>
      </c>
      <c r="JW109" s="265">
        <v>0.14233999999999999</v>
      </c>
      <c r="JX109" s="265">
        <v>0.20150000000000001</v>
      </c>
      <c r="JY109" s="265">
        <v>0.16378000000000001</v>
      </c>
      <c r="JZ109" s="265">
        <v>0.16786000000000001</v>
      </c>
      <c r="KA109" s="265">
        <v>0.14946000000000001</v>
      </c>
      <c r="KB109" s="265">
        <v>0.30123</v>
      </c>
      <c r="KC109" s="265">
        <v>0.16248000000000001</v>
      </c>
      <c r="KD109" s="265">
        <v>0.12424</v>
      </c>
      <c r="KE109" s="265">
        <v>0.24801000000000001</v>
      </c>
      <c r="KF109" s="265">
        <v>0.23996000000000001</v>
      </c>
      <c r="KG109" s="265">
        <v>0.25751000000000002</v>
      </c>
      <c r="KH109" s="265">
        <v>0.13811999999999999</v>
      </c>
      <c r="KI109" s="265">
        <v>0.14960000000000001</v>
      </c>
      <c r="KJ109" s="265">
        <v>0.19847000000000001</v>
      </c>
      <c r="KK109" s="265">
        <v>0.28809000000000001</v>
      </c>
      <c r="KL109" s="265">
        <v>0.33744000000000002</v>
      </c>
      <c r="KM109" s="265">
        <v>0.91037000000000001</v>
      </c>
      <c r="KN109" s="265">
        <v>0.96775</v>
      </c>
      <c r="KO109" s="265">
        <v>0.97824</v>
      </c>
      <c r="KP109" s="265">
        <v>7.839497527165229E-3</v>
      </c>
      <c r="KQ109" s="265">
        <v>0.94399999999999995</v>
      </c>
      <c r="KR109" s="265">
        <v>0.92630999999999997</v>
      </c>
      <c r="KS109" s="265">
        <v>0.91134999999999999</v>
      </c>
      <c r="KT109" s="265">
        <v>0.8842208848748736</v>
      </c>
      <c r="KU109" s="265">
        <v>3.8619000000000001E-2</v>
      </c>
      <c r="KV109" s="265">
        <v>0.11922000000000001</v>
      </c>
      <c r="KW109" s="265">
        <v>0.16644999999999999</v>
      </c>
      <c r="KX109" s="265">
        <v>0.2525</v>
      </c>
      <c r="KY109" s="265">
        <v>0.43081000000000003</v>
      </c>
      <c r="KZ109" s="265">
        <v>0.63351000000000002</v>
      </c>
      <c r="LA109" s="265">
        <v>0.80342000000000002</v>
      </c>
      <c r="LB109" s="265">
        <v>0.91937999999999998</v>
      </c>
      <c r="LC109" s="265">
        <v>1</v>
      </c>
      <c r="LD109" s="265">
        <v>0</v>
      </c>
      <c r="LE109" s="265">
        <v>0.43479000000000001</v>
      </c>
      <c r="LF109" s="265">
        <v>0</v>
      </c>
      <c r="LG109" s="265">
        <v>0</v>
      </c>
      <c r="LH109" s="431">
        <v>3.3043492585420609E-3</v>
      </c>
      <c r="LI109" s="431">
        <v>3.4930359106510878E-3</v>
      </c>
      <c r="LJ109" s="431">
        <v>3.2473371829837561E-3</v>
      </c>
      <c r="LK109" s="431">
        <v>3.2241959124803543E-3</v>
      </c>
      <c r="LL109" s="431">
        <v>2.6109900791198015E-3</v>
      </c>
      <c r="LM109" s="431">
        <v>2.5262560229748487E-3</v>
      </c>
      <c r="LN109" s="431">
        <v>1.8430663039907813E-3</v>
      </c>
      <c r="LO109" s="431">
        <v>1.6953347949311137E-3</v>
      </c>
      <c r="LP109" s="431">
        <v>8.4635033272206783E-4</v>
      </c>
      <c r="LQ109" s="431">
        <v>8.7338831508532166E-4</v>
      </c>
      <c r="LR109" s="431">
        <v>1.3631749898195267E-3</v>
      </c>
      <c r="LS109" s="431">
        <v>2.9242257587611675E-3</v>
      </c>
      <c r="LT109" s="431">
        <v>2.9309734236449003E-4</v>
      </c>
      <c r="LU109" s="431">
        <v>2.3719333112239838E-3</v>
      </c>
      <c r="LV109" s="431">
        <v>1.6331340884789824E-3</v>
      </c>
      <c r="LW109" s="431">
        <v>1.5116009162738919E-3</v>
      </c>
      <c r="LX109" s="431">
        <v>6.4628658583387733E-4</v>
      </c>
      <c r="LY109" s="431">
        <v>8.2948605995625257E-4</v>
      </c>
      <c r="LZ109" s="431">
        <v>1.7242127796635032E-3</v>
      </c>
      <c r="MA109" s="431">
        <v>1.9940910860896111E-3</v>
      </c>
      <c r="MB109" s="431">
        <v>7.4420979944989085E-4</v>
      </c>
      <c r="MC109" s="431">
        <v>2.0083817653357983E-3</v>
      </c>
      <c r="MD109" s="431">
        <v>1.1714770225808024E-3</v>
      </c>
      <c r="ME109" s="431">
        <v>3.1966756796464324E-4</v>
      </c>
      <c r="MF109" s="431">
        <v>1.4526653103530407E-3</v>
      </c>
      <c r="MG109" s="431">
        <v>1.6362651949748397E-3</v>
      </c>
      <c r="MH109" s="266"/>
      <c r="MI109" s="266"/>
      <c r="MJ109" s="266"/>
      <c r="MK109" s="266"/>
      <c r="ML109" s="266"/>
      <c r="MM109" s="266"/>
      <c r="MN109" s="266"/>
      <c r="MO109" s="266"/>
      <c r="MP109" s="266"/>
      <c r="MQ109" s="266"/>
      <c r="MR109" s="266"/>
      <c r="MS109" s="266"/>
      <c r="MT109" s="266"/>
      <c r="MU109" s="266"/>
      <c r="MV109" s="266"/>
      <c r="MW109" s="266"/>
      <c r="MX109" s="266"/>
      <c r="MY109" s="266"/>
      <c r="MZ109" s="266"/>
      <c r="NA109" s="266"/>
      <c r="NB109" s="266"/>
      <c r="NC109" s="266"/>
      <c r="ND109" s="266"/>
      <c r="NE109" s="266"/>
      <c r="NF109" s="266"/>
      <c r="NG109" s="266"/>
      <c r="NH109" s="266"/>
      <c r="NI109" s="266"/>
      <c r="NJ109" s="266"/>
      <c r="NK109" s="266"/>
      <c r="NL109" s="266"/>
      <c r="NM109" s="266"/>
      <c r="NN109" s="266"/>
      <c r="NO109" s="266"/>
      <c r="NP109" s="266"/>
      <c r="NQ109" s="266"/>
      <c r="NR109" s="266"/>
      <c r="NS109" s="266"/>
      <c r="NT109" s="266"/>
      <c r="NU109" s="266"/>
      <c r="NV109" s="266"/>
      <c r="NW109" s="266"/>
      <c r="NX109" s="266"/>
      <c r="NY109" s="266"/>
      <c r="NZ109" s="266"/>
      <c r="OA109" s="266"/>
      <c r="OB109" s="266"/>
      <c r="OC109" s="266"/>
      <c r="OD109" s="266"/>
      <c r="OE109" s="266"/>
      <c r="OF109" s="266"/>
      <c r="OG109" s="266"/>
      <c r="OH109" s="266"/>
      <c r="OI109" s="266"/>
      <c r="OJ109" s="266"/>
      <c r="OK109" s="266"/>
      <c r="OL109" s="266"/>
      <c r="OM109" s="266"/>
      <c r="ON109" s="267"/>
    </row>
    <row r="110" spans="1:404">
      <c r="A110" s="261">
        <v>485</v>
      </c>
      <c r="B110" s="265">
        <v>0.30158000000000001</v>
      </c>
      <c r="C110" s="265">
        <v>0.21784000000000001</v>
      </c>
      <c r="D110" s="265">
        <v>0.15228</v>
      </c>
      <c r="E110" s="265">
        <v>0.10205</v>
      </c>
      <c r="F110" s="265">
        <v>0.30715999999999999</v>
      </c>
      <c r="G110" s="265">
        <v>0.20116999999999999</v>
      </c>
      <c r="H110" s="265">
        <v>0.31558999999999998</v>
      </c>
      <c r="I110" s="265">
        <v>0.35688999999999999</v>
      </c>
      <c r="J110" s="265">
        <v>0.29061999999999999</v>
      </c>
      <c r="K110" s="265">
        <v>0.22581000000000001</v>
      </c>
      <c r="L110" s="265">
        <v>0.19617999999999999</v>
      </c>
      <c r="M110" s="265">
        <v>0.15803</v>
      </c>
      <c r="N110" s="265">
        <v>0.20818</v>
      </c>
      <c r="O110" s="265">
        <v>0.29294999999999999</v>
      </c>
      <c r="P110" s="265">
        <v>0.19567999999999999</v>
      </c>
      <c r="Q110" s="265">
        <v>0.14971000000000001</v>
      </c>
      <c r="R110" s="265">
        <v>0.10158</v>
      </c>
      <c r="S110" s="265">
        <v>0.28088999999999997</v>
      </c>
      <c r="T110" s="265">
        <v>0.18604999999999999</v>
      </c>
      <c r="U110" s="265">
        <v>0.29835</v>
      </c>
      <c r="V110" s="265">
        <v>0.20361000000000001</v>
      </c>
      <c r="W110" s="265">
        <v>0.17493</v>
      </c>
      <c r="X110" s="265">
        <v>0.15160000000000001</v>
      </c>
      <c r="Y110" s="265">
        <v>0.30121999999999999</v>
      </c>
      <c r="Z110" s="265">
        <v>0.20863000000000001</v>
      </c>
      <c r="AA110" s="265">
        <v>0.30514999999999998</v>
      </c>
      <c r="AB110" s="265">
        <v>0.21432999999999999</v>
      </c>
      <c r="AC110" s="265">
        <v>0.19522999999999999</v>
      </c>
      <c r="AD110" s="265">
        <v>0.13111999999999999</v>
      </c>
      <c r="AE110" s="265">
        <v>0.15773000000000001</v>
      </c>
      <c r="AF110" s="265">
        <v>0.17218</v>
      </c>
      <c r="AG110" s="265">
        <v>0.13775999999999999</v>
      </c>
      <c r="AH110" s="265">
        <v>0.22203999999999999</v>
      </c>
      <c r="AI110" s="265">
        <v>0.13708000000000001</v>
      </c>
      <c r="AJ110" s="265">
        <v>0.16095999999999999</v>
      </c>
      <c r="AK110" s="265">
        <v>0.12963</v>
      </c>
      <c r="AL110" s="265">
        <v>0.16521</v>
      </c>
      <c r="AM110" s="265">
        <v>0.15409999999999999</v>
      </c>
      <c r="AN110" s="265">
        <v>0.14777000000000001</v>
      </c>
      <c r="AO110" s="265">
        <v>0.17294999999999999</v>
      </c>
      <c r="AP110" s="265">
        <v>0.2359</v>
      </c>
      <c r="AQ110" s="265">
        <v>0.15559999999999999</v>
      </c>
      <c r="AR110" s="265">
        <v>0.19796</v>
      </c>
      <c r="AS110" s="265">
        <v>0.21351999999999999</v>
      </c>
      <c r="AT110" s="265">
        <v>0.17521999999999999</v>
      </c>
      <c r="AU110" s="265">
        <v>0.21532000000000001</v>
      </c>
      <c r="AV110" s="265">
        <v>0.19233</v>
      </c>
      <c r="AW110" s="265">
        <v>0.16738</v>
      </c>
      <c r="AX110" s="265">
        <v>0.16885</v>
      </c>
      <c r="AY110" s="265">
        <v>0.18653</v>
      </c>
      <c r="AZ110" s="265">
        <v>0.21443999999999999</v>
      </c>
      <c r="BA110" s="265">
        <v>0.12783</v>
      </c>
      <c r="BB110" s="265">
        <v>0.12537999999999999</v>
      </c>
      <c r="BC110" s="265">
        <v>0.12357</v>
      </c>
      <c r="BD110" s="265">
        <v>0.13052</v>
      </c>
      <c r="BE110" s="265">
        <v>7.6709999999999999E-3</v>
      </c>
      <c r="BF110" s="265">
        <v>6.0130000000000001E-3</v>
      </c>
      <c r="BG110" s="265">
        <v>4.5354999999999999E-2</v>
      </c>
      <c r="BH110" s="265">
        <v>4.5171000000000003E-2</v>
      </c>
      <c r="BI110" s="265">
        <v>7.9307000000000002E-2</v>
      </c>
      <c r="BJ110" s="265">
        <v>7.1360999999999994E-2</v>
      </c>
      <c r="BK110" s="265">
        <v>0.10390000000000001</v>
      </c>
      <c r="BL110" s="265">
        <v>0.17268</v>
      </c>
      <c r="BM110" s="265">
        <v>8.5365999999999997E-2</v>
      </c>
      <c r="BN110" s="265">
        <v>0.28889999999999999</v>
      </c>
      <c r="BO110" s="265">
        <v>0.31429000000000001</v>
      </c>
      <c r="BP110" s="265">
        <v>4.7584000000000001E-2</v>
      </c>
      <c r="BQ110" s="265">
        <v>0.14296</v>
      </c>
      <c r="BR110" s="265">
        <v>0.29107</v>
      </c>
      <c r="BS110" s="265">
        <v>0.13475000000000001</v>
      </c>
      <c r="BT110" s="265">
        <v>0.23713999999999999</v>
      </c>
      <c r="BU110" s="265">
        <v>1.8645999999999999E-2</v>
      </c>
      <c r="BV110" s="265">
        <v>8.9440000000000006E-3</v>
      </c>
      <c r="BW110" s="265">
        <v>2.1919000000000001E-2</v>
      </c>
      <c r="BX110" s="265">
        <v>1.0441000000000001E-2</v>
      </c>
      <c r="BY110" s="265">
        <v>0.21908</v>
      </c>
      <c r="BZ110" s="265">
        <v>0.17885000000000001</v>
      </c>
      <c r="CA110" s="265">
        <v>0.34</v>
      </c>
      <c r="CB110" s="265">
        <v>0.25757999999999998</v>
      </c>
      <c r="CC110" s="265">
        <v>0.32917999999999997</v>
      </c>
      <c r="CD110" s="265">
        <v>0.19555</v>
      </c>
      <c r="CE110" s="265">
        <v>0.19187000000000001</v>
      </c>
      <c r="CF110" s="265">
        <v>0.21209</v>
      </c>
      <c r="CG110" s="265">
        <v>0.19417000000000001</v>
      </c>
      <c r="CH110" s="265">
        <v>0.17798</v>
      </c>
      <c r="CI110" s="265">
        <v>0.20032</v>
      </c>
      <c r="CJ110" s="265">
        <v>0.16614000000000001</v>
      </c>
      <c r="CK110" s="265">
        <v>0.19295999999999999</v>
      </c>
      <c r="CL110" s="265">
        <v>0.47094000000000003</v>
      </c>
      <c r="CM110" s="265">
        <v>0.18847</v>
      </c>
      <c r="CN110" s="265">
        <v>8.0808000000000005E-2</v>
      </c>
      <c r="CO110" s="265">
        <v>6.9226999999999997E-2</v>
      </c>
      <c r="CP110" s="265">
        <v>6.3374E-2</v>
      </c>
      <c r="CQ110" s="265">
        <v>6.0360999999999998E-2</v>
      </c>
      <c r="CR110" s="265">
        <v>0.06</v>
      </c>
      <c r="CS110" s="265">
        <v>5.1020000000000003E-2</v>
      </c>
      <c r="CT110" s="265">
        <v>7.2165000000000007E-2</v>
      </c>
      <c r="CU110" s="265">
        <v>7.0000000000000007E-2</v>
      </c>
      <c r="CV110" s="265">
        <v>8.3762000000000003E-2</v>
      </c>
      <c r="CW110" s="265">
        <v>0.14141000000000001</v>
      </c>
      <c r="CX110" s="265">
        <v>7.2165000000000007E-2</v>
      </c>
      <c r="CY110" s="265">
        <v>0.12371</v>
      </c>
      <c r="CZ110" s="265">
        <v>0.1855</v>
      </c>
      <c r="DA110" s="265">
        <v>0.36386000000000002</v>
      </c>
      <c r="DB110" s="265">
        <v>0.14141000000000001</v>
      </c>
      <c r="DC110" s="265">
        <v>0.21648999999999999</v>
      </c>
      <c r="DD110" s="265">
        <v>4.0404000000000002E-2</v>
      </c>
      <c r="DE110" s="265">
        <v>7.2165000000000007E-2</v>
      </c>
      <c r="DF110" s="265">
        <v>1.8196E-2</v>
      </c>
      <c r="DG110" s="265">
        <v>2.8577000000000002E-2</v>
      </c>
      <c r="DH110" s="265">
        <v>2.5878000000000002E-2</v>
      </c>
      <c r="DI110" s="265">
        <v>4.1855999999999997E-2</v>
      </c>
      <c r="DJ110" s="265">
        <v>2.2447999999999999E-2</v>
      </c>
      <c r="DK110" s="265">
        <v>1.4434000000000001E-2</v>
      </c>
      <c r="DL110" s="265">
        <v>2.2582000000000001E-2</v>
      </c>
      <c r="DM110" s="265">
        <v>0.1429</v>
      </c>
      <c r="DN110" s="265">
        <v>2.7906E-2</v>
      </c>
      <c r="DO110" s="265">
        <v>4.9399999999999999E-2</v>
      </c>
      <c r="DP110" s="265">
        <v>4.4814E-2</v>
      </c>
      <c r="DQ110" s="265">
        <v>3.8876000000000001E-2</v>
      </c>
      <c r="DR110" s="265">
        <v>0.24218999999999999</v>
      </c>
      <c r="DS110" s="265">
        <v>0.14168</v>
      </c>
      <c r="DT110" s="265">
        <v>0.19103999999999999</v>
      </c>
      <c r="DU110" s="265">
        <v>8.6221000000000006E-2</v>
      </c>
      <c r="DV110" s="265">
        <v>6.2127000000000002E-2</v>
      </c>
      <c r="DW110" s="265">
        <v>7.3039999999999994E-2</v>
      </c>
      <c r="DX110" s="265">
        <v>5.4369000000000001E-2</v>
      </c>
      <c r="DY110" s="265">
        <v>9.5684000000000005E-2</v>
      </c>
      <c r="DZ110" s="265">
        <v>0.16700999999999999</v>
      </c>
      <c r="EA110" s="265">
        <v>0.19409000000000001</v>
      </c>
      <c r="EB110" s="265">
        <v>0.12447999999999999</v>
      </c>
      <c r="EC110" s="265">
        <v>0.10285</v>
      </c>
      <c r="ED110" s="265">
        <v>0.15586</v>
      </c>
      <c r="EE110" s="265">
        <v>0.18570999999999999</v>
      </c>
      <c r="EF110" s="265">
        <v>0.11855</v>
      </c>
      <c r="EG110" s="265">
        <v>0.11842</v>
      </c>
      <c r="EH110" s="265">
        <v>0.25057000000000001</v>
      </c>
      <c r="EI110" s="265">
        <v>0.18367</v>
      </c>
      <c r="EJ110" s="265">
        <v>0.32990000000000003</v>
      </c>
      <c r="EK110" s="265">
        <v>0.15151999999999999</v>
      </c>
      <c r="EL110" s="265">
        <v>6.25E-2</v>
      </c>
      <c r="EM110" s="265">
        <v>7.7675999999999995E-2</v>
      </c>
      <c r="EN110" s="265">
        <v>3.3312000000000001E-2</v>
      </c>
      <c r="EO110" s="265">
        <v>0.14756</v>
      </c>
      <c r="EP110" s="265">
        <v>0.15245</v>
      </c>
      <c r="EQ110" s="265">
        <v>3.1730000000000001E-2</v>
      </c>
      <c r="ER110" s="265">
        <v>4.3076000000000003E-2</v>
      </c>
      <c r="ES110" s="265">
        <v>3.6608000000000002E-2</v>
      </c>
      <c r="ET110" s="265">
        <v>3.9968999999999998E-2</v>
      </c>
      <c r="EU110" s="265">
        <v>3.4254E-2</v>
      </c>
      <c r="EV110" s="265">
        <v>3.3973000000000003E-2</v>
      </c>
      <c r="EW110" s="265">
        <v>3.5936000000000003E-2</v>
      </c>
      <c r="EX110" s="265">
        <v>4.0441999999999999E-2</v>
      </c>
      <c r="EY110" s="265">
        <v>3.0979E-2</v>
      </c>
      <c r="EZ110" s="265">
        <v>0.24487</v>
      </c>
      <c r="FA110" s="265">
        <v>8.0385999999999999E-2</v>
      </c>
      <c r="FB110" s="265">
        <v>7.5299000000000005E-2</v>
      </c>
      <c r="FC110" s="265">
        <v>6.9771E-2</v>
      </c>
      <c r="FD110" s="265">
        <v>7.4477000000000002E-2</v>
      </c>
      <c r="FE110" s="265">
        <v>6.4961000000000005E-2</v>
      </c>
      <c r="FF110" s="265">
        <v>7.0133000000000001E-2</v>
      </c>
      <c r="FG110" s="265">
        <v>8.1383999999999998E-2</v>
      </c>
      <c r="FH110" s="265">
        <v>6.3771999999999995E-2</v>
      </c>
      <c r="FI110" s="265">
        <v>6.0344000000000002E-2</v>
      </c>
      <c r="FJ110" s="265">
        <v>9.8256999999999997E-2</v>
      </c>
      <c r="FK110" s="265">
        <v>5.2781000000000002E-2</v>
      </c>
      <c r="FL110" s="265">
        <v>6.0513999999999998E-2</v>
      </c>
      <c r="FM110" s="265">
        <v>0.40487000000000001</v>
      </c>
      <c r="FN110" s="265">
        <v>0.2888</v>
      </c>
      <c r="FO110" s="265">
        <v>0.12</v>
      </c>
      <c r="FP110" s="265">
        <v>0.15767999999999999</v>
      </c>
      <c r="FQ110" s="265">
        <v>0.18529999999999999</v>
      </c>
      <c r="FR110" s="265">
        <v>0.10458000000000001</v>
      </c>
      <c r="FS110" s="265">
        <v>8.6069999999999994E-2</v>
      </c>
      <c r="FT110" s="265">
        <v>0.21012</v>
      </c>
      <c r="FU110" s="265">
        <v>0.23622000000000001</v>
      </c>
      <c r="FV110" s="265">
        <v>4.4803999999999997E-2</v>
      </c>
      <c r="FW110" s="265">
        <v>7.2583999999999996E-2</v>
      </c>
      <c r="FX110" s="265">
        <v>0.15174000000000001</v>
      </c>
      <c r="FY110" s="265">
        <v>7.9378000000000004E-2</v>
      </c>
      <c r="FZ110" s="265">
        <v>7.2583999999999996E-2</v>
      </c>
      <c r="GA110" s="265">
        <v>0.23699000000000001</v>
      </c>
      <c r="GB110" s="265">
        <v>0.26530999999999999</v>
      </c>
      <c r="GC110" s="265">
        <v>0.26153999999999999</v>
      </c>
      <c r="GD110" s="265">
        <v>0.13655</v>
      </c>
      <c r="GE110" s="265">
        <v>0.29393999999999998</v>
      </c>
      <c r="GF110" s="265">
        <v>0.30004999999999998</v>
      </c>
      <c r="GG110" s="265">
        <v>9.0138999999999997E-2</v>
      </c>
      <c r="GH110" s="265">
        <v>0.11398999999999999</v>
      </c>
      <c r="GI110" s="265">
        <v>9.9797999999999998E-2</v>
      </c>
      <c r="GJ110" s="265">
        <v>0.26046999999999998</v>
      </c>
      <c r="GK110" s="265">
        <v>0.29764000000000002</v>
      </c>
      <c r="GL110" s="265">
        <v>0.30620999999999998</v>
      </c>
      <c r="GM110" s="265">
        <v>0.18375</v>
      </c>
      <c r="GN110" s="265">
        <v>0.21246000000000001</v>
      </c>
      <c r="GO110" s="265">
        <v>9.0315999999999994E-2</v>
      </c>
      <c r="GP110" s="265">
        <v>0.13628999999999999</v>
      </c>
      <c r="GQ110" s="265">
        <v>0.15187</v>
      </c>
      <c r="GR110" s="265">
        <v>0.27259</v>
      </c>
      <c r="GS110" s="265">
        <v>0.14219000000000001</v>
      </c>
      <c r="GT110" s="265">
        <v>0.16216</v>
      </c>
      <c r="GU110" s="265">
        <v>0.16349</v>
      </c>
      <c r="GV110" s="265">
        <v>0.15151999999999999</v>
      </c>
      <c r="GW110" s="265">
        <v>0.12939000000000001</v>
      </c>
      <c r="GX110" s="265">
        <v>9.7907999999999995E-2</v>
      </c>
      <c r="GY110" s="265">
        <v>0.13544</v>
      </c>
      <c r="GZ110" s="265">
        <v>0.12163</v>
      </c>
      <c r="HA110" s="265">
        <v>0.14147000000000001</v>
      </c>
      <c r="HB110" s="265">
        <v>0.16145000000000001</v>
      </c>
      <c r="HC110" s="265">
        <v>0.13270000000000001</v>
      </c>
      <c r="HD110" s="265">
        <v>0.16397999999999999</v>
      </c>
      <c r="HE110" s="265">
        <v>0.16066</v>
      </c>
      <c r="HF110" s="265">
        <v>0.20011000000000001</v>
      </c>
      <c r="HG110" s="265">
        <v>0.16131000000000001</v>
      </c>
      <c r="HH110" s="265">
        <v>0.15461</v>
      </c>
      <c r="HI110" s="265">
        <v>0.15872</v>
      </c>
      <c r="HJ110" s="265">
        <v>0.19647999999999999</v>
      </c>
      <c r="HK110" s="265">
        <v>0.17854</v>
      </c>
      <c r="HL110" s="265">
        <v>0.15948000000000001</v>
      </c>
      <c r="HM110" s="265">
        <v>0.14319999999999999</v>
      </c>
      <c r="HN110" s="265">
        <v>0.28603000000000001</v>
      </c>
      <c r="HO110" s="265">
        <v>0.21584999999999999</v>
      </c>
      <c r="HP110" s="265">
        <v>0.23672000000000001</v>
      </c>
      <c r="HQ110" s="265">
        <v>0.10639999999999999</v>
      </c>
      <c r="HR110" s="265">
        <v>9.3439999999999995E-2</v>
      </c>
      <c r="HS110" s="265">
        <v>0.17135</v>
      </c>
      <c r="HT110" s="265">
        <v>0.19197</v>
      </c>
      <c r="HU110" s="265">
        <v>0.25125999999999998</v>
      </c>
      <c r="HV110" s="265">
        <v>0.18187999999999999</v>
      </c>
      <c r="HW110" s="265">
        <v>0.14521999999999999</v>
      </c>
      <c r="HX110" s="265">
        <v>0.14224000000000001</v>
      </c>
      <c r="HY110" s="265">
        <v>0.16722999999999999</v>
      </c>
      <c r="HZ110" s="265">
        <v>0.25272</v>
      </c>
      <c r="IA110" s="265">
        <v>0.17762</v>
      </c>
      <c r="IB110" s="265">
        <v>0.17899000000000001</v>
      </c>
      <c r="IC110" s="265">
        <v>0.19184999999999999</v>
      </c>
      <c r="ID110" s="265">
        <v>0.17535999999999999</v>
      </c>
      <c r="IE110" s="265">
        <v>0.21740999999999999</v>
      </c>
      <c r="IF110" s="265">
        <v>0.23255000000000001</v>
      </c>
      <c r="IG110" s="265">
        <v>0.20555999999999999</v>
      </c>
      <c r="IH110" s="265">
        <v>0.15955</v>
      </c>
      <c r="II110" s="265">
        <v>0.29010999999999998</v>
      </c>
      <c r="IJ110" s="265">
        <v>0.19839000000000001</v>
      </c>
      <c r="IK110" s="265">
        <v>0.23130999999999999</v>
      </c>
      <c r="IL110" s="265">
        <v>0.14035</v>
      </c>
      <c r="IM110" s="265">
        <v>0.30940000000000001</v>
      </c>
      <c r="IN110" s="265">
        <v>0.22353999999999999</v>
      </c>
      <c r="IO110" s="265">
        <v>0.16552</v>
      </c>
      <c r="IP110" s="265">
        <v>0.15659000000000001</v>
      </c>
      <c r="IQ110" s="265">
        <v>0.21795999999999999</v>
      </c>
      <c r="IR110" s="265">
        <v>0.16483999999999999</v>
      </c>
      <c r="IS110" s="265">
        <v>0.12281</v>
      </c>
      <c r="IT110" s="265">
        <v>0.16539000000000001</v>
      </c>
      <c r="IU110" s="265">
        <v>0.19325000000000001</v>
      </c>
      <c r="IV110" s="265">
        <v>0.23669000000000001</v>
      </c>
      <c r="IW110" s="265">
        <v>0.10181</v>
      </c>
      <c r="IX110" s="265">
        <v>0.14796999999999999</v>
      </c>
      <c r="IY110" s="265">
        <v>0.31153999999999998</v>
      </c>
      <c r="IZ110" s="265">
        <v>0.21360000000000001</v>
      </c>
      <c r="JA110" s="265">
        <v>0.21758</v>
      </c>
      <c r="JB110" s="265">
        <v>0.25176999999999999</v>
      </c>
      <c r="JC110" s="265">
        <v>0.30826999999999999</v>
      </c>
      <c r="JD110" s="265">
        <v>0.22842999999999999</v>
      </c>
      <c r="JE110" s="265">
        <v>4.7696000000000002E-2</v>
      </c>
      <c r="JF110" s="265">
        <v>0.26090999999999998</v>
      </c>
      <c r="JG110" s="265">
        <v>0.18698000000000001</v>
      </c>
      <c r="JH110" s="265">
        <v>0.36009000000000002</v>
      </c>
      <c r="JI110" s="265">
        <v>8.0763000000000001E-2</v>
      </c>
      <c r="JJ110" s="265">
        <v>6.0796000000000003E-2</v>
      </c>
      <c r="JK110" s="265">
        <v>6.6487000000000004E-2</v>
      </c>
      <c r="JL110" s="265">
        <v>9.8483000000000001E-2</v>
      </c>
      <c r="JM110" s="265">
        <v>9.7332000000000002E-2</v>
      </c>
      <c r="JN110" s="265">
        <v>0.17433999999999999</v>
      </c>
      <c r="JO110" s="265">
        <v>0.15171000000000001</v>
      </c>
      <c r="JP110" s="265">
        <v>9.8455000000000001E-2</v>
      </c>
      <c r="JQ110" s="265">
        <v>0.17388999999999999</v>
      </c>
      <c r="JR110" s="265">
        <v>0.12497999999999999</v>
      </c>
      <c r="JS110" s="265">
        <v>0.14846000000000001</v>
      </c>
      <c r="JT110" s="265">
        <v>0.44606000000000001</v>
      </c>
      <c r="JU110" s="265">
        <v>0.33002999999999999</v>
      </c>
      <c r="JV110" s="265">
        <v>0.26246999999999998</v>
      </c>
      <c r="JW110" s="265">
        <v>0.14138999999999999</v>
      </c>
      <c r="JX110" s="265">
        <v>0.19932</v>
      </c>
      <c r="JY110" s="265">
        <v>0.16361000000000001</v>
      </c>
      <c r="JZ110" s="265">
        <v>0.16667000000000001</v>
      </c>
      <c r="KA110" s="265">
        <v>0.13868</v>
      </c>
      <c r="KB110" s="265">
        <v>0.30589</v>
      </c>
      <c r="KC110" s="265">
        <v>0.15975</v>
      </c>
      <c r="KD110" s="265">
        <v>0.12331</v>
      </c>
      <c r="KE110" s="265">
        <v>0.24012</v>
      </c>
      <c r="KF110" s="265">
        <v>0.23080000000000001</v>
      </c>
      <c r="KG110" s="265">
        <v>0.24673999999999999</v>
      </c>
      <c r="KH110" s="265">
        <v>0.13213</v>
      </c>
      <c r="KI110" s="265">
        <v>0.15148</v>
      </c>
      <c r="KJ110" s="265">
        <v>0.20071</v>
      </c>
      <c r="KK110" s="265">
        <v>0.29565000000000002</v>
      </c>
      <c r="KL110" s="265">
        <v>0.34515000000000001</v>
      </c>
      <c r="KM110" s="265">
        <v>0.90732000000000002</v>
      </c>
      <c r="KN110" s="265">
        <v>0.96328999999999998</v>
      </c>
      <c r="KO110" s="265">
        <v>0.9728</v>
      </c>
      <c r="KP110" s="265">
        <v>7.7823916424066709E-3</v>
      </c>
      <c r="KQ110" s="265">
        <v>0.93752999999999997</v>
      </c>
      <c r="KR110" s="265">
        <v>0.91952999999999996</v>
      </c>
      <c r="KS110" s="265">
        <v>0.90434000000000003</v>
      </c>
      <c r="KT110" s="265">
        <v>0.88359921230812444</v>
      </c>
      <c r="KU110" s="265">
        <v>3.9387999999999999E-2</v>
      </c>
      <c r="KV110" s="265">
        <v>0.12089999999999999</v>
      </c>
      <c r="KW110" s="265">
        <v>0.16850000000000001</v>
      </c>
      <c r="KX110" s="265">
        <v>0.25505</v>
      </c>
      <c r="KY110" s="265">
        <v>0.43391999999999997</v>
      </c>
      <c r="KZ110" s="265">
        <v>0.63671999999999995</v>
      </c>
      <c r="LA110" s="265">
        <v>0.80613000000000001</v>
      </c>
      <c r="LB110" s="265">
        <v>0.92123999999999995</v>
      </c>
      <c r="LC110" s="265">
        <v>1</v>
      </c>
      <c r="LD110" s="265">
        <v>0</v>
      </c>
      <c r="LE110" s="265">
        <v>0.44736999999999999</v>
      </c>
      <c r="LF110" s="265">
        <v>0</v>
      </c>
      <c r="LG110" s="265">
        <v>0</v>
      </c>
      <c r="LH110" s="431">
        <v>3.2818482723087072E-3</v>
      </c>
      <c r="LI110" s="431">
        <v>3.5047829151153564E-3</v>
      </c>
      <c r="LJ110" s="431">
        <v>3.4300610423088074E-3</v>
      </c>
      <c r="LK110" s="431">
        <v>3.2006870023906231E-3</v>
      </c>
      <c r="LL110" s="431">
        <v>2.7727580163627863E-3</v>
      </c>
      <c r="LM110" s="431">
        <v>2.411233726888895E-3</v>
      </c>
      <c r="LN110" s="431">
        <v>1.9805242773145437E-3</v>
      </c>
      <c r="LO110" s="431">
        <v>1.6429000534117222E-3</v>
      </c>
      <c r="LP110" s="431">
        <v>9.0842187637463212E-4</v>
      </c>
      <c r="LQ110" s="431">
        <v>8.8026782032102346E-4</v>
      </c>
      <c r="LR110" s="431">
        <v>1.2773046037182212E-3</v>
      </c>
      <c r="LS110" s="431">
        <v>2.8561360668390989E-3</v>
      </c>
      <c r="LT110" s="431">
        <v>3.04897635942325E-4</v>
      </c>
      <c r="LU110" s="431">
        <v>2.2397006396204233E-3</v>
      </c>
      <c r="LV110" s="431">
        <v>1.7184768803417683E-3</v>
      </c>
      <c r="LW110" s="431">
        <v>1.4510723995044827E-3</v>
      </c>
      <c r="LX110" s="431">
        <v>6.8823038600385189E-4</v>
      </c>
      <c r="LY110" s="431">
        <v>8.5931591456755996E-4</v>
      </c>
      <c r="LZ110" s="431">
        <v>1.7977436073124409E-3</v>
      </c>
      <c r="MA110" s="431">
        <v>1.8857176182791591E-3</v>
      </c>
      <c r="MB110" s="431">
        <v>7.8137661330401897E-4</v>
      </c>
      <c r="MC110" s="431">
        <v>1.9362767925485969E-3</v>
      </c>
      <c r="MD110" s="431">
        <v>1.1281311744824052E-3</v>
      </c>
      <c r="ME110" s="431">
        <v>3.3639307366684079E-4</v>
      </c>
      <c r="MF110" s="431">
        <v>1.5116618014872074E-3</v>
      </c>
      <c r="MG110" s="431">
        <v>1.6342607559636235E-3</v>
      </c>
      <c r="MH110" s="266"/>
      <c r="MI110" s="266"/>
      <c r="MJ110" s="266"/>
      <c r="MK110" s="266"/>
      <c r="ML110" s="266"/>
      <c r="MM110" s="266"/>
      <c r="MN110" s="266"/>
      <c r="MO110" s="266"/>
      <c r="MP110" s="266"/>
      <c r="MQ110" s="266"/>
      <c r="MR110" s="266"/>
      <c r="MS110" s="266"/>
      <c r="MT110" s="266"/>
      <c r="MU110" s="266"/>
      <c r="MV110" s="266"/>
      <c r="MW110" s="266"/>
      <c r="MX110" s="266"/>
      <c r="MY110" s="266"/>
      <c r="MZ110" s="266"/>
      <c r="NA110" s="266"/>
      <c r="NB110" s="266"/>
      <c r="NC110" s="266"/>
      <c r="ND110" s="266"/>
      <c r="NE110" s="266"/>
      <c r="NF110" s="266"/>
      <c r="NG110" s="266"/>
      <c r="NH110" s="266"/>
      <c r="NI110" s="266"/>
      <c r="NJ110" s="266"/>
      <c r="NK110" s="266"/>
      <c r="NL110" s="266"/>
      <c r="NM110" s="266"/>
      <c r="NN110" s="266"/>
      <c r="NO110" s="266"/>
      <c r="NP110" s="266"/>
      <c r="NQ110" s="266"/>
      <c r="NR110" s="266"/>
      <c r="NS110" s="266"/>
      <c r="NT110" s="266"/>
      <c r="NU110" s="266"/>
      <c r="NV110" s="266"/>
      <c r="NW110" s="266"/>
      <c r="NX110" s="266"/>
      <c r="NY110" s="266"/>
      <c r="NZ110" s="266"/>
      <c r="OA110" s="266"/>
      <c r="OB110" s="266"/>
      <c r="OC110" s="266"/>
      <c r="OD110" s="266"/>
      <c r="OE110" s="266"/>
      <c r="OF110" s="266"/>
      <c r="OG110" s="266"/>
      <c r="OH110" s="266"/>
      <c r="OI110" s="266"/>
      <c r="OJ110" s="266"/>
      <c r="OK110" s="266"/>
      <c r="OL110" s="266"/>
      <c r="OM110" s="266"/>
      <c r="ON110" s="267"/>
    </row>
    <row r="111" spans="1:404">
      <c r="A111" s="261">
        <v>486</v>
      </c>
      <c r="B111" s="265">
        <v>0.3014</v>
      </c>
      <c r="C111" s="265">
        <v>0.21784000000000001</v>
      </c>
      <c r="D111" s="265">
        <v>0.15246000000000001</v>
      </c>
      <c r="E111" s="265">
        <v>0.10238</v>
      </c>
      <c r="F111" s="265">
        <v>0.30692000000000003</v>
      </c>
      <c r="G111" s="265">
        <v>0.20116999999999999</v>
      </c>
      <c r="H111" s="265">
        <v>0.31508999999999998</v>
      </c>
      <c r="I111" s="265">
        <v>0.35754000000000002</v>
      </c>
      <c r="J111" s="265">
        <v>0.29142000000000001</v>
      </c>
      <c r="K111" s="265">
        <v>0.22606000000000001</v>
      </c>
      <c r="L111" s="265">
        <v>0.19802</v>
      </c>
      <c r="M111" s="265">
        <v>0.16109999999999999</v>
      </c>
      <c r="N111" s="265">
        <v>0.21404000000000001</v>
      </c>
      <c r="O111" s="265">
        <v>0.29346</v>
      </c>
      <c r="P111" s="265">
        <v>0.19495000000000001</v>
      </c>
      <c r="Q111" s="265">
        <v>0.14848</v>
      </c>
      <c r="R111" s="265">
        <v>0.10172</v>
      </c>
      <c r="S111" s="265">
        <v>0.28271000000000002</v>
      </c>
      <c r="T111" s="265">
        <v>0.18704999999999999</v>
      </c>
      <c r="U111" s="265">
        <v>0.29832999999999998</v>
      </c>
      <c r="V111" s="265">
        <v>0.20391000000000001</v>
      </c>
      <c r="W111" s="265">
        <v>0.17534</v>
      </c>
      <c r="X111" s="265">
        <v>0.15182000000000001</v>
      </c>
      <c r="Y111" s="265">
        <v>0.30148000000000003</v>
      </c>
      <c r="Z111" s="265">
        <v>0.20865</v>
      </c>
      <c r="AA111" s="265">
        <v>0.30475000000000002</v>
      </c>
      <c r="AB111" s="265">
        <v>0.21387999999999999</v>
      </c>
      <c r="AC111" s="265">
        <v>0.19622999999999999</v>
      </c>
      <c r="AD111" s="265">
        <v>0.13167999999999999</v>
      </c>
      <c r="AE111" s="265">
        <v>0.15306</v>
      </c>
      <c r="AF111" s="265">
        <v>0.16783000000000001</v>
      </c>
      <c r="AG111" s="265">
        <v>0.12833</v>
      </c>
      <c r="AH111" s="265">
        <v>0.21565000000000001</v>
      </c>
      <c r="AI111" s="265">
        <v>0.14499999999999999</v>
      </c>
      <c r="AJ111" s="265">
        <v>0.15626000000000001</v>
      </c>
      <c r="AK111" s="265">
        <v>0.13505</v>
      </c>
      <c r="AL111" s="265">
        <v>0.17376</v>
      </c>
      <c r="AM111" s="265">
        <v>0.15973999999999999</v>
      </c>
      <c r="AN111" s="265">
        <v>0.15339</v>
      </c>
      <c r="AO111" s="265">
        <v>0.18135000000000001</v>
      </c>
      <c r="AP111" s="265">
        <v>0.23551</v>
      </c>
      <c r="AQ111" s="265">
        <v>0.16108</v>
      </c>
      <c r="AR111" s="265">
        <v>0.20512</v>
      </c>
      <c r="AS111" s="265">
        <v>0.20718</v>
      </c>
      <c r="AT111" s="265">
        <v>0.17954999999999999</v>
      </c>
      <c r="AU111" s="265">
        <v>0.22189999999999999</v>
      </c>
      <c r="AV111" s="265">
        <v>0.19603999999999999</v>
      </c>
      <c r="AW111" s="265">
        <v>0.16209000000000001</v>
      </c>
      <c r="AX111" s="265">
        <v>0.16650000000000001</v>
      </c>
      <c r="AY111" s="265">
        <v>0.18348</v>
      </c>
      <c r="AZ111" s="265">
        <v>0.20807999999999999</v>
      </c>
      <c r="BA111" s="265">
        <v>0.13522000000000001</v>
      </c>
      <c r="BB111" s="265">
        <v>0.13366</v>
      </c>
      <c r="BC111" s="265">
        <v>0.13244</v>
      </c>
      <c r="BD111" s="265">
        <v>0.13714000000000001</v>
      </c>
      <c r="BE111" s="265">
        <v>8.8851999999999993E-3</v>
      </c>
      <c r="BF111" s="265">
        <v>7.3296000000000004E-3</v>
      </c>
      <c r="BG111" s="265">
        <v>4.8648999999999998E-2</v>
      </c>
      <c r="BH111" s="265">
        <v>4.8978000000000001E-2</v>
      </c>
      <c r="BI111" s="265">
        <v>8.2900000000000001E-2</v>
      </c>
      <c r="BJ111" s="265">
        <v>7.5093999999999994E-2</v>
      </c>
      <c r="BK111" s="265">
        <v>0.10390000000000001</v>
      </c>
      <c r="BL111" s="265">
        <v>0.17618</v>
      </c>
      <c r="BM111" s="265">
        <v>8.7804999999999994E-2</v>
      </c>
      <c r="BN111" s="265">
        <v>0.29549999999999998</v>
      </c>
      <c r="BO111" s="265">
        <v>0.32285999999999998</v>
      </c>
      <c r="BP111" s="265">
        <v>4.4072E-2</v>
      </c>
      <c r="BQ111" s="265">
        <v>0.14546000000000001</v>
      </c>
      <c r="BR111" s="265">
        <v>0.29476000000000002</v>
      </c>
      <c r="BS111" s="265">
        <v>0.13750999999999999</v>
      </c>
      <c r="BT111" s="265">
        <v>0.24188999999999999</v>
      </c>
      <c r="BU111" s="265">
        <v>2.0431999999999999E-2</v>
      </c>
      <c r="BV111" s="265">
        <v>1.0961E-2</v>
      </c>
      <c r="BW111" s="265">
        <v>2.3328000000000002E-2</v>
      </c>
      <c r="BX111" s="265">
        <v>1.0695E-2</v>
      </c>
      <c r="BY111" s="265">
        <v>0.22120000000000001</v>
      </c>
      <c r="BZ111" s="265">
        <v>0.18089</v>
      </c>
      <c r="CA111" s="265">
        <v>0.34399999999999997</v>
      </c>
      <c r="CB111" s="265">
        <v>0.26036999999999999</v>
      </c>
      <c r="CC111" s="265">
        <v>0.33283000000000001</v>
      </c>
      <c r="CD111" s="265">
        <v>0.19782</v>
      </c>
      <c r="CE111" s="265">
        <v>0.19409999999999999</v>
      </c>
      <c r="CF111" s="265">
        <v>0.21443000000000001</v>
      </c>
      <c r="CG111" s="265">
        <v>0.19689999999999999</v>
      </c>
      <c r="CH111" s="265">
        <v>0.18018000000000001</v>
      </c>
      <c r="CI111" s="265">
        <v>0.2026</v>
      </c>
      <c r="CJ111" s="265">
        <v>0.16866999999999999</v>
      </c>
      <c r="CK111" s="265">
        <v>0.19581000000000001</v>
      </c>
      <c r="CL111" s="265">
        <v>0.47388999999999998</v>
      </c>
      <c r="CM111" s="265">
        <v>0.18368000000000001</v>
      </c>
      <c r="CN111" s="265">
        <v>8.2827999999999999E-2</v>
      </c>
      <c r="CO111" s="265">
        <v>7.1501999999999996E-2</v>
      </c>
      <c r="CP111" s="265">
        <v>6.5209000000000003E-2</v>
      </c>
      <c r="CQ111" s="265">
        <v>6.2108999999999998E-2</v>
      </c>
      <c r="CR111" s="265">
        <v>0.06</v>
      </c>
      <c r="CS111" s="265">
        <v>5.1020000000000003E-2</v>
      </c>
      <c r="CT111" s="265">
        <v>7.4227000000000001E-2</v>
      </c>
      <c r="CU111" s="265">
        <v>7.1999999999999995E-2</v>
      </c>
      <c r="CV111" s="265">
        <v>8.6944999999999995E-2</v>
      </c>
      <c r="CW111" s="265">
        <v>0.14343</v>
      </c>
      <c r="CX111" s="265">
        <v>7.6288999999999996E-2</v>
      </c>
      <c r="CY111" s="265">
        <v>0.12371</v>
      </c>
      <c r="CZ111" s="265">
        <v>0.1865</v>
      </c>
      <c r="DA111" s="265">
        <v>0.36563000000000001</v>
      </c>
      <c r="DB111" s="265">
        <v>0.15758</v>
      </c>
      <c r="DC111" s="265">
        <v>0.24329999999999999</v>
      </c>
      <c r="DD111" s="265">
        <v>4.4443999999999997E-2</v>
      </c>
      <c r="DE111" s="265">
        <v>7.8351000000000004E-2</v>
      </c>
      <c r="DF111" s="265">
        <v>1.9997000000000001E-2</v>
      </c>
      <c r="DG111" s="265">
        <v>3.1210000000000002E-2</v>
      </c>
      <c r="DH111" s="265">
        <v>2.7338999999999999E-2</v>
      </c>
      <c r="DI111" s="265">
        <v>4.2212E-2</v>
      </c>
      <c r="DJ111" s="265">
        <v>2.2932000000000001E-2</v>
      </c>
      <c r="DK111" s="265">
        <v>1.3639999999999999E-2</v>
      </c>
      <c r="DL111" s="265">
        <v>2.1735000000000001E-2</v>
      </c>
      <c r="DM111" s="265">
        <v>0.13833999999999999</v>
      </c>
      <c r="DN111" s="265">
        <v>2.6655000000000002E-2</v>
      </c>
      <c r="DO111" s="265">
        <v>4.6836999999999997E-2</v>
      </c>
      <c r="DP111" s="265">
        <v>4.1529999999999997E-2</v>
      </c>
      <c r="DQ111" s="265">
        <v>3.6464000000000003E-2</v>
      </c>
      <c r="DR111" s="265">
        <v>0.23027</v>
      </c>
      <c r="DS111" s="265">
        <v>0.13580999999999999</v>
      </c>
      <c r="DT111" s="265">
        <v>0.18126</v>
      </c>
      <c r="DU111" s="265">
        <v>7.9533000000000006E-2</v>
      </c>
      <c r="DV111" s="265">
        <v>5.8279999999999998E-2</v>
      </c>
      <c r="DW111" s="265">
        <v>6.7277000000000003E-2</v>
      </c>
      <c r="DX111" s="265">
        <v>5.3187999999999999E-2</v>
      </c>
      <c r="DY111" s="265">
        <v>9.1619999999999993E-2</v>
      </c>
      <c r="DZ111" s="265">
        <v>0.15193999999999999</v>
      </c>
      <c r="EA111" s="265">
        <v>0.17624999999999999</v>
      </c>
      <c r="EB111" s="265">
        <v>0.11328000000000001</v>
      </c>
      <c r="EC111" s="265">
        <v>9.3779000000000001E-2</v>
      </c>
      <c r="ED111" s="265">
        <v>0.14155999999999999</v>
      </c>
      <c r="EE111" s="265">
        <v>0.16847000000000001</v>
      </c>
      <c r="EF111" s="265">
        <v>0.12010999999999999</v>
      </c>
      <c r="EG111" s="265">
        <v>0.10804999999999999</v>
      </c>
      <c r="EH111" s="265">
        <v>0.26678000000000002</v>
      </c>
      <c r="EI111" s="265">
        <v>0.19592000000000001</v>
      </c>
      <c r="EJ111" s="265">
        <v>0.36495</v>
      </c>
      <c r="EK111" s="265">
        <v>0.16969999999999999</v>
      </c>
      <c r="EL111" s="265">
        <v>6.8750000000000006E-2</v>
      </c>
      <c r="EM111" s="265">
        <v>8.4884000000000001E-2</v>
      </c>
      <c r="EN111" s="265">
        <v>3.5319000000000003E-2</v>
      </c>
      <c r="EO111" s="265">
        <v>0.15071999999999999</v>
      </c>
      <c r="EP111" s="265">
        <v>0.16458</v>
      </c>
      <c r="EQ111" s="265">
        <v>3.0849999999999999E-2</v>
      </c>
      <c r="ER111" s="265">
        <v>4.1480000000000003E-2</v>
      </c>
      <c r="ES111" s="265">
        <v>3.5437999999999997E-2</v>
      </c>
      <c r="ET111" s="265">
        <v>3.8644999999999999E-2</v>
      </c>
      <c r="EU111" s="265">
        <v>3.3189999999999997E-2</v>
      </c>
      <c r="EV111" s="265">
        <v>3.2600999999999998E-2</v>
      </c>
      <c r="EW111" s="265">
        <v>3.4507000000000003E-2</v>
      </c>
      <c r="EX111" s="265">
        <v>3.8908999999999999E-2</v>
      </c>
      <c r="EY111" s="265">
        <v>3.014E-2</v>
      </c>
      <c r="EZ111" s="265">
        <v>0.26193</v>
      </c>
      <c r="FA111" s="265">
        <v>7.6601000000000002E-2</v>
      </c>
      <c r="FB111" s="265">
        <v>7.1634000000000003E-2</v>
      </c>
      <c r="FC111" s="265">
        <v>6.6309000000000007E-2</v>
      </c>
      <c r="FD111" s="265">
        <v>7.1231000000000003E-2</v>
      </c>
      <c r="FE111" s="265">
        <v>6.1677000000000003E-2</v>
      </c>
      <c r="FF111" s="265">
        <v>6.7133999999999999E-2</v>
      </c>
      <c r="FG111" s="265">
        <v>7.7770000000000006E-2</v>
      </c>
      <c r="FH111" s="265">
        <v>6.1129999999999997E-2</v>
      </c>
      <c r="FI111" s="265">
        <v>5.7907E-2</v>
      </c>
      <c r="FJ111" s="265">
        <v>9.3806E-2</v>
      </c>
      <c r="FK111" s="265">
        <v>5.2172999999999997E-2</v>
      </c>
      <c r="FL111" s="265">
        <v>6.3094999999999998E-2</v>
      </c>
      <c r="FM111" s="265">
        <v>0.38551999999999997</v>
      </c>
      <c r="FN111" s="265">
        <v>0.29063</v>
      </c>
      <c r="FO111" s="265">
        <v>0.12</v>
      </c>
      <c r="FP111" s="265">
        <v>0.16045999999999999</v>
      </c>
      <c r="FQ111" s="265">
        <v>0.19213</v>
      </c>
      <c r="FR111" s="265">
        <v>0.10724</v>
      </c>
      <c r="FS111" s="265">
        <v>9.0398999999999993E-2</v>
      </c>
      <c r="FT111" s="265">
        <v>0.21546999999999999</v>
      </c>
      <c r="FU111" s="265">
        <v>0.24298</v>
      </c>
      <c r="FV111" s="265">
        <v>4.6670000000000003E-2</v>
      </c>
      <c r="FW111" s="265">
        <v>7.4510999999999994E-2</v>
      </c>
      <c r="FX111" s="265">
        <v>0.15440999999999999</v>
      </c>
      <c r="FY111" s="265">
        <v>8.3516999999999994E-2</v>
      </c>
      <c r="FZ111" s="265">
        <v>7.4510999999999994E-2</v>
      </c>
      <c r="GA111" s="265">
        <v>0.24135000000000001</v>
      </c>
      <c r="GB111" s="265">
        <v>0.26318000000000003</v>
      </c>
      <c r="GC111" s="265">
        <v>0.26451999999999998</v>
      </c>
      <c r="GD111" s="265">
        <v>0.14101</v>
      </c>
      <c r="GE111" s="265">
        <v>0.29193999999999998</v>
      </c>
      <c r="GF111" s="265">
        <v>0.30336999999999997</v>
      </c>
      <c r="GG111" s="265">
        <v>8.9718000000000006E-2</v>
      </c>
      <c r="GH111" s="265">
        <v>0.11283</v>
      </c>
      <c r="GI111" s="265">
        <v>9.9095000000000003E-2</v>
      </c>
      <c r="GJ111" s="265">
        <v>0.26473000000000002</v>
      </c>
      <c r="GK111" s="265">
        <v>0.29981999999999998</v>
      </c>
      <c r="GL111" s="265">
        <v>0.30214000000000002</v>
      </c>
      <c r="GM111" s="265">
        <v>0.18579999999999999</v>
      </c>
      <c r="GN111" s="265">
        <v>0.21439</v>
      </c>
      <c r="GO111" s="265">
        <v>9.0445999999999999E-2</v>
      </c>
      <c r="GP111" s="265">
        <v>0.13936000000000001</v>
      </c>
      <c r="GQ111" s="265">
        <v>0.1542</v>
      </c>
      <c r="GR111" s="265">
        <v>0.27167000000000002</v>
      </c>
      <c r="GS111" s="265">
        <v>0.14487</v>
      </c>
      <c r="GT111" s="265">
        <v>0.16339000000000001</v>
      </c>
      <c r="GU111" s="265">
        <v>0.16458</v>
      </c>
      <c r="GV111" s="265">
        <v>0.15273</v>
      </c>
      <c r="GW111" s="265">
        <v>0.13391</v>
      </c>
      <c r="GX111" s="265">
        <v>0.10303</v>
      </c>
      <c r="GY111" s="265">
        <v>0.13633999999999999</v>
      </c>
      <c r="GZ111" s="265">
        <v>0.12193</v>
      </c>
      <c r="HA111" s="265">
        <v>0.14241000000000001</v>
      </c>
      <c r="HB111" s="265">
        <v>0.16073000000000001</v>
      </c>
      <c r="HC111" s="265">
        <v>0.1343</v>
      </c>
      <c r="HD111" s="265">
        <v>0.16145000000000001</v>
      </c>
      <c r="HE111" s="265">
        <v>0.16386999999999999</v>
      </c>
      <c r="HF111" s="265">
        <v>0.19961999999999999</v>
      </c>
      <c r="HG111" s="265">
        <v>0.16447000000000001</v>
      </c>
      <c r="HH111" s="265">
        <v>0.15808</v>
      </c>
      <c r="HI111" s="265">
        <v>0.16216</v>
      </c>
      <c r="HJ111" s="265">
        <v>0.19678999999999999</v>
      </c>
      <c r="HK111" s="265">
        <v>0.18225</v>
      </c>
      <c r="HL111" s="265">
        <v>0.16456000000000001</v>
      </c>
      <c r="HM111" s="265">
        <v>0.14463999999999999</v>
      </c>
      <c r="HN111" s="265">
        <v>0.28117999999999999</v>
      </c>
      <c r="HO111" s="265">
        <v>0.21378</v>
      </c>
      <c r="HP111" s="265">
        <v>0.23574999999999999</v>
      </c>
      <c r="HQ111" s="265">
        <v>0.10953</v>
      </c>
      <c r="HR111" s="265">
        <v>9.5843999999999999E-2</v>
      </c>
      <c r="HS111" s="265">
        <v>0.17119000000000001</v>
      </c>
      <c r="HT111" s="265">
        <v>0.18981999999999999</v>
      </c>
      <c r="HU111" s="265">
        <v>0.24864</v>
      </c>
      <c r="HV111" s="265">
        <v>0.1827</v>
      </c>
      <c r="HW111" s="265">
        <v>0.14382</v>
      </c>
      <c r="HX111" s="265">
        <v>0.14013999999999999</v>
      </c>
      <c r="HY111" s="265">
        <v>0.16575000000000001</v>
      </c>
      <c r="HZ111" s="265">
        <v>0.24914</v>
      </c>
      <c r="IA111" s="265">
        <v>0.18034</v>
      </c>
      <c r="IB111" s="265">
        <v>0.18093999999999999</v>
      </c>
      <c r="IC111" s="265">
        <v>0.19386999999999999</v>
      </c>
      <c r="ID111" s="265">
        <v>0.17774000000000001</v>
      </c>
      <c r="IE111" s="265">
        <v>0.22378000000000001</v>
      </c>
      <c r="IF111" s="265">
        <v>0.23794000000000001</v>
      </c>
      <c r="IG111" s="265">
        <v>0.20524000000000001</v>
      </c>
      <c r="IH111" s="265">
        <v>0.16336999999999999</v>
      </c>
      <c r="II111" s="265">
        <v>0.28927999999999998</v>
      </c>
      <c r="IJ111" s="265">
        <v>0.20532</v>
      </c>
      <c r="IK111" s="265">
        <v>0.23668</v>
      </c>
      <c r="IL111" s="265">
        <v>0.14795</v>
      </c>
      <c r="IM111" s="265">
        <v>0.31022</v>
      </c>
      <c r="IN111" s="265">
        <v>0.21284</v>
      </c>
      <c r="IO111" s="265">
        <v>0.16367999999999999</v>
      </c>
      <c r="IP111" s="265">
        <v>0.15967000000000001</v>
      </c>
      <c r="IQ111" s="265">
        <v>0.21804999999999999</v>
      </c>
      <c r="IR111" s="265">
        <v>0.16683999999999999</v>
      </c>
      <c r="IS111" s="265">
        <v>0.12586</v>
      </c>
      <c r="IT111" s="265">
        <v>0.16539000000000001</v>
      </c>
      <c r="IU111" s="265">
        <v>0.19313</v>
      </c>
      <c r="IV111" s="265">
        <v>0.23980000000000001</v>
      </c>
      <c r="IW111" s="265">
        <v>0.10680000000000001</v>
      </c>
      <c r="IX111" s="265">
        <v>0.14842</v>
      </c>
      <c r="IY111" s="265">
        <v>0.30708000000000002</v>
      </c>
      <c r="IZ111" s="265">
        <v>0.21263000000000001</v>
      </c>
      <c r="JA111" s="265">
        <v>0.21698000000000001</v>
      </c>
      <c r="JB111" s="265">
        <v>0.2492</v>
      </c>
      <c r="JC111" s="265">
        <v>0.30346000000000001</v>
      </c>
      <c r="JD111" s="265">
        <v>0.23107</v>
      </c>
      <c r="JE111" s="265">
        <v>5.0120999999999999E-2</v>
      </c>
      <c r="JF111" s="265">
        <v>0.25946999999999998</v>
      </c>
      <c r="JG111" s="265">
        <v>0.18844</v>
      </c>
      <c r="JH111" s="265">
        <v>0.35809999999999997</v>
      </c>
      <c r="JI111" s="265">
        <v>8.3352999999999997E-2</v>
      </c>
      <c r="JJ111" s="265">
        <v>6.3866000000000006E-2</v>
      </c>
      <c r="JK111" s="265">
        <v>7.0667999999999995E-2</v>
      </c>
      <c r="JL111" s="265">
        <v>0.10055</v>
      </c>
      <c r="JM111" s="265">
        <v>9.7199999999999995E-2</v>
      </c>
      <c r="JN111" s="265">
        <v>0.17265</v>
      </c>
      <c r="JO111" s="265">
        <v>0.15329999999999999</v>
      </c>
      <c r="JP111" s="265">
        <v>9.9491999999999997E-2</v>
      </c>
      <c r="JQ111" s="265">
        <v>0.17502000000000001</v>
      </c>
      <c r="JR111" s="265">
        <v>0.12670000000000001</v>
      </c>
      <c r="JS111" s="265">
        <v>0.15132000000000001</v>
      </c>
      <c r="JT111" s="265">
        <v>0.42868000000000001</v>
      </c>
      <c r="JU111" s="265">
        <v>0.32690000000000002</v>
      </c>
      <c r="JV111" s="265">
        <v>0.26127</v>
      </c>
      <c r="JW111" s="265">
        <v>0.14204</v>
      </c>
      <c r="JX111" s="265">
        <v>0.19828000000000001</v>
      </c>
      <c r="JY111" s="265">
        <v>0.16403000000000001</v>
      </c>
      <c r="JZ111" s="265">
        <v>0.16672999999999999</v>
      </c>
      <c r="KA111" s="265">
        <v>0.13416</v>
      </c>
      <c r="KB111" s="265">
        <v>0.30787999999999999</v>
      </c>
      <c r="KC111" s="265">
        <v>0.16103000000000001</v>
      </c>
      <c r="KD111" s="265">
        <v>0.12547</v>
      </c>
      <c r="KE111" s="265">
        <v>0.23771</v>
      </c>
      <c r="KF111" s="265">
        <v>0.22685</v>
      </c>
      <c r="KG111" s="265">
        <v>0.24163999999999999</v>
      </c>
      <c r="KH111" s="265">
        <v>0.12953000000000001</v>
      </c>
      <c r="KI111" s="265">
        <v>0.15468999999999999</v>
      </c>
      <c r="KJ111" s="265">
        <v>0.20454</v>
      </c>
      <c r="KK111" s="265">
        <v>0.30354999999999999</v>
      </c>
      <c r="KL111" s="265">
        <v>0.35263</v>
      </c>
      <c r="KM111" s="265">
        <v>0.90427999999999997</v>
      </c>
      <c r="KN111" s="265">
        <v>0.95882000000000001</v>
      </c>
      <c r="KO111" s="265">
        <v>0.96736</v>
      </c>
      <c r="KP111" s="265">
        <v>7.7252857576752838E-3</v>
      </c>
      <c r="KQ111" s="265">
        <v>0.93106</v>
      </c>
      <c r="KR111" s="265">
        <v>0.91274999999999995</v>
      </c>
      <c r="KS111" s="265">
        <v>0.89732999999999996</v>
      </c>
      <c r="KT111" s="265">
        <v>0.88296650576915947</v>
      </c>
      <c r="KU111" s="265">
        <v>4.0217000000000003E-2</v>
      </c>
      <c r="KV111" s="265">
        <v>0.12264</v>
      </c>
      <c r="KW111" s="265">
        <v>0.17061000000000001</v>
      </c>
      <c r="KX111" s="265">
        <v>0.25763999999999998</v>
      </c>
      <c r="KY111" s="265">
        <v>0.43703999999999998</v>
      </c>
      <c r="KZ111" s="265">
        <v>0.63987000000000005</v>
      </c>
      <c r="LA111" s="265">
        <v>0.80874000000000001</v>
      </c>
      <c r="LB111" s="265">
        <v>0.92298999999999998</v>
      </c>
      <c r="LC111" s="265">
        <v>1</v>
      </c>
      <c r="LD111" s="265">
        <v>0</v>
      </c>
      <c r="LE111" s="265">
        <v>0.46611999999999998</v>
      </c>
      <c r="LF111" s="265">
        <v>0</v>
      </c>
      <c r="LG111" s="265">
        <v>0</v>
      </c>
      <c r="LH111" s="431">
        <v>3.2679182477295399E-3</v>
      </c>
      <c r="LI111" s="431">
        <v>3.5250864457339048E-3</v>
      </c>
      <c r="LJ111" s="431">
        <v>3.6184615455567837E-3</v>
      </c>
      <c r="LK111" s="431">
        <v>3.1861034221947193E-3</v>
      </c>
      <c r="LL111" s="431">
        <v>2.9394803568720818E-3</v>
      </c>
      <c r="LM111" s="431">
        <v>2.3065314162522554E-3</v>
      </c>
      <c r="LN111" s="431">
        <v>2.123252721503377E-3</v>
      </c>
      <c r="LO111" s="431">
        <v>1.5991469845175743E-3</v>
      </c>
      <c r="LP111" s="431">
        <v>9.7581843147054315E-4</v>
      </c>
      <c r="LQ111" s="431">
        <v>8.9370791101828218E-4</v>
      </c>
      <c r="LR111" s="431">
        <v>1.1976225068792701E-3</v>
      </c>
      <c r="LS111" s="431">
        <v>2.7969514485448599E-3</v>
      </c>
      <c r="LT111" s="431">
        <v>3.2031125738285482E-4</v>
      </c>
      <c r="LU111" s="431">
        <v>2.1171020343899727E-3</v>
      </c>
      <c r="LV111" s="431">
        <v>1.8091291422024369E-3</v>
      </c>
      <c r="LW111" s="431">
        <v>1.3988405698910356E-3</v>
      </c>
      <c r="LX111" s="431">
        <v>7.3491124203428626E-4</v>
      </c>
      <c r="LY111" s="431">
        <v>8.9449755614623427E-4</v>
      </c>
      <c r="LZ111" s="431">
        <v>1.8753140466287732E-3</v>
      </c>
      <c r="MA111" s="431">
        <v>1.7856420017778873E-3</v>
      </c>
      <c r="MB111" s="431">
        <v>8.2253257278352976E-4</v>
      </c>
      <c r="MC111" s="431">
        <v>1.8723510438576341E-3</v>
      </c>
      <c r="MD111" s="431">
        <v>1.0918246116489172E-3</v>
      </c>
      <c r="ME111" s="431">
        <v>3.5752035910263658E-4</v>
      </c>
      <c r="MF111" s="431">
        <v>1.5755400527268648E-3</v>
      </c>
      <c r="MG111" s="431">
        <v>1.6379914013668895E-3</v>
      </c>
      <c r="MH111" s="266"/>
      <c r="MI111" s="266"/>
      <c r="MJ111" s="266"/>
      <c r="MK111" s="266"/>
      <c r="ML111" s="266"/>
      <c r="MM111" s="266"/>
      <c r="MN111" s="266"/>
      <c r="MO111" s="266"/>
      <c r="MP111" s="266"/>
      <c r="MQ111" s="266"/>
      <c r="MR111" s="266"/>
      <c r="MS111" s="266"/>
      <c r="MT111" s="266"/>
      <c r="MU111" s="266"/>
      <c r="MV111" s="266"/>
      <c r="MW111" s="266"/>
      <c r="MX111" s="266"/>
      <c r="MY111" s="266"/>
      <c r="MZ111" s="266"/>
      <c r="NA111" s="266"/>
      <c r="NB111" s="266"/>
      <c r="NC111" s="266"/>
      <c r="ND111" s="266"/>
      <c r="NE111" s="266"/>
      <c r="NF111" s="266"/>
      <c r="NG111" s="266"/>
      <c r="NH111" s="266"/>
      <c r="NI111" s="266"/>
      <c r="NJ111" s="266"/>
      <c r="NK111" s="266"/>
      <c r="NL111" s="266"/>
      <c r="NM111" s="266"/>
      <c r="NN111" s="266"/>
      <c r="NO111" s="266"/>
      <c r="NP111" s="266"/>
      <c r="NQ111" s="266"/>
      <c r="NR111" s="266"/>
      <c r="NS111" s="266"/>
      <c r="NT111" s="266"/>
      <c r="NU111" s="266"/>
      <c r="NV111" s="266"/>
      <c r="NW111" s="266"/>
      <c r="NX111" s="266"/>
      <c r="NY111" s="266"/>
      <c r="NZ111" s="266"/>
      <c r="OA111" s="266"/>
      <c r="OB111" s="266"/>
      <c r="OC111" s="266"/>
      <c r="OD111" s="266"/>
      <c r="OE111" s="266"/>
      <c r="OF111" s="266"/>
      <c r="OG111" s="266"/>
      <c r="OH111" s="266"/>
      <c r="OI111" s="266"/>
      <c r="OJ111" s="266"/>
      <c r="OK111" s="266"/>
      <c r="OL111" s="266"/>
      <c r="OM111" s="266"/>
      <c r="ON111" s="267"/>
    </row>
    <row r="112" spans="1:404">
      <c r="A112" s="261">
        <v>487</v>
      </c>
      <c r="B112" s="265">
        <v>0.30120999999999998</v>
      </c>
      <c r="C112" s="265">
        <v>0.21784000000000001</v>
      </c>
      <c r="D112" s="265">
        <v>0.15265000000000001</v>
      </c>
      <c r="E112" s="265">
        <v>0.10271</v>
      </c>
      <c r="F112" s="265">
        <v>0.30667</v>
      </c>
      <c r="G112" s="265">
        <v>0.20116999999999999</v>
      </c>
      <c r="H112" s="265">
        <v>0.31458999999999998</v>
      </c>
      <c r="I112" s="265">
        <v>0.35818</v>
      </c>
      <c r="J112" s="265">
        <v>0.29221000000000003</v>
      </c>
      <c r="K112" s="265">
        <v>0.2263</v>
      </c>
      <c r="L112" s="265">
        <v>0.19986000000000001</v>
      </c>
      <c r="M112" s="265">
        <v>0.16416</v>
      </c>
      <c r="N112" s="265">
        <v>0.21989</v>
      </c>
      <c r="O112" s="265">
        <v>0.29397000000000001</v>
      </c>
      <c r="P112" s="265">
        <v>0.19420999999999999</v>
      </c>
      <c r="Q112" s="265">
        <v>0.14724999999999999</v>
      </c>
      <c r="R112" s="265">
        <v>0.10187</v>
      </c>
      <c r="S112" s="265">
        <v>0.28452</v>
      </c>
      <c r="T112" s="265">
        <v>0.18804999999999999</v>
      </c>
      <c r="U112" s="265">
        <v>0.29831000000000002</v>
      </c>
      <c r="V112" s="265">
        <v>0.20421</v>
      </c>
      <c r="W112" s="265">
        <v>0.17574000000000001</v>
      </c>
      <c r="X112" s="265">
        <v>0.15204000000000001</v>
      </c>
      <c r="Y112" s="265">
        <v>0.30174000000000001</v>
      </c>
      <c r="Z112" s="265">
        <v>0.20868</v>
      </c>
      <c r="AA112" s="265">
        <v>0.30435000000000001</v>
      </c>
      <c r="AB112" s="265">
        <v>0.21343999999999999</v>
      </c>
      <c r="AC112" s="265">
        <v>0.19724</v>
      </c>
      <c r="AD112" s="265">
        <v>0.13224</v>
      </c>
      <c r="AE112" s="265">
        <v>0.14838999999999999</v>
      </c>
      <c r="AF112" s="265">
        <v>0.16349</v>
      </c>
      <c r="AG112" s="265">
        <v>0.11889</v>
      </c>
      <c r="AH112" s="265">
        <v>0.20926</v>
      </c>
      <c r="AI112" s="265">
        <v>0.15293000000000001</v>
      </c>
      <c r="AJ112" s="265">
        <v>0.15154999999999999</v>
      </c>
      <c r="AK112" s="265">
        <v>0.14047000000000001</v>
      </c>
      <c r="AL112" s="265">
        <v>0.18232000000000001</v>
      </c>
      <c r="AM112" s="265">
        <v>0.16538</v>
      </c>
      <c r="AN112" s="265">
        <v>0.15901000000000001</v>
      </c>
      <c r="AO112" s="265">
        <v>0.18976000000000001</v>
      </c>
      <c r="AP112" s="265">
        <v>0.23513000000000001</v>
      </c>
      <c r="AQ112" s="265">
        <v>0.16657</v>
      </c>
      <c r="AR112" s="265">
        <v>0.21226999999999999</v>
      </c>
      <c r="AS112" s="265">
        <v>0.20083999999999999</v>
      </c>
      <c r="AT112" s="265">
        <v>0.18389</v>
      </c>
      <c r="AU112" s="265">
        <v>0.22847000000000001</v>
      </c>
      <c r="AV112" s="265">
        <v>0.19975000000000001</v>
      </c>
      <c r="AW112" s="265">
        <v>0.15679999999999999</v>
      </c>
      <c r="AX112" s="265">
        <v>0.16414000000000001</v>
      </c>
      <c r="AY112" s="265">
        <v>0.18043999999999999</v>
      </c>
      <c r="AZ112" s="265">
        <v>0.20172000000000001</v>
      </c>
      <c r="BA112" s="265">
        <v>0.14262</v>
      </c>
      <c r="BB112" s="265">
        <v>0.14194999999999999</v>
      </c>
      <c r="BC112" s="265">
        <v>0.14130999999999999</v>
      </c>
      <c r="BD112" s="265">
        <v>0.14377000000000001</v>
      </c>
      <c r="BE112" s="265">
        <v>1.0099E-2</v>
      </c>
      <c r="BF112" s="265">
        <v>8.6461999999999997E-3</v>
      </c>
      <c r="BG112" s="265">
        <v>5.1942000000000002E-2</v>
      </c>
      <c r="BH112" s="265">
        <v>5.2786E-2</v>
      </c>
      <c r="BI112" s="265">
        <v>8.6491999999999999E-2</v>
      </c>
      <c r="BJ112" s="265">
        <v>7.8827999999999995E-2</v>
      </c>
      <c r="BK112" s="265">
        <v>0.10390000000000001</v>
      </c>
      <c r="BL112" s="265">
        <v>0.17968000000000001</v>
      </c>
      <c r="BM112" s="265">
        <v>9.0244000000000005E-2</v>
      </c>
      <c r="BN112" s="265">
        <v>0.30209000000000003</v>
      </c>
      <c r="BO112" s="265">
        <v>0.33143</v>
      </c>
      <c r="BP112" s="265">
        <v>4.0558999999999998E-2</v>
      </c>
      <c r="BQ112" s="265">
        <v>0.14796000000000001</v>
      </c>
      <c r="BR112" s="265">
        <v>0.29844999999999999</v>
      </c>
      <c r="BS112" s="265">
        <v>0.14027999999999999</v>
      </c>
      <c r="BT112" s="265">
        <v>0.24665000000000001</v>
      </c>
      <c r="BU112" s="265">
        <v>2.2218000000000002E-2</v>
      </c>
      <c r="BV112" s="265">
        <v>1.2978E-2</v>
      </c>
      <c r="BW112" s="265">
        <v>2.4736000000000001E-2</v>
      </c>
      <c r="BX112" s="265">
        <v>1.0949E-2</v>
      </c>
      <c r="BY112" s="265">
        <v>0.22331999999999999</v>
      </c>
      <c r="BZ112" s="265">
        <v>0.18292</v>
      </c>
      <c r="CA112" s="265">
        <v>0.34799999999999998</v>
      </c>
      <c r="CB112" s="265">
        <v>0.26315</v>
      </c>
      <c r="CC112" s="265">
        <v>0.33649000000000001</v>
      </c>
      <c r="CD112" s="265">
        <v>0.20008000000000001</v>
      </c>
      <c r="CE112" s="265">
        <v>0.19633</v>
      </c>
      <c r="CF112" s="265">
        <v>0.21676999999999999</v>
      </c>
      <c r="CG112" s="265">
        <v>0.19961999999999999</v>
      </c>
      <c r="CH112" s="265">
        <v>0.18239</v>
      </c>
      <c r="CI112" s="265">
        <v>0.20488999999999999</v>
      </c>
      <c r="CJ112" s="265">
        <v>0.17119999999999999</v>
      </c>
      <c r="CK112" s="265">
        <v>0.19864999999999999</v>
      </c>
      <c r="CL112" s="265">
        <v>0.47685</v>
      </c>
      <c r="CM112" s="265">
        <v>0.17888000000000001</v>
      </c>
      <c r="CN112" s="265">
        <v>8.4848000000000007E-2</v>
      </c>
      <c r="CO112" s="265">
        <v>7.3775999999999994E-2</v>
      </c>
      <c r="CP112" s="265">
        <v>6.7044000000000006E-2</v>
      </c>
      <c r="CQ112" s="265">
        <v>6.3856999999999997E-2</v>
      </c>
      <c r="CR112" s="265">
        <v>0.06</v>
      </c>
      <c r="CS112" s="265">
        <v>5.1020000000000003E-2</v>
      </c>
      <c r="CT112" s="265">
        <v>7.6288999999999996E-2</v>
      </c>
      <c r="CU112" s="265">
        <v>7.3999999999999996E-2</v>
      </c>
      <c r="CV112" s="265">
        <v>9.0128E-2</v>
      </c>
      <c r="CW112" s="265">
        <v>0.14545</v>
      </c>
      <c r="CX112" s="265">
        <v>8.0412999999999998E-2</v>
      </c>
      <c r="CY112" s="265">
        <v>0.12371</v>
      </c>
      <c r="CZ112" s="265">
        <v>0.18751000000000001</v>
      </c>
      <c r="DA112" s="265">
        <v>0.36738999999999999</v>
      </c>
      <c r="DB112" s="265">
        <v>0.17374000000000001</v>
      </c>
      <c r="DC112" s="265">
        <v>0.27010000000000001</v>
      </c>
      <c r="DD112" s="265">
        <v>4.8485E-2</v>
      </c>
      <c r="DE112" s="265">
        <v>8.4536E-2</v>
      </c>
      <c r="DF112" s="265">
        <v>2.1797E-2</v>
      </c>
      <c r="DG112" s="265">
        <v>3.3841999999999997E-2</v>
      </c>
      <c r="DH112" s="265">
        <v>2.8801E-2</v>
      </c>
      <c r="DI112" s="265">
        <v>4.2569000000000003E-2</v>
      </c>
      <c r="DJ112" s="265">
        <v>2.3414999999999998E-2</v>
      </c>
      <c r="DK112" s="265">
        <v>1.2846E-2</v>
      </c>
      <c r="DL112" s="265">
        <v>2.0889000000000001E-2</v>
      </c>
      <c r="DM112" s="265">
        <v>0.13378000000000001</v>
      </c>
      <c r="DN112" s="265">
        <v>2.5403999999999999E-2</v>
      </c>
      <c r="DO112" s="265">
        <v>4.4274000000000001E-2</v>
      </c>
      <c r="DP112" s="265">
        <v>3.8246000000000002E-2</v>
      </c>
      <c r="DQ112" s="265">
        <v>3.4051999999999999E-2</v>
      </c>
      <c r="DR112" s="265">
        <v>0.21834999999999999</v>
      </c>
      <c r="DS112" s="265">
        <v>0.12994</v>
      </c>
      <c r="DT112" s="265">
        <v>0.17147000000000001</v>
      </c>
      <c r="DU112" s="265">
        <v>7.2844999999999993E-2</v>
      </c>
      <c r="DV112" s="265">
        <v>5.4433000000000002E-2</v>
      </c>
      <c r="DW112" s="265">
        <v>6.1513999999999999E-2</v>
      </c>
      <c r="DX112" s="265">
        <v>5.2005999999999997E-2</v>
      </c>
      <c r="DY112" s="265">
        <v>8.7556999999999996E-2</v>
      </c>
      <c r="DZ112" s="265">
        <v>0.13686000000000001</v>
      </c>
      <c r="EA112" s="265">
        <v>0.15841</v>
      </c>
      <c r="EB112" s="265">
        <v>0.10206999999999999</v>
      </c>
      <c r="EC112" s="265">
        <v>8.4705000000000003E-2</v>
      </c>
      <c r="ED112" s="265">
        <v>0.12726999999999999</v>
      </c>
      <c r="EE112" s="265">
        <v>0.15124000000000001</v>
      </c>
      <c r="EF112" s="265">
        <v>0.12168</v>
      </c>
      <c r="EG112" s="265">
        <v>9.7682000000000005E-2</v>
      </c>
      <c r="EH112" s="265">
        <v>0.28299999999999997</v>
      </c>
      <c r="EI112" s="265">
        <v>0.20816000000000001</v>
      </c>
      <c r="EJ112" s="265">
        <v>0.4</v>
      </c>
      <c r="EK112" s="265">
        <v>0.18787999999999999</v>
      </c>
      <c r="EL112" s="265">
        <v>7.4999999999999997E-2</v>
      </c>
      <c r="EM112" s="265">
        <v>9.2091999999999993E-2</v>
      </c>
      <c r="EN112" s="265">
        <v>3.7325999999999998E-2</v>
      </c>
      <c r="EO112" s="265">
        <v>0.15387000000000001</v>
      </c>
      <c r="EP112" s="265">
        <v>0.17671000000000001</v>
      </c>
      <c r="EQ112" s="265">
        <v>2.9971000000000001E-2</v>
      </c>
      <c r="ER112" s="265">
        <v>3.9884000000000003E-2</v>
      </c>
      <c r="ES112" s="265">
        <v>3.4269000000000001E-2</v>
      </c>
      <c r="ET112" s="265">
        <v>3.7321E-2</v>
      </c>
      <c r="EU112" s="265">
        <v>3.2125000000000001E-2</v>
      </c>
      <c r="EV112" s="265">
        <v>3.1229E-2</v>
      </c>
      <c r="EW112" s="265">
        <v>3.3078999999999997E-2</v>
      </c>
      <c r="EX112" s="265">
        <v>3.7374999999999999E-2</v>
      </c>
      <c r="EY112" s="265">
        <v>2.9302000000000002E-2</v>
      </c>
      <c r="EZ112" s="265">
        <v>0.27899000000000002</v>
      </c>
      <c r="FA112" s="265">
        <v>7.2817000000000007E-2</v>
      </c>
      <c r="FB112" s="265">
        <v>6.7968000000000001E-2</v>
      </c>
      <c r="FC112" s="265">
        <v>6.2847E-2</v>
      </c>
      <c r="FD112" s="265">
        <v>6.7985000000000004E-2</v>
      </c>
      <c r="FE112" s="265">
        <v>5.8394000000000001E-2</v>
      </c>
      <c r="FF112" s="265">
        <v>6.4134999999999998E-2</v>
      </c>
      <c r="FG112" s="265">
        <v>7.4156E-2</v>
      </c>
      <c r="FH112" s="265">
        <v>5.8487999999999998E-2</v>
      </c>
      <c r="FI112" s="265">
        <v>5.5469999999999998E-2</v>
      </c>
      <c r="FJ112" s="265">
        <v>8.9355000000000004E-2</v>
      </c>
      <c r="FK112" s="265">
        <v>5.1566000000000001E-2</v>
      </c>
      <c r="FL112" s="265">
        <v>6.5675999999999998E-2</v>
      </c>
      <c r="FM112" s="265">
        <v>0.36617</v>
      </c>
      <c r="FN112" s="265">
        <v>0.29246</v>
      </c>
      <c r="FO112" s="265">
        <v>0.12</v>
      </c>
      <c r="FP112" s="265">
        <v>0.16324</v>
      </c>
      <c r="FQ112" s="265">
        <v>0.19896</v>
      </c>
      <c r="FR112" s="265">
        <v>0.10990999999999999</v>
      </c>
      <c r="FS112" s="265">
        <v>9.4727000000000006E-2</v>
      </c>
      <c r="FT112" s="265">
        <v>0.22081999999999999</v>
      </c>
      <c r="FU112" s="265">
        <v>0.24973000000000001</v>
      </c>
      <c r="FV112" s="265">
        <v>4.8536000000000003E-2</v>
      </c>
      <c r="FW112" s="265">
        <v>7.6438000000000006E-2</v>
      </c>
      <c r="FX112" s="265">
        <v>0.15709000000000001</v>
      </c>
      <c r="FY112" s="265">
        <v>8.7656999999999999E-2</v>
      </c>
      <c r="FZ112" s="265">
        <v>7.6438000000000006E-2</v>
      </c>
      <c r="GA112" s="265">
        <v>0.2457</v>
      </c>
      <c r="GB112" s="265">
        <v>0.26106000000000001</v>
      </c>
      <c r="GC112" s="265">
        <v>0.26750000000000002</v>
      </c>
      <c r="GD112" s="265">
        <v>0.14546999999999999</v>
      </c>
      <c r="GE112" s="265">
        <v>0.28993000000000002</v>
      </c>
      <c r="GF112" s="265">
        <v>0.30669999999999997</v>
      </c>
      <c r="GG112" s="265">
        <v>8.9296E-2</v>
      </c>
      <c r="GH112" s="265">
        <v>0.11168</v>
      </c>
      <c r="GI112" s="265">
        <v>9.8392999999999994E-2</v>
      </c>
      <c r="GJ112" s="265">
        <v>0.26898</v>
      </c>
      <c r="GK112" s="265">
        <v>0.30199999999999999</v>
      </c>
      <c r="GL112" s="265">
        <v>0.29808000000000001</v>
      </c>
      <c r="GM112" s="265">
        <v>0.18784999999999999</v>
      </c>
      <c r="GN112" s="265">
        <v>0.21632000000000001</v>
      </c>
      <c r="GO112" s="265">
        <v>9.0577000000000005E-2</v>
      </c>
      <c r="GP112" s="265">
        <v>0.14241999999999999</v>
      </c>
      <c r="GQ112" s="265">
        <v>0.15651999999999999</v>
      </c>
      <c r="GR112" s="265">
        <v>0.27074999999999999</v>
      </c>
      <c r="GS112" s="265">
        <v>0.14754999999999999</v>
      </c>
      <c r="GT112" s="265">
        <v>0.16461999999999999</v>
      </c>
      <c r="GU112" s="265">
        <v>0.16567000000000001</v>
      </c>
      <c r="GV112" s="265">
        <v>0.15393999999999999</v>
      </c>
      <c r="GW112" s="265">
        <v>0.13843</v>
      </c>
      <c r="GX112" s="265">
        <v>0.10815</v>
      </c>
      <c r="GY112" s="265">
        <v>0.13725000000000001</v>
      </c>
      <c r="GZ112" s="265">
        <v>0.12224</v>
      </c>
      <c r="HA112" s="265">
        <v>0.14335999999999999</v>
      </c>
      <c r="HB112" s="265">
        <v>0.16001000000000001</v>
      </c>
      <c r="HC112" s="265">
        <v>0.13591</v>
      </c>
      <c r="HD112" s="265">
        <v>0.15892000000000001</v>
      </c>
      <c r="HE112" s="265">
        <v>0.16708000000000001</v>
      </c>
      <c r="HF112" s="265">
        <v>0.19914000000000001</v>
      </c>
      <c r="HG112" s="265">
        <v>0.16761999999999999</v>
      </c>
      <c r="HH112" s="265">
        <v>0.16156000000000001</v>
      </c>
      <c r="HI112" s="265">
        <v>0.1656</v>
      </c>
      <c r="HJ112" s="265">
        <v>0.19708999999999999</v>
      </c>
      <c r="HK112" s="265">
        <v>0.18595</v>
      </c>
      <c r="HL112" s="265">
        <v>0.16965</v>
      </c>
      <c r="HM112" s="265">
        <v>0.14607999999999999</v>
      </c>
      <c r="HN112" s="265">
        <v>0.27633000000000002</v>
      </c>
      <c r="HO112" s="265">
        <v>0.21171999999999999</v>
      </c>
      <c r="HP112" s="265">
        <v>0.23477999999999999</v>
      </c>
      <c r="HQ112" s="265">
        <v>0.11266</v>
      </c>
      <c r="HR112" s="265">
        <v>9.8247000000000001E-2</v>
      </c>
      <c r="HS112" s="265">
        <v>0.17102999999999999</v>
      </c>
      <c r="HT112" s="265">
        <v>0.18767</v>
      </c>
      <c r="HU112" s="265">
        <v>0.24601999999999999</v>
      </c>
      <c r="HV112" s="265">
        <v>0.18353</v>
      </c>
      <c r="HW112" s="265">
        <v>0.14241999999999999</v>
      </c>
      <c r="HX112" s="265">
        <v>0.13805000000000001</v>
      </c>
      <c r="HY112" s="265">
        <v>0.16427</v>
      </c>
      <c r="HZ112" s="265">
        <v>0.24557000000000001</v>
      </c>
      <c r="IA112" s="265">
        <v>0.18304999999999999</v>
      </c>
      <c r="IB112" s="265">
        <v>0.18290000000000001</v>
      </c>
      <c r="IC112" s="265">
        <v>0.19589000000000001</v>
      </c>
      <c r="ID112" s="265">
        <v>0.18013000000000001</v>
      </c>
      <c r="IE112" s="265">
        <v>0.23016</v>
      </c>
      <c r="IF112" s="265">
        <v>0.24332000000000001</v>
      </c>
      <c r="IG112" s="265">
        <v>0.20491999999999999</v>
      </c>
      <c r="IH112" s="265">
        <v>0.16719999999999999</v>
      </c>
      <c r="II112" s="265">
        <v>0.28843999999999997</v>
      </c>
      <c r="IJ112" s="265">
        <v>0.21224999999999999</v>
      </c>
      <c r="IK112" s="265">
        <v>0.24204999999999999</v>
      </c>
      <c r="IL112" s="265">
        <v>0.15556</v>
      </c>
      <c r="IM112" s="265">
        <v>0.31103999999999998</v>
      </c>
      <c r="IN112" s="265">
        <v>0.20215</v>
      </c>
      <c r="IO112" s="265">
        <v>0.16184000000000001</v>
      </c>
      <c r="IP112" s="265">
        <v>0.16274</v>
      </c>
      <c r="IQ112" s="265">
        <v>0.21815000000000001</v>
      </c>
      <c r="IR112" s="265">
        <v>0.16885</v>
      </c>
      <c r="IS112" s="265">
        <v>0.12891</v>
      </c>
      <c r="IT112" s="265">
        <v>0.16539000000000001</v>
      </c>
      <c r="IU112" s="265">
        <v>0.19302</v>
      </c>
      <c r="IV112" s="265">
        <v>0.2429</v>
      </c>
      <c r="IW112" s="265">
        <v>0.11179</v>
      </c>
      <c r="IX112" s="265">
        <v>0.14887</v>
      </c>
      <c r="IY112" s="265">
        <v>0.30262</v>
      </c>
      <c r="IZ112" s="265">
        <v>0.21167</v>
      </c>
      <c r="JA112" s="265">
        <v>0.21637000000000001</v>
      </c>
      <c r="JB112" s="265">
        <v>0.24662000000000001</v>
      </c>
      <c r="JC112" s="265">
        <v>0.29865999999999998</v>
      </c>
      <c r="JD112" s="265">
        <v>0.23371</v>
      </c>
      <c r="JE112" s="265">
        <v>5.2546000000000002E-2</v>
      </c>
      <c r="JF112" s="265">
        <v>0.25802000000000003</v>
      </c>
      <c r="JG112" s="265">
        <v>0.18990000000000001</v>
      </c>
      <c r="JH112" s="265">
        <v>0.35611999999999999</v>
      </c>
      <c r="JI112" s="265">
        <v>8.5943000000000006E-2</v>
      </c>
      <c r="JJ112" s="265">
        <v>6.6935999999999996E-2</v>
      </c>
      <c r="JK112" s="265">
        <v>7.4848999999999999E-2</v>
      </c>
      <c r="JL112" s="265">
        <v>0.10262</v>
      </c>
      <c r="JM112" s="265">
        <v>9.7068000000000002E-2</v>
      </c>
      <c r="JN112" s="265">
        <v>0.17096</v>
      </c>
      <c r="JO112" s="265">
        <v>0.15489</v>
      </c>
      <c r="JP112" s="265">
        <v>0.10052999999999999</v>
      </c>
      <c r="JQ112" s="265">
        <v>0.17615</v>
      </c>
      <c r="JR112" s="265">
        <v>0.12842000000000001</v>
      </c>
      <c r="JS112" s="265">
        <v>0.15418000000000001</v>
      </c>
      <c r="JT112" s="265">
        <v>0.41128999999999999</v>
      </c>
      <c r="JU112" s="265">
        <v>0.32377</v>
      </c>
      <c r="JV112" s="265">
        <v>0.26007000000000002</v>
      </c>
      <c r="JW112" s="265">
        <v>0.14269000000000001</v>
      </c>
      <c r="JX112" s="265">
        <v>0.19724</v>
      </c>
      <c r="JY112" s="265">
        <v>0.16446</v>
      </c>
      <c r="JZ112" s="265">
        <v>0.16678999999999999</v>
      </c>
      <c r="KA112" s="265">
        <v>0.12963</v>
      </c>
      <c r="KB112" s="265">
        <v>0.30987999999999999</v>
      </c>
      <c r="KC112" s="265">
        <v>0.1623</v>
      </c>
      <c r="KD112" s="265">
        <v>0.12764</v>
      </c>
      <c r="KE112" s="265">
        <v>0.23529</v>
      </c>
      <c r="KF112" s="265">
        <v>0.22289999999999999</v>
      </c>
      <c r="KG112" s="265">
        <v>0.23654</v>
      </c>
      <c r="KH112" s="265">
        <v>0.12692999999999999</v>
      </c>
      <c r="KI112" s="265">
        <v>0.15790999999999999</v>
      </c>
      <c r="KJ112" s="265">
        <v>0.20838000000000001</v>
      </c>
      <c r="KK112" s="265">
        <v>0.31145</v>
      </c>
      <c r="KL112" s="265">
        <v>0.36009999999999998</v>
      </c>
      <c r="KM112" s="265">
        <v>0.90122999999999998</v>
      </c>
      <c r="KN112" s="265">
        <v>0.95435000000000003</v>
      </c>
      <c r="KO112" s="265">
        <v>0.96192</v>
      </c>
      <c r="KP112" s="265">
        <v>7.660303199156864E-3</v>
      </c>
      <c r="KQ112" s="265">
        <v>0.92457999999999996</v>
      </c>
      <c r="KR112" s="265">
        <v>0.90598000000000001</v>
      </c>
      <c r="KS112" s="265">
        <v>0.89032</v>
      </c>
      <c r="KT112" s="265">
        <v>0.88232279315843698</v>
      </c>
      <c r="KU112" s="265">
        <v>4.1045999999999999E-2</v>
      </c>
      <c r="KV112" s="265">
        <v>0.12439</v>
      </c>
      <c r="KW112" s="265">
        <v>0.17272999999999999</v>
      </c>
      <c r="KX112" s="265">
        <v>0.26024000000000003</v>
      </c>
      <c r="KY112" s="265">
        <v>0.44014999999999999</v>
      </c>
      <c r="KZ112" s="265">
        <v>0.64302000000000004</v>
      </c>
      <c r="LA112" s="265">
        <v>0.81135999999999997</v>
      </c>
      <c r="LB112" s="265">
        <v>0.92474000000000001</v>
      </c>
      <c r="LC112" s="265">
        <v>1</v>
      </c>
      <c r="LD112" s="265">
        <v>0</v>
      </c>
      <c r="LE112" s="265">
        <v>0.48486000000000001</v>
      </c>
      <c r="LF112" s="265">
        <v>0</v>
      </c>
      <c r="LG112" s="265">
        <v>0</v>
      </c>
      <c r="LH112" s="431">
        <v>3.2620478887110949E-3</v>
      </c>
      <c r="LI112" s="431">
        <v>3.5534978378564119E-3</v>
      </c>
      <c r="LJ112" s="431">
        <v>3.8111680187284946E-3</v>
      </c>
      <c r="LK112" s="431">
        <v>3.1805140897631645E-3</v>
      </c>
      <c r="LL112" s="431">
        <v>3.1100704800337553E-3</v>
      </c>
      <c r="LM112" s="431">
        <v>2.2133167367428541E-3</v>
      </c>
      <c r="LN112" s="431">
        <v>2.2701108828186989E-3</v>
      </c>
      <c r="LO112" s="431">
        <v>1.5646307729184628E-3</v>
      </c>
      <c r="LP112" s="431">
        <v>1.0480839991942048E-3</v>
      </c>
      <c r="LQ112" s="431">
        <v>9.1398844961076975E-4</v>
      </c>
      <c r="LR112" s="431">
        <v>1.1248162481933832E-3</v>
      </c>
      <c r="LS112" s="431">
        <v>2.7468365151435137E-3</v>
      </c>
      <c r="LT112" s="431">
        <v>3.3948372583836317E-4</v>
      </c>
      <c r="LU112" s="431">
        <v>2.0053470507264137E-3</v>
      </c>
      <c r="LV112" s="431">
        <v>1.9045874942094088E-3</v>
      </c>
      <c r="LW112" s="431">
        <v>1.355457934550941E-3</v>
      </c>
      <c r="LX112" s="431">
        <v>7.8652845695614815E-4</v>
      </c>
      <c r="LY112" s="431">
        <v>9.3538075452670455E-4</v>
      </c>
      <c r="LZ112" s="431">
        <v>1.9559604115784168E-3</v>
      </c>
      <c r="MA112" s="431">
        <v>1.6945974202826619E-3</v>
      </c>
      <c r="MB112" s="431">
        <v>8.6731876945123076E-4</v>
      </c>
      <c r="MC112" s="431">
        <v>1.8172150012105703E-3</v>
      </c>
      <c r="MD112" s="431">
        <v>1.0627043666318059E-3</v>
      </c>
      <c r="ME112" s="431">
        <v>3.8315184065140784E-4</v>
      </c>
      <c r="MF112" s="431">
        <v>1.6436264850199223E-3</v>
      </c>
      <c r="MG112" s="431">
        <v>1.6473048599436879E-3</v>
      </c>
      <c r="MH112" s="266"/>
      <c r="MI112" s="266"/>
      <c r="MJ112" s="266"/>
      <c r="MK112" s="266"/>
      <c r="ML112" s="266"/>
      <c r="MM112" s="266"/>
      <c r="MN112" s="266"/>
      <c r="MO112" s="266"/>
      <c r="MP112" s="266"/>
      <c r="MQ112" s="266"/>
      <c r="MR112" s="266"/>
      <c r="MS112" s="266"/>
      <c r="MT112" s="266"/>
      <c r="MU112" s="266"/>
      <c r="MV112" s="266"/>
      <c r="MW112" s="266"/>
      <c r="MX112" s="266"/>
      <c r="MY112" s="266"/>
      <c r="MZ112" s="266"/>
      <c r="NA112" s="266"/>
      <c r="NB112" s="266"/>
      <c r="NC112" s="266"/>
      <c r="ND112" s="266"/>
      <c r="NE112" s="266"/>
      <c r="NF112" s="266"/>
      <c r="NG112" s="266"/>
      <c r="NH112" s="266"/>
      <c r="NI112" s="266"/>
      <c r="NJ112" s="266"/>
      <c r="NK112" s="266"/>
      <c r="NL112" s="266"/>
      <c r="NM112" s="266"/>
      <c r="NN112" s="266"/>
      <c r="NO112" s="266"/>
      <c r="NP112" s="266"/>
      <c r="NQ112" s="266"/>
      <c r="NR112" s="266"/>
      <c r="NS112" s="266"/>
      <c r="NT112" s="266"/>
      <c r="NU112" s="266"/>
      <c r="NV112" s="266"/>
      <c r="NW112" s="266"/>
      <c r="NX112" s="266"/>
      <c r="NY112" s="266"/>
      <c r="NZ112" s="266"/>
      <c r="OA112" s="266"/>
      <c r="OB112" s="266"/>
      <c r="OC112" s="266"/>
      <c r="OD112" s="266"/>
      <c r="OE112" s="266"/>
      <c r="OF112" s="266"/>
      <c r="OG112" s="266"/>
      <c r="OH112" s="266"/>
      <c r="OI112" s="266"/>
      <c r="OJ112" s="266"/>
      <c r="OK112" s="266"/>
      <c r="OL112" s="266"/>
      <c r="OM112" s="266"/>
      <c r="ON112" s="267"/>
    </row>
    <row r="113" spans="1:404">
      <c r="A113" s="261">
        <v>488</v>
      </c>
      <c r="B113" s="265">
        <v>0.30103000000000002</v>
      </c>
      <c r="C113" s="265">
        <v>0.21784000000000001</v>
      </c>
      <c r="D113" s="265">
        <v>0.15284</v>
      </c>
      <c r="E113" s="265">
        <v>0.10304000000000001</v>
      </c>
      <c r="F113" s="265">
        <v>0.30642999999999998</v>
      </c>
      <c r="G113" s="265">
        <v>0.20116999999999999</v>
      </c>
      <c r="H113" s="265">
        <v>0.31408999999999998</v>
      </c>
      <c r="I113" s="265">
        <v>0.35882999999999998</v>
      </c>
      <c r="J113" s="265">
        <v>0.29300999999999999</v>
      </c>
      <c r="K113" s="265">
        <v>0.22653999999999999</v>
      </c>
      <c r="L113" s="265">
        <v>0.20169999999999999</v>
      </c>
      <c r="M113" s="265">
        <v>0.16722999999999999</v>
      </c>
      <c r="N113" s="265">
        <v>0.22575000000000001</v>
      </c>
      <c r="O113" s="265">
        <v>0.29448000000000002</v>
      </c>
      <c r="P113" s="265">
        <v>0.19348000000000001</v>
      </c>
      <c r="Q113" s="265">
        <v>0.14602999999999999</v>
      </c>
      <c r="R113" s="265">
        <v>0.10201</v>
      </c>
      <c r="S113" s="265">
        <v>0.28633999999999998</v>
      </c>
      <c r="T113" s="265">
        <v>0.18905</v>
      </c>
      <c r="U113" s="265">
        <v>0.29829</v>
      </c>
      <c r="V113" s="265">
        <v>0.20449999999999999</v>
      </c>
      <c r="W113" s="265">
        <v>0.17615</v>
      </c>
      <c r="X113" s="265">
        <v>0.15226000000000001</v>
      </c>
      <c r="Y113" s="265">
        <v>0.30199999999999999</v>
      </c>
      <c r="Z113" s="265">
        <v>0.20871000000000001</v>
      </c>
      <c r="AA113" s="265">
        <v>0.30395</v>
      </c>
      <c r="AB113" s="265">
        <v>0.21299999999999999</v>
      </c>
      <c r="AC113" s="265">
        <v>0.19825000000000001</v>
      </c>
      <c r="AD113" s="265">
        <v>0.1328</v>
      </c>
      <c r="AE113" s="265">
        <v>0.14371999999999999</v>
      </c>
      <c r="AF113" s="265">
        <v>0.15914</v>
      </c>
      <c r="AG113" s="265">
        <v>0.10946</v>
      </c>
      <c r="AH113" s="265">
        <v>0.20286999999999999</v>
      </c>
      <c r="AI113" s="265">
        <v>0.16084999999999999</v>
      </c>
      <c r="AJ113" s="265">
        <v>0.14685000000000001</v>
      </c>
      <c r="AK113" s="265">
        <v>0.14588000000000001</v>
      </c>
      <c r="AL113" s="265">
        <v>0.19087000000000001</v>
      </c>
      <c r="AM113" s="265">
        <v>0.17102000000000001</v>
      </c>
      <c r="AN113" s="265">
        <v>0.16463</v>
      </c>
      <c r="AO113" s="265">
        <v>0.19817000000000001</v>
      </c>
      <c r="AP113" s="265">
        <v>0.23474</v>
      </c>
      <c r="AQ113" s="265">
        <v>0.17205000000000001</v>
      </c>
      <c r="AR113" s="265">
        <v>0.21942999999999999</v>
      </c>
      <c r="AS113" s="265">
        <v>0.19450000000000001</v>
      </c>
      <c r="AT113" s="265">
        <v>0.18822</v>
      </c>
      <c r="AU113" s="265">
        <v>0.23505000000000001</v>
      </c>
      <c r="AV113" s="265">
        <v>0.20346</v>
      </c>
      <c r="AW113" s="265">
        <v>0.15151000000000001</v>
      </c>
      <c r="AX113" s="265">
        <v>0.16178999999999999</v>
      </c>
      <c r="AY113" s="265">
        <v>0.1774</v>
      </c>
      <c r="AZ113" s="265">
        <v>0.19536000000000001</v>
      </c>
      <c r="BA113" s="265">
        <v>0.15001</v>
      </c>
      <c r="BB113" s="265">
        <v>0.15023</v>
      </c>
      <c r="BC113" s="265">
        <v>0.15018000000000001</v>
      </c>
      <c r="BD113" s="265">
        <v>0.15039</v>
      </c>
      <c r="BE113" s="265">
        <v>1.1313999999999999E-2</v>
      </c>
      <c r="BF113" s="265">
        <v>9.9628000000000008E-3</v>
      </c>
      <c r="BG113" s="265">
        <v>5.5236E-2</v>
      </c>
      <c r="BH113" s="265">
        <v>5.6592999999999997E-2</v>
      </c>
      <c r="BI113" s="265">
        <v>9.0084999999999998E-2</v>
      </c>
      <c r="BJ113" s="265">
        <v>8.2560999999999996E-2</v>
      </c>
      <c r="BK113" s="265">
        <v>0.10390000000000001</v>
      </c>
      <c r="BL113" s="265">
        <v>0.18318000000000001</v>
      </c>
      <c r="BM113" s="265">
        <v>9.2683000000000001E-2</v>
      </c>
      <c r="BN113" s="265">
        <v>0.30868000000000001</v>
      </c>
      <c r="BO113" s="265">
        <v>0.34</v>
      </c>
      <c r="BP113" s="265">
        <v>3.7046999999999997E-2</v>
      </c>
      <c r="BQ113" s="265">
        <v>0.15045</v>
      </c>
      <c r="BR113" s="265">
        <v>0.30214000000000002</v>
      </c>
      <c r="BS113" s="265">
        <v>0.14304</v>
      </c>
      <c r="BT113" s="265">
        <v>0.25141000000000002</v>
      </c>
      <c r="BU113" s="265">
        <v>2.4003E-2</v>
      </c>
      <c r="BV113" s="265">
        <v>1.4995E-2</v>
      </c>
      <c r="BW113" s="265">
        <v>2.6145000000000002E-2</v>
      </c>
      <c r="BX113" s="265">
        <v>1.1202E-2</v>
      </c>
      <c r="BY113" s="265">
        <v>0.22544</v>
      </c>
      <c r="BZ113" s="265">
        <v>0.18496000000000001</v>
      </c>
      <c r="CA113" s="265">
        <v>0.35199999999999998</v>
      </c>
      <c r="CB113" s="265">
        <v>0.26594000000000001</v>
      </c>
      <c r="CC113" s="265">
        <v>0.34014</v>
      </c>
      <c r="CD113" s="265">
        <v>0.20235</v>
      </c>
      <c r="CE113" s="265">
        <v>0.19855999999999999</v>
      </c>
      <c r="CF113" s="265">
        <v>0.21911</v>
      </c>
      <c r="CG113" s="265">
        <v>0.20233999999999999</v>
      </c>
      <c r="CH113" s="265">
        <v>0.18459</v>
      </c>
      <c r="CI113" s="265">
        <v>0.20716999999999999</v>
      </c>
      <c r="CJ113" s="265">
        <v>0.17373</v>
      </c>
      <c r="CK113" s="265">
        <v>0.20149</v>
      </c>
      <c r="CL113" s="265">
        <v>0.4798</v>
      </c>
      <c r="CM113" s="265">
        <v>0.17408000000000001</v>
      </c>
      <c r="CN113" s="265">
        <v>8.6869000000000002E-2</v>
      </c>
      <c r="CO113" s="265">
        <v>7.6050999999999994E-2</v>
      </c>
      <c r="CP113" s="265">
        <v>6.8879999999999997E-2</v>
      </c>
      <c r="CQ113" s="265">
        <v>6.5604999999999997E-2</v>
      </c>
      <c r="CR113" s="265">
        <v>0.06</v>
      </c>
      <c r="CS113" s="265">
        <v>5.1020000000000003E-2</v>
      </c>
      <c r="CT113" s="265">
        <v>7.8350000000000003E-2</v>
      </c>
      <c r="CU113" s="265">
        <v>7.5999999999999998E-2</v>
      </c>
      <c r="CV113" s="265">
        <v>9.3311000000000005E-2</v>
      </c>
      <c r="CW113" s="265">
        <v>0.14746999999999999</v>
      </c>
      <c r="CX113" s="265">
        <v>8.4536E-2</v>
      </c>
      <c r="CY113" s="265">
        <v>0.12371</v>
      </c>
      <c r="CZ113" s="265">
        <v>0.18851000000000001</v>
      </c>
      <c r="DA113" s="265">
        <v>0.36915999999999999</v>
      </c>
      <c r="DB113" s="265">
        <v>0.18990000000000001</v>
      </c>
      <c r="DC113" s="265">
        <v>0.29691000000000001</v>
      </c>
      <c r="DD113" s="265">
        <v>5.2525000000000002E-2</v>
      </c>
      <c r="DE113" s="265">
        <v>9.0721999999999997E-2</v>
      </c>
      <c r="DF113" s="265">
        <v>2.3598000000000001E-2</v>
      </c>
      <c r="DG113" s="265">
        <v>3.6475E-2</v>
      </c>
      <c r="DH113" s="265">
        <v>3.0262000000000001E-2</v>
      </c>
      <c r="DI113" s="265">
        <v>4.2924999999999998E-2</v>
      </c>
      <c r="DJ113" s="265">
        <v>2.3899E-2</v>
      </c>
      <c r="DK113" s="265">
        <v>1.2052999999999999E-2</v>
      </c>
      <c r="DL113" s="265">
        <v>2.0042000000000001E-2</v>
      </c>
      <c r="DM113" s="265">
        <v>0.12920999999999999</v>
      </c>
      <c r="DN113" s="265">
        <v>2.4153999999999998E-2</v>
      </c>
      <c r="DO113" s="265">
        <v>4.1710999999999998E-2</v>
      </c>
      <c r="DP113" s="265">
        <v>3.4960999999999999E-2</v>
      </c>
      <c r="DQ113" s="265">
        <v>3.1641000000000002E-2</v>
      </c>
      <c r="DR113" s="265">
        <v>0.20641999999999999</v>
      </c>
      <c r="DS113" s="265">
        <v>0.12408</v>
      </c>
      <c r="DT113" s="265">
        <v>0.16169</v>
      </c>
      <c r="DU113" s="265">
        <v>6.6156000000000006E-2</v>
      </c>
      <c r="DV113" s="265">
        <v>5.0584999999999998E-2</v>
      </c>
      <c r="DW113" s="265">
        <v>5.5752000000000003E-2</v>
      </c>
      <c r="DX113" s="265">
        <v>5.0825000000000002E-2</v>
      </c>
      <c r="DY113" s="265">
        <v>8.3492999999999998E-2</v>
      </c>
      <c r="DZ113" s="265">
        <v>0.12179</v>
      </c>
      <c r="EA113" s="265">
        <v>0.14057</v>
      </c>
      <c r="EB113" s="265">
        <v>9.0866000000000002E-2</v>
      </c>
      <c r="EC113" s="265">
        <v>7.5632000000000005E-2</v>
      </c>
      <c r="ED113" s="265">
        <v>0.11297</v>
      </c>
      <c r="EE113" s="265">
        <v>0.13400000000000001</v>
      </c>
      <c r="EF113" s="265">
        <v>0.12324</v>
      </c>
      <c r="EG113" s="265">
        <v>8.7315000000000004E-2</v>
      </c>
      <c r="EH113" s="265">
        <v>0.29920999999999998</v>
      </c>
      <c r="EI113" s="265">
        <v>0.22040999999999999</v>
      </c>
      <c r="EJ113" s="265">
        <v>0.43504999999999999</v>
      </c>
      <c r="EK113" s="265">
        <v>0.20605999999999999</v>
      </c>
      <c r="EL113" s="265">
        <v>8.1250000000000003E-2</v>
      </c>
      <c r="EM113" s="265">
        <v>9.9299999999999999E-2</v>
      </c>
      <c r="EN113" s="265">
        <v>3.9331999999999999E-2</v>
      </c>
      <c r="EO113" s="265">
        <v>0.15703</v>
      </c>
      <c r="EP113" s="265">
        <v>0.18884999999999999</v>
      </c>
      <c r="EQ113" s="265">
        <v>2.9090999999999999E-2</v>
      </c>
      <c r="ER113" s="265">
        <v>3.8288000000000003E-2</v>
      </c>
      <c r="ES113" s="265">
        <v>3.3099000000000003E-2</v>
      </c>
      <c r="ET113" s="265">
        <v>3.5997000000000001E-2</v>
      </c>
      <c r="EU113" s="265">
        <v>3.1060999999999998E-2</v>
      </c>
      <c r="EV113" s="265">
        <v>2.9856000000000001E-2</v>
      </c>
      <c r="EW113" s="265">
        <v>3.1649999999999998E-2</v>
      </c>
      <c r="EX113" s="265">
        <v>3.5841999999999999E-2</v>
      </c>
      <c r="EY113" s="265">
        <v>2.8462999999999999E-2</v>
      </c>
      <c r="EZ113" s="265">
        <v>0.29604999999999998</v>
      </c>
      <c r="FA113" s="265">
        <v>6.9031999999999996E-2</v>
      </c>
      <c r="FB113" s="265">
        <v>6.4302999999999999E-2</v>
      </c>
      <c r="FC113" s="265">
        <v>5.9386000000000001E-2</v>
      </c>
      <c r="FD113" s="265">
        <v>6.4740000000000006E-2</v>
      </c>
      <c r="FE113" s="265">
        <v>5.5109999999999999E-2</v>
      </c>
      <c r="FF113" s="265">
        <v>6.1136000000000003E-2</v>
      </c>
      <c r="FG113" s="265">
        <v>7.0542999999999995E-2</v>
      </c>
      <c r="FH113" s="265">
        <v>5.5846E-2</v>
      </c>
      <c r="FI113" s="265">
        <v>5.3032999999999997E-2</v>
      </c>
      <c r="FJ113" s="265">
        <v>8.4903999999999993E-2</v>
      </c>
      <c r="FK113" s="265">
        <v>5.0958000000000003E-2</v>
      </c>
      <c r="FL113" s="265">
        <v>6.8257999999999999E-2</v>
      </c>
      <c r="FM113" s="265">
        <v>0.34682000000000002</v>
      </c>
      <c r="FN113" s="265">
        <v>0.29429</v>
      </c>
      <c r="FO113" s="265">
        <v>0.12</v>
      </c>
      <c r="FP113" s="265">
        <v>0.16600999999999999</v>
      </c>
      <c r="FQ113" s="265">
        <v>0.20580000000000001</v>
      </c>
      <c r="FR113" s="265">
        <v>0.11257</v>
      </c>
      <c r="FS113" s="265">
        <v>9.9056000000000005E-2</v>
      </c>
      <c r="FT113" s="265">
        <v>0.22617999999999999</v>
      </c>
      <c r="FU113" s="265">
        <v>0.25647999999999999</v>
      </c>
      <c r="FV113" s="265">
        <v>5.0401000000000001E-2</v>
      </c>
      <c r="FW113" s="265">
        <v>7.8364000000000003E-2</v>
      </c>
      <c r="FX113" s="265">
        <v>0.15976000000000001</v>
      </c>
      <c r="FY113" s="265">
        <v>9.1796000000000003E-2</v>
      </c>
      <c r="FZ113" s="265">
        <v>7.8364000000000003E-2</v>
      </c>
      <c r="GA113" s="265">
        <v>0.25006</v>
      </c>
      <c r="GB113" s="265">
        <v>0.25894</v>
      </c>
      <c r="GC113" s="265">
        <v>0.27048</v>
      </c>
      <c r="GD113" s="265">
        <v>0.14993999999999999</v>
      </c>
      <c r="GE113" s="265">
        <v>0.28792000000000001</v>
      </c>
      <c r="GF113" s="265">
        <v>0.31002000000000002</v>
      </c>
      <c r="GG113" s="265">
        <v>8.8874999999999996E-2</v>
      </c>
      <c r="GH113" s="265">
        <v>0.11053</v>
      </c>
      <c r="GI113" s="265">
        <v>9.7689999999999999E-2</v>
      </c>
      <c r="GJ113" s="265">
        <v>0.27323999999999998</v>
      </c>
      <c r="GK113" s="265">
        <v>0.30417</v>
      </c>
      <c r="GL113" s="265">
        <v>0.29402</v>
      </c>
      <c r="GM113" s="265">
        <v>0.18989</v>
      </c>
      <c r="GN113" s="265">
        <v>0.21825</v>
      </c>
      <c r="GO113" s="265">
        <v>9.0706999999999996E-2</v>
      </c>
      <c r="GP113" s="265">
        <v>0.14548</v>
      </c>
      <c r="GQ113" s="265">
        <v>0.15884999999999999</v>
      </c>
      <c r="GR113" s="265">
        <v>0.26983000000000001</v>
      </c>
      <c r="GS113" s="265">
        <v>0.15023</v>
      </c>
      <c r="GT113" s="265">
        <v>0.16585</v>
      </c>
      <c r="GU113" s="265">
        <v>0.16675999999999999</v>
      </c>
      <c r="GV113" s="265">
        <v>0.15515000000000001</v>
      </c>
      <c r="GW113" s="265">
        <v>0.14296</v>
      </c>
      <c r="GX113" s="265">
        <v>0.11327</v>
      </c>
      <c r="GY113" s="265">
        <v>0.13815</v>
      </c>
      <c r="GZ113" s="265">
        <v>0.12254</v>
      </c>
      <c r="HA113" s="265">
        <v>0.14430000000000001</v>
      </c>
      <c r="HB113" s="265">
        <v>0.15928999999999999</v>
      </c>
      <c r="HC113" s="265">
        <v>0.13750999999999999</v>
      </c>
      <c r="HD113" s="265">
        <v>0.15637999999999999</v>
      </c>
      <c r="HE113" s="265">
        <v>0.17029</v>
      </c>
      <c r="HF113" s="265">
        <v>0.19864999999999999</v>
      </c>
      <c r="HG113" s="265">
        <v>0.17077999999999999</v>
      </c>
      <c r="HH113" s="265">
        <v>0.16503000000000001</v>
      </c>
      <c r="HI113" s="265">
        <v>0.16905000000000001</v>
      </c>
      <c r="HJ113" s="265">
        <v>0.19739999999999999</v>
      </c>
      <c r="HK113" s="265">
        <v>0.18965000000000001</v>
      </c>
      <c r="HL113" s="265">
        <v>0.17473</v>
      </c>
      <c r="HM113" s="265">
        <v>0.14752000000000001</v>
      </c>
      <c r="HN113" s="265">
        <v>0.27146999999999999</v>
      </c>
      <c r="HO113" s="265">
        <v>0.20966000000000001</v>
      </c>
      <c r="HP113" s="265">
        <v>0.23382</v>
      </c>
      <c r="HQ113" s="265">
        <v>0.11577999999999999</v>
      </c>
      <c r="HR113" s="265">
        <v>0.10065</v>
      </c>
      <c r="HS113" s="265">
        <v>0.17086999999999999</v>
      </c>
      <c r="HT113" s="265">
        <v>0.18551000000000001</v>
      </c>
      <c r="HU113" s="265">
        <v>0.24340000000000001</v>
      </c>
      <c r="HV113" s="265">
        <v>0.18435000000000001</v>
      </c>
      <c r="HW113" s="265">
        <v>0.14102999999999999</v>
      </c>
      <c r="HX113" s="265">
        <v>0.13594999999999999</v>
      </c>
      <c r="HY113" s="265">
        <v>0.1628</v>
      </c>
      <c r="HZ113" s="265">
        <v>0.24199000000000001</v>
      </c>
      <c r="IA113" s="265">
        <v>0.18576999999999999</v>
      </c>
      <c r="IB113" s="265">
        <v>0.18486</v>
      </c>
      <c r="IC113" s="265">
        <v>0.19791</v>
      </c>
      <c r="ID113" s="265">
        <v>0.18251000000000001</v>
      </c>
      <c r="IE113" s="265">
        <v>0.23652999999999999</v>
      </c>
      <c r="IF113" s="265">
        <v>0.24870999999999999</v>
      </c>
      <c r="IG113" s="265">
        <v>0.2046</v>
      </c>
      <c r="IH113" s="265">
        <v>0.17102000000000001</v>
      </c>
      <c r="II113" s="265">
        <v>0.28760000000000002</v>
      </c>
      <c r="IJ113" s="265">
        <v>0.21919</v>
      </c>
      <c r="IK113" s="265">
        <v>0.24742</v>
      </c>
      <c r="IL113" s="265">
        <v>0.16316</v>
      </c>
      <c r="IM113" s="265">
        <v>0.31186000000000003</v>
      </c>
      <c r="IN113" s="265">
        <v>0.19145999999999999</v>
      </c>
      <c r="IO113" s="265">
        <v>0.16</v>
      </c>
      <c r="IP113" s="265">
        <v>0.16581000000000001</v>
      </c>
      <c r="IQ113" s="265">
        <v>0.21825</v>
      </c>
      <c r="IR113" s="265">
        <v>0.17085</v>
      </c>
      <c r="IS113" s="265">
        <v>0.13195999999999999</v>
      </c>
      <c r="IT113" s="265">
        <v>0.16539000000000001</v>
      </c>
      <c r="IU113" s="265">
        <v>0.19291</v>
      </c>
      <c r="IV113" s="265">
        <v>0.24601000000000001</v>
      </c>
      <c r="IW113" s="265">
        <v>0.11677</v>
      </c>
      <c r="IX113" s="265">
        <v>0.14932000000000001</v>
      </c>
      <c r="IY113" s="265">
        <v>0.29816999999999999</v>
      </c>
      <c r="IZ113" s="265">
        <v>0.2107</v>
      </c>
      <c r="JA113" s="265">
        <v>0.21576000000000001</v>
      </c>
      <c r="JB113" s="265">
        <v>0.24404999999999999</v>
      </c>
      <c r="JC113" s="265">
        <v>0.29385</v>
      </c>
      <c r="JD113" s="265">
        <v>0.23633999999999999</v>
      </c>
      <c r="JE113" s="265">
        <v>5.4972E-2</v>
      </c>
      <c r="JF113" s="265">
        <v>0.25657000000000002</v>
      </c>
      <c r="JG113" s="265">
        <v>0.19136</v>
      </c>
      <c r="JH113" s="265">
        <v>0.35413</v>
      </c>
      <c r="JI113" s="265">
        <v>8.8533000000000001E-2</v>
      </c>
      <c r="JJ113" s="265">
        <v>7.0005999999999999E-2</v>
      </c>
      <c r="JK113" s="265">
        <v>7.9030000000000003E-2</v>
      </c>
      <c r="JL113" s="265">
        <v>0.10468</v>
      </c>
      <c r="JM113" s="265">
        <v>9.6934999999999993E-2</v>
      </c>
      <c r="JN113" s="265">
        <v>0.16927</v>
      </c>
      <c r="JO113" s="265">
        <v>0.15647</v>
      </c>
      <c r="JP113" s="265">
        <v>0.10156999999999999</v>
      </c>
      <c r="JQ113" s="265">
        <v>0.17727000000000001</v>
      </c>
      <c r="JR113" s="265">
        <v>0.13014000000000001</v>
      </c>
      <c r="JS113" s="265">
        <v>0.15704000000000001</v>
      </c>
      <c r="JT113" s="265">
        <v>0.39390999999999998</v>
      </c>
      <c r="JU113" s="265">
        <v>0.32063999999999998</v>
      </c>
      <c r="JV113" s="265">
        <v>0.25886999999999999</v>
      </c>
      <c r="JW113" s="265">
        <v>0.14334</v>
      </c>
      <c r="JX113" s="265">
        <v>0.19620000000000001</v>
      </c>
      <c r="JY113" s="265">
        <v>0.16489000000000001</v>
      </c>
      <c r="JZ113" s="265">
        <v>0.16685</v>
      </c>
      <c r="KA113" s="265">
        <v>0.12511</v>
      </c>
      <c r="KB113" s="265">
        <v>0.31187999999999999</v>
      </c>
      <c r="KC113" s="265">
        <v>0.16358</v>
      </c>
      <c r="KD113" s="265">
        <v>0.1298</v>
      </c>
      <c r="KE113" s="265">
        <v>0.23286999999999999</v>
      </c>
      <c r="KF113" s="265">
        <v>0.21895000000000001</v>
      </c>
      <c r="KG113" s="265">
        <v>0.23144000000000001</v>
      </c>
      <c r="KH113" s="265">
        <v>0.12434000000000001</v>
      </c>
      <c r="KI113" s="265">
        <v>0.16112000000000001</v>
      </c>
      <c r="KJ113" s="265">
        <v>0.21221000000000001</v>
      </c>
      <c r="KK113" s="265">
        <v>0.31935000000000002</v>
      </c>
      <c r="KL113" s="265">
        <v>0.36757000000000001</v>
      </c>
      <c r="KM113" s="265">
        <v>0.89819000000000004</v>
      </c>
      <c r="KN113" s="265">
        <v>0.94989000000000001</v>
      </c>
      <c r="KO113" s="265">
        <v>0.95648</v>
      </c>
      <c r="KP113" s="265">
        <v>7.5992589775183755E-3</v>
      </c>
      <c r="KQ113" s="265">
        <v>0.91810999999999998</v>
      </c>
      <c r="KR113" s="265">
        <v>0.8992</v>
      </c>
      <c r="KS113" s="265">
        <v>0.88331000000000004</v>
      </c>
      <c r="KT113" s="265">
        <v>0.88166810306030619</v>
      </c>
      <c r="KU113" s="265">
        <v>4.1875999999999997E-2</v>
      </c>
      <c r="KV113" s="265">
        <v>0.12614</v>
      </c>
      <c r="KW113" s="265">
        <v>0.17484</v>
      </c>
      <c r="KX113" s="265">
        <v>0.26283000000000001</v>
      </c>
      <c r="KY113" s="265">
        <v>0.44325999999999999</v>
      </c>
      <c r="KZ113" s="265">
        <v>0.64617000000000002</v>
      </c>
      <c r="LA113" s="265">
        <v>0.81396999999999997</v>
      </c>
      <c r="LB113" s="265">
        <v>0.92649000000000004</v>
      </c>
      <c r="LC113" s="265">
        <v>1</v>
      </c>
      <c r="LD113" s="265">
        <v>0</v>
      </c>
      <c r="LE113" s="265">
        <v>0.50361</v>
      </c>
      <c r="LF113" s="265">
        <v>0</v>
      </c>
      <c r="LG113" s="265">
        <v>0</v>
      </c>
      <c r="LH113" s="431">
        <v>3.2660383731126785E-3</v>
      </c>
      <c r="LI113" s="431">
        <v>3.5933062899857759E-3</v>
      </c>
      <c r="LJ113" s="431">
        <v>4.0096142329275608E-3</v>
      </c>
      <c r="LK113" s="431">
        <v>3.1872785184532404E-3</v>
      </c>
      <c r="LL113" s="431">
        <v>3.2849072013050318E-3</v>
      </c>
      <c r="LM113" s="431">
        <v>2.1359738893806934E-3</v>
      </c>
      <c r="LN113" s="431">
        <v>2.42021051235497E-3</v>
      </c>
      <c r="LO113" s="431">
        <v>1.5411674976348877E-3</v>
      </c>
      <c r="LP113" s="431">
        <v>1.1235888814553618E-3</v>
      </c>
      <c r="LQ113" s="431">
        <v>9.4146182527765632E-4</v>
      </c>
      <c r="LR113" s="431">
        <v>1.0612474288791418E-3</v>
      </c>
      <c r="LS113" s="431">
        <v>2.7082904707640409E-3</v>
      </c>
      <c r="LT113" s="431">
        <v>3.6295197787694633E-4</v>
      </c>
      <c r="LU113" s="431">
        <v>1.908028032630682E-3</v>
      </c>
      <c r="LV113" s="431">
        <v>2.0048881415277719E-3</v>
      </c>
      <c r="LW113" s="431">
        <v>1.3221229892224073E-3</v>
      </c>
      <c r="LX113" s="431">
        <v>8.4365991642698646E-4</v>
      </c>
      <c r="LY113" s="431">
        <v>9.8372832871973515E-4</v>
      </c>
      <c r="LZ113" s="431">
        <v>2.0384746603667736E-3</v>
      </c>
      <c r="MA113" s="431">
        <v>1.6150489682331681E-3</v>
      </c>
      <c r="MB113" s="431">
        <v>9.1452518245205283E-4</v>
      </c>
      <c r="MC113" s="431">
        <v>1.7742387717589736E-3</v>
      </c>
      <c r="MD113" s="431">
        <v>1.0400646133348346E-3</v>
      </c>
      <c r="ME113" s="431">
        <v>4.1346938814967871E-4</v>
      </c>
      <c r="MF113" s="431">
        <v>1.7160213319584727E-3</v>
      </c>
      <c r="MG113" s="431">
        <v>1.6626672586426139E-3</v>
      </c>
      <c r="MH113" s="266"/>
      <c r="MI113" s="266"/>
      <c r="MJ113" s="266"/>
      <c r="MK113" s="266"/>
      <c r="ML113" s="266"/>
      <c r="MM113" s="266"/>
      <c r="MN113" s="266"/>
      <c r="MO113" s="266"/>
      <c r="MP113" s="266"/>
      <c r="MQ113" s="266"/>
      <c r="MR113" s="266"/>
      <c r="MS113" s="266"/>
      <c r="MT113" s="266"/>
      <c r="MU113" s="266"/>
      <c r="MV113" s="266"/>
      <c r="MW113" s="266"/>
      <c r="MX113" s="266"/>
      <c r="MY113" s="266"/>
      <c r="MZ113" s="266"/>
      <c r="NA113" s="266"/>
      <c r="NB113" s="266"/>
      <c r="NC113" s="266"/>
      <c r="ND113" s="266"/>
      <c r="NE113" s="266"/>
      <c r="NF113" s="266"/>
      <c r="NG113" s="266"/>
      <c r="NH113" s="266"/>
      <c r="NI113" s="266"/>
      <c r="NJ113" s="266"/>
      <c r="NK113" s="266"/>
      <c r="NL113" s="266"/>
      <c r="NM113" s="266"/>
      <c r="NN113" s="266"/>
      <c r="NO113" s="266"/>
      <c r="NP113" s="266"/>
      <c r="NQ113" s="266"/>
      <c r="NR113" s="266"/>
      <c r="NS113" s="266"/>
      <c r="NT113" s="266"/>
      <c r="NU113" s="266"/>
      <c r="NV113" s="266"/>
      <c r="NW113" s="266"/>
      <c r="NX113" s="266"/>
      <c r="NY113" s="266"/>
      <c r="NZ113" s="266"/>
      <c r="OA113" s="266"/>
      <c r="OB113" s="266"/>
      <c r="OC113" s="266"/>
      <c r="OD113" s="266"/>
      <c r="OE113" s="266"/>
      <c r="OF113" s="266"/>
      <c r="OG113" s="266"/>
      <c r="OH113" s="266"/>
      <c r="OI113" s="266"/>
      <c r="OJ113" s="266"/>
      <c r="OK113" s="266"/>
      <c r="OL113" s="266"/>
      <c r="OM113" s="266"/>
      <c r="ON113" s="267"/>
    </row>
    <row r="114" spans="1:404">
      <c r="A114" s="261">
        <v>489</v>
      </c>
      <c r="B114" s="265">
        <v>0.30085000000000001</v>
      </c>
      <c r="C114" s="265">
        <v>0.21784000000000001</v>
      </c>
      <c r="D114" s="265">
        <v>0.15303</v>
      </c>
      <c r="E114" s="265">
        <v>0.10337</v>
      </c>
      <c r="F114" s="265">
        <v>0.30618000000000001</v>
      </c>
      <c r="G114" s="265">
        <v>0.20116999999999999</v>
      </c>
      <c r="H114" s="265">
        <v>0.31358999999999998</v>
      </c>
      <c r="I114" s="265">
        <v>0.35947000000000001</v>
      </c>
      <c r="J114" s="265">
        <v>0.29381000000000002</v>
      </c>
      <c r="K114" s="265">
        <v>0.22678999999999999</v>
      </c>
      <c r="L114" s="265">
        <v>0.20354</v>
      </c>
      <c r="M114" s="265">
        <v>0.17029</v>
      </c>
      <c r="N114" s="265">
        <v>0.23161000000000001</v>
      </c>
      <c r="O114" s="265">
        <v>0.29498000000000002</v>
      </c>
      <c r="P114" s="265">
        <v>0.19275</v>
      </c>
      <c r="Q114" s="265">
        <v>0.14480000000000001</v>
      </c>
      <c r="R114" s="265">
        <v>0.10215</v>
      </c>
      <c r="S114" s="265">
        <v>0.28816000000000003</v>
      </c>
      <c r="T114" s="265">
        <v>0.19006000000000001</v>
      </c>
      <c r="U114" s="265">
        <v>0.29826999999999998</v>
      </c>
      <c r="V114" s="265">
        <v>0.20480000000000001</v>
      </c>
      <c r="W114" s="265">
        <v>0.17655999999999999</v>
      </c>
      <c r="X114" s="265">
        <v>0.15248</v>
      </c>
      <c r="Y114" s="265">
        <v>0.30225999999999997</v>
      </c>
      <c r="Z114" s="265">
        <v>0.20874000000000001</v>
      </c>
      <c r="AA114" s="265">
        <v>0.30356</v>
      </c>
      <c r="AB114" s="265">
        <v>0.21256</v>
      </c>
      <c r="AC114" s="265">
        <v>0.19925999999999999</v>
      </c>
      <c r="AD114" s="265">
        <v>0.13336000000000001</v>
      </c>
      <c r="AE114" s="265">
        <v>0.13905000000000001</v>
      </c>
      <c r="AF114" s="265">
        <v>0.15479000000000001</v>
      </c>
      <c r="AG114" s="265">
        <v>0.10002999999999999</v>
      </c>
      <c r="AH114" s="265">
        <v>0.19647000000000001</v>
      </c>
      <c r="AI114" s="265">
        <v>0.16877</v>
      </c>
      <c r="AJ114" s="265">
        <v>0.14213999999999999</v>
      </c>
      <c r="AK114" s="265">
        <v>0.15129999999999999</v>
      </c>
      <c r="AL114" s="265">
        <v>0.19941999999999999</v>
      </c>
      <c r="AM114" s="265">
        <v>0.17666000000000001</v>
      </c>
      <c r="AN114" s="265">
        <v>0.17025000000000001</v>
      </c>
      <c r="AO114" s="265">
        <v>0.20658000000000001</v>
      </c>
      <c r="AP114" s="265">
        <v>0.23435</v>
      </c>
      <c r="AQ114" s="265">
        <v>0.17752999999999999</v>
      </c>
      <c r="AR114" s="265">
        <v>0.22659000000000001</v>
      </c>
      <c r="AS114" s="265">
        <v>0.18815999999999999</v>
      </c>
      <c r="AT114" s="265">
        <v>0.19256000000000001</v>
      </c>
      <c r="AU114" s="265">
        <v>0.24163000000000001</v>
      </c>
      <c r="AV114" s="265">
        <v>0.20716999999999999</v>
      </c>
      <c r="AW114" s="265">
        <v>0.14621999999999999</v>
      </c>
      <c r="AX114" s="265">
        <v>0.15942999999999999</v>
      </c>
      <c r="AY114" s="265">
        <v>0.17435</v>
      </c>
      <c r="AZ114" s="265">
        <v>0.189</v>
      </c>
      <c r="BA114" s="265">
        <v>0.15740999999999999</v>
      </c>
      <c r="BB114" s="265">
        <v>0.15851000000000001</v>
      </c>
      <c r="BC114" s="265">
        <v>0.15905</v>
      </c>
      <c r="BD114" s="265">
        <v>0.15701000000000001</v>
      </c>
      <c r="BE114" s="265">
        <v>1.2527999999999999E-2</v>
      </c>
      <c r="BF114" s="265">
        <v>1.1279000000000001E-2</v>
      </c>
      <c r="BG114" s="265">
        <v>5.8528999999999998E-2</v>
      </c>
      <c r="BH114" s="265">
        <v>6.0401000000000003E-2</v>
      </c>
      <c r="BI114" s="265">
        <v>9.3676999999999996E-2</v>
      </c>
      <c r="BJ114" s="265">
        <v>8.6294999999999997E-2</v>
      </c>
      <c r="BK114" s="265">
        <v>0.10390000000000001</v>
      </c>
      <c r="BL114" s="265">
        <v>0.18668999999999999</v>
      </c>
      <c r="BM114" s="265">
        <v>9.5121999999999998E-2</v>
      </c>
      <c r="BN114" s="265">
        <v>0.31526999999999999</v>
      </c>
      <c r="BO114" s="265">
        <v>0.34856999999999999</v>
      </c>
      <c r="BP114" s="265">
        <v>3.3534000000000001E-2</v>
      </c>
      <c r="BQ114" s="265">
        <v>0.15295</v>
      </c>
      <c r="BR114" s="265">
        <v>0.30582999999999999</v>
      </c>
      <c r="BS114" s="265">
        <v>0.14580000000000001</v>
      </c>
      <c r="BT114" s="265">
        <v>0.25616</v>
      </c>
      <c r="BU114" s="265">
        <v>2.5788999999999999E-2</v>
      </c>
      <c r="BV114" s="265">
        <v>1.7011999999999999E-2</v>
      </c>
      <c r="BW114" s="265">
        <v>2.7553000000000001E-2</v>
      </c>
      <c r="BX114" s="265">
        <v>1.1455999999999999E-2</v>
      </c>
      <c r="BY114" s="265">
        <v>0.22756000000000001</v>
      </c>
      <c r="BZ114" s="265">
        <v>0.187</v>
      </c>
      <c r="CA114" s="265">
        <v>0.35599999999999998</v>
      </c>
      <c r="CB114" s="265">
        <v>0.26872000000000001</v>
      </c>
      <c r="CC114" s="265">
        <v>0.34378999999999998</v>
      </c>
      <c r="CD114" s="265">
        <v>0.20462</v>
      </c>
      <c r="CE114" s="265">
        <v>0.20079</v>
      </c>
      <c r="CF114" s="265">
        <v>0.22145000000000001</v>
      </c>
      <c r="CG114" s="265">
        <v>0.20507</v>
      </c>
      <c r="CH114" s="265">
        <v>0.18679999999999999</v>
      </c>
      <c r="CI114" s="265">
        <v>0.20945</v>
      </c>
      <c r="CJ114" s="265">
        <v>0.17627000000000001</v>
      </c>
      <c r="CK114" s="265">
        <v>0.20433999999999999</v>
      </c>
      <c r="CL114" s="265">
        <v>0.48276000000000002</v>
      </c>
      <c r="CM114" s="265">
        <v>0.16928000000000001</v>
      </c>
      <c r="CN114" s="265">
        <v>8.8888999999999996E-2</v>
      </c>
      <c r="CO114" s="265">
        <v>7.8325000000000006E-2</v>
      </c>
      <c r="CP114" s="265">
        <v>7.0715E-2</v>
      </c>
      <c r="CQ114" s="265">
        <v>6.7352999999999996E-2</v>
      </c>
      <c r="CR114" s="265">
        <v>0.06</v>
      </c>
      <c r="CS114" s="265">
        <v>5.1020000000000003E-2</v>
      </c>
      <c r="CT114" s="265">
        <v>8.0411999999999997E-2</v>
      </c>
      <c r="CU114" s="265">
        <v>7.8E-2</v>
      </c>
      <c r="CV114" s="265">
        <v>9.6493999999999996E-2</v>
      </c>
      <c r="CW114" s="265">
        <v>0.14949000000000001</v>
      </c>
      <c r="CX114" s="265">
        <v>8.8660000000000003E-2</v>
      </c>
      <c r="CY114" s="265">
        <v>0.12371</v>
      </c>
      <c r="CZ114" s="265">
        <v>0.18951999999999999</v>
      </c>
      <c r="DA114" s="265">
        <v>0.37092000000000003</v>
      </c>
      <c r="DB114" s="265">
        <v>0.20605999999999999</v>
      </c>
      <c r="DC114" s="265">
        <v>0.32371</v>
      </c>
      <c r="DD114" s="265">
        <v>5.6565999999999998E-2</v>
      </c>
      <c r="DE114" s="265">
        <v>9.6906999999999993E-2</v>
      </c>
      <c r="DF114" s="265">
        <v>2.5398E-2</v>
      </c>
      <c r="DG114" s="265">
        <v>3.9107000000000003E-2</v>
      </c>
      <c r="DH114" s="265">
        <v>3.1724000000000002E-2</v>
      </c>
      <c r="DI114" s="265">
        <v>4.3282000000000001E-2</v>
      </c>
      <c r="DJ114" s="265">
        <v>2.4382000000000001E-2</v>
      </c>
      <c r="DK114" s="265">
        <v>1.1259E-2</v>
      </c>
      <c r="DL114" s="265">
        <v>1.9196000000000001E-2</v>
      </c>
      <c r="DM114" s="265">
        <v>0.12465</v>
      </c>
      <c r="DN114" s="265">
        <v>2.2903E-2</v>
      </c>
      <c r="DO114" s="265">
        <v>3.9148000000000002E-2</v>
      </c>
      <c r="DP114" s="265">
        <v>3.1676999999999997E-2</v>
      </c>
      <c r="DQ114" s="265">
        <v>2.9229000000000002E-2</v>
      </c>
      <c r="DR114" s="265">
        <v>0.19450000000000001</v>
      </c>
      <c r="DS114" s="265">
        <v>0.11821</v>
      </c>
      <c r="DT114" s="265">
        <v>0.15190999999999999</v>
      </c>
      <c r="DU114" s="265">
        <v>5.9468E-2</v>
      </c>
      <c r="DV114" s="265">
        <v>4.6738000000000002E-2</v>
      </c>
      <c r="DW114" s="265">
        <v>4.9988999999999999E-2</v>
      </c>
      <c r="DX114" s="265">
        <v>4.9643E-2</v>
      </c>
      <c r="DY114" s="265">
        <v>7.9430000000000001E-2</v>
      </c>
      <c r="DZ114" s="265">
        <v>0.10672</v>
      </c>
      <c r="EA114" s="265">
        <v>0.12273000000000001</v>
      </c>
      <c r="EB114" s="265">
        <v>7.9660999999999996E-2</v>
      </c>
      <c r="EC114" s="265">
        <v>6.6558000000000006E-2</v>
      </c>
      <c r="ED114" s="265">
        <v>9.8676E-2</v>
      </c>
      <c r="EE114" s="265">
        <v>0.11676</v>
      </c>
      <c r="EF114" s="265">
        <v>0.12479999999999999</v>
      </c>
      <c r="EG114" s="265">
        <v>7.6947000000000002E-2</v>
      </c>
      <c r="EH114" s="265">
        <v>0.31542999999999999</v>
      </c>
      <c r="EI114" s="265">
        <v>0.23265</v>
      </c>
      <c r="EJ114" s="265">
        <v>0.47010000000000002</v>
      </c>
      <c r="EK114" s="265">
        <v>0.22423999999999999</v>
      </c>
      <c r="EL114" s="265">
        <v>8.7499999999999994E-2</v>
      </c>
      <c r="EM114" s="265">
        <v>0.10650999999999999</v>
      </c>
      <c r="EN114" s="265">
        <v>4.1339000000000001E-2</v>
      </c>
      <c r="EO114" s="265">
        <v>0.16019</v>
      </c>
      <c r="EP114" s="265">
        <v>0.20097999999999999</v>
      </c>
      <c r="EQ114" s="265">
        <v>2.8212000000000001E-2</v>
      </c>
      <c r="ER114" s="265">
        <v>3.6692000000000002E-2</v>
      </c>
      <c r="ES114" s="265">
        <v>3.193E-2</v>
      </c>
      <c r="ET114" s="265">
        <v>3.4673000000000002E-2</v>
      </c>
      <c r="EU114" s="265">
        <v>2.9995999999999998E-2</v>
      </c>
      <c r="EV114" s="265">
        <v>2.8483999999999999E-2</v>
      </c>
      <c r="EW114" s="265">
        <v>3.0221999999999999E-2</v>
      </c>
      <c r="EX114" s="265">
        <v>3.4307999999999998E-2</v>
      </c>
      <c r="EY114" s="265">
        <v>2.7625E-2</v>
      </c>
      <c r="EZ114" s="265">
        <v>0.31311</v>
      </c>
      <c r="FA114" s="265">
        <v>6.5248E-2</v>
      </c>
      <c r="FB114" s="265">
        <v>6.0637000000000003E-2</v>
      </c>
      <c r="FC114" s="265">
        <v>5.5924000000000001E-2</v>
      </c>
      <c r="FD114" s="265">
        <v>6.1494E-2</v>
      </c>
      <c r="FE114" s="265">
        <v>5.1826999999999998E-2</v>
      </c>
      <c r="FF114" s="265">
        <v>5.8137000000000001E-2</v>
      </c>
      <c r="FG114" s="265">
        <v>6.6929000000000002E-2</v>
      </c>
      <c r="FH114" s="265">
        <v>5.3204000000000001E-2</v>
      </c>
      <c r="FI114" s="265">
        <v>5.0596000000000002E-2</v>
      </c>
      <c r="FJ114" s="265">
        <v>8.0452999999999997E-2</v>
      </c>
      <c r="FK114" s="265">
        <v>5.0351E-2</v>
      </c>
      <c r="FL114" s="265">
        <v>7.0838999999999999E-2</v>
      </c>
      <c r="FM114" s="265">
        <v>0.32746999999999998</v>
      </c>
      <c r="FN114" s="265">
        <v>0.29613</v>
      </c>
      <c r="FO114" s="265">
        <v>0.12</v>
      </c>
      <c r="FP114" s="265">
        <v>0.16879</v>
      </c>
      <c r="FQ114" s="265">
        <v>0.21263000000000001</v>
      </c>
      <c r="FR114" s="265">
        <v>0.11524</v>
      </c>
      <c r="FS114" s="265">
        <v>0.10338</v>
      </c>
      <c r="FT114" s="265">
        <v>0.23153000000000001</v>
      </c>
      <c r="FU114" s="265">
        <v>0.26323999999999997</v>
      </c>
      <c r="FV114" s="265">
        <v>5.2267000000000001E-2</v>
      </c>
      <c r="FW114" s="265">
        <v>8.0291000000000001E-2</v>
      </c>
      <c r="FX114" s="265">
        <v>0.16244</v>
      </c>
      <c r="FY114" s="265">
        <v>9.5935999999999994E-2</v>
      </c>
      <c r="FZ114" s="265">
        <v>8.0291000000000001E-2</v>
      </c>
      <c r="GA114" s="265">
        <v>0.25441000000000003</v>
      </c>
      <c r="GB114" s="265">
        <v>0.25680999999999998</v>
      </c>
      <c r="GC114" s="265">
        <v>0.27345999999999998</v>
      </c>
      <c r="GD114" s="265">
        <v>0.15440000000000001</v>
      </c>
      <c r="GE114" s="265">
        <v>0.28592000000000001</v>
      </c>
      <c r="GF114" s="265">
        <v>0.31334000000000001</v>
      </c>
      <c r="GG114" s="265">
        <v>8.8453000000000004E-2</v>
      </c>
      <c r="GH114" s="265">
        <v>0.10938000000000001</v>
      </c>
      <c r="GI114" s="265">
        <v>9.6988000000000005E-2</v>
      </c>
      <c r="GJ114" s="265">
        <v>0.27750000000000002</v>
      </c>
      <c r="GK114" s="265">
        <v>0.30635000000000001</v>
      </c>
      <c r="GL114" s="265">
        <v>0.28994999999999999</v>
      </c>
      <c r="GM114" s="265">
        <v>0.19194</v>
      </c>
      <c r="GN114" s="265">
        <v>0.22017999999999999</v>
      </c>
      <c r="GO114" s="265">
        <v>9.0838000000000002E-2</v>
      </c>
      <c r="GP114" s="265">
        <v>0.14854999999999999</v>
      </c>
      <c r="GQ114" s="265">
        <v>0.16117999999999999</v>
      </c>
      <c r="GR114" s="265">
        <v>0.26890999999999998</v>
      </c>
      <c r="GS114" s="265">
        <v>0.15290999999999999</v>
      </c>
      <c r="GT114" s="265">
        <v>0.16708000000000001</v>
      </c>
      <c r="GU114" s="265">
        <v>0.16785</v>
      </c>
      <c r="GV114" s="265">
        <v>0.15636</v>
      </c>
      <c r="GW114" s="265">
        <v>0.14748</v>
      </c>
      <c r="GX114" s="265">
        <v>0.11839</v>
      </c>
      <c r="GY114" s="265">
        <v>0.13905000000000001</v>
      </c>
      <c r="GZ114" s="265">
        <v>0.12285</v>
      </c>
      <c r="HA114" s="265">
        <v>0.14524000000000001</v>
      </c>
      <c r="HB114" s="265">
        <v>0.15856999999999999</v>
      </c>
      <c r="HC114" s="265">
        <v>0.13911000000000001</v>
      </c>
      <c r="HD114" s="265">
        <v>0.15384999999999999</v>
      </c>
      <c r="HE114" s="265">
        <v>0.17351</v>
      </c>
      <c r="HF114" s="265">
        <v>0.19817000000000001</v>
      </c>
      <c r="HG114" s="265">
        <v>0.17394000000000001</v>
      </c>
      <c r="HH114" s="265">
        <v>0.16850999999999999</v>
      </c>
      <c r="HI114" s="265">
        <v>0.17249</v>
      </c>
      <c r="HJ114" s="265">
        <v>0.19769999999999999</v>
      </c>
      <c r="HK114" s="265">
        <v>0.19336</v>
      </c>
      <c r="HL114" s="265">
        <v>0.17982000000000001</v>
      </c>
      <c r="HM114" s="265">
        <v>0.14896000000000001</v>
      </c>
      <c r="HN114" s="265">
        <v>0.26662000000000002</v>
      </c>
      <c r="HO114" s="265">
        <v>0.20759</v>
      </c>
      <c r="HP114" s="265">
        <v>0.23285</v>
      </c>
      <c r="HQ114" s="265">
        <v>0.11891</v>
      </c>
      <c r="HR114" s="265">
        <v>0.10305</v>
      </c>
      <c r="HS114" s="265">
        <v>0.17071</v>
      </c>
      <c r="HT114" s="265">
        <v>0.18336</v>
      </c>
      <c r="HU114" s="265">
        <v>0.24077999999999999</v>
      </c>
      <c r="HV114" s="265">
        <v>0.18518000000000001</v>
      </c>
      <c r="HW114" s="265">
        <v>0.13963</v>
      </c>
      <c r="HX114" s="265">
        <v>0.13386000000000001</v>
      </c>
      <c r="HY114" s="265">
        <v>0.16131999999999999</v>
      </c>
      <c r="HZ114" s="265">
        <v>0.23841999999999999</v>
      </c>
      <c r="IA114" s="265">
        <v>0.18848000000000001</v>
      </c>
      <c r="IB114" s="265">
        <v>0.18682000000000001</v>
      </c>
      <c r="IC114" s="265">
        <v>0.19994000000000001</v>
      </c>
      <c r="ID114" s="265">
        <v>0.18490000000000001</v>
      </c>
      <c r="IE114" s="265">
        <v>0.24290999999999999</v>
      </c>
      <c r="IF114" s="265">
        <v>0.25409999999999999</v>
      </c>
      <c r="IG114" s="265">
        <v>0.20427999999999999</v>
      </c>
      <c r="IH114" s="265">
        <v>0.17485000000000001</v>
      </c>
      <c r="II114" s="265">
        <v>0.28677000000000002</v>
      </c>
      <c r="IJ114" s="265">
        <v>0.22611999999999999</v>
      </c>
      <c r="IK114" s="265">
        <v>0.25279000000000001</v>
      </c>
      <c r="IL114" s="265">
        <v>0.17076</v>
      </c>
      <c r="IM114" s="265">
        <v>0.31268000000000001</v>
      </c>
      <c r="IN114" s="265">
        <v>0.18076999999999999</v>
      </c>
      <c r="IO114" s="265">
        <v>0.15816</v>
      </c>
      <c r="IP114" s="265">
        <v>0.16888</v>
      </c>
      <c r="IQ114" s="265">
        <v>0.21834999999999999</v>
      </c>
      <c r="IR114" s="265">
        <v>0.17285</v>
      </c>
      <c r="IS114" s="265">
        <v>0.13500999999999999</v>
      </c>
      <c r="IT114" s="265">
        <v>0.16539000000000001</v>
      </c>
      <c r="IU114" s="265">
        <v>0.1928</v>
      </c>
      <c r="IV114" s="265">
        <v>0.24911</v>
      </c>
      <c r="IW114" s="265">
        <v>0.12175999999999999</v>
      </c>
      <c r="IX114" s="265">
        <v>0.14978</v>
      </c>
      <c r="IY114" s="265">
        <v>0.29371000000000003</v>
      </c>
      <c r="IZ114" s="265">
        <v>0.20974000000000001</v>
      </c>
      <c r="JA114" s="265">
        <v>0.21515000000000001</v>
      </c>
      <c r="JB114" s="265">
        <v>0.24148</v>
      </c>
      <c r="JC114" s="265">
        <v>0.28904999999999997</v>
      </c>
      <c r="JD114" s="265">
        <v>0.23898</v>
      </c>
      <c r="JE114" s="265">
        <v>5.7396999999999997E-2</v>
      </c>
      <c r="JF114" s="265">
        <v>0.25512000000000001</v>
      </c>
      <c r="JG114" s="265">
        <v>0.19281000000000001</v>
      </c>
      <c r="JH114" s="265">
        <v>0.35214000000000001</v>
      </c>
      <c r="JI114" s="265">
        <v>9.1122999999999996E-2</v>
      </c>
      <c r="JJ114" s="265">
        <v>7.3076000000000002E-2</v>
      </c>
      <c r="JK114" s="265">
        <v>8.3210999999999993E-2</v>
      </c>
      <c r="JL114" s="265">
        <v>0.10675</v>
      </c>
      <c r="JM114" s="265">
        <v>9.6803E-2</v>
      </c>
      <c r="JN114" s="265">
        <v>0.16758999999999999</v>
      </c>
      <c r="JO114" s="265">
        <v>0.15806000000000001</v>
      </c>
      <c r="JP114" s="265">
        <v>0.1026</v>
      </c>
      <c r="JQ114" s="265">
        <v>0.1784</v>
      </c>
      <c r="JR114" s="265">
        <v>0.13184999999999999</v>
      </c>
      <c r="JS114" s="265">
        <v>0.15989999999999999</v>
      </c>
      <c r="JT114" s="265">
        <v>0.37652999999999998</v>
      </c>
      <c r="JU114" s="265">
        <v>0.31751000000000001</v>
      </c>
      <c r="JV114" s="265">
        <v>0.25767000000000001</v>
      </c>
      <c r="JW114" s="265">
        <v>0.14399000000000001</v>
      </c>
      <c r="JX114" s="265">
        <v>0.19516</v>
      </c>
      <c r="JY114" s="265">
        <v>0.16531999999999999</v>
      </c>
      <c r="JZ114" s="265">
        <v>0.16691</v>
      </c>
      <c r="KA114" s="265">
        <v>0.12059</v>
      </c>
      <c r="KB114" s="265">
        <v>0.31386999999999998</v>
      </c>
      <c r="KC114" s="265">
        <v>0.16486000000000001</v>
      </c>
      <c r="KD114" s="265">
        <v>0.13197</v>
      </c>
      <c r="KE114" s="265">
        <v>0.23046</v>
      </c>
      <c r="KF114" s="265">
        <v>0.21498999999999999</v>
      </c>
      <c r="KG114" s="265">
        <v>0.22634000000000001</v>
      </c>
      <c r="KH114" s="265">
        <v>0.12174</v>
      </c>
      <c r="KI114" s="265">
        <v>0.16433</v>
      </c>
      <c r="KJ114" s="265">
        <v>0.21604999999999999</v>
      </c>
      <c r="KK114" s="265">
        <v>0.32726</v>
      </c>
      <c r="KL114" s="265">
        <v>0.37503999999999998</v>
      </c>
      <c r="KM114" s="265">
        <v>0.89514000000000005</v>
      </c>
      <c r="KN114" s="265">
        <v>0.94542000000000004</v>
      </c>
      <c r="KO114" s="265">
        <v>0.95104</v>
      </c>
      <c r="KP114" s="265">
        <v>7.5539681033994976E-3</v>
      </c>
      <c r="KQ114" s="265">
        <v>0.91164000000000001</v>
      </c>
      <c r="KR114" s="265">
        <v>0.89241999999999999</v>
      </c>
      <c r="KS114" s="265">
        <v>0.87629999999999997</v>
      </c>
      <c r="KT114" s="265">
        <v>0.88100246472914479</v>
      </c>
      <c r="KU114" s="265">
        <v>4.2705E-2</v>
      </c>
      <c r="KV114" s="265">
        <v>0.12789</v>
      </c>
      <c r="KW114" s="265">
        <v>0.17695</v>
      </c>
      <c r="KX114" s="265">
        <v>0.26543</v>
      </c>
      <c r="KY114" s="265">
        <v>0.44636999999999999</v>
      </c>
      <c r="KZ114" s="265">
        <v>0.64932000000000001</v>
      </c>
      <c r="LA114" s="265">
        <v>0.81657999999999997</v>
      </c>
      <c r="LB114" s="265">
        <v>0.92823999999999995</v>
      </c>
      <c r="LC114" s="265">
        <v>1</v>
      </c>
      <c r="LD114" s="265">
        <v>0</v>
      </c>
      <c r="LE114" s="265">
        <v>0.52234999999999998</v>
      </c>
      <c r="LF114" s="265">
        <v>0</v>
      </c>
      <c r="LG114" s="265">
        <v>0</v>
      </c>
      <c r="LH114" s="431">
        <v>3.2764554489403963E-3</v>
      </c>
      <c r="LI114" s="431">
        <v>3.6393376067280769E-3</v>
      </c>
      <c r="LJ114" s="431">
        <v>4.2088855989277363E-3</v>
      </c>
      <c r="LK114" s="431">
        <v>3.2023042440414429E-3</v>
      </c>
      <c r="LL114" s="431">
        <v>3.461052430793643E-3</v>
      </c>
      <c r="LM114" s="431">
        <v>2.07160459831357E-3</v>
      </c>
      <c r="LN114" s="431">
        <v>2.5720924604684114E-3</v>
      </c>
      <c r="LO114" s="431">
        <v>1.5277187339961529E-3</v>
      </c>
      <c r="LP114" s="431">
        <v>1.2033608509227633E-3</v>
      </c>
      <c r="LQ114" s="431">
        <v>9.7631564131006598E-4</v>
      </c>
      <c r="LR114" s="431">
        <v>1.0054872836917639E-3</v>
      </c>
      <c r="LS114" s="431">
        <v>2.6785267982631922E-3</v>
      </c>
      <c r="LT114" s="431">
        <v>3.9036691305227578E-4</v>
      </c>
      <c r="LU114" s="431">
        <v>1.8233434529975057E-3</v>
      </c>
      <c r="LV114" s="431">
        <v>2.1088446956127882E-3</v>
      </c>
      <c r="LW114" s="431">
        <v>1.2985717039555311E-3</v>
      </c>
      <c r="LX114" s="431">
        <v>9.060260490514338E-4</v>
      </c>
      <c r="LY114" s="431">
        <v>1.0381037136539817E-3</v>
      </c>
      <c r="LZ114" s="431">
        <v>2.1222017239779234E-3</v>
      </c>
      <c r="MA114" s="431">
        <v>1.5455407556146383E-3</v>
      </c>
      <c r="MB114" s="431">
        <v>9.6486893016844988E-4</v>
      </c>
      <c r="MC114" s="431">
        <v>1.7405444523319602E-3</v>
      </c>
      <c r="MD114" s="431">
        <v>1.0251298081129789E-3</v>
      </c>
      <c r="ME114" s="431">
        <v>4.4847498065792024E-4</v>
      </c>
      <c r="MF114" s="431">
        <v>1.7910731257870793E-3</v>
      </c>
      <c r="MG114" s="431">
        <v>1.6831449465826154E-3</v>
      </c>
      <c r="MH114" s="266"/>
      <c r="MI114" s="266"/>
      <c r="MJ114" s="266"/>
      <c r="MK114" s="266"/>
      <c r="ML114" s="266"/>
      <c r="MM114" s="266"/>
      <c r="MN114" s="266"/>
      <c r="MO114" s="266"/>
      <c r="MP114" s="266"/>
      <c r="MQ114" s="266"/>
      <c r="MR114" s="266"/>
      <c r="MS114" s="266"/>
      <c r="MT114" s="266"/>
      <c r="MU114" s="266"/>
      <c r="MV114" s="266"/>
      <c r="MW114" s="266"/>
      <c r="MX114" s="266"/>
      <c r="MY114" s="266"/>
      <c r="MZ114" s="266"/>
      <c r="NA114" s="266"/>
      <c r="NB114" s="266"/>
      <c r="NC114" s="266"/>
      <c r="ND114" s="266"/>
      <c r="NE114" s="266"/>
      <c r="NF114" s="266"/>
      <c r="NG114" s="266"/>
      <c r="NH114" s="266"/>
      <c r="NI114" s="266"/>
      <c r="NJ114" s="266"/>
      <c r="NK114" s="266"/>
      <c r="NL114" s="266"/>
      <c r="NM114" s="266"/>
      <c r="NN114" s="266"/>
      <c r="NO114" s="266"/>
      <c r="NP114" s="266"/>
      <c r="NQ114" s="266"/>
      <c r="NR114" s="266"/>
      <c r="NS114" s="266"/>
      <c r="NT114" s="266"/>
      <c r="NU114" s="266"/>
      <c r="NV114" s="266"/>
      <c r="NW114" s="266"/>
      <c r="NX114" s="266"/>
      <c r="NY114" s="266"/>
      <c r="NZ114" s="266"/>
      <c r="OA114" s="266"/>
      <c r="OB114" s="266"/>
      <c r="OC114" s="266"/>
      <c r="OD114" s="266"/>
      <c r="OE114" s="266"/>
      <c r="OF114" s="266"/>
      <c r="OG114" s="266"/>
      <c r="OH114" s="266"/>
      <c r="OI114" s="266"/>
      <c r="OJ114" s="266"/>
      <c r="OK114" s="266"/>
      <c r="OL114" s="266"/>
      <c r="OM114" s="266"/>
      <c r="ON114" s="267"/>
    </row>
    <row r="115" spans="1:404">
      <c r="A115" s="261">
        <v>490</v>
      </c>
      <c r="B115" s="265">
        <v>0.30065999999999998</v>
      </c>
      <c r="C115" s="265">
        <v>0.21784000000000001</v>
      </c>
      <c r="D115" s="265">
        <v>0.15322</v>
      </c>
      <c r="E115" s="265">
        <v>0.1037</v>
      </c>
      <c r="F115" s="265">
        <v>0.30593999999999999</v>
      </c>
      <c r="G115" s="265">
        <v>0.20116999999999999</v>
      </c>
      <c r="H115" s="265">
        <v>0.31309999999999999</v>
      </c>
      <c r="I115" s="265">
        <v>0.36012</v>
      </c>
      <c r="J115" s="265">
        <v>0.29460999999999998</v>
      </c>
      <c r="K115" s="265">
        <v>0.22703000000000001</v>
      </c>
      <c r="L115" s="265">
        <v>0.20538000000000001</v>
      </c>
      <c r="M115" s="265">
        <v>0.17335999999999999</v>
      </c>
      <c r="N115" s="265">
        <v>0.23746999999999999</v>
      </c>
      <c r="O115" s="265">
        <v>0.29548999999999997</v>
      </c>
      <c r="P115" s="265">
        <v>0.19200999999999999</v>
      </c>
      <c r="Q115" s="265">
        <v>0.14357</v>
      </c>
      <c r="R115" s="265">
        <v>0.10229000000000001</v>
      </c>
      <c r="S115" s="265">
        <v>0.28998000000000002</v>
      </c>
      <c r="T115" s="265">
        <v>0.19106000000000001</v>
      </c>
      <c r="U115" s="265">
        <v>0.29825000000000002</v>
      </c>
      <c r="V115" s="265">
        <v>0.2051</v>
      </c>
      <c r="W115" s="265">
        <v>0.17696999999999999</v>
      </c>
      <c r="X115" s="265">
        <v>0.15271000000000001</v>
      </c>
      <c r="Y115" s="265">
        <v>0.30252000000000001</v>
      </c>
      <c r="Z115" s="265">
        <v>0.20877000000000001</v>
      </c>
      <c r="AA115" s="265">
        <v>0.30315999999999999</v>
      </c>
      <c r="AB115" s="265">
        <v>0.21210999999999999</v>
      </c>
      <c r="AC115" s="265">
        <v>0.20025999999999999</v>
      </c>
      <c r="AD115" s="265">
        <v>0.13392999999999999</v>
      </c>
      <c r="AE115" s="265">
        <v>0.13439000000000001</v>
      </c>
      <c r="AF115" s="265">
        <v>0.15045</v>
      </c>
      <c r="AG115" s="265">
        <v>9.0594999999999995E-2</v>
      </c>
      <c r="AH115" s="265">
        <v>0.19008</v>
      </c>
      <c r="AI115" s="265">
        <v>0.17669000000000001</v>
      </c>
      <c r="AJ115" s="265">
        <v>0.13743</v>
      </c>
      <c r="AK115" s="265">
        <v>0.15672</v>
      </c>
      <c r="AL115" s="265">
        <v>0.20798</v>
      </c>
      <c r="AM115" s="265">
        <v>0.18229999999999999</v>
      </c>
      <c r="AN115" s="265">
        <v>0.17587</v>
      </c>
      <c r="AO115" s="265">
        <v>0.21498</v>
      </c>
      <c r="AP115" s="265">
        <v>0.23396</v>
      </c>
      <c r="AQ115" s="265">
        <v>0.18301000000000001</v>
      </c>
      <c r="AR115" s="265">
        <v>0.23374</v>
      </c>
      <c r="AS115" s="265">
        <v>0.18182000000000001</v>
      </c>
      <c r="AT115" s="265">
        <v>0.19689000000000001</v>
      </c>
      <c r="AU115" s="265">
        <v>0.2482</v>
      </c>
      <c r="AV115" s="265">
        <v>0.21088000000000001</v>
      </c>
      <c r="AW115" s="265">
        <v>0.14093</v>
      </c>
      <c r="AX115" s="265">
        <v>0.15708</v>
      </c>
      <c r="AY115" s="265">
        <v>0.17130999999999999</v>
      </c>
      <c r="AZ115" s="265">
        <v>0.18264</v>
      </c>
      <c r="BA115" s="265">
        <v>0.16481000000000001</v>
      </c>
      <c r="BB115" s="265">
        <v>0.16678999999999999</v>
      </c>
      <c r="BC115" s="265">
        <v>0.16792000000000001</v>
      </c>
      <c r="BD115" s="265">
        <v>0.16364000000000001</v>
      </c>
      <c r="BE115" s="265">
        <v>1.3742000000000001E-2</v>
      </c>
      <c r="BF115" s="265">
        <v>1.2596E-2</v>
      </c>
      <c r="BG115" s="265">
        <v>6.1823000000000003E-2</v>
      </c>
      <c r="BH115" s="265">
        <v>6.4208000000000001E-2</v>
      </c>
      <c r="BI115" s="265">
        <v>9.7269999999999995E-2</v>
      </c>
      <c r="BJ115" s="265">
        <v>9.0027999999999997E-2</v>
      </c>
      <c r="BK115" s="265">
        <v>0.10390000000000001</v>
      </c>
      <c r="BL115" s="265">
        <v>0.19019</v>
      </c>
      <c r="BM115" s="265">
        <v>9.7560999999999995E-2</v>
      </c>
      <c r="BN115" s="265">
        <v>0.32186999999999999</v>
      </c>
      <c r="BO115" s="265">
        <v>0.35714000000000001</v>
      </c>
      <c r="BP115" s="265">
        <v>3.0022E-2</v>
      </c>
      <c r="BQ115" s="265">
        <v>0.15545</v>
      </c>
      <c r="BR115" s="265">
        <v>0.30952000000000002</v>
      </c>
      <c r="BS115" s="265">
        <v>0.14856</v>
      </c>
      <c r="BT115" s="265">
        <v>0.26091999999999999</v>
      </c>
      <c r="BU115" s="265">
        <v>2.7574999999999999E-2</v>
      </c>
      <c r="BV115" s="265">
        <v>1.9029000000000001E-2</v>
      </c>
      <c r="BW115" s="265">
        <v>2.8962000000000002E-2</v>
      </c>
      <c r="BX115" s="265">
        <v>1.171E-2</v>
      </c>
      <c r="BY115" s="265">
        <v>0.22968</v>
      </c>
      <c r="BZ115" s="265">
        <v>0.18903</v>
      </c>
      <c r="CA115" s="265">
        <v>0.36</v>
      </c>
      <c r="CB115" s="265">
        <v>0.27150000000000002</v>
      </c>
      <c r="CC115" s="265">
        <v>0.34744999999999998</v>
      </c>
      <c r="CD115" s="265">
        <v>0.20688000000000001</v>
      </c>
      <c r="CE115" s="265">
        <v>0.20302000000000001</v>
      </c>
      <c r="CF115" s="265">
        <v>0.22378000000000001</v>
      </c>
      <c r="CG115" s="265">
        <v>0.20779</v>
      </c>
      <c r="CH115" s="265">
        <v>0.189</v>
      </c>
      <c r="CI115" s="265">
        <v>0.21174000000000001</v>
      </c>
      <c r="CJ115" s="265">
        <v>0.17879999999999999</v>
      </c>
      <c r="CK115" s="265">
        <v>0.20718</v>
      </c>
      <c r="CL115" s="265">
        <v>0.48570999999999998</v>
      </c>
      <c r="CM115" s="265">
        <v>0.16447999999999999</v>
      </c>
      <c r="CN115" s="265">
        <v>9.0909000000000004E-2</v>
      </c>
      <c r="CO115" s="265">
        <v>8.0600000000000005E-2</v>
      </c>
      <c r="CP115" s="265">
        <v>7.2550000000000003E-2</v>
      </c>
      <c r="CQ115" s="265">
        <v>6.9100999999999996E-2</v>
      </c>
      <c r="CR115" s="265">
        <v>0.06</v>
      </c>
      <c r="CS115" s="265">
        <v>5.1020000000000003E-2</v>
      </c>
      <c r="CT115" s="265">
        <v>8.2474000000000006E-2</v>
      </c>
      <c r="CU115" s="265">
        <v>0.08</v>
      </c>
      <c r="CV115" s="265">
        <v>9.9677000000000002E-2</v>
      </c>
      <c r="CW115" s="265">
        <v>0.15151999999999999</v>
      </c>
      <c r="CX115" s="265">
        <v>9.2784000000000005E-2</v>
      </c>
      <c r="CY115" s="265">
        <v>0.12371</v>
      </c>
      <c r="CZ115" s="265">
        <v>0.19051999999999999</v>
      </c>
      <c r="DA115" s="265">
        <v>0.37268000000000001</v>
      </c>
      <c r="DB115" s="265">
        <v>0.22222</v>
      </c>
      <c r="DC115" s="265">
        <v>0.35052</v>
      </c>
      <c r="DD115" s="265">
        <v>6.0606E-2</v>
      </c>
      <c r="DE115" s="265">
        <v>0.10309</v>
      </c>
      <c r="DF115" s="265">
        <v>2.7199000000000001E-2</v>
      </c>
      <c r="DG115" s="265">
        <v>4.1739999999999999E-2</v>
      </c>
      <c r="DH115" s="265">
        <v>3.3184999999999999E-2</v>
      </c>
      <c r="DI115" s="265">
        <v>4.3638000000000003E-2</v>
      </c>
      <c r="DJ115" s="265">
        <v>2.4865999999999999E-2</v>
      </c>
      <c r="DK115" s="265">
        <v>1.0465E-2</v>
      </c>
      <c r="DL115" s="265">
        <v>1.8349000000000001E-2</v>
      </c>
      <c r="DM115" s="265">
        <v>0.12009</v>
      </c>
      <c r="DN115" s="265">
        <v>2.1652000000000001E-2</v>
      </c>
      <c r="DO115" s="265">
        <v>3.6584999999999999E-2</v>
      </c>
      <c r="DP115" s="265">
        <v>2.8393000000000002E-2</v>
      </c>
      <c r="DQ115" s="265">
        <v>2.6817000000000001E-2</v>
      </c>
      <c r="DR115" s="265">
        <v>0.18257000000000001</v>
      </c>
      <c r="DS115" s="265">
        <v>0.11234</v>
      </c>
      <c r="DT115" s="265">
        <v>0.14213000000000001</v>
      </c>
      <c r="DU115" s="265">
        <v>5.2780000000000001E-2</v>
      </c>
      <c r="DV115" s="265">
        <v>4.2890999999999999E-2</v>
      </c>
      <c r="DW115" s="265">
        <v>4.4226000000000001E-2</v>
      </c>
      <c r="DX115" s="265">
        <v>4.8461999999999998E-2</v>
      </c>
      <c r="DY115" s="265">
        <v>7.5366000000000002E-2</v>
      </c>
      <c r="DZ115" s="265">
        <v>9.1646000000000005E-2</v>
      </c>
      <c r="EA115" s="265">
        <v>0.10489</v>
      </c>
      <c r="EB115" s="265">
        <v>6.8456000000000003E-2</v>
      </c>
      <c r="EC115" s="265">
        <v>5.7485000000000001E-2</v>
      </c>
      <c r="ED115" s="265">
        <v>8.4379999999999997E-2</v>
      </c>
      <c r="EE115" s="265">
        <v>9.9527000000000004E-2</v>
      </c>
      <c r="EF115" s="265">
        <v>0.12637000000000001</v>
      </c>
      <c r="EG115" s="265">
        <v>6.658E-2</v>
      </c>
      <c r="EH115" s="265">
        <v>0.33163999999999999</v>
      </c>
      <c r="EI115" s="265">
        <v>0.24490000000000001</v>
      </c>
      <c r="EJ115" s="265">
        <v>0.50516000000000005</v>
      </c>
      <c r="EK115" s="265">
        <v>0.24242</v>
      </c>
      <c r="EL115" s="265">
        <v>9.375E-2</v>
      </c>
      <c r="EM115" s="265">
        <v>0.11372</v>
      </c>
      <c r="EN115" s="265">
        <v>4.3346000000000003E-2</v>
      </c>
      <c r="EO115" s="265">
        <v>0.16334000000000001</v>
      </c>
      <c r="EP115" s="265">
        <v>0.21310999999999999</v>
      </c>
      <c r="EQ115" s="265">
        <v>2.7331999999999999E-2</v>
      </c>
      <c r="ER115" s="265">
        <v>3.5096000000000002E-2</v>
      </c>
      <c r="ES115" s="265">
        <v>3.0759999999999999E-2</v>
      </c>
      <c r="ET115" s="265">
        <v>3.3348999999999997E-2</v>
      </c>
      <c r="EU115" s="265">
        <v>2.8931999999999999E-2</v>
      </c>
      <c r="EV115" s="265">
        <v>2.7112000000000001E-2</v>
      </c>
      <c r="EW115" s="265">
        <v>2.8792999999999999E-2</v>
      </c>
      <c r="EX115" s="265">
        <v>3.2774999999999999E-2</v>
      </c>
      <c r="EY115" s="265">
        <v>2.6786000000000001E-2</v>
      </c>
      <c r="EZ115" s="265">
        <v>0.33017000000000002</v>
      </c>
      <c r="FA115" s="265">
        <v>6.1462999999999997E-2</v>
      </c>
      <c r="FB115" s="265">
        <v>5.6972000000000002E-2</v>
      </c>
      <c r="FC115" s="265">
        <v>5.2462000000000002E-2</v>
      </c>
      <c r="FD115" s="265">
        <v>5.8248000000000001E-2</v>
      </c>
      <c r="FE115" s="265">
        <v>4.8543000000000003E-2</v>
      </c>
      <c r="FF115" s="265">
        <v>5.5138E-2</v>
      </c>
      <c r="FG115" s="265">
        <v>6.3314999999999996E-2</v>
      </c>
      <c r="FH115" s="265">
        <v>5.0562000000000003E-2</v>
      </c>
      <c r="FI115" s="265">
        <v>4.8159E-2</v>
      </c>
      <c r="FJ115" s="265">
        <v>7.6002E-2</v>
      </c>
      <c r="FK115" s="265">
        <v>4.9743000000000002E-2</v>
      </c>
      <c r="FL115" s="265">
        <v>7.3419999999999999E-2</v>
      </c>
      <c r="FM115" s="265">
        <v>0.30812</v>
      </c>
      <c r="FN115" s="265">
        <v>0.29796</v>
      </c>
      <c r="FO115" s="265">
        <v>0.12</v>
      </c>
      <c r="FP115" s="265">
        <v>0.17157</v>
      </c>
      <c r="FQ115" s="265">
        <v>0.21945999999999999</v>
      </c>
      <c r="FR115" s="265">
        <v>0.11791</v>
      </c>
      <c r="FS115" s="265">
        <v>0.10771</v>
      </c>
      <c r="FT115" s="265">
        <v>0.23688000000000001</v>
      </c>
      <c r="FU115" s="265">
        <v>0.26999000000000001</v>
      </c>
      <c r="FV115" s="265">
        <v>5.4133000000000001E-2</v>
      </c>
      <c r="FW115" s="265">
        <v>8.2217999999999999E-2</v>
      </c>
      <c r="FX115" s="265">
        <v>0.16511000000000001</v>
      </c>
      <c r="FY115" s="265">
        <v>0.10008</v>
      </c>
      <c r="FZ115" s="265">
        <v>8.2217999999999999E-2</v>
      </c>
      <c r="GA115" s="265">
        <v>0.25877</v>
      </c>
      <c r="GB115" s="265">
        <v>0.25469000000000003</v>
      </c>
      <c r="GC115" s="265">
        <v>0.27644000000000002</v>
      </c>
      <c r="GD115" s="265">
        <v>0.15886</v>
      </c>
      <c r="GE115" s="265">
        <v>0.28391</v>
      </c>
      <c r="GF115" s="265">
        <v>0.31666</v>
      </c>
      <c r="GG115" s="265">
        <v>8.8031999999999999E-2</v>
      </c>
      <c r="GH115" s="265">
        <v>0.10822</v>
      </c>
      <c r="GI115" s="265">
        <v>9.6284999999999996E-2</v>
      </c>
      <c r="GJ115" s="265">
        <v>0.28176000000000001</v>
      </c>
      <c r="GK115" s="265">
        <v>0.30853000000000003</v>
      </c>
      <c r="GL115" s="265">
        <v>0.28588999999999998</v>
      </c>
      <c r="GM115" s="265">
        <v>0.19398000000000001</v>
      </c>
      <c r="GN115" s="265">
        <v>0.22211</v>
      </c>
      <c r="GO115" s="265">
        <v>9.0967999999999993E-2</v>
      </c>
      <c r="GP115" s="265">
        <v>0.15160999999999999</v>
      </c>
      <c r="GQ115" s="265">
        <v>0.16350000000000001</v>
      </c>
      <c r="GR115" s="265">
        <v>0.26798</v>
      </c>
      <c r="GS115" s="265">
        <v>0.15559000000000001</v>
      </c>
      <c r="GT115" s="265">
        <v>0.16830999999999999</v>
      </c>
      <c r="GU115" s="265">
        <v>0.16894000000000001</v>
      </c>
      <c r="GV115" s="265">
        <v>0.15758</v>
      </c>
      <c r="GW115" s="265">
        <v>0.152</v>
      </c>
      <c r="GX115" s="265">
        <v>0.12350999999999999</v>
      </c>
      <c r="GY115" s="265">
        <v>0.13996</v>
      </c>
      <c r="GZ115" s="265">
        <v>0.12315</v>
      </c>
      <c r="HA115" s="265">
        <v>0.14618</v>
      </c>
      <c r="HB115" s="265">
        <v>0.15784999999999999</v>
      </c>
      <c r="HC115" s="265">
        <v>0.14071</v>
      </c>
      <c r="HD115" s="265">
        <v>0.15132000000000001</v>
      </c>
      <c r="HE115" s="265">
        <v>0.17671999999999999</v>
      </c>
      <c r="HF115" s="265">
        <v>0.19767999999999999</v>
      </c>
      <c r="HG115" s="265">
        <v>0.17710000000000001</v>
      </c>
      <c r="HH115" s="265">
        <v>0.17197999999999999</v>
      </c>
      <c r="HI115" s="265">
        <v>0.17593</v>
      </c>
      <c r="HJ115" s="265">
        <v>0.19800999999999999</v>
      </c>
      <c r="HK115" s="265">
        <v>0.19706000000000001</v>
      </c>
      <c r="HL115" s="265">
        <v>0.18490999999999999</v>
      </c>
      <c r="HM115" s="265">
        <v>0.15040000000000001</v>
      </c>
      <c r="HN115" s="265">
        <v>0.26177</v>
      </c>
      <c r="HO115" s="265">
        <v>0.20552999999999999</v>
      </c>
      <c r="HP115" s="265">
        <v>0.23188</v>
      </c>
      <c r="HQ115" s="265">
        <v>0.12203</v>
      </c>
      <c r="HR115" s="265">
        <v>0.10546</v>
      </c>
      <c r="HS115" s="265">
        <v>0.17055000000000001</v>
      </c>
      <c r="HT115" s="265">
        <v>0.18121000000000001</v>
      </c>
      <c r="HU115" s="265">
        <v>0.23816000000000001</v>
      </c>
      <c r="HV115" s="265">
        <v>0.186</v>
      </c>
      <c r="HW115" s="265">
        <v>0.13824</v>
      </c>
      <c r="HX115" s="265">
        <v>0.13175999999999999</v>
      </c>
      <c r="HY115" s="265">
        <v>0.15984000000000001</v>
      </c>
      <c r="HZ115" s="265">
        <v>0.23483999999999999</v>
      </c>
      <c r="IA115" s="265">
        <v>0.19120000000000001</v>
      </c>
      <c r="IB115" s="265">
        <v>0.18878</v>
      </c>
      <c r="IC115" s="265">
        <v>0.20196</v>
      </c>
      <c r="ID115" s="265">
        <v>0.18728</v>
      </c>
      <c r="IE115" s="265">
        <v>0.24928</v>
      </c>
      <c r="IF115" s="265">
        <v>0.25949</v>
      </c>
      <c r="IG115" s="265">
        <v>0.20396</v>
      </c>
      <c r="IH115" s="265">
        <v>0.17867</v>
      </c>
      <c r="II115" s="265">
        <v>0.28593000000000002</v>
      </c>
      <c r="IJ115" s="265">
        <v>0.23305999999999999</v>
      </c>
      <c r="IK115" s="265">
        <v>0.25816</v>
      </c>
      <c r="IL115" s="265">
        <v>0.17835999999999999</v>
      </c>
      <c r="IM115" s="265">
        <v>0.3135</v>
      </c>
      <c r="IN115" s="265">
        <v>0.17008000000000001</v>
      </c>
      <c r="IO115" s="265">
        <v>0.15631999999999999</v>
      </c>
      <c r="IP115" s="265">
        <v>0.17194999999999999</v>
      </c>
      <c r="IQ115" s="265">
        <v>0.21845000000000001</v>
      </c>
      <c r="IR115" s="265">
        <v>0.17485000000000001</v>
      </c>
      <c r="IS115" s="265">
        <v>0.13805999999999999</v>
      </c>
      <c r="IT115" s="265">
        <v>0.16539000000000001</v>
      </c>
      <c r="IU115" s="265">
        <v>0.19269</v>
      </c>
      <c r="IV115" s="265">
        <v>0.25220999999999999</v>
      </c>
      <c r="IW115" s="265">
        <v>0.12675</v>
      </c>
      <c r="IX115" s="265">
        <v>0.15023</v>
      </c>
      <c r="IY115" s="265">
        <v>0.28925000000000001</v>
      </c>
      <c r="IZ115" s="265">
        <v>0.20877000000000001</v>
      </c>
      <c r="JA115" s="265">
        <v>0.21454999999999999</v>
      </c>
      <c r="JB115" s="265">
        <v>0.2389</v>
      </c>
      <c r="JC115" s="265">
        <v>0.28423999999999999</v>
      </c>
      <c r="JD115" s="265">
        <v>0.24162</v>
      </c>
      <c r="JE115" s="265">
        <v>5.9822E-2</v>
      </c>
      <c r="JF115" s="265">
        <v>0.25368000000000002</v>
      </c>
      <c r="JG115" s="265">
        <v>0.19427</v>
      </c>
      <c r="JH115" s="265">
        <v>0.35015000000000002</v>
      </c>
      <c r="JI115" s="265">
        <v>9.3713000000000005E-2</v>
      </c>
      <c r="JJ115" s="265">
        <v>7.6146000000000005E-2</v>
      </c>
      <c r="JK115" s="265">
        <v>8.7391999999999997E-2</v>
      </c>
      <c r="JL115" s="265">
        <v>0.10882</v>
      </c>
      <c r="JM115" s="265">
        <v>9.6671000000000007E-2</v>
      </c>
      <c r="JN115" s="265">
        <v>0.16589999999999999</v>
      </c>
      <c r="JO115" s="265">
        <v>0.15964999999999999</v>
      </c>
      <c r="JP115" s="265">
        <v>0.10364</v>
      </c>
      <c r="JQ115" s="265">
        <v>0.17953</v>
      </c>
      <c r="JR115" s="265">
        <v>0.13356999999999999</v>
      </c>
      <c r="JS115" s="265">
        <v>0.16275999999999999</v>
      </c>
      <c r="JT115" s="265">
        <v>0.35915000000000002</v>
      </c>
      <c r="JU115" s="265">
        <v>0.31437999999999999</v>
      </c>
      <c r="JV115" s="265">
        <v>0.25646999999999998</v>
      </c>
      <c r="JW115" s="265">
        <v>0.14463999999999999</v>
      </c>
      <c r="JX115" s="265">
        <v>0.19411999999999999</v>
      </c>
      <c r="JY115" s="265">
        <v>0.16575000000000001</v>
      </c>
      <c r="JZ115" s="265">
        <v>0.16697000000000001</v>
      </c>
      <c r="KA115" s="265">
        <v>0.11606</v>
      </c>
      <c r="KB115" s="265">
        <v>0.31586999999999998</v>
      </c>
      <c r="KC115" s="265">
        <v>0.16614000000000001</v>
      </c>
      <c r="KD115" s="265">
        <v>0.13413</v>
      </c>
      <c r="KE115" s="265">
        <v>0.22803999999999999</v>
      </c>
      <c r="KF115" s="265">
        <v>0.21104000000000001</v>
      </c>
      <c r="KG115" s="265">
        <v>0.22123999999999999</v>
      </c>
      <c r="KH115" s="265">
        <v>0.11914</v>
      </c>
      <c r="KI115" s="265">
        <v>0.16753999999999999</v>
      </c>
      <c r="KJ115" s="265">
        <v>0.21987999999999999</v>
      </c>
      <c r="KK115" s="265">
        <v>0.33516000000000001</v>
      </c>
      <c r="KL115" s="265">
        <v>0.38252000000000003</v>
      </c>
      <c r="KM115" s="265">
        <v>0.8921</v>
      </c>
      <c r="KN115" s="265">
        <v>0.94094999999999995</v>
      </c>
      <c r="KO115" s="265">
        <v>0.94560999999999995</v>
      </c>
      <c r="KP115" s="265">
        <v>7.5362455874399756E-3</v>
      </c>
      <c r="KQ115" s="265">
        <v>0.90517000000000003</v>
      </c>
      <c r="KR115" s="265">
        <v>0.88565000000000005</v>
      </c>
      <c r="KS115" s="265">
        <v>0.86929000000000001</v>
      </c>
      <c r="KT115" s="265">
        <v>0.88032590807561995</v>
      </c>
      <c r="KU115" s="265">
        <v>4.3534000000000003E-2</v>
      </c>
      <c r="KV115" s="265">
        <v>0.12964000000000001</v>
      </c>
      <c r="KW115" s="265">
        <v>0.17907000000000001</v>
      </c>
      <c r="KX115" s="265">
        <v>0.26802999999999999</v>
      </c>
      <c r="KY115" s="265">
        <v>0.44947999999999999</v>
      </c>
      <c r="KZ115" s="265">
        <v>0.65246999999999999</v>
      </c>
      <c r="LA115" s="265">
        <v>0.81920000000000004</v>
      </c>
      <c r="LB115" s="265">
        <v>0.92998000000000003</v>
      </c>
      <c r="LC115" s="265">
        <v>1</v>
      </c>
      <c r="LD115" s="265">
        <v>0</v>
      </c>
      <c r="LE115" s="265">
        <v>0.54110000000000003</v>
      </c>
      <c r="LF115" s="265">
        <v>0</v>
      </c>
      <c r="LG115" s="265">
        <v>0</v>
      </c>
      <c r="LH115" s="431">
        <v>3.2914881594479084E-3</v>
      </c>
      <c r="LI115" s="431">
        <v>3.689042292535305E-3</v>
      </c>
      <c r="LJ115" s="431">
        <v>4.4060344807803631E-3</v>
      </c>
      <c r="LK115" s="431">
        <v>3.2238089479506016E-3</v>
      </c>
      <c r="LL115" s="431">
        <v>3.6365962587296963E-3</v>
      </c>
      <c r="LM115" s="431">
        <v>2.019569044932723E-3</v>
      </c>
      <c r="LN115" s="431">
        <v>2.7244742959737778E-3</v>
      </c>
      <c r="LO115" s="431">
        <v>1.5241311630234122E-3</v>
      </c>
      <c r="LP115" s="431">
        <v>1.2876038672402501E-3</v>
      </c>
      <c r="LQ115" s="431">
        <v>1.0187886655330658E-3</v>
      </c>
      <c r="LR115" s="431">
        <v>9.5728237647563219E-4</v>
      </c>
      <c r="LS115" s="431">
        <v>2.6563978753983974E-3</v>
      </c>
      <c r="LT115" s="431">
        <v>4.2165408376604319E-4</v>
      </c>
      <c r="LU115" s="431">
        <v>1.751164672896266E-3</v>
      </c>
      <c r="LV115" s="431">
        <v>2.2156503982841969E-3</v>
      </c>
      <c r="LW115" s="431">
        <v>1.2849938357248902E-3</v>
      </c>
      <c r="LX115" s="431">
        <v>9.7361300140619278E-4</v>
      </c>
      <c r="LY115" s="431">
        <v>1.0980624938383698E-3</v>
      </c>
      <c r="LZ115" s="431">
        <v>2.2063152864575386E-3</v>
      </c>
      <c r="MA115" s="431">
        <v>1.4858327340334654E-3</v>
      </c>
      <c r="MB115" s="431">
        <v>1.0184693383052945E-3</v>
      </c>
      <c r="MC115" s="431">
        <v>1.7151911742985249E-3</v>
      </c>
      <c r="MD115" s="431">
        <v>1.0185261489823461E-3</v>
      </c>
      <c r="ME115" s="431">
        <v>4.882263601757586E-4</v>
      </c>
      <c r="MF115" s="431">
        <v>1.8676737090572715E-3</v>
      </c>
      <c r="MG115" s="431">
        <v>1.7082386184483767E-3</v>
      </c>
      <c r="MH115" s="266"/>
      <c r="MI115" s="266"/>
      <c r="MJ115" s="266"/>
      <c r="MK115" s="266"/>
      <c r="ML115" s="266"/>
      <c r="MM115" s="266"/>
      <c r="MN115" s="266"/>
      <c r="MO115" s="266"/>
      <c r="MP115" s="266"/>
      <c r="MQ115" s="266"/>
      <c r="MR115" s="266"/>
      <c r="MS115" s="266"/>
      <c r="MT115" s="266"/>
      <c r="MU115" s="266"/>
      <c r="MV115" s="266"/>
      <c r="MW115" s="266"/>
      <c r="MX115" s="266"/>
      <c r="MY115" s="266"/>
      <c r="MZ115" s="266"/>
      <c r="NA115" s="266"/>
      <c r="NB115" s="266"/>
      <c r="NC115" s="266"/>
      <c r="ND115" s="266"/>
      <c r="NE115" s="266"/>
      <c r="NF115" s="266"/>
      <c r="NG115" s="266"/>
      <c r="NH115" s="266"/>
      <c r="NI115" s="266"/>
      <c r="NJ115" s="266"/>
      <c r="NK115" s="266"/>
      <c r="NL115" s="266"/>
      <c r="NM115" s="266"/>
      <c r="NN115" s="266"/>
      <c r="NO115" s="266"/>
      <c r="NP115" s="266"/>
      <c r="NQ115" s="266"/>
      <c r="NR115" s="266"/>
      <c r="NS115" s="266"/>
      <c r="NT115" s="266"/>
      <c r="NU115" s="266"/>
      <c r="NV115" s="266"/>
      <c r="NW115" s="266"/>
      <c r="NX115" s="266"/>
      <c r="NY115" s="266"/>
      <c r="NZ115" s="266"/>
      <c r="OA115" s="266"/>
      <c r="OB115" s="266"/>
      <c r="OC115" s="266"/>
      <c r="OD115" s="266"/>
      <c r="OE115" s="266"/>
      <c r="OF115" s="266"/>
      <c r="OG115" s="266"/>
      <c r="OH115" s="266"/>
      <c r="OI115" s="266"/>
      <c r="OJ115" s="266"/>
      <c r="OK115" s="266"/>
      <c r="OL115" s="266"/>
      <c r="OM115" s="266"/>
      <c r="ON115" s="267"/>
    </row>
    <row r="116" spans="1:404">
      <c r="A116" s="261">
        <v>491</v>
      </c>
      <c r="B116" s="265">
        <v>0.29937999999999998</v>
      </c>
      <c r="C116" s="265">
        <v>0.21687000000000001</v>
      </c>
      <c r="D116" s="265">
        <v>0.15253</v>
      </c>
      <c r="E116" s="265">
        <v>0.10317</v>
      </c>
      <c r="F116" s="265">
        <v>0.30460999999999999</v>
      </c>
      <c r="G116" s="265">
        <v>0.20030999999999999</v>
      </c>
      <c r="H116" s="265">
        <v>0.31228</v>
      </c>
      <c r="I116" s="265">
        <v>0.36035</v>
      </c>
      <c r="J116" s="265">
        <v>0.29503000000000001</v>
      </c>
      <c r="K116" s="265">
        <v>0.20996000000000001</v>
      </c>
      <c r="L116" s="265">
        <v>0.18894</v>
      </c>
      <c r="M116" s="265">
        <v>0.15876000000000001</v>
      </c>
      <c r="N116" s="265">
        <v>0.23577999999999999</v>
      </c>
      <c r="O116" s="265">
        <v>0.29297000000000001</v>
      </c>
      <c r="P116" s="265">
        <v>0.19300999999999999</v>
      </c>
      <c r="Q116" s="265">
        <v>0.14130999999999999</v>
      </c>
      <c r="R116" s="265">
        <v>0.10193000000000001</v>
      </c>
      <c r="S116" s="265">
        <v>0.29032000000000002</v>
      </c>
      <c r="T116" s="265">
        <v>0.19156999999999999</v>
      </c>
      <c r="U116" s="265">
        <v>0.29754000000000003</v>
      </c>
      <c r="V116" s="265">
        <v>0.20436000000000001</v>
      </c>
      <c r="W116" s="265">
        <v>0.17687</v>
      </c>
      <c r="X116" s="265">
        <v>0.15260000000000001</v>
      </c>
      <c r="Y116" s="265">
        <v>0.30191000000000001</v>
      </c>
      <c r="Z116" s="265">
        <v>0.20834</v>
      </c>
      <c r="AA116" s="265">
        <v>0.30195</v>
      </c>
      <c r="AB116" s="265">
        <v>0.21127000000000001</v>
      </c>
      <c r="AC116" s="265">
        <v>0.20011999999999999</v>
      </c>
      <c r="AD116" s="265">
        <v>0.13377</v>
      </c>
      <c r="AE116" s="265">
        <v>0.12503</v>
      </c>
      <c r="AF116" s="265">
        <v>0.14033000000000001</v>
      </c>
      <c r="AG116" s="265">
        <v>8.4807999999999995E-2</v>
      </c>
      <c r="AH116" s="265">
        <v>0.17879</v>
      </c>
      <c r="AI116" s="265">
        <v>0.16563</v>
      </c>
      <c r="AJ116" s="265">
        <v>0.12703999999999999</v>
      </c>
      <c r="AK116" s="265">
        <v>0.14637</v>
      </c>
      <c r="AL116" s="265">
        <v>0.19347</v>
      </c>
      <c r="AM116" s="265">
        <v>0.1676</v>
      </c>
      <c r="AN116" s="265">
        <v>0.16217999999999999</v>
      </c>
      <c r="AO116" s="265">
        <v>0.20027</v>
      </c>
      <c r="AP116" s="265">
        <v>0.21429999999999999</v>
      </c>
      <c r="AQ116" s="265">
        <v>0.16905000000000001</v>
      </c>
      <c r="AR116" s="265">
        <v>0.21906</v>
      </c>
      <c r="AS116" s="265">
        <v>0.16885</v>
      </c>
      <c r="AT116" s="265">
        <v>0.18307999999999999</v>
      </c>
      <c r="AU116" s="265">
        <v>0.23313</v>
      </c>
      <c r="AV116" s="265">
        <v>0.1966</v>
      </c>
      <c r="AW116" s="265">
        <v>0.13009000000000001</v>
      </c>
      <c r="AX116" s="265">
        <v>0.14491000000000001</v>
      </c>
      <c r="AY116" s="265">
        <v>0.15834000000000001</v>
      </c>
      <c r="AZ116" s="265">
        <v>0.16986999999999999</v>
      </c>
      <c r="BA116" s="265">
        <v>0.15262000000000001</v>
      </c>
      <c r="BB116" s="265">
        <v>0.15384</v>
      </c>
      <c r="BC116" s="265">
        <v>0.15447</v>
      </c>
      <c r="BD116" s="265">
        <v>0.15210000000000001</v>
      </c>
      <c r="BE116" s="265">
        <v>3.1689000000000002E-2</v>
      </c>
      <c r="BF116" s="265">
        <v>1.6503E-2</v>
      </c>
      <c r="BG116" s="265">
        <v>8.9469000000000007E-2</v>
      </c>
      <c r="BH116" s="265">
        <v>7.8755000000000006E-2</v>
      </c>
      <c r="BI116" s="265">
        <v>0.1203</v>
      </c>
      <c r="BJ116" s="265">
        <v>9.8144999999999996E-2</v>
      </c>
      <c r="BK116" s="265">
        <v>0.10649</v>
      </c>
      <c r="BL116" s="265">
        <v>0.19650999999999999</v>
      </c>
      <c r="BM116" s="265">
        <v>0.10244</v>
      </c>
      <c r="BN116" s="265">
        <v>0.32583000000000001</v>
      </c>
      <c r="BO116" s="265">
        <v>0.36</v>
      </c>
      <c r="BP116" s="265">
        <v>3.1551999999999997E-2</v>
      </c>
      <c r="BQ116" s="265">
        <v>0.16089999999999999</v>
      </c>
      <c r="BR116" s="265">
        <v>0.31196000000000002</v>
      </c>
      <c r="BS116" s="265">
        <v>0.15379000000000001</v>
      </c>
      <c r="BT116" s="265">
        <v>0.26497999999999999</v>
      </c>
      <c r="BU116" s="265">
        <v>2.6127000000000001E-2</v>
      </c>
      <c r="BV116" s="265">
        <v>1.7226999999999999E-2</v>
      </c>
      <c r="BW116" s="265">
        <v>2.8320999999999999E-2</v>
      </c>
      <c r="BX116" s="265">
        <v>1.1816999999999999E-2</v>
      </c>
      <c r="BY116" s="265">
        <v>0.23216000000000001</v>
      </c>
      <c r="BZ116" s="265">
        <v>0.19106999999999999</v>
      </c>
      <c r="CA116" s="265">
        <v>0.36399999999999999</v>
      </c>
      <c r="CB116" s="265">
        <v>0.27427000000000001</v>
      </c>
      <c r="CC116" s="265">
        <v>0.35149999999999998</v>
      </c>
      <c r="CD116" s="265">
        <v>0.20924000000000001</v>
      </c>
      <c r="CE116" s="265">
        <v>0.20499000000000001</v>
      </c>
      <c r="CF116" s="265">
        <v>0.22624</v>
      </c>
      <c r="CG116" s="265">
        <v>0.20962</v>
      </c>
      <c r="CH116" s="265">
        <v>0.19128000000000001</v>
      </c>
      <c r="CI116" s="265">
        <v>0.21390999999999999</v>
      </c>
      <c r="CJ116" s="265">
        <v>0.18132999999999999</v>
      </c>
      <c r="CK116" s="265">
        <v>0.20918999999999999</v>
      </c>
      <c r="CL116" s="265">
        <v>0.48847000000000002</v>
      </c>
      <c r="CM116" s="265">
        <v>0.16414999999999999</v>
      </c>
      <c r="CN116" s="265">
        <v>9.4949000000000006E-2</v>
      </c>
      <c r="CO116" s="265">
        <v>8.2874000000000003E-2</v>
      </c>
      <c r="CP116" s="265">
        <v>7.7828999999999995E-2</v>
      </c>
      <c r="CQ116" s="265">
        <v>7.4129E-2</v>
      </c>
      <c r="CR116" s="265">
        <v>6.2E-2</v>
      </c>
      <c r="CS116" s="265">
        <v>5.3060999999999997E-2</v>
      </c>
      <c r="CT116" s="265">
        <v>8.4536E-2</v>
      </c>
      <c r="CU116" s="265">
        <v>8.2000000000000003E-2</v>
      </c>
      <c r="CV116" s="265">
        <v>0.10416</v>
      </c>
      <c r="CW116" s="265">
        <v>0.15758</v>
      </c>
      <c r="CX116" s="265">
        <v>9.8969000000000001E-2</v>
      </c>
      <c r="CY116" s="265">
        <v>0.12989999999999999</v>
      </c>
      <c r="CZ116" s="265">
        <v>0.19141</v>
      </c>
      <c r="DA116" s="265">
        <v>0.374</v>
      </c>
      <c r="DB116" s="265">
        <v>0.24242</v>
      </c>
      <c r="DC116" s="265">
        <v>0.37731999999999999</v>
      </c>
      <c r="DD116" s="265">
        <v>6.6667000000000004E-2</v>
      </c>
      <c r="DE116" s="265">
        <v>0.11133999999999999</v>
      </c>
      <c r="DF116" s="265">
        <v>3.0519999999999999E-2</v>
      </c>
      <c r="DG116" s="265">
        <v>4.6715E-2</v>
      </c>
      <c r="DH116" s="265">
        <v>3.6089999999999997E-2</v>
      </c>
      <c r="DI116" s="265">
        <v>4.6089999999999999E-2</v>
      </c>
      <c r="DJ116" s="265">
        <v>2.6693999999999999E-2</v>
      </c>
      <c r="DK116" s="265">
        <v>1.0710000000000001E-2</v>
      </c>
      <c r="DL116" s="265">
        <v>1.8905000000000002E-2</v>
      </c>
      <c r="DM116" s="265">
        <v>0.12282</v>
      </c>
      <c r="DN116" s="265">
        <v>2.1909000000000001E-2</v>
      </c>
      <c r="DO116" s="265">
        <v>3.6143000000000002E-2</v>
      </c>
      <c r="DP116" s="265">
        <v>2.6980000000000001E-2</v>
      </c>
      <c r="DQ116" s="265">
        <v>2.6086999999999999E-2</v>
      </c>
      <c r="DR116" s="265">
        <v>0.17998</v>
      </c>
      <c r="DS116" s="265">
        <v>0.11047</v>
      </c>
      <c r="DT116" s="265">
        <v>0.13766999999999999</v>
      </c>
      <c r="DU116" s="265">
        <v>4.9405999999999999E-2</v>
      </c>
      <c r="DV116" s="265">
        <v>4.1493000000000002E-2</v>
      </c>
      <c r="DW116" s="265">
        <v>4.1228000000000001E-2</v>
      </c>
      <c r="DX116" s="265">
        <v>4.9362999999999997E-2</v>
      </c>
      <c r="DY116" s="265">
        <v>7.6782000000000003E-2</v>
      </c>
      <c r="DZ116" s="265">
        <v>8.4459000000000006E-2</v>
      </c>
      <c r="EA116" s="265">
        <v>9.7170000000000006E-2</v>
      </c>
      <c r="EB116" s="265">
        <v>6.3841999999999996E-2</v>
      </c>
      <c r="EC116" s="265">
        <v>5.3904000000000001E-2</v>
      </c>
      <c r="ED116" s="265">
        <v>7.8268000000000004E-2</v>
      </c>
      <c r="EE116" s="265">
        <v>9.1991000000000003E-2</v>
      </c>
      <c r="EF116" s="265">
        <v>0.13306999999999999</v>
      </c>
      <c r="EG116" s="265">
        <v>6.2510999999999997E-2</v>
      </c>
      <c r="EH116" s="265">
        <v>0.33857999999999999</v>
      </c>
      <c r="EI116" s="265">
        <v>0.26530999999999999</v>
      </c>
      <c r="EJ116" s="265">
        <v>0.54432999999999998</v>
      </c>
      <c r="EK116" s="265">
        <v>0.26465</v>
      </c>
      <c r="EL116" s="265">
        <v>0.10417</v>
      </c>
      <c r="EM116" s="265">
        <v>0.12639</v>
      </c>
      <c r="EN116" s="265">
        <v>4.6890000000000001E-2</v>
      </c>
      <c r="EO116" s="265">
        <v>0.17429</v>
      </c>
      <c r="EP116" s="265">
        <v>0.22352</v>
      </c>
      <c r="EQ116" s="265">
        <v>2.8045E-2</v>
      </c>
      <c r="ER116" s="265">
        <v>3.5700000000000003E-2</v>
      </c>
      <c r="ES116" s="265">
        <v>3.1481000000000002E-2</v>
      </c>
      <c r="ET116" s="265">
        <v>3.4075000000000001E-2</v>
      </c>
      <c r="EU116" s="265">
        <v>2.9725000000000001E-2</v>
      </c>
      <c r="EV116" s="265">
        <v>2.7407999999999998E-2</v>
      </c>
      <c r="EW116" s="265">
        <v>2.9189E-2</v>
      </c>
      <c r="EX116" s="265">
        <v>3.3183999999999998E-2</v>
      </c>
      <c r="EY116" s="265">
        <v>2.7626000000000001E-2</v>
      </c>
      <c r="EZ116" s="265">
        <v>0.34556999999999999</v>
      </c>
      <c r="FA116" s="265">
        <v>6.1171999999999997E-2</v>
      </c>
      <c r="FB116" s="265">
        <v>5.6520000000000001E-2</v>
      </c>
      <c r="FC116" s="265">
        <v>5.2073000000000001E-2</v>
      </c>
      <c r="FD116" s="265">
        <v>5.8381000000000002E-2</v>
      </c>
      <c r="FE116" s="265">
        <v>4.8091000000000002E-2</v>
      </c>
      <c r="FF116" s="265">
        <v>5.5267999999999998E-2</v>
      </c>
      <c r="FG116" s="265">
        <v>6.3372999999999999E-2</v>
      </c>
      <c r="FH116" s="265">
        <v>5.0820999999999998E-2</v>
      </c>
      <c r="FI116" s="265">
        <v>4.845E-2</v>
      </c>
      <c r="FJ116" s="265">
        <v>7.5809000000000001E-2</v>
      </c>
      <c r="FK116" s="265">
        <v>5.1325999999999997E-2</v>
      </c>
      <c r="FL116" s="265">
        <v>7.9672999999999994E-2</v>
      </c>
      <c r="FM116" s="265">
        <v>0.29880000000000001</v>
      </c>
      <c r="FN116" s="265">
        <v>0.29863000000000001</v>
      </c>
      <c r="FO116" s="265">
        <v>0.122</v>
      </c>
      <c r="FP116" s="265">
        <v>0.17776</v>
      </c>
      <c r="FQ116" s="265">
        <v>0.22878999999999999</v>
      </c>
      <c r="FR116" s="265">
        <v>0.12378</v>
      </c>
      <c r="FS116" s="265">
        <v>0.11611</v>
      </c>
      <c r="FT116" s="265">
        <v>0.24157000000000001</v>
      </c>
      <c r="FU116" s="265">
        <v>0.27914</v>
      </c>
      <c r="FV116" s="265">
        <v>5.7972000000000003E-2</v>
      </c>
      <c r="FW116" s="265">
        <v>8.7788000000000005E-2</v>
      </c>
      <c r="FX116" s="265">
        <v>0.17127999999999999</v>
      </c>
      <c r="FY116" s="265">
        <v>0.10774</v>
      </c>
      <c r="FZ116" s="265">
        <v>8.7788000000000005E-2</v>
      </c>
      <c r="GA116" s="265">
        <v>0.26745999999999998</v>
      </c>
      <c r="GB116" s="265">
        <v>0.25629999999999997</v>
      </c>
      <c r="GC116" s="265">
        <v>0.28267999999999999</v>
      </c>
      <c r="GD116" s="265">
        <v>0.16693</v>
      </c>
      <c r="GE116" s="265">
        <v>0.28725000000000001</v>
      </c>
      <c r="GF116" s="265">
        <v>0.32412000000000002</v>
      </c>
      <c r="GG116" s="265">
        <v>9.5807000000000003E-2</v>
      </c>
      <c r="GH116" s="265">
        <v>0.11595</v>
      </c>
      <c r="GI116" s="265">
        <v>0.10424</v>
      </c>
      <c r="GJ116" s="265">
        <v>0.29055999999999998</v>
      </c>
      <c r="GK116" s="265">
        <v>0.31487999999999999</v>
      </c>
      <c r="GL116" s="265">
        <v>0.28676000000000001</v>
      </c>
      <c r="GM116" s="265">
        <v>0.20086000000000001</v>
      </c>
      <c r="GN116" s="265">
        <v>0.22767000000000001</v>
      </c>
      <c r="GO116" s="265">
        <v>9.7992999999999997E-2</v>
      </c>
      <c r="GP116" s="265">
        <v>0.15826999999999999</v>
      </c>
      <c r="GQ116" s="265">
        <v>0.16925999999999999</v>
      </c>
      <c r="GR116" s="265">
        <v>0.27250000000000002</v>
      </c>
      <c r="GS116" s="265">
        <v>0.16189000000000001</v>
      </c>
      <c r="GT116" s="265">
        <v>0.17297000000000001</v>
      </c>
      <c r="GU116" s="265">
        <v>0.17357</v>
      </c>
      <c r="GV116" s="265">
        <v>0.16211999999999999</v>
      </c>
      <c r="GW116" s="265">
        <v>0.16103999999999999</v>
      </c>
      <c r="GX116" s="265">
        <v>0.13249</v>
      </c>
      <c r="GY116" s="265">
        <v>0.14537</v>
      </c>
      <c r="GZ116" s="265">
        <v>0.12733</v>
      </c>
      <c r="HA116" s="265">
        <v>0.14946999999999999</v>
      </c>
      <c r="HB116" s="265">
        <v>0.16192000000000001</v>
      </c>
      <c r="HC116" s="265">
        <v>0.14563999999999999</v>
      </c>
      <c r="HD116" s="265">
        <v>0.15617</v>
      </c>
      <c r="HE116" s="265">
        <v>0.18421000000000001</v>
      </c>
      <c r="HF116" s="265">
        <v>0.20205000000000001</v>
      </c>
      <c r="HG116" s="265">
        <v>0.18471000000000001</v>
      </c>
      <c r="HH116" s="265">
        <v>0.17990999999999999</v>
      </c>
      <c r="HI116" s="265">
        <v>0.18387999999999999</v>
      </c>
      <c r="HJ116" s="265">
        <v>0.20388000000000001</v>
      </c>
      <c r="HK116" s="265">
        <v>0.20315</v>
      </c>
      <c r="HL116" s="265">
        <v>0.19378999999999999</v>
      </c>
      <c r="HM116" s="265">
        <v>0.15529999999999999</v>
      </c>
      <c r="HN116" s="265">
        <v>0.26573999999999998</v>
      </c>
      <c r="HO116" s="265">
        <v>0.21224000000000001</v>
      </c>
      <c r="HP116" s="265">
        <v>0.23430000000000001</v>
      </c>
      <c r="HQ116" s="265">
        <v>0.12529000000000001</v>
      </c>
      <c r="HR116" s="265">
        <v>0.11394</v>
      </c>
      <c r="HS116" s="265">
        <v>0.1777</v>
      </c>
      <c r="HT116" s="265">
        <v>0.18795999999999999</v>
      </c>
      <c r="HU116" s="265">
        <v>0.24571000000000001</v>
      </c>
      <c r="HV116" s="265">
        <v>0.19019</v>
      </c>
      <c r="HW116" s="265">
        <v>0.14285999999999999</v>
      </c>
      <c r="HX116" s="265">
        <v>0.13930000000000001</v>
      </c>
      <c r="HY116" s="265">
        <v>0.16289999999999999</v>
      </c>
      <c r="HZ116" s="265">
        <v>0.23874000000000001</v>
      </c>
      <c r="IA116" s="265">
        <v>0.19608999999999999</v>
      </c>
      <c r="IB116" s="265">
        <v>0.19305</v>
      </c>
      <c r="IC116" s="265">
        <v>0.20613000000000001</v>
      </c>
      <c r="ID116" s="265">
        <v>0.19175</v>
      </c>
      <c r="IE116" s="265">
        <v>0.25827</v>
      </c>
      <c r="IF116" s="265">
        <v>0.26791999999999999</v>
      </c>
      <c r="IG116" s="265">
        <v>0.20671</v>
      </c>
      <c r="IH116" s="265">
        <v>0.18365999999999999</v>
      </c>
      <c r="II116" s="265">
        <v>0.28958</v>
      </c>
      <c r="IJ116" s="265">
        <v>0.24196000000000001</v>
      </c>
      <c r="IK116" s="265">
        <v>0.26640000000000003</v>
      </c>
      <c r="IL116" s="265">
        <v>0.19064</v>
      </c>
      <c r="IM116" s="265">
        <v>0.31757999999999997</v>
      </c>
      <c r="IN116" s="265">
        <v>0.16741</v>
      </c>
      <c r="IO116" s="265">
        <v>0.15816</v>
      </c>
      <c r="IP116" s="265">
        <v>0.17763000000000001</v>
      </c>
      <c r="IQ116" s="265">
        <v>0.22284000000000001</v>
      </c>
      <c r="IR116" s="265">
        <v>0.18603</v>
      </c>
      <c r="IS116" s="265">
        <v>0.14462</v>
      </c>
      <c r="IT116" s="265">
        <v>0.16969000000000001</v>
      </c>
      <c r="IU116" s="265">
        <v>0.19596</v>
      </c>
      <c r="IV116" s="265">
        <v>0.25652999999999998</v>
      </c>
      <c r="IW116" s="265">
        <v>0.13586000000000001</v>
      </c>
      <c r="IX116" s="265">
        <v>0.15717</v>
      </c>
      <c r="IY116" s="265">
        <v>0.29565999999999998</v>
      </c>
      <c r="IZ116" s="265">
        <v>0.21715999999999999</v>
      </c>
      <c r="JA116" s="265">
        <v>0.22347</v>
      </c>
      <c r="JB116" s="265">
        <v>0.24601000000000001</v>
      </c>
      <c r="JC116" s="265">
        <v>0.29037000000000002</v>
      </c>
      <c r="JD116" s="265">
        <v>0.24679999999999999</v>
      </c>
      <c r="JE116" s="265">
        <v>6.5319000000000002E-2</v>
      </c>
      <c r="JF116" s="265">
        <v>0.25733</v>
      </c>
      <c r="JG116" s="265">
        <v>0.19971</v>
      </c>
      <c r="JH116" s="265">
        <v>0.35398000000000002</v>
      </c>
      <c r="JI116" s="265">
        <v>0.10026</v>
      </c>
      <c r="JJ116" s="265">
        <v>8.269E-2</v>
      </c>
      <c r="JK116" s="265">
        <v>9.5517000000000005E-2</v>
      </c>
      <c r="JL116" s="265">
        <v>0.11508</v>
      </c>
      <c r="JM116" s="265">
        <v>0.10448</v>
      </c>
      <c r="JN116" s="265">
        <v>0.17168</v>
      </c>
      <c r="JO116" s="265">
        <v>0.16442000000000001</v>
      </c>
      <c r="JP116" s="265">
        <v>0.10818999999999999</v>
      </c>
      <c r="JQ116" s="265">
        <v>0.18429000000000001</v>
      </c>
      <c r="JR116" s="265">
        <v>0.1394</v>
      </c>
      <c r="JS116" s="265">
        <v>0.17197000000000001</v>
      </c>
      <c r="JT116" s="265">
        <v>0.34627999999999998</v>
      </c>
      <c r="JU116" s="265">
        <v>0.31539</v>
      </c>
      <c r="JV116" s="265">
        <v>0.26102999999999998</v>
      </c>
      <c r="JW116" s="265">
        <v>0.14838999999999999</v>
      </c>
      <c r="JX116" s="265">
        <v>0.19547</v>
      </c>
      <c r="JY116" s="265">
        <v>0.17061000000000001</v>
      </c>
      <c r="JZ116" s="265">
        <v>0.17235</v>
      </c>
      <c r="KA116" s="265">
        <v>0.11359</v>
      </c>
      <c r="KB116" s="265">
        <v>0.31952999999999998</v>
      </c>
      <c r="KC116" s="265">
        <v>0.17224</v>
      </c>
      <c r="KD116" s="265">
        <v>0.14063999999999999</v>
      </c>
      <c r="KE116" s="265">
        <v>0.23022000000000001</v>
      </c>
      <c r="KF116" s="265">
        <v>0.21085000000000001</v>
      </c>
      <c r="KG116" s="265">
        <v>0.22006000000000001</v>
      </c>
      <c r="KH116" s="265">
        <v>0.11940000000000001</v>
      </c>
      <c r="KI116" s="265">
        <v>0.17233000000000001</v>
      </c>
      <c r="KJ116" s="265">
        <v>0.22567000000000001</v>
      </c>
      <c r="KK116" s="265">
        <v>0.33990999999999999</v>
      </c>
      <c r="KL116" s="265">
        <v>0.38912000000000002</v>
      </c>
      <c r="KM116" s="265">
        <v>0.89575000000000005</v>
      </c>
      <c r="KN116" s="265">
        <v>0.94345999999999997</v>
      </c>
      <c r="KO116" s="265">
        <v>0.94701000000000002</v>
      </c>
      <c r="KP116" s="265">
        <v>7.537615368172431E-3</v>
      </c>
      <c r="KQ116" s="265">
        <v>0.90488000000000002</v>
      </c>
      <c r="KR116" s="265">
        <v>0.88475000000000004</v>
      </c>
      <c r="KS116" s="265">
        <v>0.8679</v>
      </c>
      <c r="KT116" s="265">
        <v>0.88291702409249528</v>
      </c>
      <c r="KU116" s="265">
        <v>4.4426E-2</v>
      </c>
      <c r="KV116" s="265">
        <v>0.13145999999999999</v>
      </c>
      <c r="KW116" s="265">
        <v>0.18124999999999999</v>
      </c>
      <c r="KX116" s="265">
        <v>0.27067000000000002</v>
      </c>
      <c r="KY116" s="265">
        <v>0.45258999999999999</v>
      </c>
      <c r="KZ116" s="265">
        <v>0.65556999999999999</v>
      </c>
      <c r="LA116" s="265">
        <v>0.82171000000000005</v>
      </c>
      <c r="LB116" s="265">
        <v>0.93162</v>
      </c>
      <c r="LC116" s="265">
        <v>1</v>
      </c>
      <c r="LD116" s="265">
        <v>0</v>
      </c>
      <c r="LE116" s="265">
        <v>0.54525999999999997</v>
      </c>
      <c r="LF116" s="265">
        <v>0</v>
      </c>
      <c r="LG116" s="265">
        <v>0</v>
      </c>
      <c r="LH116" s="431">
        <v>3.3096158877015114E-3</v>
      </c>
      <c r="LI116" s="431">
        <v>3.7403407040983438E-3</v>
      </c>
      <c r="LJ116" s="431">
        <v>4.5984680764377117E-3</v>
      </c>
      <c r="LK116" s="431">
        <v>3.2504252158105373E-3</v>
      </c>
      <c r="LL116" s="431">
        <v>3.8098134100437164E-3</v>
      </c>
      <c r="LM116" s="431">
        <v>1.9796320702880621E-3</v>
      </c>
      <c r="LN116" s="431">
        <v>2.8761052526533604E-3</v>
      </c>
      <c r="LO116" s="431">
        <v>1.5304102562367916E-3</v>
      </c>
      <c r="LP116" s="431">
        <v>1.3763738097622991E-3</v>
      </c>
      <c r="LQ116" s="431">
        <v>1.0691285133361816E-3</v>
      </c>
      <c r="LR116" s="431">
        <v>9.1658998280763626E-4</v>
      </c>
      <c r="LS116" s="431">
        <v>2.641050610691309E-3</v>
      </c>
      <c r="LT116" s="431">
        <v>4.5678840251639485E-4</v>
      </c>
      <c r="LU116" s="431">
        <v>1.6916623571887612E-3</v>
      </c>
      <c r="LV116" s="431">
        <v>2.3245660122483969E-3</v>
      </c>
      <c r="LW116" s="431">
        <v>1.2816600501537323E-3</v>
      </c>
      <c r="LX116" s="431">
        <v>1.0464548831805587E-3</v>
      </c>
      <c r="LY116" s="431">
        <v>1.1633378453552723E-3</v>
      </c>
      <c r="LZ116" s="431">
        <v>2.2899582982063293E-3</v>
      </c>
      <c r="MA116" s="431">
        <v>1.4359025517478585E-3</v>
      </c>
      <c r="MB116" s="431">
        <v>1.075339037925005E-3</v>
      </c>
      <c r="MC116" s="431">
        <v>1.6975855687633157E-3</v>
      </c>
      <c r="MD116" s="431">
        <v>1.0207720333710313E-3</v>
      </c>
      <c r="ME116" s="431">
        <v>5.327912513166666E-4</v>
      </c>
      <c r="MF116" s="431">
        <v>1.9448121311143041E-3</v>
      </c>
      <c r="MG116" s="431">
        <v>1.7375265015289187E-3</v>
      </c>
      <c r="MH116" s="266"/>
      <c r="MI116" s="266"/>
      <c r="MJ116" s="266"/>
      <c r="MK116" s="266"/>
      <c r="ML116" s="266"/>
      <c r="MM116" s="266"/>
      <c r="MN116" s="266"/>
      <c r="MO116" s="266"/>
      <c r="MP116" s="266"/>
      <c r="MQ116" s="266"/>
      <c r="MR116" s="266"/>
      <c r="MS116" s="266"/>
      <c r="MT116" s="266"/>
      <c r="MU116" s="266"/>
      <c r="MV116" s="266"/>
      <c r="MW116" s="266"/>
      <c r="MX116" s="266"/>
      <c r="MY116" s="266"/>
      <c r="MZ116" s="266"/>
      <c r="NA116" s="266"/>
      <c r="NB116" s="266"/>
      <c r="NC116" s="266"/>
      <c r="ND116" s="266"/>
      <c r="NE116" s="266"/>
      <c r="NF116" s="266"/>
      <c r="NG116" s="266"/>
      <c r="NH116" s="266"/>
      <c r="NI116" s="266"/>
      <c r="NJ116" s="266"/>
      <c r="NK116" s="266"/>
      <c r="NL116" s="266"/>
      <c r="NM116" s="266"/>
      <c r="NN116" s="266"/>
      <c r="NO116" s="266"/>
      <c r="NP116" s="266"/>
      <c r="NQ116" s="266"/>
      <c r="NR116" s="266"/>
      <c r="NS116" s="266"/>
      <c r="NT116" s="266"/>
      <c r="NU116" s="266"/>
      <c r="NV116" s="266"/>
      <c r="NW116" s="266"/>
      <c r="NX116" s="266"/>
      <c r="NY116" s="266"/>
      <c r="NZ116" s="266"/>
      <c r="OA116" s="266"/>
      <c r="OB116" s="266"/>
      <c r="OC116" s="266"/>
      <c r="OD116" s="266"/>
      <c r="OE116" s="266"/>
      <c r="OF116" s="266"/>
      <c r="OG116" s="266"/>
      <c r="OH116" s="266"/>
      <c r="OI116" s="266"/>
      <c r="OJ116" s="266"/>
      <c r="OK116" s="266"/>
      <c r="OL116" s="266"/>
      <c r="OM116" s="266"/>
      <c r="ON116" s="267"/>
    </row>
    <row r="117" spans="1:404">
      <c r="A117" s="261">
        <v>492</v>
      </c>
      <c r="B117" s="265">
        <v>0.29809999999999998</v>
      </c>
      <c r="C117" s="265">
        <v>0.21590000000000001</v>
      </c>
      <c r="D117" s="265">
        <v>0.15184</v>
      </c>
      <c r="E117" s="265">
        <v>0.10264</v>
      </c>
      <c r="F117" s="265">
        <v>0.30329</v>
      </c>
      <c r="G117" s="265">
        <v>0.19944999999999999</v>
      </c>
      <c r="H117" s="265">
        <v>0.31146000000000001</v>
      </c>
      <c r="I117" s="265">
        <v>0.36059000000000002</v>
      </c>
      <c r="J117" s="265">
        <v>0.29546</v>
      </c>
      <c r="K117" s="265">
        <v>0.19289000000000001</v>
      </c>
      <c r="L117" s="265">
        <v>0.17249</v>
      </c>
      <c r="M117" s="265">
        <v>0.14416999999999999</v>
      </c>
      <c r="N117" s="265">
        <v>0.23408999999999999</v>
      </c>
      <c r="O117" s="265">
        <v>0.29044999999999999</v>
      </c>
      <c r="P117" s="265">
        <v>0.19400999999999999</v>
      </c>
      <c r="Q117" s="265">
        <v>0.13904</v>
      </c>
      <c r="R117" s="265">
        <v>0.10156</v>
      </c>
      <c r="S117" s="265">
        <v>0.29065999999999997</v>
      </c>
      <c r="T117" s="265">
        <v>0.19209000000000001</v>
      </c>
      <c r="U117" s="265">
        <v>0.29683999999999999</v>
      </c>
      <c r="V117" s="265">
        <v>0.20361000000000001</v>
      </c>
      <c r="W117" s="265">
        <v>0.17677999999999999</v>
      </c>
      <c r="X117" s="265">
        <v>0.1525</v>
      </c>
      <c r="Y117" s="265">
        <v>0.30130000000000001</v>
      </c>
      <c r="Z117" s="265">
        <v>0.20791999999999999</v>
      </c>
      <c r="AA117" s="265">
        <v>0.30075000000000002</v>
      </c>
      <c r="AB117" s="265">
        <v>0.21042</v>
      </c>
      <c r="AC117" s="265">
        <v>0.19997000000000001</v>
      </c>
      <c r="AD117" s="265">
        <v>0.13361000000000001</v>
      </c>
      <c r="AE117" s="265">
        <v>0.11568000000000001</v>
      </c>
      <c r="AF117" s="265">
        <v>0.13022</v>
      </c>
      <c r="AG117" s="265">
        <v>7.9020999999999994E-2</v>
      </c>
      <c r="AH117" s="265">
        <v>0.16749</v>
      </c>
      <c r="AI117" s="265">
        <v>0.15457000000000001</v>
      </c>
      <c r="AJ117" s="265">
        <v>0.11663999999999999</v>
      </c>
      <c r="AK117" s="265">
        <v>0.13603000000000001</v>
      </c>
      <c r="AL117" s="265">
        <v>0.17896999999999999</v>
      </c>
      <c r="AM117" s="265">
        <v>0.15289</v>
      </c>
      <c r="AN117" s="265">
        <v>0.14849000000000001</v>
      </c>
      <c r="AO117" s="265">
        <v>0.18556</v>
      </c>
      <c r="AP117" s="265">
        <v>0.19463</v>
      </c>
      <c r="AQ117" s="265">
        <v>0.15509000000000001</v>
      </c>
      <c r="AR117" s="265">
        <v>0.20438000000000001</v>
      </c>
      <c r="AS117" s="265">
        <v>0.15587999999999999</v>
      </c>
      <c r="AT117" s="265">
        <v>0.16927</v>
      </c>
      <c r="AU117" s="265">
        <v>0.21806</v>
      </c>
      <c r="AV117" s="265">
        <v>0.18232000000000001</v>
      </c>
      <c r="AW117" s="265">
        <v>0.11926</v>
      </c>
      <c r="AX117" s="265">
        <v>0.13274</v>
      </c>
      <c r="AY117" s="265">
        <v>0.14535999999999999</v>
      </c>
      <c r="AZ117" s="265">
        <v>0.15709999999999999</v>
      </c>
      <c r="BA117" s="265">
        <v>0.14044000000000001</v>
      </c>
      <c r="BB117" s="265">
        <v>0.14088999999999999</v>
      </c>
      <c r="BC117" s="265">
        <v>0.14102000000000001</v>
      </c>
      <c r="BD117" s="265">
        <v>0.14057</v>
      </c>
      <c r="BE117" s="265">
        <v>4.9636E-2</v>
      </c>
      <c r="BF117" s="265">
        <v>2.0410999999999999E-2</v>
      </c>
      <c r="BG117" s="265">
        <v>0.11712</v>
      </c>
      <c r="BH117" s="265">
        <v>9.3300999999999995E-2</v>
      </c>
      <c r="BI117" s="265">
        <v>0.14333000000000001</v>
      </c>
      <c r="BJ117" s="265">
        <v>0.10625999999999999</v>
      </c>
      <c r="BK117" s="265">
        <v>0.10909000000000001</v>
      </c>
      <c r="BL117" s="265">
        <v>0.20283999999999999</v>
      </c>
      <c r="BM117" s="265">
        <v>0.10732</v>
      </c>
      <c r="BN117" s="265">
        <v>0.32979000000000003</v>
      </c>
      <c r="BO117" s="265">
        <v>0.36286000000000002</v>
      </c>
      <c r="BP117" s="265">
        <v>3.3083000000000001E-2</v>
      </c>
      <c r="BQ117" s="265">
        <v>0.16635</v>
      </c>
      <c r="BR117" s="265">
        <v>0.31440000000000001</v>
      </c>
      <c r="BS117" s="265">
        <v>0.15901999999999999</v>
      </c>
      <c r="BT117" s="265">
        <v>0.26902999999999999</v>
      </c>
      <c r="BU117" s="265">
        <v>2.4679E-2</v>
      </c>
      <c r="BV117" s="265">
        <v>1.5424999999999999E-2</v>
      </c>
      <c r="BW117" s="265">
        <v>2.768E-2</v>
      </c>
      <c r="BX117" s="265">
        <v>1.1923E-2</v>
      </c>
      <c r="BY117" s="265">
        <v>0.23463000000000001</v>
      </c>
      <c r="BZ117" s="265">
        <v>0.19311</v>
      </c>
      <c r="CA117" s="265">
        <v>0.36799999999999999</v>
      </c>
      <c r="CB117" s="265">
        <v>0.27703</v>
      </c>
      <c r="CC117" s="265">
        <v>0.35554000000000002</v>
      </c>
      <c r="CD117" s="265">
        <v>0.21160000000000001</v>
      </c>
      <c r="CE117" s="265">
        <v>0.20695</v>
      </c>
      <c r="CF117" s="265">
        <v>0.22869</v>
      </c>
      <c r="CG117" s="265">
        <v>0.21146000000000001</v>
      </c>
      <c r="CH117" s="265">
        <v>0.19355</v>
      </c>
      <c r="CI117" s="265">
        <v>0.21607999999999999</v>
      </c>
      <c r="CJ117" s="265">
        <v>0.18386</v>
      </c>
      <c r="CK117" s="265">
        <v>0.2112</v>
      </c>
      <c r="CL117" s="265">
        <v>0.49123</v>
      </c>
      <c r="CM117" s="265">
        <v>0.16381000000000001</v>
      </c>
      <c r="CN117" s="265">
        <v>9.8989999999999995E-2</v>
      </c>
      <c r="CO117" s="265">
        <v>8.5149000000000002E-2</v>
      </c>
      <c r="CP117" s="265">
        <v>8.3107E-2</v>
      </c>
      <c r="CQ117" s="265">
        <v>7.9156000000000004E-2</v>
      </c>
      <c r="CR117" s="265">
        <v>6.4000000000000001E-2</v>
      </c>
      <c r="CS117" s="265">
        <v>5.5101999999999998E-2</v>
      </c>
      <c r="CT117" s="265">
        <v>8.6597999999999994E-2</v>
      </c>
      <c r="CU117" s="265">
        <v>8.4000000000000005E-2</v>
      </c>
      <c r="CV117" s="265">
        <v>0.10864</v>
      </c>
      <c r="CW117" s="265">
        <v>0.16364000000000001</v>
      </c>
      <c r="CX117" s="265">
        <v>0.10514999999999999</v>
      </c>
      <c r="CY117" s="265">
        <v>0.13608000000000001</v>
      </c>
      <c r="CZ117" s="265">
        <v>0.1923</v>
      </c>
      <c r="DA117" s="265">
        <v>0.37530999999999998</v>
      </c>
      <c r="DB117" s="265">
        <v>0.26262999999999997</v>
      </c>
      <c r="DC117" s="265">
        <v>0.40411999999999998</v>
      </c>
      <c r="DD117" s="265">
        <v>7.2727E-2</v>
      </c>
      <c r="DE117" s="265">
        <v>0.11959</v>
      </c>
      <c r="DF117" s="265">
        <v>3.3840000000000002E-2</v>
      </c>
      <c r="DG117" s="265">
        <v>5.169E-2</v>
      </c>
      <c r="DH117" s="265">
        <v>3.8995000000000002E-2</v>
      </c>
      <c r="DI117" s="265">
        <v>4.8542000000000002E-2</v>
      </c>
      <c r="DJ117" s="265">
        <v>2.8521999999999999E-2</v>
      </c>
      <c r="DK117" s="265">
        <v>1.0954E-2</v>
      </c>
      <c r="DL117" s="265">
        <v>1.9460999999999999E-2</v>
      </c>
      <c r="DM117" s="265">
        <v>0.12554000000000001</v>
      </c>
      <c r="DN117" s="265">
        <v>2.2166000000000002E-2</v>
      </c>
      <c r="DO117" s="265">
        <v>3.5700000000000003E-2</v>
      </c>
      <c r="DP117" s="265">
        <v>2.5565999999999998E-2</v>
      </c>
      <c r="DQ117" s="265">
        <v>2.5357000000000001E-2</v>
      </c>
      <c r="DR117" s="265">
        <v>0.17738999999999999</v>
      </c>
      <c r="DS117" s="265">
        <v>0.10861</v>
      </c>
      <c r="DT117" s="265">
        <v>0.13322000000000001</v>
      </c>
      <c r="DU117" s="265">
        <v>4.6032999999999998E-2</v>
      </c>
      <c r="DV117" s="265">
        <v>4.0096E-2</v>
      </c>
      <c r="DW117" s="265">
        <v>3.823E-2</v>
      </c>
      <c r="DX117" s="265">
        <v>5.0264000000000003E-2</v>
      </c>
      <c r="DY117" s="265">
        <v>7.8197000000000003E-2</v>
      </c>
      <c r="DZ117" s="265">
        <v>7.7272999999999994E-2</v>
      </c>
      <c r="EA117" s="265">
        <v>8.9445999999999998E-2</v>
      </c>
      <c r="EB117" s="265">
        <v>5.9228000000000003E-2</v>
      </c>
      <c r="EC117" s="265">
        <v>5.0323E-2</v>
      </c>
      <c r="ED117" s="265">
        <v>7.2155999999999998E-2</v>
      </c>
      <c r="EE117" s="265">
        <v>8.4455000000000002E-2</v>
      </c>
      <c r="EF117" s="265">
        <v>0.13977999999999999</v>
      </c>
      <c r="EG117" s="265">
        <v>5.8443000000000002E-2</v>
      </c>
      <c r="EH117" s="265">
        <v>0.34553</v>
      </c>
      <c r="EI117" s="265">
        <v>0.28571000000000002</v>
      </c>
      <c r="EJ117" s="265">
        <v>0.58350999999999997</v>
      </c>
      <c r="EK117" s="265">
        <v>0.28687000000000001</v>
      </c>
      <c r="EL117" s="265">
        <v>0.11458</v>
      </c>
      <c r="EM117" s="265">
        <v>0.13907</v>
      </c>
      <c r="EN117" s="265">
        <v>5.0432999999999999E-2</v>
      </c>
      <c r="EO117" s="265">
        <v>0.18523999999999999</v>
      </c>
      <c r="EP117" s="265">
        <v>0.23394000000000001</v>
      </c>
      <c r="EQ117" s="265">
        <v>2.8757000000000001E-2</v>
      </c>
      <c r="ER117" s="265">
        <v>3.6303000000000002E-2</v>
      </c>
      <c r="ES117" s="265">
        <v>3.2201E-2</v>
      </c>
      <c r="ET117" s="265">
        <v>3.4799999999999998E-2</v>
      </c>
      <c r="EU117" s="265">
        <v>3.0519000000000001E-2</v>
      </c>
      <c r="EV117" s="265">
        <v>2.7702999999999998E-2</v>
      </c>
      <c r="EW117" s="265">
        <v>2.9583999999999999E-2</v>
      </c>
      <c r="EX117" s="265">
        <v>3.3593999999999999E-2</v>
      </c>
      <c r="EY117" s="265">
        <v>2.8465000000000001E-2</v>
      </c>
      <c r="EZ117" s="265">
        <v>0.36098000000000002</v>
      </c>
      <c r="FA117" s="265">
        <v>6.0880999999999998E-2</v>
      </c>
      <c r="FB117" s="265">
        <v>5.6069000000000001E-2</v>
      </c>
      <c r="FC117" s="265">
        <v>5.1684000000000001E-2</v>
      </c>
      <c r="FD117" s="265">
        <v>5.8513000000000003E-2</v>
      </c>
      <c r="FE117" s="265">
        <v>4.7639000000000001E-2</v>
      </c>
      <c r="FF117" s="265">
        <v>5.5398999999999997E-2</v>
      </c>
      <c r="FG117" s="265">
        <v>6.3432000000000002E-2</v>
      </c>
      <c r="FH117" s="265">
        <v>5.1078999999999999E-2</v>
      </c>
      <c r="FI117" s="265">
        <v>4.8742000000000001E-2</v>
      </c>
      <c r="FJ117" s="265">
        <v>7.5617000000000004E-2</v>
      </c>
      <c r="FK117" s="265">
        <v>5.2908999999999998E-2</v>
      </c>
      <c r="FL117" s="265">
        <v>8.5926000000000002E-2</v>
      </c>
      <c r="FM117" s="265">
        <v>0.28948000000000002</v>
      </c>
      <c r="FN117" s="265">
        <v>0.29930000000000001</v>
      </c>
      <c r="FO117" s="265">
        <v>0.124</v>
      </c>
      <c r="FP117" s="265">
        <v>0.18393999999999999</v>
      </c>
      <c r="FQ117" s="265">
        <v>0.23810999999999999</v>
      </c>
      <c r="FR117" s="265">
        <v>0.12966</v>
      </c>
      <c r="FS117" s="265">
        <v>0.1245</v>
      </c>
      <c r="FT117" s="265">
        <v>0.24626999999999999</v>
      </c>
      <c r="FU117" s="265">
        <v>0.28827999999999998</v>
      </c>
      <c r="FV117" s="265">
        <v>6.1809999999999997E-2</v>
      </c>
      <c r="FW117" s="265">
        <v>9.3357999999999997E-2</v>
      </c>
      <c r="FX117" s="265">
        <v>0.17743999999999999</v>
      </c>
      <c r="FY117" s="265">
        <v>0.1154</v>
      </c>
      <c r="FZ117" s="265">
        <v>9.3357999999999997E-2</v>
      </c>
      <c r="GA117" s="265">
        <v>0.27614</v>
      </c>
      <c r="GB117" s="265">
        <v>0.25791999999999998</v>
      </c>
      <c r="GC117" s="265">
        <v>0.28892000000000001</v>
      </c>
      <c r="GD117" s="265">
        <v>0.17499999999999999</v>
      </c>
      <c r="GE117" s="265">
        <v>0.29060000000000002</v>
      </c>
      <c r="GF117" s="265">
        <v>0.33157999999999999</v>
      </c>
      <c r="GG117" s="265">
        <v>0.10358000000000001</v>
      </c>
      <c r="GH117" s="265">
        <v>0.12368</v>
      </c>
      <c r="GI117" s="265">
        <v>0.11219999999999999</v>
      </c>
      <c r="GJ117" s="265">
        <v>0.29936000000000001</v>
      </c>
      <c r="GK117" s="265">
        <v>0.32123000000000002</v>
      </c>
      <c r="GL117" s="265">
        <v>0.28763</v>
      </c>
      <c r="GM117" s="265">
        <v>0.20773</v>
      </c>
      <c r="GN117" s="265">
        <v>0.23324</v>
      </c>
      <c r="GO117" s="265">
        <v>0.10502</v>
      </c>
      <c r="GP117" s="265">
        <v>0.16492000000000001</v>
      </c>
      <c r="GQ117" s="265">
        <v>0.17502000000000001</v>
      </c>
      <c r="GR117" s="265">
        <v>0.27701999999999999</v>
      </c>
      <c r="GS117" s="265">
        <v>0.16818</v>
      </c>
      <c r="GT117" s="265">
        <v>0.17763999999999999</v>
      </c>
      <c r="GU117" s="265">
        <v>0.1782</v>
      </c>
      <c r="GV117" s="265">
        <v>0.16667000000000001</v>
      </c>
      <c r="GW117" s="265">
        <v>0.17007</v>
      </c>
      <c r="GX117" s="265">
        <v>0.14147000000000001</v>
      </c>
      <c r="GY117" s="265">
        <v>0.15079000000000001</v>
      </c>
      <c r="GZ117" s="265">
        <v>0.13150999999999999</v>
      </c>
      <c r="HA117" s="265">
        <v>0.15276000000000001</v>
      </c>
      <c r="HB117" s="265">
        <v>0.16599</v>
      </c>
      <c r="HC117" s="265">
        <v>0.15057000000000001</v>
      </c>
      <c r="HD117" s="265">
        <v>0.16103000000000001</v>
      </c>
      <c r="HE117" s="265">
        <v>0.19170000000000001</v>
      </c>
      <c r="HF117" s="265">
        <v>0.20641000000000001</v>
      </c>
      <c r="HG117" s="265">
        <v>0.19231999999999999</v>
      </c>
      <c r="HH117" s="265">
        <v>0.18784000000000001</v>
      </c>
      <c r="HI117" s="265">
        <v>0.19181999999999999</v>
      </c>
      <c r="HJ117" s="265">
        <v>0.20974999999999999</v>
      </c>
      <c r="HK117" s="265">
        <v>0.20924999999999999</v>
      </c>
      <c r="HL117" s="265">
        <v>0.20268</v>
      </c>
      <c r="HM117" s="265">
        <v>0.16019</v>
      </c>
      <c r="HN117" s="265">
        <v>0.26971000000000001</v>
      </c>
      <c r="HO117" s="265">
        <v>0.21895000000000001</v>
      </c>
      <c r="HP117" s="265">
        <v>0.23671</v>
      </c>
      <c r="HQ117" s="265">
        <v>0.12855</v>
      </c>
      <c r="HR117" s="265">
        <v>0.12241</v>
      </c>
      <c r="HS117" s="265">
        <v>0.18486</v>
      </c>
      <c r="HT117" s="265">
        <v>0.19472</v>
      </c>
      <c r="HU117" s="265">
        <v>0.25324999999999998</v>
      </c>
      <c r="HV117" s="265">
        <v>0.19436999999999999</v>
      </c>
      <c r="HW117" s="265">
        <v>0.14748</v>
      </c>
      <c r="HX117" s="265">
        <v>0.14682999999999999</v>
      </c>
      <c r="HY117" s="265">
        <v>0.16594999999999999</v>
      </c>
      <c r="HZ117" s="265">
        <v>0.24263000000000001</v>
      </c>
      <c r="IA117" s="265">
        <v>0.20097999999999999</v>
      </c>
      <c r="IB117" s="265">
        <v>0.19733000000000001</v>
      </c>
      <c r="IC117" s="265">
        <v>0.21029999999999999</v>
      </c>
      <c r="ID117" s="265">
        <v>0.19622000000000001</v>
      </c>
      <c r="IE117" s="265">
        <v>0.26726</v>
      </c>
      <c r="IF117" s="265">
        <v>0.27634999999999998</v>
      </c>
      <c r="IG117" s="265">
        <v>0.20946000000000001</v>
      </c>
      <c r="IH117" s="265">
        <v>0.18865000000000001</v>
      </c>
      <c r="II117" s="265">
        <v>0.29322999999999999</v>
      </c>
      <c r="IJ117" s="265">
        <v>0.25085000000000002</v>
      </c>
      <c r="IK117" s="265">
        <v>0.27464</v>
      </c>
      <c r="IL117" s="265">
        <v>0.20291999999999999</v>
      </c>
      <c r="IM117" s="265">
        <v>0.32164999999999999</v>
      </c>
      <c r="IN117" s="265">
        <v>0.16475000000000001</v>
      </c>
      <c r="IO117" s="265">
        <v>0.16</v>
      </c>
      <c r="IP117" s="265">
        <v>0.18331</v>
      </c>
      <c r="IQ117" s="265">
        <v>0.22722999999999999</v>
      </c>
      <c r="IR117" s="265">
        <v>0.19721</v>
      </c>
      <c r="IS117" s="265">
        <v>0.15118000000000001</v>
      </c>
      <c r="IT117" s="265">
        <v>0.17399999999999999</v>
      </c>
      <c r="IU117" s="265">
        <v>0.19924</v>
      </c>
      <c r="IV117" s="265">
        <v>0.26085000000000003</v>
      </c>
      <c r="IW117" s="265">
        <v>0.14496999999999999</v>
      </c>
      <c r="IX117" s="265">
        <v>0.16411000000000001</v>
      </c>
      <c r="IY117" s="265">
        <v>0.30207000000000001</v>
      </c>
      <c r="IZ117" s="265">
        <v>0.22553999999999999</v>
      </c>
      <c r="JA117" s="265">
        <v>0.2324</v>
      </c>
      <c r="JB117" s="265">
        <v>0.25312000000000001</v>
      </c>
      <c r="JC117" s="265">
        <v>0.29648999999999998</v>
      </c>
      <c r="JD117" s="265">
        <v>0.25197999999999998</v>
      </c>
      <c r="JE117" s="265">
        <v>7.0816000000000004E-2</v>
      </c>
      <c r="JF117" s="265">
        <v>0.26099</v>
      </c>
      <c r="JG117" s="265">
        <v>0.20515</v>
      </c>
      <c r="JH117" s="265">
        <v>0.35780000000000001</v>
      </c>
      <c r="JI117" s="265">
        <v>0.10680000000000001</v>
      </c>
      <c r="JJ117" s="265">
        <v>8.9233999999999994E-2</v>
      </c>
      <c r="JK117" s="265">
        <v>0.10364</v>
      </c>
      <c r="JL117" s="265">
        <v>0.12134</v>
      </c>
      <c r="JM117" s="265">
        <v>0.11228</v>
      </c>
      <c r="JN117" s="265">
        <v>0.17746000000000001</v>
      </c>
      <c r="JO117" s="265">
        <v>0.16918</v>
      </c>
      <c r="JP117" s="265">
        <v>0.11275</v>
      </c>
      <c r="JQ117" s="265">
        <v>0.18905</v>
      </c>
      <c r="JR117" s="265">
        <v>0.14521999999999999</v>
      </c>
      <c r="JS117" s="265">
        <v>0.18117</v>
      </c>
      <c r="JT117" s="265">
        <v>0.33339999999999997</v>
      </c>
      <c r="JU117" s="265">
        <v>0.31639</v>
      </c>
      <c r="JV117" s="265">
        <v>0.26557999999999998</v>
      </c>
      <c r="JW117" s="265">
        <v>0.15212999999999999</v>
      </c>
      <c r="JX117" s="265">
        <v>0.19681000000000001</v>
      </c>
      <c r="JY117" s="265">
        <v>0.17546999999999999</v>
      </c>
      <c r="JZ117" s="265">
        <v>0.17774000000000001</v>
      </c>
      <c r="KA117" s="265">
        <v>0.11111</v>
      </c>
      <c r="KB117" s="265">
        <v>0.32318999999999998</v>
      </c>
      <c r="KC117" s="265">
        <v>0.17832999999999999</v>
      </c>
      <c r="KD117" s="265">
        <v>0.14715</v>
      </c>
      <c r="KE117" s="265">
        <v>0.2324</v>
      </c>
      <c r="KF117" s="265">
        <v>0.21065999999999999</v>
      </c>
      <c r="KG117" s="265">
        <v>0.21887999999999999</v>
      </c>
      <c r="KH117" s="265">
        <v>0.11966</v>
      </c>
      <c r="KI117" s="265">
        <v>0.17713000000000001</v>
      </c>
      <c r="KJ117" s="265">
        <v>0.23146</v>
      </c>
      <c r="KK117" s="265">
        <v>0.34465000000000001</v>
      </c>
      <c r="KL117" s="265">
        <v>0.39572000000000002</v>
      </c>
      <c r="KM117" s="265">
        <v>0.89941000000000004</v>
      </c>
      <c r="KN117" s="265">
        <v>0.94596000000000002</v>
      </c>
      <c r="KO117" s="265">
        <v>0.94840999999999998</v>
      </c>
      <c r="KP117" s="265">
        <v>7.5411159189754818E-3</v>
      </c>
      <c r="KQ117" s="265">
        <v>0.90459999999999996</v>
      </c>
      <c r="KR117" s="265">
        <v>0.88385999999999998</v>
      </c>
      <c r="KS117" s="265">
        <v>0.86651</v>
      </c>
      <c r="KT117" s="265">
        <v>0.88549728352292134</v>
      </c>
      <c r="KU117" s="265">
        <v>4.5317999999999997E-2</v>
      </c>
      <c r="KV117" s="265">
        <v>0.13328000000000001</v>
      </c>
      <c r="KW117" s="265">
        <v>0.18343000000000001</v>
      </c>
      <c r="KX117" s="265">
        <v>0.27331</v>
      </c>
      <c r="KY117" s="265">
        <v>0.45569999999999999</v>
      </c>
      <c r="KZ117" s="265">
        <v>0.65866000000000002</v>
      </c>
      <c r="LA117" s="265">
        <v>0.82423000000000002</v>
      </c>
      <c r="LB117" s="265">
        <v>0.93325000000000002</v>
      </c>
      <c r="LC117" s="265">
        <v>1</v>
      </c>
      <c r="LD117" s="265">
        <v>0</v>
      </c>
      <c r="LE117" s="265">
        <v>0.54940999999999995</v>
      </c>
      <c r="LF117" s="265">
        <v>0</v>
      </c>
      <c r="LG117" s="265">
        <v>0</v>
      </c>
      <c r="LH117" s="431">
        <v>3.3288996201008558E-3</v>
      </c>
      <c r="LI117" s="431">
        <v>3.7896176800131798E-3</v>
      </c>
      <c r="LJ117" s="431">
        <v>4.7838343307375908E-3</v>
      </c>
      <c r="LK117" s="431">
        <v>3.2806971576064825E-3</v>
      </c>
      <c r="LL117" s="431">
        <v>3.979765810072422E-3</v>
      </c>
      <c r="LM117" s="431">
        <v>1.9519368652254343E-3</v>
      </c>
      <c r="LN117" s="431">
        <v>3.0255776364356279E-3</v>
      </c>
      <c r="LO117" s="431">
        <v>1.5465656761080027E-3</v>
      </c>
      <c r="LP117" s="431">
        <v>1.470759161747992E-3</v>
      </c>
      <c r="LQ117" s="431">
        <v>1.1283782077953219E-3</v>
      </c>
      <c r="LR117" s="431">
        <v>8.834659238345921E-4</v>
      </c>
      <c r="LS117" s="431">
        <v>2.6321043260395527E-3</v>
      </c>
      <c r="LT117" s="431">
        <v>4.9475370906293392E-4</v>
      </c>
      <c r="LU117" s="431">
        <v>1.6463431529700756E-3</v>
      </c>
      <c r="LV117" s="431">
        <v>2.4360062088817358E-3</v>
      </c>
      <c r="LW117" s="431">
        <v>1.2896275147795677E-3</v>
      </c>
      <c r="LX117" s="431">
        <v>1.1251429095864296E-3</v>
      </c>
      <c r="LY117" s="431">
        <v>1.2332599144428968E-3</v>
      </c>
      <c r="LZ117" s="431">
        <v>2.3733116686344147E-3</v>
      </c>
      <c r="MA117" s="431">
        <v>1.3962797820568085E-3</v>
      </c>
      <c r="MB117" s="431">
        <v>1.1362625518813729E-3</v>
      </c>
      <c r="MC117" s="431">
        <v>1.686318195424974E-3</v>
      </c>
      <c r="MD117" s="431">
        <v>1.0341763263568282E-3</v>
      </c>
      <c r="ME117" s="431">
        <v>5.8196805184707046E-4</v>
      </c>
      <c r="MF117" s="431">
        <v>2.0215304102748632E-3</v>
      </c>
      <c r="MG117" s="431">
        <v>1.7714414279907942E-3</v>
      </c>
      <c r="MH117" s="266"/>
      <c r="MI117" s="266"/>
      <c r="MJ117" s="266"/>
      <c r="MK117" s="266"/>
      <c r="ML117" s="266"/>
      <c r="MM117" s="266"/>
      <c r="MN117" s="266"/>
      <c r="MO117" s="266"/>
      <c r="MP117" s="266"/>
      <c r="MQ117" s="266"/>
      <c r="MR117" s="266"/>
      <c r="MS117" s="266"/>
      <c r="MT117" s="266"/>
      <c r="MU117" s="266"/>
      <c r="MV117" s="266"/>
      <c r="MW117" s="266"/>
      <c r="MX117" s="266"/>
      <c r="MY117" s="266"/>
      <c r="MZ117" s="266"/>
      <c r="NA117" s="266"/>
      <c r="NB117" s="266"/>
      <c r="NC117" s="266"/>
      <c r="ND117" s="266"/>
      <c r="NE117" s="266"/>
      <c r="NF117" s="266"/>
      <c r="NG117" s="266"/>
      <c r="NH117" s="266"/>
      <c r="NI117" s="266"/>
      <c r="NJ117" s="266"/>
      <c r="NK117" s="266"/>
      <c r="NL117" s="266"/>
      <c r="NM117" s="266"/>
      <c r="NN117" s="266"/>
      <c r="NO117" s="266"/>
      <c r="NP117" s="266"/>
      <c r="NQ117" s="266"/>
      <c r="NR117" s="266"/>
      <c r="NS117" s="266"/>
      <c r="NT117" s="266"/>
      <c r="NU117" s="266"/>
      <c r="NV117" s="266"/>
      <c r="NW117" s="266"/>
      <c r="NX117" s="266"/>
      <c r="NY117" s="266"/>
      <c r="NZ117" s="266"/>
      <c r="OA117" s="266"/>
      <c r="OB117" s="266"/>
      <c r="OC117" s="266"/>
      <c r="OD117" s="266"/>
      <c r="OE117" s="266"/>
      <c r="OF117" s="266"/>
      <c r="OG117" s="266"/>
      <c r="OH117" s="266"/>
      <c r="OI117" s="266"/>
      <c r="OJ117" s="266"/>
      <c r="OK117" s="266"/>
      <c r="OL117" s="266"/>
      <c r="OM117" s="266"/>
      <c r="ON117" s="267"/>
    </row>
    <row r="118" spans="1:404">
      <c r="A118" s="261">
        <v>493</v>
      </c>
      <c r="B118" s="265">
        <v>0.29681999999999997</v>
      </c>
      <c r="C118" s="265">
        <v>0.21492</v>
      </c>
      <c r="D118" s="265">
        <v>0.15115000000000001</v>
      </c>
      <c r="E118" s="265">
        <v>0.10211000000000001</v>
      </c>
      <c r="F118" s="265">
        <v>0.30196000000000001</v>
      </c>
      <c r="G118" s="265">
        <v>0.19858999999999999</v>
      </c>
      <c r="H118" s="265">
        <v>0.31064999999999998</v>
      </c>
      <c r="I118" s="265">
        <v>0.36081999999999997</v>
      </c>
      <c r="J118" s="265">
        <v>0.29588999999999999</v>
      </c>
      <c r="K118" s="265">
        <v>0.17582</v>
      </c>
      <c r="L118" s="265">
        <v>0.15604000000000001</v>
      </c>
      <c r="M118" s="265">
        <v>0.12958</v>
      </c>
      <c r="N118" s="265">
        <v>0.2324</v>
      </c>
      <c r="O118" s="265">
        <v>0.28793999999999997</v>
      </c>
      <c r="P118" s="265">
        <v>0.19500999999999999</v>
      </c>
      <c r="Q118" s="265">
        <v>0.13678000000000001</v>
      </c>
      <c r="R118" s="265">
        <v>0.1012</v>
      </c>
      <c r="S118" s="265">
        <v>0.29099999999999998</v>
      </c>
      <c r="T118" s="265">
        <v>0.19261</v>
      </c>
      <c r="U118" s="265">
        <v>0.29614000000000001</v>
      </c>
      <c r="V118" s="265">
        <v>0.20286000000000001</v>
      </c>
      <c r="W118" s="265">
        <v>0.17668</v>
      </c>
      <c r="X118" s="265">
        <v>0.15240000000000001</v>
      </c>
      <c r="Y118" s="265">
        <v>0.30069000000000001</v>
      </c>
      <c r="Z118" s="265">
        <v>0.20749000000000001</v>
      </c>
      <c r="AA118" s="265">
        <v>0.29953999999999997</v>
      </c>
      <c r="AB118" s="265">
        <v>0.20957000000000001</v>
      </c>
      <c r="AC118" s="265">
        <v>0.19983000000000001</v>
      </c>
      <c r="AD118" s="265">
        <v>0.13346</v>
      </c>
      <c r="AE118" s="265">
        <v>0.10632999999999999</v>
      </c>
      <c r="AF118" s="265">
        <v>0.12010999999999999</v>
      </c>
      <c r="AG118" s="265">
        <v>7.3234999999999995E-2</v>
      </c>
      <c r="AH118" s="265">
        <v>0.15620000000000001</v>
      </c>
      <c r="AI118" s="265">
        <v>0.14349999999999999</v>
      </c>
      <c r="AJ118" s="265">
        <v>0.10625</v>
      </c>
      <c r="AK118" s="265">
        <v>0.12567999999999999</v>
      </c>
      <c r="AL118" s="265">
        <v>0.16447000000000001</v>
      </c>
      <c r="AM118" s="265">
        <v>0.13819000000000001</v>
      </c>
      <c r="AN118" s="265">
        <v>0.1348</v>
      </c>
      <c r="AO118" s="265">
        <v>0.17085</v>
      </c>
      <c r="AP118" s="265">
        <v>0.17496</v>
      </c>
      <c r="AQ118" s="265">
        <v>0.14113000000000001</v>
      </c>
      <c r="AR118" s="265">
        <v>0.18970999999999999</v>
      </c>
      <c r="AS118" s="265">
        <v>0.14291000000000001</v>
      </c>
      <c r="AT118" s="265">
        <v>0.15545999999999999</v>
      </c>
      <c r="AU118" s="265">
        <v>0.20299</v>
      </c>
      <c r="AV118" s="265">
        <v>0.16803999999999999</v>
      </c>
      <c r="AW118" s="265">
        <v>0.10842</v>
      </c>
      <c r="AX118" s="265">
        <v>0.12058000000000001</v>
      </c>
      <c r="AY118" s="265">
        <v>0.13239000000000001</v>
      </c>
      <c r="AZ118" s="265">
        <v>0.14432</v>
      </c>
      <c r="BA118" s="265">
        <v>0.12826000000000001</v>
      </c>
      <c r="BB118" s="265">
        <v>0.12794</v>
      </c>
      <c r="BC118" s="265">
        <v>0.12756000000000001</v>
      </c>
      <c r="BD118" s="265">
        <v>0.12903000000000001</v>
      </c>
      <c r="BE118" s="265">
        <v>6.7583000000000004E-2</v>
      </c>
      <c r="BF118" s="265">
        <v>2.4317999999999999E-2</v>
      </c>
      <c r="BG118" s="265">
        <v>0.14476</v>
      </c>
      <c r="BH118" s="265">
        <v>0.10785</v>
      </c>
      <c r="BI118" s="265">
        <v>0.16636000000000001</v>
      </c>
      <c r="BJ118" s="265">
        <v>0.11438</v>
      </c>
      <c r="BK118" s="265">
        <v>0.11169</v>
      </c>
      <c r="BL118" s="265">
        <v>0.20916000000000001</v>
      </c>
      <c r="BM118" s="265">
        <v>0.11219999999999999</v>
      </c>
      <c r="BN118" s="265">
        <v>0.33374999999999999</v>
      </c>
      <c r="BO118" s="265">
        <v>0.36570999999999998</v>
      </c>
      <c r="BP118" s="265">
        <v>3.4612999999999998E-2</v>
      </c>
      <c r="BQ118" s="265">
        <v>0.17180999999999999</v>
      </c>
      <c r="BR118" s="265">
        <v>0.31684000000000001</v>
      </c>
      <c r="BS118" s="265">
        <v>0.16425000000000001</v>
      </c>
      <c r="BT118" s="265">
        <v>0.27309</v>
      </c>
      <c r="BU118" s="265">
        <v>2.3231999999999999E-2</v>
      </c>
      <c r="BV118" s="265">
        <v>1.3623E-2</v>
      </c>
      <c r="BW118" s="265">
        <v>2.7040000000000002E-2</v>
      </c>
      <c r="BX118" s="265">
        <v>1.2030000000000001E-2</v>
      </c>
      <c r="BY118" s="265">
        <v>0.23710000000000001</v>
      </c>
      <c r="BZ118" s="265">
        <v>0.19514999999999999</v>
      </c>
      <c r="CA118" s="265">
        <v>0.372</v>
      </c>
      <c r="CB118" s="265">
        <v>0.27978999999999998</v>
      </c>
      <c r="CC118" s="265">
        <v>0.35959000000000002</v>
      </c>
      <c r="CD118" s="265">
        <v>0.21395</v>
      </c>
      <c r="CE118" s="265">
        <v>0.20891999999999999</v>
      </c>
      <c r="CF118" s="265">
        <v>0.23114000000000001</v>
      </c>
      <c r="CG118" s="265">
        <v>0.21329000000000001</v>
      </c>
      <c r="CH118" s="265">
        <v>0.19583</v>
      </c>
      <c r="CI118" s="265">
        <v>0.21825</v>
      </c>
      <c r="CJ118" s="265">
        <v>0.18639</v>
      </c>
      <c r="CK118" s="265">
        <v>0.21321000000000001</v>
      </c>
      <c r="CL118" s="265">
        <v>0.49398999999999998</v>
      </c>
      <c r="CM118" s="265">
        <v>0.16347999999999999</v>
      </c>
      <c r="CN118" s="265">
        <v>0.10303</v>
      </c>
      <c r="CO118" s="265">
        <v>8.7423000000000001E-2</v>
      </c>
      <c r="CP118" s="265">
        <v>8.8386000000000006E-2</v>
      </c>
      <c r="CQ118" s="265">
        <v>8.4183999999999995E-2</v>
      </c>
      <c r="CR118" s="265">
        <v>6.6000000000000003E-2</v>
      </c>
      <c r="CS118" s="265">
        <v>5.7141999999999998E-2</v>
      </c>
      <c r="CT118" s="265">
        <v>8.8660000000000003E-2</v>
      </c>
      <c r="CU118" s="265">
        <v>8.5999999999999993E-2</v>
      </c>
      <c r="CV118" s="265">
        <v>0.11311</v>
      </c>
      <c r="CW118" s="265">
        <v>0.16969999999999999</v>
      </c>
      <c r="CX118" s="265">
        <v>0.11133999999999999</v>
      </c>
      <c r="CY118" s="265">
        <v>0.14227000000000001</v>
      </c>
      <c r="CZ118" s="265">
        <v>0.19319</v>
      </c>
      <c r="DA118" s="265">
        <v>0.37663000000000002</v>
      </c>
      <c r="DB118" s="265">
        <v>0.28283000000000003</v>
      </c>
      <c r="DC118" s="265">
        <v>0.43092999999999998</v>
      </c>
      <c r="DD118" s="265">
        <v>7.8787999999999997E-2</v>
      </c>
      <c r="DE118" s="265">
        <v>0.12784000000000001</v>
      </c>
      <c r="DF118" s="265">
        <v>3.7161E-2</v>
      </c>
      <c r="DG118" s="265">
        <v>5.6665E-2</v>
      </c>
      <c r="DH118" s="265">
        <v>4.19E-2</v>
      </c>
      <c r="DI118" s="265">
        <v>5.0992999999999997E-2</v>
      </c>
      <c r="DJ118" s="265">
        <v>3.0349999999999999E-2</v>
      </c>
      <c r="DK118" s="265">
        <v>1.1199000000000001E-2</v>
      </c>
      <c r="DL118" s="265">
        <v>2.0015999999999999E-2</v>
      </c>
      <c r="DM118" s="265">
        <v>0.12827</v>
      </c>
      <c r="DN118" s="265">
        <v>2.2422000000000001E-2</v>
      </c>
      <c r="DO118" s="265">
        <v>3.5257999999999998E-2</v>
      </c>
      <c r="DP118" s="265">
        <v>2.4153000000000001E-2</v>
      </c>
      <c r="DQ118" s="265">
        <v>2.4625999999999999E-2</v>
      </c>
      <c r="DR118" s="265">
        <v>0.17480000000000001</v>
      </c>
      <c r="DS118" s="265">
        <v>0.10675</v>
      </c>
      <c r="DT118" s="265">
        <v>0.12877</v>
      </c>
      <c r="DU118" s="265">
        <v>4.2659000000000002E-2</v>
      </c>
      <c r="DV118" s="265">
        <v>3.8698000000000003E-2</v>
      </c>
      <c r="DW118" s="265">
        <v>3.5230999999999998E-2</v>
      </c>
      <c r="DX118" s="265">
        <v>5.1165000000000002E-2</v>
      </c>
      <c r="DY118" s="265">
        <v>7.9613000000000003E-2</v>
      </c>
      <c r="DZ118" s="265">
        <v>7.0085999999999996E-2</v>
      </c>
      <c r="EA118" s="265">
        <v>8.1721000000000002E-2</v>
      </c>
      <c r="EB118" s="265">
        <v>5.4613000000000002E-2</v>
      </c>
      <c r="EC118" s="265">
        <v>4.6741999999999999E-2</v>
      </c>
      <c r="ED118" s="265">
        <v>6.6045000000000006E-2</v>
      </c>
      <c r="EE118" s="265">
        <v>7.6918E-2</v>
      </c>
      <c r="EF118" s="265">
        <v>0.14648</v>
      </c>
      <c r="EG118" s="265">
        <v>5.4373999999999999E-2</v>
      </c>
      <c r="EH118" s="265">
        <v>0.35247000000000001</v>
      </c>
      <c r="EI118" s="265">
        <v>0.30612</v>
      </c>
      <c r="EJ118" s="265">
        <v>0.62268000000000001</v>
      </c>
      <c r="EK118" s="265">
        <v>0.30908999999999998</v>
      </c>
      <c r="EL118" s="265">
        <v>0.125</v>
      </c>
      <c r="EM118" s="265">
        <v>0.15175</v>
      </c>
      <c r="EN118" s="265">
        <v>5.3976999999999997E-2</v>
      </c>
      <c r="EO118" s="265">
        <v>0.19620000000000001</v>
      </c>
      <c r="EP118" s="265">
        <v>0.24435999999999999</v>
      </c>
      <c r="EQ118" s="265">
        <v>2.947E-2</v>
      </c>
      <c r="ER118" s="265">
        <v>3.6907000000000002E-2</v>
      </c>
      <c r="ES118" s="265">
        <v>3.2922E-2</v>
      </c>
      <c r="ET118" s="265">
        <v>3.5526000000000002E-2</v>
      </c>
      <c r="EU118" s="265">
        <v>3.1312E-2</v>
      </c>
      <c r="EV118" s="265">
        <v>2.7999E-2</v>
      </c>
      <c r="EW118" s="265">
        <v>2.998E-2</v>
      </c>
      <c r="EX118" s="265">
        <v>3.4002999999999999E-2</v>
      </c>
      <c r="EY118" s="265">
        <v>2.9305000000000001E-2</v>
      </c>
      <c r="EZ118" s="265">
        <v>0.37639</v>
      </c>
      <c r="FA118" s="265">
        <v>6.0588999999999997E-2</v>
      </c>
      <c r="FB118" s="265">
        <v>5.5617E-2</v>
      </c>
      <c r="FC118" s="265">
        <v>5.1295E-2</v>
      </c>
      <c r="FD118" s="265">
        <v>5.8645999999999997E-2</v>
      </c>
      <c r="FE118" s="265">
        <v>4.7185999999999999E-2</v>
      </c>
      <c r="FF118" s="265">
        <v>5.5529000000000002E-2</v>
      </c>
      <c r="FG118" s="265">
        <v>6.3490000000000005E-2</v>
      </c>
      <c r="FH118" s="265">
        <v>5.1338000000000002E-2</v>
      </c>
      <c r="FI118" s="265">
        <v>4.9033E-2</v>
      </c>
      <c r="FJ118" s="265">
        <v>7.5424000000000005E-2</v>
      </c>
      <c r="FK118" s="265">
        <v>5.4490999999999998E-2</v>
      </c>
      <c r="FL118" s="265">
        <v>9.2178999999999997E-2</v>
      </c>
      <c r="FM118" s="265">
        <v>0.28016000000000002</v>
      </c>
      <c r="FN118" s="265">
        <v>0.29998000000000002</v>
      </c>
      <c r="FO118" s="265">
        <v>0.126</v>
      </c>
      <c r="FP118" s="265">
        <v>0.19012999999999999</v>
      </c>
      <c r="FQ118" s="265">
        <v>0.24743999999999999</v>
      </c>
      <c r="FR118" s="265">
        <v>0.13553999999999999</v>
      </c>
      <c r="FS118" s="265">
        <v>0.13289999999999999</v>
      </c>
      <c r="FT118" s="265">
        <v>0.25096000000000002</v>
      </c>
      <c r="FU118" s="265">
        <v>0.29743000000000003</v>
      </c>
      <c r="FV118" s="265">
        <v>6.5648999999999999E-2</v>
      </c>
      <c r="FW118" s="265">
        <v>9.8927000000000001E-2</v>
      </c>
      <c r="FX118" s="265">
        <v>0.18361</v>
      </c>
      <c r="FY118" s="265">
        <v>0.12306</v>
      </c>
      <c r="FZ118" s="265">
        <v>9.8927000000000001E-2</v>
      </c>
      <c r="GA118" s="265">
        <v>0.28483000000000003</v>
      </c>
      <c r="GB118" s="265">
        <v>0.25952999999999998</v>
      </c>
      <c r="GC118" s="265">
        <v>0.29515999999999998</v>
      </c>
      <c r="GD118" s="265">
        <v>0.18307000000000001</v>
      </c>
      <c r="GE118" s="265">
        <v>0.29393999999999998</v>
      </c>
      <c r="GF118" s="265">
        <v>0.33903</v>
      </c>
      <c r="GG118" s="265">
        <v>0.11136</v>
      </c>
      <c r="GH118" s="265">
        <v>0.13139999999999999</v>
      </c>
      <c r="GI118" s="265">
        <v>0.12016</v>
      </c>
      <c r="GJ118" s="265">
        <v>0.30815999999999999</v>
      </c>
      <c r="GK118" s="265">
        <v>0.32758999999999999</v>
      </c>
      <c r="GL118" s="265">
        <v>0.28849999999999998</v>
      </c>
      <c r="GM118" s="265">
        <v>0.21461</v>
      </c>
      <c r="GN118" s="265">
        <v>0.23880000000000001</v>
      </c>
      <c r="GO118" s="265">
        <v>0.11204</v>
      </c>
      <c r="GP118" s="265">
        <v>0.17158000000000001</v>
      </c>
      <c r="GQ118" s="265">
        <v>0.18076999999999999</v>
      </c>
      <c r="GR118" s="265">
        <v>0.28154000000000001</v>
      </c>
      <c r="GS118" s="265">
        <v>0.17448</v>
      </c>
      <c r="GT118" s="265">
        <v>0.18231</v>
      </c>
      <c r="GU118" s="265">
        <v>0.18282999999999999</v>
      </c>
      <c r="GV118" s="265">
        <v>0.17121</v>
      </c>
      <c r="GW118" s="265">
        <v>0.17910999999999999</v>
      </c>
      <c r="GX118" s="265">
        <v>0.15045</v>
      </c>
      <c r="GY118" s="265">
        <v>0.15620999999999999</v>
      </c>
      <c r="GZ118" s="265">
        <v>0.13569000000000001</v>
      </c>
      <c r="HA118" s="265">
        <v>0.15606</v>
      </c>
      <c r="HB118" s="265">
        <v>0.17005999999999999</v>
      </c>
      <c r="HC118" s="265">
        <v>0.15548999999999999</v>
      </c>
      <c r="HD118" s="265">
        <v>0.16588</v>
      </c>
      <c r="HE118" s="265">
        <v>0.19919000000000001</v>
      </c>
      <c r="HF118" s="265">
        <v>0.21077000000000001</v>
      </c>
      <c r="HG118" s="265">
        <v>0.19993</v>
      </c>
      <c r="HH118" s="265">
        <v>0.19577</v>
      </c>
      <c r="HI118" s="265">
        <v>0.19977</v>
      </c>
      <c r="HJ118" s="265">
        <v>0.21562000000000001</v>
      </c>
      <c r="HK118" s="265">
        <v>0.21535000000000001</v>
      </c>
      <c r="HL118" s="265">
        <v>0.21156</v>
      </c>
      <c r="HM118" s="265">
        <v>0.16508999999999999</v>
      </c>
      <c r="HN118" s="265">
        <v>0.27367999999999998</v>
      </c>
      <c r="HO118" s="265">
        <v>0.22566</v>
      </c>
      <c r="HP118" s="265">
        <v>0.23913000000000001</v>
      </c>
      <c r="HQ118" s="265">
        <v>0.13181000000000001</v>
      </c>
      <c r="HR118" s="265">
        <v>0.13089000000000001</v>
      </c>
      <c r="HS118" s="265">
        <v>0.19200999999999999</v>
      </c>
      <c r="HT118" s="265">
        <v>0.20147000000000001</v>
      </c>
      <c r="HU118" s="265">
        <v>0.26078000000000001</v>
      </c>
      <c r="HV118" s="265">
        <v>0.19855999999999999</v>
      </c>
      <c r="HW118" s="265">
        <v>0.15211</v>
      </c>
      <c r="HX118" s="265">
        <v>0.15436</v>
      </c>
      <c r="HY118" s="265">
        <v>0.16900999999999999</v>
      </c>
      <c r="HZ118" s="265">
        <v>0.24653</v>
      </c>
      <c r="IA118" s="265">
        <v>0.20587</v>
      </c>
      <c r="IB118" s="265">
        <v>0.2016</v>
      </c>
      <c r="IC118" s="265">
        <v>0.21448</v>
      </c>
      <c r="ID118" s="265">
        <v>0.20069999999999999</v>
      </c>
      <c r="IE118" s="265">
        <v>0.27625</v>
      </c>
      <c r="IF118" s="265">
        <v>0.28478999999999999</v>
      </c>
      <c r="IG118" s="265">
        <v>0.21221000000000001</v>
      </c>
      <c r="IH118" s="265">
        <v>0.19364000000000001</v>
      </c>
      <c r="II118" s="265">
        <v>0.29687999999999998</v>
      </c>
      <c r="IJ118" s="265">
        <v>0.25974999999999998</v>
      </c>
      <c r="IK118" s="265">
        <v>0.28288000000000002</v>
      </c>
      <c r="IL118" s="265">
        <v>0.2152</v>
      </c>
      <c r="IM118" s="265">
        <v>0.32573000000000002</v>
      </c>
      <c r="IN118" s="265">
        <v>0.16208</v>
      </c>
      <c r="IO118" s="265">
        <v>0.16184000000000001</v>
      </c>
      <c r="IP118" s="265">
        <v>0.18898000000000001</v>
      </c>
      <c r="IQ118" s="265">
        <v>0.23161999999999999</v>
      </c>
      <c r="IR118" s="265">
        <v>0.20838999999999999</v>
      </c>
      <c r="IS118" s="265">
        <v>0.15773999999999999</v>
      </c>
      <c r="IT118" s="265">
        <v>0.17831</v>
      </c>
      <c r="IU118" s="265">
        <v>0.20252000000000001</v>
      </c>
      <c r="IV118" s="265">
        <v>0.26517000000000002</v>
      </c>
      <c r="IW118" s="265">
        <v>0.15409</v>
      </c>
      <c r="IX118" s="265">
        <v>0.17105000000000001</v>
      </c>
      <c r="IY118" s="265">
        <v>0.30847999999999998</v>
      </c>
      <c r="IZ118" s="265">
        <v>0.23393</v>
      </c>
      <c r="JA118" s="265">
        <v>0.24132999999999999</v>
      </c>
      <c r="JB118" s="265">
        <v>0.26023000000000002</v>
      </c>
      <c r="JC118" s="265">
        <v>0.30260999999999999</v>
      </c>
      <c r="JD118" s="265">
        <v>0.25716</v>
      </c>
      <c r="JE118" s="265">
        <v>7.6314000000000007E-2</v>
      </c>
      <c r="JF118" s="265">
        <v>0.26463999999999999</v>
      </c>
      <c r="JG118" s="265">
        <v>0.21059</v>
      </c>
      <c r="JH118" s="265">
        <v>0.36162</v>
      </c>
      <c r="JI118" s="265">
        <v>0.11335000000000001</v>
      </c>
      <c r="JJ118" s="265">
        <v>9.5779000000000003E-2</v>
      </c>
      <c r="JK118" s="265">
        <v>0.11176999999999999</v>
      </c>
      <c r="JL118" s="265">
        <v>0.12759999999999999</v>
      </c>
      <c r="JM118" s="265">
        <v>0.12009</v>
      </c>
      <c r="JN118" s="265">
        <v>0.18323999999999999</v>
      </c>
      <c r="JO118" s="265">
        <v>0.17394999999999999</v>
      </c>
      <c r="JP118" s="265">
        <v>0.1173</v>
      </c>
      <c r="JQ118" s="265">
        <v>0.19381000000000001</v>
      </c>
      <c r="JR118" s="265">
        <v>0.15104000000000001</v>
      </c>
      <c r="JS118" s="265">
        <v>0.19037999999999999</v>
      </c>
      <c r="JT118" s="265">
        <v>0.32052999999999998</v>
      </c>
      <c r="JU118" s="265">
        <v>0.31740000000000002</v>
      </c>
      <c r="JV118" s="265">
        <v>0.27012999999999998</v>
      </c>
      <c r="JW118" s="265">
        <v>0.15587000000000001</v>
      </c>
      <c r="JX118" s="265">
        <v>0.19816</v>
      </c>
      <c r="JY118" s="265">
        <v>0.18032999999999999</v>
      </c>
      <c r="JZ118" s="265">
        <v>0.18312</v>
      </c>
      <c r="KA118" s="265">
        <v>0.10863</v>
      </c>
      <c r="KB118" s="265">
        <v>0.32684000000000002</v>
      </c>
      <c r="KC118" s="265">
        <v>0.18442</v>
      </c>
      <c r="KD118" s="265">
        <v>0.15365999999999999</v>
      </c>
      <c r="KE118" s="265">
        <v>0.23458000000000001</v>
      </c>
      <c r="KF118" s="265">
        <v>0.21046999999999999</v>
      </c>
      <c r="KG118" s="265">
        <v>0.2177</v>
      </c>
      <c r="KH118" s="265">
        <v>0.11992999999999999</v>
      </c>
      <c r="KI118" s="265">
        <v>0.18192</v>
      </c>
      <c r="KJ118" s="265">
        <v>0.23724000000000001</v>
      </c>
      <c r="KK118" s="265">
        <v>0.34939999999999999</v>
      </c>
      <c r="KL118" s="265">
        <v>0.40232000000000001</v>
      </c>
      <c r="KM118" s="265">
        <v>0.90305999999999997</v>
      </c>
      <c r="KN118" s="265">
        <v>0.94845999999999997</v>
      </c>
      <c r="KO118" s="265">
        <v>0.94981000000000004</v>
      </c>
      <c r="KP118" s="265">
        <v>7.5458340526665521E-3</v>
      </c>
      <c r="KQ118" s="265">
        <v>0.90430999999999995</v>
      </c>
      <c r="KR118" s="265">
        <v>0.88295999999999997</v>
      </c>
      <c r="KS118" s="265">
        <v>0.86511000000000005</v>
      </c>
      <c r="KT118" s="265">
        <v>0.88806671816533189</v>
      </c>
      <c r="KU118" s="265">
        <v>4.6210000000000001E-2</v>
      </c>
      <c r="KV118" s="265">
        <v>0.1351</v>
      </c>
      <c r="KW118" s="265">
        <v>0.18561</v>
      </c>
      <c r="KX118" s="265">
        <v>0.27594999999999997</v>
      </c>
      <c r="KY118" s="265">
        <v>0.45881</v>
      </c>
      <c r="KZ118" s="265">
        <v>0.66176000000000001</v>
      </c>
      <c r="LA118" s="265">
        <v>0.82674999999999998</v>
      </c>
      <c r="LB118" s="265">
        <v>0.93488000000000004</v>
      </c>
      <c r="LC118" s="265">
        <v>1</v>
      </c>
      <c r="LD118" s="265">
        <v>0</v>
      </c>
      <c r="LE118" s="265">
        <v>0.55357000000000001</v>
      </c>
      <c r="LF118" s="265">
        <v>0</v>
      </c>
      <c r="LG118" s="265">
        <v>0</v>
      </c>
      <c r="LH118" s="431">
        <v>3.3483356237411499E-3</v>
      </c>
      <c r="LI118" s="431">
        <v>3.8366848602890968E-3</v>
      </c>
      <c r="LJ118" s="431">
        <v>4.9592414870858192E-3</v>
      </c>
      <c r="LK118" s="431">
        <v>3.3133651595562696E-3</v>
      </c>
      <c r="LL118" s="431">
        <v>4.1437586769461632E-3</v>
      </c>
      <c r="LM118" s="431">
        <v>1.9357817946001887E-3</v>
      </c>
      <c r="LN118" s="431">
        <v>3.1718348618596792E-3</v>
      </c>
      <c r="LO118" s="431">
        <v>1.5725971898064017E-3</v>
      </c>
      <c r="LP118" s="431">
        <v>1.5695447800680995E-3</v>
      </c>
      <c r="LQ118" s="431">
        <v>1.1958064278587699E-3</v>
      </c>
      <c r="LR118" s="431">
        <v>8.5774593753740191E-4</v>
      </c>
      <c r="LS118" s="431">
        <v>2.6281222235411406E-3</v>
      </c>
      <c r="LT118" s="431">
        <v>5.3674541413784027E-4</v>
      </c>
      <c r="LU118" s="431">
        <v>1.6137325437739491E-3</v>
      </c>
      <c r="LV118" s="431">
        <v>2.5478105526417494E-3</v>
      </c>
      <c r="LW118" s="431">
        <v>1.3081985525786877E-3</v>
      </c>
      <c r="LX118" s="431">
        <v>1.2090244563296437E-3</v>
      </c>
      <c r="LY118" s="431">
        <v>1.3080585049465299E-3</v>
      </c>
      <c r="LZ118" s="431">
        <v>2.4542398750782013E-3</v>
      </c>
      <c r="MA118" s="431">
        <v>1.3662625569850206E-3</v>
      </c>
      <c r="MB118" s="431">
        <v>1.2003012234345078E-3</v>
      </c>
      <c r="MC118" s="431">
        <v>1.6818005824461579E-3</v>
      </c>
      <c r="MD118" s="431">
        <v>1.057053217664361E-3</v>
      </c>
      <c r="ME118" s="431">
        <v>6.361562991514802E-4</v>
      </c>
      <c r="MF118" s="431">
        <v>2.0967526361346245E-3</v>
      </c>
      <c r="MG118" s="431">
        <v>1.8085089977830648E-3</v>
      </c>
      <c r="MH118" s="266"/>
      <c r="MI118" s="266"/>
      <c r="MJ118" s="266"/>
      <c r="MK118" s="266"/>
      <c r="ML118" s="266"/>
      <c r="MM118" s="266"/>
      <c r="MN118" s="266"/>
      <c r="MO118" s="266"/>
      <c r="MP118" s="266"/>
      <c r="MQ118" s="266"/>
      <c r="MR118" s="266"/>
      <c r="MS118" s="266"/>
      <c r="MT118" s="266"/>
      <c r="MU118" s="266"/>
      <c r="MV118" s="266"/>
      <c r="MW118" s="266"/>
      <c r="MX118" s="266"/>
      <c r="MY118" s="266"/>
      <c r="MZ118" s="266"/>
      <c r="NA118" s="266"/>
      <c r="NB118" s="266"/>
      <c r="NC118" s="266"/>
      <c r="ND118" s="266"/>
      <c r="NE118" s="266"/>
      <c r="NF118" s="266"/>
      <c r="NG118" s="266"/>
      <c r="NH118" s="266"/>
      <c r="NI118" s="266"/>
      <c r="NJ118" s="266"/>
      <c r="NK118" s="266"/>
      <c r="NL118" s="266"/>
      <c r="NM118" s="266"/>
      <c r="NN118" s="266"/>
      <c r="NO118" s="266"/>
      <c r="NP118" s="266"/>
      <c r="NQ118" s="266"/>
      <c r="NR118" s="266"/>
      <c r="NS118" s="266"/>
      <c r="NT118" s="266"/>
      <c r="NU118" s="266"/>
      <c r="NV118" s="266"/>
      <c r="NW118" s="266"/>
      <c r="NX118" s="266"/>
      <c r="NY118" s="266"/>
      <c r="NZ118" s="266"/>
      <c r="OA118" s="266"/>
      <c r="OB118" s="266"/>
      <c r="OC118" s="266"/>
      <c r="OD118" s="266"/>
      <c r="OE118" s="266"/>
      <c r="OF118" s="266"/>
      <c r="OG118" s="266"/>
      <c r="OH118" s="266"/>
      <c r="OI118" s="266"/>
      <c r="OJ118" s="266"/>
      <c r="OK118" s="266"/>
      <c r="OL118" s="266"/>
      <c r="OM118" s="266"/>
      <c r="ON118" s="267"/>
    </row>
    <row r="119" spans="1:404">
      <c r="A119" s="261">
        <v>494</v>
      </c>
      <c r="B119" s="265">
        <v>0.29553000000000001</v>
      </c>
      <c r="C119" s="265">
        <v>0.21395</v>
      </c>
      <c r="D119" s="265">
        <v>0.15046000000000001</v>
      </c>
      <c r="E119" s="265">
        <v>0.10159</v>
      </c>
      <c r="F119" s="265">
        <v>0.30064000000000002</v>
      </c>
      <c r="G119" s="265">
        <v>0.19772999999999999</v>
      </c>
      <c r="H119" s="265">
        <v>0.30982999999999999</v>
      </c>
      <c r="I119" s="265">
        <v>0.36105999999999999</v>
      </c>
      <c r="J119" s="265">
        <v>0.29631999999999997</v>
      </c>
      <c r="K119" s="265">
        <v>0.15875</v>
      </c>
      <c r="L119" s="265">
        <v>0.13958999999999999</v>
      </c>
      <c r="M119" s="265">
        <v>0.11498999999999999</v>
      </c>
      <c r="N119" s="265">
        <v>0.23071</v>
      </c>
      <c r="O119" s="265">
        <v>0.28542000000000001</v>
      </c>
      <c r="P119" s="265">
        <v>0.19600999999999999</v>
      </c>
      <c r="Q119" s="265">
        <v>0.13450999999999999</v>
      </c>
      <c r="R119" s="265">
        <v>0.10084</v>
      </c>
      <c r="S119" s="265">
        <v>0.29133999999999999</v>
      </c>
      <c r="T119" s="265">
        <v>0.19313</v>
      </c>
      <c r="U119" s="265">
        <v>0.29543000000000003</v>
      </c>
      <c r="V119" s="265">
        <v>0.20211999999999999</v>
      </c>
      <c r="W119" s="265">
        <v>0.17659</v>
      </c>
      <c r="X119" s="265">
        <v>0.15229999999999999</v>
      </c>
      <c r="Y119" s="265">
        <v>0.30008000000000001</v>
      </c>
      <c r="Z119" s="265">
        <v>0.20705999999999999</v>
      </c>
      <c r="AA119" s="265">
        <v>0.29832999999999998</v>
      </c>
      <c r="AB119" s="265">
        <v>0.20873</v>
      </c>
      <c r="AC119" s="265">
        <v>0.19968</v>
      </c>
      <c r="AD119" s="265">
        <v>0.1333</v>
      </c>
      <c r="AE119" s="265">
        <v>9.6984000000000001E-2</v>
      </c>
      <c r="AF119" s="265">
        <v>0.10999</v>
      </c>
      <c r="AG119" s="265">
        <v>6.7447999999999994E-2</v>
      </c>
      <c r="AH119" s="265">
        <v>0.1449</v>
      </c>
      <c r="AI119" s="265">
        <v>0.13244</v>
      </c>
      <c r="AJ119" s="265">
        <v>9.5851000000000006E-2</v>
      </c>
      <c r="AK119" s="265">
        <v>0.11534</v>
      </c>
      <c r="AL119" s="265">
        <v>0.14996000000000001</v>
      </c>
      <c r="AM119" s="265">
        <v>0.12348000000000001</v>
      </c>
      <c r="AN119" s="265">
        <v>0.12112000000000001</v>
      </c>
      <c r="AO119" s="265">
        <v>0.15614</v>
      </c>
      <c r="AP119" s="265">
        <v>0.15529999999999999</v>
      </c>
      <c r="AQ119" s="265">
        <v>0.12717000000000001</v>
      </c>
      <c r="AR119" s="265">
        <v>0.17502999999999999</v>
      </c>
      <c r="AS119" s="265">
        <v>0.12994</v>
      </c>
      <c r="AT119" s="265">
        <v>0.14165</v>
      </c>
      <c r="AU119" s="265">
        <v>0.18792</v>
      </c>
      <c r="AV119" s="265">
        <v>0.15375</v>
      </c>
      <c r="AW119" s="265">
        <v>9.7586000000000006E-2</v>
      </c>
      <c r="AX119" s="265">
        <v>0.10841000000000001</v>
      </c>
      <c r="AY119" s="265">
        <v>0.11942</v>
      </c>
      <c r="AZ119" s="265">
        <v>0.13155</v>
      </c>
      <c r="BA119" s="265">
        <v>0.11608</v>
      </c>
      <c r="BB119" s="265">
        <v>0.11498999999999999</v>
      </c>
      <c r="BC119" s="265">
        <v>0.11411</v>
      </c>
      <c r="BD119" s="265">
        <v>0.11749999999999999</v>
      </c>
      <c r="BE119" s="265">
        <v>8.5529999999999995E-2</v>
      </c>
      <c r="BF119" s="265">
        <v>2.8226000000000001E-2</v>
      </c>
      <c r="BG119" s="265">
        <v>0.17241000000000001</v>
      </c>
      <c r="BH119" s="265">
        <v>0.12239</v>
      </c>
      <c r="BI119" s="265">
        <v>0.18937999999999999</v>
      </c>
      <c r="BJ119" s="265">
        <v>0.1225</v>
      </c>
      <c r="BK119" s="265">
        <v>0.11429</v>
      </c>
      <c r="BL119" s="265">
        <v>0.21548</v>
      </c>
      <c r="BM119" s="265">
        <v>0.11706999999999999</v>
      </c>
      <c r="BN119" s="265">
        <v>0.33771000000000001</v>
      </c>
      <c r="BO119" s="265">
        <v>0.36857000000000001</v>
      </c>
      <c r="BP119" s="265">
        <v>3.6144000000000003E-2</v>
      </c>
      <c r="BQ119" s="265">
        <v>0.17726</v>
      </c>
      <c r="BR119" s="265">
        <v>0.31927</v>
      </c>
      <c r="BS119" s="265">
        <v>0.16947999999999999</v>
      </c>
      <c r="BT119" s="265">
        <v>0.27715000000000001</v>
      </c>
      <c r="BU119" s="265">
        <v>2.1784000000000001E-2</v>
      </c>
      <c r="BV119" s="265">
        <v>1.1821E-2</v>
      </c>
      <c r="BW119" s="265">
        <v>2.6398999999999999E-2</v>
      </c>
      <c r="BX119" s="265">
        <v>1.2135999999999999E-2</v>
      </c>
      <c r="BY119" s="265">
        <v>0.23957999999999999</v>
      </c>
      <c r="BZ119" s="265">
        <v>0.19719999999999999</v>
      </c>
      <c r="CA119" s="265">
        <v>0.376</v>
      </c>
      <c r="CB119" s="265">
        <v>0.28255000000000002</v>
      </c>
      <c r="CC119" s="265">
        <v>0.36364000000000002</v>
      </c>
      <c r="CD119" s="265">
        <v>0.21631</v>
      </c>
      <c r="CE119" s="265">
        <v>0.21088999999999999</v>
      </c>
      <c r="CF119" s="265">
        <v>0.2336</v>
      </c>
      <c r="CG119" s="265">
        <v>0.21512999999999999</v>
      </c>
      <c r="CH119" s="265">
        <v>0.1981</v>
      </c>
      <c r="CI119" s="265">
        <v>0.22042</v>
      </c>
      <c r="CJ119" s="265">
        <v>0.18892</v>
      </c>
      <c r="CK119" s="265">
        <v>0.21521000000000001</v>
      </c>
      <c r="CL119" s="265">
        <v>0.49675000000000002</v>
      </c>
      <c r="CM119" s="265">
        <v>0.16314000000000001</v>
      </c>
      <c r="CN119" s="265">
        <v>0.10707</v>
      </c>
      <c r="CO119" s="265">
        <v>8.9698E-2</v>
      </c>
      <c r="CP119" s="265">
        <v>9.3663999999999997E-2</v>
      </c>
      <c r="CQ119" s="265">
        <v>8.9210999999999999E-2</v>
      </c>
      <c r="CR119" s="265">
        <v>6.8000000000000005E-2</v>
      </c>
      <c r="CS119" s="265">
        <v>5.9182999999999999E-2</v>
      </c>
      <c r="CT119" s="265">
        <v>9.0721999999999997E-2</v>
      </c>
      <c r="CU119" s="265">
        <v>8.7999999999999995E-2</v>
      </c>
      <c r="CV119" s="265">
        <v>0.11759</v>
      </c>
      <c r="CW119" s="265">
        <v>0.17576</v>
      </c>
      <c r="CX119" s="265">
        <v>0.11753</v>
      </c>
      <c r="CY119" s="265">
        <v>0.14845</v>
      </c>
      <c r="CZ119" s="265">
        <v>0.19409000000000001</v>
      </c>
      <c r="DA119" s="265">
        <v>0.37794</v>
      </c>
      <c r="DB119" s="265">
        <v>0.30303000000000002</v>
      </c>
      <c r="DC119" s="265">
        <v>0.45773000000000003</v>
      </c>
      <c r="DD119" s="265">
        <v>8.4848000000000007E-2</v>
      </c>
      <c r="DE119" s="265">
        <v>0.13608000000000001</v>
      </c>
      <c r="DF119" s="265">
        <v>4.0481000000000003E-2</v>
      </c>
      <c r="DG119" s="265">
        <v>6.164E-2</v>
      </c>
      <c r="DH119" s="265">
        <v>4.4804999999999998E-2</v>
      </c>
      <c r="DI119" s="265">
        <v>5.3444999999999999E-2</v>
      </c>
      <c r="DJ119" s="265">
        <v>3.2177999999999998E-2</v>
      </c>
      <c r="DK119" s="265">
        <v>1.1443E-2</v>
      </c>
      <c r="DL119" s="265">
        <v>2.0572E-2</v>
      </c>
      <c r="DM119" s="265">
        <v>0.13100000000000001</v>
      </c>
      <c r="DN119" s="265">
        <v>2.2679000000000001E-2</v>
      </c>
      <c r="DO119" s="265">
        <v>3.4814999999999999E-2</v>
      </c>
      <c r="DP119" s="265">
        <v>2.2738999999999999E-2</v>
      </c>
      <c r="DQ119" s="265">
        <v>2.3896000000000001E-2</v>
      </c>
      <c r="DR119" s="265">
        <v>0.17221</v>
      </c>
      <c r="DS119" s="265">
        <v>0.10488</v>
      </c>
      <c r="DT119" s="265">
        <v>0.12432</v>
      </c>
      <c r="DU119" s="265">
        <v>3.9286000000000001E-2</v>
      </c>
      <c r="DV119" s="265">
        <v>3.7301000000000001E-2</v>
      </c>
      <c r="DW119" s="265">
        <v>3.2232999999999998E-2</v>
      </c>
      <c r="DX119" s="265">
        <v>5.2066000000000001E-2</v>
      </c>
      <c r="DY119" s="265">
        <v>8.1028000000000003E-2</v>
      </c>
      <c r="DZ119" s="265">
        <v>6.2899999999999998E-2</v>
      </c>
      <c r="EA119" s="265">
        <v>7.3996999999999993E-2</v>
      </c>
      <c r="EB119" s="265">
        <v>4.9999000000000002E-2</v>
      </c>
      <c r="EC119" s="265">
        <v>4.3160999999999998E-2</v>
      </c>
      <c r="ED119" s="265">
        <v>5.9933E-2</v>
      </c>
      <c r="EE119" s="265">
        <v>6.9381999999999999E-2</v>
      </c>
      <c r="EF119" s="265">
        <v>0.15318000000000001</v>
      </c>
      <c r="EG119" s="265">
        <v>5.0305999999999997E-2</v>
      </c>
      <c r="EH119" s="265">
        <v>0.35942000000000002</v>
      </c>
      <c r="EI119" s="265">
        <v>0.32652999999999999</v>
      </c>
      <c r="EJ119" s="265">
        <v>0.66186</v>
      </c>
      <c r="EK119" s="265">
        <v>0.33130999999999999</v>
      </c>
      <c r="EL119" s="265">
        <v>0.13542000000000001</v>
      </c>
      <c r="EM119" s="265">
        <v>0.16442000000000001</v>
      </c>
      <c r="EN119" s="265">
        <v>5.7520000000000002E-2</v>
      </c>
      <c r="EO119" s="265">
        <v>0.20715</v>
      </c>
      <c r="EP119" s="265">
        <v>0.25477</v>
      </c>
      <c r="EQ119" s="265">
        <v>3.0182E-2</v>
      </c>
      <c r="ER119" s="265">
        <v>3.7510000000000002E-2</v>
      </c>
      <c r="ES119" s="265">
        <v>3.3641999999999998E-2</v>
      </c>
      <c r="ET119" s="265">
        <v>3.6250999999999999E-2</v>
      </c>
      <c r="EU119" s="265">
        <v>3.2106000000000003E-2</v>
      </c>
      <c r="EV119" s="265">
        <v>2.8294E-2</v>
      </c>
      <c r="EW119" s="265">
        <v>3.0374999999999999E-2</v>
      </c>
      <c r="EX119" s="265">
        <v>3.4412999999999999E-2</v>
      </c>
      <c r="EY119" s="265">
        <v>3.0144000000000001E-2</v>
      </c>
      <c r="EZ119" s="265">
        <v>0.39179000000000003</v>
      </c>
      <c r="FA119" s="265">
        <v>6.0297999999999997E-2</v>
      </c>
      <c r="FB119" s="265">
        <v>5.5166E-2</v>
      </c>
      <c r="FC119" s="265">
        <v>5.0906E-2</v>
      </c>
      <c r="FD119" s="265">
        <v>5.8777999999999997E-2</v>
      </c>
      <c r="FE119" s="265">
        <v>4.6733999999999998E-2</v>
      </c>
      <c r="FF119" s="265">
        <v>5.5660000000000001E-2</v>
      </c>
      <c r="FG119" s="265">
        <v>6.3548999999999994E-2</v>
      </c>
      <c r="FH119" s="265">
        <v>5.1596000000000003E-2</v>
      </c>
      <c r="FI119" s="265">
        <v>4.9325000000000001E-2</v>
      </c>
      <c r="FJ119" s="265">
        <v>7.5231999999999993E-2</v>
      </c>
      <c r="FK119" s="265">
        <v>5.6073999999999999E-2</v>
      </c>
      <c r="FL119" s="265">
        <v>9.8432000000000006E-2</v>
      </c>
      <c r="FM119" s="265">
        <v>0.27084000000000003</v>
      </c>
      <c r="FN119" s="265">
        <v>0.30064999999999997</v>
      </c>
      <c r="FO119" s="265">
        <v>0.128</v>
      </c>
      <c r="FP119" s="265">
        <v>0.19631999999999999</v>
      </c>
      <c r="FQ119" s="265">
        <v>0.25677</v>
      </c>
      <c r="FR119" s="265">
        <v>0.14141999999999999</v>
      </c>
      <c r="FS119" s="265">
        <v>0.14129</v>
      </c>
      <c r="FT119" s="265">
        <v>0.25566</v>
      </c>
      <c r="FU119" s="265">
        <v>0.30658000000000002</v>
      </c>
      <c r="FV119" s="265">
        <v>6.9486999999999993E-2</v>
      </c>
      <c r="FW119" s="265">
        <v>0.1045</v>
      </c>
      <c r="FX119" s="265">
        <v>0.18976999999999999</v>
      </c>
      <c r="FY119" s="265">
        <v>0.13072</v>
      </c>
      <c r="FZ119" s="265">
        <v>0.1045</v>
      </c>
      <c r="GA119" s="265">
        <v>0.29352</v>
      </c>
      <c r="GB119" s="265">
        <v>0.26113999999999998</v>
      </c>
      <c r="GC119" s="265">
        <v>0.30138999999999999</v>
      </c>
      <c r="GD119" s="265">
        <v>0.19114</v>
      </c>
      <c r="GE119" s="265">
        <v>0.29729</v>
      </c>
      <c r="GF119" s="265">
        <v>0.34649000000000002</v>
      </c>
      <c r="GG119" s="265">
        <v>0.11913</v>
      </c>
      <c r="GH119" s="265">
        <v>0.13913</v>
      </c>
      <c r="GI119" s="265">
        <v>0.12812000000000001</v>
      </c>
      <c r="GJ119" s="265">
        <v>0.31696000000000002</v>
      </c>
      <c r="GK119" s="265">
        <v>0.33394000000000001</v>
      </c>
      <c r="GL119" s="265">
        <v>0.28937000000000002</v>
      </c>
      <c r="GM119" s="265">
        <v>0.22148999999999999</v>
      </c>
      <c r="GN119" s="265">
        <v>0.24437</v>
      </c>
      <c r="GO119" s="265">
        <v>0.11907</v>
      </c>
      <c r="GP119" s="265">
        <v>0.17824000000000001</v>
      </c>
      <c r="GQ119" s="265">
        <v>0.18653</v>
      </c>
      <c r="GR119" s="265">
        <v>0.28605999999999998</v>
      </c>
      <c r="GS119" s="265">
        <v>0.18076999999999999</v>
      </c>
      <c r="GT119" s="265">
        <v>0.18698000000000001</v>
      </c>
      <c r="GU119" s="265">
        <v>0.18747</v>
      </c>
      <c r="GV119" s="265">
        <v>0.17576</v>
      </c>
      <c r="GW119" s="265">
        <v>0.18814</v>
      </c>
      <c r="GX119" s="265">
        <v>0.15942999999999999</v>
      </c>
      <c r="GY119" s="265">
        <v>0.16163</v>
      </c>
      <c r="GZ119" s="265">
        <v>0.13986000000000001</v>
      </c>
      <c r="HA119" s="265">
        <v>0.15934999999999999</v>
      </c>
      <c r="HB119" s="265">
        <v>0.17413000000000001</v>
      </c>
      <c r="HC119" s="265">
        <v>0.16042000000000001</v>
      </c>
      <c r="HD119" s="265">
        <v>0.17072999999999999</v>
      </c>
      <c r="HE119" s="265">
        <v>0.20668</v>
      </c>
      <c r="HF119" s="265">
        <v>0.21514</v>
      </c>
      <c r="HG119" s="265">
        <v>0.20755000000000001</v>
      </c>
      <c r="HH119" s="265">
        <v>0.20369999999999999</v>
      </c>
      <c r="HI119" s="265">
        <v>0.20771000000000001</v>
      </c>
      <c r="HJ119" s="265">
        <v>0.22148999999999999</v>
      </c>
      <c r="HK119" s="265">
        <v>0.22144</v>
      </c>
      <c r="HL119" s="265">
        <v>0.22045000000000001</v>
      </c>
      <c r="HM119" s="265">
        <v>0.16997999999999999</v>
      </c>
      <c r="HN119" s="265">
        <v>0.27765000000000001</v>
      </c>
      <c r="HO119" s="265">
        <v>0.23236999999999999</v>
      </c>
      <c r="HP119" s="265">
        <v>0.24154999999999999</v>
      </c>
      <c r="HQ119" s="265">
        <v>0.13507</v>
      </c>
      <c r="HR119" s="265">
        <v>0.13936999999999999</v>
      </c>
      <c r="HS119" s="265">
        <v>0.19916</v>
      </c>
      <c r="HT119" s="265">
        <v>0.20821999999999999</v>
      </c>
      <c r="HU119" s="265">
        <v>0.26833000000000001</v>
      </c>
      <c r="HV119" s="265">
        <v>0.20275000000000001</v>
      </c>
      <c r="HW119" s="265">
        <v>0.15673000000000001</v>
      </c>
      <c r="HX119" s="265">
        <v>0.16189000000000001</v>
      </c>
      <c r="HY119" s="265">
        <v>0.17205999999999999</v>
      </c>
      <c r="HZ119" s="265">
        <v>0.25041999999999998</v>
      </c>
      <c r="IA119" s="265">
        <v>0.21076</v>
      </c>
      <c r="IB119" s="265">
        <v>0.20588000000000001</v>
      </c>
      <c r="IC119" s="265">
        <v>0.21865000000000001</v>
      </c>
      <c r="ID119" s="265">
        <v>0.20516999999999999</v>
      </c>
      <c r="IE119" s="265">
        <v>0.28523999999999999</v>
      </c>
      <c r="IF119" s="265">
        <v>0.29321999999999998</v>
      </c>
      <c r="IG119" s="265">
        <v>0.21496000000000001</v>
      </c>
      <c r="IH119" s="265">
        <v>0.19863</v>
      </c>
      <c r="II119" s="265">
        <v>0.30053000000000002</v>
      </c>
      <c r="IJ119" s="265">
        <v>0.26865</v>
      </c>
      <c r="IK119" s="265">
        <v>0.29111999999999999</v>
      </c>
      <c r="IL119" s="265">
        <v>0.22749</v>
      </c>
      <c r="IM119" s="265">
        <v>0.32980999999999999</v>
      </c>
      <c r="IN119" s="265">
        <v>0.15942000000000001</v>
      </c>
      <c r="IO119" s="265">
        <v>0.16367999999999999</v>
      </c>
      <c r="IP119" s="265">
        <v>0.19466</v>
      </c>
      <c r="IQ119" s="265">
        <v>0.23601</v>
      </c>
      <c r="IR119" s="265">
        <v>0.21956999999999999</v>
      </c>
      <c r="IS119" s="265">
        <v>0.1643</v>
      </c>
      <c r="IT119" s="265">
        <v>0.18262</v>
      </c>
      <c r="IU119" s="265">
        <v>0.20580000000000001</v>
      </c>
      <c r="IV119" s="265">
        <v>0.26949000000000001</v>
      </c>
      <c r="IW119" s="265">
        <v>0.16320000000000001</v>
      </c>
      <c r="IX119" s="265">
        <v>0.17799000000000001</v>
      </c>
      <c r="IY119" s="265">
        <v>0.31489</v>
      </c>
      <c r="IZ119" s="265">
        <v>0.24231</v>
      </c>
      <c r="JA119" s="265">
        <v>0.25025999999999998</v>
      </c>
      <c r="JB119" s="265">
        <v>0.26734000000000002</v>
      </c>
      <c r="JC119" s="265">
        <v>0.30874000000000001</v>
      </c>
      <c r="JD119" s="265">
        <v>0.26234000000000002</v>
      </c>
      <c r="JE119" s="265">
        <v>8.1810999999999995E-2</v>
      </c>
      <c r="JF119" s="265">
        <v>0.26829999999999998</v>
      </c>
      <c r="JG119" s="265">
        <v>0.21603</v>
      </c>
      <c r="JH119" s="265">
        <v>0.36543999999999999</v>
      </c>
      <c r="JI119" s="265">
        <v>0.11990000000000001</v>
      </c>
      <c r="JJ119" s="265">
        <v>0.10231999999999999</v>
      </c>
      <c r="JK119" s="265">
        <v>0.11989</v>
      </c>
      <c r="JL119" s="265">
        <v>0.13386000000000001</v>
      </c>
      <c r="JM119" s="265">
        <v>0.12790000000000001</v>
      </c>
      <c r="JN119" s="265">
        <v>0.18901999999999999</v>
      </c>
      <c r="JO119" s="265">
        <v>0.17871000000000001</v>
      </c>
      <c r="JP119" s="265">
        <v>0.12186</v>
      </c>
      <c r="JQ119" s="265">
        <v>0.19857</v>
      </c>
      <c r="JR119" s="265">
        <v>0.15687000000000001</v>
      </c>
      <c r="JS119" s="265">
        <v>0.19958999999999999</v>
      </c>
      <c r="JT119" s="265">
        <v>0.30765999999999999</v>
      </c>
      <c r="JU119" s="265">
        <v>0.31841000000000003</v>
      </c>
      <c r="JV119" s="265">
        <v>0.27467999999999998</v>
      </c>
      <c r="JW119" s="265">
        <v>0.15961</v>
      </c>
      <c r="JX119" s="265">
        <v>0.19950999999999999</v>
      </c>
      <c r="JY119" s="265">
        <v>0.18518999999999999</v>
      </c>
      <c r="JZ119" s="265">
        <v>0.1885</v>
      </c>
      <c r="KA119" s="265">
        <v>0.10616</v>
      </c>
      <c r="KB119" s="265">
        <v>0.33050000000000002</v>
      </c>
      <c r="KC119" s="265">
        <v>0.19051999999999999</v>
      </c>
      <c r="KD119" s="265">
        <v>0.16017999999999999</v>
      </c>
      <c r="KE119" s="265">
        <v>0.23676</v>
      </c>
      <c r="KF119" s="265">
        <v>0.21027000000000001</v>
      </c>
      <c r="KG119" s="265">
        <v>0.21651999999999999</v>
      </c>
      <c r="KH119" s="265">
        <v>0.12019000000000001</v>
      </c>
      <c r="KI119" s="265">
        <v>0.18670999999999999</v>
      </c>
      <c r="KJ119" s="265">
        <v>0.24303</v>
      </c>
      <c r="KK119" s="265">
        <v>0.35415000000000002</v>
      </c>
      <c r="KL119" s="265">
        <v>0.40892000000000001</v>
      </c>
      <c r="KM119" s="265">
        <v>0.90671999999999997</v>
      </c>
      <c r="KN119" s="265">
        <v>0.95096999999999998</v>
      </c>
      <c r="KO119" s="265">
        <v>0.95121</v>
      </c>
      <c r="KP119" s="265">
        <v>7.5508565820796222E-3</v>
      </c>
      <c r="KQ119" s="265">
        <v>0.90403</v>
      </c>
      <c r="KR119" s="265">
        <v>0.88207000000000002</v>
      </c>
      <c r="KS119" s="265">
        <v>0.86372000000000004</v>
      </c>
      <c r="KT119" s="265">
        <v>0.8906253604208223</v>
      </c>
      <c r="KU119" s="265">
        <v>4.7101999999999998E-2</v>
      </c>
      <c r="KV119" s="265">
        <v>0.13691999999999999</v>
      </c>
      <c r="KW119" s="265">
        <v>0.18779000000000001</v>
      </c>
      <c r="KX119" s="265">
        <v>0.27859</v>
      </c>
      <c r="KY119" s="265">
        <v>0.46192</v>
      </c>
      <c r="KZ119" s="265">
        <v>0.66485000000000005</v>
      </c>
      <c r="LA119" s="265">
        <v>0.82926999999999995</v>
      </c>
      <c r="LB119" s="265">
        <v>0.93652000000000002</v>
      </c>
      <c r="LC119" s="265">
        <v>1</v>
      </c>
      <c r="LD119" s="265">
        <v>0</v>
      </c>
      <c r="LE119" s="265">
        <v>0.55772999999999995</v>
      </c>
      <c r="LF119" s="265">
        <v>0</v>
      </c>
      <c r="LG119" s="265">
        <v>0</v>
      </c>
      <c r="LH119" s="431">
        <v>3.3666577655822039E-3</v>
      </c>
      <c r="LI119" s="431">
        <v>3.8803920615464449E-3</v>
      </c>
      <c r="LJ119" s="431">
        <v>5.1219495944678783E-3</v>
      </c>
      <c r="LK119" s="431">
        <v>3.3471144270151854E-3</v>
      </c>
      <c r="LL119" s="431">
        <v>4.299588967114687E-3</v>
      </c>
      <c r="LM119" s="431">
        <v>1.930702943354845E-3</v>
      </c>
      <c r="LN119" s="431">
        <v>3.3137213904410601E-3</v>
      </c>
      <c r="LO119" s="431">
        <v>1.6085074748843908E-3</v>
      </c>
      <c r="LP119" s="431">
        <v>1.672162557952106E-3</v>
      </c>
      <c r="LQ119" s="431">
        <v>1.2711803428828716E-3</v>
      </c>
      <c r="LR119" s="431">
        <v>8.3932769484817982E-4</v>
      </c>
      <c r="LS119" s="431">
        <v>2.6279636658728123E-3</v>
      </c>
      <c r="LT119" s="431">
        <v>5.8333773631602526E-4</v>
      </c>
      <c r="LU119" s="431">
        <v>1.593193388544023E-3</v>
      </c>
      <c r="LV119" s="431">
        <v>2.6585417799651623E-3</v>
      </c>
      <c r="LW119" s="431">
        <v>1.3371685054153204E-3</v>
      </c>
      <c r="LX119" s="431">
        <v>1.2977964943274856E-3</v>
      </c>
      <c r="LY119" s="431">
        <v>1.3877107994630933E-3</v>
      </c>
      <c r="LZ119" s="431">
        <v>2.5312572252005339E-3</v>
      </c>
      <c r="MA119" s="431">
        <v>1.3454948784783483E-3</v>
      </c>
      <c r="MB119" s="431">
        <v>1.2670002179220319E-3</v>
      </c>
      <c r="MC119" s="431">
        <v>1.6839329618960619E-3</v>
      </c>
      <c r="MD119" s="431">
        <v>1.0888389078900218E-3</v>
      </c>
      <c r="ME119" s="431">
        <v>6.955866701900959E-4</v>
      </c>
      <c r="MF119" s="431">
        <v>2.1694351453334093E-3</v>
      </c>
      <c r="MG119" s="431">
        <v>1.8477905541658401E-3</v>
      </c>
      <c r="MH119" s="266"/>
      <c r="MI119" s="266"/>
      <c r="MJ119" s="266"/>
      <c r="MK119" s="266"/>
      <c r="ML119" s="266"/>
      <c r="MM119" s="266"/>
      <c r="MN119" s="266"/>
      <c r="MO119" s="266"/>
      <c r="MP119" s="266"/>
      <c r="MQ119" s="266"/>
      <c r="MR119" s="266"/>
      <c r="MS119" s="266"/>
      <c r="MT119" s="266"/>
      <c r="MU119" s="266"/>
      <c r="MV119" s="266"/>
      <c r="MW119" s="266"/>
      <c r="MX119" s="266"/>
      <c r="MY119" s="266"/>
      <c r="MZ119" s="266"/>
      <c r="NA119" s="266"/>
      <c r="NB119" s="266"/>
      <c r="NC119" s="266"/>
      <c r="ND119" s="266"/>
      <c r="NE119" s="266"/>
      <c r="NF119" s="266"/>
      <c r="NG119" s="266"/>
      <c r="NH119" s="266"/>
      <c r="NI119" s="266"/>
      <c r="NJ119" s="266"/>
      <c r="NK119" s="266"/>
      <c r="NL119" s="266"/>
      <c r="NM119" s="266"/>
      <c r="NN119" s="266"/>
      <c r="NO119" s="266"/>
      <c r="NP119" s="266"/>
      <c r="NQ119" s="266"/>
      <c r="NR119" s="266"/>
      <c r="NS119" s="266"/>
      <c r="NT119" s="266"/>
      <c r="NU119" s="266"/>
      <c r="NV119" s="266"/>
      <c r="NW119" s="266"/>
      <c r="NX119" s="266"/>
      <c r="NY119" s="266"/>
      <c r="NZ119" s="266"/>
      <c r="OA119" s="266"/>
      <c r="OB119" s="266"/>
      <c r="OC119" s="266"/>
      <c r="OD119" s="266"/>
      <c r="OE119" s="266"/>
      <c r="OF119" s="266"/>
      <c r="OG119" s="266"/>
      <c r="OH119" s="266"/>
      <c r="OI119" s="266"/>
      <c r="OJ119" s="266"/>
      <c r="OK119" s="266"/>
      <c r="OL119" s="266"/>
      <c r="OM119" s="266"/>
      <c r="ON119" s="267"/>
    </row>
    <row r="120" spans="1:404">
      <c r="A120" s="261">
        <v>495</v>
      </c>
      <c r="B120" s="265">
        <v>0.29425000000000001</v>
      </c>
      <c r="C120" s="265">
        <v>0.21298</v>
      </c>
      <c r="D120" s="265">
        <v>0.14976999999999999</v>
      </c>
      <c r="E120" s="265">
        <v>0.10106</v>
      </c>
      <c r="F120" s="265">
        <v>0.29931000000000002</v>
      </c>
      <c r="G120" s="265">
        <v>0.19686999999999999</v>
      </c>
      <c r="H120" s="265">
        <v>0.30902000000000002</v>
      </c>
      <c r="I120" s="265">
        <v>0.36129</v>
      </c>
      <c r="J120" s="265">
        <v>0.29675000000000001</v>
      </c>
      <c r="K120" s="265">
        <v>0.14168</v>
      </c>
      <c r="L120" s="265">
        <v>0.12315</v>
      </c>
      <c r="M120" s="265">
        <v>0.10038999999999999</v>
      </c>
      <c r="N120" s="265">
        <v>0.22902</v>
      </c>
      <c r="O120" s="265">
        <v>0.28289999999999998</v>
      </c>
      <c r="P120" s="265">
        <v>0.19702</v>
      </c>
      <c r="Q120" s="265">
        <v>0.13225000000000001</v>
      </c>
      <c r="R120" s="265">
        <v>0.10047</v>
      </c>
      <c r="S120" s="265">
        <v>0.29169</v>
      </c>
      <c r="T120" s="265">
        <v>0.19364000000000001</v>
      </c>
      <c r="U120" s="265">
        <v>0.29472999999999999</v>
      </c>
      <c r="V120" s="265">
        <v>0.20136999999999999</v>
      </c>
      <c r="W120" s="265">
        <v>0.17649000000000001</v>
      </c>
      <c r="X120" s="265">
        <v>0.15218999999999999</v>
      </c>
      <c r="Y120" s="265">
        <v>0.29947000000000001</v>
      </c>
      <c r="Z120" s="265">
        <v>0.20663999999999999</v>
      </c>
      <c r="AA120" s="265">
        <v>0.29713000000000001</v>
      </c>
      <c r="AB120" s="265">
        <v>0.20788000000000001</v>
      </c>
      <c r="AC120" s="265">
        <v>0.19954</v>
      </c>
      <c r="AD120" s="265">
        <v>0.13314999999999999</v>
      </c>
      <c r="AE120" s="265">
        <v>8.7634000000000004E-2</v>
      </c>
      <c r="AF120" s="265">
        <v>9.9880999999999998E-2</v>
      </c>
      <c r="AG120" s="265">
        <v>6.1661000000000001E-2</v>
      </c>
      <c r="AH120" s="265">
        <v>0.13361000000000001</v>
      </c>
      <c r="AI120" s="265">
        <v>0.12138</v>
      </c>
      <c r="AJ120" s="265">
        <v>8.5455000000000003E-2</v>
      </c>
      <c r="AK120" s="265">
        <v>0.10499</v>
      </c>
      <c r="AL120" s="265">
        <v>0.13546</v>
      </c>
      <c r="AM120" s="265">
        <v>0.10878</v>
      </c>
      <c r="AN120" s="265">
        <v>0.10743</v>
      </c>
      <c r="AO120" s="265">
        <v>0.14143</v>
      </c>
      <c r="AP120" s="265">
        <v>0.13563</v>
      </c>
      <c r="AQ120" s="265">
        <v>0.11321000000000001</v>
      </c>
      <c r="AR120" s="265">
        <v>0.16034999999999999</v>
      </c>
      <c r="AS120" s="265">
        <v>0.11697</v>
      </c>
      <c r="AT120" s="265">
        <v>0.12784000000000001</v>
      </c>
      <c r="AU120" s="265">
        <v>0.17285</v>
      </c>
      <c r="AV120" s="265">
        <v>0.13947000000000001</v>
      </c>
      <c r="AW120" s="265">
        <v>8.6750999999999995E-2</v>
      </c>
      <c r="AX120" s="265">
        <v>9.6239000000000005E-2</v>
      </c>
      <c r="AY120" s="265">
        <v>0.10645</v>
      </c>
      <c r="AZ120" s="265">
        <v>0.11878</v>
      </c>
      <c r="BA120" s="265">
        <v>0.10389</v>
      </c>
      <c r="BB120" s="265">
        <v>0.10204000000000001</v>
      </c>
      <c r="BC120" s="265">
        <v>0.10066</v>
      </c>
      <c r="BD120" s="265">
        <v>0.10596999999999999</v>
      </c>
      <c r="BE120" s="265">
        <v>0.10348</v>
      </c>
      <c r="BF120" s="265">
        <v>3.2133000000000002E-2</v>
      </c>
      <c r="BG120" s="265">
        <v>0.20005999999999999</v>
      </c>
      <c r="BH120" s="265">
        <v>0.13694000000000001</v>
      </c>
      <c r="BI120" s="265">
        <v>0.21240999999999999</v>
      </c>
      <c r="BJ120" s="265">
        <v>0.13061</v>
      </c>
      <c r="BK120" s="265">
        <v>0.11688</v>
      </c>
      <c r="BL120" s="265">
        <v>0.22181000000000001</v>
      </c>
      <c r="BM120" s="265">
        <v>0.12195</v>
      </c>
      <c r="BN120" s="265">
        <v>0.34166999999999997</v>
      </c>
      <c r="BO120" s="265">
        <v>0.37142999999999998</v>
      </c>
      <c r="BP120" s="265">
        <v>3.7673999999999999E-2</v>
      </c>
      <c r="BQ120" s="265">
        <v>0.18271000000000001</v>
      </c>
      <c r="BR120" s="265">
        <v>0.32171</v>
      </c>
      <c r="BS120" s="265">
        <v>0.17471999999999999</v>
      </c>
      <c r="BT120" s="265">
        <v>0.28121000000000002</v>
      </c>
      <c r="BU120" s="265">
        <v>2.0336E-2</v>
      </c>
      <c r="BV120" s="265">
        <v>1.0019E-2</v>
      </c>
      <c r="BW120" s="265">
        <v>2.5758E-2</v>
      </c>
      <c r="BX120" s="265">
        <v>1.2243E-2</v>
      </c>
      <c r="BY120" s="265">
        <v>0.24204999999999999</v>
      </c>
      <c r="BZ120" s="265">
        <v>0.19924</v>
      </c>
      <c r="CA120" s="265">
        <v>0.38</v>
      </c>
      <c r="CB120" s="265">
        <v>0.28532000000000002</v>
      </c>
      <c r="CC120" s="265">
        <v>0.36769000000000002</v>
      </c>
      <c r="CD120" s="265">
        <v>0.21867</v>
      </c>
      <c r="CE120" s="265">
        <v>0.21285999999999999</v>
      </c>
      <c r="CF120" s="265">
        <v>0.23605000000000001</v>
      </c>
      <c r="CG120" s="265">
        <v>0.21695999999999999</v>
      </c>
      <c r="CH120" s="265">
        <v>0.20038</v>
      </c>
      <c r="CI120" s="265">
        <v>0.22259000000000001</v>
      </c>
      <c r="CJ120" s="265">
        <v>0.19145999999999999</v>
      </c>
      <c r="CK120" s="265">
        <v>0.21722</v>
      </c>
      <c r="CL120" s="265">
        <v>0.49951000000000001</v>
      </c>
      <c r="CM120" s="265">
        <v>0.1628</v>
      </c>
      <c r="CN120" s="265">
        <v>0.11111</v>
      </c>
      <c r="CO120" s="265">
        <v>9.1971999999999998E-2</v>
      </c>
      <c r="CP120" s="265">
        <v>9.8943000000000003E-2</v>
      </c>
      <c r="CQ120" s="265">
        <v>9.4239000000000003E-2</v>
      </c>
      <c r="CR120" s="265">
        <v>7.0000000000000007E-2</v>
      </c>
      <c r="CS120" s="265">
        <v>6.1224000000000001E-2</v>
      </c>
      <c r="CT120" s="265">
        <v>9.2784000000000005E-2</v>
      </c>
      <c r="CU120" s="265">
        <v>0.09</v>
      </c>
      <c r="CV120" s="265">
        <v>0.12207</v>
      </c>
      <c r="CW120" s="265">
        <v>0.18182000000000001</v>
      </c>
      <c r="CX120" s="265">
        <v>0.12371</v>
      </c>
      <c r="CY120" s="265">
        <v>0.15464</v>
      </c>
      <c r="CZ120" s="265">
        <v>0.19497999999999999</v>
      </c>
      <c r="DA120" s="265">
        <v>0.37924999999999998</v>
      </c>
      <c r="DB120" s="265">
        <v>0.32323000000000002</v>
      </c>
      <c r="DC120" s="265">
        <v>0.48454000000000003</v>
      </c>
      <c r="DD120" s="265">
        <v>9.0909000000000004E-2</v>
      </c>
      <c r="DE120" s="265">
        <v>0.14433000000000001</v>
      </c>
      <c r="DF120" s="265">
        <v>4.3802000000000001E-2</v>
      </c>
      <c r="DG120" s="265">
        <v>6.6614999999999994E-2</v>
      </c>
      <c r="DH120" s="265">
        <v>4.7710000000000002E-2</v>
      </c>
      <c r="DI120" s="265">
        <v>5.5897000000000002E-2</v>
      </c>
      <c r="DJ120" s="265">
        <v>3.4006000000000002E-2</v>
      </c>
      <c r="DK120" s="265">
        <v>1.1688E-2</v>
      </c>
      <c r="DL120" s="265">
        <v>2.1128000000000001E-2</v>
      </c>
      <c r="DM120" s="265">
        <v>0.13372999999999999</v>
      </c>
      <c r="DN120" s="265">
        <v>2.2936000000000002E-2</v>
      </c>
      <c r="DO120" s="265">
        <v>3.4373000000000001E-2</v>
      </c>
      <c r="DP120" s="265">
        <v>2.1326000000000001E-2</v>
      </c>
      <c r="DQ120" s="265">
        <v>2.3165999999999999E-2</v>
      </c>
      <c r="DR120" s="265">
        <v>0.16961999999999999</v>
      </c>
      <c r="DS120" s="265">
        <v>0.10302</v>
      </c>
      <c r="DT120" s="265">
        <v>0.11987</v>
      </c>
      <c r="DU120" s="265">
        <v>3.5911999999999999E-2</v>
      </c>
      <c r="DV120" s="265">
        <v>3.5902999999999997E-2</v>
      </c>
      <c r="DW120" s="265">
        <v>2.9235000000000001E-2</v>
      </c>
      <c r="DX120" s="265">
        <v>5.2967E-2</v>
      </c>
      <c r="DY120" s="265">
        <v>8.2444000000000003E-2</v>
      </c>
      <c r="DZ120" s="265">
        <v>5.5712999999999999E-2</v>
      </c>
      <c r="EA120" s="265">
        <v>6.6272999999999999E-2</v>
      </c>
      <c r="EB120" s="265">
        <v>4.5385000000000002E-2</v>
      </c>
      <c r="EC120" s="265">
        <v>3.9579999999999997E-2</v>
      </c>
      <c r="ED120" s="265">
        <v>5.3821000000000001E-2</v>
      </c>
      <c r="EE120" s="265">
        <v>6.1845999999999998E-2</v>
      </c>
      <c r="EF120" s="265">
        <v>0.15989</v>
      </c>
      <c r="EG120" s="265">
        <v>4.6237E-2</v>
      </c>
      <c r="EH120" s="265">
        <v>0.36636000000000002</v>
      </c>
      <c r="EI120" s="265">
        <v>0.34694000000000003</v>
      </c>
      <c r="EJ120" s="265">
        <v>0.70103000000000004</v>
      </c>
      <c r="EK120" s="265">
        <v>0.35353000000000001</v>
      </c>
      <c r="EL120" s="265">
        <v>0.14582999999999999</v>
      </c>
      <c r="EM120" s="265">
        <v>0.17710000000000001</v>
      </c>
      <c r="EN120" s="265">
        <v>6.1064E-2</v>
      </c>
      <c r="EO120" s="265">
        <v>0.21809999999999999</v>
      </c>
      <c r="EP120" s="265">
        <v>0.26518999999999998</v>
      </c>
      <c r="EQ120" s="265">
        <v>3.0894999999999999E-2</v>
      </c>
      <c r="ER120" s="265">
        <v>3.8114000000000002E-2</v>
      </c>
      <c r="ES120" s="265">
        <v>3.4362999999999998E-2</v>
      </c>
      <c r="ET120" s="265">
        <v>3.6977000000000003E-2</v>
      </c>
      <c r="EU120" s="265">
        <v>3.2898999999999998E-2</v>
      </c>
      <c r="EV120" s="265">
        <v>2.8590000000000001E-2</v>
      </c>
      <c r="EW120" s="265">
        <v>3.0771E-2</v>
      </c>
      <c r="EX120" s="265">
        <v>3.4821999999999999E-2</v>
      </c>
      <c r="EY120" s="265">
        <v>3.0984000000000001E-2</v>
      </c>
      <c r="EZ120" s="265">
        <v>0.40720000000000001</v>
      </c>
      <c r="FA120" s="265">
        <v>6.0006999999999998E-2</v>
      </c>
      <c r="FB120" s="265">
        <v>5.4713999999999999E-2</v>
      </c>
      <c r="FC120" s="265">
        <v>5.0516999999999999E-2</v>
      </c>
      <c r="FD120" s="265">
        <v>5.8910999999999998E-2</v>
      </c>
      <c r="FE120" s="265">
        <v>4.6281999999999997E-2</v>
      </c>
      <c r="FF120" s="265">
        <v>5.5789999999999999E-2</v>
      </c>
      <c r="FG120" s="265">
        <v>6.3606999999999997E-2</v>
      </c>
      <c r="FH120" s="265">
        <v>5.1854999999999998E-2</v>
      </c>
      <c r="FI120" s="265">
        <v>4.9616E-2</v>
      </c>
      <c r="FJ120" s="265">
        <v>7.5038999999999995E-2</v>
      </c>
      <c r="FK120" s="265">
        <v>5.7657E-2</v>
      </c>
      <c r="FL120" s="265">
        <v>0.10469000000000001</v>
      </c>
      <c r="FM120" s="265">
        <v>0.26151999999999997</v>
      </c>
      <c r="FN120" s="265">
        <v>0.30131999999999998</v>
      </c>
      <c r="FO120" s="265">
        <v>0.13</v>
      </c>
      <c r="FP120" s="265">
        <v>0.20251</v>
      </c>
      <c r="FQ120" s="265">
        <v>0.26608999999999999</v>
      </c>
      <c r="FR120" s="265">
        <v>0.14729999999999999</v>
      </c>
      <c r="FS120" s="265">
        <v>0.14968999999999999</v>
      </c>
      <c r="FT120" s="265">
        <v>0.26035000000000003</v>
      </c>
      <c r="FU120" s="265">
        <v>0.31573000000000001</v>
      </c>
      <c r="FV120" s="265">
        <v>7.3326000000000002E-2</v>
      </c>
      <c r="FW120" s="265">
        <v>0.11007</v>
      </c>
      <c r="FX120" s="265">
        <v>0.19594</v>
      </c>
      <c r="FY120" s="265">
        <v>0.13838</v>
      </c>
      <c r="FZ120" s="265">
        <v>0.11007</v>
      </c>
      <c r="GA120" s="265">
        <v>0.30220999999999998</v>
      </c>
      <c r="GB120" s="265">
        <v>0.26275999999999999</v>
      </c>
      <c r="GC120" s="265">
        <v>0.30763000000000001</v>
      </c>
      <c r="GD120" s="265">
        <v>0.19921</v>
      </c>
      <c r="GE120" s="265">
        <v>0.30063000000000001</v>
      </c>
      <c r="GF120" s="265">
        <v>0.35394999999999999</v>
      </c>
      <c r="GG120" s="265">
        <v>0.12691</v>
      </c>
      <c r="GH120" s="265">
        <v>0.14685999999999999</v>
      </c>
      <c r="GI120" s="265">
        <v>0.13608000000000001</v>
      </c>
      <c r="GJ120" s="265">
        <v>0.32575999999999999</v>
      </c>
      <c r="GK120" s="265">
        <v>0.34028999999999998</v>
      </c>
      <c r="GL120" s="265">
        <v>0.29022999999999999</v>
      </c>
      <c r="GM120" s="265">
        <v>0.22836000000000001</v>
      </c>
      <c r="GN120" s="265">
        <v>0.24993000000000001</v>
      </c>
      <c r="GO120" s="265">
        <v>0.12609000000000001</v>
      </c>
      <c r="GP120" s="265">
        <v>0.18489</v>
      </c>
      <c r="GQ120" s="265">
        <v>0.19228000000000001</v>
      </c>
      <c r="GR120" s="265">
        <v>0.29058</v>
      </c>
      <c r="GS120" s="265">
        <v>0.18706</v>
      </c>
      <c r="GT120" s="265">
        <v>0.19164999999999999</v>
      </c>
      <c r="GU120" s="265">
        <v>0.19209999999999999</v>
      </c>
      <c r="GV120" s="265">
        <v>0.18029999999999999</v>
      </c>
      <c r="GW120" s="265">
        <v>0.19717000000000001</v>
      </c>
      <c r="GX120" s="265">
        <v>0.16841</v>
      </c>
      <c r="GY120" s="265">
        <v>0.16703999999999999</v>
      </c>
      <c r="GZ120" s="265">
        <v>0.14404</v>
      </c>
      <c r="HA120" s="265">
        <v>0.16264000000000001</v>
      </c>
      <c r="HB120" s="265">
        <v>0.17818999999999999</v>
      </c>
      <c r="HC120" s="265">
        <v>0.16533999999999999</v>
      </c>
      <c r="HD120" s="265">
        <v>0.17559</v>
      </c>
      <c r="HE120" s="265">
        <v>0.21417</v>
      </c>
      <c r="HF120" s="265">
        <v>0.2195</v>
      </c>
      <c r="HG120" s="265">
        <v>0.21515999999999999</v>
      </c>
      <c r="HH120" s="265">
        <v>0.21163000000000001</v>
      </c>
      <c r="HI120" s="265">
        <v>0.21565999999999999</v>
      </c>
      <c r="HJ120" s="265">
        <v>0.22736000000000001</v>
      </c>
      <c r="HK120" s="265">
        <v>0.22753999999999999</v>
      </c>
      <c r="HL120" s="265">
        <v>0.22933000000000001</v>
      </c>
      <c r="HM120" s="265">
        <v>0.17488000000000001</v>
      </c>
      <c r="HN120" s="265">
        <v>0.28161999999999998</v>
      </c>
      <c r="HO120" s="265">
        <v>0.23907</v>
      </c>
      <c r="HP120" s="265">
        <v>0.24396000000000001</v>
      </c>
      <c r="HQ120" s="265">
        <v>0.13832</v>
      </c>
      <c r="HR120" s="265">
        <v>0.14785000000000001</v>
      </c>
      <c r="HS120" s="265">
        <v>0.20632</v>
      </c>
      <c r="HT120" s="265">
        <v>0.21498</v>
      </c>
      <c r="HU120" s="265">
        <v>0.27587</v>
      </c>
      <c r="HV120" s="265">
        <v>0.20693</v>
      </c>
      <c r="HW120" s="265">
        <v>0.16134999999999999</v>
      </c>
      <c r="HX120" s="265">
        <v>0.16941999999999999</v>
      </c>
      <c r="HY120" s="265">
        <v>0.17512</v>
      </c>
      <c r="HZ120" s="265">
        <v>0.25431999999999999</v>
      </c>
      <c r="IA120" s="265">
        <v>0.21564</v>
      </c>
      <c r="IB120" s="265">
        <v>0.21015</v>
      </c>
      <c r="IC120" s="265">
        <v>0.22281999999999999</v>
      </c>
      <c r="ID120" s="265">
        <v>0.20963999999999999</v>
      </c>
      <c r="IE120" s="265">
        <v>0.29422999999999999</v>
      </c>
      <c r="IF120" s="265">
        <v>0.30164999999999997</v>
      </c>
      <c r="IG120" s="265">
        <v>0.21770999999999999</v>
      </c>
      <c r="IH120" s="265">
        <v>0.20362</v>
      </c>
      <c r="II120" s="265">
        <v>0.30418000000000001</v>
      </c>
      <c r="IJ120" s="265">
        <v>0.27755000000000002</v>
      </c>
      <c r="IK120" s="265">
        <v>0.29936000000000001</v>
      </c>
      <c r="IL120" s="265">
        <v>0.23977000000000001</v>
      </c>
      <c r="IM120" s="265">
        <v>0.33388000000000001</v>
      </c>
      <c r="IN120" s="265">
        <v>0.15675</v>
      </c>
      <c r="IO120" s="265">
        <v>0.16552</v>
      </c>
      <c r="IP120" s="265">
        <v>0.20033000000000001</v>
      </c>
      <c r="IQ120" s="265">
        <v>0.2404</v>
      </c>
      <c r="IR120" s="265">
        <v>0.23075000000000001</v>
      </c>
      <c r="IS120" s="265">
        <v>0.17086000000000001</v>
      </c>
      <c r="IT120" s="265">
        <v>0.18692</v>
      </c>
      <c r="IU120" s="265">
        <v>0.20907999999999999</v>
      </c>
      <c r="IV120" s="265">
        <v>0.27381</v>
      </c>
      <c r="IW120" s="265">
        <v>0.17230999999999999</v>
      </c>
      <c r="IX120" s="265">
        <v>0.18493000000000001</v>
      </c>
      <c r="IY120" s="265">
        <v>0.32129999999999997</v>
      </c>
      <c r="IZ120" s="265">
        <v>0.25069999999999998</v>
      </c>
      <c r="JA120" s="265">
        <v>0.25918000000000002</v>
      </c>
      <c r="JB120" s="265">
        <v>0.27445000000000003</v>
      </c>
      <c r="JC120" s="265">
        <v>0.31485999999999997</v>
      </c>
      <c r="JD120" s="265">
        <v>0.26751000000000003</v>
      </c>
      <c r="JE120" s="265">
        <v>8.7307999999999997E-2</v>
      </c>
      <c r="JF120" s="265">
        <v>0.27195000000000003</v>
      </c>
      <c r="JG120" s="265">
        <v>0.22147</v>
      </c>
      <c r="JH120" s="265">
        <v>0.36926999999999999</v>
      </c>
      <c r="JI120" s="265">
        <v>0.12644</v>
      </c>
      <c r="JJ120" s="265">
        <v>0.10886999999999999</v>
      </c>
      <c r="JK120" s="265">
        <v>0.12801999999999999</v>
      </c>
      <c r="JL120" s="265">
        <v>0.14013</v>
      </c>
      <c r="JM120" s="265">
        <v>0.13569999999999999</v>
      </c>
      <c r="JN120" s="265">
        <v>0.1948</v>
      </c>
      <c r="JO120" s="265">
        <v>0.18348</v>
      </c>
      <c r="JP120" s="265">
        <v>0.12640999999999999</v>
      </c>
      <c r="JQ120" s="265">
        <v>0.20333000000000001</v>
      </c>
      <c r="JR120" s="265">
        <v>0.16269</v>
      </c>
      <c r="JS120" s="265">
        <v>0.20879</v>
      </c>
      <c r="JT120" s="265">
        <v>0.29479</v>
      </c>
      <c r="JU120" s="265">
        <v>0.31941999999999998</v>
      </c>
      <c r="JV120" s="265">
        <v>0.27923999999999999</v>
      </c>
      <c r="JW120" s="265">
        <v>0.16335</v>
      </c>
      <c r="JX120" s="265">
        <v>0.20086000000000001</v>
      </c>
      <c r="JY120" s="265">
        <v>0.19005</v>
      </c>
      <c r="JZ120" s="265">
        <v>0.19389000000000001</v>
      </c>
      <c r="KA120" s="265">
        <v>0.10367999999999999</v>
      </c>
      <c r="KB120" s="265">
        <v>0.33416000000000001</v>
      </c>
      <c r="KC120" s="265">
        <v>0.19661000000000001</v>
      </c>
      <c r="KD120" s="265">
        <v>0.16669</v>
      </c>
      <c r="KE120" s="265">
        <v>0.23894000000000001</v>
      </c>
      <c r="KF120" s="265">
        <v>0.21007999999999999</v>
      </c>
      <c r="KG120" s="265">
        <v>0.21534</v>
      </c>
      <c r="KH120" s="265">
        <v>0.12045</v>
      </c>
      <c r="KI120" s="265">
        <v>0.1915</v>
      </c>
      <c r="KJ120" s="265">
        <v>0.24882000000000001</v>
      </c>
      <c r="KK120" s="265">
        <v>0.3589</v>
      </c>
      <c r="KL120" s="265">
        <v>0.41552</v>
      </c>
      <c r="KM120" s="265">
        <v>0.91037000000000001</v>
      </c>
      <c r="KN120" s="265">
        <v>0.95347000000000004</v>
      </c>
      <c r="KO120" s="265">
        <v>0.95260999999999996</v>
      </c>
      <c r="KP120" s="265">
        <v>7.5552703200486874E-3</v>
      </c>
      <c r="KQ120" s="265">
        <v>0.90375000000000005</v>
      </c>
      <c r="KR120" s="265">
        <v>0.88117999999999996</v>
      </c>
      <c r="KS120" s="265">
        <v>0.86233000000000004</v>
      </c>
      <c r="KT120" s="265">
        <v>0.89317324328007497</v>
      </c>
      <c r="KU120" s="265">
        <v>4.7994000000000002E-2</v>
      </c>
      <c r="KV120" s="265">
        <v>0.13874</v>
      </c>
      <c r="KW120" s="265">
        <v>0.18997</v>
      </c>
      <c r="KX120" s="265">
        <v>0.28122999999999998</v>
      </c>
      <c r="KY120" s="265">
        <v>0.46503</v>
      </c>
      <c r="KZ120" s="265">
        <v>0.66795000000000004</v>
      </c>
      <c r="LA120" s="265">
        <v>0.83179000000000003</v>
      </c>
      <c r="LB120" s="265">
        <v>0.93815000000000004</v>
      </c>
      <c r="LC120" s="265">
        <v>1</v>
      </c>
      <c r="LD120" s="265">
        <v>0</v>
      </c>
      <c r="LE120" s="265">
        <v>0.56188000000000005</v>
      </c>
      <c r="LF120" s="265">
        <v>0</v>
      </c>
      <c r="LG120" s="265">
        <v>0</v>
      </c>
      <c r="LH120" s="431">
        <v>3.3825335558503866E-3</v>
      </c>
      <c r="LI120" s="431">
        <v>3.9193462580442429E-3</v>
      </c>
      <c r="LJ120" s="431">
        <v>5.2692568860948086E-3</v>
      </c>
      <c r="LK120" s="431">
        <v>3.3806166611611843E-3</v>
      </c>
      <c r="LL120" s="431">
        <v>4.4451798312366009E-3</v>
      </c>
      <c r="LM120" s="431">
        <v>1.9362957682460546E-3</v>
      </c>
      <c r="LN120" s="431">
        <v>3.45005770213902E-3</v>
      </c>
      <c r="LO120" s="431">
        <v>1.6542996745556593E-3</v>
      </c>
      <c r="LP120" s="431">
        <v>1.7782069044187665E-3</v>
      </c>
      <c r="LQ120" s="431">
        <v>1.3543925015255809E-3</v>
      </c>
      <c r="LR120" s="431">
        <v>8.28124291729182E-4</v>
      </c>
      <c r="LS120" s="431">
        <v>2.6305627543479204E-3</v>
      </c>
      <c r="LT120" s="431">
        <v>6.349487230181694E-4</v>
      </c>
      <c r="LU120" s="431">
        <v>1.5842989087104797E-3</v>
      </c>
      <c r="LV120" s="431">
        <v>2.7669449336826801E-3</v>
      </c>
      <c r="LW120" s="431">
        <v>1.3764563482254744E-3</v>
      </c>
      <c r="LX120" s="431">
        <v>1.3912436552345753E-3</v>
      </c>
      <c r="LY120" s="431">
        <v>1.4721303014084697E-3</v>
      </c>
      <c r="LZ120" s="431">
        <v>2.6030426379293203E-3</v>
      </c>
      <c r="MA120" s="431">
        <v>1.3337078271433711E-3</v>
      </c>
      <c r="MB120" s="431">
        <v>1.3360263546928763E-3</v>
      </c>
      <c r="MC120" s="431">
        <v>1.6924869269132614E-3</v>
      </c>
      <c r="MD120" s="431">
        <v>1.1292515555396676E-3</v>
      </c>
      <c r="ME120" s="431">
        <v>7.6044746674597263E-4</v>
      </c>
      <c r="MF120" s="431">
        <v>2.2385437041521072E-3</v>
      </c>
      <c r="MG120" s="431">
        <v>1.8884820165112615E-3</v>
      </c>
      <c r="MH120" s="266"/>
      <c r="MI120" s="266"/>
      <c r="MJ120" s="266"/>
      <c r="MK120" s="266"/>
      <c r="ML120" s="266"/>
      <c r="MM120" s="266"/>
      <c r="MN120" s="266"/>
      <c r="MO120" s="266"/>
      <c r="MP120" s="266"/>
      <c r="MQ120" s="266"/>
      <c r="MR120" s="266"/>
      <c r="MS120" s="266"/>
      <c r="MT120" s="266"/>
      <c r="MU120" s="266"/>
      <c r="MV120" s="266"/>
      <c r="MW120" s="266"/>
      <c r="MX120" s="266"/>
      <c r="MY120" s="266"/>
      <c r="MZ120" s="266"/>
      <c r="NA120" s="266"/>
      <c r="NB120" s="266"/>
      <c r="NC120" s="266"/>
      <c r="ND120" s="266"/>
      <c r="NE120" s="266"/>
      <c r="NF120" s="266"/>
      <c r="NG120" s="266"/>
      <c r="NH120" s="266"/>
      <c r="NI120" s="266"/>
      <c r="NJ120" s="266"/>
      <c r="NK120" s="266"/>
      <c r="NL120" s="266"/>
      <c r="NM120" s="266"/>
      <c r="NN120" s="266"/>
      <c r="NO120" s="266"/>
      <c r="NP120" s="266"/>
      <c r="NQ120" s="266"/>
      <c r="NR120" s="266"/>
      <c r="NS120" s="266"/>
      <c r="NT120" s="266"/>
      <c r="NU120" s="266"/>
      <c r="NV120" s="266"/>
      <c r="NW120" s="266"/>
      <c r="NX120" s="266"/>
      <c r="NY120" s="266"/>
      <c r="NZ120" s="266"/>
      <c r="OA120" s="266"/>
      <c r="OB120" s="266"/>
      <c r="OC120" s="266"/>
      <c r="OD120" s="266"/>
      <c r="OE120" s="266"/>
      <c r="OF120" s="266"/>
      <c r="OG120" s="266"/>
      <c r="OH120" s="266"/>
      <c r="OI120" s="266"/>
      <c r="OJ120" s="266"/>
      <c r="OK120" s="266"/>
      <c r="OL120" s="266"/>
      <c r="OM120" s="266"/>
      <c r="ON120" s="267"/>
    </row>
    <row r="121" spans="1:404">
      <c r="A121" s="261">
        <v>496</v>
      </c>
      <c r="B121" s="265">
        <v>0.29274</v>
      </c>
      <c r="C121" s="265">
        <v>0.21201</v>
      </c>
      <c r="D121" s="265">
        <v>0.14913999999999999</v>
      </c>
      <c r="E121" s="265">
        <v>0.10066</v>
      </c>
      <c r="F121" s="265">
        <v>0.29779</v>
      </c>
      <c r="G121" s="265">
        <v>0.19600999999999999</v>
      </c>
      <c r="H121" s="265">
        <v>0.30807000000000001</v>
      </c>
      <c r="I121" s="265">
        <v>0.36147000000000001</v>
      </c>
      <c r="J121" s="265">
        <v>0.29712</v>
      </c>
      <c r="K121" s="265">
        <v>0.12945999999999999</v>
      </c>
      <c r="L121" s="265">
        <v>0.11148</v>
      </c>
      <c r="M121" s="265">
        <v>9.0325000000000003E-2</v>
      </c>
      <c r="N121" s="265">
        <v>0.22755</v>
      </c>
      <c r="O121" s="265">
        <v>0.27993000000000001</v>
      </c>
      <c r="P121" s="265">
        <v>0.1968</v>
      </c>
      <c r="Q121" s="265">
        <v>0.13045999999999999</v>
      </c>
      <c r="R121" s="265">
        <v>0.1002</v>
      </c>
      <c r="S121" s="265">
        <v>0.29186000000000001</v>
      </c>
      <c r="T121" s="265">
        <v>0.19406000000000001</v>
      </c>
      <c r="U121" s="265">
        <v>0.29376999999999998</v>
      </c>
      <c r="V121" s="265">
        <v>0.20063</v>
      </c>
      <c r="W121" s="265">
        <v>0.17702000000000001</v>
      </c>
      <c r="X121" s="265">
        <v>0.15298999999999999</v>
      </c>
      <c r="Y121" s="265">
        <v>0.29926000000000003</v>
      </c>
      <c r="Z121" s="265">
        <v>0.20674000000000001</v>
      </c>
      <c r="AA121" s="265">
        <v>0.29558000000000001</v>
      </c>
      <c r="AB121" s="265">
        <v>0.20698</v>
      </c>
      <c r="AC121" s="265">
        <v>0.19969000000000001</v>
      </c>
      <c r="AD121" s="265">
        <v>0.13346</v>
      </c>
      <c r="AE121" s="265">
        <v>7.9735E-2</v>
      </c>
      <c r="AF121" s="265">
        <v>9.1965000000000005E-2</v>
      </c>
      <c r="AG121" s="265">
        <v>6.1219000000000003E-2</v>
      </c>
      <c r="AH121" s="265">
        <v>0.12408</v>
      </c>
      <c r="AI121" s="265">
        <v>0.10865</v>
      </c>
      <c r="AJ121" s="265">
        <v>7.7593999999999996E-2</v>
      </c>
      <c r="AK121" s="265">
        <v>9.2748999999999998E-2</v>
      </c>
      <c r="AL121" s="265">
        <v>0.12264</v>
      </c>
      <c r="AM121" s="265">
        <v>9.6785999999999997E-2</v>
      </c>
      <c r="AN121" s="265">
        <v>9.6683000000000005E-2</v>
      </c>
      <c r="AO121" s="265">
        <v>0.12848000000000001</v>
      </c>
      <c r="AP121" s="265">
        <v>0.12479</v>
      </c>
      <c r="AQ121" s="265">
        <v>0.10219</v>
      </c>
      <c r="AR121" s="265">
        <v>0.14835999999999999</v>
      </c>
      <c r="AS121" s="265">
        <v>0.10616</v>
      </c>
      <c r="AT121" s="265">
        <v>0.11765</v>
      </c>
      <c r="AU121" s="265">
        <v>0.16095000000000001</v>
      </c>
      <c r="AV121" s="265">
        <v>0.12912000000000001</v>
      </c>
      <c r="AW121" s="265">
        <v>7.8007999999999994E-2</v>
      </c>
      <c r="AX121" s="265">
        <v>8.7345000000000006E-2</v>
      </c>
      <c r="AY121" s="265">
        <v>9.6797999999999995E-2</v>
      </c>
      <c r="AZ121" s="265">
        <v>0.10804</v>
      </c>
      <c r="BA121" s="265">
        <v>9.3984999999999999E-2</v>
      </c>
      <c r="BB121" s="265">
        <v>9.1517000000000001E-2</v>
      </c>
      <c r="BC121" s="265">
        <v>8.9730000000000004E-2</v>
      </c>
      <c r="BD121" s="265">
        <v>9.6574999999999994E-2</v>
      </c>
      <c r="BE121" s="265">
        <v>0.11701</v>
      </c>
      <c r="BF121" s="265">
        <v>5.1325000000000003E-2</v>
      </c>
      <c r="BG121" s="265">
        <v>0.20088</v>
      </c>
      <c r="BH121" s="265">
        <v>0.14274999999999999</v>
      </c>
      <c r="BI121" s="265">
        <v>0.22678000000000001</v>
      </c>
      <c r="BJ121" s="265">
        <v>0.15171000000000001</v>
      </c>
      <c r="BK121" s="265">
        <v>0.12207999999999999</v>
      </c>
      <c r="BL121" s="265">
        <v>0.22989000000000001</v>
      </c>
      <c r="BM121" s="265">
        <v>0.12927</v>
      </c>
      <c r="BN121" s="265">
        <v>0.34314</v>
      </c>
      <c r="BO121" s="265">
        <v>0.38</v>
      </c>
      <c r="BP121" s="265">
        <v>3.7589999999999998E-2</v>
      </c>
      <c r="BQ121" s="265">
        <v>0.1875</v>
      </c>
      <c r="BR121" s="265">
        <v>0.32506000000000002</v>
      </c>
      <c r="BS121" s="265">
        <v>0.18118999999999999</v>
      </c>
      <c r="BT121" s="265">
        <v>0.28242</v>
      </c>
      <c r="BU121" s="265">
        <v>1.9251000000000001E-2</v>
      </c>
      <c r="BV121" s="265">
        <v>9.5002000000000003E-3</v>
      </c>
      <c r="BW121" s="265">
        <v>2.4250000000000001E-2</v>
      </c>
      <c r="BX121" s="265">
        <v>1.1375E-2</v>
      </c>
      <c r="BY121" s="265">
        <v>0.24451999999999999</v>
      </c>
      <c r="BZ121" s="265">
        <v>0.20202999999999999</v>
      </c>
      <c r="CA121" s="265">
        <v>0.38600000000000001</v>
      </c>
      <c r="CB121" s="265">
        <v>0.2883</v>
      </c>
      <c r="CC121" s="265">
        <v>0.37179000000000001</v>
      </c>
      <c r="CD121" s="265">
        <v>0.22109999999999999</v>
      </c>
      <c r="CE121" s="265">
        <v>0.21515000000000001</v>
      </c>
      <c r="CF121" s="265">
        <v>0.23852999999999999</v>
      </c>
      <c r="CG121" s="265">
        <v>0.21812000000000001</v>
      </c>
      <c r="CH121" s="265">
        <v>0.20265</v>
      </c>
      <c r="CI121" s="265">
        <v>0.22491</v>
      </c>
      <c r="CJ121" s="265">
        <v>0.19367000000000001</v>
      </c>
      <c r="CK121" s="265">
        <v>0.21859999999999999</v>
      </c>
      <c r="CL121" s="265">
        <v>0.50107999999999997</v>
      </c>
      <c r="CM121" s="265">
        <v>0.16592000000000001</v>
      </c>
      <c r="CN121" s="265">
        <v>0.11515</v>
      </c>
      <c r="CO121" s="265">
        <v>9.4885999999999998E-2</v>
      </c>
      <c r="CP121" s="265">
        <v>0.10611</v>
      </c>
      <c r="CQ121" s="265">
        <v>0.10106</v>
      </c>
      <c r="CR121" s="265">
        <v>7.3999999999999996E-2</v>
      </c>
      <c r="CS121" s="265">
        <v>6.5306000000000003E-2</v>
      </c>
      <c r="CT121" s="265">
        <v>9.8969000000000001E-2</v>
      </c>
      <c r="CU121" s="265">
        <v>9.4E-2</v>
      </c>
      <c r="CV121" s="265">
        <v>0.12778999999999999</v>
      </c>
      <c r="CW121" s="265">
        <v>0.18990000000000001</v>
      </c>
      <c r="CX121" s="265">
        <v>0.13195999999999999</v>
      </c>
      <c r="CY121" s="265">
        <v>0.16289000000000001</v>
      </c>
      <c r="CZ121" s="265">
        <v>0.19603999999999999</v>
      </c>
      <c r="DA121" s="265">
        <v>0.37946000000000002</v>
      </c>
      <c r="DB121" s="265">
        <v>0.33534999999999998</v>
      </c>
      <c r="DC121" s="265">
        <v>0.50309000000000004</v>
      </c>
      <c r="DD121" s="265">
        <v>0.10303</v>
      </c>
      <c r="DE121" s="265">
        <v>0.15876000000000001</v>
      </c>
      <c r="DF121" s="265">
        <v>4.9519000000000001E-2</v>
      </c>
      <c r="DG121" s="265">
        <v>7.5245000000000006E-2</v>
      </c>
      <c r="DH121" s="265">
        <v>5.2747000000000002E-2</v>
      </c>
      <c r="DI121" s="265">
        <v>6.0322000000000001E-2</v>
      </c>
      <c r="DJ121" s="265">
        <v>3.7082999999999998E-2</v>
      </c>
      <c r="DK121" s="265">
        <v>1.2838E-2</v>
      </c>
      <c r="DL121" s="265">
        <v>2.2891999999999999E-2</v>
      </c>
      <c r="DM121" s="265">
        <v>0.14363999999999999</v>
      </c>
      <c r="DN121" s="265">
        <v>2.4528999999999999E-2</v>
      </c>
      <c r="DO121" s="265">
        <v>3.5791000000000003E-2</v>
      </c>
      <c r="DP121" s="265">
        <v>2.1516E-2</v>
      </c>
      <c r="DQ121" s="265">
        <v>2.3914000000000001E-2</v>
      </c>
      <c r="DR121" s="265">
        <v>0.17255999999999999</v>
      </c>
      <c r="DS121" s="265">
        <v>0.10528999999999999</v>
      </c>
      <c r="DT121" s="265">
        <v>0.12073</v>
      </c>
      <c r="DU121" s="265">
        <v>3.5208000000000003E-2</v>
      </c>
      <c r="DV121" s="265">
        <v>3.6526000000000003E-2</v>
      </c>
      <c r="DW121" s="265">
        <v>2.8287E-2</v>
      </c>
      <c r="DX121" s="265">
        <v>5.6348000000000002E-2</v>
      </c>
      <c r="DY121" s="265">
        <v>8.4350999999999995E-2</v>
      </c>
      <c r="DZ121" s="265">
        <v>5.1952999999999999E-2</v>
      </c>
      <c r="EA121" s="265">
        <v>6.2748999999999999E-2</v>
      </c>
      <c r="EB121" s="265">
        <v>4.3633999999999999E-2</v>
      </c>
      <c r="EC121" s="265">
        <v>3.8468000000000002E-2</v>
      </c>
      <c r="ED121" s="265">
        <v>5.1146999999999998E-2</v>
      </c>
      <c r="EE121" s="265">
        <v>5.8292999999999998E-2</v>
      </c>
      <c r="EF121" s="265">
        <v>0.17186999999999999</v>
      </c>
      <c r="EG121" s="265">
        <v>4.5011000000000002E-2</v>
      </c>
      <c r="EH121" s="265">
        <v>0.35936000000000001</v>
      </c>
      <c r="EI121" s="265">
        <v>0.36939</v>
      </c>
      <c r="EJ121" s="265">
        <v>0.72784000000000004</v>
      </c>
      <c r="EK121" s="265">
        <v>0.37171999999999999</v>
      </c>
      <c r="EL121" s="265">
        <v>0.16250000000000001</v>
      </c>
      <c r="EM121" s="265">
        <v>0.19636999999999999</v>
      </c>
      <c r="EN121" s="265">
        <v>6.6544000000000006E-2</v>
      </c>
      <c r="EO121" s="265">
        <v>0.23844000000000001</v>
      </c>
      <c r="EP121" s="265">
        <v>0.26985999999999999</v>
      </c>
      <c r="EQ121" s="265">
        <v>3.381E-2</v>
      </c>
      <c r="ER121" s="265">
        <v>4.1272000000000003E-2</v>
      </c>
      <c r="ES121" s="265">
        <v>3.7440000000000001E-2</v>
      </c>
      <c r="ET121" s="265">
        <v>4.0204999999999998E-2</v>
      </c>
      <c r="EU121" s="265">
        <v>3.5934000000000001E-2</v>
      </c>
      <c r="EV121" s="265">
        <v>3.0735999999999999E-2</v>
      </c>
      <c r="EW121" s="265">
        <v>3.3180000000000001E-2</v>
      </c>
      <c r="EX121" s="265">
        <v>3.7606000000000001E-2</v>
      </c>
      <c r="EY121" s="265">
        <v>3.3915000000000001E-2</v>
      </c>
      <c r="EZ121" s="265">
        <v>0.41393999999999997</v>
      </c>
      <c r="FA121" s="265">
        <v>6.3450000000000006E-2</v>
      </c>
      <c r="FB121" s="265">
        <v>5.7609E-2</v>
      </c>
      <c r="FC121" s="265">
        <v>5.3120000000000001E-2</v>
      </c>
      <c r="FD121" s="265">
        <v>6.2594999999999998E-2</v>
      </c>
      <c r="FE121" s="265">
        <v>4.8601999999999999E-2</v>
      </c>
      <c r="FF121" s="265">
        <v>5.9447E-2</v>
      </c>
      <c r="FG121" s="265">
        <v>6.7438999999999999E-2</v>
      </c>
      <c r="FH121" s="265">
        <v>5.5312E-2</v>
      </c>
      <c r="FI121" s="265">
        <v>5.2963999999999997E-2</v>
      </c>
      <c r="FJ121" s="265">
        <v>7.8436000000000006E-2</v>
      </c>
      <c r="FK121" s="265">
        <v>6.1523000000000001E-2</v>
      </c>
      <c r="FL121" s="265">
        <v>0.11607000000000001</v>
      </c>
      <c r="FM121" s="265">
        <v>0.26432</v>
      </c>
      <c r="FN121" s="265">
        <v>0.30475999999999998</v>
      </c>
      <c r="FO121" s="265">
        <v>0.13600000000000001</v>
      </c>
      <c r="FP121" s="265">
        <v>0.21290000000000001</v>
      </c>
      <c r="FQ121" s="265">
        <v>0.28144000000000002</v>
      </c>
      <c r="FR121" s="265">
        <v>0.15690999999999999</v>
      </c>
      <c r="FS121" s="265">
        <v>0.16556000000000001</v>
      </c>
      <c r="FT121" s="265">
        <v>0.26688000000000001</v>
      </c>
      <c r="FU121" s="265">
        <v>0.32540999999999998</v>
      </c>
      <c r="FV121" s="265">
        <v>8.1210000000000004E-2</v>
      </c>
      <c r="FW121" s="265">
        <v>0.11973</v>
      </c>
      <c r="FX121" s="265">
        <v>0.20558999999999999</v>
      </c>
      <c r="FY121" s="265">
        <v>0.14912</v>
      </c>
      <c r="FZ121" s="265">
        <v>0.11973</v>
      </c>
      <c r="GA121" s="265">
        <v>0.31363999999999997</v>
      </c>
      <c r="GB121" s="265">
        <v>0.26727000000000001</v>
      </c>
      <c r="GC121" s="265">
        <v>0.31630999999999998</v>
      </c>
      <c r="GD121" s="265">
        <v>0.20993999999999999</v>
      </c>
      <c r="GE121" s="265">
        <v>0.30918000000000001</v>
      </c>
      <c r="GF121" s="265">
        <v>0.3614</v>
      </c>
      <c r="GG121" s="265">
        <v>0.13467999999999999</v>
      </c>
      <c r="GH121" s="265">
        <v>0.15458</v>
      </c>
      <c r="GI121" s="265">
        <v>0.14404</v>
      </c>
      <c r="GJ121" s="265">
        <v>0.33839999999999998</v>
      </c>
      <c r="GK121" s="265">
        <v>0.35044999999999998</v>
      </c>
      <c r="GL121" s="265">
        <v>0.29611999999999999</v>
      </c>
      <c r="GM121" s="265">
        <v>0.24071999999999999</v>
      </c>
      <c r="GN121" s="265">
        <v>0.25983000000000001</v>
      </c>
      <c r="GO121" s="265">
        <v>0.13311999999999999</v>
      </c>
      <c r="GP121" s="265">
        <v>0.19481999999999999</v>
      </c>
      <c r="GQ121" s="265">
        <v>0.20147000000000001</v>
      </c>
      <c r="GR121" s="265">
        <v>0.29576000000000002</v>
      </c>
      <c r="GS121" s="265">
        <v>0.19674</v>
      </c>
      <c r="GT121" s="265">
        <v>0.2</v>
      </c>
      <c r="GU121" s="265">
        <v>0.20027</v>
      </c>
      <c r="GV121" s="265">
        <v>0.18817999999999999</v>
      </c>
      <c r="GW121" s="265">
        <v>0.21027999999999999</v>
      </c>
      <c r="GX121" s="265">
        <v>0.18101</v>
      </c>
      <c r="GY121" s="265">
        <v>0.17788000000000001</v>
      </c>
      <c r="GZ121" s="265">
        <v>0.15279999999999999</v>
      </c>
      <c r="HA121" s="265">
        <v>0.16868</v>
      </c>
      <c r="HB121" s="265">
        <v>0.18226000000000001</v>
      </c>
      <c r="HC121" s="265">
        <v>0.17441000000000001</v>
      </c>
      <c r="HD121" s="265">
        <v>0.18043999999999999</v>
      </c>
      <c r="HE121" s="265">
        <v>0.22627</v>
      </c>
      <c r="HF121" s="265">
        <v>0.22908999999999999</v>
      </c>
      <c r="HG121" s="265">
        <v>0.22736000000000001</v>
      </c>
      <c r="HH121" s="265">
        <v>0.22423000000000001</v>
      </c>
      <c r="HI121" s="265">
        <v>0.22833999999999999</v>
      </c>
      <c r="HJ121" s="265">
        <v>0.23807</v>
      </c>
      <c r="HK121" s="265">
        <v>0.23824999999999999</v>
      </c>
      <c r="HL121" s="265">
        <v>0.24287</v>
      </c>
      <c r="HM121" s="265">
        <v>0.18329999999999999</v>
      </c>
      <c r="HN121" s="265">
        <v>0.28559000000000001</v>
      </c>
      <c r="HO121" s="265">
        <v>0.24578</v>
      </c>
      <c r="HP121" s="265">
        <v>0.25024000000000002</v>
      </c>
      <c r="HQ121" s="265">
        <v>0.14688999999999999</v>
      </c>
      <c r="HR121" s="265">
        <v>0.15817000000000001</v>
      </c>
      <c r="HS121" s="265">
        <v>0.21346999999999999</v>
      </c>
      <c r="HT121" s="265">
        <v>0.22173000000000001</v>
      </c>
      <c r="HU121" s="265">
        <v>0.28341</v>
      </c>
      <c r="HV121" s="265">
        <v>0.21510000000000001</v>
      </c>
      <c r="HW121" s="265">
        <v>0.16941999999999999</v>
      </c>
      <c r="HX121" s="265">
        <v>0.17695</v>
      </c>
      <c r="HY121" s="265">
        <v>0.18334</v>
      </c>
      <c r="HZ121" s="265">
        <v>0.25822000000000001</v>
      </c>
      <c r="IA121" s="265">
        <v>0.22227</v>
      </c>
      <c r="IB121" s="265">
        <v>0.21603</v>
      </c>
      <c r="IC121" s="265">
        <v>0.22882</v>
      </c>
      <c r="ID121" s="265">
        <v>0.21590000000000001</v>
      </c>
      <c r="IE121" s="265">
        <v>0.30321999999999999</v>
      </c>
      <c r="IF121" s="265">
        <v>0.31008000000000002</v>
      </c>
      <c r="IG121" s="265">
        <v>0.22353000000000001</v>
      </c>
      <c r="IH121" s="265">
        <v>0.21586</v>
      </c>
      <c r="II121" s="265">
        <v>0.31285000000000002</v>
      </c>
      <c r="IJ121" s="265">
        <v>0.28644999999999998</v>
      </c>
      <c r="IK121" s="265">
        <v>0.30759999999999998</v>
      </c>
      <c r="IL121" s="265">
        <v>0.25535999999999998</v>
      </c>
      <c r="IM121" s="265">
        <v>0.34112999999999999</v>
      </c>
      <c r="IN121" s="265">
        <v>0.15409</v>
      </c>
      <c r="IO121" s="265">
        <v>0.16988</v>
      </c>
      <c r="IP121" s="265">
        <v>0.20768</v>
      </c>
      <c r="IQ121" s="265">
        <v>0.24958</v>
      </c>
      <c r="IR121" s="265">
        <v>0.24193000000000001</v>
      </c>
      <c r="IS121" s="265">
        <v>0.18078</v>
      </c>
      <c r="IT121" s="265">
        <v>0.19538</v>
      </c>
      <c r="IU121" s="265">
        <v>0.21612999999999999</v>
      </c>
      <c r="IV121" s="265">
        <v>0.27906999999999998</v>
      </c>
      <c r="IW121" s="265">
        <v>0.18539</v>
      </c>
      <c r="IX121" s="265">
        <v>0.19187000000000001</v>
      </c>
      <c r="IY121" s="265">
        <v>0.32771</v>
      </c>
      <c r="IZ121" s="265">
        <v>0.25907999999999998</v>
      </c>
      <c r="JA121" s="265">
        <v>0.26811000000000001</v>
      </c>
      <c r="JB121" s="265">
        <v>0.28155999999999998</v>
      </c>
      <c r="JC121" s="265">
        <v>0.32097999999999999</v>
      </c>
      <c r="JD121" s="265">
        <v>0.27472000000000002</v>
      </c>
      <c r="JE121" s="265">
        <v>9.6199999999999994E-2</v>
      </c>
      <c r="JF121" s="265">
        <v>0.28038000000000002</v>
      </c>
      <c r="JG121" s="265">
        <v>0.23089000000000001</v>
      </c>
      <c r="JH121" s="265">
        <v>0.37858999999999998</v>
      </c>
      <c r="JI121" s="265">
        <v>0.13732</v>
      </c>
      <c r="JJ121" s="265">
        <v>0.11937</v>
      </c>
      <c r="JK121" s="265">
        <v>0.14097000000000001</v>
      </c>
      <c r="JL121" s="265">
        <v>0.15124000000000001</v>
      </c>
      <c r="JM121" s="265">
        <v>0.14351</v>
      </c>
      <c r="JN121" s="265">
        <v>0.20058000000000001</v>
      </c>
      <c r="JO121" s="265">
        <v>0.19189999999999999</v>
      </c>
      <c r="JP121" s="265">
        <v>0.13627</v>
      </c>
      <c r="JQ121" s="265">
        <v>0.21160000000000001</v>
      </c>
      <c r="JR121" s="265">
        <v>0.17268</v>
      </c>
      <c r="JS121" s="265">
        <v>0.22034000000000001</v>
      </c>
      <c r="JT121" s="265">
        <v>0.28789999999999999</v>
      </c>
      <c r="JU121" s="265">
        <v>0.32695999999999997</v>
      </c>
      <c r="JV121" s="265">
        <v>0.28853000000000001</v>
      </c>
      <c r="JW121" s="265">
        <v>0.17039000000000001</v>
      </c>
      <c r="JX121" s="265">
        <v>0.20699000000000001</v>
      </c>
      <c r="JY121" s="265">
        <v>0.19782</v>
      </c>
      <c r="JZ121" s="265">
        <v>0.20202000000000001</v>
      </c>
      <c r="KA121" s="265">
        <v>0.10372000000000001</v>
      </c>
      <c r="KB121" s="265">
        <v>0.33854000000000001</v>
      </c>
      <c r="KC121" s="265">
        <v>0.20744000000000001</v>
      </c>
      <c r="KD121" s="265">
        <v>0.17721999999999999</v>
      </c>
      <c r="KE121" s="265">
        <v>0.24592</v>
      </c>
      <c r="KF121" s="265">
        <v>0.21406</v>
      </c>
      <c r="KG121" s="265">
        <v>0.21825</v>
      </c>
      <c r="KH121" s="265">
        <v>0.1235</v>
      </c>
      <c r="KI121" s="265">
        <v>0.19827</v>
      </c>
      <c r="KJ121" s="265">
        <v>0.25691999999999998</v>
      </c>
      <c r="KK121" s="265">
        <v>0.36302000000000001</v>
      </c>
      <c r="KL121" s="265">
        <v>0.42176000000000002</v>
      </c>
      <c r="KM121" s="265">
        <v>0.91403000000000001</v>
      </c>
      <c r="KN121" s="265">
        <v>0.95596999999999999</v>
      </c>
      <c r="KO121" s="265">
        <v>0.95401000000000002</v>
      </c>
      <c r="KP121" s="265">
        <v>7.5596840580199453E-3</v>
      </c>
      <c r="KQ121" s="265">
        <v>0.90346000000000004</v>
      </c>
      <c r="KR121" s="265">
        <v>0.88027999999999995</v>
      </c>
      <c r="KS121" s="265">
        <v>0.86092999999999997</v>
      </c>
      <c r="KT121" s="265">
        <v>0.89571040031041493</v>
      </c>
      <c r="KU121" s="265">
        <v>4.8952000000000002E-2</v>
      </c>
      <c r="KV121" s="265">
        <v>0.14063999999999999</v>
      </c>
      <c r="KW121" s="265">
        <v>0.19220999999999999</v>
      </c>
      <c r="KX121" s="265">
        <v>0.28392000000000001</v>
      </c>
      <c r="KY121" s="265">
        <v>0.46812999999999999</v>
      </c>
      <c r="KZ121" s="265">
        <v>0.67098000000000002</v>
      </c>
      <c r="LA121" s="265">
        <v>0.83421000000000001</v>
      </c>
      <c r="LB121" s="265">
        <v>0.93967000000000001</v>
      </c>
      <c r="LC121" s="265">
        <v>1</v>
      </c>
      <c r="LD121" s="265">
        <v>0</v>
      </c>
      <c r="LE121" s="265">
        <v>0.57247000000000003</v>
      </c>
      <c r="LF121" s="265">
        <v>0</v>
      </c>
      <c r="LG121" s="265">
        <v>0</v>
      </c>
      <c r="LH121" s="431">
        <v>3.3935857936739922E-3</v>
      </c>
      <c r="LI121" s="431">
        <v>3.9518028497695923E-3</v>
      </c>
      <c r="LJ121" s="431">
        <v>5.3962226957082748E-3</v>
      </c>
      <c r="LK121" s="431">
        <v>3.4116366878151894E-3</v>
      </c>
      <c r="LL121" s="431">
        <v>4.5764967799186707E-3</v>
      </c>
      <c r="LM121" s="431">
        <v>1.9515185849741101E-3</v>
      </c>
      <c r="LN121" s="431">
        <v>3.5784267820417881E-3</v>
      </c>
      <c r="LO121" s="431">
        <v>1.710091601125896E-3</v>
      </c>
      <c r="LP121" s="431">
        <v>1.8857568502426147E-3</v>
      </c>
      <c r="LQ121" s="431">
        <v>1.4444729313254356E-3</v>
      </c>
      <c r="LR121" s="431">
        <v>8.2470569759607315E-4</v>
      </c>
      <c r="LS121" s="431">
        <v>2.633609576150775E-3</v>
      </c>
      <c r="LT121" s="431">
        <v>6.9315836299210787E-4</v>
      </c>
      <c r="LU121" s="431">
        <v>1.5863821608945727E-3</v>
      </c>
      <c r="LV121" s="431">
        <v>2.8692495543509722E-3</v>
      </c>
      <c r="LW121" s="431">
        <v>1.4256781432777643E-3</v>
      </c>
      <c r="LX121" s="431">
        <v>1.488656853325665E-3</v>
      </c>
      <c r="LY121" s="431">
        <v>1.5613837167620659E-3</v>
      </c>
      <c r="LZ121" s="431">
        <v>2.6670747902244329E-3</v>
      </c>
      <c r="MA121" s="431">
        <v>1.3303624000400305E-3</v>
      </c>
      <c r="MB121" s="431">
        <v>1.4066362055018544E-3</v>
      </c>
      <c r="MC121" s="431">
        <v>1.7073014751076698E-3</v>
      </c>
      <c r="MD121" s="431">
        <v>1.1774876620620489E-3</v>
      </c>
      <c r="ME121" s="431">
        <v>8.3073781570419669E-4</v>
      </c>
      <c r="MF121" s="431">
        <v>2.3015390615910292E-3</v>
      </c>
      <c r="MG121" s="431">
        <v>1.9288434414193034E-3</v>
      </c>
      <c r="MH121" s="266"/>
      <c r="MI121" s="266"/>
      <c r="MJ121" s="266"/>
      <c r="MK121" s="266"/>
      <c r="ML121" s="266"/>
      <c r="MM121" s="266"/>
      <c r="MN121" s="266"/>
      <c r="MO121" s="266"/>
      <c r="MP121" s="266"/>
      <c r="MQ121" s="266"/>
      <c r="MR121" s="266"/>
      <c r="MS121" s="266"/>
      <c r="MT121" s="266"/>
      <c r="MU121" s="266"/>
      <c r="MV121" s="266"/>
      <c r="MW121" s="266"/>
      <c r="MX121" s="266"/>
      <c r="MY121" s="266"/>
      <c r="MZ121" s="266"/>
      <c r="NA121" s="266"/>
      <c r="NB121" s="266"/>
      <c r="NC121" s="266"/>
      <c r="ND121" s="266"/>
      <c r="NE121" s="266"/>
      <c r="NF121" s="266"/>
      <c r="NG121" s="266"/>
      <c r="NH121" s="266"/>
      <c r="NI121" s="266"/>
      <c r="NJ121" s="266"/>
      <c r="NK121" s="266"/>
      <c r="NL121" s="266"/>
      <c r="NM121" s="266"/>
      <c r="NN121" s="266"/>
      <c r="NO121" s="266"/>
      <c r="NP121" s="266"/>
      <c r="NQ121" s="266"/>
      <c r="NR121" s="266"/>
      <c r="NS121" s="266"/>
      <c r="NT121" s="266"/>
      <c r="NU121" s="266"/>
      <c r="NV121" s="266"/>
      <c r="NW121" s="266"/>
      <c r="NX121" s="266"/>
      <c r="NY121" s="266"/>
      <c r="NZ121" s="266"/>
      <c r="OA121" s="266"/>
      <c r="OB121" s="266"/>
      <c r="OC121" s="266"/>
      <c r="OD121" s="266"/>
      <c r="OE121" s="266"/>
      <c r="OF121" s="266"/>
      <c r="OG121" s="266"/>
      <c r="OH121" s="266"/>
      <c r="OI121" s="266"/>
      <c r="OJ121" s="266"/>
      <c r="OK121" s="266"/>
      <c r="OL121" s="266"/>
      <c r="OM121" s="266"/>
      <c r="ON121" s="267"/>
    </row>
    <row r="122" spans="1:404">
      <c r="A122" s="261">
        <v>497</v>
      </c>
      <c r="B122" s="265">
        <v>0.29122999999999999</v>
      </c>
      <c r="C122" s="265">
        <v>0.21104000000000001</v>
      </c>
      <c r="D122" s="265">
        <v>0.14851</v>
      </c>
      <c r="E122" s="265">
        <v>0.10026</v>
      </c>
      <c r="F122" s="265">
        <v>0.29626999999999998</v>
      </c>
      <c r="G122" s="265">
        <v>0.19514999999999999</v>
      </c>
      <c r="H122" s="265">
        <v>0.30710999999999999</v>
      </c>
      <c r="I122" s="265">
        <v>0.36164000000000002</v>
      </c>
      <c r="J122" s="265">
        <v>0.29748999999999998</v>
      </c>
      <c r="K122" s="265">
        <v>0.11724999999999999</v>
      </c>
      <c r="L122" s="265">
        <v>9.9807999999999994E-2</v>
      </c>
      <c r="M122" s="265">
        <v>8.0256999999999995E-2</v>
      </c>
      <c r="N122" s="265">
        <v>0.22606999999999999</v>
      </c>
      <c r="O122" s="265">
        <v>0.27696999999999999</v>
      </c>
      <c r="P122" s="265">
        <v>0.19658999999999999</v>
      </c>
      <c r="Q122" s="265">
        <v>0.12867000000000001</v>
      </c>
      <c r="R122" s="265">
        <v>9.9921999999999997E-2</v>
      </c>
      <c r="S122" s="265">
        <v>0.29203000000000001</v>
      </c>
      <c r="T122" s="265">
        <v>0.19449</v>
      </c>
      <c r="U122" s="265">
        <v>0.2928</v>
      </c>
      <c r="V122" s="265">
        <v>0.19988</v>
      </c>
      <c r="W122" s="265">
        <v>0.17755000000000001</v>
      </c>
      <c r="X122" s="265">
        <v>0.15379999999999999</v>
      </c>
      <c r="Y122" s="265">
        <v>0.29904999999999998</v>
      </c>
      <c r="Z122" s="265">
        <v>0.20684</v>
      </c>
      <c r="AA122" s="265">
        <v>0.29404000000000002</v>
      </c>
      <c r="AB122" s="265">
        <v>0.20608000000000001</v>
      </c>
      <c r="AC122" s="265">
        <v>0.19985</v>
      </c>
      <c r="AD122" s="265">
        <v>0.13377</v>
      </c>
      <c r="AE122" s="265">
        <v>7.1835999999999997E-2</v>
      </c>
      <c r="AF122" s="265">
        <v>8.4047999999999998E-2</v>
      </c>
      <c r="AG122" s="265">
        <v>6.0777999999999999E-2</v>
      </c>
      <c r="AH122" s="265">
        <v>0.11455</v>
      </c>
      <c r="AI122" s="265">
        <v>9.5925999999999997E-2</v>
      </c>
      <c r="AJ122" s="265">
        <v>6.9733000000000003E-2</v>
      </c>
      <c r="AK122" s="265">
        <v>8.0507999999999996E-2</v>
      </c>
      <c r="AL122" s="265">
        <v>0.10983</v>
      </c>
      <c r="AM122" s="265">
        <v>8.4792999999999993E-2</v>
      </c>
      <c r="AN122" s="265">
        <v>8.5941000000000004E-2</v>
      </c>
      <c r="AO122" s="265">
        <v>0.11552999999999999</v>
      </c>
      <c r="AP122" s="265">
        <v>0.11394</v>
      </c>
      <c r="AQ122" s="265">
        <v>9.1158000000000003E-2</v>
      </c>
      <c r="AR122" s="265">
        <v>0.13638</v>
      </c>
      <c r="AS122" s="265">
        <v>9.5356999999999997E-2</v>
      </c>
      <c r="AT122" s="265">
        <v>0.10746</v>
      </c>
      <c r="AU122" s="265">
        <v>0.14904999999999999</v>
      </c>
      <c r="AV122" s="265">
        <v>0.11877</v>
      </c>
      <c r="AW122" s="265">
        <v>6.9265999999999994E-2</v>
      </c>
      <c r="AX122" s="265">
        <v>7.8451000000000007E-2</v>
      </c>
      <c r="AY122" s="265">
        <v>8.7151999999999993E-2</v>
      </c>
      <c r="AZ122" s="265">
        <v>9.7302E-2</v>
      </c>
      <c r="BA122" s="265">
        <v>8.4076999999999999E-2</v>
      </c>
      <c r="BB122" s="265">
        <v>8.0992999999999996E-2</v>
      </c>
      <c r="BC122" s="265">
        <v>7.8805E-2</v>
      </c>
      <c r="BD122" s="265">
        <v>8.7183999999999998E-2</v>
      </c>
      <c r="BE122" s="265">
        <v>0.13053999999999999</v>
      </c>
      <c r="BF122" s="265">
        <v>7.0516999999999996E-2</v>
      </c>
      <c r="BG122" s="265">
        <v>0.20169999999999999</v>
      </c>
      <c r="BH122" s="265">
        <v>0.14854999999999999</v>
      </c>
      <c r="BI122" s="265">
        <v>0.24113999999999999</v>
      </c>
      <c r="BJ122" s="265">
        <v>0.17280999999999999</v>
      </c>
      <c r="BK122" s="265">
        <v>0.12726999999999999</v>
      </c>
      <c r="BL122" s="265">
        <v>0.23796999999999999</v>
      </c>
      <c r="BM122" s="265">
        <v>0.13658999999999999</v>
      </c>
      <c r="BN122" s="265">
        <v>0.34461999999999998</v>
      </c>
      <c r="BO122" s="265">
        <v>0.38857000000000003</v>
      </c>
      <c r="BP122" s="265">
        <v>3.7504999999999997E-2</v>
      </c>
      <c r="BQ122" s="265">
        <v>0.19228000000000001</v>
      </c>
      <c r="BR122" s="265">
        <v>0.32840999999999998</v>
      </c>
      <c r="BS122" s="265">
        <v>0.18765999999999999</v>
      </c>
      <c r="BT122" s="265">
        <v>0.28361999999999998</v>
      </c>
      <c r="BU122" s="265">
        <v>1.8166000000000002E-2</v>
      </c>
      <c r="BV122" s="265">
        <v>8.9814000000000005E-3</v>
      </c>
      <c r="BW122" s="265">
        <v>2.2741000000000001E-2</v>
      </c>
      <c r="BX122" s="265">
        <v>1.0507000000000001E-2</v>
      </c>
      <c r="BY122" s="265">
        <v>0.247</v>
      </c>
      <c r="BZ122" s="265">
        <v>0.20483000000000001</v>
      </c>
      <c r="CA122" s="265">
        <v>0.39200000000000002</v>
      </c>
      <c r="CB122" s="265">
        <v>0.29128999999999999</v>
      </c>
      <c r="CC122" s="265">
        <v>0.37589</v>
      </c>
      <c r="CD122" s="265">
        <v>0.22353000000000001</v>
      </c>
      <c r="CE122" s="265">
        <v>0.21745</v>
      </c>
      <c r="CF122" s="265">
        <v>0.24101</v>
      </c>
      <c r="CG122" s="265">
        <v>0.21928</v>
      </c>
      <c r="CH122" s="265">
        <v>0.20493</v>
      </c>
      <c r="CI122" s="265">
        <v>0.22722000000000001</v>
      </c>
      <c r="CJ122" s="265">
        <v>0.19589000000000001</v>
      </c>
      <c r="CK122" s="265">
        <v>0.21997</v>
      </c>
      <c r="CL122" s="265">
        <v>0.50266</v>
      </c>
      <c r="CM122" s="265">
        <v>0.16904</v>
      </c>
      <c r="CN122" s="265">
        <v>0.11919</v>
      </c>
      <c r="CO122" s="265">
        <v>9.7799999999999998E-2</v>
      </c>
      <c r="CP122" s="265">
        <v>0.11328000000000001</v>
      </c>
      <c r="CQ122" s="265">
        <v>0.10789</v>
      </c>
      <c r="CR122" s="265">
        <v>7.8E-2</v>
      </c>
      <c r="CS122" s="265">
        <v>6.9388000000000005E-2</v>
      </c>
      <c r="CT122" s="265">
        <v>0.10514999999999999</v>
      </c>
      <c r="CU122" s="265">
        <v>9.8000000000000004E-2</v>
      </c>
      <c r="CV122" s="265">
        <v>0.13350000000000001</v>
      </c>
      <c r="CW122" s="265">
        <v>0.19797999999999999</v>
      </c>
      <c r="CX122" s="265">
        <v>0.14021</v>
      </c>
      <c r="CY122" s="265">
        <v>0.17113</v>
      </c>
      <c r="CZ122" s="265">
        <v>0.19711000000000001</v>
      </c>
      <c r="DA122" s="265">
        <v>0.37966</v>
      </c>
      <c r="DB122" s="265">
        <v>0.34747</v>
      </c>
      <c r="DC122" s="265">
        <v>0.52164999999999995</v>
      </c>
      <c r="DD122" s="265">
        <v>0.11515</v>
      </c>
      <c r="DE122" s="265">
        <v>0.17319999999999999</v>
      </c>
      <c r="DF122" s="265">
        <v>5.5236E-2</v>
      </c>
      <c r="DG122" s="265">
        <v>8.3875000000000005E-2</v>
      </c>
      <c r="DH122" s="265">
        <v>5.7784000000000002E-2</v>
      </c>
      <c r="DI122" s="265">
        <v>6.4746999999999999E-2</v>
      </c>
      <c r="DJ122" s="265">
        <v>4.0160000000000001E-2</v>
      </c>
      <c r="DK122" s="265">
        <v>1.3986999999999999E-2</v>
      </c>
      <c r="DL122" s="265">
        <v>2.4656000000000001E-2</v>
      </c>
      <c r="DM122" s="265">
        <v>0.15354999999999999</v>
      </c>
      <c r="DN122" s="265">
        <v>2.6121999999999999E-2</v>
      </c>
      <c r="DO122" s="265">
        <v>3.7207999999999998E-2</v>
      </c>
      <c r="DP122" s="265">
        <v>2.1706E-2</v>
      </c>
      <c r="DQ122" s="265">
        <v>2.4662E-2</v>
      </c>
      <c r="DR122" s="265">
        <v>0.17551</v>
      </c>
      <c r="DS122" s="265">
        <v>0.10757</v>
      </c>
      <c r="DT122" s="265">
        <v>0.12159</v>
      </c>
      <c r="DU122" s="265">
        <v>3.4502999999999999E-2</v>
      </c>
      <c r="DV122" s="265">
        <v>3.7150000000000002E-2</v>
      </c>
      <c r="DW122" s="265">
        <v>2.7338999999999999E-2</v>
      </c>
      <c r="DX122" s="265">
        <v>5.9728999999999997E-2</v>
      </c>
      <c r="DY122" s="265">
        <v>8.6258000000000001E-2</v>
      </c>
      <c r="DZ122" s="265">
        <v>4.8193E-2</v>
      </c>
      <c r="EA122" s="265">
        <v>5.9223999999999999E-2</v>
      </c>
      <c r="EB122" s="265">
        <v>4.1883999999999998E-2</v>
      </c>
      <c r="EC122" s="265">
        <v>3.7354999999999999E-2</v>
      </c>
      <c r="ED122" s="265">
        <v>4.8473000000000002E-2</v>
      </c>
      <c r="EE122" s="265">
        <v>5.4740999999999998E-2</v>
      </c>
      <c r="EF122" s="265">
        <v>0.18386</v>
      </c>
      <c r="EG122" s="265">
        <v>4.3784000000000003E-2</v>
      </c>
      <c r="EH122" s="265">
        <v>0.35236000000000001</v>
      </c>
      <c r="EI122" s="265">
        <v>0.39184000000000002</v>
      </c>
      <c r="EJ122" s="265">
        <v>0.75463999999999998</v>
      </c>
      <c r="EK122" s="265">
        <v>0.38990000000000002</v>
      </c>
      <c r="EL122" s="265">
        <v>0.17917</v>
      </c>
      <c r="EM122" s="265">
        <v>0.21564</v>
      </c>
      <c r="EN122" s="265">
        <v>7.2024000000000005E-2</v>
      </c>
      <c r="EO122" s="265">
        <v>0.25879000000000002</v>
      </c>
      <c r="EP122" s="265">
        <v>0.27451999999999999</v>
      </c>
      <c r="EQ122" s="265">
        <v>3.6725000000000001E-2</v>
      </c>
      <c r="ER122" s="265">
        <v>4.4430999999999998E-2</v>
      </c>
      <c r="ES122" s="265">
        <v>4.0516999999999997E-2</v>
      </c>
      <c r="ET122" s="265">
        <v>4.3432999999999999E-2</v>
      </c>
      <c r="EU122" s="265">
        <v>3.8968000000000003E-2</v>
      </c>
      <c r="EV122" s="265">
        <v>3.2883000000000003E-2</v>
      </c>
      <c r="EW122" s="265">
        <v>3.5588000000000002E-2</v>
      </c>
      <c r="EX122" s="265">
        <v>4.0391000000000003E-2</v>
      </c>
      <c r="EY122" s="265">
        <v>3.6845999999999997E-2</v>
      </c>
      <c r="EZ122" s="265">
        <v>0.42066999999999999</v>
      </c>
      <c r="FA122" s="265">
        <v>6.6891999999999993E-2</v>
      </c>
      <c r="FB122" s="265">
        <v>6.0504000000000002E-2</v>
      </c>
      <c r="FC122" s="265">
        <v>5.5723000000000002E-2</v>
      </c>
      <c r="FD122" s="265">
        <v>6.6279000000000005E-2</v>
      </c>
      <c r="FE122" s="265">
        <v>5.0922000000000002E-2</v>
      </c>
      <c r="FF122" s="265">
        <v>6.3103999999999993E-2</v>
      </c>
      <c r="FG122" s="265">
        <v>7.1272000000000002E-2</v>
      </c>
      <c r="FH122" s="265">
        <v>5.8769000000000002E-2</v>
      </c>
      <c r="FI122" s="265">
        <v>5.6313000000000002E-2</v>
      </c>
      <c r="FJ122" s="265">
        <v>8.1833000000000003E-2</v>
      </c>
      <c r="FK122" s="265">
        <v>6.5390000000000004E-2</v>
      </c>
      <c r="FL122" s="265">
        <v>0.12745000000000001</v>
      </c>
      <c r="FM122" s="265">
        <v>0.26712000000000002</v>
      </c>
      <c r="FN122" s="265">
        <v>0.30819000000000002</v>
      </c>
      <c r="FO122" s="265">
        <v>0.14199999999999999</v>
      </c>
      <c r="FP122" s="265">
        <v>0.22328999999999999</v>
      </c>
      <c r="FQ122" s="265">
        <v>0.29679</v>
      </c>
      <c r="FR122" s="265">
        <v>0.16653000000000001</v>
      </c>
      <c r="FS122" s="265">
        <v>0.18143999999999999</v>
      </c>
      <c r="FT122" s="265">
        <v>0.27340999999999999</v>
      </c>
      <c r="FU122" s="265">
        <v>0.33510000000000001</v>
      </c>
      <c r="FV122" s="265">
        <v>8.9093000000000006E-2</v>
      </c>
      <c r="FW122" s="265">
        <v>0.12939999999999999</v>
      </c>
      <c r="FX122" s="265">
        <v>0.21523999999999999</v>
      </c>
      <c r="FY122" s="265">
        <v>0.15986</v>
      </c>
      <c r="FZ122" s="265">
        <v>0.12939999999999999</v>
      </c>
      <c r="GA122" s="265">
        <v>0.32507000000000003</v>
      </c>
      <c r="GB122" s="265">
        <v>0.27178999999999998</v>
      </c>
      <c r="GC122" s="265">
        <v>0.32499</v>
      </c>
      <c r="GD122" s="265">
        <v>0.22066</v>
      </c>
      <c r="GE122" s="265">
        <v>0.31773000000000001</v>
      </c>
      <c r="GF122" s="265">
        <v>0.36886000000000002</v>
      </c>
      <c r="GG122" s="265">
        <v>0.14246</v>
      </c>
      <c r="GH122" s="265">
        <v>0.16231000000000001</v>
      </c>
      <c r="GI122" s="265">
        <v>0.152</v>
      </c>
      <c r="GJ122" s="265">
        <v>0.35103000000000001</v>
      </c>
      <c r="GK122" s="265">
        <v>0.36062</v>
      </c>
      <c r="GL122" s="265">
        <v>0.30201</v>
      </c>
      <c r="GM122" s="265">
        <v>0.25308000000000003</v>
      </c>
      <c r="GN122" s="265">
        <v>0.26972000000000002</v>
      </c>
      <c r="GO122" s="265">
        <v>0.14013999999999999</v>
      </c>
      <c r="GP122" s="265">
        <v>0.20474999999999999</v>
      </c>
      <c r="GQ122" s="265">
        <v>0.21065999999999999</v>
      </c>
      <c r="GR122" s="265">
        <v>0.30095</v>
      </c>
      <c r="GS122" s="265">
        <v>0.20641000000000001</v>
      </c>
      <c r="GT122" s="265">
        <v>0.20835000000000001</v>
      </c>
      <c r="GU122" s="265">
        <v>0.20845</v>
      </c>
      <c r="GV122" s="265">
        <v>0.19606000000000001</v>
      </c>
      <c r="GW122" s="265">
        <v>0.22338</v>
      </c>
      <c r="GX122" s="265">
        <v>0.19361999999999999</v>
      </c>
      <c r="GY122" s="265">
        <v>0.18870999999999999</v>
      </c>
      <c r="GZ122" s="265">
        <v>0.16156000000000001</v>
      </c>
      <c r="HA122" s="265">
        <v>0.17473</v>
      </c>
      <c r="HB122" s="265">
        <v>0.18633</v>
      </c>
      <c r="HC122" s="265">
        <v>0.18346999999999999</v>
      </c>
      <c r="HD122" s="265">
        <v>0.18529999999999999</v>
      </c>
      <c r="HE122" s="265">
        <v>0.23838000000000001</v>
      </c>
      <c r="HF122" s="265">
        <v>0.23868</v>
      </c>
      <c r="HG122" s="265">
        <v>0.23956</v>
      </c>
      <c r="HH122" s="265">
        <v>0.23683999999999999</v>
      </c>
      <c r="HI122" s="265">
        <v>0.24102000000000001</v>
      </c>
      <c r="HJ122" s="265">
        <v>0.24878</v>
      </c>
      <c r="HK122" s="265">
        <v>0.24895999999999999</v>
      </c>
      <c r="HL122" s="265">
        <v>0.25640000000000002</v>
      </c>
      <c r="HM122" s="265">
        <v>0.19170999999999999</v>
      </c>
      <c r="HN122" s="265">
        <v>0.28955999999999998</v>
      </c>
      <c r="HO122" s="265">
        <v>0.25248999999999999</v>
      </c>
      <c r="HP122" s="265">
        <v>0.25652000000000003</v>
      </c>
      <c r="HQ122" s="265">
        <v>0.15545999999999999</v>
      </c>
      <c r="HR122" s="265">
        <v>0.16849</v>
      </c>
      <c r="HS122" s="265">
        <v>0.22062000000000001</v>
      </c>
      <c r="HT122" s="265">
        <v>0.22847999999999999</v>
      </c>
      <c r="HU122" s="265">
        <v>0.29094999999999999</v>
      </c>
      <c r="HV122" s="265">
        <v>0.22327</v>
      </c>
      <c r="HW122" s="265">
        <v>0.17749000000000001</v>
      </c>
      <c r="HX122" s="265">
        <v>0.18448000000000001</v>
      </c>
      <c r="HY122" s="265">
        <v>0.19156000000000001</v>
      </c>
      <c r="HZ122" s="265">
        <v>0.26211000000000001</v>
      </c>
      <c r="IA122" s="265">
        <v>0.22889999999999999</v>
      </c>
      <c r="IB122" s="265">
        <v>0.22191</v>
      </c>
      <c r="IC122" s="265">
        <v>0.23483000000000001</v>
      </c>
      <c r="ID122" s="265">
        <v>0.22216</v>
      </c>
      <c r="IE122" s="265">
        <v>0.31219999999999998</v>
      </c>
      <c r="IF122" s="265">
        <v>0.31852000000000003</v>
      </c>
      <c r="IG122" s="265">
        <v>0.22935</v>
      </c>
      <c r="IH122" s="265">
        <v>0.2281</v>
      </c>
      <c r="II122" s="265">
        <v>0.32151999999999997</v>
      </c>
      <c r="IJ122" s="265">
        <v>0.29535</v>
      </c>
      <c r="IK122" s="265">
        <v>0.31584000000000001</v>
      </c>
      <c r="IL122" s="265">
        <v>0.27095999999999998</v>
      </c>
      <c r="IM122" s="265">
        <v>0.34837000000000001</v>
      </c>
      <c r="IN122" s="265">
        <v>0.15142</v>
      </c>
      <c r="IO122" s="265">
        <v>0.17424999999999999</v>
      </c>
      <c r="IP122" s="265">
        <v>0.21503</v>
      </c>
      <c r="IQ122" s="265">
        <v>0.25874999999999998</v>
      </c>
      <c r="IR122" s="265">
        <v>0.25311</v>
      </c>
      <c r="IS122" s="265">
        <v>0.19069</v>
      </c>
      <c r="IT122" s="265">
        <v>0.20385</v>
      </c>
      <c r="IU122" s="265">
        <v>0.22317000000000001</v>
      </c>
      <c r="IV122" s="265">
        <v>0.28433999999999998</v>
      </c>
      <c r="IW122" s="265">
        <v>0.19846</v>
      </c>
      <c r="IX122" s="265">
        <v>0.19880999999999999</v>
      </c>
      <c r="IY122" s="265">
        <v>0.33411999999999997</v>
      </c>
      <c r="IZ122" s="265">
        <v>0.26746999999999999</v>
      </c>
      <c r="JA122" s="265">
        <v>0.27704000000000001</v>
      </c>
      <c r="JB122" s="265">
        <v>0.28866999999999998</v>
      </c>
      <c r="JC122" s="265">
        <v>0.32711000000000001</v>
      </c>
      <c r="JD122" s="265">
        <v>0.28193000000000001</v>
      </c>
      <c r="JE122" s="265">
        <v>0.10509</v>
      </c>
      <c r="JF122" s="265">
        <v>0.2888</v>
      </c>
      <c r="JG122" s="265">
        <v>0.24031</v>
      </c>
      <c r="JH122" s="265">
        <v>0.38791999999999999</v>
      </c>
      <c r="JI122" s="265">
        <v>0.1482</v>
      </c>
      <c r="JJ122" s="265">
        <v>0.12987000000000001</v>
      </c>
      <c r="JK122" s="265">
        <v>0.15392</v>
      </c>
      <c r="JL122" s="265">
        <v>0.16234999999999999</v>
      </c>
      <c r="JM122" s="265">
        <v>0.15131</v>
      </c>
      <c r="JN122" s="265">
        <v>0.20635999999999999</v>
      </c>
      <c r="JO122" s="265">
        <v>0.20032</v>
      </c>
      <c r="JP122" s="265">
        <v>0.14612</v>
      </c>
      <c r="JQ122" s="265">
        <v>0.21987000000000001</v>
      </c>
      <c r="JR122" s="265">
        <v>0.18267</v>
      </c>
      <c r="JS122" s="265">
        <v>0.2319</v>
      </c>
      <c r="JT122" s="265">
        <v>0.28100999999999998</v>
      </c>
      <c r="JU122" s="265">
        <v>0.33450999999999997</v>
      </c>
      <c r="JV122" s="265">
        <v>0.29781999999999997</v>
      </c>
      <c r="JW122" s="265">
        <v>0.17743</v>
      </c>
      <c r="JX122" s="265">
        <v>0.21312999999999999</v>
      </c>
      <c r="JY122" s="265">
        <v>0.20558999999999999</v>
      </c>
      <c r="JZ122" s="265">
        <v>0.21015</v>
      </c>
      <c r="KA122" s="265">
        <v>0.10377</v>
      </c>
      <c r="KB122" s="265">
        <v>0.34292</v>
      </c>
      <c r="KC122" s="265">
        <v>0.21826000000000001</v>
      </c>
      <c r="KD122" s="265">
        <v>0.18775</v>
      </c>
      <c r="KE122" s="265">
        <v>0.25291000000000002</v>
      </c>
      <c r="KF122" s="265">
        <v>0.21803</v>
      </c>
      <c r="KG122" s="265">
        <v>0.22116</v>
      </c>
      <c r="KH122" s="265">
        <v>0.12655</v>
      </c>
      <c r="KI122" s="265">
        <v>0.20504</v>
      </c>
      <c r="KJ122" s="265">
        <v>0.26502999999999999</v>
      </c>
      <c r="KK122" s="265">
        <v>0.36714000000000002</v>
      </c>
      <c r="KL122" s="265">
        <v>0.42799999999999999</v>
      </c>
      <c r="KM122" s="265">
        <v>0.91768000000000005</v>
      </c>
      <c r="KN122" s="265">
        <v>0.95848</v>
      </c>
      <c r="KO122" s="265">
        <v>0.95540999999999998</v>
      </c>
      <c r="KP122" s="265">
        <v>7.5647065874330155E-3</v>
      </c>
      <c r="KQ122" s="265">
        <v>0.90317999999999998</v>
      </c>
      <c r="KR122" s="265">
        <v>0.87939000000000001</v>
      </c>
      <c r="KS122" s="265">
        <v>0.85953999999999997</v>
      </c>
      <c r="KT122" s="265">
        <v>0.89823686564300376</v>
      </c>
      <c r="KU122" s="265">
        <v>4.9909000000000002E-2</v>
      </c>
      <c r="KV122" s="265">
        <v>0.14252999999999999</v>
      </c>
      <c r="KW122" s="265">
        <v>0.19445999999999999</v>
      </c>
      <c r="KX122" s="265">
        <v>0.28660999999999998</v>
      </c>
      <c r="KY122" s="265">
        <v>0.47122999999999998</v>
      </c>
      <c r="KZ122" s="265">
        <v>0.67401999999999995</v>
      </c>
      <c r="LA122" s="265">
        <v>0.83662999999999998</v>
      </c>
      <c r="LB122" s="265">
        <v>0.94118999999999997</v>
      </c>
      <c r="LC122" s="265">
        <v>1</v>
      </c>
      <c r="LD122" s="265">
        <v>0</v>
      </c>
      <c r="LE122" s="265">
        <v>0.58306999999999998</v>
      </c>
      <c r="LF122" s="265">
        <v>0</v>
      </c>
      <c r="LG122" s="265">
        <v>0</v>
      </c>
      <c r="LH122" s="431">
        <v>3.3997346181422472E-3</v>
      </c>
      <c r="LI122" s="431">
        <v>3.9767916314303875E-3</v>
      </c>
      <c r="LJ122" s="431">
        <v>5.5028293281793594E-3</v>
      </c>
      <c r="LK122" s="431">
        <v>3.4399328287690878E-3</v>
      </c>
      <c r="LL122" s="431">
        <v>4.6938075684010983E-3</v>
      </c>
      <c r="LM122" s="431">
        <v>1.9767305348068476E-3</v>
      </c>
      <c r="LN122" s="431">
        <v>3.6991315428167582E-3</v>
      </c>
      <c r="LO122" s="431">
        <v>1.7757491441443563E-3</v>
      </c>
      <c r="LP122" s="431">
        <v>1.9962238147854805E-3</v>
      </c>
      <c r="LQ122" s="431">
        <v>1.5423474833369255E-3</v>
      </c>
      <c r="LR122" s="431">
        <v>8.2819757517427206E-4</v>
      </c>
      <c r="LS122" s="431">
        <v>2.6375304441899061E-3</v>
      </c>
      <c r="LT122" s="431">
        <v>7.5699191074818373E-4</v>
      </c>
      <c r="LU122" s="431">
        <v>1.5993042616173625E-3</v>
      </c>
      <c r="LV122" s="431">
        <v>2.9672151431441307E-3</v>
      </c>
      <c r="LW122" s="431">
        <v>1.4851164305582643E-3</v>
      </c>
      <c r="LX122" s="431">
        <v>1.5904124593362212E-3</v>
      </c>
      <c r="LY122" s="431">
        <v>1.6552010783925653E-3</v>
      </c>
      <c r="LZ122" s="431">
        <v>2.7234700974076986E-3</v>
      </c>
      <c r="MA122" s="431">
        <v>1.3355130795389414E-3</v>
      </c>
      <c r="MB122" s="431">
        <v>1.4789887936785817E-3</v>
      </c>
      <c r="MC122" s="431">
        <v>1.7280674073845148E-3</v>
      </c>
      <c r="MD122" s="431">
        <v>1.233890769071877E-3</v>
      </c>
      <c r="ME122" s="431">
        <v>9.068727376870811E-4</v>
      </c>
      <c r="MF122" s="431">
        <v>2.3591902572661638E-3</v>
      </c>
      <c r="MG122" s="431">
        <v>1.9691928755491972E-3</v>
      </c>
      <c r="MH122" s="266"/>
      <c r="MI122" s="266"/>
      <c r="MJ122" s="266"/>
      <c r="MK122" s="266"/>
      <c r="ML122" s="266"/>
      <c r="MM122" s="266"/>
      <c r="MN122" s="266"/>
      <c r="MO122" s="266"/>
      <c r="MP122" s="266"/>
      <c r="MQ122" s="266"/>
      <c r="MR122" s="266"/>
      <c r="MS122" s="266"/>
      <c r="MT122" s="266"/>
      <c r="MU122" s="266"/>
      <c r="MV122" s="266"/>
      <c r="MW122" s="266"/>
      <c r="MX122" s="266"/>
      <c r="MY122" s="266"/>
      <c r="MZ122" s="266"/>
      <c r="NA122" s="266"/>
      <c r="NB122" s="266"/>
      <c r="NC122" s="266"/>
      <c r="ND122" s="266"/>
      <c r="NE122" s="266"/>
      <c r="NF122" s="266"/>
      <c r="NG122" s="266"/>
      <c r="NH122" s="266"/>
      <c r="NI122" s="266"/>
      <c r="NJ122" s="266"/>
      <c r="NK122" s="266"/>
      <c r="NL122" s="266"/>
      <c r="NM122" s="266"/>
      <c r="NN122" s="266"/>
      <c r="NO122" s="266"/>
      <c r="NP122" s="266"/>
      <c r="NQ122" s="266"/>
      <c r="NR122" s="266"/>
      <c r="NS122" s="266"/>
      <c r="NT122" s="266"/>
      <c r="NU122" s="266"/>
      <c r="NV122" s="266"/>
      <c r="NW122" s="266"/>
      <c r="NX122" s="266"/>
      <c r="NY122" s="266"/>
      <c r="NZ122" s="266"/>
      <c r="OA122" s="266"/>
      <c r="OB122" s="266"/>
      <c r="OC122" s="266"/>
      <c r="OD122" s="266"/>
      <c r="OE122" s="266"/>
      <c r="OF122" s="266"/>
      <c r="OG122" s="266"/>
      <c r="OH122" s="266"/>
      <c r="OI122" s="266"/>
      <c r="OJ122" s="266"/>
      <c r="OK122" s="266"/>
      <c r="OL122" s="266"/>
      <c r="OM122" s="266"/>
      <c r="ON122" s="267"/>
    </row>
    <row r="123" spans="1:404">
      <c r="A123" s="261">
        <v>498</v>
      </c>
      <c r="B123" s="265">
        <v>0.28971999999999998</v>
      </c>
      <c r="C123" s="265">
        <v>0.21006</v>
      </c>
      <c r="D123" s="265">
        <v>0.14788000000000001</v>
      </c>
      <c r="E123" s="265">
        <v>9.9867999999999998E-2</v>
      </c>
      <c r="F123" s="265">
        <v>0.29475000000000001</v>
      </c>
      <c r="G123" s="265">
        <v>0.1943</v>
      </c>
      <c r="H123" s="265">
        <v>0.30615999999999999</v>
      </c>
      <c r="I123" s="265">
        <v>0.36181999999999997</v>
      </c>
      <c r="J123" s="265">
        <v>0.29785</v>
      </c>
      <c r="K123" s="265">
        <v>0.10503</v>
      </c>
      <c r="L123" s="265">
        <v>8.8138999999999995E-2</v>
      </c>
      <c r="M123" s="265">
        <v>7.0188E-2</v>
      </c>
      <c r="N123" s="265">
        <v>0.22459000000000001</v>
      </c>
      <c r="O123" s="265">
        <v>0.27400999999999998</v>
      </c>
      <c r="P123" s="265">
        <v>0.19638</v>
      </c>
      <c r="Q123" s="265">
        <v>0.12687999999999999</v>
      </c>
      <c r="R123" s="265">
        <v>9.9648E-2</v>
      </c>
      <c r="S123" s="265">
        <v>0.29220000000000002</v>
      </c>
      <c r="T123" s="265">
        <v>0.19491</v>
      </c>
      <c r="U123" s="265">
        <v>0.29183999999999999</v>
      </c>
      <c r="V123" s="265">
        <v>0.19913</v>
      </c>
      <c r="W123" s="265">
        <v>0.17807000000000001</v>
      </c>
      <c r="X123" s="265">
        <v>0.15459999999999999</v>
      </c>
      <c r="Y123" s="265">
        <v>0.29883999999999999</v>
      </c>
      <c r="Z123" s="265">
        <v>0.20694000000000001</v>
      </c>
      <c r="AA123" s="265">
        <v>0.29249000000000003</v>
      </c>
      <c r="AB123" s="265">
        <v>0.20518</v>
      </c>
      <c r="AC123" s="265">
        <v>0.20000999999999999</v>
      </c>
      <c r="AD123" s="265">
        <v>0.13408</v>
      </c>
      <c r="AE123" s="265">
        <v>6.3936999999999994E-2</v>
      </c>
      <c r="AF123" s="265">
        <v>7.6132000000000005E-2</v>
      </c>
      <c r="AG123" s="265">
        <v>6.0336000000000001E-2</v>
      </c>
      <c r="AH123" s="265">
        <v>0.10501000000000001</v>
      </c>
      <c r="AI123" s="265">
        <v>8.3200999999999997E-2</v>
      </c>
      <c r="AJ123" s="265">
        <v>6.1872000000000003E-2</v>
      </c>
      <c r="AK123" s="265">
        <v>6.8265999999999993E-2</v>
      </c>
      <c r="AL123" s="265">
        <v>9.7008999999999998E-2</v>
      </c>
      <c r="AM123" s="265">
        <v>7.2801000000000005E-2</v>
      </c>
      <c r="AN123" s="265">
        <v>7.5198000000000001E-2</v>
      </c>
      <c r="AO123" s="265">
        <v>0.10258</v>
      </c>
      <c r="AP123" s="265">
        <v>0.10309</v>
      </c>
      <c r="AQ123" s="265">
        <v>8.0130999999999994E-2</v>
      </c>
      <c r="AR123" s="265">
        <v>0.1244</v>
      </c>
      <c r="AS123" s="265">
        <v>8.455E-2</v>
      </c>
      <c r="AT123" s="265">
        <v>9.7265000000000004E-2</v>
      </c>
      <c r="AU123" s="265">
        <v>0.13714999999999999</v>
      </c>
      <c r="AV123" s="265">
        <v>0.10843</v>
      </c>
      <c r="AW123" s="265">
        <v>6.0523E-2</v>
      </c>
      <c r="AX123" s="265">
        <v>6.9557999999999995E-2</v>
      </c>
      <c r="AY123" s="265">
        <v>7.7505000000000004E-2</v>
      </c>
      <c r="AZ123" s="265">
        <v>8.6564000000000002E-2</v>
      </c>
      <c r="BA123" s="265">
        <v>7.4167999999999998E-2</v>
      </c>
      <c r="BB123" s="265">
        <v>7.0470000000000005E-2</v>
      </c>
      <c r="BC123" s="265">
        <v>6.7878999999999995E-2</v>
      </c>
      <c r="BD123" s="265">
        <v>7.7794000000000002E-2</v>
      </c>
      <c r="BE123" s="265">
        <v>0.14407</v>
      </c>
      <c r="BF123" s="265">
        <v>8.9709999999999998E-2</v>
      </c>
      <c r="BG123" s="265">
        <v>0.20252999999999999</v>
      </c>
      <c r="BH123" s="265">
        <v>0.15436</v>
      </c>
      <c r="BI123" s="265">
        <v>0.25551000000000001</v>
      </c>
      <c r="BJ123" s="265">
        <v>0.19392000000000001</v>
      </c>
      <c r="BK123" s="265">
        <v>0.13247</v>
      </c>
      <c r="BL123" s="265">
        <v>0.24606</v>
      </c>
      <c r="BM123" s="265">
        <v>0.1439</v>
      </c>
      <c r="BN123" s="265">
        <v>0.34610000000000002</v>
      </c>
      <c r="BO123" s="265">
        <v>0.39713999999999999</v>
      </c>
      <c r="BP123" s="265">
        <v>3.7421000000000003E-2</v>
      </c>
      <c r="BQ123" s="265">
        <v>0.19706000000000001</v>
      </c>
      <c r="BR123" s="265">
        <v>0.33176</v>
      </c>
      <c r="BS123" s="265">
        <v>0.19413</v>
      </c>
      <c r="BT123" s="265">
        <v>0.28483000000000003</v>
      </c>
      <c r="BU123" s="265">
        <v>1.7082E-2</v>
      </c>
      <c r="BV123" s="265">
        <v>8.4626000000000007E-3</v>
      </c>
      <c r="BW123" s="265">
        <v>2.1232999999999998E-2</v>
      </c>
      <c r="BX123" s="265">
        <v>9.639E-3</v>
      </c>
      <c r="BY123" s="265">
        <v>0.24947</v>
      </c>
      <c r="BZ123" s="265">
        <v>0.20762</v>
      </c>
      <c r="CA123" s="265">
        <v>0.39800000000000002</v>
      </c>
      <c r="CB123" s="265">
        <v>0.29427999999999999</v>
      </c>
      <c r="CC123" s="265">
        <v>0.38</v>
      </c>
      <c r="CD123" s="265">
        <v>0.22597</v>
      </c>
      <c r="CE123" s="265">
        <v>0.21973999999999999</v>
      </c>
      <c r="CF123" s="265">
        <v>0.24349000000000001</v>
      </c>
      <c r="CG123" s="265">
        <v>0.22044</v>
      </c>
      <c r="CH123" s="265">
        <v>0.20721000000000001</v>
      </c>
      <c r="CI123" s="265">
        <v>0.22953999999999999</v>
      </c>
      <c r="CJ123" s="265">
        <v>0.1981</v>
      </c>
      <c r="CK123" s="265">
        <v>0.22134999999999999</v>
      </c>
      <c r="CL123" s="265">
        <v>0.50424000000000002</v>
      </c>
      <c r="CM123" s="265">
        <v>0.17215</v>
      </c>
      <c r="CN123" s="265">
        <v>0.12323000000000001</v>
      </c>
      <c r="CO123" s="265">
        <v>0.10070999999999999</v>
      </c>
      <c r="CP123" s="265">
        <v>0.12044000000000001</v>
      </c>
      <c r="CQ123" s="265">
        <v>0.11471000000000001</v>
      </c>
      <c r="CR123" s="265">
        <v>8.2000000000000003E-2</v>
      </c>
      <c r="CS123" s="265">
        <v>7.3469000000000007E-2</v>
      </c>
      <c r="CT123" s="265">
        <v>0.11133999999999999</v>
      </c>
      <c r="CU123" s="265">
        <v>0.10199999999999999</v>
      </c>
      <c r="CV123" s="265">
        <v>0.13922000000000001</v>
      </c>
      <c r="CW123" s="265">
        <v>0.20605999999999999</v>
      </c>
      <c r="CX123" s="265">
        <v>0.14845</v>
      </c>
      <c r="CY123" s="265">
        <v>0.17938000000000001</v>
      </c>
      <c r="CZ123" s="265">
        <v>0.19817000000000001</v>
      </c>
      <c r="DA123" s="265">
        <v>0.37985999999999998</v>
      </c>
      <c r="DB123" s="265">
        <v>0.35959999999999998</v>
      </c>
      <c r="DC123" s="265">
        <v>0.54020999999999997</v>
      </c>
      <c r="DD123" s="265">
        <v>0.12726999999999999</v>
      </c>
      <c r="DE123" s="265">
        <v>0.18762999999999999</v>
      </c>
      <c r="DF123" s="265">
        <v>6.0953E-2</v>
      </c>
      <c r="DG123" s="265">
        <v>9.2506000000000005E-2</v>
      </c>
      <c r="DH123" s="265">
        <v>6.2821000000000002E-2</v>
      </c>
      <c r="DI123" s="265">
        <v>6.9171999999999997E-2</v>
      </c>
      <c r="DJ123" s="265">
        <v>4.3235999999999997E-2</v>
      </c>
      <c r="DK123" s="265">
        <v>1.5136999999999999E-2</v>
      </c>
      <c r="DL123" s="265">
        <v>2.6421E-2</v>
      </c>
      <c r="DM123" s="265">
        <v>0.16345999999999999</v>
      </c>
      <c r="DN123" s="265">
        <v>2.7716000000000001E-2</v>
      </c>
      <c r="DO123" s="265">
        <v>3.8626000000000001E-2</v>
      </c>
      <c r="DP123" s="265">
        <v>2.1897E-2</v>
      </c>
      <c r="DQ123" s="265">
        <v>2.5409999999999999E-2</v>
      </c>
      <c r="DR123" s="265">
        <v>0.17845</v>
      </c>
      <c r="DS123" s="265">
        <v>0.10983999999999999</v>
      </c>
      <c r="DT123" s="265">
        <v>0.12243999999999999</v>
      </c>
      <c r="DU123" s="265">
        <v>3.3799000000000003E-2</v>
      </c>
      <c r="DV123" s="265">
        <v>3.7773000000000001E-2</v>
      </c>
      <c r="DW123" s="265">
        <v>2.6391999999999999E-2</v>
      </c>
      <c r="DX123" s="265">
        <v>6.3109999999999999E-2</v>
      </c>
      <c r="DY123" s="265">
        <v>8.8165999999999994E-2</v>
      </c>
      <c r="DZ123" s="265">
        <v>4.4431999999999999E-2</v>
      </c>
      <c r="EA123" s="265">
        <v>5.57E-2</v>
      </c>
      <c r="EB123" s="265">
        <v>4.0133000000000002E-2</v>
      </c>
      <c r="EC123" s="265">
        <v>3.6242999999999997E-2</v>
      </c>
      <c r="ED123" s="265">
        <v>4.5798999999999999E-2</v>
      </c>
      <c r="EE123" s="265">
        <v>5.1187999999999997E-2</v>
      </c>
      <c r="EF123" s="265">
        <v>0.19583999999999999</v>
      </c>
      <c r="EG123" s="265">
        <v>4.2557999999999999E-2</v>
      </c>
      <c r="EH123" s="265">
        <v>0.34536</v>
      </c>
      <c r="EI123" s="265">
        <v>0.41428999999999999</v>
      </c>
      <c r="EJ123" s="265">
        <v>0.78144000000000002</v>
      </c>
      <c r="EK123" s="265">
        <v>0.40808</v>
      </c>
      <c r="EL123" s="265">
        <v>0.19583</v>
      </c>
      <c r="EM123" s="265">
        <v>0.23491000000000001</v>
      </c>
      <c r="EN123" s="265">
        <v>7.7503000000000002E-2</v>
      </c>
      <c r="EO123" s="265">
        <v>0.27912999999999999</v>
      </c>
      <c r="EP123" s="265">
        <v>0.27918999999999999</v>
      </c>
      <c r="EQ123" s="265">
        <v>3.9639000000000001E-2</v>
      </c>
      <c r="ER123" s="265">
        <v>4.7588999999999999E-2</v>
      </c>
      <c r="ES123" s="265">
        <v>4.3593E-2</v>
      </c>
      <c r="ET123" s="265">
        <v>4.666E-2</v>
      </c>
      <c r="EU123" s="265">
        <v>4.2002999999999999E-2</v>
      </c>
      <c r="EV123" s="265">
        <v>3.5028999999999998E-2</v>
      </c>
      <c r="EW123" s="265">
        <v>3.7997000000000003E-2</v>
      </c>
      <c r="EX123" s="265">
        <v>4.3174999999999998E-2</v>
      </c>
      <c r="EY123" s="265">
        <v>3.9778000000000001E-2</v>
      </c>
      <c r="EZ123" s="265">
        <v>0.42741000000000001</v>
      </c>
      <c r="FA123" s="265">
        <v>7.0334999999999995E-2</v>
      </c>
      <c r="FB123" s="265">
        <v>6.3399999999999998E-2</v>
      </c>
      <c r="FC123" s="265">
        <v>5.8325000000000002E-2</v>
      </c>
      <c r="FD123" s="265">
        <v>6.9963999999999998E-2</v>
      </c>
      <c r="FE123" s="265">
        <v>5.3241999999999998E-2</v>
      </c>
      <c r="FF123" s="265">
        <v>6.6762000000000002E-2</v>
      </c>
      <c r="FG123" s="265">
        <v>7.5104000000000004E-2</v>
      </c>
      <c r="FH123" s="265">
        <v>6.2225999999999997E-2</v>
      </c>
      <c r="FI123" s="265">
        <v>5.9660999999999999E-2</v>
      </c>
      <c r="FJ123" s="265">
        <v>8.5228999999999999E-2</v>
      </c>
      <c r="FK123" s="265">
        <v>6.9255999999999998E-2</v>
      </c>
      <c r="FL123" s="265">
        <v>0.13883999999999999</v>
      </c>
      <c r="FM123" s="265">
        <v>0.26990999999999998</v>
      </c>
      <c r="FN123" s="265">
        <v>0.31163000000000002</v>
      </c>
      <c r="FO123" s="265">
        <v>0.14799999999999999</v>
      </c>
      <c r="FP123" s="265">
        <v>0.23368</v>
      </c>
      <c r="FQ123" s="265">
        <v>0.31213999999999997</v>
      </c>
      <c r="FR123" s="265">
        <v>0.17613999999999999</v>
      </c>
      <c r="FS123" s="265">
        <v>0.19731000000000001</v>
      </c>
      <c r="FT123" s="265">
        <v>0.27994000000000002</v>
      </c>
      <c r="FU123" s="265">
        <v>0.34478999999999999</v>
      </c>
      <c r="FV123" s="265">
        <v>9.6976999999999994E-2</v>
      </c>
      <c r="FW123" s="265">
        <v>0.13907</v>
      </c>
      <c r="FX123" s="265">
        <v>0.22489000000000001</v>
      </c>
      <c r="FY123" s="265">
        <v>0.1706</v>
      </c>
      <c r="FZ123" s="265">
        <v>0.13907</v>
      </c>
      <c r="GA123" s="265">
        <v>0.33650000000000002</v>
      </c>
      <c r="GB123" s="265">
        <v>0.27629999999999999</v>
      </c>
      <c r="GC123" s="265">
        <v>0.33367000000000002</v>
      </c>
      <c r="GD123" s="265">
        <v>0.23139000000000001</v>
      </c>
      <c r="GE123" s="265">
        <v>0.32627</v>
      </c>
      <c r="GF123" s="265">
        <v>0.37631999999999999</v>
      </c>
      <c r="GG123" s="265">
        <v>0.15023</v>
      </c>
      <c r="GH123" s="265">
        <v>0.17004</v>
      </c>
      <c r="GI123" s="265">
        <v>0.15995999999999999</v>
      </c>
      <c r="GJ123" s="265">
        <v>0.36365999999999998</v>
      </c>
      <c r="GK123" s="265">
        <v>0.37078</v>
      </c>
      <c r="GL123" s="265">
        <v>0.30789</v>
      </c>
      <c r="GM123" s="265">
        <v>0.26544000000000001</v>
      </c>
      <c r="GN123" s="265">
        <v>0.27961000000000003</v>
      </c>
      <c r="GO123" s="265">
        <v>0.14716000000000001</v>
      </c>
      <c r="GP123" s="265">
        <v>0.21468999999999999</v>
      </c>
      <c r="GQ123" s="265">
        <v>0.21984000000000001</v>
      </c>
      <c r="GR123" s="265">
        <v>0.30613000000000001</v>
      </c>
      <c r="GS123" s="265">
        <v>0.21607999999999999</v>
      </c>
      <c r="GT123" s="265">
        <v>0.21671000000000001</v>
      </c>
      <c r="GU123" s="265">
        <v>0.21662000000000001</v>
      </c>
      <c r="GV123" s="265">
        <v>0.20394000000000001</v>
      </c>
      <c r="GW123" s="265">
        <v>0.23648</v>
      </c>
      <c r="GX123" s="265">
        <v>0.20621999999999999</v>
      </c>
      <c r="GY123" s="265">
        <v>0.19955000000000001</v>
      </c>
      <c r="GZ123" s="265">
        <v>0.17030999999999999</v>
      </c>
      <c r="HA123" s="265">
        <v>0.18076999999999999</v>
      </c>
      <c r="HB123" s="265">
        <v>0.19040000000000001</v>
      </c>
      <c r="HC123" s="265">
        <v>0.19253999999999999</v>
      </c>
      <c r="HD123" s="265">
        <v>0.19015000000000001</v>
      </c>
      <c r="HE123" s="265">
        <v>0.25048999999999999</v>
      </c>
      <c r="HF123" s="265">
        <v>0.24826000000000001</v>
      </c>
      <c r="HG123" s="265">
        <v>0.25175999999999998</v>
      </c>
      <c r="HH123" s="265">
        <v>0.24944</v>
      </c>
      <c r="HI123" s="265">
        <v>0.25369999999999998</v>
      </c>
      <c r="HJ123" s="265">
        <v>0.25949</v>
      </c>
      <c r="HK123" s="265">
        <v>0.25968000000000002</v>
      </c>
      <c r="HL123" s="265">
        <v>0.26993</v>
      </c>
      <c r="HM123" s="265">
        <v>0.20013</v>
      </c>
      <c r="HN123" s="265">
        <v>0.29353000000000001</v>
      </c>
      <c r="HO123" s="265">
        <v>0.25919999999999999</v>
      </c>
      <c r="HP123" s="265">
        <v>0.26279999999999998</v>
      </c>
      <c r="HQ123" s="265">
        <v>0.16403000000000001</v>
      </c>
      <c r="HR123" s="265">
        <v>0.17881</v>
      </c>
      <c r="HS123" s="265">
        <v>0.22778000000000001</v>
      </c>
      <c r="HT123" s="265">
        <v>0.23524</v>
      </c>
      <c r="HU123" s="265">
        <v>0.29848999999999998</v>
      </c>
      <c r="HV123" s="265">
        <v>0.23143</v>
      </c>
      <c r="HW123" s="265">
        <v>0.18556</v>
      </c>
      <c r="HX123" s="265">
        <v>0.19200999999999999</v>
      </c>
      <c r="HY123" s="265">
        <v>0.19978000000000001</v>
      </c>
      <c r="HZ123" s="265">
        <v>0.26601000000000002</v>
      </c>
      <c r="IA123" s="265">
        <v>0.23552000000000001</v>
      </c>
      <c r="IB123" s="265">
        <v>0.22778000000000001</v>
      </c>
      <c r="IC123" s="265">
        <v>0.24082999999999999</v>
      </c>
      <c r="ID123" s="265">
        <v>0.22842000000000001</v>
      </c>
      <c r="IE123" s="265">
        <v>0.32118999999999998</v>
      </c>
      <c r="IF123" s="265">
        <v>0.32695000000000002</v>
      </c>
      <c r="IG123" s="265">
        <v>0.23516999999999999</v>
      </c>
      <c r="IH123" s="265">
        <v>0.24034</v>
      </c>
      <c r="II123" s="265">
        <v>0.33018999999999998</v>
      </c>
      <c r="IJ123" s="265">
        <v>0.30424000000000001</v>
      </c>
      <c r="IK123" s="265">
        <v>0.32407999999999998</v>
      </c>
      <c r="IL123" s="265">
        <v>0.28655000000000003</v>
      </c>
      <c r="IM123" s="265">
        <v>0.35560999999999998</v>
      </c>
      <c r="IN123" s="265">
        <v>0.14876</v>
      </c>
      <c r="IO123" s="265">
        <v>0.17862</v>
      </c>
      <c r="IP123" s="265">
        <v>0.22237000000000001</v>
      </c>
      <c r="IQ123" s="265">
        <v>0.26793</v>
      </c>
      <c r="IR123" s="265">
        <v>0.26429000000000002</v>
      </c>
      <c r="IS123" s="265">
        <v>0.20061000000000001</v>
      </c>
      <c r="IT123" s="265">
        <v>0.21231</v>
      </c>
      <c r="IU123" s="265">
        <v>0.23022000000000001</v>
      </c>
      <c r="IV123" s="265">
        <v>0.28960000000000002</v>
      </c>
      <c r="IW123" s="265">
        <v>0.21154000000000001</v>
      </c>
      <c r="IX123" s="265">
        <v>0.20574999999999999</v>
      </c>
      <c r="IY123" s="265">
        <v>0.34053</v>
      </c>
      <c r="IZ123" s="265">
        <v>0.27584999999999998</v>
      </c>
      <c r="JA123" s="265">
        <v>0.28597</v>
      </c>
      <c r="JB123" s="265">
        <v>0.29577999999999999</v>
      </c>
      <c r="JC123" s="265">
        <v>0.33323000000000003</v>
      </c>
      <c r="JD123" s="265">
        <v>0.28914000000000001</v>
      </c>
      <c r="JE123" s="265">
        <v>0.11398999999999999</v>
      </c>
      <c r="JF123" s="265">
        <v>0.29722999999999999</v>
      </c>
      <c r="JG123" s="265">
        <v>0.24973000000000001</v>
      </c>
      <c r="JH123" s="265">
        <v>0.39724999999999999</v>
      </c>
      <c r="JI123" s="265">
        <v>0.15908</v>
      </c>
      <c r="JJ123" s="265">
        <v>0.14038</v>
      </c>
      <c r="JK123" s="265">
        <v>0.16686999999999999</v>
      </c>
      <c r="JL123" s="265">
        <v>0.17346</v>
      </c>
      <c r="JM123" s="265">
        <v>0.15912000000000001</v>
      </c>
      <c r="JN123" s="265">
        <v>0.21214</v>
      </c>
      <c r="JO123" s="265">
        <v>0.20874000000000001</v>
      </c>
      <c r="JP123" s="265">
        <v>0.15597</v>
      </c>
      <c r="JQ123" s="265">
        <v>0.22814000000000001</v>
      </c>
      <c r="JR123" s="265">
        <v>0.19264999999999999</v>
      </c>
      <c r="JS123" s="265">
        <v>0.24345</v>
      </c>
      <c r="JT123" s="265">
        <v>0.27411999999999997</v>
      </c>
      <c r="JU123" s="265">
        <v>0.34205999999999998</v>
      </c>
      <c r="JV123" s="265">
        <v>0.30710999999999999</v>
      </c>
      <c r="JW123" s="265">
        <v>0.18447</v>
      </c>
      <c r="JX123" s="265">
        <v>0.21926000000000001</v>
      </c>
      <c r="JY123" s="265">
        <v>0.21335999999999999</v>
      </c>
      <c r="JZ123" s="265">
        <v>0.21828</v>
      </c>
      <c r="KA123" s="265">
        <v>0.10381</v>
      </c>
      <c r="KB123" s="265">
        <v>0.34728999999999999</v>
      </c>
      <c r="KC123" s="265">
        <v>0.22908000000000001</v>
      </c>
      <c r="KD123" s="265">
        <v>0.19828999999999999</v>
      </c>
      <c r="KE123" s="265">
        <v>0.25990000000000002</v>
      </c>
      <c r="KF123" s="265">
        <v>0.222</v>
      </c>
      <c r="KG123" s="265">
        <v>0.22408</v>
      </c>
      <c r="KH123" s="265">
        <v>0.12959999999999999</v>
      </c>
      <c r="KI123" s="265">
        <v>0.21181</v>
      </c>
      <c r="KJ123" s="265">
        <v>0.27312999999999998</v>
      </c>
      <c r="KK123" s="265">
        <v>0.37125999999999998</v>
      </c>
      <c r="KL123" s="265">
        <v>0.43424000000000001</v>
      </c>
      <c r="KM123" s="265">
        <v>0.92132999999999998</v>
      </c>
      <c r="KN123" s="265">
        <v>0.96097999999999995</v>
      </c>
      <c r="KO123" s="265">
        <v>0.95682</v>
      </c>
      <c r="KP123" s="265">
        <v>7.5694247211240849E-3</v>
      </c>
      <c r="KQ123" s="265">
        <v>0.90288999999999997</v>
      </c>
      <c r="KR123" s="265">
        <v>0.87849999999999995</v>
      </c>
      <c r="KS123" s="265">
        <v>0.85814999999999997</v>
      </c>
      <c r="KT123" s="265">
        <v>0.90075267396016123</v>
      </c>
      <c r="KU123" s="265">
        <v>5.0867000000000002E-2</v>
      </c>
      <c r="KV123" s="265">
        <v>0.14441999999999999</v>
      </c>
      <c r="KW123" s="265">
        <v>0.19670000000000001</v>
      </c>
      <c r="KX123" s="265">
        <v>0.28928999999999999</v>
      </c>
      <c r="KY123" s="265">
        <v>0.47433999999999998</v>
      </c>
      <c r="KZ123" s="265">
        <v>0.67705000000000004</v>
      </c>
      <c r="LA123" s="265">
        <v>0.83904999999999996</v>
      </c>
      <c r="LB123" s="265">
        <v>0.94272</v>
      </c>
      <c r="LC123" s="265">
        <v>1</v>
      </c>
      <c r="LD123" s="265">
        <v>0</v>
      </c>
      <c r="LE123" s="265">
        <v>0.59365999999999997</v>
      </c>
      <c r="LF123" s="265">
        <v>0</v>
      </c>
      <c r="LG123" s="265">
        <v>0</v>
      </c>
      <c r="LH123" s="431">
        <v>3.4003234468400478E-3</v>
      </c>
      <c r="LI123" s="431">
        <v>3.9931484498083591E-3</v>
      </c>
      <c r="LJ123" s="431">
        <v>5.5878236889839172E-3</v>
      </c>
      <c r="LK123" s="431">
        <v>3.4647628199309111E-3</v>
      </c>
      <c r="LL123" s="431">
        <v>4.796300083398819E-3</v>
      </c>
      <c r="LM123" s="431">
        <v>2.0119394175708294E-3</v>
      </c>
      <c r="LN123" s="431">
        <v>3.8117915391921997E-3</v>
      </c>
      <c r="LO123" s="431">
        <v>1.851201755926013E-3</v>
      </c>
      <c r="LP123" s="431">
        <v>2.1101823076605797E-3</v>
      </c>
      <c r="LQ123" s="431">
        <v>1.6484663356095552E-3</v>
      </c>
      <c r="LR123" s="431">
        <v>8.380884537473321E-4</v>
      </c>
      <c r="LS123" s="431">
        <v>2.642063656821847E-3</v>
      </c>
      <c r="LT123" s="431">
        <v>8.2611624384298921E-4</v>
      </c>
      <c r="LU123" s="431">
        <v>1.6227937303483486E-3</v>
      </c>
      <c r="LV123" s="431">
        <v>3.0612130649387836E-3</v>
      </c>
      <c r="LW123" s="431">
        <v>1.5548862284049392E-3</v>
      </c>
      <c r="LX123" s="431">
        <v>1.6966141993179917E-3</v>
      </c>
      <c r="LY123" s="431">
        <v>1.7533975187689066E-3</v>
      </c>
      <c r="LZ123" s="431">
        <v>2.7716825716197491E-3</v>
      </c>
      <c r="MA123" s="431">
        <v>1.3490652199834585E-3</v>
      </c>
      <c r="MB123" s="431">
        <v>1.5530163655057549E-3</v>
      </c>
      <c r="MC123" s="431">
        <v>1.7545126611366868E-3</v>
      </c>
      <c r="MD123" s="431">
        <v>1.2985160574316978E-3</v>
      </c>
      <c r="ME123" s="431">
        <v>9.8916271235793829E-4</v>
      </c>
      <c r="MF123" s="431">
        <v>2.4114351253956556E-3</v>
      </c>
      <c r="MG123" s="431">
        <v>2.0093307830393314E-3</v>
      </c>
      <c r="MH123" s="266"/>
      <c r="MI123" s="266"/>
      <c r="MJ123" s="266"/>
      <c r="MK123" s="266"/>
      <c r="ML123" s="266"/>
      <c r="MM123" s="266"/>
      <c r="MN123" s="266"/>
      <c r="MO123" s="266"/>
      <c r="MP123" s="266"/>
      <c r="MQ123" s="266"/>
      <c r="MR123" s="266"/>
      <c r="MS123" s="266"/>
      <c r="MT123" s="266"/>
      <c r="MU123" s="266"/>
      <c r="MV123" s="266"/>
      <c r="MW123" s="266"/>
      <c r="MX123" s="266"/>
      <c r="MY123" s="266"/>
      <c r="MZ123" s="266"/>
      <c r="NA123" s="266"/>
      <c r="NB123" s="266"/>
      <c r="NC123" s="266"/>
      <c r="ND123" s="266"/>
      <c r="NE123" s="266"/>
      <c r="NF123" s="266"/>
      <c r="NG123" s="266"/>
      <c r="NH123" s="266"/>
      <c r="NI123" s="266"/>
      <c r="NJ123" s="266"/>
      <c r="NK123" s="266"/>
      <c r="NL123" s="266"/>
      <c r="NM123" s="266"/>
      <c r="NN123" s="266"/>
      <c r="NO123" s="266"/>
      <c r="NP123" s="266"/>
      <c r="NQ123" s="266"/>
      <c r="NR123" s="266"/>
      <c r="NS123" s="266"/>
      <c r="NT123" s="266"/>
      <c r="NU123" s="266"/>
      <c r="NV123" s="266"/>
      <c r="NW123" s="266"/>
      <c r="NX123" s="266"/>
      <c r="NY123" s="266"/>
      <c r="NZ123" s="266"/>
      <c r="OA123" s="266"/>
      <c r="OB123" s="266"/>
      <c r="OC123" s="266"/>
      <c r="OD123" s="266"/>
      <c r="OE123" s="266"/>
      <c r="OF123" s="266"/>
      <c r="OG123" s="266"/>
      <c r="OH123" s="266"/>
      <c r="OI123" s="266"/>
      <c r="OJ123" s="266"/>
      <c r="OK123" s="266"/>
      <c r="OL123" s="266"/>
      <c r="OM123" s="266"/>
      <c r="ON123" s="267"/>
    </row>
    <row r="124" spans="1:404">
      <c r="A124" s="261">
        <v>499</v>
      </c>
      <c r="B124" s="265">
        <v>0.28821000000000002</v>
      </c>
      <c r="C124" s="265">
        <v>0.20909</v>
      </c>
      <c r="D124" s="265">
        <v>0.14724999999999999</v>
      </c>
      <c r="E124" s="265">
        <v>9.9471000000000004E-2</v>
      </c>
      <c r="F124" s="265">
        <v>0.29322999999999999</v>
      </c>
      <c r="G124" s="265">
        <v>0.19344</v>
      </c>
      <c r="H124" s="265">
        <v>0.30520999999999998</v>
      </c>
      <c r="I124" s="265">
        <v>0.36198999999999998</v>
      </c>
      <c r="J124" s="265">
        <v>0.29821999999999999</v>
      </c>
      <c r="K124" s="265">
        <v>9.2821000000000001E-2</v>
      </c>
      <c r="L124" s="265">
        <v>7.6468999999999995E-2</v>
      </c>
      <c r="M124" s="265">
        <v>6.012E-2</v>
      </c>
      <c r="N124" s="265">
        <v>0.22311</v>
      </c>
      <c r="O124" s="265">
        <v>0.27104</v>
      </c>
      <c r="P124" s="265">
        <v>0.19617000000000001</v>
      </c>
      <c r="Q124" s="265">
        <v>0.12509000000000001</v>
      </c>
      <c r="R124" s="265">
        <v>9.9373000000000003E-2</v>
      </c>
      <c r="S124" s="265">
        <v>0.29237000000000002</v>
      </c>
      <c r="T124" s="265">
        <v>0.19533</v>
      </c>
      <c r="U124" s="265">
        <v>0.29088000000000003</v>
      </c>
      <c r="V124" s="265">
        <v>0.19839000000000001</v>
      </c>
      <c r="W124" s="265">
        <v>0.17860000000000001</v>
      </c>
      <c r="X124" s="265">
        <v>0.15540000000000001</v>
      </c>
      <c r="Y124" s="265">
        <v>0.29863000000000001</v>
      </c>
      <c r="Z124" s="265">
        <v>0.20702999999999999</v>
      </c>
      <c r="AA124" s="265">
        <v>0.29093999999999998</v>
      </c>
      <c r="AB124" s="265">
        <v>0.20429</v>
      </c>
      <c r="AC124" s="265">
        <v>0.20016</v>
      </c>
      <c r="AD124" s="265">
        <v>0.13439000000000001</v>
      </c>
      <c r="AE124" s="265">
        <v>5.6037999999999998E-2</v>
      </c>
      <c r="AF124" s="265">
        <v>6.8214999999999998E-2</v>
      </c>
      <c r="AG124" s="265">
        <v>5.9894999999999997E-2</v>
      </c>
      <c r="AH124" s="265">
        <v>9.5481999999999997E-2</v>
      </c>
      <c r="AI124" s="265">
        <v>7.0476999999999998E-2</v>
      </c>
      <c r="AJ124" s="265">
        <v>5.4011000000000003E-2</v>
      </c>
      <c r="AK124" s="265">
        <v>5.6024999999999998E-2</v>
      </c>
      <c r="AL124" s="265">
        <v>8.4192000000000003E-2</v>
      </c>
      <c r="AM124" s="265">
        <v>6.0808000000000001E-2</v>
      </c>
      <c r="AN124" s="265">
        <v>6.4455999999999999E-2</v>
      </c>
      <c r="AO124" s="265">
        <v>8.9627999999999999E-2</v>
      </c>
      <c r="AP124" s="265">
        <v>9.2247999999999997E-2</v>
      </c>
      <c r="AQ124" s="265">
        <v>6.9102999999999998E-2</v>
      </c>
      <c r="AR124" s="265">
        <v>0.11241</v>
      </c>
      <c r="AS124" s="265">
        <v>7.3744000000000004E-2</v>
      </c>
      <c r="AT124" s="265">
        <v>8.7073999999999999E-2</v>
      </c>
      <c r="AU124" s="265">
        <v>0.12526000000000001</v>
      </c>
      <c r="AV124" s="265">
        <v>9.8076999999999998E-2</v>
      </c>
      <c r="AW124" s="265">
        <v>5.1781000000000001E-2</v>
      </c>
      <c r="AX124" s="265">
        <v>6.0664000000000003E-2</v>
      </c>
      <c r="AY124" s="265">
        <v>6.7859000000000003E-2</v>
      </c>
      <c r="AZ124" s="265">
        <v>7.5827000000000006E-2</v>
      </c>
      <c r="BA124" s="265">
        <v>6.4259999999999998E-2</v>
      </c>
      <c r="BB124" s="265">
        <v>5.9945999999999999E-2</v>
      </c>
      <c r="BC124" s="265">
        <v>5.6953999999999998E-2</v>
      </c>
      <c r="BD124" s="265">
        <v>6.8403000000000005E-2</v>
      </c>
      <c r="BE124" s="265">
        <v>0.15759999999999999</v>
      </c>
      <c r="BF124" s="265">
        <v>0.1089</v>
      </c>
      <c r="BG124" s="265">
        <v>0.20335</v>
      </c>
      <c r="BH124" s="265">
        <v>0.16016</v>
      </c>
      <c r="BI124" s="265">
        <v>0.26987</v>
      </c>
      <c r="BJ124" s="265">
        <v>0.21501999999999999</v>
      </c>
      <c r="BK124" s="265">
        <v>0.13766</v>
      </c>
      <c r="BL124" s="265">
        <v>0.25413999999999998</v>
      </c>
      <c r="BM124" s="265">
        <v>0.15121999999999999</v>
      </c>
      <c r="BN124" s="265">
        <v>0.34756999999999999</v>
      </c>
      <c r="BO124" s="265">
        <v>0.40571000000000002</v>
      </c>
      <c r="BP124" s="265">
        <v>3.7336000000000001E-2</v>
      </c>
      <c r="BQ124" s="265">
        <v>0.20183999999999999</v>
      </c>
      <c r="BR124" s="265">
        <v>0.33511000000000002</v>
      </c>
      <c r="BS124" s="265">
        <v>0.20061000000000001</v>
      </c>
      <c r="BT124" s="265">
        <v>0.28604000000000002</v>
      </c>
      <c r="BU124" s="265">
        <v>1.5997000000000001E-2</v>
      </c>
      <c r="BV124" s="265">
        <v>7.9438000000000009E-3</v>
      </c>
      <c r="BW124" s="265">
        <v>1.9723999999999998E-2</v>
      </c>
      <c r="BX124" s="265">
        <v>8.7709999999999993E-3</v>
      </c>
      <c r="BY124" s="265">
        <v>0.25194</v>
      </c>
      <c r="BZ124" s="265">
        <v>0.21042</v>
      </c>
      <c r="CA124" s="265">
        <v>0.40400000000000003</v>
      </c>
      <c r="CB124" s="265">
        <v>0.29726999999999998</v>
      </c>
      <c r="CC124" s="265">
        <v>0.3841</v>
      </c>
      <c r="CD124" s="265">
        <v>0.22839999999999999</v>
      </c>
      <c r="CE124" s="265">
        <v>0.22203999999999999</v>
      </c>
      <c r="CF124" s="265">
        <v>0.24596000000000001</v>
      </c>
      <c r="CG124" s="265">
        <v>0.22159999999999999</v>
      </c>
      <c r="CH124" s="265">
        <v>0.20948</v>
      </c>
      <c r="CI124" s="265">
        <v>0.23185</v>
      </c>
      <c r="CJ124" s="265">
        <v>0.20032</v>
      </c>
      <c r="CK124" s="265">
        <v>0.22272</v>
      </c>
      <c r="CL124" s="265">
        <v>0.50580999999999998</v>
      </c>
      <c r="CM124" s="265">
        <v>0.17527000000000001</v>
      </c>
      <c r="CN124" s="265">
        <v>0.12726999999999999</v>
      </c>
      <c r="CO124" s="265">
        <v>0.10363</v>
      </c>
      <c r="CP124" s="265">
        <v>0.12761</v>
      </c>
      <c r="CQ124" s="265">
        <v>0.12154</v>
      </c>
      <c r="CR124" s="265">
        <v>8.5999999999999993E-2</v>
      </c>
      <c r="CS124" s="265">
        <v>7.7550999999999995E-2</v>
      </c>
      <c r="CT124" s="265">
        <v>0.11753</v>
      </c>
      <c r="CU124" s="265">
        <v>0.106</v>
      </c>
      <c r="CV124" s="265">
        <v>0.14493</v>
      </c>
      <c r="CW124" s="265">
        <v>0.21414</v>
      </c>
      <c r="CX124" s="265">
        <v>0.15670000000000001</v>
      </c>
      <c r="CY124" s="265">
        <v>0.18762999999999999</v>
      </c>
      <c r="CZ124" s="265">
        <v>0.19924</v>
      </c>
      <c r="DA124" s="265">
        <v>0.38006000000000001</v>
      </c>
      <c r="DB124" s="265">
        <v>0.37171999999999999</v>
      </c>
      <c r="DC124" s="265">
        <v>0.55876000000000003</v>
      </c>
      <c r="DD124" s="265">
        <v>0.13938999999999999</v>
      </c>
      <c r="DE124" s="265">
        <v>0.20205999999999999</v>
      </c>
      <c r="DF124" s="265">
        <v>6.6669999999999993E-2</v>
      </c>
      <c r="DG124" s="265">
        <v>0.10113999999999999</v>
      </c>
      <c r="DH124" s="265">
        <v>6.7858000000000002E-2</v>
      </c>
      <c r="DI124" s="265">
        <v>7.3596999999999996E-2</v>
      </c>
      <c r="DJ124" s="265">
        <v>4.6313E-2</v>
      </c>
      <c r="DK124" s="265">
        <v>1.6285999999999998E-2</v>
      </c>
      <c r="DL124" s="265">
        <v>2.8185000000000002E-2</v>
      </c>
      <c r="DM124" s="265">
        <v>0.17337</v>
      </c>
      <c r="DN124" s="265">
        <v>2.9309000000000002E-2</v>
      </c>
      <c r="DO124" s="265">
        <v>4.0043000000000002E-2</v>
      </c>
      <c r="DP124" s="265">
        <v>2.2086999999999999E-2</v>
      </c>
      <c r="DQ124" s="265">
        <v>2.6158000000000001E-2</v>
      </c>
      <c r="DR124" s="265">
        <v>0.18140000000000001</v>
      </c>
      <c r="DS124" s="265">
        <v>0.11212</v>
      </c>
      <c r="DT124" s="265">
        <v>0.12330000000000001</v>
      </c>
      <c r="DU124" s="265">
        <v>3.3093999999999998E-2</v>
      </c>
      <c r="DV124" s="265">
        <v>3.8397000000000001E-2</v>
      </c>
      <c r="DW124" s="265">
        <v>2.5444000000000001E-2</v>
      </c>
      <c r="DX124" s="265">
        <v>6.6490999999999995E-2</v>
      </c>
      <c r="DY124" s="265">
        <v>9.0073E-2</v>
      </c>
      <c r="DZ124" s="265">
        <v>4.0672E-2</v>
      </c>
      <c r="EA124" s="265">
        <v>5.2174999999999999E-2</v>
      </c>
      <c r="EB124" s="265">
        <v>3.8383E-2</v>
      </c>
      <c r="EC124" s="265">
        <v>3.5130000000000002E-2</v>
      </c>
      <c r="ED124" s="265">
        <v>4.3124999999999997E-2</v>
      </c>
      <c r="EE124" s="265">
        <v>4.7635999999999998E-2</v>
      </c>
      <c r="EF124" s="265">
        <v>0.20782</v>
      </c>
      <c r="EG124" s="265">
        <v>4.1331E-2</v>
      </c>
      <c r="EH124" s="265">
        <v>0.33835999999999999</v>
      </c>
      <c r="EI124" s="265">
        <v>0.43673000000000001</v>
      </c>
      <c r="EJ124" s="265">
        <v>0.80825000000000002</v>
      </c>
      <c r="EK124" s="265">
        <v>0.42625999999999997</v>
      </c>
      <c r="EL124" s="265">
        <v>0.21249999999999999</v>
      </c>
      <c r="EM124" s="265">
        <v>0.25418000000000002</v>
      </c>
      <c r="EN124" s="265">
        <v>8.2983000000000001E-2</v>
      </c>
      <c r="EO124" s="265">
        <v>0.29948000000000002</v>
      </c>
      <c r="EP124" s="265">
        <v>0.28384999999999999</v>
      </c>
      <c r="EQ124" s="265">
        <v>4.2554000000000002E-2</v>
      </c>
      <c r="ER124" s="265">
        <v>5.0748000000000001E-2</v>
      </c>
      <c r="ES124" s="265">
        <v>4.6670000000000003E-2</v>
      </c>
      <c r="ET124" s="265">
        <v>4.9888000000000002E-2</v>
      </c>
      <c r="EU124" s="265">
        <v>4.5037000000000001E-2</v>
      </c>
      <c r="EV124" s="265">
        <v>3.7176000000000001E-2</v>
      </c>
      <c r="EW124" s="265">
        <v>4.0405000000000003E-2</v>
      </c>
      <c r="EX124" s="265">
        <v>4.5960000000000001E-2</v>
      </c>
      <c r="EY124" s="265">
        <v>4.2708999999999997E-2</v>
      </c>
      <c r="EZ124" s="265">
        <v>0.43414999999999998</v>
      </c>
      <c r="FA124" s="265">
        <v>7.3776999999999995E-2</v>
      </c>
      <c r="FB124" s="265">
        <v>6.6295000000000007E-2</v>
      </c>
      <c r="FC124" s="265">
        <v>6.0928000000000003E-2</v>
      </c>
      <c r="FD124" s="265">
        <v>7.3648000000000005E-2</v>
      </c>
      <c r="FE124" s="265">
        <v>5.5562E-2</v>
      </c>
      <c r="FF124" s="265">
        <v>7.0418999999999995E-2</v>
      </c>
      <c r="FG124" s="265">
        <v>7.8936999999999993E-2</v>
      </c>
      <c r="FH124" s="265">
        <v>6.5683000000000005E-2</v>
      </c>
      <c r="FI124" s="265">
        <v>6.3009999999999997E-2</v>
      </c>
      <c r="FJ124" s="265">
        <v>8.8625999999999996E-2</v>
      </c>
      <c r="FK124" s="265">
        <v>7.3122999999999994E-2</v>
      </c>
      <c r="FL124" s="265">
        <v>0.15021999999999999</v>
      </c>
      <c r="FM124" s="265">
        <v>0.27271000000000001</v>
      </c>
      <c r="FN124" s="265">
        <v>0.31506000000000001</v>
      </c>
      <c r="FO124" s="265">
        <v>0.154</v>
      </c>
      <c r="FP124" s="265">
        <v>0.24407000000000001</v>
      </c>
      <c r="FQ124" s="265">
        <v>0.32749</v>
      </c>
      <c r="FR124" s="265">
        <v>0.18575</v>
      </c>
      <c r="FS124" s="265">
        <v>0.21318000000000001</v>
      </c>
      <c r="FT124" s="265">
        <v>0.28647</v>
      </c>
      <c r="FU124" s="265">
        <v>0.35448000000000002</v>
      </c>
      <c r="FV124" s="265">
        <v>0.10485999999999999</v>
      </c>
      <c r="FW124" s="265">
        <v>0.14874000000000001</v>
      </c>
      <c r="FX124" s="265">
        <v>0.23454</v>
      </c>
      <c r="FY124" s="265">
        <v>0.18135000000000001</v>
      </c>
      <c r="FZ124" s="265">
        <v>0.14874000000000001</v>
      </c>
      <c r="GA124" s="265">
        <v>0.34793000000000002</v>
      </c>
      <c r="GB124" s="265">
        <v>0.28082000000000001</v>
      </c>
      <c r="GC124" s="265">
        <v>0.34233999999999998</v>
      </c>
      <c r="GD124" s="265">
        <v>0.24212</v>
      </c>
      <c r="GE124" s="265">
        <v>0.33482000000000001</v>
      </c>
      <c r="GF124" s="265">
        <v>0.38377</v>
      </c>
      <c r="GG124" s="265">
        <v>0.15801000000000001</v>
      </c>
      <c r="GH124" s="265">
        <v>0.17776</v>
      </c>
      <c r="GI124" s="265">
        <v>0.16792000000000001</v>
      </c>
      <c r="GJ124" s="265">
        <v>0.37629000000000001</v>
      </c>
      <c r="GK124" s="265">
        <v>0.38094</v>
      </c>
      <c r="GL124" s="265">
        <v>0.31378</v>
      </c>
      <c r="GM124" s="265">
        <v>0.27779999999999999</v>
      </c>
      <c r="GN124" s="265">
        <v>0.28949999999999998</v>
      </c>
      <c r="GO124" s="265">
        <v>0.15418999999999999</v>
      </c>
      <c r="GP124" s="265">
        <v>0.22461999999999999</v>
      </c>
      <c r="GQ124" s="265">
        <v>0.22903000000000001</v>
      </c>
      <c r="GR124" s="265">
        <v>0.31131999999999999</v>
      </c>
      <c r="GS124" s="265">
        <v>0.22575999999999999</v>
      </c>
      <c r="GT124" s="265">
        <v>0.22506000000000001</v>
      </c>
      <c r="GU124" s="265">
        <v>0.2248</v>
      </c>
      <c r="GV124" s="265">
        <v>0.21182000000000001</v>
      </c>
      <c r="GW124" s="265">
        <v>0.24959000000000001</v>
      </c>
      <c r="GX124" s="265">
        <v>0.21881999999999999</v>
      </c>
      <c r="GY124" s="265">
        <v>0.21038000000000001</v>
      </c>
      <c r="GZ124" s="265">
        <v>0.17907000000000001</v>
      </c>
      <c r="HA124" s="265">
        <v>0.18681</v>
      </c>
      <c r="HB124" s="265">
        <v>0.19447</v>
      </c>
      <c r="HC124" s="265">
        <v>0.20161000000000001</v>
      </c>
      <c r="HD124" s="265">
        <v>0.19500000000000001</v>
      </c>
      <c r="HE124" s="265">
        <v>0.26258999999999999</v>
      </c>
      <c r="HF124" s="265">
        <v>0.25785000000000002</v>
      </c>
      <c r="HG124" s="265">
        <v>0.26395999999999997</v>
      </c>
      <c r="HH124" s="265">
        <v>0.26205000000000001</v>
      </c>
      <c r="HI124" s="265">
        <v>0.26638000000000001</v>
      </c>
      <c r="HJ124" s="265">
        <v>0.2702</v>
      </c>
      <c r="HK124" s="265">
        <v>0.27039000000000002</v>
      </c>
      <c r="HL124" s="265">
        <v>0.28345999999999999</v>
      </c>
      <c r="HM124" s="265">
        <v>0.20854</v>
      </c>
      <c r="HN124" s="265">
        <v>0.29751</v>
      </c>
      <c r="HO124" s="265">
        <v>0.26590999999999998</v>
      </c>
      <c r="HP124" s="265">
        <v>0.26907999999999999</v>
      </c>
      <c r="HQ124" s="265">
        <v>0.1726</v>
      </c>
      <c r="HR124" s="265">
        <v>0.18912999999999999</v>
      </c>
      <c r="HS124" s="265">
        <v>0.23493</v>
      </c>
      <c r="HT124" s="265">
        <v>0.24199000000000001</v>
      </c>
      <c r="HU124" s="265">
        <v>0.30602000000000001</v>
      </c>
      <c r="HV124" s="265">
        <v>0.23960000000000001</v>
      </c>
      <c r="HW124" s="265">
        <v>0.19361999999999999</v>
      </c>
      <c r="HX124" s="265">
        <v>0.19954</v>
      </c>
      <c r="HY124" s="265">
        <v>0.20799000000000001</v>
      </c>
      <c r="HZ124" s="265">
        <v>0.26989999999999997</v>
      </c>
      <c r="IA124" s="265">
        <v>0.24215</v>
      </c>
      <c r="IB124" s="265">
        <v>0.23366000000000001</v>
      </c>
      <c r="IC124" s="265">
        <v>0.24684</v>
      </c>
      <c r="ID124" s="265">
        <v>0.23466999999999999</v>
      </c>
      <c r="IE124" s="265">
        <v>0.33017999999999997</v>
      </c>
      <c r="IF124" s="265">
        <v>0.33538000000000001</v>
      </c>
      <c r="IG124" s="265">
        <v>0.24098</v>
      </c>
      <c r="IH124" s="265">
        <v>0.25258000000000003</v>
      </c>
      <c r="II124" s="265">
        <v>0.33885999999999999</v>
      </c>
      <c r="IJ124" s="265">
        <v>0.31313999999999997</v>
      </c>
      <c r="IK124" s="265">
        <v>0.33232</v>
      </c>
      <c r="IL124" s="265">
        <v>0.30214000000000002</v>
      </c>
      <c r="IM124" s="265">
        <v>0.36285000000000001</v>
      </c>
      <c r="IN124" s="265">
        <v>0.14609</v>
      </c>
      <c r="IO124" s="265">
        <v>0.18299000000000001</v>
      </c>
      <c r="IP124" s="265">
        <v>0.22972000000000001</v>
      </c>
      <c r="IQ124" s="265">
        <v>0.27711000000000002</v>
      </c>
      <c r="IR124" s="265">
        <v>0.27546999999999999</v>
      </c>
      <c r="IS124" s="265">
        <v>0.21052999999999999</v>
      </c>
      <c r="IT124" s="265">
        <v>0.22076999999999999</v>
      </c>
      <c r="IU124" s="265">
        <v>0.23727000000000001</v>
      </c>
      <c r="IV124" s="265">
        <v>0.29486000000000001</v>
      </c>
      <c r="IW124" s="265">
        <v>0.22461</v>
      </c>
      <c r="IX124" s="265">
        <v>0.21268999999999999</v>
      </c>
      <c r="IY124" s="265">
        <v>0.34693000000000002</v>
      </c>
      <c r="IZ124" s="265">
        <v>0.28423999999999999</v>
      </c>
      <c r="JA124" s="265">
        <v>0.29488999999999999</v>
      </c>
      <c r="JB124" s="265">
        <v>0.30288999999999999</v>
      </c>
      <c r="JC124" s="265">
        <v>0.33934999999999998</v>
      </c>
      <c r="JD124" s="265">
        <v>0.29635</v>
      </c>
      <c r="JE124" s="265">
        <v>0.12288</v>
      </c>
      <c r="JF124" s="265">
        <v>0.30564999999999998</v>
      </c>
      <c r="JG124" s="265">
        <v>0.25916</v>
      </c>
      <c r="JH124" s="265">
        <v>0.40656999999999999</v>
      </c>
      <c r="JI124" s="265">
        <v>0.16996</v>
      </c>
      <c r="JJ124" s="265">
        <v>0.15087999999999999</v>
      </c>
      <c r="JK124" s="265">
        <v>0.17982999999999999</v>
      </c>
      <c r="JL124" s="265">
        <v>0.18457999999999999</v>
      </c>
      <c r="JM124" s="265">
        <v>0.16693</v>
      </c>
      <c r="JN124" s="265">
        <v>0.21793000000000001</v>
      </c>
      <c r="JO124" s="265">
        <v>0.21715999999999999</v>
      </c>
      <c r="JP124" s="265">
        <v>0.16582</v>
      </c>
      <c r="JQ124" s="265">
        <v>0.23641000000000001</v>
      </c>
      <c r="JR124" s="265">
        <v>0.20263999999999999</v>
      </c>
      <c r="JS124" s="265">
        <v>0.255</v>
      </c>
      <c r="JT124" s="265">
        <v>0.26723000000000002</v>
      </c>
      <c r="JU124" s="265">
        <v>0.34960000000000002</v>
      </c>
      <c r="JV124" s="265">
        <v>0.31640000000000001</v>
      </c>
      <c r="JW124" s="265">
        <v>0.19151000000000001</v>
      </c>
      <c r="JX124" s="265">
        <v>0.22539000000000001</v>
      </c>
      <c r="JY124" s="265">
        <v>0.22112999999999999</v>
      </c>
      <c r="JZ124" s="265">
        <v>0.22641</v>
      </c>
      <c r="KA124" s="265">
        <v>0.10385</v>
      </c>
      <c r="KB124" s="265">
        <v>0.35166999999999998</v>
      </c>
      <c r="KC124" s="265">
        <v>0.23991000000000001</v>
      </c>
      <c r="KD124" s="265">
        <v>0.20882000000000001</v>
      </c>
      <c r="KE124" s="265">
        <v>0.26689000000000002</v>
      </c>
      <c r="KF124" s="265">
        <v>0.22597999999999999</v>
      </c>
      <c r="KG124" s="265">
        <v>0.22699</v>
      </c>
      <c r="KH124" s="265">
        <v>0.13264999999999999</v>
      </c>
      <c r="KI124" s="265">
        <v>0.21858</v>
      </c>
      <c r="KJ124" s="265">
        <v>0.28123999999999999</v>
      </c>
      <c r="KK124" s="265">
        <v>0.37537999999999999</v>
      </c>
      <c r="KL124" s="265">
        <v>0.44046999999999997</v>
      </c>
      <c r="KM124" s="265">
        <v>0.92498999999999998</v>
      </c>
      <c r="KN124" s="265">
        <v>0.96348</v>
      </c>
      <c r="KO124" s="265">
        <v>0.95821999999999996</v>
      </c>
      <c r="KP124" s="265">
        <v>7.5729252719271374E-3</v>
      </c>
      <c r="KQ124" s="265">
        <v>0.90261000000000002</v>
      </c>
      <c r="KR124" s="265">
        <v>0.87760000000000005</v>
      </c>
      <c r="KS124" s="265">
        <v>0.85675000000000001</v>
      </c>
      <c r="KT124" s="265">
        <v>0.90325786048282386</v>
      </c>
      <c r="KU124" s="265">
        <v>5.1824000000000002E-2</v>
      </c>
      <c r="KV124" s="265">
        <v>0.14632000000000001</v>
      </c>
      <c r="KW124" s="265">
        <v>0.19894999999999999</v>
      </c>
      <c r="KX124" s="265">
        <v>0.29198000000000002</v>
      </c>
      <c r="KY124" s="265">
        <v>0.47743999999999998</v>
      </c>
      <c r="KZ124" s="265">
        <v>0.68008999999999997</v>
      </c>
      <c r="LA124" s="265">
        <v>0.84147000000000005</v>
      </c>
      <c r="LB124" s="265">
        <v>0.94423999999999997</v>
      </c>
      <c r="LC124" s="265">
        <v>1</v>
      </c>
      <c r="LD124" s="265">
        <v>0</v>
      </c>
      <c r="LE124" s="265">
        <v>0.60424999999999995</v>
      </c>
      <c r="LF124" s="265">
        <v>0</v>
      </c>
      <c r="LG124" s="265">
        <v>0</v>
      </c>
      <c r="LH124" s="431">
        <v>3.3944982569664717E-3</v>
      </c>
      <c r="LI124" s="431">
        <v>3.9996425621211529E-3</v>
      </c>
      <c r="LJ124" s="431">
        <v>5.6495284661650658E-3</v>
      </c>
      <c r="LK124" s="431">
        <v>3.485213266685605E-3</v>
      </c>
      <c r="LL124" s="431">
        <v>4.8827924765646458E-3</v>
      </c>
      <c r="LM124" s="431">
        <v>2.0570324268192053E-3</v>
      </c>
      <c r="LN124" s="431">
        <v>3.9157932624220848E-3</v>
      </c>
      <c r="LO124" s="431">
        <v>1.9364003092050552E-3</v>
      </c>
      <c r="LP124" s="431">
        <v>2.2279210388660431E-3</v>
      </c>
      <c r="LQ124" s="431">
        <v>1.7631164519116282E-3</v>
      </c>
      <c r="LR124" s="431">
        <v>8.5399072850123048E-4</v>
      </c>
      <c r="LS124" s="431">
        <v>2.6467135176062584E-3</v>
      </c>
      <c r="LT124" s="431">
        <v>9.0041739167645574E-4</v>
      </c>
      <c r="LU124" s="431">
        <v>1.6565336845815182E-3</v>
      </c>
      <c r="LV124" s="431">
        <v>3.1511390116065741E-3</v>
      </c>
      <c r="LW124" s="431">
        <v>1.6350453952327371E-3</v>
      </c>
      <c r="LX124" s="431">
        <v>1.8072728998959064E-3</v>
      </c>
      <c r="LY124" s="431">
        <v>1.8558163428679109E-3</v>
      </c>
      <c r="LZ124" s="431">
        <v>2.8109396807849407E-3</v>
      </c>
      <c r="MA124" s="431">
        <v>1.37087341863662E-3</v>
      </c>
      <c r="MB124" s="431">
        <v>1.6285739839076996E-3</v>
      </c>
      <c r="MC124" s="431">
        <v>1.7863780958577991E-3</v>
      </c>
      <c r="MD124" s="431">
        <v>1.3713205698877573E-3</v>
      </c>
      <c r="ME124" s="431">
        <v>1.0778825962916017E-3</v>
      </c>
      <c r="MF124" s="431">
        <v>2.4579281453043222E-3</v>
      </c>
      <c r="MG124" s="431">
        <v>2.0488819573074579E-3</v>
      </c>
      <c r="MH124" s="266"/>
      <c r="MI124" s="266"/>
      <c r="MJ124" s="266"/>
      <c r="MK124" s="266"/>
      <c r="ML124" s="266"/>
      <c r="MM124" s="266"/>
      <c r="MN124" s="266"/>
      <c r="MO124" s="266"/>
      <c r="MP124" s="266"/>
      <c r="MQ124" s="266"/>
      <c r="MR124" s="266"/>
      <c r="MS124" s="266"/>
      <c r="MT124" s="266"/>
      <c r="MU124" s="266"/>
      <c r="MV124" s="266"/>
      <c r="MW124" s="266"/>
      <c r="MX124" s="266"/>
      <c r="MY124" s="266"/>
      <c r="MZ124" s="266"/>
      <c r="NA124" s="266"/>
      <c r="NB124" s="266"/>
      <c r="NC124" s="266"/>
      <c r="ND124" s="266"/>
      <c r="NE124" s="266"/>
      <c r="NF124" s="266"/>
      <c r="NG124" s="266"/>
      <c r="NH124" s="266"/>
      <c r="NI124" s="266"/>
      <c r="NJ124" s="266"/>
      <c r="NK124" s="266"/>
      <c r="NL124" s="266"/>
      <c r="NM124" s="266"/>
      <c r="NN124" s="266"/>
      <c r="NO124" s="266"/>
      <c r="NP124" s="266"/>
      <c r="NQ124" s="266"/>
      <c r="NR124" s="266"/>
      <c r="NS124" s="266"/>
      <c r="NT124" s="266"/>
      <c r="NU124" s="266"/>
      <c r="NV124" s="266"/>
      <c r="NW124" s="266"/>
      <c r="NX124" s="266"/>
      <c r="NY124" s="266"/>
      <c r="NZ124" s="266"/>
      <c r="OA124" s="266"/>
      <c r="OB124" s="266"/>
      <c r="OC124" s="266"/>
      <c r="OD124" s="266"/>
      <c r="OE124" s="266"/>
      <c r="OF124" s="266"/>
      <c r="OG124" s="266"/>
      <c r="OH124" s="266"/>
      <c r="OI124" s="266"/>
      <c r="OJ124" s="266"/>
      <c r="OK124" s="266"/>
      <c r="OL124" s="266"/>
      <c r="OM124" s="266"/>
      <c r="ON124" s="267"/>
    </row>
    <row r="125" spans="1:404">
      <c r="A125" s="261">
        <v>500</v>
      </c>
      <c r="B125" s="265">
        <v>0.28670000000000001</v>
      </c>
      <c r="C125" s="265">
        <v>0.20812</v>
      </c>
      <c r="D125" s="265">
        <v>0.14663000000000001</v>
      </c>
      <c r="E125" s="265">
        <v>9.9074999999999996E-2</v>
      </c>
      <c r="F125" s="265">
        <v>0.29171000000000002</v>
      </c>
      <c r="G125" s="265">
        <v>0.19258</v>
      </c>
      <c r="H125" s="265">
        <v>0.30425999999999997</v>
      </c>
      <c r="I125" s="265">
        <v>0.36216999999999999</v>
      </c>
      <c r="J125" s="265">
        <v>0.29859000000000002</v>
      </c>
      <c r="K125" s="265">
        <v>8.0607999999999999E-2</v>
      </c>
      <c r="L125" s="265">
        <v>6.4799999999999996E-2</v>
      </c>
      <c r="M125" s="265">
        <v>5.0050999999999998E-2</v>
      </c>
      <c r="N125" s="265">
        <v>0.22164</v>
      </c>
      <c r="O125" s="265">
        <v>0.26807999999999998</v>
      </c>
      <c r="P125" s="265">
        <v>0.19595000000000001</v>
      </c>
      <c r="Q125" s="265">
        <v>0.12330000000000001</v>
      </c>
      <c r="R125" s="265">
        <v>9.9099000000000007E-2</v>
      </c>
      <c r="S125" s="265">
        <v>0.29254000000000002</v>
      </c>
      <c r="T125" s="265">
        <v>0.19575999999999999</v>
      </c>
      <c r="U125" s="265">
        <v>0.28992000000000001</v>
      </c>
      <c r="V125" s="265">
        <v>0.19764000000000001</v>
      </c>
      <c r="W125" s="265">
        <v>0.17913000000000001</v>
      </c>
      <c r="X125" s="265">
        <v>0.15620000000000001</v>
      </c>
      <c r="Y125" s="265">
        <v>0.29841000000000001</v>
      </c>
      <c r="Z125" s="265">
        <v>0.20713000000000001</v>
      </c>
      <c r="AA125" s="265">
        <v>0.28939999999999999</v>
      </c>
      <c r="AB125" s="265">
        <v>0.20338999999999999</v>
      </c>
      <c r="AC125" s="265">
        <v>0.20032</v>
      </c>
      <c r="AD125" s="265">
        <v>0.13471</v>
      </c>
      <c r="AE125" s="265">
        <v>4.8139000000000001E-2</v>
      </c>
      <c r="AF125" s="265">
        <v>6.0298999999999998E-2</v>
      </c>
      <c r="AG125" s="265">
        <v>5.9452999999999999E-2</v>
      </c>
      <c r="AH125" s="265">
        <v>8.5949999999999999E-2</v>
      </c>
      <c r="AI125" s="265">
        <v>5.7751999999999998E-2</v>
      </c>
      <c r="AJ125" s="265">
        <v>4.6149999999999997E-2</v>
      </c>
      <c r="AK125" s="265">
        <v>4.3784000000000003E-2</v>
      </c>
      <c r="AL125" s="265">
        <v>7.1374999999999994E-2</v>
      </c>
      <c r="AM125" s="265">
        <v>4.8815999999999998E-2</v>
      </c>
      <c r="AN125" s="265">
        <v>5.3712999999999997E-2</v>
      </c>
      <c r="AO125" s="265">
        <v>7.6677999999999996E-2</v>
      </c>
      <c r="AP125" s="265">
        <v>8.1402000000000002E-2</v>
      </c>
      <c r="AQ125" s="265">
        <v>5.8076000000000003E-2</v>
      </c>
      <c r="AR125" s="265">
        <v>0.10043000000000001</v>
      </c>
      <c r="AS125" s="265">
        <v>6.2937000000000007E-2</v>
      </c>
      <c r="AT125" s="265">
        <v>7.6883000000000007E-2</v>
      </c>
      <c r="AU125" s="265">
        <v>0.11336</v>
      </c>
      <c r="AV125" s="265">
        <v>8.7728E-2</v>
      </c>
      <c r="AW125" s="265">
        <v>4.3038E-2</v>
      </c>
      <c r="AX125" s="265">
        <v>5.1769999999999997E-2</v>
      </c>
      <c r="AY125" s="265">
        <v>5.8212E-2</v>
      </c>
      <c r="AZ125" s="265">
        <v>6.5088999999999994E-2</v>
      </c>
      <c r="BA125" s="265">
        <v>5.4350999999999997E-2</v>
      </c>
      <c r="BB125" s="265">
        <v>4.9423000000000002E-2</v>
      </c>
      <c r="BC125" s="265">
        <v>4.6027999999999999E-2</v>
      </c>
      <c r="BD125" s="265">
        <v>5.9012000000000002E-2</v>
      </c>
      <c r="BE125" s="265">
        <v>0.17113</v>
      </c>
      <c r="BF125" s="265">
        <v>0.12809000000000001</v>
      </c>
      <c r="BG125" s="265">
        <v>0.20418</v>
      </c>
      <c r="BH125" s="265">
        <v>0.16597000000000001</v>
      </c>
      <c r="BI125" s="265">
        <v>0.28423999999999999</v>
      </c>
      <c r="BJ125" s="265">
        <v>0.23612</v>
      </c>
      <c r="BK125" s="265">
        <v>0.14285999999999999</v>
      </c>
      <c r="BL125" s="265">
        <v>0.26222000000000001</v>
      </c>
      <c r="BM125" s="265">
        <v>0.15853999999999999</v>
      </c>
      <c r="BN125" s="265">
        <v>0.34905000000000003</v>
      </c>
      <c r="BO125" s="265">
        <v>0.41428999999999999</v>
      </c>
      <c r="BP125" s="265">
        <v>3.7252E-2</v>
      </c>
      <c r="BQ125" s="265">
        <v>0.20663000000000001</v>
      </c>
      <c r="BR125" s="265">
        <v>0.33845999999999998</v>
      </c>
      <c r="BS125" s="265">
        <v>0.20707999999999999</v>
      </c>
      <c r="BT125" s="265">
        <v>0.28725000000000001</v>
      </c>
      <c r="BU125" s="265">
        <v>1.4912E-2</v>
      </c>
      <c r="BV125" s="265">
        <v>7.4250000000000002E-3</v>
      </c>
      <c r="BW125" s="265">
        <v>1.8216E-2</v>
      </c>
      <c r="BX125" s="265">
        <v>7.9030000000000003E-3</v>
      </c>
      <c r="BY125" s="265">
        <v>0.25441999999999998</v>
      </c>
      <c r="BZ125" s="265">
        <v>0.21321000000000001</v>
      </c>
      <c r="CA125" s="265">
        <v>0.41</v>
      </c>
      <c r="CB125" s="265">
        <v>0.30026000000000003</v>
      </c>
      <c r="CC125" s="265">
        <v>0.38819999999999999</v>
      </c>
      <c r="CD125" s="265">
        <v>0.23083000000000001</v>
      </c>
      <c r="CE125" s="265">
        <v>0.22434000000000001</v>
      </c>
      <c r="CF125" s="265">
        <v>0.24843999999999999</v>
      </c>
      <c r="CG125" s="265">
        <v>0.22276000000000001</v>
      </c>
      <c r="CH125" s="265">
        <v>0.21176</v>
      </c>
      <c r="CI125" s="265">
        <v>0.23416999999999999</v>
      </c>
      <c r="CJ125" s="265">
        <v>0.20252999999999999</v>
      </c>
      <c r="CK125" s="265">
        <v>0.22409999999999999</v>
      </c>
      <c r="CL125" s="265">
        <v>0.50739000000000001</v>
      </c>
      <c r="CM125" s="265">
        <v>0.17838000000000001</v>
      </c>
      <c r="CN125" s="265">
        <v>0.13131000000000001</v>
      </c>
      <c r="CO125" s="265">
        <v>0.10654</v>
      </c>
      <c r="CP125" s="265">
        <v>0.13477</v>
      </c>
      <c r="CQ125" s="265">
        <v>0.12837000000000001</v>
      </c>
      <c r="CR125" s="265">
        <v>0.09</v>
      </c>
      <c r="CS125" s="265">
        <v>8.1632999999999997E-2</v>
      </c>
      <c r="CT125" s="265">
        <v>0.12371</v>
      </c>
      <c r="CU125" s="265">
        <v>0.11</v>
      </c>
      <c r="CV125" s="265">
        <v>0.15065000000000001</v>
      </c>
      <c r="CW125" s="265">
        <v>0.22222</v>
      </c>
      <c r="CX125" s="265">
        <v>0.16495000000000001</v>
      </c>
      <c r="CY125" s="265">
        <v>0.19588</v>
      </c>
      <c r="CZ125" s="265">
        <v>0.20030000000000001</v>
      </c>
      <c r="DA125" s="265">
        <v>0.38027</v>
      </c>
      <c r="DB125" s="265">
        <v>0.38384000000000001</v>
      </c>
      <c r="DC125" s="265">
        <v>0.57732000000000006</v>
      </c>
      <c r="DD125" s="265">
        <v>0.15151999999999999</v>
      </c>
      <c r="DE125" s="265">
        <v>0.21648999999999999</v>
      </c>
      <c r="DF125" s="265">
        <v>7.2387000000000007E-2</v>
      </c>
      <c r="DG125" s="265">
        <v>0.10977000000000001</v>
      </c>
      <c r="DH125" s="265">
        <v>7.2895000000000001E-2</v>
      </c>
      <c r="DI125" s="265">
        <v>7.8021999999999994E-2</v>
      </c>
      <c r="DJ125" s="265">
        <v>4.9390000000000003E-2</v>
      </c>
      <c r="DK125" s="265">
        <v>1.7436E-2</v>
      </c>
      <c r="DL125" s="265">
        <v>2.9949E-2</v>
      </c>
      <c r="DM125" s="265">
        <v>0.18328</v>
      </c>
      <c r="DN125" s="265">
        <v>3.0901999999999999E-2</v>
      </c>
      <c r="DO125" s="265">
        <v>4.1460999999999998E-2</v>
      </c>
      <c r="DP125" s="265">
        <v>2.2277000000000002E-2</v>
      </c>
      <c r="DQ125" s="265">
        <v>2.6905999999999999E-2</v>
      </c>
      <c r="DR125" s="265">
        <v>0.18434</v>
      </c>
      <c r="DS125" s="265">
        <v>0.11439000000000001</v>
      </c>
      <c r="DT125" s="265">
        <v>0.12416000000000001</v>
      </c>
      <c r="DU125" s="265">
        <v>3.2390000000000002E-2</v>
      </c>
      <c r="DV125" s="265">
        <v>3.9019999999999999E-2</v>
      </c>
      <c r="DW125" s="265">
        <v>2.4496E-2</v>
      </c>
      <c r="DX125" s="265">
        <v>6.9872000000000004E-2</v>
      </c>
      <c r="DY125" s="265">
        <v>9.1980000000000006E-2</v>
      </c>
      <c r="DZ125" s="265">
        <v>3.6912E-2</v>
      </c>
      <c r="EA125" s="265">
        <v>4.8651E-2</v>
      </c>
      <c r="EB125" s="265">
        <v>3.6631999999999998E-2</v>
      </c>
      <c r="EC125" s="265">
        <v>3.4018E-2</v>
      </c>
      <c r="ED125" s="265">
        <v>4.0451000000000001E-2</v>
      </c>
      <c r="EE125" s="265">
        <v>4.4082999999999997E-2</v>
      </c>
      <c r="EF125" s="265">
        <v>0.21981000000000001</v>
      </c>
      <c r="EG125" s="265">
        <v>4.0105000000000002E-2</v>
      </c>
      <c r="EH125" s="265">
        <v>0.33134999999999998</v>
      </c>
      <c r="EI125" s="265">
        <v>0.45917999999999998</v>
      </c>
      <c r="EJ125" s="265">
        <v>0.83504999999999996</v>
      </c>
      <c r="EK125" s="265">
        <v>0.44444</v>
      </c>
      <c r="EL125" s="265">
        <v>0.22917000000000001</v>
      </c>
      <c r="EM125" s="265">
        <v>0.27345000000000003</v>
      </c>
      <c r="EN125" s="265">
        <v>8.8463E-2</v>
      </c>
      <c r="EO125" s="265">
        <v>0.31981999999999999</v>
      </c>
      <c r="EP125" s="265">
        <v>0.28852</v>
      </c>
      <c r="EQ125" s="265">
        <v>4.5469000000000002E-2</v>
      </c>
      <c r="ER125" s="265">
        <v>5.3906000000000003E-2</v>
      </c>
      <c r="ES125" s="265">
        <v>4.9747E-2</v>
      </c>
      <c r="ET125" s="265">
        <v>5.3115999999999997E-2</v>
      </c>
      <c r="EU125" s="265">
        <v>4.8071999999999997E-2</v>
      </c>
      <c r="EV125" s="265">
        <v>3.9322000000000003E-2</v>
      </c>
      <c r="EW125" s="265">
        <v>4.2813999999999998E-2</v>
      </c>
      <c r="EX125" s="265">
        <v>4.8744000000000003E-2</v>
      </c>
      <c r="EY125" s="265">
        <v>4.564E-2</v>
      </c>
      <c r="EZ125" s="265">
        <v>0.44089</v>
      </c>
      <c r="FA125" s="265">
        <v>7.7219999999999997E-2</v>
      </c>
      <c r="FB125" s="265">
        <v>6.9190000000000002E-2</v>
      </c>
      <c r="FC125" s="265">
        <v>6.3531000000000004E-2</v>
      </c>
      <c r="FD125" s="265">
        <v>7.7331999999999998E-2</v>
      </c>
      <c r="FE125" s="265">
        <v>5.7882000000000003E-2</v>
      </c>
      <c r="FF125" s="265">
        <v>7.4076000000000003E-2</v>
      </c>
      <c r="FG125" s="265">
        <v>8.2768999999999995E-2</v>
      </c>
      <c r="FH125" s="265">
        <v>6.9139999999999993E-2</v>
      </c>
      <c r="FI125" s="265">
        <v>6.6358E-2</v>
      </c>
      <c r="FJ125" s="265">
        <v>9.2022999999999994E-2</v>
      </c>
      <c r="FK125" s="265">
        <v>7.6989000000000002E-2</v>
      </c>
      <c r="FL125" s="265">
        <v>0.16159999999999999</v>
      </c>
      <c r="FM125" s="265">
        <v>0.27550999999999998</v>
      </c>
      <c r="FN125" s="265">
        <v>0.31850000000000001</v>
      </c>
      <c r="FO125" s="265">
        <v>0.16</v>
      </c>
      <c r="FP125" s="265">
        <v>0.25446000000000002</v>
      </c>
      <c r="FQ125" s="265">
        <v>0.34283000000000002</v>
      </c>
      <c r="FR125" s="265">
        <v>0.19536999999999999</v>
      </c>
      <c r="FS125" s="265">
        <v>0.22905</v>
      </c>
      <c r="FT125" s="265">
        <v>0.29300999999999999</v>
      </c>
      <c r="FU125" s="265">
        <v>0.36415999999999998</v>
      </c>
      <c r="FV125" s="265">
        <v>0.11274000000000001</v>
      </c>
      <c r="FW125" s="265">
        <v>0.15840000000000001</v>
      </c>
      <c r="FX125" s="265">
        <v>0.24418999999999999</v>
      </c>
      <c r="FY125" s="265">
        <v>0.19209000000000001</v>
      </c>
      <c r="FZ125" s="265">
        <v>0.15840000000000001</v>
      </c>
      <c r="GA125" s="265">
        <v>0.35936000000000001</v>
      </c>
      <c r="GB125" s="265">
        <v>0.28532999999999997</v>
      </c>
      <c r="GC125" s="265">
        <v>0.35102</v>
      </c>
      <c r="GD125" s="265">
        <v>0.25285000000000002</v>
      </c>
      <c r="GE125" s="265">
        <v>0.34337000000000001</v>
      </c>
      <c r="GF125" s="265">
        <v>0.39123000000000002</v>
      </c>
      <c r="GG125" s="265">
        <v>0.16578000000000001</v>
      </c>
      <c r="GH125" s="265">
        <v>0.18548999999999999</v>
      </c>
      <c r="GI125" s="265">
        <v>0.17588000000000001</v>
      </c>
      <c r="GJ125" s="265">
        <v>0.38893</v>
      </c>
      <c r="GK125" s="265">
        <v>0.39111000000000001</v>
      </c>
      <c r="GL125" s="265">
        <v>0.31966</v>
      </c>
      <c r="GM125" s="265">
        <v>0.29015999999999997</v>
      </c>
      <c r="GN125" s="265">
        <v>0.29938999999999999</v>
      </c>
      <c r="GO125" s="265">
        <v>0.16120999999999999</v>
      </c>
      <c r="GP125" s="265">
        <v>0.23455000000000001</v>
      </c>
      <c r="GQ125" s="265">
        <v>0.23821000000000001</v>
      </c>
      <c r="GR125" s="265">
        <v>0.3165</v>
      </c>
      <c r="GS125" s="265">
        <v>0.23543</v>
      </c>
      <c r="GT125" s="265">
        <v>0.23341999999999999</v>
      </c>
      <c r="GU125" s="265">
        <v>0.23297000000000001</v>
      </c>
      <c r="GV125" s="265">
        <v>0.21970000000000001</v>
      </c>
      <c r="GW125" s="265">
        <v>0.26268999999999998</v>
      </c>
      <c r="GX125" s="265">
        <v>0.23143</v>
      </c>
      <c r="GY125" s="265">
        <v>0.22122</v>
      </c>
      <c r="GZ125" s="265">
        <v>0.18783</v>
      </c>
      <c r="HA125" s="265">
        <v>0.19284999999999999</v>
      </c>
      <c r="HB125" s="265">
        <v>0.19853999999999999</v>
      </c>
      <c r="HC125" s="265">
        <v>0.21067</v>
      </c>
      <c r="HD125" s="265">
        <v>0.19986000000000001</v>
      </c>
      <c r="HE125" s="265">
        <v>0.2747</v>
      </c>
      <c r="HF125" s="265">
        <v>0.26744000000000001</v>
      </c>
      <c r="HG125" s="265">
        <v>0.27616000000000002</v>
      </c>
      <c r="HH125" s="265">
        <v>0.27465000000000001</v>
      </c>
      <c r="HI125" s="265">
        <v>0.27905999999999997</v>
      </c>
      <c r="HJ125" s="265">
        <v>0.28090999999999999</v>
      </c>
      <c r="HK125" s="265">
        <v>0.28110000000000002</v>
      </c>
      <c r="HL125" s="265">
        <v>0.29699999999999999</v>
      </c>
      <c r="HM125" s="265">
        <v>0.21695999999999999</v>
      </c>
      <c r="HN125" s="265">
        <v>0.30148000000000003</v>
      </c>
      <c r="HO125" s="265">
        <v>0.27261999999999997</v>
      </c>
      <c r="HP125" s="265">
        <v>0.27535999999999999</v>
      </c>
      <c r="HQ125" s="265">
        <v>0.18117</v>
      </c>
      <c r="HR125" s="265">
        <v>0.19946</v>
      </c>
      <c r="HS125" s="265">
        <v>0.24207999999999999</v>
      </c>
      <c r="HT125" s="265">
        <v>0.24875</v>
      </c>
      <c r="HU125" s="265">
        <v>0.31356000000000001</v>
      </c>
      <c r="HV125" s="265">
        <v>0.24776999999999999</v>
      </c>
      <c r="HW125" s="265">
        <v>0.20169000000000001</v>
      </c>
      <c r="HX125" s="265">
        <v>0.20707</v>
      </c>
      <c r="HY125" s="265">
        <v>0.21621000000000001</v>
      </c>
      <c r="HZ125" s="265">
        <v>0.27379999999999999</v>
      </c>
      <c r="IA125" s="265">
        <v>0.24878</v>
      </c>
      <c r="IB125" s="265">
        <v>0.23954</v>
      </c>
      <c r="IC125" s="265">
        <v>0.25284000000000001</v>
      </c>
      <c r="ID125" s="265">
        <v>0.24093000000000001</v>
      </c>
      <c r="IE125" s="265">
        <v>0.33917000000000003</v>
      </c>
      <c r="IF125" s="265">
        <v>0.34381</v>
      </c>
      <c r="IG125" s="265">
        <v>0.24679999999999999</v>
      </c>
      <c r="IH125" s="265">
        <v>0.26482</v>
      </c>
      <c r="II125" s="265">
        <v>0.34753000000000001</v>
      </c>
      <c r="IJ125" s="265">
        <v>0.32203999999999999</v>
      </c>
      <c r="IK125" s="265">
        <v>0.34055999999999997</v>
      </c>
      <c r="IL125" s="265">
        <v>0.31774000000000002</v>
      </c>
      <c r="IM125" s="265">
        <v>0.37008999999999997</v>
      </c>
      <c r="IN125" s="265">
        <v>0.14343</v>
      </c>
      <c r="IO125" s="265">
        <v>0.18736</v>
      </c>
      <c r="IP125" s="265">
        <v>0.23705999999999999</v>
      </c>
      <c r="IQ125" s="265">
        <v>0.28627999999999998</v>
      </c>
      <c r="IR125" s="265">
        <v>0.28665000000000002</v>
      </c>
      <c r="IS125" s="265">
        <v>0.22044</v>
      </c>
      <c r="IT125" s="265">
        <v>0.22922999999999999</v>
      </c>
      <c r="IU125" s="265">
        <v>0.24432000000000001</v>
      </c>
      <c r="IV125" s="265">
        <v>0.30013000000000001</v>
      </c>
      <c r="IW125" s="265">
        <v>0.23769000000000001</v>
      </c>
      <c r="IX125" s="265">
        <v>0.21964</v>
      </c>
      <c r="IY125" s="265">
        <v>0.35333999999999999</v>
      </c>
      <c r="IZ125" s="265">
        <v>0.29263</v>
      </c>
      <c r="JA125" s="265">
        <v>0.30381999999999998</v>
      </c>
      <c r="JB125" s="265">
        <v>0.31</v>
      </c>
      <c r="JC125" s="265">
        <v>0.34548000000000001</v>
      </c>
      <c r="JD125" s="265">
        <v>0.30354999999999999</v>
      </c>
      <c r="JE125" s="265">
        <v>0.13177</v>
      </c>
      <c r="JF125" s="265">
        <v>0.31407000000000002</v>
      </c>
      <c r="JG125" s="265">
        <v>0.26857999999999999</v>
      </c>
      <c r="JH125" s="265">
        <v>0.41589999999999999</v>
      </c>
      <c r="JI125" s="265">
        <v>0.18082999999999999</v>
      </c>
      <c r="JJ125" s="265">
        <v>0.16138</v>
      </c>
      <c r="JK125" s="265">
        <v>0.19278000000000001</v>
      </c>
      <c r="JL125" s="265">
        <v>0.19569</v>
      </c>
      <c r="JM125" s="265">
        <v>0.17473</v>
      </c>
      <c r="JN125" s="265">
        <v>0.22370999999999999</v>
      </c>
      <c r="JO125" s="265">
        <v>0.22558</v>
      </c>
      <c r="JP125" s="265">
        <v>0.17568</v>
      </c>
      <c r="JQ125" s="265">
        <v>0.24468000000000001</v>
      </c>
      <c r="JR125" s="265">
        <v>0.21263000000000001</v>
      </c>
      <c r="JS125" s="265">
        <v>0.26655000000000001</v>
      </c>
      <c r="JT125" s="265">
        <v>0.26034000000000002</v>
      </c>
      <c r="JU125" s="265">
        <v>0.35715000000000002</v>
      </c>
      <c r="JV125" s="265">
        <v>0.32568999999999998</v>
      </c>
      <c r="JW125" s="265">
        <v>0.19855</v>
      </c>
      <c r="JX125" s="265">
        <v>0.23153000000000001</v>
      </c>
      <c r="JY125" s="265">
        <v>0.22889000000000001</v>
      </c>
      <c r="JZ125" s="265">
        <v>0.23455000000000001</v>
      </c>
      <c r="KA125" s="265">
        <v>0.10389</v>
      </c>
      <c r="KB125" s="265">
        <v>0.35604999999999998</v>
      </c>
      <c r="KC125" s="265">
        <v>0.25073000000000001</v>
      </c>
      <c r="KD125" s="265">
        <v>0.21934999999999999</v>
      </c>
      <c r="KE125" s="265">
        <v>0.27387</v>
      </c>
      <c r="KF125" s="265">
        <v>0.22994999999999999</v>
      </c>
      <c r="KG125" s="265">
        <v>0.22989999999999999</v>
      </c>
      <c r="KH125" s="265">
        <v>0.13569999999999999</v>
      </c>
      <c r="KI125" s="265">
        <v>0.22534000000000001</v>
      </c>
      <c r="KJ125" s="265">
        <v>0.28933999999999999</v>
      </c>
      <c r="KK125" s="265">
        <v>0.3795</v>
      </c>
      <c r="KL125" s="265">
        <v>0.44671</v>
      </c>
      <c r="KM125" s="265">
        <v>0.92864000000000002</v>
      </c>
      <c r="KN125" s="265">
        <v>0.96597999999999995</v>
      </c>
      <c r="KO125" s="265">
        <v>0.95962000000000003</v>
      </c>
      <c r="KP125" s="265">
        <v>7.5742950526761612E-3</v>
      </c>
      <c r="KQ125" s="265">
        <v>0.90232999999999997</v>
      </c>
      <c r="KR125" s="265">
        <v>0.87670999999999999</v>
      </c>
      <c r="KS125" s="265">
        <v>0.85536000000000001</v>
      </c>
      <c r="KT125" s="265">
        <v>0.90575246095813677</v>
      </c>
      <c r="KU125" s="265">
        <v>5.2782000000000003E-2</v>
      </c>
      <c r="KV125" s="265">
        <v>0.14821000000000001</v>
      </c>
      <c r="KW125" s="265">
        <v>0.20119000000000001</v>
      </c>
      <c r="KX125" s="265">
        <v>0.29465999999999998</v>
      </c>
      <c r="KY125" s="265">
        <v>0.48054000000000002</v>
      </c>
      <c r="KZ125" s="265">
        <v>0.68311999999999995</v>
      </c>
      <c r="LA125" s="265">
        <v>0.84389000000000003</v>
      </c>
      <c r="LB125" s="265">
        <v>0.94576000000000005</v>
      </c>
      <c r="LC125" s="265">
        <v>1</v>
      </c>
      <c r="LD125" s="265">
        <v>0</v>
      </c>
      <c r="LE125" s="265">
        <v>0.61484000000000005</v>
      </c>
      <c r="LF125" s="265">
        <v>0</v>
      </c>
      <c r="LG125" s="265">
        <v>0</v>
      </c>
      <c r="LH125" s="431">
        <v>3.3795023337006569E-3</v>
      </c>
      <c r="LI125" s="431">
        <v>3.9923428557813168E-3</v>
      </c>
      <c r="LJ125" s="431">
        <v>5.6812516413629055E-3</v>
      </c>
      <c r="LK125" s="431">
        <v>3.4982189536094666E-3</v>
      </c>
      <c r="LL125" s="431">
        <v>4.9487845972180367E-3</v>
      </c>
      <c r="LM125" s="431">
        <v>2.1128405351191759E-3</v>
      </c>
      <c r="LN125" s="431">
        <v>4.008742980659008E-3</v>
      </c>
      <c r="LO125" s="431">
        <v>2.0324725192040205E-3</v>
      </c>
      <c r="LP125" s="431">
        <v>2.3514579515904188E-3</v>
      </c>
      <c r="LQ125" s="431">
        <v>1.8886678153648973E-3</v>
      </c>
      <c r="LR125" s="431">
        <v>8.749124244786799E-4</v>
      </c>
      <c r="LS125" s="431">
        <v>2.6505498681217432E-3</v>
      </c>
      <c r="LT125" s="431">
        <v>9.802795248106122E-4</v>
      </c>
      <c r="LU125" s="431">
        <v>1.7001284286379814E-3</v>
      </c>
      <c r="LV125" s="431">
        <v>3.2360695768147707E-3</v>
      </c>
      <c r="LW125" s="431">
        <v>1.7279036110267043E-3</v>
      </c>
      <c r="LX125" s="431">
        <v>1.9219228997826576E-3</v>
      </c>
      <c r="LY125" s="431">
        <v>1.9624568521976471E-3</v>
      </c>
      <c r="LZ125" s="431">
        <v>2.8380237054079771E-3</v>
      </c>
      <c r="MA125" s="431">
        <v>1.4009674778208137E-3</v>
      </c>
      <c r="MB125" s="431">
        <v>1.7051626928150654E-3</v>
      </c>
      <c r="MC125" s="431">
        <v>1.8234825693070889E-3</v>
      </c>
      <c r="MD125" s="431">
        <v>1.4528828905895352E-3</v>
      </c>
      <c r="ME125" s="431">
        <v>1.1751754209399223E-3</v>
      </c>
      <c r="MF125" s="431">
        <v>2.4968243669718504E-3</v>
      </c>
      <c r="MG125" s="431">
        <v>2.0866130944341421E-3</v>
      </c>
      <c r="MH125" s="266"/>
      <c r="MI125" s="266"/>
      <c r="MJ125" s="266"/>
      <c r="MK125" s="266"/>
      <c r="ML125" s="266"/>
      <c r="MM125" s="266"/>
      <c r="MN125" s="266"/>
      <c r="MO125" s="266"/>
      <c r="MP125" s="266"/>
      <c r="MQ125" s="266"/>
      <c r="MR125" s="266"/>
      <c r="MS125" s="266"/>
      <c r="MT125" s="266"/>
      <c r="MU125" s="266"/>
      <c r="MV125" s="266"/>
      <c r="MW125" s="266"/>
      <c r="MX125" s="266"/>
      <c r="MY125" s="266"/>
      <c r="MZ125" s="266"/>
      <c r="NA125" s="266"/>
      <c r="NB125" s="266"/>
      <c r="NC125" s="266"/>
      <c r="ND125" s="266"/>
      <c r="NE125" s="266"/>
      <c r="NF125" s="266"/>
      <c r="NG125" s="266"/>
      <c r="NH125" s="266"/>
      <c r="NI125" s="266"/>
      <c r="NJ125" s="266"/>
      <c r="NK125" s="266"/>
      <c r="NL125" s="266"/>
      <c r="NM125" s="266"/>
      <c r="NN125" s="266"/>
      <c r="NO125" s="266"/>
      <c r="NP125" s="266"/>
      <c r="NQ125" s="266"/>
      <c r="NR125" s="266"/>
      <c r="NS125" s="266"/>
      <c r="NT125" s="266"/>
      <c r="NU125" s="266"/>
      <c r="NV125" s="266"/>
      <c r="NW125" s="266"/>
      <c r="NX125" s="266"/>
      <c r="NY125" s="266"/>
      <c r="NZ125" s="266"/>
      <c r="OA125" s="266"/>
      <c r="OB125" s="266"/>
      <c r="OC125" s="266"/>
      <c r="OD125" s="266"/>
      <c r="OE125" s="266"/>
      <c r="OF125" s="266"/>
      <c r="OG125" s="266"/>
      <c r="OH125" s="266"/>
      <c r="OI125" s="266"/>
      <c r="OJ125" s="266"/>
      <c r="OK125" s="266"/>
      <c r="OL125" s="266"/>
      <c r="OM125" s="266"/>
      <c r="ON125" s="267"/>
    </row>
    <row r="126" spans="1:404">
      <c r="A126" s="261">
        <v>501</v>
      </c>
      <c r="B126" s="265">
        <v>0.28522999999999998</v>
      </c>
      <c r="C126" s="265">
        <v>0.20738000000000001</v>
      </c>
      <c r="D126" s="265">
        <v>0.14631</v>
      </c>
      <c r="E126" s="265">
        <v>9.8943000000000003E-2</v>
      </c>
      <c r="F126" s="265">
        <v>0.29032999999999998</v>
      </c>
      <c r="G126" s="265">
        <v>0.19209000000000001</v>
      </c>
      <c r="H126" s="265">
        <v>0.30343999999999999</v>
      </c>
      <c r="I126" s="265">
        <v>0.36270000000000002</v>
      </c>
      <c r="J126" s="265">
        <v>0.29944999999999999</v>
      </c>
      <c r="K126" s="265">
        <v>7.3551000000000005E-2</v>
      </c>
      <c r="L126" s="265">
        <v>5.8237999999999998E-2</v>
      </c>
      <c r="M126" s="265">
        <v>4.4388999999999998E-2</v>
      </c>
      <c r="N126" s="265">
        <v>0.21965999999999999</v>
      </c>
      <c r="O126" s="265">
        <v>0.26472000000000001</v>
      </c>
      <c r="P126" s="265">
        <v>0.19547</v>
      </c>
      <c r="Q126" s="265">
        <v>0.12273000000000001</v>
      </c>
      <c r="R126" s="265">
        <v>9.9137000000000003E-2</v>
      </c>
      <c r="S126" s="265">
        <v>0.29276000000000002</v>
      </c>
      <c r="T126" s="265">
        <v>0.19613</v>
      </c>
      <c r="U126" s="265">
        <v>0.28899000000000002</v>
      </c>
      <c r="V126" s="265">
        <v>0.19700000000000001</v>
      </c>
      <c r="W126" s="265">
        <v>0.18043000000000001</v>
      </c>
      <c r="X126" s="265">
        <v>0.15709000000000001</v>
      </c>
      <c r="Y126" s="265">
        <v>0.29896</v>
      </c>
      <c r="Z126" s="265">
        <v>0.20741999999999999</v>
      </c>
      <c r="AA126" s="265">
        <v>0.28794999999999998</v>
      </c>
      <c r="AB126" s="265">
        <v>0.20233999999999999</v>
      </c>
      <c r="AC126" s="265">
        <v>0.20122999999999999</v>
      </c>
      <c r="AD126" s="265">
        <v>0.13532</v>
      </c>
      <c r="AE126" s="265">
        <v>4.3748000000000002E-2</v>
      </c>
      <c r="AF126" s="265">
        <v>5.5629999999999999E-2</v>
      </c>
      <c r="AG126" s="265">
        <v>5.8955E-2</v>
      </c>
      <c r="AH126" s="265">
        <v>8.0352000000000007E-2</v>
      </c>
      <c r="AI126" s="265">
        <v>5.0532000000000001E-2</v>
      </c>
      <c r="AJ126" s="265">
        <v>4.0770000000000001E-2</v>
      </c>
      <c r="AK126" s="265">
        <v>3.8381999999999999E-2</v>
      </c>
      <c r="AL126" s="265">
        <v>6.5017000000000005E-2</v>
      </c>
      <c r="AM126" s="265">
        <v>4.2404999999999998E-2</v>
      </c>
      <c r="AN126" s="265">
        <v>4.9149999999999999E-2</v>
      </c>
      <c r="AO126" s="265">
        <v>7.0535E-2</v>
      </c>
      <c r="AP126" s="265">
        <v>7.1742E-2</v>
      </c>
      <c r="AQ126" s="265">
        <v>5.3740999999999997E-2</v>
      </c>
      <c r="AR126" s="265">
        <v>9.6492999999999995E-2</v>
      </c>
      <c r="AS126" s="265">
        <v>5.6951000000000002E-2</v>
      </c>
      <c r="AT126" s="265">
        <v>7.4286000000000005E-2</v>
      </c>
      <c r="AU126" s="265">
        <v>0.11040999999999999</v>
      </c>
      <c r="AV126" s="265">
        <v>8.6037000000000002E-2</v>
      </c>
      <c r="AW126" s="265">
        <v>3.7511000000000003E-2</v>
      </c>
      <c r="AX126" s="265">
        <v>4.6450999999999999E-2</v>
      </c>
      <c r="AY126" s="265">
        <v>5.2607000000000001E-2</v>
      </c>
      <c r="AZ126" s="265">
        <v>5.9202999999999999E-2</v>
      </c>
      <c r="BA126" s="265">
        <v>5.1482E-2</v>
      </c>
      <c r="BB126" s="265">
        <v>4.6488000000000002E-2</v>
      </c>
      <c r="BC126" s="265">
        <v>4.3052E-2</v>
      </c>
      <c r="BD126" s="265">
        <v>5.6191999999999999E-2</v>
      </c>
      <c r="BE126" s="265">
        <v>0.14005000000000001</v>
      </c>
      <c r="BF126" s="265">
        <v>0.10467</v>
      </c>
      <c r="BG126" s="265">
        <v>0.17624999999999999</v>
      </c>
      <c r="BH126" s="265">
        <v>0.14462</v>
      </c>
      <c r="BI126" s="265">
        <v>0.25102999999999998</v>
      </c>
      <c r="BJ126" s="265">
        <v>0.20929</v>
      </c>
      <c r="BK126" s="265">
        <v>0.14285999999999999</v>
      </c>
      <c r="BL126" s="265">
        <v>0.26443</v>
      </c>
      <c r="BM126" s="265">
        <v>0.15365999999999999</v>
      </c>
      <c r="BN126" s="265">
        <v>0.36526999999999998</v>
      </c>
      <c r="BO126" s="265">
        <v>0.42570999999999998</v>
      </c>
      <c r="BP126" s="265">
        <v>3.9961999999999998E-2</v>
      </c>
      <c r="BQ126" s="265">
        <v>0.20518</v>
      </c>
      <c r="BR126" s="265">
        <v>0.34933999999999998</v>
      </c>
      <c r="BS126" s="265">
        <v>0.20660000000000001</v>
      </c>
      <c r="BT126" s="265">
        <v>0.30253000000000002</v>
      </c>
      <c r="BU126" s="265">
        <v>1.4848E-2</v>
      </c>
      <c r="BV126" s="265">
        <v>7.2145999999999998E-3</v>
      </c>
      <c r="BW126" s="265">
        <v>1.8284000000000002E-2</v>
      </c>
      <c r="BX126" s="265">
        <v>8.1250000000000003E-3</v>
      </c>
      <c r="BY126" s="265">
        <v>0.25653999999999999</v>
      </c>
      <c r="BZ126" s="265">
        <v>0.21572</v>
      </c>
      <c r="CA126" s="265">
        <v>0.41199999999999998</v>
      </c>
      <c r="CB126" s="265">
        <v>0.30369000000000002</v>
      </c>
      <c r="CC126" s="265">
        <v>0.39201000000000003</v>
      </c>
      <c r="CD126" s="265">
        <v>0.23333000000000001</v>
      </c>
      <c r="CE126" s="265">
        <v>0.22689000000000001</v>
      </c>
      <c r="CF126" s="265">
        <v>0.25109999999999999</v>
      </c>
      <c r="CG126" s="265">
        <v>0.22372</v>
      </c>
      <c r="CH126" s="265">
        <v>0.21418999999999999</v>
      </c>
      <c r="CI126" s="265">
        <v>0.23646</v>
      </c>
      <c r="CJ126" s="265">
        <v>0.20474999999999999</v>
      </c>
      <c r="CK126" s="265">
        <v>0.22519</v>
      </c>
      <c r="CL126" s="265">
        <v>0.50897000000000003</v>
      </c>
      <c r="CM126" s="265">
        <v>0.18412999999999999</v>
      </c>
      <c r="CN126" s="265">
        <v>0.13535</v>
      </c>
      <c r="CO126" s="265">
        <v>0.11366</v>
      </c>
      <c r="CP126" s="265">
        <v>0.14346999999999999</v>
      </c>
      <c r="CQ126" s="265">
        <v>0.13664999999999999</v>
      </c>
      <c r="CR126" s="265">
        <v>9.8000000000000004E-2</v>
      </c>
      <c r="CS126" s="265">
        <v>8.5715E-2</v>
      </c>
      <c r="CT126" s="265">
        <v>0.12783</v>
      </c>
      <c r="CU126" s="265">
        <v>0.114</v>
      </c>
      <c r="CV126" s="265">
        <v>0.15739</v>
      </c>
      <c r="CW126" s="265">
        <v>0.23232</v>
      </c>
      <c r="CX126" s="265">
        <v>0.17732000000000001</v>
      </c>
      <c r="CY126" s="265">
        <v>0.20412</v>
      </c>
      <c r="CZ126" s="265">
        <v>0.20207</v>
      </c>
      <c r="DA126" s="265">
        <v>0.37927</v>
      </c>
      <c r="DB126" s="265">
        <v>0.38384000000000001</v>
      </c>
      <c r="DC126" s="265">
        <v>0.57732000000000006</v>
      </c>
      <c r="DD126" s="265">
        <v>0.16768</v>
      </c>
      <c r="DE126" s="265">
        <v>0.23505000000000001</v>
      </c>
      <c r="DF126" s="265">
        <v>8.1625000000000003E-2</v>
      </c>
      <c r="DG126" s="265">
        <v>0.12373000000000001</v>
      </c>
      <c r="DH126" s="265">
        <v>8.0196000000000003E-2</v>
      </c>
      <c r="DI126" s="265">
        <v>8.5058999999999996E-2</v>
      </c>
      <c r="DJ126" s="265">
        <v>5.3881999999999999E-2</v>
      </c>
      <c r="DK126" s="265">
        <v>1.9481999999999999E-2</v>
      </c>
      <c r="DL126" s="265">
        <v>3.2828000000000003E-2</v>
      </c>
      <c r="DM126" s="265">
        <v>0.20194000000000001</v>
      </c>
      <c r="DN126" s="265">
        <v>3.3709999999999997E-2</v>
      </c>
      <c r="DO126" s="265">
        <v>4.4540000000000003E-2</v>
      </c>
      <c r="DP126" s="265">
        <v>2.3855999999999999E-2</v>
      </c>
      <c r="DQ126" s="265">
        <v>2.8957E-2</v>
      </c>
      <c r="DR126" s="265">
        <v>0.19339999999999999</v>
      </c>
      <c r="DS126" s="265">
        <v>0.12062</v>
      </c>
      <c r="DT126" s="265">
        <v>0.13050999999999999</v>
      </c>
      <c r="DU126" s="265">
        <v>3.3885999999999999E-2</v>
      </c>
      <c r="DV126" s="265">
        <v>4.1395000000000001E-2</v>
      </c>
      <c r="DW126" s="265">
        <v>2.5309000000000002E-2</v>
      </c>
      <c r="DX126" s="265">
        <v>7.6130000000000003E-2</v>
      </c>
      <c r="DY126" s="265">
        <v>9.7234000000000001E-2</v>
      </c>
      <c r="DZ126" s="265">
        <v>3.5657000000000001E-2</v>
      </c>
      <c r="EA126" s="265">
        <v>4.7826E-2</v>
      </c>
      <c r="EB126" s="265">
        <v>3.6818999999999998E-2</v>
      </c>
      <c r="EC126" s="265">
        <v>3.4651000000000001E-2</v>
      </c>
      <c r="ED126" s="265">
        <v>3.9995999999999997E-2</v>
      </c>
      <c r="EE126" s="265">
        <v>4.3017E-2</v>
      </c>
      <c r="EF126" s="265">
        <v>0.23502000000000001</v>
      </c>
      <c r="EG126" s="265">
        <v>4.0916000000000001E-2</v>
      </c>
      <c r="EH126" s="265">
        <v>0.31502999999999998</v>
      </c>
      <c r="EI126" s="265">
        <v>0.48163</v>
      </c>
      <c r="EJ126" s="265">
        <v>0.83711000000000002</v>
      </c>
      <c r="EK126" s="265">
        <v>0.45251999999999998</v>
      </c>
      <c r="EL126" s="265">
        <v>0.25</v>
      </c>
      <c r="EM126" s="265">
        <v>0.29498999999999997</v>
      </c>
      <c r="EN126" s="265">
        <v>9.7480999999999998E-2</v>
      </c>
      <c r="EO126" s="265">
        <v>0.34986</v>
      </c>
      <c r="EP126" s="265">
        <v>0.28855999999999998</v>
      </c>
      <c r="EQ126" s="265">
        <v>5.1318000000000003E-2</v>
      </c>
      <c r="ER126" s="265">
        <v>6.0359000000000003E-2</v>
      </c>
      <c r="ES126" s="265">
        <v>5.6124E-2</v>
      </c>
      <c r="ET126" s="265">
        <v>5.9773E-2</v>
      </c>
      <c r="EU126" s="265">
        <v>5.4066999999999997E-2</v>
      </c>
      <c r="EV126" s="265">
        <v>4.4089000000000003E-2</v>
      </c>
      <c r="EW126" s="265">
        <v>4.7974000000000003E-2</v>
      </c>
      <c r="EX126" s="265">
        <v>5.4639E-2</v>
      </c>
      <c r="EY126" s="265">
        <v>5.1520999999999997E-2</v>
      </c>
      <c r="EZ126" s="265">
        <v>0.4405</v>
      </c>
      <c r="FA126" s="265">
        <v>8.5130999999999998E-2</v>
      </c>
      <c r="FB126" s="265">
        <v>7.6242000000000004E-2</v>
      </c>
      <c r="FC126" s="265">
        <v>6.9915000000000005E-2</v>
      </c>
      <c r="FD126" s="265">
        <v>8.5662000000000002E-2</v>
      </c>
      <c r="FE126" s="265">
        <v>6.3694000000000001E-2</v>
      </c>
      <c r="FF126" s="265">
        <v>8.1979999999999997E-2</v>
      </c>
      <c r="FG126" s="265">
        <v>9.1592000000000007E-2</v>
      </c>
      <c r="FH126" s="265">
        <v>7.6609999999999998E-2</v>
      </c>
      <c r="FI126" s="265">
        <v>7.3606000000000005E-2</v>
      </c>
      <c r="FJ126" s="265">
        <v>9.9158999999999997E-2</v>
      </c>
      <c r="FK126" s="265">
        <v>8.4183999999999995E-2</v>
      </c>
      <c r="FL126" s="265">
        <v>0.17810000000000001</v>
      </c>
      <c r="FM126" s="265">
        <v>0.28860000000000002</v>
      </c>
      <c r="FN126" s="265">
        <v>0.32303999999999999</v>
      </c>
      <c r="FO126" s="265">
        <v>0.17199999999999999</v>
      </c>
      <c r="FP126" s="265">
        <v>0.26734000000000002</v>
      </c>
      <c r="FQ126" s="265">
        <v>0.35637000000000002</v>
      </c>
      <c r="FR126" s="265">
        <v>0.20813000000000001</v>
      </c>
      <c r="FS126" s="265">
        <v>0.24313000000000001</v>
      </c>
      <c r="FT126" s="265">
        <v>0.29969000000000001</v>
      </c>
      <c r="FU126" s="265">
        <v>0.37378</v>
      </c>
      <c r="FV126" s="265">
        <v>0.12379</v>
      </c>
      <c r="FW126" s="265">
        <v>0.17194000000000001</v>
      </c>
      <c r="FX126" s="265">
        <v>0.25624000000000002</v>
      </c>
      <c r="FY126" s="265">
        <v>0.20523</v>
      </c>
      <c r="FZ126" s="265">
        <v>0.17194000000000001</v>
      </c>
      <c r="GA126" s="265">
        <v>0.37113000000000002</v>
      </c>
      <c r="GB126" s="265">
        <v>0.29150999999999999</v>
      </c>
      <c r="GC126" s="265">
        <v>0.36031999999999997</v>
      </c>
      <c r="GD126" s="265">
        <v>0.26522000000000001</v>
      </c>
      <c r="GE126" s="265">
        <v>0.35682000000000003</v>
      </c>
      <c r="GF126" s="265">
        <v>0.39828999999999998</v>
      </c>
      <c r="GG126" s="265">
        <v>0.18198</v>
      </c>
      <c r="GH126" s="265">
        <v>0.20252999999999999</v>
      </c>
      <c r="GI126" s="265">
        <v>0.19312000000000001</v>
      </c>
      <c r="GJ126" s="265">
        <v>0.40298</v>
      </c>
      <c r="GK126" s="265">
        <v>0.40362999999999999</v>
      </c>
      <c r="GL126" s="265">
        <v>0.32929000000000003</v>
      </c>
      <c r="GM126" s="265">
        <v>0.30615999999999999</v>
      </c>
      <c r="GN126" s="265">
        <v>0.31324000000000002</v>
      </c>
      <c r="GO126" s="265">
        <v>0.17579</v>
      </c>
      <c r="GP126" s="265">
        <v>0.24732999999999999</v>
      </c>
      <c r="GQ126" s="265">
        <v>0.25020999999999999</v>
      </c>
      <c r="GR126" s="265">
        <v>0.32830999999999999</v>
      </c>
      <c r="GS126" s="265">
        <v>0.24779000000000001</v>
      </c>
      <c r="GT126" s="265">
        <v>0.24446999999999999</v>
      </c>
      <c r="GU126" s="265">
        <v>0.24387</v>
      </c>
      <c r="GV126" s="265">
        <v>0.23</v>
      </c>
      <c r="GW126" s="265">
        <v>0.27772000000000002</v>
      </c>
      <c r="GX126" s="265">
        <v>0.24662999999999999</v>
      </c>
      <c r="GY126" s="265">
        <v>0.23679</v>
      </c>
      <c r="GZ126" s="265">
        <v>0.20039999999999999</v>
      </c>
      <c r="HA126" s="265">
        <v>0.20127</v>
      </c>
      <c r="HB126" s="265">
        <v>0.20777999999999999</v>
      </c>
      <c r="HC126" s="265">
        <v>0.22883999999999999</v>
      </c>
      <c r="HD126" s="265">
        <v>0.20985000000000001</v>
      </c>
      <c r="HE126" s="265">
        <v>0.28985</v>
      </c>
      <c r="HF126" s="265">
        <v>0.28079999999999999</v>
      </c>
      <c r="HG126" s="265">
        <v>0.29127999999999998</v>
      </c>
      <c r="HH126" s="265">
        <v>0.29022999999999999</v>
      </c>
      <c r="HI126" s="265">
        <v>0.29455999999999999</v>
      </c>
      <c r="HJ126" s="265">
        <v>0.29991000000000001</v>
      </c>
      <c r="HK126" s="265">
        <v>0.29389999999999999</v>
      </c>
      <c r="HL126" s="265">
        <v>0.31058999999999998</v>
      </c>
      <c r="HM126" s="265">
        <v>0.22797000000000001</v>
      </c>
      <c r="HN126" s="265">
        <v>0.31391999999999998</v>
      </c>
      <c r="HO126" s="265">
        <v>0.28688000000000002</v>
      </c>
      <c r="HP126" s="265">
        <v>0.28405999999999998</v>
      </c>
      <c r="HQ126" s="265">
        <v>0.19646</v>
      </c>
      <c r="HR126" s="265">
        <v>0.21403</v>
      </c>
      <c r="HS126" s="265">
        <v>0.25312000000000001</v>
      </c>
      <c r="HT126" s="265">
        <v>0.26224999999999998</v>
      </c>
      <c r="HU126" s="265">
        <v>0.32998</v>
      </c>
      <c r="HV126" s="265">
        <v>0.25800000000000001</v>
      </c>
      <c r="HW126" s="265">
        <v>0.21543000000000001</v>
      </c>
      <c r="HX126" s="265">
        <v>0.2235</v>
      </c>
      <c r="HY126" s="265">
        <v>0.22835</v>
      </c>
      <c r="HZ126" s="265">
        <v>0.28192</v>
      </c>
      <c r="IA126" s="265">
        <v>0.25595000000000001</v>
      </c>
      <c r="IB126" s="265">
        <v>0.24648</v>
      </c>
      <c r="IC126" s="265">
        <v>0.25985999999999998</v>
      </c>
      <c r="ID126" s="265">
        <v>0.24789</v>
      </c>
      <c r="IE126" s="265">
        <v>0.34761999999999998</v>
      </c>
      <c r="IF126" s="265">
        <v>0.35199000000000003</v>
      </c>
      <c r="IG126" s="265">
        <v>0.25574999999999998</v>
      </c>
      <c r="IH126" s="265">
        <v>0.27939999999999998</v>
      </c>
      <c r="II126" s="265">
        <v>0.36022999999999999</v>
      </c>
      <c r="IJ126" s="265">
        <v>0.33045999999999998</v>
      </c>
      <c r="IK126" s="265">
        <v>0.34894999999999998</v>
      </c>
      <c r="IL126" s="265">
        <v>0.33548</v>
      </c>
      <c r="IM126" s="265">
        <v>0.37835000000000002</v>
      </c>
      <c r="IN126" s="265">
        <v>0.1487</v>
      </c>
      <c r="IO126" s="265">
        <v>0.19333</v>
      </c>
      <c r="IP126" s="265">
        <v>0.24640999999999999</v>
      </c>
      <c r="IQ126" s="265">
        <v>0.29944999999999999</v>
      </c>
      <c r="IR126" s="265">
        <v>0.30459000000000003</v>
      </c>
      <c r="IS126" s="265">
        <v>0.23326</v>
      </c>
      <c r="IT126" s="265">
        <v>0.24123</v>
      </c>
      <c r="IU126" s="265">
        <v>0.25438</v>
      </c>
      <c r="IV126" s="265">
        <v>0.30536000000000002</v>
      </c>
      <c r="IW126" s="265">
        <v>0.2535</v>
      </c>
      <c r="IX126" s="265">
        <v>0.23238</v>
      </c>
      <c r="IY126" s="265">
        <v>0.36797000000000002</v>
      </c>
      <c r="IZ126" s="265">
        <v>0.30752000000000002</v>
      </c>
      <c r="JA126" s="265">
        <v>0.31939000000000001</v>
      </c>
      <c r="JB126" s="265">
        <v>0.32421</v>
      </c>
      <c r="JC126" s="265">
        <v>0.36068</v>
      </c>
      <c r="JD126" s="265">
        <v>0.31178</v>
      </c>
      <c r="JE126" s="265">
        <v>0.14405999999999999</v>
      </c>
      <c r="JF126" s="265">
        <v>0.32568000000000003</v>
      </c>
      <c r="JG126" s="265">
        <v>0.28129999999999999</v>
      </c>
      <c r="JH126" s="265">
        <v>0.42951</v>
      </c>
      <c r="JI126" s="265">
        <v>0.19567000000000001</v>
      </c>
      <c r="JJ126" s="265">
        <v>0.17560000000000001</v>
      </c>
      <c r="JK126" s="265">
        <v>0.21060000000000001</v>
      </c>
      <c r="JL126" s="265">
        <v>0.21154999999999999</v>
      </c>
      <c r="JM126" s="265">
        <v>0.19087999999999999</v>
      </c>
      <c r="JN126" s="265">
        <v>0.23449999999999999</v>
      </c>
      <c r="JO126" s="265">
        <v>0.23685</v>
      </c>
      <c r="JP126" s="265">
        <v>0.18883</v>
      </c>
      <c r="JQ126" s="265">
        <v>0.25585000000000002</v>
      </c>
      <c r="JR126" s="265">
        <v>0.22409999999999999</v>
      </c>
      <c r="JS126" s="265">
        <v>0.28011999999999998</v>
      </c>
      <c r="JT126" s="265">
        <v>0.25844</v>
      </c>
      <c r="JU126" s="265">
        <v>0.36846000000000001</v>
      </c>
      <c r="JV126" s="265">
        <v>0.33992</v>
      </c>
      <c r="JW126" s="265">
        <v>0.20744000000000001</v>
      </c>
      <c r="JX126" s="265">
        <v>0.2394</v>
      </c>
      <c r="JY126" s="265">
        <v>0.24060000000000001</v>
      </c>
      <c r="JZ126" s="265">
        <v>0.24454000000000001</v>
      </c>
      <c r="KA126" s="265">
        <v>0.10574</v>
      </c>
      <c r="KB126" s="265">
        <v>0.36081000000000002</v>
      </c>
      <c r="KC126" s="265">
        <v>0.26490000000000002</v>
      </c>
      <c r="KD126" s="265">
        <v>0.23235</v>
      </c>
      <c r="KE126" s="265">
        <v>0.28453000000000001</v>
      </c>
      <c r="KF126" s="265">
        <v>0.23760000000000001</v>
      </c>
      <c r="KG126" s="265">
        <v>0.23654</v>
      </c>
      <c r="KH126" s="265">
        <v>0.14177999999999999</v>
      </c>
      <c r="KI126" s="265">
        <v>0.23352000000000001</v>
      </c>
      <c r="KJ126" s="265">
        <v>0.29883999999999999</v>
      </c>
      <c r="KK126" s="265">
        <v>0.3831</v>
      </c>
      <c r="KL126" s="265">
        <v>0.45188</v>
      </c>
      <c r="KM126" s="265">
        <v>0.92950999999999995</v>
      </c>
      <c r="KN126" s="265">
        <v>0.96599999999999997</v>
      </c>
      <c r="KO126" s="265">
        <v>0.95889000000000002</v>
      </c>
      <c r="KP126" s="265">
        <v>7.5704327145534184E-3</v>
      </c>
      <c r="KQ126" s="265">
        <v>0.90054000000000001</v>
      </c>
      <c r="KR126" s="265">
        <v>0.87453999999999998</v>
      </c>
      <c r="KS126" s="265">
        <v>0.85287999999999997</v>
      </c>
      <c r="KT126" s="265">
        <v>0.9068719096408806</v>
      </c>
      <c r="KU126" s="265">
        <v>5.3807000000000001E-2</v>
      </c>
      <c r="KV126" s="265">
        <v>0.15018000000000001</v>
      </c>
      <c r="KW126" s="265">
        <v>0.20349999999999999</v>
      </c>
      <c r="KX126" s="265">
        <v>0.29738999999999999</v>
      </c>
      <c r="KY126" s="265">
        <v>0.48363</v>
      </c>
      <c r="KZ126" s="265">
        <v>0.68610000000000004</v>
      </c>
      <c r="LA126" s="265">
        <v>0.84621000000000002</v>
      </c>
      <c r="LB126" s="265">
        <v>0.94716999999999996</v>
      </c>
      <c r="LC126" s="265">
        <v>1</v>
      </c>
      <c r="LD126" s="265">
        <v>0</v>
      </c>
      <c r="LE126" s="265">
        <v>0.62290000000000001</v>
      </c>
      <c r="LF126" s="265">
        <v>0</v>
      </c>
      <c r="LG126" s="265">
        <v>0</v>
      </c>
      <c r="LH126" s="431">
        <v>3.3566940110176802E-3</v>
      </c>
      <c r="LI126" s="431">
        <v>3.9731576107442379E-3</v>
      </c>
      <c r="LJ126" s="431">
        <v>5.6871487759053707E-3</v>
      </c>
      <c r="LK126" s="431">
        <v>3.5053684841841459E-3</v>
      </c>
      <c r="LL126" s="431">
        <v>4.9969535320997238E-3</v>
      </c>
      <c r="LM126" s="431">
        <v>2.1781534887850285E-3</v>
      </c>
      <c r="LN126" s="431">
        <v>4.0920963510870934E-3</v>
      </c>
      <c r="LO126" s="431">
        <v>2.138000912964344E-3</v>
      </c>
      <c r="LP126" s="431">
        <v>2.4790705647319555E-3</v>
      </c>
      <c r="LQ126" s="431">
        <v>2.0229858346283436E-3</v>
      </c>
      <c r="LR126" s="431">
        <v>9.0116867795586586E-4</v>
      </c>
      <c r="LS126" s="431">
        <v>2.6535817887634039E-3</v>
      </c>
      <c r="LT126" s="431">
        <v>1.0650097392499447E-3</v>
      </c>
      <c r="LU126" s="431">
        <v>1.7533526988700032E-3</v>
      </c>
      <c r="LV126" s="431">
        <v>3.3168541267514229E-3</v>
      </c>
      <c r="LW126" s="431">
        <v>1.8309005536139011E-3</v>
      </c>
      <c r="LX126" s="431">
        <v>2.0411284640431404E-3</v>
      </c>
      <c r="LY126" s="431">
        <v>2.0729820244014263E-3</v>
      </c>
      <c r="LZ126" s="431">
        <v>2.8550054412335157E-3</v>
      </c>
      <c r="MA126" s="431">
        <v>1.4389980351552367E-3</v>
      </c>
      <c r="MB126" s="431">
        <v>1.7830486176535487E-3</v>
      </c>
      <c r="MC126" s="431">
        <v>1.865475787781179E-3</v>
      </c>
      <c r="MD126" s="431">
        <v>1.5424371231347322E-3</v>
      </c>
      <c r="ME126" s="431">
        <v>1.2791438493877649E-3</v>
      </c>
      <c r="MF126" s="431">
        <v>2.529521007090807E-3</v>
      </c>
      <c r="MG126" s="431">
        <v>2.1231453865766525E-3</v>
      </c>
      <c r="MH126" s="266"/>
      <c r="MI126" s="266"/>
      <c r="MJ126" s="266"/>
      <c r="MK126" s="266"/>
      <c r="ML126" s="266"/>
      <c r="MM126" s="266"/>
      <c r="MN126" s="266"/>
      <c r="MO126" s="266"/>
      <c r="MP126" s="266"/>
      <c r="MQ126" s="266"/>
      <c r="MR126" s="266"/>
      <c r="MS126" s="266"/>
      <c r="MT126" s="266"/>
      <c r="MU126" s="266"/>
      <c r="MV126" s="266"/>
      <c r="MW126" s="266"/>
      <c r="MX126" s="266"/>
      <c r="MY126" s="266"/>
      <c r="MZ126" s="266"/>
      <c r="NA126" s="266"/>
      <c r="NB126" s="266"/>
      <c r="NC126" s="266"/>
      <c r="ND126" s="266"/>
      <c r="NE126" s="266"/>
      <c r="NF126" s="266"/>
      <c r="NG126" s="266"/>
      <c r="NH126" s="266"/>
      <c r="NI126" s="266"/>
      <c r="NJ126" s="266"/>
      <c r="NK126" s="266"/>
      <c r="NL126" s="266"/>
      <c r="NM126" s="266"/>
      <c r="NN126" s="266"/>
      <c r="NO126" s="266"/>
      <c r="NP126" s="266"/>
      <c r="NQ126" s="266"/>
      <c r="NR126" s="266"/>
      <c r="NS126" s="266"/>
      <c r="NT126" s="266"/>
      <c r="NU126" s="266"/>
      <c r="NV126" s="266"/>
      <c r="NW126" s="266"/>
      <c r="NX126" s="266"/>
      <c r="NY126" s="266"/>
      <c r="NZ126" s="266"/>
      <c r="OA126" s="266"/>
      <c r="OB126" s="266"/>
      <c r="OC126" s="266"/>
      <c r="OD126" s="266"/>
      <c r="OE126" s="266"/>
      <c r="OF126" s="266"/>
      <c r="OG126" s="266"/>
      <c r="OH126" s="266"/>
      <c r="OI126" s="266"/>
      <c r="OJ126" s="266"/>
      <c r="OK126" s="266"/>
      <c r="OL126" s="266"/>
      <c r="OM126" s="266"/>
      <c r="ON126" s="267"/>
    </row>
    <row r="127" spans="1:404">
      <c r="A127" s="261">
        <v>502</v>
      </c>
      <c r="B127" s="265">
        <v>0.28376000000000001</v>
      </c>
      <c r="C127" s="265">
        <v>0.20663000000000001</v>
      </c>
      <c r="D127" s="265">
        <v>0.14599999999999999</v>
      </c>
      <c r="E127" s="265">
        <v>9.8810999999999996E-2</v>
      </c>
      <c r="F127" s="265">
        <v>0.28895999999999999</v>
      </c>
      <c r="G127" s="265">
        <v>0.19159999999999999</v>
      </c>
      <c r="H127" s="265">
        <v>0.30263000000000001</v>
      </c>
      <c r="I127" s="265">
        <v>0.36323</v>
      </c>
      <c r="J127" s="265">
        <v>0.30031000000000002</v>
      </c>
      <c r="K127" s="265">
        <v>6.6494999999999999E-2</v>
      </c>
      <c r="L127" s="265">
        <v>5.1674999999999999E-2</v>
      </c>
      <c r="M127" s="265">
        <v>3.8726999999999998E-2</v>
      </c>
      <c r="N127" s="265">
        <v>0.21768000000000001</v>
      </c>
      <c r="O127" s="265">
        <v>0.26136999999999999</v>
      </c>
      <c r="P127" s="265">
        <v>0.19497999999999999</v>
      </c>
      <c r="Q127" s="265">
        <v>0.12214999999999999</v>
      </c>
      <c r="R127" s="265">
        <v>9.9174999999999999E-2</v>
      </c>
      <c r="S127" s="265">
        <v>0.29298999999999997</v>
      </c>
      <c r="T127" s="265">
        <v>0.19650999999999999</v>
      </c>
      <c r="U127" s="265">
        <v>0.28804999999999997</v>
      </c>
      <c r="V127" s="265">
        <v>0.19636000000000001</v>
      </c>
      <c r="W127" s="265">
        <v>0.18174000000000001</v>
      </c>
      <c r="X127" s="265">
        <v>0.15797</v>
      </c>
      <c r="Y127" s="265">
        <v>0.29951</v>
      </c>
      <c r="Z127" s="265">
        <v>0.2077</v>
      </c>
      <c r="AA127" s="265">
        <v>0.28650999999999999</v>
      </c>
      <c r="AB127" s="265">
        <v>0.20130000000000001</v>
      </c>
      <c r="AC127" s="265">
        <v>0.20213</v>
      </c>
      <c r="AD127" s="265">
        <v>0.13592000000000001</v>
      </c>
      <c r="AE127" s="265">
        <v>3.9357000000000003E-2</v>
      </c>
      <c r="AF127" s="265">
        <v>5.0960999999999999E-2</v>
      </c>
      <c r="AG127" s="265">
        <v>5.8457000000000002E-2</v>
      </c>
      <c r="AH127" s="265">
        <v>7.4754000000000001E-2</v>
      </c>
      <c r="AI127" s="265">
        <v>4.3312000000000003E-2</v>
      </c>
      <c r="AJ127" s="265">
        <v>3.5389999999999998E-2</v>
      </c>
      <c r="AK127" s="265">
        <v>3.2979000000000001E-2</v>
      </c>
      <c r="AL127" s="265">
        <v>5.8659000000000003E-2</v>
      </c>
      <c r="AM127" s="265">
        <v>3.5993999999999998E-2</v>
      </c>
      <c r="AN127" s="265">
        <v>4.4587000000000002E-2</v>
      </c>
      <c r="AO127" s="265">
        <v>6.4392000000000005E-2</v>
      </c>
      <c r="AP127" s="265">
        <v>6.2080999999999997E-2</v>
      </c>
      <c r="AQ127" s="265">
        <v>4.9407E-2</v>
      </c>
      <c r="AR127" s="265">
        <v>9.2555999999999999E-2</v>
      </c>
      <c r="AS127" s="265">
        <v>5.0965000000000003E-2</v>
      </c>
      <c r="AT127" s="265">
        <v>7.1689000000000003E-2</v>
      </c>
      <c r="AU127" s="265">
        <v>0.10747</v>
      </c>
      <c r="AV127" s="265">
        <v>8.4345000000000003E-2</v>
      </c>
      <c r="AW127" s="265">
        <v>3.1982999999999998E-2</v>
      </c>
      <c r="AX127" s="265">
        <v>4.1133000000000003E-2</v>
      </c>
      <c r="AY127" s="265">
        <v>4.7002000000000002E-2</v>
      </c>
      <c r="AZ127" s="265">
        <v>5.3317999999999997E-2</v>
      </c>
      <c r="BA127" s="265">
        <v>4.8613000000000003E-2</v>
      </c>
      <c r="BB127" s="265">
        <v>4.3553000000000001E-2</v>
      </c>
      <c r="BC127" s="265">
        <v>4.0077000000000002E-2</v>
      </c>
      <c r="BD127" s="265">
        <v>5.3372000000000003E-2</v>
      </c>
      <c r="BE127" s="265">
        <v>0.10897</v>
      </c>
      <c r="BF127" s="265">
        <v>8.1250000000000003E-2</v>
      </c>
      <c r="BG127" s="265">
        <v>0.14832000000000001</v>
      </c>
      <c r="BH127" s="265">
        <v>0.12328</v>
      </c>
      <c r="BI127" s="265">
        <v>0.21782000000000001</v>
      </c>
      <c r="BJ127" s="265">
        <v>0.18246000000000001</v>
      </c>
      <c r="BK127" s="265">
        <v>0.14285999999999999</v>
      </c>
      <c r="BL127" s="265">
        <v>0.26665</v>
      </c>
      <c r="BM127" s="265">
        <v>0.14878</v>
      </c>
      <c r="BN127" s="265">
        <v>0.38149</v>
      </c>
      <c r="BO127" s="265">
        <v>0.43713999999999997</v>
      </c>
      <c r="BP127" s="265">
        <v>4.2672000000000002E-2</v>
      </c>
      <c r="BQ127" s="265">
        <v>0.20374</v>
      </c>
      <c r="BR127" s="265">
        <v>0.36022999999999999</v>
      </c>
      <c r="BS127" s="265">
        <v>0.20613000000000001</v>
      </c>
      <c r="BT127" s="265">
        <v>0.31780999999999998</v>
      </c>
      <c r="BU127" s="265">
        <v>1.4784E-2</v>
      </c>
      <c r="BV127" s="265">
        <v>7.0042000000000004E-3</v>
      </c>
      <c r="BW127" s="265">
        <v>1.8352E-2</v>
      </c>
      <c r="BX127" s="265">
        <v>8.3470000000000003E-3</v>
      </c>
      <c r="BY127" s="265">
        <v>0.25866</v>
      </c>
      <c r="BZ127" s="265">
        <v>0.21823000000000001</v>
      </c>
      <c r="CA127" s="265">
        <v>0.41399999999999998</v>
      </c>
      <c r="CB127" s="265">
        <v>0.30712</v>
      </c>
      <c r="CC127" s="265">
        <v>0.39581</v>
      </c>
      <c r="CD127" s="265">
        <v>0.23583000000000001</v>
      </c>
      <c r="CE127" s="265">
        <v>0.22944999999999999</v>
      </c>
      <c r="CF127" s="265">
        <v>0.25375999999999999</v>
      </c>
      <c r="CG127" s="265">
        <v>0.22467000000000001</v>
      </c>
      <c r="CH127" s="265">
        <v>0.21661</v>
      </c>
      <c r="CI127" s="265">
        <v>0.23874000000000001</v>
      </c>
      <c r="CJ127" s="265">
        <v>0.20696000000000001</v>
      </c>
      <c r="CK127" s="265">
        <v>0.22628999999999999</v>
      </c>
      <c r="CL127" s="265">
        <v>0.51053999999999999</v>
      </c>
      <c r="CM127" s="265">
        <v>0.18989</v>
      </c>
      <c r="CN127" s="265">
        <v>0.13938999999999999</v>
      </c>
      <c r="CO127" s="265">
        <v>0.12078</v>
      </c>
      <c r="CP127" s="265">
        <v>0.15217</v>
      </c>
      <c r="CQ127" s="265">
        <v>0.14494000000000001</v>
      </c>
      <c r="CR127" s="265">
        <v>0.106</v>
      </c>
      <c r="CS127" s="265">
        <v>8.9796000000000001E-2</v>
      </c>
      <c r="CT127" s="265">
        <v>0.13195999999999999</v>
      </c>
      <c r="CU127" s="265">
        <v>0.11799999999999999</v>
      </c>
      <c r="CV127" s="265">
        <v>0.16413</v>
      </c>
      <c r="CW127" s="265">
        <v>0.24242</v>
      </c>
      <c r="CX127" s="265">
        <v>0.18969</v>
      </c>
      <c r="CY127" s="265">
        <v>0.21237</v>
      </c>
      <c r="CZ127" s="265">
        <v>0.20383999999999999</v>
      </c>
      <c r="DA127" s="265">
        <v>0.37827</v>
      </c>
      <c r="DB127" s="265">
        <v>0.38384000000000001</v>
      </c>
      <c r="DC127" s="265">
        <v>0.57732000000000006</v>
      </c>
      <c r="DD127" s="265">
        <v>0.18384</v>
      </c>
      <c r="DE127" s="265">
        <v>0.25361</v>
      </c>
      <c r="DF127" s="265">
        <v>9.0862999999999999E-2</v>
      </c>
      <c r="DG127" s="265">
        <v>0.13769000000000001</v>
      </c>
      <c r="DH127" s="265">
        <v>8.7497000000000005E-2</v>
      </c>
      <c r="DI127" s="265">
        <v>9.2095999999999997E-2</v>
      </c>
      <c r="DJ127" s="265">
        <v>5.8374000000000002E-2</v>
      </c>
      <c r="DK127" s="265">
        <v>2.1529E-2</v>
      </c>
      <c r="DL127" s="265">
        <v>3.5707000000000003E-2</v>
      </c>
      <c r="DM127" s="265">
        <v>0.22061</v>
      </c>
      <c r="DN127" s="265">
        <v>3.6518000000000002E-2</v>
      </c>
      <c r="DO127" s="265">
        <v>4.7619000000000002E-2</v>
      </c>
      <c r="DP127" s="265">
        <v>2.5434999999999999E-2</v>
      </c>
      <c r="DQ127" s="265">
        <v>3.1008000000000001E-2</v>
      </c>
      <c r="DR127" s="265">
        <v>0.20244999999999999</v>
      </c>
      <c r="DS127" s="265">
        <v>0.12684999999999999</v>
      </c>
      <c r="DT127" s="265">
        <v>0.13686000000000001</v>
      </c>
      <c r="DU127" s="265">
        <v>3.5381000000000003E-2</v>
      </c>
      <c r="DV127" s="265">
        <v>4.3769000000000002E-2</v>
      </c>
      <c r="DW127" s="265">
        <v>2.6121999999999999E-2</v>
      </c>
      <c r="DX127" s="265">
        <v>8.2388000000000003E-2</v>
      </c>
      <c r="DY127" s="265">
        <v>0.10249</v>
      </c>
      <c r="DZ127" s="265">
        <v>3.4403000000000003E-2</v>
      </c>
      <c r="EA127" s="265">
        <v>4.7001000000000001E-2</v>
      </c>
      <c r="EB127" s="265">
        <v>3.7006999999999998E-2</v>
      </c>
      <c r="EC127" s="265">
        <v>3.5284000000000003E-2</v>
      </c>
      <c r="ED127" s="265">
        <v>3.9541E-2</v>
      </c>
      <c r="EE127" s="265">
        <v>4.1950000000000001E-2</v>
      </c>
      <c r="EF127" s="265">
        <v>0.25023000000000001</v>
      </c>
      <c r="EG127" s="265">
        <v>4.1728000000000001E-2</v>
      </c>
      <c r="EH127" s="265">
        <v>0.29870999999999998</v>
      </c>
      <c r="EI127" s="265">
        <v>0.50407999999999997</v>
      </c>
      <c r="EJ127" s="265">
        <v>0.83918000000000004</v>
      </c>
      <c r="EK127" s="265">
        <v>0.46061000000000002</v>
      </c>
      <c r="EL127" s="265">
        <v>0.27083000000000002</v>
      </c>
      <c r="EM127" s="265">
        <v>0.31652999999999998</v>
      </c>
      <c r="EN127" s="265">
        <v>0.1065</v>
      </c>
      <c r="EO127" s="265">
        <v>0.37989000000000001</v>
      </c>
      <c r="EP127" s="265">
        <v>0.28860999999999998</v>
      </c>
      <c r="EQ127" s="265">
        <v>5.7167000000000003E-2</v>
      </c>
      <c r="ER127" s="265">
        <v>6.6810999999999995E-2</v>
      </c>
      <c r="ES127" s="265">
        <v>6.2501000000000001E-2</v>
      </c>
      <c r="ET127" s="265">
        <v>6.6430000000000003E-2</v>
      </c>
      <c r="EU127" s="265">
        <v>6.0061999999999997E-2</v>
      </c>
      <c r="EV127" s="265">
        <v>4.8856999999999998E-2</v>
      </c>
      <c r="EW127" s="265">
        <v>5.3134000000000001E-2</v>
      </c>
      <c r="EX127" s="265">
        <v>6.0533000000000003E-2</v>
      </c>
      <c r="EY127" s="265">
        <v>5.7401000000000001E-2</v>
      </c>
      <c r="EZ127" s="265">
        <v>0.44011</v>
      </c>
      <c r="FA127" s="265">
        <v>9.3042E-2</v>
      </c>
      <c r="FB127" s="265">
        <v>8.3294000000000007E-2</v>
      </c>
      <c r="FC127" s="265">
        <v>7.6300000000000007E-2</v>
      </c>
      <c r="FD127" s="265">
        <v>9.3992999999999993E-2</v>
      </c>
      <c r="FE127" s="265">
        <v>6.9505999999999998E-2</v>
      </c>
      <c r="FF127" s="265">
        <v>8.9885000000000007E-2</v>
      </c>
      <c r="FG127" s="265">
        <v>0.10042</v>
      </c>
      <c r="FH127" s="265">
        <v>8.4081000000000003E-2</v>
      </c>
      <c r="FI127" s="265">
        <v>8.0852999999999994E-2</v>
      </c>
      <c r="FJ127" s="265">
        <v>0.10629</v>
      </c>
      <c r="FK127" s="265">
        <v>9.1379000000000002E-2</v>
      </c>
      <c r="FL127" s="265">
        <v>0.19459000000000001</v>
      </c>
      <c r="FM127" s="265">
        <v>0.30169000000000001</v>
      </c>
      <c r="FN127" s="265">
        <v>0.32757999999999998</v>
      </c>
      <c r="FO127" s="265">
        <v>0.184</v>
      </c>
      <c r="FP127" s="265">
        <v>0.28022000000000002</v>
      </c>
      <c r="FQ127" s="265">
        <v>0.36990000000000001</v>
      </c>
      <c r="FR127" s="265">
        <v>0.22089</v>
      </c>
      <c r="FS127" s="265">
        <v>0.25719999999999998</v>
      </c>
      <c r="FT127" s="265">
        <v>0.30636999999999998</v>
      </c>
      <c r="FU127" s="265">
        <v>0.38340000000000002</v>
      </c>
      <c r="FV127" s="265">
        <v>0.13483000000000001</v>
      </c>
      <c r="FW127" s="265">
        <v>0.18548999999999999</v>
      </c>
      <c r="FX127" s="265">
        <v>0.26828999999999997</v>
      </c>
      <c r="FY127" s="265">
        <v>0.21836</v>
      </c>
      <c r="FZ127" s="265">
        <v>0.18548999999999999</v>
      </c>
      <c r="GA127" s="265">
        <v>0.38290000000000002</v>
      </c>
      <c r="GB127" s="265">
        <v>0.29769000000000001</v>
      </c>
      <c r="GC127" s="265">
        <v>0.36963000000000001</v>
      </c>
      <c r="GD127" s="265">
        <v>0.27759</v>
      </c>
      <c r="GE127" s="265">
        <v>0.37026999999999999</v>
      </c>
      <c r="GF127" s="265">
        <v>0.40534999999999999</v>
      </c>
      <c r="GG127" s="265">
        <v>0.19817000000000001</v>
      </c>
      <c r="GH127" s="265">
        <v>0.21956999999999999</v>
      </c>
      <c r="GI127" s="265">
        <v>0.21037</v>
      </c>
      <c r="GJ127" s="265">
        <v>0.41703000000000001</v>
      </c>
      <c r="GK127" s="265">
        <v>0.41615000000000002</v>
      </c>
      <c r="GL127" s="265">
        <v>0.33892</v>
      </c>
      <c r="GM127" s="265">
        <v>0.32216</v>
      </c>
      <c r="GN127" s="265">
        <v>0.32707999999999998</v>
      </c>
      <c r="GO127" s="265">
        <v>0.19037000000000001</v>
      </c>
      <c r="GP127" s="265">
        <v>0.26012000000000002</v>
      </c>
      <c r="GQ127" s="265">
        <v>0.26222000000000001</v>
      </c>
      <c r="GR127" s="265">
        <v>0.34011000000000002</v>
      </c>
      <c r="GS127" s="265">
        <v>0.26013999999999998</v>
      </c>
      <c r="GT127" s="265">
        <v>0.25552999999999998</v>
      </c>
      <c r="GU127" s="265">
        <v>0.25477</v>
      </c>
      <c r="GV127" s="265">
        <v>0.24030000000000001</v>
      </c>
      <c r="GW127" s="265">
        <v>0.29275000000000001</v>
      </c>
      <c r="GX127" s="265">
        <v>0.26183000000000001</v>
      </c>
      <c r="GY127" s="265">
        <v>0.25236999999999998</v>
      </c>
      <c r="GZ127" s="265">
        <v>0.21296999999999999</v>
      </c>
      <c r="HA127" s="265">
        <v>0.20968000000000001</v>
      </c>
      <c r="HB127" s="265">
        <v>0.21701000000000001</v>
      </c>
      <c r="HC127" s="265">
        <v>0.24701000000000001</v>
      </c>
      <c r="HD127" s="265">
        <v>0.21984999999999999</v>
      </c>
      <c r="HE127" s="265">
        <v>0.30498999999999998</v>
      </c>
      <c r="HF127" s="265">
        <v>0.29415999999999998</v>
      </c>
      <c r="HG127" s="265">
        <v>0.30640000000000001</v>
      </c>
      <c r="HH127" s="265">
        <v>0.30580000000000002</v>
      </c>
      <c r="HI127" s="265">
        <v>0.31006</v>
      </c>
      <c r="HJ127" s="265">
        <v>0.31890000000000002</v>
      </c>
      <c r="HK127" s="265">
        <v>0.30669999999999997</v>
      </c>
      <c r="HL127" s="265">
        <v>0.32418000000000002</v>
      </c>
      <c r="HM127" s="265">
        <v>0.23898</v>
      </c>
      <c r="HN127" s="265">
        <v>0.32636999999999999</v>
      </c>
      <c r="HO127" s="265">
        <v>0.30113000000000001</v>
      </c>
      <c r="HP127" s="265">
        <v>0.29275000000000001</v>
      </c>
      <c r="HQ127" s="265">
        <v>0.21174999999999999</v>
      </c>
      <c r="HR127" s="265">
        <v>0.2286</v>
      </c>
      <c r="HS127" s="265">
        <v>0.26416000000000001</v>
      </c>
      <c r="HT127" s="265">
        <v>0.27575</v>
      </c>
      <c r="HU127" s="265">
        <v>0.34638999999999998</v>
      </c>
      <c r="HV127" s="265">
        <v>0.26822000000000001</v>
      </c>
      <c r="HW127" s="265">
        <v>0.22917000000000001</v>
      </c>
      <c r="HX127" s="265">
        <v>0.23993999999999999</v>
      </c>
      <c r="HY127" s="265">
        <v>0.24048</v>
      </c>
      <c r="HZ127" s="265">
        <v>0.29004000000000002</v>
      </c>
      <c r="IA127" s="265">
        <v>0.26312000000000002</v>
      </c>
      <c r="IB127" s="265">
        <v>0.25342999999999999</v>
      </c>
      <c r="IC127" s="265">
        <v>0.26688000000000001</v>
      </c>
      <c r="ID127" s="265">
        <v>0.25484000000000001</v>
      </c>
      <c r="IE127" s="265">
        <v>0.35607</v>
      </c>
      <c r="IF127" s="265">
        <v>0.36015999999999998</v>
      </c>
      <c r="IG127" s="265">
        <v>0.26471</v>
      </c>
      <c r="IH127" s="265">
        <v>0.29398000000000002</v>
      </c>
      <c r="II127" s="265">
        <v>0.37292999999999998</v>
      </c>
      <c r="IJ127" s="265">
        <v>0.33889000000000002</v>
      </c>
      <c r="IK127" s="265">
        <v>0.35733999999999999</v>
      </c>
      <c r="IL127" s="265">
        <v>0.35321999999999998</v>
      </c>
      <c r="IM127" s="265">
        <v>0.3866</v>
      </c>
      <c r="IN127" s="265">
        <v>0.15398000000000001</v>
      </c>
      <c r="IO127" s="265">
        <v>0.19930999999999999</v>
      </c>
      <c r="IP127" s="265">
        <v>0.25575999999999999</v>
      </c>
      <c r="IQ127" s="265">
        <v>0.31262000000000001</v>
      </c>
      <c r="IR127" s="265">
        <v>0.32251999999999997</v>
      </c>
      <c r="IS127" s="265">
        <v>0.24607000000000001</v>
      </c>
      <c r="IT127" s="265">
        <v>0.25323000000000001</v>
      </c>
      <c r="IU127" s="265">
        <v>0.26445000000000002</v>
      </c>
      <c r="IV127" s="265">
        <v>0.31058999999999998</v>
      </c>
      <c r="IW127" s="265">
        <v>0.26930999999999999</v>
      </c>
      <c r="IX127" s="265">
        <v>0.24512</v>
      </c>
      <c r="IY127" s="265">
        <v>0.38261000000000001</v>
      </c>
      <c r="IZ127" s="265">
        <v>0.32240999999999997</v>
      </c>
      <c r="JA127" s="265">
        <v>0.33496999999999999</v>
      </c>
      <c r="JB127" s="265">
        <v>0.33842</v>
      </c>
      <c r="JC127" s="265">
        <v>0.37589</v>
      </c>
      <c r="JD127" s="265">
        <v>0.32</v>
      </c>
      <c r="JE127" s="265">
        <v>0.15634999999999999</v>
      </c>
      <c r="JF127" s="265">
        <v>0.33728000000000002</v>
      </c>
      <c r="JG127" s="265">
        <v>0.29403000000000001</v>
      </c>
      <c r="JH127" s="265">
        <v>0.44312000000000001</v>
      </c>
      <c r="JI127" s="265">
        <v>0.21049999999999999</v>
      </c>
      <c r="JJ127" s="265">
        <v>0.18981999999999999</v>
      </c>
      <c r="JK127" s="265">
        <v>0.22842999999999999</v>
      </c>
      <c r="JL127" s="265">
        <v>0.22741</v>
      </c>
      <c r="JM127" s="265">
        <v>0.20702999999999999</v>
      </c>
      <c r="JN127" s="265">
        <v>0.24529000000000001</v>
      </c>
      <c r="JO127" s="265">
        <v>0.24812999999999999</v>
      </c>
      <c r="JP127" s="265">
        <v>0.20199</v>
      </c>
      <c r="JQ127" s="265">
        <v>0.26702999999999999</v>
      </c>
      <c r="JR127" s="265">
        <v>0.23555999999999999</v>
      </c>
      <c r="JS127" s="265">
        <v>0.29370000000000002</v>
      </c>
      <c r="JT127" s="265">
        <v>0.25653999999999999</v>
      </c>
      <c r="JU127" s="265">
        <v>0.37977</v>
      </c>
      <c r="JV127" s="265">
        <v>0.35414000000000001</v>
      </c>
      <c r="JW127" s="265">
        <v>0.21632999999999999</v>
      </c>
      <c r="JX127" s="265">
        <v>0.24726999999999999</v>
      </c>
      <c r="JY127" s="265">
        <v>0.25230000000000002</v>
      </c>
      <c r="JZ127" s="265">
        <v>0.25452999999999998</v>
      </c>
      <c r="KA127" s="265">
        <v>0.10759000000000001</v>
      </c>
      <c r="KB127" s="265">
        <v>0.36557000000000001</v>
      </c>
      <c r="KC127" s="265">
        <v>0.27905999999999997</v>
      </c>
      <c r="KD127" s="265">
        <v>0.24534</v>
      </c>
      <c r="KE127" s="265">
        <v>0.29519000000000001</v>
      </c>
      <c r="KF127" s="265">
        <v>0.24526000000000001</v>
      </c>
      <c r="KG127" s="265">
        <v>0.24317</v>
      </c>
      <c r="KH127" s="265">
        <v>0.14785999999999999</v>
      </c>
      <c r="KI127" s="265">
        <v>0.24168999999999999</v>
      </c>
      <c r="KJ127" s="265">
        <v>0.30834</v>
      </c>
      <c r="KK127" s="265">
        <v>0.38668999999999998</v>
      </c>
      <c r="KL127" s="265">
        <v>0.45706000000000002</v>
      </c>
      <c r="KM127" s="265">
        <v>0.93037999999999998</v>
      </c>
      <c r="KN127" s="265">
        <v>0.96601999999999999</v>
      </c>
      <c r="KO127" s="265">
        <v>0.95816999999999997</v>
      </c>
      <c r="KP127" s="265">
        <v>7.5605622949090016E-3</v>
      </c>
      <c r="KQ127" s="265">
        <v>0.89875000000000005</v>
      </c>
      <c r="KR127" s="265">
        <v>0.87236999999999998</v>
      </c>
      <c r="KS127" s="265">
        <v>0.85040000000000004</v>
      </c>
      <c r="KT127" s="265">
        <v>0.90798084530022227</v>
      </c>
      <c r="KU127" s="265">
        <v>5.4833E-2</v>
      </c>
      <c r="KV127" s="265">
        <v>0.15214</v>
      </c>
      <c r="KW127" s="265">
        <v>0.20580999999999999</v>
      </c>
      <c r="KX127" s="265">
        <v>0.30012</v>
      </c>
      <c r="KY127" s="265">
        <v>0.48673</v>
      </c>
      <c r="KZ127" s="265">
        <v>0.68906999999999996</v>
      </c>
      <c r="LA127" s="265">
        <v>0.84853000000000001</v>
      </c>
      <c r="LB127" s="265">
        <v>0.94857999999999998</v>
      </c>
      <c r="LC127" s="265">
        <v>1</v>
      </c>
      <c r="LD127" s="265">
        <v>0</v>
      </c>
      <c r="LE127" s="265">
        <v>0.63095000000000001</v>
      </c>
      <c r="LF127" s="265">
        <v>0</v>
      </c>
      <c r="LG127" s="265">
        <v>0</v>
      </c>
      <c r="LH127" s="431">
        <v>3.3265380188822746E-3</v>
      </c>
      <c r="LI127" s="431">
        <v>3.9427275769412518E-3</v>
      </c>
      <c r="LJ127" s="431">
        <v>5.6690201163291931E-3</v>
      </c>
      <c r="LK127" s="431">
        <v>3.5072395112365484E-3</v>
      </c>
      <c r="LL127" s="431">
        <v>5.0284177996218204E-3</v>
      </c>
      <c r="LM127" s="431">
        <v>2.2522045765072107E-3</v>
      </c>
      <c r="LN127" s="431">
        <v>4.166474100202322E-3</v>
      </c>
      <c r="LO127" s="431">
        <v>2.2521207574754953E-3</v>
      </c>
      <c r="LP127" s="431">
        <v>2.6098485104739666E-3</v>
      </c>
      <c r="LQ127" s="431">
        <v>2.1649145055562258E-3</v>
      </c>
      <c r="LR127" s="431">
        <v>9.3279068823903799E-4</v>
      </c>
      <c r="LS127" s="431">
        <v>2.6556134689599276E-3</v>
      </c>
      <c r="LT127" s="431">
        <v>1.1541490675881505E-3</v>
      </c>
      <c r="LU127" s="431">
        <v>1.815944560803473E-3</v>
      </c>
      <c r="LV127" s="431">
        <v>3.3939571585506201E-3</v>
      </c>
      <c r="LW127" s="431">
        <v>1.9425337668508291E-3</v>
      </c>
      <c r="LX127" s="431">
        <v>2.1652299910783768E-3</v>
      </c>
      <c r="LY127" s="431">
        <v>2.1871272474527359E-3</v>
      </c>
      <c r="LZ127" s="431">
        <v>2.8628078289330006E-3</v>
      </c>
      <c r="MA127" s="431">
        <v>1.4846980338916183E-3</v>
      </c>
      <c r="MB127" s="431">
        <v>1.8623317591845989E-3</v>
      </c>
      <c r="MC127" s="431">
        <v>1.9120443612337112E-3</v>
      </c>
      <c r="MD127" s="431">
        <v>1.6395096899941564E-3</v>
      </c>
      <c r="ME127" s="431">
        <v>1.3887679670006037E-3</v>
      </c>
      <c r="MF127" s="431">
        <v>2.5567105039954185E-3</v>
      </c>
      <c r="MG127" s="431">
        <v>2.1586981602013111E-3</v>
      </c>
      <c r="MH127" s="266"/>
      <c r="MI127" s="266"/>
      <c r="MJ127" s="266"/>
      <c r="MK127" s="266"/>
      <c r="ML127" s="266"/>
      <c r="MM127" s="266"/>
      <c r="MN127" s="266"/>
      <c r="MO127" s="266"/>
      <c r="MP127" s="266"/>
      <c r="MQ127" s="266"/>
      <c r="MR127" s="266"/>
      <c r="MS127" s="266"/>
      <c r="MT127" s="266"/>
      <c r="MU127" s="266"/>
      <c r="MV127" s="266"/>
      <c r="MW127" s="266"/>
      <c r="MX127" s="266"/>
      <c r="MY127" s="266"/>
      <c r="MZ127" s="266"/>
      <c r="NA127" s="266"/>
      <c r="NB127" s="266"/>
      <c r="NC127" s="266"/>
      <c r="ND127" s="266"/>
      <c r="NE127" s="266"/>
      <c r="NF127" s="266"/>
      <c r="NG127" s="266"/>
      <c r="NH127" s="266"/>
      <c r="NI127" s="266"/>
      <c r="NJ127" s="266"/>
      <c r="NK127" s="266"/>
      <c r="NL127" s="266"/>
      <c r="NM127" s="266"/>
      <c r="NN127" s="266"/>
      <c r="NO127" s="266"/>
      <c r="NP127" s="266"/>
      <c r="NQ127" s="266"/>
      <c r="NR127" s="266"/>
      <c r="NS127" s="266"/>
      <c r="NT127" s="266"/>
      <c r="NU127" s="266"/>
      <c r="NV127" s="266"/>
      <c r="NW127" s="266"/>
      <c r="NX127" s="266"/>
      <c r="NY127" s="266"/>
      <c r="NZ127" s="266"/>
      <c r="OA127" s="266"/>
      <c r="OB127" s="266"/>
      <c r="OC127" s="266"/>
      <c r="OD127" s="266"/>
      <c r="OE127" s="266"/>
      <c r="OF127" s="266"/>
      <c r="OG127" s="266"/>
      <c r="OH127" s="266"/>
      <c r="OI127" s="266"/>
      <c r="OJ127" s="266"/>
      <c r="OK127" s="266"/>
      <c r="OL127" s="266"/>
      <c r="OM127" s="266"/>
      <c r="ON127" s="267"/>
    </row>
    <row r="128" spans="1:404">
      <c r="A128" s="261">
        <v>503</v>
      </c>
      <c r="B128" s="265">
        <v>0.2823</v>
      </c>
      <c r="C128" s="265">
        <v>0.20588999999999999</v>
      </c>
      <c r="D128" s="265">
        <v>0.14568</v>
      </c>
      <c r="E128" s="265">
        <v>9.8679000000000003E-2</v>
      </c>
      <c r="F128" s="265">
        <v>0.28759000000000001</v>
      </c>
      <c r="G128" s="265">
        <v>0.19111</v>
      </c>
      <c r="H128" s="265">
        <v>0.30181000000000002</v>
      </c>
      <c r="I128" s="265">
        <v>0.36375000000000002</v>
      </c>
      <c r="J128" s="265">
        <v>0.30116999999999999</v>
      </c>
      <c r="K128" s="265">
        <v>5.9437999999999998E-2</v>
      </c>
      <c r="L128" s="265">
        <v>4.5113E-2</v>
      </c>
      <c r="M128" s="265">
        <v>3.3065999999999998E-2</v>
      </c>
      <c r="N128" s="265">
        <v>0.2157</v>
      </c>
      <c r="O128" s="265">
        <v>0.25802000000000003</v>
      </c>
      <c r="P128" s="265">
        <v>0.19449</v>
      </c>
      <c r="Q128" s="265">
        <v>0.12157</v>
      </c>
      <c r="R128" s="265">
        <v>9.9213999999999997E-2</v>
      </c>
      <c r="S128" s="265">
        <v>0.29321000000000003</v>
      </c>
      <c r="T128" s="265">
        <v>0.19688</v>
      </c>
      <c r="U128" s="265">
        <v>0.28711999999999999</v>
      </c>
      <c r="V128" s="265">
        <v>0.19572000000000001</v>
      </c>
      <c r="W128" s="265">
        <v>0.18304999999999999</v>
      </c>
      <c r="X128" s="265">
        <v>0.15886</v>
      </c>
      <c r="Y128" s="265">
        <v>0.30005999999999999</v>
      </c>
      <c r="Z128" s="265">
        <v>0.20799000000000001</v>
      </c>
      <c r="AA128" s="265">
        <v>0.28505999999999998</v>
      </c>
      <c r="AB128" s="265">
        <v>0.20025999999999999</v>
      </c>
      <c r="AC128" s="265">
        <v>0.20304</v>
      </c>
      <c r="AD128" s="265">
        <v>0.13653000000000001</v>
      </c>
      <c r="AE128" s="265">
        <v>3.4965000000000003E-2</v>
      </c>
      <c r="AF128" s="265">
        <v>4.6293000000000001E-2</v>
      </c>
      <c r="AG128" s="265">
        <v>5.7958000000000003E-2</v>
      </c>
      <c r="AH128" s="265">
        <v>6.9156999999999996E-2</v>
      </c>
      <c r="AI128" s="265">
        <v>3.6090999999999998E-2</v>
      </c>
      <c r="AJ128" s="265">
        <v>3.0010999999999999E-2</v>
      </c>
      <c r="AK128" s="265">
        <v>2.7577000000000001E-2</v>
      </c>
      <c r="AL128" s="265">
        <v>5.2301E-2</v>
      </c>
      <c r="AM128" s="265">
        <v>2.9583999999999999E-2</v>
      </c>
      <c r="AN128" s="265">
        <v>4.0023999999999997E-2</v>
      </c>
      <c r="AO128" s="265">
        <v>5.8249000000000002E-2</v>
      </c>
      <c r="AP128" s="265">
        <v>5.2421000000000002E-2</v>
      </c>
      <c r="AQ128" s="265">
        <v>4.5072000000000001E-2</v>
      </c>
      <c r="AR128" s="265">
        <v>8.8619000000000003E-2</v>
      </c>
      <c r="AS128" s="265">
        <v>4.4978999999999998E-2</v>
      </c>
      <c r="AT128" s="265">
        <v>6.9093000000000002E-2</v>
      </c>
      <c r="AU128" s="265">
        <v>0.10452</v>
      </c>
      <c r="AV128" s="265">
        <v>8.2654000000000005E-2</v>
      </c>
      <c r="AW128" s="265">
        <v>2.6456E-2</v>
      </c>
      <c r="AX128" s="265">
        <v>3.5813999999999999E-2</v>
      </c>
      <c r="AY128" s="265">
        <v>4.1397000000000003E-2</v>
      </c>
      <c r="AZ128" s="265">
        <v>4.7432000000000002E-2</v>
      </c>
      <c r="BA128" s="265">
        <v>4.5745000000000001E-2</v>
      </c>
      <c r="BB128" s="265">
        <v>4.0619000000000002E-2</v>
      </c>
      <c r="BC128" s="265">
        <v>3.7101000000000002E-2</v>
      </c>
      <c r="BD128" s="265">
        <v>5.0553000000000001E-2</v>
      </c>
      <c r="BE128" s="265">
        <v>7.7886999999999998E-2</v>
      </c>
      <c r="BF128" s="265">
        <v>5.7827000000000003E-2</v>
      </c>
      <c r="BG128" s="265">
        <v>0.12039</v>
      </c>
      <c r="BH128" s="265">
        <v>0.10194</v>
      </c>
      <c r="BI128" s="265">
        <v>0.18462000000000001</v>
      </c>
      <c r="BJ128" s="265">
        <v>0.15562000000000001</v>
      </c>
      <c r="BK128" s="265">
        <v>0.14285999999999999</v>
      </c>
      <c r="BL128" s="265">
        <v>0.26885999999999999</v>
      </c>
      <c r="BM128" s="265">
        <v>0.1439</v>
      </c>
      <c r="BN128" s="265">
        <v>0.39771000000000001</v>
      </c>
      <c r="BO128" s="265">
        <v>0.44857000000000002</v>
      </c>
      <c r="BP128" s="265">
        <v>4.5380999999999998E-2</v>
      </c>
      <c r="BQ128" s="265">
        <v>0.20230000000000001</v>
      </c>
      <c r="BR128" s="265">
        <v>0.37112000000000001</v>
      </c>
      <c r="BS128" s="265">
        <v>0.20565</v>
      </c>
      <c r="BT128" s="265">
        <v>0.33309</v>
      </c>
      <c r="BU128" s="265">
        <v>1.4718999999999999E-2</v>
      </c>
      <c r="BV128" s="265">
        <v>6.7938E-3</v>
      </c>
      <c r="BW128" s="265">
        <v>1.8419000000000001E-2</v>
      </c>
      <c r="BX128" s="265">
        <v>8.5690000000000002E-3</v>
      </c>
      <c r="BY128" s="265">
        <v>0.26078000000000001</v>
      </c>
      <c r="BZ128" s="265">
        <v>0.22073999999999999</v>
      </c>
      <c r="CA128" s="265">
        <v>0.41599999999999998</v>
      </c>
      <c r="CB128" s="265">
        <v>0.31054999999999999</v>
      </c>
      <c r="CC128" s="265">
        <v>0.39961999999999998</v>
      </c>
      <c r="CD128" s="265">
        <v>0.23832</v>
      </c>
      <c r="CE128" s="265">
        <v>0.23200999999999999</v>
      </c>
      <c r="CF128" s="265">
        <v>0.25641000000000003</v>
      </c>
      <c r="CG128" s="265">
        <v>0.22563</v>
      </c>
      <c r="CH128" s="265">
        <v>0.21904000000000001</v>
      </c>
      <c r="CI128" s="265">
        <v>0.24102999999999999</v>
      </c>
      <c r="CJ128" s="265">
        <v>0.20918</v>
      </c>
      <c r="CK128" s="265">
        <v>0.22738</v>
      </c>
      <c r="CL128" s="265">
        <v>0.51212000000000002</v>
      </c>
      <c r="CM128" s="265">
        <v>0.19564000000000001</v>
      </c>
      <c r="CN128" s="265">
        <v>0.14343</v>
      </c>
      <c r="CO128" s="265">
        <v>0.12789</v>
      </c>
      <c r="CP128" s="265">
        <v>0.16087000000000001</v>
      </c>
      <c r="CQ128" s="265">
        <v>0.15322</v>
      </c>
      <c r="CR128" s="265">
        <v>0.114</v>
      </c>
      <c r="CS128" s="265">
        <v>9.3878000000000003E-2</v>
      </c>
      <c r="CT128" s="265">
        <v>0.13608000000000001</v>
      </c>
      <c r="CU128" s="265">
        <v>0.122</v>
      </c>
      <c r="CV128" s="265">
        <v>0.17086999999999999</v>
      </c>
      <c r="CW128" s="265">
        <v>0.25252999999999998</v>
      </c>
      <c r="CX128" s="265">
        <v>0.20205999999999999</v>
      </c>
      <c r="CY128" s="265">
        <v>0.22062000000000001</v>
      </c>
      <c r="CZ128" s="265">
        <v>0.20560999999999999</v>
      </c>
      <c r="DA128" s="265">
        <v>0.37726999999999999</v>
      </c>
      <c r="DB128" s="265">
        <v>0.38384000000000001</v>
      </c>
      <c r="DC128" s="265">
        <v>0.57732000000000006</v>
      </c>
      <c r="DD128" s="265">
        <v>0.2</v>
      </c>
      <c r="DE128" s="265">
        <v>0.27216000000000001</v>
      </c>
      <c r="DF128" s="265">
        <v>0.10009999999999999</v>
      </c>
      <c r="DG128" s="265">
        <v>0.15165000000000001</v>
      </c>
      <c r="DH128" s="265">
        <v>9.4798999999999994E-2</v>
      </c>
      <c r="DI128" s="265">
        <v>9.9132999999999999E-2</v>
      </c>
      <c r="DJ128" s="265">
        <v>6.2865000000000004E-2</v>
      </c>
      <c r="DK128" s="265">
        <v>2.3574999999999999E-2</v>
      </c>
      <c r="DL128" s="265">
        <v>3.8585000000000001E-2</v>
      </c>
      <c r="DM128" s="265">
        <v>0.23927000000000001</v>
      </c>
      <c r="DN128" s="265">
        <v>3.9327000000000001E-2</v>
      </c>
      <c r="DO128" s="265">
        <v>5.0698E-2</v>
      </c>
      <c r="DP128" s="265">
        <v>2.7012999999999999E-2</v>
      </c>
      <c r="DQ128" s="265">
        <v>3.3059999999999999E-2</v>
      </c>
      <c r="DR128" s="265">
        <v>0.21149999999999999</v>
      </c>
      <c r="DS128" s="265">
        <v>0.13308</v>
      </c>
      <c r="DT128" s="265">
        <v>0.14321</v>
      </c>
      <c r="DU128" s="265">
        <v>3.6877E-2</v>
      </c>
      <c r="DV128" s="265">
        <v>4.6143999999999998E-2</v>
      </c>
      <c r="DW128" s="265">
        <v>2.6935000000000001E-2</v>
      </c>
      <c r="DX128" s="265">
        <v>8.8645000000000002E-2</v>
      </c>
      <c r="DY128" s="265">
        <v>0.10774</v>
      </c>
      <c r="DZ128" s="265">
        <v>3.3147999999999997E-2</v>
      </c>
      <c r="EA128" s="265">
        <v>4.6175000000000001E-2</v>
      </c>
      <c r="EB128" s="265">
        <v>3.7193999999999998E-2</v>
      </c>
      <c r="EC128" s="265">
        <v>3.5915999999999997E-2</v>
      </c>
      <c r="ED128" s="265">
        <v>3.9085000000000002E-2</v>
      </c>
      <c r="EE128" s="265">
        <v>4.0883999999999997E-2</v>
      </c>
      <c r="EF128" s="265">
        <v>0.26544000000000001</v>
      </c>
      <c r="EG128" s="265">
        <v>4.2539E-2</v>
      </c>
      <c r="EH128" s="265">
        <v>0.28239999999999998</v>
      </c>
      <c r="EI128" s="265">
        <v>0.52653000000000005</v>
      </c>
      <c r="EJ128" s="265">
        <v>0.84123999999999999</v>
      </c>
      <c r="EK128" s="265">
        <v>0.46869</v>
      </c>
      <c r="EL128" s="265">
        <v>0.29166999999999998</v>
      </c>
      <c r="EM128" s="265">
        <v>0.33806999999999998</v>
      </c>
      <c r="EN128" s="265">
        <v>0.11552</v>
      </c>
      <c r="EO128" s="265">
        <v>0.40993000000000002</v>
      </c>
      <c r="EP128" s="265">
        <v>0.28865000000000002</v>
      </c>
      <c r="EQ128" s="265">
        <v>6.3015000000000002E-2</v>
      </c>
      <c r="ER128" s="265">
        <v>7.3263999999999996E-2</v>
      </c>
      <c r="ES128" s="265">
        <v>6.8878999999999996E-2</v>
      </c>
      <c r="ET128" s="265">
        <v>7.3088E-2</v>
      </c>
      <c r="EU128" s="265">
        <v>6.6056000000000004E-2</v>
      </c>
      <c r="EV128" s="265">
        <v>5.3623999999999998E-2</v>
      </c>
      <c r="EW128" s="265">
        <v>5.8293999999999999E-2</v>
      </c>
      <c r="EX128" s="265">
        <v>6.6428000000000001E-2</v>
      </c>
      <c r="EY128" s="265">
        <v>6.3282000000000005E-2</v>
      </c>
      <c r="EZ128" s="265">
        <v>0.43972</v>
      </c>
      <c r="FA128" s="265">
        <v>0.10095</v>
      </c>
      <c r="FB128" s="265">
        <v>9.0344999999999995E-2</v>
      </c>
      <c r="FC128" s="265">
        <v>8.2683999999999994E-2</v>
      </c>
      <c r="FD128" s="265">
        <v>0.10231999999999999</v>
      </c>
      <c r="FE128" s="265">
        <v>7.5317999999999996E-2</v>
      </c>
      <c r="FF128" s="265">
        <v>9.7789000000000001E-2</v>
      </c>
      <c r="FG128" s="265">
        <v>0.10924</v>
      </c>
      <c r="FH128" s="265">
        <v>9.1550999999999993E-2</v>
      </c>
      <c r="FI128" s="265">
        <v>8.8100999999999999E-2</v>
      </c>
      <c r="FJ128" s="265">
        <v>0.11343</v>
      </c>
      <c r="FK128" s="265">
        <v>9.8574999999999996E-2</v>
      </c>
      <c r="FL128" s="265">
        <v>0.21109</v>
      </c>
      <c r="FM128" s="265">
        <v>0.31479000000000001</v>
      </c>
      <c r="FN128" s="265">
        <v>0.33212000000000003</v>
      </c>
      <c r="FO128" s="265">
        <v>0.19600000000000001</v>
      </c>
      <c r="FP128" s="265">
        <v>0.29309000000000002</v>
      </c>
      <c r="FQ128" s="265">
        <v>0.38342999999999999</v>
      </c>
      <c r="FR128" s="265">
        <v>0.23365</v>
      </c>
      <c r="FS128" s="265">
        <v>0.27127000000000001</v>
      </c>
      <c r="FT128" s="265">
        <v>0.31304999999999999</v>
      </c>
      <c r="FU128" s="265">
        <v>0.39301000000000003</v>
      </c>
      <c r="FV128" s="265">
        <v>0.14587</v>
      </c>
      <c r="FW128" s="265">
        <v>0.19903000000000001</v>
      </c>
      <c r="FX128" s="265">
        <v>0.28033999999999998</v>
      </c>
      <c r="FY128" s="265">
        <v>0.23150000000000001</v>
      </c>
      <c r="FZ128" s="265">
        <v>0.19903000000000001</v>
      </c>
      <c r="GA128" s="265">
        <v>0.39466000000000001</v>
      </c>
      <c r="GB128" s="265">
        <v>0.30386999999999997</v>
      </c>
      <c r="GC128" s="265">
        <v>0.37892999999999999</v>
      </c>
      <c r="GD128" s="265">
        <v>0.28997000000000001</v>
      </c>
      <c r="GE128" s="265">
        <v>0.38372000000000001</v>
      </c>
      <c r="GF128" s="265">
        <v>0.41241</v>
      </c>
      <c r="GG128" s="265">
        <v>0.21435999999999999</v>
      </c>
      <c r="GH128" s="265">
        <v>0.23660999999999999</v>
      </c>
      <c r="GI128" s="265">
        <v>0.22761000000000001</v>
      </c>
      <c r="GJ128" s="265">
        <v>0.43108999999999997</v>
      </c>
      <c r="GK128" s="265">
        <v>0.42868000000000001</v>
      </c>
      <c r="GL128" s="265">
        <v>0.34854000000000002</v>
      </c>
      <c r="GM128" s="265">
        <v>0.33816000000000002</v>
      </c>
      <c r="GN128" s="265">
        <v>0.34093000000000001</v>
      </c>
      <c r="GO128" s="265">
        <v>0.20494999999999999</v>
      </c>
      <c r="GP128" s="265">
        <v>0.27289999999999998</v>
      </c>
      <c r="GQ128" s="265">
        <v>0.27422000000000002</v>
      </c>
      <c r="GR128" s="265">
        <v>0.35191</v>
      </c>
      <c r="GS128" s="265">
        <v>0.27249000000000001</v>
      </c>
      <c r="GT128" s="265">
        <v>0.26657999999999998</v>
      </c>
      <c r="GU128" s="265">
        <v>0.26567000000000002</v>
      </c>
      <c r="GV128" s="265">
        <v>0.25061</v>
      </c>
      <c r="GW128" s="265">
        <v>0.30778</v>
      </c>
      <c r="GX128" s="265">
        <v>0.27703</v>
      </c>
      <c r="GY128" s="265">
        <v>0.26795000000000002</v>
      </c>
      <c r="GZ128" s="265">
        <v>0.22555</v>
      </c>
      <c r="HA128" s="265">
        <v>0.21809000000000001</v>
      </c>
      <c r="HB128" s="265">
        <v>0.22625000000000001</v>
      </c>
      <c r="HC128" s="265">
        <v>0.26518000000000003</v>
      </c>
      <c r="HD128" s="265">
        <v>0.22983999999999999</v>
      </c>
      <c r="HE128" s="265">
        <v>0.32013000000000003</v>
      </c>
      <c r="HF128" s="265">
        <v>0.30751000000000001</v>
      </c>
      <c r="HG128" s="265">
        <v>0.32151999999999997</v>
      </c>
      <c r="HH128" s="265">
        <v>0.32136999999999999</v>
      </c>
      <c r="HI128" s="265">
        <v>0.32556000000000002</v>
      </c>
      <c r="HJ128" s="265">
        <v>0.33789999999999998</v>
      </c>
      <c r="HK128" s="265">
        <v>0.31951000000000002</v>
      </c>
      <c r="HL128" s="265">
        <v>0.33778000000000002</v>
      </c>
      <c r="HM128" s="265">
        <v>0.24998000000000001</v>
      </c>
      <c r="HN128" s="265">
        <v>0.33882000000000001</v>
      </c>
      <c r="HO128" s="265">
        <v>0.31539</v>
      </c>
      <c r="HP128" s="265">
        <v>0.30145</v>
      </c>
      <c r="HQ128" s="265">
        <v>0.22703999999999999</v>
      </c>
      <c r="HR128" s="265">
        <v>0.24318000000000001</v>
      </c>
      <c r="HS128" s="265">
        <v>0.2752</v>
      </c>
      <c r="HT128" s="265">
        <v>0.28925000000000001</v>
      </c>
      <c r="HU128" s="265">
        <v>0.36280000000000001</v>
      </c>
      <c r="HV128" s="265">
        <v>0.27844999999999998</v>
      </c>
      <c r="HW128" s="265">
        <v>0.24290999999999999</v>
      </c>
      <c r="HX128" s="265">
        <v>0.25636999999999999</v>
      </c>
      <c r="HY128" s="265">
        <v>0.25261</v>
      </c>
      <c r="HZ128" s="265">
        <v>0.29815999999999998</v>
      </c>
      <c r="IA128" s="265">
        <v>0.27028999999999997</v>
      </c>
      <c r="IB128" s="265">
        <v>0.26036999999999999</v>
      </c>
      <c r="IC128" s="265">
        <v>0.27389000000000002</v>
      </c>
      <c r="ID128" s="265">
        <v>0.26179999999999998</v>
      </c>
      <c r="IE128" s="265">
        <v>0.36452000000000001</v>
      </c>
      <c r="IF128" s="265">
        <v>0.36832999999999999</v>
      </c>
      <c r="IG128" s="265">
        <v>0.27366000000000001</v>
      </c>
      <c r="IH128" s="265">
        <v>0.30854999999999999</v>
      </c>
      <c r="II128" s="265">
        <v>0.38562999999999997</v>
      </c>
      <c r="IJ128" s="265">
        <v>0.34731000000000001</v>
      </c>
      <c r="IK128" s="265">
        <v>0.36573</v>
      </c>
      <c r="IL128" s="265">
        <v>0.37096000000000001</v>
      </c>
      <c r="IM128" s="265">
        <v>0.39485999999999999</v>
      </c>
      <c r="IN128" s="265">
        <v>0.15925</v>
      </c>
      <c r="IO128" s="265">
        <v>0.20529</v>
      </c>
      <c r="IP128" s="265">
        <v>0.26511000000000001</v>
      </c>
      <c r="IQ128" s="265">
        <v>0.32579000000000002</v>
      </c>
      <c r="IR128" s="265">
        <v>0.34045999999999998</v>
      </c>
      <c r="IS128" s="265">
        <v>0.25889000000000001</v>
      </c>
      <c r="IT128" s="265">
        <v>0.26523000000000002</v>
      </c>
      <c r="IU128" s="265">
        <v>0.27450999999999998</v>
      </c>
      <c r="IV128" s="265">
        <v>0.31581999999999999</v>
      </c>
      <c r="IW128" s="265">
        <v>0.28512999999999999</v>
      </c>
      <c r="IX128" s="265">
        <v>0.25785999999999998</v>
      </c>
      <c r="IY128" s="265">
        <v>0.39723999999999998</v>
      </c>
      <c r="IZ128" s="265">
        <v>0.33729999999999999</v>
      </c>
      <c r="JA128" s="265">
        <v>0.35054000000000002</v>
      </c>
      <c r="JB128" s="265">
        <v>0.35263</v>
      </c>
      <c r="JC128" s="265">
        <v>0.39108999999999999</v>
      </c>
      <c r="JD128" s="265">
        <v>0.32822000000000001</v>
      </c>
      <c r="JE128" s="265">
        <v>0.16863</v>
      </c>
      <c r="JF128" s="265">
        <v>0.34888000000000002</v>
      </c>
      <c r="JG128" s="265">
        <v>0.30675000000000002</v>
      </c>
      <c r="JH128" s="265">
        <v>0.45673000000000002</v>
      </c>
      <c r="JI128" s="265">
        <v>0.22534000000000001</v>
      </c>
      <c r="JJ128" s="265">
        <v>0.20404</v>
      </c>
      <c r="JK128" s="265">
        <v>0.24625</v>
      </c>
      <c r="JL128" s="265">
        <v>0.24326999999999999</v>
      </c>
      <c r="JM128" s="265">
        <v>0.22317999999999999</v>
      </c>
      <c r="JN128" s="265">
        <v>0.25608999999999998</v>
      </c>
      <c r="JO128" s="265">
        <v>0.25940999999999997</v>
      </c>
      <c r="JP128" s="265">
        <v>0.21515000000000001</v>
      </c>
      <c r="JQ128" s="265">
        <v>0.2782</v>
      </c>
      <c r="JR128" s="265">
        <v>0.24701999999999999</v>
      </c>
      <c r="JS128" s="265">
        <v>0.30726999999999999</v>
      </c>
      <c r="JT128" s="265">
        <v>0.25464999999999999</v>
      </c>
      <c r="JU128" s="265">
        <v>0.39107999999999998</v>
      </c>
      <c r="JV128" s="265">
        <v>0.36836999999999998</v>
      </c>
      <c r="JW128" s="265">
        <v>0.22522</v>
      </c>
      <c r="JX128" s="265">
        <v>0.25513999999999998</v>
      </c>
      <c r="JY128" s="265">
        <v>0.26400000000000001</v>
      </c>
      <c r="JZ128" s="265">
        <v>0.26452999999999999</v>
      </c>
      <c r="KA128" s="265">
        <v>0.10943</v>
      </c>
      <c r="KB128" s="265">
        <v>0.37034</v>
      </c>
      <c r="KC128" s="265">
        <v>0.29322999999999999</v>
      </c>
      <c r="KD128" s="265">
        <v>0.25834000000000001</v>
      </c>
      <c r="KE128" s="265">
        <v>0.30585000000000001</v>
      </c>
      <c r="KF128" s="265">
        <v>0.25291000000000002</v>
      </c>
      <c r="KG128" s="265">
        <v>0.24981</v>
      </c>
      <c r="KH128" s="265">
        <v>0.15393999999999999</v>
      </c>
      <c r="KI128" s="265">
        <v>0.24986</v>
      </c>
      <c r="KJ128" s="265">
        <v>0.31784000000000001</v>
      </c>
      <c r="KK128" s="265">
        <v>0.39029000000000003</v>
      </c>
      <c r="KL128" s="265">
        <v>0.46222999999999997</v>
      </c>
      <c r="KM128" s="265">
        <v>0.93125000000000002</v>
      </c>
      <c r="KN128" s="265">
        <v>0.96604000000000001</v>
      </c>
      <c r="KO128" s="265">
        <v>0.95743999999999996</v>
      </c>
      <c r="KP128" s="265">
        <v>7.5472586858230531E-3</v>
      </c>
      <c r="KQ128" s="265">
        <v>0.89695999999999998</v>
      </c>
      <c r="KR128" s="265">
        <v>0.87021000000000004</v>
      </c>
      <c r="KS128" s="265">
        <v>0.84792999999999996</v>
      </c>
      <c r="KT128" s="265">
        <v>0.9090793051888163</v>
      </c>
      <c r="KU128" s="265">
        <v>5.5857999999999998E-2</v>
      </c>
      <c r="KV128" s="265">
        <v>0.15411</v>
      </c>
      <c r="KW128" s="265">
        <v>0.20812</v>
      </c>
      <c r="KX128" s="265">
        <v>0.30284</v>
      </c>
      <c r="KY128" s="265">
        <v>0.48981999999999998</v>
      </c>
      <c r="KZ128" s="265">
        <v>0.69203999999999999</v>
      </c>
      <c r="LA128" s="265">
        <v>0.85085999999999995</v>
      </c>
      <c r="LB128" s="265">
        <v>0.94999</v>
      </c>
      <c r="LC128" s="265">
        <v>1</v>
      </c>
      <c r="LD128" s="265">
        <v>0</v>
      </c>
      <c r="LE128" s="265">
        <v>0.63900999999999997</v>
      </c>
      <c r="LF128" s="265">
        <v>0</v>
      </c>
      <c r="LG128" s="265">
        <v>0</v>
      </c>
      <c r="LH128" s="431">
        <v>3.2890741713345051E-3</v>
      </c>
      <c r="LI128" s="431">
        <v>3.901089308783412E-3</v>
      </c>
      <c r="LJ128" s="431">
        <v>5.6275436654686928E-3</v>
      </c>
      <c r="LK128" s="431">
        <v>3.5039284266531467E-3</v>
      </c>
      <c r="LL128" s="431">
        <v>5.0435541197657585E-3</v>
      </c>
      <c r="LM128" s="431">
        <v>2.3344377987086773E-3</v>
      </c>
      <c r="LN128" s="431">
        <v>4.2320978827774525E-3</v>
      </c>
      <c r="LO128" s="431">
        <v>2.3742304183542728E-3</v>
      </c>
      <c r="LP128" s="431">
        <v>2.7432681526988745E-3</v>
      </c>
      <c r="LQ128" s="431">
        <v>2.3137626703828573E-3</v>
      </c>
      <c r="LR128" s="431">
        <v>9.6967461286112666E-4</v>
      </c>
      <c r="LS128" s="431">
        <v>2.6563529390841722E-3</v>
      </c>
      <c r="LT128" s="431">
        <v>1.2473496608436108E-3</v>
      </c>
      <c r="LU128" s="431">
        <v>1.8876239191740751E-3</v>
      </c>
      <c r="LV128" s="431">
        <v>3.4676599316298962E-3</v>
      </c>
      <c r="LW128" s="431">
        <v>2.061803825199604E-3</v>
      </c>
      <c r="LX128" s="431">
        <v>2.2944619413465261E-3</v>
      </c>
      <c r="LY128" s="431">
        <v>2.3046631831675768E-3</v>
      </c>
      <c r="LZ128" s="431">
        <v>2.8618064243346453E-3</v>
      </c>
      <c r="MA128" s="431">
        <v>1.5378396492451429E-3</v>
      </c>
      <c r="MB128" s="431">
        <v>1.9430330721661448E-3</v>
      </c>
      <c r="MC128" s="431">
        <v>1.9628924783319235E-3</v>
      </c>
      <c r="MD128" s="431">
        <v>1.7437655478715897E-3</v>
      </c>
      <c r="ME128" s="431">
        <v>1.5034453244879842E-3</v>
      </c>
      <c r="MF128" s="431">
        <v>2.5787511840462685E-3</v>
      </c>
      <c r="MG128" s="431">
        <v>2.1932979580014944E-3</v>
      </c>
      <c r="MH128" s="266"/>
      <c r="MI128" s="266"/>
      <c r="MJ128" s="266"/>
      <c r="MK128" s="266"/>
      <c r="ML128" s="266"/>
      <c r="MM128" s="266"/>
      <c r="MN128" s="266"/>
      <c r="MO128" s="266"/>
      <c r="MP128" s="266"/>
      <c r="MQ128" s="266"/>
      <c r="MR128" s="266"/>
      <c r="MS128" s="266"/>
      <c r="MT128" s="266"/>
      <c r="MU128" s="266"/>
      <c r="MV128" s="266"/>
      <c r="MW128" s="266"/>
      <c r="MX128" s="266"/>
      <c r="MY128" s="266"/>
      <c r="MZ128" s="266"/>
      <c r="NA128" s="266"/>
      <c r="NB128" s="266"/>
      <c r="NC128" s="266"/>
      <c r="ND128" s="266"/>
      <c r="NE128" s="266"/>
      <c r="NF128" s="266"/>
      <c r="NG128" s="266"/>
      <c r="NH128" s="266"/>
      <c r="NI128" s="266"/>
      <c r="NJ128" s="266"/>
      <c r="NK128" s="266"/>
      <c r="NL128" s="266"/>
      <c r="NM128" s="266"/>
      <c r="NN128" s="266"/>
      <c r="NO128" s="266"/>
      <c r="NP128" s="266"/>
      <c r="NQ128" s="266"/>
      <c r="NR128" s="266"/>
      <c r="NS128" s="266"/>
      <c r="NT128" s="266"/>
      <c r="NU128" s="266"/>
      <c r="NV128" s="266"/>
      <c r="NW128" s="266"/>
      <c r="NX128" s="266"/>
      <c r="NY128" s="266"/>
      <c r="NZ128" s="266"/>
      <c r="OA128" s="266"/>
      <c r="OB128" s="266"/>
      <c r="OC128" s="266"/>
      <c r="OD128" s="266"/>
      <c r="OE128" s="266"/>
      <c r="OF128" s="266"/>
      <c r="OG128" s="266"/>
      <c r="OH128" s="266"/>
      <c r="OI128" s="266"/>
      <c r="OJ128" s="266"/>
      <c r="OK128" s="266"/>
      <c r="OL128" s="266"/>
      <c r="OM128" s="266"/>
      <c r="ON128" s="267"/>
    </row>
    <row r="129" spans="1:404">
      <c r="A129" s="261">
        <v>504</v>
      </c>
      <c r="B129" s="265">
        <v>0.28083000000000002</v>
      </c>
      <c r="C129" s="265">
        <v>0.20515</v>
      </c>
      <c r="D129" s="265">
        <v>0.14537</v>
      </c>
      <c r="E129" s="265">
        <v>9.8546999999999996E-2</v>
      </c>
      <c r="F129" s="265">
        <v>0.28621000000000002</v>
      </c>
      <c r="G129" s="265">
        <v>0.19062000000000001</v>
      </c>
      <c r="H129" s="265">
        <v>0.30099999999999999</v>
      </c>
      <c r="I129" s="265">
        <v>0.36427999999999999</v>
      </c>
      <c r="J129" s="265">
        <v>0.30202000000000001</v>
      </c>
      <c r="K129" s="265">
        <v>5.2381999999999998E-2</v>
      </c>
      <c r="L129" s="265">
        <v>3.8550000000000001E-2</v>
      </c>
      <c r="M129" s="265">
        <v>2.7404000000000001E-2</v>
      </c>
      <c r="N129" s="265">
        <v>0.21371999999999999</v>
      </c>
      <c r="O129" s="265">
        <v>0.25467000000000001</v>
      </c>
      <c r="P129" s="265">
        <v>0.19400000000000001</v>
      </c>
      <c r="Q129" s="265">
        <v>0.121</v>
      </c>
      <c r="R129" s="265">
        <v>9.9252000000000007E-2</v>
      </c>
      <c r="S129" s="265">
        <v>0.29343000000000002</v>
      </c>
      <c r="T129" s="265">
        <v>0.19725999999999999</v>
      </c>
      <c r="U129" s="265">
        <v>0.28619</v>
      </c>
      <c r="V129" s="265">
        <v>0.19508</v>
      </c>
      <c r="W129" s="265">
        <v>0.18436</v>
      </c>
      <c r="X129" s="265">
        <v>0.15973999999999999</v>
      </c>
      <c r="Y129" s="265">
        <v>0.30060999999999999</v>
      </c>
      <c r="Z129" s="265">
        <v>0.20827000000000001</v>
      </c>
      <c r="AA129" s="265">
        <v>0.28361999999999998</v>
      </c>
      <c r="AB129" s="265">
        <v>0.19922000000000001</v>
      </c>
      <c r="AC129" s="265">
        <v>0.20394999999999999</v>
      </c>
      <c r="AD129" s="265">
        <v>0.13714000000000001</v>
      </c>
      <c r="AE129" s="265">
        <v>3.0574E-2</v>
      </c>
      <c r="AF129" s="265">
        <v>4.1624000000000001E-2</v>
      </c>
      <c r="AG129" s="265">
        <v>5.7459999999999997E-2</v>
      </c>
      <c r="AH129" s="265">
        <v>6.3559000000000004E-2</v>
      </c>
      <c r="AI129" s="265">
        <v>2.8871000000000001E-2</v>
      </c>
      <c r="AJ129" s="265">
        <v>2.4631E-2</v>
      </c>
      <c r="AK129" s="265">
        <v>2.2173999999999999E-2</v>
      </c>
      <c r="AL129" s="265">
        <v>4.5942999999999998E-2</v>
      </c>
      <c r="AM129" s="265">
        <v>2.3172999999999999E-2</v>
      </c>
      <c r="AN129" s="265">
        <v>3.5460999999999999E-2</v>
      </c>
      <c r="AO129" s="265">
        <v>5.2106E-2</v>
      </c>
      <c r="AP129" s="265">
        <v>4.2759999999999999E-2</v>
      </c>
      <c r="AQ129" s="265">
        <v>4.0738000000000003E-2</v>
      </c>
      <c r="AR129" s="265">
        <v>8.4681999999999993E-2</v>
      </c>
      <c r="AS129" s="265">
        <v>3.8993E-2</v>
      </c>
      <c r="AT129" s="265">
        <v>6.6496E-2</v>
      </c>
      <c r="AU129" s="265">
        <v>0.10156999999999999</v>
      </c>
      <c r="AV129" s="265">
        <v>8.0962000000000006E-2</v>
      </c>
      <c r="AW129" s="265">
        <v>2.0927999999999999E-2</v>
      </c>
      <c r="AX129" s="265">
        <v>3.0495999999999999E-2</v>
      </c>
      <c r="AY129" s="265">
        <v>3.5791999999999997E-2</v>
      </c>
      <c r="AZ129" s="265">
        <v>4.1547000000000001E-2</v>
      </c>
      <c r="BA129" s="265">
        <v>4.2875999999999997E-2</v>
      </c>
      <c r="BB129" s="265">
        <v>3.7684000000000002E-2</v>
      </c>
      <c r="BC129" s="265">
        <v>3.4125999999999997E-2</v>
      </c>
      <c r="BD129" s="265">
        <v>4.7732999999999998E-2</v>
      </c>
      <c r="BE129" s="265">
        <v>4.6804999999999999E-2</v>
      </c>
      <c r="BF129" s="265">
        <v>3.4404999999999998E-2</v>
      </c>
      <c r="BG129" s="265">
        <v>9.2461000000000002E-2</v>
      </c>
      <c r="BH129" s="265">
        <v>8.0595E-2</v>
      </c>
      <c r="BI129" s="265">
        <v>0.15140999999999999</v>
      </c>
      <c r="BJ129" s="265">
        <v>0.12878999999999999</v>
      </c>
      <c r="BK129" s="265">
        <v>0.14285999999999999</v>
      </c>
      <c r="BL129" s="265">
        <v>0.27106999999999998</v>
      </c>
      <c r="BM129" s="265">
        <v>0.13902</v>
      </c>
      <c r="BN129" s="265">
        <v>0.41393999999999997</v>
      </c>
      <c r="BO129" s="265">
        <v>0.46</v>
      </c>
      <c r="BP129" s="265">
        <v>4.8091000000000002E-2</v>
      </c>
      <c r="BQ129" s="265">
        <v>0.20085</v>
      </c>
      <c r="BR129" s="265">
        <v>0.38200000000000001</v>
      </c>
      <c r="BS129" s="265">
        <v>0.20518</v>
      </c>
      <c r="BT129" s="265">
        <v>0.34837000000000001</v>
      </c>
      <c r="BU129" s="265">
        <v>1.4655E-2</v>
      </c>
      <c r="BV129" s="265">
        <v>6.5833999999999997E-3</v>
      </c>
      <c r="BW129" s="265">
        <v>1.8487E-2</v>
      </c>
      <c r="BX129" s="265">
        <v>8.7910000000000002E-3</v>
      </c>
      <c r="BY129" s="265">
        <v>0.26290000000000002</v>
      </c>
      <c r="BZ129" s="265">
        <v>0.22325</v>
      </c>
      <c r="CA129" s="265">
        <v>0.41799999999999998</v>
      </c>
      <c r="CB129" s="265">
        <v>0.31397999999999998</v>
      </c>
      <c r="CC129" s="265">
        <v>0.40343000000000001</v>
      </c>
      <c r="CD129" s="265">
        <v>0.24082000000000001</v>
      </c>
      <c r="CE129" s="265">
        <v>0.23457</v>
      </c>
      <c r="CF129" s="265">
        <v>0.25907000000000002</v>
      </c>
      <c r="CG129" s="265">
        <v>0.22659000000000001</v>
      </c>
      <c r="CH129" s="265">
        <v>0.22145999999999999</v>
      </c>
      <c r="CI129" s="265">
        <v>0.24331</v>
      </c>
      <c r="CJ129" s="265">
        <v>0.21138999999999999</v>
      </c>
      <c r="CK129" s="265">
        <v>0.22847000000000001</v>
      </c>
      <c r="CL129" s="265">
        <v>0.51368999999999998</v>
      </c>
      <c r="CM129" s="265">
        <v>0.20139000000000001</v>
      </c>
      <c r="CN129" s="265">
        <v>0.14746999999999999</v>
      </c>
      <c r="CO129" s="265">
        <v>0.13500999999999999</v>
      </c>
      <c r="CP129" s="265">
        <v>0.16957</v>
      </c>
      <c r="CQ129" s="265">
        <v>0.16150999999999999</v>
      </c>
      <c r="CR129" s="265">
        <v>0.122</v>
      </c>
      <c r="CS129" s="265">
        <v>9.7959000000000004E-2</v>
      </c>
      <c r="CT129" s="265">
        <v>0.14021</v>
      </c>
      <c r="CU129" s="265">
        <v>0.126</v>
      </c>
      <c r="CV129" s="265">
        <v>0.17760999999999999</v>
      </c>
      <c r="CW129" s="265">
        <v>0.26262999999999997</v>
      </c>
      <c r="CX129" s="265">
        <v>0.21443000000000001</v>
      </c>
      <c r="CY129" s="265">
        <v>0.22886999999999999</v>
      </c>
      <c r="CZ129" s="265">
        <v>0.20738000000000001</v>
      </c>
      <c r="DA129" s="265">
        <v>0.37626999999999999</v>
      </c>
      <c r="DB129" s="265">
        <v>0.38384000000000001</v>
      </c>
      <c r="DC129" s="265">
        <v>0.57732000000000006</v>
      </c>
      <c r="DD129" s="265">
        <v>0.21615999999999999</v>
      </c>
      <c r="DE129" s="265">
        <v>0.29071999999999998</v>
      </c>
      <c r="DF129" s="265">
        <v>0.10934000000000001</v>
      </c>
      <c r="DG129" s="265">
        <v>0.16561000000000001</v>
      </c>
      <c r="DH129" s="265">
        <v>0.1021</v>
      </c>
      <c r="DI129" s="265">
        <v>0.10617</v>
      </c>
      <c r="DJ129" s="265">
        <v>6.7357E-2</v>
      </c>
      <c r="DK129" s="265">
        <v>2.5621999999999999E-2</v>
      </c>
      <c r="DL129" s="265">
        <v>4.1464000000000001E-2</v>
      </c>
      <c r="DM129" s="265">
        <v>0.25794</v>
      </c>
      <c r="DN129" s="265">
        <v>4.2134999999999999E-2</v>
      </c>
      <c r="DO129" s="265">
        <v>5.3776999999999998E-2</v>
      </c>
      <c r="DP129" s="265">
        <v>2.8591999999999999E-2</v>
      </c>
      <c r="DQ129" s="265">
        <v>3.5111000000000003E-2</v>
      </c>
      <c r="DR129" s="265">
        <v>0.22056000000000001</v>
      </c>
      <c r="DS129" s="265">
        <v>0.13930999999999999</v>
      </c>
      <c r="DT129" s="265">
        <v>0.14956</v>
      </c>
      <c r="DU129" s="265">
        <v>3.8372000000000003E-2</v>
      </c>
      <c r="DV129" s="265">
        <v>4.8517999999999999E-2</v>
      </c>
      <c r="DW129" s="265">
        <v>2.7747999999999998E-2</v>
      </c>
      <c r="DX129" s="265">
        <v>9.4903000000000001E-2</v>
      </c>
      <c r="DY129" s="265">
        <v>0.113</v>
      </c>
      <c r="DZ129" s="265">
        <v>3.1893999999999999E-2</v>
      </c>
      <c r="EA129" s="265">
        <v>4.5350000000000001E-2</v>
      </c>
      <c r="EB129" s="265">
        <v>3.7381999999999999E-2</v>
      </c>
      <c r="EC129" s="265">
        <v>3.6548999999999998E-2</v>
      </c>
      <c r="ED129" s="265">
        <v>3.8629999999999998E-2</v>
      </c>
      <c r="EE129" s="265">
        <v>3.9816999999999998E-2</v>
      </c>
      <c r="EF129" s="265">
        <v>0.28065000000000001</v>
      </c>
      <c r="EG129" s="265">
        <v>4.3351000000000001E-2</v>
      </c>
      <c r="EH129" s="265">
        <v>0.26607999999999998</v>
      </c>
      <c r="EI129" s="265">
        <v>0.54898000000000002</v>
      </c>
      <c r="EJ129" s="265">
        <v>0.84330000000000005</v>
      </c>
      <c r="EK129" s="265">
        <v>0.47677000000000003</v>
      </c>
      <c r="EL129" s="265">
        <v>0.3125</v>
      </c>
      <c r="EM129" s="265">
        <v>0.35960999999999999</v>
      </c>
      <c r="EN129" s="265">
        <v>0.12453</v>
      </c>
      <c r="EO129" s="265">
        <v>0.43997000000000003</v>
      </c>
      <c r="EP129" s="265">
        <v>0.28869</v>
      </c>
      <c r="EQ129" s="265">
        <v>6.8863999999999995E-2</v>
      </c>
      <c r="ER129" s="265">
        <v>7.9715999999999995E-2</v>
      </c>
      <c r="ES129" s="265">
        <v>7.5256000000000003E-2</v>
      </c>
      <c r="ET129" s="265">
        <v>7.9744999999999996E-2</v>
      </c>
      <c r="EU129" s="265">
        <v>7.2051000000000004E-2</v>
      </c>
      <c r="EV129" s="265">
        <v>5.8391999999999999E-2</v>
      </c>
      <c r="EW129" s="265">
        <v>6.3453999999999997E-2</v>
      </c>
      <c r="EX129" s="265">
        <v>7.2321999999999997E-2</v>
      </c>
      <c r="EY129" s="265">
        <v>6.9162000000000001E-2</v>
      </c>
      <c r="EZ129" s="265">
        <v>0.43934000000000001</v>
      </c>
      <c r="FA129" s="265">
        <v>0.10886</v>
      </c>
      <c r="FB129" s="265">
        <v>9.7396999999999997E-2</v>
      </c>
      <c r="FC129" s="265">
        <v>8.9068999999999995E-2</v>
      </c>
      <c r="FD129" s="265">
        <v>0.11065</v>
      </c>
      <c r="FE129" s="265">
        <v>8.1129999999999994E-2</v>
      </c>
      <c r="FF129" s="265">
        <v>0.10569000000000001</v>
      </c>
      <c r="FG129" s="265">
        <v>0.11806</v>
      </c>
      <c r="FH129" s="265">
        <v>9.9021999999999999E-2</v>
      </c>
      <c r="FI129" s="265">
        <v>9.5348000000000002E-2</v>
      </c>
      <c r="FJ129" s="265">
        <v>0.12057</v>
      </c>
      <c r="FK129" s="265">
        <v>0.10577</v>
      </c>
      <c r="FL129" s="265">
        <v>0.22758</v>
      </c>
      <c r="FM129" s="265">
        <v>0.32788</v>
      </c>
      <c r="FN129" s="265">
        <v>0.33666000000000001</v>
      </c>
      <c r="FO129" s="265">
        <v>0.20799999999999999</v>
      </c>
      <c r="FP129" s="265">
        <v>0.30597000000000002</v>
      </c>
      <c r="FQ129" s="265">
        <v>0.39695999999999998</v>
      </c>
      <c r="FR129" s="265">
        <v>0.24642</v>
      </c>
      <c r="FS129" s="265">
        <v>0.28533999999999998</v>
      </c>
      <c r="FT129" s="265">
        <v>0.31973000000000001</v>
      </c>
      <c r="FU129" s="265">
        <v>0.40262999999999999</v>
      </c>
      <c r="FV129" s="265">
        <v>0.15692</v>
      </c>
      <c r="FW129" s="265">
        <v>0.21257000000000001</v>
      </c>
      <c r="FX129" s="265">
        <v>0.29238999999999998</v>
      </c>
      <c r="FY129" s="265">
        <v>0.24464</v>
      </c>
      <c r="FZ129" s="265">
        <v>0.21257000000000001</v>
      </c>
      <c r="GA129" s="265">
        <v>0.40643000000000001</v>
      </c>
      <c r="GB129" s="265">
        <v>0.31003999999999998</v>
      </c>
      <c r="GC129" s="265">
        <v>0.38823000000000002</v>
      </c>
      <c r="GD129" s="265">
        <v>0.30234</v>
      </c>
      <c r="GE129" s="265">
        <v>0.39717999999999998</v>
      </c>
      <c r="GF129" s="265">
        <v>0.41947000000000001</v>
      </c>
      <c r="GG129" s="265">
        <v>0.23055999999999999</v>
      </c>
      <c r="GH129" s="265">
        <v>0.25364999999999999</v>
      </c>
      <c r="GI129" s="265">
        <v>0.24485999999999999</v>
      </c>
      <c r="GJ129" s="265">
        <v>0.44513999999999998</v>
      </c>
      <c r="GK129" s="265">
        <v>0.44119999999999998</v>
      </c>
      <c r="GL129" s="265">
        <v>0.35816999999999999</v>
      </c>
      <c r="GM129" s="265">
        <v>0.35415999999999997</v>
      </c>
      <c r="GN129" s="265">
        <v>0.35476999999999997</v>
      </c>
      <c r="GO129" s="265">
        <v>0.21953</v>
      </c>
      <c r="GP129" s="265">
        <v>0.28567999999999999</v>
      </c>
      <c r="GQ129" s="265">
        <v>0.28621999999999997</v>
      </c>
      <c r="GR129" s="265">
        <v>0.36370999999999998</v>
      </c>
      <c r="GS129" s="265">
        <v>0.28484999999999999</v>
      </c>
      <c r="GT129" s="265">
        <v>0.27764</v>
      </c>
      <c r="GU129" s="265">
        <v>0.27656999999999998</v>
      </c>
      <c r="GV129" s="265">
        <v>0.26090999999999998</v>
      </c>
      <c r="GW129" s="265">
        <v>0.32280999999999999</v>
      </c>
      <c r="GX129" s="265">
        <v>0.29222999999999999</v>
      </c>
      <c r="GY129" s="265">
        <v>0.28351999999999999</v>
      </c>
      <c r="GZ129" s="265">
        <v>0.23812</v>
      </c>
      <c r="HA129" s="265">
        <v>0.22650000000000001</v>
      </c>
      <c r="HB129" s="265">
        <v>0.23549</v>
      </c>
      <c r="HC129" s="265">
        <v>0.28334999999999999</v>
      </c>
      <c r="HD129" s="265">
        <v>0.23984</v>
      </c>
      <c r="HE129" s="265">
        <v>0.33528000000000002</v>
      </c>
      <c r="HF129" s="265">
        <v>0.32086999999999999</v>
      </c>
      <c r="HG129" s="265">
        <v>0.33663999999999999</v>
      </c>
      <c r="HH129" s="265">
        <v>0.33694000000000002</v>
      </c>
      <c r="HI129" s="265">
        <v>0.34105999999999997</v>
      </c>
      <c r="HJ129" s="265">
        <v>0.35688999999999999</v>
      </c>
      <c r="HK129" s="265">
        <v>0.33230999999999999</v>
      </c>
      <c r="HL129" s="265">
        <v>0.35137000000000002</v>
      </c>
      <c r="HM129" s="265">
        <v>0.26099</v>
      </c>
      <c r="HN129" s="265">
        <v>0.35127000000000003</v>
      </c>
      <c r="HO129" s="265">
        <v>0.32965</v>
      </c>
      <c r="HP129" s="265">
        <v>0.31014999999999998</v>
      </c>
      <c r="HQ129" s="265">
        <v>0.24234</v>
      </c>
      <c r="HR129" s="265">
        <v>0.25774999999999998</v>
      </c>
      <c r="HS129" s="265">
        <v>0.28622999999999998</v>
      </c>
      <c r="HT129" s="265">
        <v>0.30275000000000002</v>
      </c>
      <c r="HU129" s="265">
        <v>0.37920999999999999</v>
      </c>
      <c r="HV129" s="265">
        <v>0.28867999999999999</v>
      </c>
      <c r="HW129" s="265">
        <v>0.25664999999999999</v>
      </c>
      <c r="HX129" s="265">
        <v>0.27279999999999999</v>
      </c>
      <c r="HY129" s="265">
        <v>0.26474999999999999</v>
      </c>
      <c r="HZ129" s="265">
        <v>0.30628</v>
      </c>
      <c r="IA129" s="265">
        <v>0.27745999999999998</v>
      </c>
      <c r="IB129" s="265">
        <v>0.26732</v>
      </c>
      <c r="IC129" s="265">
        <v>0.28090999999999999</v>
      </c>
      <c r="ID129" s="265">
        <v>0.26874999999999999</v>
      </c>
      <c r="IE129" s="265">
        <v>0.37297000000000002</v>
      </c>
      <c r="IF129" s="265">
        <v>0.3765</v>
      </c>
      <c r="IG129" s="265">
        <v>0.28260999999999997</v>
      </c>
      <c r="IH129" s="265">
        <v>0.32312999999999997</v>
      </c>
      <c r="II129" s="265">
        <v>0.39833000000000002</v>
      </c>
      <c r="IJ129" s="265">
        <v>0.35572999999999999</v>
      </c>
      <c r="IK129" s="265">
        <v>0.37412000000000001</v>
      </c>
      <c r="IL129" s="265">
        <v>0.38868999999999998</v>
      </c>
      <c r="IM129" s="265">
        <v>0.40311999999999998</v>
      </c>
      <c r="IN129" s="265">
        <v>0.16453000000000001</v>
      </c>
      <c r="IO129" s="265">
        <v>0.21126</v>
      </c>
      <c r="IP129" s="265">
        <v>0.27445999999999998</v>
      </c>
      <c r="IQ129" s="265">
        <v>0.33894999999999997</v>
      </c>
      <c r="IR129" s="265">
        <v>0.35838999999999999</v>
      </c>
      <c r="IS129" s="265">
        <v>0.2717</v>
      </c>
      <c r="IT129" s="265">
        <v>0.27722999999999998</v>
      </c>
      <c r="IU129" s="265">
        <v>0.28458</v>
      </c>
      <c r="IV129" s="265">
        <v>0.32105</v>
      </c>
      <c r="IW129" s="265">
        <v>0.30093999999999999</v>
      </c>
      <c r="IX129" s="265">
        <v>0.27060000000000001</v>
      </c>
      <c r="IY129" s="265">
        <v>0.41187000000000001</v>
      </c>
      <c r="IZ129" s="265">
        <v>0.35219</v>
      </c>
      <c r="JA129" s="265">
        <v>0.36610999999999999</v>
      </c>
      <c r="JB129" s="265">
        <v>0.36684</v>
      </c>
      <c r="JC129" s="265">
        <v>0.40629999999999999</v>
      </c>
      <c r="JD129" s="265">
        <v>0.33645000000000003</v>
      </c>
      <c r="JE129" s="265">
        <v>0.18092</v>
      </c>
      <c r="JF129" s="265">
        <v>0.36048000000000002</v>
      </c>
      <c r="JG129" s="265">
        <v>0.31947999999999999</v>
      </c>
      <c r="JH129" s="265">
        <v>0.47033999999999998</v>
      </c>
      <c r="JI129" s="265">
        <v>0.24016999999999999</v>
      </c>
      <c r="JJ129" s="265">
        <v>0.21826000000000001</v>
      </c>
      <c r="JK129" s="265">
        <v>0.26407000000000003</v>
      </c>
      <c r="JL129" s="265">
        <v>0.25913000000000003</v>
      </c>
      <c r="JM129" s="265">
        <v>0.23932999999999999</v>
      </c>
      <c r="JN129" s="265">
        <v>0.26688000000000001</v>
      </c>
      <c r="JO129" s="265">
        <v>0.27068999999999999</v>
      </c>
      <c r="JP129" s="265">
        <v>0.22831000000000001</v>
      </c>
      <c r="JQ129" s="265">
        <v>0.28938000000000003</v>
      </c>
      <c r="JR129" s="265">
        <v>0.25849</v>
      </c>
      <c r="JS129" s="265">
        <v>0.32085000000000002</v>
      </c>
      <c r="JT129" s="265">
        <v>0.25274999999999997</v>
      </c>
      <c r="JU129" s="265">
        <v>0.40239000000000003</v>
      </c>
      <c r="JV129" s="265">
        <v>0.3826</v>
      </c>
      <c r="JW129" s="265">
        <v>0.23411000000000001</v>
      </c>
      <c r="JX129" s="265">
        <v>0.26301000000000002</v>
      </c>
      <c r="JY129" s="265">
        <v>0.2757</v>
      </c>
      <c r="JZ129" s="265">
        <v>0.27451999999999999</v>
      </c>
      <c r="KA129" s="265">
        <v>0.11128</v>
      </c>
      <c r="KB129" s="265">
        <v>0.37509999999999999</v>
      </c>
      <c r="KC129" s="265">
        <v>0.30739</v>
      </c>
      <c r="KD129" s="265">
        <v>0.27133000000000002</v>
      </c>
      <c r="KE129" s="265">
        <v>0.3165</v>
      </c>
      <c r="KF129" s="265">
        <v>0.26056000000000001</v>
      </c>
      <c r="KG129" s="265">
        <v>0.25644</v>
      </c>
      <c r="KH129" s="265">
        <v>0.16002</v>
      </c>
      <c r="KI129" s="265">
        <v>0.25803999999999999</v>
      </c>
      <c r="KJ129" s="265">
        <v>0.32734000000000002</v>
      </c>
      <c r="KK129" s="265">
        <v>0.39388000000000001</v>
      </c>
      <c r="KL129" s="265">
        <v>0.46739999999999998</v>
      </c>
      <c r="KM129" s="265">
        <v>0.93210999999999999</v>
      </c>
      <c r="KN129" s="265">
        <v>0.96606000000000003</v>
      </c>
      <c r="KO129" s="265">
        <v>0.95672000000000001</v>
      </c>
      <c r="KP129" s="265">
        <v>7.5330967793766999E-3</v>
      </c>
      <c r="KQ129" s="265">
        <v>0.89517000000000002</v>
      </c>
      <c r="KR129" s="265">
        <v>0.86804000000000003</v>
      </c>
      <c r="KS129" s="265">
        <v>0.84545000000000003</v>
      </c>
      <c r="KT129" s="265">
        <v>0.9101673270372268</v>
      </c>
      <c r="KU129" s="265">
        <v>5.6883999999999997E-2</v>
      </c>
      <c r="KV129" s="265">
        <v>0.15606999999999999</v>
      </c>
      <c r="KW129" s="265">
        <v>0.21042</v>
      </c>
      <c r="KX129" s="265">
        <v>0.30557000000000001</v>
      </c>
      <c r="KY129" s="265">
        <v>0.49291000000000001</v>
      </c>
      <c r="KZ129" s="265">
        <v>0.69501999999999997</v>
      </c>
      <c r="LA129" s="265">
        <v>0.85318000000000005</v>
      </c>
      <c r="LB129" s="265">
        <v>0.95140000000000002</v>
      </c>
      <c r="LC129" s="265">
        <v>1</v>
      </c>
      <c r="LD129" s="265">
        <v>0</v>
      </c>
      <c r="LE129" s="265">
        <v>0.64705999999999997</v>
      </c>
      <c r="LF129" s="265">
        <v>0</v>
      </c>
      <c r="LG129" s="265">
        <v>0</v>
      </c>
      <c r="LH129" s="431">
        <v>3.2428107224404812E-3</v>
      </c>
      <c r="LI129" s="431">
        <v>3.8457938935607672E-3</v>
      </c>
      <c r="LJ129" s="431">
        <v>5.5615189485251904E-3</v>
      </c>
      <c r="LK129" s="431">
        <v>3.4946168307214975E-3</v>
      </c>
      <c r="LL129" s="431">
        <v>5.0408830866217613E-3</v>
      </c>
      <c r="LM129" s="431">
        <v>2.4253169540315866E-3</v>
      </c>
      <c r="LN129" s="431">
        <v>4.2885281145572662E-3</v>
      </c>
      <c r="LO129" s="431">
        <v>2.5043408386409283E-3</v>
      </c>
      <c r="LP129" s="431">
        <v>2.8783322777599096E-3</v>
      </c>
      <c r="LQ129" s="431">
        <v>2.4689999409019947E-3</v>
      </c>
      <c r="LR129" s="431">
        <v>1.0128485737368464E-3</v>
      </c>
      <c r="LS129" s="431">
        <v>2.6544937863945961E-3</v>
      </c>
      <c r="LT129" s="431">
        <v>1.3447367819026113E-3</v>
      </c>
      <c r="LU129" s="431">
        <v>1.9701598212122917E-3</v>
      </c>
      <c r="LV129" s="431">
        <v>3.5390919074416161E-3</v>
      </c>
      <c r="LW129" s="431">
        <v>2.1875768434256315E-3</v>
      </c>
      <c r="LX129" s="431">
        <v>2.4312813766300678E-3</v>
      </c>
      <c r="LY129" s="431">
        <v>2.4259861093014479E-3</v>
      </c>
      <c r="LZ129" s="431">
        <v>2.8511844575405121E-3</v>
      </c>
      <c r="MA129" s="431">
        <v>1.5998411690816283E-3</v>
      </c>
      <c r="MB129" s="431">
        <v>2.0256754942238331E-3</v>
      </c>
      <c r="MC129" s="431">
        <v>2.018344821408391E-3</v>
      </c>
      <c r="MD129" s="431">
        <v>1.8562119221314788E-3</v>
      </c>
      <c r="ME129" s="431">
        <v>1.622959622181952E-3</v>
      </c>
      <c r="MF129" s="431">
        <v>2.5960481725633144E-3</v>
      </c>
      <c r="MG129" s="431">
        <v>2.2272015921771526E-3</v>
      </c>
      <c r="MH129" s="266"/>
      <c r="MI129" s="266"/>
      <c r="MJ129" s="266"/>
      <c r="MK129" s="266"/>
      <c r="ML129" s="266"/>
      <c r="MM129" s="266"/>
      <c r="MN129" s="266"/>
      <c r="MO129" s="266"/>
      <c r="MP129" s="266"/>
      <c r="MQ129" s="266"/>
      <c r="MR129" s="266"/>
      <c r="MS129" s="266"/>
      <c r="MT129" s="266"/>
      <c r="MU129" s="266"/>
      <c r="MV129" s="266"/>
      <c r="MW129" s="266"/>
      <c r="MX129" s="266"/>
      <c r="MY129" s="266"/>
      <c r="MZ129" s="266"/>
      <c r="NA129" s="266"/>
      <c r="NB129" s="266"/>
      <c r="NC129" s="266"/>
      <c r="ND129" s="266"/>
      <c r="NE129" s="266"/>
      <c r="NF129" s="266"/>
      <c r="NG129" s="266"/>
      <c r="NH129" s="266"/>
      <c r="NI129" s="266"/>
      <c r="NJ129" s="266"/>
      <c r="NK129" s="266"/>
      <c r="NL129" s="266"/>
      <c r="NM129" s="266"/>
      <c r="NN129" s="266"/>
      <c r="NO129" s="266"/>
      <c r="NP129" s="266"/>
      <c r="NQ129" s="266"/>
      <c r="NR129" s="266"/>
      <c r="NS129" s="266"/>
      <c r="NT129" s="266"/>
      <c r="NU129" s="266"/>
      <c r="NV129" s="266"/>
      <c r="NW129" s="266"/>
      <c r="NX129" s="266"/>
      <c r="NY129" s="266"/>
      <c r="NZ129" s="266"/>
      <c r="OA129" s="266"/>
      <c r="OB129" s="266"/>
      <c r="OC129" s="266"/>
      <c r="OD129" s="266"/>
      <c r="OE129" s="266"/>
      <c r="OF129" s="266"/>
      <c r="OG129" s="266"/>
      <c r="OH129" s="266"/>
      <c r="OI129" s="266"/>
      <c r="OJ129" s="266"/>
      <c r="OK129" s="266"/>
      <c r="OL129" s="266"/>
      <c r="OM129" s="266"/>
      <c r="ON129" s="267"/>
    </row>
    <row r="130" spans="1:404">
      <c r="A130" s="261">
        <v>505</v>
      </c>
      <c r="B130" s="265">
        <v>0.27937000000000001</v>
      </c>
      <c r="C130" s="265">
        <v>0.2044</v>
      </c>
      <c r="D130" s="265">
        <v>0.14505000000000001</v>
      </c>
      <c r="E130" s="265">
        <v>9.8415000000000002E-2</v>
      </c>
      <c r="F130" s="265">
        <v>0.28483999999999998</v>
      </c>
      <c r="G130" s="265">
        <v>0.19012999999999999</v>
      </c>
      <c r="H130" s="265">
        <v>0.30018</v>
      </c>
      <c r="I130" s="265">
        <v>0.36481000000000002</v>
      </c>
      <c r="J130" s="265">
        <v>0.30287999999999998</v>
      </c>
      <c r="K130" s="265">
        <v>4.5324999999999997E-2</v>
      </c>
      <c r="L130" s="265">
        <v>3.1988000000000003E-2</v>
      </c>
      <c r="M130" s="265">
        <v>2.1742000000000001E-2</v>
      </c>
      <c r="N130" s="265">
        <v>0.21174000000000001</v>
      </c>
      <c r="O130" s="265">
        <v>0.25131999999999999</v>
      </c>
      <c r="P130" s="265">
        <v>0.19352</v>
      </c>
      <c r="Q130" s="265">
        <v>0.12042</v>
      </c>
      <c r="R130" s="265">
        <v>9.9290000000000003E-2</v>
      </c>
      <c r="S130" s="265">
        <v>0.29365000000000002</v>
      </c>
      <c r="T130" s="265">
        <v>0.19764000000000001</v>
      </c>
      <c r="U130" s="265">
        <v>0.28526000000000001</v>
      </c>
      <c r="V130" s="265">
        <v>0.19444</v>
      </c>
      <c r="W130" s="265">
        <v>0.18565999999999999</v>
      </c>
      <c r="X130" s="265">
        <v>0.16063</v>
      </c>
      <c r="Y130" s="265">
        <v>0.30115999999999998</v>
      </c>
      <c r="Z130" s="265">
        <v>0.20855000000000001</v>
      </c>
      <c r="AA130" s="265">
        <v>0.28216999999999998</v>
      </c>
      <c r="AB130" s="265">
        <v>0.19818</v>
      </c>
      <c r="AC130" s="265">
        <v>0.20485999999999999</v>
      </c>
      <c r="AD130" s="265">
        <v>0.13775000000000001</v>
      </c>
      <c r="AE130" s="265">
        <v>2.6183000000000001E-2</v>
      </c>
      <c r="AF130" s="265">
        <v>3.6955000000000002E-2</v>
      </c>
      <c r="AG130" s="265">
        <v>5.6961999999999999E-2</v>
      </c>
      <c r="AH130" s="265">
        <v>5.7960999999999999E-2</v>
      </c>
      <c r="AI130" s="265">
        <v>2.1651E-2</v>
      </c>
      <c r="AJ130" s="265">
        <v>1.9251000000000001E-2</v>
      </c>
      <c r="AK130" s="265">
        <v>1.6771999999999999E-2</v>
      </c>
      <c r="AL130" s="265">
        <v>3.9585000000000002E-2</v>
      </c>
      <c r="AM130" s="265">
        <v>1.6761999999999999E-2</v>
      </c>
      <c r="AN130" s="265">
        <v>3.0897999999999998E-2</v>
      </c>
      <c r="AO130" s="265">
        <v>4.5962999999999997E-2</v>
      </c>
      <c r="AP130" s="265">
        <v>3.3099999999999997E-2</v>
      </c>
      <c r="AQ130" s="265">
        <v>3.6402999999999998E-2</v>
      </c>
      <c r="AR130" s="265">
        <v>8.0744999999999997E-2</v>
      </c>
      <c r="AS130" s="265">
        <v>3.3007000000000002E-2</v>
      </c>
      <c r="AT130" s="265">
        <v>6.3898999999999997E-2</v>
      </c>
      <c r="AU130" s="265">
        <v>9.8627000000000006E-2</v>
      </c>
      <c r="AV130" s="265">
        <v>7.9270999999999994E-2</v>
      </c>
      <c r="AW130" s="265">
        <v>1.5401E-2</v>
      </c>
      <c r="AX130" s="265">
        <v>2.5177000000000001E-2</v>
      </c>
      <c r="AY130" s="265">
        <v>3.0186999999999999E-2</v>
      </c>
      <c r="AZ130" s="265">
        <v>3.5660999999999998E-2</v>
      </c>
      <c r="BA130" s="265">
        <v>4.0007000000000001E-2</v>
      </c>
      <c r="BB130" s="265">
        <v>3.4749000000000002E-2</v>
      </c>
      <c r="BC130" s="265">
        <v>3.1150000000000001E-2</v>
      </c>
      <c r="BD130" s="265">
        <v>4.4913000000000002E-2</v>
      </c>
      <c r="BE130" s="265">
        <v>1.5723000000000001E-2</v>
      </c>
      <c r="BF130" s="265">
        <v>1.0983E-2</v>
      </c>
      <c r="BG130" s="265">
        <v>6.4532000000000006E-2</v>
      </c>
      <c r="BH130" s="265">
        <v>5.9251999999999999E-2</v>
      </c>
      <c r="BI130" s="265">
        <v>0.11821</v>
      </c>
      <c r="BJ130" s="265">
        <v>0.10196</v>
      </c>
      <c r="BK130" s="265">
        <v>0.14285999999999999</v>
      </c>
      <c r="BL130" s="265">
        <v>0.27328000000000002</v>
      </c>
      <c r="BM130" s="265">
        <v>0.13414999999999999</v>
      </c>
      <c r="BN130" s="265">
        <v>0.43015999999999999</v>
      </c>
      <c r="BO130" s="265">
        <v>0.47143000000000002</v>
      </c>
      <c r="BP130" s="265">
        <v>5.0800999999999999E-2</v>
      </c>
      <c r="BQ130" s="265">
        <v>0.19941</v>
      </c>
      <c r="BR130" s="265">
        <v>0.39289000000000002</v>
      </c>
      <c r="BS130" s="265">
        <v>0.20471</v>
      </c>
      <c r="BT130" s="265">
        <v>0.36364999999999997</v>
      </c>
      <c r="BU130" s="265">
        <v>1.4591E-2</v>
      </c>
      <c r="BV130" s="265">
        <v>6.3730000000000002E-3</v>
      </c>
      <c r="BW130" s="265">
        <v>1.8554999999999999E-2</v>
      </c>
      <c r="BX130" s="265">
        <v>9.0130000000000002E-3</v>
      </c>
      <c r="BY130" s="265">
        <v>0.26501999999999998</v>
      </c>
      <c r="BZ130" s="265">
        <v>0.22575999999999999</v>
      </c>
      <c r="CA130" s="265">
        <v>0.42</v>
      </c>
      <c r="CB130" s="265">
        <v>0.31741000000000003</v>
      </c>
      <c r="CC130" s="265">
        <v>0.40722999999999998</v>
      </c>
      <c r="CD130" s="265">
        <v>0.24332000000000001</v>
      </c>
      <c r="CE130" s="265">
        <v>0.23713000000000001</v>
      </c>
      <c r="CF130" s="265">
        <v>0.26173000000000002</v>
      </c>
      <c r="CG130" s="265">
        <v>0.22753999999999999</v>
      </c>
      <c r="CH130" s="265">
        <v>0.22389000000000001</v>
      </c>
      <c r="CI130" s="265">
        <v>0.24560000000000001</v>
      </c>
      <c r="CJ130" s="265">
        <v>0.21360999999999999</v>
      </c>
      <c r="CK130" s="265">
        <v>0.22957</v>
      </c>
      <c r="CL130" s="265">
        <v>0.51527000000000001</v>
      </c>
      <c r="CM130" s="265">
        <v>0.20713999999999999</v>
      </c>
      <c r="CN130" s="265">
        <v>0.15151999999999999</v>
      </c>
      <c r="CO130" s="265">
        <v>0.14213000000000001</v>
      </c>
      <c r="CP130" s="265">
        <v>0.17827000000000001</v>
      </c>
      <c r="CQ130" s="265">
        <v>0.16979</v>
      </c>
      <c r="CR130" s="265">
        <v>0.13</v>
      </c>
      <c r="CS130" s="265">
        <v>0.10204000000000001</v>
      </c>
      <c r="CT130" s="265">
        <v>0.14433000000000001</v>
      </c>
      <c r="CU130" s="265">
        <v>0.13</v>
      </c>
      <c r="CV130" s="265">
        <v>0.18435000000000001</v>
      </c>
      <c r="CW130" s="265">
        <v>0.27272999999999997</v>
      </c>
      <c r="CX130" s="265">
        <v>0.2268</v>
      </c>
      <c r="CY130" s="265">
        <v>0.23710999999999999</v>
      </c>
      <c r="CZ130" s="265">
        <v>0.20915</v>
      </c>
      <c r="DA130" s="265">
        <v>0.37526999999999999</v>
      </c>
      <c r="DB130" s="265">
        <v>0.38384000000000001</v>
      </c>
      <c r="DC130" s="265">
        <v>0.57732000000000006</v>
      </c>
      <c r="DD130" s="265">
        <v>0.23232</v>
      </c>
      <c r="DE130" s="265">
        <v>0.30928</v>
      </c>
      <c r="DF130" s="265">
        <v>0.11858</v>
      </c>
      <c r="DG130" s="265">
        <v>0.17957000000000001</v>
      </c>
      <c r="DH130" s="265">
        <v>0.1094</v>
      </c>
      <c r="DI130" s="265">
        <v>0.11321000000000001</v>
      </c>
      <c r="DJ130" s="265">
        <v>7.1848999999999996E-2</v>
      </c>
      <c r="DK130" s="265">
        <v>2.7668000000000002E-2</v>
      </c>
      <c r="DL130" s="265">
        <v>4.4343E-2</v>
      </c>
      <c r="DM130" s="265">
        <v>0.27660000000000001</v>
      </c>
      <c r="DN130" s="265">
        <v>4.4942999999999997E-2</v>
      </c>
      <c r="DO130" s="265">
        <v>5.6855999999999997E-2</v>
      </c>
      <c r="DP130" s="265">
        <v>3.0171E-2</v>
      </c>
      <c r="DQ130" s="265">
        <v>3.7162000000000001E-2</v>
      </c>
      <c r="DR130" s="265">
        <v>0.22961000000000001</v>
      </c>
      <c r="DS130" s="265">
        <v>0.14554</v>
      </c>
      <c r="DT130" s="265">
        <v>0.15590999999999999</v>
      </c>
      <c r="DU130" s="265">
        <v>3.9868000000000001E-2</v>
      </c>
      <c r="DV130" s="265">
        <v>5.0893000000000001E-2</v>
      </c>
      <c r="DW130" s="265">
        <v>2.8561E-2</v>
      </c>
      <c r="DX130" s="265">
        <v>0.10116</v>
      </c>
      <c r="DY130" s="265">
        <v>0.11824999999999999</v>
      </c>
      <c r="DZ130" s="265">
        <v>3.0639E-2</v>
      </c>
      <c r="EA130" s="265">
        <v>4.4525000000000002E-2</v>
      </c>
      <c r="EB130" s="265">
        <v>3.7568999999999998E-2</v>
      </c>
      <c r="EC130" s="265">
        <v>3.7182E-2</v>
      </c>
      <c r="ED130" s="265">
        <v>3.8175000000000001E-2</v>
      </c>
      <c r="EE130" s="265">
        <v>3.8751000000000001E-2</v>
      </c>
      <c r="EF130" s="265">
        <v>0.29585</v>
      </c>
      <c r="EG130" s="265">
        <v>4.4162E-2</v>
      </c>
      <c r="EH130" s="265">
        <v>0.24976000000000001</v>
      </c>
      <c r="EI130" s="265">
        <v>0.57142999999999999</v>
      </c>
      <c r="EJ130" s="265">
        <v>0.84536</v>
      </c>
      <c r="EK130" s="265">
        <v>0.48485</v>
      </c>
      <c r="EL130" s="265">
        <v>0.33333000000000002</v>
      </c>
      <c r="EM130" s="265">
        <v>0.38114999999999999</v>
      </c>
      <c r="EN130" s="265">
        <v>0.13355</v>
      </c>
      <c r="EO130" s="265">
        <v>0.47</v>
      </c>
      <c r="EP130" s="265">
        <v>0.28874</v>
      </c>
      <c r="EQ130" s="265">
        <v>7.4713000000000002E-2</v>
      </c>
      <c r="ER130" s="265">
        <v>8.6168999999999996E-2</v>
      </c>
      <c r="ES130" s="265">
        <v>8.1632999999999997E-2</v>
      </c>
      <c r="ET130" s="265">
        <v>8.6402000000000007E-2</v>
      </c>
      <c r="EU130" s="265">
        <v>7.8046000000000004E-2</v>
      </c>
      <c r="EV130" s="265">
        <v>6.3159000000000007E-2</v>
      </c>
      <c r="EW130" s="265">
        <v>6.8613999999999994E-2</v>
      </c>
      <c r="EX130" s="265">
        <v>7.8216999999999995E-2</v>
      </c>
      <c r="EY130" s="265">
        <v>7.5042999999999999E-2</v>
      </c>
      <c r="EZ130" s="265">
        <v>0.43895000000000001</v>
      </c>
      <c r="FA130" s="265">
        <v>0.11677999999999999</v>
      </c>
      <c r="FB130" s="265">
        <v>0.10445</v>
      </c>
      <c r="FC130" s="265">
        <v>9.5452999999999996E-2</v>
      </c>
      <c r="FD130" s="265">
        <v>0.11898</v>
      </c>
      <c r="FE130" s="265">
        <v>8.6942000000000005E-2</v>
      </c>
      <c r="FF130" s="265">
        <v>0.11360000000000001</v>
      </c>
      <c r="FG130" s="265">
        <v>0.12689</v>
      </c>
      <c r="FH130" s="265">
        <v>0.10649</v>
      </c>
      <c r="FI130" s="265">
        <v>0.1026</v>
      </c>
      <c r="FJ130" s="265">
        <v>0.12770000000000001</v>
      </c>
      <c r="FK130" s="265">
        <v>0.11297</v>
      </c>
      <c r="FL130" s="265">
        <v>0.24407000000000001</v>
      </c>
      <c r="FM130" s="265">
        <v>0.34097</v>
      </c>
      <c r="FN130" s="265">
        <v>0.3412</v>
      </c>
      <c r="FO130" s="265">
        <v>0.22</v>
      </c>
      <c r="FP130" s="265">
        <v>0.31885000000000002</v>
      </c>
      <c r="FQ130" s="265">
        <v>0.41049000000000002</v>
      </c>
      <c r="FR130" s="265">
        <v>0.25918000000000002</v>
      </c>
      <c r="FS130" s="265">
        <v>0.29941000000000001</v>
      </c>
      <c r="FT130" s="265">
        <v>0.32640999999999998</v>
      </c>
      <c r="FU130" s="265">
        <v>0.41224</v>
      </c>
      <c r="FV130" s="265">
        <v>0.16796</v>
      </c>
      <c r="FW130" s="265">
        <v>0.22611000000000001</v>
      </c>
      <c r="FX130" s="265">
        <v>0.30443999999999999</v>
      </c>
      <c r="FY130" s="265">
        <v>0.25778000000000001</v>
      </c>
      <c r="FZ130" s="265">
        <v>0.22611000000000001</v>
      </c>
      <c r="GA130" s="265">
        <v>0.41819000000000001</v>
      </c>
      <c r="GB130" s="265">
        <v>0.31622</v>
      </c>
      <c r="GC130" s="265">
        <v>0.39752999999999999</v>
      </c>
      <c r="GD130" s="265">
        <v>0.31472</v>
      </c>
      <c r="GE130" s="265">
        <v>0.41063</v>
      </c>
      <c r="GF130" s="265">
        <v>0.42653000000000002</v>
      </c>
      <c r="GG130" s="265">
        <v>0.24675</v>
      </c>
      <c r="GH130" s="265">
        <v>0.27068999999999999</v>
      </c>
      <c r="GI130" s="265">
        <v>0.26211000000000001</v>
      </c>
      <c r="GJ130" s="265">
        <v>0.45918999999999999</v>
      </c>
      <c r="GK130" s="265">
        <v>0.45372000000000001</v>
      </c>
      <c r="GL130" s="265">
        <v>0.36779000000000001</v>
      </c>
      <c r="GM130" s="265">
        <v>0.37017</v>
      </c>
      <c r="GN130" s="265">
        <v>0.36862</v>
      </c>
      <c r="GO130" s="265">
        <v>0.23411000000000001</v>
      </c>
      <c r="GP130" s="265">
        <v>0.29847000000000001</v>
      </c>
      <c r="GQ130" s="265">
        <v>0.29821999999999999</v>
      </c>
      <c r="GR130" s="265">
        <v>0.37551000000000001</v>
      </c>
      <c r="GS130" s="265">
        <v>0.29720000000000002</v>
      </c>
      <c r="GT130" s="265">
        <v>0.28870000000000001</v>
      </c>
      <c r="GU130" s="265">
        <v>0.28747</v>
      </c>
      <c r="GV130" s="265">
        <v>0.27121000000000001</v>
      </c>
      <c r="GW130" s="265">
        <v>0.33783999999999997</v>
      </c>
      <c r="GX130" s="265">
        <v>0.30742999999999998</v>
      </c>
      <c r="GY130" s="265">
        <v>0.29909999999999998</v>
      </c>
      <c r="GZ130" s="265">
        <v>0.25069000000000002</v>
      </c>
      <c r="HA130" s="265">
        <v>0.23491999999999999</v>
      </c>
      <c r="HB130" s="265">
        <v>0.24473</v>
      </c>
      <c r="HC130" s="265">
        <v>0.30152000000000001</v>
      </c>
      <c r="HD130" s="265">
        <v>0.24983</v>
      </c>
      <c r="HE130" s="265">
        <v>0.35042000000000001</v>
      </c>
      <c r="HF130" s="265">
        <v>0.33423000000000003</v>
      </c>
      <c r="HG130" s="265">
        <v>0.35176000000000002</v>
      </c>
      <c r="HH130" s="265">
        <v>0.35252</v>
      </c>
      <c r="HI130" s="265">
        <v>0.35655999999999999</v>
      </c>
      <c r="HJ130" s="265">
        <v>0.37589</v>
      </c>
      <c r="HK130" s="265">
        <v>0.34510999999999997</v>
      </c>
      <c r="HL130" s="265">
        <v>0.36497000000000002</v>
      </c>
      <c r="HM130" s="265">
        <v>0.27200000000000002</v>
      </c>
      <c r="HN130" s="265">
        <v>0.36371999999999999</v>
      </c>
      <c r="HO130" s="265">
        <v>0.34390999999999999</v>
      </c>
      <c r="HP130" s="265">
        <v>0.31884000000000001</v>
      </c>
      <c r="HQ130" s="265">
        <v>0.25763000000000003</v>
      </c>
      <c r="HR130" s="265">
        <v>0.27232000000000001</v>
      </c>
      <c r="HS130" s="265">
        <v>0.29726999999999998</v>
      </c>
      <c r="HT130" s="265">
        <v>0.31624999999999998</v>
      </c>
      <c r="HU130" s="265">
        <v>0.39562000000000003</v>
      </c>
      <c r="HV130" s="265">
        <v>0.2989</v>
      </c>
      <c r="HW130" s="265">
        <v>0.27039000000000002</v>
      </c>
      <c r="HX130" s="265">
        <v>0.28924</v>
      </c>
      <c r="HY130" s="265">
        <v>0.27688000000000001</v>
      </c>
      <c r="HZ130" s="265">
        <v>0.31440000000000001</v>
      </c>
      <c r="IA130" s="265">
        <v>0.28462999999999999</v>
      </c>
      <c r="IB130" s="265">
        <v>0.27426</v>
      </c>
      <c r="IC130" s="265">
        <v>0.28793000000000002</v>
      </c>
      <c r="ID130" s="265">
        <v>0.27571000000000001</v>
      </c>
      <c r="IE130" s="265">
        <v>0.38141999999999998</v>
      </c>
      <c r="IF130" s="265">
        <v>0.38467000000000001</v>
      </c>
      <c r="IG130" s="265">
        <v>0.29155999999999999</v>
      </c>
      <c r="IH130" s="265">
        <v>0.33771000000000001</v>
      </c>
      <c r="II130" s="265">
        <v>0.41103000000000001</v>
      </c>
      <c r="IJ130" s="265">
        <v>0.36415999999999998</v>
      </c>
      <c r="IK130" s="265">
        <v>0.38251000000000002</v>
      </c>
      <c r="IL130" s="265">
        <v>0.40643000000000001</v>
      </c>
      <c r="IM130" s="265">
        <v>0.41138000000000002</v>
      </c>
      <c r="IN130" s="265">
        <v>0.16980000000000001</v>
      </c>
      <c r="IO130" s="265">
        <v>0.21723999999999999</v>
      </c>
      <c r="IP130" s="265">
        <v>0.28381000000000001</v>
      </c>
      <c r="IQ130" s="265">
        <v>0.35211999999999999</v>
      </c>
      <c r="IR130" s="265">
        <v>0.37631999999999999</v>
      </c>
      <c r="IS130" s="265">
        <v>0.28452</v>
      </c>
      <c r="IT130" s="265">
        <v>0.28922999999999999</v>
      </c>
      <c r="IU130" s="265">
        <v>0.29464000000000001</v>
      </c>
      <c r="IV130" s="265">
        <v>0.32628000000000001</v>
      </c>
      <c r="IW130" s="265">
        <v>0.31674999999999998</v>
      </c>
      <c r="IX130" s="265">
        <v>0.28333999999999998</v>
      </c>
      <c r="IY130" s="265">
        <v>0.42649999999999999</v>
      </c>
      <c r="IZ130" s="265">
        <v>0.36709000000000003</v>
      </c>
      <c r="JA130" s="265">
        <v>0.38168000000000002</v>
      </c>
      <c r="JB130" s="265">
        <v>0.38105</v>
      </c>
      <c r="JC130" s="265">
        <v>0.42151</v>
      </c>
      <c r="JD130" s="265">
        <v>0.34466999999999998</v>
      </c>
      <c r="JE130" s="265">
        <v>0.19320999999999999</v>
      </c>
      <c r="JF130" s="265">
        <v>0.37208999999999998</v>
      </c>
      <c r="JG130" s="265">
        <v>0.3322</v>
      </c>
      <c r="JH130" s="265">
        <v>0.48394999999999999</v>
      </c>
      <c r="JI130" s="265">
        <v>0.255</v>
      </c>
      <c r="JJ130" s="265">
        <v>0.23247999999999999</v>
      </c>
      <c r="JK130" s="265">
        <v>0.28189999999999998</v>
      </c>
      <c r="JL130" s="265">
        <v>0.27499000000000001</v>
      </c>
      <c r="JM130" s="265">
        <v>0.25547999999999998</v>
      </c>
      <c r="JN130" s="265">
        <v>0.27767999999999998</v>
      </c>
      <c r="JO130" s="265">
        <v>0.28197</v>
      </c>
      <c r="JP130" s="265">
        <v>0.24146999999999999</v>
      </c>
      <c r="JQ130" s="265">
        <v>0.30054999999999998</v>
      </c>
      <c r="JR130" s="265">
        <v>0.26995000000000002</v>
      </c>
      <c r="JS130" s="265">
        <v>0.33442</v>
      </c>
      <c r="JT130" s="265">
        <v>0.25085000000000002</v>
      </c>
      <c r="JU130" s="265">
        <v>0.41370000000000001</v>
      </c>
      <c r="JV130" s="265">
        <v>0.39683000000000002</v>
      </c>
      <c r="JW130" s="265">
        <v>0.24299999999999999</v>
      </c>
      <c r="JX130" s="265">
        <v>0.27088000000000001</v>
      </c>
      <c r="JY130" s="265">
        <v>0.28741</v>
      </c>
      <c r="JZ130" s="265">
        <v>0.28450999999999999</v>
      </c>
      <c r="KA130" s="265">
        <v>0.11312999999999999</v>
      </c>
      <c r="KB130" s="265">
        <v>0.37985999999999998</v>
      </c>
      <c r="KC130" s="265">
        <v>0.32156000000000001</v>
      </c>
      <c r="KD130" s="265">
        <v>0.28433000000000003</v>
      </c>
      <c r="KE130" s="265">
        <v>0.32716000000000001</v>
      </c>
      <c r="KF130" s="265">
        <v>0.26822000000000001</v>
      </c>
      <c r="KG130" s="265">
        <v>0.26307000000000003</v>
      </c>
      <c r="KH130" s="265">
        <v>0.16611000000000001</v>
      </c>
      <c r="KI130" s="265">
        <v>0.26621</v>
      </c>
      <c r="KJ130" s="265">
        <v>0.33683999999999997</v>
      </c>
      <c r="KK130" s="265">
        <v>0.39748</v>
      </c>
      <c r="KL130" s="265">
        <v>0.47256999999999999</v>
      </c>
      <c r="KM130" s="265">
        <v>0.93298000000000003</v>
      </c>
      <c r="KN130" s="265">
        <v>0.96608000000000005</v>
      </c>
      <c r="KO130" s="265">
        <v>0.95599000000000001</v>
      </c>
      <c r="KP130" s="265">
        <v>7.5206514676511441E-3</v>
      </c>
      <c r="KQ130" s="265">
        <v>0.89337999999999995</v>
      </c>
      <c r="KR130" s="265">
        <v>0.86587000000000003</v>
      </c>
      <c r="KS130" s="265">
        <v>0.84297</v>
      </c>
      <c r="KT130" s="265">
        <v>0.91124494904218634</v>
      </c>
      <c r="KU130" s="265">
        <v>5.7909000000000002E-2</v>
      </c>
      <c r="KV130" s="265">
        <v>0.15804000000000001</v>
      </c>
      <c r="KW130" s="265">
        <v>0.21273</v>
      </c>
      <c r="KX130" s="265">
        <v>0.30829000000000001</v>
      </c>
      <c r="KY130" s="265">
        <v>0.49601000000000001</v>
      </c>
      <c r="KZ130" s="265">
        <v>0.69799</v>
      </c>
      <c r="LA130" s="265">
        <v>0.85550000000000004</v>
      </c>
      <c r="LB130" s="265">
        <v>0.95281000000000005</v>
      </c>
      <c r="LC130" s="265">
        <v>1</v>
      </c>
      <c r="LD130" s="265">
        <v>0</v>
      </c>
      <c r="LE130" s="265">
        <v>0.65512000000000004</v>
      </c>
      <c r="LF130" s="265">
        <v>0</v>
      </c>
      <c r="LG130" s="265">
        <v>0</v>
      </c>
      <c r="LH130" s="431">
        <v>3.1895057763904333E-3</v>
      </c>
      <c r="LI130" s="431">
        <v>3.7796688266098499E-3</v>
      </c>
      <c r="LJ130" s="431">
        <v>5.4737343452870846E-3</v>
      </c>
      <c r="LK130" s="431">
        <v>3.4804290626198053E-3</v>
      </c>
      <c r="LL130" s="431">
        <v>5.0228643231093884E-3</v>
      </c>
      <c r="LM130" s="431">
        <v>2.5231414474546909E-3</v>
      </c>
      <c r="LN130" s="431">
        <v>4.3367301113903522E-3</v>
      </c>
      <c r="LO130" s="431">
        <v>2.6411630678921938E-3</v>
      </c>
      <c r="LP130" s="431">
        <v>3.0150492675602436E-3</v>
      </c>
      <c r="LQ130" s="431">
        <v>2.6297559961676598E-3</v>
      </c>
      <c r="LR130" s="431">
        <v>1.060937880538404E-3</v>
      </c>
      <c r="LS130" s="431">
        <v>2.6508823502808809E-3</v>
      </c>
      <c r="LT130" s="431">
        <v>1.4454319607466459E-3</v>
      </c>
      <c r="LU130" s="431">
        <v>2.0609723869711161E-3</v>
      </c>
      <c r="LV130" s="431">
        <v>3.6075820680707693E-3</v>
      </c>
      <c r="LW130" s="431">
        <v>2.3190046194940805E-3</v>
      </c>
      <c r="LX130" s="431">
        <v>2.5734270457178354E-3</v>
      </c>
      <c r="LY130" s="431">
        <v>2.5501642376184464E-3</v>
      </c>
      <c r="LZ130" s="431">
        <v>2.8326569590717554E-3</v>
      </c>
      <c r="MA130" s="431">
        <v>1.6686267917975783E-3</v>
      </c>
      <c r="MB130" s="431">
        <v>2.1097164135426283E-3</v>
      </c>
      <c r="MC130" s="431">
        <v>2.07740836776793E-3</v>
      </c>
      <c r="MD130" s="431">
        <v>1.9750075880438089E-3</v>
      </c>
      <c r="ME130" s="431">
        <v>1.7462751129642129E-3</v>
      </c>
      <c r="MF130" s="431">
        <v>2.6089060120284557E-3</v>
      </c>
      <c r="MG130" s="431">
        <v>2.2601785603910685E-3</v>
      </c>
      <c r="MH130" s="266"/>
      <c r="MI130" s="266"/>
      <c r="MJ130" s="266"/>
      <c r="MK130" s="266"/>
      <c r="ML130" s="266"/>
      <c r="MM130" s="266"/>
      <c r="MN130" s="266"/>
      <c r="MO130" s="266"/>
      <c r="MP130" s="266"/>
      <c r="MQ130" s="266"/>
      <c r="MR130" s="266"/>
      <c r="MS130" s="266"/>
      <c r="MT130" s="266"/>
      <c r="MU130" s="266"/>
      <c r="MV130" s="266"/>
      <c r="MW130" s="266"/>
      <c r="MX130" s="266"/>
      <c r="MY130" s="266"/>
      <c r="MZ130" s="266"/>
      <c r="NA130" s="266"/>
      <c r="NB130" s="266"/>
      <c r="NC130" s="266"/>
      <c r="ND130" s="266"/>
      <c r="NE130" s="266"/>
      <c r="NF130" s="266"/>
      <c r="NG130" s="266"/>
      <c r="NH130" s="266"/>
      <c r="NI130" s="266"/>
      <c r="NJ130" s="266"/>
      <c r="NK130" s="266"/>
      <c r="NL130" s="266"/>
      <c r="NM130" s="266"/>
      <c r="NN130" s="266"/>
      <c r="NO130" s="266"/>
      <c r="NP130" s="266"/>
      <c r="NQ130" s="266"/>
      <c r="NR130" s="266"/>
      <c r="NS130" s="266"/>
      <c r="NT130" s="266"/>
      <c r="NU130" s="266"/>
      <c r="NV130" s="266"/>
      <c r="NW130" s="266"/>
      <c r="NX130" s="266"/>
      <c r="NY130" s="266"/>
      <c r="NZ130" s="266"/>
      <c r="OA130" s="266"/>
      <c r="OB130" s="266"/>
      <c r="OC130" s="266"/>
      <c r="OD130" s="266"/>
      <c r="OE130" s="266"/>
      <c r="OF130" s="266"/>
      <c r="OG130" s="266"/>
      <c r="OH130" s="266"/>
      <c r="OI130" s="266"/>
      <c r="OJ130" s="266"/>
      <c r="OK130" s="266"/>
      <c r="OL130" s="266"/>
      <c r="OM130" s="266"/>
      <c r="ON130" s="267"/>
    </row>
    <row r="131" spans="1:404">
      <c r="A131" s="261">
        <v>506</v>
      </c>
      <c r="B131" s="265">
        <v>0.27766999999999997</v>
      </c>
      <c r="C131" s="265">
        <v>0.20383000000000001</v>
      </c>
      <c r="D131" s="265">
        <v>0.14505000000000001</v>
      </c>
      <c r="E131" s="265">
        <v>9.8613000000000006E-2</v>
      </c>
      <c r="F131" s="265">
        <v>0.28345999999999999</v>
      </c>
      <c r="G131" s="265">
        <v>0.19006000000000001</v>
      </c>
      <c r="H131" s="265">
        <v>0.29941000000000001</v>
      </c>
      <c r="I131" s="265">
        <v>0.36545</v>
      </c>
      <c r="J131" s="265">
        <v>0.30386000000000002</v>
      </c>
      <c r="K131" s="265">
        <v>4.2638000000000002E-2</v>
      </c>
      <c r="L131" s="265">
        <v>2.9627000000000001E-2</v>
      </c>
      <c r="M131" s="265">
        <v>2.0079E-2</v>
      </c>
      <c r="N131" s="265">
        <v>0.21002999999999999</v>
      </c>
      <c r="O131" s="265">
        <v>0.24858</v>
      </c>
      <c r="P131" s="265">
        <v>0.19350999999999999</v>
      </c>
      <c r="Q131" s="265">
        <v>0.12103999999999999</v>
      </c>
      <c r="R131" s="265">
        <v>9.9672999999999998E-2</v>
      </c>
      <c r="S131" s="265">
        <v>0.29376999999999998</v>
      </c>
      <c r="T131" s="265">
        <v>0.19803999999999999</v>
      </c>
      <c r="U131" s="265">
        <v>0.28432000000000002</v>
      </c>
      <c r="V131" s="265">
        <v>0.19403000000000001</v>
      </c>
      <c r="W131" s="265">
        <v>0.18831999999999999</v>
      </c>
      <c r="X131" s="265">
        <v>0.16302</v>
      </c>
      <c r="Y131" s="265">
        <v>0.30277999999999999</v>
      </c>
      <c r="Z131" s="265">
        <v>0.20977999999999999</v>
      </c>
      <c r="AA131" s="265">
        <v>0.28069</v>
      </c>
      <c r="AB131" s="265">
        <v>0.19713</v>
      </c>
      <c r="AC131" s="265">
        <v>0.20624999999999999</v>
      </c>
      <c r="AD131" s="265">
        <v>0.13869000000000001</v>
      </c>
      <c r="AE131" s="265">
        <v>2.5363E-2</v>
      </c>
      <c r="AF131" s="265">
        <v>3.5928000000000002E-2</v>
      </c>
      <c r="AG131" s="265">
        <v>5.6406999999999999E-2</v>
      </c>
      <c r="AH131" s="265">
        <v>5.6010999999999998E-2</v>
      </c>
      <c r="AI131" s="265">
        <v>2.1878999999999999E-2</v>
      </c>
      <c r="AJ131" s="265">
        <v>1.8460000000000001E-2</v>
      </c>
      <c r="AK131" s="265">
        <v>1.7467E-2</v>
      </c>
      <c r="AL131" s="265">
        <v>4.0820000000000002E-2</v>
      </c>
      <c r="AM131" s="265">
        <v>1.6494000000000002E-2</v>
      </c>
      <c r="AN131" s="265">
        <v>3.2370999999999997E-2</v>
      </c>
      <c r="AO131" s="265">
        <v>4.7434999999999998E-2</v>
      </c>
      <c r="AP131" s="265">
        <v>3.1731000000000002E-2</v>
      </c>
      <c r="AQ131" s="265">
        <v>3.8115000000000003E-2</v>
      </c>
      <c r="AR131" s="265">
        <v>8.4724999999999995E-2</v>
      </c>
      <c r="AS131" s="265">
        <v>3.1198E-2</v>
      </c>
      <c r="AT131" s="265">
        <v>6.7992999999999998E-2</v>
      </c>
      <c r="AU131" s="265">
        <v>0.10395</v>
      </c>
      <c r="AV131" s="265">
        <v>8.4609000000000004E-2</v>
      </c>
      <c r="AW131" s="265">
        <v>1.4886E-2</v>
      </c>
      <c r="AX131" s="265">
        <v>2.4230000000000002E-2</v>
      </c>
      <c r="AY131" s="265">
        <v>2.894E-2</v>
      </c>
      <c r="AZ131" s="265">
        <v>3.3799000000000003E-2</v>
      </c>
      <c r="BA131" s="265">
        <v>4.4062999999999998E-2</v>
      </c>
      <c r="BB131" s="265">
        <v>3.9278E-2</v>
      </c>
      <c r="BC131" s="265">
        <v>3.5992999999999997E-2</v>
      </c>
      <c r="BD131" s="265">
        <v>4.8557000000000003E-2</v>
      </c>
      <c r="BE131" s="265">
        <v>1.4906000000000001E-2</v>
      </c>
      <c r="BF131" s="265">
        <v>1.039E-2</v>
      </c>
      <c r="BG131" s="265">
        <v>6.5842999999999999E-2</v>
      </c>
      <c r="BH131" s="265">
        <v>6.0934000000000002E-2</v>
      </c>
      <c r="BI131" s="265">
        <v>0.11758</v>
      </c>
      <c r="BJ131" s="265">
        <v>0.10213</v>
      </c>
      <c r="BK131" s="265">
        <v>0.13766</v>
      </c>
      <c r="BL131" s="265">
        <v>0.25886999999999999</v>
      </c>
      <c r="BM131" s="265">
        <v>0.12927</v>
      </c>
      <c r="BN131" s="265">
        <v>0.40629999999999999</v>
      </c>
      <c r="BO131" s="265">
        <v>0.44857000000000002</v>
      </c>
      <c r="BP131" s="265">
        <v>8.2331000000000001E-2</v>
      </c>
      <c r="BQ131" s="265">
        <v>0.19552</v>
      </c>
      <c r="BR131" s="265">
        <v>0.38388</v>
      </c>
      <c r="BS131" s="265">
        <v>0.19541</v>
      </c>
      <c r="BT131" s="265">
        <v>0.34300999999999998</v>
      </c>
      <c r="BU131" s="265">
        <v>1.4777E-2</v>
      </c>
      <c r="BV131" s="265">
        <v>6.5636000000000002E-3</v>
      </c>
      <c r="BW131" s="265">
        <v>1.8506999999999999E-2</v>
      </c>
      <c r="BX131" s="265">
        <v>9.3273999999999996E-3</v>
      </c>
      <c r="BY131" s="265">
        <v>0.26784000000000002</v>
      </c>
      <c r="BZ131" s="265">
        <v>0.22842000000000001</v>
      </c>
      <c r="CA131" s="265">
        <v>0.42599999999999999</v>
      </c>
      <c r="CB131" s="265">
        <v>0.32092999999999999</v>
      </c>
      <c r="CC131" s="265">
        <v>0.41082000000000002</v>
      </c>
      <c r="CD131" s="265">
        <v>0.24587000000000001</v>
      </c>
      <c r="CE131" s="265">
        <v>0.23935999999999999</v>
      </c>
      <c r="CF131" s="265">
        <v>0.26443</v>
      </c>
      <c r="CG131" s="265">
        <v>0.22694</v>
      </c>
      <c r="CH131" s="265">
        <v>0.22633</v>
      </c>
      <c r="CI131" s="265">
        <v>0.24797</v>
      </c>
      <c r="CJ131" s="265">
        <v>0.21614</v>
      </c>
      <c r="CK131" s="265">
        <v>0.22872999999999999</v>
      </c>
      <c r="CL131" s="265">
        <v>0.51626000000000005</v>
      </c>
      <c r="CM131" s="265">
        <v>0.21423</v>
      </c>
      <c r="CN131" s="265">
        <v>0.15354000000000001</v>
      </c>
      <c r="CO131" s="265">
        <v>0.14924000000000001</v>
      </c>
      <c r="CP131" s="265">
        <v>0.18784000000000001</v>
      </c>
      <c r="CQ131" s="265">
        <v>0.1789</v>
      </c>
      <c r="CR131" s="265">
        <v>0.14000000000000001</v>
      </c>
      <c r="CS131" s="265">
        <v>0.10612000000000001</v>
      </c>
      <c r="CT131" s="265">
        <v>0.15051999999999999</v>
      </c>
      <c r="CU131" s="265">
        <v>0.13600000000000001</v>
      </c>
      <c r="CV131" s="265">
        <v>0.19167999999999999</v>
      </c>
      <c r="CW131" s="265">
        <v>0.28484999999999999</v>
      </c>
      <c r="CX131" s="265">
        <v>0.23918</v>
      </c>
      <c r="CY131" s="265">
        <v>0.24742</v>
      </c>
      <c r="CZ131" s="265">
        <v>0.20985000000000001</v>
      </c>
      <c r="DA131" s="265">
        <v>0.37425999999999998</v>
      </c>
      <c r="DB131" s="265">
        <v>0.37575999999999998</v>
      </c>
      <c r="DC131" s="265">
        <v>0.56083000000000005</v>
      </c>
      <c r="DD131" s="265">
        <v>0.24646000000000001</v>
      </c>
      <c r="DE131" s="265">
        <v>0.32783000000000001</v>
      </c>
      <c r="DF131" s="265">
        <v>0.13161999999999999</v>
      </c>
      <c r="DG131" s="265">
        <v>0.19930999999999999</v>
      </c>
      <c r="DH131" s="265">
        <v>0.11917999999999999</v>
      </c>
      <c r="DI131" s="265">
        <v>0.12504999999999999</v>
      </c>
      <c r="DJ131" s="265">
        <v>7.8692999999999999E-2</v>
      </c>
      <c r="DK131" s="265">
        <v>3.0693999999999999E-2</v>
      </c>
      <c r="DL131" s="265">
        <v>4.8465000000000001E-2</v>
      </c>
      <c r="DM131" s="265">
        <v>0.30437999999999998</v>
      </c>
      <c r="DN131" s="265">
        <v>4.9056000000000002E-2</v>
      </c>
      <c r="DO131" s="265">
        <v>6.1747000000000003E-2</v>
      </c>
      <c r="DP131" s="265">
        <v>3.2995999999999998E-2</v>
      </c>
      <c r="DQ131" s="265">
        <v>4.0448999999999999E-2</v>
      </c>
      <c r="DR131" s="265">
        <v>0.24318000000000001</v>
      </c>
      <c r="DS131" s="265">
        <v>0.15437000000000001</v>
      </c>
      <c r="DT131" s="265">
        <v>0.16606000000000001</v>
      </c>
      <c r="DU131" s="265">
        <v>4.3188999999999998E-2</v>
      </c>
      <c r="DV131" s="265">
        <v>5.5019999999999999E-2</v>
      </c>
      <c r="DW131" s="265">
        <v>3.0877999999999999E-2</v>
      </c>
      <c r="DX131" s="265">
        <v>0.10939</v>
      </c>
      <c r="DY131" s="265">
        <v>0.12711</v>
      </c>
      <c r="DZ131" s="265">
        <v>3.1458E-2</v>
      </c>
      <c r="EA131" s="265">
        <v>4.5990000000000003E-2</v>
      </c>
      <c r="EB131" s="265">
        <v>3.9493E-2</v>
      </c>
      <c r="EC131" s="265">
        <v>3.9431000000000001E-2</v>
      </c>
      <c r="ED131" s="265">
        <v>3.9632000000000001E-2</v>
      </c>
      <c r="EE131" s="265">
        <v>3.9765000000000002E-2</v>
      </c>
      <c r="EF131" s="265">
        <v>0.30823</v>
      </c>
      <c r="EG131" s="265">
        <v>4.6863000000000002E-2</v>
      </c>
      <c r="EH131" s="265">
        <v>0.2331</v>
      </c>
      <c r="EI131" s="265">
        <v>0.58775999999999995</v>
      </c>
      <c r="EJ131" s="265">
        <v>0.82887</v>
      </c>
      <c r="EK131" s="265">
        <v>0.48282999999999998</v>
      </c>
      <c r="EL131" s="265">
        <v>0.35416999999999998</v>
      </c>
      <c r="EM131" s="265">
        <v>0.39454</v>
      </c>
      <c r="EN131" s="265">
        <v>0.14882000000000001</v>
      </c>
      <c r="EO131" s="265">
        <v>0.50595999999999997</v>
      </c>
      <c r="EP131" s="265">
        <v>0.2888</v>
      </c>
      <c r="EQ131" s="265">
        <v>8.4488999999999995E-2</v>
      </c>
      <c r="ER131" s="265">
        <v>9.7401000000000001E-2</v>
      </c>
      <c r="ES131" s="265">
        <v>9.2216999999999993E-2</v>
      </c>
      <c r="ET131" s="265">
        <v>9.7590999999999997E-2</v>
      </c>
      <c r="EU131" s="265">
        <v>8.8403999999999996E-2</v>
      </c>
      <c r="EV131" s="265">
        <v>7.1314000000000002E-2</v>
      </c>
      <c r="EW131" s="265">
        <v>7.7520000000000006E-2</v>
      </c>
      <c r="EX131" s="265">
        <v>8.8326000000000002E-2</v>
      </c>
      <c r="EY131" s="265">
        <v>8.4690000000000001E-2</v>
      </c>
      <c r="EZ131" s="265">
        <v>0.43859999999999999</v>
      </c>
      <c r="FA131" s="265">
        <v>0.13066</v>
      </c>
      <c r="FB131" s="265">
        <v>0.11670999999999999</v>
      </c>
      <c r="FC131" s="265">
        <v>0.10664999999999999</v>
      </c>
      <c r="FD131" s="265">
        <v>0.13314999999999999</v>
      </c>
      <c r="FE131" s="265">
        <v>9.7109000000000001E-2</v>
      </c>
      <c r="FF131" s="265">
        <v>0.12717000000000001</v>
      </c>
      <c r="FG131" s="265">
        <v>0.14194000000000001</v>
      </c>
      <c r="FH131" s="265">
        <v>0.11922000000000001</v>
      </c>
      <c r="FI131" s="265">
        <v>0.11482000000000001</v>
      </c>
      <c r="FJ131" s="265">
        <v>0.14058999999999999</v>
      </c>
      <c r="FK131" s="265">
        <v>0.12561</v>
      </c>
      <c r="FL131" s="265">
        <v>0.26305000000000001</v>
      </c>
      <c r="FM131" s="265">
        <v>0.35943999999999998</v>
      </c>
      <c r="FN131" s="265">
        <v>0.34741</v>
      </c>
      <c r="FO131" s="265">
        <v>0.23200000000000001</v>
      </c>
      <c r="FP131" s="265">
        <v>0.33446999999999999</v>
      </c>
      <c r="FQ131" s="265">
        <v>0.42058000000000001</v>
      </c>
      <c r="FR131" s="265">
        <v>0.27284000000000003</v>
      </c>
      <c r="FS131" s="265">
        <v>0.31708999999999998</v>
      </c>
      <c r="FT131" s="265">
        <v>0.33185999999999999</v>
      </c>
      <c r="FU131" s="265">
        <v>0.41863</v>
      </c>
      <c r="FV131" s="265">
        <v>0.18292</v>
      </c>
      <c r="FW131" s="265">
        <v>0.24199000000000001</v>
      </c>
      <c r="FX131" s="265">
        <v>0.31738</v>
      </c>
      <c r="FY131" s="265">
        <v>0.27156999999999998</v>
      </c>
      <c r="FZ131" s="265">
        <v>0.24199000000000001</v>
      </c>
      <c r="GA131" s="265">
        <v>0.42949999999999999</v>
      </c>
      <c r="GB131" s="265">
        <v>0.32301000000000002</v>
      </c>
      <c r="GC131" s="265">
        <v>0.40644999999999998</v>
      </c>
      <c r="GD131" s="265">
        <v>0.32736999999999999</v>
      </c>
      <c r="GE131" s="265">
        <v>0.4269</v>
      </c>
      <c r="GF131" s="265">
        <v>0.43358999999999998</v>
      </c>
      <c r="GG131" s="265">
        <v>0.26294000000000001</v>
      </c>
      <c r="GH131" s="265">
        <v>0.28772999999999999</v>
      </c>
      <c r="GI131" s="265">
        <v>0.27934999999999999</v>
      </c>
      <c r="GJ131" s="265">
        <v>0.47282000000000002</v>
      </c>
      <c r="GK131" s="265">
        <v>0.46605999999999997</v>
      </c>
      <c r="GL131" s="265">
        <v>0.37991000000000003</v>
      </c>
      <c r="GM131" s="265">
        <v>0.38763999999999998</v>
      </c>
      <c r="GN131" s="265">
        <v>0.38651000000000002</v>
      </c>
      <c r="GO131" s="265">
        <v>0.24868999999999999</v>
      </c>
      <c r="GP131" s="265">
        <v>0.31219999999999998</v>
      </c>
      <c r="GQ131" s="265">
        <v>0.31133</v>
      </c>
      <c r="GR131" s="265">
        <v>0.38906000000000002</v>
      </c>
      <c r="GS131" s="265">
        <v>0.31061</v>
      </c>
      <c r="GT131" s="265">
        <v>0.30098000000000003</v>
      </c>
      <c r="GU131" s="265">
        <v>0.29973</v>
      </c>
      <c r="GV131" s="265">
        <v>0.28303</v>
      </c>
      <c r="GW131" s="265">
        <v>0.35286000000000001</v>
      </c>
      <c r="GX131" s="265">
        <v>0.32366</v>
      </c>
      <c r="GY131" s="265">
        <v>0.31647999999999998</v>
      </c>
      <c r="GZ131" s="265">
        <v>0.26457999999999998</v>
      </c>
      <c r="HA131" s="265">
        <v>0.24474000000000001</v>
      </c>
      <c r="HB131" s="265">
        <v>0.25396000000000002</v>
      </c>
      <c r="HC131" s="265">
        <v>0.32802999999999999</v>
      </c>
      <c r="HD131" s="265">
        <v>0.26412000000000002</v>
      </c>
      <c r="HE131" s="265">
        <v>0.36684</v>
      </c>
      <c r="HF131" s="265">
        <v>0.34953000000000001</v>
      </c>
      <c r="HG131" s="265">
        <v>0.36829000000000001</v>
      </c>
      <c r="HH131" s="265">
        <v>0.36931000000000003</v>
      </c>
      <c r="HI131" s="265">
        <v>0.37334000000000001</v>
      </c>
      <c r="HJ131" s="265">
        <v>0.39073999999999998</v>
      </c>
      <c r="HK131" s="265">
        <v>0.35654000000000002</v>
      </c>
      <c r="HL131" s="265">
        <v>0.37789</v>
      </c>
      <c r="HM131" s="265">
        <v>0.28444999999999998</v>
      </c>
      <c r="HN131" s="265">
        <v>0.37615999999999999</v>
      </c>
      <c r="HO131" s="265">
        <v>0.35816999999999999</v>
      </c>
      <c r="HP131" s="265">
        <v>0.32995000000000002</v>
      </c>
      <c r="HQ131" s="265">
        <v>0.27162999999999998</v>
      </c>
      <c r="HR131" s="265">
        <v>0.28960999999999998</v>
      </c>
      <c r="HS131" s="265">
        <v>0.30830999999999997</v>
      </c>
      <c r="HT131" s="265">
        <v>0.32974999999999999</v>
      </c>
      <c r="HU131" s="265">
        <v>0.41203000000000001</v>
      </c>
      <c r="HV131" s="265">
        <v>0.31036000000000002</v>
      </c>
      <c r="HW131" s="265">
        <v>0.28553000000000001</v>
      </c>
      <c r="HX131" s="265">
        <v>0.30567</v>
      </c>
      <c r="HY131" s="265">
        <v>0.29181000000000001</v>
      </c>
      <c r="HZ131" s="265">
        <v>0.32251999999999997</v>
      </c>
      <c r="IA131" s="265">
        <v>0.29233999999999999</v>
      </c>
      <c r="IB131" s="265">
        <v>0.28156999999999999</v>
      </c>
      <c r="IC131" s="265">
        <v>0.29532000000000003</v>
      </c>
      <c r="ID131" s="265">
        <v>0.28316000000000002</v>
      </c>
      <c r="IE131" s="265">
        <v>0.38986999999999999</v>
      </c>
      <c r="IF131" s="265">
        <v>0.39284000000000002</v>
      </c>
      <c r="IG131" s="265">
        <v>0.30192000000000002</v>
      </c>
      <c r="IH131" s="265">
        <v>0.35526000000000002</v>
      </c>
      <c r="II131" s="265">
        <v>0.42615999999999998</v>
      </c>
      <c r="IJ131" s="265">
        <v>0.37258000000000002</v>
      </c>
      <c r="IK131" s="265">
        <v>0.39090999999999998</v>
      </c>
      <c r="IL131" s="265">
        <v>0.42416999999999999</v>
      </c>
      <c r="IM131" s="265">
        <v>0.42013</v>
      </c>
      <c r="IN131" s="265">
        <v>0.17508000000000001</v>
      </c>
      <c r="IO131" s="265">
        <v>0.22459999999999999</v>
      </c>
      <c r="IP131" s="265">
        <v>0.29249000000000003</v>
      </c>
      <c r="IQ131" s="265">
        <v>0.36697999999999997</v>
      </c>
      <c r="IR131" s="265">
        <v>0.39426</v>
      </c>
      <c r="IS131" s="265">
        <v>0.29809000000000002</v>
      </c>
      <c r="IT131" s="265">
        <v>0.30208000000000002</v>
      </c>
      <c r="IU131" s="265">
        <v>0.30660999999999999</v>
      </c>
      <c r="IV131" s="265">
        <v>0.33141999999999999</v>
      </c>
      <c r="IW131" s="265">
        <v>0.33302999999999999</v>
      </c>
      <c r="IX131" s="265">
        <v>0.29609000000000002</v>
      </c>
      <c r="IY131" s="265">
        <v>0.44113000000000002</v>
      </c>
      <c r="IZ131" s="265">
        <v>0.38197999999999999</v>
      </c>
      <c r="JA131" s="265">
        <v>0.39724999999999999</v>
      </c>
      <c r="JB131" s="265">
        <v>0.39526</v>
      </c>
      <c r="JC131" s="265">
        <v>0.43670999999999999</v>
      </c>
      <c r="JD131" s="265">
        <v>0.35349999999999998</v>
      </c>
      <c r="JE131" s="265">
        <v>0.20791999999999999</v>
      </c>
      <c r="JF131" s="265">
        <v>0.38512000000000002</v>
      </c>
      <c r="JG131" s="265">
        <v>0.34677000000000002</v>
      </c>
      <c r="JH131" s="265">
        <v>0.49969000000000002</v>
      </c>
      <c r="JI131" s="265">
        <v>0.27271000000000001</v>
      </c>
      <c r="JJ131" s="265">
        <v>0.24961</v>
      </c>
      <c r="JK131" s="265">
        <v>0.30342999999999998</v>
      </c>
      <c r="JL131" s="265">
        <v>0.29414000000000001</v>
      </c>
      <c r="JM131" s="265">
        <v>0.27162999999999998</v>
      </c>
      <c r="JN131" s="265">
        <v>0.28847</v>
      </c>
      <c r="JO131" s="265">
        <v>0.29468</v>
      </c>
      <c r="JP131" s="265">
        <v>0.26085999999999998</v>
      </c>
      <c r="JQ131" s="265">
        <v>0.31290000000000001</v>
      </c>
      <c r="JR131" s="265">
        <v>0.28200999999999998</v>
      </c>
      <c r="JS131" s="265">
        <v>0.34938000000000002</v>
      </c>
      <c r="JT131" s="265">
        <v>0.25208999999999998</v>
      </c>
      <c r="JU131" s="265">
        <v>0.43001</v>
      </c>
      <c r="JV131" s="265">
        <v>0.41184999999999999</v>
      </c>
      <c r="JW131" s="265">
        <v>0.25611</v>
      </c>
      <c r="JX131" s="265">
        <v>0.28097</v>
      </c>
      <c r="JY131" s="265">
        <v>0.30138999999999999</v>
      </c>
      <c r="JZ131" s="265">
        <v>0.29459000000000002</v>
      </c>
      <c r="KA131" s="265">
        <v>0.11686000000000001</v>
      </c>
      <c r="KB131" s="265">
        <v>0.38485000000000003</v>
      </c>
      <c r="KC131" s="265">
        <v>0.33711000000000002</v>
      </c>
      <c r="KD131" s="265">
        <v>0.29809999999999998</v>
      </c>
      <c r="KE131" s="265">
        <v>0.33938000000000001</v>
      </c>
      <c r="KF131" s="265">
        <v>0.27779999999999999</v>
      </c>
      <c r="KG131" s="265">
        <v>0.27176</v>
      </c>
      <c r="KH131" s="265">
        <v>0.17498</v>
      </c>
      <c r="KI131" s="265">
        <v>0.27450000000000002</v>
      </c>
      <c r="KJ131" s="265">
        <v>0.34655999999999998</v>
      </c>
      <c r="KK131" s="265">
        <v>0.40050999999999998</v>
      </c>
      <c r="KL131" s="265">
        <v>0.47583999999999999</v>
      </c>
      <c r="KM131" s="265">
        <v>0.93384999999999996</v>
      </c>
      <c r="KN131" s="265">
        <v>0.96609999999999996</v>
      </c>
      <c r="KO131" s="265">
        <v>0.95526999999999995</v>
      </c>
      <c r="KP131" s="265">
        <v>7.5104719266181107E-3</v>
      </c>
      <c r="KQ131" s="265">
        <v>0.89158999999999999</v>
      </c>
      <c r="KR131" s="265">
        <v>0.86370000000000002</v>
      </c>
      <c r="KS131" s="265">
        <v>0.84048999999999996</v>
      </c>
      <c r="KT131" s="265">
        <v>0.91231220985498784</v>
      </c>
      <c r="KU131" s="265">
        <v>5.9005000000000002E-2</v>
      </c>
      <c r="KV131" s="265">
        <v>0.16008</v>
      </c>
      <c r="KW131" s="265">
        <v>0.21510000000000001</v>
      </c>
      <c r="KX131" s="265">
        <v>0.31106</v>
      </c>
      <c r="KY131" s="265">
        <v>0.49908999999999998</v>
      </c>
      <c r="KZ131" s="265">
        <v>0.70089999999999997</v>
      </c>
      <c r="LA131" s="265">
        <v>0.85772999999999999</v>
      </c>
      <c r="LB131" s="265">
        <v>0.95411000000000001</v>
      </c>
      <c r="LC131" s="265">
        <v>1</v>
      </c>
      <c r="LD131" s="265">
        <v>0</v>
      </c>
      <c r="LE131" s="265">
        <v>0.67232999999999998</v>
      </c>
      <c r="LF131" s="265">
        <v>0</v>
      </c>
      <c r="LG131" s="265">
        <v>0</v>
      </c>
      <c r="LH131" s="431">
        <v>3.1303425785154104E-3</v>
      </c>
      <c r="LI131" s="431">
        <v>3.7046081852167845E-3</v>
      </c>
      <c r="LJ131" s="431">
        <v>5.3662718273699284E-3</v>
      </c>
      <c r="LK131" s="431">
        <v>3.4621458034962416E-3</v>
      </c>
      <c r="LL131" s="431">
        <v>4.9912622198462486E-3</v>
      </c>
      <c r="LM131" s="431">
        <v>2.6265943888574839E-3</v>
      </c>
      <c r="LN131" s="431">
        <v>4.3774186633527279E-3</v>
      </c>
      <c r="LO131" s="431">
        <v>2.7836374938488007E-3</v>
      </c>
      <c r="LP131" s="431">
        <v>3.1532491557300091E-3</v>
      </c>
      <c r="LQ131" s="431">
        <v>2.795220585539937E-3</v>
      </c>
      <c r="LR131" s="431">
        <v>1.1129934573546052E-3</v>
      </c>
      <c r="LS131" s="431">
        <v>2.6459835935384035E-3</v>
      </c>
      <c r="LT131" s="431">
        <v>1.548734144307673E-3</v>
      </c>
      <c r="LU131" s="431">
        <v>2.158251591026783E-3</v>
      </c>
      <c r="LV131" s="431">
        <v>3.6727781407535076E-3</v>
      </c>
      <c r="LW131" s="431">
        <v>2.4551886599510908E-3</v>
      </c>
      <c r="LX131" s="431">
        <v>2.719472162425518E-3</v>
      </c>
      <c r="LY131" s="431">
        <v>2.6765004731714725E-3</v>
      </c>
      <c r="LZ131" s="431">
        <v>2.8074905276298523E-3</v>
      </c>
      <c r="MA131" s="431">
        <v>1.7427391139790416E-3</v>
      </c>
      <c r="MB131" s="431">
        <v>2.1948015782982111E-3</v>
      </c>
      <c r="MC131" s="431">
        <v>2.139323391020298E-3</v>
      </c>
      <c r="MD131" s="431">
        <v>2.0988148171454668E-3</v>
      </c>
      <c r="ME131" s="431">
        <v>1.8725012196227908E-3</v>
      </c>
      <c r="MF131" s="431">
        <v>2.617647172883153E-3</v>
      </c>
      <c r="MG131" s="431">
        <v>2.2920842748135328E-3</v>
      </c>
      <c r="MH131" s="266"/>
      <c r="MI131" s="266"/>
      <c r="MJ131" s="266"/>
      <c r="MK131" s="266"/>
      <c r="ML131" s="266"/>
      <c r="MM131" s="266"/>
      <c r="MN131" s="266"/>
      <c r="MO131" s="266"/>
      <c r="MP131" s="266"/>
      <c r="MQ131" s="266"/>
      <c r="MR131" s="266"/>
      <c r="MS131" s="266"/>
      <c r="MT131" s="266"/>
      <c r="MU131" s="266"/>
      <c r="MV131" s="266"/>
      <c r="MW131" s="266"/>
      <c r="MX131" s="266"/>
      <c r="MY131" s="266"/>
      <c r="MZ131" s="266"/>
      <c r="NA131" s="266"/>
      <c r="NB131" s="266"/>
      <c r="NC131" s="266"/>
      <c r="ND131" s="266"/>
      <c r="NE131" s="266"/>
      <c r="NF131" s="266"/>
      <c r="NG131" s="266"/>
      <c r="NH131" s="266"/>
      <c r="NI131" s="266"/>
      <c r="NJ131" s="266"/>
      <c r="NK131" s="266"/>
      <c r="NL131" s="266"/>
      <c r="NM131" s="266"/>
      <c r="NN131" s="266"/>
      <c r="NO131" s="266"/>
      <c r="NP131" s="266"/>
      <c r="NQ131" s="266"/>
      <c r="NR131" s="266"/>
      <c r="NS131" s="266"/>
      <c r="NT131" s="266"/>
      <c r="NU131" s="266"/>
      <c r="NV131" s="266"/>
      <c r="NW131" s="266"/>
      <c r="NX131" s="266"/>
      <c r="NY131" s="266"/>
      <c r="NZ131" s="266"/>
      <c r="OA131" s="266"/>
      <c r="OB131" s="266"/>
      <c r="OC131" s="266"/>
      <c r="OD131" s="266"/>
      <c r="OE131" s="266"/>
      <c r="OF131" s="266"/>
      <c r="OG131" s="266"/>
      <c r="OH131" s="266"/>
      <c r="OI131" s="266"/>
      <c r="OJ131" s="266"/>
      <c r="OK131" s="266"/>
      <c r="OL131" s="266"/>
      <c r="OM131" s="266"/>
      <c r="ON131" s="267"/>
    </row>
    <row r="132" spans="1:404">
      <c r="A132" s="261">
        <v>507</v>
      </c>
      <c r="B132" s="265">
        <v>0.27598</v>
      </c>
      <c r="C132" s="265">
        <v>0.20326</v>
      </c>
      <c r="D132" s="265">
        <v>0.14505000000000001</v>
      </c>
      <c r="E132" s="265">
        <v>9.8810999999999996E-2</v>
      </c>
      <c r="F132" s="265">
        <v>0.28209000000000001</v>
      </c>
      <c r="G132" s="265">
        <v>0.19</v>
      </c>
      <c r="H132" s="265">
        <v>0.29864000000000002</v>
      </c>
      <c r="I132" s="265">
        <v>0.36609999999999998</v>
      </c>
      <c r="J132" s="265">
        <v>0.30484</v>
      </c>
      <c r="K132" s="265">
        <v>3.9951E-2</v>
      </c>
      <c r="L132" s="265">
        <v>2.7265000000000001E-2</v>
      </c>
      <c r="M132" s="265">
        <v>1.8415000000000001E-2</v>
      </c>
      <c r="N132" s="265">
        <v>0.20831</v>
      </c>
      <c r="O132" s="265">
        <v>0.24584</v>
      </c>
      <c r="P132" s="265">
        <v>0.19350000000000001</v>
      </c>
      <c r="Q132" s="265">
        <v>0.12164999999999999</v>
      </c>
      <c r="R132" s="265">
        <v>0.10006</v>
      </c>
      <c r="S132" s="265">
        <v>0.29388999999999998</v>
      </c>
      <c r="T132" s="265">
        <v>0.19844999999999999</v>
      </c>
      <c r="U132" s="265">
        <v>0.28338999999999998</v>
      </c>
      <c r="V132" s="265">
        <v>0.19363</v>
      </c>
      <c r="W132" s="265">
        <v>0.19097</v>
      </c>
      <c r="X132" s="265">
        <v>0.16539999999999999</v>
      </c>
      <c r="Y132" s="265">
        <v>0.30441000000000001</v>
      </c>
      <c r="Z132" s="265">
        <v>0.21099999999999999</v>
      </c>
      <c r="AA132" s="265">
        <v>0.27921000000000001</v>
      </c>
      <c r="AB132" s="265">
        <v>0.19608999999999999</v>
      </c>
      <c r="AC132" s="265">
        <v>0.20763000000000001</v>
      </c>
      <c r="AD132" s="265">
        <v>0.13961999999999999</v>
      </c>
      <c r="AE132" s="265">
        <v>2.4542999999999999E-2</v>
      </c>
      <c r="AF132" s="265">
        <v>3.4901000000000001E-2</v>
      </c>
      <c r="AG132" s="265">
        <v>5.5851999999999999E-2</v>
      </c>
      <c r="AH132" s="265">
        <v>5.4059999999999997E-2</v>
      </c>
      <c r="AI132" s="265">
        <v>2.2107000000000002E-2</v>
      </c>
      <c r="AJ132" s="265">
        <v>1.7668E-2</v>
      </c>
      <c r="AK132" s="265">
        <v>1.8162999999999999E-2</v>
      </c>
      <c r="AL132" s="265">
        <v>4.2055000000000002E-2</v>
      </c>
      <c r="AM132" s="265">
        <v>1.6226000000000001E-2</v>
      </c>
      <c r="AN132" s="265">
        <v>3.3843999999999999E-2</v>
      </c>
      <c r="AO132" s="265">
        <v>4.8905999999999998E-2</v>
      </c>
      <c r="AP132" s="265">
        <v>3.0360999999999999E-2</v>
      </c>
      <c r="AQ132" s="265">
        <v>3.9827000000000001E-2</v>
      </c>
      <c r="AR132" s="265">
        <v>8.8705000000000006E-2</v>
      </c>
      <c r="AS132" s="265">
        <v>2.9388999999999998E-2</v>
      </c>
      <c r="AT132" s="265">
        <v>7.2087999999999999E-2</v>
      </c>
      <c r="AU132" s="265">
        <v>0.10928</v>
      </c>
      <c r="AV132" s="265">
        <v>8.9946999999999999E-2</v>
      </c>
      <c r="AW132" s="265">
        <v>1.4371E-2</v>
      </c>
      <c r="AX132" s="265">
        <v>2.3283000000000002E-2</v>
      </c>
      <c r="AY132" s="265">
        <v>2.7692000000000001E-2</v>
      </c>
      <c r="AZ132" s="265">
        <v>3.1937E-2</v>
      </c>
      <c r="BA132" s="265">
        <v>4.8119000000000002E-2</v>
      </c>
      <c r="BB132" s="265">
        <v>4.3806999999999999E-2</v>
      </c>
      <c r="BC132" s="265">
        <v>4.0835999999999997E-2</v>
      </c>
      <c r="BD132" s="265">
        <v>5.2200999999999997E-2</v>
      </c>
      <c r="BE132" s="265">
        <v>1.4089000000000001E-2</v>
      </c>
      <c r="BF132" s="265">
        <v>9.7966000000000008E-3</v>
      </c>
      <c r="BG132" s="265">
        <v>6.7155000000000006E-2</v>
      </c>
      <c r="BH132" s="265">
        <v>6.2616000000000005E-2</v>
      </c>
      <c r="BI132" s="265">
        <v>0.11695</v>
      </c>
      <c r="BJ132" s="265">
        <v>0.10229000000000001</v>
      </c>
      <c r="BK132" s="265">
        <v>0.13247</v>
      </c>
      <c r="BL132" s="265">
        <v>0.24446000000000001</v>
      </c>
      <c r="BM132" s="265">
        <v>0.12439</v>
      </c>
      <c r="BN132" s="265">
        <v>0.38242999999999999</v>
      </c>
      <c r="BO132" s="265">
        <v>0.42570999999999998</v>
      </c>
      <c r="BP132" s="265">
        <v>0.11386</v>
      </c>
      <c r="BQ132" s="265">
        <v>0.19164</v>
      </c>
      <c r="BR132" s="265">
        <v>0.37487999999999999</v>
      </c>
      <c r="BS132" s="265">
        <v>0.18612000000000001</v>
      </c>
      <c r="BT132" s="265">
        <v>0.32236999999999999</v>
      </c>
      <c r="BU132" s="265">
        <v>1.4962E-2</v>
      </c>
      <c r="BV132" s="265">
        <v>6.7542000000000001E-3</v>
      </c>
      <c r="BW132" s="265">
        <v>1.8459E-2</v>
      </c>
      <c r="BX132" s="265">
        <v>9.6418000000000007E-3</v>
      </c>
      <c r="BY132" s="265">
        <v>0.27067000000000002</v>
      </c>
      <c r="BZ132" s="265">
        <v>0.23108000000000001</v>
      </c>
      <c r="CA132" s="265">
        <v>0.432</v>
      </c>
      <c r="CB132" s="265">
        <v>0.32444000000000001</v>
      </c>
      <c r="CC132" s="265">
        <v>0.41439999999999999</v>
      </c>
      <c r="CD132" s="265">
        <v>0.24843000000000001</v>
      </c>
      <c r="CE132" s="265">
        <v>0.24159</v>
      </c>
      <c r="CF132" s="265">
        <v>0.26712999999999998</v>
      </c>
      <c r="CG132" s="265">
        <v>0.22633</v>
      </c>
      <c r="CH132" s="265">
        <v>0.22878000000000001</v>
      </c>
      <c r="CI132" s="265">
        <v>0.25034000000000001</v>
      </c>
      <c r="CJ132" s="265">
        <v>0.21867</v>
      </c>
      <c r="CK132" s="265">
        <v>0.22789000000000001</v>
      </c>
      <c r="CL132" s="265">
        <v>0.51724000000000003</v>
      </c>
      <c r="CM132" s="265">
        <v>0.22131000000000001</v>
      </c>
      <c r="CN132" s="265">
        <v>0.15556</v>
      </c>
      <c r="CO132" s="265">
        <v>0.15636</v>
      </c>
      <c r="CP132" s="265">
        <v>0.19739999999999999</v>
      </c>
      <c r="CQ132" s="265">
        <v>0.18801000000000001</v>
      </c>
      <c r="CR132" s="265">
        <v>0.15</v>
      </c>
      <c r="CS132" s="265">
        <v>0.11020000000000001</v>
      </c>
      <c r="CT132" s="265">
        <v>0.15670000000000001</v>
      </c>
      <c r="CU132" s="265">
        <v>0.14199999999999999</v>
      </c>
      <c r="CV132" s="265">
        <v>0.19900999999999999</v>
      </c>
      <c r="CW132" s="265">
        <v>0.29697000000000001</v>
      </c>
      <c r="CX132" s="265">
        <v>0.25155</v>
      </c>
      <c r="CY132" s="265">
        <v>0.25773000000000001</v>
      </c>
      <c r="CZ132" s="265">
        <v>0.21056</v>
      </c>
      <c r="DA132" s="265">
        <v>0.37325000000000003</v>
      </c>
      <c r="DB132" s="265">
        <v>0.36768000000000001</v>
      </c>
      <c r="DC132" s="265">
        <v>0.54432999999999998</v>
      </c>
      <c r="DD132" s="265">
        <v>0.26061000000000001</v>
      </c>
      <c r="DE132" s="265">
        <v>0.34638999999999998</v>
      </c>
      <c r="DF132" s="265">
        <v>0.14466999999999999</v>
      </c>
      <c r="DG132" s="265">
        <v>0.21904000000000001</v>
      </c>
      <c r="DH132" s="265">
        <v>0.12895999999999999</v>
      </c>
      <c r="DI132" s="265">
        <v>0.13689000000000001</v>
      </c>
      <c r="DJ132" s="265">
        <v>8.5537000000000002E-2</v>
      </c>
      <c r="DK132" s="265">
        <v>3.372E-2</v>
      </c>
      <c r="DL132" s="265">
        <v>5.2586000000000001E-2</v>
      </c>
      <c r="DM132" s="265">
        <v>0.33216000000000001</v>
      </c>
      <c r="DN132" s="265">
        <v>5.3168E-2</v>
      </c>
      <c r="DO132" s="265">
        <v>6.6638000000000003E-2</v>
      </c>
      <c r="DP132" s="265">
        <v>3.5820999999999999E-2</v>
      </c>
      <c r="DQ132" s="265">
        <v>4.3735000000000003E-2</v>
      </c>
      <c r="DR132" s="265">
        <v>0.25674999999999998</v>
      </c>
      <c r="DS132" s="265">
        <v>0.16320999999999999</v>
      </c>
      <c r="DT132" s="265">
        <v>0.17621000000000001</v>
      </c>
      <c r="DU132" s="265">
        <v>4.6509000000000002E-2</v>
      </c>
      <c r="DV132" s="265">
        <v>5.9146999999999998E-2</v>
      </c>
      <c r="DW132" s="265">
        <v>3.3194000000000001E-2</v>
      </c>
      <c r="DX132" s="265">
        <v>0.11762</v>
      </c>
      <c r="DY132" s="265">
        <v>0.13597999999999999</v>
      </c>
      <c r="DZ132" s="265">
        <v>3.2277E-2</v>
      </c>
      <c r="EA132" s="265">
        <v>4.7455999999999998E-2</v>
      </c>
      <c r="EB132" s="265">
        <v>4.1417000000000002E-2</v>
      </c>
      <c r="EC132" s="265">
        <v>4.1679000000000001E-2</v>
      </c>
      <c r="ED132" s="265">
        <v>4.1090000000000002E-2</v>
      </c>
      <c r="EE132" s="265">
        <v>4.0778000000000002E-2</v>
      </c>
      <c r="EF132" s="265">
        <v>0.32061000000000001</v>
      </c>
      <c r="EG132" s="265">
        <v>4.9563999999999997E-2</v>
      </c>
      <c r="EH132" s="265">
        <v>0.21643999999999999</v>
      </c>
      <c r="EI132" s="265">
        <v>0.60407999999999995</v>
      </c>
      <c r="EJ132" s="265">
        <v>0.81237000000000004</v>
      </c>
      <c r="EK132" s="265">
        <v>0.48081000000000002</v>
      </c>
      <c r="EL132" s="265">
        <v>0.375</v>
      </c>
      <c r="EM132" s="265">
        <v>0.40794000000000002</v>
      </c>
      <c r="EN132" s="265">
        <v>0.16409000000000001</v>
      </c>
      <c r="EO132" s="265">
        <v>0.54191</v>
      </c>
      <c r="EP132" s="265">
        <v>0.28887000000000002</v>
      </c>
      <c r="EQ132" s="265">
        <v>9.4265000000000002E-2</v>
      </c>
      <c r="ER132" s="265">
        <v>0.10863</v>
      </c>
      <c r="ES132" s="265">
        <v>0.1028</v>
      </c>
      <c r="ET132" s="265">
        <v>0.10878</v>
      </c>
      <c r="EU132" s="265">
        <v>9.8762000000000003E-2</v>
      </c>
      <c r="EV132" s="265">
        <v>7.9467999999999997E-2</v>
      </c>
      <c r="EW132" s="265">
        <v>8.6426000000000003E-2</v>
      </c>
      <c r="EX132" s="265">
        <v>9.8433999999999994E-2</v>
      </c>
      <c r="EY132" s="265">
        <v>9.4337000000000004E-2</v>
      </c>
      <c r="EZ132" s="265">
        <v>0.43824999999999997</v>
      </c>
      <c r="FA132" s="265">
        <v>0.14455000000000001</v>
      </c>
      <c r="FB132" s="265">
        <v>0.12895999999999999</v>
      </c>
      <c r="FC132" s="265">
        <v>0.11786000000000001</v>
      </c>
      <c r="FD132" s="265">
        <v>0.14731</v>
      </c>
      <c r="FE132" s="265">
        <v>0.10728</v>
      </c>
      <c r="FF132" s="265">
        <v>0.14074</v>
      </c>
      <c r="FG132" s="265">
        <v>0.15698999999999999</v>
      </c>
      <c r="FH132" s="265">
        <v>0.13195999999999999</v>
      </c>
      <c r="FI132" s="265">
        <v>0.12703999999999999</v>
      </c>
      <c r="FJ132" s="265">
        <v>0.15348000000000001</v>
      </c>
      <c r="FK132" s="265">
        <v>0.13825000000000001</v>
      </c>
      <c r="FL132" s="265">
        <v>0.28201999999999999</v>
      </c>
      <c r="FM132" s="265">
        <v>0.37790000000000001</v>
      </c>
      <c r="FN132" s="265">
        <v>0.35361999999999999</v>
      </c>
      <c r="FO132" s="265">
        <v>0.24399999999999999</v>
      </c>
      <c r="FP132" s="265">
        <v>0.35010000000000002</v>
      </c>
      <c r="FQ132" s="265">
        <v>0.43068000000000001</v>
      </c>
      <c r="FR132" s="265">
        <v>0.28650999999999999</v>
      </c>
      <c r="FS132" s="265">
        <v>0.33477000000000001</v>
      </c>
      <c r="FT132" s="265">
        <v>0.33731</v>
      </c>
      <c r="FU132" s="265">
        <v>0.42502000000000001</v>
      </c>
      <c r="FV132" s="265">
        <v>0.19788</v>
      </c>
      <c r="FW132" s="265">
        <v>0.25788</v>
      </c>
      <c r="FX132" s="265">
        <v>0.33032</v>
      </c>
      <c r="FY132" s="265">
        <v>0.28534999999999999</v>
      </c>
      <c r="FZ132" s="265">
        <v>0.25788</v>
      </c>
      <c r="GA132" s="265">
        <v>0.44080000000000003</v>
      </c>
      <c r="GB132" s="265">
        <v>0.32979000000000003</v>
      </c>
      <c r="GC132" s="265">
        <v>0.41537000000000002</v>
      </c>
      <c r="GD132" s="265">
        <v>0.34003</v>
      </c>
      <c r="GE132" s="265">
        <v>0.44318000000000002</v>
      </c>
      <c r="GF132" s="265">
        <v>0.44064999999999999</v>
      </c>
      <c r="GG132" s="265">
        <v>0.27914</v>
      </c>
      <c r="GH132" s="265">
        <v>0.30476999999999999</v>
      </c>
      <c r="GI132" s="265">
        <v>0.29659999999999997</v>
      </c>
      <c r="GJ132" s="265">
        <v>0.48643999999999998</v>
      </c>
      <c r="GK132" s="265">
        <v>0.47839999999999999</v>
      </c>
      <c r="GL132" s="265">
        <v>0.39202999999999999</v>
      </c>
      <c r="GM132" s="265">
        <v>0.40511999999999998</v>
      </c>
      <c r="GN132" s="265">
        <v>0.40439999999999998</v>
      </c>
      <c r="GO132" s="265">
        <v>0.26327</v>
      </c>
      <c r="GP132" s="265">
        <v>0.32594000000000001</v>
      </c>
      <c r="GQ132" s="265">
        <v>0.32443</v>
      </c>
      <c r="GR132" s="265">
        <v>0.40260000000000001</v>
      </c>
      <c r="GS132" s="265">
        <v>0.32401000000000002</v>
      </c>
      <c r="GT132" s="265">
        <v>0.31326999999999999</v>
      </c>
      <c r="GU132" s="265">
        <v>0.31198999999999999</v>
      </c>
      <c r="GV132" s="265">
        <v>0.29485</v>
      </c>
      <c r="GW132" s="265">
        <v>0.36786999999999997</v>
      </c>
      <c r="GX132" s="265">
        <v>0.33988000000000002</v>
      </c>
      <c r="GY132" s="265">
        <v>0.33385999999999999</v>
      </c>
      <c r="GZ132" s="265">
        <v>0.27847</v>
      </c>
      <c r="HA132" s="265">
        <v>0.25456000000000001</v>
      </c>
      <c r="HB132" s="265">
        <v>0.26319999999999999</v>
      </c>
      <c r="HC132" s="265">
        <v>0.35453000000000001</v>
      </c>
      <c r="HD132" s="265">
        <v>0.27840999999999999</v>
      </c>
      <c r="HE132" s="265">
        <v>0.38324999999999998</v>
      </c>
      <c r="HF132" s="265">
        <v>0.36482999999999999</v>
      </c>
      <c r="HG132" s="265">
        <v>0.38482</v>
      </c>
      <c r="HH132" s="265">
        <v>0.3861</v>
      </c>
      <c r="HI132" s="265">
        <v>0.39012999999999998</v>
      </c>
      <c r="HJ132" s="265">
        <v>0.40558</v>
      </c>
      <c r="HK132" s="265">
        <v>0.36797000000000002</v>
      </c>
      <c r="HL132" s="265">
        <v>0.39080999999999999</v>
      </c>
      <c r="HM132" s="265">
        <v>0.2969</v>
      </c>
      <c r="HN132" s="265">
        <v>0.38861000000000001</v>
      </c>
      <c r="HO132" s="265">
        <v>0.37242999999999998</v>
      </c>
      <c r="HP132" s="265">
        <v>0.34105999999999997</v>
      </c>
      <c r="HQ132" s="265">
        <v>0.28561999999999999</v>
      </c>
      <c r="HR132" s="265">
        <v>0.30691000000000002</v>
      </c>
      <c r="HS132" s="265">
        <v>0.31934000000000001</v>
      </c>
      <c r="HT132" s="265">
        <v>0.34325</v>
      </c>
      <c r="HU132" s="265">
        <v>0.42843999999999999</v>
      </c>
      <c r="HV132" s="265">
        <v>0.32183</v>
      </c>
      <c r="HW132" s="265">
        <v>0.30068</v>
      </c>
      <c r="HX132" s="265">
        <v>0.3221</v>
      </c>
      <c r="HY132" s="265">
        <v>0.30674000000000001</v>
      </c>
      <c r="HZ132" s="265">
        <v>0.33063999999999999</v>
      </c>
      <c r="IA132" s="265">
        <v>0.30004999999999998</v>
      </c>
      <c r="IB132" s="265">
        <v>0.28887000000000002</v>
      </c>
      <c r="IC132" s="265">
        <v>0.30271999999999999</v>
      </c>
      <c r="ID132" s="265">
        <v>0.29060999999999998</v>
      </c>
      <c r="IE132" s="265">
        <v>0.39832000000000001</v>
      </c>
      <c r="IF132" s="265">
        <v>0.40100999999999998</v>
      </c>
      <c r="IG132" s="265">
        <v>0.31228</v>
      </c>
      <c r="IH132" s="265">
        <v>0.37281999999999998</v>
      </c>
      <c r="II132" s="265">
        <v>0.44129000000000002</v>
      </c>
      <c r="IJ132" s="265">
        <v>0.38100000000000001</v>
      </c>
      <c r="IK132" s="265">
        <v>0.39929999999999999</v>
      </c>
      <c r="IL132" s="265">
        <v>0.44191000000000003</v>
      </c>
      <c r="IM132" s="265">
        <v>0.42887999999999998</v>
      </c>
      <c r="IN132" s="265">
        <v>0.18035000000000001</v>
      </c>
      <c r="IO132" s="265">
        <v>0.23194999999999999</v>
      </c>
      <c r="IP132" s="265">
        <v>0.30116999999999999</v>
      </c>
      <c r="IQ132" s="265">
        <v>0.38185000000000002</v>
      </c>
      <c r="IR132" s="265">
        <v>0.41219</v>
      </c>
      <c r="IS132" s="265">
        <v>0.31167</v>
      </c>
      <c r="IT132" s="265">
        <v>0.31491999999999998</v>
      </c>
      <c r="IU132" s="265">
        <v>0.31857000000000002</v>
      </c>
      <c r="IV132" s="265">
        <v>0.33656999999999998</v>
      </c>
      <c r="IW132" s="265">
        <v>0.34932000000000002</v>
      </c>
      <c r="IX132" s="265">
        <v>0.30882999999999999</v>
      </c>
      <c r="IY132" s="265">
        <v>0.45576</v>
      </c>
      <c r="IZ132" s="265">
        <v>0.39687</v>
      </c>
      <c r="JA132" s="265">
        <v>0.41282000000000002</v>
      </c>
      <c r="JB132" s="265">
        <v>0.40947</v>
      </c>
      <c r="JC132" s="265">
        <v>0.45191999999999999</v>
      </c>
      <c r="JD132" s="265">
        <v>0.36232999999999999</v>
      </c>
      <c r="JE132" s="265">
        <v>0.22264</v>
      </c>
      <c r="JF132" s="265">
        <v>0.39816000000000001</v>
      </c>
      <c r="JG132" s="265">
        <v>0.36133999999999999</v>
      </c>
      <c r="JH132" s="265">
        <v>0.51544000000000001</v>
      </c>
      <c r="JI132" s="265">
        <v>0.29042000000000001</v>
      </c>
      <c r="JJ132" s="265">
        <v>0.26673000000000002</v>
      </c>
      <c r="JK132" s="265">
        <v>0.32496000000000003</v>
      </c>
      <c r="JL132" s="265">
        <v>0.31329000000000001</v>
      </c>
      <c r="JM132" s="265">
        <v>0.28777999999999998</v>
      </c>
      <c r="JN132" s="265">
        <v>0.29926999999999998</v>
      </c>
      <c r="JO132" s="265">
        <v>0.30739</v>
      </c>
      <c r="JP132" s="265">
        <v>0.28025</v>
      </c>
      <c r="JQ132" s="265">
        <v>0.32525999999999999</v>
      </c>
      <c r="JR132" s="265">
        <v>0.29407</v>
      </c>
      <c r="JS132" s="265">
        <v>0.36435000000000001</v>
      </c>
      <c r="JT132" s="265">
        <v>0.25331999999999999</v>
      </c>
      <c r="JU132" s="265">
        <v>0.44631999999999999</v>
      </c>
      <c r="JV132" s="265">
        <v>0.42687000000000003</v>
      </c>
      <c r="JW132" s="265">
        <v>0.26921</v>
      </c>
      <c r="JX132" s="265">
        <v>0.29104999999999998</v>
      </c>
      <c r="JY132" s="265">
        <v>0.31537999999999999</v>
      </c>
      <c r="JZ132" s="265">
        <v>0.30468000000000001</v>
      </c>
      <c r="KA132" s="265">
        <v>0.12059</v>
      </c>
      <c r="KB132" s="265">
        <v>0.38983000000000001</v>
      </c>
      <c r="KC132" s="265">
        <v>0.35266999999999998</v>
      </c>
      <c r="KD132" s="265">
        <v>0.31186999999999998</v>
      </c>
      <c r="KE132" s="265">
        <v>0.35159000000000001</v>
      </c>
      <c r="KF132" s="265">
        <v>0.28737000000000001</v>
      </c>
      <c r="KG132" s="265">
        <v>0.28044000000000002</v>
      </c>
      <c r="KH132" s="265">
        <v>0.18385000000000001</v>
      </c>
      <c r="KI132" s="265">
        <v>0.2828</v>
      </c>
      <c r="KJ132" s="265">
        <v>0.35629</v>
      </c>
      <c r="KK132" s="265">
        <v>0.40353</v>
      </c>
      <c r="KL132" s="265">
        <v>0.47910999999999998</v>
      </c>
      <c r="KM132" s="265">
        <v>0.93471000000000004</v>
      </c>
      <c r="KN132" s="265">
        <v>0.96611999999999998</v>
      </c>
      <c r="KO132" s="265">
        <v>0.95454000000000006</v>
      </c>
      <c r="KP132" s="265">
        <v>7.5008415615599906E-3</v>
      </c>
      <c r="KQ132" s="265">
        <v>0.88980000000000004</v>
      </c>
      <c r="KR132" s="265">
        <v>0.86153000000000002</v>
      </c>
      <c r="KS132" s="265">
        <v>0.83801000000000003</v>
      </c>
      <c r="KT132" s="265">
        <v>0.9133691485700095</v>
      </c>
      <c r="KU132" s="265">
        <v>6.0101000000000002E-2</v>
      </c>
      <c r="KV132" s="265">
        <v>0.16211</v>
      </c>
      <c r="KW132" s="265">
        <v>0.21747</v>
      </c>
      <c r="KX132" s="265">
        <v>0.31381999999999999</v>
      </c>
      <c r="KY132" s="265">
        <v>0.50216000000000005</v>
      </c>
      <c r="KZ132" s="265">
        <v>0.70381000000000005</v>
      </c>
      <c r="LA132" s="265">
        <v>0.85995999999999995</v>
      </c>
      <c r="LB132" s="265">
        <v>0.95542000000000005</v>
      </c>
      <c r="LC132" s="265">
        <v>1</v>
      </c>
      <c r="LD132" s="265">
        <v>0</v>
      </c>
      <c r="LE132" s="265">
        <v>0.68952999999999998</v>
      </c>
      <c r="LF132" s="265">
        <v>0</v>
      </c>
      <c r="LG132" s="265">
        <v>0</v>
      </c>
      <c r="LH132" s="431">
        <v>3.0661006458103657E-3</v>
      </c>
      <c r="LI132" s="431">
        <v>3.6218503955751657E-3</v>
      </c>
      <c r="LJ132" s="431">
        <v>5.2407197654247284E-3</v>
      </c>
      <c r="LK132" s="431">
        <v>3.4403065219521523E-3</v>
      </c>
      <c r="LL132" s="431">
        <v>4.9473503604531288E-3</v>
      </c>
      <c r="LM132" s="431">
        <v>2.7346264105290174E-3</v>
      </c>
      <c r="LN132" s="431">
        <v>4.4111353345215321E-3</v>
      </c>
      <c r="LO132" s="431">
        <v>2.9308665543794632E-3</v>
      </c>
      <c r="LP132" s="431">
        <v>3.2926378771662712E-3</v>
      </c>
      <c r="LQ132" s="431">
        <v>2.9646256007254124E-3</v>
      </c>
      <c r="LR132" s="431">
        <v>1.1683639604598284E-3</v>
      </c>
      <c r="LS132" s="431">
        <v>2.6399956550449133E-3</v>
      </c>
      <c r="LT132" s="431">
        <v>1.6540669603273273E-3</v>
      </c>
      <c r="LU132" s="431">
        <v>2.2607273422181606E-3</v>
      </c>
      <c r="LV132" s="431">
        <v>3.7345513701438904E-3</v>
      </c>
      <c r="LW132" s="431">
        <v>2.595194848254323E-3</v>
      </c>
      <c r="LX132" s="431">
        <v>2.8685759752988815E-3</v>
      </c>
      <c r="LY132" s="431">
        <v>2.8044627979397774E-3</v>
      </c>
      <c r="LZ132" s="431">
        <v>2.7766379062086344E-3</v>
      </c>
      <c r="MA132" s="431">
        <v>1.8211540300399065E-3</v>
      </c>
      <c r="MB132" s="431">
        <v>2.280709333717823E-3</v>
      </c>
      <c r="MC132" s="431">
        <v>2.2034933790564537E-3</v>
      </c>
      <c r="MD132" s="431">
        <v>2.2266500163823366E-3</v>
      </c>
      <c r="ME132" s="431">
        <v>2.000848762691021E-3</v>
      </c>
      <c r="MF132" s="431">
        <v>2.6226069312542677E-3</v>
      </c>
      <c r="MG132" s="431">
        <v>2.3228346835821867E-3</v>
      </c>
      <c r="MH132" s="266"/>
      <c r="MI132" s="266"/>
      <c r="MJ132" s="266"/>
      <c r="MK132" s="266"/>
      <c r="ML132" s="266"/>
      <c r="MM132" s="266"/>
      <c r="MN132" s="266"/>
      <c r="MO132" s="266"/>
      <c r="MP132" s="266"/>
      <c r="MQ132" s="266"/>
      <c r="MR132" s="266"/>
      <c r="MS132" s="266"/>
      <c r="MT132" s="266"/>
      <c r="MU132" s="266"/>
      <c r="MV132" s="266"/>
      <c r="MW132" s="266"/>
      <c r="MX132" s="266"/>
      <c r="MY132" s="266"/>
      <c r="MZ132" s="266"/>
      <c r="NA132" s="266"/>
      <c r="NB132" s="266"/>
      <c r="NC132" s="266"/>
      <c r="ND132" s="266"/>
      <c r="NE132" s="266"/>
      <c r="NF132" s="266"/>
      <c r="NG132" s="266"/>
      <c r="NH132" s="266"/>
      <c r="NI132" s="266"/>
      <c r="NJ132" s="266"/>
      <c r="NK132" s="266"/>
      <c r="NL132" s="266"/>
      <c r="NM132" s="266"/>
      <c r="NN132" s="266"/>
      <c r="NO132" s="266"/>
      <c r="NP132" s="266"/>
      <c r="NQ132" s="266"/>
      <c r="NR132" s="266"/>
      <c r="NS132" s="266"/>
      <c r="NT132" s="266"/>
      <c r="NU132" s="266"/>
      <c r="NV132" s="266"/>
      <c r="NW132" s="266"/>
      <c r="NX132" s="266"/>
      <c r="NY132" s="266"/>
      <c r="NZ132" s="266"/>
      <c r="OA132" s="266"/>
      <c r="OB132" s="266"/>
      <c r="OC132" s="266"/>
      <c r="OD132" s="266"/>
      <c r="OE132" s="266"/>
      <c r="OF132" s="266"/>
      <c r="OG132" s="266"/>
      <c r="OH132" s="266"/>
      <c r="OI132" s="266"/>
      <c r="OJ132" s="266"/>
      <c r="OK132" s="266"/>
      <c r="OL132" s="266"/>
      <c r="OM132" s="266"/>
      <c r="ON132" s="267"/>
    </row>
    <row r="133" spans="1:404">
      <c r="A133" s="261">
        <v>508</v>
      </c>
      <c r="B133" s="265">
        <v>0.27428000000000002</v>
      </c>
      <c r="C133" s="265">
        <v>0.20269000000000001</v>
      </c>
      <c r="D133" s="265">
        <v>0.14505000000000001</v>
      </c>
      <c r="E133" s="265">
        <v>9.9010000000000001E-2</v>
      </c>
      <c r="F133" s="265">
        <v>0.28072000000000003</v>
      </c>
      <c r="G133" s="265">
        <v>0.18994</v>
      </c>
      <c r="H133" s="265">
        <v>0.29787000000000002</v>
      </c>
      <c r="I133" s="265">
        <v>0.36674000000000001</v>
      </c>
      <c r="J133" s="265">
        <v>0.30581999999999998</v>
      </c>
      <c r="K133" s="265">
        <v>3.7263999999999999E-2</v>
      </c>
      <c r="L133" s="265">
        <v>2.4903999999999999E-2</v>
      </c>
      <c r="M133" s="265">
        <v>1.6752E-2</v>
      </c>
      <c r="N133" s="265">
        <v>0.20660000000000001</v>
      </c>
      <c r="O133" s="265">
        <v>0.24310000000000001</v>
      </c>
      <c r="P133" s="265">
        <v>0.19349</v>
      </c>
      <c r="Q133" s="265">
        <v>0.12227</v>
      </c>
      <c r="R133" s="265">
        <v>0.10044</v>
      </c>
      <c r="S133" s="265">
        <v>0.29399999999999998</v>
      </c>
      <c r="T133" s="265">
        <v>0.19886000000000001</v>
      </c>
      <c r="U133" s="265">
        <v>0.28245999999999999</v>
      </c>
      <c r="V133" s="265">
        <v>0.19323000000000001</v>
      </c>
      <c r="W133" s="265">
        <v>0.19361999999999999</v>
      </c>
      <c r="X133" s="265">
        <v>0.16778999999999999</v>
      </c>
      <c r="Y133" s="265">
        <v>0.30603999999999998</v>
      </c>
      <c r="Z133" s="265">
        <v>0.21221999999999999</v>
      </c>
      <c r="AA133" s="265">
        <v>0.27772999999999998</v>
      </c>
      <c r="AB133" s="265">
        <v>0.19505</v>
      </c>
      <c r="AC133" s="265">
        <v>0.20902000000000001</v>
      </c>
      <c r="AD133" s="265">
        <v>0.14055999999999999</v>
      </c>
      <c r="AE133" s="265">
        <v>2.3722E-2</v>
      </c>
      <c r="AF133" s="265">
        <v>3.3875000000000002E-2</v>
      </c>
      <c r="AG133" s="265">
        <v>5.5296999999999999E-2</v>
      </c>
      <c r="AH133" s="265">
        <v>5.2109999999999997E-2</v>
      </c>
      <c r="AI133" s="265">
        <v>2.2335000000000001E-2</v>
      </c>
      <c r="AJ133" s="265">
        <v>1.6877E-2</v>
      </c>
      <c r="AK133" s="265">
        <v>1.8858E-2</v>
      </c>
      <c r="AL133" s="265">
        <v>4.3291000000000003E-2</v>
      </c>
      <c r="AM133" s="265">
        <v>1.5958E-2</v>
      </c>
      <c r="AN133" s="265">
        <v>3.5318000000000002E-2</v>
      </c>
      <c r="AO133" s="265">
        <v>5.0377999999999999E-2</v>
      </c>
      <c r="AP133" s="265">
        <v>2.8992E-2</v>
      </c>
      <c r="AQ133" s="265">
        <v>4.1537999999999999E-2</v>
      </c>
      <c r="AR133" s="265">
        <v>9.2684000000000002E-2</v>
      </c>
      <c r="AS133" s="265">
        <v>2.7581000000000001E-2</v>
      </c>
      <c r="AT133" s="265">
        <v>7.6182E-2</v>
      </c>
      <c r="AU133" s="265">
        <v>0.11459999999999999</v>
      </c>
      <c r="AV133" s="265">
        <v>9.5283999999999994E-2</v>
      </c>
      <c r="AW133" s="265">
        <v>1.3857E-2</v>
      </c>
      <c r="AX133" s="265">
        <v>2.2336000000000002E-2</v>
      </c>
      <c r="AY133" s="265">
        <v>2.6445E-2</v>
      </c>
      <c r="AZ133" s="265">
        <v>3.0075000000000001E-2</v>
      </c>
      <c r="BA133" s="265">
        <v>5.2174999999999999E-2</v>
      </c>
      <c r="BB133" s="265">
        <v>4.8335000000000003E-2</v>
      </c>
      <c r="BC133" s="265">
        <v>4.5678000000000003E-2</v>
      </c>
      <c r="BD133" s="265">
        <v>5.5843999999999998E-2</v>
      </c>
      <c r="BE133" s="265">
        <v>1.3272000000000001E-2</v>
      </c>
      <c r="BF133" s="265">
        <v>9.2034000000000005E-3</v>
      </c>
      <c r="BG133" s="265">
        <v>6.8465999999999999E-2</v>
      </c>
      <c r="BH133" s="265">
        <v>6.4298999999999995E-2</v>
      </c>
      <c r="BI133" s="265">
        <v>0.11632000000000001</v>
      </c>
      <c r="BJ133" s="265">
        <v>0.10246</v>
      </c>
      <c r="BK133" s="265">
        <v>0.12726999999999999</v>
      </c>
      <c r="BL133" s="265">
        <v>0.23005999999999999</v>
      </c>
      <c r="BM133" s="265">
        <v>0.11951000000000001</v>
      </c>
      <c r="BN133" s="265">
        <v>0.35857</v>
      </c>
      <c r="BO133" s="265">
        <v>0.40286</v>
      </c>
      <c r="BP133" s="265">
        <v>0.14538999999999999</v>
      </c>
      <c r="BQ133" s="265">
        <v>0.18775</v>
      </c>
      <c r="BR133" s="265">
        <v>0.36587999999999998</v>
      </c>
      <c r="BS133" s="265">
        <v>0.17682999999999999</v>
      </c>
      <c r="BT133" s="265">
        <v>0.30173</v>
      </c>
      <c r="BU133" s="265">
        <v>1.5148E-2</v>
      </c>
      <c r="BV133" s="265">
        <v>6.9448000000000001E-3</v>
      </c>
      <c r="BW133" s="265">
        <v>1.8411E-2</v>
      </c>
      <c r="BX133" s="265">
        <v>9.9562000000000001E-3</v>
      </c>
      <c r="BY133" s="265">
        <v>0.27350000000000002</v>
      </c>
      <c r="BZ133" s="265">
        <v>0.23374</v>
      </c>
      <c r="CA133" s="265">
        <v>0.438</v>
      </c>
      <c r="CB133" s="265">
        <v>0.32795000000000002</v>
      </c>
      <c r="CC133" s="265">
        <v>0.41798999999999997</v>
      </c>
      <c r="CD133" s="265">
        <v>0.25097999999999998</v>
      </c>
      <c r="CE133" s="265">
        <v>0.24382000000000001</v>
      </c>
      <c r="CF133" s="265">
        <v>0.26983000000000001</v>
      </c>
      <c r="CG133" s="265">
        <v>0.22572</v>
      </c>
      <c r="CH133" s="265">
        <v>0.23122000000000001</v>
      </c>
      <c r="CI133" s="265">
        <v>0.25270999999999999</v>
      </c>
      <c r="CJ133" s="265">
        <v>0.22120000000000001</v>
      </c>
      <c r="CK133" s="265">
        <v>0.22706000000000001</v>
      </c>
      <c r="CL133" s="265">
        <v>0.51822999999999997</v>
      </c>
      <c r="CM133" s="265">
        <v>0.22839999999999999</v>
      </c>
      <c r="CN133" s="265">
        <v>0.15758</v>
      </c>
      <c r="CO133" s="265">
        <v>0.16347999999999999</v>
      </c>
      <c r="CP133" s="265">
        <v>0.20696999999999999</v>
      </c>
      <c r="CQ133" s="265">
        <v>0.19711999999999999</v>
      </c>
      <c r="CR133" s="265">
        <v>0.16</v>
      </c>
      <c r="CS133" s="265">
        <v>0.11429</v>
      </c>
      <c r="CT133" s="265">
        <v>0.16289000000000001</v>
      </c>
      <c r="CU133" s="265">
        <v>0.14799999999999999</v>
      </c>
      <c r="CV133" s="265">
        <v>0.20634</v>
      </c>
      <c r="CW133" s="265">
        <v>0.30908999999999998</v>
      </c>
      <c r="CX133" s="265">
        <v>0.26391999999999999</v>
      </c>
      <c r="CY133" s="265">
        <v>0.26804</v>
      </c>
      <c r="CZ133" s="265">
        <v>0.21126</v>
      </c>
      <c r="DA133" s="265">
        <v>0.37224000000000002</v>
      </c>
      <c r="DB133" s="265">
        <v>0.35959999999999998</v>
      </c>
      <c r="DC133" s="265">
        <v>0.52783999999999998</v>
      </c>
      <c r="DD133" s="265">
        <v>0.27474999999999999</v>
      </c>
      <c r="DE133" s="265">
        <v>0.36495</v>
      </c>
      <c r="DF133" s="265">
        <v>0.15770999999999999</v>
      </c>
      <c r="DG133" s="265">
        <v>0.23877999999999999</v>
      </c>
      <c r="DH133" s="265">
        <v>0.13872999999999999</v>
      </c>
      <c r="DI133" s="265">
        <v>0.14873</v>
      </c>
      <c r="DJ133" s="265">
        <v>9.2381000000000005E-2</v>
      </c>
      <c r="DK133" s="265">
        <v>3.6746000000000001E-2</v>
      </c>
      <c r="DL133" s="265">
        <v>5.6708000000000001E-2</v>
      </c>
      <c r="DM133" s="265">
        <v>0.35993000000000003</v>
      </c>
      <c r="DN133" s="265">
        <v>5.7280999999999999E-2</v>
      </c>
      <c r="DO133" s="265">
        <v>7.1529999999999996E-2</v>
      </c>
      <c r="DP133" s="265">
        <v>3.8647000000000001E-2</v>
      </c>
      <c r="DQ133" s="265">
        <v>4.7022000000000001E-2</v>
      </c>
      <c r="DR133" s="265">
        <v>0.27032</v>
      </c>
      <c r="DS133" s="265">
        <v>0.17205000000000001</v>
      </c>
      <c r="DT133" s="265">
        <v>0.18636</v>
      </c>
      <c r="DU133" s="265">
        <v>4.9829999999999999E-2</v>
      </c>
      <c r="DV133" s="265">
        <v>6.3273999999999997E-2</v>
      </c>
      <c r="DW133" s="265">
        <v>3.5511000000000001E-2</v>
      </c>
      <c r="DX133" s="265">
        <v>0.12584999999999999</v>
      </c>
      <c r="DY133" s="265">
        <v>0.14484</v>
      </c>
      <c r="DZ133" s="265">
        <v>3.3096E-2</v>
      </c>
      <c r="EA133" s="265">
        <v>4.8920999999999999E-2</v>
      </c>
      <c r="EB133" s="265">
        <v>4.3340999999999998E-2</v>
      </c>
      <c r="EC133" s="265">
        <v>4.3928000000000002E-2</v>
      </c>
      <c r="ED133" s="265">
        <v>4.2547000000000001E-2</v>
      </c>
      <c r="EE133" s="265">
        <v>4.1792000000000003E-2</v>
      </c>
      <c r="EF133" s="265">
        <v>0.33299000000000001</v>
      </c>
      <c r="EG133" s="265">
        <v>5.2263999999999998E-2</v>
      </c>
      <c r="EH133" s="265">
        <v>0.19979</v>
      </c>
      <c r="EI133" s="265">
        <v>0.62041000000000002</v>
      </c>
      <c r="EJ133" s="265">
        <v>0.79588000000000003</v>
      </c>
      <c r="EK133" s="265">
        <v>0.47878999999999999</v>
      </c>
      <c r="EL133" s="265">
        <v>0.39583000000000002</v>
      </c>
      <c r="EM133" s="265">
        <v>0.42132999999999998</v>
      </c>
      <c r="EN133" s="265">
        <v>0.17935999999999999</v>
      </c>
      <c r="EO133" s="265">
        <v>0.57786000000000004</v>
      </c>
      <c r="EP133" s="265">
        <v>0.28893000000000002</v>
      </c>
      <c r="EQ133" s="265">
        <v>0.10403999999999999</v>
      </c>
      <c r="ER133" s="265">
        <v>0.11987</v>
      </c>
      <c r="ES133" s="265">
        <v>0.11339</v>
      </c>
      <c r="ET133" s="265">
        <v>0.11996999999999999</v>
      </c>
      <c r="EU133" s="265">
        <v>0.10911999999999999</v>
      </c>
      <c r="EV133" s="265">
        <v>8.7623000000000006E-2</v>
      </c>
      <c r="EW133" s="265">
        <v>9.5330999999999999E-2</v>
      </c>
      <c r="EX133" s="265">
        <v>0.10854</v>
      </c>
      <c r="EY133" s="265">
        <v>0.10398</v>
      </c>
      <c r="EZ133" s="265">
        <v>0.43791000000000002</v>
      </c>
      <c r="FA133" s="265">
        <v>0.15844</v>
      </c>
      <c r="FB133" s="265">
        <v>0.14122000000000001</v>
      </c>
      <c r="FC133" s="265">
        <v>0.12906000000000001</v>
      </c>
      <c r="FD133" s="265">
        <v>0.16148000000000001</v>
      </c>
      <c r="FE133" s="265">
        <v>0.11744</v>
      </c>
      <c r="FF133" s="265">
        <v>0.15432000000000001</v>
      </c>
      <c r="FG133" s="265">
        <v>0.17204</v>
      </c>
      <c r="FH133" s="265">
        <v>0.14469000000000001</v>
      </c>
      <c r="FI133" s="265">
        <v>0.13925999999999999</v>
      </c>
      <c r="FJ133" s="265">
        <v>0.16636999999999999</v>
      </c>
      <c r="FK133" s="265">
        <v>0.15089</v>
      </c>
      <c r="FL133" s="265">
        <v>0.30098999999999998</v>
      </c>
      <c r="FM133" s="265">
        <v>0.39637</v>
      </c>
      <c r="FN133" s="265">
        <v>0.35982999999999998</v>
      </c>
      <c r="FO133" s="265">
        <v>0.25600000000000001</v>
      </c>
      <c r="FP133" s="265">
        <v>0.36571999999999999</v>
      </c>
      <c r="FQ133" s="265">
        <v>0.44077</v>
      </c>
      <c r="FR133" s="265">
        <v>0.30016999999999999</v>
      </c>
      <c r="FS133" s="265">
        <v>0.35244999999999999</v>
      </c>
      <c r="FT133" s="265">
        <v>0.34276000000000001</v>
      </c>
      <c r="FU133" s="265">
        <v>0.43141000000000002</v>
      </c>
      <c r="FV133" s="265">
        <v>0.21284</v>
      </c>
      <c r="FW133" s="265">
        <v>0.27376</v>
      </c>
      <c r="FX133" s="265">
        <v>0.34325</v>
      </c>
      <c r="FY133" s="265">
        <v>0.29913000000000001</v>
      </c>
      <c r="FZ133" s="265">
        <v>0.27376</v>
      </c>
      <c r="GA133" s="265">
        <v>0.45211000000000001</v>
      </c>
      <c r="GB133" s="265">
        <v>0.33656999999999998</v>
      </c>
      <c r="GC133" s="265">
        <v>0.42427999999999999</v>
      </c>
      <c r="GD133" s="265">
        <v>0.35269</v>
      </c>
      <c r="GE133" s="265">
        <v>0.45945999999999998</v>
      </c>
      <c r="GF133" s="265">
        <v>0.44771</v>
      </c>
      <c r="GG133" s="265">
        <v>0.29532999999999998</v>
      </c>
      <c r="GH133" s="265">
        <v>0.32180999999999998</v>
      </c>
      <c r="GI133" s="265">
        <v>0.31385000000000002</v>
      </c>
      <c r="GJ133" s="265">
        <v>0.50007000000000001</v>
      </c>
      <c r="GK133" s="265">
        <v>0.49074000000000001</v>
      </c>
      <c r="GL133" s="265">
        <v>0.40414</v>
      </c>
      <c r="GM133" s="265">
        <v>0.42259000000000002</v>
      </c>
      <c r="GN133" s="265">
        <v>0.42229</v>
      </c>
      <c r="GO133" s="265">
        <v>0.27783999999999998</v>
      </c>
      <c r="GP133" s="265">
        <v>0.33967000000000003</v>
      </c>
      <c r="GQ133" s="265">
        <v>0.33754000000000001</v>
      </c>
      <c r="GR133" s="265">
        <v>0.41614000000000001</v>
      </c>
      <c r="GS133" s="265">
        <v>0.33740999999999999</v>
      </c>
      <c r="GT133" s="265">
        <v>0.32555000000000001</v>
      </c>
      <c r="GU133" s="265">
        <v>0.32424999999999998</v>
      </c>
      <c r="GV133" s="265">
        <v>0.30667</v>
      </c>
      <c r="GW133" s="265">
        <v>0.38288</v>
      </c>
      <c r="GX133" s="265">
        <v>0.35610999999999998</v>
      </c>
      <c r="GY133" s="265">
        <v>0.35124</v>
      </c>
      <c r="GZ133" s="265">
        <v>0.29236000000000001</v>
      </c>
      <c r="HA133" s="265">
        <v>0.26439000000000001</v>
      </c>
      <c r="HB133" s="265">
        <v>0.27244000000000002</v>
      </c>
      <c r="HC133" s="265">
        <v>0.38103999999999999</v>
      </c>
      <c r="HD133" s="265">
        <v>0.29270000000000002</v>
      </c>
      <c r="HE133" s="265">
        <v>0.39966000000000002</v>
      </c>
      <c r="HF133" s="265">
        <v>0.38012000000000001</v>
      </c>
      <c r="HG133" s="265">
        <v>0.40134999999999998</v>
      </c>
      <c r="HH133" s="265">
        <v>0.40289999999999998</v>
      </c>
      <c r="HI133" s="265">
        <v>0.40690999999999999</v>
      </c>
      <c r="HJ133" s="265">
        <v>0.42043000000000003</v>
      </c>
      <c r="HK133" s="265">
        <v>0.37940000000000002</v>
      </c>
      <c r="HL133" s="265">
        <v>0.40373999999999999</v>
      </c>
      <c r="HM133" s="265">
        <v>0.30934</v>
      </c>
      <c r="HN133" s="265">
        <v>0.40106000000000003</v>
      </c>
      <c r="HO133" s="265">
        <v>0.38668999999999998</v>
      </c>
      <c r="HP133" s="265">
        <v>0.35216999999999998</v>
      </c>
      <c r="HQ133" s="265">
        <v>0.29962</v>
      </c>
      <c r="HR133" s="265">
        <v>0.32419999999999999</v>
      </c>
      <c r="HS133" s="265">
        <v>0.33038000000000001</v>
      </c>
      <c r="HT133" s="265">
        <v>0.35675000000000001</v>
      </c>
      <c r="HU133" s="265">
        <v>0.44485000000000002</v>
      </c>
      <c r="HV133" s="265">
        <v>0.33328999999999998</v>
      </c>
      <c r="HW133" s="265">
        <v>0.31583</v>
      </c>
      <c r="HX133" s="265">
        <v>0.33853</v>
      </c>
      <c r="HY133" s="265">
        <v>0.32167000000000001</v>
      </c>
      <c r="HZ133" s="265">
        <v>0.33876000000000001</v>
      </c>
      <c r="IA133" s="265">
        <v>0.30776999999999999</v>
      </c>
      <c r="IB133" s="265">
        <v>0.29616999999999999</v>
      </c>
      <c r="IC133" s="265">
        <v>0.31011</v>
      </c>
      <c r="ID133" s="265">
        <v>0.29805999999999999</v>
      </c>
      <c r="IE133" s="265">
        <v>0.40676000000000001</v>
      </c>
      <c r="IF133" s="265">
        <v>0.40917999999999999</v>
      </c>
      <c r="IG133" s="265">
        <v>0.32262999999999997</v>
      </c>
      <c r="IH133" s="265">
        <v>0.39036999999999999</v>
      </c>
      <c r="II133" s="265">
        <v>0.45643</v>
      </c>
      <c r="IJ133" s="265">
        <v>0.38941999999999999</v>
      </c>
      <c r="IK133" s="265">
        <v>0.40769</v>
      </c>
      <c r="IL133" s="265">
        <v>0.45965</v>
      </c>
      <c r="IM133" s="265">
        <v>0.43763000000000002</v>
      </c>
      <c r="IN133" s="265">
        <v>0.18562999999999999</v>
      </c>
      <c r="IO133" s="265">
        <v>0.23930999999999999</v>
      </c>
      <c r="IP133" s="265">
        <v>0.30985000000000001</v>
      </c>
      <c r="IQ133" s="265">
        <v>0.39671000000000001</v>
      </c>
      <c r="IR133" s="265">
        <v>0.43013000000000001</v>
      </c>
      <c r="IS133" s="265">
        <v>0.32524999999999998</v>
      </c>
      <c r="IT133" s="265">
        <v>0.32777000000000001</v>
      </c>
      <c r="IU133" s="265">
        <v>0.33054</v>
      </c>
      <c r="IV133" s="265">
        <v>0.34171000000000001</v>
      </c>
      <c r="IW133" s="265">
        <v>0.36559999999999998</v>
      </c>
      <c r="IX133" s="265">
        <v>0.32157000000000002</v>
      </c>
      <c r="IY133" s="265">
        <v>0.47038999999999997</v>
      </c>
      <c r="IZ133" s="265">
        <v>0.41176000000000001</v>
      </c>
      <c r="JA133" s="265">
        <v>0.4284</v>
      </c>
      <c r="JB133" s="265">
        <v>0.42368</v>
      </c>
      <c r="JC133" s="265">
        <v>0.46711999999999998</v>
      </c>
      <c r="JD133" s="265">
        <v>0.37117</v>
      </c>
      <c r="JE133" s="265">
        <v>0.23735000000000001</v>
      </c>
      <c r="JF133" s="265">
        <v>0.41119</v>
      </c>
      <c r="JG133" s="265">
        <v>0.37591000000000002</v>
      </c>
      <c r="JH133" s="265">
        <v>0.53119000000000005</v>
      </c>
      <c r="JI133" s="265">
        <v>0.30812</v>
      </c>
      <c r="JJ133" s="265">
        <v>0.28386</v>
      </c>
      <c r="JK133" s="265">
        <v>0.34649000000000002</v>
      </c>
      <c r="JL133" s="265">
        <v>0.33244000000000001</v>
      </c>
      <c r="JM133" s="265">
        <v>0.30392999999999998</v>
      </c>
      <c r="JN133" s="265">
        <v>0.31006</v>
      </c>
      <c r="JO133" s="265">
        <v>0.3201</v>
      </c>
      <c r="JP133" s="265">
        <v>0.29964000000000002</v>
      </c>
      <c r="JQ133" s="265">
        <v>0.33761000000000002</v>
      </c>
      <c r="JR133" s="265">
        <v>0.30613000000000001</v>
      </c>
      <c r="JS133" s="265">
        <v>0.37930999999999998</v>
      </c>
      <c r="JT133" s="265">
        <v>0.25456000000000001</v>
      </c>
      <c r="JU133" s="265">
        <v>0.46262999999999999</v>
      </c>
      <c r="JV133" s="265">
        <v>0.44188</v>
      </c>
      <c r="JW133" s="265">
        <v>0.28232000000000002</v>
      </c>
      <c r="JX133" s="265">
        <v>0.30113000000000001</v>
      </c>
      <c r="JY133" s="265">
        <v>0.32935999999999999</v>
      </c>
      <c r="JZ133" s="265">
        <v>0.31475999999999998</v>
      </c>
      <c r="KA133" s="265">
        <v>0.12431</v>
      </c>
      <c r="KB133" s="265">
        <v>0.39482</v>
      </c>
      <c r="KC133" s="265">
        <v>0.36823</v>
      </c>
      <c r="KD133" s="265">
        <v>0.32565</v>
      </c>
      <c r="KE133" s="265">
        <v>0.36381000000000002</v>
      </c>
      <c r="KF133" s="265">
        <v>0.29694999999999999</v>
      </c>
      <c r="KG133" s="265">
        <v>0.28911999999999999</v>
      </c>
      <c r="KH133" s="265">
        <v>0.19273000000000001</v>
      </c>
      <c r="KI133" s="265">
        <v>0.29109000000000002</v>
      </c>
      <c r="KJ133" s="265">
        <v>0.36602000000000001</v>
      </c>
      <c r="KK133" s="265">
        <v>0.40655999999999998</v>
      </c>
      <c r="KL133" s="265">
        <v>0.48237999999999998</v>
      </c>
      <c r="KM133" s="265">
        <v>0.93557999999999997</v>
      </c>
      <c r="KN133" s="265">
        <v>0.96614</v>
      </c>
      <c r="KO133" s="265">
        <v>0.95382</v>
      </c>
      <c r="KP133" s="265">
        <v>7.4909366085151924E-3</v>
      </c>
      <c r="KQ133" s="265">
        <v>0.88800999999999997</v>
      </c>
      <c r="KR133" s="265">
        <v>0.85936999999999997</v>
      </c>
      <c r="KS133" s="265">
        <v>0.83552999999999999</v>
      </c>
      <c r="KT133" s="265">
        <v>0.91441580471337436</v>
      </c>
      <c r="KU133" s="265">
        <v>6.1196E-2</v>
      </c>
      <c r="KV133" s="265">
        <v>0.16414999999999999</v>
      </c>
      <c r="KW133" s="265">
        <v>0.21984000000000001</v>
      </c>
      <c r="KX133" s="265">
        <v>0.31658999999999998</v>
      </c>
      <c r="KY133" s="265">
        <v>0.50524000000000002</v>
      </c>
      <c r="KZ133" s="265">
        <v>0.70672000000000001</v>
      </c>
      <c r="LA133" s="265">
        <v>0.86217999999999995</v>
      </c>
      <c r="LB133" s="265">
        <v>0.95672000000000001</v>
      </c>
      <c r="LC133" s="265">
        <v>1</v>
      </c>
      <c r="LD133" s="265">
        <v>0</v>
      </c>
      <c r="LE133" s="265">
        <v>0.70674000000000003</v>
      </c>
      <c r="LF133" s="265">
        <v>0</v>
      </c>
      <c r="LG133" s="265">
        <v>0</v>
      </c>
      <c r="LH133" s="431">
        <v>2.9970675241202116E-3</v>
      </c>
      <c r="LI133" s="431">
        <v>3.5324185155332088E-3</v>
      </c>
      <c r="LJ133" s="431">
        <v>5.0958446227014065E-3</v>
      </c>
      <c r="LK133" s="431">
        <v>3.4156080801039934E-3</v>
      </c>
      <c r="LL133" s="431">
        <v>4.8915869556367397E-3</v>
      </c>
      <c r="LM133" s="431">
        <v>2.8468391392379999E-3</v>
      </c>
      <c r="LN133" s="431">
        <v>4.437390249222517E-3</v>
      </c>
      <c r="LO133" s="431">
        <v>3.0834749341011047E-3</v>
      </c>
      <c r="LP133" s="431">
        <v>3.4343614242970943E-3</v>
      </c>
      <c r="LQ133" s="431">
        <v>3.1385356560349464E-3</v>
      </c>
      <c r="LR133" s="431">
        <v>1.2265342520549893E-3</v>
      </c>
      <c r="LS133" s="431">
        <v>2.6328794192522764E-3</v>
      </c>
      <c r="LT133" s="431">
        <v>1.7615874530747533E-3</v>
      </c>
      <c r="LU133" s="431">
        <v>2.3669104557484388E-3</v>
      </c>
      <c r="LV133" s="431">
        <v>3.791955066844821E-3</v>
      </c>
      <c r="LW133" s="431">
        <v>2.7388585731387138E-3</v>
      </c>
      <c r="LX133" s="431">
        <v>3.0214062426239252E-3</v>
      </c>
      <c r="LY133" s="431">
        <v>2.9347639065235853E-3</v>
      </c>
      <c r="LZ133" s="431">
        <v>2.7414297219365835E-3</v>
      </c>
      <c r="MA133" s="431">
        <v>1.9026416121050715E-3</v>
      </c>
      <c r="MB133" s="431">
        <v>2.3684771731495857E-3</v>
      </c>
      <c r="MC133" s="431">
        <v>2.2691916674375534E-3</v>
      </c>
      <c r="MD133" s="431">
        <v>2.3586794268339872E-3</v>
      </c>
      <c r="ME133" s="431">
        <v>2.1312951575964689E-3</v>
      </c>
      <c r="MF133" s="431">
        <v>2.6237370911985636E-3</v>
      </c>
      <c r="MG133" s="431">
        <v>2.3514160420745611E-3</v>
      </c>
      <c r="MH133" s="266"/>
      <c r="MI133" s="266"/>
      <c r="MJ133" s="266"/>
      <c r="MK133" s="266"/>
      <c r="ML133" s="266"/>
      <c r="MM133" s="266"/>
      <c r="MN133" s="266"/>
      <c r="MO133" s="266"/>
      <c r="MP133" s="266"/>
      <c r="MQ133" s="266"/>
      <c r="MR133" s="266"/>
      <c r="MS133" s="266"/>
      <c r="MT133" s="266"/>
      <c r="MU133" s="266"/>
      <c r="MV133" s="266"/>
      <c r="MW133" s="266"/>
      <c r="MX133" s="266"/>
      <c r="MY133" s="266"/>
      <c r="MZ133" s="266"/>
      <c r="NA133" s="266"/>
      <c r="NB133" s="266"/>
      <c r="NC133" s="266"/>
      <c r="ND133" s="266"/>
      <c r="NE133" s="266"/>
      <c r="NF133" s="266"/>
      <c r="NG133" s="266"/>
      <c r="NH133" s="266"/>
      <c r="NI133" s="266"/>
      <c r="NJ133" s="266"/>
      <c r="NK133" s="266"/>
      <c r="NL133" s="266"/>
      <c r="NM133" s="266"/>
      <c r="NN133" s="266"/>
      <c r="NO133" s="266"/>
      <c r="NP133" s="266"/>
      <c r="NQ133" s="266"/>
      <c r="NR133" s="266"/>
      <c r="NS133" s="266"/>
      <c r="NT133" s="266"/>
      <c r="NU133" s="266"/>
      <c r="NV133" s="266"/>
      <c r="NW133" s="266"/>
      <c r="NX133" s="266"/>
      <c r="NY133" s="266"/>
      <c r="NZ133" s="266"/>
      <c r="OA133" s="266"/>
      <c r="OB133" s="266"/>
      <c r="OC133" s="266"/>
      <c r="OD133" s="266"/>
      <c r="OE133" s="266"/>
      <c r="OF133" s="266"/>
      <c r="OG133" s="266"/>
      <c r="OH133" s="266"/>
      <c r="OI133" s="266"/>
      <c r="OJ133" s="266"/>
      <c r="OK133" s="266"/>
      <c r="OL133" s="266"/>
      <c r="OM133" s="266"/>
      <c r="ON133" s="267"/>
    </row>
    <row r="134" spans="1:404">
      <c r="A134" s="261">
        <v>509</v>
      </c>
      <c r="B134" s="265">
        <v>0.27259</v>
      </c>
      <c r="C134" s="265">
        <v>0.20211999999999999</v>
      </c>
      <c r="D134" s="265">
        <v>0.14505000000000001</v>
      </c>
      <c r="E134" s="265">
        <v>9.9208000000000005E-2</v>
      </c>
      <c r="F134" s="265">
        <v>0.27933999999999998</v>
      </c>
      <c r="G134" s="265">
        <v>0.18987999999999999</v>
      </c>
      <c r="H134" s="265">
        <v>0.29709999999999998</v>
      </c>
      <c r="I134" s="265">
        <v>0.36738999999999999</v>
      </c>
      <c r="J134" s="265">
        <v>0.30681000000000003</v>
      </c>
      <c r="K134" s="265">
        <v>3.4576999999999997E-2</v>
      </c>
      <c r="L134" s="265">
        <v>2.2542E-2</v>
      </c>
      <c r="M134" s="265">
        <v>1.5088000000000001E-2</v>
      </c>
      <c r="N134" s="265">
        <v>0.20488000000000001</v>
      </c>
      <c r="O134" s="265">
        <v>0.24035000000000001</v>
      </c>
      <c r="P134" s="265">
        <v>0.19349</v>
      </c>
      <c r="Q134" s="265">
        <v>0.12288</v>
      </c>
      <c r="R134" s="265">
        <v>0.10082000000000001</v>
      </c>
      <c r="S134" s="265">
        <v>0.29411999999999999</v>
      </c>
      <c r="T134" s="265">
        <v>0.19925999999999999</v>
      </c>
      <c r="U134" s="265">
        <v>0.28151999999999999</v>
      </c>
      <c r="V134" s="265">
        <v>0.19281999999999999</v>
      </c>
      <c r="W134" s="265">
        <v>0.19628000000000001</v>
      </c>
      <c r="X134" s="265">
        <v>0.17016999999999999</v>
      </c>
      <c r="Y134" s="265">
        <v>0.30767</v>
      </c>
      <c r="Z134" s="265">
        <v>0.21343999999999999</v>
      </c>
      <c r="AA134" s="265">
        <v>0.27625</v>
      </c>
      <c r="AB134" s="265">
        <v>0.19400999999999999</v>
      </c>
      <c r="AC134" s="265">
        <v>0.21041000000000001</v>
      </c>
      <c r="AD134" s="265">
        <v>0.14149999999999999</v>
      </c>
      <c r="AE134" s="265">
        <v>2.2901999999999999E-2</v>
      </c>
      <c r="AF134" s="265">
        <v>3.2848000000000002E-2</v>
      </c>
      <c r="AG134" s="265">
        <v>5.4741999999999999E-2</v>
      </c>
      <c r="AH134" s="265">
        <v>5.0159000000000002E-2</v>
      </c>
      <c r="AI134" s="265">
        <v>2.2563E-2</v>
      </c>
      <c r="AJ134" s="265">
        <v>1.6084999999999999E-2</v>
      </c>
      <c r="AK134" s="265">
        <v>1.9553999999999998E-2</v>
      </c>
      <c r="AL134" s="265">
        <v>4.4526000000000003E-2</v>
      </c>
      <c r="AM134" s="265">
        <v>1.5689999999999999E-2</v>
      </c>
      <c r="AN134" s="265">
        <v>3.6790999999999997E-2</v>
      </c>
      <c r="AO134" s="265">
        <v>5.1848999999999999E-2</v>
      </c>
      <c r="AP134" s="265">
        <v>2.7622000000000001E-2</v>
      </c>
      <c r="AQ134" s="265">
        <v>4.3249999999999997E-2</v>
      </c>
      <c r="AR134" s="265">
        <v>9.6664E-2</v>
      </c>
      <c r="AS134" s="265">
        <v>2.5772E-2</v>
      </c>
      <c r="AT134" s="265">
        <v>8.0277000000000001E-2</v>
      </c>
      <c r="AU134" s="265">
        <v>0.11992999999999999</v>
      </c>
      <c r="AV134" s="265">
        <v>0.10062</v>
      </c>
      <c r="AW134" s="265">
        <v>1.3342E-2</v>
      </c>
      <c r="AX134" s="265">
        <v>2.1388999999999998E-2</v>
      </c>
      <c r="AY134" s="265">
        <v>2.5197000000000001E-2</v>
      </c>
      <c r="AZ134" s="265">
        <v>2.8212999999999998E-2</v>
      </c>
      <c r="BA134" s="265">
        <v>5.6231000000000003E-2</v>
      </c>
      <c r="BB134" s="265">
        <v>5.2864000000000001E-2</v>
      </c>
      <c r="BC134" s="265">
        <v>5.0521000000000003E-2</v>
      </c>
      <c r="BD134" s="265">
        <v>5.9487999999999999E-2</v>
      </c>
      <c r="BE134" s="265">
        <v>1.2455000000000001E-2</v>
      </c>
      <c r="BF134" s="265">
        <v>8.6102000000000001E-3</v>
      </c>
      <c r="BG134" s="265">
        <v>6.9778000000000007E-2</v>
      </c>
      <c r="BH134" s="265">
        <v>6.5980999999999998E-2</v>
      </c>
      <c r="BI134" s="265">
        <v>0.1157</v>
      </c>
      <c r="BJ134" s="265">
        <v>0.10262</v>
      </c>
      <c r="BK134" s="265">
        <v>0.12207999999999999</v>
      </c>
      <c r="BL134" s="265">
        <v>0.21565000000000001</v>
      </c>
      <c r="BM134" s="265">
        <v>0.11463</v>
      </c>
      <c r="BN134" s="265">
        <v>0.33471000000000001</v>
      </c>
      <c r="BO134" s="265">
        <v>0.38</v>
      </c>
      <c r="BP134" s="265">
        <v>0.17691999999999999</v>
      </c>
      <c r="BQ134" s="265">
        <v>0.18387000000000001</v>
      </c>
      <c r="BR134" s="265">
        <v>0.35687000000000002</v>
      </c>
      <c r="BS134" s="265">
        <v>0.16753000000000001</v>
      </c>
      <c r="BT134" s="265">
        <v>0.28109000000000001</v>
      </c>
      <c r="BU134" s="265">
        <v>1.5332999999999999E-2</v>
      </c>
      <c r="BV134" s="265">
        <v>7.1354000000000001E-3</v>
      </c>
      <c r="BW134" s="265">
        <v>1.8363000000000001E-2</v>
      </c>
      <c r="BX134" s="265">
        <v>1.0271000000000001E-2</v>
      </c>
      <c r="BY134" s="265">
        <v>0.27633000000000002</v>
      </c>
      <c r="BZ134" s="265">
        <v>0.2364</v>
      </c>
      <c r="CA134" s="265">
        <v>0.44400000000000001</v>
      </c>
      <c r="CB134" s="265">
        <v>0.33146999999999999</v>
      </c>
      <c r="CC134" s="265">
        <v>0.42157</v>
      </c>
      <c r="CD134" s="265">
        <v>0.25353999999999999</v>
      </c>
      <c r="CE134" s="265">
        <v>0.24604999999999999</v>
      </c>
      <c r="CF134" s="265">
        <v>0.27252999999999999</v>
      </c>
      <c r="CG134" s="265">
        <v>0.22511999999999999</v>
      </c>
      <c r="CH134" s="265">
        <v>0.23366999999999999</v>
      </c>
      <c r="CI134" s="265">
        <v>0.25508999999999998</v>
      </c>
      <c r="CJ134" s="265">
        <v>0.22373000000000001</v>
      </c>
      <c r="CK134" s="265">
        <v>0.22622</v>
      </c>
      <c r="CL134" s="265">
        <v>0.51920999999999995</v>
      </c>
      <c r="CM134" s="265">
        <v>0.23549</v>
      </c>
      <c r="CN134" s="265">
        <v>0.15959999999999999</v>
      </c>
      <c r="CO134" s="265">
        <v>0.1706</v>
      </c>
      <c r="CP134" s="265">
        <v>0.21653</v>
      </c>
      <c r="CQ134" s="265">
        <v>0.20623</v>
      </c>
      <c r="CR134" s="265">
        <v>0.17</v>
      </c>
      <c r="CS134" s="265">
        <v>0.11837</v>
      </c>
      <c r="CT134" s="265">
        <v>0.16907</v>
      </c>
      <c r="CU134" s="265">
        <v>0.154</v>
      </c>
      <c r="CV134" s="265">
        <v>0.21367</v>
      </c>
      <c r="CW134" s="265">
        <v>0.32121</v>
      </c>
      <c r="CX134" s="265">
        <v>0.27628999999999998</v>
      </c>
      <c r="CY134" s="265">
        <v>0.27834999999999999</v>
      </c>
      <c r="CZ134" s="265">
        <v>0.21196000000000001</v>
      </c>
      <c r="DA134" s="265">
        <v>0.37121999999999999</v>
      </c>
      <c r="DB134" s="265">
        <v>0.35150999999999999</v>
      </c>
      <c r="DC134" s="265">
        <v>0.51134000000000002</v>
      </c>
      <c r="DD134" s="265">
        <v>0.28888999999999998</v>
      </c>
      <c r="DE134" s="265">
        <v>0.38351000000000002</v>
      </c>
      <c r="DF134" s="265">
        <v>0.17076</v>
      </c>
      <c r="DG134" s="265">
        <v>0.25852000000000003</v>
      </c>
      <c r="DH134" s="265">
        <v>0.14851</v>
      </c>
      <c r="DI134" s="265">
        <v>0.16056999999999999</v>
      </c>
      <c r="DJ134" s="265">
        <v>9.9224999999999994E-2</v>
      </c>
      <c r="DK134" s="265">
        <v>3.9772000000000002E-2</v>
      </c>
      <c r="DL134" s="265">
        <v>6.0829000000000001E-2</v>
      </c>
      <c r="DM134" s="265">
        <v>0.38771</v>
      </c>
      <c r="DN134" s="265">
        <v>6.1393000000000003E-2</v>
      </c>
      <c r="DO134" s="265">
        <v>7.6421000000000003E-2</v>
      </c>
      <c r="DP134" s="265">
        <v>4.1472000000000002E-2</v>
      </c>
      <c r="DQ134" s="265">
        <v>5.0307999999999999E-2</v>
      </c>
      <c r="DR134" s="265">
        <v>0.28388999999999998</v>
      </c>
      <c r="DS134" s="265">
        <v>0.18088000000000001</v>
      </c>
      <c r="DT134" s="265">
        <v>0.19650999999999999</v>
      </c>
      <c r="DU134" s="265">
        <v>5.3150000000000003E-2</v>
      </c>
      <c r="DV134" s="265">
        <v>6.7401000000000003E-2</v>
      </c>
      <c r="DW134" s="265">
        <v>3.7827E-2</v>
      </c>
      <c r="DX134" s="265">
        <v>0.13408</v>
      </c>
      <c r="DY134" s="265">
        <v>0.15371000000000001</v>
      </c>
      <c r="DZ134" s="265">
        <v>3.3915000000000001E-2</v>
      </c>
      <c r="EA134" s="265">
        <v>5.0387000000000001E-2</v>
      </c>
      <c r="EB134" s="265">
        <v>4.5265E-2</v>
      </c>
      <c r="EC134" s="265">
        <v>4.6176000000000002E-2</v>
      </c>
      <c r="ED134" s="265">
        <v>4.4005000000000002E-2</v>
      </c>
      <c r="EE134" s="265">
        <v>4.2805000000000003E-2</v>
      </c>
      <c r="EF134" s="265">
        <v>0.34537000000000001</v>
      </c>
      <c r="EG134" s="265">
        <v>5.4965E-2</v>
      </c>
      <c r="EH134" s="265">
        <v>0.18312999999999999</v>
      </c>
      <c r="EI134" s="265">
        <v>0.63673000000000002</v>
      </c>
      <c r="EJ134" s="265">
        <v>0.77937999999999996</v>
      </c>
      <c r="EK134" s="265">
        <v>0.47677000000000003</v>
      </c>
      <c r="EL134" s="265">
        <v>0.41666999999999998</v>
      </c>
      <c r="EM134" s="265">
        <v>0.43472</v>
      </c>
      <c r="EN134" s="265">
        <v>0.19463</v>
      </c>
      <c r="EO134" s="265">
        <v>0.61380999999999997</v>
      </c>
      <c r="EP134" s="265">
        <v>0.28899999999999998</v>
      </c>
      <c r="EQ134" s="265">
        <v>0.11382</v>
      </c>
      <c r="ER134" s="265">
        <v>0.13109999999999999</v>
      </c>
      <c r="ES134" s="265">
        <v>0.12397</v>
      </c>
      <c r="ET134" s="265">
        <v>0.13116</v>
      </c>
      <c r="EU134" s="265">
        <v>0.11948</v>
      </c>
      <c r="EV134" s="265">
        <v>9.5777000000000001E-2</v>
      </c>
      <c r="EW134" s="265">
        <v>0.10424</v>
      </c>
      <c r="EX134" s="265">
        <v>0.11865000000000001</v>
      </c>
      <c r="EY134" s="265">
        <v>0.11362999999999999</v>
      </c>
      <c r="EZ134" s="265">
        <v>0.43756</v>
      </c>
      <c r="FA134" s="265">
        <v>0.17232</v>
      </c>
      <c r="FB134" s="265">
        <v>0.15348000000000001</v>
      </c>
      <c r="FC134" s="265">
        <v>0.14026</v>
      </c>
      <c r="FD134" s="265">
        <v>0.17565</v>
      </c>
      <c r="FE134" s="265">
        <v>0.12761</v>
      </c>
      <c r="FF134" s="265">
        <v>0.16789000000000001</v>
      </c>
      <c r="FG134" s="265">
        <v>0.18709999999999999</v>
      </c>
      <c r="FH134" s="265">
        <v>0.15742</v>
      </c>
      <c r="FI134" s="265">
        <v>0.15149000000000001</v>
      </c>
      <c r="FJ134" s="265">
        <v>0.17926</v>
      </c>
      <c r="FK134" s="265">
        <v>0.16353999999999999</v>
      </c>
      <c r="FL134" s="265">
        <v>0.31996000000000002</v>
      </c>
      <c r="FM134" s="265">
        <v>0.41483999999999999</v>
      </c>
      <c r="FN134" s="265">
        <v>0.36604999999999999</v>
      </c>
      <c r="FO134" s="265">
        <v>0.26800000000000002</v>
      </c>
      <c r="FP134" s="265">
        <v>0.38135000000000002</v>
      </c>
      <c r="FQ134" s="265">
        <v>0.45086999999999999</v>
      </c>
      <c r="FR134" s="265">
        <v>0.31384000000000001</v>
      </c>
      <c r="FS134" s="265">
        <v>0.37013000000000001</v>
      </c>
      <c r="FT134" s="265">
        <v>0.34821000000000002</v>
      </c>
      <c r="FU134" s="265">
        <v>0.43780000000000002</v>
      </c>
      <c r="FV134" s="265">
        <v>0.22778999999999999</v>
      </c>
      <c r="FW134" s="265">
        <v>0.28965000000000002</v>
      </c>
      <c r="FX134" s="265">
        <v>0.35619000000000001</v>
      </c>
      <c r="FY134" s="265">
        <v>0.31291999999999998</v>
      </c>
      <c r="FZ134" s="265">
        <v>0.28965000000000002</v>
      </c>
      <c r="GA134" s="265">
        <v>0.46340999999999999</v>
      </c>
      <c r="GB134" s="265">
        <v>0.34336</v>
      </c>
      <c r="GC134" s="265">
        <v>0.43319999999999997</v>
      </c>
      <c r="GD134" s="265">
        <v>0.36535000000000001</v>
      </c>
      <c r="GE134" s="265">
        <v>0.47572999999999999</v>
      </c>
      <c r="GF134" s="265">
        <v>0.45477000000000001</v>
      </c>
      <c r="GG134" s="265">
        <v>0.31152000000000002</v>
      </c>
      <c r="GH134" s="265">
        <v>0.33884999999999998</v>
      </c>
      <c r="GI134" s="265">
        <v>0.33109</v>
      </c>
      <c r="GJ134" s="265">
        <v>0.51370000000000005</v>
      </c>
      <c r="GK134" s="265">
        <v>0.50309000000000004</v>
      </c>
      <c r="GL134" s="265">
        <v>0.41626000000000002</v>
      </c>
      <c r="GM134" s="265">
        <v>0.44007000000000002</v>
      </c>
      <c r="GN134" s="265">
        <v>0.44018000000000002</v>
      </c>
      <c r="GO134" s="265">
        <v>0.29242000000000001</v>
      </c>
      <c r="GP134" s="265">
        <v>0.35341</v>
      </c>
      <c r="GQ134" s="265">
        <v>0.35064000000000001</v>
      </c>
      <c r="GR134" s="265">
        <v>0.42969000000000002</v>
      </c>
      <c r="GS134" s="265">
        <v>0.35082000000000002</v>
      </c>
      <c r="GT134" s="265">
        <v>0.33783999999999997</v>
      </c>
      <c r="GU134" s="265">
        <v>0.33650999999999998</v>
      </c>
      <c r="GV134" s="265">
        <v>0.31847999999999999</v>
      </c>
      <c r="GW134" s="265">
        <v>0.39789999999999998</v>
      </c>
      <c r="GX134" s="265">
        <v>0.37234</v>
      </c>
      <c r="GY134" s="265">
        <v>0.36862</v>
      </c>
      <c r="GZ134" s="265">
        <v>0.30625000000000002</v>
      </c>
      <c r="HA134" s="265">
        <v>0.27421000000000001</v>
      </c>
      <c r="HB134" s="265">
        <v>0.28166999999999998</v>
      </c>
      <c r="HC134" s="265">
        <v>0.40754000000000001</v>
      </c>
      <c r="HD134" s="265">
        <v>0.30698999999999999</v>
      </c>
      <c r="HE134" s="265">
        <v>0.41608000000000001</v>
      </c>
      <c r="HF134" s="265">
        <v>0.39541999999999999</v>
      </c>
      <c r="HG134" s="265">
        <v>0.41788999999999998</v>
      </c>
      <c r="HH134" s="265">
        <v>0.41969000000000001</v>
      </c>
      <c r="HI134" s="265">
        <v>0.42370000000000002</v>
      </c>
      <c r="HJ134" s="265">
        <v>0.43528</v>
      </c>
      <c r="HK134" s="265">
        <v>0.39082</v>
      </c>
      <c r="HL134" s="265">
        <v>0.41665999999999997</v>
      </c>
      <c r="HM134" s="265">
        <v>0.32179000000000002</v>
      </c>
      <c r="HN134" s="265">
        <v>0.41350999999999999</v>
      </c>
      <c r="HO134" s="265">
        <v>0.40094000000000002</v>
      </c>
      <c r="HP134" s="265">
        <v>0.36329</v>
      </c>
      <c r="HQ134" s="265">
        <v>0.31362000000000001</v>
      </c>
      <c r="HR134" s="265">
        <v>0.34149000000000002</v>
      </c>
      <c r="HS134" s="265">
        <v>0.34142</v>
      </c>
      <c r="HT134" s="265">
        <v>0.37025999999999998</v>
      </c>
      <c r="HU134" s="265">
        <v>0.46126</v>
      </c>
      <c r="HV134" s="265">
        <v>0.34475</v>
      </c>
      <c r="HW134" s="265">
        <v>0.33096999999999999</v>
      </c>
      <c r="HX134" s="265">
        <v>0.35497000000000001</v>
      </c>
      <c r="HY134" s="265">
        <v>0.33660000000000001</v>
      </c>
      <c r="HZ134" s="265">
        <v>0.34688999999999998</v>
      </c>
      <c r="IA134" s="265">
        <v>0.31547999999999998</v>
      </c>
      <c r="IB134" s="265">
        <v>0.30347000000000002</v>
      </c>
      <c r="IC134" s="265">
        <v>0.31751000000000001</v>
      </c>
      <c r="ID134" s="265">
        <v>0.30551</v>
      </c>
      <c r="IE134" s="265">
        <v>0.41521000000000002</v>
      </c>
      <c r="IF134" s="265">
        <v>0.41735</v>
      </c>
      <c r="IG134" s="265">
        <v>0.33299000000000001</v>
      </c>
      <c r="IH134" s="265">
        <v>0.40792</v>
      </c>
      <c r="II134" s="265">
        <v>0.47155999999999998</v>
      </c>
      <c r="IJ134" s="265">
        <v>0.39784999999999998</v>
      </c>
      <c r="IK134" s="265">
        <v>0.41608000000000001</v>
      </c>
      <c r="IL134" s="265">
        <v>0.47738999999999998</v>
      </c>
      <c r="IM134" s="265">
        <v>0.44638</v>
      </c>
      <c r="IN134" s="265">
        <v>0.19089999999999999</v>
      </c>
      <c r="IO134" s="265">
        <v>0.24667</v>
      </c>
      <c r="IP134" s="265">
        <v>0.31852999999999998</v>
      </c>
      <c r="IQ134" s="265">
        <v>0.41156999999999999</v>
      </c>
      <c r="IR134" s="265">
        <v>0.44806000000000001</v>
      </c>
      <c r="IS134" s="265">
        <v>0.33883000000000002</v>
      </c>
      <c r="IT134" s="265">
        <v>0.34061999999999998</v>
      </c>
      <c r="IU134" s="265">
        <v>0.34250000000000003</v>
      </c>
      <c r="IV134" s="265">
        <v>0.34686</v>
      </c>
      <c r="IW134" s="265">
        <v>0.38188</v>
      </c>
      <c r="IX134" s="265">
        <v>0.33431</v>
      </c>
      <c r="IY134" s="265">
        <v>0.48502000000000001</v>
      </c>
      <c r="IZ134" s="265">
        <v>0.42665999999999998</v>
      </c>
      <c r="JA134" s="265">
        <v>0.44396999999999998</v>
      </c>
      <c r="JB134" s="265">
        <v>0.43789</v>
      </c>
      <c r="JC134" s="265">
        <v>0.48232999999999998</v>
      </c>
      <c r="JD134" s="265">
        <v>0.38</v>
      </c>
      <c r="JE134" s="265">
        <v>0.25206000000000001</v>
      </c>
      <c r="JF134" s="265">
        <v>0.42423</v>
      </c>
      <c r="JG134" s="265">
        <v>0.39047999999999999</v>
      </c>
      <c r="JH134" s="265">
        <v>0.54693999999999998</v>
      </c>
      <c r="JI134" s="265">
        <v>0.32583000000000001</v>
      </c>
      <c r="JJ134" s="265">
        <v>0.30098999999999998</v>
      </c>
      <c r="JK134" s="265">
        <v>0.36802000000000001</v>
      </c>
      <c r="JL134" s="265">
        <v>0.35159000000000001</v>
      </c>
      <c r="JM134" s="265">
        <v>0.32007999999999998</v>
      </c>
      <c r="JN134" s="265">
        <v>0.32085000000000002</v>
      </c>
      <c r="JO134" s="265">
        <v>0.33279999999999998</v>
      </c>
      <c r="JP134" s="265">
        <v>0.31902999999999998</v>
      </c>
      <c r="JQ134" s="265">
        <v>0.34995999999999999</v>
      </c>
      <c r="JR134" s="265">
        <v>0.31818999999999997</v>
      </c>
      <c r="JS134" s="265">
        <v>0.39427000000000001</v>
      </c>
      <c r="JT134" s="265">
        <v>0.25580000000000003</v>
      </c>
      <c r="JU134" s="265">
        <v>0.47894999999999999</v>
      </c>
      <c r="JV134" s="265">
        <v>0.45689999999999997</v>
      </c>
      <c r="JW134" s="265">
        <v>0.29542000000000002</v>
      </c>
      <c r="JX134" s="265">
        <v>0.31120999999999999</v>
      </c>
      <c r="JY134" s="265">
        <v>0.34334999999999999</v>
      </c>
      <c r="JZ134" s="265">
        <v>0.32484000000000002</v>
      </c>
      <c r="KA134" s="265">
        <v>0.12803999999999999</v>
      </c>
      <c r="KB134" s="265">
        <v>0.39979999999999999</v>
      </c>
      <c r="KC134" s="265">
        <v>0.38378000000000001</v>
      </c>
      <c r="KD134" s="265">
        <v>0.33942</v>
      </c>
      <c r="KE134" s="265">
        <v>0.37602000000000002</v>
      </c>
      <c r="KF134" s="265">
        <v>0.30653000000000002</v>
      </c>
      <c r="KG134" s="265">
        <v>0.29780000000000001</v>
      </c>
      <c r="KH134" s="265">
        <v>0.2016</v>
      </c>
      <c r="KI134" s="265">
        <v>0.29937999999999998</v>
      </c>
      <c r="KJ134" s="265">
        <v>0.37574000000000002</v>
      </c>
      <c r="KK134" s="265">
        <v>0.40959000000000001</v>
      </c>
      <c r="KL134" s="265">
        <v>0.48565000000000003</v>
      </c>
      <c r="KM134" s="265">
        <v>0.93645</v>
      </c>
      <c r="KN134" s="265">
        <v>0.96616000000000002</v>
      </c>
      <c r="KO134" s="265">
        <v>0.95308999999999999</v>
      </c>
      <c r="KP134" s="265">
        <v>7.4799333035236951E-3</v>
      </c>
      <c r="KQ134" s="265">
        <v>0.88622000000000001</v>
      </c>
      <c r="KR134" s="265">
        <v>0.85719999999999996</v>
      </c>
      <c r="KS134" s="265">
        <v>0.83304999999999996</v>
      </c>
      <c r="KT134" s="265">
        <v>0.91545221823173639</v>
      </c>
      <c r="KU134" s="265">
        <v>6.2292E-2</v>
      </c>
      <c r="KV134" s="265">
        <v>0.16619</v>
      </c>
      <c r="KW134" s="265">
        <v>0.22220999999999999</v>
      </c>
      <c r="KX134" s="265">
        <v>0.31935000000000002</v>
      </c>
      <c r="KY134" s="265">
        <v>0.50831999999999999</v>
      </c>
      <c r="KZ134" s="265">
        <v>0.70962999999999998</v>
      </c>
      <c r="LA134" s="265">
        <v>0.86441000000000001</v>
      </c>
      <c r="LB134" s="265">
        <v>0.95801999999999998</v>
      </c>
      <c r="LC134" s="265">
        <v>1</v>
      </c>
      <c r="LD134" s="265">
        <v>0</v>
      </c>
      <c r="LE134" s="265">
        <v>0.72394999999999998</v>
      </c>
      <c r="LF134" s="265">
        <v>0</v>
      </c>
      <c r="LG134" s="265">
        <v>0</v>
      </c>
      <c r="LH134" s="431">
        <v>2.9245556797832251E-3</v>
      </c>
      <c r="LI134" s="431">
        <v>3.4377854317426682E-3</v>
      </c>
      <c r="LJ134" s="431">
        <v>4.9362867139279842E-3</v>
      </c>
      <c r="LK134" s="431">
        <v>3.3884192816913128E-3</v>
      </c>
      <c r="LL134" s="431">
        <v>4.8261298798024654E-3</v>
      </c>
      <c r="LM134" s="431">
        <v>2.9614802915602922E-3</v>
      </c>
      <c r="LN134" s="431">
        <v>4.4578416272997856E-3</v>
      </c>
      <c r="LO134" s="431">
        <v>3.2389170955866575E-3</v>
      </c>
      <c r="LP134" s="431">
        <v>3.5765657667070627E-3</v>
      </c>
      <c r="LQ134" s="431">
        <v>3.3147402573376894E-3</v>
      </c>
      <c r="LR134" s="431">
        <v>1.2867060722783208E-3</v>
      </c>
      <c r="LS134" s="431">
        <v>2.6250898372381926E-3</v>
      </c>
      <c r="LT134" s="431">
        <v>1.8699254142120481E-3</v>
      </c>
      <c r="LU134" s="431">
        <v>2.4757669307291508E-3</v>
      </c>
      <c r="LV134" s="431">
        <v>3.8457454647868872E-3</v>
      </c>
      <c r="LW134" s="431">
        <v>2.8844126500189304E-3</v>
      </c>
      <c r="LX134" s="431">
        <v>3.1754893716424704E-3</v>
      </c>
      <c r="LY134" s="431">
        <v>3.0655243899673223E-3</v>
      </c>
      <c r="LZ134" s="431">
        <v>2.7024096343666315E-3</v>
      </c>
      <c r="MA134" s="431">
        <v>1.9864013884216547E-3</v>
      </c>
      <c r="MB134" s="431">
        <v>2.4565202184021473E-3</v>
      </c>
      <c r="MC134" s="431">
        <v>2.3359628394246101E-3</v>
      </c>
      <c r="MD134" s="431">
        <v>2.4926746264100075E-3</v>
      </c>
      <c r="ME134" s="431">
        <v>2.2622216492891312E-3</v>
      </c>
      <c r="MF134" s="431">
        <v>2.6217871345579624E-3</v>
      </c>
      <c r="MG134" s="431">
        <v>2.3787508253008127E-3</v>
      </c>
      <c r="MH134" s="266"/>
      <c r="MI134" s="266"/>
      <c r="MJ134" s="266"/>
      <c r="MK134" s="266"/>
      <c r="ML134" s="266"/>
      <c r="MM134" s="266"/>
      <c r="MN134" s="266"/>
      <c r="MO134" s="266"/>
      <c r="MP134" s="266"/>
      <c r="MQ134" s="266"/>
      <c r="MR134" s="266"/>
      <c r="MS134" s="266"/>
      <c r="MT134" s="266"/>
      <c r="MU134" s="266"/>
      <c r="MV134" s="266"/>
      <c r="MW134" s="266"/>
      <c r="MX134" s="266"/>
      <c r="MY134" s="266"/>
      <c r="MZ134" s="266"/>
      <c r="NA134" s="266"/>
      <c r="NB134" s="266"/>
      <c r="NC134" s="266"/>
      <c r="ND134" s="266"/>
      <c r="NE134" s="266"/>
      <c r="NF134" s="266"/>
      <c r="NG134" s="266"/>
      <c r="NH134" s="266"/>
      <c r="NI134" s="266"/>
      <c r="NJ134" s="266"/>
      <c r="NK134" s="266"/>
      <c r="NL134" s="266"/>
      <c r="NM134" s="266"/>
      <c r="NN134" s="266"/>
      <c r="NO134" s="266"/>
      <c r="NP134" s="266"/>
      <c r="NQ134" s="266"/>
      <c r="NR134" s="266"/>
      <c r="NS134" s="266"/>
      <c r="NT134" s="266"/>
      <c r="NU134" s="266"/>
      <c r="NV134" s="266"/>
      <c r="NW134" s="266"/>
      <c r="NX134" s="266"/>
      <c r="NY134" s="266"/>
      <c r="NZ134" s="266"/>
      <c r="OA134" s="266"/>
      <c r="OB134" s="266"/>
      <c r="OC134" s="266"/>
      <c r="OD134" s="266"/>
      <c r="OE134" s="266"/>
      <c r="OF134" s="266"/>
      <c r="OG134" s="266"/>
      <c r="OH134" s="266"/>
      <c r="OI134" s="266"/>
      <c r="OJ134" s="266"/>
      <c r="OK134" s="266"/>
      <c r="OL134" s="266"/>
      <c r="OM134" s="266"/>
      <c r="ON134" s="267"/>
    </row>
    <row r="135" spans="1:404">
      <c r="A135" s="261">
        <v>510</v>
      </c>
      <c r="B135" s="265">
        <v>0.27089999999999997</v>
      </c>
      <c r="C135" s="265">
        <v>0.20154</v>
      </c>
      <c r="D135" s="265">
        <v>0.14505000000000001</v>
      </c>
      <c r="E135" s="265">
        <v>9.9405999999999994E-2</v>
      </c>
      <c r="F135" s="265">
        <v>0.27796999999999999</v>
      </c>
      <c r="G135" s="265">
        <v>0.18981999999999999</v>
      </c>
      <c r="H135" s="265">
        <v>0.29632999999999998</v>
      </c>
      <c r="I135" s="265">
        <v>0.36803999999999998</v>
      </c>
      <c r="J135" s="265">
        <v>0.30779000000000001</v>
      </c>
      <c r="K135" s="265">
        <v>3.1890000000000002E-2</v>
      </c>
      <c r="L135" s="265">
        <v>2.0181000000000001E-2</v>
      </c>
      <c r="M135" s="265">
        <v>1.3424999999999999E-2</v>
      </c>
      <c r="N135" s="265">
        <v>0.20316999999999999</v>
      </c>
      <c r="O135" s="265">
        <v>0.23760999999999999</v>
      </c>
      <c r="P135" s="265">
        <v>0.19348000000000001</v>
      </c>
      <c r="Q135" s="265">
        <v>0.1235</v>
      </c>
      <c r="R135" s="265">
        <v>0.1012</v>
      </c>
      <c r="S135" s="265">
        <v>0.29424</v>
      </c>
      <c r="T135" s="265">
        <v>0.19966999999999999</v>
      </c>
      <c r="U135" s="265">
        <v>0.28059000000000001</v>
      </c>
      <c r="V135" s="265">
        <v>0.19242000000000001</v>
      </c>
      <c r="W135" s="265">
        <v>0.19893</v>
      </c>
      <c r="X135" s="265">
        <v>0.17255999999999999</v>
      </c>
      <c r="Y135" s="265">
        <v>0.30929000000000001</v>
      </c>
      <c r="Z135" s="265">
        <v>0.21467</v>
      </c>
      <c r="AA135" s="265">
        <v>0.27477000000000001</v>
      </c>
      <c r="AB135" s="265">
        <v>0.19297</v>
      </c>
      <c r="AC135" s="265">
        <v>0.21179999999999999</v>
      </c>
      <c r="AD135" s="265">
        <v>0.14243</v>
      </c>
      <c r="AE135" s="265">
        <v>2.2082000000000001E-2</v>
      </c>
      <c r="AF135" s="265">
        <v>3.1821000000000002E-2</v>
      </c>
      <c r="AG135" s="265">
        <v>5.4186999999999999E-2</v>
      </c>
      <c r="AH135" s="265">
        <v>4.8209000000000002E-2</v>
      </c>
      <c r="AI135" s="265">
        <v>2.2790999999999999E-2</v>
      </c>
      <c r="AJ135" s="265">
        <v>1.5294E-2</v>
      </c>
      <c r="AK135" s="265">
        <v>2.0249E-2</v>
      </c>
      <c r="AL135" s="265">
        <v>4.5761000000000003E-2</v>
      </c>
      <c r="AM135" s="265">
        <v>1.5422E-2</v>
      </c>
      <c r="AN135" s="265">
        <v>3.8263999999999999E-2</v>
      </c>
      <c r="AO135" s="265">
        <v>5.3321E-2</v>
      </c>
      <c r="AP135" s="265">
        <v>2.6252999999999999E-2</v>
      </c>
      <c r="AQ135" s="265">
        <v>4.4962000000000002E-2</v>
      </c>
      <c r="AR135" s="265">
        <v>0.10063999999999999</v>
      </c>
      <c r="AS135" s="265">
        <v>2.3963000000000002E-2</v>
      </c>
      <c r="AT135" s="265">
        <v>8.4371000000000002E-2</v>
      </c>
      <c r="AU135" s="265">
        <v>0.12526000000000001</v>
      </c>
      <c r="AV135" s="265">
        <v>0.10596</v>
      </c>
      <c r="AW135" s="265">
        <v>1.2827E-2</v>
      </c>
      <c r="AX135" s="265">
        <v>2.0441999999999998E-2</v>
      </c>
      <c r="AY135" s="265">
        <v>2.3949999999999999E-2</v>
      </c>
      <c r="AZ135" s="265">
        <v>2.6350999999999999E-2</v>
      </c>
      <c r="BA135" s="265">
        <v>6.0287E-2</v>
      </c>
      <c r="BB135" s="265">
        <v>5.7393E-2</v>
      </c>
      <c r="BC135" s="265">
        <v>5.5363999999999997E-2</v>
      </c>
      <c r="BD135" s="265">
        <v>6.3131999999999994E-2</v>
      </c>
      <c r="BE135" s="265">
        <v>1.1638000000000001E-2</v>
      </c>
      <c r="BF135" s="265">
        <v>8.0169999999999998E-3</v>
      </c>
      <c r="BG135" s="265">
        <v>7.1088999999999999E-2</v>
      </c>
      <c r="BH135" s="265">
        <v>6.7663000000000001E-2</v>
      </c>
      <c r="BI135" s="265">
        <v>0.11507000000000001</v>
      </c>
      <c r="BJ135" s="265">
        <v>0.10279000000000001</v>
      </c>
      <c r="BK135" s="265">
        <v>0.11688</v>
      </c>
      <c r="BL135" s="265">
        <v>0.20124</v>
      </c>
      <c r="BM135" s="265">
        <v>0.10976</v>
      </c>
      <c r="BN135" s="265">
        <v>0.31085000000000002</v>
      </c>
      <c r="BO135" s="265">
        <v>0.35714000000000001</v>
      </c>
      <c r="BP135" s="265">
        <v>0.20845</v>
      </c>
      <c r="BQ135" s="265">
        <v>0.17998</v>
      </c>
      <c r="BR135" s="265">
        <v>0.34787000000000001</v>
      </c>
      <c r="BS135" s="265">
        <v>0.15823999999999999</v>
      </c>
      <c r="BT135" s="265">
        <v>0.26045000000000001</v>
      </c>
      <c r="BU135" s="265">
        <v>1.5519E-2</v>
      </c>
      <c r="BV135" s="265">
        <v>7.326E-3</v>
      </c>
      <c r="BW135" s="265">
        <v>1.8315000000000001E-2</v>
      </c>
      <c r="BX135" s="265">
        <v>1.0585000000000001E-2</v>
      </c>
      <c r="BY135" s="265">
        <v>0.27915000000000001</v>
      </c>
      <c r="BZ135" s="265">
        <v>0.23905999999999999</v>
      </c>
      <c r="CA135" s="265">
        <v>0.45</v>
      </c>
      <c r="CB135" s="265">
        <v>0.33498</v>
      </c>
      <c r="CC135" s="265">
        <v>0.42515999999999998</v>
      </c>
      <c r="CD135" s="265">
        <v>0.25608999999999998</v>
      </c>
      <c r="CE135" s="265">
        <v>0.24828</v>
      </c>
      <c r="CF135" s="265">
        <v>0.27522999999999997</v>
      </c>
      <c r="CG135" s="265">
        <v>0.22450999999999999</v>
      </c>
      <c r="CH135" s="265">
        <v>0.23610999999999999</v>
      </c>
      <c r="CI135" s="265">
        <v>0.25746000000000002</v>
      </c>
      <c r="CJ135" s="265">
        <v>0.22627</v>
      </c>
      <c r="CK135" s="265">
        <v>0.22539000000000001</v>
      </c>
      <c r="CL135" s="265">
        <v>0.5202</v>
      </c>
      <c r="CM135" s="265">
        <v>0.24257000000000001</v>
      </c>
      <c r="CN135" s="265">
        <v>0.16162000000000001</v>
      </c>
      <c r="CO135" s="265">
        <v>0.17771000000000001</v>
      </c>
      <c r="CP135" s="265">
        <v>0.22609000000000001</v>
      </c>
      <c r="CQ135" s="265">
        <v>0.21535000000000001</v>
      </c>
      <c r="CR135" s="265">
        <v>0.18</v>
      </c>
      <c r="CS135" s="265">
        <v>0.12245</v>
      </c>
      <c r="CT135" s="265">
        <v>0.17526</v>
      </c>
      <c r="CU135" s="265">
        <v>0.16</v>
      </c>
      <c r="CV135" s="265">
        <v>0.22098999999999999</v>
      </c>
      <c r="CW135" s="265">
        <v>0.33333000000000002</v>
      </c>
      <c r="CX135" s="265">
        <v>0.28866000000000003</v>
      </c>
      <c r="CY135" s="265">
        <v>0.28866000000000003</v>
      </c>
      <c r="CZ135" s="265">
        <v>0.21265999999999999</v>
      </c>
      <c r="DA135" s="265">
        <v>0.37020999999999998</v>
      </c>
      <c r="DB135" s="265">
        <v>0.34343000000000001</v>
      </c>
      <c r="DC135" s="265">
        <v>0.49484</v>
      </c>
      <c r="DD135" s="265">
        <v>0.30303000000000002</v>
      </c>
      <c r="DE135" s="265">
        <v>0.40205999999999997</v>
      </c>
      <c r="DF135" s="265">
        <v>0.18379999999999999</v>
      </c>
      <c r="DG135" s="265">
        <v>0.27825</v>
      </c>
      <c r="DH135" s="265">
        <v>0.15828999999999999</v>
      </c>
      <c r="DI135" s="265">
        <v>0.17241000000000001</v>
      </c>
      <c r="DJ135" s="265">
        <v>0.10607</v>
      </c>
      <c r="DK135" s="265">
        <v>4.2798000000000003E-2</v>
      </c>
      <c r="DL135" s="265">
        <v>6.4950999999999995E-2</v>
      </c>
      <c r="DM135" s="265">
        <v>0.41549000000000003</v>
      </c>
      <c r="DN135" s="265">
        <v>6.5505999999999995E-2</v>
      </c>
      <c r="DO135" s="265">
        <v>8.1311999999999995E-2</v>
      </c>
      <c r="DP135" s="265">
        <v>4.4297000000000003E-2</v>
      </c>
      <c r="DQ135" s="265">
        <v>5.3594999999999997E-2</v>
      </c>
      <c r="DR135" s="265">
        <v>0.29744999999999999</v>
      </c>
      <c r="DS135" s="265">
        <v>0.18972</v>
      </c>
      <c r="DT135" s="265">
        <v>0.20666000000000001</v>
      </c>
      <c r="DU135" s="265">
        <v>5.6471E-2</v>
      </c>
      <c r="DV135" s="265">
        <v>7.1527999999999994E-2</v>
      </c>
      <c r="DW135" s="265">
        <v>4.0143999999999999E-2</v>
      </c>
      <c r="DX135" s="265">
        <v>0.14230999999999999</v>
      </c>
      <c r="DY135" s="265">
        <v>0.16256999999999999</v>
      </c>
      <c r="DZ135" s="265">
        <v>3.4734000000000001E-2</v>
      </c>
      <c r="EA135" s="265">
        <v>5.1852000000000002E-2</v>
      </c>
      <c r="EB135" s="265">
        <v>4.7189000000000002E-2</v>
      </c>
      <c r="EC135" s="265">
        <v>4.8425000000000003E-2</v>
      </c>
      <c r="ED135" s="265">
        <v>4.5462000000000002E-2</v>
      </c>
      <c r="EE135" s="265">
        <v>4.3818999999999997E-2</v>
      </c>
      <c r="EF135" s="265">
        <v>0.35775000000000001</v>
      </c>
      <c r="EG135" s="265">
        <v>5.7666000000000002E-2</v>
      </c>
      <c r="EH135" s="265">
        <v>0.16647000000000001</v>
      </c>
      <c r="EI135" s="265">
        <v>0.65305999999999997</v>
      </c>
      <c r="EJ135" s="265">
        <v>0.76288999999999996</v>
      </c>
      <c r="EK135" s="265">
        <v>0.47475000000000001</v>
      </c>
      <c r="EL135" s="265">
        <v>0.4375</v>
      </c>
      <c r="EM135" s="265">
        <v>0.44811000000000001</v>
      </c>
      <c r="EN135" s="265">
        <v>0.2099</v>
      </c>
      <c r="EO135" s="265">
        <v>0.64976</v>
      </c>
      <c r="EP135" s="265">
        <v>0.28905999999999998</v>
      </c>
      <c r="EQ135" s="265">
        <v>0.12359000000000001</v>
      </c>
      <c r="ER135" s="265">
        <v>0.14233000000000001</v>
      </c>
      <c r="ES135" s="265">
        <v>0.13455</v>
      </c>
      <c r="ET135" s="265">
        <v>0.14235</v>
      </c>
      <c r="EU135" s="265">
        <v>0.12984000000000001</v>
      </c>
      <c r="EV135" s="265">
        <v>0.10392999999999999</v>
      </c>
      <c r="EW135" s="265">
        <v>0.11314</v>
      </c>
      <c r="EX135" s="265">
        <v>0.12876000000000001</v>
      </c>
      <c r="EY135" s="265">
        <v>0.12328</v>
      </c>
      <c r="EZ135" s="265">
        <v>0.43720999999999999</v>
      </c>
      <c r="FA135" s="265">
        <v>0.18620999999999999</v>
      </c>
      <c r="FB135" s="265">
        <v>0.16574</v>
      </c>
      <c r="FC135" s="265">
        <v>0.15146000000000001</v>
      </c>
      <c r="FD135" s="265">
        <v>0.18981000000000001</v>
      </c>
      <c r="FE135" s="265">
        <v>0.13778000000000001</v>
      </c>
      <c r="FF135" s="265">
        <v>0.18146000000000001</v>
      </c>
      <c r="FG135" s="265">
        <v>0.20215</v>
      </c>
      <c r="FH135" s="265">
        <v>0.17015</v>
      </c>
      <c r="FI135" s="265">
        <v>0.16370999999999999</v>
      </c>
      <c r="FJ135" s="265">
        <v>0.19214999999999999</v>
      </c>
      <c r="FK135" s="265">
        <v>0.17618</v>
      </c>
      <c r="FL135" s="265">
        <v>0.33894000000000002</v>
      </c>
      <c r="FM135" s="265">
        <v>0.43330000000000002</v>
      </c>
      <c r="FN135" s="265">
        <v>0.37225999999999998</v>
      </c>
      <c r="FO135" s="265">
        <v>0.28000000000000003</v>
      </c>
      <c r="FP135" s="265">
        <v>0.39696999999999999</v>
      </c>
      <c r="FQ135" s="265">
        <v>0.46095999999999998</v>
      </c>
      <c r="FR135" s="265">
        <v>0.32751000000000002</v>
      </c>
      <c r="FS135" s="265">
        <v>0.38780999999999999</v>
      </c>
      <c r="FT135" s="265">
        <v>0.35366999999999998</v>
      </c>
      <c r="FU135" s="265">
        <v>0.44418000000000002</v>
      </c>
      <c r="FV135" s="265">
        <v>0.24274999999999999</v>
      </c>
      <c r="FW135" s="265">
        <v>0.30553000000000002</v>
      </c>
      <c r="FX135" s="265">
        <v>0.36913000000000001</v>
      </c>
      <c r="FY135" s="265">
        <v>0.32669999999999999</v>
      </c>
      <c r="FZ135" s="265">
        <v>0.30553000000000002</v>
      </c>
      <c r="GA135" s="265">
        <v>0.47471999999999998</v>
      </c>
      <c r="GB135" s="265">
        <v>0.35014000000000001</v>
      </c>
      <c r="GC135" s="265">
        <v>0.44211</v>
      </c>
      <c r="GD135" s="265">
        <v>0.37801000000000001</v>
      </c>
      <c r="GE135" s="265">
        <v>0.49201</v>
      </c>
      <c r="GF135" s="265">
        <v>0.46183000000000002</v>
      </c>
      <c r="GG135" s="265">
        <v>0.32772000000000001</v>
      </c>
      <c r="GH135" s="265">
        <v>0.35588999999999998</v>
      </c>
      <c r="GI135" s="265">
        <v>0.34833999999999998</v>
      </c>
      <c r="GJ135" s="265">
        <v>0.52732000000000001</v>
      </c>
      <c r="GK135" s="265">
        <v>0.51543000000000005</v>
      </c>
      <c r="GL135" s="265">
        <v>0.42836999999999997</v>
      </c>
      <c r="GM135" s="265">
        <v>0.45754</v>
      </c>
      <c r="GN135" s="265">
        <v>0.45806999999999998</v>
      </c>
      <c r="GO135" s="265">
        <v>0.307</v>
      </c>
      <c r="GP135" s="265">
        <v>0.36714000000000002</v>
      </c>
      <c r="GQ135" s="265">
        <v>0.36375000000000002</v>
      </c>
      <c r="GR135" s="265">
        <v>0.44323000000000001</v>
      </c>
      <c r="GS135" s="265">
        <v>0.36421999999999999</v>
      </c>
      <c r="GT135" s="265">
        <v>0.35011999999999999</v>
      </c>
      <c r="GU135" s="265">
        <v>0.34877000000000002</v>
      </c>
      <c r="GV135" s="265">
        <v>0.33029999999999998</v>
      </c>
      <c r="GW135" s="265">
        <v>0.41291</v>
      </c>
      <c r="GX135" s="265">
        <v>0.38857000000000003</v>
      </c>
      <c r="GY135" s="265">
        <v>0.38600000000000001</v>
      </c>
      <c r="GZ135" s="265">
        <v>0.32013999999999998</v>
      </c>
      <c r="HA135" s="265">
        <v>0.28403</v>
      </c>
      <c r="HB135" s="265">
        <v>0.29091</v>
      </c>
      <c r="HC135" s="265">
        <v>0.43403999999999998</v>
      </c>
      <c r="HD135" s="265">
        <v>0.32128000000000001</v>
      </c>
      <c r="HE135" s="265">
        <v>0.43248999999999999</v>
      </c>
      <c r="HF135" s="265">
        <v>0.41071999999999997</v>
      </c>
      <c r="HG135" s="265">
        <v>0.43441999999999997</v>
      </c>
      <c r="HH135" s="265">
        <v>0.43647999999999998</v>
      </c>
      <c r="HI135" s="265">
        <v>0.44047999999999998</v>
      </c>
      <c r="HJ135" s="265">
        <v>0.45012000000000002</v>
      </c>
      <c r="HK135" s="265">
        <v>0.40225</v>
      </c>
      <c r="HL135" s="265">
        <v>0.42958000000000002</v>
      </c>
      <c r="HM135" s="265">
        <v>0.33423999999999998</v>
      </c>
      <c r="HN135" s="265">
        <v>0.42595</v>
      </c>
      <c r="HO135" s="265">
        <v>0.41520000000000001</v>
      </c>
      <c r="HP135" s="265">
        <v>0.37440000000000001</v>
      </c>
      <c r="HQ135" s="265">
        <v>0.32761000000000001</v>
      </c>
      <c r="HR135" s="265">
        <v>0.35879</v>
      </c>
      <c r="HS135" s="265">
        <v>0.35244999999999999</v>
      </c>
      <c r="HT135" s="265">
        <v>0.38375999999999999</v>
      </c>
      <c r="HU135" s="265">
        <v>0.47767999999999999</v>
      </c>
      <c r="HV135" s="265">
        <v>0.35621000000000003</v>
      </c>
      <c r="HW135" s="265">
        <v>0.34611999999999998</v>
      </c>
      <c r="HX135" s="265">
        <v>0.37140000000000001</v>
      </c>
      <c r="HY135" s="265">
        <v>0.35153000000000001</v>
      </c>
      <c r="HZ135" s="265">
        <v>0.35500999999999999</v>
      </c>
      <c r="IA135" s="265">
        <v>0.32318999999999998</v>
      </c>
      <c r="IB135" s="265">
        <v>0.31078</v>
      </c>
      <c r="IC135" s="265">
        <v>0.32490999999999998</v>
      </c>
      <c r="ID135" s="265">
        <v>0.31297000000000003</v>
      </c>
      <c r="IE135" s="265">
        <v>0.42365999999999998</v>
      </c>
      <c r="IF135" s="265">
        <v>0.42552000000000001</v>
      </c>
      <c r="IG135" s="265">
        <v>0.34334999999999999</v>
      </c>
      <c r="IH135" s="265">
        <v>0.42548000000000002</v>
      </c>
      <c r="II135" s="265">
        <v>0.48669000000000001</v>
      </c>
      <c r="IJ135" s="265">
        <v>0.40627000000000002</v>
      </c>
      <c r="IK135" s="265">
        <v>0.42447000000000001</v>
      </c>
      <c r="IL135" s="265">
        <v>0.49513000000000001</v>
      </c>
      <c r="IM135" s="265">
        <v>0.45512999999999998</v>
      </c>
      <c r="IN135" s="265">
        <v>0.19617999999999999</v>
      </c>
      <c r="IO135" s="265">
        <v>0.25402000000000002</v>
      </c>
      <c r="IP135" s="265">
        <v>0.32721</v>
      </c>
      <c r="IQ135" s="265">
        <v>0.42642999999999998</v>
      </c>
      <c r="IR135" s="265">
        <v>0.46600000000000003</v>
      </c>
      <c r="IS135" s="265">
        <v>0.35239999999999999</v>
      </c>
      <c r="IT135" s="265">
        <v>0.35346</v>
      </c>
      <c r="IU135" s="265">
        <v>0.35447000000000001</v>
      </c>
      <c r="IV135" s="265">
        <v>0.35199999999999998</v>
      </c>
      <c r="IW135" s="265">
        <v>0.39817000000000002</v>
      </c>
      <c r="IX135" s="265">
        <v>0.34705000000000003</v>
      </c>
      <c r="IY135" s="265">
        <v>0.49964999999999998</v>
      </c>
      <c r="IZ135" s="265">
        <v>0.44155</v>
      </c>
      <c r="JA135" s="265">
        <v>0.45954</v>
      </c>
      <c r="JB135" s="265">
        <v>0.4521</v>
      </c>
      <c r="JC135" s="265">
        <v>0.49753999999999998</v>
      </c>
      <c r="JD135" s="265">
        <v>0.38883000000000001</v>
      </c>
      <c r="JE135" s="265">
        <v>0.26677000000000001</v>
      </c>
      <c r="JF135" s="265">
        <v>0.43726999999999999</v>
      </c>
      <c r="JG135" s="265">
        <v>0.40505000000000002</v>
      </c>
      <c r="JH135" s="265">
        <v>0.56269000000000002</v>
      </c>
      <c r="JI135" s="265">
        <v>0.34354000000000001</v>
      </c>
      <c r="JJ135" s="265">
        <v>0.31812000000000001</v>
      </c>
      <c r="JK135" s="265">
        <v>0.38955000000000001</v>
      </c>
      <c r="JL135" s="265">
        <v>0.37074000000000001</v>
      </c>
      <c r="JM135" s="265">
        <v>0.33622999999999997</v>
      </c>
      <c r="JN135" s="265">
        <v>0.33165</v>
      </c>
      <c r="JO135" s="265">
        <v>0.34550999999999998</v>
      </c>
      <c r="JP135" s="265">
        <v>0.33842</v>
      </c>
      <c r="JQ135" s="265">
        <v>0.36231999999999998</v>
      </c>
      <c r="JR135" s="265">
        <v>0.33024999999999999</v>
      </c>
      <c r="JS135" s="265">
        <v>0.40922999999999998</v>
      </c>
      <c r="JT135" s="265">
        <v>0.25702999999999998</v>
      </c>
      <c r="JU135" s="265">
        <v>0.49525999999999998</v>
      </c>
      <c r="JV135" s="265">
        <v>0.47192000000000001</v>
      </c>
      <c r="JW135" s="265">
        <v>0.30853000000000003</v>
      </c>
      <c r="JX135" s="265">
        <v>0.32129999999999997</v>
      </c>
      <c r="JY135" s="265">
        <v>0.35732999999999998</v>
      </c>
      <c r="JZ135" s="265">
        <v>0.33492</v>
      </c>
      <c r="KA135" s="265">
        <v>0.13177</v>
      </c>
      <c r="KB135" s="265">
        <v>0.40478999999999998</v>
      </c>
      <c r="KC135" s="265">
        <v>0.39933999999999997</v>
      </c>
      <c r="KD135" s="265">
        <v>0.35319</v>
      </c>
      <c r="KE135" s="265">
        <v>0.38823999999999997</v>
      </c>
      <c r="KF135" s="265">
        <v>0.31611</v>
      </c>
      <c r="KG135" s="265">
        <v>0.30648999999999998</v>
      </c>
      <c r="KH135" s="265">
        <v>0.21048</v>
      </c>
      <c r="KI135" s="265">
        <v>0.30768000000000001</v>
      </c>
      <c r="KJ135" s="265">
        <v>0.38546999999999998</v>
      </c>
      <c r="KK135" s="265">
        <v>0.41260999999999998</v>
      </c>
      <c r="KL135" s="265">
        <v>0.48892000000000002</v>
      </c>
      <c r="KM135" s="265">
        <v>0.93732000000000004</v>
      </c>
      <c r="KN135" s="265">
        <v>0.96618000000000004</v>
      </c>
      <c r="KO135" s="265">
        <v>0.95237000000000005</v>
      </c>
      <c r="KP135" s="265">
        <v>7.4670078826254765E-3</v>
      </c>
      <c r="KQ135" s="265">
        <v>0.88443000000000005</v>
      </c>
      <c r="KR135" s="265">
        <v>0.85502999999999996</v>
      </c>
      <c r="KS135" s="265">
        <v>0.83057000000000003</v>
      </c>
      <c r="KT135" s="265">
        <v>0.91647842948120584</v>
      </c>
      <c r="KU135" s="265">
        <v>6.3388E-2</v>
      </c>
      <c r="KV135" s="265">
        <v>0.16822999999999999</v>
      </c>
      <c r="KW135" s="265">
        <v>0.22458</v>
      </c>
      <c r="KX135" s="265">
        <v>0.32212000000000002</v>
      </c>
      <c r="KY135" s="265">
        <v>0.51139999999999997</v>
      </c>
      <c r="KZ135" s="265">
        <v>0.71253999999999995</v>
      </c>
      <c r="LA135" s="265">
        <v>0.86663000000000001</v>
      </c>
      <c r="LB135" s="265">
        <v>0.95931999999999995</v>
      </c>
      <c r="LC135" s="265">
        <v>1</v>
      </c>
      <c r="LD135" s="265">
        <v>0</v>
      </c>
      <c r="LE135" s="265">
        <v>0.74116000000000004</v>
      </c>
      <c r="LF135" s="265">
        <v>0</v>
      </c>
      <c r="LG135" s="265">
        <v>0</v>
      </c>
      <c r="LH135" s="431">
        <v>2.8497378807514906E-3</v>
      </c>
      <c r="LI135" s="431">
        <v>3.3393620979040861E-3</v>
      </c>
      <c r="LJ135" s="431">
        <v>4.7658830881118774E-3</v>
      </c>
      <c r="LK135" s="431">
        <v>3.359154099598527E-3</v>
      </c>
      <c r="LL135" s="431">
        <v>4.7529046423733234E-3</v>
      </c>
      <c r="LM135" s="431">
        <v>3.0769822187721729E-3</v>
      </c>
      <c r="LN135" s="431">
        <v>4.4738557189702988E-3</v>
      </c>
      <c r="LO135" s="431">
        <v>3.395079867914319E-3</v>
      </c>
      <c r="LP135" s="431">
        <v>3.717807587236166E-3</v>
      </c>
      <c r="LQ135" s="431">
        <v>3.4914079587906599E-3</v>
      </c>
      <c r="LR135" s="431">
        <v>1.3481199275702238E-3</v>
      </c>
      <c r="LS135" s="431">
        <v>2.6170138735324144E-3</v>
      </c>
      <c r="LT135" s="431">
        <v>1.9779193680733442E-3</v>
      </c>
      <c r="LU135" s="431">
        <v>2.586200600489974E-3</v>
      </c>
      <c r="LV135" s="431">
        <v>3.8964464329183102E-3</v>
      </c>
      <c r="LW135" s="431">
        <v>3.0303094536066055E-3</v>
      </c>
      <c r="LX135" s="431">
        <v>3.328780410811305E-3</v>
      </c>
      <c r="LY135" s="431">
        <v>3.1952185090631247E-3</v>
      </c>
      <c r="LZ135" s="431">
        <v>2.6602284051477909E-3</v>
      </c>
      <c r="MA135" s="431">
        <v>2.071574330329895E-3</v>
      </c>
      <c r="MB135" s="431">
        <v>2.5436107534915209E-3</v>
      </c>
      <c r="MC135" s="431">
        <v>2.4033153895288706E-3</v>
      </c>
      <c r="MD135" s="431">
        <v>2.6267338544130325E-3</v>
      </c>
      <c r="ME135" s="431">
        <v>2.3922279942780733E-3</v>
      </c>
      <c r="MF135" s="431">
        <v>2.6173980440944433E-3</v>
      </c>
      <c r="MG135" s="431">
        <v>2.405497245490551E-3</v>
      </c>
      <c r="MH135" s="266"/>
      <c r="MI135" s="266"/>
      <c r="MJ135" s="266"/>
      <c r="MK135" s="266"/>
      <c r="ML135" s="266"/>
      <c r="MM135" s="266"/>
      <c r="MN135" s="266"/>
      <c r="MO135" s="266"/>
      <c r="MP135" s="266"/>
      <c r="MQ135" s="266"/>
      <c r="MR135" s="266"/>
      <c r="MS135" s="266"/>
      <c r="MT135" s="266"/>
      <c r="MU135" s="266"/>
      <c r="MV135" s="266"/>
      <c r="MW135" s="266"/>
      <c r="MX135" s="266"/>
      <c r="MY135" s="266"/>
      <c r="MZ135" s="266"/>
      <c r="NA135" s="266"/>
      <c r="NB135" s="266"/>
      <c r="NC135" s="266"/>
      <c r="ND135" s="266"/>
      <c r="NE135" s="266"/>
      <c r="NF135" s="266"/>
      <c r="NG135" s="266"/>
      <c r="NH135" s="266"/>
      <c r="NI135" s="266"/>
      <c r="NJ135" s="266"/>
      <c r="NK135" s="266"/>
      <c r="NL135" s="266"/>
      <c r="NM135" s="266"/>
      <c r="NN135" s="266"/>
      <c r="NO135" s="266"/>
      <c r="NP135" s="266"/>
      <c r="NQ135" s="266"/>
      <c r="NR135" s="266"/>
      <c r="NS135" s="266"/>
      <c r="NT135" s="266"/>
      <c r="NU135" s="266"/>
      <c r="NV135" s="266"/>
      <c r="NW135" s="266"/>
      <c r="NX135" s="266"/>
      <c r="NY135" s="266"/>
      <c r="NZ135" s="266"/>
      <c r="OA135" s="266"/>
      <c r="OB135" s="266"/>
      <c r="OC135" s="266"/>
      <c r="OD135" s="266"/>
      <c r="OE135" s="266"/>
      <c r="OF135" s="266"/>
      <c r="OG135" s="266"/>
      <c r="OH135" s="266"/>
      <c r="OI135" s="266"/>
      <c r="OJ135" s="266"/>
      <c r="OK135" s="266"/>
      <c r="OL135" s="266"/>
      <c r="OM135" s="266"/>
      <c r="ON135" s="267"/>
    </row>
    <row r="136" spans="1:404">
      <c r="A136" s="261">
        <v>511</v>
      </c>
      <c r="B136" s="265">
        <v>0.26938000000000001</v>
      </c>
      <c r="C136" s="265">
        <v>0.20149</v>
      </c>
      <c r="D136" s="265">
        <v>0.14574999999999999</v>
      </c>
      <c r="E136" s="265">
        <v>0.10026</v>
      </c>
      <c r="F136" s="265">
        <v>0.27683999999999997</v>
      </c>
      <c r="G136" s="265">
        <v>0.19048999999999999</v>
      </c>
      <c r="H136" s="265">
        <v>0.29565000000000002</v>
      </c>
      <c r="I136" s="265">
        <v>0.36880000000000002</v>
      </c>
      <c r="J136" s="265">
        <v>0.30914000000000003</v>
      </c>
      <c r="K136" s="265">
        <v>3.0613999999999999E-2</v>
      </c>
      <c r="L136" s="265">
        <v>1.9165000000000001E-2</v>
      </c>
      <c r="M136" s="265">
        <v>1.2812E-2</v>
      </c>
      <c r="N136" s="265">
        <v>0.20201</v>
      </c>
      <c r="O136" s="265">
        <v>0.23485</v>
      </c>
      <c r="P136" s="265">
        <v>0.19431000000000001</v>
      </c>
      <c r="Q136" s="265">
        <v>0.12565999999999999</v>
      </c>
      <c r="R136" s="265">
        <v>0.10233</v>
      </c>
      <c r="S136" s="265">
        <v>0.29443999999999998</v>
      </c>
      <c r="T136" s="265">
        <v>0.19991</v>
      </c>
      <c r="U136" s="265">
        <v>0.27959000000000001</v>
      </c>
      <c r="V136" s="265">
        <v>0.19189999999999999</v>
      </c>
      <c r="W136" s="265">
        <v>0.20233000000000001</v>
      </c>
      <c r="X136" s="265">
        <v>0.17574999999999999</v>
      </c>
      <c r="Y136" s="265">
        <v>0.31126999999999999</v>
      </c>
      <c r="Z136" s="265">
        <v>0.21601999999999999</v>
      </c>
      <c r="AA136" s="265">
        <v>0.27344000000000002</v>
      </c>
      <c r="AB136" s="265">
        <v>0.19202</v>
      </c>
      <c r="AC136" s="265">
        <v>0.21351000000000001</v>
      </c>
      <c r="AD136" s="265">
        <v>0.14357</v>
      </c>
      <c r="AE136" s="265">
        <v>2.1741E-2</v>
      </c>
      <c r="AF136" s="265">
        <v>3.1451E-2</v>
      </c>
      <c r="AG136" s="265">
        <v>5.4526999999999999E-2</v>
      </c>
      <c r="AH136" s="265">
        <v>4.7150999999999998E-2</v>
      </c>
      <c r="AI136" s="265">
        <v>2.3077E-2</v>
      </c>
      <c r="AJ136" s="265">
        <v>1.4877E-2</v>
      </c>
      <c r="AK136" s="265">
        <v>2.0462999999999999E-2</v>
      </c>
      <c r="AL136" s="265">
        <v>4.6328000000000001E-2</v>
      </c>
      <c r="AM136" s="265">
        <v>1.5154000000000001E-2</v>
      </c>
      <c r="AN136" s="265">
        <v>3.8778E-2</v>
      </c>
      <c r="AO136" s="265">
        <v>5.3894999999999998E-2</v>
      </c>
      <c r="AP136" s="265">
        <v>2.5294000000000001E-2</v>
      </c>
      <c r="AQ136" s="265">
        <v>4.5476000000000003E-2</v>
      </c>
      <c r="AR136" s="265">
        <v>0.10174999999999999</v>
      </c>
      <c r="AS136" s="265">
        <v>2.2964999999999999E-2</v>
      </c>
      <c r="AT136" s="265">
        <v>8.5342000000000001E-2</v>
      </c>
      <c r="AU136" s="265">
        <v>0.12684999999999999</v>
      </c>
      <c r="AV136" s="265">
        <v>0.10736</v>
      </c>
      <c r="AW136" s="265">
        <v>1.2253E-2</v>
      </c>
      <c r="AX136" s="265">
        <v>1.9769999999999999E-2</v>
      </c>
      <c r="AY136" s="265">
        <v>2.3043999999999999E-2</v>
      </c>
      <c r="AZ136" s="265">
        <v>2.5340999999999999E-2</v>
      </c>
      <c r="BA136" s="265">
        <v>6.1782999999999998E-2</v>
      </c>
      <c r="BB136" s="265">
        <v>5.9150000000000001E-2</v>
      </c>
      <c r="BC136" s="265">
        <v>5.7294999999999999E-2</v>
      </c>
      <c r="BD136" s="265">
        <v>6.4397999999999997E-2</v>
      </c>
      <c r="BE136" s="265">
        <v>1.8374000000000001E-2</v>
      </c>
      <c r="BF136" s="265">
        <v>1.8422999999999998E-2</v>
      </c>
      <c r="BG136" s="265">
        <v>7.868E-2</v>
      </c>
      <c r="BH136" s="265">
        <v>8.1376000000000004E-2</v>
      </c>
      <c r="BI136" s="265">
        <v>0.12628</v>
      </c>
      <c r="BJ136" s="265">
        <v>0.13147</v>
      </c>
      <c r="BK136" s="265">
        <v>0.11948</v>
      </c>
      <c r="BL136" s="265">
        <v>0.20760999999999999</v>
      </c>
      <c r="BM136" s="265">
        <v>0.11706999999999999</v>
      </c>
      <c r="BN136" s="265">
        <v>0.31813999999999998</v>
      </c>
      <c r="BO136" s="265">
        <v>0.36857000000000001</v>
      </c>
      <c r="BP136" s="265">
        <v>0.17075000000000001</v>
      </c>
      <c r="BQ136" s="265">
        <v>0.18251000000000001</v>
      </c>
      <c r="BR136" s="265">
        <v>0.34802</v>
      </c>
      <c r="BS136" s="265">
        <v>0.16372</v>
      </c>
      <c r="BT136" s="265">
        <v>0.26622000000000001</v>
      </c>
      <c r="BU136" s="265">
        <v>1.5596E-2</v>
      </c>
      <c r="BV136" s="265">
        <v>7.2262000000000003E-3</v>
      </c>
      <c r="BW136" s="265">
        <v>1.8533999999999998E-2</v>
      </c>
      <c r="BX136" s="265">
        <v>1.0426E-2</v>
      </c>
      <c r="BY136" s="265">
        <v>0.28198000000000001</v>
      </c>
      <c r="BZ136" s="265">
        <v>0.24171000000000001</v>
      </c>
      <c r="CA136" s="265">
        <v>0.45600000000000002</v>
      </c>
      <c r="CB136" s="265">
        <v>0.33815000000000001</v>
      </c>
      <c r="CC136" s="265">
        <v>0.42870000000000003</v>
      </c>
      <c r="CD136" s="265">
        <v>0.25871</v>
      </c>
      <c r="CE136" s="265">
        <v>0.25084000000000001</v>
      </c>
      <c r="CF136" s="265">
        <v>0.27794000000000002</v>
      </c>
      <c r="CG136" s="265">
        <v>0.22423000000000001</v>
      </c>
      <c r="CH136" s="265">
        <v>0.23860999999999999</v>
      </c>
      <c r="CI136" s="265">
        <v>0.25985000000000003</v>
      </c>
      <c r="CJ136" s="265">
        <v>0.2288</v>
      </c>
      <c r="CK136" s="265">
        <v>0.22633</v>
      </c>
      <c r="CL136" s="265">
        <v>0.52117999999999998</v>
      </c>
      <c r="CM136" s="265">
        <v>0.24998000000000001</v>
      </c>
      <c r="CN136" s="265">
        <v>0.16364000000000001</v>
      </c>
      <c r="CO136" s="265">
        <v>0.18381</v>
      </c>
      <c r="CP136" s="265">
        <v>0.23438000000000001</v>
      </c>
      <c r="CQ136" s="265">
        <v>0.22323000000000001</v>
      </c>
      <c r="CR136" s="265">
        <v>0.188</v>
      </c>
      <c r="CS136" s="265">
        <v>0.12653</v>
      </c>
      <c r="CT136" s="265">
        <v>0.18143999999999999</v>
      </c>
      <c r="CU136" s="265">
        <v>0.16600000000000001</v>
      </c>
      <c r="CV136" s="265">
        <v>0.22827</v>
      </c>
      <c r="CW136" s="265">
        <v>0.34343000000000001</v>
      </c>
      <c r="CX136" s="265">
        <v>0.29691000000000001</v>
      </c>
      <c r="CY136" s="265">
        <v>0.29897000000000001</v>
      </c>
      <c r="CZ136" s="265">
        <v>0.21312</v>
      </c>
      <c r="DA136" s="265">
        <v>0.36923</v>
      </c>
      <c r="DB136" s="265">
        <v>0.33130999999999999</v>
      </c>
      <c r="DC136" s="265">
        <v>0.47835</v>
      </c>
      <c r="DD136" s="265">
        <v>0.31313000000000002</v>
      </c>
      <c r="DE136" s="265">
        <v>0.41443000000000002</v>
      </c>
      <c r="DF136" s="265">
        <v>0.19922000000000001</v>
      </c>
      <c r="DG136" s="265">
        <v>0.30159000000000002</v>
      </c>
      <c r="DH136" s="265">
        <v>0.16928000000000001</v>
      </c>
      <c r="DI136" s="265">
        <v>0.19223000000000001</v>
      </c>
      <c r="DJ136" s="265">
        <v>0.11755</v>
      </c>
      <c r="DK136" s="265">
        <v>4.6989000000000003E-2</v>
      </c>
      <c r="DL136" s="265">
        <v>7.1059999999999998E-2</v>
      </c>
      <c r="DM136" s="265">
        <v>0.44902999999999998</v>
      </c>
      <c r="DN136" s="265">
        <v>7.1643999999999999E-2</v>
      </c>
      <c r="DO136" s="265">
        <v>8.9181999999999997E-2</v>
      </c>
      <c r="DP136" s="265">
        <v>4.8420999999999999E-2</v>
      </c>
      <c r="DQ136" s="265">
        <v>5.8471000000000002E-2</v>
      </c>
      <c r="DR136" s="265">
        <v>0.31244</v>
      </c>
      <c r="DS136" s="265">
        <v>0.20215</v>
      </c>
      <c r="DT136" s="265">
        <v>0.22237999999999999</v>
      </c>
      <c r="DU136" s="265">
        <v>6.1554999999999999E-2</v>
      </c>
      <c r="DV136" s="265">
        <v>7.8296000000000004E-2</v>
      </c>
      <c r="DW136" s="265">
        <v>4.3847999999999998E-2</v>
      </c>
      <c r="DX136" s="265">
        <v>0.15237999999999999</v>
      </c>
      <c r="DY136" s="265">
        <v>0.17341999999999999</v>
      </c>
      <c r="DZ136" s="265">
        <v>3.7236999999999999E-2</v>
      </c>
      <c r="EA136" s="265">
        <v>5.5377000000000003E-2</v>
      </c>
      <c r="EB136" s="265">
        <v>5.0789000000000001E-2</v>
      </c>
      <c r="EC136" s="265">
        <v>5.2299999999999999E-2</v>
      </c>
      <c r="ED136" s="265">
        <v>4.8668000000000003E-2</v>
      </c>
      <c r="EE136" s="265">
        <v>4.6650999999999998E-2</v>
      </c>
      <c r="EF136" s="265">
        <v>0.36008000000000001</v>
      </c>
      <c r="EG136" s="265">
        <v>6.2289999999999998E-2</v>
      </c>
      <c r="EH136" s="265">
        <v>0.15497</v>
      </c>
      <c r="EI136" s="265">
        <v>0.66122000000000003</v>
      </c>
      <c r="EJ136" s="265">
        <v>0.74021000000000003</v>
      </c>
      <c r="EK136" s="265">
        <v>0.46869</v>
      </c>
      <c r="EL136" s="265">
        <v>0.45207999999999998</v>
      </c>
      <c r="EM136" s="265">
        <v>0.44483</v>
      </c>
      <c r="EN136" s="265">
        <v>0.23236000000000001</v>
      </c>
      <c r="EO136" s="265">
        <v>0.6855</v>
      </c>
      <c r="EP136" s="265">
        <v>0.29143000000000002</v>
      </c>
      <c r="EQ136" s="265">
        <v>0.13747999999999999</v>
      </c>
      <c r="ER136" s="265">
        <v>0.15812000000000001</v>
      </c>
      <c r="ES136" s="265">
        <v>0.14954000000000001</v>
      </c>
      <c r="ET136" s="265">
        <v>0.15820999999999999</v>
      </c>
      <c r="EU136" s="265">
        <v>0.14433000000000001</v>
      </c>
      <c r="EV136" s="265">
        <v>0.11548</v>
      </c>
      <c r="EW136" s="265">
        <v>0.12576000000000001</v>
      </c>
      <c r="EX136" s="265">
        <v>0.14307</v>
      </c>
      <c r="EY136" s="265">
        <v>0.13689999999999999</v>
      </c>
      <c r="EZ136" s="265">
        <v>0.44030000000000002</v>
      </c>
      <c r="FA136" s="265">
        <v>0.20605000000000001</v>
      </c>
      <c r="FB136" s="265">
        <v>0.18334</v>
      </c>
      <c r="FC136" s="265">
        <v>0.16758000000000001</v>
      </c>
      <c r="FD136" s="265">
        <v>0.21032000000000001</v>
      </c>
      <c r="FE136" s="265">
        <v>0.15237000000000001</v>
      </c>
      <c r="FF136" s="265">
        <v>0.20100999999999999</v>
      </c>
      <c r="FG136" s="265">
        <v>0.22386</v>
      </c>
      <c r="FH136" s="265">
        <v>0.18848999999999999</v>
      </c>
      <c r="FI136" s="265">
        <v>0.18140000000000001</v>
      </c>
      <c r="FJ136" s="265">
        <v>0.21407000000000001</v>
      </c>
      <c r="FK136" s="265">
        <v>0.19517999999999999</v>
      </c>
      <c r="FL136" s="265">
        <v>0.35350999999999999</v>
      </c>
      <c r="FM136" s="265">
        <v>0.44786999999999999</v>
      </c>
      <c r="FN136" s="265">
        <v>0.37920999999999999</v>
      </c>
      <c r="FO136" s="265">
        <v>0.29599999999999999</v>
      </c>
      <c r="FP136" s="265">
        <v>0.41055000000000003</v>
      </c>
      <c r="FQ136" s="265">
        <v>0.47016000000000002</v>
      </c>
      <c r="FR136" s="265">
        <v>0.33883000000000002</v>
      </c>
      <c r="FS136" s="265">
        <v>0.40610000000000002</v>
      </c>
      <c r="FT136" s="265">
        <v>0.35829</v>
      </c>
      <c r="FU136" s="265">
        <v>0.45028000000000001</v>
      </c>
      <c r="FV136" s="265">
        <v>0.26105</v>
      </c>
      <c r="FW136" s="265">
        <v>0.32186999999999999</v>
      </c>
      <c r="FX136" s="265">
        <v>0.38191000000000003</v>
      </c>
      <c r="FY136" s="265">
        <v>0.33968999999999999</v>
      </c>
      <c r="FZ136" s="265">
        <v>0.32186999999999999</v>
      </c>
      <c r="GA136" s="265">
        <v>0.48555999999999999</v>
      </c>
      <c r="GB136" s="265">
        <v>0.35750999999999999</v>
      </c>
      <c r="GC136" s="265">
        <v>0.45074999999999998</v>
      </c>
      <c r="GD136" s="265">
        <v>0.39097999999999999</v>
      </c>
      <c r="GE136" s="265">
        <v>0.50888</v>
      </c>
      <c r="GF136" s="265">
        <v>0.46737000000000001</v>
      </c>
      <c r="GG136" s="265">
        <v>0.34576000000000001</v>
      </c>
      <c r="GH136" s="265">
        <v>0.37546000000000002</v>
      </c>
      <c r="GI136" s="265">
        <v>0.36751</v>
      </c>
      <c r="GJ136" s="265">
        <v>0.54024000000000005</v>
      </c>
      <c r="GK136" s="265">
        <v>0.52722000000000002</v>
      </c>
      <c r="GL136" s="265">
        <v>0.44169000000000003</v>
      </c>
      <c r="GM136" s="265">
        <v>0.47521999999999998</v>
      </c>
      <c r="GN136" s="265">
        <v>0.47733999999999999</v>
      </c>
      <c r="GO136" s="265">
        <v>0.32383000000000001</v>
      </c>
      <c r="GP136" s="265">
        <v>0.38088</v>
      </c>
      <c r="GQ136" s="265">
        <v>0.37685000000000002</v>
      </c>
      <c r="GR136" s="265">
        <v>0.45801999999999998</v>
      </c>
      <c r="GS136" s="265">
        <v>0.37762000000000001</v>
      </c>
      <c r="GT136" s="265">
        <v>0.36314999999999997</v>
      </c>
      <c r="GU136" s="265">
        <v>0.36158000000000001</v>
      </c>
      <c r="GV136" s="265">
        <v>0.34303</v>
      </c>
      <c r="GW136" s="265">
        <v>0.42692000000000002</v>
      </c>
      <c r="GX136" s="265">
        <v>0.40450999999999998</v>
      </c>
      <c r="GY136" s="265">
        <v>0.40293000000000001</v>
      </c>
      <c r="GZ136" s="265">
        <v>0.33378000000000002</v>
      </c>
      <c r="HA136" s="265">
        <v>0.29507</v>
      </c>
      <c r="HB136" s="265">
        <v>0.30093999999999999</v>
      </c>
      <c r="HC136" s="265">
        <v>0.44857000000000002</v>
      </c>
      <c r="HD136" s="265">
        <v>0.33474999999999999</v>
      </c>
      <c r="HE136" s="265">
        <v>0.44943</v>
      </c>
      <c r="HF136" s="265">
        <v>0.42698999999999998</v>
      </c>
      <c r="HG136" s="265">
        <v>0.45134999999999997</v>
      </c>
      <c r="HH136" s="265">
        <v>0.45362999999999998</v>
      </c>
      <c r="HI136" s="265">
        <v>0.45782</v>
      </c>
      <c r="HJ136" s="265">
        <v>0.46798000000000001</v>
      </c>
      <c r="HK136" s="265">
        <v>0.41360000000000002</v>
      </c>
      <c r="HL136" s="265">
        <v>0.44257999999999997</v>
      </c>
      <c r="HM136" s="265">
        <v>0.34736</v>
      </c>
      <c r="HN136" s="265">
        <v>0.43956000000000001</v>
      </c>
      <c r="HO136" s="265">
        <v>0.42996000000000001</v>
      </c>
      <c r="HP136" s="265">
        <v>0.38646999999999998</v>
      </c>
      <c r="HQ136" s="265">
        <v>0.34799999999999998</v>
      </c>
      <c r="HR136" s="265">
        <v>0.38485999999999998</v>
      </c>
      <c r="HS136" s="265">
        <v>0.36469000000000001</v>
      </c>
      <c r="HT136" s="265">
        <v>0.39824999999999999</v>
      </c>
      <c r="HU136" s="265">
        <v>0.49518000000000001</v>
      </c>
      <c r="HV136" s="265">
        <v>0.36829000000000001</v>
      </c>
      <c r="HW136" s="265">
        <v>0.37140000000000001</v>
      </c>
      <c r="HX136" s="265">
        <v>0.39095999999999997</v>
      </c>
      <c r="HY136" s="265">
        <v>0.36663000000000001</v>
      </c>
      <c r="HZ136" s="265">
        <v>0.36387000000000003</v>
      </c>
      <c r="IA136" s="265">
        <v>0.33123000000000002</v>
      </c>
      <c r="IB136" s="265">
        <v>0.31861</v>
      </c>
      <c r="IC136" s="265">
        <v>0.33280999999999999</v>
      </c>
      <c r="ID136" s="265">
        <v>0.32081999999999999</v>
      </c>
      <c r="IE136" s="265">
        <v>0.43047000000000002</v>
      </c>
      <c r="IF136" s="265">
        <v>0.432</v>
      </c>
      <c r="IG136" s="265">
        <v>0.35396</v>
      </c>
      <c r="IH136" s="265">
        <v>0.44179000000000002</v>
      </c>
      <c r="II136" s="265">
        <v>0.50280999999999998</v>
      </c>
      <c r="IJ136" s="265">
        <v>0.41338999999999998</v>
      </c>
      <c r="IK136" s="265">
        <v>0.43097000000000002</v>
      </c>
      <c r="IL136" s="265">
        <v>0.51170000000000004</v>
      </c>
      <c r="IM136" s="265">
        <v>0.46471000000000001</v>
      </c>
      <c r="IN136" s="265">
        <v>0.2087</v>
      </c>
      <c r="IO136" s="265">
        <v>0.26229999999999998</v>
      </c>
      <c r="IP136" s="265">
        <v>0.33589000000000002</v>
      </c>
      <c r="IQ136" s="265">
        <v>0.44159999999999999</v>
      </c>
      <c r="IR136" s="265">
        <v>0.48336000000000001</v>
      </c>
      <c r="IS136" s="265">
        <v>0.36582999999999999</v>
      </c>
      <c r="IT136" s="265">
        <v>0.36731000000000003</v>
      </c>
      <c r="IU136" s="265">
        <v>0.3674</v>
      </c>
      <c r="IV136" s="265">
        <v>0.35708000000000001</v>
      </c>
      <c r="IW136" s="265">
        <v>0.41316999999999998</v>
      </c>
      <c r="IX136" s="265">
        <v>0.36068</v>
      </c>
      <c r="IY136" s="265">
        <v>0.51570000000000005</v>
      </c>
      <c r="IZ136" s="265">
        <v>0.45645000000000002</v>
      </c>
      <c r="JA136" s="265">
        <v>0.47514000000000001</v>
      </c>
      <c r="JB136" s="265">
        <v>0.46661000000000002</v>
      </c>
      <c r="JC136" s="265">
        <v>0.51259999999999994</v>
      </c>
      <c r="JD136" s="265">
        <v>0.39756000000000002</v>
      </c>
      <c r="JE136" s="265">
        <v>0.28277999999999998</v>
      </c>
      <c r="JF136" s="265">
        <v>0.45054</v>
      </c>
      <c r="JG136" s="265">
        <v>0.41971999999999998</v>
      </c>
      <c r="JH136" s="265">
        <v>0.57889999999999997</v>
      </c>
      <c r="JI136" s="265">
        <v>0.36237000000000003</v>
      </c>
      <c r="JJ136" s="265">
        <v>0.33638000000000001</v>
      </c>
      <c r="JK136" s="265">
        <v>0.41282000000000002</v>
      </c>
      <c r="JL136" s="265">
        <v>0.39155000000000001</v>
      </c>
      <c r="JM136" s="265">
        <v>0.35544999999999999</v>
      </c>
      <c r="JN136" s="265">
        <v>0.34343000000000001</v>
      </c>
      <c r="JO136" s="265">
        <v>0.35870000000000002</v>
      </c>
      <c r="JP136" s="265">
        <v>0.35565999999999998</v>
      </c>
      <c r="JQ136" s="265">
        <v>0.37486999999999998</v>
      </c>
      <c r="JR136" s="265">
        <v>0.34134999999999999</v>
      </c>
      <c r="JS136" s="265">
        <v>0.42463000000000001</v>
      </c>
      <c r="JT136" s="265">
        <v>0.26138</v>
      </c>
      <c r="JU136" s="265">
        <v>0.51034000000000002</v>
      </c>
      <c r="JV136" s="265">
        <v>0.48813000000000001</v>
      </c>
      <c r="JW136" s="265">
        <v>0.31984000000000001</v>
      </c>
      <c r="JX136" s="265">
        <v>0.33385999999999999</v>
      </c>
      <c r="JY136" s="265">
        <v>0.37087999999999999</v>
      </c>
      <c r="JZ136" s="265">
        <v>0.3468</v>
      </c>
      <c r="KA136" s="265">
        <v>0.13705999999999999</v>
      </c>
      <c r="KB136" s="265">
        <v>0.40989999999999999</v>
      </c>
      <c r="KC136" s="265">
        <v>0.41439999999999999</v>
      </c>
      <c r="KD136" s="265">
        <v>0.36627999999999999</v>
      </c>
      <c r="KE136" s="265">
        <v>0.40022999999999997</v>
      </c>
      <c r="KF136" s="265">
        <v>0.32612000000000002</v>
      </c>
      <c r="KG136" s="265">
        <v>0.31569999999999998</v>
      </c>
      <c r="KH136" s="265">
        <v>0.22120000000000001</v>
      </c>
      <c r="KI136" s="265">
        <v>0.31633</v>
      </c>
      <c r="KJ136" s="265">
        <v>0.39512999999999998</v>
      </c>
      <c r="KK136" s="265">
        <v>0.41564000000000001</v>
      </c>
      <c r="KL136" s="265">
        <v>0.49199999999999999</v>
      </c>
      <c r="KM136" s="265">
        <v>0.93781999999999999</v>
      </c>
      <c r="KN136" s="265">
        <v>0.96550000000000002</v>
      </c>
      <c r="KO136" s="265">
        <v>0.95065</v>
      </c>
      <c r="KP136" s="265">
        <v>7.4504486271654707E-3</v>
      </c>
      <c r="KQ136" s="265">
        <v>0.88119999999999998</v>
      </c>
      <c r="KR136" s="265">
        <v>0.85124</v>
      </c>
      <c r="KS136" s="265">
        <v>0.82632000000000005</v>
      </c>
      <c r="KT136" s="265">
        <v>0.91731792123671996</v>
      </c>
      <c r="KU136" s="265">
        <v>6.4556000000000002E-2</v>
      </c>
      <c r="KV136" s="265">
        <v>0.17033999999999999</v>
      </c>
      <c r="KW136" s="265">
        <v>0.22700999999999999</v>
      </c>
      <c r="KX136" s="265">
        <v>0.32490999999999998</v>
      </c>
      <c r="KY136" s="265">
        <v>0.51446999999999998</v>
      </c>
      <c r="KZ136" s="265">
        <v>0.71538000000000002</v>
      </c>
      <c r="LA136" s="265">
        <v>0.86875999999999998</v>
      </c>
      <c r="LB136" s="265">
        <v>0.96052000000000004</v>
      </c>
      <c r="LC136" s="265">
        <v>1</v>
      </c>
      <c r="LD136" s="265">
        <v>0</v>
      </c>
      <c r="LE136" s="265">
        <v>0.74184000000000005</v>
      </c>
      <c r="LF136" s="265">
        <v>0</v>
      </c>
      <c r="LG136" s="265">
        <v>0</v>
      </c>
      <c r="LH136" s="431">
        <v>2.7736383490264416E-3</v>
      </c>
      <c r="LI136" s="431">
        <v>3.2384949736297131E-3</v>
      </c>
      <c r="LJ136" s="431">
        <v>4.5876204967498779E-3</v>
      </c>
      <c r="LK136" s="431">
        <v>3.3282737713307142E-3</v>
      </c>
      <c r="LL136" s="431">
        <v>4.6735908836126328E-3</v>
      </c>
      <c r="LM136" s="431">
        <v>3.1919737812131643E-3</v>
      </c>
      <c r="LN136" s="431">
        <v>4.4864863157272339E-3</v>
      </c>
      <c r="LO136" s="431">
        <v>3.5503094550222158E-3</v>
      </c>
      <c r="LP136" s="431">
        <v>3.8570768665522337E-3</v>
      </c>
      <c r="LQ136" s="431">
        <v>3.6671087145805359E-3</v>
      </c>
      <c r="LR136" s="431">
        <v>1.4100569533184171E-3</v>
      </c>
      <c r="LS136" s="431">
        <v>2.6089674793183804E-3</v>
      </c>
      <c r="LT136" s="431">
        <v>2.0846286788582802E-3</v>
      </c>
      <c r="LU136" s="431">
        <v>2.6970496401190758E-3</v>
      </c>
      <c r="LV136" s="431">
        <v>3.9443345740437508E-3</v>
      </c>
      <c r="LW136" s="431">
        <v>3.1752325594425201E-3</v>
      </c>
      <c r="LX136" s="431">
        <v>3.4796895924955606E-3</v>
      </c>
      <c r="LY136" s="431">
        <v>3.3226967789232731E-3</v>
      </c>
      <c r="LZ136" s="431">
        <v>2.6156511157751083E-3</v>
      </c>
      <c r="MA136" s="431">
        <v>2.1572390105575323E-3</v>
      </c>
      <c r="MB136" s="431">
        <v>2.628902206197381E-3</v>
      </c>
      <c r="MC136" s="431">
        <v>2.470717765390873E-3</v>
      </c>
      <c r="MD136" s="431">
        <v>2.7593025006353855E-3</v>
      </c>
      <c r="ME136" s="431">
        <v>2.5201444514095783E-3</v>
      </c>
      <c r="MF136" s="431">
        <v>2.6110950857400894E-3</v>
      </c>
      <c r="MG136" s="431">
        <v>2.4320329539477825E-3</v>
      </c>
      <c r="MH136" s="266"/>
      <c r="MI136" s="266"/>
      <c r="MJ136" s="266"/>
      <c r="MK136" s="266"/>
      <c r="ML136" s="266"/>
      <c r="MM136" s="266"/>
      <c r="MN136" s="266"/>
      <c r="MO136" s="266"/>
      <c r="MP136" s="266"/>
      <c r="MQ136" s="266"/>
      <c r="MR136" s="266"/>
      <c r="MS136" s="266"/>
      <c r="MT136" s="266"/>
      <c r="MU136" s="266"/>
      <c r="MV136" s="266"/>
      <c r="MW136" s="266"/>
      <c r="MX136" s="266"/>
      <c r="MY136" s="266"/>
      <c r="MZ136" s="266"/>
      <c r="NA136" s="266"/>
      <c r="NB136" s="266"/>
      <c r="NC136" s="266"/>
      <c r="ND136" s="266"/>
      <c r="NE136" s="266"/>
      <c r="NF136" s="266"/>
      <c r="NG136" s="266"/>
      <c r="NH136" s="266"/>
      <c r="NI136" s="266"/>
      <c r="NJ136" s="266"/>
      <c r="NK136" s="266"/>
      <c r="NL136" s="266"/>
      <c r="NM136" s="266"/>
      <c r="NN136" s="266"/>
      <c r="NO136" s="266"/>
      <c r="NP136" s="266"/>
      <c r="NQ136" s="266"/>
      <c r="NR136" s="266"/>
      <c r="NS136" s="266"/>
      <c r="NT136" s="266"/>
      <c r="NU136" s="266"/>
      <c r="NV136" s="266"/>
      <c r="NW136" s="266"/>
      <c r="NX136" s="266"/>
      <c r="NY136" s="266"/>
      <c r="NZ136" s="266"/>
      <c r="OA136" s="266"/>
      <c r="OB136" s="266"/>
      <c r="OC136" s="266"/>
      <c r="OD136" s="266"/>
      <c r="OE136" s="266"/>
      <c r="OF136" s="266"/>
      <c r="OG136" s="266"/>
      <c r="OH136" s="266"/>
      <c r="OI136" s="266"/>
      <c r="OJ136" s="266"/>
      <c r="OK136" s="266"/>
      <c r="OL136" s="266"/>
      <c r="OM136" s="266"/>
      <c r="ON136" s="267"/>
    </row>
    <row r="137" spans="1:404">
      <c r="A137" s="261">
        <v>512</v>
      </c>
      <c r="B137" s="265">
        <v>0.26787</v>
      </c>
      <c r="C137" s="265">
        <v>0.20143</v>
      </c>
      <c r="D137" s="265">
        <v>0.14643999999999999</v>
      </c>
      <c r="E137" s="265">
        <v>0.10112</v>
      </c>
      <c r="F137" s="265">
        <v>0.27571000000000001</v>
      </c>
      <c r="G137" s="265">
        <v>0.19117000000000001</v>
      </c>
      <c r="H137" s="265">
        <v>0.29497000000000001</v>
      </c>
      <c r="I137" s="265">
        <v>0.36956</v>
      </c>
      <c r="J137" s="265">
        <v>0.31047999999999998</v>
      </c>
      <c r="K137" s="265">
        <v>2.9339E-2</v>
      </c>
      <c r="L137" s="265">
        <v>1.8148999999999998E-2</v>
      </c>
      <c r="M137" s="265">
        <v>1.2199E-2</v>
      </c>
      <c r="N137" s="265">
        <v>0.20083999999999999</v>
      </c>
      <c r="O137" s="265">
        <v>0.23208999999999999</v>
      </c>
      <c r="P137" s="265">
        <v>0.19514999999999999</v>
      </c>
      <c r="Q137" s="265">
        <v>0.12783</v>
      </c>
      <c r="R137" s="265">
        <v>0.10346</v>
      </c>
      <c r="S137" s="265">
        <v>0.29463</v>
      </c>
      <c r="T137" s="265">
        <v>0.20014000000000001</v>
      </c>
      <c r="U137" s="265">
        <v>0.27857999999999999</v>
      </c>
      <c r="V137" s="265">
        <v>0.19137999999999999</v>
      </c>
      <c r="W137" s="265">
        <v>0.20574000000000001</v>
      </c>
      <c r="X137" s="265">
        <v>0.17893000000000001</v>
      </c>
      <c r="Y137" s="265">
        <v>0.31324999999999997</v>
      </c>
      <c r="Z137" s="265">
        <v>0.21737000000000001</v>
      </c>
      <c r="AA137" s="265">
        <v>0.27211000000000002</v>
      </c>
      <c r="AB137" s="265">
        <v>0.19106000000000001</v>
      </c>
      <c r="AC137" s="265">
        <v>0.21523</v>
      </c>
      <c r="AD137" s="265">
        <v>0.14471000000000001</v>
      </c>
      <c r="AE137" s="265">
        <v>2.1401E-2</v>
      </c>
      <c r="AF137" s="265">
        <v>3.1081000000000001E-2</v>
      </c>
      <c r="AG137" s="265">
        <v>5.4866999999999999E-2</v>
      </c>
      <c r="AH137" s="265">
        <v>4.6093000000000002E-2</v>
      </c>
      <c r="AI137" s="265">
        <v>2.3363999999999999E-2</v>
      </c>
      <c r="AJ137" s="265">
        <v>1.4460000000000001E-2</v>
      </c>
      <c r="AK137" s="265">
        <v>2.0677000000000001E-2</v>
      </c>
      <c r="AL137" s="265">
        <v>4.6894999999999999E-2</v>
      </c>
      <c r="AM137" s="265">
        <v>1.4886E-2</v>
      </c>
      <c r="AN137" s="265">
        <v>3.9292000000000001E-2</v>
      </c>
      <c r="AO137" s="265">
        <v>5.4468999999999997E-2</v>
      </c>
      <c r="AP137" s="265">
        <v>2.4334000000000001E-2</v>
      </c>
      <c r="AQ137" s="265">
        <v>4.5990000000000003E-2</v>
      </c>
      <c r="AR137" s="265">
        <v>0.10285999999999999</v>
      </c>
      <c r="AS137" s="265">
        <v>2.1967E-2</v>
      </c>
      <c r="AT137" s="265">
        <v>8.6313000000000001E-2</v>
      </c>
      <c r="AU137" s="265">
        <v>0.12845000000000001</v>
      </c>
      <c r="AV137" s="265">
        <v>0.10877000000000001</v>
      </c>
      <c r="AW137" s="265">
        <v>1.1679E-2</v>
      </c>
      <c r="AX137" s="265">
        <v>1.9096999999999999E-2</v>
      </c>
      <c r="AY137" s="265">
        <v>2.2137E-2</v>
      </c>
      <c r="AZ137" s="265">
        <v>2.4330999999999998E-2</v>
      </c>
      <c r="BA137" s="265">
        <v>6.3279000000000002E-2</v>
      </c>
      <c r="BB137" s="265">
        <v>6.0907000000000003E-2</v>
      </c>
      <c r="BC137" s="265">
        <v>5.9226000000000001E-2</v>
      </c>
      <c r="BD137" s="265">
        <v>6.5664E-2</v>
      </c>
      <c r="BE137" s="265">
        <v>2.511E-2</v>
      </c>
      <c r="BF137" s="265">
        <v>2.8829E-2</v>
      </c>
      <c r="BG137" s="265">
        <v>8.6271E-2</v>
      </c>
      <c r="BH137" s="265">
        <v>9.5089000000000007E-2</v>
      </c>
      <c r="BI137" s="265">
        <v>0.13747999999999999</v>
      </c>
      <c r="BJ137" s="265">
        <v>0.16016</v>
      </c>
      <c r="BK137" s="265">
        <v>0.12207999999999999</v>
      </c>
      <c r="BL137" s="265">
        <v>0.21396999999999999</v>
      </c>
      <c r="BM137" s="265">
        <v>0.12439</v>
      </c>
      <c r="BN137" s="265">
        <v>0.32544000000000001</v>
      </c>
      <c r="BO137" s="265">
        <v>0.38</v>
      </c>
      <c r="BP137" s="265">
        <v>0.13303999999999999</v>
      </c>
      <c r="BQ137" s="265">
        <v>0.18504000000000001</v>
      </c>
      <c r="BR137" s="265">
        <v>0.34816999999999998</v>
      </c>
      <c r="BS137" s="265">
        <v>0.16919999999999999</v>
      </c>
      <c r="BT137" s="265">
        <v>0.27199000000000001</v>
      </c>
      <c r="BU137" s="265">
        <v>1.5674E-2</v>
      </c>
      <c r="BV137" s="265">
        <v>7.1263999999999997E-3</v>
      </c>
      <c r="BW137" s="265">
        <v>1.8752000000000001E-2</v>
      </c>
      <c r="BX137" s="265">
        <v>1.0267999999999999E-2</v>
      </c>
      <c r="BY137" s="265">
        <v>0.28481000000000001</v>
      </c>
      <c r="BZ137" s="265">
        <v>0.24435999999999999</v>
      </c>
      <c r="CA137" s="265">
        <v>0.46200000000000002</v>
      </c>
      <c r="CB137" s="265">
        <v>0.34131</v>
      </c>
      <c r="CC137" s="265">
        <v>0.43225000000000002</v>
      </c>
      <c r="CD137" s="265">
        <v>0.26133000000000001</v>
      </c>
      <c r="CE137" s="265">
        <v>0.25339</v>
      </c>
      <c r="CF137" s="265">
        <v>0.28064</v>
      </c>
      <c r="CG137" s="265">
        <v>0.22395000000000001</v>
      </c>
      <c r="CH137" s="265">
        <v>0.24110000000000001</v>
      </c>
      <c r="CI137" s="265">
        <v>0.26224999999999998</v>
      </c>
      <c r="CJ137" s="265">
        <v>0.23133000000000001</v>
      </c>
      <c r="CK137" s="265">
        <v>0.22727</v>
      </c>
      <c r="CL137" s="265">
        <v>0.52217000000000002</v>
      </c>
      <c r="CM137" s="265">
        <v>0.25740000000000002</v>
      </c>
      <c r="CN137" s="265">
        <v>0.16566</v>
      </c>
      <c r="CO137" s="265">
        <v>0.18990000000000001</v>
      </c>
      <c r="CP137" s="265">
        <v>0.24265999999999999</v>
      </c>
      <c r="CQ137" s="265">
        <v>0.23111999999999999</v>
      </c>
      <c r="CR137" s="265">
        <v>0.19600000000000001</v>
      </c>
      <c r="CS137" s="265">
        <v>0.13061</v>
      </c>
      <c r="CT137" s="265">
        <v>0.18762999999999999</v>
      </c>
      <c r="CU137" s="265">
        <v>0.17199999999999999</v>
      </c>
      <c r="CV137" s="265">
        <v>0.23554</v>
      </c>
      <c r="CW137" s="265">
        <v>0.35353000000000001</v>
      </c>
      <c r="CX137" s="265">
        <v>0.30514999999999998</v>
      </c>
      <c r="CY137" s="265">
        <v>0.30928</v>
      </c>
      <c r="CZ137" s="265">
        <v>0.21357999999999999</v>
      </c>
      <c r="DA137" s="265">
        <v>0.36824000000000001</v>
      </c>
      <c r="DB137" s="265">
        <v>0.31918999999999997</v>
      </c>
      <c r="DC137" s="265">
        <v>0.46185999999999999</v>
      </c>
      <c r="DD137" s="265">
        <v>0.32323000000000002</v>
      </c>
      <c r="DE137" s="265">
        <v>0.42680000000000001</v>
      </c>
      <c r="DF137" s="265">
        <v>0.21465000000000001</v>
      </c>
      <c r="DG137" s="265">
        <v>0.32491999999999999</v>
      </c>
      <c r="DH137" s="265">
        <v>0.18027000000000001</v>
      </c>
      <c r="DI137" s="265">
        <v>0.21204000000000001</v>
      </c>
      <c r="DJ137" s="265">
        <v>0.12903999999999999</v>
      </c>
      <c r="DK137" s="265">
        <v>5.1180000000000003E-2</v>
      </c>
      <c r="DL137" s="265">
        <v>7.7168E-2</v>
      </c>
      <c r="DM137" s="265">
        <v>0.48257</v>
      </c>
      <c r="DN137" s="265">
        <v>7.7783000000000005E-2</v>
      </c>
      <c r="DO137" s="265">
        <v>9.7053E-2</v>
      </c>
      <c r="DP137" s="265">
        <v>5.2546000000000002E-2</v>
      </c>
      <c r="DQ137" s="265">
        <v>6.3347000000000001E-2</v>
      </c>
      <c r="DR137" s="265">
        <v>0.32741999999999999</v>
      </c>
      <c r="DS137" s="265">
        <v>0.21459</v>
      </c>
      <c r="DT137" s="265">
        <v>0.23809</v>
      </c>
      <c r="DU137" s="265">
        <v>6.6639000000000004E-2</v>
      </c>
      <c r="DV137" s="265">
        <v>8.5064000000000001E-2</v>
      </c>
      <c r="DW137" s="265">
        <v>4.7552999999999998E-2</v>
      </c>
      <c r="DX137" s="265">
        <v>0.16245000000000001</v>
      </c>
      <c r="DY137" s="265">
        <v>0.18426999999999999</v>
      </c>
      <c r="DZ137" s="265">
        <v>3.9740999999999999E-2</v>
      </c>
      <c r="EA137" s="265">
        <v>5.8902000000000003E-2</v>
      </c>
      <c r="EB137" s="265">
        <v>5.4387999999999999E-2</v>
      </c>
      <c r="EC137" s="265">
        <v>5.6175000000000003E-2</v>
      </c>
      <c r="ED137" s="265">
        <v>5.1874999999999998E-2</v>
      </c>
      <c r="EE137" s="265">
        <v>4.9484E-2</v>
      </c>
      <c r="EF137" s="265">
        <v>0.3624</v>
      </c>
      <c r="EG137" s="265">
        <v>6.6914000000000001E-2</v>
      </c>
      <c r="EH137" s="265">
        <v>0.14346</v>
      </c>
      <c r="EI137" s="265">
        <v>0.66939000000000004</v>
      </c>
      <c r="EJ137" s="265">
        <v>0.71753</v>
      </c>
      <c r="EK137" s="265">
        <v>0.46262999999999999</v>
      </c>
      <c r="EL137" s="265">
        <v>0.46666999999999997</v>
      </c>
      <c r="EM137" s="265">
        <v>0.44155</v>
      </c>
      <c r="EN137" s="265">
        <v>0.25480999999999998</v>
      </c>
      <c r="EO137" s="265">
        <v>0.72123999999999999</v>
      </c>
      <c r="EP137" s="265">
        <v>0.29379</v>
      </c>
      <c r="EQ137" s="265">
        <v>0.15137</v>
      </c>
      <c r="ER137" s="265">
        <v>0.17391000000000001</v>
      </c>
      <c r="ES137" s="265">
        <v>0.16453000000000001</v>
      </c>
      <c r="ET137" s="265">
        <v>0.17408000000000001</v>
      </c>
      <c r="EU137" s="265">
        <v>0.15881000000000001</v>
      </c>
      <c r="EV137" s="265">
        <v>0.12703999999999999</v>
      </c>
      <c r="EW137" s="265">
        <v>0.13836999999999999</v>
      </c>
      <c r="EX137" s="265">
        <v>0.15737999999999999</v>
      </c>
      <c r="EY137" s="265">
        <v>0.15051999999999999</v>
      </c>
      <c r="EZ137" s="265">
        <v>0.44338</v>
      </c>
      <c r="FA137" s="265">
        <v>0.22589000000000001</v>
      </c>
      <c r="FB137" s="265">
        <v>0.20094000000000001</v>
      </c>
      <c r="FC137" s="265">
        <v>0.18368999999999999</v>
      </c>
      <c r="FD137" s="265">
        <v>0.23082</v>
      </c>
      <c r="FE137" s="265">
        <v>0.16697000000000001</v>
      </c>
      <c r="FF137" s="265">
        <v>0.22056000000000001</v>
      </c>
      <c r="FG137" s="265">
        <v>0.24557000000000001</v>
      </c>
      <c r="FH137" s="265">
        <v>0.20682</v>
      </c>
      <c r="FI137" s="265">
        <v>0.1991</v>
      </c>
      <c r="FJ137" s="265">
        <v>0.23599999999999999</v>
      </c>
      <c r="FK137" s="265">
        <v>0.21417</v>
      </c>
      <c r="FL137" s="265">
        <v>0.36808000000000002</v>
      </c>
      <c r="FM137" s="265">
        <v>0.46244000000000002</v>
      </c>
      <c r="FN137" s="265">
        <v>0.38617000000000001</v>
      </c>
      <c r="FO137" s="265">
        <v>0.312</v>
      </c>
      <c r="FP137" s="265">
        <v>0.42413000000000001</v>
      </c>
      <c r="FQ137" s="265">
        <v>0.47936000000000001</v>
      </c>
      <c r="FR137" s="265">
        <v>0.35016000000000003</v>
      </c>
      <c r="FS137" s="265">
        <v>0.4244</v>
      </c>
      <c r="FT137" s="265">
        <v>0.36291000000000001</v>
      </c>
      <c r="FU137" s="265">
        <v>0.45638000000000001</v>
      </c>
      <c r="FV137" s="265">
        <v>0.27933999999999998</v>
      </c>
      <c r="FW137" s="265">
        <v>0.33821000000000001</v>
      </c>
      <c r="FX137" s="265">
        <v>0.39468999999999999</v>
      </c>
      <c r="FY137" s="265">
        <v>0.35267999999999999</v>
      </c>
      <c r="FZ137" s="265">
        <v>0.33821000000000001</v>
      </c>
      <c r="GA137" s="265">
        <v>0.49641000000000002</v>
      </c>
      <c r="GB137" s="265">
        <v>0.36487999999999998</v>
      </c>
      <c r="GC137" s="265">
        <v>0.45938000000000001</v>
      </c>
      <c r="GD137" s="265">
        <v>0.40395999999999999</v>
      </c>
      <c r="GE137" s="265">
        <v>0.52575000000000005</v>
      </c>
      <c r="GF137" s="265">
        <v>0.47291</v>
      </c>
      <c r="GG137" s="265">
        <v>0.36381000000000002</v>
      </c>
      <c r="GH137" s="265">
        <v>0.39502999999999999</v>
      </c>
      <c r="GI137" s="265">
        <v>0.38667000000000001</v>
      </c>
      <c r="GJ137" s="265">
        <v>0.55315999999999999</v>
      </c>
      <c r="GK137" s="265">
        <v>0.53902000000000005</v>
      </c>
      <c r="GL137" s="265">
        <v>0.45501000000000003</v>
      </c>
      <c r="GM137" s="265">
        <v>0.4929</v>
      </c>
      <c r="GN137" s="265">
        <v>0.49659999999999999</v>
      </c>
      <c r="GO137" s="265">
        <v>0.34066999999999997</v>
      </c>
      <c r="GP137" s="265">
        <v>0.39461000000000002</v>
      </c>
      <c r="GQ137" s="265">
        <v>0.38995999999999997</v>
      </c>
      <c r="GR137" s="265">
        <v>0.47281000000000001</v>
      </c>
      <c r="GS137" s="265">
        <v>0.39102999999999999</v>
      </c>
      <c r="GT137" s="265">
        <v>0.37617</v>
      </c>
      <c r="GU137" s="265">
        <v>0.37439</v>
      </c>
      <c r="GV137" s="265">
        <v>0.35576000000000002</v>
      </c>
      <c r="GW137" s="265">
        <v>0.44091999999999998</v>
      </c>
      <c r="GX137" s="265">
        <v>0.42044999999999999</v>
      </c>
      <c r="GY137" s="265">
        <v>0.41986000000000001</v>
      </c>
      <c r="GZ137" s="265">
        <v>0.34742000000000001</v>
      </c>
      <c r="HA137" s="265">
        <v>0.30610999999999999</v>
      </c>
      <c r="HB137" s="265">
        <v>0.31096000000000001</v>
      </c>
      <c r="HC137" s="265">
        <v>0.46309</v>
      </c>
      <c r="HD137" s="265">
        <v>0.34822999999999998</v>
      </c>
      <c r="HE137" s="265">
        <v>0.46637000000000001</v>
      </c>
      <c r="HF137" s="265">
        <v>0.44324999999999998</v>
      </c>
      <c r="HG137" s="265">
        <v>0.46827999999999997</v>
      </c>
      <c r="HH137" s="265">
        <v>0.47077999999999998</v>
      </c>
      <c r="HI137" s="265">
        <v>0.47516000000000003</v>
      </c>
      <c r="HJ137" s="265">
        <v>0.48583999999999999</v>
      </c>
      <c r="HK137" s="265">
        <v>0.42494999999999999</v>
      </c>
      <c r="HL137" s="265">
        <v>0.45556999999999997</v>
      </c>
      <c r="HM137" s="265">
        <v>0.36048000000000002</v>
      </c>
      <c r="HN137" s="265">
        <v>0.45317000000000002</v>
      </c>
      <c r="HO137" s="265">
        <v>0.44470999999999999</v>
      </c>
      <c r="HP137" s="265">
        <v>0.39855000000000002</v>
      </c>
      <c r="HQ137" s="265">
        <v>0.36839</v>
      </c>
      <c r="HR137" s="265">
        <v>0.41094000000000003</v>
      </c>
      <c r="HS137" s="265">
        <v>0.37691999999999998</v>
      </c>
      <c r="HT137" s="265">
        <v>0.41274</v>
      </c>
      <c r="HU137" s="265">
        <v>0.51268999999999998</v>
      </c>
      <c r="HV137" s="265">
        <v>0.38036999999999999</v>
      </c>
      <c r="HW137" s="265">
        <v>0.39667999999999998</v>
      </c>
      <c r="HX137" s="265">
        <v>0.41053000000000001</v>
      </c>
      <c r="HY137" s="265">
        <v>0.38174000000000002</v>
      </c>
      <c r="HZ137" s="265">
        <v>0.37273000000000001</v>
      </c>
      <c r="IA137" s="265">
        <v>0.33927000000000002</v>
      </c>
      <c r="IB137" s="265">
        <v>0.32645000000000002</v>
      </c>
      <c r="IC137" s="265">
        <v>0.34071000000000001</v>
      </c>
      <c r="ID137" s="265">
        <v>0.32866000000000001</v>
      </c>
      <c r="IE137" s="265">
        <v>0.43729000000000001</v>
      </c>
      <c r="IF137" s="265">
        <v>0.43847999999999998</v>
      </c>
      <c r="IG137" s="265">
        <v>0.36458000000000002</v>
      </c>
      <c r="IH137" s="265">
        <v>0.45809</v>
      </c>
      <c r="II137" s="265">
        <v>0.51893999999999996</v>
      </c>
      <c r="IJ137" s="265">
        <v>0.42052</v>
      </c>
      <c r="IK137" s="265">
        <v>0.43747000000000003</v>
      </c>
      <c r="IL137" s="265">
        <v>0.52827000000000002</v>
      </c>
      <c r="IM137" s="265">
        <v>0.4743</v>
      </c>
      <c r="IN137" s="265">
        <v>0.22123000000000001</v>
      </c>
      <c r="IO137" s="265">
        <v>0.27056999999999998</v>
      </c>
      <c r="IP137" s="265">
        <v>0.34456999999999999</v>
      </c>
      <c r="IQ137" s="265">
        <v>0.45676</v>
      </c>
      <c r="IR137" s="265">
        <v>0.50072000000000005</v>
      </c>
      <c r="IS137" s="265">
        <v>0.37924999999999998</v>
      </c>
      <c r="IT137" s="265">
        <v>0.38114999999999999</v>
      </c>
      <c r="IU137" s="265">
        <v>0.38033</v>
      </c>
      <c r="IV137" s="265">
        <v>0.36215999999999998</v>
      </c>
      <c r="IW137" s="265">
        <v>0.42817</v>
      </c>
      <c r="IX137" s="265">
        <v>0.37430999999999998</v>
      </c>
      <c r="IY137" s="265">
        <v>0.53174999999999994</v>
      </c>
      <c r="IZ137" s="265">
        <v>0.47134999999999999</v>
      </c>
      <c r="JA137" s="265">
        <v>0.49073</v>
      </c>
      <c r="JB137" s="265">
        <v>0.48110999999999998</v>
      </c>
      <c r="JC137" s="265">
        <v>0.52766000000000002</v>
      </c>
      <c r="JD137" s="265">
        <v>0.40628999999999998</v>
      </c>
      <c r="JE137" s="265">
        <v>0.29879</v>
      </c>
      <c r="JF137" s="265">
        <v>0.46381</v>
      </c>
      <c r="JG137" s="265">
        <v>0.43439</v>
      </c>
      <c r="JH137" s="265">
        <v>0.59511000000000003</v>
      </c>
      <c r="JI137" s="265">
        <v>0.38120999999999999</v>
      </c>
      <c r="JJ137" s="265">
        <v>0.35464000000000001</v>
      </c>
      <c r="JK137" s="265">
        <v>0.43609999999999999</v>
      </c>
      <c r="JL137" s="265">
        <v>0.41236</v>
      </c>
      <c r="JM137" s="265">
        <v>0.37468000000000001</v>
      </c>
      <c r="JN137" s="265">
        <v>0.35520000000000002</v>
      </c>
      <c r="JO137" s="265">
        <v>0.37187999999999999</v>
      </c>
      <c r="JP137" s="265">
        <v>0.37289</v>
      </c>
      <c r="JQ137" s="265">
        <v>0.38741999999999999</v>
      </c>
      <c r="JR137" s="265">
        <v>0.35244999999999999</v>
      </c>
      <c r="JS137" s="265">
        <v>0.44002999999999998</v>
      </c>
      <c r="JT137" s="265">
        <v>0.26572000000000001</v>
      </c>
      <c r="JU137" s="265">
        <v>0.52542999999999995</v>
      </c>
      <c r="JV137" s="265">
        <v>0.50434000000000001</v>
      </c>
      <c r="JW137" s="265">
        <v>0.33115</v>
      </c>
      <c r="JX137" s="265">
        <v>0.34642000000000001</v>
      </c>
      <c r="JY137" s="265">
        <v>0.38441999999999998</v>
      </c>
      <c r="JZ137" s="265">
        <v>0.35868</v>
      </c>
      <c r="KA137" s="265">
        <v>0.14233999999999999</v>
      </c>
      <c r="KB137" s="265">
        <v>0.41500999999999999</v>
      </c>
      <c r="KC137" s="265">
        <v>0.42946000000000001</v>
      </c>
      <c r="KD137" s="265">
        <v>0.37935999999999998</v>
      </c>
      <c r="KE137" s="265">
        <v>0.41222999999999999</v>
      </c>
      <c r="KF137" s="265">
        <v>0.33612999999999998</v>
      </c>
      <c r="KG137" s="265">
        <v>0.32491999999999999</v>
      </c>
      <c r="KH137" s="265">
        <v>0.23191999999999999</v>
      </c>
      <c r="KI137" s="265">
        <v>0.32497999999999999</v>
      </c>
      <c r="KJ137" s="265">
        <v>0.40478999999999998</v>
      </c>
      <c r="KK137" s="265">
        <v>0.41865999999999998</v>
      </c>
      <c r="KL137" s="265">
        <v>0.49508000000000002</v>
      </c>
      <c r="KM137" s="265">
        <v>0.93833</v>
      </c>
      <c r="KN137" s="265">
        <v>0.96482999999999997</v>
      </c>
      <c r="KO137" s="265">
        <v>0.94893000000000005</v>
      </c>
      <c r="KP137" s="265">
        <v>7.4301588560664565E-3</v>
      </c>
      <c r="KQ137" s="265">
        <v>0.87795999999999996</v>
      </c>
      <c r="KR137" s="265">
        <v>0.84745000000000004</v>
      </c>
      <c r="KS137" s="265">
        <v>0.82208000000000003</v>
      </c>
      <c r="KT137" s="265">
        <v>0.91814729262027073</v>
      </c>
      <c r="KU137" s="265">
        <v>6.5725000000000006E-2</v>
      </c>
      <c r="KV137" s="265">
        <v>0.17244000000000001</v>
      </c>
      <c r="KW137" s="265">
        <v>0.22944000000000001</v>
      </c>
      <c r="KX137" s="265">
        <v>0.32771</v>
      </c>
      <c r="KY137" s="265">
        <v>0.51753000000000005</v>
      </c>
      <c r="KZ137" s="265">
        <v>0.71823000000000004</v>
      </c>
      <c r="LA137" s="265">
        <v>0.87089000000000005</v>
      </c>
      <c r="LB137" s="265">
        <v>0.96170999999999995</v>
      </c>
      <c r="LC137" s="265">
        <v>1</v>
      </c>
      <c r="LD137" s="265">
        <v>0</v>
      </c>
      <c r="LE137" s="265">
        <v>0.74253000000000002</v>
      </c>
      <c r="LF137" s="265">
        <v>0</v>
      </c>
      <c r="LG137" s="265">
        <v>0</v>
      </c>
      <c r="LH137" s="431">
        <v>2.6980573311448097E-3</v>
      </c>
      <c r="LI137" s="431">
        <v>3.1370436772704124E-3</v>
      </c>
      <c r="LJ137" s="431">
        <v>4.4063390232622623E-3</v>
      </c>
      <c r="LK137" s="431">
        <v>3.2963985577225685E-3</v>
      </c>
      <c r="LL137" s="431">
        <v>4.5916135422885418E-3</v>
      </c>
      <c r="LM137" s="431">
        <v>3.3044654410332441E-3</v>
      </c>
      <c r="LN137" s="431">
        <v>4.5005474239587784E-3</v>
      </c>
      <c r="LO137" s="431">
        <v>3.7032978143543005E-3</v>
      </c>
      <c r="LP137" s="431">
        <v>3.9941607974469662E-3</v>
      </c>
      <c r="LQ137" s="431">
        <v>3.8415759336203337E-3</v>
      </c>
      <c r="LR137" s="431">
        <v>1.4709417009726167E-3</v>
      </c>
      <c r="LS137" s="431">
        <v>2.6021874509751797E-3</v>
      </c>
      <c r="LT137" s="431">
        <v>2.1888501942157745E-3</v>
      </c>
      <c r="LU137" s="431">
        <v>2.8072241693735123E-3</v>
      </c>
      <c r="LV137" s="431">
        <v>3.9924723096191883E-3</v>
      </c>
      <c r="LW137" s="431">
        <v>3.3188657835125923E-3</v>
      </c>
      <c r="LX137" s="431">
        <v>3.6256888415664434E-3</v>
      </c>
      <c r="LY137" s="431">
        <v>3.4463834017515182E-3</v>
      </c>
      <c r="LZ137" s="431">
        <v>2.5696095544844866E-3</v>
      </c>
      <c r="MA137" s="431">
        <v>2.2429877426475286E-3</v>
      </c>
      <c r="MB137" s="431">
        <v>2.711370587348938E-3</v>
      </c>
      <c r="MC137" s="431">
        <v>2.5377294514328241E-3</v>
      </c>
      <c r="MD137" s="431">
        <v>2.8874888084828854E-3</v>
      </c>
      <c r="ME137" s="431">
        <v>2.6442650705575943E-3</v>
      </c>
      <c r="MF137" s="431">
        <v>2.6039707008749247E-3</v>
      </c>
      <c r="MG137" s="431">
        <v>2.4602613411843777E-3</v>
      </c>
      <c r="MH137" s="266"/>
      <c r="MI137" s="266"/>
      <c r="MJ137" s="266"/>
      <c r="MK137" s="266"/>
      <c r="ML137" s="266"/>
      <c r="MM137" s="266"/>
      <c r="MN137" s="266"/>
      <c r="MO137" s="266"/>
      <c r="MP137" s="266"/>
      <c r="MQ137" s="266"/>
      <c r="MR137" s="266"/>
      <c r="MS137" s="266"/>
      <c r="MT137" s="266"/>
      <c r="MU137" s="266"/>
      <c r="MV137" s="266"/>
      <c r="MW137" s="266"/>
      <c r="MX137" s="266"/>
      <c r="MY137" s="266"/>
      <c r="MZ137" s="266"/>
      <c r="NA137" s="266"/>
      <c r="NB137" s="266"/>
      <c r="NC137" s="266"/>
      <c r="ND137" s="266"/>
      <c r="NE137" s="266"/>
      <c r="NF137" s="266"/>
      <c r="NG137" s="266"/>
      <c r="NH137" s="266"/>
      <c r="NI137" s="266"/>
      <c r="NJ137" s="266"/>
      <c r="NK137" s="266"/>
      <c r="NL137" s="266"/>
      <c r="NM137" s="266"/>
      <c r="NN137" s="266"/>
      <c r="NO137" s="266"/>
      <c r="NP137" s="266"/>
      <c r="NQ137" s="266"/>
      <c r="NR137" s="266"/>
      <c r="NS137" s="266"/>
      <c r="NT137" s="266"/>
      <c r="NU137" s="266"/>
      <c r="NV137" s="266"/>
      <c r="NW137" s="266"/>
      <c r="NX137" s="266"/>
      <c r="NY137" s="266"/>
      <c r="NZ137" s="266"/>
      <c r="OA137" s="266"/>
      <c r="OB137" s="266"/>
      <c r="OC137" s="266"/>
      <c r="OD137" s="266"/>
      <c r="OE137" s="266"/>
      <c r="OF137" s="266"/>
      <c r="OG137" s="266"/>
      <c r="OH137" s="266"/>
      <c r="OI137" s="266"/>
      <c r="OJ137" s="266"/>
      <c r="OK137" s="266"/>
      <c r="OL137" s="266"/>
      <c r="OM137" s="266"/>
      <c r="ON137" s="267"/>
    </row>
    <row r="138" spans="1:404">
      <c r="A138" s="261">
        <v>513</v>
      </c>
      <c r="B138" s="265">
        <v>0.26635999999999999</v>
      </c>
      <c r="C138" s="265">
        <v>0.20136999999999999</v>
      </c>
      <c r="D138" s="265">
        <v>0.14713000000000001</v>
      </c>
      <c r="E138" s="265">
        <v>0.10198</v>
      </c>
      <c r="F138" s="265">
        <v>0.27457999999999999</v>
      </c>
      <c r="G138" s="265">
        <v>0.19184000000000001</v>
      </c>
      <c r="H138" s="265">
        <v>0.29429</v>
      </c>
      <c r="I138" s="265">
        <v>0.37031999999999998</v>
      </c>
      <c r="J138" s="265">
        <v>0.31183</v>
      </c>
      <c r="K138" s="265">
        <v>2.8063000000000001E-2</v>
      </c>
      <c r="L138" s="265">
        <v>1.7134E-2</v>
      </c>
      <c r="M138" s="265">
        <v>1.1586000000000001E-2</v>
      </c>
      <c r="N138" s="265">
        <v>0.19968</v>
      </c>
      <c r="O138" s="265">
        <v>0.22933000000000001</v>
      </c>
      <c r="P138" s="265">
        <v>0.19597999999999999</v>
      </c>
      <c r="Q138" s="265">
        <v>0.12998999999999999</v>
      </c>
      <c r="R138" s="265">
        <v>0.10459</v>
      </c>
      <c r="S138" s="265">
        <v>0.29482999999999998</v>
      </c>
      <c r="T138" s="265">
        <v>0.20038</v>
      </c>
      <c r="U138" s="265">
        <v>0.27757999999999999</v>
      </c>
      <c r="V138" s="265">
        <v>0.19086</v>
      </c>
      <c r="W138" s="265">
        <v>0.20913999999999999</v>
      </c>
      <c r="X138" s="265">
        <v>0.18212</v>
      </c>
      <c r="Y138" s="265">
        <v>0.31523000000000001</v>
      </c>
      <c r="Z138" s="265">
        <v>0.21872</v>
      </c>
      <c r="AA138" s="265">
        <v>0.27078000000000002</v>
      </c>
      <c r="AB138" s="265">
        <v>0.19011</v>
      </c>
      <c r="AC138" s="265">
        <v>0.21693999999999999</v>
      </c>
      <c r="AD138" s="265">
        <v>0.14585000000000001</v>
      </c>
      <c r="AE138" s="265">
        <v>2.1059999999999999E-2</v>
      </c>
      <c r="AF138" s="265">
        <v>3.0710000000000001E-2</v>
      </c>
      <c r="AG138" s="265">
        <v>5.5205999999999998E-2</v>
      </c>
      <c r="AH138" s="265">
        <v>4.5036E-2</v>
      </c>
      <c r="AI138" s="265">
        <v>2.3650000000000001E-2</v>
      </c>
      <c r="AJ138" s="265">
        <v>1.4043E-2</v>
      </c>
      <c r="AK138" s="265">
        <v>2.0891E-2</v>
      </c>
      <c r="AL138" s="265">
        <v>4.7462999999999998E-2</v>
      </c>
      <c r="AM138" s="265">
        <v>1.4619E-2</v>
      </c>
      <c r="AN138" s="265">
        <v>3.9805E-2</v>
      </c>
      <c r="AO138" s="265">
        <v>5.5044000000000003E-2</v>
      </c>
      <c r="AP138" s="265">
        <v>2.3375E-2</v>
      </c>
      <c r="AQ138" s="265">
        <v>4.6504999999999998E-2</v>
      </c>
      <c r="AR138" s="265">
        <v>0.10396</v>
      </c>
      <c r="AS138" s="265">
        <v>2.0969999999999999E-2</v>
      </c>
      <c r="AT138" s="265">
        <v>8.7284E-2</v>
      </c>
      <c r="AU138" s="265">
        <v>0.13005</v>
      </c>
      <c r="AV138" s="265">
        <v>0.11017</v>
      </c>
      <c r="AW138" s="265">
        <v>1.1106E-2</v>
      </c>
      <c r="AX138" s="265">
        <v>1.8425E-2</v>
      </c>
      <c r="AY138" s="265">
        <v>2.1231E-2</v>
      </c>
      <c r="AZ138" s="265">
        <v>2.3321999999999999E-2</v>
      </c>
      <c r="BA138" s="265">
        <v>6.4774999999999999E-2</v>
      </c>
      <c r="BB138" s="265">
        <v>6.2664999999999998E-2</v>
      </c>
      <c r="BC138" s="265">
        <v>6.1157999999999997E-2</v>
      </c>
      <c r="BD138" s="265">
        <v>6.6929000000000002E-2</v>
      </c>
      <c r="BE138" s="265">
        <v>3.1844999999999998E-2</v>
      </c>
      <c r="BF138" s="265">
        <v>3.9234999999999999E-2</v>
      </c>
      <c r="BG138" s="265">
        <v>9.3863000000000002E-2</v>
      </c>
      <c r="BH138" s="265">
        <v>0.10879999999999999</v>
      </c>
      <c r="BI138" s="265">
        <v>0.14868999999999999</v>
      </c>
      <c r="BJ138" s="265">
        <v>0.18884999999999999</v>
      </c>
      <c r="BK138" s="265">
        <v>0.12468</v>
      </c>
      <c r="BL138" s="265">
        <v>0.22033</v>
      </c>
      <c r="BM138" s="265">
        <v>0.13170999999999999</v>
      </c>
      <c r="BN138" s="265">
        <v>0.33273000000000003</v>
      </c>
      <c r="BO138" s="265">
        <v>0.39143</v>
      </c>
      <c r="BP138" s="265">
        <v>9.5340999999999995E-2</v>
      </c>
      <c r="BQ138" s="265">
        <v>0.18758</v>
      </c>
      <c r="BR138" s="265">
        <v>0.34832000000000002</v>
      </c>
      <c r="BS138" s="265">
        <v>0.17468</v>
      </c>
      <c r="BT138" s="265">
        <v>0.27775</v>
      </c>
      <c r="BU138" s="265">
        <v>1.5751000000000001E-2</v>
      </c>
      <c r="BV138" s="265">
        <v>7.0266E-3</v>
      </c>
      <c r="BW138" s="265">
        <v>1.8970999999999998E-2</v>
      </c>
      <c r="BX138" s="265">
        <v>1.0109E-2</v>
      </c>
      <c r="BY138" s="265">
        <v>0.28763</v>
      </c>
      <c r="BZ138" s="265">
        <v>0.24701000000000001</v>
      </c>
      <c r="CA138" s="265">
        <v>0.46800000000000003</v>
      </c>
      <c r="CB138" s="265">
        <v>0.34447</v>
      </c>
      <c r="CC138" s="265">
        <v>0.43579000000000001</v>
      </c>
      <c r="CD138" s="265">
        <v>0.26394000000000001</v>
      </c>
      <c r="CE138" s="265">
        <v>0.25595000000000001</v>
      </c>
      <c r="CF138" s="265">
        <v>0.28334999999999999</v>
      </c>
      <c r="CG138" s="265">
        <v>0.22366</v>
      </c>
      <c r="CH138" s="265">
        <v>0.24360000000000001</v>
      </c>
      <c r="CI138" s="265">
        <v>0.26463999999999999</v>
      </c>
      <c r="CJ138" s="265">
        <v>0.23386000000000001</v>
      </c>
      <c r="CK138" s="265">
        <v>0.22821</v>
      </c>
      <c r="CL138" s="265">
        <v>0.52315</v>
      </c>
      <c r="CM138" s="265">
        <v>0.26480999999999999</v>
      </c>
      <c r="CN138" s="265">
        <v>0.16768</v>
      </c>
      <c r="CO138" s="265">
        <v>0.19600000000000001</v>
      </c>
      <c r="CP138" s="265">
        <v>0.25094</v>
      </c>
      <c r="CQ138" s="265">
        <v>0.23901</v>
      </c>
      <c r="CR138" s="265">
        <v>0.20399999999999999</v>
      </c>
      <c r="CS138" s="265">
        <v>0.13469</v>
      </c>
      <c r="CT138" s="265">
        <v>0.19381000000000001</v>
      </c>
      <c r="CU138" s="265">
        <v>0.17799999999999999</v>
      </c>
      <c r="CV138" s="265">
        <v>0.24282000000000001</v>
      </c>
      <c r="CW138" s="265">
        <v>0.36364000000000002</v>
      </c>
      <c r="CX138" s="265">
        <v>0.31340000000000001</v>
      </c>
      <c r="CY138" s="265">
        <v>0.31958999999999999</v>
      </c>
      <c r="CZ138" s="265">
        <v>0.21404000000000001</v>
      </c>
      <c r="DA138" s="265">
        <v>0.36725999999999998</v>
      </c>
      <c r="DB138" s="265">
        <v>0.30707000000000001</v>
      </c>
      <c r="DC138" s="265">
        <v>0.44535999999999998</v>
      </c>
      <c r="DD138" s="265">
        <v>0.33333000000000002</v>
      </c>
      <c r="DE138" s="265">
        <v>0.43918000000000001</v>
      </c>
      <c r="DF138" s="265">
        <v>0.23007</v>
      </c>
      <c r="DG138" s="265">
        <v>0.34825</v>
      </c>
      <c r="DH138" s="265">
        <v>0.19126000000000001</v>
      </c>
      <c r="DI138" s="265">
        <v>0.23186000000000001</v>
      </c>
      <c r="DJ138" s="265">
        <v>0.14052000000000001</v>
      </c>
      <c r="DK138" s="265">
        <v>5.5371999999999998E-2</v>
      </c>
      <c r="DL138" s="265">
        <v>8.3277000000000004E-2</v>
      </c>
      <c r="DM138" s="265">
        <v>0.51610999999999996</v>
      </c>
      <c r="DN138" s="265">
        <v>8.3920999999999996E-2</v>
      </c>
      <c r="DO138" s="265">
        <v>0.10492</v>
      </c>
      <c r="DP138" s="265">
        <v>5.6669999999999998E-2</v>
      </c>
      <c r="DQ138" s="265">
        <v>6.8223000000000006E-2</v>
      </c>
      <c r="DR138" s="265">
        <v>0.34239999999999998</v>
      </c>
      <c r="DS138" s="265">
        <v>0.22702</v>
      </c>
      <c r="DT138" s="265">
        <v>0.25380000000000003</v>
      </c>
      <c r="DU138" s="265">
        <v>7.1722999999999995E-2</v>
      </c>
      <c r="DV138" s="265">
        <v>9.1831999999999997E-2</v>
      </c>
      <c r="DW138" s="265">
        <v>5.1256999999999997E-2</v>
      </c>
      <c r="DX138" s="265">
        <v>0.17252000000000001</v>
      </c>
      <c r="DY138" s="265">
        <v>0.19511000000000001</v>
      </c>
      <c r="DZ138" s="265">
        <v>4.2243999999999997E-2</v>
      </c>
      <c r="EA138" s="265">
        <v>6.2426000000000002E-2</v>
      </c>
      <c r="EB138" s="265">
        <v>5.7987999999999998E-2</v>
      </c>
      <c r="EC138" s="265">
        <v>6.0048999999999998E-2</v>
      </c>
      <c r="ED138" s="265">
        <v>5.5080999999999998E-2</v>
      </c>
      <c r="EE138" s="265">
        <v>5.2316000000000001E-2</v>
      </c>
      <c r="EF138" s="265">
        <v>0.36471999999999999</v>
      </c>
      <c r="EG138" s="265">
        <v>7.1537000000000003E-2</v>
      </c>
      <c r="EH138" s="265">
        <v>0.13195999999999999</v>
      </c>
      <c r="EI138" s="265">
        <v>0.67754999999999999</v>
      </c>
      <c r="EJ138" s="265">
        <v>0.69484999999999997</v>
      </c>
      <c r="EK138" s="265">
        <v>0.45656999999999998</v>
      </c>
      <c r="EL138" s="265">
        <v>0.48125000000000001</v>
      </c>
      <c r="EM138" s="265">
        <v>0.43826999999999999</v>
      </c>
      <c r="EN138" s="265">
        <v>0.27726000000000001</v>
      </c>
      <c r="EO138" s="265">
        <v>0.75697000000000003</v>
      </c>
      <c r="EP138" s="265">
        <v>0.29615999999999998</v>
      </c>
      <c r="EQ138" s="265">
        <v>0.16525999999999999</v>
      </c>
      <c r="ER138" s="265">
        <v>0.18970999999999999</v>
      </c>
      <c r="ES138" s="265">
        <v>0.17952000000000001</v>
      </c>
      <c r="ET138" s="265">
        <v>0.18995000000000001</v>
      </c>
      <c r="EU138" s="265">
        <v>0.17330000000000001</v>
      </c>
      <c r="EV138" s="265">
        <v>0.13858999999999999</v>
      </c>
      <c r="EW138" s="265">
        <v>0.15099000000000001</v>
      </c>
      <c r="EX138" s="265">
        <v>0.17169000000000001</v>
      </c>
      <c r="EY138" s="265">
        <v>0.16413</v>
      </c>
      <c r="EZ138" s="265">
        <v>0.44646000000000002</v>
      </c>
      <c r="FA138" s="265">
        <v>0.24573</v>
      </c>
      <c r="FB138" s="265">
        <v>0.21854999999999999</v>
      </c>
      <c r="FC138" s="265">
        <v>0.19980999999999999</v>
      </c>
      <c r="FD138" s="265">
        <v>0.25131999999999999</v>
      </c>
      <c r="FE138" s="265">
        <v>0.18157000000000001</v>
      </c>
      <c r="FF138" s="265">
        <v>0.24010999999999999</v>
      </c>
      <c r="FG138" s="265">
        <v>0.26729000000000003</v>
      </c>
      <c r="FH138" s="265">
        <v>0.22516</v>
      </c>
      <c r="FI138" s="265">
        <v>0.21679000000000001</v>
      </c>
      <c r="FJ138" s="265">
        <v>0.25792999999999999</v>
      </c>
      <c r="FK138" s="265">
        <v>0.23316999999999999</v>
      </c>
      <c r="FL138" s="265">
        <v>0.38266</v>
      </c>
      <c r="FM138" s="265">
        <v>0.47700999999999999</v>
      </c>
      <c r="FN138" s="265">
        <v>0.39312000000000002</v>
      </c>
      <c r="FO138" s="265">
        <v>0.32800000000000001</v>
      </c>
      <c r="FP138" s="265">
        <v>0.43770999999999999</v>
      </c>
      <c r="FQ138" s="265">
        <v>0.48855999999999999</v>
      </c>
      <c r="FR138" s="265">
        <v>0.36148000000000002</v>
      </c>
      <c r="FS138" s="265">
        <v>0.44268999999999997</v>
      </c>
      <c r="FT138" s="265">
        <v>0.36753999999999998</v>
      </c>
      <c r="FU138" s="265">
        <v>0.46248</v>
      </c>
      <c r="FV138" s="265">
        <v>0.29764000000000002</v>
      </c>
      <c r="FW138" s="265">
        <v>0.35454999999999998</v>
      </c>
      <c r="FX138" s="265">
        <v>0.40747</v>
      </c>
      <c r="FY138" s="265">
        <v>0.36565999999999999</v>
      </c>
      <c r="FZ138" s="265">
        <v>0.35454999999999998</v>
      </c>
      <c r="GA138" s="265">
        <v>0.50724999999999998</v>
      </c>
      <c r="GB138" s="265">
        <v>0.37224000000000002</v>
      </c>
      <c r="GC138" s="265">
        <v>0.46800999999999998</v>
      </c>
      <c r="GD138" s="265">
        <v>0.41693000000000002</v>
      </c>
      <c r="GE138" s="265">
        <v>0.54261999999999999</v>
      </c>
      <c r="GF138" s="265">
        <v>0.47843999999999998</v>
      </c>
      <c r="GG138" s="265">
        <v>0.38185000000000002</v>
      </c>
      <c r="GH138" s="265">
        <v>0.41460000000000002</v>
      </c>
      <c r="GI138" s="265">
        <v>0.40583999999999998</v>
      </c>
      <c r="GJ138" s="265">
        <v>0.56606999999999996</v>
      </c>
      <c r="GK138" s="265">
        <v>0.55081999999999998</v>
      </c>
      <c r="GL138" s="265">
        <v>0.46832000000000001</v>
      </c>
      <c r="GM138" s="265">
        <v>0.51058000000000003</v>
      </c>
      <c r="GN138" s="265">
        <v>0.51587000000000005</v>
      </c>
      <c r="GO138" s="265">
        <v>0.35749999999999998</v>
      </c>
      <c r="GP138" s="265">
        <v>0.40834999999999999</v>
      </c>
      <c r="GQ138" s="265">
        <v>0.40305999999999997</v>
      </c>
      <c r="GR138" s="265">
        <v>0.48760999999999999</v>
      </c>
      <c r="GS138" s="265">
        <v>0.40443000000000001</v>
      </c>
      <c r="GT138" s="265">
        <v>0.38918999999999998</v>
      </c>
      <c r="GU138" s="265">
        <v>0.38718999999999998</v>
      </c>
      <c r="GV138" s="265">
        <v>0.36847999999999997</v>
      </c>
      <c r="GW138" s="265">
        <v>0.45493</v>
      </c>
      <c r="GX138" s="265">
        <v>0.43639</v>
      </c>
      <c r="GY138" s="265">
        <v>0.43679000000000001</v>
      </c>
      <c r="GZ138" s="265">
        <v>0.36105999999999999</v>
      </c>
      <c r="HA138" s="265">
        <v>0.31713999999999998</v>
      </c>
      <c r="HB138" s="265">
        <v>0.32097999999999999</v>
      </c>
      <c r="HC138" s="265">
        <v>0.47760999999999998</v>
      </c>
      <c r="HD138" s="265">
        <v>0.36170000000000002</v>
      </c>
      <c r="HE138" s="265">
        <v>0.48331000000000002</v>
      </c>
      <c r="HF138" s="265">
        <v>0.45951999999999998</v>
      </c>
      <c r="HG138" s="265">
        <v>0.48520999999999997</v>
      </c>
      <c r="HH138" s="265">
        <v>0.48792999999999997</v>
      </c>
      <c r="HI138" s="265">
        <v>0.49251</v>
      </c>
      <c r="HJ138" s="265">
        <v>0.50368999999999997</v>
      </c>
      <c r="HK138" s="265">
        <v>0.43630000000000002</v>
      </c>
      <c r="HL138" s="265">
        <v>0.46855999999999998</v>
      </c>
      <c r="HM138" s="265">
        <v>0.37359999999999999</v>
      </c>
      <c r="HN138" s="265">
        <v>0.46677000000000002</v>
      </c>
      <c r="HO138" s="265">
        <v>0.45945999999999998</v>
      </c>
      <c r="HP138" s="265">
        <v>0.41063</v>
      </c>
      <c r="HQ138" s="265">
        <v>0.38877</v>
      </c>
      <c r="HR138" s="265">
        <v>0.43702000000000002</v>
      </c>
      <c r="HS138" s="265">
        <v>0.38915</v>
      </c>
      <c r="HT138" s="265">
        <v>0.42724000000000001</v>
      </c>
      <c r="HU138" s="265">
        <v>0.5302</v>
      </c>
      <c r="HV138" s="265">
        <v>0.39245000000000002</v>
      </c>
      <c r="HW138" s="265">
        <v>0.42194999999999999</v>
      </c>
      <c r="HX138" s="265">
        <v>0.43008999999999997</v>
      </c>
      <c r="HY138" s="265">
        <v>0.39684000000000003</v>
      </c>
      <c r="HZ138" s="265">
        <v>0.38158999999999998</v>
      </c>
      <c r="IA138" s="265">
        <v>0.34731000000000001</v>
      </c>
      <c r="IB138" s="265">
        <v>0.33428000000000002</v>
      </c>
      <c r="IC138" s="265">
        <v>0.34860999999999998</v>
      </c>
      <c r="ID138" s="265">
        <v>0.33650999999999998</v>
      </c>
      <c r="IE138" s="265">
        <v>0.44409999999999999</v>
      </c>
      <c r="IF138" s="265">
        <v>0.44496000000000002</v>
      </c>
      <c r="IG138" s="265">
        <v>0.37519000000000002</v>
      </c>
      <c r="IH138" s="265">
        <v>0.47439999999999999</v>
      </c>
      <c r="II138" s="265">
        <v>0.53505999999999998</v>
      </c>
      <c r="IJ138" s="265">
        <v>0.42764000000000002</v>
      </c>
      <c r="IK138" s="265">
        <v>0.44396999999999998</v>
      </c>
      <c r="IL138" s="265">
        <v>0.54483000000000004</v>
      </c>
      <c r="IM138" s="265">
        <v>0.48387999999999998</v>
      </c>
      <c r="IN138" s="265">
        <v>0.23375000000000001</v>
      </c>
      <c r="IO138" s="265">
        <v>0.27884999999999999</v>
      </c>
      <c r="IP138" s="265">
        <v>0.35326000000000002</v>
      </c>
      <c r="IQ138" s="265">
        <v>0.47192000000000001</v>
      </c>
      <c r="IR138" s="265">
        <v>0.51807999999999998</v>
      </c>
      <c r="IS138" s="265">
        <v>0.39267999999999997</v>
      </c>
      <c r="IT138" s="265">
        <v>0.39500000000000002</v>
      </c>
      <c r="IU138" s="265">
        <v>0.39327000000000001</v>
      </c>
      <c r="IV138" s="265">
        <v>0.36724000000000001</v>
      </c>
      <c r="IW138" s="265">
        <v>0.44318000000000002</v>
      </c>
      <c r="IX138" s="265">
        <v>0.38793</v>
      </c>
      <c r="IY138" s="265">
        <v>0.54779999999999995</v>
      </c>
      <c r="IZ138" s="265">
        <v>0.48625000000000002</v>
      </c>
      <c r="JA138" s="265">
        <v>0.50632999999999995</v>
      </c>
      <c r="JB138" s="265">
        <v>0.49562</v>
      </c>
      <c r="JC138" s="265">
        <v>0.54273000000000005</v>
      </c>
      <c r="JD138" s="265">
        <v>0.41503000000000001</v>
      </c>
      <c r="JE138" s="265">
        <v>0.31479000000000001</v>
      </c>
      <c r="JF138" s="265">
        <v>0.47708</v>
      </c>
      <c r="JG138" s="265">
        <v>0.44905</v>
      </c>
      <c r="JH138" s="265">
        <v>0.61131999999999997</v>
      </c>
      <c r="JI138" s="265">
        <v>0.40005000000000002</v>
      </c>
      <c r="JJ138" s="265">
        <v>0.37289</v>
      </c>
      <c r="JK138" s="265">
        <v>0.45937</v>
      </c>
      <c r="JL138" s="265">
        <v>0.43317</v>
      </c>
      <c r="JM138" s="265">
        <v>0.39389999999999997</v>
      </c>
      <c r="JN138" s="265">
        <v>0.36697999999999997</v>
      </c>
      <c r="JO138" s="265">
        <v>0.38507000000000002</v>
      </c>
      <c r="JP138" s="265">
        <v>0.39012000000000002</v>
      </c>
      <c r="JQ138" s="265">
        <v>0.39996999999999999</v>
      </c>
      <c r="JR138" s="265">
        <v>0.36354999999999998</v>
      </c>
      <c r="JS138" s="265">
        <v>0.45541999999999999</v>
      </c>
      <c r="JT138" s="265">
        <v>0.27006000000000002</v>
      </c>
      <c r="JU138" s="265">
        <v>0.54052</v>
      </c>
      <c r="JV138" s="265">
        <v>0.52056000000000002</v>
      </c>
      <c r="JW138" s="265">
        <v>0.34245999999999999</v>
      </c>
      <c r="JX138" s="265">
        <v>0.35897000000000001</v>
      </c>
      <c r="JY138" s="265">
        <v>0.39796999999999999</v>
      </c>
      <c r="JZ138" s="265">
        <v>0.37054999999999999</v>
      </c>
      <c r="KA138" s="265">
        <v>0.14762</v>
      </c>
      <c r="KB138" s="265">
        <v>0.42011999999999999</v>
      </c>
      <c r="KC138" s="265">
        <v>0.44452000000000003</v>
      </c>
      <c r="KD138" s="265">
        <v>0.39245000000000002</v>
      </c>
      <c r="KE138" s="265">
        <v>0.42421999999999999</v>
      </c>
      <c r="KF138" s="265">
        <v>0.34614</v>
      </c>
      <c r="KG138" s="265">
        <v>0.33412999999999998</v>
      </c>
      <c r="KH138" s="265">
        <v>0.24265</v>
      </c>
      <c r="KI138" s="265">
        <v>0.33362000000000003</v>
      </c>
      <c r="KJ138" s="265">
        <v>0.41444999999999999</v>
      </c>
      <c r="KK138" s="265">
        <v>0.42169000000000001</v>
      </c>
      <c r="KL138" s="265">
        <v>0.49815999999999999</v>
      </c>
      <c r="KM138" s="265">
        <v>0.93883000000000005</v>
      </c>
      <c r="KN138" s="265">
        <v>0.96414999999999995</v>
      </c>
      <c r="KO138" s="265">
        <v>0.94721</v>
      </c>
      <c r="KP138" s="265">
        <v>7.4077373617463154E-3</v>
      </c>
      <c r="KQ138" s="265">
        <v>0.87473000000000001</v>
      </c>
      <c r="KR138" s="265">
        <v>0.84367000000000003</v>
      </c>
      <c r="KS138" s="265">
        <v>0.81782999999999995</v>
      </c>
      <c r="KT138" s="265">
        <v>0.91896658515117913</v>
      </c>
      <c r="KU138" s="265">
        <v>6.6892999999999994E-2</v>
      </c>
      <c r="KV138" s="265">
        <v>0.17455000000000001</v>
      </c>
      <c r="KW138" s="265">
        <v>0.23186999999999999</v>
      </c>
      <c r="KX138" s="265">
        <v>0.33051000000000003</v>
      </c>
      <c r="KY138" s="265">
        <v>0.52059</v>
      </c>
      <c r="KZ138" s="265">
        <v>0.72106999999999999</v>
      </c>
      <c r="LA138" s="265">
        <v>0.87302000000000002</v>
      </c>
      <c r="LB138" s="265">
        <v>0.96291000000000004</v>
      </c>
      <c r="LC138" s="265">
        <v>1</v>
      </c>
      <c r="LD138" s="265">
        <v>0</v>
      </c>
      <c r="LE138" s="265">
        <v>0.74321999999999999</v>
      </c>
      <c r="LF138" s="265">
        <v>0</v>
      </c>
      <c r="LG138" s="265">
        <v>0</v>
      </c>
      <c r="LH138" s="431">
        <v>2.6232136879116297E-3</v>
      </c>
      <c r="LI138" s="431">
        <v>3.0358217190951109E-3</v>
      </c>
      <c r="LJ138" s="431">
        <v>4.2231041006743908E-3</v>
      </c>
      <c r="LK138" s="431">
        <v>3.2638248521834612E-3</v>
      </c>
      <c r="LL138" s="431">
        <v>4.5068417675793171E-3</v>
      </c>
      <c r="LM138" s="431">
        <v>3.4137270413339138E-3</v>
      </c>
      <c r="LN138" s="431">
        <v>4.5131933875381947E-3</v>
      </c>
      <c r="LO138" s="431">
        <v>3.8520325906574726E-3</v>
      </c>
      <c r="LP138" s="431">
        <v>4.1272235102951527E-3</v>
      </c>
      <c r="LQ138" s="431">
        <v>4.0121735073626041E-3</v>
      </c>
      <c r="LR138" s="431">
        <v>1.5309443697333336E-3</v>
      </c>
      <c r="LS138" s="431">
        <v>2.5960342027246952E-3</v>
      </c>
      <c r="LT138" s="431">
        <v>2.289916155859828E-3</v>
      </c>
      <c r="LU138" s="431">
        <v>2.9154871590435505E-3</v>
      </c>
      <c r="LV138" s="431">
        <v>4.0382477454841137E-3</v>
      </c>
      <c r="LW138" s="431">
        <v>3.458856139332056E-3</v>
      </c>
      <c r="LX138" s="431">
        <v>3.766161622479558E-3</v>
      </c>
      <c r="LY138" s="431">
        <v>3.5655696410685778E-3</v>
      </c>
      <c r="LZ138" s="431">
        <v>2.5226955767720938E-3</v>
      </c>
      <c r="MA138" s="431">
        <v>2.327366266399622E-3</v>
      </c>
      <c r="MB138" s="431">
        <v>2.7903513982892036E-3</v>
      </c>
      <c r="MC138" s="431">
        <v>2.6037248317152262E-3</v>
      </c>
      <c r="MD138" s="431">
        <v>3.0111249070614576E-3</v>
      </c>
      <c r="ME138" s="431">
        <v>2.7639770414680243E-3</v>
      </c>
      <c r="MF138" s="431">
        <v>2.5959615595638752E-3</v>
      </c>
      <c r="MG138" s="431">
        <v>2.4889777414500713E-3</v>
      </c>
      <c r="MH138" s="266"/>
      <c r="MI138" s="266"/>
      <c r="MJ138" s="266"/>
      <c r="MK138" s="266"/>
      <c r="ML138" s="266"/>
      <c r="MM138" s="266"/>
      <c r="MN138" s="266"/>
      <c r="MO138" s="266"/>
      <c r="MP138" s="266"/>
      <c r="MQ138" s="266"/>
      <c r="MR138" s="266"/>
      <c r="MS138" s="266"/>
      <c r="MT138" s="266"/>
      <c r="MU138" s="266"/>
      <c r="MV138" s="266"/>
      <c r="MW138" s="266"/>
      <c r="MX138" s="266"/>
      <c r="MY138" s="266"/>
      <c r="MZ138" s="266"/>
      <c r="NA138" s="266"/>
      <c r="NB138" s="266"/>
      <c r="NC138" s="266"/>
      <c r="ND138" s="266"/>
      <c r="NE138" s="266"/>
      <c r="NF138" s="266"/>
      <c r="NG138" s="266"/>
      <c r="NH138" s="266"/>
      <c r="NI138" s="266"/>
      <c r="NJ138" s="266"/>
      <c r="NK138" s="266"/>
      <c r="NL138" s="266"/>
      <c r="NM138" s="266"/>
      <c r="NN138" s="266"/>
      <c r="NO138" s="266"/>
      <c r="NP138" s="266"/>
      <c r="NQ138" s="266"/>
      <c r="NR138" s="266"/>
      <c r="NS138" s="266"/>
      <c r="NT138" s="266"/>
      <c r="NU138" s="266"/>
      <c r="NV138" s="266"/>
      <c r="NW138" s="266"/>
      <c r="NX138" s="266"/>
      <c r="NY138" s="266"/>
      <c r="NZ138" s="266"/>
      <c r="OA138" s="266"/>
      <c r="OB138" s="266"/>
      <c r="OC138" s="266"/>
      <c r="OD138" s="266"/>
      <c r="OE138" s="266"/>
      <c r="OF138" s="266"/>
      <c r="OG138" s="266"/>
      <c r="OH138" s="266"/>
      <c r="OI138" s="266"/>
      <c r="OJ138" s="266"/>
      <c r="OK138" s="266"/>
      <c r="OL138" s="266"/>
      <c r="OM138" s="266"/>
      <c r="ON138" s="267"/>
    </row>
    <row r="139" spans="1:404">
      <c r="A139" s="261">
        <v>514</v>
      </c>
      <c r="B139" s="265">
        <v>0.26484999999999997</v>
      </c>
      <c r="C139" s="265">
        <v>0.20132</v>
      </c>
      <c r="D139" s="265">
        <v>0.14782000000000001</v>
      </c>
      <c r="E139" s="265">
        <v>0.10284</v>
      </c>
      <c r="F139" s="265">
        <v>0.27345000000000003</v>
      </c>
      <c r="G139" s="265">
        <v>0.19252</v>
      </c>
      <c r="H139" s="265">
        <v>0.29360999999999998</v>
      </c>
      <c r="I139" s="265">
        <v>0.37108999999999998</v>
      </c>
      <c r="J139" s="265">
        <v>0.31318000000000001</v>
      </c>
      <c r="K139" s="265">
        <v>2.6787999999999999E-2</v>
      </c>
      <c r="L139" s="265">
        <v>1.6118E-2</v>
      </c>
      <c r="M139" s="265">
        <v>1.0973E-2</v>
      </c>
      <c r="N139" s="265">
        <v>0.19852</v>
      </c>
      <c r="O139" s="265">
        <v>0.22656000000000001</v>
      </c>
      <c r="P139" s="265">
        <v>0.19681000000000001</v>
      </c>
      <c r="Q139" s="265">
        <v>0.13214999999999999</v>
      </c>
      <c r="R139" s="265">
        <v>0.10571</v>
      </c>
      <c r="S139" s="265">
        <v>0.29503000000000001</v>
      </c>
      <c r="T139" s="265">
        <v>0.20061000000000001</v>
      </c>
      <c r="U139" s="265">
        <v>0.27657999999999999</v>
      </c>
      <c r="V139" s="265">
        <v>0.19033</v>
      </c>
      <c r="W139" s="265">
        <v>0.21254000000000001</v>
      </c>
      <c r="X139" s="265">
        <v>0.18531</v>
      </c>
      <c r="Y139" s="265">
        <v>0.31719999999999998</v>
      </c>
      <c r="Z139" s="265">
        <v>0.22006999999999999</v>
      </c>
      <c r="AA139" s="265">
        <v>0.26945000000000002</v>
      </c>
      <c r="AB139" s="265">
        <v>0.18915999999999999</v>
      </c>
      <c r="AC139" s="265">
        <v>0.21865999999999999</v>
      </c>
      <c r="AD139" s="265">
        <v>0.14699000000000001</v>
      </c>
      <c r="AE139" s="265">
        <v>2.0719999999999999E-2</v>
      </c>
      <c r="AF139" s="265">
        <v>3.0339999999999999E-2</v>
      </c>
      <c r="AG139" s="265">
        <v>5.5545999999999998E-2</v>
      </c>
      <c r="AH139" s="265">
        <v>4.3978000000000003E-2</v>
      </c>
      <c r="AI139" s="265">
        <v>2.3937E-2</v>
      </c>
      <c r="AJ139" s="265">
        <v>1.3625999999999999E-2</v>
      </c>
      <c r="AK139" s="265">
        <v>2.1104999999999999E-2</v>
      </c>
      <c r="AL139" s="265">
        <v>4.8030000000000003E-2</v>
      </c>
      <c r="AM139" s="265">
        <v>1.4350999999999999E-2</v>
      </c>
      <c r="AN139" s="265">
        <v>4.0319000000000001E-2</v>
      </c>
      <c r="AO139" s="265">
        <v>5.5618000000000001E-2</v>
      </c>
      <c r="AP139" s="265">
        <v>2.2415000000000001E-2</v>
      </c>
      <c r="AQ139" s="265">
        <v>4.7018999999999998E-2</v>
      </c>
      <c r="AR139" s="265">
        <v>0.10507</v>
      </c>
      <c r="AS139" s="265">
        <v>1.9972E-2</v>
      </c>
      <c r="AT139" s="265">
        <v>8.8255E-2</v>
      </c>
      <c r="AU139" s="265">
        <v>0.13164000000000001</v>
      </c>
      <c r="AV139" s="265">
        <v>0.11158</v>
      </c>
      <c r="AW139" s="265">
        <v>1.0532E-2</v>
      </c>
      <c r="AX139" s="265">
        <v>1.7752E-2</v>
      </c>
      <c r="AY139" s="265">
        <v>2.0323999999999998E-2</v>
      </c>
      <c r="AZ139" s="265">
        <v>2.2311999999999999E-2</v>
      </c>
      <c r="BA139" s="265">
        <v>6.6270999999999997E-2</v>
      </c>
      <c r="BB139" s="265">
        <v>6.4421999999999993E-2</v>
      </c>
      <c r="BC139" s="265">
        <v>6.3089000000000006E-2</v>
      </c>
      <c r="BD139" s="265">
        <v>6.8195000000000006E-2</v>
      </c>
      <c r="BE139" s="265">
        <v>3.8580999999999997E-2</v>
      </c>
      <c r="BF139" s="265">
        <v>4.9640999999999998E-2</v>
      </c>
      <c r="BG139" s="265">
        <v>0.10145</v>
      </c>
      <c r="BH139" s="265">
        <v>0.12250999999999999</v>
      </c>
      <c r="BI139" s="265">
        <v>0.15989</v>
      </c>
      <c r="BJ139" s="265">
        <v>0.21753</v>
      </c>
      <c r="BK139" s="265">
        <v>0.12726999999999999</v>
      </c>
      <c r="BL139" s="265">
        <v>0.22670000000000001</v>
      </c>
      <c r="BM139" s="265">
        <v>0.13902</v>
      </c>
      <c r="BN139" s="265">
        <v>0.34001999999999999</v>
      </c>
      <c r="BO139" s="265">
        <v>0.40286</v>
      </c>
      <c r="BP139" s="265">
        <v>5.7637000000000001E-2</v>
      </c>
      <c r="BQ139" s="265">
        <v>0.19011</v>
      </c>
      <c r="BR139" s="265">
        <v>0.34847</v>
      </c>
      <c r="BS139" s="265">
        <v>0.18015999999999999</v>
      </c>
      <c r="BT139" s="265">
        <v>0.28351999999999999</v>
      </c>
      <c r="BU139" s="265">
        <v>1.5828999999999999E-2</v>
      </c>
      <c r="BV139" s="265">
        <v>6.9268000000000003E-3</v>
      </c>
      <c r="BW139" s="265">
        <v>1.9189000000000001E-2</v>
      </c>
      <c r="BX139" s="265">
        <v>9.9506000000000004E-3</v>
      </c>
      <c r="BY139" s="265">
        <v>0.29046</v>
      </c>
      <c r="BZ139" s="265">
        <v>0.24965000000000001</v>
      </c>
      <c r="CA139" s="265">
        <v>0.47399999999999998</v>
      </c>
      <c r="CB139" s="265">
        <v>0.34764</v>
      </c>
      <c r="CC139" s="265">
        <v>0.43933</v>
      </c>
      <c r="CD139" s="265">
        <v>0.26656000000000002</v>
      </c>
      <c r="CE139" s="265">
        <v>0.25851000000000002</v>
      </c>
      <c r="CF139" s="265">
        <v>0.28605999999999998</v>
      </c>
      <c r="CG139" s="265">
        <v>0.22338</v>
      </c>
      <c r="CH139" s="265">
        <v>0.24609</v>
      </c>
      <c r="CI139" s="265">
        <v>0.26702999999999999</v>
      </c>
      <c r="CJ139" s="265">
        <v>0.23638999999999999</v>
      </c>
      <c r="CK139" s="265">
        <v>0.22914999999999999</v>
      </c>
      <c r="CL139" s="265">
        <v>0.52414000000000005</v>
      </c>
      <c r="CM139" s="265">
        <v>0.27222000000000002</v>
      </c>
      <c r="CN139" s="265">
        <v>0.16969999999999999</v>
      </c>
      <c r="CO139" s="265">
        <v>0.20208999999999999</v>
      </c>
      <c r="CP139" s="265">
        <v>0.25922000000000001</v>
      </c>
      <c r="CQ139" s="265">
        <v>0.24689</v>
      </c>
      <c r="CR139" s="265">
        <v>0.21199999999999999</v>
      </c>
      <c r="CS139" s="265">
        <v>0.13877999999999999</v>
      </c>
      <c r="CT139" s="265">
        <v>0.2</v>
      </c>
      <c r="CU139" s="265">
        <v>0.184</v>
      </c>
      <c r="CV139" s="265">
        <v>0.25008999999999998</v>
      </c>
      <c r="CW139" s="265">
        <v>0.37374000000000002</v>
      </c>
      <c r="CX139" s="265">
        <v>0.32164999999999999</v>
      </c>
      <c r="CY139" s="265">
        <v>0.32990000000000003</v>
      </c>
      <c r="CZ139" s="265">
        <v>0.2145</v>
      </c>
      <c r="DA139" s="265">
        <v>0.36626999999999998</v>
      </c>
      <c r="DB139" s="265">
        <v>0.29494999999999999</v>
      </c>
      <c r="DC139" s="265">
        <v>0.42886999999999997</v>
      </c>
      <c r="DD139" s="265">
        <v>0.34343000000000001</v>
      </c>
      <c r="DE139" s="265">
        <v>0.45155000000000001</v>
      </c>
      <c r="DF139" s="265">
        <v>0.24549000000000001</v>
      </c>
      <c r="DG139" s="265">
        <v>0.37158000000000002</v>
      </c>
      <c r="DH139" s="265">
        <v>0.20224</v>
      </c>
      <c r="DI139" s="265">
        <v>0.25167</v>
      </c>
      <c r="DJ139" s="265">
        <v>0.152</v>
      </c>
      <c r="DK139" s="265">
        <v>5.9562999999999998E-2</v>
      </c>
      <c r="DL139" s="265">
        <v>8.9385000000000006E-2</v>
      </c>
      <c r="DM139" s="265">
        <v>0.54964999999999997</v>
      </c>
      <c r="DN139" s="265">
        <v>9.0060000000000001E-2</v>
      </c>
      <c r="DO139" s="265">
        <v>0.11279</v>
      </c>
      <c r="DP139" s="265">
        <v>6.0795000000000002E-2</v>
      </c>
      <c r="DQ139" s="265">
        <v>7.3098999999999997E-2</v>
      </c>
      <c r="DR139" s="265">
        <v>0.35737999999999998</v>
      </c>
      <c r="DS139" s="265">
        <v>0.23946000000000001</v>
      </c>
      <c r="DT139" s="265">
        <v>0.26951000000000003</v>
      </c>
      <c r="DU139" s="265">
        <v>7.6807E-2</v>
      </c>
      <c r="DV139" s="265">
        <v>9.8599999999999993E-2</v>
      </c>
      <c r="DW139" s="265">
        <v>5.4961999999999997E-2</v>
      </c>
      <c r="DX139" s="265">
        <v>0.18260000000000001</v>
      </c>
      <c r="DY139" s="265">
        <v>0.20596</v>
      </c>
      <c r="DZ139" s="265">
        <v>4.4748000000000003E-2</v>
      </c>
      <c r="EA139" s="265">
        <v>6.5950999999999996E-2</v>
      </c>
      <c r="EB139" s="265">
        <v>6.1587000000000003E-2</v>
      </c>
      <c r="EC139" s="265">
        <v>6.3923999999999995E-2</v>
      </c>
      <c r="ED139" s="265">
        <v>5.8288E-2</v>
      </c>
      <c r="EE139" s="265">
        <v>5.5148999999999997E-2</v>
      </c>
      <c r="EF139" s="265">
        <v>0.36703999999999998</v>
      </c>
      <c r="EG139" s="265">
        <v>7.6161000000000006E-2</v>
      </c>
      <c r="EH139" s="265">
        <v>0.12045</v>
      </c>
      <c r="EI139" s="265">
        <v>0.68571000000000004</v>
      </c>
      <c r="EJ139" s="265">
        <v>0.67217000000000005</v>
      </c>
      <c r="EK139" s="265">
        <v>0.45050000000000001</v>
      </c>
      <c r="EL139" s="265">
        <v>0.49582999999999999</v>
      </c>
      <c r="EM139" s="265">
        <v>0.43498999999999999</v>
      </c>
      <c r="EN139" s="265">
        <v>0.29970999999999998</v>
      </c>
      <c r="EO139" s="265">
        <v>0.79271000000000003</v>
      </c>
      <c r="EP139" s="265">
        <v>0.29852000000000001</v>
      </c>
      <c r="EQ139" s="265">
        <v>0.17915</v>
      </c>
      <c r="ER139" s="265">
        <v>0.20549999999999999</v>
      </c>
      <c r="ES139" s="265">
        <v>0.19450999999999999</v>
      </c>
      <c r="ET139" s="265">
        <v>0.20580999999999999</v>
      </c>
      <c r="EU139" s="265">
        <v>0.18779000000000001</v>
      </c>
      <c r="EV139" s="265">
        <v>0.15014</v>
      </c>
      <c r="EW139" s="265">
        <v>0.1636</v>
      </c>
      <c r="EX139" s="265">
        <v>0.186</v>
      </c>
      <c r="EY139" s="265">
        <v>0.17774999999999999</v>
      </c>
      <c r="EZ139" s="265">
        <v>0.44955000000000001</v>
      </c>
      <c r="FA139" s="265">
        <v>0.26556999999999997</v>
      </c>
      <c r="FB139" s="265">
        <v>0.23615</v>
      </c>
      <c r="FC139" s="265">
        <v>0.21593000000000001</v>
      </c>
      <c r="FD139" s="265">
        <v>0.27183000000000002</v>
      </c>
      <c r="FE139" s="265">
        <v>0.19617000000000001</v>
      </c>
      <c r="FF139" s="265">
        <v>0.25964999999999999</v>
      </c>
      <c r="FG139" s="265">
        <v>0.28899999999999998</v>
      </c>
      <c r="FH139" s="265">
        <v>0.24349999999999999</v>
      </c>
      <c r="FI139" s="265">
        <v>0.23449</v>
      </c>
      <c r="FJ139" s="265">
        <v>0.27984999999999999</v>
      </c>
      <c r="FK139" s="265">
        <v>0.25216</v>
      </c>
      <c r="FL139" s="265">
        <v>0.39723000000000003</v>
      </c>
      <c r="FM139" s="265">
        <v>0.49158000000000002</v>
      </c>
      <c r="FN139" s="265">
        <v>0.40006999999999998</v>
      </c>
      <c r="FO139" s="265">
        <v>0.34399999999999997</v>
      </c>
      <c r="FP139" s="265">
        <v>0.45129999999999998</v>
      </c>
      <c r="FQ139" s="265">
        <v>0.49775999999999998</v>
      </c>
      <c r="FR139" s="265">
        <v>0.37280000000000002</v>
      </c>
      <c r="FS139" s="265">
        <v>0.46099000000000001</v>
      </c>
      <c r="FT139" s="265">
        <v>0.37215999999999999</v>
      </c>
      <c r="FU139" s="265">
        <v>0.46858</v>
      </c>
      <c r="FV139" s="265">
        <v>0.31592999999999999</v>
      </c>
      <c r="FW139" s="265">
        <v>0.37089</v>
      </c>
      <c r="FX139" s="265">
        <v>0.42025000000000001</v>
      </c>
      <c r="FY139" s="265">
        <v>0.37864999999999999</v>
      </c>
      <c r="FZ139" s="265">
        <v>0.37089</v>
      </c>
      <c r="GA139" s="265">
        <v>0.5181</v>
      </c>
      <c r="GB139" s="265">
        <v>0.37961</v>
      </c>
      <c r="GC139" s="265">
        <v>0.47664000000000001</v>
      </c>
      <c r="GD139" s="265">
        <v>0.42991000000000001</v>
      </c>
      <c r="GE139" s="265">
        <v>0.55949000000000004</v>
      </c>
      <c r="GF139" s="265">
        <v>0.48398000000000002</v>
      </c>
      <c r="GG139" s="265">
        <v>0.39989000000000002</v>
      </c>
      <c r="GH139" s="265">
        <v>0.43417</v>
      </c>
      <c r="GI139" s="265">
        <v>0.42501</v>
      </c>
      <c r="GJ139" s="265">
        <v>0.57899</v>
      </c>
      <c r="GK139" s="265">
        <v>0.56261000000000005</v>
      </c>
      <c r="GL139" s="265">
        <v>0.48164000000000001</v>
      </c>
      <c r="GM139" s="265">
        <v>0.52825999999999995</v>
      </c>
      <c r="GN139" s="265">
        <v>0.53512999999999999</v>
      </c>
      <c r="GO139" s="265">
        <v>0.37433</v>
      </c>
      <c r="GP139" s="265">
        <v>0.42208000000000001</v>
      </c>
      <c r="GQ139" s="265">
        <v>0.41616999999999998</v>
      </c>
      <c r="GR139" s="265">
        <v>0.50239999999999996</v>
      </c>
      <c r="GS139" s="265">
        <v>0.41782999999999998</v>
      </c>
      <c r="GT139" s="265">
        <v>0.40221000000000001</v>
      </c>
      <c r="GU139" s="265">
        <v>0.4</v>
      </c>
      <c r="GV139" s="265">
        <v>0.38120999999999999</v>
      </c>
      <c r="GW139" s="265">
        <v>0.46894000000000002</v>
      </c>
      <c r="GX139" s="265">
        <v>0.45233000000000001</v>
      </c>
      <c r="GY139" s="265">
        <v>0.45372000000000001</v>
      </c>
      <c r="GZ139" s="265">
        <v>0.37469999999999998</v>
      </c>
      <c r="HA139" s="265">
        <v>0.32818000000000003</v>
      </c>
      <c r="HB139" s="265">
        <v>0.33100000000000002</v>
      </c>
      <c r="HC139" s="265">
        <v>0.49213000000000001</v>
      </c>
      <c r="HD139" s="265">
        <v>0.37518000000000001</v>
      </c>
      <c r="HE139" s="265">
        <v>0.50026000000000004</v>
      </c>
      <c r="HF139" s="265">
        <v>0.47578999999999999</v>
      </c>
      <c r="HG139" s="265">
        <v>0.50214999999999999</v>
      </c>
      <c r="HH139" s="265">
        <v>0.50507999999999997</v>
      </c>
      <c r="HI139" s="265">
        <v>0.50985000000000003</v>
      </c>
      <c r="HJ139" s="265">
        <v>0.52154999999999996</v>
      </c>
      <c r="HK139" s="265">
        <v>0.44766</v>
      </c>
      <c r="HL139" s="265">
        <v>0.48154999999999998</v>
      </c>
      <c r="HM139" s="265">
        <v>0.38672000000000001</v>
      </c>
      <c r="HN139" s="265">
        <v>0.48037999999999997</v>
      </c>
      <c r="HO139" s="265">
        <v>0.47421000000000002</v>
      </c>
      <c r="HP139" s="265">
        <v>0.42270999999999997</v>
      </c>
      <c r="HQ139" s="265">
        <v>0.40916000000000002</v>
      </c>
      <c r="HR139" s="265">
        <v>0.46310000000000001</v>
      </c>
      <c r="HS139" s="265">
        <v>0.40139000000000002</v>
      </c>
      <c r="HT139" s="265">
        <v>0.44173000000000001</v>
      </c>
      <c r="HU139" s="265">
        <v>0.54771000000000003</v>
      </c>
      <c r="HV139" s="265">
        <v>0.40453</v>
      </c>
      <c r="HW139" s="265">
        <v>0.44723000000000002</v>
      </c>
      <c r="HX139" s="265">
        <v>0.44964999999999999</v>
      </c>
      <c r="HY139" s="265">
        <v>0.41193999999999997</v>
      </c>
      <c r="HZ139" s="265">
        <v>0.39045999999999997</v>
      </c>
      <c r="IA139" s="265">
        <v>0.35535</v>
      </c>
      <c r="IB139" s="265">
        <v>0.34211999999999998</v>
      </c>
      <c r="IC139" s="265">
        <v>0.35650999999999999</v>
      </c>
      <c r="ID139" s="265">
        <v>0.34436</v>
      </c>
      <c r="IE139" s="265">
        <v>0.45090999999999998</v>
      </c>
      <c r="IF139" s="265">
        <v>0.45144000000000001</v>
      </c>
      <c r="IG139" s="265">
        <v>0.38580999999999999</v>
      </c>
      <c r="IH139" s="265">
        <v>0.49070000000000003</v>
      </c>
      <c r="II139" s="265">
        <v>0.55118</v>
      </c>
      <c r="IJ139" s="265">
        <v>0.43476999999999999</v>
      </c>
      <c r="IK139" s="265">
        <v>0.45046999999999998</v>
      </c>
      <c r="IL139" s="265">
        <v>0.56140000000000001</v>
      </c>
      <c r="IM139" s="265">
        <v>0.49346000000000001</v>
      </c>
      <c r="IN139" s="265">
        <v>0.24626999999999999</v>
      </c>
      <c r="IO139" s="265">
        <v>0.28713</v>
      </c>
      <c r="IP139" s="265">
        <v>0.36193999999999998</v>
      </c>
      <c r="IQ139" s="265">
        <v>0.48708000000000001</v>
      </c>
      <c r="IR139" s="265">
        <v>0.53544999999999998</v>
      </c>
      <c r="IS139" s="265">
        <v>0.40610000000000002</v>
      </c>
      <c r="IT139" s="265">
        <v>0.40884999999999999</v>
      </c>
      <c r="IU139" s="265">
        <v>0.40620000000000001</v>
      </c>
      <c r="IV139" s="265">
        <v>0.37231999999999998</v>
      </c>
      <c r="IW139" s="265">
        <v>0.45817999999999998</v>
      </c>
      <c r="IX139" s="265">
        <v>0.40155999999999997</v>
      </c>
      <c r="IY139" s="265">
        <v>0.56386000000000003</v>
      </c>
      <c r="IZ139" s="265">
        <v>0.50114999999999998</v>
      </c>
      <c r="JA139" s="265">
        <v>0.52193000000000001</v>
      </c>
      <c r="JB139" s="265">
        <v>0.51012000000000002</v>
      </c>
      <c r="JC139" s="265">
        <v>0.55779000000000001</v>
      </c>
      <c r="JD139" s="265">
        <v>0.42376000000000003</v>
      </c>
      <c r="JE139" s="265">
        <v>0.33079999999999998</v>
      </c>
      <c r="JF139" s="265">
        <v>0.49035000000000001</v>
      </c>
      <c r="JG139" s="265">
        <v>0.46372000000000002</v>
      </c>
      <c r="JH139" s="265">
        <v>0.62751999999999997</v>
      </c>
      <c r="JI139" s="265">
        <v>0.41887999999999997</v>
      </c>
      <c r="JJ139" s="265">
        <v>0.39115</v>
      </c>
      <c r="JK139" s="265">
        <v>0.48265000000000002</v>
      </c>
      <c r="JL139" s="265">
        <v>0.45397999999999999</v>
      </c>
      <c r="JM139" s="265">
        <v>0.41313</v>
      </c>
      <c r="JN139" s="265">
        <v>0.37875999999999999</v>
      </c>
      <c r="JO139" s="265">
        <v>0.39824999999999999</v>
      </c>
      <c r="JP139" s="265">
        <v>0.40734999999999999</v>
      </c>
      <c r="JQ139" s="265">
        <v>0.41253000000000001</v>
      </c>
      <c r="JR139" s="265">
        <v>0.37464999999999998</v>
      </c>
      <c r="JS139" s="265">
        <v>0.47082000000000002</v>
      </c>
      <c r="JT139" s="265">
        <v>0.27439999999999998</v>
      </c>
      <c r="JU139" s="265">
        <v>0.55561000000000005</v>
      </c>
      <c r="JV139" s="265">
        <v>0.53676999999999997</v>
      </c>
      <c r="JW139" s="265">
        <v>0.35376999999999997</v>
      </c>
      <c r="JX139" s="265">
        <v>0.37153000000000003</v>
      </c>
      <c r="JY139" s="265">
        <v>0.41152</v>
      </c>
      <c r="JZ139" s="265">
        <v>0.38242999999999999</v>
      </c>
      <c r="KA139" s="265">
        <v>0.15290999999999999</v>
      </c>
      <c r="KB139" s="265">
        <v>0.42523</v>
      </c>
      <c r="KC139" s="265">
        <v>0.45957999999999999</v>
      </c>
      <c r="KD139" s="265">
        <v>0.40553</v>
      </c>
      <c r="KE139" s="265">
        <v>0.43622</v>
      </c>
      <c r="KF139" s="265">
        <v>0.35615000000000002</v>
      </c>
      <c r="KG139" s="265">
        <v>0.34334999999999999</v>
      </c>
      <c r="KH139" s="265">
        <v>0.25336999999999998</v>
      </c>
      <c r="KI139" s="265">
        <v>0.34227000000000002</v>
      </c>
      <c r="KJ139" s="265">
        <v>0.42410999999999999</v>
      </c>
      <c r="KK139" s="265">
        <v>0.42471999999999999</v>
      </c>
      <c r="KL139" s="265">
        <v>0.50124000000000002</v>
      </c>
      <c r="KM139" s="265">
        <v>0.93933999999999995</v>
      </c>
      <c r="KN139" s="265">
        <v>0.96348</v>
      </c>
      <c r="KO139" s="265">
        <v>0.94549000000000005</v>
      </c>
      <c r="KP139" s="265">
        <v>7.3847829366208879E-3</v>
      </c>
      <c r="KQ139" s="265">
        <v>0.87148999999999999</v>
      </c>
      <c r="KR139" s="265">
        <v>0.83987999999999996</v>
      </c>
      <c r="KS139" s="265">
        <v>0.81357999999999997</v>
      </c>
      <c r="KT139" s="265">
        <v>0.91977584071522156</v>
      </c>
      <c r="KU139" s="265">
        <v>6.8061999999999998E-2</v>
      </c>
      <c r="KV139" s="265">
        <v>0.17666000000000001</v>
      </c>
      <c r="KW139" s="265">
        <v>0.23430000000000001</v>
      </c>
      <c r="KX139" s="265">
        <v>0.33331</v>
      </c>
      <c r="KY139" s="265">
        <v>0.52364999999999995</v>
      </c>
      <c r="KZ139" s="265">
        <v>0.72391000000000005</v>
      </c>
      <c r="LA139" s="265">
        <v>0.87514999999999998</v>
      </c>
      <c r="LB139" s="265">
        <v>0.96411000000000002</v>
      </c>
      <c r="LC139" s="265">
        <v>1</v>
      </c>
      <c r="LD139" s="265">
        <v>0</v>
      </c>
      <c r="LE139" s="265">
        <v>0.74390000000000001</v>
      </c>
      <c r="LF139" s="265">
        <v>0</v>
      </c>
      <c r="LG139" s="265">
        <v>0</v>
      </c>
      <c r="LH139" s="431">
        <v>2.5494629517197609E-3</v>
      </c>
      <c r="LI139" s="431">
        <v>2.9357315506786108E-3</v>
      </c>
      <c r="LJ139" s="431">
        <v>4.0393057279288769E-3</v>
      </c>
      <c r="LK139" s="431">
        <v>3.2308769878000021E-3</v>
      </c>
      <c r="LL139" s="431">
        <v>4.4194492511451244E-3</v>
      </c>
      <c r="LM139" s="431">
        <v>3.5189199261367321E-3</v>
      </c>
      <c r="LN139" s="431">
        <v>4.5222355984151363E-3</v>
      </c>
      <c r="LO139" s="431">
        <v>3.9945617318153381E-3</v>
      </c>
      <c r="LP139" s="431">
        <v>4.2545674368739128E-3</v>
      </c>
      <c r="LQ139" s="431">
        <v>4.1764681227505207E-3</v>
      </c>
      <c r="LR139" s="431">
        <v>1.5900860307738185E-3</v>
      </c>
      <c r="LS139" s="431">
        <v>2.5900290347635746E-3</v>
      </c>
      <c r="LT139" s="431">
        <v>2.3871127050369978E-3</v>
      </c>
      <c r="LU139" s="431">
        <v>3.0206136871129274E-3</v>
      </c>
      <c r="LV139" s="431">
        <v>4.0795356035232544E-3</v>
      </c>
      <c r="LW139" s="431">
        <v>3.5930247977375984E-3</v>
      </c>
      <c r="LX139" s="431">
        <v>3.9003267884254456E-3</v>
      </c>
      <c r="LY139" s="431">
        <v>3.6794720217585564E-3</v>
      </c>
      <c r="LZ139" s="431">
        <v>2.4755303747951984E-3</v>
      </c>
      <c r="MA139" s="431">
        <v>2.4090106599032879E-3</v>
      </c>
      <c r="MB139" s="431">
        <v>2.8651491738855839E-3</v>
      </c>
      <c r="MC139" s="431">
        <v>2.6680941227823496E-3</v>
      </c>
      <c r="MD139" s="431">
        <v>3.1298096291720867E-3</v>
      </c>
      <c r="ME139" s="431">
        <v>2.8785730246454477E-3</v>
      </c>
      <c r="MF139" s="431">
        <v>2.5871044490486383E-3</v>
      </c>
      <c r="MG139" s="431">
        <v>2.5172440800815821E-3</v>
      </c>
      <c r="MH139" s="266"/>
      <c r="MI139" s="266"/>
      <c r="MJ139" s="266"/>
      <c r="MK139" s="266"/>
      <c r="ML139" s="266"/>
      <c r="MM139" s="266"/>
      <c r="MN139" s="266"/>
      <c r="MO139" s="266"/>
      <c r="MP139" s="266"/>
      <c r="MQ139" s="266"/>
      <c r="MR139" s="266"/>
      <c r="MS139" s="266"/>
      <c r="MT139" s="266"/>
      <c r="MU139" s="266"/>
      <c r="MV139" s="266"/>
      <c r="MW139" s="266"/>
      <c r="MX139" s="266"/>
      <c r="MY139" s="266"/>
      <c r="MZ139" s="266"/>
      <c r="NA139" s="266"/>
      <c r="NB139" s="266"/>
      <c r="NC139" s="266"/>
      <c r="ND139" s="266"/>
      <c r="NE139" s="266"/>
      <c r="NF139" s="266"/>
      <c r="NG139" s="266"/>
      <c r="NH139" s="266"/>
      <c r="NI139" s="266"/>
      <c r="NJ139" s="266"/>
      <c r="NK139" s="266"/>
      <c r="NL139" s="266"/>
      <c r="NM139" s="266"/>
      <c r="NN139" s="266"/>
      <c r="NO139" s="266"/>
      <c r="NP139" s="266"/>
      <c r="NQ139" s="266"/>
      <c r="NR139" s="266"/>
      <c r="NS139" s="266"/>
      <c r="NT139" s="266"/>
      <c r="NU139" s="266"/>
      <c r="NV139" s="266"/>
      <c r="NW139" s="266"/>
      <c r="NX139" s="266"/>
      <c r="NY139" s="266"/>
      <c r="NZ139" s="266"/>
      <c r="OA139" s="266"/>
      <c r="OB139" s="266"/>
      <c r="OC139" s="266"/>
      <c r="OD139" s="266"/>
      <c r="OE139" s="266"/>
      <c r="OF139" s="266"/>
      <c r="OG139" s="266"/>
      <c r="OH139" s="266"/>
      <c r="OI139" s="266"/>
      <c r="OJ139" s="266"/>
      <c r="OK139" s="266"/>
      <c r="OL139" s="266"/>
      <c r="OM139" s="266"/>
      <c r="ON139" s="267"/>
    </row>
    <row r="140" spans="1:404">
      <c r="A140" s="261">
        <v>515</v>
      </c>
      <c r="B140" s="265">
        <v>0.26334000000000002</v>
      </c>
      <c r="C140" s="265">
        <v>0.20125999999999999</v>
      </c>
      <c r="D140" s="265">
        <v>0.14851</v>
      </c>
      <c r="E140" s="265">
        <v>0.1037</v>
      </c>
      <c r="F140" s="265">
        <v>0.27233000000000002</v>
      </c>
      <c r="G140" s="265">
        <v>0.19319</v>
      </c>
      <c r="H140" s="265">
        <v>0.29293000000000002</v>
      </c>
      <c r="I140" s="265">
        <v>0.37185000000000001</v>
      </c>
      <c r="J140" s="265">
        <v>0.31452999999999998</v>
      </c>
      <c r="K140" s="265">
        <v>2.5512E-2</v>
      </c>
      <c r="L140" s="265">
        <v>1.5102000000000001E-2</v>
      </c>
      <c r="M140" s="265">
        <v>1.0359999999999999E-2</v>
      </c>
      <c r="N140" s="265">
        <v>0.19736000000000001</v>
      </c>
      <c r="O140" s="265">
        <v>0.2238</v>
      </c>
      <c r="P140" s="265">
        <v>0.19764999999999999</v>
      </c>
      <c r="Q140" s="265">
        <v>0.13431999999999999</v>
      </c>
      <c r="R140" s="265">
        <v>0.10684</v>
      </c>
      <c r="S140" s="265">
        <v>0.29522999999999999</v>
      </c>
      <c r="T140" s="265">
        <v>0.20085</v>
      </c>
      <c r="U140" s="265">
        <v>0.27557999999999999</v>
      </c>
      <c r="V140" s="265">
        <v>0.18981000000000001</v>
      </c>
      <c r="W140" s="265">
        <v>0.21593999999999999</v>
      </c>
      <c r="X140" s="265">
        <v>0.1885</v>
      </c>
      <c r="Y140" s="265">
        <v>0.31918000000000002</v>
      </c>
      <c r="Z140" s="265">
        <v>0.22142000000000001</v>
      </c>
      <c r="AA140" s="265">
        <v>0.26812000000000002</v>
      </c>
      <c r="AB140" s="265">
        <v>0.18820999999999999</v>
      </c>
      <c r="AC140" s="265">
        <v>0.22037000000000001</v>
      </c>
      <c r="AD140" s="265">
        <v>0.14813000000000001</v>
      </c>
      <c r="AE140" s="265">
        <v>2.0379000000000001E-2</v>
      </c>
      <c r="AF140" s="265">
        <v>2.997E-2</v>
      </c>
      <c r="AG140" s="265">
        <v>5.5885999999999998E-2</v>
      </c>
      <c r="AH140" s="265">
        <v>4.292E-2</v>
      </c>
      <c r="AI140" s="265">
        <v>2.4223000000000001E-2</v>
      </c>
      <c r="AJ140" s="265">
        <v>1.3209E-2</v>
      </c>
      <c r="AK140" s="265">
        <v>2.1319000000000001E-2</v>
      </c>
      <c r="AL140" s="265">
        <v>4.8597000000000001E-2</v>
      </c>
      <c r="AM140" s="265">
        <v>1.4083E-2</v>
      </c>
      <c r="AN140" s="265">
        <v>4.0833000000000001E-2</v>
      </c>
      <c r="AO140" s="265">
        <v>5.6191999999999999E-2</v>
      </c>
      <c r="AP140" s="265">
        <v>2.1455999999999999E-2</v>
      </c>
      <c r="AQ140" s="265">
        <v>4.7532999999999999E-2</v>
      </c>
      <c r="AR140" s="265">
        <v>0.10618</v>
      </c>
      <c r="AS140" s="265">
        <v>1.8974000000000001E-2</v>
      </c>
      <c r="AT140" s="265">
        <v>8.9226E-2</v>
      </c>
      <c r="AU140" s="265">
        <v>0.13324</v>
      </c>
      <c r="AV140" s="265">
        <v>0.11298</v>
      </c>
      <c r="AW140" s="265">
        <v>9.9579999999999998E-3</v>
      </c>
      <c r="AX140" s="265">
        <v>1.7080000000000001E-2</v>
      </c>
      <c r="AY140" s="265">
        <v>1.9418000000000001E-2</v>
      </c>
      <c r="AZ140" s="265">
        <v>2.1302000000000001E-2</v>
      </c>
      <c r="BA140" s="265">
        <v>6.7766999999999994E-2</v>
      </c>
      <c r="BB140" s="265">
        <v>6.6179000000000002E-2</v>
      </c>
      <c r="BC140" s="265">
        <v>6.5019999999999994E-2</v>
      </c>
      <c r="BD140" s="265">
        <v>6.9460999999999995E-2</v>
      </c>
      <c r="BE140" s="265">
        <v>4.5317000000000003E-2</v>
      </c>
      <c r="BF140" s="265">
        <v>6.0047000000000003E-2</v>
      </c>
      <c r="BG140" s="265">
        <v>0.10904999999999999</v>
      </c>
      <c r="BH140" s="265">
        <v>0.13622999999999999</v>
      </c>
      <c r="BI140" s="265">
        <v>0.1711</v>
      </c>
      <c r="BJ140" s="265">
        <v>0.24621999999999999</v>
      </c>
      <c r="BK140" s="265">
        <v>0.12987000000000001</v>
      </c>
      <c r="BL140" s="265">
        <v>0.23305999999999999</v>
      </c>
      <c r="BM140" s="265">
        <v>0.14634</v>
      </c>
      <c r="BN140" s="265">
        <v>0.34732000000000002</v>
      </c>
      <c r="BO140" s="265">
        <v>0.41428999999999999</v>
      </c>
      <c r="BP140" s="265">
        <v>1.9934E-2</v>
      </c>
      <c r="BQ140" s="265">
        <v>0.19264000000000001</v>
      </c>
      <c r="BR140" s="265">
        <v>0.34861999999999999</v>
      </c>
      <c r="BS140" s="265">
        <v>0.18564</v>
      </c>
      <c r="BT140" s="265">
        <v>0.28928999999999999</v>
      </c>
      <c r="BU140" s="265">
        <v>1.5906E-2</v>
      </c>
      <c r="BV140" s="265">
        <v>6.8269999999999997E-3</v>
      </c>
      <c r="BW140" s="265">
        <v>1.9408000000000002E-2</v>
      </c>
      <c r="BX140" s="265">
        <v>9.7920000000000004E-3</v>
      </c>
      <c r="BY140" s="265">
        <v>0.29329</v>
      </c>
      <c r="BZ140" s="265">
        <v>0.25230000000000002</v>
      </c>
      <c r="CA140" s="265">
        <v>0.48</v>
      </c>
      <c r="CB140" s="265">
        <v>0.3508</v>
      </c>
      <c r="CC140" s="265">
        <v>0.44288</v>
      </c>
      <c r="CD140" s="265">
        <v>0.26917999999999997</v>
      </c>
      <c r="CE140" s="265">
        <v>0.26107000000000002</v>
      </c>
      <c r="CF140" s="265">
        <v>0.28877000000000003</v>
      </c>
      <c r="CG140" s="265">
        <v>0.22309999999999999</v>
      </c>
      <c r="CH140" s="265">
        <v>0.24859000000000001</v>
      </c>
      <c r="CI140" s="265">
        <v>0.26943</v>
      </c>
      <c r="CJ140" s="265">
        <v>0.23891999999999999</v>
      </c>
      <c r="CK140" s="265">
        <v>0.23008999999999999</v>
      </c>
      <c r="CL140" s="265">
        <v>0.52512000000000003</v>
      </c>
      <c r="CM140" s="265">
        <v>0.27962999999999999</v>
      </c>
      <c r="CN140" s="265">
        <v>0.17172000000000001</v>
      </c>
      <c r="CO140" s="265">
        <v>0.20818999999999999</v>
      </c>
      <c r="CP140" s="265">
        <v>0.26750000000000002</v>
      </c>
      <c r="CQ140" s="265">
        <v>0.25478000000000001</v>
      </c>
      <c r="CR140" s="265">
        <v>0.22</v>
      </c>
      <c r="CS140" s="265">
        <v>0.14285999999999999</v>
      </c>
      <c r="CT140" s="265">
        <v>0.20619000000000001</v>
      </c>
      <c r="CU140" s="265">
        <v>0.19</v>
      </c>
      <c r="CV140" s="265">
        <v>0.25735999999999998</v>
      </c>
      <c r="CW140" s="265">
        <v>0.38384000000000001</v>
      </c>
      <c r="CX140" s="265">
        <v>0.32990000000000003</v>
      </c>
      <c r="CY140" s="265">
        <v>0.34021000000000001</v>
      </c>
      <c r="CZ140" s="265">
        <v>0.21496000000000001</v>
      </c>
      <c r="DA140" s="265">
        <v>0.36529</v>
      </c>
      <c r="DB140" s="265">
        <v>0.28283000000000003</v>
      </c>
      <c r="DC140" s="265">
        <v>0.41237000000000001</v>
      </c>
      <c r="DD140" s="265">
        <v>0.35353000000000001</v>
      </c>
      <c r="DE140" s="265">
        <v>0.46392</v>
      </c>
      <c r="DF140" s="265">
        <v>0.26090999999999998</v>
      </c>
      <c r="DG140" s="265">
        <v>0.39490999999999998</v>
      </c>
      <c r="DH140" s="265">
        <v>0.21323</v>
      </c>
      <c r="DI140" s="265">
        <v>0.27149000000000001</v>
      </c>
      <c r="DJ140" s="265">
        <v>0.16347999999999999</v>
      </c>
      <c r="DK140" s="265">
        <v>6.3754000000000005E-2</v>
      </c>
      <c r="DL140" s="265">
        <v>9.5493999999999996E-2</v>
      </c>
      <c r="DM140" s="265">
        <v>0.58318999999999999</v>
      </c>
      <c r="DN140" s="265">
        <v>9.6198000000000006E-2</v>
      </c>
      <c r="DO140" s="265">
        <v>0.12066</v>
      </c>
      <c r="DP140" s="265">
        <v>6.4919000000000004E-2</v>
      </c>
      <c r="DQ140" s="265">
        <v>7.7975000000000003E-2</v>
      </c>
      <c r="DR140" s="265">
        <v>0.37236000000000002</v>
      </c>
      <c r="DS140" s="265">
        <v>0.25190000000000001</v>
      </c>
      <c r="DT140" s="265">
        <v>0.28522999999999998</v>
      </c>
      <c r="DU140" s="265">
        <v>8.1891000000000005E-2</v>
      </c>
      <c r="DV140" s="265">
        <v>0.10537000000000001</v>
      </c>
      <c r="DW140" s="265">
        <v>5.8666000000000003E-2</v>
      </c>
      <c r="DX140" s="265">
        <v>0.19267000000000001</v>
      </c>
      <c r="DY140" s="265">
        <v>0.21681</v>
      </c>
      <c r="DZ140" s="265">
        <v>4.7251000000000001E-2</v>
      </c>
      <c r="EA140" s="265">
        <v>6.9475999999999996E-2</v>
      </c>
      <c r="EB140" s="265">
        <v>6.5186999999999995E-2</v>
      </c>
      <c r="EC140" s="265">
        <v>6.7798999999999998E-2</v>
      </c>
      <c r="ED140" s="265">
        <v>6.1494E-2</v>
      </c>
      <c r="EE140" s="265">
        <v>5.7980999999999998E-2</v>
      </c>
      <c r="EF140" s="265">
        <v>0.36936999999999998</v>
      </c>
      <c r="EG140" s="265">
        <v>8.0784999999999996E-2</v>
      </c>
      <c r="EH140" s="265">
        <v>0.10895000000000001</v>
      </c>
      <c r="EI140" s="265">
        <v>0.69388000000000005</v>
      </c>
      <c r="EJ140" s="265">
        <v>0.64947999999999995</v>
      </c>
      <c r="EK140" s="265">
        <v>0.44444</v>
      </c>
      <c r="EL140" s="265">
        <v>0.51041999999999998</v>
      </c>
      <c r="EM140" s="265">
        <v>0.43170999999999998</v>
      </c>
      <c r="EN140" s="265">
        <v>0.32217000000000001</v>
      </c>
      <c r="EO140" s="265">
        <v>0.82845000000000002</v>
      </c>
      <c r="EP140" s="265">
        <v>0.30088999999999999</v>
      </c>
      <c r="EQ140" s="265">
        <v>0.19303999999999999</v>
      </c>
      <c r="ER140" s="265">
        <v>0.22128999999999999</v>
      </c>
      <c r="ES140" s="265">
        <v>0.20949999999999999</v>
      </c>
      <c r="ET140" s="265">
        <v>0.22167999999999999</v>
      </c>
      <c r="EU140" s="265">
        <v>0.20227999999999999</v>
      </c>
      <c r="EV140" s="265">
        <v>0.16170000000000001</v>
      </c>
      <c r="EW140" s="265">
        <v>0.17621000000000001</v>
      </c>
      <c r="EX140" s="265">
        <v>0.20030999999999999</v>
      </c>
      <c r="EY140" s="265">
        <v>0.19137000000000001</v>
      </c>
      <c r="EZ140" s="265">
        <v>0.45262999999999998</v>
      </c>
      <c r="FA140" s="265">
        <v>0.28541</v>
      </c>
      <c r="FB140" s="265">
        <v>0.25374999999999998</v>
      </c>
      <c r="FC140" s="265">
        <v>0.23205000000000001</v>
      </c>
      <c r="FD140" s="265">
        <v>0.29232999999999998</v>
      </c>
      <c r="FE140" s="265">
        <v>0.21077000000000001</v>
      </c>
      <c r="FF140" s="265">
        <v>0.2792</v>
      </c>
      <c r="FG140" s="265">
        <v>0.31070999999999999</v>
      </c>
      <c r="FH140" s="265">
        <v>0.26183000000000001</v>
      </c>
      <c r="FI140" s="265">
        <v>0.25218000000000002</v>
      </c>
      <c r="FJ140" s="265">
        <v>0.30177999999999999</v>
      </c>
      <c r="FK140" s="265">
        <v>0.27116000000000001</v>
      </c>
      <c r="FL140" s="265">
        <v>0.4118</v>
      </c>
      <c r="FM140" s="265">
        <v>0.50614999999999999</v>
      </c>
      <c r="FN140" s="265">
        <v>0.40703</v>
      </c>
      <c r="FO140" s="265">
        <v>0.36</v>
      </c>
      <c r="FP140" s="265">
        <v>0.46488000000000002</v>
      </c>
      <c r="FQ140" s="265">
        <v>0.50695000000000001</v>
      </c>
      <c r="FR140" s="265">
        <v>0.38413000000000003</v>
      </c>
      <c r="FS140" s="265">
        <v>0.47927999999999998</v>
      </c>
      <c r="FT140" s="265">
        <v>0.37678</v>
      </c>
      <c r="FU140" s="265">
        <v>0.47466999999999998</v>
      </c>
      <c r="FV140" s="265">
        <v>0.33423000000000003</v>
      </c>
      <c r="FW140" s="265">
        <v>0.38723000000000002</v>
      </c>
      <c r="FX140" s="265">
        <v>0.43303999999999998</v>
      </c>
      <c r="FY140" s="265">
        <v>0.39163999999999999</v>
      </c>
      <c r="FZ140" s="265">
        <v>0.38723000000000002</v>
      </c>
      <c r="GA140" s="265">
        <v>0.52893999999999997</v>
      </c>
      <c r="GB140" s="265">
        <v>0.38697999999999999</v>
      </c>
      <c r="GC140" s="265">
        <v>0.48527999999999999</v>
      </c>
      <c r="GD140" s="265">
        <v>0.44288</v>
      </c>
      <c r="GE140" s="265">
        <v>0.57637000000000005</v>
      </c>
      <c r="GF140" s="265">
        <v>0.48952000000000001</v>
      </c>
      <c r="GG140" s="265">
        <v>0.41793999999999998</v>
      </c>
      <c r="GH140" s="265">
        <v>0.45374999999999999</v>
      </c>
      <c r="GI140" s="265">
        <v>0.44418000000000002</v>
      </c>
      <c r="GJ140" s="265">
        <v>0.59191000000000005</v>
      </c>
      <c r="GK140" s="265">
        <v>0.57440999999999998</v>
      </c>
      <c r="GL140" s="265">
        <v>0.49496000000000001</v>
      </c>
      <c r="GM140" s="265">
        <v>0.54593999999999998</v>
      </c>
      <c r="GN140" s="265">
        <v>0.55439000000000005</v>
      </c>
      <c r="GO140" s="265">
        <v>0.39117000000000002</v>
      </c>
      <c r="GP140" s="265">
        <v>0.43581999999999999</v>
      </c>
      <c r="GQ140" s="265">
        <v>0.42926999999999998</v>
      </c>
      <c r="GR140" s="265">
        <v>0.51719000000000004</v>
      </c>
      <c r="GS140" s="265">
        <v>0.43123</v>
      </c>
      <c r="GT140" s="265">
        <v>0.41522999999999999</v>
      </c>
      <c r="GU140" s="265">
        <v>0.41281000000000001</v>
      </c>
      <c r="GV140" s="265">
        <v>0.39394000000000001</v>
      </c>
      <c r="GW140" s="265">
        <v>0.48293999999999998</v>
      </c>
      <c r="GX140" s="265">
        <v>0.46826000000000001</v>
      </c>
      <c r="GY140" s="265">
        <v>0.47065000000000001</v>
      </c>
      <c r="GZ140" s="265">
        <v>0.38834000000000002</v>
      </c>
      <c r="HA140" s="265">
        <v>0.33921000000000001</v>
      </c>
      <c r="HB140" s="265">
        <v>0.34103</v>
      </c>
      <c r="HC140" s="265">
        <v>0.50665000000000004</v>
      </c>
      <c r="HD140" s="265">
        <v>0.38865</v>
      </c>
      <c r="HE140" s="265">
        <v>0.51719999999999999</v>
      </c>
      <c r="HF140" s="265">
        <v>0.49206</v>
      </c>
      <c r="HG140" s="265">
        <v>0.51907999999999999</v>
      </c>
      <c r="HH140" s="265">
        <v>0.52222999999999997</v>
      </c>
      <c r="HI140" s="265">
        <v>0.52719000000000005</v>
      </c>
      <c r="HJ140" s="265">
        <v>0.53939999999999999</v>
      </c>
      <c r="HK140" s="265">
        <v>0.45900999999999997</v>
      </c>
      <c r="HL140" s="265">
        <v>0.49453999999999998</v>
      </c>
      <c r="HM140" s="265">
        <v>0.39983999999999997</v>
      </c>
      <c r="HN140" s="265">
        <v>0.49398999999999998</v>
      </c>
      <c r="HO140" s="265">
        <v>0.48896000000000001</v>
      </c>
      <c r="HP140" s="265">
        <v>0.43478</v>
      </c>
      <c r="HQ140" s="265">
        <v>0.42953999999999998</v>
      </c>
      <c r="HR140" s="265">
        <v>0.48918</v>
      </c>
      <c r="HS140" s="265">
        <v>0.41361999999999999</v>
      </c>
      <c r="HT140" s="265">
        <v>0.45623000000000002</v>
      </c>
      <c r="HU140" s="265">
        <v>0.56521999999999994</v>
      </c>
      <c r="HV140" s="265">
        <v>0.41660999999999998</v>
      </c>
      <c r="HW140" s="265">
        <v>0.47250999999999999</v>
      </c>
      <c r="HX140" s="265">
        <v>0.46922000000000003</v>
      </c>
      <c r="HY140" s="265">
        <v>0.42703999999999998</v>
      </c>
      <c r="HZ140" s="265">
        <v>0.39932000000000001</v>
      </c>
      <c r="IA140" s="265">
        <v>0.36338999999999999</v>
      </c>
      <c r="IB140" s="265">
        <v>0.34995999999999999</v>
      </c>
      <c r="IC140" s="265">
        <v>0.36441000000000001</v>
      </c>
      <c r="ID140" s="265">
        <v>0.35221000000000002</v>
      </c>
      <c r="IE140" s="265">
        <v>0.45772000000000002</v>
      </c>
      <c r="IF140" s="265">
        <v>0.45791999999999999</v>
      </c>
      <c r="IG140" s="265">
        <v>0.39641999999999999</v>
      </c>
      <c r="IH140" s="265">
        <v>0.50700999999999996</v>
      </c>
      <c r="II140" s="265">
        <v>0.56730000000000003</v>
      </c>
      <c r="IJ140" s="265">
        <v>0.44189000000000001</v>
      </c>
      <c r="IK140" s="265">
        <v>0.45696999999999999</v>
      </c>
      <c r="IL140" s="265">
        <v>0.57796999999999998</v>
      </c>
      <c r="IM140" s="265">
        <v>0.50304000000000004</v>
      </c>
      <c r="IN140" s="265">
        <v>0.25879999999999997</v>
      </c>
      <c r="IO140" s="265">
        <v>0.2954</v>
      </c>
      <c r="IP140" s="265">
        <v>0.37062</v>
      </c>
      <c r="IQ140" s="265">
        <v>0.50224000000000002</v>
      </c>
      <c r="IR140" s="265">
        <v>0.55281000000000002</v>
      </c>
      <c r="IS140" s="265">
        <v>0.41953000000000001</v>
      </c>
      <c r="IT140" s="265">
        <v>0.42269000000000001</v>
      </c>
      <c r="IU140" s="265">
        <v>0.41913</v>
      </c>
      <c r="IV140" s="265">
        <v>0.37739</v>
      </c>
      <c r="IW140" s="265">
        <v>0.47317999999999999</v>
      </c>
      <c r="IX140" s="265">
        <v>0.41519</v>
      </c>
      <c r="IY140" s="265">
        <v>0.57991000000000004</v>
      </c>
      <c r="IZ140" s="265">
        <v>0.51605999999999996</v>
      </c>
      <c r="JA140" s="265">
        <v>0.53752</v>
      </c>
      <c r="JB140" s="265">
        <v>0.52463000000000004</v>
      </c>
      <c r="JC140" s="265">
        <v>0.57286000000000004</v>
      </c>
      <c r="JD140" s="265">
        <v>0.43248999999999999</v>
      </c>
      <c r="JE140" s="265">
        <v>0.34681000000000001</v>
      </c>
      <c r="JF140" s="265">
        <v>0.50361999999999996</v>
      </c>
      <c r="JG140" s="265">
        <v>0.47838999999999998</v>
      </c>
      <c r="JH140" s="265">
        <v>0.64373000000000002</v>
      </c>
      <c r="JI140" s="265">
        <v>0.43772</v>
      </c>
      <c r="JJ140" s="265">
        <v>0.40941</v>
      </c>
      <c r="JK140" s="265">
        <v>0.50592999999999999</v>
      </c>
      <c r="JL140" s="265">
        <v>0.47478999999999999</v>
      </c>
      <c r="JM140" s="265">
        <v>0.43235000000000001</v>
      </c>
      <c r="JN140" s="265">
        <v>0.39054</v>
      </c>
      <c r="JO140" s="265">
        <v>0.41143999999999997</v>
      </c>
      <c r="JP140" s="265">
        <v>0.42458000000000001</v>
      </c>
      <c r="JQ140" s="265">
        <v>0.42508000000000001</v>
      </c>
      <c r="JR140" s="265">
        <v>0.38574999999999998</v>
      </c>
      <c r="JS140" s="265">
        <v>0.48620999999999998</v>
      </c>
      <c r="JT140" s="265">
        <v>0.27873999999999999</v>
      </c>
      <c r="JU140" s="265">
        <v>0.57069999999999999</v>
      </c>
      <c r="JV140" s="265">
        <v>0.55298000000000003</v>
      </c>
      <c r="JW140" s="265">
        <v>0.36508000000000002</v>
      </c>
      <c r="JX140" s="265">
        <v>0.38408999999999999</v>
      </c>
      <c r="JY140" s="265">
        <v>0.42507</v>
      </c>
      <c r="JZ140" s="265">
        <v>0.39430999999999999</v>
      </c>
      <c r="KA140" s="265">
        <v>0.15819</v>
      </c>
      <c r="KB140" s="265">
        <v>0.43034</v>
      </c>
      <c r="KC140" s="265">
        <v>0.47464000000000001</v>
      </c>
      <c r="KD140" s="265">
        <v>0.41860999999999998</v>
      </c>
      <c r="KE140" s="265">
        <v>0.44822000000000001</v>
      </c>
      <c r="KF140" s="265">
        <v>0.36615999999999999</v>
      </c>
      <c r="KG140" s="265">
        <v>0.35256999999999999</v>
      </c>
      <c r="KH140" s="265">
        <v>0.2641</v>
      </c>
      <c r="KI140" s="265">
        <v>0.35092000000000001</v>
      </c>
      <c r="KJ140" s="265">
        <v>0.43376999999999999</v>
      </c>
      <c r="KK140" s="265">
        <v>0.42774000000000001</v>
      </c>
      <c r="KL140" s="265">
        <v>0.50431999999999999</v>
      </c>
      <c r="KM140" s="265">
        <v>0.93984000000000001</v>
      </c>
      <c r="KN140" s="265">
        <v>0.96281000000000005</v>
      </c>
      <c r="KO140" s="265">
        <v>0.94377</v>
      </c>
      <c r="KP140" s="265">
        <v>7.3628943731060253E-3</v>
      </c>
      <c r="KQ140" s="265">
        <v>0.86826000000000003</v>
      </c>
      <c r="KR140" s="265">
        <v>0.83609</v>
      </c>
      <c r="KS140" s="265">
        <v>0.80932999999999999</v>
      </c>
      <c r="KT140" s="265">
        <v>0.92057510155420696</v>
      </c>
      <c r="KU140" s="265">
        <v>6.923E-2</v>
      </c>
      <c r="KV140" s="265">
        <v>0.17877000000000001</v>
      </c>
      <c r="KW140" s="265">
        <v>0.23672000000000001</v>
      </c>
      <c r="KX140" s="265">
        <v>0.33611000000000002</v>
      </c>
      <c r="KY140" s="265">
        <v>0.52671999999999997</v>
      </c>
      <c r="KZ140" s="265">
        <v>0.72675999999999996</v>
      </c>
      <c r="LA140" s="265">
        <v>0.87727999999999995</v>
      </c>
      <c r="LB140" s="265">
        <v>0.96530000000000005</v>
      </c>
      <c r="LC140" s="265">
        <v>1</v>
      </c>
      <c r="LD140" s="265">
        <v>0</v>
      </c>
      <c r="LE140" s="265">
        <v>0.74458999999999997</v>
      </c>
      <c r="LF140" s="265">
        <v>0</v>
      </c>
      <c r="LG140" s="265">
        <v>0</v>
      </c>
      <c r="LH140" s="431">
        <v>2.4774298071861267E-3</v>
      </c>
      <c r="LI140" s="431">
        <v>2.8378551360219717E-3</v>
      </c>
      <c r="LJ140" s="431">
        <v>3.8569793105125427E-3</v>
      </c>
      <c r="LK140" s="431">
        <v>3.1979347113519907E-3</v>
      </c>
      <c r="LL140" s="431">
        <v>4.3302187696099281E-3</v>
      </c>
      <c r="LM140" s="431">
        <v>3.618990071117878E-3</v>
      </c>
      <c r="LN140" s="431">
        <v>4.5267962850630283E-3</v>
      </c>
      <c r="LO140" s="431">
        <v>4.1290530934929848E-3</v>
      </c>
      <c r="LP140" s="431">
        <v>4.3747741729021072E-3</v>
      </c>
      <c r="LQ140" s="431">
        <v>4.3324334546923637E-3</v>
      </c>
      <c r="LR140" s="431">
        <v>1.6480885678902268E-3</v>
      </c>
      <c r="LS140" s="431">
        <v>2.5840140879154205E-3</v>
      </c>
      <c r="LT140" s="431">
        <v>2.4796344805508852E-3</v>
      </c>
      <c r="LU140" s="431">
        <v>3.1214046757668257E-3</v>
      </c>
      <c r="LV140" s="431">
        <v>4.1151819750666618E-3</v>
      </c>
      <c r="LW140" s="431">
        <v>3.719542408362031E-3</v>
      </c>
      <c r="LX140" s="431">
        <v>4.027076531201601E-3</v>
      </c>
      <c r="LY140" s="431">
        <v>3.7871592212468386E-3</v>
      </c>
      <c r="LZ140" s="431">
        <v>2.4287926498800516E-3</v>
      </c>
      <c r="MA140" s="431">
        <v>2.4867355823516846E-3</v>
      </c>
      <c r="MB140" s="431">
        <v>2.9350072145462036E-3</v>
      </c>
      <c r="MC140" s="431">
        <v>2.7302594389766455E-3</v>
      </c>
      <c r="MD140" s="431">
        <v>3.2426756806671619E-3</v>
      </c>
      <c r="ME140" s="431">
        <v>2.9871598817408085E-3</v>
      </c>
      <c r="MF140" s="431">
        <v>2.5776328984647989E-3</v>
      </c>
      <c r="MG140" s="431">
        <v>2.5446536019444466E-3</v>
      </c>
      <c r="MH140" s="266"/>
      <c r="MI140" s="266"/>
      <c r="MJ140" s="266"/>
      <c r="MK140" s="266"/>
      <c r="ML140" s="266"/>
      <c r="MM140" s="266"/>
      <c r="MN140" s="266"/>
      <c r="MO140" s="266"/>
      <c r="MP140" s="266"/>
      <c r="MQ140" s="266"/>
      <c r="MR140" s="266"/>
      <c r="MS140" s="266"/>
      <c r="MT140" s="266"/>
      <c r="MU140" s="266"/>
      <c r="MV140" s="266"/>
      <c r="MW140" s="266"/>
      <c r="MX140" s="266"/>
      <c r="MY140" s="266"/>
      <c r="MZ140" s="266"/>
      <c r="NA140" s="266"/>
      <c r="NB140" s="266"/>
      <c r="NC140" s="266"/>
      <c r="ND140" s="266"/>
      <c r="NE140" s="266"/>
      <c r="NF140" s="266"/>
      <c r="NG140" s="266"/>
      <c r="NH140" s="266"/>
      <c r="NI140" s="266"/>
      <c r="NJ140" s="266"/>
      <c r="NK140" s="266"/>
      <c r="NL140" s="266"/>
      <c r="NM140" s="266"/>
      <c r="NN140" s="266"/>
      <c r="NO140" s="266"/>
      <c r="NP140" s="266"/>
      <c r="NQ140" s="266"/>
      <c r="NR140" s="266"/>
      <c r="NS140" s="266"/>
      <c r="NT140" s="266"/>
      <c r="NU140" s="266"/>
      <c r="NV140" s="266"/>
      <c r="NW140" s="266"/>
      <c r="NX140" s="266"/>
      <c r="NY140" s="266"/>
      <c r="NZ140" s="266"/>
      <c r="OA140" s="266"/>
      <c r="OB140" s="266"/>
      <c r="OC140" s="266"/>
      <c r="OD140" s="266"/>
      <c r="OE140" s="266"/>
      <c r="OF140" s="266"/>
      <c r="OG140" s="266"/>
      <c r="OH140" s="266"/>
      <c r="OI140" s="266"/>
      <c r="OJ140" s="266"/>
      <c r="OK140" s="266"/>
      <c r="OL140" s="266"/>
      <c r="OM140" s="266"/>
      <c r="ON140" s="267"/>
    </row>
    <row r="141" spans="1:404">
      <c r="A141" s="261">
        <v>516</v>
      </c>
      <c r="B141" s="265">
        <v>0.26206000000000002</v>
      </c>
      <c r="C141" s="265">
        <v>0.20194000000000001</v>
      </c>
      <c r="D141" s="265">
        <v>0.15014</v>
      </c>
      <c r="E141" s="265">
        <v>0.10548</v>
      </c>
      <c r="F141" s="265">
        <v>0.27163999999999999</v>
      </c>
      <c r="G141" s="265">
        <v>0.19503000000000001</v>
      </c>
      <c r="H141" s="265">
        <v>0.29225000000000001</v>
      </c>
      <c r="I141" s="265">
        <v>0.37237999999999999</v>
      </c>
      <c r="J141" s="265">
        <v>0.31587999999999999</v>
      </c>
      <c r="K141" s="265">
        <v>2.4725E-2</v>
      </c>
      <c r="L141" s="265">
        <v>1.4525E-2</v>
      </c>
      <c r="M141" s="265">
        <v>1.0038999999999999E-2</v>
      </c>
      <c r="N141" s="265">
        <v>0.19536000000000001</v>
      </c>
      <c r="O141" s="265">
        <v>0.22108</v>
      </c>
      <c r="P141" s="265">
        <v>0.19958000000000001</v>
      </c>
      <c r="Q141" s="265">
        <v>0.13829</v>
      </c>
      <c r="R141" s="265">
        <v>0.10924</v>
      </c>
      <c r="S141" s="265">
        <v>0.29521999999999998</v>
      </c>
      <c r="T141" s="265">
        <v>0.20030000000000001</v>
      </c>
      <c r="U141" s="265">
        <v>0.27459</v>
      </c>
      <c r="V141" s="265">
        <v>0.18914</v>
      </c>
      <c r="W141" s="265">
        <v>0.21862000000000001</v>
      </c>
      <c r="X141" s="265">
        <v>0.19073000000000001</v>
      </c>
      <c r="Y141" s="265">
        <v>0.32071</v>
      </c>
      <c r="Z141" s="265">
        <v>0.2225</v>
      </c>
      <c r="AA141" s="265">
        <v>0.26723999999999998</v>
      </c>
      <c r="AB141" s="265">
        <v>0.18756999999999999</v>
      </c>
      <c r="AC141" s="265">
        <v>0.22201000000000001</v>
      </c>
      <c r="AD141" s="265">
        <v>0.14918999999999999</v>
      </c>
      <c r="AE141" s="265">
        <v>2.0681999999999999E-2</v>
      </c>
      <c r="AF141" s="265">
        <v>3.0137000000000001E-2</v>
      </c>
      <c r="AG141" s="265">
        <v>5.6598999999999997E-2</v>
      </c>
      <c r="AH141" s="265">
        <v>4.2292000000000003E-2</v>
      </c>
      <c r="AI141" s="265">
        <v>2.3427E-2</v>
      </c>
      <c r="AJ141" s="265">
        <v>1.2652999999999999E-2</v>
      </c>
      <c r="AK141" s="265">
        <v>2.0546999999999999E-2</v>
      </c>
      <c r="AL141" s="265">
        <v>4.7107000000000003E-2</v>
      </c>
      <c r="AM141" s="265">
        <v>1.3772E-2</v>
      </c>
      <c r="AN141" s="265">
        <v>3.9466000000000001E-2</v>
      </c>
      <c r="AO141" s="265">
        <v>5.4457999999999999E-2</v>
      </c>
      <c r="AP141" s="265">
        <v>2.1132000000000001E-2</v>
      </c>
      <c r="AQ141" s="265">
        <v>4.5886999999999997E-2</v>
      </c>
      <c r="AR141" s="265">
        <v>0.10292</v>
      </c>
      <c r="AS141" s="265">
        <v>1.8488999999999998E-2</v>
      </c>
      <c r="AT141" s="265">
        <v>8.6163000000000003E-2</v>
      </c>
      <c r="AU141" s="265">
        <v>0.12928999999999999</v>
      </c>
      <c r="AV141" s="265">
        <v>0.10922</v>
      </c>
      <c r="AW141" s="265">
        <v>9.6203999999999994E-3</v>
      </c>
      <c r="AX141" s="265">
        <v>1.6885000000000001E-2</v>
      </c>
      <c r="AY141" s="265">
        <v>1.9227000000000001E-2</v>
      </c>
      <c r="AZ141" s="265">
        <v>2.0702000000000002E-2</v>
      </c>
      <c r="BA141" s="265">
        <v>6.5632999999999997E-2</v>
      </c>
      <c r="BB141" s="265">
        <v>6.4073000000000005E-2</v>
      </c>
      <c r="BC141" s="265">
        <v>6.2937000000000007E-2</v>
      </c>
      <c r="BD141" s="265">
        <v>6.7292000000000005E-2</v>
      </c>
      <c r="BE141" s="265">
        <v>3.9184999999999998E-2</v>
      </c>
      <c r="BF141" s="265">
        <v>4.9640999999999998E-2</v>
      </c>
      <c r="BG141" s="265">
        <v>0.10044</v>
      </c>
      <c r="BH141" s="265">
        <v>0.12146</v>
      </c>
      <c r="BI141" s="265">
        <v>0.16244</v>
      </c>
      <c r="BJ141" s="265">
        <v>0.21937999999999999</v>
      </c>
      <c r="BK141" s="265">
        <v>0.13247</v>
      </c>
      <c r="BL141" s="265">
        <v>0.23311999999999999</v>
      </c>
      <c r="BM141" s="265">
        <v>0.14878</v>
      </c>
      <c r="BN141" s="265">
        <v>0.34294999999999998</v>
      </c>
      <c r="BO141" s="265">
        <v>0.40571000000000002</v>
      </c>
      <c r="BP141" s="265">
        <v>2.1229999999999999E-2</v>
      </c>
      <c r="BQ141" s="265">
        <v>0.19558</v>
      </c>
      <c r="BR141" s="265">
        <v>0.34819</v>
      </c>
      <c r="BS141" s="265">
        <v>0.18719</v>
      </c>
      <c r="BT141" s="265">
        <v>0.28666999999999998</v>
      </c>
      <c r="BU141" s="265">
        <v>1.6038E-2</v>
      </c>
      <c r="BV141" s="265">
        <v>7.1107999999999996E-3</v>
      </c>
      <c r="BW141" s="265">
        <v>1.9713999999999999E-2</v>
      </c>
      <c r="BX141" s="265">
        <v>9.8928000000000002E-3</v>
      </c>
      <c r="BY141" s="265">
        <v>0.29576000000000002</v>
      </c>
      <c r="BZ141" s="265">
        <v>0.25497999999999998</v>
      </c>
      <c r="CA141" s="265">
        <v>0.48399999999999999</v>
      </c>
      <c r="CB141" s="265">
        <v>0.35375000000000001</v>
      </c>
      <c r="CC141" s="265">
        <v>0.44645000000000001</v>
      </c>
      <c r="CD141" s="265">
        <v>0.27187</v>
      </c>
      <c r="CE141" s="265">
        <v>0.26343</v>
      </c>
      <c r="CF141" s="265">
        <v>0.29147000000000001</v>
      </c>
      <c r="CG141" s="265">
        <v>0.22692999999999999</v>
      </c>
      <c r="CH141" s="265">
        <v>0.25105</v>
      </c>
      <c r="CI141" s="265">
        <v>0.27172000000000002</v>
      </c>
      <c r="CJ141" s="265">
        <v>0.24177000000000001</v>
      </c>
      <c r="CK141" s="265">
        <v>0.23369000000000001</v>
      </c>
      <c r="CL141" s="265">
        <v>0.52610999999999997</v>
      </c>
      <c r="CM141" s="265">
        <v>0.28654000000000002</v>
      </c>
      <c r="CN141" s="265">
        <v>0.17576</v>
      </c>
      <c r="CO141" s="265">
        <v>0.21375</v>
      </c>
      <c r="CP141" s="265">
        <v>0.27509</v>
      </c>
      <c r="CQ141" s="265">
        <v>0.26201000000000002</v>
      </c>
      <c r="CR141" s="265">
        <v>0.22600000000000001</v>
      </c>
      <c r="CS141" s="265">
        <v>0.14693999999999999</v>
      </c>
      <c r="CT141" s="265">
        <v>0.21237</v>
      </c>
      <c r="CU141" s="265">
        <v>0.19400000000000001</v>
      </c>
      <c r="CV141" s="265">
        <v>0.26390999999999998</v>
      </c>
      <c r="CW141" s="265">
        <v>0.39394000000000001</v>
      </c>
      <c r="CX141" s="265">
        <v>0.33401999999999998</v>
      </c>
      <c r="CY141" s="265">
        <v>0.34844999999999998</v>
      </c>
      <c r="CZ141" s="265">
        <v>0.21819</v>
      </c>
      <c r="DA141" s="265">
        <v>0.36527999999999999</v>
      </c>
      <c r="DB141" s="265">
        <v>0.27474999999999999</v>
      </c>
      <c r="DC141" s="265">
        <v>0.39588000000000001</v>
      </c>
      <c r="DD141" s="265">
        <v>0.35353000000000001</v>
      </c>
      <c r="DE141" s="265">
        <v>0.46598000000000001</v>
      </c>
      <c r="DF141" s="265">
        <v>0.27481</v>
      </c>
      <c r="DG141" s="265">
        <v>0.41593999999999998</v>
      </c>
      <c r="DH141" s="265">
        <v>0.22284000000000001</v>
      </c>
      <c r="DI141" s="265">
        <v>0.29921999999999999</v>
      </c>
      <c r="DJ141" s="265">
        <v>0.18224000000000001</v>
      </c>
      <c r="DK141" s="265">
        <v>6.9688E-2</v>
      </c>
      <c r="DL141" s="265">
        <v>0.10557</v>
      </c>
      <c r="DM141" s="265">
        <v>0.61358000000000001</v>
      </c>
      <c r="DN141" s="265">
        <v>0.10634</v>
      </c>
      <c r="DO141" s="265">
        <v>0.1341</v>
      </c>
      <c r="DP141" s="265">
        <v>7.0945999999999995E-2</v>
      </c>
      <c r="DQ141" s="265">
        <v>8.5800000000000001E-2</v>
      </c>
      <c r="DR141" s="265">
        <v>0.38472000000000001</v>
      </c>
      <c r="DS141" s="265">
        <v>0.26366000000000001</v>
      </c>
      <c r="DT141" s="265">
        <v>0.30171999999999999</v>
      </c>
      <c r="DU141" s="265">
        <v>8.9471999999999996E-2</v>
      </c>
      <c r="DV141" s="265">
        <v>0.11698</v>
      </c>
      <c r="DW141" s="265">
        <v>6.4031000000000005E-2</v>
      </c>
      <c r="DX141" s="265">
        <v>0.20144000000000001</v>
      </c>
      <c r="DY141" s="265">
        <v>0.22836999999999999</v>
      </c>
      <c r="DZ141" s="265">
        <v>5.1318999999999997E-2</v>
      </c>
      <c r="EA141" s="265">
        <v>7.5526999999999997E-2</v>
      </c>
      <c r="EB141" s="265">
        <v>7.0994000000000002E-2</v>
      </c>
      <c r="EC141" s="265">
        <v>7.3915999999999996E-2</v>
      </c>
      <c r="ED141" s="265">
        <v>6.6862000000000005E-2</v>
      </c>
      <c r="EE141" s="265">
        <v>6.293E-2</v>
      </c>
      <c r="EF141" s="265">
        <v>0.36085</v>
      </c>
      <c r="EG141" s="265">
        <v>8.8126999999999997E-2</v>
      </c>
      <c r="EH141" s="265">
        <v>0.10302</v>
      </c>
      <c r="EI141" s="265">
        <v>0.69388000000000005</v>
      </c>
      <c r="EJ141" s="265">
        <v>0.63299000000000005</v>
      </c>
      <c r="EK141" s="265">
        <v>0.43434</v>
      </c>
      <c r="EL141" s="265">
        <v>0.51041999999999998</v>
      </c>
      <c r="EM141" s="265">
        <v>0.41399999999999998</v>
      </c>
      <c r="EN141" s="265">
        <v>0.34606999999999999</v>
      </c>
      <c r="EO141" s="265">
        <v>0.85382999999999998</v>
      </c>
      <c r="EP141" s="265">
        <v>0.30467</v>
      </c>
      <c r="EQ141" s="265">
        <v>0.20846000000000001</v>
      </c>
      <c r="ER141" s="265">
        <v>0.23904</v>
      </c>
      <c r="ES141" s="265">
        <v>0.22645999999999999</v>
      </c>
      <c r="ET141" s="265">
        <v>0.23955000000000001</v>
      </c>
      <c r="EU141" s="265">
        <v>0.21856999999999999</v>
      </c>
      <c r="EV141" s="265">
        <v>0.17466000000000001</v>
      </c>
      <c r="EW141" s="265">
        <v>0.19016</v>
      </c>
      <c r="EX141" s="265">
        <v>0.21628</v>
      </c>
      <c r="EY141" s="265">
        <v>0.20648</v>
      </c>
      <c r="EZ141" s="265">
        <v>0.45723000000000003</v>
      </c>
      <c r="FA141" s="265">
        <v>0.30824000000000001</v>
      </c>
      <c r="FB141" s="265">
        <v>0.27411999999999997</v>
      </c>
      <c r="FC141" s="265">
        <v>0.25054999999999999</v>
      </c>
      <c r="FD141" s="265">
        <v>0.31564999999999999</v>
      </c>
      <c r="FE141" s="265">
        <v>0.22758999999999999</v>
      </c>
      <c r="FF141" s="265">
        <v>0.30147000000000002</v>
      </c>
      <c r="FG141" s="265">
        <v>0.33549000000000001</v>
      </c>
      <c r="FH141" s="265">
        <v>0.28271000000000002</v>
      </c>
      <c r="FI141" s="265">
        <v>0.27226</v>
      </c>
      <c r="FJ141" s="265">
        <v>0.33256999999999998</v>
      </c>
      <c r="FK141" s="265">
        <v>0.29193999999999998</v>
      </c>
      <c r="FL141" s="265">
        <v>0.41582000000000002</v>
      </c>
      <c r="FM141" s="265">
        <v>0.50929999999999997</v>
      </c>
      <c r="FN141" s="265">
        <v>0.41506999999999999</v>
      </c>
      <c r="FO141" s="265">
        <v>0.378</v>
      </c>
      <c r="FP141" s="265">
        <v>0.47698000000000002</v>
      </c>
      <c r="FQ141" s="265">
        <v>0.51200999999999997</v>
      </c>
      <c r="FR141" s="265">
        <v>0.39317000000000002</v>
      </c>
      <c r="FS141" s="265">
        <v>0.48969000000000001</v>
      </c>
      <c r="FT141" s="265">
        <v>0.38170999999999999</v>
      </c>
      <c r="FU141" s="265">
        <v>0.47987999999999997</v>
      </c>
      <c r="FV141" s="265">
        <v>0.3498</v>
      </c>
      <c r="FW141" s="265">
        <v>0.40243000000000001</v>
      </c>
      <c r="FX141" s="265">
        <v>0.44507000000000002</v>
      </c>
      <c r="FY141" s="265">
        <v>0.40338000000000002</v>
      </c>
      <c r="FZ141" s="265">
        <v>0.40243000000000001</v>
      </c>
      <c r="GA141" s="265">
        <v>0.53732000000000002</v>
      </c>
      <c r="GB141" s="265">
        <v>0.39356000000000002</v>
      </c>
      <c r="GC141" s="265">
        <v>0.49214000000000002</v>
      </c>
      <c r="GD141" s="265">
        <v>0.45421</v>
      </c>
      <c r="GE141" s="265">
        <v>0.59167999999999998</v>
      </c>
      <c r="GF141" s="265">
        <v>0.49506</v>
      </c>
      <c r="GG141" s="265">
        <v>0.43597999999999998</v>
      </c>
      <c r="GH141" s="265">
        <v>0.47332000000000002</v>
      </c>
      <c r="GI141" s="265">
        <v>0.46334999999999998</v>
      </c>
      <c r="GJ141" s="265">
        <v>0.60341</v>
      </c>
      <c r="GK141" s="265">
        <v>0.58511999999999997</v>
      </c>
      <c r="GL141" s="265">
        <v>0.50675999999999999</v>
      </c>
      <c r="GM141" s="265">
        <v>0.56100000000000005</v>
      </c>
      <c r="GN141" s="265">
        <v>0.57125999999999999</v>
      </c>
      <c r="GO141" s="265">
        <v>0.40799999999999997</v>
      </c>
      <c r="GP141" s="265">
        <v>0.44849</v>
      </c>
      <c r="GQ141" s="265">
        <v>0.44140000000000001</v>
      </c>
      <c r="GR141" s="265">
        <v>0.52880000000000005</v>
      </c>
      <c r="GS141" s="265">
        <v>0.44358999999999998</v>
      </c>
      <c r="GT141" s="265">
        <v>0.42775999999999997</v>
      </c>
      <c r="GU141" s="265">
        <v>0.42534</v>
      </c>
      <c r="GV141" s="265">
        <v>0.40576000000000001</v>
      </c>
      <c r="GW141" s="265">
        <v>0.49356</v>
      </c>
      <c r="GX141" s="265">
        <v>0.48327999999999999</v>
      </c>
      <c r="GY141" s="265">
        <v>0.48554999999999998</v>
      </c>
      <c r="GZ141" s="265">
        <v>0.40007999999999999</v>
      </c>
      <c r="HA141" s="265">
        <v>0.34947</v>
      </c>
      <c r="HB141" s="265">
        <v>0.35104999999999997</v>
      </c>
      <c r="HC141" s="265">
        <v>0.52944000000000002</v>
      </c>
      <c r="HD141" s="265">
        <v>0.40349000000000002</v>
      </c>
      <c r="HE141" s="265">
        <v>0.53208999999999995</v>
      </c>
      <c r="HF141" s="265">
        <v>0.50692000000000004</v>
      </c>
      <c r="HG141" s="265">
        <v>0.53408</v>
      </c>
      <c r="HH141" s="265">
        <v>0.53722999999999999</v>
      </c>
      <c r="HI141" s="265">
        <v>0.54217000000000004</v>
      </c>
      <c r="HJ141" s="265">
        <v>0.55708000000000002</v>
      </c>
      <c r="HK141" s="265">
        <v>0.46945999999999999</v>
      </c>
      <c r="HL141" s="265">
        <v>0.50612999999999997</v>
      </c>
      <c r="HM141" s="265">
        <v>0.41250999999999999</v>
      </c>
      <c r="HN141" s="265">
        <v>0.50758999999999999</v>
      </c>
      <c r="HO141" s="265">
        <v>0.50371999999999995</v>
      </c>
      <c r="HP141" s="265">
        <v>0.44685999999999998</v>
      </c>
      <c r="HQ141" s="265">
        <v>0.44502999999999998</v>
      </c>
      <c r="HR141" s="265">
        <v>0.50487000000000004</v>
      </c>
      <c r="HS141" s="265">
        <v>0.42586000000000002</v>
      </c>
      <c r="HT141" s="265">
        <v>0.47072000000000003</v>
      </c>
      <c r="HU141" s="265">
        <v>0.58272999999999997</v>
      </c>
      <c r="HV141" s="265">
        <v>0.42773</v>
      </c>
      <c r="HW141" s="265">
        <v>0.48903000000000002</v>
      </c>
      <c r="HX141" s="265">
        <v>0.48877999999999999</v>
      </c>
      <c r="HY141" s="265">
        <v>0.44125999999999999</v>
      </c>
      <c r="HZ141" s="265">
        <v>0.40817999999999999</v>
      </c>
      <c r="IA141" s="265">
        <v>0.37197000000000002</v>
      </c>
      <c r="IB141" s="265">
        <v>0.35832999999999998</v>
      </c>
      <c r="IC141" s="265">
        <v>0.37287999999999999</v>
      </c>
      <c r="ID141" s="265">
        <v>0.36076000000000003</v>
      </c>
      <c r="IE141" s="265">
        <v>0.46453</v>
      </c>
      <c r="IF141" s="265">
        <v>0.46439999999999998</v>
      </c>
      <c r="IG141" s="265">
        <v>0.40665000000000001</v>
      </c>
      <c r="IH141" s="265">
        <v>0.52200000000000002</v>
      </c>
      <c r="II141" s="265">
        <v>0.58326999999999996</v>
      </c>
      <c r="IJ141" s="265">
        <v>0.44901999999999997</v>
      </c>
      <c r="IK141" s="265">
        <v>0.46346999999999999</v>
      </c>
      <c r="IL141" s="265">
        <v>0.59258999999999995</v>
      </c>
      <c r="IM141" s="265">
        <v>0.51234999999999997</v>
      </c>
      <c r="IN141" s="265">
        <v>0.27132000000000001</v>
      </c>
      <c r="IO141" s="265">
        <v>0.30436999999999997</v>
      </c>
      <c r="IP141" s="265">
        <v>0.37896999999999997</v>
      </c>
      <c r="IQ141" s="265">
        <v>0.51631000000000005</v>
      </c>
      <c r="IR141" s="265">
        <v>0.57016999999999995</v>
      </c>
      <c r="IS141" s="265">
        <v>0.43173</v>
      </c>
      <c r="IT141" s="265">
        <v>0.43523000000000001</v>
      </c>
      <c r="IU141" s="265">
        <v>0.43121999999999999</v>
      </c>
      <c r="IV141" s="265">
        <v>0.38183</v>
      </c>
      <c r="IW141" s="265">
        <v>0.48586000000000001</v>
      </c>
      <c r="IX141" s="265">
        <v>0.42881000000000002</v>
      </c>
      <c r="IY141" s="265">
        <v>0.59596000000000005</v>
      </c>
      <c r="IZ141" s="265">
        <v>0.53095999999999999</v>
      </c>
      <c r="JA141" s="265">
        <v>0.55311999999999995</v>
      </c>
      <c r="JB141" s="265">
        <v>0.53913</v>
      </c>
      <c r="JC141" s="265">
        <v>0.58792</v>
      </c>
      <c r="JD141" s="265">
        <v>0.44173000000000001</v>
      </c>
      <c r="JE141" s="265">
        <v>0.36281000000000002</v>
      </c>
      <c r="JF141" s="265">
        <v>0.51485999999999998</v>
      </c>
      <c r="JG141" s="265">
        <v>0.49188999999999999</v>
      </c>
      <c r="JH141" s="265">
        <v>0.65886999999999996</v>
      </c>
      <c r="JI141" s="265">
        <v>0.45609</v>
      </c>
      <c r="JJ141" s="265">
        <v>0.42706</v>
      </c>
      <c r="JK141" s="265">
        <v>0.52878999999999998</v>
      </c>
      <c r="JL141" s="265">
        <v>0.49546000000000001</v>
      </c>
      <c r="JM141" s="265">
        <v>0.45157000000000003</v>
      </c>
      <c r="JN141" s="265">
        <v>0.40232000000000001</v>
      </c>
      <c r="JO141" s="265">
        <v>0.42446</v>
      </c>
      <c r="JP141" s="265">
        <v>0.44311</v>
      </c>
      <c r="JQ141" s="265">
        <v>0.43670999999999999</v>
      </c>
      <c r="JR141" s="265">
        <v>0.39522000000000002</v>
      </c>
      <c r="JS141" s="265">
        <v>0.49603000000000003</v>
      </c>
      <c r="JT141" s="265">
        <v>0.28433999999999998</v>
      </c>
      <c r="JU141" s="265">
        <v>0.58540000000000003</v>
      </c>
      <c r="JV141" s="265">
        <v>0.56686000000000003</v>
      </c>
      <c r="JW141" s="265">
        <v>0.37526999999999999</v>
      </c>
      <c r="JX141" s="265">
        <v>0.39430999999999999</v>
      </c>
      <c r="JY141" s="265">
        <v>0.43834000000000001</v>
      </c>
      <c r="JZ141" s="265">
        <v>0.40483000000000002</v>
      </c>
      <c r="KA141" s="265">
        <v>0.17007</v>
      </c>
      <c r="KB141" s="265">
        <v>0.43543999999999999</v>
      </c>
      <c r="KC141" s="265">
        <v>0.48787000000000003</v>
      </c>
      <c r="KD141" s="265">
        <v>0.42986999999999997</v>
      </c>
      <c r="KE141" s="265">
        <v>0.45889000000000002</v>
      </c>
      <c r="KF141" s="265">
        <v>0.37561</v>
      </c>
      <c r="KG141" s="265">
        <v>0.36137000000000002</v>
      </c>
      <c r="KH141" s="265">
        <v>0.27614</v>
      </c>
      <c r="KI141" s="265">
        <v>0.35909000000000002</v>
      </c>
      <c r="KJ141" s="265">
        <v>0.4425</v>
      </c>
      <c r="KK141" s="265">
        <v>0.43014000000000002</v>
      </c>
      <c r="KL141" s="265">
        <v>0.50678999999999996</v>
      </c>
      <c r="KM141" s="265">
        <v>0.94035000000000002</v>
      </c>
      <c r="KN141" s="265">
        <v>0.96213000000000004</v>
      </c>
      <c r="KO141" s="265">
        <v>0.94205000000000005</v>
      </c>
      <c r="KP141" s="265">
        <v>7.3387400388951743E-3</v>
      </c>
      <c r="KQ141" s="265">
        <v>0.86502000000000001</v>
      </c>
      <c r="KR141" s="265">
        <v>0.83230000000000004</v>
      </c>
      <c r="KS141" s="265">
        <v>0.80508999999999997</v>
      </c>
      <c r="KT141" s="265">
        <v>0.92136441025568105</v>
      </c>
      <c r="KU141" s="265">
        <v>7.0473999999999995E-2</v>
      </c>
      <c r="KV141" s="265">
        <v>0.18095</v>
      </c>
      <c r="KW141" s="265">
        <v>0.23921000000000001</v>
      </c>
      <c r="KX141" s="265">
        <v>0.33894000000000002</v>
      </c>
      <c r="KY141" s="265">
        <v>0.52976000000000001</v>
      </c>
      <c r="KZ141" s="265">
        <v>0.72953000000000001</v>
      </c>
      <c r="LA141" s="265">
        <v>0.87931000000000004</v>
      </c>
      <c r="LB141" s="265">
        <v>0.96638999999999997</v>
      </c>
      <c r="LC141" s="265">
        <v>1</v>
      </c>
      <c r="LD141" s="265">
        <v>0</v>
      </c>
      <c r="LE141" s="265">
        <v>0.74916000000000005</v>
      </c>
      <c r="LF141" s="265">
        <v>5.1799999999999999E-5</v>
      </c>
      <c r="LG141" s="265">
        <v>6.7999999999999999E-5</v>
      </c>
      <c r="LH141" s="431">
        <v>2.4088006466627121E-3</v>
      </c>
      <c r="LI141" s="431">
        <v>2.744677010923624E-3</v>
      </c>
      <c r="LJ141" s="431">
        <v>3.6812499165534973E-3</v>
      </c>
      <c r="LK141" s="431">
        <v>3.1663556583225727E-3</v>
      </c>
      <c r="LL141" s="431">
        <v>4.2415419593453407E-3</v>
      </c>
      <c r="LM141" s="431">
        <v>3.7127109244465828E-3</v>
      </c>
      <c r="LN141" s="431">
        <v>4.5255296863615513E-3</v>
      </c>
      <c r="LO141" s="431">
        <v>4.251780454069376E-3</v>
      </c>
      <c r="LP141" s="431">
        <v>4.4861780479550362E-3</v>
      </c>
      <c r="LQ141" s="431">
        <v>4.476464819163084E-3</v>
      </c>
      <c r="LR141" s="431">
        <v>1.7048179870471358E-3</v>
      </c>
      <c r="LS141" s="431">
        <v>2.5769495405256748E-3</v>
      </c>
      <c r="LT141" s="431">
        <v>2.5666682049632072E-3</v>
      </c>
      <c r="LU141" s="431">
        <v>3.2159576658159494E-3</v>
      </c>
      <c r="LV141" s="431">
        <v>4.1426676325500011E-3</v>
      </c>
      <c r="LW141" s="431">
        <v>3.8345269858837128E-3</v>
      </c>
      <c r="LX141" s="431">
        <v>4.1458713822066784E-3</v>
      </c>
      <c r="LY141" s="431">
        <v>3.8878242485225201E-3</v>
      </c>
      <c r="LZ141" s="431">
        <v>2.3841618094593287E-3</v>
      </c>
      <c r="MA141" s="431">
        <v>2.5579256471246481E-3</v>
      </c>
      <c r="MB141" s="431">
        <v>2.9992375057190657E-3</v>
      </c>
      <c r="MC141" s="431">
        <v>2.7893830556422472E-3</v>
      </c>
      <c r="MD141" s="431">
        <v>3.3488008193671703E-3</v>
      </c>
      <c r="ME141" s="431">
        <v>3.088298486545682E-3</v>
      </c>
      <c r="MF141" s="431">
        <v>2.5674507487565279E-3</v>
      </c>
      <c r="MG141" s="431">
        <v>2.5700407568365335E-3</v>
      </c>
      <c r="MH141" s="266"/>
      <c r="MI141" s="266"/>
      <c r="MJ141" s="266"/>
      <c r="MK141" s="266"/>
      <c r="ML141" s="266"/>
      <c r="MM141" s="266"/>
      <c r="MN141" s="266"/>
      <c r="MO141" s="266"/>
      <c r="MP141" s="266"/>
      <c r="MQ141" s="266"/>
      <c r="MR141" s="266"/>
      <c r="MS141" s="266"/>
      <c r="MT141" s="266"/>
      <c r="MU141" s="266"/>
      <c r="MV141" s="266"/>
      <c r="MW141" s="266"/>
      <c r="MX141" s="266"/>
      <c r="MY141" s="266"/>
      <c r="MZ141" s="266"/>
      <c r="NA141" s="266"/>
      <c r="NB141" s="266"/>
      <c r="NC141" s="266"/>
      <c r="ND141" s="266"/>
      <c r="NE141" s="266"/>
      <c r="NF141" s="266"/>
      <c r="NG141" s="266"/>
      <c r="NH141" s="266"/>
      <c r="NI141" s="266"/>
      <c r="NJ141" s="266"/>
      <c r="NK141" s="266"/>
      <c r="NL141" s="266"/>
      <c r="NM141" s="266"/>
      <c r="NN141" s="266"/>
      <c r="NO141" s="266"/>
      <c r="NP141" s="266"/>
      <c r="NQ141" s="266"/>
      <c r="NR141" s="266"/>
      <c r="NS141" s="266"/>
      <c r="NT141" s="266"/>
      <c r="NU141" s="266"/>
      <c r="NV141" s="266"/>
      <c r="NW141" s="266"/>
      <c r="NX141" s="266"/>
      <c r="NY141" s="266"/>
      <c r="NZ141" s="266"/>
      <c r="OA141" s="266"/>
      <c r="OB141" s="266"/>
      <c r="OC141" s="266"/>
      <c r="OD141" s="266"/>
      <c r="OE141" s="266"/>
      <c r="OF141" s="266"/>
      <c r="OG141" s="266"/>
      <c r="OH141" s="266"/>
      <c r="OI141" s="266"/>
      <c r="OJ141" s="266"/>
      <c r="OK141" s="266"/>
      <c r="OL141" s="266"/>
      <c r="OM141" s="266"/>
      <c r="ON141" s="267"/>
    </row>
    <row r="142" spans="1:404">
      <c r="A142" s="261">
        <v>517</v>
      </c>
      <c r="B142" s="265">
        <v>0.26077</v>
      </c>
      <c r="C142" s="265">
        <v>0.20263</v>
      </c>
      <c r="D142" s="265">
        <v>0.15176999999999999</v>
      </c>
      <c r="E142" s="265">
        <v>0.10727</v>
      </c>
      <c r="F142" s="265">
        <v>0.27095000000000002</v>
      </c>
      <c r="G142" s="265">
        <v>0.19686999999999999</v>
      </c>
      <c r="H142" s="265">
        <v>0.29157</v>
      </c>
      <c r="I142" s="265">
        <v>0.37290000000000001</v>
      </c>
      <c r="J142" s="265">
        <v>0.31723000000000001</v>
      </c>
      <c r="K142" s="265">
        <v>2.3938000000000001E-2</v>
      </c>
      <c r="L142" s="265">
        <v>1.3949E-2</v>
      </c>
      <c r="M142" s="265">
        <v>9.7179999999999992E-3</v>
      </c>
      <c r="N142" s="265">
        <v>0.19334999999999999</v>
      </c>
      <c r="O142" s="265">
        <v>0.21836</v>
      </c>
      <c r="P142" s="265">
        <v>0.20152</v>
      </c>
      <c r="Q142" s="265">
        <v>0.14226</v>
      </c>
      <c r="R142" s="265">
        <v>0.11164</v>
      </c>
      <c r="S142" s="265">
        <v>0.29520999999999997</v>
      </c>
      <c r="T142" s="265">
        <v>0.19975000000000001</v>
      </c>
      <c r="U142" s="265">
        <v>0.27359</v>
      </c>
      <c r="V142" s="265">
        <v>0.18847</v>
      </c>
      <c r="W142" s="265">
        <v>0.22131000000000001</v>
      </c>
      <c r="X142" s="265">
        <v>0.19295999999999999</v>
      </c>
      <c r="Y142" s="265">
        <v>0.32224000000000003</v>
      </c>
      <c r="Z142" s="265">
        <v>0.22358</v>
      </c>
      <c r="AA142" s="265">
        <v>0.26637</v>
      </c>
      <c r="AB142" s="265">
        <v>0.18694</v>
      </c>
      <c r="AC142" s="265">
        <v>0.22364999999999999</v>
      </c>
      <c r="AD142" s="265">
        <v>0.15024999999999999</v>
      </c>
      <c r="AE142" s="265">
        <v>2.0985E-2</v>
      </c>
      <c r="AF142" s="265">
        <v>3.0304000000000001E-2</v>
      </c>
      <c r="AG142" s="265">
        <v>5.7313000000000003E-2</v>
      </c>
      <c r="AH142" s="265">
        <v>4.1664E-2</v>
      </c>
      <c r="AI142" s="265">
        <v>2.2630999999999998E-2</v>
      </c>
      <c r="AJ142" s="265">
        <v>1.2097E-2</v>
      </c>
      <c r="AK142" s="265">
        <v>1.9775000000000001E-2</v>
      </c>
      <c r="AL142" s="265">
        <v>4.5616999999999998E-2</v>
      </c>
      <c r="AM142" s="265">
        <v>1.3461000000000001E-2</v>
      </c>
      <c r="AN142" s="265">
        <v>3.8098E-2</v>
      </c>
      <c r="AO142" s="265">
        <v>5.2725000000000001E-2</v>
      </c>
      <c r="AP142" s="265">
        <v>2.0809000000000001E-2</v>
      </c>
      <c r="AQ142" s="265">
        <v>4.4241999999999997E-2</v>
      </c>
      <c r="AR142" s="265">
        <v>9.9663000000000002E-2</v>
      </c>
      <c r="AS142" s="265">
        <v>1.8003999999999999E-2</v>
      </c>
      <c r="AT142" s="265">
        <v>8.3099999999999993E-2</v>
      </c>
      <c r="AU142" s="265">
        <v>0.12534000000000001</v>
      </c>
      <c r="AV142" s="265">
        <v>0.10546999999999999</v>
      </c>
      <c r="AW142" s="265">
        <v>9.2828000000000008E-3</v>
      </c>
      <c r="AX142" s="265">
        <v>1.669E-2</v>
      </c>
      <c r="AY142" s="265">
        <v>1.9036000000000001E-2</v>
      </c>
      <c r="AZ142" s="265">
        <v>2.0102999999999999E-2</v>
      </c>
      <c r="BA142" s="265">
        <v>6.3497999999999999E-2</v>
      </c>
      <c r="BB142" s="265">
        <v>6.1968000000000002E-2</v>
      </c>
      <c r="BC142" s="265">
        <v>6.0853999999999998E-2</v>
      </c>
      <c r="BD142" s="265">
        <v>6.5123E-2</v>
      </c>
      <c r="BE142" s="265">
        <v>3.3052999999999999E-2</v>
      </c>
      <c r="BF142" s="265">
        <v>3.9234999999999999E-2</v>
      </c>
      <c r="BG142" s="265">
        <v>9.1841999999999993E-2</v>
      </c>
      <c r="BH142" s="265">
        <v>0.1067</v>
      </c>
      <c r="BI142" s="265">
        <v>0.15378</v>
      </c>
      <c r="BJ142" s="265">
        <v>0.19253000000000001</v>
      </c>
      <c r="BK142" s="265">
        <v>0.13506000000000001</v>
      </c>
      <c r="BL142" s="265">
        <v>0.23319000000000001</v>
      </c>
      <c r="BM142" s="265">
        <v>0.15121999999999999</v>
      </c>
      <c r="BN142" s="265">
        <v>0.33859</v>
      </c>
      <c r="BO142" s="265">
        <v>0.39713999999999999</v>
      </c>
      <c r="BP142" s="265">
        <v>2.2526999999999998E-2</v>
      </c>
      <c r="BQ142" s="265">
        <v>0.19852</v>
      </c>
      <c r="BR142" s="265">
        <v>0.34777000000000002</v>
      </c>
      <c r="BS142" s="265">
        <v>0.18875</v>
      </c>
      <c r="BT142" s="265">
        <v>0.28405000000000002</v>
      </c>
      <c r="BU142" s="265">
        <v>1.6168999999999999E-2</v>
      </c>
      <c r="BV142" s="265">
        <v>7.3946000000000003E-3</v>
      </c>
      <c r="BW142" s="265">
        <v>2.002E-2</v>
      </c>
      <c r="BX142" s="265">
        <v>9.9936000000000001E-3</v>
      </c>
      <c r="BY142" s="265">
        <v>0.29823</v>
      </c>
      <c r="BZ142" s="265">
        <v>0.25766</v>
      </c>
      <c r="CA142" s="265">
        <v>0.48799999999999999</v>
      </c>
      <c r="CB142" s="265">
        <v>0.35669000000000001</v>
      </c>
      <c r="CC142" s="265">
        <v>0.45001999999999998</v>
      </c>
      <c r="CD142" s="265">
        <v>0.27456999999999998</v>
      </c>
      <c r="CE142" s="265">
        <v>0.26579000000000003</v>
      </c>
      <c r="CF142" s="265">
        <v>0.29416999999999999</v>
      </c>
      <c r="CG142" s="265">
        <v>0.23075999999999999</v>
      </c>
      <c r="CH142" s="265">
        <v>0.25352000000000002</v>
      </c>
      <c r="CI142" s="265">
        <v>0.27400999999999998</v>
      </c>
      <c r="CJ142" s="265">
        <v>0.24462</v>
      </c>
      <c r="CK142" s="265">
        <v>0.23730000000000001</v>
      </c>
      <c r="CL142" s="265">
        <v>0.52708999999999995</v>
      </c>
      <c r="CM142" s="265">
        <v>0.29346</v>
      </c>
      <c r="CN142" s="265">
        <v>0.17979999999999999</v>
      </c>
      <c r="CO142" s="265">
        <v>0.21931</v>
      </c>
      <c r="CP142" s="265">
        <v>0.28266999999999998</v>
      </c>
      <c r="CQ142" s="265">
        <v>0.26923000000000002</v>
      </c>
      <c r="CR142" s="265">
        <v>0.23200000000000001</v>
      </c>
      <c r="CS142" s="265">
        <v>0.15101999999999999</v>
      </c>
      <c r="CT142" s="265">
        <v>0.21856</v>
      </c>
      <c r="CU142" s="265">
        <v>0.19800000000000001</v>
      </c>
      <c r="CV142" s="265">
        <v>0.27045000000000002</v>
      </c>
      <c r="CW142" s="265">
        <v>0.40404000000000001</v>
      </c>
      <c r="CX142" s="265">
        <v>0.33814</v>
      </c>
      <c r="CY142" s="265">
        <v>0.35670000000000002</v>
      </c>
      <c r="CZ142" s="265">
        <v>0.22142000000000001</v>
      </c>
      <c r="DA142" s="265">
        <v>0.36526999999999998</v>
      </c>
      <c r="DB142" s="265">
        <v>0.26667000000000002</v>
      </c>
      <c r="DC142" s="265">
        <v>0.37938</v>
      </c>
      <c r="DD142" s="265">
        <v>0.35353000000000001</v>
      </c>
      <c r="DE142" s="265">
        <v>0.46804000000000001</v>
      </c>
      <c r="DF142" s="265">
        <v>0.28870000000000001</v>
      </c>
      <c r="DG142" s="265">
        <v>0.43696000000000002</v>
      </c>
      <c r="DH142" s="265">
        <v>0.23244999999999999</v>
      </c>
      <c r="DI142" s="265">
        <v>0.32695000000000002</v>
      </c>
      <c r="DJ142" s="265">
        <v>0.20100999999999999</v>
      </c>
      <c r="DK142" s="265">
        <v>7.5621999999999995E-2</v>
      </c>
      <c r="DL142" s="265">
        <v>0.11565</v>
      </c>
      <c r="DM142" s="265">
        <v>0.64397000000000004</v>
      </c>
      <c r="DN142" s="265">
        <v>0.11649</v>
      </c>
      <c r="DO142" s="265">
        <v>0.14752999999999999</v>
      </c>
      <c r="DP142" s="265">
        <v>7.6973E-2</v>
      </c>
      <c r="DQ142" s="265">
        <v>9.3625E-2</v>
      </c>
      <c r="DR142" s="265">
        <v>0.39706999999999998</v>
      </c>
      <c r="DS142" s="265">
        <v>0.27543000000000001</v>
      </c>
      <c r="DT142" s="265">
        <v>0.31820999999999999</v>
      </c>
      <c r="DU142" s="265">
        <v>9.7053E-2</v>
      </c>
      <c r="DV142" s="265">
        <v>0.12859000000000001</v>
      </c>
      <c r="DW142" s="265">
        <v>6.9395999999999999E-2</v>
      </c>
      <c r="DX142" s="265">
        <v>0.21021999999999999</v>
      </c>
      <c r="DY142" s="265">
        <v>0.23993999999999999</v>
      </c>
      <c r="DZ142" s="265">
        <v>5.5386999999999999E-2</v>
      </c>
      <c r="EA142" s="265">
        <v>8.1577999999999998E-2</v>
      </c>
      <c r="EB142" s="265">
        <v>7.6801999999999995E-2</v>
      </c>
      <c r="EC142" s="265">
        <v>8.0033000000000007E-2</v>
      </c>
      <c r="ED142" s="265">
        <v>7.2229000000000002E-2</v>
      </c>
      <c r="EE142" s="265">
        <v>6.7879999999999996E-2</v>
      </c>
      <c r="EF142" s="265">
        <v>0.35232999999999998</v>
      </c>
      <c r="EG142" s="265">
        <v>9.5469999999999999E-2</v>
      </c>
      <c r="EH142" s="265">
        <v>9.7092999999999999E-2</v>
      </c>
      <c r="EI142" s="265">
        <v>0.69388000000000005</v>
      </c>
      <c r="EJ142" s="265">
        <v>0.61650000000000005</v>
      </c>
      <c r="EK142" s="265">
        <v>0.42424000000000001</v>
      </c>
      <c r="EL142" s="265">
        <v>0.51041999999999998</v>
      </c>
      <c r="EM142" s="265">
        <v>0.39628000000000002</v>
      </c>
      <c r="EN142" s="265">
        <v>0.36996000000000001</v>
      </c>
      <c r="EO142" s="265">
        <v>0.87919999999999998</v>
      </c>
      <c r="EP142" s="265">
        <v>0.30843999999999999</v>
      </c>
      <c r="EQ142" s="265">
        <v>0.22387000000000001</v>
      </c>
      <c r="ER142" s="265">
        <v>0.25679999999999997</v>
      </c>
      <c r="ES142" s="265">
        <v>0.24342</v>
      </c>
      <c r="ET142" s="265">
        <v>0.25741999999999998</v>
      </c>
      <c r="EU142" s="265">
        <v>0.23485</v>
      </c>
      <c r="EV142" s="265">
        <v>0.18762000000000001</v>
      </c>
      <c r="EW142" s="265">
        <v>0.2041</v>
      </c>
      <c r="EX142" s="265">
        <v>0.23225000000000001</v>
      </c>
      <c r="EY142" s="265">
        <v>0.22159999999999999</v>
      </c>
      <c r="EZ142" s="265">
        <v>0.46183999999999997</v>
      </c>
      <c r="FA142" s="265">
        <v>0.33106999999999998</v>
      </c>
      <c r="FB142" s="265">
        <v>0.29448000000000002</v>
      </c>
      <c r="FC142" s="265">
        <v>0.26905000000000001</v>
      </c>
      <c r="FD142" s="265">
        <v>0.33895999999999998</v>
      </c>
      <c r="FE142" s="265">
        <v>0.24440999999999999</v>
      </c>
      <c r="FF142" s="265">
        <v>0.32374000000000003</v>
      </c>
      <c r="FG142" s="265">
        <v>0.36026999999999998</v>
      </c>
      <c r="FH142" s="265">
        <v>0.30359000000000003</v>
      </c>
      <c r="FI142" s="265">
        <v>0.29233999999999999</v>
      </c>
      <c r="FJ142" s="265">
        <v>0.36336000000000002</v>
      </c>
      <c r="FK142" s="265">
        <v>0.31272</v>
      </c>
      <c r="FL142" s="265">
        <v>0.41983999999999999</v>
      </c>
      <c r="FM142" s="265">
        <v>0.51244999999999996</v>
      </c>
      <c r="FN142" s="265">
        <v>0.42310999999999999</v>
      </c>
      <c r="FO142" s="265">
        <v>0.39600000000000002</v>
      </c>
      <c r="FP142" s="265">
        <v>0.48908000000000001</v>
      </c>
      <c r="FQ142" s="265">
        <v>0.51707000000000003</v>
      </c>
      <c r="FR142" s="265">
        <v>0.4022</v>
      </c>
      <c r="FS142" s="265">
        <v>0.50009000000000003</v>
      </c>
      <c r="FT142" s="265">
        <v>0.38664999999999999</v>
      </c>
      <c r="FU142" s="265">
        <v>0.48508000000000001</v>
      </c>
      <c r="FV142" s="265">
        <v>0.36536000000000002</v>
      </c>
      <c r="FW142" s="265">
        <v>0.41764000000000001</v>
      </c>
      <c r="FX142" s="265">
        <v>0.45711000000000002</v>
      </c>
      <c r="FY142" s="265">
        <v>0.41511999999999999</v>
      </c>
      <c r="FZ142" s="265">
        <v>0.41764000000000001</v>
      </c>
      <c r="GA142" s="265">
        <v>0.54569000000000001</v>
      </c>
      <c r="GB142" s="265">
        <v>0.40012999999999999</v>
      </c>
      <c r="GC142" s="265">
        <v>0.499</v>
      </c>
      <c r="GD142" s="265">
        <v>0.46554000000000001</v>
      </c>
      <c r="GE142" s="265">
        <v>0.60699000000000003</v>
      </c>
      <c r="GF142" s="265">
        <v>0.50058999999999998</v>
      </c>
      <c r="GG142" s="265">
        <v>0.45402999999999999</v>
      </c>
      <c r="GH142" s="265">
        <v>0.49288999999999999</v>
      </c>
      <c r="GI142" s="265">
        <v>0.48250999999999999</v>
      </c>
      <c r="GJ142" s="265">
        <v>0.6149</v>
      </c>
      <c r="GK142" s="265">
        <v>0.59582999999999997</v>
      </c>
      <c r="GL142" s="265">
        <v>0.51856000000000002</v>
      </c>
      <c r="GM142" s="265">
        <v>0.57606000000000002</v>
      </c>
      <c r="GN142" s="265">
        <v>0.58813000000000004</v>
      </c>
      <c r="GO142" s="265">
        <v>0.42482999999999999</v>
      </c>
      <c r="GP142" s="265">
        <v>0.46117000000000002</v>
      </c>
      <c r="GQ142" s="265">
        <v>0.45351999999999998</v>
      </c>
      <c r="GR142" s="265">
        <v>0.54039999999999999</v>
      </c>
      <c r="GS142" s="265">
        <v>0.45594000000000001</v>
      </c>
      <c r="GT142" s="265">
        <v>0.44029000000000001</v>
      </c>
      <c r="GU142" s="265">
        <v>0.43786999999999998</v>
      </c>
      <c r="GV142" s="265">
        <v>0.41758000000000001</v>
      </c>
      <c r="GW142" s="265">
        <v>0.50417999999999996</v>
      </c>
      <c r="GX142" s="265">
        <v>0.49830999999999998</v>
      </c>
      <c r="GY142" s="265">
        <v>0.50044999999999995</v>
      </c>
      <c r="GZ142" s="265">
        <v>0.41181000000000001</v>
      </c>
      <c r="HA142" s="265">
        <v>0.35972999999999999</v>
      </c>
      <c r="HB142" s="265">
        <v>0.36107</v>
      </c>
      <c r="HC142" s="265">
        <v>0.55223</v>
      </c>
      <c r="HD142" s="265">
        <v>0.41832999999999998</v>
      </c>
      <c r="HE142" s="265">
        <v>0.54698000000000002</v>
      </c>
      <c r="HF142" s="265">
        <v>0.52178999999999998</v>
      </c>
      <c r="HG142" s="265">
        <v>0.54908999999999997</v>
      </c>
      <c r="HH142" s="265">
        <v>0.55223</v>
      </c>
      <c r="HI142" s="265">
        <v>0.55715000000000003</v>
      </c>
      <c r="HJ142" s="265">
        <v>0.57477</v>
      </c>
      <c r="HK142" s="265">
        <v>0.47992000000000001</v>
      </c>
      <c r="HL142" s="265">
        <v>0.51771999999999996</v>
      </c>
      <c r="HM142" s="265">
        <v>0.42518</v>
      </c>
      <c r="HN142" s="265">
        <v>0.5212</v>
      </c>
      <c r="HO142" s="265">
        <v>0.51846999999999999</v>
      </c>
      <c r="HP142" s="265">
        <v>0.45894000000000001</v>
      </c>
      <c r="HQ142" s="265">
        <v>0.46050999999999997</v>
      </c>
      <c r="HR142" s="265">
        <v>0.52056999999999998</v>
      </c>
      <c r="HS142" s="265">
        <v>0.43808999999999998</v>
      </c>
      <c r="HT142" s="265">
        <v>0.48521999999999998</v>
      </c>
      <c r="HU142" s="265">
        <v>0.60024</v>
      </c>
      <c r="HV142" s="265">
        <v>0.43885000000000002</v>
      </c>
      <c r="HW142" s="265">
        <v>0.50556000000000001</v>
      </c>
      <c r="HX142" s="265">
        <v>0.50834999999999997</v>
      </c>
      <c r="HY142" s="265">
        <v>0.45548</v>
      </c>
      <c r="HZ142" s="265">
        <v>0.41704999999999998</v>
      </c>
      <c r="IA142" s="265">
        <v>0.38055</v>
      </c>
      <c r="IB142" s="265">
        <v>0.36670000000000003</v>
      </c>
      <c r="IC142" s="265">
        <v>0.38135000000000002</v>
      </c>
      <c r="ID142" s="265">
        <v>0.36930000000000002</v>
      </c>
      <c r="IE142" s="265">
        <v>0.47133999999999998</v>
      </c>
      <c r="IF142" s="265">
        <v>0.47088000000000002</v>
      </c>
      <c r="IG142" s="265">
        <v>0.41687999999999997</v>
      </c>
      <c r="IH142" s="265">
        <v>0.53700000000000003</v>
      </c>
      <c r="II142" s="265">
        <v>0.59923999999999999</v>
      </c>
      <c r="IJ142" s="265">
        <v>0.45613999999999999</v>
      </c>
      <c r="IK142" s="265">
        <v>0.46997</v>
      </c>
      <c r="IL142" s="265">
        <v>0.60721000000000003</v>
      </c>
      <c r="IM142" s="265">
        <v>0.52164999999999995</v>
      </c>
      <c r="IN142" s="265">
        <v>0.28384999999999999</v>
      </c>
      <c r="IO142" s="265">
        <v>0.31333</v>
      </c>
      <c r="IP142" s="265">
        <v>0.38730999999999999</v>
      </c>
      <c r="IQ142" s="265">
        <v>0.53037000000000001</v>
      </c>
      <c r="IR142" s="265">
        <v>0.58753999999999995</v>
      </c>
      <c r="IS142" s="265">
        <v>0.44394</v>
      </c>
      <c r="IT142" s="265">
        <v>0.44777</v>
      </c>
      <c r="IU142" s="265">
        <v>0.44330999999999998</v>
      </c>
      <c r="IV142" s="265">
        <v>0.38627</v>
      </c>
      <c r="IW142" s="265">
        <v>0.49852999999999997</v>
      </c>
      <c r="IX142" s="265">
        <v>0.44244</v>
      </c>
      <c r="IY142" s="265">
        <v>0.61201000000000005</v>
      </c>
      <c r="IZ142" s="265">
        <v>0.54586000000000001</v>
      </c>
      <c r="JA142" s="265">
        <v>0.56872</v>
      </c>
      <c r="JB142" s="265">
        <v>0.55362999999999996</v>
      </c>
      <c r="JC142" s="265">
        <v>0.60299000000000003</v>
      </c>
      <c r="JD142" s="265">
        <v>0.45096000000000003</v>
      </c>
      <c r="JE142" s="265">
        <v>0.37881999999999999</v>
      </c>
      <c r="JF142" s="265">
        <v>0.52610000000000001</v>
      </c>
      <c r="JG142" s="265">
        <v>0.50539000000000001</v>
      </c>
      <c r="JH142" s="265">
        <v>0.67401</v>
      </c>
      <c r="JI142" s="265">
        <v>0.47444999999999998</v>
      </c>
      <c r="JJ142" s="265">
        <v>0.44472</v>
      </c>
      <c r="JK142" s="265">
        <v>0.55166000000000004</v>
      </c>
      <c r="JL142" s="265">
        <v>0.51612000000000002</v>
      </c>
      <c r="JM142" s="265">
        <v>0.4708</v>
      </c>
      <c r="JN142" s="265">
        <v>0.41410000000000002</v>
      </c>
      <c r="JO142" s="265">
        <v>0.43748999999999999</v>
      </c>
      <c r="JP142" s="265">
        <v>0.46165</v>
      </c>
      <c r="JQ142" s="265">
        <v>0.44833000000000001</v>
      </c>
      <c r="JR142" s="265">
        <v>0.40468999999999999</v>
      </c>
      <c r="JS142" s="265">
        <v>0.50585000000000002</v>
      </c>
      <c r="JT142" s="265">
        <v>0.28993999999999998</v>
      </c>
      <c r="JU142" s="265">
        <v>0.60009000000000001</v>
      </c>
      <c r="JV142" s="265">
        <v>0.58074999999999999</v>
      </c>
      <c r="JW142" s="265">
        <v>0.38545000000000001</v>
      </c>
      <c r="JX142" s="265">
        <v>0.40453</v>
      </c>
      <c r="JY142" s="265">
        <v>0.45162000000000002</v>
      </c>
      <c r="JZ142" s="265">
        <v>0.41535</v>
      </c>
      <c r="KA142" s="265">
        <v>0.18195</v>
      </c>
      <c r="KB142" s="265">
        <v>0.44053999999999999</v>
      </c>
      <c r="KC142" s="265">
        <v>0.50109999999999999</v>
      </c>
      <c r="KD142" s="265">
        <v>0.44112000000000001</v>
      </c>
      <c r="KE142" s="265">
        <v>0.46956999999999999</v>
      </c>
      <c r="KF142" s="265">
        <v>0.38507000000000002</v>
      </c>
      <c r="KG142" s="265">
        <v>0.37017</v>
      </c>
      <c r="KH142" s="265">
        <v>0.28819</v>
      </c>
      <c r="KI142" s="265">
        <v>0.36725999999999998</v>
      </c>
      <c r="KJ142" s="265">
        <v>0.45122000000000001</v>
      </c>
      <c r="KK142" s="265">
        <v>0.43253999999999998</v>
      </c>
      <c r="KL142" s="265">
        <v>0.50924999999999998</v>
      </c>
      <c r="KM142" s="265">
        <v>0.94084999999999996</v>
      </c>
      <c r="KN142" s="265">
        <v>0.96145999999999998</v>
      </c>
      <c r="KO142" s="265">
        <v>0.94033</v>
      </c>
      <c r="KP142" s="265">
        <v>7.3112540723815171E-3</v>
      </c>
      <c r="KQ142" s="265">
        <v>0.86178999999999994</v>
      </c>
      <c r="KR142" s="265">
        <v>0.82850999999999997</v>
      </c>
      <c r="KS142" s="265">
        <v>0.80084</v>
      </c>
      <c r="KT142" s="265">
        <v>0.92214380974276278</v>
      </c>
      <c r="KU142" s="265">
        <v>7.1717000000000003E-2</v>
      </c>
      <c r="KV142" s="265">
        <v>0.18312999999999999</v>
      </c>
      <c r="KW142" s="265">
        <v>0.2417</v>
      </c>
      <c r="KX142" s="265">
        <v>0.34177000000000002</v>
      </c>
      <c r="KY142" s="265">
        <v>0.53280000000000005</v>
      </c>
      <c r="KZ142" s="265">
        <v>0.73231000000000002</v>
      </c>
      <c r="LA142" s="265">
        <v>0.88134000000000001</v>
      </c>
      <c r="LB142" s="265">
        <v>0.96748000000000001</v>
      </c>
      <c r="LC142" s="265">
        <v>1</v>
      </c>
      <c r="LD142" s="265">
        <v>0</v>
      </c>
      <c r="LE142" s="265">
        <v>0.75373000000000001</v>
      </c>
      <c r="LF142" s="265">
        <v>1.036E-4</v>
      </c>
      <c r="LG142" s="265">
        <v>1.36E-4</v>
      </c>
      <c r="LH142" s="431">
        <v>2.3431393783539534E-3</v>
      </c>
      <c r="LI142" s="431">
        <v>2.6558758690953255E-3</v>
      </c>
      <c r="LJ142" s="431">
        <v>3.5110607277601957E-3</v>
      </c>
      <c r="LK142" s="431">
        <v>3.1355409882962704E-3</v>
      </c>
      <c r="LL142" s="431">
        <v>4.1525913402438164E-3</v>
      </c>
      <c r="LM142" s="431">
        <v>3.799201687797904E-3</v>
      </c>
      <c r="LN142" s="431">
        <v>4.5180250890552998E-3</v>
      </c>
      <c r="LO142" s="431">
        <v>4.3628085404634476E-3</v>
      </c>
      <c r="LP142" s="431">
        <v>4.5876060612499714E-3</v>
      </c>
      <c r="LQ142" s="431">
        <v>4.6081123873591423E-3</v>
      </c>
      <c r="LR142" s="431">
        <v>1.7598522827029228E-3</v>
      </c>
      <c r="LS142" s="431">
        <v>2.569560194388032E-3</v>
      </c>
      <c r="LT142" s="431">
        <v>2.6474166661500931E-3</v>
      </c>
      <c r="LU142" s="431">
        <v>3.3037769608199596E-3</v>
      </c>
      <c r="LV142" s="431">
        <v>4.16220398619771E-3</v>
      </c>
      <c r="LW142" s="431">
        <v>3.9382013492286205E-3</v>
      </c>
      <c r="LX142" s="431">
        <v>4.2550349608063698E-3</v>
      </c>
      <c r="LY142" s="431">
        <v>3.9804112166166306E-3</v>
      </c>
      <c r="LZ142" s="431">
        <v>2.3413163144141436E-3</v>
      </c>
      <c r="MA142" s="431">
        <v>2.6228262577205896E-3</v>
      </c>
      <c r="MB142" s="431">
        <v>3.0570141971111298E-3</v>
      </c>
      <c r="MC142" s="431">
        <v>2.8451466932892799E-3</v>
      </c>
      <c r="MD142" s="431">
        <v>3.4473724663257599E-3</v>
      </c>
      <c r="ME142" s="431">
        <v>3.1816405244171619E-3</v>
      </c>
      <c r="MF142" s="431">
        <v>2.5571221485733986E-3</v>
      </c>
      <c r="MG142" s="431">
        <v>2.5937589816749096E-3</v>
      </c>
      <c r="MH142" s="266"/>
      <c r="MI142" s="266"/>
      <c r="MJ142" s="266"/>
      <c r="MK142" s="266"/>
      <c r="ML142" s="266"/>
      <c r="MM142" s="266"/>
      <c r="MN142" s="266"/>
      <c r="MO142" s="266"/>
      <c r="MP142" s="266"/>
      <c r="MQ142" s="266"/>
      <c r="MR142" s="266"/>
      <c r="MS142" s="266"/>
      <c r="MT142" s="266"/>
      <c r="MU142" s="266"/>
      <c r="MV142" s="266"/>
      <c r="MW142" s="266"/>
      <c r="MX142" s="266"/>
      <c r="MY142" s="266"/>
      <c r="MZ142" s="266"/>
      <c r="NA142" s="266"/>
      <c r="NB142" s="266"/>
      <c r="NC142" s="266"/>
      <c r="ND142" s="266"/>
      <c r="NE142" s="266"/>
      <c r="NF142" s="266"/>
      <c r="NG142" s="266"/>
      <c r="NH142" s="266"/>
      <c r="NI142" s="266"/>
      <c r="NJ142" s="266"/>
      <c r="NK142" s="266"/>
      <c r="NL142" s="266"/>
      <c r="NM142" s="266"/>
      <c r="NN142" s="266"/>
      <c r="NO142" s="266"/>
      <c r="NP142" s="266"/>
      <c r="NQ142" s="266"/>
      <c r="NR142" s="266"/>
      <c r="NS142" s="266"/>
      <c r="NT142" s="266"/>
      <c r="NU142" s="266"/>
      <c r="NV142" s="266"/>
      <c r="NW142" s="266"/>
      <c r="NX142" s="266"/>
      <c r="NY142" s="266"/>
      <c r="NZ142" s="266"/>
      <c r="OA142" s="266"/>
      <c r="OB142" s="266"/>
      <c r="OC142" s="266"/>
      <c r="OD142" s="266"/>
      <c r="OE142" s="266"/>
      <c r="OF142" s="266"/>
      <c r="OG142" s="266"/>
      <c r="OH142" s="266"/>
      <c r="OI142" s="266"/>
      <c r="OJ142" s="266"/>
      <c r="OK142" s="266"/>
      <c r="OL142" s="266"/>
      <c r="OM142" s="266"/>
      <c r="ON142" s="267"/>
    </row>
    <row r="143" spans="1:404">
      <c r="A143" s="261">
        <v>518</v>
      </c>
      <c r="B143" s="265">
        <v>0.25949</v>
      </c>
      <c r="C143" s="265">
        <v>0.20332</v>
      </c>
      <c r="D143" s="265">
        <v>0.15340999999999999</v>
      </c>
      <c r="E143" s="265">
        <v>0.10904999999999999</v>
      </c>
      <c r="F143" s="265">
        <v>0.27026</v>
      </c>
      <c r="G143" s="265">
        <v>0.19871</v>
      </c>
      <c r="H143" s="265">
        <v>0.29088999999999998</v>
      </c>
      <c r="I143" s="265">
        <v>0.37342999999999998</v>
      </c>
      <c r="J143" s="265">
        <v>0.31857999999999997</v>
      </c>
      <c r="K143" s="265">
        <v>2.3151000000000001E-2</v>
      </c>
      <c r="L143" s="265">
        <v>1.3372E-2</v>
      </c>
      <c r="M143" s="265">
        <v>9.3970000000000008E-3</v>
      </c>
      <c r="N143" s="265">
        <v>0.19134999999999999</v>
      </c>
      <c r="O143" s="265">
        <v>0.21564</v>
      </c>
      <c r="P143" s="265">
        <v>0.20346</v>
      </c>
      <c r="Q143" s="265">
        <v>0.14623</v>
      </c>
      <c r="R143" s="265">
        <v>0.11404</v>
      </c>
      <c r="S143" s="265">
        <v>0.29520000000000002</v>
      </c>
      <c r="T143" s="265">
        <v>0.19919999999999999</v>
      </c>
      <c r="U143" s="265">
        <v>0.27260000000000001</v>
      </c>
      <c r="V143" s="265">
        <v>0.18779999999999999</v>
      </c>
      <c r="W143" s="265">
        <v>0.22398999999999999</v>
      </c>
      <c r="X143" s="265">
        <v>0.19519</v>
      </c>
      <c r="Y143" s="265">
        <v>0.32377</v>
      </c>
      <c r="Z143" s="265">
        <v>0.22466</v>
      </c>
      <c r="AA143" s="265">
        <v>0.26549</v>
      </c>
      <c r="AB143" s="265">
        <v>0.18629999999999999</v>
      </c>
      <c r="AC143" s="265">
        <v>0.22528999999999999</v>
      </c>
      <c r="AD143" s="265">
        <v>0.15132000000000001</v>
      </c>
      <c r="AE143" s="265">
        <v>2.1287E-2</v>
      </c>
      <c r="AF143" s="265">
        <v>3.0471999999999999E-2</v>
      </c>
      <c r="AG143" s="265">
        <v>5.8026000000000001E-2</v>
      </c>
      <c r="AH143" s="265">
        <v>4.1036000000000003E-2</v>
      </c>
      <c r="AI143" s="265">
        <v>2.1836000000000001E-2</v>
      </c>
      <c r="AJ143" s="265">
        <v>1.154E-2</v>
      </c>
      <c r="AK143" s="265">
        <v>1.9004E-2</v>
      </c>
      <c r="AL143" s="265">
        <v>4.4128000000000001E-2</v>
      </c>
      <c r="AM143" s="265">
        <v>1.315E-2</v>
      </c>
      <c r="AN143" s="265">
        <v>3.6731E-2</v>
      </c>
      <c r="AO143" s="265">
        <v>5.0991000000000002E-2</v>
      </c>
      <c r="AP143" s="265">
        <v>2.0485E-2</v>
      </c>
      <c r="AQ143" s="265">
        <v>4.2596000000000002E-2</v>
      </c>
      <c r="AR143" s="265">
        <v>9.6406000000000006E-2</v>
      </c>
      <c r="AS143" s="265">
        <v>1.7520000000000001E-2</v>
      </c>
      <c r="AT143" s="265">
        <v>8.0035999999999996E-2</v>
      </c>
      <c r="AU143" s="265">
        <v>0.12139</v>
      </c>
      <c r="AV143" s="265">
        <v>0.10170999999999999</v>
      </c>
      <c r="AW143" s="265">
        <v>8.9452000000000004E-3</v>
      </c>
      <c r="AX143" s="265">
        <v>1.6496E-2</v>
      </c>
      <c r="AY143" s="265">
        <v>1.8844E-2</v>
      </c>
      <c r="AZ143" s="265">
        <v>1.9503E-2</v>
      </c>
      <c r="BA143" s="265">
        <v>6.1364000000000002E-2</v>
      </c>
      <c r="BB143" s="265">
        <v>5.9861999999999999E-2</v>
      </c>
      <c r="BC143" s="265">
        <v>5.8770000000000003E-2</v>
      </c>
      <c r="BD143" s="265">
        <v>6.2954999999999997E-2</v>
      </c>
      <c r="BE143" s="265">
        <v>2.6922000000000001E-2</v>
      </c>
      <c r="BF143" s="265">
        <v>2.8829E-2</v>
      </c>
      <c r="BG143" s="265">
        <v>8.3240999999999996E-2</v>
      </c>
      <c r="BH143" s="265">
        <v>9.1934000000000002E-2</v>
      </c>
      <c r="BI143" s="265">
        <v>0.14512</v>
      </c>
      <c r="BJ143" s="265">
        <v>0.16569</v>
      </c>
      <c r="BK143" s="265">
        <v>0.13766</v>
      </c>
      <c r="BL143" s="265">
        <v>0.23325000000000001</v>
      </c>
      <c r="BM143" s="265">
        <v>0.15365999999999999</v>
      </c>
      <c r="BN143" s="265">
        <v>0.33422000000000002</v>
      </c>
      <c r="BO143" s="265">
        <v>0.38857000000000003</v>
      </c>
      <c r="BP143" s="265">
        <v>2.3823E-2</v>
      </c>
      <c r="BQ143" s="265">
        <v>0.20146</v>
      </c>
      <c r="BR143" s="265">
        <v>0.34734999999999999</v>
      </c>
      <c r="BS143" s="265">
        <v>0.19031000000000001</v>
      </c>
      <c r="BT143" s="265">
        <v>0.28143000000000001</v>
      </c>
      <c r="BU143" s="265">
        <v>1.6301E-2</v>
      </c>
      <c r="BV143" s="265">
        <v>7.6784000000000002E-3</v>
      </c>
      <c r="BW143" s="265">
        <v>2.0326E-2</v>
      </c>
      <c r="BX143" s="265">
        <v>1.0094000000000001E-2</v>
      </c>
      <c r="BY143" s="265">
        <v>0.30070999999999998</v>
      </c>
      <c r="BZ143" s="265">
        <v>0.26034000000000002</v>
      </c>
      <c r="CA143" s="265">
        <v>0.49199999999999999</v>
      </c>
      <c r="CB143" s="265">
        <v>0.35964000000000002</v>
      </c>
      <c r="CC143" s="265">
        <v>0.45358999999999999</v>
      </c>
      <c r="CD143" s="265">
        <v>0.27727000000000002</v>
      </c>
      <c r="CE143" s="265">
        <v>0.26815</v>
      </c>
      <c r="CF143" s="265">
        <v>0.29687000000000002</v>
      </c>
      <c r="CG143" s="265">
        <v>0.23458999999999999</v>
      </c>
      <c r="CH143" s="265">
        <v>0.25599</v>
      </c>
      <c r="CI143" s="265">
        <v>0.27631</v>
      </c>
      <c r="CJ143" s="265">
        <v>0.24747</v>
      </c>
      <c r="CK143" s="265">
        <v>0.24091000000000001</v>
      </c>
      <c r="CL143" s="265">
        <v>0.52807999999999999</v>
      </c>
      <c r="CM143" s="265">
        <v>0.30037999999999998</v>
      </c>
      <c r="CN143" s="265">
        <v>0.18384</v>
      </c>
      <c r="CO143" s="265">
        <v>0.22486999999999999</v>
      </c>
      <c r="CP143" s="265">
        <v>0.29026000000000002</v>
      </c>
      <c r="CQ143" s="265">
        <v>0.27645999999999998</v>
      </c>
      <c r="CR143" s="265">
        <v>0.23799999999999999</v>
      </c>
      <c r="CS143" s="265">
        <v>0.15509999999999999</v>
      </c>
      <c r="CT143" s="265">
        <v>0.22474</v>
      </c>
      <c r="CU143" s="265">
        <v>0.20200000000000001</v>
      </c>
      <c r="CV143" s="265">
        <v>0.27699000000000001</v>
      </c>
      <c r="CW143" s="265">
        <v>0.41414000000000001</v>
      </c>
      <c r="CX143" s="265">
        <v>0.34227000000000002</v>
      </c>
      <c r="CY143" s="265">
        <v>0.36495</v>
      </c>
      <c r="CZ143" s="265">
        <v>0.22464999999999999</v>
      </c>
      <c r="DA143" s="265">
        <v>0.36525999999999997</v>
      </c>
      <c r="DB143" s="265">
        <v>0.25858999999999999</v>
      </c>
      <c r="DC143" s="265">
        <v>0.36288999999999999</v>
      </c>
      <c r="DD143" s="265">
        <v>0.35353000000000001</v>
      </c>
      <c r="DE143" s="265">
        <v>0.47010000000000002</v>
      </c>
      <c r="DF143" s="265">
        <v>0.30259999999999998</v>
      </c>
      <c r="DG143" s="265">
        <v>0.45798</v>
      </c>
      <c r="DH143" s="265">
        <v>0.24207000000000001</v>
      </c>
      <c r="DI143" s="265">
        <v>0.35466999999999999</v>
      </c>
      <c r="DJ143" s="265">
        <v>0.21976999999999999</v>
      </c>
      <c r="DK143" s="265">
        <v>8.1556000000000003E-2</v>
      </c>
      <c r="DL143" s="265">
        <v>0.12573000000000001</v>
      </c>
      <c r="DM143" s="265">
        <v>0.67435999999999996</v>
      </c>
      <c r="DN143" s="265">
        <v>0.12662999999999999</v>
      </c>
      <c r="DO143" s="265">
        <v>0.16095999999999999</v>
      </c>
      <c r="DP143" s="265">
        <v>8.3000000000000004E-2</v>
      </c>
      <c r="DQ143" s="265">
        <v>0.10145</v>
      </c>
      <c r="DR143" s="265">
        <v>0.40942000000000001</v>
      </c>
      <c r="DS143" s="265">
        <v>0.28719</v>
      </c>
      <c r="DT143" s="265">
        <v>0.3347</v>
      </c>
      <c r="DU143" s="265">
        <v>0.10463</v>
      </c>
      <c r="DV143" s="265">
        <v>0.14019999999999999</v>
      </c>
      <c r="DW143" s="265">
        <v>7.4759999999999993E-2</v>
      </c>
      <c r="DX143" s="265">
        <v>0.21898999999999999</v>
      </c>
      <c r="DY143" s="265">
        <v>0.2515</v>
      </c>
      <c r="DZ143" s="265">
        <v>5.9456000000000002E-2</v>
      </c>
      <c r="EA143" s="265">
        <v>8.7627999999999998E-2</v>
      </c>
      <c r="EB143" s="265">
        <v>8.2609000000000002E-2</v>
      </c>
      <c r="EC143" s="265">
        <v>8.6149000000000003E-2</v>
      </c>
      <c r="ED143" s="265">
        <v>7.7596999999999999E-2</v>
      </c>
      <c r="EE143" s="265">
        <v>7.2829000000000005E-2</v>
      </c>
      <c r="EF143" s="265">
        <v>0.34382000000000001</v>
      </c>
      <c r="EG143" s="265">
        <v>0.10281</v>
      </c>
      <c r="EH143" s="265">
        <v>9.1165999999999997E-2</v>
      </c>
      <c r="EI143" s="265">
        <v>0.69388000000000005</v>
      </c>
      <c r="EJ143" s="265">
        <v>0.6</v>
      </c>
      <c r="EK143" s="265">
        <v>0.41414000000000001</v>
      </c>
      <c r="EL143" s="265">
        <v>0.51041999999999998</v>
      </c>
      <c r="EM143" s="265">
        <v>0.37857000000000002</v>
      </c>
      <c r="EN143" s="265">
        <v>0.39385999999999999</v>
      </c>
      <c r="EO143" s="265">
        <v>0.90458000000000005</v>
      </c>
      <c r="EP143" s="265">
        <v>0.31222</v>
      </c>
      <c r="EQ143" s="265">
        <v>0.23929</v>
      </c>
      <c r="ER143" s="265">
        <v>0.27455000000000002</v>
      </c>
      <c r="ES143" s="265">
        <v>0.26038</v>
      </c>
      <c r="ET143" s="265">
        <v>0.27528999999999998</v>
      </c>
      <c r="EU143" s="265">
        <v>0.25113999999999997</v>
      </c>
      <c r="EV143" s="265">
        <v>0.20058000000000001</v>
      </c>
      <c r="EW143" s="265">
        <v>0.21804000000000001</v>
      </c>
      <c r="EX143" s="265">
        <v>0.24822</v>
      </c>
      <c r="EY143" s="265">
        <v>0.23671</v>
      </c>
      <c r="EZ143" s="265">
        <v>0.46644000000000002</v>
      </c>
      <c r="FA143" s="265">
        <v>0.35389999999999999</v>
      </c>
      <c r="FB143" s="265">
        <v>0.31485000000000002</v>
      </c>
      <c r="FC143" s="265">
        <v>0.28754999999999997</v>
      </c>
      <c r="FD143" s="265">
        <v>0.36226999999999998</v>
      </c>
      <c r="FE143" s="265">
        <v>0.26124000000000003</v>
      </c>
      <c r="FF143" s="265">
        <v>0.34601999999999999</v>
      </c>
      <c r="FG143" s="265">
        <v>0.38505</v>
      </c>
      <c r="FH143" s="265">
        <v>0.32446000000000003</v>
      </c>
      <c r="FI143" s="265">
        <v>0.31241999999999998</v>
      </c>
      <c r="FJ143" s="265">
        <v>0.39415</v>
      </c>
      <c r="FK143" s="265">
        <v>0.33350000000000002</v>
      </c>
      <c r="FL143" s="265">
        <v>0.42386000000000001</v>
      </c>
      <c r="FM143" s="265">
        <v>0.51559999999999995</v>
      </c>
      <c r="FN143" s="265">
        <v>0.43115999999999999</v>
      </c>
      <c r="FO143" s="265">
        <v>0.41399999999999998</v>
      </c>
      <c r="FP143" s="265">
        <v>0.50117999999999996</v>
      </c>
      <c r="FQ143" s="265">
        <v>0.52212000000000003</v>
      </c>
      <c r="FR143" s="265">
        <v>0.41123999999999999</v>
      </c>
      <c r="FS143" s="265">
        <v>0.51049999999999995</v>
      </c>
      <c r="FT143" s="265">
        <v>0.39157999999999998</v>
      </c>
      <c r="FU143" s="265">
        <v>0.49027999999999999</v>
      </c>
      <c r="FV143" s="265">
        <v>0.38092999999999999</v>
      </c>
      <c r="FW143" s="265">
        <v>0.43284</v>
      </c>
      <c r="FX143" s="265">
        <v>0.46915000000000001</v>
      </c>
      <c r="FY143" s="265">
        <v>0.42687000000000003</v>
      </c>
      <c r="FZ143" s="265">
        <v>0.43284</v>
      </c>
      <c r="GA143" s="265">
        <v>0.55406999999999995</v>
      </c>
      <c r="GB143" s="265">
        <v>0.40671000000000002</v>
      </c>
      <c r="GC143" s="265">
        <v>0.50585999999999998</v>
      </c>
      <c r="GD143" s="265">
        <v>0.47687000000000002</v>
      </c>
      <c r="GE143" s="265">
        <v>0.62229999999999996</v>
      </c>
      <c r="GF143" s="265">
        <v>0.50612999999999997</v>
      </c>
      <c r="GG143" s="265">
        <v>0.47206999999999999</v>
      </c>
      <c r="GH143" s="265">
        <v>0.51246000000000003</v>
      </c>
      <c r="GI143" s="265">
        <v>0.50168000000000001</v>
      </c>
      <c r="GJ143" s="265">
        <v>0.62639999999999996</v>
      </c>
      <c r="GK143" s="265">
        <v>0.60653000000000001</v>
      </c>
      <c r="GL143" s="265">
        <v>0.53036000000000005</v>
      </c>
      <c r="GM143" s="265">
        <v>0.59111999999999998</v>
      </c>
      <c r="GN143" s="265">
        <v>0.60499999999999998</v>
      </c>
      <c r="GO143" s="265">
        <v>0.44167000000000001</v>
      </c>
      <c r="GP143" s="265">
        <v>0.47384999999999999</v>
      </c>
      <c r="GQ143" s="265">
        <v>0.46565000000000001</v>
      </c>
      <c r="GR143" s="265">
        <v>0.55201</v>
      </c>
      <c r="GS143" s="265">
        <v>0.46829999999999999</v>
      </c>
      <c r="GT143" s="265">
        <v>0.45283000000000001</v>
      </c>
      <c r="GU143" s="265">
        <v>0.45040999999999998</v>
      </c>
      <c r="GV143" s="265">
        <v>0.42938999999999999</v>
      </c>
      <c r="GW143" s="265">
        <v>0.51480000000000004</v>
      </c>
      <c r="GX143" s="265">
        <v>0.51332999999999995</v>
      </c>
      <c r="GY143" s="265">
        <v>0.51534999999999997</v>
      </c>
      <c r="GZ143" s="265">
        <v>0.42354000000000003</v>
      </c>
      <c r="HA143" s="265">
        <v>0.36998999999999999</v>
      </c>
      <c r="HB143" s="265">
        <v>0.37109999999999999</v>
      </c>
      <c r="HC143" s="265">
        <v>0.57501999999999998</v>
      </c>
      <c r="HD143" s="265">
        <v>0.43317</v>
      </c>
      <c r="HE143" s="265">
        <v>0.56186000000000003</v>
      </c>
      <c r="HF143" s="265">
        <v>0.53664999999999996</v>
      </c>
      <c r="HG143" s="265">
        <v>0.56408999999999998</v>
      </c>
      <c r="HH143" s="265">
        <v>0.56723000000000001</v>
      </c>
      <c r="HI143" s="265">
        <v>0.57213000000000003</v>
      </c>
      <c r="HJ143" s="265">
        <v>0.59245000000000003</v>
      </c>
      <c r="HK143" s="265">
        <v>0.49037999999999998</v>
      </c>
      <c r="HL143" s="265">
        <v>0.52930999999999995</v>
      </c>
      <c r="HM143" s="265">
        <v>0.43786000000000003</v>
      </c>
      <c r="HN143" s="265">
        <v>0.53480000000000005</v>
      </c>
      <c r="HO143" s="265">
        <v>0.53322000000000003</v>
      </c>
      <c r="HP143" s="265">
        <v>0.47100999999999998</v>
      </c>
      <c r="HQ143" s="265">
        <v>0.47599999999999998</v>
      </c>
      <c r="HR143" s="265">
        <v>0.53627000000000002</v>
      </c>
      <c r="HS143" s="265">
        <v>0.45033000000000001</v>
      </c>
      <c r="HT143" s="265">
        <v>0.49970999999999999</v>
      </c>
      <c r="HU143" s="265">
        <v>0.61775000000000002</v>
      </c>
      <c r="HV143" s="265">
        <v>0.44996999999999998</v>
      </c>
      <c r="HW143" s="265">
        <v>0.52207999999999999</v>
      </c>
      <c r="HX143" s="265">
        <v>0.52790999999999999</v>
      </c>
      <c r="HY143" s="265">
        <v>0.46970000000000001</v>
      </c>
      <c r="HZ143" s="265">
        <v>0.42591000000000001</v>
      </c>
      <c r="IA143" s="265">
        <v>0.38913999999999999</v>
      </c>
      <c r="IB143" s="265">
        <v>0.37507000000000001</v>
      </c>
      <c r="IC143" s="265">
        <v>0.38982</v>
      </c>
      <c r="ID143" s="265">
        <v>0.37784000000000001</v>
      </c>
      <c r="IE143" s="265">
        <v>0.47815999999999997</v>
      </c>
      <c r="IF143" s="265">
        <v>0.47736000000000001</v>
      </c>
      <c r="IG143" s="265">
        <v>0.42710999999999999</v>
      </c>
      <c r="IH143" s="265">
        <v>0.55198999999999998</v>
      </c>
      <c r="II143" s="265">
        <v>0.61521000000000003</v>
      </c>
      <c r="IJ143" s="265">
        <v>0.46327000000000002</v>
      </c>
      <c r="IK143" s="265">
        <v>0.47647</v>
      </c>
      <c r="IL143" s="265">
        <v>0.62182999999999999</v>
      </c>
      <c r="IM143" s="265">
        <v>0.53095999999999999</v>
      </c>
      <c r="IN143" s="265">
        <v>0.29637000000000002</v>
      </c>
      <c r="IO143" s="265">
        <v>0.32229999999999998</v>
      </c>
      <c r="IP143" s="265">
        <v>0.39566000000000001</v>
      </c>
      <c r="IQ143" s="265">
        <v>0.54444000000000004</v>
      </c>
      <c r="IR143" s="265">
        <v>0.60489999999999999</v>
      </c>
      <c r="IS143" s="265">
        <v>0.45613999999999999</v>
      </c>
      <c r="IT143" s="265">
        <v>0.46031</v>
      </c>
      <c r="IU143" s="265">
        <v>0.45540000000000003</v>
      </c>
      <c r="IV143" s="265">
        <v>0.39069999999999999</v>
      </c>
      <c r="IW143" s="265">
        <v>0.51119999999999999</v>
      </c>
      <c r="IX143" s="265">
        <v>0.45606999999999998</v>
      </c>
      <c r="IY143" s="265">
        <v>0.62805999999999995</v>
      </c>
      <c r="IZ143" s="265">
        <v>0.56076000000000004</v>
      </c>
      <c r="JA143" s="265">
        <v>0.58431999999999995</v>
      </c>
      <c r="JB143" s="265">
        <v>0.56813999999999998</v>
      </c>
      <c r="JC143" s="265">
        <v>0.61804999999999999</v>
      </c>
      <c r="JD143" s="265">
        <v>0.4602</v>
      </c>
      <c r="JE143" s="265">
        <v>0.39483000000000001</v>
      </c>
      <c r="JF143" s="265">
        <v>0.53732999999999997</v>
      </c>
      <c r="JG143" s="265">
        <v>0.51888999999999996</v>
      </c>
      <c r="JH143" s="265">
        <v>0.68913999999999997</v>
      </c>
      <c r="JI143" s="265">
        <v>0.49281999999999998</v>
      </c>
      <c r="JJ143" s="265">
        <v>0.46237</v>
      </c>
      <c r="JK143" s="265">
        <v>0.57452999999999999</v>
      </c>
      <c r="JL143" s="265">
        <v>0.53678999999999999</v>
      </c>
      <c r="JM143" s="265">
        <v>0.49002000000000001</v>
      </c>
      <c r="JN143" s="265">
        <v>0.42587999999999998</v>
      </c>
      <c r="JO143" s="265">
        <v>0.45051999999999998</v>
      </c>
      <c r="JP143" s="265">
        <v>0.48019000000000001</v>
      </c>
      <c r="JQ143" s="265">
        <v>0.45995999999999998</v>
      </c>
      <c r="JR143" s="265">
        <v>0.41415999999999997</v>
      </c>
      <c r="JS143" s="265">
        <v>0.51566999999999996</v>
      </c>
      <c r="JT143" s="265">
        <v>0.29554000000000002</v>
      </c>
      <c r="JU143" s="265">
        <v>0.61478999999999995</v>
      </c>
      <c r="JV143" s="265">
        <v>0.59462999999999999</v>
      </c>
      <c r="JW143" s="265">
        <v>0.39562999999999998</v>
      </c>
      <c r="JX143" s="265">
        <v>0.41475000000000001</v>
      </c>
      <c r="JY143" s="265">
        <v>0.46489000000000003</v>
      </c>
      <c r="JZ143" s="265">
        <v>0.42587999999999998</v>
      </c>
      <c r="KA143" s="265">
        <v>0.19381999999999999</v>
      </c>
      <c r="KB143" s="265">
        <v>0.44563999999999998</v>
      </c>
      <c r="KC143" s="265">
        <v>0.51432999999999995</v>
      </c>
      <c r="KD143" s="265">
        <v>0.45236999999999999</v>
      </c>
      <c r="KE143" s="265">
        <v>0.48025000000000001</v>
      </c>
      <c r="KF143" s="265">
        <v>0.39451999999999998</v>
      </c>
      <c r="KG143" s="265">
        <v>0.37896999999999997</v>
      </c>
      <c r="KH143" s="265">
        <v>0.30024000000000001</v>
      </c>
      <c r="KI143" s="265">
        <v>0.37541999999999998</v>
      </c>
      <c r="KJ143" s="265">
        <v>0.45995000000000003</v>
      </c>
      <c r="KK143" s="265">
        <v>0.43495</v>
      </c>
      <c r="KL143" s="265">
        <v>0.51171999999999995</v>
      </c>
      <c r="KM143" s="265">
        <v>0.94135999999999997</v>
      </c>
      <c r="KN143" s="265">
        <v>0.96077999999999997</v>
      </c>
      <c r="KO143" s="265">
        <v>0.93861000000000006</v>
      </c>
      <c r="KP143" s="265">
        <v>7.2854339220202197E-3</v>
      </c>
      <c r="KQ143" s="265">
        <v>0.85855000000000004</v>
      </c>
      <c r="KR143" s="265">
        <v>0.82472999999999996</v>
      </c>
      <c r="KS143" s="265">
        <v>0.79659000000000002</v>
      </c>
      <c r="KT143" s="265">
        <v>0.92291334326410768</v>
      </c>
      <c r="KU143" s="265">
        <v>7.2960999999999998E-2</v>
      </c>
      <c r="KV143" s="265">
        <v>0.18529999999999999</v>
      </c>
      <c r="KW143" s="265">
        <v>0.24418000000000001</v>
      </c>
      <c r="KX143" s="265">
        <v>0.34460000000000002</v>
      </c>
      <c r="KY143" s="265">
        <v>0.53583999999999998</v>
      </c>
      <c r="KZ143" s="265">
        <v>0.73507999999999996</v>
      </c>
      <c r="LA143" s="265">
        <v>0.88336999999999999</v>
      </c>
      <c r="LB143" s="265">
        <v>0.96858</v>
      </c>
      <c r="LC143" s="265">
        <v>1</v>
      </c>
      <c r="LD143" s="265">
        <v>0</v>
      </c>
      <c r="LE143" s="265">
        <v>0.75829999999999997</v>
      </c>
      <c r="LF143" s="265">
        <v>1.5540000000000001E-4</v>
      </c>
      <c r="LG143" s="265">
        <v>2.04E-4</v>
      </c>
      <c r="LH143" s="431">
        <v>2.2801111917942762E-3</v>
      </c>
      <c r="LI143" s="431">
        <v>2.571264049038291E-3</v>
      </c>
      <c r="LJ143" s="431">
        <v>3.3456499222666025E-3</v>
      </c>
      <c r="LK143" s="431">
        <v>3.1049847602844238E-3</v>
      </c>
      <c r="LL143" s="431">
        <v>4.0626921691000462E-3</v>
      </c>
      <c r="LM143" s="431">
        <v>3.877564799040556E-3</v>
      </c>
      <c r="LN143" s="431">
        <v>4.5038261450827122E-3</v>
      </c>
      <c r="LO143" s="431">
        <v>4.4620209373533726E-3</v>
      </c>
      <c r="LP143" s="431">
        <v>4.677861463278532E-3</v>
      </c>
      <c r="LQ143" s="431">
        <v>4.7267749905586243E-3</v>
      </c>
      <c r="LR143" s="431">
        <v>1.8127829534932971E-3</v>
      </c>
      <c r="LS143" s="431">
        <v>2.5624874979257584E-3</v>
      </c>
      <c r="LT143" s="431">
        <v>2.7210817206650972E-3</v>
      </c>
      <c r="LU143" s="431">
        <v>3.3842986449599266E-3</v>
      </c>
      <c r="LV143" s="431">
        <v>4.1738711297512054E-3</v>
      </c>
      <c r="LW143" s="431">
        <v>4.0305927395820618E-3</v>
      </c>
      <c r="LX143" s="431">
        <v>4.3529467657208443E-3</v>
      </c>
      <c r="LY143" s="431">
        <v>4.0638754144310951E-3</v>
      </c>
      <c r="LZ143" s="431">
        <v>2.3000305518507957E-3</v>
      </c>
      <c r="MA143" s="431">
        <v>2.6815470773726702E-3</v>
      </c>
      <c r="MB143" s="431">
        <v>3.1075179576873779E-3</v>
      </c>
      <c r="MC143" s="431">
        <v>2.8972073923796415E-3</v>
      </c>
      <c r="MD143" s="431">
        <v>3.5375733859837055E-3</v>
      </c>
      <c r="ME143" s="431">
        <v>3.2667855266481638E-3</v>
      </c>
      <c r="MF143" s="431">
        <v>2.5471802800893784E-3</v>
      </c>
      <c r="MG143" s="431">
        <v>2.6160890702158213E-3</v>
      </c>
      <c r="MH143" s="266"/>
      <c r="MI143" s="266"/>
      <c r="MJ143" s="266"/>
      <c r="MK143" s="266"/>
      <c r="ML143" s="266"/>
      <c r="MM143" s="266"/>
      <c r="MN143" s="266"/>
      <c r="MO143" s="266"/>
      <c r="MP143" s="266"/>
      <c r="MQ143" s="266"/>
      <c r="MR143" s="266"/>
      <c r="MS143" s="266"/>
      <c r="MT143" s="266"/>
      <c r="MU143" s="266"/>
      <c r="MV143" s="266"/>
      <c r="MW143" s="266"/>
      <c r="MX143" s="266"/>
      <c r="MY143" s="266"/>
      <c r="MZ143" s="266"/>
      <c r="NA143" s="266"/>
      <c r="NB143" s="266"/>
      <c r="NC143" s="266"/>
      <c r="ND143" s="266"/>
      <c r="NE143" s="266"/>
      <c r="NF143" s="266"/>
      <c r="NG143" s="266"/>
      <c r="NH143" s="266"/>
      <c r="NI143" s="266"/>
      <c r="NJ143" s="266"/>
      <c r="NK143" s="266"/>
      <c r="NL143" s="266"/>
      <c r="NM143" s="266"/>
      <c r="NN143" s="266"/>
      <c r="NO143" s="266"/>
      <c r="NP143" s="266"/>
      <c r="NQ143" s="266"/>
      <c r="NR143" s="266"/>
      <c r="NS143" s="266"/>
      <c r="NT143" s="266"/>
      <c r="NU143" s="266"/>
      <c r="NV143" s="266"/>
      <c r="NW143" s="266"/>
      <c r="NX143" s="266"/>
      <c r="NY143" s="266"/>
      <c r="NZ143" s="266"/>
      <c r="OA143" s="266"/>
      <c r="OB143" s="266"/>
      <c r="OC143" s="266"/>
      <c r="OD143" s="266"/>
      <c r="OE143" s="266"/>
      <c r="OF143" s="266"/>
      <c r="OG143" s="266"/>
      <c r="OH143" s="266"/>
      <c r="OI143" s="266"/>
      <c r="OJ143" s="266"/>
      <c r="OK143" s="266"/>
      <c r="OL143" s="266"/>
      <c r="OM143" s="266"/>
      <c r="ON143" s="267"/>
    </row>
    <row r="144" spans="1:404">
      <c r="A144" s="261">
        <v>519</v>
      </c>
      <c r="B144" s="265">
        <v>0.25821</v>
      </c>
      <c r="C144" s="265">
        <v>0.20399999999999999</v>
      </c>
      <c r="D144" s="265">
        <v>0.15504000000000001</v>
      </c>
      <c r="E144" s="265">
        <v>0.11083</v>
      </c>
      <c r="F144" s="265">
        <v>0.26957999999999999</v>
      </c>
      <c r="G144" s="265">
        <v>0.20055000000000001</v>
      </c>
      <c r="H144" s="265">
        <v>0.29021000000000002</v>
      </c>
      <c r="I144" s="265">
        <v>0.37396000000000001</v>
      </c>
      <c r="J144" s="265">
        <v>0.31992999999999999</v>
      </c>
      <c r="K144" s="265">
        <v>2.2363999999999998E-2</v>
      </c>
      <c r="L144" s="265">
        <v>1.2796E-2</v>
      </c>
      <c r="M144" s="265">
        <v>9.0760000000000007E-3</v>
      </c>
      <c r="N144" s="265">
        <v>0.18934000000000001</v>
      </c>
      <c r="O144" s="265">
        <v>0.21292</v>
      </c>
      <c r="P144" s="265">
        <v>0.2054</v>
      </c>
      <c r="Q144" s="265">
        <v>0.1502</v>
      </c>
      <c r="R144" s="265">
        <v>0.11644</v>
      </c>
      <c r="S144" s="265">
        <v>0.29519000000000001</v>
      </c>
      <c r="T144" s="265">
        <v>0.19864999999999999</v>
      </c>
      <c r="U144" s="265">
        <v>0.27161000000000002</v>
      </c>
      <c r="V144" s="265">
        <v>0.18712999999999999</v>
      </c>
      <c r="W144" s="265">
        <v>0.22667999999999999</v>
      </c>
      <c r="X144" s="265">
        <v>0.19742999999999999</v>
      </c>
      <c r="Y144" s="265">
        <v>0.32529999999999998</v>
      </c>
      <c r="Z144" s="265">
        <v>0.22574</v>
      </c>
      <c r="AA144" s="265">
        <v>0.26462000000000002</v>
      </c>
      <c r="AB144" s="265">
        <v>0.18565999999999999</v>
      </c>
      <c r="AC144" s="265">
        <v>0.22692999999999999</v>
      </c>
      <c r="AD144" s="265">
        <v>0.15237999999999999</v>
      </c>
      <c r="AE144" s="265">
        <v>2.1590000000000002E-2</v>
      </c>
      <c r="AF144" s="265">
        <v>3.0639E-2</v>
      </c>
      <c r="AG144" s="265">
        <v>5.8740000000000001E-2</v>
      </c>
      <c r="AH144" s="265">
        <v>4.0407999999999999E-2</v>
      </c>
      <c r="AI144" s="265">
        <v>2.104E-2</v>
      </c>
      <c r="AJ144" s="265">
        <v>1.0984000000000001E-2</v>
      </c>
      <c r="AK144" s="265">
        <v>1.8232000000000002E-2</v>
      </c>
      <c r="AL144" s="265">
        <v>4.2638000000000002E-2</v>
      </c>
      <c r="AM144" s="265">
        <v>1.2839E-2</v>
      </c>
      <c r="AN144" s="265">
        <v>3.5362999999999999E-2</v>
      </c>
      <c r="AO144" s="265">
        <v>4.9258000000000003E-2</v>
      </c>
      <c r="AP144" s="265">
        <v>2.0161999999999999E-2</v>
      </c>
      <c r="AQ144" s="265">
        <v>4.0951000000000001E-2</v>
      </c>
      <c r="AR144" s="265">
        <v>9.3149999999999997E-2</v>
      </c>
      <c r="AS144" s="265">
        <v>1.7035000000000002E-2</v>
      </c>
      <c r="AT144" s="265">
        <v>7.6973E-2</v>
      </c>
      <c r="AU144" s="265">
        <v>0.11744</v>
      </c>
      <c r="AV144" s="265">
        <v>9.7948999999999994E-2</v>
      </c>
      <c r="AW144" s="265">
        <v>8.6076E-3</v>
      </c>
      <c r="AX144" s="265">
        <v>1.6301E-2</v>
      </c>
      <c r="AY144" s="265">
        <v>1.8652999999999999E-2</v>
      </c>
      <c r="AZ144" s="265">
        <v>1.8904000000000001E-2</v>
      </c>
      <c r="BA144" s="265">
        <v>5.9228999999999997E-2</v>
      </c>
      <c r="BB144" s="265">
        <v>5.7757000000000003E-2</v>
      </c>
      <c r="BC144" s="265">
        <v>5.6687000000000001E-2</v>
      </c>
      <c r="BD144" s="265">
        <v>6.0786E-2</v>
      </c>
      <c r="BE144" s="265">
        <v>2.0789999999999999E-2</v>
      </c>
      <c r="BF144" s="265">
        <v>1.8422999999999998E-2</v>
      </c>
      <c r="BG144" s="265">
        <v>7.4638999999999997E-2</v>
      </c>
      <c r="BH144" s="265">
        <v>7.7170000000000002E-2</v>
      </c>
      <c r="BI144" s="265">
        <v>0.13646</v>
      </c>
      <c r="BJ144" s="265">
        <v>0.13885</v>
      </c>
      <c r="BK144" s="265">
        <v>0.14026</v>
      </c>
      <c r="BL144" s="265">
        <v>0.23330999999999999</v>
      </c>
      <c r="BM144" s="265">
        <v>0.15609999999999999</v>
      </c>
      <c r="BN144" s="265">
        <v>0.32985999999999999</v>
      </c>
      <c r="BO144" s="265">
        <v>0.38</v>
      </c>
      <c r="BP144" s="265">
        <v>2.512E-2</v>
      </c>
      <c r="BQ144" s="265">
        <v>0.2044</v>
      </c>
      <c r="BR144" s="265">
        <v>0.34693000000000002</v>
      </c>
      <c r="BS144" s="265">
        <v>0.19186</v>
      </c>
      <c r="BT144" s="265">
        <v>0.27881</v>
      </c>
      <c r="BU144" s="265">
        <v>1.6431999999999999E-2</v>
      </c>
      <c r="BV144" s="265">
        <v>7.9621999999999991E-3</v>
      </c>
      <c r="BW144" s="265">
        <v>2.0632000000000001E-2</v>
      </c>
      <c r="BX144" s="265">
        <v>1.0194999999999999E-2</v>
      </c>
      <c r="BY144" s="265">
        <v>0.30318000000000001</v>
      </c>
      <c r="BZ144" s="265">
        <v>0.26301999999999998</v>
      </c>
      <c r="CA144" s="265">
        <v>0.496</v>
      </c>
      <c r="CB144" s="265">
        <v>0.36258000000000001</v>
      </c>
      <c r="CC144" s="265">
        <v>0.45717000000000002</v>
      </c>
      <c r="CD144" s="265">
        <v>0.27995999999999999</v>
      </c>
      <c r="CE144" s="265">
        <v>0.27050999999999997</v>
      </c>
      <c r="CF144" s="265">
        <v>0.29955999999999999</v>
      </c>
      <c r="CG144" s="265">
        <v>0.23841000000000001</v>
      </c>
      <c r="CH144" s="265">
        <v>0.25845000000000001</v>
      </c>
      <c r="CI144" s="265">
        <v>0.27860000000000001</v>
      </c>
      <c r="CJ144" s="265">
        <v>0.25031999999999999</v>
      </c>
      <c r="CK144" s="265">
        <v>0.24451000000000001</v>
      </c>
      <c r="CL144" s="265">
        <v>0.52905999999999997</v>
      </c>
      <c r="CM144" s="265">
        <v>0.30729000000000001</v>
      </c>
      <c r="CN144" s="265">
        <v>0.18787999999999999</v>
      </c>
      <c r="CO144" s="265">
        <v>0.23043</v>
      </c>
      <c r="CP144" s="265">
        <v>0.29785</v>
      </c>
      <c r="CQ144" s="265">
        <v>0.28369</v>
      </c>
      <c r="CR144" s="265">
        <v>0.24399999999999999</v>
      </c>
      <c r="CS144" s="265">
        <v>0.15917999999999999</v>
      </c>
      <c r="CT144" s="265">
        <v>0.23093</v>
      </c>
      <c r="CU144" s="265">
        <v>0.20599999999999999</v>
      </c>
      <c r="CV144" s="265">
        <v>0.28353</v>
      </c>
      <c r="CW144" s="265">
        <v>0.42424000000000001</v>
      </c>
      <c r="CX144" s="265">
        <v>0.34638999999999998</v>
      </c>
      <c r="CY144" s="265">
        <v>0.37319999999999998</v>
      </c>
      <c r="CZ144" s="265">
        <v>0.22788</v>
      </c>
      <c r="DA144" s="265">
        <v>0.36525000000000002</v>
      </c>
      <c r="DB144" s="265">
        <v>0.2505</v>
      </c>
      <c r="DC144" s="265">
        <v>0.34638999999999998</v>
      </c>
      <c r="DD144" s="265">
        <v>0.35353000000000001</v>
      </c>
      <c r="DE144" s="265">
        <v>0.47216999999999998</v>
      </c>
      <c r="DF144" s="265">
        <v>0.31648999999999999</v>
      </c>
      <c r="DG144" s="265">
        <v>0.47899999999999998</v>
      </c>
      <c r="DH144" s="265">
        <v>0.25168000000000001</v>
      </c>
      <c r="DI144" s="265">
        <v>0.38240000000000002</v>
      </c>
      <c r="DJ144" s="265">
        <v>0.23852999999999999</v>
      </c>
      <c r="DK144" s="265">
        <v>8.7489999999999998E-2</v>
      </c>
      <c r="DL144" s="265">
        <v>0.13580999999999999</v>
      </c>
      <c r="DM144" s="265">
        <v>0.70474999999999999</v>
      </c>
      <c r="DN144" s="265">
        <v>0.13678000000000001</v>
      </c>
      <c r="DO144" s="265">
        <v>0.17438999999999999</v>
      </c>
      <c r="DP144" s="265">
        <v>8.9026999999999995E-2</v>
      </c>
      <c r="DQ144" s="265">
        <v>0.10928</v>
      </c>
      <c r="DR144" s="265">
        <v>0.42177999999999999</v>
      </c>
      <c r="DS144" s="265">
        <v>0.29896</v>
      </c>
      <c r="DT144" s="265">
        <v>0.35119</v>
      </c>
      <c r="DU144" s="265">
        <v>0.11221</v>
      </c>
      <c r="DV144" s="265">
        <v>0.15182000000000001</v>
      </c>
      <c r="DW144" s="265">
        <v>8.0125000000000002E-2</v>
      </c>
      <c r="DX144" s="265">
        <v>0.22775999999999999</v>
      </c>
      <c r="DY144" s="265">
        <v>0.26306000000000002</v>
      </c>
      <c r="DZ144" s="265">
        <v>6.3523999999999997E-2</v>
      </c>
      <c r="EA144" s="265">
        <v>9.3678999999999998E-2</v>
      </c>
      <c r="EB144" s="265">
        <v>8.8416999999999996E-2</v>
      </c>
      <c r="EC144" s="265">
        <v>9.2266000000000001E-2</v>
      </c>
      <c r="ED144" s="265">
        <v>8.2963999999999996E-2</v>
      </c>
      <c r="EE144" s="265">
        <v>7.7779000000000001E-2</v>
      </c>
      <c r="EF144" s="265">
        <v>0.33529999999999999</v>
      </c>
      <c r="EG144" s="265">
        <v>0.11015</v>
      </c>
      <c r="EH144" s="265">
        <v>8.5239999999999996E-2</v>
      </c>
      <c r="EI144" s="265">
        <v>0.69388000000000005</v>
      </c>
      <c r="EJ144" s="265">
        <v>0.58350999999999997</v>
      </c>
      <c r="EK144" s="265">
        <v>0.40404000000000001</v>
      </c>
      <c r="EL144" s="265">
        <v>0.51041999999999998</v>
      </c>
      <c r="EM144" s="265">
        <v>0.36085</v>
      </c>
      <c r="EN144" s="265">
        <v>0.41776000000000002</v>
      </c>
      <c r="EO144" s="265">
        <v>0.92996000000000001</v>
      </c>
      <c r="EP144" s="265">
        <v>0.31598999999999999</v>
      </c>
      <c r="EQ144" s="265">
        <v>0.25469999999999998</v>
      </c>
      <c r="ER144" s="265">
        <v>0.29231000000000001</v>
      </c>
      <c r="ES144" s="265">
        <v>0.27733999999999998</v>
      </c>
      <c r="ET144" s="265">
        <v>0.29315999999999998</v>
      </c>
      <c r="EU144" s="265">
        <v>0.26743</v>
      </c>
      <c r="EV144" s="265">
        <v>0.21354999999999999</v>
      </c>
      <c r="EW144" s="265">
        <v>0.23199</v>
      </c>
      <c r="EX144" s="265">
        <v>0.26418999999999998</v>
      </c>
      <c r="EY144" s="265">
        <v>0.25181999999999999</v>
      </c>
      <c r="EZ144" s="265">
        <v>0.47105000000000002</v>
      </c>
      <c r="FA144" s="265">
        <v>0.37673000000000001</v>
      </c>
      <c r="FB144" s="265">
        <v>0.33521000000000001</v>
      </c>
      <c r="FC144" s="265">
        <v>0.30604999999999999</v>
      </c>
      <c r="FD144" s="265">
        <v>0.38557999999999998</v>
      </c>
      <c r="FE144" s="265">
        <v>0.27805999999999997</v>
      </c>
      <c r="FF144" s="265">
        <v>0.36829000000000001</v>
      </c>
      <c r="FG144" s="265">
        <v>0.40983000000000003</v>
      </c>
      <c r="FH144" s="265">
        <v>0.34533999999999998</v>
      </c>
      <c r="FI144" s="265">
        <v>0.33250000000000002</v>
      </c>
      <c r="FJ144" s="265">
        <v>0.42493999999999998</v>
      </c>
      <c r="FK144" s="265">
        <v>0.35427999999999998</v>
      </c>
      <c r="FL144" s="265">
        <v>0.42787999999999998</v>
      </c>
      <c r="FM144" s="265">
        <v>0.51876</v>
      </c>
      <c r="FN144" s="265">
        <v>0.43919999999999998</v>
      </c>
      <c r="FO144" s="265">
        <v>0.432</v>
      </c>
      <c r="FP144" s="265">
        <v>0.51327999999999996</v>
      </c>
      <c r="FQ144" s="265">
        <v>0.52717999999999998</v>
      </c>
      <c r="FR144" s="265">
        <v>0.42027999999999999</v>
      </c>
      <c r="FS144" s="265">
        <v>0.52090000000000003</v>
      </c>
      <c r="FT144" s="265">
        <v>0.39650999999999997</v>
      </c>
      <c r="FU144" s="265">
        <v>0.49548999999999999</v>
      </c>
      <c r="FV144" s="265">
        <v>0.39650000000000002</v>
      </c>
      <c r="FW144" s="265">
        <v>0.44805</v>
      </c>
      <c r="FX144" s="265">
        <v>0.48118</v>
      </c>
      <c r="FY144" s="265">
        <v>0.43861</v>
      </c>
      <c r="FZ144" s="265">
        <v>0.44805</v>
      </c>
      <c r="GA144" s="265">
        <v>0.56244000000000005</v>
      </c>
      <c r="GB144" s="265">
        <v>0.41328999999999999</v>
      </c>
      <c r="GC144" s="265">
        <v>0.51271999999999995</v>
      </c>
      <c r="GD144" s="265">
        <v>0.48820000000000002</v>
      </c>
      <c r="GE144" s="265">
        <v>0.63761000000000001</v>
      </c>
      <c r="GF144" s="265">
        <v>0.51166999999999996</v>
      </c>
      <c r="GG144" s="265">
        <v>0.49012</v>
      </c>
      <c r="GH144" s="265">
        <v>0.53203</v>
      </c>
      <c r="GI144" s="265">
        <v>0.52085000000000004</v>
      </c>
      <c r="GJ144" s="265">
        <v>0.63790000000000002</v>
      </c>
      <c r="GK144" s="265">
        <v>0.61724000000000001</v>
      </c>
      <c r="GL144" s="265">
        <v>0.54215000000000002</v>
      </c>
      <c r="GM144" s="265">
        <v>0.60618000000000005</v>
      </c>
      <c r="GN144" s="265">
        <v>0.62187000000000003</v>
      </c>
      <c r="GO144" s="265">
        <v>0.45850000000000002</v>
      </c>
      <c r="GP144" s="265">
        <v>0.48653000000000002</v>
      </c>
      <c r="GQ144" s="265">
        <v>0.47776999999999997</v>
      </c>
      <c r="GR144" s="265">
        <v>0.56362000000000001</v>
      </c>
      <c r="GS144" s="265">
        <v>0.48065000000000002</v>
      </c>
      <c r="GT144" s="265">
        <v>0.46536</v>
      </c>
      <c r="GU144" s="265">
        <v>0.46294000000000002</v>
      </c>
      <c r="GV144" s="265">
        <v>0.44120999999999999</v>
      </c>
      <c r="GW144" s="265">
        <v>0.52541000000000004</v>
      </c>
      <c r="GX144" s="265">
        <v>0.52834000000000003</v>
      </c>
      <c r="GY144" s="265">
        <v>0.53025</v>
      </c>
      <c r="GZ144" s="265">
        <v>0.43528</v>
      </c>
      <c r="HA144" s="265">
        <v>0.38024000000000002</v>
      </c>
      <c r="HB144" s="265">
        <v>0.38112000000000001</v>
      </c>
      <c r="HC144" s="265">
        <v>0.59780999999999995</v>
      </c>
      <c r="HD144" s="265">
        <v>0.44801000000000002</v>
      </c>
      <c r="HE144" s="265">
        <v>0.57674999999999998</v>
      </c>
      <c r="HF144" s="265">
        <v>0.55152000000000001</v>
      </c>
      <c r="HG144" s="265">
        <v>0.57909999999999995</v>
      </c>
      <c r="HH144" s="265">
        <v>0.58223999999999998</v>
      </c>
      <c r="HI144" s="265">
        <v>0.58711000000000002</v>
      </c>
      <c r="HJ144" s="265">
        <v>0.61012999999999995</v>
      </c>
      <c r="HK144" s="265">
        <v>0.50083999999999995</v>
      </c>
      <c r="HL144" s="265">
        <v>0.54090000000000005</v>
      </c>
      <c r="HM144" s="265">
        <v>0.45052999999999999</v>
      </c>
      <c r="HN144" s="265">
        <v>0.54840999999999995</v>
      </c>
      <c r="HO144" s="265">
        <v>0.54796999999999996</v>
      </c>
      <c r="HP144" s="265">
        <v>0.48309000000000002</v>
      </c>
      <c r="HQ144" s="265">
        <v>0.49148999999999998</v>
      </c>
      <c r="HR144" s="265">
        <v>0.55196000000000001</v>
      </c>
      <c r="HS144" s="265">
        <v>0.46256000000000003</v>
      </c>
      <c r="HT144" s="265">
        <v>0.51420999999999994</v>
      </c>
      <c r="HU144" s="265">
        <v>0.63526000000000005</v>
      </c>
      <c r="HV144" s="265">
        <v>0.46107999999999999</v>
      </c>
      <c r="HW144" s="265">
        <v>0.53861000000000003</v>
      </c>
      <c r="HX144" s="265">
        <v>0.54747000000000001</v>
      </c>
      <c r="HY144" s="265">
        <v>0.48392000000000002</v>
      </c>
      <c r="HZ144" s="265">
        <v>0.43476999999999999</v>
      </c>
      <c r="IA144" s="265">
        <v>0.39772000000000002</v>
      </c>
      <c r="IB144" s="265">
        <v>0.38344</v>
      </c>
      <c r="IC144" s="265">
        <v>0.39828999999999998</v>
      </c>
      <c r="ID144" s="265">
        <v>0.38639000000000001</v>
      </c>
      <c r="IE144" s="265">
        <v>0.48497000000000001</v>
      </c>
      <c r="IF144" s="265">
        <v>0.48385</v>
      </c>
      <c r="IG144" s="265">
        <v>0.43734000000000001</v>
      </c>
      <c r="IH144" s="265">
        <v>0.56698999999999999</v>
      </c>
      <c r="II144" s="265">
        <v>0.63117999999999996</v>
      </c>
      <c r="IJ144" s="265">
        <v>0.47038999999999997</v>
      </c>
      <c r="IK144" s="265">
        <v>0.48297000000000001</v>
      </c>
      <c r="IL144" s="265">
        <v>0.63644999999999996</v>
      </c>
      <c r="IM144" s="265">
        <v>0.54025999999999996</v>
      </c>
      <c r="IN144" s="265">
        <v>0.30890000000000001</v>
      </c>
      <c r="IO144" s="265">
        <v>0.33126</v>
      </c>
      <c r="IP144" s="265">
        <v>0.40400999999999998</v>
      </c>
      <c r="IQ144" s="265">
        <v>0.5585</v>
      </c>
      <c r="IR144" s="265">
        <v>0.62226000000000004</v>
      </c>
      <c r="IS144" s="265">
        <v>0.46833999999999998</v>
      </c>
      <c r="IT144" s="265">
        <v>0.47284999999999999</v>
      </c>
      <c r="IU144" s="265">
        <v>0.46749000000000002</v>
      </c>
      <c r="IV144" s="265">
        <v>0.39513999999999999</v>
      </c>
      <c r="IW144" s="265">
        <v>0.52386999999999995</v>
      </c>
      <c r="IX144" s="265">
        <v>0.46970000000000001</v>
      </c>
      <c r="IY144" s="265">
        <v>0.64412000000000003</v>
      </c>
      <c r="IZ144" s="265">
        <v>0.57565999999999995</v>
      </c>
      <c r="JA144" s="265">
        <v>0.59991000000000005</v>
      </c>
      <c r="JB144" s="265">
        <v>0.58264000000000005</v>
      </c>
      <c r="JC144" s="265">
        <v>0.63312000000000002</v>
      </c>
      <c r="JD144" s="265">
        <v>0.46944000000000002</v>
      </c>
      <c r="JE144" s="265">
        <v>0.41082999999999997</v>
      </c>
      <c r="JF144" s="265">
        <v>0.54857</v>
      </c>
      <c r="JG144" s="265">
        <v>0.53239000000000003</v>
      </c>
      <c r="JH144" s="265">
        <v>0.70428000000000002</v>
      </c>
      <c r="JI144" s="265">
        <v>0.51117999999999997</v>
      </c>
      <c r="JJ144" s="265">
        <v>0.48002</v>
      </c>
      <c r="JK144" s="265">
        <v>0.59738999999999998</v>
      </c>
      <c r="JL144" s="265">
        <v>0.55745999999999996</v>
      </c>
      <c r="JM144" s="265">
        <v>0.50924000000000003</v>
      </c>
      <c r="JN144" s="265">
        <v>0.43765999999999999</v>
      </c>
      <c r="JO144" s="265">
        <v>0.46354000000000001</v>
      </c>
      <c r="JP144" s="265">
        <v>0.49873000000000001</v>
      </c>
      <c r="JQ144" s="265">
        <v>0.47159000000000001</v>
      </c>
      <c r="JR144" s="265">
        <v>0.42363000000000001</v>
      </c>
      <c r="JS144" s="265">
        <v>0.52549000000000001</v>
      </c>
      <c r="JT144" s="265">
        <v>0.30114000000000002</v>
      </c>
      <c r="JU144" s="265">
        <v>0.62948000000000004</v>
      </c>
      <c r="JV144" s="265">
        <v>0.60851999999999995</v>
      </c>
      <c r="JW144" s="265">
        <v>0.40582000000000001</v>
      </c>
      <c r="JX144" s="265">
        <v>0.42497000000000001</v>
      </c>
      <c r="JY144" s="265">
        <v>0.47816999999999998</v>
      </c>
      <c r="JZ144" s="265">
        <v>0.43640000000000001</v>
      </c>
      <c r="KA144" s="265">
        <v>0.20569999999999999</v>
      </c>
      <c r="KB144" s="265">
        <v>0.45074999999999998</v>
      </c>
      <c r="KC144" s="265">
        <v>0.52754999999999996</v>
      </c>
      <c r="KD144" s="265">
        <v>0.46361999999999998</v>
      </c>
      <c r="KE144" s="265">
        <v>0.49092000000000002</v>
      </c>
      <c r="KF144" s="265">
        <v>0.40397</v>
      </c>
      <c r="KG144" s="265">
        <v>0.38777</v>
      </c>
      <c r="KH144" s="265">
        <v>0.31228</v>
      </c>
      <c r="KI144" s="265">
        <v>0.38358999999999999</v>
      </c>
      <c r="KJ144" s="265">
        <v>0.46866999999999998</v>
      </c>
      <c r="KK144" s="265">
        <v>0.43735000000000002</v>
      </c>
      <c r="KL144" s="265">
        <v>0.51417999999999997</v>
      </c>
      <c r="KM144" s="265">
        <v>0.94186999999999999</v>
      </c>
      <c r="KN144" s="265">
        <v>0.96011000000000002</v>
      </c>
      <c r="KO144" s="265">
        <v>0.93689</v>
      </c>
      <c r="KP144" s="265">
        <v>7.2662770362683059E-3</v>
      </c>
      <c r="KQ144" s="265">
        <v>0.85531000000000001</v>
      </c>
      <c r="KR144" s="265">
        <v>0.82094</v>
      </c>
      <c r="KS144" s="265">
        <v>0.79234000000000004</v>
      </c>
      <c r="KT144" s="265">
        <v>0.92367305438399672</v>
      </c>
      <c r="KU144" s="265">
        <v>7.4204000000000006E-2</v>
      </c>
      <c r="KV144" s="265">
        <v>0.18748000000000001</v>
      </c>
      <c r="KW144" s="265">
        <v>0.24667</v>
      </c>
      <c r="KX144" s="265">
        <v>0.34743000000000002</v>
      </c>
      <c r="KY144" s="265">
        <v>0.53888000000000003</v>
      </c>
      <c r="KZ144" s="265">
        <v>0.73785999999999996</v>
      </c>
      <c r="LA144" s="265">
        <v>0.88539999999999996</v>
      </c>
      <c r="LB144" s="265">
        <v>0.96967000000000003</v>
      </c>
      <c r="LC144" s="265">
        <v>1</v>
      </c>
      <c r="LD144" s="265">
        <v>0</v>
      </c>
      <c r="LE144" s="265">
        <v>0.76288</v>
      </c>
      <c r="LF144" s="265">
        <v>2.0719999999999999E-4</v>
      </c>
      <c r="LG144" s="265">
        <v>2.72E-4</v>
      </c>
      <c r="LH144" s="431">
        <v>2.2197850048542023E-3</v>
      </c>
      <c r="LI144" s="431">
        <v>2.4911875370889902E-3</v>
      </c>
      <c r="LJ144" s="431">
        <v>3.1854310072958469E-3</v>
      </c>
      <c r="LK144" s="431">
        <v>3.0745540279895067E-3</v>
      </c>
      <c r="LL144" s="431">
        <v>3.9717829786241055E-3</v>
      </c>
      <c r="LM144" s="431">
        <v>3.9468370378017426E-3</v>
      </c>
      <c r="LN144" s="431">
        <v>4.4823004864156246E-3</v>
      </c>
      <c r="LO144" s="431">
        <v>4.5485817827284336E-3</v>
      </c>
      <c r="LP144" s="431">
        <v>4.7556553035974503E-3</v>
      </c>
      <c r="LQ144" s="431">
        <v>4.8312530852854252E-3</v>
      </c>
      <c r="LR144" s="431">
        <v>1.8632565625011921E-3</v>
      </c>
      <c r="LS144" s="431">
        <v>2.5560364592820406E-3</v>
      </c>
      <c r="LT144" s="431">
        <v>2.7868626639246941E-3</v>
      </c>
      <c r="LU144" s="431">
        <v>3.456692211329937E-3</v>
      </c>
      <c r="LV144" s="431">
        <v>4.1772313416004181E-3</v>
      </c>
      <c r="LW144" s="431">
        <v>4.1109481826424599E-3</v>
      </c>
      <c r="LX144" s="431">
        <v>4.4382004998624325E-3</v>
      </c>
      <c r="LY144" s="431">
        <v>4.1372203268110752E-3</v>
      </c>
      <c r="LZ144" s="431">
        <v>2.260459354147315E-3</v>
      </c>
      <c r="MA144" s="431">
        <v>2.7336529456079006E-3</v>
      </c>
      <c r="MB144" s="431">
        <v>3.1499553006142378E-3</v>
      </c>
      <c r="MC144" s="431">
        <v>2.9451232403516769E-3</v>
      </c>
      <c r="MD144" s="431">
        <v>3.6185646895319223E-3</v>
      </c>
      <c r="ME144" s="431">
        <v>3.34312510676682E-3</v>
      </c>
      <c r="MF144" s="431">
        <v>2.5380325969308615E-3</v>
      </c>
      <c r="MG144" s="431">
        <v>2.6370228733867407E-3</v>
      </c>
      <c r="MH144" s="266"/>
      <c r="MI144" s="266"/>
      <c r="MJ144" s="266"/>
      <c r="MK144" s="266"/>
      <c r="ML144" s="266"/>
      <c r="MM144" s="266"/>
      <c r="MN144" s="266"/>
      <c r="MO144" s="266"/>
      <c r="MP144" s="266"/>
      <c r="MQ144" s="266"/>
      <c r="MR144" s="266"/>
      <c r="MS144" s="266"/>
      <c r="MT144" s="266"/>
      <c r="MU144" s="266"/>
      <c r="MV144" s="266"/>
      <c r="MW144" s="266"/>
      <c r="MX144" s="266"/>
      <c r="MY144" s="266"/>
      <c r="MZ144" s="266"/>
      <c r="NA144" s="266"/>
      <c r="NB144" s="266"/>
      <c r="NC144" s="266"/>
      <c r="ND144" s="266"/>
      <c r="NE144" s="266"/>
      <c r="NF144" s="266"/>
      <c r="NG144" s="266"/>
      <c r="NH144" s="266"/>
      <c r="NI144" s="266"/>
      <c r="NJ144" s="266"/>
      <c r="NK144" s="266"/>
      <c r="NL144" s="266"/>
      <c r="NM144" s="266"/>
      <c r="NN144" s="266"/>
      <c r="NO144" s="266"/>
      <c r="NP144" s="266"/>
      <c r="NQ144" s="266"/>
      <c r="NR144" s="266"/>
      <c r="NS144" s="266"/>
      <c r="NT144" s="266"/>
      <c r="NU144" s="266"/>
      <c r="NV144" s="266"/>
      <c r="NW144" s="266"/>
      <c r="NX144" s="266"/>
      <c r="NY144" s="266"/>
      <c r="NZ144" s="266"/>
      <c r="OA144" s="266"/>
      <c r="OB144" s="266"/>
      <c r="OC144" s="266"/>
      <c r="OD144" s="266"/>
      <c r="OE144" s="266"/>
      <c r="OF144" s="266"/>
      <c r="OG144" s="266"/>
      <c r="OH144" s="266"/>
      <c r="OI144" s="266"/>
      <c r="OJ144" s="266"/>
      <c r="OK144" s="266"/>
      <c r="OL144" s="266"/>
      <c r="OM144" s="266"/>
      <c r="ON144" s="267"/>
    </row>
    <row r="145" spans="1:404">
      <c r="A145" s="261">
        <v>520</v>
      </c>
      <c r="B145" s="265">
        <v>0.25692999999999999</v>
      </c>
      <c r="C145" s="265">
        <v>0.20469000000000001</v>
      </c>
      <c r="D145" s="265">
        <v>0.15667</v>
      </c>
      <c r="E145" s="265">
        <v>0.11262</v>
      </c>
      <c r="F145" s="265">
        <v>0.26889000000000002</v>
      </c>
      <c r="G145" s="265">
        <v>0.20238999999999999</v>
      </c>
      <c r="H145" s="265">
        <v>0.28953000000000001</v>
      </c>
      <c r="I145" s="265">
        <v>0.37448999999999999</v>
      </c>
      <c r="J145" s="265">
        <v>0.32127</v>
      </c>
      <c r="K145" s="265">
        <v>2.1576999999999999E-2</v>
      </c>
      <c r="L145" s="265">
        <v>1.2219000000000001E-2</v>
      </c>
      <c r="M145" s="265">
        <v>8.7550000000000006E-3</v>
      </c>
      <c r="N145" s="265">
        <v>0.18734000000000001</v>
      </c>
      <c r="O145" s="265">
        <v>0.21018999999999999</v>
      </c>
      <c r="P145" s="265">
        <v>0.20732999999999999</v>
      </c>
      <c r="Q145" s="265">
        <v>0.15417</v>
      </c>
      <c r="R145" s="265">
        <v>0.11884</v>
      </c>
      <c r="S145" s="265">
        <v>0.29518</v>
      </c>
      <c r="T145" s="265">
        <v>0.19811000000000001</v>
      </c>
      <c r="U145" s="265">
        <v>0.27061000000000002</v>
      </c>
      <c r="V145" s="265">
        <v>0.18645999999999999</v>
      </c>
      <c r="W145" s="265">
        <v>0.22936000000000001</v>
      </c>
      <c r="X145" s="265">
        <v>0.19966</v>
      </c>
      <c r="Y145" s="265">
        <v>0.32682</v>
      </c>
      <c r="Z145" s="265">
        <v>0.22681999999999999</v>
      </c>
      <c r="AA145" s="265">
        <v>0.26373999999999997</v>
      </c>
      <c r="AB145" s="265">
        <v>0.18501999999999999</v>
      </c>
      <c r="AC145" s="265">
        <v>0.22857</v>
      </c>
      <c r="AD145" s="265">
        <v>0.15343999999999999</v>
      </c>
      <c r="AE145" s="265">
        <v>2.1892999999999999E-2</v>
      </c>
      <c r="AF145" s="265">
        <v>3.0806E-2</v>
      </c>
      <c r="AG145" s="265">
        <v>5.9452999999999999E-2</v>
      </c>
      <c r="AH145" s="265">
        <v>3.9780000000000003E-2</v>
      </c>
      <c r="AI145" s="265">
        <v>2.0244000000000002E-2</v>
      </c>
      <c r="AJ145" s="265">
        <v>1.0428E-2</v>
      </c>
      <c r="AK145" s="265">
        <v>1.746E-2</v>
      </c>
      <c r="AL145" s="265">
        <v>4.1147999999999997E-2</v>
      </c>
      <c r="AM145" s="265">
        <v>1.2527999999999999E-2</v>
      </c>
      <c r="AN145" s="265">
        <v>3.3995999999999998E-2</v>
      </c>
      <c r="AO145" s="265">
        <v>4.7523999999999997E-2</v>
      </c>
      <c r="AP145" s="265">
        <v>1.9838000000000001E-2</v>
      </c>
      <c r="AQ145" s="265">
        <v>3.9305E-2</v>
      </c>
      <c r="AR145" s="265">
        <v>8.9894000000000002E-2</v>
      </c>
      <c r="AS145" s="265">
        <v>1.6549999999999999E-2</v>
      </c>
      <c r="AT145" s="265">
        <v>7.3910000000000003E-2</v>
      </c>
      <c r="AU145" s="265">
        <v>0.11348999999999999</v>
      </c>
      <c r="AV145" s="265">
        <v>9.4190999999999997E-2</v>
      </c>
      <c r="AW145" s="265">
        <v>8.2699999999999996E-3</v>
      </c>
      <c r="AX145" s="265">
        <v>1.6105999999999999E-2</v>
      </c>
      <c r="AY145" s="265">
        <v>1.8461999999999999E-2</v>
      </c>
      <c r="AZ145" s="265">
        <v>1.8304000000000001E-2</v>
      </c>
      <c r="BA145" s="265">
        <v>5.7095E-2</v>
      </c>
      <c r="BB145" s="265">
        <v>5.5650999999999999E-2</v>
      </c>
      <c r="BC145" s="265">
        <v>5.4604E-2</v>
      </c>
      <c r="BD145" s="265">
        <v>5.8617000000000002E-2</v>
      </c>
      <c r="BE145" s="265">
        <v>1.4657999999999999E-2</v>
      </c>
      <c r="BF145" s="265">
        <v>8.0169999999999998E-3</v>
      </c>
      <c r="BG145" s="265">
        <v>6.6037999999999999E-2</v>
      </c>
      <c r="BH145" s="265">
        <v>6.2406000000000003E-2</v>
      </c>
      <c r="BI145" s="265">
        <v>0.1278</v>
      </c>
      <c r="BJ145" s="265">
        <v>0.112</v>
      </c>
      <c r="BK145" s="265">
        <v>0.14285999999999999</v>
      </c>
      <c r="BL145" s="265">
        <v>0.23338</v>
      </c>
      <c r="BM145" s="265">
        <v>0.15853999999999999</v>
      </c>
      <c r="BN145" s="265">
        <v>0.32549</v>
      </c>
      <c r="BO145" s="265">
        <v>0.37142999999999998</v>
      </c>
      <c r="BP145" s="265">
        <v>2.6415999999999999E-2</v>
      </c>
      <c r="BQ145" s="265">
        <v>0.20734</v>
      </c>
      <c r="BR145" s="265">
        <v>0.34649999999999997</v>
      </c>
      <c r="BS145" s="265">
        <v>0.19342000000000001</v>
      </c>
      <c r="BT145" s="265">
        <v>0.27617999999999998</v>
      </c>
      <c r="BU145" s="265">
        <v>1.6563999999999999E-2</v>
      </c>
      <c r="BV145" s="265">
        <v>8.2459999999999999E-3</v>
      </c>
      <c r="BW145" s="265">
        <v>2.0937999999999998E-2</v>
      </c>
      <c r="BX145" s="265">
        <v>1.0296E-2</v>
      </c>
      <c r="BY145" s="265">
        <v>0.30564999999999998</v>
      </c>
      <c r="BZ145" s="265">
        <v>0.26571</v>
      </c>
      <c r="CA145" s="265">
        <v>0.5</v>
      </c>
      <c r="CB145" s="265">
        <v>0.36552000000000001</v>
      </c>
      <c r="CC145" s="265">
        <v>0.46073999999999998</v>
      </c>
      <c r="CD145" s="265">
        <v>0.28266000000000002</v>
      </c>
      <c r="CE145" s="265">
        <v>0.27288000000000001</v>
      </c>
      <c r="CF145" s="265">
        <v>0.30225999999999997</v>
      </c>
      <c r="CG145" s="265">
        <v>0.24224000000000001</v>
      </c>
      <c r="CH145" s="265">
        <v>0.26091999999999999</v>
      </c>
      <c r="CI145" s="265">
        <v>0.28088999999999997</v>
      </c>
      <c r="CJ145" s="265">
        <v>0.25316</v>
      </c>
      <c r="CK145" s="265">
        <v>0.24812000000000001</v>
      </c>
      <c r="CL145" s="265">
        <v>0.53005000000000002</v>
      </c>
      <c r="CM145" s="265">
        <v>0.31420999999999999</v>
      </c>
      <c r="CN145" s="265">
        <v>0.19192000000000001</v>
      </c>
      <c r="CO145" s="265">
        <v>0.23599000000000001</v>
      </c>
      <c r="CP145" s="265">
        <v>0.30542999999999998</v>
      </c>
      <c r="CQ145" s="265">
        <v>0.29091</v>
      </c>
      <c r="CR145" s="265">
        <v>0.25</v>
      </c>
      <c r="CS145" s="265">
        <v>0.16325999999999999</v>
      </c>
      <c r="CT145" s="265">
        <v>0.23710999999999999</v>
      </c>
      <c r="CU145" s="265">
        <v>0.21</v>
      </c>
      <c r="CV145" s="265">
        <v>0.29006999999999999</v>
      </c>
      <c r="CW145" s="265">
        <v>0.43434</v>
      </c>
      <c r="CX145" s="265">
        <v>0.35052</v>
      </c>
      <c r="CY145" s="265">
        <v>0.38144</v>
      </c>
      <c r="CZ145" s="265">
        <v>0.23111000000000001</v>
      </c>
      <c r="DA145" s="265">
        <v>0.36524000000000001</v>
      </c>
      <c r="DB145" s="265">
        <v>0.24242</v>
      </c>
      <c r="DC145" s="265">
        <v>0.32990000000000003</v>
      </c>
      <c r="DD145" s="265">
        <v>0.35353000000000001</v>
      </c>
      <c r="DE145" s="265">
        <v>0.47422999999999998</v>
      </c>
      <c r="DF145" s="265">
        <v>0.33038000000000001</v>
      </c>
      <c r="DG145" s="265">
        <v>0.50002999999999997</v>
      </c>
      <c r="DH145" s="265">
        <v>0.26129000000000002</v>
      </c>
      <c r="DI145" s="265">
        <v>0.41012999999999999</v>
      </c>
      <c r="DJ145" s="265">
        <v>0.25729000000000002</v>
      </c>
      <c r="DK145" s="265">
        <v>9.3423999999999993E-2</v>
      </c>
      <c r="DL145" s="265">
        <v>0.14588000000000001</v>
      </c>
      <c r="DM145" s="265">
        <v>0.73514000000000002</v>
      </c>
      <c r="DN145" s="265">
        <v>0.14693000000000001</v>
      </c>
      <c r="DO145" s="265">
        <v>0.18781999999999999</v>
      </c>
      <c r="DP145" s="265">
        <v>9.5054E-2</v>
      </c>
      <c r="DQ145" s="265">
        <v>0.1171</v>
      </c>
      <c r="DR145" s="265">
        <v>0.43413000000000002</v>
      </c>
      <c r="DS145" s="265">
        <v>0.31072</v>
      </c>
      <c r="DT145" s="265">
        <v>0.36769000000000002</v>
      </c>
      <c r="DU145" s="265">
        <v>0.1198</v>
      </c>
      <c r="DV145" s="265">
        <v>0.16342999999999999</v>
      </c>
      <c r="DW145" s="265">
        <v>8.5489999999999997E-2</v>
      </c>
      <c r="DX145" s="265">
        <v>0.23654</v>
      </c>
      <c r="DY145" s="265">
        <v>0.27461999999999998</v>
      </c>
      <c r="DZ145" s="265">
        <v>6.7591999999999999E-2</v>
      </c>
      <c r="EA145" s="265">
        <v>9.9729999999999999E-2</v>
      </c>
      <c r="EB145" s="265">
        <v>9.4224000000000002E-2</v>
      </c>
      <c r="EC145" s="265">
        <v>9.8382999999999998E-2</v>
      </c>
      <c r="ED145" s="265">
        <v>8.8331999999999994E-2</v>
      </c>
      <c r="EE145" s="265">
        <v>8.2727999999999996E-2</v>
      </c>
      <c r="EF145" s="265">
        <v>0.32679000000000002</v>
      </c>
      <c r="EG145" s="265">
        <v>0.11749999999999999</v>
      </c>
      <c r="EH145" s="265">
        <v>7.9313999999999996E-2</v>
      </c>
      <c r="EI145" s="265">
        <v>0.69388000000000005</v>
      </c>
      <c r="EJ145" s="265">
        <v>0.56701000000000001</v>
      </c>
      <c r="EK145" s="265">
        <v>0.39394000000000001</v>
      </c>
      <c r="EL145" s="265">
        <v>0.51041999999999998</v>
      </c>
      <c r="EM145" s="265">
        <v>0.34312999999999999</v>
      </c>
      <c r="EN145" s="265">
        <v>0.44166</v>
      </c>
      <c r="EO145" s="265">
        <v>0.95533000000000001</v>
      </c>
      <c r="EP145" s="265">
        <v>0.31977</v>
      </c>
      <c r="EQ145" s="265">
        <v>0.27011000000000002</v>
      </c>
      <c r="ER145" s="265">
        <v>0.31006</v>
      </c>
      <c r="ES145" s="265">
        <v>0.29430000000000001</v>
      </c>
      <c r="ET145" s="265">
        <v>0.31102999999999997</v>
      </c>
      <c r="EU145" s="265">
        <v>0.28371000000000002</v>
      </c>
      <c r="EV145" s="265">
        <v>0.22650999999999999</v>
      </c>
      <c r="EW145" s="265">
        <v>0.24593000000000001</v>
      </c>
      <c r="EX145" s="265">
        <v>0.28015000000000001</v>
      </c>
      <c r="EY145" s="265">
        <v>0.26694000000000001</v>
      </c>
      <c r="EZ145" s="265">
        <v>0.47565000000000002</v>
      </c>
      <c r="FA145" s="265">
        <v>0.39956000000000003</v>
      </c>
      <c r="FB145" s="265">
        <v>0.35558000000000001</v>
      </c>
      <c r="FC145" s="265">
        <v>0.32455000000000001</v>
      </c>
      <c r="FD145" s="265">
        <v>0.40889999999999999</v>
      </c>
      <c r="FE145" s="265">
        <v>0.29487999999999998</v>
      </c>
      <c r="FF145" s="265">
        <v>0.39056000000000002</v>
      </c>
      <c r="FG145" s="265">
        <v>0.43461</v>
      </c>
      <c r="FH145" s="265">
        <v>0.36621999999999999</v>
      </c>
      <c r="FI145" s="265">
        <v>0.35258</v>
      </c>
      <c r="FJ145" s="265">
        <v>0.45572000000000001</v>
      </c>
      <c r="FK145" s="265">
        <v>0.37506</v>
      </c>
      <c r="FL145" s="265">
        <v>0.43189</v>
      </c>
      <c r="FM145" s="265">
        <v>0.52190999999999999</v>
      </c>
      <c r="FN145" s="265">
        <v>0.44724999999999998</v>
      </c>
      <c r="FO145" s="265">
        <v>0.45</v>
      </c>
      <c r="FP145" s="265">
        <v>0.52537999999999996</v>
      </c>
      <c r="FQ145" s="265">
        <v>0.53222999999999998</v>
      </c>
      <c r="FR145" s="265">
        <v>0.42931999999999998</v>
      </c>
      <c r="FS145" s="265">
        <v>0.53130999999999995</v>
      </c>
      <c r="FT145" s="265">
        <v>0.40144000000000002</v>
      </c>
      <c r="FU145" s="265">
        <v>0.50068999999999997</v>
      </c>
      <c r="FV145" s="265">
        <v>0.41205999999999998</v>
      </c>
      <c r="FW145" s="265">
        <v>0.46325</v>
      </c>
      <c r="FX145" s="265">
        <v>0.49321999999999999</v>
      </c>
      <c r="FY145" s="265">
        <v>0.45035999999999998</v>
      </c>
      <c r="FZ145" s="265">
        <v>0.46325</v>
      </c>
      <c r="GA145" s="265">
        <v>0.57081000000000004</v>
      </c>
      <c r="GB145" s="265">
        <v>0.41987000000000002</v>
      </c>
      <c r="GC145" s="265">
        <v>0.51958000000000004</v>
      </c>
      <c r="GD145" s="265">
        <v>0.49952999999999997</v>
      </c>
      <c r="GE145" s="265">
        <v>0.65291999999999994</v>
      </c>
      <c r="GF145" s="265">
        <v>0.51720999999999995</v>
      </c>
      <c r="GG145" s="265">
        <v>0.50815999999999995</v>
      </c>
      <c r="GH145" s="265">
        <v>0.55159999999999998</v>
      </c>
      <c r="GI145" s="265">
        <v>0.54001999999999994</v>
      </c>
      <c r="GJ145" s="265">
        <v>0.64939999999999998</v>
      </c>
      <c r="GK145" s="265">
        <v>0.62795000000000001</v>
      </c>
      <c r="GL145" s="265">
        <v>0.55395000000000005</v>
      </c>
      <c r="GM145" s="265">
        <v>0.62124000000000001</v>
      </c>
      <c r="GN145" s="265">
        <v>0.63873000000000002</v>
      </c>
      <c r="GO145" s="265">
        <v>0.47533999999999998</v>
      </c>
      <c r="GP145" s="265">
        <v>0.49920999999999999</v>
      </c>
      <c r="GQ145" s="265">
        <v>0.4899</v>
      </c>
      <c r="GR145" s="265">
        <v>0.57523000000000002</v>
      </c>
      <c r="GS145" s="265">
        <v>0.49301</v>
      </c>
      <c r="GT145" s="265">
        <v>0.47788999999999998</v>
      </c>
      <c r="GU145" s="265">
        <v>0.47548000000000001</v>
      </c>
      <c r="GV145" s="265">
        <v>0.45302999999999999</v>
      </c>
      <c r="GW145" s="265">
        <v>0.53603000000000001</v>
      </c>
      <c r="GX145" s="265">
        <v>0.54335999999999995</v>
      </c>
      <c r="GY145" s="265">
        <v>0.54515000000000002</v>
      </c>
      <c r="GZ145" s="265">
        <v>0.44701000000000002</v>
      </c>
      <c r="HA145" s="265">
        <v>0.39050000000000001</v>
      </c>
      <c r="HB145" s="265">
        <v>0.39113999999999999</v>
      </c>
      <c r="HC145" s="265">
        <v>0.62060000000000004</v>
      </c>
      <c r="HD145" s="265">
        <v>0.46284999999999998</v>
      </c>
      <c r="HE145" s="265">
        <v>0.59164000000000005</v>
      </c>
      <c r="HF145" s="265">
        <v>0.56638999999999995</v>
      </c>
      <c r="HG145" s="265">
        <v>0.59409999999999996</v>
      </c>
      <c r="HH145" s="265">
        <v>0.59723999999999999</v>
      </c>
      <c r="HI145" s="265">
        <v>0.60207999999999995</v>
      </c>
      <c r="HJ145" s="265">
        <v>0.62780999999999998</v>
      </c>
      <c r="HK145" s="265">
        <v>0.51129000000000002</v>
      </c>
      <c r="HL145" s="265">
        <v>0.55249000000000004</v>
      </c>
      <c r="HM145" s="265">
        <v>0.4632</v>
      </c>
      <c r="HN145" s="265">
        <v>0.56201999999999996</v>
      </c>
      <c r="HO145" s="265">
        <v>0.56272999999999995</v>
      </c>
      <c r="HP145" s="265">
        <v>0.49517</v>
      </c>
      <c r="HQ145" s="265">
        <v>0.50697000000000003</v>
      </c>
      <c r="HR145" s="265">
        <v>0.56766000000000005</v>
      </c>
      <c r="HS145" s="265">
        <v>0.47478999999999999</v>
      </c>
      <c r="HT145" s="265">
        <v>0.52869999999999995</v>
      </c>
      <c r="HU145" s="265">
        <v>0.65276999999999996</v>
      </c>
      <c r="HV145" s="265">
        <v>0.47220000000000001</v>
      </c>
      <c r="HW145" s="265">
        <v>0.55513999999999997</v>
      </c>
      <c r="HX145" s="265">
        <v>0.56703999999999999</v>
      </c>
      <c r="HY145" s="265">
        <v>0.49814000000000003</v>
      </c>
      <c r="HZ145" s="265">
        <v>0.44363999999999998</v>
      </c>
      <c r="IA145" s="265">
        <v>0.40629999999999999</v>
      </c>
      <c r="IB145" s="265">
        <v>0.39180999999999999</v>
      </c>
      <c r="IC145" s="265">
        <v>0.40676000000000001</v>
      </c>
      <c r="ID145" s="265">
        <v>0.39493</v>
      </c>
      <c r="IE145" s="265">
        <v>0.49177999999999999</v>
      </c>
      <c r="IF145" s="265">
        <v>0.49032999999999999</v>
      </c>
      <c r="IG145" s="265">
        <v>0.44757000000000002</v>
      </c>
      <c r="IH145" s="265">
        <v>0.58198000000000005</v>
      </c>
      <c r="II145" s="265">
        <v>0.64715</v>
      </c>
      <c r="IJ145" s="265">
        <v>0.47752</v>
      </c>
      <c r="IK145" s="265">
        <v>0.48947000000000002</v>
      </c>
      <c r="IL145" s="265">
        <v>0.65107000000000004</v>
      </c>
      <c r="IM145" s="265">
        <v>0.54957</v>
      </c>
      <c r="IN145" s="265">
        <v>0.32141999999999998</v>
      </c>
      <c r="IO145" s="265">
        <v>0.34022999999999998</v>
      </c>
      <c r="IP145" s="265">
        <v>0.41234999999999999</v>
      </c>
      <c r="IQ145" s="265">
        <v>0.57257000000000002</v>
      </c>
      <c r="IR145" s="265">
        <v>0.63961999999999997</v>
      </c>
      <c r="IS145" s="265">
        <v>0.48054999999999998</v>
      </c>
      <c r="IT145" s="265">
        <v>0.48538999999999999</v>
      </c>
      <c r="IU145" s="265">
        <v>0.47958000000000001</v>
      </c>
      <c r="IV145" s="265">
        <v>0.39957999999999999</v>
      </c>
      <c r="IW145" s="265">
        <v>0.53654999999999997</v>
      </c>
      <c r="IX145" s="265">
        <v>0.48332000000000003</v>
      </c>
      <c r="IY145" s="265">
        <v>0.66017000000000003</v>
      </c>
      <c r="IZ145" s="265">
        <v>0.59055999999999997</v>
      </c>
      <c r="JA145" s="265">
        <v>0.61551</v>
      </c>
      <c r="JB145" s="265">
        <v>0.59714999999999996</v>
      </c>
      <c r="JC145" s="265">
        <v>0.64817999999999998</v>
      </c>
      <c r="JD145" s="265">
        <v>0.47867999999999999</v>
      </c>
      <c r="JE145" s="265">
        <v>0.42684</v>
      </c>
      <c r="JF145" s="265">
        <v>0.55981000000000003</v>
      </c>
      <c r="JG145" s="265">
        <v>0.54590000000000005</v>
      </c>
      <c r="JH145" s="265">
        <v>0.71941999999999995</v>
      </c>
      <c r="JI145" s="265">
        <v>0.52954999999999997</v>
      </c>
      <c r="JJ145" s="265">
        <v>0.49768000000000001</v>
      </c>
      <c r="JK145" s="265">
        <v>0.62026000000000003</v>
      </c>
      <c r="JL145" s="265">
        <v>0.57813000000000003</v>
      </c>
      <c r="JM145" s="265">
        <v>0.52847</v>
      </c>
      <c r="JN145" s="265">
        <v>0.44944000000000001</v>
      </c>
      <c r="JO145" s="265">
        <v>0.47656999999999999</v>
      </c>
      <c r="JP145" s="265">
        <v>0.51726000000000005</v>
      </c>
      <c r="JQ145" s="265">
        <v>0.48320999999999997</v>
      </c>
      <c r="JR145" s="265">
        <v>0.43308999999999997</v>
      </c>
      <c r="JS145" s="265">
        <v>0.53530999999999995</v>
      </c>
      <c r="JT145" s="265">
        <v>0.30674000000000001</v>
      </c>
      <c r="JU145" s="265">
        <v>0.64417999999999997</v>
      </c>
      <c r="JV145" s="265">
        <v>0.62239999999999995</v>
      </c>
      <c r="JW145" s="265">
        <v>0.41599999999999998</v>
      </c>
      <c r="JX145" s="265">
        <v>0.43519000000000002</v>
      </c>
      <c r="JY145" s="265">
        <v>0.49143999999999999</v>
      </c>
      <c r="JZ145" s="265">
        <v>0.44692999999999999</v>
      </c>
      <c r="KA145" s="265">
        <v>0.21758</v>
      </c>
      <c r="KB145" s="265">
        <v>0.45584999999999998</v>
      </c>
      <c r="KC145" s="265">
        <v>0.54078000000000004</v>
      </c>
      <c r="KD145" s="265">
        <v>0.47487000000000001</v>
      </c>
      <c r="KE145" s="265">
        <v>0.50160000000000005</v>
      </c>
      <c r="KF145" s="265">
        <v>0.41342000000000001</v>
      </c>
      <c r="KG145" s="265">
        <v>0.39657999999999999</v>
      </c>
      <c r="KH145" s="265">
        <v>0.32433000000000001</v>
      </c>
      <c r="KI145" s="265">
        <v>0.39176</v>
      </c>
      <c r="KJ145" s="265">
        <v>0.47739999999999999</v>
      </c>
      <c r="KK145" s="265">
        <v>0.43974999999999997</v>
      </c>
      <c r="KL145" s="265">
        <v>0.51665000000000005</v>
      </c>
      <c r="KM145" s="265">
        <v>0.94237000000000004</v>
      </c>
      <c r="KN145" s="265">
        <v>0.95943999999999996</v>
      </c>
      <c r="KO145" s="265">
        <v>0.93516999999999995</v>
      </c>
      <c r="KP145" s="265">
        <v>7.2587808635827741E-3</v>
      </c>
      <c r="KQ145" s="265">
        <v>0.85207999999999995</v>
      </c>
      <c r="KR145" s="265">
        <v>0.81715000000000004</v>
      </c>
      <c r="KS145" s="265">
        <v>0.78810000000000002</v>
      </c>
      <c r="KT145" s="265">
        <v>0.92442298697255887</v>
      </c>
      <c r="KU145" s="265">
        <v>7.5448000000000001E-2</v>
      </c>
      <c r="KV145" s="265">
        <v>0.18966</v>
      </c>
      <c r="KW145" s="265">
        <v>0.24915999999999999</v>
      </c>
      <c r="KX145" s="265">
        <v>0.35026000000000002</v>
      </c>
      <c r="KY145" s="265">
        <v>0.54193000000000002</v>
      </c>
      <c r="KZ145" s="265">
        <v>0.74063000000000001</v>
      </c>
      <c r="LA145" s="265">
        <v>0.88743000000000005</v>
      </c>
      <c r="LB145" s="265">
        <v>0.97075999999999996</v>
      </c>
      <c r="LC145" s="265">
        <v>1</v>
      </c>
      <c r="LD145" s="265">
        <v>0</v>
      </c>
      <c r="LE145" s="265">
        <v>0.76744999999999997</v>
      </c>
      <c r="LF145" s="265">
        <v>2.5900000000000001E-4</v>
      </c>
      <c r="LG145" s="265">
        <v>3.4000000000000002E-4</v>
      </c>
      <c r="LH145" s="431">
        <v>2.1624634973704815E-3</v>
      </c>
      <c r="LI145" s="431">
        <v>2.4173327255994081E-3</v>
      </c>
      <c r="LJ145" s="431">
        <v>3.0312179587781429E-3</v>
      </c>
      <c r="LK145" s="431">
        <v>3.043836448341608E-3</v>
      </c>
      <c r="LL145" s="431">
        <v>3.8800681941211224E-3</v>
      </c>
      <c r="LM145" s="431">
        <v>4.004891961812973E-3</v>
      </c>
      <c r="LN145" s="431">
        <v>4.4518616050481796E-3</v>
      </c>
      <c r="LO145" s="431">
        <v>4.6207518316805363E-3</v>
      </c>
      <c r="LP145" s="431">
        <v>4.8183850012719631E-3</v>
      </c>
      <c r="LQ145" s="431">
        <v>4.9187247641384602E-3</v>
      </c>
      <c r="LR145" s="431">
        <v>1.9100821809843183E-3</v>
      </c>
      <c r="LS145" s="431">
        <v>2.5516836903989315E-3</v>
      </c>
      <c r="LT145" s="431">
        <v>2.8421452734619379E-3</v>
      </c>
      <c r="LU145" s="431">
        <v>3.5184728913009167E-3</v>
      </c>
      <c r="LV145" s="431">
        <v>4.1713560931384563E-3</v>
      </c>
      <c r="LW145" s="431">
        <v>4.1767596267163754E-3</v>
      </c>
      <c r="LX145" s="431">
        <v>4.5076417736709118E-3</v>
      </c>
      <c r="LY145" s="431">
        <v>4.1978871449828148E-3</v>
      </c>
      <c r="LZ145" s="431">
        <v>2.2224308922886848E-3</v>
      </c>
      <c r="MA145" s="431">
        <v>2.7780467644333839E-3</v>
      </c>
      <c r="MB145" s="431">
        <v>3.1826177146285772E-3</v>
      </c>
      <c r="MC145" s="431">
        <v>2.9875312466174364E-3</v>
      </c>
      <c r="MD145" s="431">
        <v>3.6879009567201138E-3</v>
      </c>
      <c r="ME145" s="431">
        <v>3.4095472656190395E-3</v>
      </c>
      <c r="MF145" s="431">
        <v>2.5315731763839722E-3</v>
      </c>
      <c r="MG145" s="431">
        <v>2.656667260453105E-3</v>
      </c>
      <c r="MH145" s="266"/>
      <c r="MI145" s="266"/>
      <c r="MJ145" s="266"/>
      <c r="MK145" s="266"/>
      <c r="ML145" s="266"/>
      <c r="MM145" s="266"/>
      <c r="MN145" s="266"/>
      <c r="MO145" s="266"/>
      <c r="MP145" s="266"/>
      <c r="MQ145" s="266"/>
      <c r="MR145" s="266"/>
      <c r="MS145" s="266"/>
      <c r="MT145" s="266"/>
      <c r="MU145" s="266"/>
      <c r="MV145" s="266"/>
      <c r="MW145" s="266"/>
      <c r="MX145" s="266"/>
      <c r="MY145" s="266"/>
      <c r="MZ145" s="266"/>
      <c r="NA145" s="266"/>
      <c r="NB145" s="266"/>
      <c r="NC145" s="266"/>
      <c r="ND145" s="266"/>
      <c r="NE145" s="266"/>
      <c r="NF145" s="266"/>
      <c r="NG145" s="266"/>
      <c r="NH145" s="266"/>
      <c r="NI145" s="266"/>
      <c r="NJ145" s="266"/>
      <c r="NK145" s="266"/>
      <c r="NL145" s="266"/>
      <c r="NM145" s="266"/>
      <c r="NN145" s="266"/>
      <c r="NO145" s="266"/>
      <c r="NP145" s="266"/>
      <c r="NQ145" s="266"/>
      <c r="NR145" s="266"/>
      <c r="NS145" s="266"/>
      <c r="NT145" s="266"/>
      <c r="NU145" s="266"/>
      <c r="NV145" s="266"/>
      <c r="NW145" s="266"/>
      <c r="NX145" s="266"/>
      <c r="NY145" s="266"/>
      <c r="NZ145" s="266"/>
      <c r="OA145" s="266"/>
      <c r="OB145" s="266"/>
      <c r="OC145" s="266"/>
      <c r="OD145" s="266"/>
      <c r="OE145" s="266"/>
      <c r="OF145" s="266"/>
      <c r="OG145" s="266"/>
      <c r="OH145" s="266"/>
      <c r="OI145" s="266"/>
      <c r="OJ145" s="266"/>
      <c r="OK145" s="266"/>
      <c r="OL145" s="266"/>
      <c r="OM145" s="266"/>
      <c r="ON145" s="267"/>
    </row>
    <row r="146" spans="1:404">
      <c r="A146" s="261">
        <v>521</v>
      </c>
      <c r="B146" s="265">
        <v>0.25614999999999999</v>
      </c>
      <c r="C146" s="265">
        <v>0.20646</v>
      </c>
      <c r="D146" s="265">
        <v>0.15975</v>
      </c>
      <c r="E146" s="265">
        <v>0.11584999999999999</v>
      </c>
      <c r="F146" s="265">
        <v>0.26894000000000001</v>
      </c>
      <c r="G146" s="265">
        <v>0.20558000000000001</v>
      </c>
      <c r="H146" s="265">
        <v>0.28871999999999998</v>
      </c>
      <c r="I146" s="265">
        <v>0.37419000000000002</v>
      </c>
      <c r="J146" s="265">
        <v>0.32218999999999998</v>
      </c>
      <c r="K146" s="265">
        <v>2.1250999999999999E-2</v>
      </c>
      <c r="L146" s="265">
        <v>1.2054E-2</v>
      </c>
      <c r="M146" s="265">
        <v>8.8426000000000008E-3</v>
      </c>
      <c r="N146" s="265">
        <v>0.1847</v>
      </c>
      <c r="O146" s="265">
        <v>0.20774000000000001</v>
      </c>
      <c r="P146" s="265">
        <v>0.2109</v>
      </c>
      <c r="Q146" s="265">
        <v>0.16056000000000001</v>
      </c>
      <c r="R146" s="265">
        <v>0.12277</v>
      </c>
      <c r="S146" s="265">
        <v>0.29485</v>
      </c>
      <c r="T146" s="265">
        <v>0.19814999999999999</v>
      </c>
      <c r="U146" s="265">
        <v>0.26956999999999998</v>
      </c>
      <c r="V146" s="265">
        <v>0.18518999999999999</v>
      </c>
      <c r="W146" s="265">
        <v>0.23119000000000001</v>
      </c>
      <c r="X146" s="265">
        <v>0.20121</v>
      </c>
      <c r="Y146" s="265">
        <v>0.32733000000000001</v>
      </c>
      <c r="Z146" s="265">
        <v>0.22719</v>
      </c>
      <c r="AA146" s="265">
        <v>0.26362999999999998</v>
      </c>
      <c r="AB146" s="265">
        <v>0.18493999999999999</v>
      </c>
      <c r="AC146" s="265">
        <v>0.22989000000000001</v>
      </c>
      <c r="AD146" s="265">
        <v>0.15440999999999999</v>
      </c>
      <c r="AE146" s="265">
        <v>2.2259000000000001E-2</v>
      </c>
      <c r="AF146" s="265">
        <v>3.1223999999999998E-2</v>
      </c>
      <c r="AG146" s="265">
        <v>6.3518000000000005E-2</v>
      </c>
      <c r="AH146" s="265">
        <v>3.9571000000000002E-2</v>
      </c>
      <c r="AI146" s="265">
        <v>1.9473000000000001E-2</v>
      </c>
      <c r="AJ146" s="265">
        <v>1.1027E-2</v>
      </c>
      <c r="AK146" s="265">
        <v>1.6711E-2</v>
      </c>
      <c r="AL146" s="265">
        <v>3.9525999999999999E-2</v>
      </c>
      <c r="AM146" s="265">
        <v>1.2321E-2</v>
      </c>
      <c r="AN146" s="265">
        <v>3.2552999999999999E-2</v>
      </c>
      <c r="AO146" s="265">
        <v>4.5668E-2</v>
      </c>
      <c r="AP146" s="265">
        <v>1.9536000000000001E-2</v>
      </c>
      <c r="AQ146" s="265">
        <v>3.7725000000000002E-2</v>
      </c>
      <c r="AR146" s="265">
        <v>8.6234000000000005E-2</v>
      </c>
      <c r="AS146" s="265">
        <v>1.6223999999999999E-2</v>
      </c>
      <c r="AT146" s="265">
        <v>7.0838999999999999E-2</v>
      </c>
      <c r="AU146" s="265">
        <v>0.10886999999999999</v>
      </c>
      <c r="AV146" s="265">
        <v>9.0304999999999996E-2</v>
      </c>
      <c r="AW146" s="265">
        <v>8.4303999999999994E-3</v>
      </c>
      <c r="AX146" s="265">
        <v>1.6282999999999999E-2</v>
      </c>
      <c r="AY146" s="265">
        <v>1.8196E-2</v>
      </c>
      <c r="AZ146" s="265">
        <v>1.8051000000000001E-2</v>
      </c>
      <c r="BA146" s="265">
        <v>5.4600000000000003E-2</v>
      </c>
      <c r="BB146" s="265">
        <v>5.3156000000000002E-2</v>
      </c>
      <c r="BC146" s="265">
        <v>5.2110999999999998E-2</v>
      </c>
      <c r="BD146" s="265">
        <v>5.6113999999999997E-2</v>
      </c>
      <c r="BE146" s="265">
        <v>1.3528E-2</v>
      </c>
      <c r="BF146" s="265">
        <v>8.0268000000000006E-3</v>
      </c>
      <c r="BG146" s="265">
        <v>6.6103999999999996E-2</v>
      </c>
      <c r="BH146" s="265">
        <v>6.2902E-2</v>
      </c>
      <c r="BI146" s="265">
        <v>0.12853999999999999</v>
      </c>
      <c r="BJ146" s="265">
        <v>0.11385000000000001</v>
      </c>
      <c r="BK146" s="265">
        <v>0.14285999999999999</v>
      </c>
      <c r="BL146" s="265">
        <v>0.23505000000000001</v>
      </c>
      <c r="BM146" s="265">
        <v>0.15609999999999999</v>
      </c>
      <c r="BN146" s="265">
        <v>0.33239000000000002</v>
      </c>
      <c r="BO146" s="265">
        <v>0.36286000000000002</v>
      </c>
      <c r="BP146" s="265">
        <v>2.7316E-2</v>
      </c>
      <c r="BQ146" s="265">
        <v>0.20446</v>
      </c>
      <c r="BR146" s="265">
        <v>0.3483</v>
      </c>
      <c r="BS146" s="265">
        <v>0.19134999999999999</v>
      </c>
      <c r="BT146" s="265">
        <v>0.28243000000000001</v>
      </c>
      <c r="BU146" s="265">
        <v>1.6818E-2</v>
      </c>
      <c r="BV146" s="265">
        <v>8.2748000000000006E-3</v>
      </c>
      <c r="BW146" s="265">
        <v>2.0990000000000002E-2</v>
      </c>
      <c r="BX146" s="265">
        <v>1.0111E-2</v>
      </c>
      <c r="BY146" s="265">
        <v>0.30776999999999999</v>
      </c>
      <c r="BZ146" s="265">
        <v>0.26852999999999999</v>
      </c>
      <c r="CA146" s="265">
        <v>0.50600000000000001</v>
      </c>
      <c r="CB146" s="265">
        <v>0.36842999999999998</v>
      </c>
      <c r="CC146" s="265">
        <v>0.46432000000000001</v>
      </c>
      <c r="CD146" s="265">
        <v>0.28539999999999999</v>
      </c>
      <c r="CE146" s="265">
        <v>0.27550000000000002</v>
      </c>
      <c r="CF146" s="265">
        <v>0.30520000000000003</v>
      </c>
      <c r="CG146" s="265">
        <v>0.23887</v>
      </c>
      <c r="CH146" s="265">
        <v>0.26362000000000002</v>
      </c>
      <c r="CI146" s="265">
        <v>0.28341</v>
      </c>
      <c r="CJ146" s="265">
        <v>0.25569999999999998</v>
      </c>
      <c r="CK146" s="265">
        <v>0.24479000000000001</v>
      </c>
      <c r="CL146" s="265">
        <v>0.53122999999999998</v>
      </c>
      <c r="CM146" s="265">
        <v>0.31975999999999999</v>
      </c>
      <c r="CN146" s="265">
        <v>0.19192000000000001</v>
      </c>
      <c r="CO146" s="265">
        <v>0.24107999999999999</v>
      </c>
      <c r="CP146" s="265">
        <v>0.31130000000000002</v>
      </c>
      <c r="CQ146" s="265">
        <v>0.29649999999999999</v>
      </c>
      <c r="CR146" s="265">
        <v>0.25600000000000001</v>
      </c>
      <c r="CS146" s="265">
        <v>0.16531000000000001</v>
      </c>
      <c r="CT146" s="265">
        <v>0.24124000000000001</v>
      </c>
      <c r="CU146" s="265">
        <v>0.214</v>
      </c>
      <c r="CV146" s="265">
        <v>0.29538999999999999</v>
      </c>
      <c r="CW146" s="265">
        <v>0.44241999999999998</v>
      </c>
      <c r="CX146" s="265">
        <v>0.35052</v>
      </c>
      <c r="CY146" s="265">
        <v>0.38762999999999997</v>
      </c>
      <c r="CZ146" s="265">
        <v>0.23572000000000001</v>
      </c>
      <c r="DA146" s="265">
        <v>0.36721999999999999</v>
      </c>
      <c r="DB146" s="265">
        <v>0.23433999999999999</v>
      </c>
      <c r="DC146" s="265">
        <v>0.31958999999999999</v>
      </c>
      <c r="DD146" s="265">
        <v>0.34544999999999998</v>
      </c>
      <c r="DE146" s="265">
        <v>0.46804000000000001</v>
      </c>
      <c r="DF146" s="265">
        <v>0.33789999999999998</v>
      </c>
      <c r="DG146" s="265">
        <v>0.51139999999999997</v>
      </c>
      <c r="DH146" s="265">
        <v>0.26688000000000001</v>
      </c>
      <c r="DI146" s="265">
        <v>0.43707000000000001</v>
      </c>
      <c r="DJ146" s="265">
        <v>0.28208</v>
      </c>
      <c r="DK146" s="265">
        <v>0.10278</v>
      </c>
      <c r="DL146" s="265">
        <v>0.16267999999999999</v>
      </c>
      <c r="DM146" s="265">
        <v>0.75153999999999999</v>
      </c>
      <c r="DN146" s="265">
        <v>0.16384000000000001</v>
      </c>
      <c r="DO146" s="265">
        <v>0.20896000000000001</v>
      </c>
      <c r="DP146" s="265">
        <v>0.10481</v>
      </c>
      <c r="DQ146" s="265">
        <v>0.13038</v>
      </c>
      <c r="DR146" s="265">
        <v>0.43811</v>
      </c>
      <c r="DS146" s="265">
        <v>0.32057999999999998</v>
      </c>
      <c r="DT146" s="265">
        <v>0.38261000000000001</v>
      </c>
      <c r="DU146" s="265">
        <v>0.13220999999999999</v>
      </c>
      <c r="DV146" s="265">
        <v>0.18193000000000001</v>
      </c>
      <c r="DW146" s="265">
        <v>9.3784000000000006E-2</v>
      </c>
      <c r="DX146" s="265">
        <v>0.2404</v>
      </c>
      <c r="DY146" s="265">
        <v>0.28006999999999999</v>
      </c>
      <c r="DZ146" s="265">
        <v>7.3838000000000001E-2</v>
      </c>
      <c r="EA146" s="265">
        <v>0.11017</v>
      </c>
      <c r="EB146" s="265">
        <v>0.10405</v>
      </c>
      <c r="EC146" s="265">
        <v>0.10867</v>
      </c>
      <c r="ED146" s="265">
        <v>9.7500000000000003E-2</v>
      </c>
      <c r="EE146" s="265">
        <v>9.1272000000000006E-2</v>
      </c>
      <c r="EF146" s="265">
        <v>0.31353999999999999</v>
      </c>
      <c r="EG146" s="265">
        <v>0.12991</v>
      </c>
      <c r="EH146" s="265">
        <v>7.7620999999999996E-2</v>
      </c>
      <c r="EI146" s="265">
        <v>0.68776000000000004</v>
      </c>
      <c r="EJ146" s="265">
        <v>0.55257999999999996</v>
      </c>
      <c r="EK146" s="265">
        <v>0.38181999999999999</v>
      </c>
      <c r="EL146" s="265">
        <v>0.50207999999999997</v>
      </c>
      <c r="EM146" s="265">
        <v>0.32157000000000002</v>
      </c>
      <c r="EN146" s="265">
        <v>0.45491999999999999</v>
      </c>
      <c r="EO146" s="265">
        <v>0.96426999999999996</v>
      </c>
      <c r="EP146" s="265">
        <v>0.32247999999999999</v>
      </c>
      <c r="EQ146" s="265">
        <v>0.28198000000000001</v>
      </c>
      <c r="ER146" s="265">
        <v>0.32349</v>
      </c>
      <c r="ES146" s="265">
        <v>0.30710999999999999</v>
      </c>
      <c r="ET146" s="265">
        <v>0.32440000000000002</v>
      </c>
      <c r="EU146" s="265">
        <v>0.29608000000000001</v>
      </c>
      <c r="EV146" s="265">
        <v>0.23630999999999999</v>
      </c>
      <c r="EW146" s="265">
        <v>0.25675999999999999</v>
      </c>
      <c r="EX146" s="265">
        <v>0.29227999999999998</v>
      </c>
      <c r="EY146" s="265">
        <v>0.27845999999999999</v>
      </c>
      <c r="EZ146" s="265">
        <v>0.47863</v>
      </c>
      <c r="FA146" s="265">
        <v>0.41760999999999998</v>
      </c>
      <c r="FB146" s="265">
        <v>0.37158000000000002</v>
      </c>
      <c r="FC146" s="265">
        <v>0.33917000000000003</v>
      </c>
      <c r="FD146" s="265">
        <v>0.42768</v>
      </c>
      <c r="FE146" s="265">
        <v>0.30813000000000001</v>
      </c>
      <c r="FF146" s="265">
        <v>0.40856999999999999</v>
      </c>
      <c r="FG146" s="265">
        <v>0.45443</v>
      </c>
      <c r="FH146" s="265">
        <v>0.38313999999999998</v>
      </c>
      <c r="FI146" s="265">
        <v>0.36901</v>
      </c>
      <c r="FJ146" s="265">
        <v>0.48570000000000002</v>
      </c>
      <c r="FK146" s="265">
        <v>0.38735999999999998</v>
      </c>
      <c r="FL146" s="265">
        <v>0.42437999999999998</v>
      </c>
      <c r="FM146" s="265">
        <v>0.51207999999999998</v>
      </c>
      <c r="FN146" s="265">
        <v>0.45496999999999999</v>
      </c>
      <c r="FO146" s="265">
        <v>0.46600000000000003</v>
      </c>
      <c r="FP146" s="265">
        <v>0.53466000000000002</v>
      </c>
      <c r="FQ146" s="265">
        <v>0.53710999999999998</v>
      </c>
      <c r="FR146" s="265">
        <v>0.43634000000000001</v>
      </c>
      <c r="FS146" s="265">
        <v>0.53891999999999995</v>
      </c>
      <c r="FT146" s="265">
        <v>0.40661999999999998</v>
      </c>
      <c r="FU146" s="265">
        <v>0.50582000000000005</v>
      </c>
      <c r="FV146" s="265">
        <v>0.42877999999999999</v>
      </c>
      <c r="FW146" s="265">
        <v>0.47647</v>
      </c>
      <c r="FX146" s="265">
        <v>0.50453999999999999</v>
      </c>
      <c r="FY146" s="265">
        <v>0.46017999999999998</v>
      </c>
      <c r="FZ146" s="265">
        <v>0.47647</v>
      </c>
      <c r="GA146" s="265">
        <v>0.57835000000000003</v>
      </c>
      <c r="GB146" s="265">
        <v>0.42693999999999999</v>
      </c>
      <c r="GC146" s="265">
        <v>0.52625</v>
      </c>
      <c r="GD146" s="265">
        <v>0.51012999999999997</v>
      </c>
      <c r="GE146" s="265">
        <v>0.66629000000000005</v>
      </c>
      <c r="GF146" s="265">
        <v>0.52275000000000005</v>
      </c>
      <c r="GG146" s="265">
        <v>0.52134999999999998</v>
      </c>
      <c r="GH146" s="265">
        <v>0.56720000000000004</v>
      </c>
      <c r="GI146" s="265">
        <v>0.55430000000000001</v>
      </c>
      <c r="GJ146" s="265">
        <v>0.65947999999999996</v>
      </c>
      <c r="GK146" s="265">
        <v>0.63721000000000005</v>
      </c>
      <c r="GL146" s="265">
        <v>0.56494999999999995</v>
      </c>
      <c r="GM146" s="265">
        <v>0.63483000000000001</v>
      </c>
      <c r="GN146" s="265">
        <v>0.65330999999999995</v>
      </c>
      <c r="GO146" s="265">
        <v>0.48998999999999998</v>
      </c>
      <c r="GP146" s="265">
        <v>0.51041000000000003</v>
      </c>
      <c r="GQ146" s="265">
        <v>0.50080000000000002</v>
      </c>
      <c r="GR146" s="265">
        <v>0.58699999999999997</v>
      </c>
      <c r="GS146" s="265">
        <v>0.50395999999999996</v>
      </c>
      <c r="GT146" s="265">
        <v>0.48893999999999999</v>
      </c>
      <c r="GU146" s="265">
        <v>0.48637999999999998</v>
      </c>
      <c r="GV146" s="265">
        <v>0.46394000000000002</v>
      </c>
      <c r="GW146" s="265">
        <v>0.54469000000000001</v>
      </c>
      <c r="GX146" s="265">
        <v>0.55705000000000005</v>
      </c>
      <c r="GY146" s="265">
        <v>0.55710999999999999</v>
      </c>
      <c r="GZ146" s="265">
        <v>0.45645000000000002</v>
      </c>
      <c r="HA146" s="265">
        <v>0.40061999999999998</v>
      </c>
      <c r="HB146" s="265">
        <v>0.40065000000000001</v>
      </c>
      <c r="HC146" s="265">
        <v>0.64431000000000005</v>
      </c>
      <c r="HD146" s="265">
        <v>0.47482999999999997</v>
      </c>
      <c r="HE146" s="265">
        <v>0.60538999999999998</v>
      </c>
      <c r="HF146" s="265">
        <v>0.58011999999999997</v>
      </c>
      <c r="HG146" s="265">
        <v>0.60782999999999998</v>
      </c>
      <c r="HH146" s="265">
        <v>0.61109999999999998</v>
      </c>
      <c r="HI146" s="265">
        <v>0.61607000000000001</v>
      </c>
      <c r="HJ146" s="265">
        <v>0.64300999999999997</v>
      </c>
      <c r="HK146" s="265">
        <v>0.52090999999999998</v>
      </c>
      <c r="HL146" s="265">
        <v>0.56235000000000002</v>
      </c>
      <c r="HM146" s="265">
        <v>0.47469</v>
      </c>
      <c r="HN146" s="265">
        <v>0.57328000000000001</v>
      </c>
      <c r="HO146" s="265">
        <v>0.57425000000000004</v>
      </c>
      <c r="HP146" s="265">
        <v>0.50580000000000003</v>
      </c>
      <c r="HQ146" s="265">
        <v>0.52302000000000004</v>
      </c>
      <c r="HR146" s="265">
        <v>0.58753</v>
      </c>
      <c r="HS146" s="265">
        <v>0.48674000000000001</v>
      </c>
      <c r="HT146" s="265">
        <v>0.54042000000000001</v>
      </c>
      <c r="HU146" s="265">
        <v>0.66598000000000002</v>
      </c>
      <c r="HV146" s="265">
        <v>0.48243000000000003</v>
      </c>
      <c r="HW146" s="265">
        <v>0.56977</v>
      </c>
      <c r="HX146" s="265">
        <v>0.58216000000000001</v>
      </c>
      <c r="HY146" s="265">
        <v>0.50997999999999999</v>
      </c>
      <c r="HZ146" s="265">
        <v>0.45355000000000001</v>
      </c>
      <c r="IA146" s="265">
        <v>0.41543000000000002</v>
      </c>
      <c r="IB146" s="265">
        <v>0.40089000000000002</v>
      </c>
      <c r="IC146" s="265">
        <v>0.41587000000000002</v>
      </c>
      <c r="ID146" s="265">
        <v>0.40406999999999998</v>
      </c>
      <c r="IE146" s="265">
        <v>0.49841999999999997</v>
      </c>
      <c r="IF146" s="265">
        <v>0.49745</v>
      </c>
      <c r="IG146" s="265">
        <v>0.45678000000000002</v>
      </c>
      <c r="IH146" s="265">
        <v>0.59443999999999997</v>
      </c>
      <c r="II146" s="265">
        <v>0.66159999999999997</v>
      </c>
      <c r="IJ146" s="265">
        <v>0.48359999999999997</v>
      </c>
      <c r="IK146" s="265">
        <v>0.49551000000000001</v>
      </c>
      <c r="IL146" s="265">
        <v>0.66335</v>
      </c>
      <c r="IM146" s="265">
        <v>0.55893999999999999</v>
      </c>
      <c r="IN146" s="265">
        <v>0.33844999999999997</v>
      </c>
      <c r="IO146" s="265">
        <v>0.35056999999999999</v>
      </c>
      <c r="IP146" s="265">
        <v>0.41970000000000002</v>
      </c>
      <c r="IQ146" s="265">
        <v>0.58513999999999999</v>
      </c>
      <c r="IR146" s="265">
        <v>0.65180000000000005</v>
      </c>
      <c r="IS146" s="265">
        <v>0.49169000000000002</v>
      </c>
      <c r="IT146" s="265">
        <v>0.49639</v>
      </c>
      <c r="IU146" s="265">
        <v>0.49117</v>
      </c>
      <c r="IV146" s="265">
        <v>0.40327000000000002</v>
      </c>
      <c r="IW146" s="265">
        <v>0.54642000000000002</v>
      </c>
      <c r="IX146" s="265">
        <v>0.49459999999999998</v>
      </c>
      <c r="IY146" s="265">
        <v>0.67223999999999995</v>
      </c>
      <c r="IZ146" s="265">
        <v>0.60141999999999995</v>
      </c>
      <c r="JA146" s="265">
        <v>0.62680999999999998</v>
      </c>
      <c r="JB146" s="265">
        <v>0.60772999999999999</v>
      </c>
      <c r="JC146" s="265">
        <v>0.65941000000000005</v>
      </c>
      <c r="JD146" s="265">
        <v>0.48812</v>
      </c>
      <c r="JE146" s="265">
        <v>0.44170999999999999</v>
      </c>
      <c r="JF146" s="265">
        <v>0.56967999999999996</v>
      </c>
      <c r="JG146" s="265">
        <v>0.55852000000000002</v>
      </c>
      <c r="JH146" s="265">
        <v>0.73287000000000002</v>
      </c>
      <c r="JI146" s="265">
        <v>0.54603000000000002</v>
      </c>
      <c r="JJ146" s="265">
        <v>0.51346999999999998</v>
      </c>
      <c r="JK146" s="265">
        <v>0.64065000000000005</v>
      </c>
      <c r="JL146" s="265">
        <v>0.59750000000000003</v>
      </c>
      <c r="JM146" s="265">
        <v>0.54476999999999998</v>
      </c>
      <c r="JN146" s="265">
        <v>0.46022999999999997</v>
      </c>
      <c r="JO146" s="265">
        <v>0.48848000000000003</v>
      </c>
      <c r="JP146" s="265">
        <v>0.53303999999999996</v>
      </c>
      <c r="JQ146" s="265">
        <v>0.49379000000000001</v>
      </c>
      <c r="JR146" s="265">
        <v>0.44113999999999998</v>
      </c>
      <c r="JS146" s="265">
        <v>0.54515999999999998</v>
      </c>
      <c r="JT146" s="265">
        <v>0.31269999999999998</v>
      </c>
      <c r="JU146" s="265">
        <v>0.65669999999999995</v>
      </c>
      <c r="JV146" s="265">
        <v>0.63675000000000004</v>
      </c>
      <c r="JW146" s="265">
        <v>0.42764999999999997</v>
      </c>
      <c r="JX146" s="265">
        <v>0.44768000000000002</v>
      </c>
      <c r="JY146" s="265">
        <v>0.50299000000000005</v>
      </c>
      <c r="JZ146" s="265">
        <v>0.45521</v>
      </c>
      <c r="KA146" s="265">
        <v>0.23347000000000001</v>
      </c>
      <c r="KB146" s="265">
        <v>0.46087</v>
      </c>
      <c r="KC146" s="265">
        <v>0.55139000000000005</v>
      </c>
      <c r="KD146" s="265">
        <v>0.48372999999999999</v>
      </c>
      <c r="KE146" s="265">
        <v>0.51022999999999996</v>
      </c>
      <c r="KF146" s="265">
        <v>0.42151</v>
      </c>
      <c r="KG146" s="265">
        <v>0.40414</v>
      </c>
      <c r="KH146" s="265">
        <v>0.33718999999999999</v>
      </c>
      <c r="KI146" s="265">
        <v>0.39877000000000001</v>
      </c>
      <c r="KJ146" s="265">
        <v>0.48464000000000002</v>
      </c>
      <c r="KK146" s="265">
        <v>0.44223000000000001</v>
      </c>
      <c r="KL146" s="265">
        <v>0.51842999999999995</v>
      </c>
      <c r="KM146" s="265">
        <v>0.94720000000000004</v>
      </c>
      <c r="KN146" s="265">
        <v>0.96348999999999996</v>
      </c>
      <c r="KO146" s="265">
        <v>0.93840000000000001</v>
      </c>
      <c r="KP146" s="265">
        <v>7.2660214372865569E-3</v>
      </c>
      <c r="KQ146" s="265">
        <v>0.85392999999999997</v>
      </c>
      <c r="KR146" s="265">
        <v>0.81849000000000005</v>
      </c>
      <c r="KS146" s="265">
        <v>0.78903000000000001</v>
      </c>
      <c r="KT146" s="265">
        <v>0.92727719335795</v>
      </c>
      <c r="KU146" s="265">
        <v>7.6769000000000004E-2</v>
      </c>
      <c r="KV146" s="265">
        <v>0.19191</v>
      </c>
      <c r="KW146" s="265">
        <v>0.25169999999999998</v>
      </c>
      <c r="KX146" s="265">
        <v>0.35311999999999999</v>
      </c>
      <c r="KY146" s="265">
        <v>0.54493999999999998</v>
      </c>
      <c r="KZ146" s="265">
        <v>0.74334</v>
      </c>
      <c r="LA146" s="265">
        <v>0.88936999999999999</v>
      </c>
      <c r="LB146" s="265">
        <v>0.97175</v>
      </c>
      <c r="LC146" s="265">
        <v>1</v>
      </c>
      <c r="LD146" s="265">
        <v>0</v>
      </c>
      <c r="LE146" s="265">
        <v>0.76905000000000001</v>
      </c>
      <c r="LF146" s="265">
        <v>2.0830999999999999E-2</v>
      </c>
      <c r="LG146" s="265">
        <v>2.7338999999999999E-2</v>
      </c>
      <c r="LH146" s="431">
        <v>2.1079943981021643E-3</v>
      </c>
      <c r="LI146" s="431">
        <v>2.3487797006964684E-3</v>
      </c>
      <c r="LJ146" s="431">
        <v>2.8830459341406822E-3</v>
      </c>
      <c r="LK146" s="431">
        <v>3.012961708009243E-3</v>
      </c>
      <c r="LL146" s="431">
        <v>3.7872339598834515E-3</v>
      </c>
      <c r="LM146" s="431">
        <v>4.0518655441701412E-3</v>
      </c>
      <c r="LN146" s="431">
        <v>4.4127758592367172E-3</v>
      </c>
      <c r="LO146" s="431">
        <v>4.6785459853708744E-3</v>
      </c>
      <c r="LP146" s="431">
        <v>4.8660002648830414E-3</v>
      </c>
      <c r="LQ146" s="431">
        <v>4.9895215779542923E-3</v>
      </c>
      <c r="LR146" s="431">
        <v>1.9536970648914576E-3</v>
      </c>
      <c r="LS146" s="431">
        <v>2.5486277882009745E-3</v>
      </c>
      <c r="LT146" s="431">
        <v>2.8878410812467337E-3</v>
      </c>
      <c r="LU146" s="431">
        <v>3.5703724715858698E-3</v>
      </c>
      <c r="LV146" s="431">
        <v>4.1562695987522602E-3</v>
      </c>
      <c r="LW146" s="431">
        <v>4.2289313860237598E-3</v>
      </c>
      <c r="LX146" s="431">
        <v>4.5615173876285553E-3</v>
      </c>
      <c r="LY146" s="431">
        <v>4.2463541030883789E-3</v>
      </c>
      <c r="LZ146" s="431">
        <v>2.1864080335944891E-3</v>
      </c>
      <c r="MA146" s="431">
        <v>2.8149194549769163E-3</v>
      </c>
      <c r="MB146" s="431">
        <v>3.2055769115686417E-3</v>
      </c>
      <c r="MC146" s="431">
        <v>3.0248598195612431E-3</v>
      </c>
      <c r="MD146" s="431">
        <v>3.7462618201971054E-3</v>
      </c>
      <c r="ME146" s="431">
        <v>3.4659206867218018E-3</v>
      </c>
      <c r="MF146" s="431">
        <v>2.5268048048019409E-3</v>
      </c>
      <c r="MG146" s="431">
        <v>2.6749060489237309E-3</v>
      </c>
      <c r="MH146" s="266"/>
      <c r="MI146" s="266"/>
      <c r="MJ146" s="266"/>
      <c r="MK146" s="266"/>
      <c r="ML146" s="266"/>
      <c r="MM146" s="266"/>
      <c r="MN146" s="266"/>
      <c r="MO146" s="266"/>
      <c r="MP146" s="266"/>
      <c r="MQ146" s="266"/>
      <c r="MR146" s="266"/>
      <c r="MS146" s="266"/>
      <c r="MT146" s="266"/>
      <c r="MU146" s="266"/>
      <c r="MV146" s="266"/>
      <c r="MW146" s="266"/>
      <c r="MX146" s="266"/>
      <c r="MY146" s="266"/>
      <c r="MZ146" s="266"/>
      <c r="NA146" s="266"/>
      <c r="NB146" s="266"/>
      <c r="NC146" s="266"/>
      <c r="ND146" s="266"/>
      <c r="NE146" s="266"/>
      <c r="NF146" s="266"/>
      <c r="NG146" s="266"/>
      <c r="NH146" s="266"/>
      <c r="NI146" s="266"/>
      <c r="NJ146" s="266"/>
      <c r="NK146" s="266"/>
      <c r="NL146" s="266"/>
      <c r="NM146" s="266"/>
      <c r="NN146" s="266"/>
      <c r="NO146" s="266"/>
      <c r="NP146" s="266"/>
      <c r="NQ146" s="266"/>
      <c r="NR146" s="266"/>
      <c r="NS146" s="266"/>
      <c r="NT146" s="266"/>
      <c r="NU146" s="266"/>
      <c r="NV146" s="266"/>
      <c r="NW146" s="266"/>
      <c r="NX146" s="266"/>
      <c r="NY146" s="266"/>
      <c r="NZ146" s="266"/>
      <c r="OA146" s="266"/>
      <c r="OB146" s="266"/>
      <c r="OC146" s="266"/>
      <c r="OD146" s="266"/>
      <c r="OE146" s="266"/>
      <c r="OF146" s="266"/>
      <c r="OG146" s="266"/>
      <c r="OH146" s="266"/>
      <c r="OI146" s="266"/>
      <c r="OJ146" s="266"/>
      <c r="OK146" s="266"/>
      <c r="OL146" s="266"/>
      <c r="OM146" s="266"/>
      <c r="ON146" s="267"/>
    </row>
    <row r="147" spans="1:404">
      <c r="A147" s="261">
        <v>522</v>
      </c>
      <c r="B147" s="265">
        <v>0.25536999999999999</v>
      </c>
      <c r="C147" s="265">
        <v>0.20823</v>
      </c>
      <c r="D147" s="265">
        <v>0.16283</v>
      </c>
      <c r="E147" s="265">
        <v>0.11909</v>
      </c>
      <c r="F147" s="265">
        <v>0.26899000000000001</v>
      </c>
      <c r="G147" s="265">
        <v>0.20877000000000001</v>
      </c>
      <c r="H147" s="265">
        <v>0.28789999999999999</v>
      </c>
      <c r="I147" s="265">
        <v>0.37390000000000001</v>
      </c>
      <c r="J147" s="265">
        <v>0.32311000000000001</v>
      </c>
      <c r="K147" s="265">
        <v>2.0924999999999999E-2</v>
      </c>
      <c r="L147" s="265">
        <v>1.1889E-2</v>
      </c>
      <c r="M147" s="265">
        <v>8.9301999999999992E-3</v>
      </c>
      <c r="N147" s="265">
        <v>0.18206</v>
      </c>
      <c r="O147" s="265">
        <v>0.20527999999999999</v>
      </c>
      <c r="P147" s="265">
        <v>0.21446000000000001</v>
      </c>
      <c r="Q147" s="265">
        <v>0.16694999999999999</v>
      </c>
      <c r="R147" s="265">
        <v>0.12670000000000001</v>
      </c>
      <c r="S147" s="265">
        <v>0.29452</v>
      </c>
      <c r="T147" s="265">
        <v>0.19819999999999999</v>
      </c>
      <c r="U147" s="265">
        <v>0.26852999999999999</v>
      </c>
      <c r="V147" s="265">
        <v>0.18392</v>
      </c>
      <c r="W147" s="265">
        <v>0.23302</v>
      </c>
      <c r="X147" s="265">
        <v>0.20276</v>
      </c>
      <c r="Y147" s="265">
        <v>0.32783000000000001</v>
      </c>
      <c r="Z147" s="265">
        <v>0.22756000000000001</v>
      </c>
      <c r="AA147" s="265">
        <v>0.26351000000000002</v>
      </c>
      <c r="AB147" s="265">
        <v>0.18486</v>
      </c>
      <c r="AC147" s="265">
        <v>0.23122000000000001</v>
      </c>
      <c r="AD147" s="265">
        <v>0.15537000000000001</v>
      </c>
      <c r="AE147" s="265">
        <v>2.2624999999999999E-2</v>
      </c>
      <c r="AF147" s="265">
        <v>3.1642000000000003E-2</v>
      </c>
      <c r="AG147" s="265">
        <v>6.7584000000000005E-2</v>
      </c>
      <c r="AH147" s="265">
        <v>3.9361E-2</v>
      </c>
      <c r="AI147" s="265">
        <v>1.8700999999999999E-2</v>
      </c>
      <c r="AJ147" s="265">
        <v>1.1625999999999999E-2</v>
      </c>
      <c r="AK147" s="265">
        <v>1.5962E-2</v>
      </c>
      <c r="AL147" s="265">
        <v>3.7902999999999999E-2</v>
      </c>
      <c r="AM147" s="265">
        <v>1.2113000000000001E-2</v>
      </c>
      <c r="AN147" s="265">
        <v>3.1109999999999999E-2</v>
      </c>
      <c r="AO147" s="265">
        <v>4.3811999999999997E-2</v>
      </c>
      <c r="AP147" s="265">
        <v>1.9234000000000001E-2</v>
      </c>
      <c r="AQ147" s="265">
        <v>3.6145999999999998E-2</v>
      </c>
      <c r="AR147" s="265">
        <v>8.2573999999999995E-2</v>
      </c>
      <c r="AS147" s="265">
        <v>1.5897000000000001E-2</v>
      </c>
      <c r="AT147" s="265">
        <v>6.7767999999999995E-2</v>
      </c>
      <c r="AU147" s="265">
        <v>0.10426000000000001</v>
      </c>
      <c r="AV147" s="265">
        <v>8.6419999999999997E-2</v>
      </c>
      <c r="AW147" s="265">
        <v>8.5908000000000009E-3</v>
      </c>
      <c r="AX147" s="265">
        <v>1.6459999999999999E-2</v>
      </c>
      <c r="AY147" s="265">
        <v>1.7930000000000001E-2</v>
      </c>
      <c r="AZ147" s="265">
        <v>1.7798999999999999E-2</v>
      </c>
      <c r="BA147" s="265">
        <v>5.2106E-2</v>
      </c>
      <c r="BB147" s="265">
        <v>5.0660999999999998E-2</v>
      </c>
      <c r="BC147" s="265">
        <v>4.9619000000000003E-2</v>
      </c>
      <c r="BD147" s="265">
        <v>5.3610999999999999E-2</v>
      </c>
      <c r="BE147" s="265">
        <v>1.2397E-2</v>
      </c>
      <c r="BF147" s="265">
        <v>8.0365999999999996E-3</v>
      </c>
      <c r="BG147" s="265">
        <v>6.6170000000000007E-2</v>
      </c>
      <c r="BH147" s="265">
        <v>6.3396999999999995E-2</v>
      </c>
      <c r="BI147" s="265">
        <v>0.12928000000000001</v>
      </c>
      <c r="BJ147" s="265">
        <v>0.11569</v>
      </c>
      <c r="BK147" s="265">
        <v>0.14285999999999999</v>
      </c>
      <c r="BL147" s="265">
        <v>0.23672000000000001</v>
      </c>
      <c r="BM147" s="265">
        <v>0.15365999999999999</v>
      </c>
      <c r="BN147" s="265">
        <v>0.33928999999999998</v>
      </c>
      <c r="BO147" s="265">
        <v>0.35428999999999999</v>
      </c>
      <c r="BP147" s="265">
        <v>2.8216000000000001E-2</v>
      </c>
      <c r="BQ147" s="265">
        <v>0.20158000000000001</v>
      </c>
      <c r="BR147" s="265">
        <v>0.35009000000000001</v>
      </c>
      <c r="BS147" s="265">
        <v>0.18928</v>
      </c>
      <c r="BT147" s="265">
        <v>0.28867999999999999</v>
      </c>
      <c r="BU147" s="265">
        <v>1.7072E-2</v>
      </c>
      <c r="BV147" s="265">
        <v>8.3035999999999995E-3</v>
      </c>
      <c r="BW147" s="265">
        <v>2.1042000000000002E-2</v>
      </c>
      <c r="BX147" s="265">
        <v>9.9267999999999995E-3</v>
      </c>
      <c r="BY147" s="265">
        <v>0.30989</v>
      </c>
      <c r="BZ147" s="265">
        <v>0.27135999999999999</v>
      </c>
      <c r="CA147" s="265">
        <v>0.51200000000000001</v>
      </c>
      <c r="CB147" s="265">
        <v>0.37134</v>
      </c>
      <c r="CC147" s="265">
        <v>0.46788999999999997</v>
      </c>
      <c r="CD147" s="265">
        <v>0.28814000000000001</v>
      </c>
      <c r="CE147" s="265">
        <v>0.27811999999999998</v>
      </c>
      <c r="CF147" s="265">
        <v>0.30813000000000001</v>
      </c>
      <c r="CG147" s="265">
        <v>0.23549999999999999</v>
      </c>
      <c r="CH147" s="265">
        <v>0.26633000000000001</v>
      </c>
      <c r="CI147" s="265">
        <v>0.28592000000000001</v>
      </c>
      <c r="CJ147" s="265">
        <v>0.25823000000000002</v>
      </c>
      <c r="CK147" s="265">
        <v>0.24145</v>
      </c>
      <c r="CL147" s="265">
        <v>0.53241000000000005</v>
      </c>
      <c r="CM147" s="265">
        <v>0.32529999999999998</v>
      </c>
      <c r="CN147" s="265">
        <v>0.19192000000000001</v>
      </c>
      <c r="CO147" s="265">
        <v>0.24617</v>
      </c>
      <c r="CP147" s="265">
        <v>0.31716</v>
      </c>
      <c r="CQ147" s="265">
        <v>0.30208000000000002</v>
      </c>
      <c r="CR147" s="265">
        <v>0.26200000000000001</v>
      </c>
      <c r="CS147" s="265">
        <v>0.16735</v>
      </c>
      <c r="CT147" s="265">
        <v>0.24535999999999999</v>
      </c>
      <c r="CU147" s="265">
        <v>0.218</v>
      </c>
      <c r="CV147" s="265">
        <v>0.30070999999999998</v>
      </c>
      <c r="CW147" s="265">
        <v>0.45050000000000001</v>
      </c>
      <c r="CX147" s="265">
        <v>0.35052</v>
      </c>
      <c r="CY147" s="265">
        <v>0.39380999999999999</v>
      </c>
      <c r="CZ147" s="265">
        <v>0.24032999999999999</v>
      </c>
      <c r="DA147" s="265">
        <v>0.36919999999999997</v>
      </c>
      <c r="DB147" s="265">
        <v>0.22625999999999999</v>
      </c>
      <c r="DC147" s="265">
        <v>0.30928</v>
      </c>
      <c r="DD147" s="265">
        <v>0.33737</v>
      </c>
      <c r="DE147" s="265">
        <v>0.46185999999999999</v>
      </c>
      <c r="DF147" s="265">
        <v>0.34542</v>
      </c>
      <c r="DG147" s="265">
        <v>0.52276</v>
      </c>
      <c r="DH147" s="265">
        <v>0.27245999999999998</v>
      </c>
      <c r="DI147" s="265">
        <v>0.46401999999999999</v>
      </c>
      <c r="DJ147" s="265">
        <v>0.30686000000000002</v>
      </c>
      <c r="DK147" s="265">
        <v>0.11214</v>
      </c>
      <c r="DL147" s="265">
        <v>0.17948</v>
      </c>
      <c r="DM147" s="265">
        <v>0.76793999999999996</v>
      </c>
      <c r="DN147" s="265">
        <v>0.18074999999999999</v>
      </c>
      <c r="DO147" s="265">
        <v>0.23008999999999999</v>
      </c>
      <c r="DP147" s="265">
        <v>0.11457000000000001</v>
      </c>
      <c r="DQ147" s="265">
        <v>0.14366000000000001</v>
      </c>
      <c r="DR147" s="265">
        <v>0.44208999999999998</v>
      </c>
      <c r="DS147" s="265">
        <v>0.33043</v>
      </c>
      <c r="DT147" s="265">
        <v>0.39754</v>
      </c>
      <c r="DU147" s="265">
        <v>0.14463000000000001</v>
      </c>
      <c r="DV147" s="265">
        <v>0.20043</v>
      </c>
      <c r="DW147" s="265">
        <v>0.10208</v>
      </c>
      <c r="DX147" s="265">
        <v>0.24426999999999999</v>
      </c>
      <c r="DY147" s="265">
        <v>0.28552</v>
      </c>
      <c r="DZ147" s="265">
        <v>8.0084000000000002E-2</v>
      </c>
      <c r="EA147" s="265">
        <v>0.12060999999999999</v>
      </c>
      <c r="EB147" s="265">
        <v>0.11387</v>
      </c>
      <c r="EC147" s="265">
        <v>0.11895</v>
      </c>
      <c r="ED147" s="265">
        <v>0.10667</v>
      </c>
      <c r="EE147" s="265">
        <v>9.9817000000000003E-2</v>
      </c>
      <c r="EF147" s="265">
        <v>0.30030000000000001</v>
      </c>
      <c r="EG147" s="265">
        <v>0.14233000000000001</v>
      </c>
      <c r="EH147" s="265">
        <v>7.5927999999999995E-2</v>
      </c>
      <c r="EI147" s="265">
        <v>0.68162999999999996</v>
      </c>
      <c r="EJ147" s="265">
        <v>0.53813999999999995</v>
      </c>
      <c r="EK147" s="265">
        <v>0.36969999999999997</v>
      </c>
      <c r="EL147" s="265">
        <v>0.49375000000000002</v>
      </c>
      <c r="EM147" s="265">
        <v>0.30001</v>
      </c>
      <c r="EN147" s="265">
        <v>0.46817999999999999</v>
      </c>
      <c r="EO147" s="265">
        <v>0.97319999999999995</v>
      </c>
      <c r="EP147" s="265">
        <v>0.32519999999999999</v>
      </c>
      <c r="EQ147" s="265">
        <v>0.29385</v>
      </c>
      <c r="ER147" s="265">
        <v>0.33692</v>
      </c>
      <c r="ES147" s="265">
        <v>0.31991999999999998</v>
      </c>
      <c r="ET147" s="265">
        <v>0.33776</v>
      </c>
      <c r="EU147" s="265">
        <v>0.30843999999999999</v>
      </c>
      <c r="EV147" s="265">
        <v>0.24611</v>
      </c>
      <c r="EW147" s="265">
        <v>0.26758999999999999</v>
      </c>
      <c r="EX147" s="265">
        <v>0.3044</v>
      </c>
      <c r="EY147" s="265">
        <v>0.28998000000000002</v>
      </c>
      <c r="EZ147" s="265">
        <v>0.48160999999999998</v>
      </c>
      <c r="FA147" s="265">
        <v>0.43565999999999999</v>
      </c>
      <c r="FB147" s="265">
        <v>0.38757999999999998</v>
      </c>
      <c r="FC147" s="265">
        <v>0.35377999999999998</v>
      </c>
      <c r="FD147" s="265">
        <v>0.44646999999999998</v>
      </c>
      <c r="FE147" s="265">
        <v>0.32136999999999999</v>
      </c>
      <c r="FF147" s="265">
        <v>0.42658000000000001</v>
      </c>
      <c r="FG147" s="265">
        <v>0.47423999999999999</v>
      </c>
      <c r="FH147" s="265">
        <v>0.40006000000000003</v>
      </c>
      <c r="FI147" s="265">
        <v>0.38542999999999999</v>
      </c>
      <c r="FJ147" s="265">
        <v>0.51566999999999996</v>
      </c>
      <c r="FK147" s="265">
        <v>0.39967000000000003</v>
      </c>
      <c r="FL147" s="265">
        <v>0.41687000000000002</v>
      </c>
      <c r="FM147" s="265">
        <v>0.50224999999999997</v>
      </c>
      <c r="FN147" s="265">
        <v>0.4627</v>
      </c>
      <c r="FO147" s="265">
        <v>0.48199999999999998</v>
      </c>
      <c r="FP147" s="265">
        <v>0.54395000000000004</v>
      </c>
      <c r="FQ147" s="265">
        <v>0.54198999999999997</v>
      </c>
      <c r="FR147" s="265">
        <v>0.44335999999999998</v>
      </c>
      <c r="FS147" s="265">
        <v>0.54652999999999996</v>
      </c>
      <c r="FT147" s="265">
        <v>0.41181000000000001</v>
      </c>
      <c r="FU147" s="265">
        <v>0.51095000000000002</v>
      </c>
      <c r="FV147" s="265">
        <v>0.44549</v>
      </c>
      <c r="FW147" s="265">
        <v>0.48968</v>
      </c>
      <c r="FX147" s="265">
        <v>0.51585000000000003</v>
      </c>
      <c r="FY147" s="265">
        <v>0.47</v>
      </c>
      <c r="FZ147" s="265">
        <v>0.48968</v>
      </c>
      <c r="GA147" s="265">
        <v>0.58589000000000002</v>
      </c>
      <c r="GB147" s="265">
        <v>0.43402000000000002</v>
      </c>
      <c r="GC147" s="265">
        <v>0.53291999999999995</v>
      </c>
      <c r="GD147" s="265">
        <v>0.52073000000000003</v>
      </c>
      <c r="GE147" s="265">
        <v>0.67967</v>
      </c>
      <c r="GF147" s="265">
        <v>0.52829999999999999</v>
      </c>
      <c r="GG147" s="265">
        <v>0.53454000000000002</v>
      </c>
      <c r="GH147" s="265">
        <v>0.58279999999999998</v>
      </c>
      <c r="GI147" s="265">
        <v>0.56857999999999997</v>
      </c>
      <c r="GJ147" s="265">
        <v>0.66954999999999998</v>
      </c>
      <c r="GK147" s="265">
        <v>0.64646000000000003</v>
      </c>
      <c r="GL147" s="265">
        <v>0.57594000000000001</v>
      </c>
      <c r="GM147" s="265">
        <v>0.64841000000000004</v>
      </c>
      <c r="GN147" s="265">
        <v>0.66788999999999998</v>
      </c>
      <c r="GO147" s="265">
        <v>0.50463000000000002</v>
      </c>
      <c r="GP147" s="265">
        <v>0.52161000000000002</v>
      </c>
      <c r="GQ147" s="265">
        <v>0.51170000000000004</v>
      </c>
      <c r="GR147" s="265">
        <v>0.59877999999999998</v>
      </c>
      <c r="GS147" s="265">
        <v>0.51492000000000004</v>
      </c>
      <c r="GT147" s="265">
        <v>0.5</v>
      </c>
      <c r="GU147" s="265">
        <v>0.49728</v>
      </c>
      <c r="GV147" s="265">
        <v>0.47484999999999999</v>
      </c>
      <c r="GW147" s="265">
        <v>0.55335000000000001</v>
      </c>
      <c r="GX147" s="265">
        <v>0.57074000000000003</v>
      </c>
      <c r="GY147" s="265">
        <v>0.56906999999999996</v>
      </c>
      <c r="GZ147" s="265">
        <v>0.46589999999999998</v>
      </c>
      <c r="HA147" s="265">
        <v>0.41072999999999998</v>
      </c>
      <c r="HB147" s="265">
        <v>0.41016000000000002</v>
      </c>
      <c r="HC147" s="265">
        <v>0.66800999999999999</v>
      </c>
      <c r="HD147" s="265">
        <v>0.48681999999999997</v>
      </c>
      <c r="HE147" s="265">
        <v>0.61914000000000002</v>
      </c>
      <c r="HF147" s="265">
        <v>0.59386000000000005</v>
      </c>
      <c r="HG147" s="265">
        <v>0.62156</v>
      </c>
      <c r="HH147" s="265">
        <v>0.62495999999999996</v>
      </c>
      <c r="HI147" s="265">
        <v>0.63005</v>
      </c>
      <c r="HJ147" s="265">
        <v>0.65822000000000003</v>
      </c>
      <c r="HK147" s="265">
        <v>0.53051999999999999</v>
      </c>
      <c r="HL147" s="265">
        <v>0.57221999999999995</v>
      </c>
      <c r="HM147" s="265">
        <v>0.48618</v>
      </c>
      <c r="HN147" s="265">
        <v>0.58455000000000001</v>
      </c>
      <c r="HO147" s="265">
        <v>0.58577000000000001</v>
      </c>
      <c r="HP147" s="265">
        <v>0.51642999999999994</v>
      </c>
      <c r="HQ147" s="265">
        <v>0.53907000000000005</v>
      </c>
      <c r="HR147" s="265">
        <v>0.60740000000000005</v>
      </c>
      <c r="HS147" s="265">
        <v>0.49869000000000002</v>
      </c>
      <c r="HT147" s="265">
        <v>0.55213999999999996</v>
      </c>
      <c r="HU147" s="265">
        <v>0.67920000000000003</v>
      </c>
      <c r="HV147" s="265">
        <v>0.49265999999999999</v>
      </c>
      <c r="HW147" s="265">
        <v>0.58440000000000003</v>
      </c>
      <c r="HX147" s="265">
        <v>0.59726999999999997</v>
      </c>
      <c r="HY147" s="265">
        <v>0.52181999999999995</v>
      </c>
      <c r="HZ147" s="265">
        <v>0.46345999999999998</v>
      </c>
      <c r="IA147" s="265">
        <v>0.42454999999999998</v>
      </c>
      <c r="IB147" s="265">
        <v>0.40997</v>
      </c>
      <c r="IC147" s="265">
        <v>0.42497000000000001</v>
      </c>
      <c r="ID147" s="265">
        <v>0.41321000000000002</v>
      </c>
      <c r="IE147" s="265">
        <v>0.50505</v>
      </c>
      <c r="IF147" s="265">
        <v>0.50456999999999996</v>
      </c>
      <c r="IG147" s="265">
        <v>0.46598000000000001</v>
      </c>
      <c r="IH147" s="265">
        <v>0.6069</v>
      </c>
      <c r="II147" s="265">
        <v>0.67605000000000004</v>
      </c>
      <c r="IJ147" s="265">
        <v>0.48968</v>
      </c>
      <c r="IK147" s="265">
        <v>0.50156000000000001</v>
      </c>
      <c r="IL147" s="265">
        <v>0.67562999999999995</v>
      </c>
      <c r="IM147" s="265">
        <v>0.56830999999999998</v>
      </c>
      <c r="IN147" s="265">
        <v>0.35548999999999997</v>
      </c>
      <c r="IO147" s="265">
        <v>0.36092000000000002</v>
      </c>
      <c r="IP147" s="265">
        <v>0.42704999999999999</v>
      </c>
      <c r="IQ147" s="265">
        <v>0.59770999999999996</v>
      </c>
      <c r="IR147" s="265">
        <v>0.66398000000000001</v>
      </c>
      <c r="IS147" s="265">
        <v>0.50282000000000004</v>
      </c>
      <c r="IT147" s="265">
        <v>0.50738000000000005</v>
      </c>
      <c r="IU147" s="265">
        <v>0.50275000000000003</v>
      </c>
      <c r="IV147" s="265">
        <v>0.40697</v>
      </c>
      <c r="IW147" s="265">
        <v>0.55628999999999995</v>
      </c>
      <c r="IX147" s="265">
        <v>0.50588</v>
      </c>
      <c r="IY147" s="265">
        <v>0.68432000000000004</v>
      </c>
      <c r="IZ147" s="265">
        <v>0.61226999999999998</v>
      </c>
      <c r="JA147" s="265">
        <v>0.63810999999999996</v>
      </c>
      <c r="JB147" s="265">
        <v>0.61829999999999996</v>
      </c>
      <c r="JC147" s="265">
        <v>0.67064000000000001</v>
      </c>
      <c r="JD147" s="265">
        <v>0.49756</v>
      </c>
      <c r="JE147" s="265">
        <v>0.45659</v>
      </c>
      <c r="JF147" s="265">
        <v>0.57954000000000006</v>
      </c>
      <c r="JG147" s="265">
        <v>0.57115000000000005</v>
      </c>
      <c r="JH147" s="265">
        <v>0.74633000000000005</v>
      </c>
      <c r="JI147" s="265">
        <v>0.56250999999999995</v>
      </c>
      <c r="JJ147" s="265">
        <v>0.52927000000000002</v>
      </c>
      <c r="JK147" s="265">
        <v>0.66103000000000001</v>
      </c>
      <c r="JL147" s="265">
        <v>0.61685999999999996</v>
      </c>
      <c r="JM147" s="265">
        <v>0.56108000000000002</v>
      </c>
      <c r="JN147" s="265">
        <v>0.47103</v>
      </c>
      <c r="JO147" s="265">
        <v>0.50039999999999996</v>
      </c>
      <c r="JP147" s="265">
        <v>0.54881000000000002</v>
      </c>
      <c r="JQ147" s="265">
        <v>0.50436000000000003</v>
      </c>
      <c r="JR147" s="265">
        <v>0.44918000000000002</v>
      </c>
      <c r="JS147" s="265">
        <v>0.55501</v>
      </c>
      <c r="JT147" s="265">
        <v>0.31867000000000001</v>
      </c>
      <c r="JU147" s="265">
        <v>0.66922000000000004</v>
      </c>
      <c r="JV147" s="265">
        <v>0.65110000000000001</v>
      </c>
      <c r="JW147" s="265">
        <v>0.43929000000000001</v>
      </c>
      <c r="JX147" s="265">
        <v>0.46017999999999998</v>
      </c>
      <c r="JY147" s="265">
        <v>0.51454</v>
      </c>
      <c r="JZ147" s="265">
        <v>0.46350000000000002</v>
      </c>
      <c r="KA147" s="265">
        <v>0.24936</v>
      </c>
      <c r="KB147" s="265">
        <v>0.46589000000000003</v>
      </c>
      <c r="KC147" s="265">
        <v>0.56198999999999999</v>
      </c>
      <c r="KD147" s="265">
        <v>0.49259999999999998</v>
      </c>
      <c r="KE147" s="265">
        <v>0.51887000000000005</v>
      </c>
      <c r="KF147" s="265">
        <v>0.42959000000000003</v>
      </c>
      <c r="KG147" s="265">
        <v>0.41171000000000002</v>
      </c>
      <c r="KH147" s="265">
        <v>0.35004999999999997</v>
      </c>
      <c r="KI147" s="265">
        <v>0.40577999999999997</v>
      </c>
      <c r="KJ147" s="265">
        <v>0.49188999999999999</v>
      </c>
      <c r="KK147" s="265">
        <v>0.44470999999999999</v>
      </c>
      <c r="KL147" s="265">
        <v>0.52020999999999995</v>
      </c>
      <c r="KM147" s="265">
        <v>0.95201999999999998</v>
      </c>
      <c r="KN147" s="265">
        <v>0.96755000000000002</v>
      </c>
      <c r="KO147" s="265">
        <v>0.94162999999999997</v>
      </c>
      <c r="KP147" s="265">
        <v>7.2845251256325651E-3</v>
      </c>
      <c r="KQ147" s="265">
        <v>0.85577999999999999</v>
      </c>
      <c r="KR147" s="265">
        <v>0.81984000000000001</v>
      </c>
      <c r="KS147" s="265">
        <v>0.78996</v>
      </c>
      <c r="KT147" s="265">
        <v>0.93012170983131481</v>
      </c>
      <c r="KU147" s="265">
        <v>7.8090000000000007E-2</v>
      </c>
      <c r="KV147" s="265">
        <v>0.19416</v>
      </c>
      <c r="KW147" s="265">
        <v>0.25424000000000002</v>
      </c>
      <c r="KX147" s="265">
        <v>0.35598000000000002</v>
      </c>
      <c r="KY147" s="265">
        <v>0.54796</v>
      </c>
      <c r="KZ147" s="265">
        <v>0.74604000000000004</v>
      </c>
      <c r="LA147" s="265">
        <v>0.89129999999999998</v>
      </c>
      <c r="LB147" s="265">
        <v>0.97274000000000005</v>
      </c>
      <c r="LC147" s="265">
        <v>1</v>
      </c>
      <c r="LD147" s="265">
        <v>0</v>
      </c>
      <c r="LE147" s="265">
        <v>0.77064999999999995</v>
      </c>
      <c r="LF147" s="265">
        <v>4.1403000000000002E-2</v>
      </c>
      <c r="LG147" s="265">
        <v>5.4337000000000003E-2</v>
      </c>
      <c r="LH147" s="431">
        <v>2.0562158897519112E-3</v>
      </c>
      <c r="LI147" s="431">
        <v>2.2845577914267778E-3</v>
      </c>
      <c r="LJ147" s="431">
        <v>2.740934956818819E-3</v>
      </c>
      <c r="LK147" s="431">
        <v>2.9820695053786039E-3</v>
      </c>
      <c r="LL147" s="431">
        <v>3.6929566413164139E-3</v>
      </c>
      <c r="LM147" s="431">
        <v>4.0879370644688606E-3</v>
      </c>
      <c r="LN147" s="431">
        <v>4.3653459288179874E-3</v>
      </c>
      <c r="LO147" s="431">
        <v>4.7220131382346153E-3</v>
      </c>
      <c r="LP147" s="431">
        <v>4.8984987661242485E-3</v>
      </c>
      <c r="LQ147" s="431">
        <v>5.0440346822142601E-3</v>
      </c>
      <c r="LR147" s="431">
        <v>1.994570717215538E-3</v>
      </c>
      <c r="LS147" s="431">
        <v>2.5460238102823496E-3</v>
      </c>
      <c r="LT147" s="431">
        <v>2.9249300714582205E-3</v>
      </c>
      <c r="LU147" s="431">
        <v>3.6131860688328743E-3</v>
      </c>
      <c r="LV147" s="431">
        <v>4.132014699280262E-3</v>
      </c>
      <c r="LW147" s="431">
        <v>4.2684325017035007E-3</v>
      </c>
      <c r="LX147" s="431">
        <v>4.600142128765583E-3</v>
      </c>
      <c r="LY147" s="431">
        <v>4.2831576429307461E-3</v>
      </c>
      <c r="LZ147" s="431">
        <v>2.1528652869164944E-3</v>
      </c>
      <c r="MA147" s="431">
        <v>2.8444863855838776E-3</v>
      </c>
      <c r="MB147" s="431">
        <v>3.2189392950385809E-3</v>
      </c>
      <c r="MC147" s="431">
        <v>3.0575725249946117E-3</v>
      </c>
      <c r="MD147" s="431">
        <v>3.7943872157484293E-3</v>
      </c>
      <c r="ME147" s="431">
        <v>3.5121331457048655E-3</v>
      </c>
      <c r="MF147" s="431">
        <v>2.5226743891835213E-3</v>
      </c>
      <c r="MG147" s="431">
        <v>2.6916181668639183E-3</v>
      </c>
      <c r="MH147" s="266"/>
      <c r="MI147" s="266"/>
      <c r="MJ147" s="266"/>
      <c r="MK147" s="266"/>
      <c r="ML147" s="266"/>
      <c r="MM147" s="266"/>
      <c r="MN147" s="266"/>
      <c r="MO147" s="266"/>
      <c r="MP147" s="266"/>
      <c r="MQ147" s="266"/>
      <c r="MR147" s="266"/>
      <c r="MS147" s="266"/>
      <c r="MT147" s="266"/>
      <c r="MU147" s="266"/>
      <c r="MV147" s="266"/>
      <c r="MW147" s="266"/>
      <c r="MX147" s="266"/>
      <c r="MY147" s="266"/>
      <c r="MZ147" s="266"/>
      <c r="NA147" s="266"/>
      <c r="NB147" s="266"/>
      <c r="NC147" s="266"/>
      <c r="ND147" s="266"/>
      <c r="NE147" s="266"/>
      <c r="NF147" s="266"/>
      <c r="NG147" s="266"/>
      <c r="NH147" s="266"/>
      <c r="NI147" s="266"/>
      <c r="NJ147" s="266"/>
      <c r="NK147" s="266"/>
      <c r="NL147" s="266"/>
      <c r="NM147" s="266"/>
      <c r="NN147" s="266"/>
      <c r="NO147" s="266"/>
      <c r="NP147" s="266"/>
      <c r="NQ147" s="266"/>
      <c r="NR147" s="266"/>
      <c r="NS147" s="266"/>
      <c r="NT147" s="266"/>
      <c r="NU147" s="266"/>
      <c r="NV147" s="266"/>
      <c r="NW147" s="266"/>
      <c r="NX147" s="266"/>
      <c r="NY147" s="266"/>
      <c r="NZ147" s="266"/>
      <c r="OA147" s="266"/>
      <c r="OB147" s="266"/>
      <c r="OC147" s="266"/>
      <c r="OD147" s="266"/>
      <c r="OE147" s="266"/>
      <c r="OF147" s="266"/>
      <c r="OG147" s="266"/>
      <c r="OH147" s="266"/>
      <c r="OI147" s="266"/>
      <c r="OJ147" s="266"/>
      <c r="OK147" s="266"/>
      <c r="OL147" s="266"/>
      <c r="OM147" s="266"/>
      <c r="ON147" s="267"/>
    </row>
    <row r="148" spans="1:404">
      <c r="A148" s="261">
        <v>523</v>
      </c>
      <c r="B148" s="265">
        <v>0.25458999999999998</v>
      </c>
      <c r="C148" s="265">
        <v>0.21001</v>
      </c>
      <c r="D148" s="265">
        <v>0.16589999999999999</v>
      </c>
      <c r="E148" s="265">
        <v>0.12232999999999999</v>
      </c>
      <c r="F148" s="265">
        <v>0.26904</v>
      </c>
      <c r="G148" s="265">
        <v>0.21196000000000001</v>
      </c>
      <c r="H148" s="265">
        <v>0.28709000000000001</v>
      </c>
      <c r="I148" s="265">
        <v>0.37361</v>
      </c>
      <c r="J148" s="265">
        <v>0.32402999999999998</v>
      </c>
      <c r="K148" s="265">
        <v>2.06E-2</v>
      </c>
      <c r="L148" s="265">
        <v>1.1724999999999999E-2</v>
      </c>
      <c r="M148" s="265">
        <v>9.0177999999999994E-3</v>
      </c>
      <c r="N148" s="265">
        <v>0.17942</v>
      </c>
      <c r="O148" s="265">
        <v>0.20282</v>
      </c>
      <c r="P148" s="265">
        <v>0.21803</v>
      </c>
      <c r="Q148" s="265">
        <v>0.17333999999999999</v>
      </c>
      <c r="R148" s="265">
        <v>0.13063</v>
      </c>
      <c r="S148" s="265">
        <v>0.29419000000000001</v>
      </c>
      <c r="T148" s="265">
        <v>0.19825000000000001</v>
      </c>
      <c r="U148" s="265">
        <v>0.26748</v>
      </c>
      <c r="V148" s="265">
        <v>0.18265000000000001</v>
      </c>
      <c r="W148" s="265">
        <v>0.23485</v>
      </c>
      <c r="X148" s="265">
        <v>0.20430999999999999</v>
      </c>
      <c r="Y148" s="265">
        <v>0.32833000000000001</v>
      </c>
      <c r="Z148" s="265">
        <v>0.22792999999999999</v>
      </c>
      <c r="AA148" s="265">
        <v>0.26340000000000002</v>
      </c>
      <c r="AB148" s="265">
        <v>0.18479000000000001</v>
      </c>
      <c r="AC148" s="265">
        <v>0.23254</v>
      </c>
      <c r="AD148" s="265">
        <v>0.15634000000000001</v>
      </c>
      <c r="AE148" s="265">
        <v>2.299E-2</v>
      </c>
      <c r="AF148" s="265">
        <v>3.2059999999999998E-2</v>
      </c>
      <c r="AG148" s="265">
        <v>7.1649000000000004E-2</v>
      </c>
      <c r="AH148" s="265">
        <v>3.9151999999999999E-2</v>
      </c>
      <c r="AI148" s="265">
        <v>1.7930000000000001E-2</v>
      </c>
      <c r="AJ148" s="265">
        <v>1.2224E-2</v>
      </c>
      <c r="AK148" s="265">
        <v>1.5214E-2</v>
      </c>
      <c r="AL148" s="265">
        <v>3.6281000000000001E-2</v>
      </c>
      <c r="AM148" s="265">
        <v>1.1906E-2</v>
      </c>
      <c r="AN148" s="265">
        <v>2.9666999999999999E-2</v>
      </c>
      <c r="AO148" s="265">
        <v>4.1956E-2</v>
      </c>
      <c r="AP148" s="265">
        <v>1.8932999999999998E-2</v>
      </c>
      <c r="AQ148" s="265">
        <v>3.4566E-2</v>
      </c>
      <c r="AR148" s="265">
        <v>7.8912999999999997E-2</v>
      </c>
      <c r="AS148" s="265">
        <v>1.5571E-2</v>
      </c>
      <c r="AT148" s="265">
        <v>6.4698000000000006E-2</v>
      </c>
      <c r="AU148" s="265">
        <v>9.9649000000000001E-2</v>
      </c>
      <c r="AV148" s="265">
        <v>8.2533999999999996E-2</v>
      </c>
      <c r="AW148" s="265">
        <v>8.7512000000000006E-3</v>
      </c>
      <c r="AX148" s="265">
        <v>1.6636999999999999E-2</v>
      </c>
      <c r="AY148" s="265">
        <v>1.7663000000000002E-2</v>
      </c>
      <c r="AZ148" s="265">
        <v>1.7545999999999999E-2</v>
      </c>
      <c r="BA148" s="265">
        <v>4.9611000000000002E-2</v>
      </c>
      <c r="BB148" s="265">
        <v>4.8164999999999999E-2</v>
      </c>
      <c r="BC148" s="265">
        <v>4.7126000000000001E-2</v>
      </c>
      <c r="BD148" s="265">
        <v>5.1107E-2</v>
      </c>
      <c r="BE148" s="265">
        <v>1.1266999999999999E-2</v>
      </c>
      <c r="BF148" s="265">
        <v>8.0464000000000004E-3</v>
      </c>
      <c r="BG148" s="265">
        <v>6.6235000000000002E-2</v>
      </c>
      <c r="BH148" s="265">
        <v>6.3893000000000005E-2</v>
      </c>
      <c r="BI148" s="265">
        <v>0.13002</v>
      </c>
      <c r="BJ148" s="265">
        <v>0.11753</v>
      </c>
      <c r="BK148" s="265">
        <v>0.14285999999999999</v>
      </c>
      <c r="BL148" s="265">
        <v>0.23838999999999999</v>
      </c>
      <c r="BM148" s="265">
        <v>0.15121999999999999</v>
      </c>
      <c r="BN148" s="265">
        <v>0.34619</v>
      </c>
      <c r="BO148" s="265">
        <v>0.34571000000000002</v>
      </c>
      <c r="BP148" s="265">
        <v>2.9116E-2</v>
      </c>
      <c r="BQ148" s="265">
        <v>0.19869999999999999</v>
      </c>
      <c r="BR148" s="265">
        <v>0.35188999999999998</v>
      </c>
      <c r="BS148" s="265">
        <v>0.18722</v>
      </c>
      <c r="BT148" s="265">
        <v>0.29493000000000003</v>
      </c>
      <c r="BU148" s="265">
        <v>1.7326000000000001E-2</v>
      </c>
      <c r="BV148" s="265">
        <v>8.3324000000000002E-3</v>
      </c>
      <c r="BW148" s="265">
        <v>2.1093000000000001E-2</v>
      </c>
      <c r="BX148" s="265">
        <v>9.7421999999999995E-3</v>
      </c>
      <c r="BY148" s="265">
        <v>0.31201000000000001</v>
      </c>
      <c r="BZ148" s="265">
        <v>0.27417999999999998</v>
      </c>
      <c r="CA148" s="265">
        <v>0.51800000000000002</v>
      </c>
      <c r="CB148" s="265">
        <v>0.37425000000000003</v>
      </c>
      <c r="CC148" s="265">
        <v>0.47147</v>
      </c>
      <c r="CD148" s="265">
        <v>0.29087000000000002</v>
      </c>
      <c r="CE148" s="265">
        <v>0.28075</v>
      </c>
      <c r="CF148" s="265">
        <v>0.31107000000000001</v>
      </c>
      <c r="CG148" s="265">
        <v>0.23213</v>
      </c>
      <c r="CH148" s="265">
        <v>0.26902999999999999</v>
      </c>
      <c r="CI148" s="265">
        <v>0.28843999999999997</v>
      </c>
      <c r="CJ148" s="265">
        <v>0.26075999999999999</v>
      </c>
      <c r="CK148" s="265">
        <v>0.23812</v>
      </c>
      <c r="CL148" s="265">
        <v>0.53359999999999996</v>
      </c>
      <c r="CM148" s="265">
        <v>0.33084999999999998</v>
      </c>
      <c r="CN148" s="265">
        <v>0.19192000000000001</v>
      </c>
      <c r="CO148" s="265">
        <v>0.25125999999999998</v>
      </c>
      <c r="CP148" s="265">
        <v>0.32302999999999998</v>
      </c>
      <c r="CQ148" s="265">
        <v>0.30767</v>
      </c>
      <c r="CR148" s="265">
        <v>0.26800000000000002</v>
      </c>
      <c r="CS148" s="265">
        <v>0.16939000000000001</v>
      </c>
      <c r="CT148" s="265">
        <v>0.24948000000000001</v>
      </c>
      <c r="CU148" s="265">
        <v>0.222</v>
      </c>
      <c r="CV148" s="265">
        <v>0.30603000000000002</v>
      </c>
      <c r="CW148" s="265">
        <v>0.45859</v>
      </c>
      <c r="CX148" s="265">
        <v>0.35052</v>
      </c>
      <c r="CY148" s="265">
        <v>0.4</v>
      </c>
      <c r="CZ148" s="265">
        <v>0.24495</v>
      </c>
      <c r="DA148" s="265">
        <v>0.37118000000000001</v>
      </c>
      <c r="DB148" s="265">
        <v>0.21818000000000001</v>
      </c>
      <c r="DC148" s="265">
        <v>0.29897000000000001</v>
      </c>
      <c r="DD148" s="265">
        <v>0.32929000000000003</v>
      </c>
      <c r="DE148" s="265">
        <v>0.45567000000000002</v>
      </c>
      <c r="DF148" s="265">
        <v>0.35293000000000002</v>
      </c>
      <c r="DG148" s="265">
        <v>0.53412999999999999</v>
      </c>
      <c r="DH148" s="265">
        <v>0.27805000000000002</v>
      </c>
      <c r="DI148" s="265">
        <v>0.49096000000000001</v>
      </c>
      <c r="DJ148" s="265">
        <v>0.33165</v>
      </c>
      <c r="DK148" s="265">
        <v>0.1215</v>
      </c>
      <c r="DL148" s="265">
        <v>0.19627</v>
      </c>
      <c r="DM148" s="265">
        <v>0.78432999999999997</v>
      </c>
      <c r="DN148" s="265">
        <v>0.19766</v>
      </c>
      <c r="DO148" s="265">
        <v>0.25122</v>
      </c>
      <c r="DP148" s="265">
        <v>0.12433</v>
      </c>
      <c r="DQ148" s="265">
        <v>0.15694</v>
      </c>
      <c r="DR148" s="265">
        <v>0.44606000000000001</v>
      </c>
      <c r="DS148" s="265">
        <v>0.34028000000000003</v>
      </c>
      <c r="DT148" s="265">
        <v>0.41245999999999999</v>
      </c>
      <c r="DU148" s="265">
        <v>0.15704000000000001</v>
      </c>
      <c r="DV148" s="265">
        <v>0.21892</v>
      </c>
      <c r="DW148" s="265">
        <v>0.11037</v>
      </c>
      <c r="DX148" s="265">
        <v>0.24812999999999999</v>
      </c>
      <c r="DY148" s="265">
        <v>0.29096</v>
      </c>
      <c r="DZ148" s="265">
        <v>8.6329000000000003E-2</v>
      </c>
      <c r="EA148" s="265">
        <v>0.13105</v>
      </c>
      <c r="EB148" s="265">
        <v>0.12368999999999999</v>
      </c>
      <c r="EC148" s="265">
        <v>0.12923999999999999</v>
      </c>
      <c r="ED148" s="265">
        <v>0.11584</v>
      </c>
      <c r="EE148" s="265">
        <v>0.10836</v>
      </c>
      <c r="EF148" s="265">
        <v>0.28705000000000003</v>
      </c>
      <c r="EG148" s="265">
        <v>0.15473999999999999</v>
      </c>
      <c r="EH148" s="265">
        <v>7.4234999999999995E-2</v>
      </c>
      <c r="EI148" s="265">
        <v>0.67551000000000005</v>
      </c>
      <c r="EJ148" s="265">
        <v>0.52371000000000001</v>
      </c>
      <c r="EK148" s="265">
        <v>0.35758000000000001</v>
      </c>
      <c r="EL148" s="265">
        <v>0.48542000000000002</v>
      </c>
      <c r="EM148" s="265">
        <v>0.27844999999999998</v>
      </c>
      <c r="EN148" s="265">
        <v>0.48143999999999998</v>
      </c>
      <c r="EO148" s="265">
        <v>0.98212999999999995</v>
      </c>
      <c r="EP148" s="265">
        <v>0.32790999999999998</v>
      </c>
      <c r="EQ148" s="265">
        <v>0.30571999999999999</v>
      </c>
      <c r="ER148" s="265">
        <v>0.35033999999999998</v>
      </c>
      <c r="ES148" s="265">
        <v>0.33272000000000002</v>
      </c>
      <c r="ET148" s="265">
        <v>0.35113</v>
      </c>
      <c r="EU148" s="265">
        <v>0.32080999999999998</v>
      </c>
      <c r="EV148" s="265">
        <v>0.25591999999999998</v>
      </c>
      <c r="EW148" s="265">
        <v>0.27840999999999999</v>
      </c>
      <c r="EX148" s="265">
        <v>0.31652999999999998</v>
      </c>
      <c r="EY148" s="265">
        <v>0.30151</v>
      </c>
      <c r="EZ148" s="265">
        <v>0.48459000000000002</v>
      </c>
      <c r="FA148" s="265">
        <v>0.45371</v>
      </c>
      <c r="FB148" s="265">
        <v>0.40359</v>
      </c>
      <c r="FC148" s="265">
        <v>0.36839</v>
      </c>
      <c r="FD148" s="265">
        <v>0.46525</v>
      </c>
      <c r="FE148" s="265">
        <v>0.33461000000000002</v>
      </c>
      <c r="FF148" s="265">
        <v>0.44457999999999998</v>
      </c>
      <c r="FG148" s="265">
        <v>0.49406</v>
      </c>
      <c r="FH148" s="265">
        <v>0.41698000000000002</v>
      </c>
      <c r="FI148" s="265">
        <v>0.40184999999999998</v>
      </c>
      <c r="FJ148" s="265">
        <v>0.54564000000000001</v>
      </c>
      <c r="FK148" s="265">
        <v>0.41197</v>
      </c>
      <c r="FL148" s="265">
        <v>0.40934999999999999</v>
      </c>
      <c r="FM148" s="265">
        <v>0.49242000000000002</v>
      </c>
      <c r="FN148" s="265">
        <v>0.47042</v>
      </c>
      <c r="FO148" s="265">
        <v>0.498</v>
      </c>
      <c r="FP148" s="265">
        <v>0.55323</v>
      </c>
      <c r="FQ148" s="265">
        <v>0.54686999999999997</v>
      </c>
      <c r="FR148" s="265">
        <v>0.45038</v>
      </c>
      <c r="FS148" s="265">
        <v>0.55413999999999997</v>
      </c>
      <c r="FT148" s="265">
        <v>0.41699000000000003</v>
      </c>
      <c r="FU148" s="265">
        <v>0.51607000000000003</v>
      </c>
      <c r="FV148" s="265">
        <v>0.4622</v>
      </c>
      <c r="FW148" s="265">
        <v>0.50290000000000001</v>
      </c>
      <c r="FX148" s="265">
        <v>0.52717000000000003</v>
      </c>
      <c r="FY148" s="265">
        <v>0.47982000000000002</v>
      </c>
      <c r="FZ148" s="265">
        <v>0.50290000000000001</v>
      </c>
      <c r="GA148" s="265">
        <v>0.59343000000000001</v>
      </c>
      <c r="GB148" s="265">
        <v>0.44108999999999998</v>
      </c>
      <c r="GC148" s="265">
        <v>0.53959000000000001</v>
      </c>
      <c r="GD148" s="265">
        <v>0.53132999999999997</v>
      </c>
      <c r="GE148" s="265">
        <v>0.69305000000000005</v>
      </c>
      <c r="GF148" s="265">
        <v>0.53385000000000005</v>
      </c>
      <c r="GG148" s="265">
        <v>0.54771999999999998</v>
      </c>
      <c r="GH148" s="265">
        <v>0.59840000000000004</v>
      </c>
      <c r="GI148" s="265">
        <v>0.58286000000000004</v>
      </c>
      <c r="GJ148" s="265">
        <v>0.67962999999999996</v>
      </c>
      <c r="GK148" s="265">
        <v>0.65571999999999997</v>
      </c>
      <c r="GL148" s="265">
        <v>0.58694000000000002</v>
      </c>
      <c r="GM148" s="265">
        <v>0.66200000000000003</v>
      </c>
      <c r="GN148" s="265">
        <v>0.68247000000000002</v>
      </c>
      <c r="GO148" s="265">
        <v>0.51929000000000003</v>
      </c>
      <c r="GP148" s="265">
        <v>0.53280000000000005</v>
      </c>
      <c r="GQ148" s="265">
        <v>0.52259999999999995</v>
      </c>
      <c r="GR148" s="265">
        <v>0.61055999999999999</v>
      </c>
      <c r="GS148" s="265">
        <v>0.52586999999999995</v>
      </c>
      <c r="GT148" s="265">
        <v>0.51105999999999996</v>
      </c>
      <c r="GU148" s="265">
        <v>0.50817000000000001</v>
      </c>
      <c r="GV148" s="265">
        <v>0.48576000000000003</v>
      </c>
      <c r="GW148" s="265">
        <v>0.56201999999999996</v>
      </c>
      <c r="GX148" s="265">
        <v>0.58442000000000005</v>
      </c>
      <c r="GY148" s="265">
        <v>0.58104</v>
      </c>
      <c r="GZ148" s="265">
        <v>0.47533999999999998</v>
      </c>
      <c r="HA148" s="265">
        <v>0.42083999999999999</v>
      </c>
      <c r="HB148" s="265">
        <v>0.41966999999999999</v>
      </c>
      <c r="HC148" s="265">
        <v>0.69172</v>
      </c>
      <c r="HD148" s="265">
        <v>0.49880999999999998</v>
      </c>
      <c r="HE148" s="265">
        <v>0.63288999999999995</v>
      </c>
      <c r="HF148" s="265">
        <v>0.60758999999999996</v>
      </c>
      <c r="HG148" s="265">
        <v>0.63529000000000002</v>
      </c>
      <c r="HH148" s="265">
        <v>0.63882000000000005</v>
      </c>
      <c r="HI148" s="265">
        <v>0.64402999999999999</v>
      </c>
      <c r="HJ148" s="265">
        <v>0.67342999999999997</v>
      </c>
      <c r="HK148" s="265">
        <v>0.54013</v>
      </c>
      <c r="HL148" s="265">
        <v>0.58208000000000004</v>
      </c>
      <c r="HM148" s="265">
        <v>0.49765999999999999</v>
      </c>
      <c r="HN148" s="265">
        <v>0.59582000000000002</v>
      </c>
      <c r="HO148" s="265">
        <v>0.59730000000000005</v>
      </c>
      <c r="HP148" s="265">
        <v>0.52705000000000002</v>
      </c>
      <c r="HQ148" s="265">
        <v>0.55511999999999995</v>
      </c>
      <c r="HR148" s="265">
        <v>0.62726000000000004</v>
      </c>
      <c r="HS148" s="265">
        <v>0.51063999999999998</v>
      </c>
      <c r="HT148" s="265">
        <v>0.56386000000000003</v>
      </c>
      <c r="HU148" s="265">
        <v>0.69242000000000004</v>
      </c>
      <c r="HV148" s="265">
        <v>0.50287999999999999</v>
      </c>
      <c r="HW148" s="265">
        <v>0.59902999999999995</v>
      </c>
      <c r="HX148" s="265">
        <v>0.61238999999999999</v>
      </c>
      <c r="HY148" s="265">
        <v>0.53366000000000002</v>
      </c>
      <c r="HZ148" s="265">
        <v>0.47337000000000001</v>
      </c>
      <c r="IA148" s="265">
        <v>0.43368000000000001</v>
      </c>
      <c r="IB148" s="265">
        <v>0.41905999999999999</v>
      </c>
      <c r="IC148" s="265">
        <v>0.43407000000000001</v>
      </c>
      <c r="ID148" s="265">
        <v>0.42235</v>
      </c>
      <c r="IE148" s="265">
        <v>0.51168999999999998</v>
      </c>
      <c r="IF148" s="265">
        <v>0.51168999999999998</v>
      </c>
      <c r="IG148" s="265">
        <v>0.47519</v>
      </c>
      <c r="IH148" s="265">
        <v>0.61936999999999998</v>
      </c>
      <c r="II148" s="265">
        <v>0.69049000000000005</v>
      </c>
      <c r="IJ148" s="265">
        <v>0.49575999999999998</v>
      </c>
      <c r="IK148" s="265">
        <v>0.50760000000000005</v>
      </c>
      <c r="IL148" s="265">
        <v>0.68791000000000002</v>
      </c>
      <c r="IM148" s="265">
        <v>0.57767999999999997</v>
      </c>
      <c r="IN148" s="265">
        <v>0.37252000000000002</v>
      </c>
      <c r="IO148" s="265">
        <v>0.37125999999999998</v>
      </c>
      <c r="IP148" s="265">
        <v>0.43439</v>
      </c>
      <c r="IQ148" s="265">
        <v>0.61026999999999998</v>
      </c>
      <c r="IR148" s="265">
        <v>0.67615999999999998</v>
      </c>
      <c r="IS148" s="265">
        <v>0.51395999999999997</v>
      </c>
      <c r="IT148" s="265">
        <v>0.51837999999999995</v>
      </c>
      <c r="IU148" s="265">
        <v>0.51434000000000002</v>
      </c>
      <c r="IV148" s="265">
        <v>0.41066000000000003</v>
      </c>
      <c r="IW148" s="265">
        <v>0.56616</v>
      </c>
      <c r="IX148" s="265">
        <v>0.51715999999999995</v>
      </c>
      <c r="IY148" s="265">
        <v>0.69640000000000002</v>
      </c>
      <c r="IZ148" s="265">
        <v>0.62312999999999996</v>
      </c>
      <c r="JA148" s="265">
        <v>0.64939999999999998</v>
      </c>
      <c r="JB148" s="265">
        <v>0.62887999999999999</v>
      </c>
      <c r="JC148" s="265">
        <v>0.68186999999999998</v>
      </c>
      <c r="JD148" s="265">
        <v>0.50700000000000001</v>
      </c>
      <c r="JE148" s="265">
        <v>0.47145999999999999</v>
      </c>
      <c r="JF148" s="265">
        <v>0.58940999999999999</v>
      </c>
      <c r="JG148" s="265">
        <v>0.58377999999999997</v>
      </c>
      <c r="JH148" s="265">
        <v>0.75978999999999997</v>
      </c>
      <c r="JI148" s="265">
        <v>0.57899999999999996</v>
      </c>
      <c r="JJ148" s="265">
        <v>0.54505999999999999</v>
      </c>
      <c r="JK148" s="265">
        <v>0.68142000000000003</v>
      </c>
      <c r="JL148" s="265">
        <v>0.63622000000000001</v>
      </c>
      <c r="JM148" s="265">
        <v>0.57738999999999996</v>
      </c>
      <c r="JN148" s="265">
        <v>0.48182999999999998</v>
      </c>
      <c r="JO148" s="265">
        <v>0.51231000000000004</v>
      </c>
      <c r="JP148" s="265">
        <v>0.56459000000000004</v>
      </c>
      <c r="JQ148" s="265">
        <v>0.51493</v>
      </c>
      <c r="JR148" s="265">
        <v>0.45722000000000002</v>
      </c>
      <c r="JS148" s="265">
        <v>0.56486000000000003</v>
      </c>
      <c r="JT148" s="265">
        <v>0.32462999999999997</v>
      </c>
      <c r="JU148" s="265">
        <v>0.68174000000000001</v>
      </c>
      <c r="JV148" s="265">
        <v>0.66544999999999999</v>
      </c>
      <c r="JW148" s="265">
        <v>0.45094000000000001</v>
      </c>
      <c r="JX148" s="265">
        <v>0.47267999999999999</v>
      </c>
      <c r="JY148" s="265">
        <v>0.52608999999999995</v>
      </c>
      <c r="JZ148" s="265">
        <v>0.47177999999999998</v>
      </c>
      <c r="KA148" s="265">
        <v>0.26524999999999999</v>
      </c>
      <c r="KB148" s="265">
        <v>0.47091</v>
      </c>
      <c r="KC148" s="265">
        <v>0.5726</v>
      </c>
      <c r="KD148" s="265">
        <v>0.50146000000000002</v>
      </c>
      <c r="KE148" s="265">
        <v>0.52749999999999997</v>
      </c>
      <c r="KF148" s="265">
        <v>0.43767</v>
      </c>
      <c r="KG148" s="265">
        <v>0.41927999999999999</v>
      </c>
      <c r="KH148" s="265">
        <v>0.36291000000000001</v>
      </c>
      <c r="KI148" s="265">
        <v>0.41278999999999999</v>
      </c>
      <c r="KJ148" s="265">
        <v>0.49913999999999997</v>
      </c>
      <c r="KK148" s="265">
        <v>0.44718999999999998</v>
      </c>
      <c r="KL148" s="265">
        <v>0.52198999999999995</v>
      </c>
      <c r="KM148" s="265">
        <v>0.95684999999999998</v>
      </c>
      <c r="KN148" s="265">
        <v>0.97160000000000002</v>
      </c>
      <c r="KO148" s="265">
        <v>0.94484999999999997</v>
      </c>
      <c r="KP148" s="265">
        <v>7.3094648794902635E-3</v>
      </c>
      <c r="KQ148" s="265">
        <v>0.85763999999999996</v>
      </c>
      <c r="KR148" s="265">
        <v>0.82118999999999998</v>
      </c>
      <c r="KS148" s="265">
        <v>0.79088000000000003</v>
      </c>
      <c r="KT148" s="265">
        <v>0.93295658112289437</v>
      </c>
      <c r="KU148" s="265">
        <v>7.9409999999999994E-2</v>
      </c>
      <c r="KV148" s="265">
        <v>0.19639999999999999</v>
      </c>
      <c r="KW148" s="265">
        <v>0.25678000000000001</v>
      </c>
      <c r="KX148" s="265">
        <v>0.35883999999999999</v>
      </c>
      <c r="KY148" s="265">
        <v>0.55098000000000003</v>
      </c>
      <c r="KZ148" s="265">
        <v>0.74875000000000003</v>
      </c>
      <c r="LA148" s="265">
        <v>0.89322999999999997</v>
      </c>
      <c r="LB148" s="265">
        <v>0.97372999999999998</v>
      </c>
      <c r="LC148" s="265">
        <v>1</v>
      </c>
      <c r="LD148" s="265">
        <v>0</v>
      </c>
      <c r="LE148" s="265">
        <v>0.77224000000000004</v>
      </c>
      <c r="LF148" s="265">
        <v>6.1975000000000002E-2</v>
      </c>
      <c r="LG148" s="265">
        <v>8.1336000000000006E-2</v>
      </c>
      <c r="LH148" s="431">
        <v>2.0070692989975214E-3</v>
      </c>
      <c r="LI148" s="431">
        <v>2.2242830600589514E-3</v>
      </c>
      <c r="LJ148" s="431">
        <v>2.6050808373838663E-3</v>
      </c>
      <c r="LK148" s="431">
        <v>2.9511773027479649E-3</v>
      </c>
      <c r="LL148" s="431">
        <v>3.597028786316514E-3</v>
      </c>
      <c r="LM148" s="431">
        <v>4.1127768345177174E-3</v>
      </c>
      <c r="LN148" s="431">
        <v>4.309456329792738E-3</v>
      </c>
      <c r="LO148" s="431">
        <v>4.7508068382740021E-3</v>
      </c>
      <c r="LP148" s="431">
        <v>4.9153044819831848E-3</v>
      </c>
      <c r="LQ148" s="431">
        <v>5.0819474272429943E-3</v>
      </c>
      <c r="LR148" s="431">
        <v>2.0328052341938019E-3</v>
      </c>
      <c r="LS148" s="431">
        <v>2.5435392744839191E-3</v>
      </c>
      <c r="LT148" s="431">
        <v>2.9535985086113214E-3</v>
      </c>
      <c r="LU148" s="431">
        <v>3.6469835322350264E-3</v>
      </c>
      <c r="LV148" s="431">
        <v>4.0984195657074451E-3</v>
      </c>
      <c r="LW148" s="431">
        <v>4.2954660020768642E-3</v>
      </c>
      <c r="LX148" s="431">
        <v>4.6230633743107319E-3</v>
      </c>
      <c r="LY148" s="431">
        <v>4.308152012526989E-3</v>
      </c>
      <c r="LZ148" s="431">
        <v>2.1221344359219074E-3</v>
      </c>
      <c r="MA148" s="431">
        <v>2.8666728176176548E-3</v>
      </c>
      <c r="MB148" s="431">
        <v>3.2224105671048164E-3</v>
      </c>
      <c r="MC148" s="431">
        <v>3.0857289675623178E-3</v>
      </c>
      <c r="MD148" s="431">
        <v>3.8323141634464264E-3</v>
      </c>
      <c r="ME148" s="431">
        <v>3.5478514619171619E-3</v>
      </c>
      <c r="MF148" s="431">
        <v>2.5187793653458357E-3</v>
      </c>
      <c r="MG148" s="431">
        <v>2.7067332994192839E-3</v>
      </c>
      <c r="MH148" s="266"/>
      <c r="MI148" s="266"/>
      <c r="MJ148" s="266"/>
      <c r="MK148" s="266"/>
      <c r="ML148" s="266"/>
      <c r="MM148" s="266"/>
      <c r="MN148" s="266"/>
      <c r="MO148" s="266"/>
      <c r="MP148" s="266"/>
      <c r="MQ148" s="266"/>
      <c r="MR148" s="266"/>
      <c r="MS148" s="266"/>
      <c r="MT148" s="266"/>
      <c r="MU148" s="266"/>
      <c r="MV148" s="266"/>
      <c r="MW148" s="266"/>
      <c r="MX148" s="266"/>
      <c r="MY148" s="266"/>
      <c r="MZ148" s="266"/>
      <c r="NA148" s="266"/>
      <c r="NB148" s="266"/>
      <c r="NC148" s="266"/>
      <c r="ND148" s="266"/>
      <c r="NE148" s="266"/>
      <c r="NF148" s="266"/>
      <c r="NG148" s="266"/>
      <c r="NH148" s="266"/>
      <c r="NI148" s="266"/>
      <c r="NJ148" s="266"/>
      <c r="NK148" s="266"/>
      <c r="NL148" s="266"/>
      <c r="NM148" s="266"/>
      <c r="NN148" s="266"/>
      <c r="NO148" s="266"/>
      <c r="NP148" s="266"/>
      <c r="NQ148" s="266"/>
      <c r="NR148" s="266"/>
      <c r="NS148" s="266"/>
      <c r="NT148" s="266"/>
      <c r="NU148" s="266"/>
      <c r="NV148" s="266"/>
      <c r="NW148" s="266"/>
      <c r="NX148" s="266"/>
      <c r="NY148" s="266"/>
      <c r="NZ148" s="266"/>
      <c r="OA148" s="266"/>
      <c r="OB148" s="266"/>
      <c r="OC148" s="266"/>
      <c r="OD148" s="266"/>
      <c r="OE148" s="266"/>
      <c r="OF148" s="266"/>
      <c r="OG148" s="266"/>
      <c r="OH148" s="266"/>
      <c r="OI148" s="266"/>
      <c r="OJ148" s="266"/>
      <c r="OK148" s="266"/>
      <c r="OL148" s="266"/>
      <c r="OM148" s="266"/>
      <c r="ON148" s="267"/>
    </row>
    <row r="149" spans="1:404">
      <c r="A149" s="261">
        <v>524</v>
      </c>
      <c r="B149" s="265">
        <v>0.25380999999999998</v>
      </c>
      <c r="C149" s="265">
        <v>0.21178</v>
      </c>
      <c r="D149" s="265">
        <v>0.16897999999999999</v>
      </c>
      <c r="E149" s="265">
        <v>0.12556</v>
      </c>
      <c r="F149" s="265">
        <v>0.26909</v>
      </c>
      <c r="G149" s="265">
        <v>0.21515000000000001</v>
      </c>
      <c r="H149" s="265">
        <v>0.28627000000000002</v>
      </c>
      <c r="I149" s="265">
        <v>0.37330999999999998</v>
      </c>
      <c r="J149" s="265">
        <v>0.32495000000000002</v>
      </c>
      <c r="K149" s="265">
        <v>2.0274E-2</v>
      </c>
      <c r="L149" s="265">
        <v>1.1560000000000001E-2</v>
      </c>
      <c r="M149" s="265">
        <v>9.1053999999999996E-3</v>
      </c>
      <c r="N149" s="265">
        <v>0.17677999999999999</v>
      </c>
      <c r="O149" s="265">
        <v>0.20036999999999999</v>
      </c>
      <c r="P149" s="265">
        <v>0.22159000000000001</v>
      </c>
      <c r="Q149" s="265">
        <v>0.17974000000000001</v>
      </c>
      <c r="R149" s="265">
        <v>0.13456000000000001</v>
      </c>
      <c r="S149" s="265">
        <v>0.29385</v>
      </c>
      <c r="T149" s="265">
        <v>0.19828999999999999</v>
      </c>
      <c r="U149" s="265">
        <v>0.26644000000000001</v>
      </c>
      <c r="V149" s="265">
        <v>0.18138000000000001</v>
      </c>
      <c r="W149" s="265">
        <v>0.23668</v>
      </c>
      <c r="X149" s="265">
        <v>0.20585999999999999</v>
      </c>
      <c r="Y149" s="265">
        <v>0.32884000000000002</v>
      </c>
      <c r="Z149" s="265">
        <v>0.2283</v>
      </c>
      <c r="AA149" s="265">
        <v>0.26328000000000001</v>
      </c>
      <c r="AB149" s="265">
        <v>0.18471000000000001</v>
      </c>
      <c r="AC149" s="265">
        <v>0.23386000000000001</v>
      </c>
      <c r="AD149" s="265">
        <v>0.15731000000000001</v>
      </c>
      <c r="AE149" s="265">
        <v>2.3355999999999998E-2</v>
      </c>
      <c r="AF149" s="265">
        <v>3.2478E-2</v>
      </c>
      <c r="AG149" s="265">
        <v>7.5715000000000005E-2</v>
      </c>
      <c r="AH149" s="265">
        <v>3.8941999999999997E-2</v>
      </c>
      <c r="AI149" s="265">
        <v>1.7158E-2</v>
      </c>
      <c r="AJ149" s="265">
        <v>1.2822999999999999E-2</v>
      </c>
      <c r="AK149" s="265">
        <v>1.4465E-2</v>
      </c>
      <c r="AL149" s="265">
        <v>3.4658000000000001E-2</v>
      </c>
      <c r="AM149" s="265">
        <v>1.1698E-2</v>
      </c>
      <c r="AN149" s="265">
        <v>2.8223999999999999E-2</v>
      </c>
      <c r="AO149" s="265">
        <v>4.0099999999999997E-2</v>
      </c>
      <c r="AP149" s="265">
        <v>1.8631000000000002E-2</v>
      </c>
      <c r="AQ149" s="265">
        <v>3.2987000000000002E-2</v>
      </c>
      <c r="AR149" s="265">
        <v>7.5253E-2</v>
      </c>
      <c r="AS149" s="265">
        <v>1.5244000000000001E-2</v>
      </c>
      <c r="AT149" s="265">
        <v>6.1627000000000001E-2</v>
      </c>
      <c r="AU149" s="265">
        <v>9.5036999999999996E-2</v>
      </c>
      <c r="AV149" s="265">
        <v>7.8648999999999997E-2</v>
      </c>
      <c r="AW149" s="265">
        <v>8.9116000000000004E-3</v>
      </c>
      <c r="AX149" s="265">
        <v>1.6813999999999999E-2</v>
      </c>
      <c r="AY149" s="265">
        <v>1.7396999999999999E-2</v>
      </c>
      <c r="AZ149" s="265">
        <v>1.7294E-2</v>
      </c>
      <c r="BA149" s="265">
        <v>4.7116999999999999E-2</v>
      </c>
      <c r="BB149" s="265">
        <v>4.5670000000000002E-2</v>
      </c>
      <c r="BC149" s="265">
        <v>4.4634E-2</v>
      </c>
      <c r="BD149" s="265">
        <v>4.8604000000000001E-2</v>
      </c>
      <c r="BE149" s="265">
        <v>1.0135999999999999E-2</v>
      </c>
      <c r="BF149" s="265">
        <v>8.0561999999999995E-3</v>
      </c>
      <c r="BG149" s="265">
        <v>6.6300999999999999E-2</v>
      </c>
      <c r="BH149" s="265">
        <v>6.4388000000000001E-2</v>
      </c>
      <c r="BI149" s="265">
        <v>0.13075000000000001</v>
      </c>
      <c r="BJ149" s="265">
        <v>0.11938</v>
      </c>
      <c r="BK149" s="265">
        <v>0.14285999999999999</v>
      </c>
      <c r="BL149" s="265">
        <v>0.24007000000000001</v>
      </c>
      <c r="BM149" s="265">
        <v>0.14878</v>
      </c>
      <c r="BN149" s="265">
        <v>0.35309000000000001</v>
      </c>
      <c r="BO149" s="265">
        <v>0.33714</v>
      </c>
      <c r="BP149" s="265">
        <v>3.0016000000000001E-2</v>
      </c>
      <c r="BQ149" s="265">
        <v>0.19583</v>
      </c>
      <c r="BR149" s="265">
        <v>0.35367999999999999</v>
      </c>
      <c r="BS149" s="265">
        <v>0.18515000000000001</v>
      </c>
      <c r="BT149" s="265">
        <v>0.30116999999999999</v>
      </c>
      <c r="BU149" s="265">
        <v>1.7579999999999998E-2</v>
      </c>
      <c r="BV149" s="265">
        <v>8.3611999999999992E-3</v>
      </c>
      <c r="BW149" s="265">
        <v>2.1145000000000001E-2</v>
      </c>
      <c r="BX149" s="265">
        <v>9.5575999999999994E-3</v>
      </c>
      <c r="BY149" s="265">
        <v>0.31413000000000002</v>
      </c>
      <c r="BZ149" s="265">
        <v>0.27700999999999998</v>
      </c>
      <c r="CA149" s="265">
        <v>0.52400000000000002</v>
      </c>
      <c r="CB149" s="265">
        <v>0.37714999999999999</v>
      </c>
      <c r="CC149" s="265">
        <v>0.47504999999999997</v>
      </c>
      <c r="CD149" s="265">
        <v>0.29360999999999998</v>
      </c>
      <c r="CE149" s="265">
        <v>0.28337000000000001</v>
      </c>
      <c r="CF149" s="265">
        <v>0.314</v>
      </c>
      <c r="CG149" s="265">
        <v>0.22875000000000001</v>
      </c>
      <c r="CH149" s="265">
        <v>0.27173999999999998</v>
      </c>
      <c r="CI149" s="265">
        <v>0.29094999999999999</v>
      </c>
      <c r="CJ149" s="265">
        <v>0.26329000000000002</v>
      </c>
      <c r="CK149" s="265">
        <v>0.23479</v>
      </c>
      <c r="CL149" s="265">
        <v>0.53478000000000003</v>
      </c>
      <c r="CM149" s="265">
        <v>0.33639000000000002</v>
      </c>
      <c r="CN149" s="265">
        <v>0.19192000000000001</v>
      </c>
      <c r="CO149" s="265">
        <v>0.25635999999999998</v>
      </c>
      <c r="CP149" s="265">
        <v>0.32889000000000002</v>
      </c>
      <c r="CQ149" s="265">
        <v>0.31325999999999998</v>
      </c>
      <c r="CR149" s="265">
        <v>0.27400000000000002</v>
      </c>
      <c r="CS149" s="265">
        <v>0.17143</v>
      </c>
      <c r="CT149" s="265">
        <v>0.25361</v>
      </c>
      <c r="CU149" s="265">
        <v>0.22600000000000001</v>
      </c>
      <c r="CV149" s="265">
        <v>0.31134000000000001</v>
      </c>
      <c r="CW149" s="265">
        <v>0.46666999999999997</v>
      </c>
      <c r="CX149" s="265">
        <v>0.35052</v>
      </c>
      <c r="CY149" s="265">
        <v>0.40619</v>
      </c>
      <c r="CZ149" s="265">
        <v>0.24956</v>
      </c>
      <c r="DA149" s="265">
        <v>0.37317</v>
      </c>
      <c r="DB149" s="265">
        <v>0.21010000000000001</v>
      </c>
      <c r="DC149" s="265">
        <v>0.28866000000000003</v>
      </c>
      <c r="DD149" s="265">
        <v>0.32121</v>
      </c>
      <c r="DE149" s="265">
        <v>0.44947999999999999</v>
      </c>
      <c r="DF149" s="265">
        <v>0.36044999999999999</v>
      </c>
      <c r="DG149" s="265">
        <v>0.54549999999999998</v>
      </c>
      <c r="DH149" s="265">
        <v>0.28362999999999999</v>
      </c>
      <c r="DI149" s="265">
        <v>0.51790999999999998</v>
      </c>
      <c r="DJ149" s="265">
        <v>0.35643000000000002</v>
      </c>
      <c r="DK149" s="265">
        <v>0.13084999999999999</v>
      </c>
      <c r="DL149" s="265">
        <v>0.21307000000000001</v>
      </c>
      <c r="DM149" s="265">
        <v>0.80073000000000005</v>
      </c>
      <c r="DN149" s="265">
        <v>0.21457999999999999</v>
      </c>
      <c r="DO149" s="265">
        <v>0.27235999999999999</v>
      </c>
      <c r="DP149" s="265">
        <v>0.13408999999999999</v>
      </c>
      <c r="DQ149" s="265">
        <v>0.17022000000000001</v>
      </c>
      <c r="DR149" s="265">
        <v>0.45004</v>
      </c>
      <c r="DS149" s="265">
        <v>0.35013</v>
      </c>
      <c r="DT149" s="265">
        <v>0.42738999999999999</v>
      </c>
      <c r="DU149" s="265">
        <v>0.16946</v>
      </c>
      <c r="DV149" s="265">
        <v>0.23741999999999999</v>
      </c>
      <c r="DW149" s="265">
        <v>0.11867</v>
      </c>
      <c r="DX149" s="265">
        <v>0.252</v>
      </c>
      <c r="DY149" s="265">
        <v>0.29641000000000001</v>
      </c>
      <c r="DZ149" s="265">
        <v>9.2575000000000005E-2</v>
      </c>
      <c r="EA149" s="265">
        <v>0.14149</v>
      </c>
      <c r="EB149" s="265">
        <v>0.13352</v>
      </c>
      <c r="EC149" s="265">
        <v>0.13952000000000001</v>
      </c>
      <c r="ED149" s="265">
        <v>0.125</v>
      </c>
      <c r="EE149" s="265">
        <v>0.11691</v>
      </c>
      <c r="EF149" s="265">
        <v>0.27381</v>
      </c>
      <c r="EG149" s="265">
        <v>0.16716</v>
      </c>
      <c r="EH149" s="265">
        <v>7.2541999999999995E-2</v>
      </c>
      <c r="EI149" s="265">
        <v>0.66939000000000004</v>
      </c>
      <c r="EJ149" s="265">
        <v>0.50927999999999995</v>
      </c>
      <c r="EK149" s="265">
        <v>0.34544999999999998</v>
      </c>
      <c r="EL149" s="265">
        <v>0.47708</v>
      </c>
      <c r="EM149" s="265">
        <v>0.25688</v>
      </c>
      <c r="EN149" s="265">
        <v>0.49469999999999997</v>
      </c>
      <c r="EO149" s="265">
        <v>0.99107000000000001</v>
      </c>
      <c r="EP149" s="265">
        <v>0.33062000000000002</v>
      </c>
      <c r="EQ149" s="265">
        <v>0.31758999999999998</v>
      </c>
      <c r="ER149" s="265">
        <v>0.36376999999999998</v>
      </c>
      <c r="ES149" s="265">
        <v>0.34553</v>
      </c>
      <c r="ET149" s="265">
        <v>0.36448999999999998</v>
      </c>
      <c r="EU149" s="265">
        <v>0.33317000000000002</v>
      </c>
      <c r="EV149" s="265">
        <v>0.26572000000000001</v>
      </c>
      <c r="EW149" s="265">
        <v>0.28924</v>
      </c>
      <c r="EX149" s="265">
        <v>0.32865</v>
      </c>
      <c r="EY149" s="265">
        <v>0.31302999999999997</v>
      </c>
      <c r="EZ149" s="265">
        <v>0.48757</v>
      </c>
      <c r="FA149" s="265">
        <v>0.47176000000000001</v>
      </c>
      <c r="FB149" s="265">
        <v>0.41959000000000002</v>
      </c>
      <c r="FC149" s="265">
        <v>0.38300000000000001</v>
      </c>
      <c r="FD149" s="265">
        <v>0.48404000000000003</v>
      </c>
      <c r="FE149" s="265">
        <v>0.34784999999999999</v>
      </c>
      <c r="FF149" s="265">
        <v>0.46259</v>
      </c>
      <c r="FG149" s="265">
        <v>0.51388</v>
      </c>
      <c r="FH149" s="265">
        <v>0.43390000000000001</v>
      </c>
      <c r="FI149" s="265">
        <v>0.41827999999999999</v>
      </c>
      <c r="FJ149" s="265">
        <v>0.57560999999999996</v>
      </c>
      <c r="FK149" s="265">
        <v>0.42427999999999999</v>
      </c>
      <c r="FL149" s="265">
        <v>0.40183999999999997</v>
      </c>
      <c r="FM149" s="265">
        <v>0.48259000000000002</v>
      </c>
      <c r="FN149" s="265">
        <v>0.47814000000000001</v>
      </c>
      <c r="FO149" s="265">
        <v>0.51400000000000001</v>
      </c>
      <c r="FP149" s="265">
        <v>0.56250999999999995</v>
      </c>
      <c r="FQ149" s="265">
        <v>0.55176000000000003</v>
      </c>
      <c r="FR149" s="265">
        <v>0.45739999999999997</v>
      </c>
      <c r="FS149" s="265">
        <v>0.56174999999999997</v>
      </c>
      <c r="FT149" s="265">
        <v>0.42216999999999999</v>
      </c>
      <c r="FU149" s="265">
        <v>0.5212</v>
      </c>
      <c r="FV149" s="265">
        <v>0.47892000000000001</v>
      </c>
      <c r="FW149" s="265">
        <v>0.51612000000000002</v>
      </c>
      <c r="FX149" s="265">
        <v>0.53847999999999996</v>
      </c>
      <c r="FY149" s="265">
        <v>0.48964000000000002</v>
      </c>
      <c r="FZ149" s="265">
        <v>0.51612000000000002</v>
      </c>
      <c r="GA149" s="265">
        <v>0.60096000000000005</v>
      </c>
      <c r="GB149" s="265">
        <v>0.44817000000000001</v>
      </c>
      <c r="GC149" s="265">
        <v>0.54625999999999997</v>
      </c>
      <c r="GD149" s="265">
        <v>0.54193000000000002</v>
      </c>
      <c r="GE149" s="265">
        <v>0.70643</v>
      </c>
      <c r="GF149" s="265">
        <v>0.53939999999999999</v>
      </c>
      <c r="GG149" s="265">
        <v>0.56091000000000002</v>
      </c>
      <c r="GH149" s="265">
        <v>0.61399999999999999</v>
      </c>
      <c r="GI149" s="265">
        <v>0.59714</v>
      </c>
      <c r="GJ149" s="265">
        <v>0.68971000000000005</v>
      </c>
      <c r="GK149" s="265">
        <v>0.66496999999999995</v>
      </c>
      <c r="GL149" s="265">
        <v>0.59792999999999996</v>
      </c>
      <c r="GM149" s="265">
        <v>0.67559000000000002</v>
      </c>
      <c r="GN149" s="265">
        <v>0.69703999999999999</v>
      </c>
      <c r="GO149" s="265">
        <v>0.53393999999999997</v>
      </c>
      <c r="GP149" s="265">
        <v>0.54400000000000004</v>
      </c>
      <c r="GQ149" s="265">
        <v>0.53349999999999997</v>
      </c>
      <c r="GR149" s="265">
        <v>0.62234</v>
      </c>
      <c r="GS149" s="265">
        <v>0.53683000000000003</v>
      </c>
      <c r="GT149" s="265">
        <v>0.52210999999999996</v>
      </c>
      <c r="GU149" s="265">
        <v>0.51907000000000003</v>
      </c>
      <c r="GV149" s="265">
        <v>0.49667</v>
      </c>
      <c r="GW149" s="265">
        <v>0.57067999999999997</v>
      </c>
      <c r="GX149" s="265">
        <v>0.59811000000000003</v>
      </c>
      <c r="GY149" s="265">
        <v>0.59299999999999997</v>
      </c>
      <c r="GZ149" s="265">
        <v>0.48477999999999999</v>
      </c>
      <c r="HA149" s="265">
        <v>0.43095</v>
      </c>
      <c r="HB149" s="265">
        <v>0.42917</v>
      </c>
      <c r="HC149" s="265">
        <v>0.71543000000000001</v>
      </c>
      <c r="HD149" s="265">
        <v>0.51078999999999997</v>
      </c>
      <c r="HE149" s="265">
        <v>0.64663999999999999</v>
      </c>
      <c r="HF149" s="265">
        <v>0.62133000000000005</v>
      </c>
      <c r="HG149" s="265">
        <v>0.64900999999999998</v>
      </c>
      <c r="HH149" s="265">
        <v>0.65268999999999999</v>
      </c>
      <c r="HI149" s="265">
        <v>0.65802000000000005</v>
      </c>
      <c r="HJ149" s="265">
        <v>0.68862999999999996</v>
      </c>
      <c r="HK149" s="265">
        <v>0.54974999999999996</v>
      </c>
      <c r="HL149" s="265">
        <v>0.59194999999999998</v>
      </c>
      <c r="HM149" s="265">
        <v>0.50914999999999999</v>
      </c>
      <c r="HN149" s="265">
        <v>0.60707999999999995</v>
      </c>
      <c r="HO149" s="265">
        <v>0.60882000000000003</v>
      </c>
      <c r="HP149" s="265">
        <v>0.53768000000000005</v>
      </c>
      <c r="HQ149" s="265">
        <v>0.57116999999999996</v>
      </c>
      <c r="HR149" s="265">
        <v>0.64712999999999998</v>
      </c>
      <c r="HS149" s="265">
        <v>0.52259</v>
      </c>
      <c r="HT149" s="265">
        <v>0.57557999999999998</v>
      </c>
      <c r="HU149" s="265">
        <v>0.70564000000000004</v>
      </c>
      <c r="HV149" s="265">
        <v>0.51310999999999996</v>
      </c>
      <c r="HW149" s="265">
        <v>0.61365999999999998</v>
      </c>
      <c r="HX149" s="265">
        <v>0.62751000000000001</v>
      </c>
      <c r="HY149" s="265">
        <v>0.54549999999999998</v>
      </c>
      <c r="HZ149" s="265">
        <v>0.48327999999999999</v>
      </c>
      <c r="IA149" s="265">
        <v>0.44280000000000003</v>
      </c>
      <c r="IB149" s="265">
        <v>0.42814000000000002</v>
      </c>
      <c r="IC149" s="265">
        <v>0.44317000000000001</v>
      </c>
      <c r="ID149" s="265">
        <v>0.43149999999999999</v>
      </c>
      <c r="IE149" s="265">
        <v>0.51832999999999996</v>
      </c>
      <c r="IF149" s="265">
        <v>0.51880999999999999</v>
      </c>
      <c r="IG149" s="265">
        <v>0.4844</v>
      </c>
      <c r="IH149" s="265">
        <v>0.63183</v>
      </c>
      <c r="II149" s="265">
        <v>0.70494000000000001</v>
      </c>
      <c r="IJ149" s="265">
        <v>0.50183999999999995</v>
      </c>
      <c r="IK149" s="265">
        <v>0.51363999999999999</v>
      </c>
      <c r="IL149" s="265">
        <v>0.70020000000000004</v>
      </c>
      <c r="IM149" s="265">
        <v>0.58704999999999996</v>
      </c>
      <c r="IN149" s="265">
        <v>0.38956000000000002</v>
      </c>
      <c r="IO149" s="265">
        <v>0.38161</v>
      </c>
      <c r="IP149" s="265">
        <v>0.44174000000000002</v>
      </c>
      <c r="IQ149" s="265">
        <v>0.62283999999999995</v>
      </c>
      <c r="IR149" s="265">
        <v>0.68833999999999995</v>
      </c>
      <c r="IS149" s="265">
        <v>0.52510000000000001</v>
      </c>
      <c r="IT149" s="265">
        <v>0.52937999999999996</v>
      </c>
      <c r="IU149" s="265">
        <v>0.52593000000000001</v>
      </c>
      <c r="IV149" s="265">
        <v>0.41436000000000001</v>
      </c>
      <c r="IW149" s="265">
        <v>0.57604</v>
      </c>
      <c r="IX149" s="265">
        <v>0.52844000000000002</v>
      </c>
      <c r="IY149" s="265">
        <v>0.70847000000000004</v>
      </c>
      <c r="IZ149" s="265">
        <v>0.63399000000000005</v>
      </c>
      <c r="JA149" s="265">
        <v>0.66069999999999995</v>
      </c>
      <c r="JB149" s="265">
        <v>0.63946000000000003</v>
      </c>
      <c r="JC149" s="265">
        <v>0.69310000000000005</v>
      </c>
      <c r="JD149" s="265">
        <v>0.51644999999999996</v>
      </c>
      <c r="JE149" s="265">
        <v>0.48633999999999999</v>
      </c>
      <c r="JF149" s="265">
        <v>0.59928000000000003</v>
      </c>
      <c r="JG149" s="265">
        <v>0.59641</v>
      </c>
      <c r="JH149" s="265">
        <v>0.77324000000000004</v>
      </c>
      <c r="JI149" s="265">
        <v>0.59548000000000001</v>
      </c>
      <c r="JJ149" s="265">
        <v>0.56086000000000003</v>
      </c>
      <c r="JK149" s="265">
        <v>0.70181000000000004</v>
      </c>
      <c r="JL149" s="265">
        <v>0.65558000000000005</v>
      </c>
      <c r="JM149" s="265">
        <v>0.59370000000000001</v>
      </c>
      <c r="JN149" s="265">
        <v>0.49263000000000001</v>
      </c>
      <c r="JO149" s="265">
        <v>0.52422999999999997</v>
      </c>
      <c r="JP149" s="265">
        <v>0.58035999999999999</v>
      </c>
      <c r="JQ149" s="265">
        <v>0.52551000000000003</v>
      </c>
      <c r="JR149" s="265">
        <v>0.46527000000000002</v>
      </c>
      <c r="JS149" s="265">
        <v>0.57471000000000005</v>
      </c>
      <c r="JT149" s="265">
        <v>0.3306</v>
      </c>
      <c r="JU149" s="265">
        <v>0.69425999999999999</v>
      </c>
      <c r="JV149" s="265">
        <v>0.67979999999999996</v>
      </c>
      <c r="JW149" s="265">
        <v>0.46257999999999999</v>
      </c>
      <c r="JX149" s="265">
        <v>0.48518</v>
      </c>
      <c r="JY149" s="265">
        <v>0.53764000000000001</v>
      </c>
      <c r="JZ149" s="265">
        <v>0.48007</v>
      </c>
      <c r="KA149" s="265">
        <v>0.28114</v>
      </c>
      <c r="KB149" s="265">
        <v>0.47593000000000002</v>
      </c>
      <c r="KC149" s="265">
        <v>0.58320000000000005</v>
      </c>
      <c r="KD149" s="265">
        <v>0.51032</v>
      </c>
      <c r="KE149" s="265">
        <v>0.53613</v>
      </c>
      <c r="KF149" s="265">
        <v>0.44574999999999998</v>
      </c>
      <c r="KG149" s="265">
        <v>0.42684</v>
      </c>
      <c r="KH149" s="265">
        <v>0.37576999999999999</v>
      </c>
      <c r="KI149" s="265">
        <v>0.41980000000000001</v>
      </c>
      <c r="KJ149" s="265">
        <v>0.50638000000000005</v>
      </c>
      <c r="KK149" s="265">
        <v>0.44967000000000001</v>
      </c>
      <c r="KL149" s="265">
        <v>0.52376999999999996</v>
      </c>
      <c r="KM149" s="265">
        <v>0.96167999999999998</v>
      </c>
      <c r="KN149" s="265">
        <v>0.97565999999999997</v>
      </c>
      <c r="KO149" s="265">
        <v>0.94808000000000003</v>
      </c>
      <c r="KP149" s="265">
        <v>7.3360136497258623E-3</v>
      </c>
      <c r="KQ149" s="265">
        <v>0.85948999999999998</v>
      </c>
      <c r="KR149" s="265">
        <v>0.82252999999999998</v>
      </c>
      <c r="KS149" s="265">
        <v>0.79181000000000001</v>
      </c>
      <c r="KT149" s="265">
        <v>0.93578185223091148</v>
      </c>
      <c r="KU149" s="265">
        <v>8.0730999999999997E-2</v>
      </c>
      <c r="KV149" s="265">
        <v>0.19864999999999999</v>
      </c>
      <c r="KW149" s="265">
        <v>0.25933</v>
      </c>
      <c r="KX149" s="265">
        <v>0.36170000000000002</v>
      </c>
      <c r="KY149" s="265">
        <v>0.55400000000000005</v>
      </c>
      <c r="KZ149" s="265">
        <v>0.75144999999999995</v>
      </c>
      <c r="LA149" s="265">
        <v>0.89517000000000002</v>
      </c>
      <c r="LB149" s="265">
        <v>0.97472000000000003</v>
      </c>
      <c r="LC149" s="265">
        <v>1</v>
      </c>
      <c r="LD149" s="265">
        <v>0</v>
      </c>
      <c r="LE149" s="265">
        <v>0.77383999999999997</v>
      </c>
      <c r="LF149" s="265">
        <v>8.2546999999999995E-2</v>
      </c>
      <c r="LG149" s="265">
        <v>0.10833</v>
      </c>
      <c r="LH149" s="431">
        <v>1.9606738351285458E-3</v>
      </c>
      <c r="LI149" s="431">
        <v>2.1669461857527494E-3</v>
      </c>
      <c r="LJ149" s="431">
        <v>2.4760435335338116E-3</v>
      </c>
      <c r="LK149" s="431">
        <v>2.9202289879322052E-3</v>
      </c>
      <c r="LL149" s="431">
        <v>3.4984343219548464E-3</v>
      </c>
      <c r="LM149" s="431">
        <v>4.1242837905883789E-3</v>
      </c>
      <c r="LN149" s="431">
        <v>4.2441883124411106E-3</v>
      </c>
      <c r="LO149" s="431">
        <v>4.7630020417273045E-3</v>
      </c>
      <c r="LP149" s="431">
        <v>4.9134576693177223E-3</v>
      </c>
      <c r="LQ149" s="431">
        <v>5.1015475764870644E-3</v>
      </c>
      <c r="LR149" s="431">
        <v>2.0684250630438328E-3</v>
      </c>
      <c r="LS149" s="431">
        <v>2.5400242302566767E-3</v>
      </c>
      <c r="LT149" s="431">
        <v>2.9733381234109402E-3</v>
      </c>
      <c r="LU149" s="431">
        <v>3.6715141031891108E-3</v>
      </c>
      <c r="LV149" s="431">
        <v>4.0544969961047173E-3</v>
      </c>
      <c r="LW149" s="431">
        <v>4.3100123293697834E-3</v>
      </c>
      <c r="LX149" s="431">
        <v>4.6279965899884701E-3</v>
      </c>
      <c r="LY149" s="431">
        <v>4.319820087403059E-3</v>
      </c>
      <c r="LZ149" s="431">
        <v>2.0958143286406994E-3</v>
      </c>
      <c r="MA149" s="431">
        <v>2.8809993527829647E-3</v>
      </c>
      <c r="MB149" s="431">
        <v>3.2137052621692419E-3</v>
      </c>
      <c r="MC149" s="431">
        <v>3.1090769916772842E-3</v>
      </c>
      <c r="MD149" s="431">
        <v>3.8592654746025801E-3</v>
      </c>
      <c r="ME149" s="431">
        <v>3.5712819080799818E-3</v>
      </c>
      <c r="MF149" s="431">
        <v>2.5139930658042431E-3</v>
      </c>
      <c r="MG149" s="431">
        <v>2.7198521420359612E-3</v>
      </c>
      <c r="MH149" s="266"/>
      <c r="MI149" s="266"/>
      <c r="MJ149" s="266"/>
      <c r="MK149" s="266"/>
      <c r="ML149" s="266"/>
      <c r="MM149" s="266"/>
      <c r="MN149" s="266"/>
      <c r="MO149" s="266"/>
      <c r="MP149" s="266"/>
      <c r="MQ149" s="266"/>
      <c r="MR149" s="266"/>
      <c r="MS149" s="266"/>
      <c r="MT149" s="266"/>
      <c r="MU149" s="266"/>
      <c r="MV149" s="266"/>
      <c r="MW149" s="266"/>
      <c r="MX149" s="266"/>
      <c r="MY149" s="266"/>
      <c r="MZ149" s="266"/>
      <c r="NA149" s="266"/>
      <c r="NB149" s="266"/>
      <c r="NC149" s="266"/>
      <c r="ND149" s="266"/>
      <c r="NE149" s="266"/>
      <c r="NF149" s="266"/>
      <c r="NG149" s="266"/>
      <c r="NH149" s="266"/>
      <c r="NI149" s="266"/>
      <c r="NJ149" s="266"/>
      <c r="NK149" s="266"/>
      <c r="NL149" s="266"/>
      <c r="NM149" s="266"/>
      <c r="NN149" s="266"/>
      <c r="NO149" s="266"/>
      <c r="NP149" s="266"/>
      <c r="NQ149" s="266"/>
      <c r="NR149" s="266"/>
      <c r="NS149" s="266"/>
      <c r="NT149" s="266"/>
      <c r="NU149" s="266"/>
      <c r="NV149" s="266"/>
      <c r="NW149" s="266"/>
      <c r="NX149" s="266"/>
      <c r="NY149" s="266"/>
      <c r="NZ149" s="266"/>
      <c r="OA149" s="266"/>
      <c r="OB149" s="266"/>
      <c r="OC149" s="266"/>
      <c r="OD149" s="266"/>
      <c r="OE149" s="266"/>
      <c r="OF149" s="266"/>
      <c r="OG149" s="266"/>
      <c r="OH149" s="266"/>
      <c r="OI149" s="266"/>
      <c r="OJ149" s="266"/>
      <c r="OK149" s="266"/>
      <c r="OL149" s="266"/>
      <c r="OM149" s="266"/>
      <c r="ON149" s="267"/>
    </row>
    <row r="150" spans="1:404">
      <c r="A150" s="261">
        <v>525</v>
      </c>
      <c r="B150" s="265">
        <v>0.25302999999999998</v>
      </c>
      <c r="C150" s="265">
        <v>0.21354999999999999</v>
      </c>
      <c r="D150" s="265">
        <v>0.17205999999999999</v>
      </c>
      <c r="E150" s="265">
        <v>0.1288</v>
      </c>
      <c r="F150" s="265">
        <v>0.26913999999999999</v>
      </c>
      <c r="G150" s="265">
        <v>0.21834000000000001</v>
      </c>
      <c r="H150" s="265">
        <v>0.28545999999999999</v>
      </c>
      <c r="I150" s="265">
        <v>0.37302000000000002</v>
      </c>
      <c r="J150" s="265">
        <v>0.32586999999999999</v>
      </c>
      <c r="K150" s="265">
        <v>1.9948E-2</v>
      </c>
      <c r="L150" s="265">
        <v>1.1395000000000001E-2</v>
      </c>
      <c r="M150" s="265">
        <v>9.1929999999999998E-3</v>
      </c>
      <c r="N150" s="265">
        <v>0.17413999999999999</v>
      </c>
      <c r="O150" s="265">
        <v>0.19791</v>
      </c>
      <c r="P150" s="265">
        <v>0.22514999999999999</v>
      </c>
      <c r="Q150" s="265">
        <v>0.18612999999999999</v>
      </c>
      <c r="R150" s="265">
        <v>0.13847999999999999</v>
      </c>
      <c r="S150" s="265">
        <v>0.29352</v>
      </c>
      <c r="T150" s="265">
        <v>0.19833999999999999</v>
      </c>
      <c r="U150" s="265">
        <v>0.26540000000000002</v>
      </c>
      <c r="V150" s="265">
        <v>0.18012</v>
      </c>
      <c r="W150" s="265">
        <v>0.23849999999999999</v>
      </c>
      <c r="X150" s="265">
        <v>0.20741000000000001</v>
      </c>
      <c r="Y150" s="265">
        <v>0.32934000000000002</v>
      </c>
      <c r="Z150" s="265">
        <v>0.22867000000000001</v>
      </c>
      <c r="AA150" s="265">
        <v>0.26317000000000002</v>
      </c>
      <c r="AB150" s="265">
        <v>0.18462999999999999</v>
      </c>
      <c r="AC150" s="265">
        <v>0.23518</v>
      </c>
      <c r="AD150" s="265">
        <v>0.15828</v>
      </c>
      <c r="AE150" s="265">
        <v>2.3722E-2</v>
      </c>
      <c r="AF150" s="265">
        <v>3.2896000000000002E-2</v>
      </c>
      <c r="AG150" s="265">
        <v>7.9780000000000004E-2</v>
      </c>
      <c r="AH150" s="265">
        <v>3.8732999999999997E-2</v>
      </c>
      <c r="AI150" s="265">
        <v>1.6386999999999999E-2</v>
      </c>
      <c r="AJ150" s="265">
        <v>1.3422E-2</v>
      </c>
      <c r="AK150" s="265">
        <v>1.3716000000000001E-2</v>
      </c>
      <c r="AL150" s="265">
        <v>3.3036000000000003E-2</v>
      </c>
      <c r="AM150" s="265">
        <v>1.1490999999999999E-2</v>
      </c>
      <c r="AN150" s="265">
        <v>2.6780999999999999E-2</v>
      </c>
      <c r="AO150" s="265">
        <v>3.8244E-2</v>
      </c>
      <c r="AP150" s="265">
        <v>1.8329000000000002E-2</v>
      </c>
      <c r="AQ150" s="265">
        <v>3.1406999999999997E-2</v>
      </c>
      <c r="AR150" s="265">
        <v>7.1593000000000004E-2</v>
      </c>
      <c r="AS150" s="265">
        <v>1.4918000000000001E-2</v>
      </c>
      <c r="AT150" s="265">
        <v>5.8555999999999997E-2</v>
      </c>
      <c r="AU150" s="265">
        <v>9.0425000000000005E-2</v>
      </c>
      <c r="AV150" s="265">
        <v>7.4762999999999996E-2</v>
      </c>
      <c r="AW150" s="265">
        <v>9.0720000000000002E-3</v>
      </c>
      <c r="AX150" s="265">
        <v>1.6990999999999999E-2</v>
      </c>
      <c r="AY150" s="265">
        <v>1.7131E-2</v>
      </c>
      <c r="AZ150" s="265">
        <v>1.7041000000000001E-2</v>
      </c>
      <c r="BA150" s="265">
        <v>4.4622000000000002E-2</v>
      </c>
      <c r="BB150" s="265">
        <v>4.3174999999999998E-2</v>
      </c>
      <c r="BC150" s="265">
        <v>4.2140999999999998E-2</v>
      </c>
      <c r="BD150" s="265">
        <v>4.6101000000000003E-2</v>
      </c>
      <c r="BE150" s="265">
        <v>9.0060000000000001E-3</v>
      </c>
      <c r="BF150" s="265">
        <v>8.0660000000000003E-3</v>
      </c>
      <c r="BG150" s="265">
        <v>6.6366999999999995E-2</v>
      </c>
      <c r="BH150" s="265">
        <v>6.4883999999999997E-2</v>
      </c>
      <c r="BI150" s="265">
        <v>0.13149</v>
      </c>
      <c r="BJ150" s="265">
        <v>0.12121999999999999</v>
      </c>
      <c r="BK150" s="265">
        <v>0.14285999999999999</v>
      </c>
      <c r="BL150" s="265">
        <v>0.24174000000000001</v>
      </c>
      <c r="BM150" s="265">
        <v>0.14634</v>
      </c>
      <c r="BN150" s="265">
        <v>0.35998000000000002</v>
      </c>
      <c r="BO150" s="265">
        <v>0.32856999999999997</v>
      </c>
      <c r="BP150" s="265">
        <v>3.0915999999999999E-2</v>
      </c>
      <c r="BQ150" s="265">
        <v>0.19295000000000001</v>
      </c>
      <c r="BR150" s="265">
        <v>0.35547000000000001</v>
      </c>
      <c r="BS150" s="265">
        <v>0.18307999999999999</v>
      </c>
      <c r="BT150" s="265">
        <v>0.30742000000000003</v>
      </c>
      <c r="BU150" s="265">
        <v>1.7833999999999999E-2</v>
      </c>
      <c r="BV150" s="265">
        <v>8.3899999999999999E-3</v>
      </c>
      <c r="BW150" s="265">
        <v>2.1197000000000001E-2</v>
      </c>
      <c r="BX150" s="265">
        <v>9.3729999999999994E-3</v>
      </c>
      <c r="BY150" s="265">
        <v>0.31624999999999998</v>
      </c>
      <c r="BZ150" s="265">
        <v>0.27983999999999998</v>
      </c>
      <c r="CA150" s="265">
        <v>0.53</v>
      </c>
      <c r="CB150" s="265">
        <v>0.38006000000000001</v>
      </c>
      <c r="CC150" s="265">
        <v>0.47861999999999999</v>
      </c>
      <c r="CD150" s="265">
        <v>0.29635</v>
      </c>
      <c r="CE150" s="265">
        <v>0.28599999999999998</v>
      </c>
      <c r="CF150" s="265">
        <v>0.31694</v>
      </c>
      <c r="CG150" s="265">
        <v>0.22538</v>
      </c>
      <c r="CH150" s="265">
        <v>0.27445000000000003</v>
      </c>
      <c r="CI150" s="265">
        <v>0.29346</v>
      </c>
      <c r="CJ150" s="265">
        <v>0.26582</v>
      </c>
      <c r="CK150" s="265">
        <v>0.23144999999999999</v>
      </c>
      <c r="CL150" s="265">
        <v>0.53595999999999999</v>
      </c>
      <c r="CM150" s="265">
        <v>0.34194000000000002</v>
      </c>
      <c r="CN150" s="265">
        <v>0.19192000000000001</v>
      </c>
      <c r="CO150" s="265">
        <v>0.26145000000000002</v>
      </c>
      <c r="CP150" s="265">
        <v>0.33476</v>
      </c>
      <c r="CQ150" s="265">
        <v>0.31884000000000001</v>
      </c>
      <c r="CR150" s="265">
        <v>0.28000000000000003</v>
      </c>
      <c r="CS150" s="265">
        <v>0.17347000000000001</v>
      </c>
      <c r="CT150" s="265">
        <v>0.25773000000000001</v>
      </c>
      <c r="CU150" s="265">
        <v>0.23</v>
      </c>
      <c r="CV150" s="265">
        <v>0.31666</v>
      </c>
      <c r="CW150" s="265">
        <v>0.47475000000000001</v>
      </c>
      <c r="CX150" s="265">
        <v>0.35052</v>
      </c>
      <c r="CY150" s="265">
        <v>0.41237000000000001</v>
      </c>
      <c r="CZ150" s="265">
        <v>0.25417000000000001</v>
      </c>
      <c r="DA150" s="265">
        <v>0.37514999999999998</v>
      </c>
      <c r="DB150" s="265">
        <v>0.20202000000000001</v>
      </c>
      <c r="DC150" s="265">
        <v>0.27834999999999999</v>
      </c>
      <c r="DD150" s="265">
        <v>0.31313000000000002</v>
      </c>
      <c r="DE150" s="265">
        <v>0.44330000000000003</v>
      </c>
      <c r="DF150" s="265">
        <v>0.36796000000000001</v>
      </c>
      <c r="DG150" s="265">
        <v>0.55686999999999998</v>
      </c>
      <c r="DH150" s="265">
        <v>0.28921999999999998</v>
      </c>
      <c r="DI150" s="265">
        <v>0.54484999999999995</v>
      </c>
      <c r="DJ150" s="265">
        <v>0.38122</v>
      </c>
      <c r="DK150" s="265">
        <v>0.14021</v>
      </c>
      <c r="DL150" s="265">
        <v>0.22986000000000001</v>
      </c>
      <c r="DM150" s="265">
        <v>0.81713000000000002</v>
      </c>
      <c r="DN150" s="265">
        <v>0.23149</v>
      </c>
      <c r="DO150" s="265">
        <v>0.29348999999999997</v>
      </c>
      <c r="DP150" s="265">
        <v>0.14385000000000001</v>
      </c>
      <c r="DQ150" s="265">
        <v>0.1835</v>
      </c>
      <c r="DR150" s="265">
        <v>0.45401999999999998</v>
      </c>
      <c r="DS150" s="265">
        <v>0.35998000000000002</v>
      </c>
      <c r="DT150" s="265">
        <v>0.44230999999999998</v>
      </c>
      <c r="DU150" s="265">
        <v>0.18187999999999999</v>
      </c>
      <c r="DV150" s="265">
        <v>0.25591999999999998</v>
      </c>
      <c r="DW150" s="265">
        <v>0.12695999999999999</v>
      </c>
      <c r="DX150" s="265">
        <v>0.25585999999999998</v>
      </c>
      <c r="DY150" s="265">
        <v>0.30186000000000002</v>
      </c>
      <c r="DZ150" s="265">
        <v>9.8821000000000006E-2</v>
      </c>
      <c r="EA150" s="265">
        <v>0.15193000000000001</v>
      </c>
      <c r="EB150" s="265">
        <v>0.14334</v>
      </c>
      <c r="EC150" s="265">
        <v>0.14981</v>
      </c>
      <c r="ED150" s="265">
        <v>0.13417000000000001</v>
      </c>
      <c r="EE150" s="265">
        <v>0.12545000000000001</v>
      </c>
      <c r="EF150" s="265">
        <v>0.26056000000000001</v>
      </c>
      <c r="EG150" s="265">
        <v>0.17957999999999999</v>
      </c>
      <c r="EH150" s="265">
        <v>7.0848999999999995E-2</v>
      </c>
      <c r="EI150" s="265">
        <v>0.66325999999999996</v>
      </c>
      <c r="EJ150" s="265">
        <v>0.49484</v>
      </c>
      <c r="EK150" s="265">
        <v>0.33333000000000002</v>
      </c>
      <c r="EL150" s="265">
        <v>0.46875</v>
      </c>
      <c r="EM150" s="265">
        <v>0.23532</v>
      </c>
      <c r="EN150" s="265">
        <v>0.50795999999999997</v>
      </c>
      <c r="EO150" s="265">
        <v>1</v>
      </c>
      <c r="EP150" s="265">
        <v>0.33333000000000002</v>
      </c>
      <c r="EQ150" s="265">
        <v>0.32945999999999998</v>
      </c>
      <c r="ER150" s="265">
        <v>0.37719999999999998</v>
      </c>
      <c r="ES150" s="265">
        <v>0.35833999999999999</v>
      </c>
      <c r="ET150" s="265">
        <v>0.37785999999999997</v>
      </c>
      <c r="EU150" s="265">
        <v>0.34554000000000001</v>
      </c>
      <c r="EV150" s="265">
        <v>0.27553</v>
      </c>
      <c r="EW150" s="265">
        <v>0.30007</v>
      </c>
      <c r="EX150" s="265">
        <v>0.34077000000000002</v>
      </c>
      <c r="EY150" s="265">
        <v>0.32455000000000001</v>
      </c>
      <c r="EZ150" s="265">
        <v>0.49056</v>
      </c>
      <c r="FA150" s="265">
        <v>0.48981000000000002</v>
      </c>
      <c r="FB150" s="265">
        <v>0.43558999999999998</v>
      </c>
      <c r="FC150" s="265">
        <v>0.39761999999999997</v>
      </c>
      <c r="FD150" s="265">
        <v>0.50282000000000004</v>
      </c>
      <c r="FE150" s="265">
        <v>0.36109999999999998</v>
      </c>
      <c r="FF150" s="265">
        <v>0.48060000000000003</v>
      </c>
      <c r="FG150" s="265">
        <v>0.53369999999999995</v>
      </c>
      <c r="FH150" s="265">
        <v>0.45082</v>
      </c>
      <c r="FI150" s="265">
        <v>0.43469999999999998</v>
      </c>
      <c r="FJ150" s="265">
        <v>0.60558999999999996</v>
      </c>
      <c r="FK150" s="265">
        <v>0.43658999999999998</v>
      </c>
      <c r="FL150" s="265">
        <v>0.39433000000000001</v>
      </c>
      <c r="FM150" s="265">
        <v>0.47276000000000001</v>
      </c>
      <c r="FN150" s="265">
        <v>0.48587000000000002</v>
      </c>
      <c r="FO150" s="265">
        <v>0.53</v>
      </c>
      <c r="FP150" s="265">
        <v>0.57179999999999997</v>
      </c>
      <c r="FQ150" s="265">
        <v>0.55664000000000002</v>
      </c>
      <c r="FR150" s="265">
        <v>0.46442</v>
      </c>
      <c r="FS150" s="265">
        <v>0.56937000000000004</v>
      </c>
      <c r="FT150" s="265">
        <v>0.42735000000000001</v>
      </c>
      <c r="FU150" s="265">
        <v>0.52632999999999996</v>
      </c>
      <c r="FV150" s="265">
        <v>0.49563000000000001</v>
      </c>
      <c r="FW150" s="265">
        <v>0.52934000000000003</v>
      </c>
      <c r="FX150" s="265">
        <v>0.54979999999999996</v>
      </c>
      <c r="FY150" s="265">
        <v>0.49946000000000002</v>
      </c>
      <c r="FZ150" s="265">
        <v>0.52934000000000003</v>
      </c>
      <c r="GA150" s="265">
        <v>0.60850000000000004</v>
      </c>
      <c r="GB150" s="265">
        <v>0.45524999999999999</v>
      </c>
      <c r="GC150" s="265">
        <v>0.55293000000000003</v>
      </c>
      <c r="GD150" s="265">
        <v>0.55252999999999997</v>
      </c>
      <c r="GE150" s="265">
        <v>0.71980999999999995</v>
      </c>
      <c r="GF150" s="265">
        <v>0.54493999999999998</v>
      </c>
      <c r="GG150" s="265">
        <v>0.57410000000000005</v>
      </c>
      <c r="GH150" s="265">
        <v>0.62960000000000005</v>
      </c>
      <c r="GI150" s="265">
        <v>0.61141999999999996</v>
      </c>
      <c r="GJ150" s="265">
        <v>0.69979000000000002</v>
      </c>
      <c r="GK150" s="265">
        <v>0.67423</v>
      </c>
      <c r="GL150" s="265">
        <v>0.60892999999999997</v>
      </c>
      <c r="GM150" s="265">
        <v>0.68916999999999995</v>
      </c>
      <c r="GN150" s="265">
        <v>0.71162000000000003</v>
      </c>
      <c r="GO150" s="265">
        <v>0.54857999999999996</v>
      </c>
      <c r="GP150" s="265">
        <v>0.55520000000000003</v>
      </c>
      <c r="GQ150" s="265">
        <v>0.5444</v>
      </c>
      <c r="GR150" s="265">
        <v>0.63410999999999995</v>
      </c>
      <c r="GS150" s="265">
        <v>0.54779</v>
      </c>
      <c r="GT150" s="265">
        <v>0.53317000000000003</v>
      </c>
      <c r="GU150" s="265">
        <v>0.52997000000000005</v>
      </c>
      <c r="GV150" s="265">
        <v>0.50758000000000003</v>
      </c>
      <c r="GW150" s="265">
        <v>0.57933999999999997</v>
      </c>
      <c r="GX150" s="265">
        <v>0.61178999999999994</v>
      </c>
      <c r="GY150" s="265">
        <v>0.60497000000000001</v>
      </c>
      <c r="GZ150" s="265">
        <v>0.49423</v>
      </c>
      <c r="HA150" s="265">
        <v>0.44107000000000002</v>
      </c>
      <c r="HB150" s="265">
        <v>0.43868000000000001</v>
      </c>
      <c r="HC150" s="265">
        <v>0.73912999999999995</v>
      </c>
      <c r="HD150" s="265">
        <v>0.52278000000000002</v>
      </c>
      <c r="HE150" s="265">
        <v>0.66039000000000003</v>
      </c>
      <c r="HF150" s="265">
        <v>0.63507000000000002</v>
      </c>
      <c r="HG150" s="265">
        <v>0.66274</v>
      </c>
      <c r="HH150" s="265">
        <v>0.66654999999999998</v>
      </c>
      <c r="HI150" s="265">
        <v>0.67200000000000004</v>
      </c>
      <c r="HJ150" s="265">
        <v>0.70384000000000002</v>
      </c>
      <c r="HK150" s="265">
        <v>0.55935999999999997</v>
      </c>
      <c r="HL150" s="265">
        <v>0.60180999999999996</v>
      </c>
      <c r="HM150" s="265">
        <v>0.52063999999999999</v>
      </c>
      <c r="HN150" s="265">
        <v>0.61834999999999996</v>
      </c>
      <c r="HO150" s="265">
        <v>0.62034999999999996</v>
      </c>
      <c r="HP150" s="265">
        <v>0.54830999999999996</v>
      </c>
      <c r="HQ150" s="265">
        <v>0.58721999999999996</v>
      </c>
      <c r="HR150" s="265">
        <v>0.66700000000000004</v>
      </c>
      <c r="HS150" s="265">
        <v>0.53454000000000002</v>
      </c>
      <c r="HT150" s="265">
        <v>0.58730000000000004</v>
      </c>
      <c r="HU150" s="265">
        <v>0.71886000000000005</v>
      </c>
      <c r="HV150" s="265">
        <v>0.52334000000000003</v>
      </c>
      <c r="HW150" s="265">
        <v>0.62829000000000002</v>
      </c>
      <c r="HX150" s="265">
        <v>0.64263000000000003</v>
      </c>
      <c r="HY150" s="265">
        <v>0.55733999999999995</v>
      </c>
      <c r="HZ150" s="265">
        <v>0.49319000000000002</v>
      </c>
      <c r="IA150" s="265">
        <v>0.45193</v>
      </c>
      <c r="IB150" s="265">
        <v>0.43722</v>
      </c>
      <c r="IC150" s="265">
        <v>0.45228000000000002</v>
      </c>
      <c r="ID150" s="265">
        <v>0.44063999999999998</v>
      </c>
      <c r="IE150" s="265">
        <v>0.52495999999999998</v>
      </c>
      <c r="IF150" s="265">
        <v>0.52593000000000001</v>
      </c>
      <c r="IG150" s="265">
        <v>0.49360999999999999</v>
      </c>
      <c r="IH150" s="265">
        <v>0.64429000000000003</v>
      </c>
      <c r="II150" s="265">
        <v>0.71938999999999997</v>
      </c>
      <c r="IJ150" s="265">
        <v>0.50792000000000004</v>
      </c>
      <c r="IK150" s="265">
        <v>0.51968000000000003</v>
      </c>
      <c r="IL150" s="265">
        <v>0.71248</v>
      </c>
      <c r="IM150" s="265">
        <v>0.59643000000000002</v>
      </c>
      <c r="IN150" s="265">
        <v>0.40659000000000001</v>
      </c>
      <c r="IO150" s="265">
        <v>0.39195000000000002</v>
      </c>
      <c r="IP150" s="265">
        <v>0.44907999999999998</v>
      </c>
      <c r="IQ150" s="265">
        <v>0.63541000000000003</v>
      </c>
      <c r="IR150" s="265">
        <v>0.70052000000000003</v>
      </c>
      <c r="IS150" s="265">
        <v>0.53622999999999998</v>
      </c>
      <c r="IT150" s="265">
        <v>0.54039000000000004</v>
      </c>
      <c r="IU150" s="265">
        <v>0.53751000000000004</v>
      </c>
      <c r="IV150" s="265">
        <v>0.41804999999999998</v>
      </c>
      <c r="IW150" s="265">
        <v>0.58591000000000004</v>
      </c>
      <c r="IX150" s="265">
        <v>0.53971999999999998</v>
      </c>
      <c r="IY150" s="265">
        <v>0.72055000000000002</v>
      </c>
      <c r="IZ150" s="265">
        <v>0.64483999999999997</v>
      </c>
      <c r="JA150" s="265">
        <v>0.67200000000000004</v>
      </c>
      <c r="JB150" s="265">
        <v>0.65003999999999995</v>
      </c>
      <c r="JC150" s="265">
        <v>0.70433000000000001</v>
      </c>
      <c r="JD150" s="265">
        <v>0.52588999999999997</v>
      </c>
      <c r="JE150" s="265">
        <v>0.50121000000000004</v>
      </c>
      <c r="JF150" s="265">
        <v>0.60914999999999997</v>
      </c>
      <c r="JG150" s="265">
        <v>0.60902999999999996</v>
      </c>
      <c r="JH150" s="265">
        <v>0.78669999999999995</v>
      </c>
      <c r="JI150" s="265">
        <v>0.61195999999999995</v>
      </c>
      <c r="JJ150" s="265">
        <v>0.57665</v>
      </c>
      <c r="JK150" s="265">
        <v>0.72219999999999995</v>
      </c>
      <c r="JL150" s="265">
        <v>0.67495000000000005</v>
      </c>
      <c r="JM150" s="265">
        <v>0.61001000000000005</v>
      </c>
      <c r="JN150" s="265">
        <v>0.50341999999999998</v>
      </c>
      <c r="JO150" s="265">
        <v>0.53613999999999995</v>
      </c>
      <c r="JP150" s="265">
        <v>0.59614</v>
      </c>
      <c r="JQ150" s="265">
        <v>0.53608</v>
      </c>
      <c r="JR150" s="265">
        <v>0.47331000000000001</v>
      </c>
      <c r="JS150" s="265">
        <v>0.58455999999999997</v>
      </c>
      <c r="JT150" s="265">
        <v>0.33656000000000003</v>
      </c>
      <c r="JU150" s="265">
        <v>0.70677999999999996</v>
      </c>
      <c r="JV150" s="265">
        <v>0.69415000000000004</v>
      </c>
      <c r="JW150" s="265">
        <v>0.47422999999999998</v>
      </c>
      <c r="JX150" s="265">
        <v>0.49768000000000001</v>
      </c>
      <c r="JY150" s="265">
        <v>0.54918999999999996</v>
      </c>
      <c r="JZ150" s="265">
        <v>0.48835000000000001</v>
      </c>
      <c r="KA150" s="265">
        <v>0.29703000000000002</v>
      </c>
      <c r="KB150" s="265">
        <v>0.48094999999999999</v>
      </c>
      <c r="KC150" s="265">
        <v>0.59379999999999999</v>
      </c>
      <c r="KD150" s="265">
        <v>0.51919000000000004</v>
      </c>
      <c r="KE150" s="265">
        <v>0.54476999999999998</v>
      </c>
      <c r="KF150" s="265">
        <v>0.45383000000000001</v>
      </c>
      <c r="KG150" s="265">
        <v>0.43441000000000002</v>
      </c>
      <c r="KH150" s="265">
        <v>0.38862999999999998</v>
      </c>
      <c r="KI150" s="265">
        <v>0.42681000000000002</v>
      </c>
      <c r="KJ150" s="265">
        <v>0.51363000000000003</v>
      </c>
      <c r="KK150" s="265">
        <v>0.45215</v>
      </c>
      <c r="KL150" s="265">
        <v>0.52554999999999996</v>
      </c>
      <c r="KM150" s="265">
        <v>0.96650000000000003</v>
      </c>
      <c r="KN150" s="265">
        <v>0.97972000000000004</v>
      </c>
      <c r="KO150" s="265">
        <v>0.95130999999999999</v>
      </c>
      <c r="KP150" s="265">
        <v>7.3593443872056437E-3</v>
      </c>
      <c r="KQ150" s="265">
        <v>0.86133999999999999</v>
      </c>
      <c r="KR150" s="265">
        <v>0.82387999999999995</v>
      </c>
      <c r="KS150" s="265">
        <v>0.79274</v>
      </c>
      <c r="KT150" s="265">
        <v>0.93859756841241482</v>
      </c>
      <c r="KU150" s="265">
        <v>8.2052E-2</v>
      </c>
      <c r="KV150" s="265">
        <v>0.2009</v>
      </c>
      <c r="KW150" s="265">
        <v>0.26186999999999999</v>
      </c>
      <c r="KX150" s="265">
        <v>0.36456</v>
      </c>
      <c r="KY150" s="265">
        <v>0.55701999999999996</v>
      </c>
      <c r="KZ150" s="265">
        <v>0.75416000000000005</v>
      </c>
      <c r="LA150" s="265">
        <v>0.89710000000000001</v>
      </c>
      <c r="LB150" s="265">
        <v>0.97570999999999997</v>
      </c>
      <c r="LC150" s="265">
        <v>1</v>
      </c>
      <c r="LD150" s="265">
        <v>0</v>
      </c>
      <c r="LE150" s="265">
        <v>0.77544000000000002</v>
      </c>
      <c r="LF150" s="265">
        <v>0.10312</v>
      </c>
      <c r="LG150" s="265">
        <v>0.13533000000000001</v>
      </c>
      <c r="LH150" s="431">
        <v>1.9168112194165587E-3</v>
      </c>
      <c r="LI150" s="431">
        <v>2.1127229556441307E-3</v>
      </c>
      <c r="LJ150" s="431">
        <v>2.353692427277565E-3</v>
      </c>
      <c r="LK150" s="431">
        <v>2.889308612793684E-3</v>
      </c>
      <c r="LL150" s="431">
        <v>3.3976894337683916E-3</v>
      </c>
      <c r="LM150" s="431">
        <v>4.123711958527565E-3</v>
      </c>
      <c r="LN150" s="431">
        <v>4.1701463051140308E-3</v>
      </c>
      <c r="LO150" s="431">
        <v>4.7596651129424572E-3</v>
      </c>
      <c r="LP150" s="431">
        <v>4.8945141024887562E-3</v>
      </c>
      <c r="LQ150" s="431">
        <v>5.1037636585533619E-3</v>
      </c>
      <c r="LR150" s="431">
        <v>2.1016022656112909E-3</v>
      </c>
      <c r="LS150" s="431">
        <v>2.5358768180012703E-3</v>
      </c>
      <c r="LT150" s="431">
        <v>2.9849561396986246E-3</v>
      </c>
      <c r="LU150" s="431">
        <v>3.6871354095637798E-3</v>
      </c>
      <c r="LV150" s="431">
        <v>4.0008039213716984E-3</v>
      </c>
      <c r="LW150" s="431">
        <v>4.312470555305481E-3</v>
      </c>
      <c r="LX150" s="431">
        <v>4.6161282807588577E-3</v>
      </c>
      <c r="LY150" s="431">
        <v>4.3192403391003609E-3</v>
      </c>
      <c r="LZ150" s="431">
        <v>2.0731042604893446E-3</v>
      </c>
      <c r="MA150" s="431">
        <v>2.8877540025860071E-3</v>
      </c>
      <c r="MB150" s="431">
        <v>3.1943090725690126E-3</v>
      </c>
      <c r="MC150" s="431">
        <v>3.1279558315873146E-3</v>
      </c>
      <c r="MD150" s="431">
        <v>3.8760050665587187E-3</v>
      </c>
      <c r="ME150" s="431">
        <v>3.5833974834531546E-3</v>
      </c>
      <c r="MF150" s="431">
        <v>2.5085611268877983E-3</v>
      </c>
      <c r="MG150" s="431">
        <v>2.7311984449625015E-3</v>
      </c>
      <c r="MH150" s="266"/>
      <c r="MI150" s="266"/>
      <c r="MJ150" s="266"/>
      <c r="MK150" s="266"/>
      <c r="ML150" s="266"/>
      <c r="MM150" s="266"/>
      <c r="MN150" s="266"/>
      <c r="MO150" s="266"/>
      <c r="MP150" s="266"/>
      <c r="MQ150" s="266"/>
      <c r="MR150" s="266"/>
      <c r="MS150" s="266"/>
      <c r="MT150" s="266"/>
      <c r="MU150" s="266"/>
      <c r="MV150" s="266"/>
      <c r="MW150" s="266"/>
      <c r="MX150" s="266"/>
      <c r="MY150" s="266"/>
      <c r="MZ150" s="266"/>
      <c r="NA150" s="266"/>
      <c r="NB150" s="266"/>
      <c r="NC150" s="266"/>
      <c r="ND150" s="266"/>
      <c r="NE150" s="266"/>
      <c r="NF150" s="266"/>
      <c r="NG150" s="266"/>
      <c r="NH150" s="266"/>
      <c r="NI150" s="266"/>
      <c r="NJ150" s="266"/>
      <c r="NK150" s="266"/>
      <c r="NL150" s="266"/>
      <c r="NM150" s="266"/>
      <c r="NN150" s="266"/>
      <c r="NO150" s="266"/>
      <c r="NP150" s="266"/>
      <c r="NQ150" s="266"/>
      <c r="NR150" s="266"/>
      <c r="NS150" s="266"/>
      <c r="NT150" s="266"/>
      <c r="NU150" s="266"/>
      <c r="NV150" s="266"/>
      <c r="NW150" s="266"/>
      <c r="NX150" s="266"/>
      <c r="NY150" s="266"/>
      <c r="NZ150" s="266"/>
      <c r="OA150" s="266"/>
      <c r="OB150" s="266"/>
      <c r="OC150" s="266"/>
      <c r="OD150" s="266"/>
      <c r="OE150" s="266"/>
      <c r="OF150" s="266"/>
      <c r="OG150" s="266"/>
      <c r="OH150" s="266"/>
      <c r="OI150" s="266"/>
      <c r="OJ150" s="266"/>
      <c r="OK150" s="266"/>
      <c r="OL150" s="266"/>
      <c r="OM150" s="266"/>
      <c r="ON150" s="267"/>
    </row>
    <row r="151" spans="1:404">
      <c r="A151" s="261">
        <v>526</v>
      </c>
      <c r="B151" s="265">
        <v>0.25294</v>
      </c>
      <c r="C151" s="265">
        <v>0.21681</v>
      </c>
      <c r="D151" s="265">
        <v>0.17688999999999999</v>
      </c>
      <c r="E151" s="265">
        <v>0.13402</v>
      </c>
      <c r="F151" s="265">
        <v>0.27006999999999998</v>
      </c>
      <c r="G151" s="265">
        <v>0.22337000000000001</v>
      </c>
      <c r="H151" s="265">
        <v>0.28472999999999998</v>
      </c>
      <c r="I151" s="265">
        <v>0.37231999999999998</v>
      </c>
      <c r="J151" s="265">
        <v>0.32679000000000002</v>
      </c>
      <c r="K151" s="265">
        <v>2.0844000000000001E-2</v>
      </c>
      <c r="L151" s="265">
        <v>1.2356000000000001E-2</v>
      </c>
      <c r="M151" s="265">
        <v>1.0565E-2</v>
      </c>
      <c r="N151" s="265">
        <v>0.17360999999999999</v>
      </c>
      <c r="O151" s="265">
        <v>0.19650999999999999</v>
      </c>
      <c r="P151" s="265">
        <v>0.23061999999999999</v>
      </c>
      <c r="Q151" s="265">
        <v>0.1951</v>
      </c>
      <c r="R151" s="265">
        <v>0.14449999999999999</v>
      </c>
      <c r="S151" s="265">
        <v>0.29358000000000001</v>
      </c>
      <c r="T151" s="265">
        <v>0.19844999999999999</v>
      </c>
      <c r="U151" s="265">
        <v>0.26413999999999999</v>
      </c>
      <c r="V151" s="265">
        <v>0.17943999999999999</v>
      </c>
      <c r="W151" s="265">
        <v>0.23948</v>
      </c>
      <c r="X151" s="265">
        <v>0.20771999999999999</v>
      </c>
      <c r="Y151" s="265">
        <v>0.32895000000000002</v>
      </c>
      <c r="Z151" s="265">
        <v>0.22825000000000001</v>
      </c>
      <c r="AA151" s="265">
        <v>0.26384999999999997</v>
      </c>
      <c r="AB151" s="265">
        <v>0.18509</v>
      </c>
      <c r="AC151" s="265">
        <v>0.23596</v>
      </c>
      <c r="AD151" s="265">
        <v>0.15881000000000001</v>
      </c>
      <c r="AE151" s="265">
        <v>2.5262E-2</v>
      </c>
      <c r="AF151" s="265">
        <v>3.4174000000000003E-2</v>
      </c>
      <c r="AG151" s="265">
        <v>0.11342000000000001</v>
      </c>
      <c r="AH151" s="265">
        <v>3.9018999999999998E-2</v>
      </c>
      <c r="AI151" s="265">
        <v>1.6773E-2</v>
      </c>
      <c r="AJ151" s="265">
        <v>1.4363000000000001E-2</v>
      </c>
      <c r="AK151" s="265">
        <v>1.3395000000000001E-2</v>
      </c>
      <c r="AL151" s="265">
        <v>3.2561E-2</v>
      </c>
      <c r="AM151" s="265">
        <v>1.1837E-2</v>
      </c>
      <c r="AN151" s="265">
        <v>2.5836999999999999E-2</v>
      </c>
      <c r="AO151" s="265">
        <v>3.7407000000000003E-2</v>
      </c>
      <c r="AP151" s="265">
        <v>1.9019000000000001E-2</v>
      </c>
      <c r="AQ151" s="265">
        <v>3.0231999999999998E-2</v>
      </c>
      <c r="AR151" s="265">
        <v>6.9191000000000003E-2</v>
      </c>
      <c r="AS151" s="265">
        <v>1.5216E-2</v>
      </c>
      <c r="AT151" s="265">
        <v>5.6162999999999998E-2</v>
      </c>
      <c r="AU151" s="265">
        <v>8.7042999999999995E-2</v>
      </c>
      <c r="AV151" s="265">
        <v>7.1586999999999998E-2</v>
      </c>
      <c r="AW151" s="265">
        <v>9.9328000000000003E-3</v>
      </c>
      <c r="AX151" s="265">
        <v>1.7698999999999999E-2</v>
      </c>
      <c r="AY151" s="265">
        <v>1.7713E-2</v>
      </c>
      <c r="AZ151" s="265">
        <v>1.7458999999999999E-2</v>
      </c>
      <c r="BA151" s="265">
        <v>4.2993000000000003E-2</v>
      </c>
      <c r="BB151" s="265">
        <v>4.1548000000000002E-2</v>
      </c>
      <c r="BC151" s="265">
        <v>4.0516999999999997E-2</v>
      </c>
      <c r="BD151" s="265">
        <v>4.4463999999999997E-2</v>
      </c>
      <c r="BE151" s="265">
        <v>9.1751999999999997E-3</v>
      </c>
      <c r="BF151" s="265">
        <v>8.2094000000000004E-3</v>
      </c>
      <c r="BG151" s="265">
        <v>6.7236000000000004E-2</v>
      </c>
      <c r="BH151" s="265">
        <v>6.5778000000000003E-2</v>
      </c>
      <c r="BI151" s="265">
        <v>0.13364999999999999</v>
      </c>
      <c r="BJ151" s="265">
        <v>0.12292</v>
      </c>
      <c r="BK151" s="265">
        <v>0.14545</v>
      </c>
      <c r="BL151" s="265">
        <v>0.26340000000000002</v>
      </c>
      <c r="BM151" s="265">
        <v>0.14878</v>
      </c>
      <c r="BN151" s="265">
        <v>0.37846999999999997</v>
      </c>
      <c r="BO151" s="265">
        <v>0.36</v>
      </c>
      <c r="BP151" s="265">
        <v>3.0356999999999999E-2</v>
      </c>
      <c r="BQ151" s="265">
        <v>0.20615</v>
      </c>
      <c r="BR151" s="265">
        <v>0.36997999999999998</v>
      </c>
      <c r="BS151" s="265">
        <v>0.19786000000000001</v>
      </c>
      <c r="BT151" s="265">
        <v>0.32222000000000001</v>
      </c>
      <c r="BU151" s="265">
        <v>1.8610000000000002E-2</v>
      </c>
      <c r="BV151" s="265">
        <v>9.0284000000000007E-3</v>
      </c>
      <c r="BW151" s="265">
        <v>2.2308999999999999E-2</v>
      </c>
      <c r="BX151" s="265">
        <v>1.0038999999999999E-2</v>
      </c>
      <c r="BY151" s="265">
        <v>0.31942999999999999</v>
      </c>
      <c r="BZ151" s="265">
        <v>0.28271000000000002</v>
      </c>
      <c r="CA151" s="265">
        <v>0.53400000000000003</v>
      </c>
      <c r="CB151" s="265">
        <v>0.38285999999999998</v>
      </c>
      <c r="CC151" s="265">
        <v>0.48236000000000001</v>
      </c>
      <c r="CD151" s="265">
        <v>0.29909000000000002</v>
      </c>
      <c r="CE151" s="265">
        <v>0.28849000000000002</v>
      </c>
      <c r="CF151" s="265">
        <v>0.31986999999999999</v>
      </c>
      <c r="CG151" s="265">
        <v>0.22572</v>
      </c>
      <c r="CH151" s="265">
        <v>0.27722000000000002</v>
      </c>
      <c r="CI151" s="265">
        <v>0.29601</v>
      </c>
      <c r="CJ151" s="265">
        <v>0.26834999999999998</v>
      </c>
      <c r="CK151" s="265">
        <v>0.23239000000000001</v>
      </c>
      <c r="CL151" s="265">
        <v>0.53754000000000002</v>
      </c>
      <c r="CM151" s="265">
        <v>0.34622999999999998</v>
      </c>
      <c r="CN151" s="265">
        <v>0.19394</v>
      </c>
      <c r="CO151" s="265">
        <v>0.26443</v>
      </c>
      <c r="CP151" s="265">
        <v>0.33939000000000002</v>
      </c>
      <c r="CQ151" s="265">
        <v>0.32324999999999998</v>
      </c>
      <c r="CR151" s="265">
        <v>0.28399999999999997</v>
      </c>
      <c r="CS151" s="265">
        <v>0.17551</v>
      </c>
      <c r="CT151" s="265">
        <v>0.25979000000000002</v>
      </c>
      <c r="CU151" s="265">
        <v>0.23200000000000001</v>
      </c>
      <c r="CV151" s="265">
        <v>0.32057999999999998</v>
      </c>
      <c r="CW151" s="265">
        <v>0.47878999999999999</v>
      </c>
      <c r="CX151" s="265">
        <v>0.34844999999999998</v>
      </c>
      <c r="CY151" s="265">
        <v>0.41649000000000003</v>
      </c>
      <c r="CZ151" s="265">
        <v>0.25883</v>
      </c>
      <c r="DA151" s="265">
        <v>0.37759999999999999</v>
      </c>
      <c r="DB151" s="265">
        <v>0.19596</v>
      </c>
      <c r="DC151" s="265">
        <v>0.26804</v>
      </c>
      <c r="DD151" s="265">
        <v>0.30504999999999999</v>
      </c>
      <c r="DE151" s="265">
        <v>0.43711</v>
      </c>
      <c r="DF151" s="265">
        <v>0.36636000000000002</v>
      </c>
      <c r="DG151" s="265">
        <v>0.55444000000000004</v>
      </c>
      <c r="DH151" s="265">
        <v>0.28927999999999998</v>
      </c>
      <c r="DI151" s="265">
        <v>0.55637000000000003</v>
      </c>
      <c r="DJ151" s="265">
        <v>0.40292</v>
      </c>
      <c r="DK151" s="265">
        <v>0.15606</v>
      </c>
      <c r="DL151" s="265">
        <v>0.25334000000000001</v>
      </c>
      <c r="DM151" s="265">
        <v>0.81342000000000003</v>
      </c>
      <c r="DN151" s="265">
        <v>0.25513999999999998</v>
      </c>
      <c r="DO151" s="265">
        <v>0.31908999999999998</v>
      </c>
      <c r="DP151" s="265">
        <v>0.16031999999999999</v>
      </c>
      <c r="DQ151" s="265">
        <v>0.20366000000000001</v>
      </c>
      <c r="DR151" s="265">
        <v>0.45179999999999998</v>
      </c>
      <c r="DS151" s="265">
        <v>0.3644</v>
      </c>
      <c r="DT151" s="265">
        <v>0.45077</v>
      </c>
      <c r="DU151" s="265">
        <v>0.20276</v>
      </c>
      <c r="DV151" s="265">
        <v>0.27886</v>
      </c>
      <c r="DW151" s="265">
        <v>0.14097000000000001</v>
      </c>
      <c r="DX151" s="265">
        <v>0.25572</v>
      </c>
      <c r="DY151" s="265">
        <v>0.30314000000000002</v>
      </c>
      <c r="DZ151" s="265">
        <v>0.10922</v>
      </c>
      <c r="EA151" s="265">
        <v>0.16936000000000001</v>
      </c>
      <c r="EB151" s="265">
        <v>0.1598</v>
      </c>
      <c r="EC151" s="265">
        <v>0.16702</v>
      </c>
      <c r="ED151" s="265">
        <v>0.14957000000000001</v>
      </c>
      <c r="EE151" s="265">
        <v>0.13983000000000001</v>
      </c>
      <c r="EF151" s="265">
        <v>0.24801000000000001</v>
      </c>
      <c r="EG151" s="265">
        <v>0.20021</v>
      </c>
      <c r="EH151" s="265">
        <v>7.2692000000000007E-2</v>
      </c>
      <c r="EI151" s="265">
        <v>0.65305999999999997</v>
      </c>
      <c r="EJ151" s="265">
        <v>0.48659999999999998</v>
      </c>
      <c r="EK151" s="265">
        <v>0.32323000000000002</v>
      </c>
      <c r="EL151" s="265">
        <v>0.45833000000000002</v>
      </c>
      <c r="EM151" s="265">
        <v>0.21869</v>
      </c>
      <c r="EN151" s="265">
        <v>0.50205999999999995</v>
      </c>
      <c r="EO151" s="265">
        <v>0.99099000000000004</v>
      </c>
      <c r="EP151" s="265">
        <v>0.33444000000000002</v>
      </c>
      <c r="EQ151" s="265">
        <v>0.33262000000000003</v>
      </c>
      <c r="ER151" s="265">
        <v>0.38096000000000002</v>
      </c>
      <c r="ES151" s="265">
        <v>0.36170000000000002</v>
      </c>
      <c r="ET151" s="265">
        <v>0.38174000000000002</v>
      </c>
      <c r="EU151" s="265">
        <v>0.34876000000000001</v>
      </c>
      <c r="EV151" s="265">
        <v>0.27816999999999997</v>
      </c>
      <c r="EW151" s="265">
        <v>0.30276999999999998</v>
      </c>
      <c r="EX151" s="265">
        <v>0.34403</v>
      </c>
      <c r="EY151" s="265">
        <v>0.32777000000000001</v>
      </c>
      <c r="EZ151" s="265">
        <v>0.49085000000000001</v>
      </c>
      <c r="FA151" s="265">
        <v>0.49570999999999998</v>
      </c>
      <c r="FB151" s="265">
        <v>0.44090000000000001</v>
      </c>
      <c r="FC151" s="265">
        <v>0.40238000000000002</v>
      </c>
      <c r="FD151" s="265">
        <v>0.50932999999999995</v>
      </c>
      <c r="FE151" s="265">
        <v>0.36537999999999998</v>
      </c>
      <c r="FF151" s="265">
        <v>0.48681000000000002</v>
      </c>
      <c r="FG151" s="265">
        <v>0.54054999999999997</v>
      </c>
      <c r="FH151" s="265">
        <v>0.45689000000000002</v>
      </c>
      <c r="FI151" s="265">
        <v>0.44052999999999998</v>
      </c>
      <c r="FJ151" s="265">
        <v>0.61853000000000002</v>
      </c>
      <c r="FK151" s="265">
        <v>0.43260999999999999</v>
      </c>
      <c r="FL151" s="265">
        <v>0.38091000000000003</v>
      </c>
      <c r="FM151" s="265">
        <v>0.45630999999999999</v>
      </c>
      <c r="FN151" s="265">
        <v>0.49275999999999998</v>
      </c>
      <c r="FO151" s="265">
        <v>0.54400000000000004</v>
      </c>
      <c r="FP151" s="265">
        <v>0.57848999999999995</v>
      </c>
      <c r="FQ151" s="265">
        <v>0.56069999999999998</v>
      </c>
      <c r="FR151" s="265">
        <v>0.46836</v>
      </c>
      <c r="FS151" s="265">
        <v>0.57501999999999998</v>
      </c>
      <c r="FT151" s="265">
        <v>0.43264999999999998</v>
      </c>
      <c r="FU151" s="265">
        <v>0.53161000000000003</v>
      </c>
      <c r="FV151" s="265">
        <v>0.51032999999999995</v>
      </c>
      <c r="FW151" s="265">
        <v>0.53964999999999996</v>
      </c>
      <c r="FX151" s="265">
        <v>0.55962000000000001</v>
      </c>
      <c r="FY151" s="265">
        <v>0.50736999999999999</v>
      </c>
      <c r="FZ151" s="265">
        <v>0.53964999999999996</v>
      </c>
      <c r="GA151" s="265">
        <v>0.61458999999999997</v>
      </c>
      <c r="GB151" s="265">
        <v>0.46231</v>
      </c>
      <c r="GC151" s="265">
        <v>0.55911999999999995</v>
      </c>
      <c r="GD151" s="265">
        <v>0.56186999999999998</v>
      </c>
      <c r="GE151" s="265">
        <v>0.73148000000000002</v>
      </c>
      <c r="GF151" s="265">
        <v>0.55049000000000003</v>
      </c>
      <c r="GG151" s="265">
        <v>0.58728999999999998</v>
      </c>
      <c r="GH151" s="265">
        <v>0.6452</v>
      </c>
      <c r="GI151" s="265">
        <v>0.62568999999999997</v>
      </c>
      <c r="GJ151" s="265">
        <v>0.70801999999999998</v>
      </c>
      <c r="GK151" s="265">
        <v>0.68184999999999996</v>
      </c>
      <c r="GL151" s="265">
        <v>0.61822999999999995</v>
      </c>
      <c r="GM151" s="265">
        <v>0.70035000000000003</v>
      </c>
      <c r="GN151" s="265">
        <v>0.72458999999999996</v>
      </c>
      <c r="GO151" s="265">
        <v>0.56323000000000001</v>
      </c>
      <c r="GP151" s="265">
        <v>0.56471000000000005</v>
      </c>
      <c r="GQ151" s="265">
        <v>0.55395000000000005</v>
      </c>
      <c r="GR151" s="265">
        <v>0.6462</v>
      </c>
      <c r="GS151" s="265">
        <v>0.55710999999999999</v>
      </c>
      <c r="GT151" s="265">
        <v>0.54323999999999995</v>
      </c>
      <c r="GU151" s="265">
        <v>0.54005000000000003</v>
      </c>
      <c r="GV151" s="265">
        <v>0.51727000000000001</v>
      </c>
      <c r="GW151" s="265">
        <v>0.58577999999999997</v>
      </c>
      <c r="GX151" s="265">
        <v>0.62363999999999997</v>
      </c>
      <c r="GY151" s="265">
        <v>0.61399999999999999</v>
      </c>
      <c r="GZ151" s="265">
        <v>0.50119000000000002</v>
      </c>
      <c r="HA151" s="265">
        <v>0.45025999999999999</v>
      </c>
      <c r="HB151" s="265">
        <v>0.44818999999999998</v>
      </c>
      <c r="HC151" s="265">
        <v>0.74921000000000004</v>
      </c>
      <c r="HD151" s="265">
        <v>0.53291999999999995</v>
      </c>
      <c r="HE151" s="265">
        <v>0.67198999999999998</v>
      </c>
      <c r="HF151" s="265">
        <v>0.64637999999999995</v>
      </c>
      <c r="HG151" s="265">
        <v>0.67427999999999999</v>
      </c>
      <c r="HH151" s="265">
        <v>0.67820000000000003</v>
      </c>
      <c r="HI151" s="265">
        <v>0.68364999999999998</v>
      </c>
      <c r="HJ151" s="265">
        <v>0.71672000000000002</v>
      </c>
      <c r="HK151" s="265">
        <v>0.56718999999999997</v>
      </c>
      <c r="HL151" s="265">
        <v>0.61029999999999995</v>
      </c>
      <c r="HM151" s="265">
        <v>0.53052999999999995</v>
      </c>
      <c r="HN151" s="265">
        <v>0.62961999999999996</v>
      </c>
      <c r="HO151" s="265">
        <v>0.63187000000000004</v>
      </c>
      <c r="HP151" s="265">
        <v>0.55845</v>
      </c>
      <c r="HQ151" s="265">
        <v>0.60067999999999999</v>
      </c>
      <c r="HR151" s="265">
        <v>0.68164999999999998</v>
      </c>
      <c r="HS151" s="265">
        <v>0.54647999999999997</v>
      </c>
      <c r="HT151" s="265">
        <v>0.59902</v>
      </c>
      <c r="HU151" s="265">
        <v>0.73207</v>
      </c>
      <c r="HV151" s="265">
        <v>0.53219000000000005</v>
      </c>
      <c r="HW151" s="265">
        <v>0.63839999999999997</v>
      </c>
      <c r="HX151" s="265">
        <v>0.65774999999999995</v>
      </c>
      <c r="HY151" s="265">
        <v>0.56699999999999995</v>
      </c>
      <c r="HZ151" s="265">
        <v>0.50309999999999999</v>
      </c>
      <c r="IA151" s="265">
        <v>0.46149000000000001</v>
      </c>
      <c r="IB151" s="265">
        <v>0.44666</v>
      </c>
      <c r="IC151" s="265">
        <v>0.46176</v>
      </c>
      <c r="ID151" s="265">
        <v>0.45007000000000003</v>
      </c>
      <c r="IE151" s="265">
        <v>0.53159999999999996</v>
      </c>
      <c r="IF151" s="265">
        <v>0.53305000000000002</v>
      </c>
      <c r="IG151" s="265">
        <v>0.50224000000000002</v>
      </c>
      <c r="IH151" s="265">
        <v>0.65493999999999997</v>
      </c>
      <c r="II151" s="265">
        <v>0.73141</v>
      </c>
      <c r="IJ151" s="265">
        <v>0.51400000000000001</v>
      </c>
      <c r="IK151" s="265">
        <v>0.52573000000000003</v>
      </c>
      <c r="IL151" s="265">
        <v>0.72358999999999996</v>
      </c>
      <c r="IM151" s="265">
        <v>0.60528000000000004</v>
      </c>
      <c r="IN151" s="265">
        <v>0.42363000000000001</v>
      </c>
      <c r="IO151" s="265">
        <v>0.40367999999999998</v>
      </c>
      <c r="IP151" s="265">
        <v>0.45441999999999999</v>
      </c>
      <c r="IQ151" s="265">
        <v>0.64588000000000001</v>
      </c>
      <c r="IR151" s="265">
        <v>0.7127</v>
      </c>
      <c r="IS151" s="265">
        <v>0.54554000000000002</v>
      </c>
      <c r="IT151" s="265">
        <v>0.54930999999999996</v>
      </c>
      <c r="IU151" s="265">
        <v>0.54764999999999997</v>
      </c>
      <c r="IV151" s="265">
        <v>0.42202000000000001</v>
      </c>
      <c r="IW151" s="265">
        <v>0.59336999999999995</v>
      </c>
      <c r="IX151" s="265">
        <v>0.55100000000000005</v>
      </c>
      <c r="IY151" s="265">
        <v>0.73263</v>
      </c>
      <c r="IZ151" s="265">
        <v>0.65569999999999995</v>
      </c>
      <c r="JA151" s="265">
        <v>0.68330000000000002</v>
      </c>
      <c r="JB151" s="265">
        <v>0.66061000000000003</v>
      </c>
      <c r="JC151" s="265">
        <v>0.71555999999999997</v>
      </c>
      <c r="JD151" s="265">
        <v>0.53542999999999996</v>
      </c>
      <c r="JE151" s="265">
        <v>0.51478999999999997</v>
      </c>
      <c r="JF151" s="265">
        <v>0.61663999999999997</v>
      </c>
      <c r="JG151" s="265">
        <v>0.61990999999999996</v>
      </c>
      <c r="JH151" s="265">
        <v>0.7974</v>
      </c>
      <c r="JI151" s="265">
        <v>0.62551999999999996</v>
      </c>
      <c r="JJ151" s="265">
        <v>0.58994000000000002</v>
      </c>
      <c r="JK151" s="265">
        <v>0.73909000000000002</v>
      </c>
      <c r="JL151" s="265">
        <v>0.69179999999999997</v>
      </c>
      <c r="JM151" s="265">
        <v>0.62631000000000003</v>
      </c>
      <c r="JN151" s="265">
        <v>0.51422000000000001</v>
      </c>
      <c r="JO151" s="265">
        <v>0.54630999999999996</v>
      </c>
      <c r="JP151" s="265">
        <v>0.60755999999999999</v>
      </c>
      <c r="JQ151" s="265">
        <v>0.54495000000000005</v>
      </c>
      <c r="JR151" s="265">
        <v>0.48027999999999998</v>
      </c>
      <c r="JS151" s="265">
        <v>0.59170999999999996</v>
      </c>
      <c r="JT151" s="265">
        <v>0.34209000000000001</v>
      </c>
      <c r="JU151" s="265">
        <v>0.71804000000000001</v>
      </c>
      <c r="JV151" s="265">
        <v>0.70462999999999998</v>
      </c>
      <c r="JW151" s="265">
        <v>0.48394999999999999</v>
      </c>
      <c r="JX151" s="265">
        <v>0.50475999999999999</v>
      </c>
      <c r="JY151" s="265">
        <v>0.55759999999999998</v>
      </c>
      <c r="JZ151" s="265">
        <v>0.4975</v>
      </c>
      <c r="KA151" s="265">
        <v>0.31076999999999999</v>
      </c>
      <c r="KB151" s="265">
        <v>0.48496</v>
      </c>
      <c r="KC151" s="265">
        <v>0.60184000000000004</v>
      </c>
      <c r="KD151" s="265">
        <v>0.52571999999999997</v>
      </c>
      <c r="KE151" s="265">
        <v>0.55123</v>
      </c>
      <c r="KF151" s="265">
        <v>0.46043000000000001</v>
      </c>
      <c r="KG151" s="265">
        <v>0.44058999999999998</v>
      </c>
      <c r="KH151" s="265">
        <v>0.40156999999999998</v>
      </c>
      <c r="KI151" s="265">
        <v>0.43346000000000001</v>
      </c>
      <c r="KJ151" s="265">
        <v>0.52007999999999999</v>
      </c>
      <c r="KK151" s="265">
        <v>0.45508999999999999</v>
      </c>
      <c r="KL151" s="265">
        <v>0.52736000000000005</v>
      </c>
      <c r="KM151" s="265">
        <v>0.97133000000000003</v>
      </c>
      <c r="KN151" s="265">
        <v>0.98377000000000003</v>
      </c>
      <c r="KO151" s="265">
        <v>0.95452999999999999</v>
      </c>
      <c r="KP151" s="265">
        <v>7.3826751246817007E-3</v>
      </c>
      <c r="KQ151" s="265">
        <v>0.86319999999999997</v>
      </c>
      <c r="KR151" s="265">
        <v>0.82521999999999995</v>
      </c>
      <c r="KS151" s="265">
        <v>0.79366999999999999</v>
      </c>
      <c r="KT151" s="265">
        <v>0.94140377517425011</v>
      </c>
      <c r="KU151" s="265">
        <v>8.3451999999999998E-2</v>
      </c>
      <c r="KV151" s="265">
        <v>0.20321</v>
      </c>
      <c r="KW151" s="265">
        <v>0.26445999999999997</v>
      </c>
      <c r="KX151" s="265">
        <v>0.36743999999999999</v>
      </c>
      <c r="KY151" s="265">
        <v>0.56001000000000001</v>
      </c>
      <c r="KZ151" s="265">
        <v>0.75678999999999996</v>
      </c>
      <c r="LA151" s="265">
        <v>0.89893999999999996</v>
      </c>
      <c r="LB151" s="265">
        <v>0.97660000000000002</v>
      </c>
      <c r="LC151" s="265">
        <v>1</v>
      </c>
      <c r="LD151" s="265">
        <v>0</v>
      </c>
      <c r="LE151" s="265">
        <v>0.77422999999999997</v>
      </c>
      <c r="LF151" s="265">
        <v>0.23488999999999999</v>
      </c>
      <c r="LG151" s="265">
        <v>0.30826999999999999</v>
      </c>
      <c r="LH151" s="431">
        <v>1.8752347677946091E-3</v>
      </c>
      <c r="LI151" s="431">
        <v>2.0618881098926067E-3</v>
      </c>
      <c r="LJ151" s="431">
        <v>2.2378379944711924E-3</v>
      </c>
      <c r="LK151" s="431">
        <v>2.8585132677108049E-3</v>
      </c>
      <c r="LL151" s="431">
        <v>3.2954392954707146E-3</v>
      </c>
      <c r="LM151" s="431">
        <v>4.1125989519059658E-3</v>
      </c>
      <c r="LN151" s="431">
        <v>4.088063258677721E-3</v>
      </c>
      <c r="LO151" s="431">
        <v>4.7421138733625412E-3</v>
      </c>
      <c r="LP151" s="431">
        <v>4.860410001128912E-3</v>
      </c>
      <c r="LQ151" s="431">
        <v>5.0897472538053989E-3</v>
      </c>
      <c r="LR151" s="431">
        <v>2.1325226407498121E-3</v>
      </c>
      <c r="LS151" s="431">
        <v>2.5316262617707253E-3</v>
      </c>
      <c r="LT151" s="431">
        <v>2.9893703758716583E-3</v>
      </c>
      <c r="LU151" s="431">
        <v>3.6942563019692898E-3</v>
      </c>
      <c r="LV151" s="431">
        <v>3.938029520213604E-3</v>
      </c>
      <c r="LW151" s="431">
        <v>4.3032770045101643E-3</v>
      </c>
      <c r="LX151" s="431">
        <v>4.5889369212090969E-3</v>
      </c>
      <c r="LY151" s="431">
        <v>4.3077091686427593E-3</v>
      </c>
      <c r="LZ151" s="431">
        <v>2.0530011970549822E-3</v>
      </c>
      <c r="MA151" s="431">
        <v>2.8872897382825613E-3</v>
      </c>
      <c r="MB151" s="431">
        <v>3.1660259701311588E-3</v>
      </c>
      <c r="MC151" s="431">
        <v>3.1427545472979546E-3</v>
      </c>
      <c r="MD151" s="431">
        <v>3.8834270089864731E-3</v>
      </c>
      <c r="ME151" s="431">
        <v>3.5854042507708073E-3</v>
      </c>
      <c r="MF151" s="431">
        <v>2.5028449017554522E-3</v>
      </c>
      <c r="MG151" s="431">
        <v>2.7410478796809912E-3</v>
      </c>
      <c r="MH151" s="266"/>
      <c r="MI151" s="266"/>
      <c r="MJ151" s="266"/>
      <c r="MK151" s="266"/>
      <c r="ML151" s="266"/>
      <c r="MM151" s="266"/>
      <c r="MN151" s="266"/>
      <c r="MO151" s="266"/>
      <c r="MP151" s="266"/>
      <c r="MQ151" s="266"/>
      <c r="MR151" s="266"/>
      <c r="MS151" s="266"/>
      <c r="MT151" s="266"/>
      <c r="MU151" s="266"/>
      <c r="MV151" s="266"/>
      <c r="MW151" s="266"/>
      <c r="MX151" s="266"/>
      <c r="MY151" s="266"/>
      <c r="MZ151" s="266"/>
      <c r="NA151" s="266"/>
      <c r="NB151" s="266"/>
      <c r="NC151" s="266"/>
      <c r="ND151" s="266"/>
      <c r="NE151" s="266"/>
      <c r="NF151" s="266"/>
      <c r="NG151" s="266"/>
      <c r="NH151" s="266"/>
      <c r="NI151" s="266"/>
      <c r="NJ151" s="266"/>
      <c r="NK151" s="266"/>
      <c r="NL151" s="266"/>
      <c r="NM151" s="266"/>
      <c r="NN151" s="266"/>
      <c r="NO151" s="266"/>
      <c r="NP151" s="266"/>
      <c r="NQ151" s="266"/>
      <c r="NR151" s="266"/>
      <c r="NS151" s="266"/>
      <c r="NT151" s="266"/>
      <c r="NU151" s="266"/>
      <c r="NV151" s="266"/>
      <c r="NW151" s="266"/>
      <c r="NX151" s="266"/>
      <c r="NY151" s="266"/>
      <c r="NZ151" s="266"/>
      <c r="OA151" s="266"/>
      <c r="OB151" s="266"/>
      <c r="OC151" s="266"/>
      <c r="OD151" s="266"/>
      <c r="OE151" s="266"/>
      <c r="OF151" s="266"/>
      <c r="OG151" s="266"/>
      <c r="OH151" s="266"/>
      <c r="OI151" s="266"/>
      <c r="OJ151" s="266"/>
      <c r="OK151" s="266"/>
      <c r="OL151" s="266"/>
      <c r="OM151" s="266"/>
      <c r="ON151" s="267"/>
    </row>
    <row r="152" spans="1:404">
      <c r="A152" s="261">
        <v>527</v>
      </c>
      <c r="B152" s="265">
        <v>0.25285000000000002</v>
      </c>
      <c r="C152" s="265">
        <v>0.22006999999999999</v>
      </c>
      <c r="D152" s="265">
        <v>0.18173</v>
      </c>
      <c r="E152" s="265">
        <v>0.13922999999999999</v>
      </c>
      <c r="F152" s="265">
        <v>0.27100000000000002</v>
      </c>
      <c r="G152" s="265">
        <v>0.22839999999999999</v>
      </c>
      <c r="H152" s="265">
        <v>0.28400999999999998</v>
      </c>
      <c r="I152" s="265">
        <v>0.37161</v>
      </c>
      <c r="J152" s="265">
        <v>0.32771</v>
      </c>
      <c r="K152" s="265">
        <v>2.1739999999999999E-2</v>
      </c>
      <c r="L152" s="265">
        <v>1.3317000000000001E-2</v>
      </c>
      <c r="M152" s="265">
        <v>1.1936E-2</v>
      </c>
      <c r="N152" s="265">
        <v>0.17308999999999999</v>
      </c>
      <c r="O152" s="265">
        <v>0.19511000000000001</v>
      </c>
      <c r="P152" s="265">
        <v>0.23608999999999999</v>
      </c>
      <c r="Q152" s="265">
        <v>0.20408000000000001</v>
      </c>
      <c r="R152" s="265">
        <v>0.15051999999999999</v>
      </c>
      <c r="S152" s="265">
        <v>0.29365000000000002</v>
      </c>
      <c r="T152" s="265">
        <v>0.19855999999999999</v>
      </c>
      <c r="U152" s="265">
        <v>0.26288</v>
      </c>
      <c r="V152" s="265">
        <v>0.17877000000000001</v>
      </c>
      <c r="W152" s="265">
        <v>0.24045</v>
      </c>
      <c r="X152" s="265">
        <v>0.20802999999999999</v>
      </c>
      <c r="Y152" s="265">
        <v>0.32856000000000002</v>
      </c>
      <c r="Z152" s="265">
        <v>0.22783999999999999</v>
      </c>
      <c r="AA152" s="265">
        <v>0.26454</v>
      </c>
      <c r="AB152" s="265">
        <v>0.18554000000000001</v>
      </c>
      <c r="AC152" s="265">
        <v>0.23674000000000001</v>
      </c>
      <c r="AD152" s="265">
        <v>0.15934000000000001</v>
      </c>
      <c r="AE152" s="265">
        <v>2.6800999999999998E-2</v>
      </c>
      <c r="AF152" s="265">
        <v>3.5451000000000003E-2</v>
      </c>
      <c r="AG152" s="265">
        <v>0.14707000000000001</v>
      </c>
      <c r="AH152" s="265">
        <v>3.9306000000000001E-2</v>
      </c>
      <c r="AI152" s="265">
        <v>1.7160000000000002E-2</v>
      </c>
      <c r="AJ152" s="265">
        <v>1.5304E-2</v>
      </c>
      <c r="AK152" s="265">
        <v>1.3074000000000001E-2</v>
      </c>
      <c r="AL152" s="265">
        <v>3.2086000000000003E-2</v>
      </c>
      <c r="AM152" s="265">
        <v>1.2182E-2</v>
      </c>
      <c r="AN152" s="265">
        <v>2.4892000000000001E-2</v>
      </c>
      <c r="AO152" s="265">
        <v>3.6570999999999999E-2</v>
      </c>
      <c r="AP152" s="265">
        <v>1.9709000000000001E-2</v>
      </c>
      <c r="AQ152" s="265">
        <v>2.9055999999999998E-2</v>
      </c>
      <c r="AR152" s="265">
        <v>6.6788E-2</v>
      </c>
      <c r="AS152" s="265">
        <v>1.5514999999999999E-2</v>
      </c>
      <c r="AT152" s="265">
        <v>5.3768999999999997E-2</v>
      </c>
      <c r="AU152" s="265">
        <v>8.3662E-2</v>
      </c>
      <c r="AV152" s="265">
        <v>6.8412000000000001E-2</v>
      </c>
      <c r="AW152" s="265">
        <v>1.0794E-2</v>
      </c>
      <c r="AX152" s="265">
        <v>1.8407E-2</v>
      </c>
      <c r="AY152" s="265">
        <v>1.8294999999999999E-2</v>
      </c>
      <c r="AZ152" s="265">
        <v>1.7877000000000001E-2</v>
      </c>
      <c r="BA152" s="265">
        <v>4.1363999999999998E-2</v>
      </c>
      <c r="BB152" s="265">
        <v>3.9920999999999998E-2</v>
      </c>
      <c r="BC152" s="265">
        <v>3.8893999999999998E-2</v>
      </c>
      <c r="BD152" s="265">
        <v>4.2826000000000003E-2</v>
      </c>
      <c r="BE152" s="265">
        <v>9.3443999999999992E-3</v>
      </c>
      <c r="BF152" s="265">
        <v>8.3528000000000005E-3</v>
      </c>
      <c r="BG152" s="265">
        <v>6.8104999999999999E-2</v>
      </c>
      <c r="BH152" s="265">
        <v>6.6671999999999995E-2</v>
      </c>
      <c r="BI152" s="265">
        <v>0.1358</v>
      </c>
      <c r="BJ152" s="265">
        <v>0.12461999999999999</v>
      </c>
      <c r="BK152" s="265">
        <v>0.14804999999999999</v>
      </c>
      <c r="BL152" s="265">
        <v>0.28505000000000003</v>
      </c>
      <c r="BM152" s="265">
        <v>0.15121999999999999</v>
      </c>
      <c r="BN152" s="265">
        <v>0.39695000000000003</v>
      </c>
      <c r="BO152" s="265">
        <v>0.39143</v>
      </c>
      <c r="BP152" s="265">
        <v>2.9798000000000002E-2</v>
      </c>
      <c r="BQ152" s="265">
        <v>0.21934999999999999</v>
      </c>
      <c r="BR152" s="265">
        <v>0.38447999999999999</v>
      </c>
      <c r="BS152" s="265">
        <v>0.21264</v>
      </c>
      <c r="BT152" s="265">
        <v>0.33700999999999998</v>
      </c>
      <c r="BU152" s="265">
        <v>1.9386E-2</v>
      </c>
      <c r="BV152" s="265">
        <v>9.6667999999999997E-3</v>
      </c>
      <c r="BW152" s="265">
        <v>2.3421000000000001E-2</v>
      </c>
      <c r="BX152" s="265">
        <v>1.0706E-2</v>
      </c>
      <c r="BY152" s="265">
        <v>0.32261000000000001</v>
      </c>
      <c r="BZ152" s="265">
        <v>0.28559000000000001</v>
      </c>
      <c r="CA152" s="265">
        <v>0.53800000000000003</v>
      </c>
      <c r="CB152" s="265">
        <v>0.38567000000000001</v>
      </c>
      <c r="CC152" s="265">
        <v>0.48609999999999998</v>
      </c>
      <c r="CD152" s="265">
        <v>0.30181999999999998</v>
      </c>
      <c r="CE152" s="265">
        <v>0.29098000000000002</v>
      </c>
      <c r="CF152" s="265">
        <v>0.32280999999999999</v>
      </c>
      <c r="CG152" s="265">
        <v>0.22606000000000001</v>
      </c>
      <c r="CH152" s="265">
        <v>0.27999000000000002</v>
      </c>
      <c r="CI152" s="265">
        <v>0.29855999999999999</v>
      </c>
      <c r="CJ152" s="265">
        <v>0.27089000000000002</v>
      </c>
      <c r="CK152" s="265">
        <v>0.23332</v>
      </c>
      <c r="CL152" s="265">
        <v>0.53910999999999998</v>
      </c>
      <c r="CM152" s="265">
        <v>0.35053000000000001</v>
      </c>
      <c r="CN152" s="265">
        <v>0.19596</v>
      </c>
      <c r="CO152" s="265">
        <v>0.26741999999999999</v>
      </c>
      <c r="CP152" s="265">
        <v>0.34400999999999998</v>
      </c>
      <c r="CQ152" s="265">
        <v>0.32765</v>
      </c>
      <c r="CR152" s="265">
        <v>0.28799999999999998</v>
      </c>
      <c r="CS152" s="265">
        <v>0.17755000000000001</v>
      </c>
      <c r="CT152" s="265">
        <v>0.26185999999999998</v>
      </c>
      <c r="CU152" s="265">
        <v>0.23400000000000001</v>
      </c>
      <c r="CV152" s="265">
        <v>0.32451000000000002</v>
      </c>
      <c r="CW152" s="265">
        <v>0.48282999999999998</v>
      </c>
      <c r="CX152" s="265">
        <v>0.34638999999999998</v>
      </c>
      <c r="CY152" s="265">
        <v>0.42061999999999999</v>
      </c>
      <c r="CZ152" s="265">
        <v>0.26347999999999999</v>
      </c>
      <c r="DA152" s="265">
        <v>0.38005</v>
      </c>
      <c r="DB152" s="265">
        <v>0.18990000000000001</v>
      </c>
      <c r="DC152" s="265">
        <v>0.25773000000000001</v>
      </c>
      <c r="DD152" s="265">
        <v>0.29697000000000001</v>
      </c>
      <c r="DE152" s="265">
        <v>0.43092999999999998</v>
      </c>
      <c r="DF152" s="265">
        <v>0.36475999999999997</v>
      </c>
      <c r="DG152" s="265">
        <v>0.55201999999999996</v>
      </c>
      <c r="DH152" s="265">
        <v>0.28935</v>
      </c>
      <c r="DI152" s="265">
        <v>0.56788000000000005</v>
      </c>
      <c r="DJ152" s="265">
        <v>0.42462</v>
      </c>
      <c r="DK152" s="265">
        <v>0.17191000000000001</v>
      </c>
      <c r="DL152" s="265">
        <v>0.27683000000000002</v>
      </c>
      <c r="DM152" s="265">
        <v>0.80971000000000004</v>
      </c>
      <c r="DN152" s="265">
        <v>0.27878999999999998</v>
      </c>
      <c r="DO152" s="265">
        <v>0.34469</v>
      </c>
      <c r="DP152" s="265">
        <v>0.17679</v>
      </c>
      <c r="DQ152" s="265">
        <v>0.22381999999999999</v>
      </c>
      <c r="DR152" s="265">
        <v>0.44957999999999998</v>
      </c>
      <c r="DS152" s="265">
        <v>0.36881999999999998</v>
      </c>
      <c r="DT152" s="265">
        <v>0.45922000000000002</v>
      </c>
      <c r="DU152" s="265">
        <v>0.22364000000000001</v>
      </c>
      <c r="DV152" s="265">
        <v>0.30179</v>
      </c>
      <c r="DW152" s="265">
        <v>0.15498999999999999</v>
      </c>
      <c r="DX152" s="265">
        <v>0.25557000000000002</v>
      </c>
      <c r="DY152" s="265">
        <v>0.30442000000000002</v>
      </c>
      <c r="DZ152" s="265">
        <v>0.11960999999999999</v>
      </c>
      <c r="EA152" s="265">
        <v>0.18679000000000001</v>
      </c>
      <c r="EB152" s="265">
        <v>0.17627000000000001</v>
      </c>
      <c r="EC152" s="265">
        <v>0.18423999999999999</v>
      </c>
      <c r="ED152" s="265">
        <v>0.16497000000000001</v>
      </c>
      <c r="EE152" s="265">
        <v>0.15422</v>
      </c>
      <c r="EF152" s="265">
        <v>0.23546</v>
      </c>
      <c r="EG152" s="265">
        <v>0.22084999999999999</v>
      </c>
      <c r="EH152" s="265">
        <v>7.4534000000000003E-2</v>
      </c>
      <c r="EI152" s="265">
        <v>0.64285999999999999</v>
      </c>
      <c r="EJ152" s="265">
        <v>0.47835</v>
      </c>
      <c r="EK152" s="265">
        <v>0.31313000000000002</v>
      </c>
      <c r="EL152" s="265">
        <v>0.44791999999999998</v>
      </c>
      <c r="EM152" s="265">
        <v>0.20205999999999999</v>
      </c>
      <c r="EN152" s="265">
        <v>0.49614999999999998</v>
      </c>
      <c r="EO152" s="265">
        <v>0.98197999999999996</v>
      </c>
      <c r="EP152" s="265">
        <v>0.33555000000000001</v>
      </c>
      <c r="EQ152" s="265">
        <v>0.33578000000000002</v>
      </c>
      <c r="ER152" s="265">
        <v>0.38471</v>
      </c>
      <c r="ES152" s="265">
        <v>0.36507000000000001</v>
      </c>
      <c r="ET152" s="265">
        <v>0.38562999999999997</v>
      </c>
      <c r="EU152" s="265">
        <v>0.35197000000000001</v>
      </c>
      <c r="EV152" s="265">
        <v>0.28081</v>
      </c>
      <c r="EW152" s="265">
        <v>0.30547000000000002</v>
      </c>
      <c r="EX152" s="265">
        <v>0.34728999999999999</v>
      </c>
      <c r="EY152" s="265">
        <v>0.33099000000000001</v>
      </c>
      <c r="EZ152" s="265">
        <v>0.49114999999999998</v>
      </c>
      <c r="FA152" s="265">
        <v>0.50160000000000005</v>
      </c>
      <c r="FB152" s="265">
        <v>0.44621</v>
      </c>
      <c r="FC152" s="265">
        <v>0.40715000000000001</v>
      </c>
      <c r="FD152" s="265">
        <v>0.51583000000000001</v>
      </c>
      <c r="FE152" s="265">
        <v>0.36965999999999999</v>
      </c>
      <c r="FF152" s="265">
        <v>0.49301</v>
      </c>
      <c r="FG152" s="265">
        <v>0.5474</v>
      </c>
      <c r="FH152" s="265">
        <v>0.46295999999999998</v>
      </c>
      <c r="FI152" s="265">
        <v>0.44635999999999998</v>
      </c>
      <c r="FJ152" s="265">
        <v>0.63148000000000004</v>
      </c>
      <c r="FK152" s="265">
        <v>0.42864000000000002</v>
      </c>
      <c r="FL152" s="265">
        <v>0.36748999999999998</v>
      </c>
      <c r="FM152" s="265">
        <v>0.43985999999999997</v>
      </c>
      <c r="FN152" s="265">
        <v>0.49963999999999997</v>
      </c>
      <c r="FO152" s="265">
        <v>0.55800000000000005</v>
      </c>
      <c r="FP152" s="265">
        <v>0.58518000000000003</v>
      </c>
      <c r="FQ152" s="265">
        <v>0.56476999999999999</v>
      </c>
      <c r="FR152" s="265">
        <v>0.47228999999999999</v>
      </c>
      <c r="FS152" s="265">
        <v>0.58067000000000002</v>
      </c>
      <c r="FT152" s="265">
        <v>0.43796000000000002</v>
      </c>
      <c r="FU152" s="265">
        <v>0.53688000000000002</v>
      </c>
      <c r="FV152" s="265">
        <v>0.52503</v>
      </c>
      <c r="FW152" s="265">
        <v>0.54996999999999996</v>
      </c>
      <c r="FX152" s="265">
        <v>0.56943999999999995</v>
      </c>
      <c r="FY152" s="265">
        <v>0.51527999999999996</v>
      </c>
      <c r="FZ152" s="265">
        <v>0.54996999999999996</v>
      </c>
      <c r="GA152" s="265">
        <v>0.62068000000000001</v>
      </c>
      <c r="GB152" s="265">
        <v>0.46937000000000001</v>
      </c>
      <c r="GC152" s="265">
        <v>0.56532000000000004</v>
      </c>
      <c r="GD152" s="265">
        <v>0.57120000000000004</v>
      </c>
      <c r="GE152" s="265">
        <v>0.74314000000000002</v>
      </c>
      <c r="GF152" s="265">
        <v>0.55603999999999998</v>
      </c>
      <c r="GG152" s="265">
        <v>0.60048000000000001</v>
      </c>
      <c r="GH152" s="265">
        <v>0.66080000000000005</v>
      </c>
      <c r="GI152" s="265">
        <v>0.63997000000000004</v>
      </c>
      <c r="GJ152" s="265">
        <v>0.71625000000000005</v>
      </c>
      <c r="GK152" s="265">
        <v>0.68947000000000003</v>
      </c>
      <c r="GL152" s="265">
        <v>0.62753999999999999</v>
      </c>
      <c r="GM152" s="265">
        <v>0.71152000000000004</v>
      </c>
      <c r="GN152" s="265">
        <v>0.73755000000000004</v>
      </c>
      <c r="GO152" s="265">
        <v>0.57787999999999995</v>
      </c>
      <c r="GP152" s="265">
        <v>0.57421999999999995</v>
      </c>
      <c r="GQ152" s="265">
        <v>0.5635</v>
      </c>
      <c r="GR152" s="265">
        <v>0.65827999999999998</v>
      </c>
      <c r="GS152" s="265">
        <v>0.56642999999999999</v>
      </c>
      <c r="GT152" s="265">
        <v>0.55332000000000003</v>
      </c>
      <c r="GU152" s="265">
        <v>0.55013999999999996</v>
      </c>
      <c r="GV152" s="265">
        <v>0.52697000000000005</v>
      </c>
      <c r="GW152" s="265">
        <v>0.59221999999999997</v>
      </c>
      <c r="GX152" s="265">
        <v>0.63548000000000004</v>
      </c>
      <c r="GY152" s="265">
        <v>0.62302000000000002</v>
      </c>
      <c r="GZ152" s="265">
        <v>0.50815999999999995</v>
      </c>
      <c r="HA152" s="265">
        <v>0.45945000000000003</v>
      </c>
      <c r="HB152" s="265">
        <v>0.4577</v>
      </c>
      <c r="HC152" s="265">
        <v>0.75929000000000002</v>
      </c>
      <c r="HD152" s="265">
        <v>0.54305999999999999</v>
      </c>
      <c r="HE152" s="265">
        <v>0.68359999999999999</v>
      </c>
      <c r="HF152" s="265">
        <v>0.65769</v>
      </c>
      <c r="HG152" s="265">
        <v>0.68581999999999999</v>
      </c>
      <c r="HH152" s="265">
        <v>0.68984999999999996</v>
      </c>
      <c r="HI152" s="265">
        <v>0.69530000000000003</v>
      </c>
      <c r="HJ152" s="265">
        <v>0.72960000000000003</v>
      </c>
      <c r="HK152" s="265">
        <v>0.57501999999999998</v>
      </c>
      <c r="HL152" s="265">
        <v>0.61878999999999995</v>
      </c>
      <c r="HM152" s="265">
        <v>0.54042000000000001</v>
      </c>
      <c r="HN152" s="265">
        <v>0.64088999999999996</v>
      </c>
      <c r="HO152" s="265">
        <v>0.64339999999999997</v>
      </c>
      <c r="HP152" s="265">
        <v>0.56859999999999999</v>
      </c>
      <c r="HQ152" s="265">
        <v>0.61414000000000002</v>
      </c>
      <c r="HR152" s="265">
        <v>0.69630000000000003</v>
      </c>
      <c r="HS152" s="265">
        <v>0.55842999999999998</v>
      </c>
      <c r="HT152" s="265">
        <v>0.61073999999999995</v>
      </c>
      <c r="HU152" s="265">
        <v>0.74529000000000001</v>
      </c>
      <c r="HV152" s="265">
        <v>0.54103999999999997</v>
      </c>
      <c r="HW152" s="265">
        <v>0.64851000000000003</v>
      </c>
      <c r="HX152" s="265">
        <v>0.67286999999999997</v>
      </c>
      <c r="HY152" s="265">
        <v>0.57665999999999995</v>
      </c>
      <c r="HZ152" s="265">
        <v>0.51300999999999997</v>
      </c>
      <c r="IA152" s="265">
        <v>0.47105000000000002</v>
      </c>
      <c r="IB152" s="265">
        <v>0.45610000000000001</v>
      </c>
      <c r="IC152" s="265">
        <v>0.47123999999999999</v>
      </c>
      <c r="ID152" s="265">
        <v>0.45950999999999997</v>
      </c>
      <c r="IE152" s="265">
        <v>0.53824000000000005</v>
      </c>
      <c r="IF152" s="265">
        <v>0.54017000000000004</v>
      </c>
      <c r="IG152" s="265">
        <v>0.51087000000000005</v>
      </c>
      <c r="IH152" s="265">
        <v>0.66559000000000001</v>
      </c>
      <c r="II152" s="265">
        <v>0.74341999999999997</v>
      </c>
      <c r="IJ152" s="265">
        <v>0.52007999999999999</v>
      </c>
      <c r="IK152" s="265">
        <v>0.53176999999999996</v>
      </c>
      <c r="IL152" s="265">
        <v>0.73470000000000002</v>
      </c>
      <c r="IM152" s="265">
        <v>0.61414000000000002</v>
      </c>
      <c r="IN152" s="265">
        <v>0.44066</v>
      </c>
      <c r="IO152" s="265">
        <v>0.41539999999999999</v>
      </c>
      <c r="IP152" s="265">
        <v>0.45977000000000001</v>
      </c>
      <c r="IQ152" s="265">
        <v>0.65636000000000005</v>
      </c>
      <c r="IR152" s="265">
        <v>0.72487000000000001</v>
      </c>
      <c r="IS152" s="265">
        <v>0.55484</v>
      </c>
      <c r="IT152" s="265">
        <v>0.55823</v>
      </c>
      <c r="IU152" s="265">
        <v>0.55778000000000005</v>
      </c>
      <c r="IV152" s="265">
        <v>0.42598000000000003</v>
      </c>
      <c r="IW152" s="265">
        <v>0.60082999999999998</v>
      </c>
      <c r="IX152" s="265">
        <v>0.56227000000000005</v>
      </c>
      <c r="IY152" s="265">
        <v>0.74470000000000003</v>
      </c>
      <c r="IZ152" s="265">
        <v>0.66654999999999998</v>
      </c>
      <c r="JA152" s="265">
        <v>0.6946</v>
      </c>
      <c r="JB152" s="265">
        <v>0.67118999999999995</v>
      </c>
      <c r="JC152" s="265">
        <v>0.72679000000000005</v>
      </c>
      <c r="JD152" s="265">
        <v>0.54496999999999995</v>
      </c>
      <c r="JE152" s="265">
        <v>0.52837999999999996</v>
      </c>
      <c r="JF152" s="265">
        <v>0.62412999999999996</v>
      </c>
      <c r="JG152" s="265">
        <v>0.63078999999999996</v>
      </c>
      <c r="JH152" s="265">
        <v>0.80810000000000004</v>
      </c>
      <c r="JI152" s="265">
        <v>0.63909000000000005</v>
      </c>
      <c r="JJ152" s="265">
        <v>0.60323000000000004</v>
      </c>
      <c r="JK152" s="265">
        <v>0.75599000000000005</v>
      </c>
      <c r="JL152" s="265">
        <v>0.70865</v>
      </c>
      <c r="JM152" s="265">
        <v>0.64261999999999997</v>
      </c>
      <c r="JN152" s="265">
        <v>0.52502000000000004</v>
      </c>
      <c r="JO152" s="265">
        <v>0.55647000000000002</v>
      </c>
      <c r="JP152" s="265">
        <v>0.61897000000000002</v>
      </c>
      <c r="JQ152" s="265">
        <v>0.55381999999999998</v>
      </c>
      <c r="JR152" s="265">
        <v>0.48724000000000001</v>
      </c>
      <c r="JS152" s="265">
        <v>0.59885999999999995</v>
      </c>
      <c r="JT152" s="265">
        <v>0.34760999999999997</v>
      </c>
      <c r="JU152" s="265">
        <v>0.72929999999999995</v>
      </c>
      <c r="JV152" s="265">
        <v>0.71511000000000002</v>
      </c>
      <c r="JW152" s="265">
        <v>0.49367</v>
      </c>
      <c r="JX152" s="265">
        <v>0.51183000000000001</v>
      </c>
      <c r="JY152" s="265">
        <v>0.56599999999999995</v>
      </c>
      <c r="JZ152" s="265">
        <v>0.50663999999999998</v>
      </c>
      <c r="KA152" s="265">
        <v>0.32451000000000002</v>
      </c>
      <c r="KB152" s="265">
        <v>0.48897000000000002</v>
      </c>
      <c r="KC152" s="265">
        <v>0.60987999999999998</v>
      </c>
      <c r="KD152" s="265">
        <v>0.53225999999999996</v>
      </c>
      <c r="KE152" s="265">
        <v>0.55769999999999997</v>
      </c>
      <c r="KF152" s="265">
        <v>0.46701999999999999</v>
      </c>
      <c r="KG152" s="265">
        <v>0.44677</v>
      </c>
      <c r="KH152" s="265">
        <v>0.41449999999999998</v>
      </c>
      <c r="KI152" s="265">
        <v>0.44009999999999999</v>
      </c>
      <c r="KJ152" s="265">
        <v>0.52651999999999999</v>
      </c>
      <c r="KK152" s="265">
        <v>0.45801999999999998</v>
      </c>
      <c r="KL152" s="265">
        <v>0.52917000000000003</v>
      </c>
      <c r="KM152" s="265">
        <v>0.97614999999999996</v>
      </c>
      <c r="KN152" s="265">
        <v>0.98782999999999999</v>
      </c>
      <c r="KO152" s="265">
        <v>0.95775999999999994</v>
      </c>
      <c r="KP152" s="265">
        <v>7.409223894917394E-3</v>
      </c>
      <c r="KQ152" s="265">
        <v>0.86504999999999999</v>
      </c>
      <c r="KR152" s="265">
        <v>0.82657000000000003</v>
      </c>
      <c r="KS152" s="265">
        <v>0.79459999999999997</v>
      </c>
      <c r="KT152" s="265">
        <v>0.94420051826414952</v>
      </c>
      <c r="KU152" s="265">
        <v>8.4851999999999997E-2</v>
      </c>
      <c r="KV152" s="265">
        <v>0.20552999999999999</v>
      </c>
      <c r="KW152" s="265">
        <v>0.26706000000000002</v>
      </c>
      <c r="KX152" s="265">
        <v>0.37032999999999999</v>
      </c>
      <c r="KY152" s="265">
        <v>0.56299999999999994</v>
      </c>
      <c r="KZ152" s="265">
        <v>0.75943000000000005</v>
      </c>
      <c r="LA152" s="265">
        <v>0.90078000000000003</v>
      </c>
      <c r="LB152" s="265">
        <v>0.97748999999999997</v>
      </c>
      <c r="LC152" s="265">
        <v>1</v>
      </c>
      <c r="LD152" s="265">
        <v>0</v>
      </c>
      <c r="LE152" s="265">
        <v>0.77300999999999997</v>
      </c>
      <c r="LF152" s="265">
        <v>0.36665999999999999</v>
      </c>
      <c r="LG152" s="265">
        <v>0.48120000000000002</v>
      </c>
      <c r="LH152" s="431">
        <v>1.8357847584411502E-3</v>
      </c>
      <c r="LI152" s="431">
        <v>2.0144109148532152E-3</v>
      </c>
      <c r="LJ152" s="431">
        <v>2.1284692920744419E-3</v>
      </c>
      <c r="LK152" s="431">
        <v>2.827902790158987E-3</v>
      </c>
      <c r="LL152" s="431">
        <v>3.1919337343424559E-3</v>
      </c>
      <c r="LM152" s="431">
        <v>4.0916148573160172E-3</v>
      </c>
      <c r="LN152" s="431">
        <v>3.9982791058719158E-3</v>
      </c>
      <c r="LO152" s="431">
        <v>4.7108945436775684E-3</v>
      </c>
      <c r="LP152" s="431">
        <v>4.811916034668684E-3</v>
      </c>
      <c r="LQ152" s="431">
        <v>5.0599668174982071E-3</v>
      </c>
      <c r="LR152" s="431">
        <v>2.1613328717648983E-3</v>
      </c>
      <c r="LS152" s="431">
        <v>2.5274017825722694E-3</v>
      </c>
      <c r="LT152" s="431">
        <v>2.9871594160795212E-3</v>
      </c>
      <c r="LU152" s="431">
        <v>3.6931287031620741E-3</v>
      </c>
      <c r="LV152" s="431">
        <v>3.8664634339511395E-3</v>
      </c>
      <c r="LW152" s="431">
        <v>4.2827571742236614E-3</v>
      </c>
      <c r="LX152" s="431">
        <v>4.5470050536096096E-3</v>
      </c>
      <c r="LY152" s="431">
        <v>4.2858528904616833E-3</v>
      </c>
      <c r="LZ152" s="431">
        <v>2.0351218990981579E-3</v>
      </c>
      <c r="MA152" s="431">
        <v>2.8797606937587261E-3</v>
      </c>
      <c r="MB152" s="431">
        <v>3.1296859961003065E-3</v>
      </c>
      <c r="MC152" s="431">
        <v>3.1537099275738001E-3</v>
      </c>
      <c r="MD152" s="431">
        <v>3.8820265326648951E-3</v>
      </c>
      <c r="ME152" s="431">
        <v>3.5777939483523369E-3</v>
      </c>
      <c r="MF152" s="431">
        <v>2.4968513753265142E-3</v>
      </c>
      <c r="MG152" s="431">
        <v>2.7495156973600388E-3</v>
      </c>
      <c r="MH152" s="266"/>
      <c r="MI152" s="266"/>
      <c r="MJ152" s="266"/>
      <c r="MK152" s="266"/>
      <c r="ML152" s="266"/>
      <c r="MM152" s="266"/>
      <c r="MN152" s="266"/>
      <c r="MO152" s="266"/>
      <c r="MP152" s="266"/>
      <c r="MQ152" s="266"/>
      <c r="MR152" s="266"/>
      <c r="MS152" s="266"/>
      <c r="MT152" s="266"/>
      <c r="MU152" s="266"/>
      <c r="MV152" s="266"/>
      <c r="MW152" s="266"/>
      <c r="MX152" s="266"/>
      <c r="MY152" s="266"/>
      <c r="MZ152" s="266"/>
      <c r="NA152" s="266"/>
      <c r="NB152" s="266"/>
      <c r="NC152" s="266"/>
      <c r="ND152" s="266"/>
      <c r="NE152" s="266"/>
      <c r="NF152" s="266"/>
      <c r="NG152" s="266"/>
      <c r="NH152" s="266"/>
      <c r="NI152" s="266"/>
      <c r="NJ152" s="266"/>
      <c r="NK152" s="266"/>
      <c r="NL152" s="266"/>
      <c r="NM152" s="266"/>
      <c r="NN152" s="266"/>
      <c r="NO152" s="266"/>
      <c r="NP152" s="266"/>
      <c r="NQ152" s="266"/>
      <c r="NR152" s="266"/>
      <c r="NS152" s="266"/>
      <c r="NT152" s="266"/>
      <c r="NU152" s="266"/>
      <c r="NV152" s="266"/>
      <c r="NW152" s="266"/>
      <c r="NX152" s="266"/>
      <c r="NY152" s="266"/>
      <c r="NZ152" s="266"/>
      <c r="OA152" s="266"/>
      <c r="OB152" s="266"/>
      <c r="OC152" s="266"/>
      <c r="OD152" s="266"/>
      <c r="OE152" s="266"/>
      <c r="OF152" s="266"/>
      <c r="OG152" s="266"/>
      <c r="OH152" s="266"/>
      <c r="OI152" s="266"/>
      <c r="OJ152" s="266"/>
      <c r="OK152" s="266"/>
      <c r="OL152" s="266"/>
      <c r="OM152" s="266"/>
      <c r="ON152" s="267"/>
    </row>
    <row r="153" spans="1:404">
      <c r="A153" s="261">
        <v>528</v>
      </c>
      <c r="B153" s="265">
        <v>0.25275999999999998</v>
      </c>
      <c r="C153" s="265">
        <v>0.22333</v>
      </c>
      <c r="D153" s="265">
        <v>0.18656</v>
      </c>
      <c r="E153" s="265">
        <v>0.14445</v>
      </c>
      <c r="F153" s="265">
        <v>0.27193000000000001</v>
      </c>
      <c r="G153" s="265">
        <v>0.23343</v>
      </c>
      <c r="H153" s="265">
        <v>0.28327999999999998</v>
      </c>
      <c r="I153" s="265">
        <v>0.37091000000000002</v>
      </c>
      <c r="J153" s="265">
        <v>0.32862999999999998</v>
      </c>
      <c r="K153" s="265">
        <v>2.2634999999999999E-2</v>
      </c>
      <c r="L153" s="265">
        <v>1.4278000000000001E-2</v>
      </c>
      <c r="M153" s="265">
        <v>1.3308E-2</v>
      </c>
      <c r="N153" s="265">
        <v>0.17255999999999999</v>
      </c>
      <c r="O153" s="265">
        <v>0.19370000000000001</v>
      </c>
      <c r="P153" s="265">
        <v>0.24154999999999999</v>
      </c>
      <c r="Q153" s="265">
        <v>0.21306</v>
      </c>
      <c r="R153" s="265">
        <v>0.15654000000000001</v>
      </c>
      <c r="S153" s="265">
        <v>0.29371000000000003</v>
      </c>
      <c r="T153" s="265">
        <v>0.19867000000000001</v>
      </c>
      <c r="U153" s="265">
        <v>0.26162000000000002</v>
      </c>
      <c r="V153" s="265">
        <v>0.17810000000000001</v>
      </c>
      <c r="W153" s="265">
        <v>0.24142</v>
      </c>
      <c r="X153" s="265">
        <v>0.20832999999999999</v>
      </c>
      <c r="Y153" s="265">
        <v>0.32817000000000002</v>
      </c>
      <c r="Z153" s="265">
        <v>0.22742999999999999</v>
      </c>
      <c r="AA153" s="265">
        <v>0.26522000000000001</v>
      </c>
      <c r="AB153" s="265">
        <v>0.186</v>
      </c>
      <c r="AC153" s="265">
        <v>0.23752999999999999</v>
      </c>
      <c r="AD153" s="265">
        <v>0.15987000000000001</v>
      </c>
      <c r="AE153" s="265">
        <v>2.8341000000000002E-2</v>
      </c>
      <c r="AF153" s="265">
        <v>3.6728999999999998E-2</v>
      </c>
      <c r="AG153" s="265">
        <v>0.18071000000000001</v>
      </c>
      <c r="AH153" s="265">
        <v>3.9592000000000002E-2</v>
      </c>
      <c r="AI153" s="265">
        <v>1.7545999999999999E-2</v>
      </c>
      <c r="AJ153" s="265">
        <v>1.6246E-2</v>
      </c>
      <c r="AK153" s="265">
        <v>1.2753E-2</v>
      </c>
      <c r="AL153" s="265">
        <v>3.1612000000000001E-2</v>
      </c>
      <c r="AM153" s="265">
        <v>1.2527999999999999E-2</v>
      </c>
      <c r="AN153" s="265">
        <v>2.3948000000000001E-2</v>
      </c>
      <c r="AO153" s="265">
        <v>3.5734000000000002E-2</v>
      </c>
      <c r="AP153" s="265">
        <v>2.0399E-2</v>
      </c>
      <c r="AQ153" s="265">
        <v>2.7881E-2</v>
      </c>
      <c r="AR153" s="265">
        <v>6.4385999999999999E-2</v>
      </c>
      <c r="AS153" s="265">
        <v>1.5813000000000001E-2</v>
      </c>
      <c r="AT153" s="265">
        <v>5.1375999999999998E-2</v>
      </c>
      <c r="AU153" s="265">
        <v>8.0280000000000004E-2</v>
      </c>
      <c r="AV153" s="265">
        <v>6.5236000000000002E-2</v>
      </c>
      <c r="AW153" s="265">
        <v>1.1653999999999999E-2</v>
      </c>
      <c r="AX153" s="265">
        <v>1.9115E-2</v>
      </c>
      <c r="AY153" s="265">
        <v>1.8877999999999999E-2</v>
      </c>
      <c r="AZ153" s="265">
        <v>1.8296E-2</v>
      </c>
      <c r="BA153" s="265">
        <v>3.9733999999999998E-2</v>
      </c>
      <c r="BB153" s="265">
        <v>3.8293000000000001E-2</v>
      </c>
      <c r="BC153" s="265">
        <v>3.7269999999999998E-2</v>
      </c>
      <c r="BD153" s="265">
        <v>4.1189000000000003E-2</v>
      </c>
      <c r="BE153" s="265">
        <v>9.5136000000000005E-3</v>
      </c>
      <c r="BF153" s="265">
        <v>8.4962000000000006E-3</v>
      </c>
      <c r="BG153" s="265">
        <v>6.8974999999999995E-2</v>
      </c>
      <c r="BH153" s="265">
        <v>6.7565E-2</v>
      </c>
      <c r="BI153" s="265">
        <v>0.13794999999999999</v>
      </c>
      <c r="BJ153" s="265">
        <v>0.12631999999999999</v>
      </c>
      <c r="BK153" s="265">
        <v>0.15065000000000001</v>
      </c>
      <c r="BL153" s="265">
        <v>0.30670999999999998</v>
      </c>
      <c r="BM153" s="265">
        <v>0.15365999999999999</v>
      </c>
      <c r="BN153" s="265">
        <v>0.41543000000000002</v>
      </c>
      <c r="BO153" s="265">
        <v>0.42286000000000001</v>
      </c>
      <c r="BP153" s="265">
        <v>2.9239999999999999E-2</v>
      </c>
      <c r="BQ153" s="265">
        <v>0.23255000000000001</v>
      </c>
      <c r="BR153" s="265">
        <v>0.39898</v>
      </c>
      <c r="BS153" s="265">
        <v>0.22742000000000001</v>
      </c>
      <c r="BT153" s="265">
        <v>0.3518</v>
      </c>
      <c r="BU153" s="265">
        <v>2.0161999999999999E-2</v>
      </c>
      <c r="BV153" s="265">
        <v>1.0305E-2</v>
      </c>
      <c r="BW153" s="265">
        <v>2.4534E-2</v>
      </c>
      <c r="BX153" s="265">
        <v>1.1372E-2</v>
      </c>
      <c r="BY153" s="265">
        <v>0.32579000000000002</v>
      </c>
      <c r="BZ153" s="265">
        <v>0.28847</v>
      </c>
      <c r="CA153" s="265">
        <v>0.54200000000000004</v>
      </c>
      <c r="CB153" s="265">
        <v>0.38846999999999998</v>
      </c>
      <c r="CC153" s="265">
        <v>0.48982999999999999</v>
      </c>
      <c r="CD153" s="265">
        <v>0.30456</v>
      </c>
      <c r="CE153" s="265">
        <v>0.29347000000000001</v>
      </c>
      <c r="CF153" s="265">
        <v>0.32574999999999998</v>
      </c>
      <c r="CG153" s="265">
        <v>0.22639999999999999</v>
      </c>
      <c r="CH153" s="265">
        <v>0.28276000000000001</v>
      </c>
      <c r="CI153" s="265">
        <v>0.30112</v>
      </c>
      <c r="CJ153" s="265">
        <v>0.27342</v>
      </c>
      <c r="CK153" s="265">
        <v>0.23426</v>
      </c>
      <c r="CL153" s="265">
        <v>0.54069</v>
      </c>
      <c r="CM153" s="265">
        <v>0.35482000000000002</v>
      </c>
      <c r="CN153" s="265">
        <v>0.19797999999999999</v>
      </c>
      <c r="CO153" s="265">
        <v>0.27039999999999997</v>
      </c>
      <c r="CP153" s="265">
        <v>0.34864000000000001</v>
      </c>
      <c r="CQ153" s="265">
        <v>0.33206000000000002</v>
      </c>
      <c r="CR153" s="265">
        <v>0.29199999999999998</v>
      </c>
      <c r="CS153" s="265">
        <v>0.17959</v>
      </c>
      <c r="CT153" s="265">
        <v>0.26391999999999999</v>
      </c>
      <c r="CU153" s="265">
        <v>0.23599999999999999</v>
      </c>
      <c r="CV153" s="265">
        <v>0.32843</v>
      </c>
      <c r="CW153" s="265">
        <v>0.48687000000000002</v>
      </c>
      <c r="CX153" s="265">
        <v>0.34433000000000002</v>
      </c>
      <c r="CY153" s="265">
        <v>0.42474000000000001</v>
      </c>
      <c r="CZ153" s="265">
        <v>0.26813999999999999</v>
      </c>
      <c r="DA153" s="265">
        <v>0.38250000000000001</v>
      </c>
      <c r="DB153" s="265">
        <v>0.18384</v>
      </c>
      <c r="DC153" s="265">
        <v>0.24742</v>
      </c>
      <c r="DD153" s="265">
        <v>0.28888999999999998</v>
      </c>
      <c r="DE153" s="265">
        <v>0.42474000000000001</v>
      </c>
      <c r="DF153" s="265">
        <v>0.36314999999999997</v>
      </c>
      <c r="DG153" s="265">
        <v>0.54959000000000002</v>
      </c>
      <c r="DH153" s="265">
        <v>0.28941</v>
      </c>
      <c r="DI153" s="265">
        <v>0.57940000000000003</v>
      </c>
      <c r="DJ153" s="265">
        <v>0.44631999999999999</v>
      </c>
      <c r="DK153" s="265">
        <v>0.18776000000000001</v>
      </c>
      <c r="DL153" s="265">
        <v>0.30031000000000002</v>
      </c>
      <c r="DM153" s="265">
        <v>0.80601</v>
      </c>
      <c r="DN153" s="265">
        <v>0.30243999999999999</v>
      </c>
      <c r="DO153" s="265">
        <v>0.37029000000000001</v>
      </c>
      <c r="DP153" s="265">
        <v>0.19325999999999999</v>
      </c>
      <c r="DQ153" s="265">
        <v>0.24398</v>
      </c>
      <c r="DR153" s="265">
        <v>0.44735999999999998</v>
      </c>
      <c r="DS153" s="265">
        <v>0.37325000000000003</v>
      </c>
      <c r="DT153" s="265">
        <v>0.46766999999999997</v>
      </c>
      <c r="DU153" s="265">
        <v>0.24451999999999999</v>
      </c>
      <c r="DV153" s="265">
        <v>0.32473000000000002</v>
      </c>
      <c r="DW153" s="265">
        <v>0.16900000000000001</v>
      </c>
      <c r="DX153" s="265">
        <v>0.25541999999999998</v>
      </c>
      <c r="DY153" s="265">
        <v>0.30569000000000002</v>
      </c>
      <c r="DZ153" s="265">
        <v>0.13</v>
      </c>
      <c r="EA153" s="265">
        <v>0.20422000000000001</v>
      </c>
      <c r="EB153" s="265">
        <v>0.19273000000000001</v>
      </c>
      <c r="EC153" s="265">
        <v>0.20146</v>
      </c>
      <c r="ED153" s="265">
        <v>0.18035999999999999</v>
      </c>
      <c r="EE153" s="265">
        <v>0.1686</v>
      </c>
      <c r="EF153" s="265">
        <v>0.22289999999999999</v>
      </c>
      <c r="EG153" s="265">
        <v>0.24148</v>
      </c>
      <c r="EH153" s="265">
        <v>7.6377E-2</v>
      </c>
      <c r="EI153" s="265">
        <v>0.63265000000000005</v>
      </c>
      <c r="EJ153" s="265">
        <v>0.47010000000000002</v>
      </c>
      <c r="EK153" s="265">
        <v>0.30303000000000002</v>
      </c>
      <c r="EL153" s="265">
        <v>0.4375</v>
      </c>
      <c r="EM153" s="265">
        <v>0.18543999999999999</v>
      </c>
      <c r="EN153" s="265">
        <v>0.49025000000000002</v>
      </c>
      <c r="EO153" s="265">
        <v>0.97297999999999996</v>
      </c>
      <c r="EP153" s="265">
        <v>0.33665</v>
      </c>
      <c r="EQ153" s="265">
        <v>0.33894000000000002</v>
      </c>
      <c r="ER153" s="265">
        <v>0.38846999999999998</v>
      </c>
      <c r="ES153" s="265">
        <v>0.36842999999999998</v>
      </c>
      <c r="ET153" s="265">
        <v>0.38951000000000002</v>
      </c>
      <c r="EU153" s="265">
        <v>0.35519000000000001</v>
      </c>
      <c r="EV153" s="265">
        <v>0.28345999999999999</v>
      </c>
      <c r="EW153" s="265">
        <v>0.30817</v>
      </c>
      <c r="EX153" s="265">
        <v>0.35054000000000002</v>
      </c>
      <c r="EY153" s="265">
        <v>0.33421000000000001</v>
      </c>
      <c r="EZ153" s="265">
        <v>0.49143999999999999</v>
      </c>
      <c r="FA153" s="265">
        <v>0.50749999999999995</v>
      </c>
      <c r="FB153" s="265">
        <v>0.45152999999999999</v>
      </c>
      <c r="FC153" s="265">
        <v>0.41192000000000001</v>
      </c>
      <c r="FD153" s="265">
        <v>0.52234000000000003</v>
      </c>
      <c r="FE153" s="265">
        <v>0.37393999999999999</v>
      </c>
      <c r="FF153" s="265">
        <v>0.49922</v>
      </c>
      <c r="FG153" s="265">
        <v>0.55423999999999995</v>
      </c>
      <c r="FH153" s="265">
        <v>0.46903</v>
      </c>
      <c r="FI153" s="265">
        <v>0.45218999999999998</v>
      </c>
      <c r="FJ153" s="265">
        <v>0.64441999999999999</v>
      </c>
      <c r="FK153" s="265">
        <v>0.42466999999999999</v>
      </c>
      <c r="FL153" s="265">
        <v>0.35407</v>
      </c>
      <c r="FM153" s="265">
        <v>0.42341000000000001</v>
      </c>
      <c r="FN153" s="265">
        <v>0.50653000000000004</v>
      </c>
      <c r="FO153" s="265">
        <v>0.57199999999999995</v>
      </c>
      <c r="FP153" s="265">
        <v>0.59187000000000001</v>
      </c>
      <c r="FQ153" s="265">
        <v>0.56884000000000001</v>
      </c>
      <c r="FR153" s="265">
        <v>0.47622999999999999</v>
      </c>
      <c r="FS153" s="265">
        <v>0.58631999999999995</v>
      </c>
      <c r="FT153" s="265">
        <v>0.44325999999999999</v>
      </c>
      <c r="FU153" s="265">
        <v>0.54215999999999998</v>
      </c>
      <c r="FV153" s="265">
        <v>0.53971999999999998</v>
      </c>
      <c r="FW153" s="265">
        <v>0.56028</v>
      </c>
      <c r="FX153" s="265">
        <v>0.57925000000000004</v>
      </c>
      <c r="FY153" s="265">
        <v>0.52319000000000004</v>
      </c>
      <c r="FZ153" s="265">
        <v>0.56028</v>
      </c>
      <c r="GA153" s="265">
        <v>0.62678</v>
      </c>
      <c r="GB153" s="265">
        <v>0.47643999999999997</v>
      </c>
      <c r="GC153" s="265">
        <v>0.57150999999999996</v>
      </c>
      <c r="GD153" s="265">
        <v>0.58053999999999994</v>
      </c>
      <c r="GE153" s="265">
        <v>0.75480999999999998</v>
      </c>
      <c r="GF153" s="265">
        <v>0.56159000000000003</v>
      </c>
      <c r="GG153" s="265">
        <v>0.61367000000000005</v>
      </c>
      <c r="GH153" s="265">
        <v>0.6764</v>
      </c>
      <c r="GI153" s="265">
        <v>0.65425</v>
      </c>
      <c r="GJ153" s="265">
        <v>0.72448999999999997</v>
      </c>
      <c r="GK153" s="265">
        <v>0.69710000000000005</v>
      </c>
      <c r="GL153" s="265">
        <v>0.63685000000000003</v>
      </c>
      <c r="GM153" s="265">
        <v>0.72269000000000005</v>
      </c>
      <c r="GN153" s="265">
        <v>0.75051000000000001</v>
      </c>
      <c r="GO153" s="265">
        <v>0.59253</v>
      </c>
      <c r="GP153" s="265">
        <v>0.58372999999999997</v>
      </c>
      <c r="GQ153" s="265">
        <v>0.57306000000000001</v>
      </c>
      <c r="GR153" s="265">
        <v>0.67035999999999996</v>
      </c>
      <c r="GS153" s="265">
        <v>0.57576000000000005</v>
      </c>
      <c r="GT153" s="265">
        <v>0.56338999999999995</v>
      </c>
      <c r="GU153" s="265">
        <v>0.56022000000000005</v>
      </c>
      <c r="GV153" s="265">
        <v>0.53666999999999998</v>
      </c>
      <c r="GW153" s="265">
        <v>0.59865999999999997</v>
      </c>
      <c r="GX153" s="265">
        <v>0.64732999999999996</v>
      </c>
      <c r="GY153" s="265">
        <v>0.63205</v>
      </c>
      <c r="GZ153" s="265">
        <v>0.51512000000000002</v>
      </c>
      <c r="HA153" s="265">
        <v>0.46864</v>
      </c>
      <c r="HB153" s="265">
        <v>0.4672</v>
      </c>
      <c r="HC153" s="265">
        <v>0.76937999999999995</v>
      </c>
      <c r="HD153" s="265">
        <v>0.55320000000000003</v>
      </c>
      <c r="HE153" s="265">
        <v>0.69520000000000004</v>
      </c>
      <c r="HF153" s="265">
        <v>0.66900000000000004</v>
      </c>
      <c r="HG153" s="265">
        <v>0.69737000000000005</v>
      </c>
      <c r="HH153" s="265">
        <v>0.70150999999999997</v>
      </c>
      <c r="HI153" s="265">
        <v>0.70694999999999997</v>
      </c>
      <c r="HJ153" s="265">
        <v>0.74248000000000003</v>
      </c>
      <c r="HK153" s="265">
        <v>0.58284999999999998</v>
      </c>
      <c r="HL153" s="265">
        <v>0.62727999999999995</v>
      </c>
      <c r="HM153" s="265">
        <v>0.55030000000000001</v>
      </c>
      <c r="HN153" s="265">
        <v>0.65215000000000001</v>
      </c>
      <c r="HO153" s="265">
        <v>0.65491999999999995</v>
      </c>
      <c r="HP153" s="265">
        <v>0.57874000000000003</v>
      </c>
      <c r="HQ153" s="265">
        <v>0.62760000000000005</v>
      </c>
      <c r="HR153" s="265">
        <v>0.71094999999999997</v>
      </c>
      <c r="HS153" s="265">
        <v>0.57038</v>
      </c>
      <c r="HT153" s="265">
        <v>0.62244999999999995</v>
      </c>
      <c r="HU153" s="265">
        <v>0.75851000000000002</v>
      </c>
      <c r="HV153" s="265">
        <v>0.54990000000000006</v>
      </c>
      <c r="HW153" s="265">
        <v>0.65861999999999998</v>
      </c>
      <c r="HX153" s="265">
        <v>0.68798999999999999</v>
      </c>
      <c r="HY153" s="265">
        <v>0.58631999999999995</v>
      </c>
      <c r="HZ153" s="265">
        <v>0.52292000000000005</v>
      </c>
      <c r="IA153" s="265">
        <v>0.48060999999999998</v>
      </c>
      <c r="IB153" s="265">
        <v>0.46554000000000001</v>
      </c>
      <c r="IC153" s="265">
        <v>0.48071999999999998</v>
      </c>
      <c r="ID153" s="265">
        <v>0.46894999999999998</v>
      </c>
      <c r="IE153" s="265">
        <v>0.54486999999999997</v>
      </c>
      <c r="IF153" s="265">
        <v>0.54729000000000005</v>
      </c>
      <c r="IG153" s="265">
        <v>0.51949999999999996</v>
      </c>
      <c r="IH153" s="265">
        <v>0.67623999999999995</v>
      </c>
      <c r="II153" s="265">
        <v>0.75544</v>
      </c>
      <c r="IJ153" s="265">
        <v>0.52615999999999996</v>
      </c>
      <c r="IK153" s="265">
        <v>0.53781000000000001</v>
      </c>
      <c r="IL153" s="265">
        <v>0.74580999999999997</v>
      </c>
      <c r="IM153" s="265">
        <v>0.62299000000000004</v>
      </c>
      <c r="IN153" s="265">
        <v>0.4577</v>
      </c>
      <c r="IO153" s="265">
        <v>0.42713000000000001</v>
      </c>
      <c r="IP153" s="265">
        <v>0.46511000000000002</v>
      </c>
      <c r="IQ153" s="265">
        <v>0.66683000000000003</v>
      </c>
      <c r="IR153" s="265">
        <v>0.73704999999999998</v>
      </c>
      <c r="IS153" s="265">
        <v>0.56415000000000004</v>
      </c>
      <c r="IT153" s="265">
        <v>0.56715000000000004</v>
      </c>
      <c r="IU153" s="265">
        <v>0.56791000000000003</v>
      </c>
      <c r="IV153" s="265">
        <v>0.42993999999999999</v>
      </c>
      <c r="IW153" s="265">
        <v>0.60829</v>
      </c>
      <c r="IX153" s="265">
        <v>0.57355</v>
      </c>
      <c r="IY153" s="265">
        <v>0.75678000000000001</v>
      </c>
      <c r="IZ153" s="265">
        <v>0.67740999999999996</v>
      </c>
      <c r="JA153" s="265">
        <v>0.70589000000000002</v>
      </c>
      <c r="JB153" s="265">
        <v>0.68176999999999999</v>
      </c>
      <c r="JC153" s="265">
        <v>0.73802000000000001</v>
      </c>
      <c r="JD153" s="265">
        <v>0.55452000000000001</v>
      </c>
      <c r="JE153" s="265">
        <v>0.54196</v>
      </c>
      <c r="JF153" s="265">
        <v>0.63161999999999996</v>
      </c>
      <c r="JG153" s="265">
        <v>0.64166999999999996</v>
      </c>
      <c r="JH153" s="265">
        <v>0.81881000000000004</v>
      </c>
      <c r="JI153" s="265">
        <v>0.65264999999999995</v>
      </c>
      <c r="JJ153" s="265">
        <v>0.61651999999999996</v>
      </c>
      <c r="JK153" s="265">
        <v>0.77288999999999997</v>
      </c>
      <c r="JL153" s="265">
        <v>0.72550000000000003</v>
      </c>
      <c r="JM153" s="265">
        <v>0.65893000000000002</v>
      </c>
      <c r="JN153" s="265">
        <v>0.53581000000000001</v>
      </c>
      <c r="JO153" s="265">
        <v>0.56664000000000003</v>
      </c>
      <c r="JP153" s="265">
        <v>0.63039000000000001</v>
      </c>
      <c r="JQ153" s="265">
        <v>0.56269000000000002</v>
      </c>
      <c r="JR153" s="265">
        <v>0.49420999999999998</v>
      </c>
      <c r="JS153" s="265">
        <v>0.60602</v>
      </c>
      <c r="JT153" s="265">
        <v>0.35314000000000001</v>
      </c>
      <c r="JU153" s="265">
        <v>0.74056</v>
      </c>
      <c r="JV153" s="265">
        <v>0.72558999999999996</v>
      </c>
      <c r="JW153" s="265">
        <v>0.50338000000000005</v>
      </c>
      <c r="JX153" s="265">
        <v>0.51890999999999998</v>
      </c>
      <c r="JY153" s="265">
        <v>0.57440000000000002</v>
      </c>
      <c r="JZ153" s="265">
        <v>0.51578000000000002</v>
      </c>
      <c r="KA153" s="265">
        <v>0.33826000000000001</v>
      </c>
      <c r="KB153" s="265">
        <v>0.49297999999999997</v>
      </c>
      <c r="KC153" s="265">
        <v>0.61790999999999996</v>
      </c>
      <c r="KD153" s="265">
        <v>0.53878999999999999</v>
      </c>
      <c r="KE153" s="265">
        <v>0.56415999999999999</v>
      </c>
      <c r="KF153" s="265">
        <v>0.47361999999999999</v>
      </c>
      <c r="KG153" s="265">
        <v>0.45295000000000002</v>
      </c>
      <c r="KH153" s="265">
        <v>0.42743999999999999</v>
      </c>
      <c r="KI153" s="265">
        <v>0.44674999999999998</v>
      </c>
      <c r="KJ153" s="265">
        <v>0.53297000000000005</v>
      </c>
      <c r="KK153" s="265">
        <v>0.46095000000000003</v>
      </c>
      <c r="KL153" s="265">
        <v>0.53098999999999996</v>
      </c>
      <c r="KM153" s="265">
        <v>0.98097999999999996</v>
      </c>
      <c r="KN153" s="265">
        <v>0.99189000000000005</v>
      </c>
      <c r="KO153" s="265">
        <v>0.96099000000000001</v>
      </c>
      <c r="KP153" s="265">
        <v>7.4341636487751783E-3</v>
      </c>
      <c r="KQ153" s="265">
        <v>0.8669</v>
      </c>
      <c r="KR153" s="265">
        <v>0.82791000000000003</v>
      </c>
      <c r="KS153" s="265">
        <v>0.79552999999999996</v>
      </c>
      <c r="KT153" s="265">
        <v>0.9469878436619481</v>
      </c>
      <c r="KU153" s="265">
        <v>8.6252999999999996E-2</v>
      </c>
      <c r="KV153" s="265">
        <v>0.20785000000000001</v>
      </c>
      <c r="KW153" s="265">
        <v>0.26965</v>
      </c>
      <c r="KX153" s="265">
        <v>0.37320999999999999</v>
      </c>
      <c r="KY153" s="265">
        <v>0.56599999999999995</v>
      </c>
      <c r="KZ153" s="265">
        <v>0.76205999999999996</v>
      </c>
      <c r="LA153" s="265">
        <v>0.90261999999999998</v>
      </c>
      <c r="LB153" s="265">
        <v>0.97838000000000003</v>
      </c>
      <c r="LC153" s="265">
        <v>1</v>
      </c>
      <c r="LD153" s="265">
        <v>0</v>
      </c>
      <c r="LE153" s="265">
        <v>0.77178999999999998</v>
      </c>
      <c r="LF153" s="265">
        <v>0.49843999999999999</v>
      </c>
      <c r="LG153" s="265">
        <v>0.65412999999999999</v>
      </c>
      <c r="LH153" s="431">
        <v>1.7974419752135873E-3</v>
      </c>
      <c r="LI153" s="431">
        <v>1.9697151146829128E-3</v>
      </c>
      <c r="LJ153" s="431">
        <v>2.0257239229977131E-3</v>
      </c>
      <c r="LK153" s="431">
        <v>2.7977603022009134E-3</v>
      </c>
      <c r="LL153" s="431">
        <v>3.0867038294672966E-3</v>
      </c>
      <c r="LM153" s="431">
        <v>4.0613017044961452E-3</v>
      </c>
      <c r="LN153" s="431">
        <v>3.8997060619294643E-3</v>
      </c>
      <c r="LO153" s="431">
        <v>4.6657957136631012E-3</v>
      </c>
      <c r="LP153" s="431">
        <v>4.7494154423475266E-3</v>
      </c>
      <c r="LQ153" s="431">
        <v>5.013695452362299E-3</v>
      </c>
      <c r="LR153" s="431">
        <v>2.187822014093399E-3</v>
      </c>
      <c r="LS153" s="431">
        <v>2.5235444772988558E-3</v>
      </c>
      <c r="LT153" s="431">
        <v>2.9790238477289677E-3</v>
      </c>
      <c r="LU153" s="431">
        <v>3.6830301396548748E-3</v>
      </c>
      <c r="LV153" s="431">
        <v>3.7848697975277901E-3</v>
      </c>
      <c r="LW153" s="431">
        <v>4.2496714740991592E-3</v>
      </c>
      <c r="LX153" s="431">
        <v>4.4896812178194523E-3</v>
      </c>
      <c r="LY153" s="431">
        <v>4.2539979331195354E-3</v>
      </c>
      <c r="LZ153" s="431">
        <v>2.0181646104902029E-3</v>
      </c>
      <c r="MA153" s="431">
        <v>2.8637824580073357E-3</v>
      </c>
      <c r="MB153" s="431">
        <v>3.0860209371894598E-3</v>
      </c>
      <c r="MC153" s="431">
        <v>3.1607302371412516E-3</v>
      </c>
      <c r="MD153" s="431">
        <v>3.8719761651009321E-3</v>
      </c>
      <c r="ME153" s="431">
        <v>3.5600687842816114E-3</v>
      </c>
      <c r="MF153" s="431">
        <v>2.4900166317820549E-3</v>
      </c>
      <c r="MG153" s="431">
        <v>2.756528789177537E-3</v>
      </c>
      <c r="MH153" s="266"/>
      <c r="MI153" s="266"/>
      <c r="MJ153" s="266"/>
      <c r="MK153" s="266"/>
      <c r="ML153" s="266"/>
      <c r="MM153" s="266"/>
      <c r="MN153" s="266"/>
      <c r="MO153" s="266"/>
      <c r="MP153" s="266"/>
      <c r="MQ153" s="266"/>
      <c r="MR153" s="266"/>
      <c r="MS153" s="266"/>
      <c r="MT153" s="266"/>
      <c r="MU153" s="266"/>
      <c r="MV153" s="266"/>
      <c r="MW153" s="266"/>
      <c r="MX153" s="266"/>
      <c r="MY153" s="266"/>
      <c r="MZ153" s="266"/>
      <c r="NA153" s="266"/>
      <c r="NB153" s="266"/>
      <c r="NC153" s="266"/>
      <c r="ND153" s="266"/>
      <c r="NE153" s="266"/>
      <c r="NF153" s="266"/>
      <c r="NG153" s="266"/>
      <c r="NH153" s="266"/>
      <c r="NI153" s="266"/>
      <c r="NJ153" s="266"/>
      <c r="NK153" s="266"/>
      <c r="NL153" s="266"/>
      <c r="NM153" s="266"/>
      <c r="NN153" s="266"/>
      <c r="NO153" s="266"/>
      <c r="NP153" s="266"/>
      <c r="NQ153" s="266"/>
      <c r="NR153" s="266"/>
      <c r="NS153" s="266"/>
      <c r="NT153" s="266"/>
      <c r="NU153" s="266"/>
      <c r="NV153" s="266"/>
      <c r="NW153" s="266"/>
      <c r="NX153" s="266"/>
      <c r="NY153" s="266"/>
      <c r="NZ153" s="266"/>
      <c r="OA153" s="266"/>
      <c r="OB153" s="266"/>
      <c r="OC153" s="266"/>
      <c r="OD153" s="266"/>
      <c r="OE153" s="266"/>
      <c r="OF153" s="266"/>
      <c r="OG153" s="266"/>
      <c r="OH153" s="266"/>
      <c r="OI153" s="266"/>
      <c r="OJ153" s="266"/>
      <c r="OK153" s="266"/>
      <c r="OL153" s="266"/>
      <c r="OM153" s="266"/>
      <c r="ON153" s="267"/>
    </row>
    <row r="154" spans="1:404">
      <c r="A154" s="261">
        <v>529</v>
      </c>
      <c r="B154" s="265">
        <v>0.25267000000000001</v>
      </c>
      <c r="C154" s="265">
        <v>0.22659000000000001</v>
      </c>
      <c r="D154" s="265">
        <v>0.19139999999999999</v>
      </c>
      <c r="E154" s="265">
        <v>0.14967</v>
      </c>
      <c r="F154" s="265">
        <v>0.27287</v>
      </c>
      <c r="G154" s="265">
        <v>0.23845</v>
      </c>
      <c r="H154" s="265">
        <v>0.28255999999999998</v>
      </c>
      <c r="I154" s="265">
        <v>0.37020999999999998</v>
      </c>
      <c r="J154" s="265">
        <v>0.32955000000000001</v>
      </c>
      <c r="K154" s="265">
        <v>2.3531E-2</v>
      </c>
      <c r="L154" s="265">
        <v>1.5239000000000001E-2</v>
      </c>
      <c r="M154" s="265">
        <v>1.4678999999999999E-2</v>
      </c>
      <c r="N154" s="265">
        <v>0.17202999999999999</v>
      </c>
      <c r="O154" s="265">
        <v>0.1923</v>
      </c>
      <c r="P154" s="265">
        <v>0.24701999999999999</v>
      </c>
      <c r="Q154" s="265">
        <v>0.22203999999999999</v>
      </c>
      <c r="R154" s="265">
        <v>0.16256000000000001</v>
      </c>
      <c r="S154" s="265">
        <v>0.29376999999999998</v>
      </c>
      <c r="T154" s="265">
        <v>0.19878000000000001</v>
      </c>
      <c r="U154" s="265">
        <v>0.26035999999999998</v>
      </c>
      <c r="V154" s="265">
        <v>0.17743</v>
      </c>
      <c r="W154" s="265">
        <v>0.24238999999999999</v>
      </c>
      <c r="X154" s="265">
        <v>0.20863999999999999</v>
      </c>
      <c r="Y154" s="265">
        <v>0.32777000000000001</v>
      </c>
      <c r="Z154" s="265">
        <v>0.22702</v>
      </c>
      <c r="AA154" s="265">
        <v>0.26590000000000003</v>
      </c>
      <c r="AB154" s="265">
        <v>0.18645</v>
      </c>
      <c r="AC154" s="265">
        <v>0.23830999999999999</v>
      </c>
      <c r="AD154" s="265">
        <v>0.16039999999999999</v>
      </c>
      <c r="AE154" s="265">
        <v>2.988E-2</v>
      </c>
      <c r="AF154" s="265">
        <v>3.8005999999999998E-2</v>
      </c>
      <c r="AG154" s="265">
        <v>0.21435999999999999</v>
      </c>
      <c r="AH154" s="265">
        <v>3.9878999999999998E-2</v>
      </c>
      <c r="AI154" s="265">
        <v>1.7933000000000001E-2</v>
      </c>
      <c r="AJ154" s="265">
        <v>1.7187000000000001E-2</v>
      </c>
      <c r="AK154" s="265">
        <v>1.2432E-2</v>
      </c>
      <c r="AL154" s="265">
        <v>3.1137000000000001E-2</v>
      </c>
      <c r="AM154" s="265">
        <v>1.2873000000000001E-2</v>
      </c>
      <c r="AN154" s="265">
        <v>2.3002999999999999E-2</v>
      </c>
      <c r="AO154" s="265">
        <v>3.4897999999999998E-2</v>
      </c>
      <c r="AP154" s="265">
        <v>2.1089E-2</v>
      </c>
      <c r="AQ154" s="265">
        <v>2.6705E-2</v>
      </c>
      <c r="AR154" s="265">
        <v>6.1983000000000003E-2</v>
      </c>
      <c r="AS154" s="265">
        <v>1.6112000000000001E-2</v>
      </c>
      <c r="AT154" s="265">
        <v>4.8981999999999998E-2</v>
      </c>
      <c r="AU154" s="265">
        <v>7.6898999999999995E-2</v>
      </c>
      <c r="AV154" s="265">
        <v>6.2060999999999998E-2</v>
      </c>
      <c r="AW154" s="265">
        <v>1.2515E-2</v>
      </c>
      <c r="AX154" s="265">
        <v>1.9823E-2</v>
      </c>
      <c r="AY154" s="265">
        <v>1.9460000000000002E-2</v>
      </c>
      <c r="AZ154" s="265">
        <v>1.8714000000000001E-2</v>
      </c>
      <c r="BA154" s="265">
        <v>3.8105E-2</v>
      </c>
      <c r="BB154" s="265">
        <v>3.6665999999999997E-2</v>
      </c>
      <c r="BC154" s="265">
        <v>3.5646999999999998E-2</v>
      </c>
      <c r="BD154" s="265">
        <v>3.9551000000000003E-2</v>
      </c>
      <c r="BE154" s="265">
        <v>9.6828000000000001E-3</v>
      </c>
      <c r="BF154" s="265">
        <v>8.6396000000000008E-3</v>
      </c>
      <c r="BG154" s="265">
        <v>6.9844000000000003E-2</v>
      </c>
      <c r="BH154" s="265">
        <v>6.8459000000000006E-2</v>
      </c>
      <c r="BI154" s="265">
        <v>0.1401</v>
      </c>
      <c r="BJ154" s="265">
        <v>0.12801999999999999</v>
      </c>
      <c r="BK154" s="265">
        <v>0.15325</v>
      </c>
      <c r="BL154" s="265">
        <v>0.32837</v>
      </c>
      <c r="BM154" s="265">
        <v>0.15609999999999999</v>
      </c>
      <c r="BN154" s="265">
        <v>0.43391000000000002</v>
      </c>
      <c r="BO154" s="265">
        <v>0.45429000000000003</v>
      </c>
      <c r="BP154" s="265">
        <v>2.8681000000000002E-2</v>
      </c>
      <c r="BQ154" s="265">
        <v>0.24575</v>
      </c>
      <c r="BR154" s="265">
        <v>0.41348000000000001</v>
      </c>
      <c r="BS154" s="265">
        <v>0.2422</v>
      </c>
      <c r="BT154" s="265">
        <v>0.36659999999999998</v>
      </c>
      <c r="BU154" s="265">
        <v>2.0937999999999998E-2</v>
      </c>
      <c r="BV154" s="265">
        <v>1.0944000000000001E-2</v>
      </c>
      <c r="BW154" s="265">
        <v>2.5645999999999999E-2</v>
      </c>
      <c r="BX154" s="265">
        <v>1.2038999999999999E-2</v>
      </c>
      <c r="BY154" s="265">
        <v>0.32896999999999998</v>
      </c>
      <c r="BZ154" s="265">
        <v>0.29135</v>
      </c>
      <c r="CA154" s="265">
        <v>0.54600000000000004</v>
      </c>
      <c r="CB154" s="265">
        <v>0.39127000000000001</v>
      </c>
      <c r="CC154" s="265">
        <v>0.49357000000000001</v>
      </c>
      <c r="CD154" s="265">
        <v>0.30729000000000001</v>
      </c>
      <c r="CE154" s="265">
        <v>0.29597000000000001</v>
      </c>
      <c r="CF154" s="265">
        <v>0.32868999999999998</v>
      </c>
      <c r="CG154" s="265">
        <v>0.22674</v>
      </c>
      <c r="CH154" s="265">
        <v>0.28553000000000001</v>
      </c>
      <c r="CI154" s="265">
        <v>0.30367</v>
      </c>
      <c r="CJ154" s="265">
        <v>0.27594999999999997</v>
      </c>
      <c r="CK154" s="265">
        <v>0.23519000000000001</v>
      </c>
      <c r="CL154" s="265">
        <v>0.54227000000000003</v>
      </c>
      <c r="CM154" s="265">
        <v>0.35911999999999999</v>
      </c>
      <c r="CN154" s="265">
        <v>0.2</v>
      </c>
      <c r="CO154" s="265">
        <v>0.27339000000000002</v>
      </c>
      <c r="CP154" s="265">
        <v>0.35326000000000002</v>
      </c>
      <c r="CQ154" s="265">
        <v>0.33646999999999999</v>
      </c>
      <c r="CR154" s="265">
        <v>0.29599999999999999</v>
      </c>
      <c r="CS154" s="265">
        <v>0.18163000000000001</v>
      </c>
      <c r="CT154" s="265">
        <v>0.26597999999999999</v>
      </c>
      <c r="CU154" s="265">
        <v>0.23799999999999999</v>
      </c>
      <c r="CV154" s="265">
        <v>0.33234999999999998</v>
      </c>
      <c r="CW154" s="265">
        <v>0.49091000000000001</v>
      </c>
      <c r="CX154" s="265">
        <v>0.34227000000000002</v>
      </c>
      <c r="CY154" s="265">
        <v>0.42886999999999997</v>
      </c>
      <c r="CZ154" s="265">
        <v>0.27278999999999998</v>
      </c>
      <c r="DA154" s="265">
        <v>0.38495000000000001</v>
      </c>
      <c r="DB154" s="265">
        <v>0.17777999999999999</v>
      </c>
      <c r="DC154" s="265">
        <v>0.23710999999999999</v>
      </c>
      <c r="DD154" s="265">
        <v>0.28081</v>
      </c>
      <c r="DE154" s="265">
        <v>0.41855999999999999</v>
      </c>
      <c r="DF154" s="265">
        <v>0.36154999999999998</v>
      </c>
      <c r="DG154" s="265">
        <v>0.54717000000000005</v>
      </c>
      <c r="DH154" s="265">
        <v>0.28947000000000001</v>
      </c>
      <c r="DI154" s="265">
        <v>0.59091000000000005</v>
      </c>
      <c r="DJ154" s="265">
        <v>0.46801999999999999</v>
      </c>
      <c r="DK154" s="265">
        <v>0.20361000000000001</v>
      </c>
      <c r="DL154" s="265">
        <v>0.32379999999999998</v>
      </c>
      <c r="DM154" s="265">
        <v>0.80230000000000001</v>
      </c>
      <c r="DN154" s="265">
        <v>0.32608999999999999</v>
      </c>
      <c r="DO154" s="265">
        <v>0.39589000000000002</v>
      </c>
      <c r="DP154" s="265">
        <v>0.20973</v>
      </c>
      <c r="DQ154" s="265">
        <v>0.26412999999999998</v>
      </c>
      <c r="DR154" s="265">
        <v>0.44513000000000003</v>
      </c>
      <c r="DS154" s="265">
        <v>0.37767000000000001</v>
      </c>
      <c r="DT154" s="265">
        <v>0.47613</v>
      </c>
      <c r="DU154" s="265">
        <v>0.26540999999999998</v>
      </c>
      <c r="DV154" s="265">
        <v>0.34766000000000002</v>
      </c>
      <c r="DW154" s="265">
        <v>0.18301999999999999</v>
      </c>
      <c r="DX154" s="265">
        <v>0.25527</v>
      </c>
      <c r="DY154" s="265">
        <v>0.30697000000000002</v>
      </c>
      <c r="DZ154" s="265">
        <v>0.1404</v>
      </c>
      <c r="EA154" s="265">
        <v>0.22165000000000001</v>
      </c>
      <c r="EB154" s="265">
        <v>0.20918999999999999</v>
      </c>
      <c r="EC154" s="265">
        <v>0.21867</v>
      </c>
      <c r="ED154" s="265">
        <v>0.19575999999999999</v>
      </c>
      <c r="EE154" s="265">
        <v>0.18298</v>
      </c>
      <c r="EF154" s="265">
        <v>0.21035000000000001</v>
      </c>
      <c r="EG154" s="265">
        <v>0.26212000000000002</v>
      </c>
      <c r="EH154" s="265">
        <v>7.8218999999999997E-2</v>
      </c>
      <c r="EI154" s="265">
        <v>0.62244999999999995</v>
      </c>
      <c r="EJ154" s="265">
        <v>0.46185999999999999</v>
      </c>
      <c r="EK154" s="265">
        <v>0.29293000000000002</v>
      </c>
      <c r="EL154" s="265">
        <v>0.42708000000000002</v>
      </c>
      <c r="EM154" s="265">
        <v>0.16880999999999999</v>
      </c>
      <c r="EN154" s="265">
        <v>0.48435</v>
      </c>
      <c r="EO154" s="265">
        <v>0.96396999999999999</v>
      </c>
      <c r="EP154" s="265">
        <v>0.33776</v>
      </c>
      <c r="EQ154" s="265">
        <v>0.34209000000000001</v>
      </c>
      <c r="ER154" s="265">
        <v>0.39222000000000001</v>
      </c>
      <c r="ES154" s="265">
        <v>0.37179000000000001</v>
      </c>
      <c r="ET154" s="265">
        <v>0.39339000000000002</v>
      </c>
      <c r="EU154" s="265">
        <v>0.35841000000000001</v>
      </c>
      <c r="EV154" s="265">
        <v>0.28610000000000002</v>
      </c>
      <c r="EW154" s="265">
        <v>0.31086999999999998</v>
      </c>
      <c r="EX154" s="265">
        <v>0.3538</v>
      </c>
      <c r="EY154" s="265">
        <v>0.33743000000000001</v>
      </c>
      <c r="EZ154" s="265">
        <v>0.49174000000000001</v>
      </c>
      <c r="FA154" s="265">
        <v>0.51339000000000001</v>
      </c>
      <c r="FB154" s="265">
        <v>0.45684000000000002</v>
      </c>
      <c r="FC154" s="265">
        <v>0.41667999999999999</v>
      </c>
      <c r="FD154" s="265">
        <v>0.52883999999999998</v>
      </c>
      <c r="FE154" s="265">
        <v>0.37823000000000001</v>
      </c>
      <c r="FF154" s="265">
        <v>0.50543000000000005</v>
      </c>
      <c r="FG154" s="265">
        <v>0.56108999999999998</v>
      </c>
      <c r="FH154" s="265">
        <v>0.47510000000000002</v>
      </c>
      <c r="FI154" s="265">
        <v>0.45800999999999997</v>
      </c>
      <c r="FJ154" s="265">
        <v>0.65737000000000001</v>
      </c>
      <c r="FK154" s="265">
        <v>0.42070000000000002</v>
      </c>
      <c r="FL154" s="265">
        <v>0.34066000000000002</v>
      </c>
      <c r="FM154" s="265">
        <v>0.40695999999999999</v>
      </c>
      <c r="FN154" s="265">
        <v>0.51341000000000003</v>
      </c>
      <c r="FO154" s="265">
        <v>0.58599999999999997</v>
      </c>
      <c r="FP154" s="265">
        <v>0.59855000000000003</v>
      </c>
      <c r="FQ154" s="265">
        <v>0.57291000000000003</v>
      </c>
      <c r="FR154" s="265">
        <v>0.48016999999999999</v>
      </c>
      <c r="FS154" s="265">
        <v>0.59197</v>
      </c>
      <c r="FT154" s="265">
        <v>0.44856000000000001</v>
      </c>
      <c r="FU154" s="265">
        <v>0.54744000000000004</v>
      </c>
      <c r="FV154" s="265">
        <v>0.55442000000000002</v>
      </c>
      <c r="FW154" s="265">
        <v>0.5706</v>
      </c>
      <c r="FX154" s="265">
        <v>0.58906999999999998</v>
      </c>
      <c r="FY154" s="265">
        <v>0.53110000000000002</v>
      </c>
      <c r="FZ154" s="265">
        <v>0.5706</v>
      </c>
      <c r="GA154" s="265">
        <v>0.63287000000000004</v>
      </c>
      <c r="GB154" s="265">
        <v>0.48349999999999999</v>
      </c>
      <c r="GC154" s="265">
        <v>0.57769999999999999</v>
      </c>
      <c r="GD154" s="265">
        <v>0.58987000000000001</v>
      </c>
      <c r="GE154" s="265">
        <v>0.76648000000000005</v>
      </c>
      <c r="GF154" s="265">
        <v>0.56713000000000002</v>
      </c>
      <c r="GG154" s="265">
        <v>0.62685000000000002</v>
      </c>
      <c r="GH154" s="265">
        <v>0.69199999999999995</v>
      </c>
      <c r="GI154" s="265">
        <v>0.66852999999999996</v>
      </c>
      <c r="GJ154" s="265">
        <v>0.73272000000000004</v>
      </c>
      <c r="GK154" s="265">
        <v>0.70472000000000001</v>
      </c>
      <c r="GL154" s="265">
        <v>0.64615</v>
      </c>
      <c r="GM154" s="265">
        <v>0.73387000000000002</v>
      </c>
      <c r="GN154" s="265">
        <v>0.76348000000000005</v>
      </c>
      <c r="GO154" s="265">
        <v>0.60718000000000005</v>
      </c>
      <c r="GP154" s="265">
        <v>0.59323999999999999</v>
      </c>
      <c r="GQ154" s="265">
        <v>0.58260999999999996</v>
      </c>
      <c r="GR154" s="265">
        <v>0.68245</v>
      </c>
      <c r="GS154" s="265">
        <v>0.58508000000000004</v>
      </c>
      <c r="GT154" s="265">
        <v>0.57345999999999997</v>
      </c>
      <c r="GU154" s="265">
        <v>0.57030000000000003</v>
      </c>
      <c r="GV154" s="265">
        <v>0.54635999999999996</v>
      </c>
      <c r="GW154" s="265">
        <v>0.60509999999999997</v>
      </c>
      <c r="GX154" s="265">
        <v>0.65917999999999999</v>
      </c>
      <c r="GY154" s="265">
        <v>0.64107999999999998</v>
      </c>
      <c r="GZ154" s="265">
        <v>0.52207999999999999</v>
      </c>
      <c r="HA154" s="265">
        <v>0.47782999999999998</v>
      </c>
      <c r="HB154" s="265">
        <v>0.47671000000000002</v>
      </c>
      <c r="HC154" s="265">
        <v>0.77946000000000004</v>
      </c>
      <c r="HD154" s="265">
        <v>0.56333999999999995</v>
      </c>
      <c r="HE154" s="265">
        <v>0.70681000000000005</v>
      </c>
      <c r="HF154" s="265">
        <v>0.68030999999999997</v>
      </c>
      <c r="HG154" s="265">
        <v>0.70891000000000004</v>
      </c>
      <c r="HH154" s="265">
        <v>0.71316000000000002</v>
      </c>
      <c r="HI154" s="265">
        <v>0.71858999999999995</v>
      </c>
      <c r="HJ154" s="265">
        <v>0.75536999999999999</v>
      </c>
      <c r="HK154" s="265">
        <v>0.59067000000000003</v>
      </c>
      <c r="HL154" s="265">
        <v>0.63576999999999995</v>
      </c>
      <c r="HM154" s="265">
        <v>0.56018999999999997</v>
      </c>
      <c r="HN154" s="265">
        <v>0.66342000000000001</v>
      </c>
      <c r="HO154" s="265">
        <v>0.66644000000000003</v>
      </c>
      <c r="HP154" s="265">
        <v>0.58889000000000002</v>
      </c>
      <c r="HQ154" s="265">
        <v>0.64105999999999996</v>
      </c>
      <c r="HR154" s="265">
        <v>0.72560000000000002</v>
      </c>
      <c r="HS154" s="265">
        <v>0.58233000000000001</v>
      </c>
      <c r="HT154" s="265">
        <v>0.63417000000000001</v>
      </c>
      <c r="HU154" s="265">
        <v>0.77173000000000003</v>
      </c>
      <c r="HV154" s="265">
        <v>0.55874999999999997</v>
      </c>
      <c r="HW154" s="265">
        <v>0.66873000000000005</v>
      </c>
      <c r="HX154" s="265">
        <v>0.70311000000000001</v>
      </c>
      <c r="HY154" s="265">
        <v>0.59597999999999995</v>
      </c>
      <c r="HZ154" s="265">
        <v>0.53283000000000003</v>
      </c>
      <c r="IA154" s="265">
        <v>0.49016999999999999</v>
      </c>
      <c r="IB154" s="265">
        <v>0.47498000000000001</v>
      </c>
      <c r="IC154" s="265">
        <v>0.49020000000000002</v>
      </c>
      <c r="ID154" s="265">
        <v>0.47838999999999998</v>
      </c>
      <c r="IE154" s="265">
        <v>0.55150999999999994</v>
      </c>
      <c r="IF154" s="265">
        <v>0.55440999999999996</v>
      </c>
      <c r="IG154" s="265">
        <v>0.52812999999999999</v>
      </c>
      <c r="IH154" s="265">
        <v>0.68689999999999996</v>
      </c>
      <c r="II154" s="265">
        <v>0.76744999999999997</v>
      </c>
      <c r="IJ154" s="265">
        <v>0.53224000000000005</v>
      </c>
      <c r="IK154" s="265">
        <v>0.54384999999999994</v>
      </c>
      <c r="IL154" s="265">
        <v>0.75692000000000004</v>
      </c>
      <c r="IM154" s="265">
        <v>0.63185000000000002</v>
      </c>
      <c r="IN154" s="265">
        <v>0.47472999999999999</v>
      </c>
      <c r="IO154" s="265">
        <v>0.43885000000000002</v>
      </c>
      <c r="IP154" s="265">
        <v>0.47044999999999998</v>
      </c>
      <c r="IQ154" s="265">
        <v>0.67730999999999997</v>
      </c>
      <c r="IR154" s="265">
        <v>0.74922999999999995</v>
      </c>
      <c r="IS154" s="265">
        <v>0.57345999999999997</v>
      </c>
      <c r="IT154" s="265">
        <v>0.57608000000000004</v>
      </c>
      <c r="IU154" s="265">
        <v>0.57804999999999995</v>
      </c>
      <c r="IV154" s="265">
        <v>0.43391000000000002</v>
      </c>
      <c r="IW154" s="265">
        <v>0.61575000000000002</v>
      </c>
      <c r="IX154" s="265">
        <v>0.58482999999999996</v>
      </c>
      <c r="IY154" s="265">
        <v>0.76885999999999999</v>
      </c>
      <c r="IZ154" s="265">
        <v>0.68827000000000005</v>
      </c>
      <c r="JA154" s="265">
        <v>0.71718999999999999</v>
      </c>
      <c r="JB154" s="265">
        <v>0.69235000000000002</v>
      </c>
      <c r="JC154" s="265">
        <v>0.74924999999999997</v>
      </c>
      <c r="JD154" s="265">
        <v>0.56406000000000001</v>
      </c>
      <c r="JE154" s="265">
        <v>0.55554000000000003</v>
      </c>
      <c r="JF154" s="265">
        <v>0.63910999999999996</v>
      </c>
      <c r="JG154" s="265">
        <v>0.65254999999999996</v>
      </c>
      <c r="JH154" s="265">
        <v>0.82950999999999997</v>
      </c>
      <c r="JI154" s="265">
        <v>0.66620999999999997</v>
      </c>
      <c r="JJ154" s="265">
        <v>0.62980999999999998</v>
      </c>
      <c r="JK154" s="265">
        <v>0.78978000000000004</v>
      </c>
      <c r="JL154" s="265">
        <v>0.74234999999999995</v>
      </c>
      <c r="JM154" s="265">
        <v>0.67523999999999995</v>
      </c>
      <c r="JN154" s="265">
        <v>0.54661000000000004</v>
      </c>
      <c r="JO154" s="265">
        <v>0.57681000000000004</v>
      </c>
      <c r="JP154" s="265">
        <v>0.64180999999999999</v>
      </c>
      <c r="JQ154" s="265">
        <v>0.57155999999999996</v>
      </c>
      <c r="JR154" s="265">
        <v>0.50117</v>
      </c>
      <c r="JS154" s="265">
        <v>0.61316999999999999</v>
      </c>
      <c r="JT154" s="265">
        <v>0.35865999999999998</v>
      </c>
      <c r="JU154" s="265">
        <v>0.75182000000000004</v>
      </c>
      <c r="JV154" s="265">
        <v>0.73607</v>
      </c>
      <c r="JW154" s="265">
        <v>0.5131</v>
      </c>
      <c r="JX154" s="265">
        <v>0.52598999999999996</v>
      </c>
      <c r="JY154" s="265">
        <v>0.58281000000000005</v>
      </c>
      <c r="JZ154" s="265">
        <v>0.52493000000000001</v>
      </c>
      <c r="KA154" s="265">
        <v>0.35199999999999998</v>
      </c>
      <c r="KB154" s="265">
        <v>0.49698999999999999</v>
      </c>
      <c r="KC154" s="265">
        <v>0.62595000000000001</v>
      </c>
      <c r="KD154" s="265">
        <v>0.54532000000000003</v>
      </c>
      <c r="KE154" s="265">
        <v>0.57062999999999997</v>
      </c>
      <c r="KF154" s="265">
        <v>0.48021999999999998</v>
      </c>
      <c r="KG154" s="265">
        <v>0.45912999999999998</v>
      </c>
      <c r="KH154" s="265">
        <v>0.44037999999999999</v>
      </c>
      <c r="KI154" s="265">
        <v>0.45339000000000002</v>
      </c>
      <c r="KJ154" s="265">
        <v>0.53942000000000001</v>
      </c>
      <c r="KK154" s="265">
        <v>0.46388000000000001</v>
      </c>
      <c r="KL154" s="265">
        <v>0.53280000000000005</v>
      </c>
      <c r="KM154" s="265">
        <v>0.98580999999999996</v>
      </c>
      <c r="KN154" s="265">
        <v>0.99594000000000005</v>
      </c>
      <c r="KO154" s="265">
        <v>0.96421000000000001</v>
      </c>
      <c r="KP154" s="265">
        <v>7.4526673371212819E-3</v>
      </c>
      <c r="KQ154" s="265">
        <v>0.86875000000000002</v>
      </c>
      <c r="KR154" s="265">
        <v>0.82926</v>
      </c>
      <c r="KS154" s="265">
        <v>0.79645999999999995</v>
      </c>
      <c r="KT154" s="265">
        <v>0.9497657975709175</v>
      </c>
      <c r="KU154" s="265">
        <v>8.7652999999999995E-2</v>
      </c>
      <c r="KV154" s="265">
        <v>0.21016000000000001</v>
      </c>
      <c r="KW154" s="265">
        <v>0.27224999999999999</v>
      </c>
      <c r="KX154" s="265">
        <v>0.37608999999999998</v>
      </c>
      <c r="KY154" s="265">
        <v>0.56899</v>
      </c>
      <c r="KZ154" s="265">
        <v>0.76470000000000005</v>
      </c>
      <c r="LA154" s="265">
        <v>0.90446000000000004</v>
      </c>
      <c r="LB154" s="265">
        <v>0.97926999999999997</v>
      </c>
      <c r="LC154" s="265">
        <v>1</v>
      </c>
      <c r="LD154" s="265">
        <v>0</v>
      </c>
      <c r="LE154" s="265">
        <v>0.77058000000000004</v>
      </c>
      <c r="LF154" s="265">
        <v>0.63021000000000005</v>
      </c>
      <c r="LG154" s="265">
        <v>0.82706999999999997</v>
      </c>
      <c r="LH154" s="431">
        <v>1.7607798799872398E-3</v>
      </c>
      <c r="LI154" s="431">
        <v>1.9282354041934013E-3</v>
      </c>
      <c r="LJ154" s="431">
        <v>1.9294645171612501E-3</v>
      </c>
      <c r="LK154" s="431">
        <v>2.7679554186761379E-3</v>
      </c>
      <c r="LL154" s="431">
        <v>2.9806117527186871E-3</v>
      </c>
      <c r="LM154" s="431">
        <v>4.0224399417638779E-3</v>
      </c>
      <c r="LN154" s="431">
        <v>3.7939003668725491E-3</v>
      </c>
      <c r="LO154" s="431">
        <v>4.60800901055336E-3</v>
      </c>
      <c r="LP154" s="431">
        <v>4.6740081161260605E-3</v>
      </c>
      <c r="LQ154" s="431">
        <v>4.9524232745170593E-3</v>
      </c>
      <c r="LR154" s="431">
        <v>2.2124417591840029E-3</v>
      </c>
      <c r="LS154" s="431">
        <v>2.5200021918863058E-3</v>
      </c>
      <c r="LT154" s="431">
        <v>2.9654379468411207E-3</v>
      </c>
      <c r="LU154" s="431">
        <v>3.6650430411100388E-3</v>
      </c>
      <c r="LV154" s="431">
        <v>3.6948383785784245E-3</v>
      </c>
      <c r="LW154" s="431">
        <v>4.205683246254921E-3</v>
      </c>
      <c r="LX154" s="431">
        <v>4.4186008162796497E-3</v>
      </c>
      <c r="LY154" s="431">
        <v>4.2130276560783386E-3</v>
      </c>
      <c r="LZ154" s="431">
        <v>2.0025288686156273E-3</v>
      </c>
      <c r="MA154" s="431">
        <v>2.840822096914053E-3</v>
      </c>
      <c r="MB154" s="431">
        <v>3.0359444208443165E-3</v>
      </c>
      <c r="MC154" s="431">
        <v>3.1643318943679333E-3</v>
      </c>
      <c r="MD154" s="431">
        <v>3.8540477398782969E-3</v>
      </c>
      <c r="ME154" s="431">
        <v>3.5335645079612732E-3</v>
      </c>
      <c r="MF154" s="431">
        <v>2.4828340392559767E-3</v>
      </c>
      <c r="MG154" s="431">
        <v>2.762362826615572E-3</v>
      </c>
      <c r="MH154" s="266"/>
      <c r="MI154" s="266"/>
      <c r="MJ154" s="266"/>
      <c r="MK154" s="266"/>
      <c r="ML154" s="266"/>
      <c r="MM154" s="266"/>
      <c r="MN154" s="266"/>
      <c r="MO154" s="266"/>
      <c r="MP154" s="266"/>
      <c r="MQ154" s="266"/>
      <c r="MR154" s="266"/>
      <c r="MS154" s="266"/>
      <c r="MT154" s="266"/>
      <c r="MU154" s="266"/>
      <c r="MV154" s="266"/>
      <c r="MW154" s="266"/>
      <c r="MX154" s="266"/>
      <c r="MY154" s="266"/>
      <c r="MZ154" s="266"/>
      <c r="NA154" s="266"/>
      <c r="NB154" s="266"/>
      <c r="NC154" s="266"/>
      <c r="ND154" s="266"/>
      <c r="NE154" s="266"/>
      <c r="NF154" s="266"/>
      <c r="NG154" s="266"/>
      <c r="NH154" s="266"/>
      <c r="NI154" s="266"/>
      <c r="NJ154" s="266"/>
      <c r="NK154" s="266"/>
      <c r="NL154" s="266"/>
      <c r="NM154" s="266"/>
      <c r="NN154" s="266"/>
      <c r="NO154" s="266"/>
      <c r="NP154" s="266"/>
      <c r="NQ154" s="266"/>
      <c r="NR154" s="266"/>
      <c r="NS154" s="266"/>
      <c r="NT154" s="266"/>
      <c r="NU154" s="266"/>
      <c r="NV154" s="266"/>
      <c r="NW154" s="266"/>
      <c r="NX154" s="266"/>
      <c r="NY154" s="266"/>
      <c r="NZ154" s="266"/>
      <c r="OA154" s="266"/>
      <c r="OB154" s="266"/>
      <c r="OC154" s="266"/>
      <c r="OD154" s="266"/>
      <c r="OE154" s="266"/>
      <c r="OF154" s="266"/>
      <c r="OG154" s="266"/>
      <c r="OH154" s="266"/>
      <c r="OI154" s="266"/>
      <c r="OJ154" s="266"/>
      <c r="OK154" s="266"/>
      <c r="OL154" s="266"/>
      <c r="OM154" s="266"/>
      <c r="ON154" s="267"/>
    </row>
    <row r="155" spans="1:404">
      <c r="A155" s="261">
        <v>530</v>
      </c>
      <c r="B155" s="265">
        <v>0.25258000000000003</v>
      </c>
      <c r="C155" s="265">
        <v>0.22985</v>
      </c>
      <c r="D155" s="265">
        <v>0.19622999999999999</v>
      </c>
      <c r="E155" s="265">
        <v>0.15489</v>
      </c>
      <c r="F155" s="265">
        <v>0.27379999999999999</v>
      </c>
      <c r="G155" s="265">
        <v>0.24348</v>
      </c>
      <c r="H155" s="265">
        <v>0.28183000000000002</v>
      </c>
      <c r="I155" s="265">
        <v>0.3695</v>
      </c>
      <c r="J155" s="265">
        <v>0.33046999999999999</v>
      </c>
      <c r="K155" s="265">
        <v>2.4427000000000001E-2</v>
      </c>
      <c r="L155" s="265">
        <v>1.6199999999999999E-2</v>
      </c>
      <c r="M155" s="265">
        <v>1.6050999999999999E-2</v>
      </c>
      <c r="N155" s="265">
        <v>0.17150000000000001</v>
      </c>
      <c r="O155" s="265">
        <v>0.19089999999999999</v>
      </c>
      <c r="P155" s="265">
        <v>0.25247999999999998</v>
      </c>
      <c r="Q155" s="265">
        <v>0.23102</v>
      </c>
      <c r="R155" s="265">
        <v>0.16858000000000001</v>
      </c>
      <c r="S155" s="265">
        <v>0.29383999999999999</v>
      </c>
      <c r="T155" s="265">
        <v>0.19889000000000001</v>
      </c>
      <c r="U155" s="265">
        <v>0.2591</v>
      </c>
      <c r="V155" s="265">
        <v>0.17676</v>
      </c>
      <c r="W155" s="265">
        <v>0.24337</v>
      </c>
      <c r="X155" s="265">
        <v>0.20895</v>
      </c>
      <c r="Y155" s="265">
        <v>0.32738</v>
      </c>
      <c r="Z155" s="265">
        <v>0.2266</v>
      </c>
      <c r="AA155" s="265">
        <v>0.26658999999999999</v>
      </c>
      <c r="AB155" s="265">
        <v>0.18690999999999999</v>
      </c>
      <c r="AC155" s="265">
        <v>0.23909</v>
      </c>
      <c r="AD155" s="265">
        <v>0.16092999999999999</v>
      </c>
      <c r="AE155" s="265">
        <v>3.1419999999999997E-2</v>
      </c>
      <c r="AF155" s="265">
        <v>3.9283999999999999E-2</v>
      </c>
      <c r="AG155" s="265">
        <v>0.248</v>
      </c>
      <c r="AH155" s="265">
        <v>4.0164999999999999E-2</v>
      </c>
      <c r="AI155" s="265">
        <v>1.8318999999999998E-2</v>
      </c>
      <c r="AJ155" s="265">
        <v>1.8127999999999998E-2</v>
      </c>
      <c r="AK155" s="265">
        <v>1.2111E-2</v>
      </c>
      <c r="AL155" s="265">
        <v>3.0661999999999998E-2</v>
      </c>
      <c r="AM155" s="265">
        <v>1.3219E-2</v>
      </c>
      <c r="AN155" s="265">
        <v>2.2058999999999999E-2</v>
      </c>
      <c r="AO155" s="265">
        <v>3.4061000000000001E-2</v>
      </c>
      <c r="AP155" s="265">
        <v>2.1779E-2</v>
      </c>
      <c r="AQ155" s="265">
        <v>2.5530000000000001E-2</v>
      </c>
      <c r="AR155" s="265">
        <v>5.9581000000000002E-2</v>
      </c>
      <c r="AS155" s="265">
        <v>1.6410000000000001E-2</v>
      </c>
      <c r="AT155" s="265">
        <v>4.6588999999999998E-2</v>
      </c>
      <c r="AU155" s="265">
        <v>7.3516999999999999E-2</v>
      </c>
      <c r="AV155" s="265">
        <v>5.8885E-2</v>
      </c>
      <c r="AW155" s="265">
        <v>1.3376000000000001E-2</v>
      </c>
      <c r="AX155" s="265">
        <v>2.0531000000000001E-2</v>
      </c>
      <c r="AY155" s="265">
        <v>2.0042000000000001E-2</v>
      </c>
      <c r="AZ155" s="265">
        <v>1.9132E-2</v>
      </c>
      <c r="BA155" s="265">
        <v>3.6476000000000001E-2</v>
      </c>
      <c r="BB155" s="265">
        <v>3.5039000000000001E-2</v>
      </c>
      <c r="BC155" s="265">
        <v>3.4022999999999998E-2</v>
      </c>
      <c r="BD155" s="265">
        <v>3.7914000000000003E-2</v>
      </c>
      <c r="BE155" s="265">
        <v>9.8519999999999996E-3</v>
      </c>
      <c r="BF155" s="265">
        <v>8.7829999999999991E-3</v>
      </c>
      <c r="BG155" s="265">
        <v>7.0712999999999998E-2</v>
      </c>
      <c r="BH155" s="265">
        <v>6.9352999999999998E-2</v>
      </c>
      <c r="BI155" s="265">
        <v>0.14226</v>
      </c>
      <c r="BJ155" s="265">
        <v>0.12973000000000001</v>
      </c>
      <c r="BK155" s="265">
        <v>0.15584000000000001</v>
      </c>
      <c r="BL155" s="265">
        <v>0.35003000000000001</v>
      </c>
      <c r="BM155" s="265">
        <v>0.15853999999999999</v>
      </c>
      <c r="BN155" s="265">
        <v>0.45239000000000001</v>
      </c>
      <c r="BO155" s="265">
        <v>0.48570999999999998</v>
      </c>
      <c r="BP155" s="265">
        <v>2.8122000000000001E-2</v>
      </c>
      <c r="BQ155" s="265">
        <v>0.25895000000000001</v>
      </c>
      <c r="BR155" s="265">
        <v>0.42798000000000003</v>
      </c>
      <c r="BS155" s="265">
        <v>0.25697999999999999</v>
      </c>
      <c r="BT155" s="265">
        <v>0.38139000000000001</v>
      </c>
      <c r="BU155" s="265">
        <v>2.1714000000000001E-2</v>
      </c>
      <c r="BV155" s="265">
        <v>1.1582E-2</v>
      </c>
      <c r="BW155" s="265">
        <v>2.6758000000000001E-2</v>
      </c>
      <c r="BX155" s="265">
        <v>1.2704999999999999E-2</v>
      </c>
      <c r="BY155" s="265">
        <v>0.33215</v>
      </c>
      <c r="BZ155" s="265">
        <v>0.29421999999999998</v>
      </c>
      <c r="CA155" s="265">
        <v>0.55000000000000004</v>
      </c>
      <c r="CB155" s="265">
        <v>0.39407999999999999</v>
      </c>
      <c r="CC155" s="265">
        <v>0.49730999999999997</v>
      </c>
      <c r="CD155" s="265">
        <v>0.31002999999999997</v>
      </c>
      <c r="CE155" s="265">
        <v>0.29846</v>
      </c>
      <c r="CF155" s="265">
        <v>0.33162999999999998</v>
      </c>
      <c r="CG155" s="265">
        <v>0.22708</v>
      </c>
      <c r="CH155" s="265">
        <v>0.2883</v>
      </c>
      <c r="CI155" s="265">
        <v>0.30621999999999999</v>
      </c>
      <c r="CJ155" s="265">
        <v>0.27848000000000001</v>
      </c>
      <c r="CK155" s="265">
        <v>0.23612</v>
      </c>
      <c r="CL155" s="265">
        <v>0.54383999999999999</v>
      </c>
      <c r="CM155" s="265">
        <v>0.36341000000000001</v>
      </c>
      <c r="CN155" s="265">
        <v>0.20202000000000001</v>
      </c>
      <c r="CO155" s="265">
        <v>0.27637</v>
      </c>
      <c r="CP155" s="265">
        <v>0.35788999999999999</v>
      </c>
      <c r="CQ155" s="265">
        <v>0.34087000000000001</v>
      </c>
      <c r="CR155" s="265">
        <v>0.3</v>
      </c>
      <c r="CS155" s="265">
        <v>0.18367</v>
      </c>
      <c r="CT155" s="265">
        <v>0.26804</v>
      </c>
      <c r="CU155" s="265">
        <v>0.24</v>
      </c>
      <c r="CV155" s="265">
        <v>0.33628000000000002</v>
      </c>
      <c r="CW155" s="265">
        <v>0.49495</v>
      </c>
      <c r="CX155" s="265">
        <v>0.34021000000000001</v>
      </c>
      <c r="CY155" s="265">
        <v>0.43298999999999999</v>
      </c>
      <c r="CZ155" s="265">
        <v>0.27744999999999997</v>
      </c>
      <c r="DA155" s="265">
        <v>0.38739000000000001</v>
      </c>
      <c r="DB155" s="265">
        <v>0.17172000000000001</v>
      </c>
      <c r="DC155" s="265">
        <v>0.2268</v>
      </c>
      <c r="DD155" s="265">
        <v>0.27272999999999997</v>
      </c>
      <c r="DE155" s="265">
        <v>0.41237000000000001</v>
      </c>
      <c r="DF155" s="265">
        <v>0.35993999999999998</v>
      </c>
      <c r="DG155" s="265">
        <v>0.54474</v>
      </c>
      <c r="DH155" s="265">
        <v>0.28953000000000001</v>
      </c>
      <c r="DI155" s="265">
        <v>0.60243000000000002</v>
      </c>
      <c r="DJ155" s="265">
        <v>0.48971999999999999</v>
      </c>
      <c r="DK155" s="265">
        <v>0.21945999999999999</v>
      </c>
      <c r="DL155" s="265">
        <v>0.34727999999999998</v>
      </c>
      <c r="DM155" s="265">
        <v>0.79859000000000002</v>
      </c>
      <c r="DN155" s="265">
        <v>0.34974</v>
      </c>
      <c r="DO155" s="265">
        <v>0.42149999999999999</v>
      </c>
      <c r="DP155" s="265">
        <v>0.22620000000000001</v>
      </c>
      <c r="DQ155" s="265">
        <v>0.28428999999999999</v>
      </c>
      <c r="DR155" s="265">
        <v>0.44291000000000003</v>
      </c>
      <c r="DS155" s="265">
        <v>0.38208999999999999</v>
      </c>
      <c r="DT155" s="265">
        <v>0.48458000000000001</v>
      </c>
      <c r="DU155" s="265">
        <v>0.28628999999999999</v>
      </c>
      <c r="DV155" s="265">
        <v>0.37059999999999998</v>
      </c>
      <c r="DW155" s="265">
        <v>0.19703000000000001</v>
      </c>
      <c r="DX155" s="265">
        <v>0.25513000000000002</v>
      </c>
      <c r="DY155" s="265">
        <v>0.30825000000000002</v>
      </c>
      <c r="DZ155" s="265">
        <v>0.15079000000000001</v>
      </c>
      <c r="EA155" s="265">
        <v>0.23907999999999999</v>
      </c>
      <c r="EB155" s="265">
        <v>0.22564999999999999</v>
      </c>
      <c r="EC155" s="265">
        <v>0.23588999999999999</v>
      </c>
      <c r="ED155" s="265">
        <v>0.21115999999999999</v>
      </c>
      <c r="EE155" s="265">
        <v>0.19736000000000001</v>
      </c>
      <c r="EF155" s="265">
        <v>0.1978</v>
      </c>
      <c r="EG155" s="265">
        <v>0.28276000000000001</v>
      </c>
      <c r="EH155" s="265">
        <v>8.0061999999999994E-2</v>
      </c>
      <c r="EI155" s="265">
        <v>0.61224999999999996</v>
      </c>
      <c r="EJ155" s="265">
        <v>0.45361000000000001</v>
      </c>
      <c r="EK155" s="265">
        <v>0.28283000000000003</v>
      </c>
      <c r="EL155" s="265">
        <v>0.41666999999999998</v>
      </c>
      <c r="EM155" s="265">
        <v>0.15218000000000001</v>
      </c>
      <c r="EN155" s="265">
        <v>0.47843999999999998</v>
      </c>
      <c r="EO155" s="265">
        <v>0.95496000000000003</v>
      </c>
      <c r="EP155" s="265">
        <v>0.33887</v>
      </c>
      <c r="EQ155" s="265">
        <v>0.34525</v>
      </c>
      <c r="ER155" s="265">
        <v>0.39598</v>
      </c>
      <c r="ES155" s="265">
        <v>0.37515999999999999</v>
      </c>
      <c r="ET155" s="265">
        <v>0.39728000000000002</v>
      </c>
      <c r="EU155" s="265">
        <v>0.36163000000000001</v>
      </c>
      <c r="EV155" s="265">
        <v>0.28875000000000001</v>
      </c>
      <c r="EW155" s="265">
        <v>0.31357000000000002</v>
      </c>
      <c r="EX155" s="265">
        <v>0.35704999999999998</v>
      </c>
      <c r="EY155" s="265">
        <v>0.34065000000000001</v>
      </c>
      <c r="EZ155" s="265">
        <v>0.49203999999999998</v>
      </c>
      <c r="FA155" s="265">
        <v>0.51929000000000003</v>
      </c>
      <c r="FB155" s="265">
        <v>0.46215000000000001</v>
      </c>
      <c r="FC155" s="265">
        <v>0.42144999999999999</v>
      </c>
      <c r="FD155" s="265">
        <v>0.53534999999999999</v>
      </c>
      <c r="FE155" s="265">
        <v>0.38251000000000002</v>
      </c>
      <c r="FF155" s="265">
        <v>0.51163999999999998</v>
      </c>
      <c r="FG155" s="265">
        <v>0.56794</v>
      </c>
      <c r="FH155" s="265">
        <v>0.48116999999999999</v>
      </c>
      <c r="FI155" s="265">
        <v>0.46383999999999997</v>
      </c>
      <c r="FJ155" s="265">
        <v>0.67030999999999996</v>
      </c>
      <c r="FK155" s="265">
        <v>0.41672999999999999</v>
      </c>
      <c r="FL155" s="265">
        <v>0.32723999999999998</v>
      </c>
      <c r="FM155" s="265">
        <v>0.39051000000000002</v>
      </c>
      <c r="FN155" s="265">
        <v>0.52029999999999998</v>
      </c>
      <c r="FO155" s="265">
        <v>0.6</v>
      </c>
      <c r="FP155" s="265">
        <v>0.60524</v>
      </c>
      <c r="FQ155" s="265">
        <v>0.57696999999999998</v>
      </c>
      <c r="FR155" s="265">
        <v>0.48409999999999997</v>
      </c>
      <c r="FS155" s="265">
        <v>0.59762000000000004</v>
      </c>
      <c r="FT155" s="265">
        <v>0.45385999999999999</v>
      </c>
      <c r="FU155" s="265">
        <v>0.55271000000000003</v>
      </c>
      <c r="FV155" s="265">
        <v>0.56911999999999996</v>
      </c>
      <c r="FW155" s="265">
        <v>0.58091999999999999</v>
      </c>
      <c r="FX155" s="265">
        <v>0.59889000000000003</v>
      </c>
      <c r="FY155" s="265">
        <v>0.53900999999999999</v>
      </c>
      <c r="FZ155" s="265">
        <v>0.58091999999999999</v>
      </c>
      <c r="GA155" s="265">
        <v>0.63895999999999997</v>
      </c>
      <c r="GB155" s="265">
        <v>0.49056</v>
      </c>
      <c r="GC155" s="265">
        <v>0.58389000000000002</v>
      </c>
      <c r="GD155" s="265">
        <v>0.59921000000000002</v>
      </c>
      <c r="GE155" s="265">
        <v>0.77815000000000001</v>
      </c>
      <c r="GF155" s="265">
        <v>0.57267999999999997</v>
      </c>
      <c r="GG155" s="265">
        <v>0.64004000000000005</v>
      </c>
      <c r="GH155" s="265">
        <v>0.70760999999999996</v>
      </c>
      <c r="GI155" s="265">
        <v>0.68281000000000003</v>
      </c>
      <c r="GJ155" s="265">
        <v>0.74095</v>
      </c>
      <c r="GK155" s="265">
        <v>0.71233999999999997</v>
      </c>
      <c r="GL155" s="265">
        <v>0.65546000000000004</v>
      </c>
      <c r="GM155" s="265">
        <v>0.74504000000000004</v>
      </c>
      <c r="GN155" s="265">
        <v>0.77644000000000002</v>
      </c>
      <c r="GO155" s="265">
        <v>0.62182999999999999</v>
      </c>
      <c r="GP155" s="265">
        <v>0.60275000000000001</v>
      </c>
      <c r="GQ155" s="265">
        <v>0.59216000000000002</v>
      </c>
      <c r="GR155" s="265">
        <v>0.69452999999999998</v>
      </c>
      <c r="GS155" s="265">
        <v>0.59440999999999999</v>
      </c>
      <c r="GT155" s="265">
        <v>0.58353999999999995</v>
      </c>
      <c r="GU155" s="265">
        <v>0.58038000000000001</v>
      </c>
      <c r="GV155" s="265">
        <v>0.55606</v>
      </c>
      <c r="GW155" s="265">
        <v>0.61153999999999997</v>
      </c>
      <c r="GX155" s="265">
        <v>0.67101999999999995</v>
      </c>
      <c r="GY155" s="265">
        <v>0.65010999999999997</v>
      </c>
      <c r="GZ155" s="265">
        <v>0.52905000000000002</v>
      </c>
      <c r="HA155" s="265">
        <v>0.48702000000000001</v>
      </c>
      <c r="HB155" s="265">
        <v>0.48621999999999999</v>
      </c>
      <c r="HC155" s="265">
        <v>0.78954000000000002</v>
      </c>
      <c r="HD155" s="265">
        <v>0.57347999999999999</v>
      </c>
      <c r="HE155" s="265">
        <v>0.71840999999999999</v>
      </c>
      <c r="HF155" s="265">
        <v>0.69162000000000001</v>
      </c>
      <c r="HG155" s="265">
        <v>0.72045000000000003</v>
      </c>
      <c r="HH155" s="265">
        <v>0.72480999999999995</v>
      </c>
      <c r="HI155" s="265">
        <v>0.73024</v>
      </c>
      <c r="HJ155" s="265">
        <v>0.76824999999999999</v>
      </c>
      <c r="HK155" s="265">
        <v>0.59850000000000003</v>
      </c>
      <c r="HL155" s="265">
        <v>0.64426000000000005</v>
      </c>
      <c r="HM155" s="265">
        <v>0.57008000000000003</v>
      </c>
      <c r="HN155" s="265">
        <v>0.67469000000000001</v>
      </c>
      <c r="HO155" s="265">
        <v>0.67796999999999996</v>
      </c>
      <c r="HP155" s="265">
        <v>0.59902999999999995</v>
      </c>
      <c r="HQ155" s="265">
        <v>0.65451999999999999</v>
      </c>
      <c r="HR155" s="265">
        <v>0.74026000000000003</v>
      </c>
      <c r="HS155" s="265">
        <v>0.59428000000000003</v>
      </c>
      <c r="HT155" s="265">
        <v>0.64588999999999996</v>
      </c>
      <c r="HU155" s="265">
        <v>0.78495000000000004</v>
      </c>
      <c r="HV155" s="265">
        <v>0.56760999999999995</v>
      </c>
      <c r="HW155" s="265">
        <v>0.67884</v>
      </c>
      <c r="HX155" s="265">
        <v>0.71821999999999997</v>
      </c>
      <c r="HY155" s="265">
        <v>0.60563999999999996</v>
      </c>
      <c r="HZ155" s="265">
        <v>0.54274</v>
      </c>
      <c r="IA155" s="265">
        <v>0.49973000000000001</v>
      </c>
      <c r="IB155" s="265">
        <v>0.48442000000000002</v>
      </c>
      <c r="IC155" s="265">
        <v>0.49968000000000001</v>
      </c>
      <c r="ID155" s="265">
        <v>0.48782999999999999</v>
      </c>
      <c r="IE155" s="265">
        <v>0.55815000000000003</v>
      </c>
      <c r="IF155" s="265">
        <v>0.56154000000000004</v>
      </c>
      <c r="IG155" s="265">
        <v>0.53676999999999997</v>
      </c>
      <c r="IH155" s="265">
        <v>0.69755</v>
      </c>
      <c r="II155" s="265">
        <v>0.77947</v>
      </c>
      <c r="IJ155" s="265">
        <v>0.53830999999999996</v>
      </c>
      <c r="IK155" s="265">
        <v>0.54988999999999999</v>
      </c>
      <c r="IL155" s="265">
        <v>0.76802999999999999</v>
      </c>
      <c r="IM155" s="265">
        <v>0.64070000000000005</v>
      </c>
      <c r="IN155" s="265">
        <v>0.49176999999999998</v>
      </c>
      <c r="IO155" s="265">
        <v>0.45057999999999998</v>
      </c>
      <c r="IP155" s="265">
        <v>0.47578999999999999</v>
      </c>
      <c r="IQ155" s="265">
        <v>0.68777999999999995</v>
      </c>
      <c r="IR155" s="265">
        <v>0.76141000000000003</v>
      </c>
      <c r="IS155" s="265">
        <v>0.58275999999999994</v>
      </c>
      <c r="IT155" s="265">
        <v>0.58499999999999996</v>
      </c>
      <c r="IU155" s="265">
        <v>0.58818000000000004</v>
      </c>
      <c r="IV155" s="265">
        <v>0.43786999999999998</v>
      </c>
      <c r="IW155" s="265">
        <v>0.62322</v>
      </c>
      <c r="IX155" s="265">
        <v>0.59611000000000003</v>
      </c>
      <c r="IY155" s="265">
        <v>0.78093000000000001</v>
      </c>
      <c r="IZ155" s="265">
        <v>0.69911999999999996</v>
      </c>
      <c r="JA155" s="265">
        <v>0.72848999999999997</v>
      </c>
      <c r="JB155" s="265">
        <v>0.70291999999999999</v>
      </c>
      <c r="JC155" s="265">
        <v>0.76048000000000004</v>
      </c>
      <c r="JD155" s="265">
        <v>0.5736</v>
      </c>
      <c r="JE155" s="265">
        <v>0.56911999999999996</v>
      </c>
      <c r="JF155" s="265">
        <v>0.64659999999999995</v>
      </c>
      <c r="JG155" s="265">
        <v>0.66342999999999996</v>
      </c>
      <c r="JH155" s="265">
        <v>0.84021000000000001</v>
      </c>
      <c r="JI155" s="265">
        <v>0.67976999999999999</v>
      </c>
      <c r="JJ155" s="265">
        <v>0.6431</v>
      </c>
      <c r="JK155" s="265">
        <v>0.80667999999999995</v>
      </c>
      <c r="JL155" s="265">
        <v>0.75919999999999999</v>
      </c>
      <c r="JM155" s="265">
        <v>0.69154000000000004</v>
      </c>
      <c r="JN155" s="265">
        <v>0.55740999999999996</v>
      </c>
      <c r="JO155" s="265">
        <v>0.58696999999999999</v>
      </c>
      <c r="JP155" s="265">
        <v>0.65322999999999998</v>
      </c>
      <c r="JQ155" s="265">
        <v>0.58043</v>
      </c>
      <c r="JR155" s="265">
        <v>0.50814000000000004</v>
      </c>
      <c r="JS155" s="265">
        <v>0.62031999999999998</v>
      </c>
      <c r="JT155" s="265">
        <v>0.36418</v>
      </c>
      <c r="JU155" s="265">
        <v>0.76307999999999998</v>
      </c>
      <c r="JV155" s="265">
        <v>0.74655000000000005</v>
      </c>
      <c r="JW155" s="265">
        <v>0.52281999999999995</v>
      </c>
      <c r="JX155" s="265">
        <v>0.53307000000000004</v>
      </c>
      <c r="JY155" s="265">
        <v>0.59121000000000001</v>
      </c>
      <c r="JZ155" s="265">
        <v>0.53407000000000004</v>
      </c>
      <c r="KA155" s="265">
        <v>0.36574000000000001</v>
      </c>
      <c r="KB155" s="265">
        <v>0.50099000000000005</v>
      </c>
      <c r="KC155" s="265">
        <v>0.63399000000000005</v>
      </c>
      <c r="KD155" s="265">
        <v>0.55186000000000002</v>
      </c>
      <c r="KE155" s="265">
        <v>0.57709999999999995</v>
      </c>
      <c r="KF155" s="265">
        <v>0.48681000000000002</v>
      </c>
      <c r="KG155" s="265">
        <v>0.46531</v>
      </c>
      <c r="KH155" s="265">
        <v>0.45332</v>
      </c>
      <c r="KI155" s="265">
        <v>0.46004</v>
      </c>
      <c r="KJ155" s="265">
        <v>0.54586999999999997</v>
      </c>
      <c r="KK155" s="265">
        <v>0.46681</v>
      </c>
      <c r="KL155" s="265">
        <v>0.53461000000000003</v>
      </c>
      <c r="KM155" s="265">
        <v>0.99063000000000001</v>
      </c>
      <c r="KN155" s="265">
        <v>1</v>
      </c>
      <c r="KO155" s="265">
        <v>0.96743999999999997</v>
      </c>
      <c r="KP155" s="265">
        <v>7.4599079108219613E-3</v>
      </c>
      <c r="KQ155" s="265">
        <v>0.87060999999999999</v>
      </c>
      <c r="KR155" s="265">
        <v>0.83060999999999996</v>
      </c>
      <c r="KS155" s="265">
        <v>0.79739000000000004</v>
      </c>
      <c r="KT155" s="265">
        <v>0.95253442640922115</v>
      </c>
      <c r="KU155" s="265">
        <v>8.9052999999999993E-2</v>
      </c>
      <c r="KV155" s="265">
        <v>0.21248</v>
      </c>
      <c r="KW155" s="265">
        <v>0.27483999999999997</v>
      </c>
      <c r="KX155" s="265">
        <v>0.37897999999999998</v>
      </c>
      <c r="KY155" s="265">
        <v>0.57198000000000004</v>
      </c>
      <c r="KZ155" s="265">
        <v>0.76732999999999996</v>
      </c>
      <c r="LA155" s="265">
        <v>0.90629999999999999</v>
      </c>
      <c r="LB155" s="265">
        <v>0.98016000000000003</v>
      </c>
      <c r="LC155" s="265">
        <v>1</v>
      </c>
      <c r="LD155" s="265">
        <v>0</v>
      </c>
      <c r="LE155" s="265">
        <v>0.76936000000000004</v>
      </c>
      <c r="LF155" s="265">
        <v>0.76197999999999999</v>
      </c>
      <c r="LG155" s="265">
        <v>1</v>
      </c>
      <c r="LH155" s="431">
        <v>1.7265914939343929E-3</v>
      </c>
      <c r="LI155" s="431">
        <v>1.8905457109212875E-3</v>
      </c>
      <c r="LJ155" s="431">
        <v>1.8395166844129562E-3</v>
      </c>
      <c r="LK155" s="431">
        <v>2.7383018750697374E-3</v>
      </c>
      <c r="LL155" s="431">
        <v>2.8747033793479204E-3</v>
      </c>
      <c r="LM155" s="431">
        <v>3.9758426137268543E-3</v>
      </c>
      <c r="LN155" s="431">
        <v>3.6827833391726017E-3</v>
      </c>
      <c r="LO155" s="431">
        <v>4.538919311016798E-3</v>
      </c>
      <c r="LP155" s="431">
        <v>4.5868935994803905E-3</v>
      </c>
      <c r="LQ155" s="431">
        <v>4.8779444769024849E-3</v>
      </c>
      <c r="LR155" s="431">
        <v>2.2357362322509289E-3</v>
      </c>
      <c r="LS155" s="431">
        <v>2.516669686883688E-3</v>
      </c>
      <c r="LT155" s="431">
        <v>2.9468447901308537E-3</v>
      </c>
      <c r="LU155" s="431">
        <v>3.6404991988092661E-3</v>
      </c>
      <c r="LV155" s="431">
        <v>3.5983475390821695E-3</v>
      </c>
      <c r="LW155" s="431">
        <v>4.1528567671775818E-3</v>
      </c>
      <c r="LX155" s="431">
        <v>4.3357126414775848E-3</v>
      </c>
      <c r="LY155" s="431">
        <v>4.1639022529125214E-3</v>
      </c>
      <c r="LZ155" s="431">
        <v>1.9888496026396751E-3</v>
      </c>
      <c r="MA155" s="431">
        <v>2.8127401601523161E-3</v>
      </c>
      <c r="MB155" s="431">
        <v>2.9803956858813763E-3</v>
      </c>
      <c r="MC155" s="431">
        <v>3.165113739669323E-3</v>
      </c>
      <c r="MD155" s="431">
        <v>3.8290962111204863E-3</v>
      </c>
      <c r="ME155" s="431">
        <v>3.4998687915503979E-3</v>
      </c>
      <c r="MF155" s="431">
        <v>2.4759436491876841E-3</v>
      </c>
      <c r="MG155" s="431">
        <v>2.7673416770994663E-3</v>
      </c>
      <c r="MH155" s="266"/>
      <c r="MI155" s="266"/>
      <c r="MJ155" s="266"/>
      <c r="MK155" s="266"/>
      <c r="ML155" s="266"/>
      <c r="MM155" s="266"/>
      <c r="MN155" s="266"/>
      <c r="MO155" s="266"/>
      <c r="MP155" s="266"/>
      <c r="MQ155" s="266"/>
      <c r="MR155" s="266"/>
      <c r="MS155" s="266"/>
      <c r="MT155" s="266"/>
      <c r="MU155" s="266"/>
      <c r="MV155" s="266"/>
      <c r="MW155" s="266"/>
      <c r="MX155" s="266"/>
      <c r="MY155" s="266"/>
      <c r="MZ155" s="266"/>
      <c r="NA155" s="266"/>
      <c r="NB155" s="266"/>
      <c r="NC155" s="266"/>
      <c r="ND155" s="266"/>
      <c r="NE155" s="266"/>
      <c r="NF155" s="266"/>
      <c r="NG155" s="266"/>
      <c r="NH155" s="266"/>
      <c r="NI155" s="266"/>
      <c r="NJ155" s="266"/>
      <c r="NK155" s="266"/>
      <c r="NL155" s="266"/>
      <c r="NM155" s="266"/>
      <c r="NN155" s="266"/>
      <c r="NO155" s="266"/>
      <c r="NP155" s="266"/>
      <c r="NQ155" s="266"/>
      <c r="NR155" s="266"/>
      <c r="NS155" s="266"/>
      <c r="NT155" s="266"/>
      <c r="NU155" s="266"/>
      <c r="NV155" s="266"/>
      <c r="NW155" s="266"/>
      <c r="NX155" s="266"/>
      <c r="NY155" s="266"/>
      <c r="NZ155" s="266"/>
      <c r="OA155" s="266"/>
      <c r="OB155" s="266"/>
      <c r="OC155" s="266"/>
      <c r="OD155" s="266"/>
      <c r="OE155" s="266"/>
      <c r="OF155" s="266"/>
      <c r="OG155" s="266"/>
      <c r="OH155" s="266"/>
      <c r="OI155" s="266"/>
      <c r="OJ155" s="266"/>
      <c r="OK155" s="266"/>
      <c r="OL155" s="266"/>
      <c r="OM155" s="266"/>
      <c r="ON155" s="267"/>
    </row>
    <row r="156" spans="1:404">
      <c r="A156" s="261">
        <v>531</v>
      </c>
      <c r="B156" s="265">
        <v>0.25325999999999999</v>
      </c>
      <c r="C156" s="265">
        <v>0.23465</v>
      </c>
      <c r="D156" s="265">
        <v>0.20308000000000001</v>
      </c>
      <c r="E156" s="265">
        <v>0.16228999999999999</v>
      </c>
      <c r="F156" s="265">
        <v>0.27566000000000002</v>
      </c>
      <c r="G156" s="265">
        <v>0.25041000000000002</v>
      </c>
      <c r="H156" s="265">
        <v>0.28133000000000002</v>
      </c>
      <c r="I156" s="265">
        <v>0.36849999999999999</v>
      </c>
      <c r="J156" s="265">
        <v>0.33157999999999999</v>
      </c>
      <c r="K156" s="265">
        <v>3.5039000000000001E-2</v>
      </c>
      <c r="L156" s="265">
        <v>2.6414E-2</v>
      </c>
      <c r="M156" s="265">
        <v>2.6148999999999999E-2</v>
      </c>
      <c r="N156" s="265">
        <v>0.17179</v>
      </c>
      <c r="O156" s="265">
        <v>0.1908</v>
      </c>
      <c r="P156" s="265">
        <v>0.25775999999999999</v>
      </c>
      <c r="Q156" s="265">
        <v>0.24267</v>
      </c>
      <c r="R156" s="265">
        <v>0.17702999999999999</v>
      </c>
      <c r="S156" s="265">
        <v>0.29424</v>
      </c>
      <c r="T156" s="265">
        <v>0.19900000000000001</v>
      </c>
      <c r="U156" s="265">
        <v>0.25745000000000001</v>
      </c>
      <c r="V156" s="265">
        <v>0.17563000000000001</v>
      </c>
      <c r="W156" s="265">
        <v>0.24457000000000001</v>
      </c>
      <c r="X156" s="265">
        <v>0.21049999999999999</v>
      </c>
      <c r="Y156" s="265">
        <v>0.32641999999999999</v>
      </c>
      <c r="Z156" s="265">
        <v>0.22606000000000001</v>
      </c>
      <c r="AA156" s="265">
        <v>0.26819999999999999</v>
      </c>
      <c r="AB156" s="265">
        <v>0.18808</v>
      </c>
      <c r="AC156" s="265">
        <v>0.23979</v>
      </c>
      <c r="AD156" s="265">
        <v>0.16134000000000001</v>
      </c>
      <c r="AE156" s="265">
        <v>3.8890000000000001E-2</v>
      </c>
      <c r="AF156" s="265">
        <v>4.7176000000000003E-2</v>
      </c>
      <c r="AG156" s="265">
        <v>0.39839999999999998</v>
      </c>
      <c r="AH156" s="265">
        <v>4.5630999999999998E-2</v>
      </c>
      <c r="AI156" s="265">
        <v>2.4094999999999998E-2</v>
      </c>
      <c r="AJ156" s="265">
        <v>2.5742999999999999E-2</v>
      </c>
      <c r="AK156" s="265">
        <v>1.6191000000000001E-2</v>
      </c>
      <c r="AL156" s="265">
        <v>3.5652999999999997E-2</v>
      </c>
      <c r="AM156" s="265">
        <v>1.8075000000000001E-2</v>
      </c>
      <c r="AN156" s="265">
        <v>2.5172E-2</v>
      </c>
      <c r="AO156" s="265">
        <v>3.8610999999999999E-2</v>
      </c>
      <c r="AP156" s="265">
        <v>3.0695E-2</v>
      </c>
      <c r="AQ156" s="265">
        <v>2.8181999999999999E-2</v>
      </c>
      <c r="AR156" s="265">
        <v>6.2636999999999998E-2</v>
      </c>
      <c r="AS156" s="265">
        <v>2.2452E-2</v>
      </c>
      <c r="AT156" s="265">
        <v>4.7935999999999999E-2</v>
      </c>
      <c r="AU156" s="265">
        <v>7.5673000000000004E-2</v>
      </c>
      <c r="AV156" s="265">
        <v>5.9347999999999998E-2</v>
      </c>
      <c r="AW156" s="265">
        <v>2.1274999999999999E-2</v>
      </c>
      <c r="AX156" s="265">
        <v>2.7265999999999999E-2</v>
      </c>
      <c r="AY156" s="265">
        <v>2.6046E-2</v>
      </c>
      <c r="AZ156" s="265">
        <v>2.5231E-2</v>
      </c>
      <c r="BA156" s="265">
        <v>3.9709000000000001E-2</v>
      </c>
      <c r="BB156" s="265">
        <v>3.8676000000000002E-2</v>
      </c>
      <c r="BC156" s="265">
        <v>3.7928999999999997E-2</v>
      </c>
      <c r="BD156" s="265">
        <v>4.0793000000000003E-2</v>
      </c>
      <c r="BE156" s="265">
        <v>9.9664000000000003E-3</v>
      </c>
      <c r="BF156" s="265">
        <v>8.8123999999999997E-3</v>
      </c>
      <c r="BG156" s="265">
        <v>7.1979000000000001E-2</v>
      </c>
      <c r="BH156" s="265">
        <v>7.0855000000000001E-2</v>
      </c>
      <c r="BI156" s="265">
        <v>0.14535999999999999</v>
      </c>
      <c r="BJ156" s="265">
        <v>0.13220999999999999</v>
      </c>
      <c r="BK156" s="265">
        <v>0.24934999999999999</v>
      </c>
      <c r="BL156" s="265">
        <v>0.47156999999999999</v>
      </c>
      <c r="BM156" s="265">
        <v>0.26341999999999999</v>
      </c>
      <c r="BN156" s="265">
        <v>0.56191000000000002</v>
      </c>
      <c r="BO156" s="265">
        <v>0.58857000000000004</v>
      </c>
      <c r="BP156" s="265">
        <v>4.6823999999999998E-2</v>
      </c>
      <c r="BQ156" s="265">
        <v>0.37952999999999998</v>
      </c>
      <c r="BR156" s="265">
        <v>0.54239000000000004</v>
      </c>
      <c r="BS156" s="265">
        <v>0.38180999999999998</v>
      </c>
      <c r="BT156" s="265">
        <v>0.50510999999999995</v>
      </c>
      <c r="BU156" s="265">
        <v>2.3761000000000001E-2</v>
      </c>
      <c r="BV156" s="265">
        <v>1.238E-2</v>
      </c>
      <c r="BW156" s="265">
        <v>3.0005E-2</v>
      </c>
      <c r="BX156" s="265">
        <v>1.3642E-2</v>
      </c>
      <c r="BY156" s="265">
        <v>0.33462999999999998</v>
      </c>
      <c r="BZ156" s="265">
        <v>0.29707</v>
      </c>
      <c r="CA156" s="265">
        <v>0.55600000000000005</v>
      </c>
      <c r="CB156" s="265">
        <v>0.39713999999999999</v>
      </c>
      <c r="CC156" s="265">
        <v>0.50122999999999995</v>
      </c>
      <c r="CD156" s="265">
        <v>0.31273000000000001</v>
      </c>
      <c r="CE156" s="265">
        <v>0.30108000000000001</v>
      </c>
      <c r="CF156" s="265">
        <v>0.33449000000000001</v>
      </c>
      <c r="CG156" s="265">
        <v>0.23363</v>
      </c>
      <c r="CH156" s="265">
        <v>0.29105999999999999</v>
      </c>
      <c r="CI156" s="265">
        <v>0.30868000000000001</v>
      </c>
      <c r="CJ156" s="265">
        <v>0.28133000000000002</v>
      </c>
      <c r="CK156" s="265">
        <v>0.24384</v>
      </c>
      <c r="CL156" s="265">
        <v>0.54601</v>
      </c>
      <c r="CM156" s="265">
        <v>0.36610999999999999</v>
      </c>
      <c r="CN156" s="265">
        <v>0.20404</v>
      </c>
      <c r="CO156" s="265">
        <v>0.27936</v>
      </c>
      <c r="CP156" s="265">
        <v>0.36037999999999998</v>
      </c>
      <c r="CQ156" s="265">
        <v>0.34323999999999999</v>
      </c>
      <c r="CR156" s="265">
        <v>0.30199999999999999</v>
      </c>
      <c r="CS156" s="265">
        <v>0.18570999999999999</v>
      </c>
      <c r="CT156" s="265">
        <v>0.27010000000000001</v>
      </c>
      <c r="CU156" s="265">
        <v>0.24199999999999999</v>
      </c>
      <c r="CV156" s="265">
        <v>0.33890999999999999</v>
      </c>
      <c r="CW156" s="265">
        <v>0.50100999999999996</v>
      </c>
      <c r="CX156" s="265">
        <v>0.33814</v>
      </c>
      <c r="CY156" s="265">
        <v>0.43711</v>
      </c>
      <c r="CZ156" s="265">
        <v>0.28193000000000001</v>
      </c>
      <c r="DA156" s="265">
        <v>0.39104</v>
      </c>
      <c r="DB156" s="265">
        <v>0.16768</v>
      </c>
      <c r="DC156" s="265">
        <v>0.22062000000000001</v>
      </c>
      <c r="DD156" s="265">
        <v>0.26465</v>
      </c>
      <c r="DE156" s="265">
        <v>0.40411999999999998</v>
      </c>
      <c r="DF156" s="265">
        <v>0.35108</v>
      </c>
      <c r="DG156" s="265">
        <v>0.53132999999999997</v>
      </c>
      <c r="DH156" s="265">
        <v>0.28483999999999998</v>
      </c>
      <c r="DI156" s="265">
        <v>0.59091000000000005</v>
      </c>
      <c r="DJ156" s="265">
        <v>0.49584</v>
      </c>
      <c r="DK156" s="265">
        <v>0.24376</v>
      </c>
      <c r="DL156" s="265">
        <v>0.37009999999999998</v>
      </c>
      <c r="DM156" s="265">
        <v>0.77888000000000002</v>
      </c>
      <c r="DN156" s="265">
        <v>0.37272</v>
      </c>
      <c r="DO156" s="265">
        <v>0.44045000000000001</v>
      </c>
      <c r="DP156" s="265">
        <v>0.25040000000000001</v>
      </c>
      <c r="DQ156" s="265">
        <v>0.30708000000000002</v>
      </c>
      <c r="DR156" s="265">
        <v>0.43403999999999998</v>
      </c>
      <c r="DS156" s="265">
        <v>0.38089000000000001</v>
      </c>
      <c r="DT156" s="265">
        <v>0.48504999999999998</v>
      </c>
      <c r="DU156" s="265">
        <v>0.31641999999999998</v>
      </c>
      <c r="DV156" s="265">
        <v>0.38838</v>
      </c>
      <c r="DW156" s="265">
        <v>0.21942999999999999</v>
      </c>
      <c r="DX156" s="265">
        <v>0.25068000000000001</v>
      </c>
      <c r="DY156" s="265">
        <v>0.30501</v>
      </c>
      <c r="DZ156" s="265">
        <v>0.16814000000000001</v>
      </c>
      <c r="EA156" s="265">
        <v>0.26297999999999999</v>
      </c>
      <c r="EB156" s="265">
        <v>0.2487</v>
      </c>
      <c r="EC156" s="265">
        <v>0.25997999999999999</v>
      </c>
      <c r="ED156" s="265">
        <v>0.23272000000000001</v>
      </c>
      <c r="EE156" s="265">
        <v>0.21751000000000001</v>
      </c>
      <c r="EF156" s="265">
        <v>0.18776999999999999</v>
      </c>
      <c r="EG156" s="265">
        <v>0.31102999999999997</v>
      </c>
      <c r="EH156" s="265">
        <v>8.5761000000000004E-2</v>
      </c>
      <c r="EI156" s="265">
        <v>0.60611999999999999</v>
      </c>
      <c r="EJ156" s="265">
        <v>0.44535999999999998</v>
      </c>
      <c r="EK156" s="265">
        <v>0.27272999999999997</v>
      </c>
      <c r="EL156" s="265">
        <v>0.40625</v>
      </c>
      <c r="EM156" s="265">
        <v>0.14262</v>
      </c>
      <c r="EN156" s="265">
        <v>0.45745999999999998</v>
      </c>
      <c r="EO156" s="265">
        <v>0.93381000000000003</v>
      </c>
      <c r="EP156" s="265">
        <v>0.33890999999999999</v>
      </c>
      <c r="EQ156" s="265">
        <v>0.33954000000000001</v>
      </c>
      <c r="ER156" s="265">
        <v>0.38932</v>
      </c>
      <c r="ES156" s="265">
        <v>0.36878</v>
      </c>
      <c r="ET156" s="265">
        <v>0.39055000000000001</v>
      </c>
      <c r="EU156" s="265">
        <v>0.35570000000000002</v>
      </c>
      <c r="EV156" s="265">
        <v>0.28376000000000001</v>
      </c>
      <c r="EW156" s="265">
        <v>0.30826999999999999</v>
      </c>
      <c r="EX156" s="265">
        <v>0.35095999999999999</v>
      </c>
      <c r="EY156" s="265">
        <v>0.33506000000000002</v>
      </c>
      <c r="EZ156" s="265">
        <v>0.49069000000000002</v>
      </c>
      <c r="FA156" s="265">
        <v>0.51185999999999998</v>
      </c>
      <c r="FB156" s="265">
        <v>0.45538000000000001</v>
      </c>
      <c r="FC156" s="265">
        <v>0.4153</v>
      </c>
      <c r="FD156" s="265">
        <v>0.52785000000000004</v>
      </c>
      <c r="FE156" s="265">
        <v>0.37697999999999998</v>
      </c>
      <c r="FF156" s="265">
        <v>0.50463000000000002</v>
      </c>
      <c r="FG156" s="265">
        <v>0.56006999999999996</v>
      </c>
      <c r="FH156" s="265">
        <v>0.47459000000000001</v>
      </c>
      <c r="FI156" s="265">
        <v>0.45754</v>
      </c>
      <c r="FJ156" s="265">
        <v>0.65795000000000003</v>
      </c>
      <c r="FK156" s="265">
        <v>0.39939999999999998</v>
      </c>
      <c r="FL156" s="265">
        <v>0.31375999999999998</v>
      </c>
      <c r="FM156" s="265">
        <v>0.37417</v>
      </c>
      <c r="FN156" s="265">
        <v>0.52659</v>
      </c>
      <c r="FO156" s="265">
        <v>0.61199999999999999</v>
      </c>
      <c r="FP156" s="265">
        <v>0.60919000000000001</v>
      </c>
      <c r="FQ156" s="265">
        <v>0.57645000000000002</v>
      </c>
      <c r="FR156" s="265">
        <v>0.48716999999999999</v>
      </c>
      <c r="FS156" s="265">
        <v>0.60189000000000004</v>
      </c>
      <c r="FT156" s="265">
        <v>0.45800000000000002</v>
      </c>
      <c r="FU156" s="265">
        <v>0.55784999999999996</v>
      </c>
      <c r="FV156" s="265">
        <v>0.58337000000000006</v>
      </c>
      <c r="FW156" s="265">
        <v>0.58767000000000003</v>
      </c>
      <c r="FX156" s="265">
        <v>0.60670999999999997</v>
      </c>
      <c r="FY156" s="265">
        <v>0.54413999999999996</v>
      </c>
      <c r="FZ156" s="265">
        <v>0.58767000000000003</v>
      </c>
      <c r="GA156" s="265">
        <v>0.64292000000000005</v>
      </c>
      <c r="GB156" s="265">
        <v>0.49693999999999999</v>
      </c>
      <c r="GC156" s="265">
        <v>0.58891000000000004</v>
      </c>
      <c r="GD156" s="265">
        <v>0.60633000000000004</v>
      </c>
      <c r="GE156" s="265">
        <v>0.78788999999999998</v>
      </c>
      <c r="GF156" s="265">
        <v>0.57833000000000001</v>
      </c>
      <c r="GG156" s="265">
        <v>0.64636000000000005</v>
      </c>
      <c r="GH156" s="265">
        <v>0.71614</v>
      </c>
      <c r="GI156" s="265">
        <v>0.69030000000000002</v>
      </c>
      <c r="GJ156" s="265">
        <v>0.74790999999999996</v>
      </c>
      <c r="GK156" s="265">
        <v>0.71887000000000001</v>
      </c>
      <c r="GL156" s="265">
        <v>0.66202000000000005</v>
      </c>
      <c r="GM156" s="265">
        <v>0.75302000000000002</v>
      </c>
      <c r="GN156" s="265">
        <v>0.78810000000000002</v>
      </c>
      <c r="GO156" s="265">
        <v>0.63178999999999996</v>
      </c>
      <c r="GP156" s="265">
        <v>0.61056999999999995</v>
      </c>
      <c r="GQ156" s="265">
        <v>0.6</v>
      </c>
      <c r="GR156" s="265">
        <v>0.70264000000000004</v>
      </c>
      <c r="GS156" s="265">
        <v>0.60197999999999996</v>
      </c>
      <c r="GT156" s="265">
        <v>0.59165000000000001</v>
      </c>
      <c r="GU156" s="265">
        <v>0.58828000000000003</v>
      </c>
      <c r="GV156" s="265">
        <v>0.56394</v>
      </c>
      <c r="GW156" s="265">
        <v>0.61555000000000004</v>
      </c>
      <c r="GX156" s="265">
        <v>0.68050999999999995</v>
      </c>
      <c r="GY156" s="265">
        <v>0.65620999999999996</v>
      </c>
      <c r="GZ156" s="265">
        <v>0.53364999999999996</v>
      </c>
      <c r="HA156" s="265">
        <v>0.49453000000000003</v>
      </c>
      <c r="HB156" s="265">
        <v>0.49407000000000001</v>
      </c>
      <c r="HC156" s="265">
        <v>0.80108000000000001</v>
      </c>
      <c r="HD156" s="265">
        <v>0.58226999999999995</v>
      </c>
      <c r="HE156" s="265">
        <v>0.72699000000000003</v>
      </c>
      <c r="HF156" s="265">
        <v>0.70072999999999996</v>
      </c>
      <c r="HG156" s="265">
        <v>0.72901000000000005</v>
      </c>
      <c r="HH156" s="265">
        <v>0.73326000000000002</v>
      </c>
      <c r="HI156" s="265">
        <v>0.73855000000000004</v>
      </c>
      <c r="HJ156" s="265">
        <v>0.77978999999999998</v>
      </c>
      <c r="HK156" s="265">
        <v>0.60611999999999999</v>
      </c>
      <c r="HL156" s="265">
        <v>0.65120999999999996</v>
      </c>
      <c r="HM156" s="265">
        <v>0.57887999999999995</v>
      </c>
      <c r="HN156" s="265">
        <v>0.68267</v>
      </c>
      <c r="HO156" s="265">
        <v>0.68645999999999996</v>
      </c>
      <c r="HP156" s="265">
        <v>0.60724999999999996</v>
      </c>
      <c r="HQ156" s="265">
        <v>0.66627000000000003</v>
      </c>
      <c r="HR156" s="265">
        <v>0.75358999999999998</v>
      </c>
      <c r="HS156" s="265">
        <v>0.60399000000000003</v>
      </c>
      <c r="HT156" s="265">
        <v>0.65300000000000002</v>
      </c>
      <c r="HU156" s="265">
        <v>0.79240999999999995</v>
      </c>
      <c r="HV156" s="265">
        <v>0.57467000000000001</v>
      </c>
      <c r="HW156" s="265">
        <v>0.68894999999999995</v>
      </c>
      <c r="HX156" s="265">
        <v>0.72687999999999997</v>
      </c>
      <c r="HY156" s="265">
        <v>0.61250000000000004</v>
      </c>
      <c r="HZ156" s="265">
        <v>0.55393000000000003</v>
      </c>
      <c r="IA156" s="265">
        <v>0.50971999999999995</v>
      </c>
      <c r="IB156" s="265">
        <v>0.49420999999999998</v>
      </c>
      <c r="IC156" s="265">
        <v>0.50961000000000001</v>
      </c>
      <c r="ID156" s="265">
        <v>0.49786000000000002</v>
      </c>
      <c r="IE156" s="265">
        <v>0.56498999999999999</v>
      </c>
      <c r="IF156" s="265">
        <v>0.56788000000000005</v>
      </c>
      <c r="IG156" s="265">
        <v>0.54398999999999997</v>
      </c>
      <c r="IH156" s="265">
        <v>0.70618000000000003</v>
      </c>
      <c r="II156" s="265">
        <v>0.78981000000000001</v>
      </c>
      <c r="IJ156" s="265">
        <v>0.54522000000000004</v>
      </c>
      <c r="IK156" s="265">
        <v>0.55681999999999998</v>
      </c>
      <c r="IL156" s="265">
        <v>0.77661000000000002</v>
      </c>
      <c r="IM156" s="265">
        <v>0.65068000000000004</v>
      </c>
      <c r="IN156" s="265">
        <v>0.50900000000000001</v>
      </c>
      <c r="IO156" s="265">
        <v>0.46390999999999999</v>
      </c>
      <c r="IP156" s="265">
        <v>0.48047000000000001</v>
      </c>
      <c r="IQ156" s="265">
        <v>0.69625999999999999</v>
      </c>
      <c r="IR156" s="265">
        <v>0.76834000000000002</v>
      </c>
      <c r="IS156" s="265">
        <v>0.59084999999999999</v>
      </c>
      <c r="IT156" s="265">
        <v>0.59199999999999997</v>
      </c>
      <c r="IU156" s="265">
        <v>0.59626999999999997</v>
      </c>
      <c r="IV156" s="265">
        <v>0.44133</v>
      </c>
      <c r="IW156" s="265">
        <v>0.62817999999999996</v>
      </c>
      <c r="IX156" s="265">
        <v>0.60468999999999995</v>
      </c>
      <c r="IY156" s="265">
        <v>0.78768000000000005</v>
      </c>
      <c r="IZ156" s="265">
        <v>0.70504</v>
      </c>
      <c r="JA156" s="265">
        <v>0.73465000000000003</v>
      </c>
      <c r="JB156" s="265">
        <v>0.70894000000000001</v>
      </c>
      <c r="JC156" s="265">
        <v>0.76739999999999997</v>
      </c>
      <c r="JD156" s="265">
        <v>0.58314999999999995</v>
      </c>
      <c r="JE156" s="265">
        <v>0.58026999999999995</v>
      </c>
      <c r="JF156" s="265">
        <v>0.65132000000000001</v>
      </c>
      <c r="JG156" s="265">
        <v>0.67245999999999995</v>
      </c>
      <c r="JH156" s="265">
        <v>0.84862000000000004</v>
      </c>
      <c r="JI156" s="265">
        <v>0.69074999999999998</v>
      </c>
      <c r="JJ156" s="265">
        <v>0.65295999999999998</v>
      </c>
      <c r="JK156" s="265">
        <v>0.81977999999999995</v>
      </c>
      <c r="JL156" s="265">
        <v>0.77183999999999997</v>
      </c>
      <c r="JM156" s="265">
        <v>0.70201999999999998</v>
      </c>
      <c r="JN156" s="265">
        <v>0.56586999999999998</v>
      </c>
      <c r="JO156" s="265">
        <v>0.59602999999999995</v>
      </c>
      <c r="JP156" s="265">
        <v>0.66005999999999998</v>
      </c>
      <c r="JQ156" s="265">
        <v>0.58804999999999996</v>
      </c>
      <c r="JR156" s="265">
        <v>0.51366999999999996</v>
      </c>
      <c r="JS156" s="265">
        <v>0.62502000000000002</v>
      </c>
      <c r="JT156" s="265">
        <v>0.36909999999999998</v>
      </c>
      <c r="JU156" s="265">
        <v>0.77068000000000003</v>
      </c>
      <c r="JV156" s="265">
        <v>0.75444999999999995</v>
      </c>
      <c r="JW156" s="265">
        <v>0.53017000000000003</v>
      </c>
      <c r="JX156" s="265">
        <v>0.54183999999999999</v>
      </c>
      <c r="JY156" s="265">
        <v>0.60089999999999999</v>
      </c>
      <c r="JZ156" s="265">
        <v>0.54076999999999997</v>
      </c>
      <c r="KA156" s="265">
        <v>0.38134000000000001</v>
      </c>
      <c r="KB156" s="265">
        <v>0.50436999999999999</v>
      </c>
      <c r="KC156" s="265">
        <v>0.63973999999999998</v>
      </c>
      <c r="KD156" s="265">
        <v>0.55632000000000004</v>
      </c>
      <c r="KE156" s="265">
        <v>0.58159000000000005</v>
      </c>
      <c r="KF156" s="265">
        <v>0.49179</v>
      </c>
      <c r="KG156" s="265">
        <v>0.47000999999999998</v>
      </c>
      <c r="KH156" s="265">
        <v>0.46628999999999998</v>
      </c>
      <c r="KI156" s="265">
        <v>0.46588000000000002</v>
      </c>
      <c r="KJ156" s="265">
        <v>0.55123</v>
      </c>
      <c r="KK156" s="265">
        <v>0.46933000000000002</v>
      </c>
      <c r="KL156" s="265">
        <v>0.53591999999999995</v>
      </c>
      <c r="KM156" s="265">
        <v>0.98933000000000004</v>
      </c>
      <c r="KN156" s="265">
        <v>0.99797999999999998</v>
      </c>
      <c r="KO156" s="265">
        <v>0.96494000000000002</v>
      </c>
      <c r="KP156" s="265">
        <v>7.4517247742050636E-3</v>
      </c>
      <c r="KQ156" s="265">
        <v>0.86761999999999995</v>
      </c>
      <c r="KR156" s="265">
        <v>0.82747999999999999</v>
      </c>
      <c r="KS156" s="265">
        <v>0.79417000000000004</v>
      </c>
      <c r="KT156" s="265">
        <v>0.95229528476149738</v>
      </c>
      <c r="KU156" s="265">
        <v>9.0535000000000004E-2</v>
      </c>
      <c r="KV156" s="265">
        <v>0.21486</v>
      </c>
      <c r="KW156" s="265">
        <v>0.27749000000000001</v>
      </c>
      <c r="KX156" s="265">
        <v>0.38189000000000001</v>
      </c>
      <c r="KY156" s="265">
        <v>0.57494999999999996</v>
      </c>
      <c r="KZ156" s="265">
        <v>0.76988999999999996</v>
      </c>
      <c r="LA156" s="265">
        <v>0.90803999999999996</v>
      </c>
      <c r="LB156" s="265">
        <v>0.98094999999999999</v>
      </c>
      <c r="LC156" s="265">
        <v>1</v>
      </c>
      <c r="LD156" s="265">
        <v>0</v>
      </c>
      <c r="LE156" s="265">
        <v>0.76498999999999995</v>
      </c>
      <c r="LF156" s="265">
        <v>0.63021000000000005</v>
      </c>
      <c r="LG156" s="265">
        <v>0.82706999999999997</v>
      </c>
      <c r="LH156" s="431">
        <v>1.6952157020568848E-3</v>
      </c>
      <c r="LI156" s="431">
        <v>1.8569318344816566E-3</v>
      </c>
      <c r="LJ156" s="431">
        <v>1.7557841492816806E-3</v>
      </c>
      <c r="LK156" s="431">
        <v>2.7087302878499031E-3</v>
      </c>
      <c r="LL156" s="431">
        <v>2.7696448378264904E-3</v>
      </c>
      <c r="LM156" s="431">
        <v>3.922254778444767E-3</v>
      </c>
      <c r="LN156" s="431">
        <v>3.5675212275236845E-3</v>
      </c>
      <c r="LO156" s="431">
        <v>4.4595114886760712E-3</v>
      </c>
      <c r="LP156" s="431">
        <v>4.4890660792589188E-3</v>
      </c>
      <c r="LQ156" s="431">
        <v>4.7914227470755577E-3</v>
      </c>
      <c r="LR156" s="431">
        <v>2.2580595687031746E-3</v>
      </c>
      <c r="LS156" s="431">
        <v>2.5135530158877373E-3</v>
      </c>
      <c r="LT156" s="431">
        <v>2.9237519484013319E-3</v>
      </c>
      <c r="LU156" s="431">
        <v>3.6102151498198509E-3</v>
      </c>
      <c r="LV156" s="431">
        <v>3.4965707454830408E-3</v>
      </c>
      <c r="LW156" s="431">
        <v>4.0924274362623692E-3</v>
      </c>
      <c r="LX156" s="431">
        <v>4.2423144914209843E-3</v>
      </c>
      <c r="LY156" s="431">
        <v>4.1074221953749657E-3</v>
      </c>
      <c r="LZ156" s="431">
        <v>1.9772760570049286E-3</v>
      </c>
      <c r="MA156" s="431">
        <v>2.7805832214653492E-3</v>
      </c>
      <c r="MB156" s="431">
        <v>2.9202613513916731E-3</v>
      </c>
      <c r="MC156" s="431">
        <v>3.1635023187845945E-3</v>
      </c>
      <c r="MD156" s="431">
        <v>3.7978054024279118E-3</v>
      </c>
      <c r="ME156" s="431">
        <v>3.4600470680743456E-3</v>
      </c>
      <c r="MF156" s="431">
        <v>2.4696832988411188E-3</v>
      </c>
      <c r="MG156" s="431">
        <v>2.7716897893697023E-3</v>
      </c>
      <c r="MH156" s="266"/>
      <c r="MI156" s="266"/>
      <c r="MJ156" s="266"/>
      <c r="MK156" s="266"/>
      <c r="ML156" s="266"/>
      <c r="MM156" s="266"/>
      <c r="MN156" s="266"/>
      <c r="MO156" s="266"/>
      <c r="MP156" s="266"/>
      <c r="MQ156" s="266"/>
      <c r="MR156" s="266"/>
      <c r="MS156" s="266"/>
      <c r="MT156" s="266"/>
      <c r="MU156" s="266"/>
      <c r="MV156" s="266"/>
      <c r="MW156" s="266"/>
      <c r="MX156" s="266"/>
      <c r="MY156" s="266"/>
      <c r="MZ156" s="266"/>
      <c r="NA156" s="266"/>
      <c r="NB156" s="266"/>
      <c r="NC156" s="266"/>
      <c r="ND156" s="266"/>
      <c r="NE156" s="266"/>
      <c r="NF156" s="266"/>
      <c r="NG156" s="266"/>
      <c r="NH156" s="266"/>
      <c r="NI156" s="266"/>
      <c r="NJ156" s="266"/>
      <c r="NK156" s="266"/>
      <c r="NL156" s="266"/>
      <c r="NM156" s="266"/>
      <c r="NN156" s="266"/>
      <c r="NO156" s="266"/>
      <c r="NP156" s="266"/>
      <c r="NQ156" s="266"/>
      <c r="NR156" s="266"/>
      <c r="NS156" s="266"/>
      <c r="NT156" s="266"/>
      <c r="NU156" s="266"/>
      <c r="NV156" s="266"/>
      <c r="NW156" s="266"/>
      <c r="NX156" s="266"/>
      <c r="NY156" s="266"/>
      <c r="NZ156" s="266"/>
      <c r="OA156" s="266"/>
      <c r="OB156" s="266"/>
      <c r="OC156" s="266"/>
      <c r="OD156" s="266"/>
      <c r="OE156" s="266"/>
      <c r="OF156" s="266"/>
      <c r="OG156" s="266"/>
      <c r="OH156" s="266"/>
      <c r="OI156" s="266"/>
      <c r="OJ156" s="266"/>
      <c r="OK156" s="266"/>
      <c r="OL156" s="266"/>
      <c r="OM156" s="266"/>
      <c r="ON156" s="267"/>
    </row>
    <row r="157" spans="1:404">
      <c r="A157" s="261">
        <v>532</v>
      </c>
      <c r="B157" s="265">
        <v>0.25395000000000001</v>
      </c>
      <c r="C157" s="265">
        <v>0.23945</v>
      </c>
      <c r="D157" s="265">
        <v>0.20992</v>
      </c>
      <c r="E157" s="265">
        <v>0.16968</v>
      </c>
      <c r="F157" s="265">
        <v>0.27753</v>
      </c>
      <c r="G157" s="265">
        <v>0.25734000000000001</v>
      </c>
      <c r="H157" s="265">
        <v>0.28083000000000002</v>
      </c>
      <c r="I157" s="265">
        <v>0.36751</v>
      </c>
      <c r="J157" s="265">
        <v>0.33267999999999998</v>
      </c>
      <c r="K157" s="265">
        <v>4.5650999999999997E-2</v>
      </c>
      <c r="L157" s="265">
        <v>3.6628000000000001E-2</v>
      </c>
      <c r="M157" s="265">
        <v>3.6247000000000001E-2</v>
      </c>
      <c r="N157" s="265">
        <v>0.17208000000000001</v>
      </c>
      <c r="O157" s="265">
        <v>0.19070000000000001</v>
      </c>
      <c r="P157" s="265">
        <v>0.26304</v>
      </c>
      <c r="Q157" s="265">
        <v>0.25433</v>
      </c>
      <c r="R157" s="265">
        <v>0.18548000000000001</v>
      </c>
      <c r="S157" s="265">
        <v>0.29464000000000001</v>
      </c>
      <c r="T157" s="265">
        <v>0.19911000000000001</v>
      </c>
      <c r="U157" s="265">
        <v>0.25579000000000002</v>
      </c>
      <c r="V157" s="265">
        <v>0.17449000000000001</v>
      </c>
      <c r="W157" s="265">
        <v>0.24578</v>
      </c>
      <c r="X157" s="265">
        <v>0.21204999999999999</v>
      </c>
      <c r="Y157" s="265">
        <v>0.32546000000000003</v>
      </c>
      <c r="Z157" s="265">
        <v>0.22552</v>
      </c>
      <c r="AA157" s="265">
        <v>0.26982</v>
      </c>
      <c r="AB157" s="265">
        <v>0.18925</v>
      </c>
      <c r="AC157" s="265">
        <v>0.24049000000000001</v>
      </c>
      <c r="AD157" s="265">
        <v>0.16173999999999999</v>
      </c>
      <c r="AE157" s="265">
        <v>4.6359999999999998E-2</v>
      </c>
      <c r="AF157" s="265">
        <v>5.5069E-2</v>
      </c>
      <c r="AG157" s="265">
        <v>0.54879999999999995</v>
      </c>
      <c r="AH157" s="265">
        <v>5.1096000000000003E-2</v>
      </c>
      <c r="AI157" s="265">
        <v>2.9871000000000002E-2</v>
      </c>
      <c r="AJ157" s="265">
        <v>3.3357999999999999E-2</v>
      </c>
      <c r="AK157" s="265">
        <v>2.0271999999999998E-2</v>
      </c>
      <c r="AL157" s="265">
        <v>4.0644E-2</v>
      </c>
      <c r="AM157" s="265">
        <v>2.2931E-2</v>
      </c>
      <c r="AN157" s="265">
        <v>2.8284E-2</v>
      </c>
      <c r="AO157" s="265">
        <v>4.3159999999999997E-2</v>
      </c>
      <c r="AP157" s="265">
        <v>3.9612000000000001E-2</v>
      </c>
      <c r="AQ157" s="265">
        <v>3.0834E-2</v>
      </c>
      <c r="AR157" s="265">
        <v>6.5692E-2</v>
      </c>
      <c r="AS157" s="265">
        <v>2.8493999999999998E-2</v>
      </c>
      <c r="AT157" s="265">
        <v>4.9283E-2</v>
      </c>
      <c r="AU157" s="265">
        <v>7.7828999999999995E-2</v>
      </c>
      <c r="AV157" s="265">
        <v>5.9810000000000002E-2</v>
      </c>
      <c r="AW157" s="265">
        <v>2.9173000000000001E-2</v>
      </c>
      <c r="AX157" s="265">
        <v>3.4000000000000002E-2</v>
      </c>
      <c r="AY157" s="265">
        <v>3.2050000000000002E-2</v>
      </c>
      <c r="AZ157" s="265">
        <v>3.1329000000000003E-2</v>
      </c>
      <c r="BA157" s="265">
        <v>4.2941E-2</v>
      </c>
      <c r="BB157" s="265">
        <v>4.2313999999999997E-2</v>
      </c>
      <c r="BC157" s="265">
        <v>4.1835999999999998E-2</v>
      </c>
      <c r="BD157" s="265">
        <v>4.3672000000000002E-2</v>
      </c>
      <c r="BE157" s="265">
        <v>1.0081E-2</v>
      </c>
      <c r="BF157" s="265">
        <v>8.8418000000000004E-3</v>
      </c>
      <c r="BG157" s="265">
        <v>7.3246000000000006E-2</v>
      </c>
      <c r="BH157" s="265">
        <v>7.2357000000000005E-2</v>
      </c>
      <c r="BI157" s="265">
        <v>0.14846000000000001</v>
      </c>
      <c r="BJ157" s="265">
        <v>0.13469</v>
      </c>
      <c r="BK157" s="265">
        <v>0.34286</v>
      </c>
      <c r="BL157" s="265">
        <v>0.59311000000000003</v>
      </c>
      <c r="BM157" s="265">
        <v>0.36829000000000001</v>
      </c>
      <c r="BN157" s="265">
        <v>0.67144000000000004</v>
      </c>
      <c r="BO157" s="265">
        <v>0.69142999999999999</v>
      </c>
      <c r="BP157" s="265">
        <v>6.5526000000000001E-2</v>
      </c>
      <c r="BQ157" s="265">
        <v>0.50009999999999999</v>
      </c>
      <c r="BR157" s="265">
        <v>0.65678999999999998</v>
      </c>
      <c r="BS157" s="265">
        <v>0.50663999999999998</v>
      </c>
      <c r="BT157" s="265">
        <v>0.62883999999999995</v>
      </c>
      <c r="BU157" s="265">
        <v>2.5808000000000001E-2</v>
      </c>
      <c r="BV157" s="265">
        <v>1.3178E-2</v>
      </c>
      <c r="BW157" s="265">
        <v>3.3251999999999997E-2</v>
      </c>
      <c r="BX157" s="265">
        <v>1.4579E-2</v>
      </c>
      <c r="BY157" s="265">
        <v>0.33710000000000001</v>
      </c>
      <c r="BZ157" s="265">
        <v>0.29992000000000002</v>
      </c>
      <c r="CA157" s="265">
        <v>0.56200000000000006</v>
      </c>
      <c r="CB157" s="265">
        <v>0.4002</v>
      </c>
      <c r="CC157" s="265">
        <v>0.50514999999999999</v>
      </c>
      <c r="CD157" s="265">
        <v>0.31542999999999999</v>
      </c>
      <c r="CE157" s="265">
        <v>0.30370999999999998</v>
      </c>
      <c r="CF157" s="265">
        <v>0.33735999999999999</v>
      </c>
      <c r="CG157" s="265">
        <v>0.24018</v>
      </c>
      <c r="CH157" s="265">
        <v>0.29382999999999998</v>
      </c>
      <c r="CI157" s="265">
        <v>0.31114999999999998</v>
      </c>
      <c r="CJ157" s="265">
        <v>0.28417999999999999</v>
      </c>
      <c r="CK157" s="265">
        <v>0.25155</v>
      </c>
      <c r="CL157" s="265">
        <v>0.54818</v>
      </c>
      <c r="CM157" s="265">
        <v>0.36880000000000002</v>
      </c>
      <c r="CN157" s="265">
        <v>0.20605999999999999</v>
      </c>
      <c r="CO157" s="265">
        <v>0.28233999999999998</v>
      </c>
      <c r="CP157" s="265">
        <v>0.36287000000000003</v>
      </c>
      <c r="CQ157" s="265">
        <v>0.34560999999999997</v>
      </c>
      <c r="CR157" s="265">
        <v>0.30399999999999999</v>
      </c>
      <c r="CS157" s="265">
        <v>0.18776000000000001</v>
      </c>
      <c r="CT157" s="265">
        <v>0.27216000000000001</v>
      </c>
      <c r="CU157" s="265">
        <v>0.24399999999999999</v>
      </c>
      <c r="CV157" s="265">
        <v>0.34155000000000002</v>
      </c>
      <c r="CW157" s="265">
        <v>0.50707000000000002</v>
      </c>
      <c r="CX157" s="265">
        <v>0.33607999999999999</v>
      </c>
      <c r="CY157" s="265">
        <v>0.44124000000000002</v>
      </c>
      <c r="CZ157" s="265">
        <v>0.28642000000000001</v>
      </c>
      <c r="DA157" s="265">
        <v>0.39467999999999998</v>
      </c>
      <c r="DB157" s="265">
        <v>0.16364000000000001</v>
      </c>
      <c r="DC157" s="265">
        <v>0.21443000000000001</v>
      </c>
      <c r="DD157" s="265">
        <v>0.25657000000000002</v>
      </c>
      <c r="DE157" s="265">
        <v>0.39588000000000001</v>
      </c>
      <c r="DF157" s="265">
        <v>0.34222999999999998</v>
      </c>
      <c r="DG157" s="265">
        <v>0.51792000000000005</v>
      </c>
      <c r="DH157" s="265">
        <v>0.28014</v>
      </c>
      <c r="DI157" s="265">
        <v>0.57940000000000003</v>
      </c>
      <c r="DJ157" s="265">
        <v>0.50195000000000001</v>
      </c>
      <c r="DK157" s="265">
        <v>0.26806000000000002</v>
      </c>
      <c r="DL157" s="265">
        <v>0.39290999999999998</v>
      </c>
      <c r="DM157" s="265">
        <v>0.75917000000000001</v>
      </c>
      <c r="DN157" s="265">
        <v>0.39568999999999999</v>
      </c>
      <c r="DO157" s="265">
        <v>0.45940999999999999</v>
      </c>
      <c r="DP157" s="265">
        <v>0.27460000000000001</v>
      </c>
      <c r="DQ157" s="265">
        <v>0.32987</v>
      </c>
      <c r="DR157" s="265">
        <v>0.42515999999999998</v>
      </c>
      <c r="DS157" s="265">
        <v>0.37969999999999998</v>
      </c>
      <c r="DT157" s="265">
        <v>0.48553000000000002</v>
      </c>
      <c r="DU157" s="265">
        <v>0.34655000000000002</v>
      </c>
      <c r="DV157" s="265">
        <v>0.40616000000000002</v>
      </c>
      <c r="DW157" s="265">
        <v>0.24182999999999999</v>
      </c>
      <c r="DX157" s="265">
        <v>0.24623</v>
      </c>
      <c r="DY157" s="265">
        <v>0.30175999999999997</v>
      </c>
      <c r="DZ157" s="265">
        <v>0.1855</v>
      </c>
      <c r="EA157" s="265">
        <v>0.28688000000000002</v>
      </c>
      <c r="EB157" s="265">
        <v>0.27173999999999998</v>
      </c>
      <c r="EC157" s="265">
        <v>0.28406999999999999</v>
      </c>
      <c r="ED157" s="265">
        <v>0.25428000000000001</v>
      </c>
      <c r="EE157" s="265">
        <v>0.23766000000000001</v>
      </c>
      <c r="EF157" s="265">
        <v>0.17774000000000001</v>
      </c>
      <c r="EG157" s="265">
        <v>0.33931</v>
      </c>
      <c r="EH157" s="265">
        <v>9.146E-2</v>
      </c>
      <c r="EI157" s="265">
        <v>0.6</v>
      </c>
      <c r="EJ157" s="265">
        <v>0.43711</v>
      </c>
      <c r="EK157" s="265">
        <v>0.26262999999999997</v>
      </c>
      <c r="EL157" s="265">
        <v>0.39583000000000002</v>
      </c>
      <c r="EM157" s="265">
        <v>0.13305</v>
      </c>
      <c r="EN157" s="265">
        <v>0.43647000000000002</v>
      </c>
      <c r="EO157" s="265">
        <v>0.91264999999999996</v>
      </c>
      <c r="EP157" s="265">
        <v>0.33894999999999997</v>
      </c>
      <c r="EQ157" s="265">
        <v>0.33383000000000002</v>
      </c>
      <c r="ER157" s="265">
        <v>0.38267000000000001</v>
      </c>
      <c r="ES157" s="265">
        <v>0.36241000000000001</v>
      </c>
      <c r="ET157" s="265">
        <v>0.38381999999999999</v>
      </c>
      <c r="EU157" s="265">
        <v>0.34977000000000003</v>
      </c>
      <c r="EV157" s="265">
        <v>0.27877000000000002</v>
      </c>
      <c r="EW157" s="265">
        <v>0.30297000000000002</v>
      </c>
      <c r="EX157" s="265">
        <v>0.34487000000000001</v>
      </c>
      <c r="EY157" s="265">
        <v>0.32945999999999998</v>
      </c>
      <c r="EZ157" s="265">
        <v>0.48934</v>
      </c>
      <c r="FA157" s="265">
        <v>0.50444</v>
      </c>
      <c r="FB157" s="265">
        <v>0.44861000000000001</v>
      </c>
      <c r="FC157" s="265">
        <v>0.40916000000000002</v>
      </c>
      <c r="FD157" s="265">
        <v>0.52034999999999998</v>
      </c>
      <c r="FE157" s="265">
        <v>0.37145</v>
      </c>
      <c r="FF157" s="265">
        <v>0.49761</v>
      </c>
      <c r="FG157" s="265">
        <v>0.55220000000000002</v>
      </c>
      <c r="FH157" s="265">
        <v>0.46801999999999999</v>
      </c>
      <c r="FI157" s="265">
        <v>0.45123000000000002</v>
      </c>
      <c r="FJ157" s="265">
        <v>0.64559</v>
      </c>
      <c r="FK157" s="265">
        <v>0.38207999999999998</v>
      </c>
      <c r="FL157" s="265">
        <v>0.30027999999999999</v>
      </c>
      <c r="FM157" s="265">
        <v>0.35782999999999998</v>
      </c>
      <c r="FN157" s="265">
        <v>0.53288999999999997</v>
      </c>
      <c r="FO157" s="265">
        <v>0.624</v>
      </c>
      <c r="FP157" s="265">
        <v>0.61314000000000002</v>
      </c>
      <c r="FQ157" s="265">
        <v>0.57593000000000005</v>
      </c>
      <c r="FR157" s="265">
        <v>0.49023</v>
      </c>
      <c r="FS157" s="265">
        <v>0.60614999999999997</v>
      </c>
      <c r="FT157" s="265">
        <v>0.46214</v>
      </c>
      <c r="FU157" s="265">
        <v>0.56298000000000004</v>
      </c>
      <c r="FV157" s="265">
        <v>0.59760999999999997</v>
      </c>
      <c r="FW157" s="265">
        <v>0.59441999999999995</v>
      </c>
      <c r="FX157" s="265">
        <v>0.61453000000000002</v>
      </c>
      <c r="FY157" s="265">
        <v>0.54925999999999997</v>
      </c>
      <c r="FZ157" s="265">
        <v>0.59441999999999995</v>
      </c>
      <c r="GA157" s="265">
        <v>0.64688000000000001</v>
      </c>
      <c r="GB157" s="265">
        <v>0.50331000000000004</v>
      </c>
      <c r="GC157" s="265">
        <v>0.59392999999999996</v>
      </c>
      <c r="GD157" s="265">
        <v>0.61345000000000005</v>
      </c>
      <c r="GE157" s="265">
        <v>0.79762</v>
      </c>
      <c r="GF157" s="265">
        <v>0.58399000000000001</v>
      </c>
      <c r="GG157" s="265">
        <v>0.65268999999999999</v>
      </c>
      <c r="GH157" s="265">
        <v>0.72467999999999999</v>
      </c>
      <c r="GI157" s="265">
        <v>0.69777999999999996</v>
      </c>
      <c r="GJ157" s="265">
        <v>0.75485999999999998</v>
      </c>
      <c r="GK157" s="265">
        <v>0.72541</v>
      </c>
      <c r="GL157" s="265">
        <v>0.66859000000000002</v>
      </c>
      <c r="GM157" s="265">
        <v>0.76100000000000001</v>
      </c>
      <c r="GN157" s="265">
        <v>0.79976999999999998</v>
      </c>
      <c r="GO157" s="265">
        <v>0.64173999999999998</v>
      </c>
      <c r="GP157" s="265">
        <v>0.61838000000000004</v>
      </c>
      <c r="GQ157" s="265">
        <v>0.60784000000000005</v>
      </c>
      <c r="GR157" s="265">
        <v>0.71074000000000004</v>
      </c>
      <c r="GS157" s="265">
        <v>0.60955999999999999</v>
      </c>
      <c r="GT157" s="265">
        <v>0.59975000000000001</v>
      </c>
      <c r="GU157" s="265">
        <v>0.59618000000000004</v>
      </c>
      <c r="GV157" s="265">
        <v>0.57181999999999999</v>
      </c>
      <c r="GW157" s="265">
        <v>0.61956</v>
      </c>
      <c r="GX157" s="265">
        <v>0.68998999999999999</v>
      </c>
      <c r="GY157" s="265">
        <v>0.6623</v>
      </c>
      <c r="GZ157" s="265">
        <v>0.53824000000000005</v>
      </c>
      <c r="HA157" s="265">
        <v>0.50204000000000004</v>
      </c>
      <c r="HB157" s="265">
        <v>0.50192000000000003</v>
      </c>
      <c r="HC157" s="265">
        <v>0.81262999999999996</v>
      </c>
      <c r="HD157" s="265">
        <v>0.59106999999999998</v>
      </c>
      <c r="HE157" s="265">
        <v>0.73555999999999999</v>
      </c>
      <c r="HF157" s="265">
        <v>0.70982999999999996</v>
      </c>
      <c r="HG157" s="265">
        <v>0.73756999999999995</v>
      </c>
      <c r="HH157" s="265">
        <v>0.74170000000000003</v>
      </c>
      <c r="HI157" s="265">
        <v>0.74685999999999997</v>
      </c>
      <c r="HJ157" s="265">
        <v>0.79132000000000002</v>
      </c>
      <c r="HK157" s="265">
        <v>0.61373</v>
      </c>
      <c r="HL157" s="265">
        <v>0.65815999999999997</v>
      </c>
      <c r="HM157" s="265">
        <v>0.58767999999999998</v>
      </c>
      <c r="HN157" s="265">
        <v>0.69064999999999999</v>
      </c>
      <c r="HO157" s="265">
        <v>0.69494999999999996</v>
      </c>
      <c r="HP157" s="265">
        <v>0.61546000000000001</v>
      </c>
      <c r="HQ157" s="265">
        <v>0.67803000000000002</v>
      </c>
      <c r="HR157" s="265">
        <v>0.76692000000000005</v>
      </c>
      <c r="HS157" s="265">
        <v>0.61368999999999996</v>
      </c>
      <c r="HT157" s="265">
        <v>0.66010000000000002</v>
      </c>
      <c r="HU157" s="265">
        <v>0.79986999999999997</v>
      </c>
      <c r="HV157" s="265">
        <v>0.58174000000000003</v>
      </c>
      <c r="HW157" s="265">
        <v>0.69906000000000001</v>
      </c>
      <c r="HX157" s="265">
        <v>0.73553000000000002</v>
      </c>
      <c r="HY157" s="265">
        <v>0.61934999999999996</v>
      </c>
      <c r="HZ157" s="265">
        <v>0.56513000000000002</v>
      </c>
      <c r="IA157" s="265">
        <v>0.51971999999999996</v>
      </c>
      <c r="IB157" s="265">
        <v>0.50400999999999996</v>
      </c>
      <c r="IC157" s="265">
        <v>0.51953000000000005</v>
      </c>
      <c r="ID157" s="265">
        <v>0.50790000000000002</v>
      </c>
      <c r="IE157" s="265">
        <v>0.57182999999999995</v>
      </c>
      <c r="IF157" s="265">
        <v>0.57421999999999995</v>
      </c>
      <c r="IG157" s="265">
        <v>0.55122000000000004</v>
      </c>
      <c r="IH157" s="265">
        <v>0.71480999999999995</v>
      </c>
      <c r="II157" s="265">
        <v>0.80015000000000003</v>
      </c>
      <c r="IJ157" s="265">
        <v>0.55212000000000006</v>
      </c>
      <c r="IK157" s="265">
        <v>0.56374999999999997</v>
      </c>
      <c r="IL157" s="265">
        <v>0.78519000000000005</v>
      </c>
      <c r="IM157" s="265">
        <v>0.66066000000000003</v>
      </c>
      <c r="IN157" s="265">
        <v>0.52624000000000004</v>
      </c>
      <c r="IO157" s="265">
        <v>0.47724</v>
      </c>
      <c r="IP157" s="265">
        <v>0.48514000000000002</v>
      </c>
      <c r="IQ157" s="265">
        <v>0.70474000000000003</v>
      </c>
      <c r="IR157" s="265">
        <v>0.77525999999999995</v>
      </c>
      <c r="IS157" s="265">
        <v>0.59892999999999996</v>
      </c>
      <c r="IT157" s="265">
        <v>0.59899999999999998</v>
      </c>
      <c r="IU157" s="265">
        <v>0.60436000000000001</v>
      </c>
      <c r="IV157" s="265">
        <v>0.44479000000000002</v>
      </c>
      <c r="IW157" s="265">
        <v>0.63314000000000004</v>
      </c>
      <c r="IX157" s="265">
        <v>0.61326999999999998</v>
      </c>
      <c r="IY157" s="265">
        <v>0.79442000000000002</v>
      </c>
      <c r="IZ157" s="265">
        <v>0.71096000000000004</v>
      </c>
      <c r="JA157" s="265">
        <v>0.74082000000000003</v>
      </c>
      <c r="JB157" s="265">
        <v>0.71494999999999997</v>
      </c>
      <c r="JC157" s="265">
        <v>0.77432999999999996</v>
      </c>
      <c r="JD157" s="265">
        <v>0.59269000000000005</v>
      </c>
      <c r="JE157" s="265">
        <v>0.59143000000000001</v>
      </c>
      <c r="JF157" s="265">
        <v>0.65605000000000002</v>
      </c>
      <c r="JG157" s="265">
        <v>0.68149999999999999</v>
      </c>
      <c r="JH157" s="265">
        <v>0.85702999999999996</v>
      </c>
      <c r="JI157" s="265">
        <v>0.70172000000000001</v>
      </c>
      <c r="JJ157" s="265">
        <v>0.66281999999999996</v>
      </c>
      <c r="JK157" s="265">
        <v>0.83289000000000002</v>
      </c>
      <c r="JL157" s="265">
        <v>0.78447999999999996</v>
      </c>
      <c r="JM157" s="265">
        <v>0.71250000000000002</v>
      </c>
      <c r="JN157" s="265">
        <v>0.57433000000000001</v>
      </c>
      <c r="JO157" s="265">
        <v>0.60507999999999995</v>
      </c>
      <c r="JP157" s="265">
        <v>0.66688000000000003</v>
      </c>
      <c r="JQ157" s="265">
        <v>0.59567000000000003</v>
      </c>
      <c r="JR157" s="265">
        <v>0.51920999999999995</v>
      </c>
      <c r="JS157" s="265">
        <v>0.62971999999999995</v>
      </c>
      <c r="JT157" s="265">
        <v>0.37401000000000001</v>
      </c>
      <c r="JU157" s="265">
        <v>0.77827999999999997</v>
      </c>
      <c r="JV157" s="265">
        <v>0.76236000000000004</v>
      </c>
      <c r="JW157" s="265">
        <v>0.53752999999999995</v>
      </c>
      <c r="JX157" s="265">
        <v>0.55062</v>
      </c>
      <c r="JY157" s="265">
        <v>0.61058000000000001</v>
      </c>
      <c r="JZ157" s="265">
        <v>0.54745999999999995</v>
      </c>
      <c r="KA157" s="265">
        <v>0.39694000000000002</v>
      </c>
      <c r="KB157" s="265">
        <v>0.50775000000000003</v>
      </c>
      <c r="KC157" s="265">
        <v>0.64549999999999996</v>
      </c>
      <c r="KD157" s="265">
        <v>0.56077999999999995</v>
      </c>
      <c r="KE157" s="265">
        <v>0.58609</v>
      </c>
      <c r="KF157" s="265">
        <v>0.49676999999999999</v>
      </c>
      <c r="KG157" s="265">
        <v>0.47471000000000002</v>
      </c>
      <c r="KH157" s="265">
        <v>0.47926000000000002</v>
      </c>
      <c r="KI157" s="265">
        <v>0.47171999999999997</v>
      </c>
      <c r="KJ157" s="265">
        <v>0.55659000000000003</v>
      </c>
      <c r="KK157" s="265">
        <v>0.47184999999999999</v>
      </c>
      <c r="KL157" s="265">
        <v>0.53724000000000005</v>
      </c>
      <c r="KM157" s="265">
        <v>0.98802999999999996</v>
      </c>
      <c r="KN157" s="265">
        <v>0.99595999999999996</v>
      </c>
      <c r="KO157" s="265">
        <v>0.96243999999999996</v>
      </c>
      <c r="KP157" s="265">
        <v>7.4308123139635498E-3</v>
      </c>
      <c r="KQ157" s="265">
        <v>0.86463000000000001</v>
      </c>
      <c r="KR157" s="265">
        <v>0.82435999999999998</v>
      </c>
      <c r="KS157" s="265">
        <v>0.79095000000000004</v>
      </c>
      <c r="KT157" s="265">
        <v>0.952046911490531</v>
      </c>
      <c r="KU157" s="265">
        <v>9.2016000000000001E-2</v>
      </c>
      <c r="KV157" s="265">
        <v>0.21723999999999999</v>
      </c>
      <c r="KW157" s="265">
        <v>0.28014</v>
      </c>
      <c r="KX157" s="265">
        <v>0.38479000000000002</v>
      </c>
      <c r="KY157" s="265">
        <v>0.57791000000000003</v>
      </c>
      <c r="KZ157" s="265">
        <v>0.77244999999999997</v>
      </c>
      <c r="LA157" s="265">
        <v>0.90978000000000003</v>
      </c>
      <c r="LB157" s="265">
        <v>0.98173999999999995</v>
      </c>
      <c r="LC157" s="265">
        <v>1</v>
      </c>
      <c r="LD157" s="265">
        <v>0</v>
      </c>
      <c r="LE157" s="265">
        <v>0.76061000000000001</v>
      </c>
      <c r="LF157" s="265">
        <v>0.49842999999999998</v>
      </c>
      <c r="LG157" s="265">
        <v>0.65412999999999999</v>
      </c>
      <c r="LH157" s="431">
        <v>1.667100703343749E-3</v>
      </c>
      <c r="LI157" s="431">
        <v>1.8288003047928214E-3</v>
      </c>
      <c r="LJ157" s="431">
        <v>1.6779950819909573E-3</v>
      </c>
      <c r="LK157" s="431">
        <v>2.6783139910548925E-3</v>
      </c>
      <c r="LL157" s="431">
        <v>2.666431711986661E-3</v>
      </c>
      <c r="LM157" s="431">
        <v>3.8619274273514748E-3</v>
      </c>
      <c r="LN157" s="431">
        <v>3.4493557177484035E-3</v>
      </c>
      <c r="LO157" s="431">
        <v>4.369896836578846E-3</v>
      </c>
      <c r="LP157" s="431">
        <v>4.3807323090732098E-3</v>
      </c>
      <c r="LQ157" s="431">
        <v>4.693077877163887E-3</v>
      </c>
      <c r="LR157" s="431">
        <v>2.2801796440035105E-3</v>
      </c>
      <c r="LS157" s="431">
        <v>2.5107425171881914E-3</v>
      </c>
      <c r="LT157" s="431">
        <v>2.8957133181393147E-3</v>
      </c>
      <c r="LU157" s="431">
        <v>3.5752775147557259E-3</v>
      </c>
      <c r="LV157" s="431">
        <v>3.3904686570167542E-3</v>
      </c>
      <c r="LW157" s="431">
        <v>4.0261740796267986E-3</v>
      </c>
      <c r="LX157" s="431">
        <v>4.1392105631530285E-3</v>
      </c>
      <c r="LY157" s="431">
        <v>4.0439274162054062E-3</v>
      </c>
      <c r="LZ157" s="431">
        <v>1.9680759869515896E-3</v>
      </c>
      <c r="MA157" s="431">
        <v>2.7458483818918467E-3</v>
      </c>
      <c r="MB157" s="431">
        <v>2.8561283834278584E-3</v>
      </c>
      <c r="MC157" s="431">
        <v>3.1604315154254436E-3</v>
      </c>
      <c r="MD157" s="431">
        <v>3.760502440854907E-3</v>
      </c>
      <c r="ME157" s="431">
        <v>3.4149559214711189E-3</v>
      </c>
      <c r="MF157" s="431">
        <v>2.4648506660014391E-3</v>
      </c>
      <c r="MG157" s="431">
        <v>2.7759762015193701E-3</v>
      </c>
      <c r="MH157" s="266"/>
      <c r="MI157" s="266"/>
      <c r="MJ157" s="266"/>
      <c r="MK157" s="266"/>
      <c r="ML157" s="266"/>
      <c r="MM157" s="266"/>
      <c r="MN157" s="266"/>
      <c r="MO157" s="266"/>
      <c r="MP157" s="266"/>
      <c r="MQ157" s="266"/>
      <c r="MR157" s="266"/>
      <c r="MS157" s="266"/>
      <c r="MT157" s="266"/>
      <c r="MU157" s="266"/>
      <c r="MV157" s="266"/>
      <c r="MW157" s="266"/>
      <c r="MX157" s="266"/>
      <c r="MY157" s="266"/>
      <c r="MZ157" s="266"/>
      <c r="NA157" s="266"/>
      <c r="NB157" s="266"/>
      <c r="NC157" s="266"/>
      <c r="ND157" s="266"/>
      <c r="NE157" s="266"/>
      <c r="NF157" s="266"/>
      <c r="NG157" s="266"/>
      <c r="NH157" s="266"/>
      <c r="NI157" s="266"/>
      <c r="NJ157" s="266"/>
      <c r="NK157" s="266"/>
      <c r="NL157" s="266"/>
      <c r="NM157" s="266"/>
      <c r="NN157" s="266"/>
      <c r="NO157" s="266"/>
      <c r="NP157" s="266"/>
      <c r="NQ157" s="266"/>
      <c r="NR157" s="266"/>
      <c r="NS157" s="266"/>
      <c r="NT157" s="266"/>
      <c r="NU157" s="266"/>
      <c r="NV157" s="266"/>
      <c r="NW157" s="266"/>
      <c r="NX157" s="266"/>
      <c r="NY157" s="266"/>
      <c r="NZ157" s="266"/>
      <c r="OA157" s="266"/>
      <c r="OB157" s="266"/>
      <c r="OC157" s="266"/>
      <c r="OD157" s="266"/>
      <c r="OE157" s="266"/>
      <c r="OF157" s="266"/>
      <c r="OG157" s="266"/>
      <c r="OH157" s="266"/>
      <c r="OI157" s="266"/>
      <c r="OJ157" s="266"/>
      <c r="OK157" s="266"/>
      <c r="OL157" s="266"/>
      <c r="OM157" s="266"/>
      <c r="ON157" s="267"/>
    </row>
    <row r="158" spans="1:404">
      <c r="A158" s="261">
        <v>533</v>
      </c>
      <c r="B158" s="265">
        <v>0.25463999999999998</v>
      </c>
      <c r="C158" s="265">
        <v>0.24424999999999999</v>
      </c>
      <c r="D158" s="265">
        <v>0.21676999999999999</v>
      </c>
      <c r="E158" s="265">
        <v>0.17707999999999999</v>
      </c>
      <c r="F158" s="265">
        <v>0.27939000000000003</v>
      </c>
      <c r="G158" s="265">
        <v>0.26428000000000001</v>
      </c>
      <c r="H158" s="265">
        <v>0.28033999999999998</v>
      </c>
      <c r="I158" s="265">
        <v>0.36651</v>
      </c>
      <c r="J158" s="265">
        <v>0.33378000000000002</v>
      </c>
      <c r="K158" s="265">
        <v>5.6263000000000001E-2</v>
      </c>
      <c r="L158" s="265">
        <v>4.6843000000000003E-2</v>
      </c>
      <c r="M158" s="265">
        <v>4.6344000000000003E-2</v>
      </c>
      <c r="N158" s="265">
        <v>0.17237</v>
      </c>
      <c r="O158" s="265">
        <v>0.19059999999999999</v>
      </c>
      <c r="P158" s="265">
        <v>0.26832</v>
      </c>
      <c r="Q158" s="265">
        <v>0.26597999999999999</v>
      </c>
      <c r="R158" s="265">
        <v>0.19392999999999999</v>
      </c>
      <c r="S158" s="265">
        <v>0.29504000000000002</v>
      </c>
      <c r="T158" s="265">
        <v>0.19922000000000001</v>
      </c>
      <c r="U158" s="265">
        <v>0.25413000000000002</v>
      </c>
      <c r="V158" s="265">
        <v>0.17335999999999999</v>
      </c>
      <c r="W158" s="265">
        <v>0.24698999999999999</v>
      </c>
      <c r="X158" s="265">
        <v>0.21360000000000001</v>
      </c>
      <c r="Y158" s="265">
        <v>0.32450000000000001</v>
      </c>
      <c r="Z158" s="265">
        <v>0.22498000000000001</v>
      </c>
      <c r="AA158" s="265">
        <v>0.27144000000000001</v>
      </c>
      <c r="AB158" s="265">
        <v>0.19042999999999999</v>
      </c>
      <c r="AC158" s="265">
        <v>0.2412</v>
      </c>
      <c r="AD158" s="265">
        <v>0.16214999999999999</v>
      </c>
      <c r="AE158" s="265">
        <v>5.3830000000000003E-2</v>
      </c>
      <c r="AF158" s="265">
        <v>6.2961000000000003E-2</v>
      </c>
      <c r="AG158" s="265">
        <v>0.69920000000000004</v>
      </c>
      <c r="AH158" s="265">
        <v>5.6562000000000001E-2</v>
      </c>
      <c r="AI158" s="265">
        <v>3.5645999999999997E-2</v>
      </c>
      <c r="AJ158" s="265">
        <v>4.0973000000000002E-2</v>
      </c>
      <c r="AK158" s="265">
        <v>2.4351999999999999E-2</v>
      </c>
      <c r="AL158" s="265">
        <v>4.5636000000000003E-2</v>
      </c>
      <c r="AM158" s="265">
        <v>2.7786000000000002E-2</v>
      </c>
      <c r="AN158" s="265">
        <v>3.1397000000000001E-2</v>
      </c>
      <c r="AO158" s="265">
        <v>4.7710000000000002E-2</v>
      </c>
      <c r="AP158" s="265">
        <v>4.8528000000000002E-2</v>
      </c>
      <c r="AQ158" s="265">
        <v>3.3487000000000003E-2</v>
      </c>
      <c r="AR158" s="265">
        <v>6.8748000000000004E-2</v>
      </c>
      <c r="AS158" s="265">
        <v>3.4535999999999997E-2</v>
      </c>
      <c r="AT158" s="265">
        <v>5.0631000000000002E-2</v>
      </c>
      <c r="AU158" s="265">
        <v>7.9984E-2</v>
      </c>
      <c r="AV158" s="265">
        <v>6.0273E-2</v>
      </c>
      <c r="AW158" s="265">
        <v>3.7072000000000001E-2</v>
      </c>
      <c r="AX158" s="265">
        <v>4.0735E-2</v>
      </c>
      <c r="AY158" s="265">
        <v>3.8053999999999998E-2</v>
      </c>
      <c r="AZ158" s="265">
        <v>3.7428000000000003E-2</v>
      </c>
      <c r="BA158" s="265">
        <v>4.6174E-2</v>
      </c>
      <c r="BB158" s="265">
        <v>4.5950999999999999E-2</v>
      </c>
      <c r="BC158" s="265">
        <v>4.5741999999999998E-2</v>
      </c>
      <c r="BD158" s="265">
        <v>4.6551000000000002E-2</v>
      </c>
      <c r="BE158" s="265">
        <v>1.0194999999999999E-2</v>
      </c>
      <c r="BF158" s="265">
        <v>8.8711999999999992E-3</v>
      </c>
      <c r="BG158" s="265">
        <v>7.4511999999999995E-2</v>
      </c>
      <c r="BH158" s="265">
        <v>7.3857999999999993E-2</v>
      </c>
      <c r="BI158" s="265">
        <v>0.15156</v>
      </c>
      <c r="BJ158" s="265">
        <v>0.13716999999999999</v>
      </c>
      <c r="BK158" s="265">
        <v>0.43636000000000003</v>
      </c>
      <c r="BL158" s="265">
        <v>0.71464000000000005</v>
      </c>
      <c r="BM158" s="265">
        <v>0.47316999999999998</v>
      </c>
      <c r="BN158" s="265">
        <v>0.78095999999999999</v>
      </c>
      <c r="BO158" s="265">
        <v>0.79429000000000005</v>
      </c>
      <c r="BP158" s="265">
        <v>8.4228999999999998E-2</v>
      </c>
      <c r="BQ158" s="265">
        <v>0.62067000000000005</v>
      </c>
      <c r="BR158" s="265">
        <v>0.77119000000000004</v>
      </c>
      <c r="BS158" s="265">
        <v>0.63146999999999998</v>
      </c>
      <c r="BT158" s="265">
        <v>0.75256000000000001</v>
      </c>
      <c r="BU158" s="265">
        <v>2.7855000000000001E-2</v>
      </c>
      <c r="BV158" s="265">
        <v>1.3975E-2</v>
      </c>
      <c r="BW158" s="265">
        <v>3.6498000000000003E-2</v>
      </c>
      <c r="BX158" s="265">
        <v>1.5517E-2</v>
      </c>
      <c r="BY158" s="265">
        <v>0.33957999999999999</v>
      </c>
      <c r="BZ158" s="265">
        <v>0.30275999999999997</v>
      </c>
      <c r="CA158" s="265">
        <v>0.56799999999999995</v>
      </c>
      <c r="CB158" s="265">
        <v>0.40326000000000001</v>
      </c>
      <c r="CC158" s="265">
        <v>0.50907000000000002</v>
      </c>
      <c r="CD158" s="265">
        <v>0.31813000000000002</v>
      </c>
      <c r="CE158" s="265">
        <v>0.30632999999999999</v>
      </c>
      <c r="CF158" s="265">
        <v>0.34022000000000002</v>
      </c>
      <c r="CG158" s="265">
        <v>0.24671999999999999</v>
      </c>
      <c r="CH158" s="265">
        <v>0.29659000000000002</v>
      </c>
      <c r="CI158" s="265">
        <v>0.31362000000000001</v>
      </c>
      <c r="CJ158" s="265">
        <v>0.28703000000000001</v>
      </c>
      <c r="CK158" s="265">
        <v>0.25925999999999999</v>
      </c>
      <c r="CL158" s="265">
        <v>0.55034000000000005</v>
      </c>
      <c r="CM158" s="265">
        <v>0.3715</v>
      </c>
      <c r="CN158" s="265">
        <v>0.20807999999999999</v>
      </c>
      <c r="CO158" s="265">
        <v>0.28532999999999997</v>
      </c>
      <c r="CP158" s="265">
        <v>0.36536000000000002</v>
      </c>
      <c r="CQ158" s="265">
        <v>0.34798000000000001</v>
      </c>
      <c r="CR158" s="265">
        <v>0.30599999999999999</v>
      </c>
      <c r="CS158" s="265">
        <v>0.1898</v>
      </c>
      <c r="CT158" s="265">
        <v>0.27422999999999997</v>
      </c>
      <c r="CU158" s="265">
        <v>0.246</v>
      </c>
      <c r="CV158" s="265">
        <v>0.34419</v>
      </c>
      <c r="CW158" s="265">
        <v>0.51312999999999998</v>
      </c>
      <c r="CX158" s="265">
        <v>0.33401999999999998</v>
      </c>
      <c r="CY158" s="265">
        <v>0.44535999999999998</v>
      </c>
      <c r="CZ158" s="265">
        <v>0.29091</v>
      </c>
      <c r="DA158" s="265">
        <v>0.39832000000000001</v>
      </c>
      <c r="DB158" s="265">
        <v>0.15959999999999999</v>
      </c>
      <c r="DC158" s="265">
        <v>0.20824999999999999</v>
      </c>
      <c r="DD158" s="265">
        <v>0.24848000000000001</v>
      </c>
      <c r="DE158" s="265">
        <v>0.38762999999999997</v>
      </c>
      <c r="DF158" s="265">
        <v>0.33337</v>
      </c>
      <c r="DG158" s="265">
        <v>0.50451999999999997</v>
      </c>
      <c r="DH158" s="265">
        <v>0.27544000000000002</v>
      </c>
      <c r="DI158" s="265">
        <v>0.56788000000000005</v>
      </c>
      <c r="DJ158" s="265">
        <v>0.50805999999999996</v>
      </c>
      <c r="DK158" s="265">
        <v>0.29236000000000001</v>
      </c>
      <c r="DL158" s="265">
        <v>0.41572999999999999</v>
      </c>
      <c r="DM158" s="265">
        <v>0.73946000000000001</v>
      </c>
      <c r="DN158" s="265">
        <v>0.41866999999999999</v>
      </c>
      <c r="DO158" s="265">
        <v>0.47836000000000001</v>
      </c>
      <c r="DP158" s="265">
        <v>0.29881000000000002</v>
      </c>
      <c r="DQ158" s="265">
        <v>0.35265999999999997</v>
      </c>
      <c r="DR158" s="265">
        <v>0.41628999999999999</v>
      </c>
      <c r="DS158" s="265">
        <v>0.3785</v>
      </c>
      <c r="DT158" s="265">
        <v>0.48599999999999999</v>
      </c>
      <c r="DU158" s="265">
        <v>0.37667</v>
      </c>
      <c r="DV158" s="265">
        <v>0.42393999999999998</v>
      </c>
      <c r="DW158" s="265">
        <v>0.26423999999999997</v>
      </c>
      <c r="DX158" s="265">
        <v>0.24177999999999999</v>
      </c>
      <c r="DY158" s="265">
        <v>0.29852000000000001</v>
      </c>
      <c r="DZ158" s="265">
        <v>0.20285</v>
      </c>
      <c r="EA158" s="265">
        <v>0.31078</v>
      </c>
      <c r="EB158" s="265">
        <v>0.29479</v>
      </c>
      <c r="EC158" s="265">
        <v>0.30815999999999999</v>
      </c>
      <c r="ED158" s="265">
        <v>0.27583000000000002</v>
      </c>
      <c r="EE158" s="265">
        <v>0.25780999999999998</v>
      </c>
      <c r="EF158" s="265">
        <v>0.16771</v>
      </c>
      <c r="EG158" s="265">
        <v>0.36758999999999997</v>
      </c>
      <c r="EH158" s="265">
        <v>9.7158999999999995E-2</v>
      </c>
      <c r="EI158" s="265">
        <v>0.59387999999999996</v>
      </c>
      <c r="EJ158" s="265">
        <v>0.42886999999999997</v>
      </c>
      <c r="EK158" s="265">
        <v>0.25252999999999998</v>
      </c>
      <c r="EL158" s="265">
        <v>0.38541999999999998</v>
      </c>
      <c r="EM158" s="265">
        <v>0.12348000000000001</v>
      </c>
      <c r="EN158" s="265">
        <v>0.41549000000000003</v>
      </c>
      <c r="EO158" s="265">
        <v>0.89149999999999996</v>
      </c>
      <c r="EP158" s="265">
        <v>0.33900000000000002</v>
      </c>
      <c r="EQ158" s="265">
        <v>0.32812000000000002</v>
      </c>
      <c r="ER158" s="265">
        <v>0.37601000000000001</v>
      </c>
      <c r="ES158" s="265">
        <v>0.35603000000000001</v>
      </c>
      <c r="ET158" s="265">
        <v>0.37708999999999998</v>
      </c>
      <c r="EU158" s="265">
        <v>0.34383999999999998</v>
      </c>
      <c r="EV158" s="265">
        <v>0.27378000000000002</v>
      </c>
      <c r="EW158" s="265">
        <v>0.29766999999999999</v>
      </c>
      <c r="EX158" s="265">
        <v>0.33877000000000002</v>
      </c>
      <c r="EY158" s="265">
        <v>0.32386999999999999</v>
      </c>
      <c r="EZ158" s="265">
        <v>0.48798999999999998</v>
      </c>
      <c r="FA158" s="265">
        <v>0.49702000000000002</v>
      </c>
      <c r="FB158" s="265">
        <v>0.44183</v>
      </c>
      <c r="FC158" s="265">
        <v>0.40300999999999998</v>
      </c>
      <c r="FD158" s="265">
        <v>0.51283999999999996</v>
      </c>
      <c r="FE158" s="265">
        <v>0.36591000000000001</v>
      </c>
      <c r="FF158" s="265">
        <v>0.49059000000000003</v>
      </c>
      <c r="FG158" s="265">
        <v>0.54434000000000005</v>
      </c>
      <c r="FH158" s="265">
        <v>0.46144000000000002</v>
      </c>
      <c r="FI158" s="265">
        <v>0.44492999999999999</v>
      </c>
      <c r="FJ158" s="265">
        <v>0.63322999999999996</v>
      </c>
      <c r="FK158" s="265">
        <v>0.36475000000000002</v>
      </c>
      <c r="FL158" s="265">
        <v>0.28681000000000001</v>
      </c>
      <c r="FM158" s="265">
        <v>0.34148000000000001</v>
      </c>
      <c r="FN158" s="265">
        <v>0.53917999999999999</v>
      </c>
      <c r="FO158" s="265">
        <v>0.63600000000000001</v>
      </c>
      <c r="FP158" s="265">
        <v>0.61709000000000003</v>
      </c>
      <c r="FQ158" s="265">
        <v>0.57540999999999998</v>
      </c>
      <c r="FR158" s="265">
        <v>0.49330000000000002</v>
      </c>
      <c r="FS158" s="265">
        <v>0.61041999999999996</v>
      </c>
      <c r="FT158" s="265">
        <v>0.46628999999999998</v>
      </c>
      <c r="FU158" s="265">
        <v>0.56811999999999996</v>
      </c>
      <c r="FV158" s="265">
        <v>0.61185999999999996</v>
      </c>
      <c r="FW158" s="265">
        <v>0.60116999999999998</v>
      </c>
      <c r="FX158" s="265">
        <v>0.62234999999999996</v>
      </c>
      <c r="FY158" s="265">
        <v>0.55439000000000005</v>
      </c>
      <c r="FZ158" s="265">
        <v>0.60116999999999998</v>
      </c>
      <c r="GA158" s="265">
        <v>0.65083000000000002</v>
      </c>
      <c r="GB158" s="265">
        <v>0.50968000000000002</v>
      </c>
      <c r="GC158" s="265">
        <v>0.59894999999999998</v>
      </c>
      <c r="GD158" s="265">
        <v>0.62056999999999995</v>
      </c>
      <c r="GE158" s="265">
        <v>0.80735999999999997</v>
      </c>
      <c r="GF158" s="265">
        <v>0.58964000000000005</v>
      </c>
      <c r="GG158" s="265">
        <v>0.65900999999999998</v>
      </c>
      <c r="GH158" s="265">
        <v>0.73321000000000003</v>
      </c>
      <c r="GI158" s="265">
        <v>0.70526999999999995</v>
      </c>
      <c r="GJ158" s="265">
        <v>0.76182000000000005</v>
      </c>
      <c r="GK158" s="265">
        <v>0.73194000000000004</v>
      </c>
      <c r="GL158" s="265">
        <v>0.67515000000000003</v>
      </c>
      <c r="GM158" s="265">
        <v>0.76898</v>
      </c>
      <c r="GN158" s="265">
        <v>0.81142999999999998</v>
      </c>
      <c r="GO158" s="265">
        <v>0.65169999999999995</v>
      </c>
      <c r="GP158" s="265">
        <v>0.62619999999999998</v>
      </c>
      <c r="GQ158" s="265">
        <v>0.61568000000000001</v>
      </c>
      <c r="GR158" s="265">
        <v>0.71884999999999999</v>
      </c>
      <c r="GS158" s="265">
        <v>0.61712999999999996</v>
      </c>
      <c r="GT158" s="265">
        <v>0.60785999999999996</v>
      </c>
      <c r="GU158" s="265">
        <v>0.60409000000000002</v>
      </c>
      <c r="GV158" s="265">
        <v>0.57969999999999999</v>
      </c>
      <c r="GW158" s="265">
        <v>0.62358000000000002</v>
      </c>
      <c r="GX158" s="265">
        <v>0.69947999999999999</v>
      </c>
      <c r="GY158" s="265">
        <v>0.66839999999999999</v>
      </c>
      <c r="GZ158" s="265">
        <v>0.54283999999999999</v>
      </c>
      <c r="HA158" s="265">
        <v>0.50953999999999999</v>
      </c>
      <c r="HB158" s="265">
        <v>0.50978000000000001</v>
      </c>
      <c r="HC158" s="265">
        <v>0.82416999999999996</v>
      </c>
      <c r="HD158" s="265">
        <v>0.59985999999999995</v>
      </c>
      <c r="HE158" s="265">
        <v>0.74414000000000002</v>
      </c>
      <c r="HF158" s="265">
        <v>0.71892999999999996</v>
      </c>
      <c r="HG158" s="265">
        <v>0.74612000000000001</v>
      </c>
      <c r="HH158" s="265">
        <v>0.75014999999999998</v>
      </c>
      <c r="HI158" s="265">
        <v>0.75517000000000001</v>
      </c>
      <c r="HJ158" s="265">
        <v>0.80286000000000002</v>
      </c>
      <c r="HK158" s="265">
        <v>0.62134</v>
      </c>
      <c r="HL158" s="265">
        <v>0.66512000000000004</v>
      </c>
      <c r="HM158" s="265">
        <v>0.59648000000000001</v>
      </c>
      <c r="HN158" s="265">
        <v>0.69862999999999997</v>
      </c>
      <c r="HO158" s="265">
        <v>0.70343999999999995</v>
      </c>
      <c r="HP158" s="265">
        <v>0.62366999999999995</v>
      </c>
      <c r="HQ158" s="265">
        <v>0.68977999999999995</v>
      </c>
      <c r="HR158" s="265">
        <v>0.78025</v>
      </c>
      <c r="HS158" s="265">
        <v>0.62339999999999995</v>
      </c>
      <c r="HT158" s="265">
        <v>0.66720999999999997</v>
      </c>
      <c r="HU158" s="265">
        <v>0.80732999999999999</v>
      </c>
      <c r="HV158" s="265">
        <v>0.58880999999999994</v>
      </c>
      <c r="HW158" s="265">
        <v>0.70916999999999997</v>
      </c>
      <c r="HX158" s="265">
        <v>0.74419000000000002</v>
      </c>
      <c r="HY158" s="265">
        <v>0.62619999999999998</v>
      </c>
      <c r="HZ158" s="265">
        <v>0.57632000000000005</v>
      </c>
      <c r="IA158" s="265">
        <v>0.52971000000000001</v>
      </c>
      <c r="IB158" s="265">
        <v>0.51380000000000003</v>
      </c>
      <c r="IC158" s="265">
        <v>0.52946000000000004</v>
      </c>
      <c r="ID158" s="265">
        <v>0.51793</v>
      </c>
      <c r="IE158" s="265">
        <v>0.57867000000000002</v>
      </c>
      <c r="IF158" s="265">
        <v>0.58057000000000003</v>
      </c>
      <c r="IG158" s="265">
        <v>0.55844000000000005</v>
      </c>
      <c r="IH158" s="265">
        <v>0.72343999999999997</v>
      </c>
      <c r="II158" s="265">
        <v>0.81049000000000004</v>
      </c>
      <c r="IJ158" s="265">
        <v>0.55901999999999996</v>
      </c>
      <c r="IK158" s="265">
        <v>0.57067000000000001</v>
      </c>
      <c r="IL158" s="265">
        <v>0.79376000000000002</v>
      </c>
      <c r="IM158" s="265">
        <v>0.67064000000000001</v>
      </c>
      <c r="IN158" s="265">
        <v>0.54347999999999996</v>
      </c>
      <c r="IO158" s="265">
        <v>0.49057000000000001</v>
      </c>
      <c r="IP158" s="265">
        <v>0.48981999999999998</v>
      </c>
      <c r="IQ158" s="265">
        <v>0.71321999999999997</v>
      </c>
      <c r="IR158" s="265">
        <v>0.78219000000000005</v>
      </c>
      <c r="IS158" s="265">
        <v>0.60702</v>
      </c>
      <c r="IT158" s="265">
        <v>0.60599999999999998</v>
      </c>
      <c r="IU158" s="265">
        <v>0.61245000000000005</v>
      </c>
      <c r="IV158" s="265">
        <v>0.44824999999999998</v>
      </c>
      <c r="IW158" s="265">
        <v>0.6381</v>
      </c>
      <c r="IX158" s="265">
        <v>0.62185000000000001</v>
      </c>
      <c r="IY158" s="265">
        <v>0.80115999999999998</v>
      </c>
      <c r="IZ158" s="265">
        <v>0.71687999999999996</v>
      </c>
      <c r="JA158" s="265">
        <v>0.74697999999999998</v>
      </c>
      <c r="JB158" s="265">
        <v>0.72097</v>
      </c>
      <c r="JC158" s="265">
        <v>0.78125</v>
      </c>
      <c r="JD158" s="265">
        <v>0.60223000000000004</v>
      </c>
      <c r="JE158" s="265">
        <v>0.60258999999999996</v>
      </c>
      <c r="JF158" s="265">
        <v>0.66078000000000003</v>
      </c>
      <c r="JG158" s="265">
        <v>0.69052999999999998</v>
      </c>
      <c r="JH158" s="265">
        <v>0.86543999999999999</v>
      </c>
      <c r="JI158" s="265">
        <v>0.71269000000000005</v>
      </c>
      <c r="JJ158" s="265">
        <v>0.67266999999999999</v>
      </c>
      <c r="JK158" s="265">
        <v>0.84599000000000002</v>
      </c>
      <c r="JL158" s="265">
        <v>0.79712000000000005</v>
      </c>
      <c r="JM158" s="265">
        <v>0.72297999999999996</v>
      </c>
      <c r="JN158" s="265">
        <v>0.58279999999999998</v>
      </c>
      <c r="JO158" s="265">
        <v>0.61414000000000002</v>
      </c>
      <c r="JP158" s="265">
        <v>0.67371000000000003</v>
      </c>
      <c r="JQ158" s="265">
        <v>0.60328000000000004</v>
      </c>
      <c r="JR158" s="265">
        <v>0.52473999999999998</v>
      </c>
      <c r="JS158" s="265">
        <v>0.63443000000000005</v>
      </c>
      <c r="JT158" s="265">
        <v>0.37892999999999999</v>
      </c>
      <c r="JU158" s="265">
        <v>0.78588999999999998</v>
      </c>
      <c r="JV158" s="265">
        <v>0.77025999999999994</v>
      </c>
      <c r="JW158" s="265">
        <v>0.54488999999999999</v>
      </c>
      <c r="JX158" s="265">
        <v>0.55939000000000005</v>
      </c>
      <c r="JY158" s="265">
        <v>0.62026000000000003</v>
      </c>
      <c r="JZ158" s="265">
        <v>0.55415000000000003</v>
      </c>
      <c r="KA158" s="265">
        <v>0.41254000000000002</v>
      </c>
      <c r="KB158" s="265">
        <v>0.51112999999999997</v>
      </c>
      <c r="KC158" s="265">
        <v>0.65125</v>
      </c>
      <c r="KD158" s="265">
        <v>0.56525000000000003</v>
      </c>
      <c r="KE158" s="265">
        <v>0.59057999999999999</v>
      </c>
      <c r="KF158" s="265">
        <v>0.50173999999999996</v>
      </c>
      <c r="KG158" s="265">
        <v>0.47941</v>
      </c>
      <c r="KH158" s="265">
        <v>0.49223</v>
      </c>
      <c r="KI158" s="265">
        <v>0.47755999999999998</v>
      </c>
      <c r="KJ158" s="265">
        <v>0.56194999999999995</v>
      </c>
      <c r="KK158" s="265">
        <v>0.47437000000000001</v>
      </c>
      <c r="KL158" s="265">
        <v>0.53856000000000004</v>
      </c>
      <c r="KM158" s="265">
        <v>0.98673</v>
      </c>
      <c r="KN158" s="265">
        <v>0.99394000000000005</v>
      </c>
      <c r="KO158" s="265">
        <v>0.95994000000000002</v>
      </c>
      <c r="KP158" s="265">
        <v>7.4026259545076009E-3</v>
      </c>
      <c r="KQ158" s="265">
        <v>0.86163999999999996</v>
      </c>
      <c r="KR158" s="265">
        <v>0.82123000000000002</v>
      </c>
      <c r="KS158" s="265">
        <v>0.78773000000000004</v>
      </c>
      <c r="KT158" s="265">
        <v>0.95178935360908778</v>
      </c>
      <c r="KU158" s="265">
        <v>9.3497999999999998E-2</v>
      </c>
      <c r="KV158" s="265">
        <v>0.21962000000000001</v>
      </c>
      <c r="KW158" s="265">
        <v>0.28277999999999998</v>
      </c>
      <c r="KX158" s="265">
        <v>0.38769999999999999</v>
      </c>
      <c r="KY158" s="265">
        <v>0.58087</v>
      </c>
      <c r="KZ158" s="265">
        <v>0.77500999999999998</v>
      </c>
      <c r="LA158" s="265">
        <v>0.91152999999999995</v>
      </c>
      <c r="LB158" s="265">
        <v>0.98253000000000001</v>
      </c>
      <c r="LC158" s="265">
        <v>1</v>
      </c>
      <c r="LD158" s="265">
        <v>0</v>
      </c>
      <c r="LE158" s="265">
        <v>0.75624000000000002</v>
      </c>
      <c r="LF158" s="265">
        <v>0.36665999999999999</v>
      </c>
      <c r="LG158" s="265">
        <v>0.48120000000000002</v>
      </c>
      <c r="LH158" s="431">
        <v>1.6424967907369137E-3</v>
      </c>
      <c r="LI158" s="431">
        <v>1.8055340042337775E-3</v>
      </c>
      <c r="LJ158" s="431">
        <v>1.6061941860243678E-3</v>
      </c>
      <c r="LK158" s="431">
        <v>2.6476746425032616E-3</v>
      </c>
      <c r="LL158" s="431">
        <v>2.5654647033661604E-3</v>
      </c>
      <c r="LM158" s="431">
        <v>3.7960035260766745E-3</v>
      </c>
      <c r="LN158" s="431">
        <v>3.3293929882347584E-3</v>
      </c>
      <c r="LO158" s="431">
        <v>4.271763376891613E-3</v>
      </c>
      <c r="LP158" s="431">
        <v>4.2635207064449787E-3</v>
      </c>
      <c r="LQ158" s="431">
        <v>4.5848321169614792E-3</v>
      </c>
      <c r="LR158" s="431">
        <v>2.3021178785711527E-3</v>
      </c>
      <c r="LS158" s="431">
        <v>2.5081764906644821E-3</v>
      </c>
      <c r="LT158" s="431">
        <v>2.8640048112720251E-3</v>
      </c>
      <c r="LU158" s="431">
        <v>3.5362853668630123E-3</v>
      </c>
      <c r="LV158" s="431">
        <v>3.2813847064971924E-3</v>
      </c>
      <c r="LW158" s="431">
        <v>3.9548943750560284E-3</v>
      </c>
      <c r="LX158" s="431">
        <v>4.0280949324369431E-3</v>
      </c>
      <c r="LY158" s="431">
        <v>3.9745909161865711E-3</v>
      </c>
      <c r="LZ158" s="431">
        <v>1.9613029435276985E-3</v>
      </c>
      <c r="MA158" s="431">
        <v>2.7092196978628635E-3</v>
      </c>
      <c r="MB158" s="431">
        <v>2.7891253121197224E-3</v>
      </c>
      <c r="MC158" s="431">
        <v>3.1559187918901443E-3</v>
      </c>
      <c r="MD158" s="431">
        <v>3.7181579973548651E-3</v>
      </c>
      <c r="ME158" s="431">
        <v>3.3658281899988651E-3</v>
      </c>
      <c r="MF158" s="431">
        <v>2.4614129215478897E-3</v>
      </c>
      <c r="MG158" s="431">
        <v>2.7801475953310728E-3</v>
      </c>
      <c r="MH158" s="266"/>
      <c r="MI158" s="266"/>
      <c r="MJ158" s="266"/>
      <c r="MK158" s="266"/>
      <c r="ML158" s="266"/>
      <c r="MM158" s="266"/>
      <c r="MN158" s="266"/>
      <c r="MO158" s="266"/>
      <c r="MP158" s="266"/>
      <c r="MQ158" s="266"/>
      <c r="MR158" s="266"/>
      <c r="MS158" s="266"/>
      <c r="MT158" s="266"/>
      <c r="MU158" s="266"/>
      <c r="MV158" s="266"/>
      <c r="MW158" s="266"/>
      <c r="MX158" s="266"/>
      <c r="MY158" s="266"/>
      <c r="MZ158" s="266"/>
      <c r="NA158" s="266"/>
      <c r="NB158" s="266"/>
      <c r="NC158" s="266"/>
      <c r="ND158" s="266"/>
      <c r="NE158" s="266"/>
      <c r="NF158" s="266"/>
      <c r="NG158" s="266"/>
      <c r="NH158" s="266"/>
      <c r="NI158" s="266"/>
      <c r="NJ158" s="266"/>
      <c r="NK158" s="266"/>
      <c r="NL158" s="266"/>
      <c r="NM158" s="266"/>
      <c r="NN158" s="266"/>
      <c r="NO158" s="266"/>
      <c r="NP158" s="266"/>
      <c r="NQ158" s="266"/>
      <c r="NR158" s="266"/>
      <c r="NS158" s="266"/>
      <c r="NT158" s="266"/>
      <c r="NU158" s="266"/>
      <c r="NV158" s="266"/>
      <c r="NW158" s="266"/>
      <c r="NX158" s="266"/>
      <c r="NY158" s="266"/>
      <c r="NZ158" s="266"/>
      <c r="OA158" s="266"/>
      <c r="OB158" s="266"/>
      <c r="OC158" s="266"/>
      <c r="OD158" s="266"/>
      <c r="OE158" s="266"/>
      <c r="OF158" s="266"/>
      <c r="OG158" s="266"/>
      <c r="OH158" s="266"/>
      <c r="OI158" s="266"/>
      <c r="OJ158" s="266"/>
      <c r="OK158" s="266"/>
      <c r="OL158" s="266"/>
      <c r="OM158" s="266"/>
      <c r="ON158" s="267"/>
    </row>
    <row r="159" spans="1:404">
      <c r="A159" s="261">
        <v>534</v>
      </c>
      <c r="B159" s="265">
        <v>0.25531999999999999</v>
      </c>
      <c r="C159" s="265">
        <v>0.24906</v>
      </c>
      <c r="D159" s="265">
        <v>0.22361</v>
      </c>
      <c r="E159" s="265">
        <v>0.18448000000000001</v>
      </c>
      <c r="F159" s="265">
        <v>0.28126000000000001</v>
      </c>
      <c r="G159" s="265">
        <v>0.27121000000000001</v>
      </c>
      <c r="H159" s="265">
        <v>0.27983999999999998</v>
      </c>
      <c r="I159" s="265">
        <v>0.36551</v>
      </c>
      <c r="J159" s="265">
        <v>0.33489000000000002</v>
      </c>
      <c r="K159" s="265">
        <v>6.6875000000000004E-2</v>
      </c>
      <c r="L159" s="265">
        <v>5.7056999999999997E-2</v>
      </c>
      <c r="M159" s="265">
        <v>5.6441999999999999E-2</v>
      </c>
      <c r="N159" s="265">
        <v>0.17266000000000001</v>
      </c>
      <c r="O159" s="265">
        <v>0.1905</v>
      </c>
      <c r="P159" s="265">
        <v>0.27360000000000001</v>
      </c>
      <c r="Q159" s="265">
        <v>0.27764</v>
      </c>
      <c r="R159" s="265">
        <v>0.20238</v>
      </c>
      <c r="S159" s="265">
        <v>0.29543999999999998</v>
      </c>
      <c r="T159" s="265">
        <v>0.19933000000000001</v>
      </c>
      <c r="U159" s="265">
        <v>0.25247999999999998</v>
      </c>
      <c r="V159" s="265">
        <v>0.17222999999999999</v>
      </c>
      <c r="W159" s="265">
        <v>0.24818999999999999</v>
      </c>
      <c r="X159" s="265">
        <v>0.21515000000000001</v>
      </c>
      <c r="Y159" s="265">
        <v>0.32352999999999998</v>
      </c>
      <c r="Z159" s="265">
        <v>0.22444</v>
      </c>
      <c r="AA159" s="265">
        <v>0.27306000000000002</v>
      </c>
      <c r="AB159" s="265">
        <v>0.19159999999999999</v>
      </c>
      <c r="AC159" s="265">
        <v>0.2419</v>
      </c>
      <c r="AD159" s="265">
        <v>0.16255</v>
      </c>
      <c r="AE159" s="265">
        <v>6.13E-2</v>
      </c>
      <c r="AF159" s="265">
        <v>7.0854E-2</v>
      </c>
      <c r="AG159" s="265">
        <v>0.84960000000000002</v>
      </c>
      <c r="AH159" s="265">
        <v>6.2026999999999999E-2</v>
      </c>
      <c r="AI159" s="265">
        <v>4.1422E-2</v>
      </c>
      <c r="AJ159" s="265">
        <v>4.8587999999999999E-2</v>
      </c>
      <c r="AK159" s="265">
        <v>2.8433E-2</v>
      </c>
      <c r="AL159" s="265">
        <v>5.0626999999999998E-2</v>
      </c>
      <c r="AM159" s="265">
        <v>3.2641999999999997E-2</v>
      </c>
      <c r="AN159" s="265">
        <v>3.4508999999999998E-2</v>
      </c>
      <c r="AO159" s="265">
        <v>5.2259E-2</v>
      </c>
      <c r="AP159" s="265">
        <v>5.7445000000000003E-2</v>
      </c>
      <c r="AQ159" s="265">
        <v>3.6138999999999998E-2</v>
      </c>
      <c r="AR159" s="265">
        <v>7.1803000000000006E-2</v>
      </c>
      <c r="AS159" s="265">
        <v>4.0578000000000003E-2</v>
      </c>
      <c r="AT159" s="265">
        <v>5.1978000000000003E-2</v>
      </c>
      <c r="AU159" s="265">
        <v>8.2140000000000005E-2</v>
      </c>
      <c r="AV159" s="265">
        <v>6.0734999999999997E-2</v>
      </c>
      <c r="AW159" s="265">
        <v>4.4970000000000003E-2</v>
      </c>
      <c r="AX159" s="265">
        <v>4.7468999999999997E-2</v>
      </c>
      <c r="AY159" s="265">
        <v>4.4058E-2</v>
      </c>
      <c r="AZ159" s="265">
        <v>4.3526000000000002E-2</v>
      </c>
      <c r="BA159" s="265">
        <v>4.9405999999999999E-2</v>
      </c>
      <c r="BB159" s="265">
        <v>4.9589000000000001E-2</v>
      </c>
      <c r="BC159" s="265">
        <v>4.9648999999999999E-2</v>
      </c>
      <c r="BD159" s="265">
        <v>4.9430000000000002E-2</v>
      </c>
      <c r="BE159" s="265">
        <v>1.031E-2</v>
      </c>
      <c r="BF159" s="265">
        <v>8.9005999999999998E-3</v>
      </c>
      <c r="BG159" s="265">
        <v>7.5778999999999999E-2</v>
      </c>
      <c r="BH159" s="265">
        <v>7.5359999999999996E-2</v>
      </c>
      <c r="BI159" s="265">
        <v>0.15465999999999999</v>
      </c>
      <c r="BJ159" s="265">
        <v>0.13965</v>
      </c>
      <c r="BK159" s="265">
        <v>0.52986999999999995</v>
      </c>
      <c r="BL159" s="265">
        <v>0.83618000000000003</v>
      </c>
      <c r="BM159" s="265">
        <v>0.57804999999999995</v>
      </c>
      <c r="BN159" s="265">
        <v>0.89048000000000005</v>
      </c>
      <c r="BO159" s="265">
        <v>0.89714000000000005</v>
      </c>
      <c r="BP159" s="265">
        <v>0.10292999999999999</v>
      </c>
      <c r="BQ159" s="265">
        <v>0.74124999999999996</v>
      </c>
      <c r="BR159" s="265">
        <v>0.88560000000000005</v>
      </c>
      <c r="BS159" s="265">
        <v>0.75631000000000004</v>
      </c>
      <c r="BT159" s="265">
        <v>0.87627999999999995</v>
      </c>
      <c r="BU159" s="265">
        <v>2.9902000000000001E-2</v>
      </c>
      <c r="BV159" s="265">
        <v>1.4773E-2</v>
      </c>
      <c r="BW159" s="265">
        <v>3.9745000000000003E-2</v>
      </c>
      <c r="BX159" s="265">
        <v>1.6454E-2</v>
      </c>
      <c r="BY159" s="265">
        <v>0.34205000000000002</v>
      </c>
      <c r="BZ159" s="265">
        <v>0.30560999999999999</v>
      </c>
      <c r="CA159" s="265">
        <v>0.57399999999999995</v>
      </c>
      <c r="CB159" s="265">
        <v>0.40632000000000001</v>
      </c>
      <c r="CC159" s="265">
        <v>0.51300000000000001</v>
      </c>
      <c r="CD159" s="265">
        <v>0.32083</v>
      </c>
      <c r="CE159" s="265">
        <v>0.30895</v>
      </c>
      <c r="CF159" s="265">
        <v>0.34308</v>
      </c>
      <c r="CG159" s="265">
        <v>0.25327</v>
      </c>
      <c r="CH159" s="265">
        <v>0.29936000000000001</v>
      </c>
      <c r="CI159" s="265">
        <v>0.31608000000000003</v>
      </c>
      <c r="CJ159" s="265">
        <v>0.28987000000000002</v>
      </c>
      <c r="CK159" s="265">
        <v>0.26696999999999999</v>
      </c>
      <c r="CL159" s="265">
        <v>0.55250999999999995</v>
      </c>
      <c r="CM159" s="265">
        <v>0.37419999999999998</v>
      </c>
      <c r="CN159" s="265">
        <v>0.21010000000000001</v>
      </c>
      <c r="CO159" s="265">
        <v>0.28831000000000001</v>
      </c>
      <c r="CP159" s="265">
        <v>0.36784</v>
      </c>
      <c r="CQ159" s="265">
        <v>0.35034999999999999</v>
      </c>
      <c r="CR159" s="265">
        <v>0.308</v>
      </c>
      <c r="CS159" s="265">
        <v>0.19184000000000001</v>
      </c>
      <c r="CT159" s="265">
        <v>0.27628999999999998</v>
      </c>
      <c r="CU159" s="265">
        <v>0.248</v>
      </c>
      <c r="CV159" s="265">
        <v>0.34682000000000002</v>
      </c>
      <c r="CW159" s="265">
        <v>0.51919000000000004</v>
      </c>
      <c r="CX159" s="265">
        <v>0.33195999999999998</v>
      </c>
      <c r="CY159" s="265">
        <v>0.44947999999999999</v>
      </c>
      <c r="CZ159" s="265">
        <v>0.29538999999999999</v>
      </c>
      <c r="DA159" s="265">
        <v>0.40195999999999998</v>
      </c>
      <c r="DB159" s="265">
        <v>0.15556</v>
      </c>
      <c r="DC159" s="265">
        <v>0.20205999999999999</v>
      </c>
      <c r="DD159" s="265">
        <v>0.2404</v>
      </c>
      <c r="DE159" s="265">
        <v>0.37938</v>
      </c>
      <c r="DF159" s="265">
        <v>0.32451000000000002</v>
      </c>
      <c r="DG159" s="265">
        <v>0.49110999999999999</v>
      </c>
      <c r="DH159" s="265">
        <v>0.27074999999999999</v>
      </c>
      <c r="DI159" s="265">
        <v>0.55637000000000003</v>
      </c>
      <c r="DJ159" s="265">
        <v>0.51417999999999997</v>
      </c>
      <c r="DK159" s="265">
        <v>0.31667000000000001</v>
      </c>
      <c r="DL159" s="265">
        <v>0.43853999999999999</v>
      </c>
      <c r="DM159" s="265">
        <v>0.71975</v>
      </c>
      <c r="DN159" s="265">
        <v>0.44164999999999999</v>
      </c>
      <c r="DO159" s="265">
        <v>0.49731999999999998</v>
      </c>
      <c r="DP159" s="265">
        <v>0.32301000000000002</v>
      </c>
      <c r="DQ159" s="265">
        <v>0.37545000000000001</v>
      </c>
      <c r="DR159" s="265">
        <v>0.40740999999999999</v>
      </c>
      <c r="DS159" s="265">
        <v>0.37730000000000002</v>
      </c>
      <c r="DT159" s="265">
        <v>0.48647000000000001</v>
      </c>
      <c r="DU159" s="265">
        <v>0.40679999999999999</v>
      </c>
      <c r="DV159" s="265">
        <v>0.44170999999999999</v>
      </c>
      <c r="DW159" s="265">
        <v>0.28664000000000001</v>
      </c>
      <c r="DX159" s="265">
        <v>0.23734</v>
      </c>
      <c r="DY159" s="265">
        <v>0.29526999999999998</v>
      </c>
      <c r="DZ159" s="265">
        <v>0.22020000000000001</v>
      </c>
      <c r="EA159" s="265">
        <v>0.33468999999999999</v>
      </c>
      <c r="EB159" s="265">
        <v>0.31783</v>
      </c>
      <c r="EC159" s="265">
        <v>0.33224999999999999</v>
      </c>
      <c r="ED159" s="265">
        <v>0.29738999999999999</v>
      </c>
      <c r="EE159" s="265">
        <v>0.27795999999999998</v>
      </c>
      <c r="EF159" s="265">
        <v>0.15767999999999999</v>
      </c>
      <c r="EG159" s="265">
        <v>0.39587</v>
      </c>
      <c r="EH159" s="265">
        <v>0.10285999999999999</v>
      </c>
      <c r="EI159" s="265">
        <v>0.58775999999999995</v>
      </c>
      <c r="EJ159" s="265">
        <v>0.42061999999999999</v>
      </c>
      <c r="EK159" s="265">
        <v>0.24242</v>
      </c>
      <c r="EL159" s="265">
        <v>0.375</v>
      </c>
      <c r="EM159" s="265">
        <v>0.11391999999999999</v>
      </c>
      <c r="EN159" s="265">
        <v>0.39450000000000002</v>
      </c>
      <c r="EO159" s="265">
        <v>0.87034</v>
      </c>
      <c r="EP159" s="265">
        <v>0.33904000000000001</v>
      </c>
      <c r="EQ159" s="265">
        <v>0.32240999999999997</v>
      </c>
      <c r="ER159" s="265">
        <v>0.36935000000000001</v>
      </c>
      <c r="ES159" s="265">
        <v>0.34965000000000002</v>
      </c>
      <c r="ET159" s="265">
        <v>0.37036000000000002</v>
      </c>
      <c r="EU159" s="265">
        <v>0.33792</v>
      </c>
      <c r="EV159" s="265">
        <v>0.26878999999999997</v>
      </c>
      <c r="EW159" s="265">
        <v>0.29237000000000002</v>
      </c>
      <c r="EX159" s="265">
        <v>0.33267999999999998</v>
      </c>
      <c r="EY159" s="265">
        <v>0.31827</v>
      </c>
      <c r="EZ159" s="265">
        <v>0.48665000000000003</v>
      </c>
      <c r="FA159" s="265">
        <v>0.48959000000000003</v>
      </c>
      <c r="FB159" s="265">
        <v>0.43506</v>
      </c>
      <c r="FC159" s="265">
        <v>0.39685999999999999</v>
      </c>
      <c r="FD159" s="265">
        <v>0.50534000000000001</v>
      </c>
      <c r="FE159" s="265">
        <v>0.36037999999999998</v>
      </c>
      <c r="FF159" s="265">
        <v>0.48358000000000001</v>
      </c>
      <c r="FG159" s="265">
        <v>0.53647</v>
      </c>
      <c r="FH159" s="265">
        <v>0.45485999999999999</v>
      </c>
      <c r="FI159" s="265">
        <v>0.43862000000000001</v>
      </c>
      <c r="FJ159" s="265">
        <v>0.62085999999999997</v>
      </c>
      <c r="FK159" s="265">
        <v>0.34743000000000002</v>
      </c>
      <c r="FL159" s="265">
        <v>0.27333000000000002</v>
      </c>
      <c r="FM159" s="265">
        <v>0.32513999999999998</v>
      </c>
      <c r="FN159" s="265">
        <v>0.54547000000000001</v>
      </c>
      <c r="FO159" s="265">
        <v>0.64800000000000002</v>
      </c>
      <c r="FP159" s="265">
        <v>0.62104000000000004</v>
      </c>
      <c r="FQ159" s="265">
        <v>0.57489000000000001</v>
      </c>
      <c r="FR159" s="265">
        <v>0.49636000000000002</v>
      </c>
      <c r="FS159" s="265">
        <v>0.61468999999999996</v>
      </c>
      <c r="FT159" s="265">
        <v>0.47043000000000001</v>
      </c>
      <c r="FU159" s="265">
        <v>0.57325000000000004</v>
      </c>
      <c r="FV159" s="265">
        <v>0.62609999999999999</v>
      </c>
      <c r="FW159" s="265">
        <v>0.60792000000000002</v>
      </c>
      <c r="FX159" s="265">
        <v>0.63017000000000001</v>
      </c>
      <c r="FY159" s="265">
        <v>0.55950999999999995</v>
      </c>
      <c r="FZ159" s="265">
        <v>0.60792000000000002</v>
      </c>
      <c r="GA159" s="265">
        <v>0.65478999999999998</v>
      </c>
      <c r="GB159" s="265">
        <v>0.51605000000000001</v>
      </c>
      <c r="GC159" s="265">
        <v>0.60396000000000005</v>
      </c>
      <c r="GD159" s="265">
        <v>0.62768999999999997</v>
      </c>
      <c r="GE159" s="265">
        <v>0.81708999999999998</v>
      </c>
      <c r="GF159" s="265">
        <v>0.59528999999999999</v>
      </c>
      <c r="GG159" s="265">
        <v>0.66532999999999998</v>
      </c>
      <c r="GH159" s="265">
        <v>0.74175000000000002</v>
      </c>
      <c r="GI159" s="265">
        <v>0.71275999999999995</v>
      </c>
      <c r="GJ159" s="265">
        <v>0.76876999999999995</v>
      </c>
      <c r="GK159" s="265">
        <v>0.73848000000000003</v>
      </c>
      <c r="GL159" s="265">
        <v>0.68171999999999999</v>
      </c>
      <c r="GM159" s="265">
        <v>0.77695999999999998</v>
      </c>
      <c r="GN159" s="265">
        <v>0.82308999999999999</v>
      </c>
      <c r="GO159" s="265">
        <v>0.66164999999999996</v>
      </c>
      <c r="GP159" s="265">
        <v>0.63402000000000003</v>
      </c>
      <c r="GQ159" s="265">
        <v>0.62351000000000001</v>
      </c>
      <c r="GR159" s="265">
        <v>0.72696000000000005</v>
      </c>
      <c r="GS159" s="265">
        <v>0.62470999999999999</v>
      </c>
      <c r="GT159" s="265">
        <v>0.61597000000000002</v>
      </c>
      <c r="GU159" s="265">
        <v>0.61199000000000003</v>
      </c>
      <c r="GV159" s="265">
        <v>0.58757999999999999</v>
      </c>
      <c r="GW159" s="265">
        <v>0.62758999999999998</v>
      </c>
      <c r="GX159" s="265">
        <v>0.70896000000000003</v>
      </c>
      <c r="GY159" s="265">
        <v>0.67449000000000003</v>
      </c>
      <c r="GZ159" s="265">
        <v>0.54744000000000004</v>
      </c>
      <c r="HA159" s="265">
        <v>0.51705000000000001</v>
      </c>
      <c r="HB159" s="265">
        <v>0.51763000000000003</v>
      </c>
      <c r="HC159" s="265">
        <v>0.83572000000000002</v>
      </c>
      <c r="HD159" s="265">
        <v>0.60865000000000002</v>
      </c>
      <c r="HE159" s="265">
        <v>0.75270999999999999</v>
      </c>
      <c r="HF159" s="265">
        <v>0.72804000000000002</v>
      </c>
      <c r="HG159" s="265">
        <v>0.75468000000000002</v>
      </c>
      <c r="HH159" s="265">
        <v>0.75858999999999999</v>
      </c>
      <c r="HI159" s="265">
        <v>0.76346999999999998</v>
      </c>
      <c r="HJ159" s="265">
        <v>0.81440000000000001</v>
      </c>
      <c r="HK159" s="265">
        <v>0.62895999999999996</v>
      </c>
      <c r="HL159" s="265">
        <v>0.67206999999999995</v>
      </c>
      <c r="HM159" s="265">
        <v>0.60528000000000004</v>
      </c>
      <c r="HN159" s="265">
        <v>0.70660999999999996</v>
      </c>
      <c r="HO159" s="265">
        <v>0.71192999999999995</v>
      </c>
      <c r="HP159" s="265">
        <v>0.63188</v>
      </c>
      <c r="HQ159" s="265">
        <v>0.70152999999999999</v>
      </c>
      <c r="HR159" s="265">
        <v>0.79357999999999995</v>
      </c>
      <c r="HS159" s="265">
        <v>0.63310999999999995</v>
      </c>
      <c r="HT159" s="265">
        <v>0.67430999999999996</v>
      </c>
      <c r="HU159" s="265">
        <v>0.81479000000000001</v>
      </c>
      <c r="HV159" s="265">
        <v>0.59587999999999997</v>
      </c>
      <c r="HW159" s="265">
        <v>0.71928000000000003</v>
      </c>
      <c r="HX159" s="265">
        <v>0.75285000000000002</v>
      </c>
      <c r="HY159" s="265">
        <v>0.63305</v>
      </c>
      <c r="HZ159" s="265">
        <v>0.58752000000000004</v>
      </c>
      <c r="IA159" s="265">
        <v>0.53971000000000002</v>
      </c>
      <c r="IB159" s="265">
        <v>0.52359999999999995</v>
      </c>
      <c r="IC159" s="265">
        <v>0.53937999999999997</v>
      </c>
      <c r="ID159" s="265">
        <v>0.52797000000000005</v>
      </c>
      <c r="IE159" s="265">
        <v>0.58552000000000004</v>
      </c>
      <c r="IF159" s="265">
        <v>0.58691000000000004</v>
      </c>
      <c r="IG159" s="265">
        <v>0.56566000000000005</v>
      </c>
      <c r="IH159" s="265">
        <v>0.73206000000000004</v>
      </c>
      <c r="II159" s="265">
        <v>0.82084000000000001</v>
      </c>
      <c r="IJ159" s="265">
        <v>0.56593000000000004</v>
      </c>
      <c r="IK159" s="265">
        <v>0.5776</v>
      </c>
      <c r="IL159" s="265">
        <v>0.80234000000000005</v>
      </c>
      <c r="IM159" s="265">
        <v>0.68062</v>
      </c>
      <c r="IN159" s="265">
        <v>0.56072</v>
      </c>
      <c r="IO159" s="265">
        <v>0.50390999999999997</v>
      </c>
      <c r="IP159" s="265">
        <v>0.49448999999999999</v>
      </c>
      <c r="IQ159" s="265">
        <v>0.72170000000000001</v>
      </c>
      <c r="IR159" s="265">
        <v>0.78910999999999998</v>
      </c>
      <c r="IS159" s="265">
        <v>0.61509999999999998</v>
      </c>
      <c r="IT159" s="265">
        <v>0.61299999999999999</v>
      </c>
      <c r="IU159" s="265">
        <v>0.62053999999999998</v>
      </c>
      <c r="IV159" s="265">
        <v>0.45171</v>
      </c>
      <c r="IW159" s="265">
        <v>0.64305999999999996</v>
      </c>
      <c r="IX159" s="265">
        <v>0.63041999999999998</v>
      </c>
      <c r="IY159" s="265">
        <v>0.80789999999999995</v>
      </c>
      <c r="IZ159" s="265">
        <v>0.7228</v>
      </c>
      <c r="JA159" s="265">
        <v>0.75314000000000003</v>
      </c>
      <c r="JB159" s="265">
        <v>0.72697999999999996</v>
      </c>
      <c r="JC159" s="265">
        <v>0.78817999999999999</v>
      </c>
      <c r="JD159" s="265">
        <v>0.61177999999999999</v>
      </c>
      <c r="JE159" s="265">
        <v>0.61373999999999995</v>
      </c>
      <c r="JF159" s="265">
        <v>0.66551000000000005</v>
      </c>
      <c r="JG159" s="265">
        <v>0.69955999999999996</v>
      </c>
      <c r="JH159" s="265">
        <v>0.87385000000000002</v>
      </c>
      <c r="JI159" s="265">
        <v>0.72365999999999997</v>
      </c>
      <c r="JJ159" s="265">
        <v>0.68252999999999997</v>
      </c>
      <c r="JK159" s="265">
        <v>0.85909000000000002</v>
      </c>
      <c r="JL159" s="265">
        <v>0.80976000000000004</v>
      </c>
      <c r="JM159" s="265">
        <v>0.73346</v>
      </c>
      <c r="JN159" s="265">
        <v>0.59126000000000001</v>
      </c>
      <c r="JO159" s="265">
        <v>0.62319000000000002</v>
      </c>
      <c r="JP159" s="265">
        <v>0.68052999999999997</v>
      </c>
      <c r="JQ159" s="265">
        <v>0.6109</v>
      </c>
      <c r="JR159" s="265">
        <v>0.53027000000000002</v>
      </c>
      <c r="JS159" s="265">
        <v>0.63912999999999998</v>
      </c>
      <c r="JT159" s="265">
        <v>0.38384000000000001</v>
      </c>
      <c r="JU159" s="265">
        <v>0.79349000000000003</v>
      </c>
      <c r="JV159" s="265">
        <v>0.77817000000000003</v>
      </c>
      <c r="JW159" s="265">
        <v>0.55223999999999995</v>
      </c>
      <c r="JX159" s="265">
        <v>0.56816</v>
      </c>
      <c r="JY159" s="265">
        <v>0.62994000000000006</v>
      </c>
      <c r="JZ159" s="265">
        <v>0.56084000000000001</v>
      </c>
      <c r="KA159" s="265">
        <v>0.42814000000000002</v>
      </c>
      <c r="KB159" s="265">
        <v>0.51451000000000002</v>
      </c>
      <c r="KC159" s="265">
        <v>0.65700999999999998</v>
      </c>
      <c r="KD159" s="265">
        <v>0.56971000000000005</v>
      </c>
      <c r="KE159" s="265">
        <v>0.59508000000000005</v>
      </c>
      <c r="KF159" s="265">
        <v>0.50671999999999995</v>
      </c>
      <c r="KG159" s="265">
        <v>0.48410999999999998</v>
      </c>
      <c r="KH159" s="265">
        <v>0.50519999999999998</v>
      </c>
      <c r="KI159" s="265">
        <v>0.4834</v>
      </c>
      <c r="KJ159" s="265">
        <v>0.56730999999999998</v>
      </c>
      <c r="KK159" s="265">
        <v>0.47688999999999998</v>
      </c>
      <c r="KL159" s="265">
        <v>0.53988000000000003</v>
      </c>
      <c r="KM159" s="265">
        <v>0.98543000000000003</v>
      </c>
      <c r="KN159" s="265">
        <v>0.99192000000000002</v>
      </c>
      <c r="KO159" s="265">
        <v>0.95743999999999996</v>
      </c>
      <c r="KP159" s="265">
        <v>7.3726211202480591E-3</v>
      </c>
      <c r="KQ159" s="265">
        <v>0.85865000000000002</v>
      </c>
      <c r="KR159" s="265">
        <v>0.81811</v>
      </c>
      <c r="KS159" s="265">
        <v>0.78451000000000004</v>
      </c>
      <c r="KT159" s="265">
        <v>0.95152265831183613</v>
      </c>
      <c r="KU159" s="265">
        <v>9.4978999999999994E-2</v>
      </c>
      <c r="KV159" s="265">
        <v>0.222</v>
      </c>
      <c r="KW159" s="265">
        <v>0.28543000000000002</v>
      </c>
      <c r="KX159" s="265">
        <v>0.39061000000000001</v>
      </c>
      <c r="KY159" s="265">
        <v>0.58382999999999996</v>
      </c>
      <c r="KZ159" s="265">
        <v>0.77758000000000005</v>
      </c>
      <c r="LA159" s="265">
        <v>0.91327000000000003</v>
      </c>
      <c r="LB159" s="265">
        <v>0.98333000000000004</v>
      </c>
      <c r="LC159" s="265">
        <v>1</v>
      </c>
      <c r="LD159" s="265">
        <v>0</v>
      </c>
      <c r="LE159" s="265">
        <v>0.75187000000000004</v>
      </c>
      <c r="LF159" s="265">
        <v>0.23488999999999999</v>
      </c>
      <c r="LG159" s="265">
        <v>0.30826999999999999</v>
      </c>
      <c r="LH159" s="431">
        <v>1.6216143267229199E-3</v>
      </c>
      <c r="LI159" s="431">
        <v>1.7861073138192296E-3</v>
      </c>
      <c r="LJ159" s="431">
        <v>1.5404900768771768E-3</v>
      </c>
      <c r="LK159" s="431">
        <v>2.6177463587373495E-3</v>
      </c>
      <c r="LL159" s="431">
        <v>2.4670243728905916E-3</v>
      </c>
      <c r="LM159" s="431">
        <v>3.725806251168251E-3</v>
      </c>
      <c r="LN159" s="431">
        <v>3.2087117433547974E-3</v>
      </c>
      <c r="LO159" s="431">
        <v>4.1671185754239559E-3</v>
      </c>
      <c r="LP159" s="431">
        <v>4.139347467571497E-3</v>
      </c>
      <c r="LQ159" s="431">
        <v>4.4689495116472244E-3</v>
      </c>
      <c r="LR159" s="431">
        <v>2.3237455170601606E-3</v>
      </c>
      <c r="LS159" s="431">
        <v>2.5057632010430098E-3</v>
      </c>
      <c r="LT159" s="431">
        <v>2.8302501887083054E-3</v>
      </c>
      <c r="LU159" s="431">
        <v>3.4937395248562098E-3</v>
      </c>
      <c r="LV159" s="431">
        <v>3.1707400921732187E-3</v>
      </c>
      <c r="LW159" s="431">
        <v>3.8791897241026163E-3</v>
      </c>
      <c r="LX159" s="431">
        <v>3.9108437485992908E-3</v>
      </c>
      <c r="LY159" s="431">
        <v>3.9007537998259068E-3</v>
      </c>
      <c r="LZ159" s="431">
        <v>1.9569671712815762E-3</v>
      </c>
      <c r="MA159" s="431">
        <v>2.6712173130363226E-3</v>
      </c>
      <c r="MB159" s="431">
        <v>2.7204914949834347E-3</v>
      </c>
      <c r="MC159" s="431">
        <v>3.1497967429459095E-3</v>
      </c>
      <c r="MD159" s="431">
        <v>3.671873128041625E-3</v>
      </c>
      <c r="ME159" s="431">
        <v>3.3139728475362062E-3</v>
      </c>
      <c r="MF159" s="431">
        <v>2.4591698311269283E-3</v>
      </c>
      <c r="MG159" s="431">
        <v>2.7840242255479097E-3</v>
      </c>
      <c r="MH159" s="266"/>
      <c r="MI159" s="266"/>
      <c r="MJ159" s="266"/>
      <c r="MK159" s="266"/>
      <c r="ML159" s="266"/>
      <c r="MM159" s="266"/>
      <c r="MN159" s="266"/>
      <c r="MO159" s="266"/>
      <c r="MP159" s="266"/>
      <c r="MQ159" s="266"/>
      <c r="MR159" s="266"/>
      <c r="MS159" s="266"/>
      <c r="MT159" s="266"/>
      <c r="MU159" s="266"/>
      <c r="MV159" s="266"/>
      <c r="MW159" s="266"/>
      <c r="MX159" s="266"/>
      <c r="MY159" s="266"/>
      <c r="MZ159" s="266"/>
      <c r="NA159" s="266"/>
      <c r="NB159" s="266"/>
      <c r="NC159" s="266"/>
      <c r="ND159" s="266"/>
      <c r="NE159" s="266"/>
      <c r="NF159" s="266"/>
      <c r="NG159" s="266"/>
      <c r="NH159" s="266"/>
      <c r="NI159" s="266"/>
      <c r="NJ159" s="266"/>
      <c r="NK159" s="266"/>
      <c r="NL159" s="266"/>
      <c r="NM159" s="266"/>
      <c r="NN159" s="266"/>
      <c r="NO159" s="266"/>
      <c r="NP159" s="266"/>
      <c r="NQ159" s="266"/>
      <c r="NR159" s="266"/>
      <c r="NS159" s="266"/>
      <c r="NT159" s="266"/>
      <c r="NU159" s="266"/>
      <c r="NV159" s="266"/>
      <c r="NW159" s="266"/>
      <c r="NX159" s="266"/>
      <c r="NY159" s="266"/>
      <c r="NZ159" s="266"/>
      <c r="OA159" s="266"/>
      <c r="OB159" s="266"/>
      <c r="OC159" s="266"/>
      <c r="OD159" s="266"/>
      <c r="OE159" s="266"/>
      <c r="OF159" s="266"/>
      <c r="OG159" s="266"/>
      <c r="OH159" s="266"/>
      <c r="OI159" s="266"/>
      <c r="OJ159" s="266"/>
      <c r="OK159" s="266"/>
      <c r="OL159" s="266"/>
      <c r="OM159" s="266"/>
      <c r="ON159" s="267"/>
    </row>
    <row r="160" spans="1:404">
      <c r="A160" s="261">
        <v>535</v>
      </c>
      <c r="B160" s="265">
        <v>0.25601000000000002</v>
      </c>
      <c r="C160" s="265">
        <v>0.25385999999999997</v>
      </c>
      <c r="D160" s="265">
        <v>0.23044999999999999</v>
      </c>
      <c r="E160" s="265">
        <v>0.19188</v>
      </c>
      <c r="F160" s="265">
        <v>0.28311999999999998</v>
      </c>
      <c r="G160" s="265">
        <v>0.27814</v>
      </c>
      <c r="H160" s="265">
        <v>0.27933999999999998</v>
      </c>
      <c r="I160" s="265">
        <v>0.36452000000000001</v>
      </c>
      <c r="J160" s="265">
        <v>0.33599000000000001</v>
      </c>
      <c r="K160" s="265">
        <v>7.7487E-2</v>
      </c>
      <c r="L160" s="265">
        <v>6.7270999999999997E-2</v>
      </c>
      <c r="M160" s="265">
        <v>6.6540000000000002E-2</v>
      </c>
      <c r="N160" s="265">
        <v>0.17296</v>
      </c>
      <c r="O160" s="265">
        <v>0.19039</v>
      </c>
      <c r="P160" s="265">
        <v>0.27888000000000002</v>
      </c>
      <c r="Q160" s="265">
        <v>0.28928999999999999</v>
      </c>
      <c r="R160" s="265">
        <v>0.21082999999999999</v>
      </c>
      <c r="S160" s="265">
        <v>0.29583999999999999</v>
      </c>
      <c r="T160" s="265">
        <v>0.19944000000000001</v>
      </c>
      <c r="U160" s="265">
        <v>0.25081999999999999</v>
      </c>
      <c r="V160" s="265">
        <v>0.17108999999999999</v>
      </c>
      <c r="W160" s="265">
        <v>0.24940000000000001</v>
      </c>
      <c r="X160" s="265">
        <v>0.2167</v>
      </c>
      <c r="Y160" s="265">
        <v>0.32257000000000002</v>
      </c>
      <c r="Z160" s="265">
        <v>0.22389999999999999</v>
      </c>
      <c r="AA160" s="265">
        <v>0.27467999999999998</v>
      </c>
      <c r="AB160" s="265">
        <v>0.19277</v>
      </c>
      <c r="AC160" s="265">
        <v>0.24260000000000001</v>
      </c>
      <c r="AD160" s="265">
        <v>0.16295999999999999</v>
      </c>
      <c r="AE160" s="265">
        <v>6.8769999999999998E-2</v>
      </c>
      <c r="AF160" s="265">
        <v>7.8745999999999997E-2</v>
      </c>
      <c r="AG160" s="265">
        <v>1</v>
      </c>
      <c r="AH160" s="265">
        <v>6.7492999999999997E-2</v>
      </c>
      <c r="AI160" s="265">
        <v>4.7197999999999997E-2</v>
      </c>
      <c r="AJ160" s="265">
        <v>5.6203000000000003E-2</v>
      </c>
      <c r="AK160" s="265">
        <v>3.2513E-2</v>
      </c>
      <c r="AL160" s="265">
        <v>5.5618000000000001E-2</v>
      </c>
      <c r="AM160" s="265">
        <v>3.7497999999999997E-2</v>
      </c>
      <c r="AN160" s="265">
        <v>3.7622000000000003E-2</v>
      </c>
      <c r="AO160" s="265">
        <v>5.6808999999999998E-2</v>
      </c>
      <c r="AP160" s="265">
        <v>6.6361000000000003E-2</v>
      </c>
      <c r="AQ160" s="265">
        <v>3.8790999999999999E-2</v>
      </c>
      <c r="AR160" s="265">
        <v>7.4858999999999995E-2</v>
      </c>
      <c r="AS160" s="265">
        <v>4.6620000000000002E-2</v>
      </c>
      <c r="AT160" s="265">
        <v>5.3324999999999997E-2</v>
      </c>
      <c r="AU160" s="265">
        <v>8.4295999999999996E-2</v>
      </c>
      <c r="AV160" s="265">
        <v>6.1198000000000002E-2</v>
      </c>
      <c r="AW160" s="265">
        <v>5.2868999999999999E-2</v>
      </c>
      <c r="AX160" s="265">
        <v>5.4204000000000002E-2</v>
      </c>
      <c r="AY160" s="265">
        <v>5.0062000000000002E-2</v>
      </c>
      <c r="AZ160" s="265">
        <v>4.9625000000000002E-2</v>
      </c>
      <c r="BA160" s="265">
        <v>5.2638999999999998E-2</v>
      </c>
      <c r="BB160" s="265">
        <v>5.3226000000000002E-2</v>
      </c>
      <c r="BC160" s="265">
        <v>5.3554999999999998E-2</v>
      </c>
      <c r="BD160" s="265">
        <v>5.2309000000000001E-2</v>
      </c>
      <c r="BE160" s="265">
        <v>1.0423999999999999E-2</v>
      </c>
      <c r="BF160" s="265">
        <v>8.9300000000000004E-3</v>
      </c>
      <c r="BG160" s="265">
        <v>7.7045000000000002E-2</v>
      </c>
      <c r="BH160" s="265">
        <v>7.6862E-2</v>
      </c>
      <c r="BI160" s="265">
        <v>0.15776000000000001</v>
      </c>
      <c r="BJ160" s="265">
        <v>0.14213000000000001</v>
      </c>
      <c r="BK160" s="265">
        <v>0.62338000000000005</v>
      </c>
      <c r="BL160" s="265">
        <v>0.95772000000000002</v>
      </c>
      <c r="BM160" s="265">
        <v>0.68293000000000004</v>
      </c>
      <c r="BN160" s="265">
        <v>1</v>
      </c>
      <c r="BO160" s="265">
        <v>1</v>
      </c>
      <c r="BP160" s="265">
        <v>0.12163</v>
      </c>
      <c r="BQ160" s="265">
        <v>0.86182000000000003</v>
      </c>
      <c r="BR160" s="265">
        <v>1</v>
      </c>
      <c r="BS160" s="265">
        <v>0.88114000000000003</v>
      </c>
      <c r="BT160" s="265">
        <v>1</v>
      </c>
      <c r="BU160" s="265">
        <v>3.1948999999999998E-2</v>
      </c>
      <c r="BV160" s="265">
        <v>1.5571E-2</v>
      </c>
      <c r="BW160" s="265">
        <v>4.2992000000000002E-2</v>
      </c>
      <c r="BX160" s="265">
        <v>1.7391E-2</v>
      </c>
      <c r="BY160" s="265">
        <v>0.34451999999999999</v>
      </c>
      <c r="BZ160" s="265">
        <v>0.30845</v>
      </c>
      <c r="CA160" s="265">
        <v>0.57999999999999996</v>
      </c>
      <c r="CB160" s="265">
        <v>0.40938999999999998</v>
      </c>
      <c r="CC160" s="265">
        <v>0.51692000000000005</v>
      </c>
      <c r="CD160" s="265">
        <v>0.32352999999999998</v>
      </c>
      <c r="CE160" s="265">
        <v>0.31158000000000002</v>
      </c>
      <c r="CF160" s="265">
        <v>0.34594999999999998</v>
      </c>
      <c r="CG160" s="265">
        <v>0.25980999999999999</v>
      </c>
      <c r="CH160" s="265">
        <v>0.30212</v>
      </c>
      <c r="CI160" s="265">
        <v>0.31855</v>
      </c>
      <c r="CJ160" s="265">
        <v>0.29271999999999998</v>
      </c>
      <c r="CK160" s="265">
        <v>0.27467999999999998</v>
      </c>
      <c r="CL160" s="265">
        <v>0.55467999999999995</v>
      </c>
      <c r="CM160" s="265">
        <v>0.37689</v>
      </c>
      <c r="CN160" s="265">
        <v>0.21212</v>
      </c>
      <c r="CO160" s="265">
        <v>0.2913</v>
      </c>
      <c r="CP160" s="265">
        <v>0.37032999999999999</v>
      </c>
      <c r="CQ160" s="265">
        <v>0.35271999999999998</v>
      </c>
      <c r="CR160" s="265">
        <v>0.31</v>
      </c>
      <c r="CS160" s="265">
        <v>0.19388</v>
      </c>
      <c r="CT160" s="265">
        <v>0.27834999999999999</v>
      </c>
      <c r="CU160" s="265">
        <v>0.25</v>
      </c>
      <c r="CV160" s="265">
        <v>0.34945999999999999</v>
      </c>
      <c r="CW160" s="265">
        <v>0.52524999999999999</v>
      </c>
      <c r="CX160" s="265">
        <v>0.32990000000000003</v>
      </c>
      <c r="CY160" s="265">
        <v>0.45361000000000001</v>
      </c>
      <c r="CZ160" s="265">
        <v>0.29987999999999998</v>
      </c>
      <c r="DA160" s="265">
        <v>0.40561000000000003</v>
      </c>
      <c r="DB160" s="265">
        <v>0.15151999999999999</v>
      </c>
      <c r="DC160" s="265">
        <v>0.19588</v>
      </c>
      <c r="DD160" s="265">
        <v>0.23232</v>
      </c>
      <c r="DE160" s="265">
        <v>0.37113000000000002</v>
      </c>
      <c r="DF160" s="265">
        <v>0.31564999999999999</v>
      </c>
      <c r="DG160" s="265">
        <v>0.47770000000000001</v>
      </c>
      <c r="DH160" s="265">
        <v>0.26605000000000001</v>
      </c>
      <c r="DI160" s="265">
        <v>0.54484999999999995</v>
      </c>
      <c r="DJ160" s="265">
        <v>0.52029000000000003</v>
      </c>
      <c r="DK160" s="265">
        <v>0.34097</v>
      </c>
      <c r="DL160" s="265">
        <v>0.46135999999999999</v>
      </c>
      <c r="DM160" s="265">
        <v>0.70003000000000004</v>
      </c>
      <c r="DN160" s="265">
        <v>0.46462999999999999</v>
      </c>
      <c r="DO160" s="265">
        <v>0.51627000000000001</v>
      </c>
      <c r="DP160" s="265">
        <v>0.34721000000000002</v>
      </c>
      <c r="DQ160" s="265">
        <v>0.39823999999999998</v>
      </c>
      <c r="DR160" s="265">
        <v>0.39854000000000001</v>
      </c>
      <c r="DS160" s="265">
        <v>0.37611</v>
      </c>
      <c r="DT160" s="265">
        <v>0.48694999999999999</v>
      </c>
      <c r="DU160" s="265">
        <v>0.43692999999999999</v>
      </c>
      <c r="DV160" s="265">
        <v>0.45949000000000001</v>
      </c>
      <c r="DW160" s="265">
        <v>0.30903999999999998</v>
      </c>
      <c r="DX160" s="265">
        <v>0.23289000000000001</v>
      </c>
      <c r="DY160" s="265">
        <v>0.29203000000000001</v>
      </c>
      <c r="DZ160" s="265">
        <v>0.23755000000000001</v>
      </c>
      <c r="EA160" s="265">
        <v>0.35859000000000002</v>
      </c>
      <c r="EB160" s="265">
        <v>0.34087000000000001</v>
      </c>
      <c r="EC160" s="265">
        <v>0.35633999999999999</v>
      </c>
      <c r="ED160" s="265">
        <v>0.31895000000000001</v>
      </c>
      <c r="EE160" s="265">
        <v>0.29809999999999998</v>
      </c>
      <c r="EF160" s="265">
        <v>0.14766000000000001</v>
      </c>
      <c r="EG160" s="265">
        <v>0.42415000000000003</v>
      </c>
      <c r="EH160" s="265">
        <v>0.10856</v>
      </c>
      <c r="EI160" s="265">
        <v>0.58162999999999998</v>
      </c>
      <c r="EJ160" s="265">
        <v>0.41237000000000001</v>
      </c>
      <c r="EK160" s="265">
        <v>0.23232</v>
      </c>
      <c r="EL160" s="265">
        <v>0.36458000000000002</v>
      </c>
      <c r="EM160" s="265">
        <v>0.10435</v>
      </c>
      <c r="EN160" s="265">
        <v>0.37352000000000002</v>
      </c>
      <c r="EO160" s="265">
        <v>0.84919</v>
      </c>
      <c r="EP160" s="265">
        <v>0.33907999999999999</v>
      </c>
      <c r="EQ160" s="265">
        <v>0.31669999999999998</v>
      </c>
      <c r="ER160" s="265">
        <v>0.36270000000000002</v>
      </c>
      <c r="ES160" s="265">
        <v>0.34327999999999997</v>
      </c>
      <c r="ET160" s="265">
        <v>0.36364000000000002</v>
      </c>
      <c r="EU160" s="265">
        <v>0.33199000000000001</v>
      </c>
      <c r="EV160" s="265">
        <v>0.26379999999999998</v>
      </c>
      <c r="EW160" s="265">
        <v>0.28706999999999999</v>
      </c>
      <c r="EX160" s="265">
        <v>0.32658999999999999</v>
      </c>
      <c r="EY160" s="265">
        <v>0.31268000000000001</v>
      </c>
      <c r="EZ160" s="265">
        <v>0.48530000000000001</v>
      </c>
      <c r="FA160" s="265">
        <v>0.48216999999999999</v>
      </c>
      <c r="FB160" s="265">
        <v>0.42829</v>
      </c>
      <c r="FC160" s="265">
        <v>0.39072000000000001</v>
      </c>
      <c r="FD160" s="265">
        <v>0.49784</v>
      </c>
      <c r="FE160" s="265">
        <v>0.35485</v>
      </c>
      <c r="FF160" s="265">
        <v>0.47655999999999998</v>
      </c>
      <c r="FG160" s="265">
        <v>0.52859999999999996</v>
      </c>
      <c r="FH160" s="265">
        <v>0.44829000000000002</v>
      </c>
      <c r="FI160" s="265">
        <v>0.43231999999999998</v>
      </c>
      <c r="FJ160" s="265">
        <v>0.60850000000000004</v>
      </c>
      <c r="FK160" s="265">
        <v>0.3301</v>
      </c>
      <c r="FL160" s="265">
        <v>0.25985000000000003</v>
      </c>
      <c r="FM160" s="265">
        <v>0.30880000000000002</v>
      </c>
      <c r="FN160" s="265">
        <v>0.55176999999999998</v>
      </c>
      <c r="FO160" s="265">
        <v>0.66</v>
      </c>
      <c r="FP160" s="265">
        <v>0.62497999999999998</v>
      </c>
      <c r="FQ160" s="265">
        <v>0.57435999999999998</v>
      </c>
      <c r="FR160" s="265">
        <v>0.49942999999999999</v>
      </c>
      <c r="FS160" s="265">
        <v>0.61895</v>
      </c>
      <c r="FT160" s="265">
        <v>0.47456999999999999</v>
      </c>
      <c r="FU160" s="265">
        <v>0.57838000000000001</v>
      </c>
      <c r="FV160" s="265">
        <v>0.64034999999999997</v>
      </c>
      <c r="FW160" s="265">
        <v>0.61467000000000005</v>
      </c>
      <c r="FX160" s="265">
        <v>0.63798999999999995</v>
      </c>
      <c r="FY160" s="265">
        <v>0.56462999999999997</v>
      </c>
      <c r="FZ160" s="265">
        <v>0.61467000000000005</v>
      </c>
      <c r="GA160" s="265">
        <v>0.65874999999999995</v>
      </c>
      <c r="GB160" s="265">
        <v>0.52242</v>
      </c>
      <c r="GC160" s="265">
        <v>0.60897999999999997</v>
      </c>
      <c r="GD160" s="265">
        <v>0.63480999999999999</v>
      </c>
      <c r="GE160" s="265">
        <v>0.82682999999999995</v>
      </c>
      <c r="GF160" s="265">
        <v>0.60094999999999998</v>
      </c>
      <c r="GG160" s="265">
        <v>0.67164999999999997</v>
      </c>
      <c r="GH160" s="265">
        <v>0.75029000000000001</v>
      </c>
      <c r="GI160" s="265">
        <v>0.72023999999999999</v>
      </c>
      <c r="GJ160" s="265">
        <v>0.77573000000000003</v>
      </c>
      <c r="GK160" s="265">
        <v>0.74500999999999995</v>
      </c>
      <c r="GL160" s="265">
        <v>0.68828</v>
      </c>
      <c r="GM160" s="265">
        <v>0.78493999999999997</v>
      </c>
      <c r="GN160" s="265">
        <v>0.83474999999999999</v>
      </c>
      <c r="GO160" s="265">
        <v>0.67161000000000004</v>
      </c>
      <c r="GP160" s="265">
        <v>0.64183999999999997</v>
      </c>
      <c r="GQ160" s="265">
        <v>0.63134999999999997</v>
      </c>
      <c r="GR160" s="265">
        <v>0.73507</v>
      </c>
      <c r="GS160" s="265">
        <v>0.63227999999999995</v>
      </c>
      <c r="GT160" s="265">
        <v>0.62407999999999997</v>
      </c>
      <c r="GU160" s="265">
        <v>0.61989000000000005</v>
      </c>
      <c r="GV160" s="265">
        <v>0.59545000000000003</v>
      </c>
      <c r="GW160" s="265">
        <v>0.63160000000000005</v>
      </c>
      <c r="GX160" s="265">
        <v>0.71845000000000003</v>
      </c>
      <c r="GY160" s="265">
        <v>0.68059000000000003</v>
      </c>
      <c r="GZ160" s="265">
        <v>0.55203999999999998</v>
      </c>
      <c r="HA160" s="265">
        <v>0.52456000000000003</v>
      </c>
      <c r="HB160" s="265">
        <v>0.52547999999999995</v>
      </c>
      <c r="HC160" s="265">
        <v>0.84726000000000001</v>
      </c>
      <c r="HD160" s="265">
        <v>0.61745000000000005</v>
      </c>
      <c r="HE160" s="265">
        <v>0.76129000000000002</v>
      </c>
      <c r="HF160" s="265">
        <v>0.73714000000000002</v>
      </c>
      <c r="HG160" s="265">
        <v>0.76324000000000003</v>
      </c>
      <c r="HH160" s="265">
        <v>0.76704000000000006</v>
      </c>
      <c r="HI160" s="265">
        <v>0.77178000000000002</v>
      </c>
      <c r="HJ160" s="265">
        <v>0.82593000000000005</v>
      </c>
      <c r="HK160" s="265">
        <v>0.63656999999999997</v>
      </c>
      <c r="HL160" s="265">
        <v>0.67901999999999996</v>
      </c>
      <c r="HM160" s="265">
        <v>0.61407999999999996</v>
      </c>
      <c r="HN160" s="265">
        <v>0.71458999999999995</v>
      </c>
      <c r="HO160" s="265">
        <v>0.72041999999999995</v>
      </c>
      <c r="HP160" s="265">
        <v>0.6401</v>
      </c>
      <c r="HQ160" s="265">
        <v>0.71328000000000003</v>
      </c>
      <c r="HR160" s="265">
        <v>0.80691999999999997</v>
      </c>
      <c r="HS160" s="265">
        <v>0.64281999999999995</v>
      </c>
      <c r="HT160" s="265">
        <v>0.68140999999999996</v>
      </c>
      <c r="HU160" s="265">
        <v>0.82225000000000004</v>
      </c>
      <c r="HV160" s="265">
        <v>0.60294999999999999</v>
      </c>
      <c r="HW160" s="265">
        <v>0.72938999999999998</v>
      </c>
      <c r="HX160" s="265">
        <v>0.76149999999999995</v>
      </c>
      <c r="HY160" s="265">
        <v>0.63990999999999998</v>
      </c>
      <c r="HZ160" s="265">
        <v>0.59870999999999996</v>
      </c>
      <c r="IA160" s="265">
        <v>0.54969999999999997</v>
      </c>
      <c r="IB160" s="265">
        <v>0.53339000000000003</v>
      </c>
      <c r="IC160" s="265">
        <v>0.54930999999999996</v>
      </c>
      <c r="ID160" s="265">
        <v>0.53800000000000003</v>
      </c>
      <c r="IE160" s="265">
        <v>0.59236</v>
      </c>
      <c r="IF160" s="265">
        <v>0.59326000000000001</v>
      </c>
      <c r="IG160" s="265">
        <v>0.57289000000000001</v>
      </c>
      <c r="IH160" s="265">
        <v>0.74068999999999996</v>
      </c>
      <c r="II160" s="265">
        <v>0.83118000000000003</v>
      </c>
      <c r="IJ160" s="265">
        <v>0.57282999999999995</v>
      </c>
      <c r="IK160" s="265">
        <v>0.58452999999999999</v>
      </c>
      <c r="IL160" s="265">
        <v>0.81091999999999997</v>
      </c>
      <c r="IM160" s="265">
        <v>0.69059999999999999</v>
      </c>
      <c r="IN160" s="265">
        <v>0.57794999999999996</v>
      </c>
      <c r="IO160" s="265">
        <v>0.51724000000000003</v>
      </c>
      <c r="IP160" s="265">
        <v>0.49917</v>
      </c>
      <c r="IQ160" s="265">
        <v>0.73018000000000005</v>
      </c>
      <c r="IR160" s="265">
        <v>0.79603999999999997</v>
      </c>
      <c r="IS160" s="265">
        <v>0.62319000000000002</v>
      </c>
      <c r="IT160" s="265">
        <v>0.62</v>
      </c>
      <c r="IU160" s="265">
        <v>0.62863000000000002</v>
      </c>
      <c r="IV160" s="265">
        <v>0.45517000000000002</v>
      </c>
      <c r="IW160" s="265">
        <v>0.64802000000000004</v>
      </c>
      <c r="IX160" s="265">
        <v>0.63900000000000001</v>
      </c>
      <c r="IY160" s="265">
        <v>0.81464000000000003</v>
      </c>
      <c r="IZ160" s="265">
        <v>0.72872000000000003</v>
      </c>
      <c r="JA160" s="265">
        <v>0.75929999999999997</v>
      </c>
      <c r="JB160" s="265">
        <v>0.73299999999999998</v>
      </c>
      <c r="JC160" s="265">
        <v>0.79510000000000003</v>
      </c>
      <c r="JD160" s="265">
        <v>0.62131999999999998</v>
      </c>
      <c r="JE160" s="265">
        <v>0.62490000000000001</v>
      </c>
      <c r="JF160" s="265">
        <v>0.67023999999999995</v>
      </c>
      <c r="JG160" s="265">
        <v>0.70860000000000001</v>
      </c>
      <c r="JH160" s="265">
        <v>0.88226000000000004</v>
      </c>
      <c r="JI160" s="265">
        <v>0.73463999999999996</v>
      </c>
      <c r="JJ160" s="265">
        <v>0.69238999999999995</v>
      </c>
      <c r="JK160" s="265">
        <v>0.87219999999999998</v>
      </c>
      <c r="JL160" s="265">
        <v>0.82240000000000002</v>
      </c>
      <c r="JM160" s="265">
        <v>0.74394000000000005</v>
      </c>
      <c r="JN160" s="265">
        <v>0.59972000000000003</v>
      </c>
      <c r="JO160" s="265">
        <v>0.63224999999999998</v>
      </c>
      <c r="JP160" s="265">
        <v>0.68735999999999997</v>
      </c>
      <c r="JQ160" s="265">
        <v>0.61851999999999996</v>
      </c>
      <c r="JR160" s="265">
        <v>0.53581000000000001</v>
      </c>
      <c r="JS160" s="265">
        <v>0.64383000000000001</v>
      </c>
      <c r="JT160" s="265">
        <v>0.38875999999999999</v>
      </c>
      <c r="JU160" s="265">
        <v>0.80108999999999997</v>
      </c>
      <c r="JV160" s="265">
        <v>0.78607000000000005</v>
      </c>
      <c r="JW160" s="265">
        <v>0.55959999999999999</v>
      </c>
      <c r="JX160" s="265">
        <v>0.57694000000000001</v>
      </c>
      <c r="JY160" s="265">
        <v>0.63963000000000003</v>
      </c>
      <c r="JZ160" s="265">
        <v>0.56752999999999998</v>
      </c>
      <c r="KA160" s="265">
        <v>0.44374000000000002</v>
      </c>
      <c r="KB160" s="265">
        <v>0.51788000000000001</v>
      </c>
      <c r="KC160" s="265">
        <v>0.66276000000000002</v>
      </c>
      <c r="KD160" s="265">
        <v>0.57416999999999996</v>
      </c>
      <c r="KE160" s="265">
        <v>0.59957000000000005</v>
      </c>
      <c r="KF160" s="265">
        <v>0.51170000000000004</v>
      </c>
      <c r="KG160" s="265">
        <v>0.48881000000000002</v>
      </c>
      <c r="KH160" s="265">
        <v>0.51815999999999995</v>
      </c>
      <c r="KI160" s="265">
        <v>0.48924000000000001</v>
      </c>
      <c r="KJ160" s="265">
        <v>0.57267999999999997</v>
      </c>
      <c r="KK160" s="265">
        <v>0.47941</v>
      </c>
      <c r="KL160" s="265">
        <v>0.54118999999999995</v>
      </c>
      <c r="KM160" s="265">
        <v>0.98412999999999995</v>
      </c>
      <c r="KN160" s="265">
        <v>0.98990999999999996</v>
      </c>
      <c r="KO160" s="265">
        <v>0.95494000000000001</v>
      </c>
      <c r="KP160" s="265">
        <v>7.3462532355956945E-3</v>
      </c>
      <c r="KQ160" s="265">
        <v>0.85565999999999998</v>
      </c>
      <c r="KR160" s="265">
        <v>0.81498999999999999</v>
      </c>
      <c r="KS160" s="265">
        <v>0.78127999999999997</v>
      </c>
      <c r="KT160" s="265">
        <v>0.95124687296739407</v>
      </c>
      <c r="KU160" s="265">
        <v>9.6461000000000005E-2</v>
      </c>
      <c r="KV160" s="265">
        <v>0.22439000000000001</v>
      </c>
      <c r="KW160" s="265">
        <v>0.28808</v>
      </c>
      <c r="KX160" s="265">
        <v>0.39351000000000003</v>
      </c>
      <c r="KY160" s="265">
        <v>0.58679999999999999</v>
      </c>
      <c r="KZ160" s="265">
        <v>0.78013999999999994</v>
      </c>
      <c r="LA160" s="265">
        <v>0.91500999999999999</v>
      </c>
      <c r="LB160" s="265">
        <v>0.98411999999999999</v>
      </c>
      <c r="LC160" s="265">
        <v>1</v>
      </c>
      <c r="LD160" s="265">
        <v>0</v>
      </c>
      <c r="LE160" s="265">
        <v>0.74750000000000005</v>
      </c>
      <c r="LF160" s="265">
        <v>0.10312</v>
      </c>
      <c r="LG160" s="265">
        <v>0.13533000000000001</v>
      </c>
      <c r="LH160" s="431">
        <v>1.6047265380620956E-3</v>
      </c>
      <c r="LI160" s="431">
        <v>1.7701381584629416E-3</v>
      </c>
      <c r="LJ160" s="431">
        <v>1.4808907872065902E-3</v>
      </c>
      <c r="LK160" s="431">
        <v>2.5889705866575241E-3</v>
      </c>
      <c r="LL160" s="431">
        <v>2.3715803399682045E-3</v>
      </c>
      <c r="LM160" s="431">
        <v>3.6523754242807627E-3</v>
      </c>
      <c r="LN160" s="431">
        <v>3.0884337611496449E-3</v>
      </c>
      <c r="LO160" s="431">
        <v>4.057466983795166E-3</v>
      </c>
      <c r="LP160" s="431">
        <v>4.00967663154006E-3</v>
      </c>
      <c r="LQ160" s="431">
        <v>4.3471544049680233E-3</v>
      </c>
      <c r="LR160" s="431">
        <v>2.3451708257198334E-3</v>
      </c>
      <c r="LS160" s="431">
        <v>2.5034588761627674E-3</v>
      </c>
      <c r="LT160" s="431">
        <v>2.7955251280218363E-3</v>
      </c>
      <c r="LU160" s="431">
        <v>3.4482963383197784E-3</v>
      </c>
      <c r="LV160" s="431">
        <v>3.0598335433751345E-3</v>
      </c>
      <c r="LW160" s="431">
        <v>3.7999721243977547E-3</v>
      </c>
      <c r="LX160" s="431">
        <v>3.7890481762588024E-3</v>
      </c>
      <c r="LY160" s="431">
        <v>3.8234929088503122E-3</v>
      </c>
      <c r="LZ160" s="431">
        <v>1.9551469013094902E-3</v>
      </c>
      <c r="MA160" s="431">
        <v>2.6326195802539587E-3</v>
      </c>
      <c r="MB160" s="431">
        <v>2.6512923650443554E-3</v>
      </c>
      <c r="MC160" s="431">
        <v>3.1421897001564503E-3</v>
      </c>
      <c r="MD160" s="431">
        <v>3.6225435324013233E-3</v>
      </c>
      <c r="ME160" s="431">
        <v>3.2605789601802826E-3</v>
      </c>
      <c r="MF160" s="431">
        <v>2.4581849575042725E-3</v>
      </c>
      <c r="MG160" s="431">
        <v>2.7876247186213732E-3</v>
      </c>
      <c r="MH160" s="266"/>
      <c r="MI160" s="266"/>
      <c r="MJ160" s="266"/>
      <c r="MK160" s="266"/>
      <c r="ML160" s="266"/>
      <c r="MM160" s="266"/>
      <c r="MN160" s="266"/>
      <c r="MO160" s="266"/>
      <c r="MP160" s="266"/>
      <c r="MQ160" s="266"/>
      <c r="MR160" s="266"/>
      <c r="MS160" s="266"/>
      <c r="MT160" s="266"/>
      <c r="MU160" s="266"/>
      <c r="MV160" s="266"/>
      <c r="MW160" s="266"/>
      <c r="MX160" s="266"/>
      <c r="MY160" s="266"/>
      <c r="MZ160" s="266"/>
      <c r="NA160" s="266"/>
      <c r="NB160" s="266"/>
      <c r="NC160" s="266"/>
      <c r="ND160" s="266"/>
      <c r="NE160" s="266"/>
      <c r="NF160" s="266"/>
      <c r="NG160" s="266"/>
      <c r="NH160" s="266"/>
      <c r="NI160" s="266"/>
      <c r="NJ160" s="266"/>
      <c r="NK160" s="266"/>
      <c r="NL160" s="266"/>
      <c r="NM160" s="266"/>
      <c r="NN160" s="266"/>
      <c r="NO160" s="266"/>
      <c r="NP160" s="266"/>
      <c r="NQ160" s="266"/>
      <c r="NR160" s="266"/>
      <c r="NS160" s="266"/>
      <c r="NT160" s="266"/>
      <c r="NU160" s="266"/>
      <c r="NV160" s="266"/>
      <c r="NW160" s="266"/>
      <c r="NX160" s="266"/>
      <c r="NY160" s="266"/>
      <c r="NZ160" s="266"/>
      <c r="OA160" s="266"/>
      <c r="OB160" s="266"/>
      <c r="OC160" s="266"/>
      <c r="OD160" s="266"/>
      <c r="OE160" s="266"/>
      <c r="OF160" s="266"/>
      <c r="OG160" s="266"/>
      <c r="OH160" s="266"/>
      <c r="OI160" s="266"/>
      <c r="OJ160" s="266"/>
      <c r="OK160" s="266"/>
      <c r="OL160" s="266"/>
      <c r="OM160" s="266"/>
      <c r="ON160" s="267"/>
    </row>
    <row r="161" spans="1:404">
      <c r="A161" s="261">
        <v>536</v>
      </c>
      <c r="B161" s="265">
        <v>0.25761000000000001</v>
      </c>
      <c r="C161" s="265">
        <v>0.26032</v>
      </c>
      <c r="D161" s="265">
        <v>0.23949999999999999</v>
      </c>
      <c r="E161" s="265">
        <v>0.20185</v>
      </c>
      <c r="F161" s="265">
        <v>0.28597</v>
      </c>
      <c r="G161" s="265">
        <v>0.28683999999999998</v>
      </c>
      <c r="H161" s="265">
        <v>0.27901999999999999</v>
      </c>
      <c r="I161" s="265">
        <v>0.36327999999999999</v>
      </c>
      <c r="J161" s="265">
        <v>0.33733999999999997</v>
      </c>
      <c r="K161" s="265">
        <v>0.17321</v>
      </c>
      <c r="L161" s="265">
        <v>0.16252</v>
      </c>
      <c r="M161" s="265">
        <v>0.15362999999999999</v>
      </c>
      <c r="N161" s="265">
        <v>0.19456000000000001</v>
      </c>
      <c r="O161" s="265">
        <v>0.19781000000000001</v>
      </c>
      <c r="P161" s="265">
        <v>0.28906999999999999</v>
      </c>
      <c r="Q161" s="265">
        <v>0.30480000000000002</v>
      </c>
      <c r="R161" s="265">
        <v>0.22058</v>
      </c>
      <c r="S161" s="265">
        <v>0.29815999999999998</v>
      </c>
      <c r="T161" s="265">
        <v>0.19964000000000001</v>
      </c>
      <c r="U161" s="265">
        <v>0.24845</v>
      </c>
      <c r="V161" s="265">
        <v>0.17029</v>
      </c>
      <c r="W161" s="265">
        <v>0.24811</v>
      </c>
      <c r="X161" s="265">
        <v>0.21565999999999999</v>
      </c>
      <c r="Y161" s="265">
        <v>0.31925999999999999</v>
      </c>
      <c r="Z161" s="265">
        <v>0.22220000000000001</v>
      </c>
      <c r="AA161" s="265">
        <v>0.27607999999999999</v>
      </c>
      <c r="AB161" s="265">
        <v>0.19456000000000001</v>
      </c>
      <c r="AC161" s="265">
        <v>0.24367</v>
      </c>
      <c r="AD161" s="265">
        <v>0.16450000000000001</v>
      </c>
      <c r="AE161" s="265">
        <v>0.13249</v>
      </c>
      <c r="AF161" s="265">
        <v>0.14263999999999999</v>
      </c>
      <c r="AG161" s="265">
        <v>0.85492000000000001</v>
      </c>
      <c r="AH161" s="265">
        <v>0.13608999999999999</v>
      </c>
      <c r="AI161" s="265">
        <v>0.12171</v>
      </c>
      <c r="AJ161" s="265">
        <v>0.12336</v>
      </c>
      <c r="AK161" s="265">
        <v>6.9281999999999996E-2</v>
      </c>
      <c r="AL161" s="265">
        <v>0.13356000000000001</v>
      </c>
      <c r="AM161" s="265">
        <v>7.6655000000000001E-2</v>
      </c>
      <c r="AN161" s="265">
        <v>7.3952000000000004E-2</v>
      </c>
      <c r="AO161" s="265">
        <v>0.13588</v>
      </c>
      <c r="AP161" s="265">
        <v>0.13383999999999999</v>
      </c>
      <c r="AQ161" s="265">
        <v>7.6281000000000002E-2</v>
      </c>
      <c r="AR161" s="265">
        <v>0.15129000000000001</v>
      </c>
      <c r="AS161" s="265">
        <v>0.12214</v>
      </c>
      <c r="AT161" s="265">
        <v>8.9097999999999997E-2</v>
      </c>
      <c r="AU161" s="265">
        <v>0.16172</v>
      </c>
      <c r="AV161" s="265">
        <v>9.8236000000000004E-2</v>
      </c>
      <c r="AW161" s="265">
        <v>0.12474</v>
      </c>
      <c r="AX161" s="265">
        <v>0.12345</v>
      </c>
      <c r="AY161" s="265">
        <v>0.12005</v>
      </c>
      <c r="AZ161" s="265">
        <v>0.12648999999999999</v>
      </c>
      <c r="BA161" s="265">
        <v>0.12136</v>
      </c>
      <c r="BB161" s="265">
        <v>0.12781000000000001</v>
      </c>
      <c r="BC161" s="265">
        <v>0.13200999999999999</v>
      </c>
      <c r="BD161" s="265">
        <v>0.11600000000000001</v>
      </c>
      <c r="BE161" s="265">
        <v>1.0840000000000001E-2</v>
      </c>
      <c r="BF161" s="265">
        <v>9.4058000000000006E-3</v>
      </c>
      <c r="BG161" s="265">
        <v>7.9665E-2</v>
      </c>
      <c r="BH161" s="265">
        <v>7.8581999999999999E-2</v>
      </c>
      <c r="BI161" s="265">
        <v>0.16367000000000001</v>
      </c>
      <c r="BJ161" s="265">
        <v>0.14702000000000001</v>
      </c>
      <c r="BK161" s="265">
        <v>0.69869999999999999</v>
      </c>
      <c r="BL161" s="265">
        <v>0.92891999999999997</v>
      </c>
      <c r="BM161" s="265">
        <v>0.74634</v>
      </c>
      <c r="BN161" s="265">
        <v>0.94266000000000005</v>
      </c>
      <c r="BO161" s="265">
        <v>0.98570999999999998</v>
      </c>
      <c r="BP161" s="265">
        <v>0.10847999999999999</v>
      </c>
      <c r="BQ161" s="265">
        <v>0.86492999999999998</v>
      </c>
      <c r="BR161" s="265">
        <v>0.97045999999999999</v>
      </c>
      <c r="BS161" s="265">
        <v>0.88831000000000004</v>
      </c>
      <c r="BT161" s="265">
        <v>0.94155</v>
      </c>
      <c r="BU161" s="265">
        <v>4.7454999999999997E-2</v>
      </c>
      <c r="BV161" s="265">
        <v>1.6705999999999999E-2</v>
      </c>
      <c r="BW161" s="265">
        <v>4.8024999999999998E-2</v>
      </c>
      <c r="BX161" s="265">
        <v>2.0163E-2</v>
      </c>
      <c r="BY161" s="265">
        <v>0.34770000000000001</v>
      </c>
      <c r="BZ161" s="265">
        <v>0.31136999999999998</v>
      </c>
      <c r="CA161" s="265">
        <v>0.58599999999999997</v>
      </c>
      <c r="CB161" s="265">
        <v>0.41327000000000003</v>
      </c>
      <c r="CC161" s="265">
        <v>0.52097000000000004</v>
      </c>
      <c r="CD161" s="265">
        <v>0.32624999999999998</v>
      </c>
      <c r="CE161" s="265">
        <v>0.31440000000000001</v>
      </c>
      <c r="CF161" s="265">
        <v>0.34893000000000002</v>
      </c>
      <c r="CG161" s="265">
        <v>0.26968999999999999</v>
      </c>
      <c r="CH161" s="265">
        <v>0.30486999999999997</v>
      </c>
      <c r="CI161" s="265">
        <v>0.32112000000000002</v>
      </c>
      <c r="CJ161" s="265">
        <v>0.29557</v>
      </c>
      <c r="CK161" s="265">
        <v>0.28437000000000001</v>
      </c>
      <c r="CL161" s="265">
        <v>0.55744000000000005</v>
      </c>
      <c r="CM161" s="265">
        <v>0.37869999999999998</v>
      </c>
      <c r="CN161" s="265">
        <v>0.21414</v>
      </c>
      <c r="CO161" s="265">
        <v>0.29416999999999999</v>
      </c>
      <c r="CP161" s="265">
        <v>0.37164000000000003</v>
      </c>
      <c r="CQ161" s="265">
        <v>0.35397000000000001</v>
      </c>
      <c r="CR161" s="265">
        <v>0.312</v>
      </c>
      <c r="CS161" s="265">
        <v>0.19592000000000001</v>
      </c>
      <c r="CT161" s="265">
        <v>0.28040999999999999</v>
      </c>
      <c r="CU161" s="265">
        <v>0.252</v>
      </c>
      <c r="CV161" s="265">
        <v>0.35108</v>
      </c>
      <c r="CW161" s="265">
        <v>0.52727000000000002</v>
      </c>
      <c r="CX161" s="265">
        <v>0.32784000000000002</v>
      </c>
      <c r="CY161" s="265">
        <v>0.45567000000000002</v>
      </c>
      <c r="CZ161" s="265">
        <v>0.30662</v>
      </c>
      <c r="DA161" s="265">
        <v>0.41222999999999999</v>
      </c>
      <c r="DB161" s="265">
        <v>0.14949000000000001</v>
      </c>
      <c r="DC161" s="265">
        <v>0.19175</v>
      </c>
      <c r="DD161" s="265">
        <v>0.22423999999999999</v>
      </c>
      <c r="DE161" s="265">
        <v>0.36495</v>
      </c>
      <c r="DF161" s="265">
        <v>0.30385000000000001</v>
      </c>
      <c r="DG161" s="265">
        <v>0.45984000000000003</v>
      </c>
      <c r="DH161" s="265">
        <v>0.25878000000000001</v>
      </c>
      <c r="DI161" s="265">
        <v>0.51790000000000003</v>
      </c>
      <c r="DJ161" s="265">
        <v>0.50671999999999995</v>
      </c>
      <c r="DK161" s="265">
        <v>0.36898999999999998</v>
      </c>
      <c r="DL161" s="265">
        <v>0.47110999999999997</v>
      </c>
      <c r="DM161" s="265">
        <v>0.67381999999999997</v>
      </c>
      <c r="DN161" s="265">
        <v>0.47444999999999998</v>
      </c>
      <c r="DO161" s="265">
        <v>0.51697000000000004</v>
      </c>
      <c r="DP161" s="265">
        <v>0.37296000000000001</v>
      </c>
      <c r="DQ161" s="265">
        <v>0.41282000000000002</v>
      </c>
      <c r="DR161" s="265">
        <v>0.38536999999999999</v>
      </c>
      <c r="DS161" s="265">
        <v>0.37019000000000002</v>
      </c>
      <c r="DT161" s="265">
        <v>0.48046</v>
      </c>
      <c r="DU161" s="265">
        <v>0.46792</v>
      </c>
      <c r="DV161" s="265">
        <v>0.46137</v>
      </c>
      <c r="DW161" s="265">
        <v>0.33717999999999998</v>
      </c>
      <c r="DX161" s="265">
        <v>0.22567000000000001</v>
      </c>
      <c r="DY161" s="265">
        <v>0.28343000000000002</v>
      </c>
      <c r="DZ161" s="265">
        <v>0.26182</v>
      </c>
      <c r="EA161" s="265">
        <v>0.38095000000000001</v>
      </c>
      <c r="EB161" s="265">
        <v>0.36326999999999998</v>
      </c>
      <c r="EC161" s="265">
        <v>0.37974999999999998</v>
      </c>
      <c r="ED161" s="265">
        <v>0.33990999999999999</v>
      </c>
      <c r="EE161" s="265">
        <v>0.31768999999999997</v>
      </c>
      <c r="EF161" s="265">
        <v>0.13969999999999999</v>
      </c>
      <c r="EG161" s="265">
        <v>0.4506</v>
      </c>
      <c r="EH161" s="265">
        <v>0.12121999999999999</v>
      </c>
      <c r="EI161" s="265">
        <v>0.57347000000000004</v>
      </c>
      <c r="EJ161" s="265">
        <v>0.40619</v>
      </c>
      <c r="EK161" s="265">
        <v>0.22423999999999999</v>
      </c>
      <c r="EL161" s="265">
        <v>0.35416999999999998</v>
      </c>
      <c r="EM161" s="265">
        <v>0.10033</v>
      </c>
      <c r="EN161" s="265">
        <v>0.34986</v>
      </c>
      <c r="EO161" s="265">
        <v>0.82369000000000003</v>
      </c>
      <c r="EP161" s="265">
        <v>0.33904000000000001</v>
      </c>
      <c r="EQ161" s="265">
        <v>0.30614999999999998</v>
      </c>
      <c r="ER161" s="265">
        <v>0.35059000000000001</v>
      </c>
      <c r="ES161" s="265">
        <v>0.33182</v>
      </c>
      <c r="ET161" s="265">
        <v>0.35137000000000002</v>
      </c>
      <c r="EU161" s="265">
        <v>0.32079000000000002</v>
      </c>
      <c r="EV161" s="265">
        <v>0.25485999999999998</v>
      </c>
      <c r="EW161" s="265">
        <v>0.27739999999999998</v>
      </c>
      <c r="EX161" s="265">
        <v>0.31563000000000002</v>
      </c>
      <c r="EY161" s="265">
        <v>0.30242000000000002</v>
      </c>
      <c r="EZ161" s="265">
        <v>0.48374</v>
      </c>
      <c r="FA161" s="265">
        <v>0.46666999999999997</v>
      </c>
      <c r="FB161" s="265">
        <v>0.41460999999999998</v>
      </c>
      <c r="FC161" s="265">
        <v>0.37817000000000001</v>
      </c>
      <c r="FD161" s="265">
        <v>0.48198000000000002</v>
      </c>
      <c r="FE161" s="265">
        <v>0.34343000000000001</v>
      </c>
      <c r="FF161" s="265">
        <v>0.46146999999999999</v>
      </c>
      <c r="FG161" s="265">
        <v>0.51176999999999995</v>
      </c>
      <c r="FH161" s="265">
        <v>0.43406</v>
      </c>
      <c r="FI161" s="265">
        <v>0.41875000000000001</v>
      </c>
      <c r="FJ161" s="265">
        <v>0.57960999999999996</v>
      </c>
      <c r="FK161" s="265">
        <v>0.31012000000000001</v>
      </c>
      <c r="FL161" s="265">
        <v>0.24951000000000001</v>
      </c>
      <c r="FM161" s="265">
        <v>0.29624</v>
      </c>
      <c r="FN161" s="265">
        <v>0.55793000000000004</v>
      </c>
      <c r="FO161" s="265">
        <v>0.67</v>
      </c>
      <c r="FP161" s="265">
        <v>0.62680000000000002</v>
      </c>
      <c r="FQ161" s="265">
        <v>0.57774000000000003</v>
      </c>
      <c r="FR161" s="265">
        <v>0.50226000000000004</v>
      </c>
      <c r="FS161" s="265">
        <v>0.62139999999999995</v>
      </c>
      <c r="FT161" s="265">
        <v>0.47808</v>
      </c>
      <c r="FU161" s="265">
        <v>0.58243999999999996</v>
      </c>
      <c r="FV161" s="265">
        <v>0.64981</v>
      </c>
      <c r="FW161" s="265">
        <v>0.61897000000000002</v>
      </c>
      <c r="FX161" s="265">
        <v>0.64444999999999997</v>
      </c>
      <c r="FY161" s="265">
        <v>0.56779000000000002</v>
      </c>
      <c r="FZ161" s="265">
        <v>0.61897000000000002</v>
      </c>
      <c r="GA161" s="265">
        <v>0.66264000000000001</v>
      </c>
      <c r="GB161" s="265">
        <v>0.52949000000000002</v>
      </c>
      <c r="GC161" s="265">
        <v>0.61504999999999999</v>
      </c>
      <c r="GD161" s="265">
        <v>0.64198999999999995</v>
      </c>
      <c r="GE161" s="265">
        <v>0.83367000000000002</v>
      </c>
      <c r="GF161" s="265">
        <v>0.60660000000000003</v>
      </c>
      <c r="GG161" s="265">
        <v>0.67798000000000003</v>
      </c>
      <c r="GH161" s="265">
        <v>0.75882000000000005</v>
      </c>
      <c r="GI161" s="265">
        <v>0.72772999999999999</v>
      </c>
      <c r="GJ161" s="265">
        <v>0.78125999999999995</v>
      </c>
      <c r="GK161" s="265">
        <v>0.75009000000000003</v>
      </c>
      <c r="GL161" s="265">
        <v>0.69433999999999996</v>
      </c>
      <c r="GM161" s="265">
        <v>0.79227000000000003</v>
      </c>
      <c r="GN161" s="265">
        <v>0.84253</v>
      </c>
      <c r="GO161" s="265">
        <v>0.68156000000000005</v>
      </c>
      <c r="GP161" s="265">
        <v>0.64849000000000001</v>
      </c>
      <c r="GQ161" s="265">
        <v>0.63832999999999995</v>
      </c>
      <c r="GR161" s="265">
        <v>0.74204999999999999</v>
      </c>
      <c r="GS161" s="265">
        <v>0.63904000000000005</v>
      </c>
      <c r="GT161" s="265">
        <v>0.63144999999999996</v>
      </c>
      <c r="GU161" s="265">
        <v>0.62697999999999998</v>
      </c>
      <c r="GV161" s="265">
        <v>0.60241999999999996</v>
      </c>
      <c r="GW161" s="265">
        <v>0.63568000000000002</v>
      </c>
      <c r="GX161" s="265">
        <v>0.72575000000000001</v>
      </c>
      <c r="GY161" s="265">
        <v>0.68488000000000004</v>
      </c>
      <c r="GZ161" s="265">
        <v>0.55493999999999999</v>
      </c>
      <c r="HA161" s="265">
        <v>0.53203</v>
      </c>
      <c r="HB161" s="265">
        <v>0.53332999999999997</v>
      </c>
      <c r="HC161" s="265">
        <v>0.85433999999999999</v>
      </c>
      <c r="HD161" s="265">
        <v>0.62248000000000003</v>
      </c>
      <c r="HE161" s="265">
        <v>0.76927000000000001</v>
      </c>
      <c r="HF161" s="265">
        <v>0.74429999999999996</v>
      </c>
      <c r="HG161" s="265">
        <v>0.7712</v>
      </c>
      <c r="HH161" s="265">
        <v>0.77486999999999995</v>
      </c>
      <c r="HI161" s="265">
        <v>0.77968000000000004</v>
      </c>
      <c r="HJ161" s="265">
        <v>0.83309</v>
      </c>
      <c r="HK161" s="265">
        <v>0.64319000000000004</v>
      </c>
      <c r="HL161" s="265">
        <v>0.68523999999999996</v>
      </c>
      <c r="HM161" s="265">
        <v>0.62153999999999998</v>
      </c>
      <c r="HN161" s="265">
        <v>0.72257000000000005</v>
      </c>
      <c r="HO161" s="265">
        <v>0.72892000000000001</v>
      </c>
      <c r="HP161" s="265">
        <v>0.64783000000000002</v>
      </c>
      <c r="HQ161" s="265">
        <v>0.72294000000000003</v>
      </c>
      <c r="HR161" s="265">
        <v>0.81505000000000005</v>
      </c>
      <c r="HS161" s="265">
        <v>0.65253000000000005</v>
      </c>
      <c r="HT161" s="265">
        <v>0.68852000000000002</v>
      </c>
      <c r="HU161" s="265">
        <v>0.82970999999999995</v>
      </c>
      <c r="HV161" s="265">
        <v>0.60933000000000004</v>
      </c>
      <c r="HW161" s="265">
        <v>0.73758999999999997</v>
      </c>
      <c r="HX161" s="265">
        <v>0.77015999999999996</v>
      </c>
      <c r="HY161" s="265">
        <v>0.64488000000000001</v>
      </c>
      <c r="HZ161" s="265">
        <v>0.60990999999999995</v>
      </c>
      <c r="IA161" s="265">
        <v>0.55979999999999996</v>
      </c>
      <c r="IB161" s="265">
        <v>0.54371999999999998</v>
      </c>
      <c r="IC161" s="265">
        <v>0.55954999999999999</v>
      </c>
      <c r="ID161" s="265">
        <v>0.54823999999999995</v>
      </c>
      <c r="IE161" s="265">
        <v>0.59919999999999995</v>
      </c>
      <c r="IF161" s="265">
        <v>0.59960000000000002</v>
      </c>
      <c r="IG161" s="265">
        <v>0.57940999999999998</v>
      </c>
      <c r="IH161" s="265">
        <v>0.74838000000000005</v>
      </c>
      <c r="II161" s="265">
        <v>0.83931999999999995</v>
      </c>
      <c r="IJ161" s="265">
        <v>0.57972999999999997</v>
      </c>
      <c r="IK161" s="265">
        <v>0.59145999999999999</v>
      </c>
      <c r="IL161" s="265">
        <v>0.81774000000000002</v>
      </c>
      <c r="IM161" s="265">
        <v>0.69930000000000003</v>
      </c>
      <c r="IN161" s="265">
        <v>0.59519</v>
      </c>
      <c r="IO161" s="265">
        <v>0.53195000000000003</v>
      </c>
      <c r="IP161" s="265">
        <v>0.50249999999999995</v>
      </c>
      <c r="IQ161" s="265">
        <v>0.73685999999999996</v>
      </c>
      <c r="IR161" s="265">
        <v>0.80296000000000001</v>
      </c>
      <c r="IS161" s="265">
        <v>0.62975000000000003</v>
      </c>
      <c r="IT161" s="265">
        <v>0.62485000000000002</v>
      </c>
      <c r="IU161" s="265">
        <v>0.63622000000000001</v>
      </c>
      <c r="IV161" s="265">
        <v>0.45832000000000001</v>
      </c>
      <c r="IW161" s="265">
        <v>0.65225</v>
      </c>
      <c r="IX161" s="265">
        <v>0.64758000000000004</v>
      </c>
      <c r="IY161" s="265">
        <v>0.82138999999999995</v>
      </c>
      <c r="IZ161" s="265">
        <v>0.73463999999999996</v>
      </c>
      <c r="JA161" s="265">
        <v>0.76546999999999998</v>
      </c>
      <c r="JB161" s="265">
        <v>0.73900999999999994</v>
      </c>
      <c r="JC161" s="265">
        <v>0.80203000000000002</v>
      </c>
      <c r="JD161" s="265">
        <v>0.63146999999999998</v>
      </c>
      <c r="JE161" s="265">
        <v>0.63475999999999999</v>
      </c>
      <c r="JF161" s="265">
        <v>0.67376000000000003</v>
      </c>
      <c r="JG161" s="265">
        <v>0.71626999999999996</v>
      </c>
      <c r="JH161" s="265">
        <v>0.88822999999999996</v>
      </c>
      <c r="JI161" s="265">
        <v>0.74245000000000005</v>
      </c>
      <c r="JJ161" s="265">
        <v>0.69998000000000005</v>
      </c>
      <c r="JK161" s="265">
        <v>0.88190000000000002</v>
      </c>
      <c r="JL161" s="265">
        <v>0.83174999999999999</v>
      </c>
      <c r="JM161" s="265">
        <v>0.75441999999999998</v>
      </c>
      <c r="JN161" s="265">
        <v>0.60818000000000005</v>
      </c>
      <c r="JO161" s="265">
        <v>0.63971</v>
      </c>
      <c r="JP161" s="265">
        <v>0.69786000000000004</v>
      </c>
      <c r="JQ161" s="265">
        <v>0.62463000000000002</v>
      </c>
      <c r="JR161" s="265">
        <v>0.54056999999999999</v>
      </c>
      <c r="JS161" s="265">
        <v>0.64827000000000001</v>
      </c>
      <c r="JT161" s="265">
        <v>0.39248</v>
      </c>
      <c r="JU161" s="265">
        <v>0.80633999999999995</v>
      </c>
      <c r="JV161" s="265">
        <v>0.79086000000000001</v>
      </c>
      <c r="JW161" s="265">
        <v>0.56755999999999995</v>
      </c>
      <c r="JX161" s="265">
        <v>0.58386000000000005</v>
      </c>
      <c r="JY161" s="265">
        <v>0.64688999999999997</v>
      </c>
      <c r="JZ161" s="265">
        <v>0.57667999999999997</v>
      </c>
      <c r="KA161" s="265">
        <v>0.45617999999999997</v>
      </c>
      <c r="KB161" s="265">
        <v>0.52102999999999999</v>
      </c>
      <c r="KC161" s="265">
        <v>0.66634000000000004</v>
      </c>
      <c r="KD161" s="265">
        <v>0.57691999999999999</v>
      </c>
      <c r="KE161" s="265">
        <v>0.60241</v>
      </c>
      <c r="KF161" s="265">
        <v>0.51519000000000004</v>
      </c>
      <c r="KG161" s="265">
        <v>0.49209999999999998</v>
      </c>
      <c r="KH161" s="265">
        <v>0.53103999999999996</v>
      </c>
      <c r="KI161" s="265">
        <v>0.49542000000000003</v>
      </c>
      <c r="KJ161" s="265">
        <v>0.57809999999999995</v>
      </c>
      <c r="KK161" s="265">
        <v>0.48181000000000002</v>
      </c>
      <c r="KL161" s="265">
        <v>0.54269000000000001</v>
      </c>
      <c r="KM161" s="265">
        <v>0.98282999999999998</v>
      </c>
      <c r="KN161" s="265">
        <v>0.98789000000000005</v>
      </c>
      <c r="KO161" s="265">
        <v>0.95243999999999995</v>
      </c>
      <c r="KP161" s="265">
        <v>7.3205974684908189E-3</v>
      </c>
      <c r="KQ161" s="265">
        <v>0.85267000000000004</v>
      </c>
      <c r="KR161" s="265">
        <v>0.81186000000000003</v>
      </c>
      <c r="KS161" s="265">
        <v>0.77805999999999997</v>
      </c>
      <c r="KT161" s="265">
        <v>0.95096204511048743</v>
      </c>
      <c r="KU161" s="265">
        <v>9.8026000000000002E-2</v>
      </c>
      <c r="KV161" s="265">
        <v>0.22683</v>
      </c>
      <c r="KW161" s="265">
        <v>0.29076999999999997</v>
      </c>
      <c r="KX161" s="265">
        <v>0.39644000000000001</v>
      </c>
      <c r="KY161" s="265">
        <v>0.58972999999999998</v>
      </c>
      <c r="KZ161" s="265">
        <v>0.78261999999999998</v>
      </c>
      <c r="LA161" s="265">
        <v>0.91666000000000003</v>
      </c>
      <c r="LB161" s="265">
        <v>0.98482000000000003</v>
      </c>
      <c r="LC161" s="265">
        <v>1</v>
      </c>
      <c r="LD161" s="265">
        <v>0.2</v>
      </c>
      <c r="LE161" s="265">
        <v>0.74458000000000002</v>
      </c>
      <c r="LF161" s="265">
        <v>8.2546999999999995E-2</v>
      </c>
      <c r="LG161" s="265">
        <v>0.10833</v>
      </c>
      <c r="LH161" s="431">
        <v>1.5926198102533817E-3</v>
      </c>
      <c r="LI161" s="431">
        <v>1.7562669236212969E-3</v>
      </c>
      <c r="LJ161" s="431">
        <v>1.4270131941884756E-3</v>
      </c>
      <c r="LK161" s="431">
        <v>2.5628048460930586E-3</v>
      </c>
      <c r="LL161" s="431">
        <v>2.279667416587472E-3</v>
      </c>
      <c r="LM161" s="431">
        <v>3.5774803254753351E-3</v>
      </c>
      <c r="LN161" s="431">
        <v>2.9705613851547241E-3</v>
      </c>
      <c r="LO161" s="431">
        <v>3.9452500641345978E-3</v>
      </c>
      <c r="LP161" s="431">
        <v>3.8758835289627314E-3</v>
      </c>
      <c r="LQ161" s="431">
        <v>4.2223017662763596E-3</v>
      </c>
      <c r="LR161" s="431">
        <v>2.3664245381951332E-3</v>
      </c>
      <c r="LS161" s="431">
        <v>2.5006674695760012E-3</v>
      </c>
      <c r="LT161" s="431">
        <v>2.7616589795798063E-3</v>
      </c>
      <c r="LU161" s="431">
        <v>3.4009853843599558E-3</v>
      </c>
      <c r="LV161" s="431">
        <v>2.9508890584111214E-3</v>
      </c>
      <c r="LW161" s="431">
        <v>3.7182355299592018E-3</v>
      </c>
      <c r="LX161" s="431">
        <v>3.664741525426507E-3</v>
      </c>
      <c r="LY161" s="431">
        <v>3.7445318885147572E-3</v>
      </c>
      <c r="LZ161" s="431">
        <v>1.9559431821107864E-3</v>
      </c>
      <c r="MA161" s="431">
        <v>2.594873309135437E-3</v>
      </c>
      <c r="MB161" s="431">
        <v>2.5829921942204237E-3</v>
      </c>
      <c r="MC161" s="431">
        <v>3.1332504004240036E-3</v>
      </c>
      <c r="MD161" s="431">
        <v>3.5716262646019459E-3</v>
      </c>
      <c r="ME161" s="431">
        <v>3.2084400299936533E-3</v>
      </c>
      <c r="MF161" s="431">
        <v>2.4585649371147156E-3</v>
      </c>
      <c r="MG161" s="431">
        <v>2.7907246258109808E-3</v>
      </c>
      <c r="MH161" s="266"/>
      <c r="MI161" s="266"/>
      <c r="MJ161" s="266"/>
      <c r="MK161" s="266"/>
      <c r="ML161" s="266"/>
      <c r="MM161" s="266"/>
      <c r="MN161" s="266"/>
      <c r="MO161" s="266"/>
      <c r="MP161" s="266"/>
      <c r="MQ161" s="266"/>
      <c r="MR161" s="266"/>
      <c r="MS161" s="266"/>
      <c r="MT161" s="266"/>
      <c r="MU161" s="266"/>
      <c r="MV161" s="266"/>
      <c r="MW161" s="266"/>
      <c r="MX161" s="266"/>
      <c r="MY161" s="266"/>
      <c r="MZ161" s="266"/>
      <c r="NA161" s="266"/>
      <c r="NB161" s="266"/>
      <c r="NC161" s="266"/>
      <c r="ND161" s="266"/>
      <c r="NE161" s="266"/>
      <c r="NF161" s="266"/>
      <c r="NG161" s="266"/>
      <c r="NH161" s="266"/>
      <c r="NI161" s="266"/>
      <c r="NJ161" s="266"/>
      <c r="NK161" s="266"/>
      <c r="NL161" s="266"/>
      <c r="NM161" s="266"/>
      <c r="NN161" s="266"/>
      <c r="NO161" s="266"/>
      <c r="NP161" s="266"/>
      <c r="NQ161" s="266"/>
      <c r="NR161" s="266"/>
      <c r="NS161" s="266"/>
      <c r="NT161" s="266"/>
      <c r="NU161" s="266"/>
      <c r="NV161" s="266"/>
      <c r="NW161" s="266"/>
      <c r="NX161" s="266"/>
      <c r="NY161" s="266"/>
      <c r="NZ161" s="266"/>
      <c r="OA161" s="266"/>
      <c r="OB161" s="266"/>
      <c r="OC161" s="266"/>
      <c r="OD161" s="266"/>
      <c r="OE161" s="266"/>
      <c r="OF161" s="266"/>
      <c r="OG161" s="266"/>
      <c r="OH161" s="266"/>
      <c r="OI161" s="266"/>
      <c r="OJ161" s="266"/>
      <c r="OK161" s="266"/>
      <c r="OL161" s="266"/>
      <c r="OM161" s="266"/>
      <c r="ON161" s="267"/>
    </row>
    <row r="162" spans="1:404">
      <c r="A162" s="261">
        <v>537</v>
      </c>
      <c r="B162" s="265">
        <v>0.25922000000000001</v>
      </c>
      <c r="C162" s="265">
        <v>0.26678000000000002</v>
      </c>
      <c r="D162" s="265">
        <v>0.24854000000000001</v>
      </c>
      <c r="E162" s="265">
        <v>0.21182000000000001</v>
      </c>
      <c r="F162" s="265">
        <v>0.28881000000000001</v>
      </c>
      <c r="G162" s="265">
        <v>0.29554999999999998</v>
      </c>
      <c r="H162" s="265">
        <v>0.2787</v>
      </c>
      <c r="I162" s="265">
        <v>0.36204999999999998</v>
      </c>
      <c r="J162" s="265">
        <v>0.33868999999999999</v>
      </c>
      <c r="K162" s="265">
        <v>0.26894000000000001</v>
      </c>
      <c r="L162" s="265">
        <v>0.25777</v>
      </c>
      <c r="M162" s="265">
        <v>0.24071000000000001</v>
      </c>
      <c r="N162" s="265">
        <v>0.21617</v>
      </c>
      <c r="O162" s="265">
        <v>0.20522000000000001</v>
      </c>
      <c r="P162" s="265">
        <v>0.29926000000000003</v>
      </c>
      <c r="Q162" s="265">
        <v>0.32030999999999998</v>
      </c>
      <c r="R162" s="265">
        <v>0.23033000000000001</v>
      </c>
      <c r="S162" s="265">
        <v>0.30048000000000002</v>
      </c>
      <c r="T162" s="265">
        <v>0.19983999999999999</v>
      </c>
      <c r="U162" s="265">
        <v>0.24607999999999999</v>
      </c>
      <c r="V162" s="265">
        <v>0.16947999999999999</v>
      </c>
      <c r="W162" s="265">
        <v>0.24681</v>
      </c>
      <c r="X162" s="265">
        <v>0.21462000000000001</v>
      </c>
      <c r="Y162" s="265">
        <v>0.31594</v>
      </c>
      <c r="Z162" s="265">
        <v>0.22048999999999999</v>
      </c>
      <c r="AA162" s="265">
        <v>0.27748</v>
      </c>
      <c r="AB162" s="265">
        <v>0.19633999999999999</v>
      </c>
      <c r="AC162" s="265">
        <v>0.24475</v>
      </c>
      <c r="AD162" s="265">
        <v>0.16605</v>
      </c>
      <c r="AE162" s="265">
        <v>0.19621</v>
      </c>
      <c r="AF162" s="265">
        <v>0.20652999999999999</v>
      </c>
      <c r="AG162" s="265">
        <v>0.70984999999999998</v>
      </c>
      <c r="AH162" s="265">
        <v>0.20468</v>
      </c>
      <c r="AI162" s="265">
        <v>0.19622000000000001</v>
      </c>
      <c r="AJ162" s="265">
        <v>0.19051000000000001</v>
      </c>
      <c r="AK162" s="265">
        <v>0.10605000000000001</v>
      </c>
      <c r="AL162" s="265">
        <v>0.21149999999999999</v>
      </c>
      <c r="AM162" s="265">
        <v>0.11581</v>
      </c>
      <c r="AN162" s="265">
        <v>0.11028</v>
      </c>
      <c r="AO162" s="265">
        <v>0.21496000000000001</v>
      </c>
      <c r="AP162" s="265">
        <v>0.20133000000000001</v>
      </c>
      <c r="AQ162" s="265">
        <v>0.11377</v>
      </c>
      <c r="AR162" s="265">
        <v>0.22772000000000001</v>
      </c>
      <c r="AS162" s="265">
        <v>0.19767000000000001</v>
      </c>
      <c r="AT162" s="265">
        <v>0.12486999999999999</v>
      </c>
      <c r="AU162" s="265">
        <v>0.23915</v>
      </c>
      <c r="AV162" s="265">
        <v>0.13527</v>
      </c>
      <c r="AW162" s="265">
        <v>0.19661999999999999</v>
      </c>
      <c r="AX162" s="265">
        <v>0.19270000000000001</v>
      </c>
      <c r="AY162" s="265">
        <v>0.19003999999999999</v>
      </c>
      <c r="AZ162" s="265">
        <v>0.20335</v>
      </c>
      <c r="BA162" s="265">
        <v>0.19009000000000001</v>
      </c>
      <c r="BB162" s="265">
        <v>0.2024</v>
      </c>
      <c r="BC162" s="265">
        <v>0.21046000000000001</v>
      </c>
      <c r="BD162" s="265">
        <v>0.17968000000000001</v>
      </c>
      <c r="BE162" s="265">
        <v>1.1257E-2</v>
      </c>
      <c r="BF162" s="265">
        <v>9.8816000000000008E-3</v>
      </c>
      <c r="BG162" s="265">
        <v>8.2285999999999998E-2</v>
      </c>
      <c r="BH162" s="265">
        <v>8.0301999999999998E-2</v>
      </c>
      <c r="BI162" s="265">
        <v>0.16958000000000001</v>
      </c>
      <c r="BJ162" s="265">
        <v>0.15190999999999999</v>
      </c>
      <c r="BK162" s="265">
        <v>0.77403</v>
      </c>
      <c r="BL162" s="265">
        <v>0.90012999999999999</v>
      </c>
      <c r="BM162" s="265">
        <v>0.80976000000000004</v>
      </c>
      <c r="BN162" s="265">
        <v>0.88532999999999995</v>
      </c>
      <c r="BO162" s="265">
        <v>0.97143000000000002</v>
      </c>
      <c r="BP162" s="265">
        <v>9.5334000000000002E-2</v>
      </c>
      <c r="BQ162" s="265">
        <v>0.86804999999999999</v>
      </c>
      <c r="BR162" s="265">
        <v>0.94091000000000002</v>
      </c>
      <c r="BS162" s="265">
        <v>0.89549000000000001</v>
      </c>
      <c r="BT162" s="265">
        <v>0.88310999999999995</v>
      </c>
      <c r="BU162" s="265">
        <v>6.2961000000000003E-2</v>
      </c>
      <c r="BV162" s="265">
        <v>1.7840999999999999E-2</v>
      </c>
      <c r="BW162" s="265">
        <v>5.3058000000000001E-2</v>
      </c>
      <c r="BX162" s="265">
        <v>2.2935000000000001E-2</v>
      </c>
      <c r="BY162" s="265">
        <v>0.35088000000000003</v>
      </c>
      <c r="BZ162" s="265">
        <v>0.31428</v>
      </c>
      <c r="CA162" s="265">
        <v>0.59199999999999997</v>
      </c>
      <c r="CB162" s="265">
        <v>0.41715999999999998</v>
      </c>
      <c r="CC162" s="265">
        <v>0.52502000000000004</v>
      </c>
      <c r="CD162" s="265">
        <v>0.32896999999999998</v>
      </c>
      <c r="CE162" s="265">
        <v>0.31722</v>
      </c>
      <c r="CF162" s="265">
        <v>0.35191</v>
      </c>
      <c r="CG162" s="265">
        <v>0.27955999999999998</v>
      </c>
      <c r="CH162" s="265">
        <v>0.30760999999999999</v>
      </c>
      <c r="CI162" s="265">
        <v>0.32368000000000002</v>
      </c>
      <c r="CJ162" s="265">
        <v>0.29842000000000002</v>
      </c>
      <c r="CK162" s="265">
        <v>0.29404999999999998</v>
      </c>
      <c r="CL162" s="265">
        <v>0.56020000000000003</v>
      </c>
      <c r="CM162" s="265">
        <v>0.38051000000000001</v>
      </c>
      <c r="CN162" s="265">
        <v>0.21615999999999999</v>
      </c>
      <c r="CO162" s="265">
        <v>0.29704000000000003</v>
      </c>
      <c r="CP162" s="265">
        <v>0.37295</v>
      </c>
      <c r="CQ162" s="265">
        <v>0.35521999999999998</v>
      </c>
      <c r="CR162" s="265">
        <v>0.314</v>
      </c>
      <c r="CS162" s="265">
        <v>0.19796</v>
      </c>
      <c r="CT162" s="265">
        <v>0.28247</v>
      </c>
      <c r="CU162" s="265">
        <v>0.254</v>
      </c>
      <c r="CV162" s="265">
        <v>0.35271000000000002</v>
      </c>
      <c r="CW162" s="265">
        <v>0.52929000000000004</v>
      </c>
      <c r="CX162" s="265">
        <v>0.32577</v>
      </c>
      <c r="CY162" s="265">
        <v>0.45773000000000003</v>
      </c>
      <c r="CZ162" s="265">
        <v>0.31336999999999998</v>
      </c>
      <c r="DA162" s="265">
        <v>0.41885</v>
      </c>
      <c r="DB162" s="265">
        <v>0.14746999999999999</v>
      </c>
      <c r="DC162" s="265">
        <v>0.18762999999999999</v>
      </c>
      <c r="DD162" s="265">
        <v>0.21615999999999999</v>
      </c>
      <c r="DE162" s="265">
        <v>0.35876000000000002</v>
      </c>
      <c r="DF162" s="265">
        <v>0.29204000000000002</v>
      </c>
      <c r="DG162" s="265">
        <v>0.44196999999999997</v>
      </c>
      <c r="DH162" s="265">
        <v>0.25151000000000001</v>
      </c>
      <c r="DI162" s="265">
        <v>0.49096000000000001</v>
      </c>
      <c r="DJ162" s="265">
        <v>0.49315999999999999</v>
      </c>
      <c r="DK162" s="265">
        <v>0.39701999999999998</v>
      </c>
      <c r="DL162" s="265">
        <v>0.48087000000000002</v>
      </c>
      <c r="DM162" s="265">
        <v>0.64761000000000002</v>
      </c>
      <c r="DN162" s="265">
        <v>0.48426999999999998</v>
      </c>
      <c r="DO162" s="265">
        <v>0.51766999999999996</v>
      </c>
      <c r="DP162" s="265">
        <v>0.39871000000000001</v>
      </c>
      <c r="DQ162" s="265">
        <v>0.4274</v>
      </c>
      <c r="DR162" s="265">
        <v>0.37219999999999998</v>
      </c>
      <c r="DS162" s="265">
        <v>0.36427999999999999</v>
      </c>
      <c r="DT162" s="265">
        <v>0.47397</v>
      </c>
      <c r="DU162" s="265">
        <v>0.49891000000000002</v>
      </c>
      <c r="DV162" s="265">
        <v>0.46325</v>
      </c>
      <c r="DW162" s="265">
        <v>0.36531000000000002</v>
      </c>
      <c r="DX162" s="265">
        <v>0.21845000000000001</v>
      </c>
      <c r="DY162" s="265">
        <v>0.27483000000000002</v>
      </c>
      <c r="DZ162" s="265">
        <v>0.28609000000000001</v>
      </c>
      <c r="EA162" s="265">
        <v>0.40331</v>
      </c>
      <c r="EB162" s="265">
        <v>0.38566</v>
      </c>
      <c r="EC162" s="265">
        <v>0.40316000000000002</v>
      </c>
      <c r="ED162" s="265">
        <v>0.36086000000000001</v>
      </c>
      <c r="EE162" s="265">
        <v>0.33727000000000001</v>
      </c>
      <c r="EF162" s="265">
        <v>0.13174</v>
      </c>
      <c r="EG162" s="265">
        <v>0.47704999999999997</v>
      </c>
      <c r="EH162" s="265">
        <v>0.13388</v>
      </c>
      <c r="EI162" s="265">
        <v>0.56530999999999998</v>
      </c>
      <c r="EJ162" s="265">
        <v>0.4</v>
      </c>
      <c r="EK162" s="265">
        <v>0.21615999999999999</v>
      </c>
      <c r="EL162" s="265">
        <v>0.34375</v>
      </c>
      <c r="EM162" s="265">
        <v>9.6307000000000004E-2</v>
      </c>
      <c r="EN162" s="265">
        <v>0.32619999999999999</v>
      </c>
      <c r="EO162" s="265">
        <v>0.79820000000000002</v>
      </c>
      <c r="EP162" s="265">
        <v>0.33900000000000002</v>
      </c>
      <c r="EQ162" s="265">
        <v>0.29559999999999997</v>
      </c>
      <c r="ER162" s="265">
        <v>0.33849000000000001</v>
      </c>
      <c r="ES162" s="265">
        <v>0.32036999999999999</v>
      </c>
      <c r="ET162" s="265">
        <v>0.33911000000000002</v>
      </c>
      <c r="EU162" s="265">
        <v>0.30959999999999999</v>
      </c>
      <c r="EV162" s="265">
        <v>0.24593000000000001</v>
      </c>
      <c r="EW162" s="265">
        <v>0.26773000000000002</v>
      </c>
      <c r="EX162" s="265">
        <v>0.30467</v>
      </c>
      <c r="EY162" s="265">
        <v>0.29215999999999998</v>
      </c>
      <c r="EZ162" s="265">
        <v>0.48216999999999999</v>
      </c>
      <c r="FA162" s="265">
        <v>0.45116000000000001</v>
      </c>
      <c r="FB162" s="265">
        <v>0.40093000000000001</v>
      </c>
      <c r="FC162" s="265">
        <v>0.36563000000000001</v>
      </c>
      <c r="FD162" s="265">
        <v>0.46611000000000002</v>
      </c>
      <c r="FE162" s="265">
        <v>0.33200000000000002</v>
      </c>
      <c r="FF162" s="265">
        <v>0.44638</v>
      </c>
      <c r="FG162" s="265">
        <v>0.49493999999999999</v>
      </c>
      <c r="FH162" s="265">
        <v>0.41983999999999999</v>
      </c>
      <c r="FI162" s="265">
        <v>0.40518999999999999</v>
      </c>
      <c r="FJ162" s="265">
        <v>0.55071999999999999</v>
      </c>
      <c r="FK162" s="265">
        <v>0.29014000000000001</v>
      </c>
      <c r="FL162" s="265">
        <v>0.23918</v>
      </c>
      <c r="FM162" s="265">
        <v>0.28367999999999999</v>
      </c>
      <c r="FN162" s="265">
        <v>0.56408000000000003</v>
      </c>
      <c r="FO162" s="265">
        <v>0.68</v>
      </c>
      <c r="FP162" s="265">
        <v>0.62861</v>
      </c>
      <c r="FQ162" s="265">
        <v>0.58111000000000002</v>
      </c>
      <c r="FR162" s="265">
        <v>0.50509999999999999</v>
      </c>
      <c r="FS162" s="265">
        <v>0.62383999999999995</v>
      </c>
      <c r="FT162" s="265">
        <v>0.48159000000000002</v>
      </c>
      <c r="FU162" s="265">
        <v>0.58650000000000002</v>
      </c>
      <c r="FV162" s="265">
        <v>0.65927000000000002</v>
      </c>
      <c r="FW162" s="265">
        <v>0.62326999999999999</v>
      </c>
      <c r="FX162" s="265">
        <v>0.65090000000000003</v>
      </c>
      <c r="FY162" s="265">
        <v>0.57094</v>
      </c>
      <c r="FZ162" s="265">
        <v>0.62326999999999999</v>
      </c>
      <c r="GA162" s="265">
        <v>0.66652999999999996</v>
      </c>
      <c r="GB162" s="265">
        <v>0.53654999999999997</v>
      </c>
      <c r="GC162" s="265">
        <v>0.62112999999999996</v>
      </c>
      <c r="GD162" s="265">
        <v>0.64917999999999998</v>
      </c>
      <c r="GE162" s="265">
        <v>0.84050999999999998</v>
      </c>
      <c r="GF162" s="265">
        <v>0.61224999999999996</v>
      </c>
      <c r="GG162" s="265">
        <v>0.68430000000000002</v>
      </c>
      <c r="GH162" s="265">
        <v>0.76736000000000004</v>
      </c>
      <c r="GI162" s="265">
        <v>0.73521000000000003</v>
      </c>
      <c r="GJ162" s="265">
        <v>0.78680000000000005</v>
      </c>
      <c r="GK162" s="265">
        <v>0.75517000000000001</v>
      </c>
      <c r="GL162" s="265">
        <v>0.70038999999999996</v>
      </c>
      <c r="GM162" s="265">
        <v>0.79959000000000002</v>
      </c>
      <c r="GN162" s="265">
        <v>0.85029999999999994</v>
      </c>
      <c r="GO162" s="265">
        <v>0.69150999999999996</v>
      </c>
      <c r="GP162" s="265">
        <v>0.65515000000000001</v>
      </c>
      <c r="GQ162" s="265">
        <v>0.64532</v>
      </c>
      <c r="GR162" s="265">
        <v>0.74904000000000004</v>
      </c>
      <c r="GS162" s="265">
        <v>0.64580000000000004</v>
      </c>
      <c r="GT162" s="265">
        <v>0.63882000000000005</v>
      </c>
      <c r="GU162" s="265">
        <v>0.63405999999999996</v>
      </c>
      <c r="GV162" s="265">
        <v>0.60938999999999999</v>
      </c>
      <c r="GW162" s="265">
        <v>0.63975000000000004</v>
      </c>
      <c r="GX162" s="265">
        <v>0.73304999999999998</v>
      </c>
      <c r="GY162" s="265">
        <v>0.68916999999999995</v>
      </c>
      <c r="GZ162" s="265">
        <v>0.55784</v>
      </c>
      <c r="HA162" s="265">
        <v>0.53949999999999998</v>
      </c>
      <c r="HB162" s="265">
        <v>0.54118999999999995</v>
      </c>
      <c r="HC162" s="265">
        <v>0.86141999999999996</v>
      </c>
      <c r="HD162" s="265">
        <v>0.62751999999999997</v>
      </c>
      <c r="HE162" s="265">
        <v>0.77725999999999995</v>
      </c>
      <c r="HF162" s="265">
        <v>0.75146999999999997</v>
      </c>
      <c r="HG162" s="265">
        <v>0.77917000000000003</v>
      </c>
      <c r="HH162" s="265">
        <v>0.78269999999999995</v>
      </c>
      <c r="HI162" s="265">
        <v>0.78757999999999995</v>
      </c>
      <c r="HJ162" s="265">
        <v>0.84025000000000005</v>
      </c>
      <c r="HK162" s="265">
        <v>0.64981</v>
      </c>
      <c r="HL162" s="265">
        <v>0.69145999999999996</v>
      </c>
      <c r="HM162" s="265">
        <v>0.62899000000000005</v>
      </c>
      <c r="HN162" s="265">
        <v>0.73055000000000003</v>
      </c>
      <c r="HO162" s="265">
        <v>0.73741000000000001</v>
      </c>
      <c r="HP162" s="265">
        <v>0.65556000000000003</v>
      </c>
      <c r="HQ162" s="265">
        <v>0.73260000000000003</v>
      </c>
      <c r="HR162" s="265">
        <v>0.82318000000000002</v>
      </c>
      <c r="HS162" s="265">
        <v>0.66222999999999999</v>
      </c>
      <c r="HT162" s="265">
        <v>0.69562000000000002</v>
      </c>
      <c r="HU162" s="265">
        <v>0.83718000000000004</v>
      </c>
      <c r="HV162" s="265">
        <v>0.61572000000000005</v>
      </c>
      <c r="HW162" s="265">
        <v>0.74578999999999995</v>
      </c>
      <c r="HX162" s="265">
        <v>0.77881</v>
      </c>
      <c r="HY162" s="265">
        <v>0.64985000000000004</v>
      </c>
      <c r="HZ162" s="265">
        <v>0.62109999999999999</v>
      </c>
      <c r="IA162" s="265">
        <v>0.56991000000000003</v>
      </c>
      <c r="IB162" s="265">
        <v>0.55405000000000004</v>
      </c>
      <c r="IC162" s="265">
        <v>0.56979000000000002</v>
      </c>
      <c r="ID162" s="265">
        <v>0.55847000000000002</v>
      </c>
      <c r="IE162" s="265">
        <v>0.60604000000000002</v>
      </c>
      <c r="IF162" s="265">
        <v>0.60594999999999999</v>
      </c>
      <c r="IG162" s="265">
        <v>0.58592999999999995</v>
      </c>
      <c r="IH162" s="265">
        <v>0.75605999999999995</v>
      </c>
      <c r="II162" s="265">
        <v>0.84745000000000004</v>
      </c>
      <c r="IJ162" s="265">
        <v>0.58664000000000005</v>
      </c>
      <c r="IK162" s="265">
        <v>0.59838000000000002</v>
      </c>
      <c r="IL162" s="265">
        <v>0.82455999999999996</v>
      </c>
      <c r="IM162" s="265">
        <v>0.70799000000000001</v>
      </c>
      <c r="IN162" s="265">
        <v>0.61243000000000003</v>
      </c>
      <c r="IO162" s="265">
        <v>0.54666999999999999</v>
      </c>
      <c r="IP162" s="265">
        <v>0.50583999999999996</v>
      </c>
      <c r="IQ162" s="265">
        <v>0.74353999999999998</v>
      </c>
      <c r="IR162" s="265">
        <v>0.80989</v>
      </c>
      <c r="IS162" s="265">
        <v>0.63631000000000004</v>
      </c>
      <c r="IT162" s="265">
        <v>0.62968999999999997</v>
      </c>
      <c r="IU162" s="265">
        <v>0.64381999999999995</v>
      </c>
      <c r="IV162" s="265">
        <v>0.46148</v>
      </c>
      <c r="IW162" s="265">
        <v>0.65647999999999995</v>
      </c>
      <c r="IX162" s="265">
        <v>0.65615999999999997</v>
      </c>
      <c r="IY162" s="265">
        <v>0.82813000000000003</v>
      </c>
      <c r="IZ162" s="265">
        <v>0.74056</v>
      </c>
      <c r="JA162" s="265">
        <v>0.77163000000000004</v>
      </c>
      <c r="JB162" s="265">
        <v>0.74502999999999997</v>
      </c>
      <c r="JC162" s="265">
        <v>0.80894999999999995</v>
      </c>
      <c r="JD162" s="265">
        <v>0.64161999999999997</v>
      </c>
      <c r="JE162" s="265">
        <v>0.64461999999999997</v>
      </c>
      <c r="JF162" s="265">
        <v>0.67728999999999995</v>
      </c>
      <c r="JG162" s="265">
        <v>0.72394000000000003</v>
      </c>
      <c r="JH162" s="265">
        <v>0.89419000000000004</v>
      </c>
      <c r="JI162" s="265">
        <v>0.75026999999999999</v>
      </c>
      <c r="JJ162" s="265">
        <v>0.70757000000000003</v>
      </c>
      <c r="JK162" s="265">
        <v>0.89158999999999999</v>
      </c>
      <c r="JL162" s="265">
        <v>0.84111000000000002</v>
      </c>
      <c r="JM162" s="265">
        <v>0.76490000000000002</v>
      </c>
      <c r="JN162" s="265">
        <v>0.61665000000000003</v>
      </c>
      <c r="JO162" s="265">
        <v>0.64717999999999998</v>
      </c>
      <c r="JP162" s="265">
        <v>0.70835999999999999</v>
      </c>
      <c r="JQ162" s="265">
        <v>0.63073999999999997</v>
      </c>
      <c r="JR162" s="265">
        <v>0.54534000000000005</v>
      </c>
      <c r="JS162" s="265">
        <v>0.65271000000000001</v>
      </c>
      <c r="JT162" s="265">
        <v>0.3962</v>
      </c>
      <c r="JU162" s="265">
        <v>0.81159999999999999</v>
      </c>
      <c r="JV162" s="265">
        <v>0.79564999999999997</v>
      </c>
      <c r="JW162" s="265">
        <v>0.57552000000000003</v>
      </c>
      <c r="JX162" s="265">
        <v>0.59079000000000004</v>
      </c>
      <c r="JY162" s="265">
        <v>0.65415000000000001</v>
      </c>
      <c r="JZ162" s="265">
        <v>0.58582000000000001</v>
      </c>
      <c r="KA162" s="265">
        <v>0.46862999999999999</v>
      </c>
      <c r="KB162" s="265">
        <v>0.52417999999999998</v>
      </c>
      <c r="KC162" s="265">
        <v>0.66991999999999996</v>
      </c>
      <c r="KD162" s="265">
        <v>0.57967000000000002</v>
      </c>
      <c r="KE162" s="265">
        <v>0.60524999999999995</v>
      </c>
      <c r="KF162" s="265">
        <v>0.51868999999999998</v>
      </c>
      <c r="KG162" s="265">
        <v>0.49540000000000001</v>
      </c>
      <c r="KH162" s="265">
        <v>0.54391</v>
      </c>
      <c r="KI162" s="265">
        <v>0.50161</v>
      </c>
      <c r="KJ162" s="265">
        <v>0.58352999999999999</v>
      </c>
      <c r="KK162" s="265">
        <v>0.48420999999999997</v>
      </c>
      <c r="KL162" s="265">
        <v>0.54418</v>
      </c>
      <c r="KM162" s="265">
        <v>0.98153000000000001</v>
      </c>
      <c r="KN162" s="265">
        <v>0.98587000000000002</v>
      </c>
      <c r="KO162" s="265">
        <v>0.94994000000000001</v>
      </c>
      <c r="KP162" s="265">
        <v>7.292016869330474E-3</v>
      </c>
      <c r="KQ162" s="265">
        <v>0.84968999999999995</v>
      </c>
      <c r="KR162" s="265">
        <v>0.80874000000000001</v>
      </c>
      <c r="KS162" s="265">
        <v>0.77483999999999997</v>
      </c>
      <c r="KT162" s="265">
        <v>0.9506682224342311</v>
      </c>
      <c r="KU162" s="265">
        <v>9.9590999999999999E-2</v>
      </c>
      <c r="KV162" s="265">
        <v>0.22928000000000001</v>
      </c>
      <c r="KW162" s="265">
        <v>0.29347000000000001</v>
      </c>
      <c r="KX162" s="265">
        <v>0.39935999999999999</v>
      </c>
      <c r="KY162" s="265">
        <v>0.59265999999999996</v>
      </c>
      <c r="KZ162" s="265">
        <v>0.78510999999999997</v>
      </c>
      <c r="LA162" s="265">
        <v>0.91830999999999996</v>
      </c>
      <c r="LB162" s="265">
        <v>0.98551</v>
      </c>
      <c r="LC162" s="265">
        <v>1</v>
      </c>
      <c r="LD162" s="265">
        <v>0.4</v>
      </c>
      <c r="LE162" s="265">
        <v>0.74167000000000005</v>
      </c>
      <c r="LF162" s="265">
        <v>6.1975000000000002E-2</v>
      </c>
      <c r="LG162" s="265">
        <v>8.1336000000000006E-2</v>
      </c>
      <c r="LH162" s="431">
        <v>1.585183315910399E-3</v>
      </c>
      <c r="LI162" s="431">
        <v>1.7448439029976726E-3</v>
      </c>
      <c r="LJ162" s="431">
        <v>1.3791581150144339E-3</v>
      </c>
      <c r="LK162" s="431">
        <v>2.5389299262315035E-3</v>
      </c>
      <c r="LL162" s="431">
        <v>2.1917067933827639E-3</v>
      </c>
      <c r="LM162" s="431">
        <v>3.5016133915632963E-3</v>
      </c>
      <c r="LN162" s="431">
        <v>2.8555570170283318E-3</v>
      </c>
      <c r="LO162" s="431">
        <v>3.8312720134854317E-3</v>
      </c>
      <c r="LP162" s="431">
        <v>3.7394973915070295E-3</v>
      </c>
      <c r="LQ162" s="431">
        <v>4.0952684357762337E-3</v>
      </c>
      <c r="LR162" s="431">
        <v>2.3876733612269163E-3</v>
      </c>
      <c r="LS162" s="431">
        <v>2.4977584835141897E-3</v>
      </c>
      <c r="LT162" s="431">
        <v>2.7291635051369667E-3</v>
      </c>
      <c r="LU162" s="431">
        <v>3.3521826844662428E-3</v>
      </c>
      <c r="LV162" s="431">
        <v>2.8445133939385414E-3</v>
      </c>
      <c r="LW162" s="431">
        <v>3.6348314024507999E-3</v>
      </c>
      <c r="LX162" s="431">
        <v>3.5391845740377903E-3</v>
      </c>
      <c r="LY162" s="431">
        <v>3.6644618958234787E-3</v>
      </c>
      <c r="LZ162" s="431">
        <v>1.9594174809753895E-3</v>
      </c>
      <c r="MA162" s="431">
        <v>2.5582569651305676E-3</v>
      </c>
      <c r="MB162" s="431">
        <v>2.5163593236356974E-3</v>
      </c>
      <c r="MC162" s="431">
        <v>3.1230815220624208E-3</v>
      </c>
      <c r="MD162" s="431">
        <v>3.5195972304791212E-3</v>
      </c>
      <c r="ME162" s="431">
        <v>3.1575439497828484E-3</v>
      </c>
      <c r="MF162" s="431">
        <v>2.4603416677564383E-3</v>
      </c>
      <c r="MG162" s="431">
        <v>2.7935246471315622E-3</v>
      </c>
      <c r="MH162" s="266"/>
      <c r="MI162" s="266"/>
      <c r="MJ162" s="266"/>
      <c r="MK162" s="266"/>
      <c r="ML162" s="266"/>
      <c r="MM162" s="266"/>
      <c r="MN162" s="266"/>
      <c r="MO162" s="266"/>
      <c r="MP162" s="266"/>
      <c r="MQ162" s="266"/>
      <c r="MR162" s="266"/>
      <c r="MS162" s="266"/>
      <c r="MT162" s="266"/>
      <c r="MU162" s="266"/>
      <c r="MV162" s="266"/>
      <c r="MW162" s="266"/>
      <c r="MX162" s="266"/>
      <c r="MY162" s="266"/>
      <c r="MZ162" s="266"/>
      <c r="NA162" s="266"/>
      <c r="NB162" s="266"/>
      <c r="NC162" s="266"/>
      <c r="ND162" s="266"/>
      <c r="NE162" s="266"/>
      <c r="NF162" s="266"/>
      <c r="NG162" s="266"/>
      <c r="NH162" s="266"/>
      <c r="NI162" s="266"/>
      <c r="NJ162" s="266"/>
      <c r="NK162" s="266"/>
      <c r="NL162" s="266"/>
      <c r="NM162" s="266"/>
      <c r="NN162" s="266"/>
      <c r="NO162" s="266"/>
      <c r="NP162" s="266"/>
      <c r="NQ162" s="266"/>
      <c r="NR162" s="266"/>
      <c r="NS162" s="266"/>
      <c r="NT162" s="266"/>
      <c r="NU162" s="266"/>
      <c r="NV162" s="266"/>
      <c r="NW162" s="266"/>
      <c r="NX162" s="266"/>
      <c r="NY162" s="266"/>
      <c r="NZ162" s="266"/>
      <c r="OA162" s="266"/>
      <c r="OB162" s="266"/>
      <c r="OC162" s="266"/>
      <c r="OD162" s="266"/>
      <c r="OE162" s="266"/>
      <c r="OF162" s="266"/>
      <c r="OG162" s="266"/>
      <c r="OH162" s="266"/>
      <c r="OI162" s="266"/>
      <c r="OJ162" s="266"/>
      <c r="OK162" s="266"/>
      <c r="OL162" s="266"/>
      <c r="OM162" s="266"/>
      <c r="ON162" s="267"/>
    </row>
    <row r="163" spans="1:404">
      <c r="A163" s="261">
        <v>538</v>
      </c>
      <c r="B163" s="265">
        <v>0.26082</v>
      </c>
      <c r="C163" s="265">
        <v>0.27323999999999998</v>
      </c>
      <c r="D163" s="265">
        <v>0.25757999999999998</v>
      </c>
      <c r="E163" s="265">
        <v>0.2218</v>
      </c>
      <c r="F163" s="265">
        <v>0.29165999999999997</v>
      </c>
      <c r="G163" s="265">
        <v>0.30425999999999997</v>
      </c>
      <c r="H163" s="265">
        <v>0.27839000000000003</v>
      </c>
      <c r="I163" s="265">
        <v>0.36081999999999997</v>
      </c>
      <c r="J163" s="265">
        <v>0.34004000000000001</v>
      </c>
      <c r="K163" s="265">
        <v>0.36465999999999998</v>
      </c>
      <c r="L163" s="265">
        <v>0.35302</v>
      </c>
      <c r="M163" s="265">
        <v>0.32779999999999998</v>
      </c>
      <c r="N163" s="265">
        <v>0.23777999999999999</v>
      </c>
      <c r="O163" s="265">
        <v>0.21263000000000001</v>
      </c>
      <c r="P163" s="265">
        <v>0.30945</v>
      </c>
      <c r="Q163" s="265">
        <v>0.33582000000000001</v>
      </c>
      <c r="R163" s="265">
        <v>0.24009</v>
      </c>
      <c r="S163" s="265">
        <v>0.30280000000000001</v>
      </c>
      <c r="T163" s="265">
        <v>0.20005000000000001</v>
      </c>
      <c r="U163" s="265">
        <v>0.24371000000000001</v>
      </c>
      <c r="V163" s="265">
        <v>0.16868</v>
      </c>
      <c r="W163" s="265">
        <v>0.24551999999999999</v>
      </c>
      <c r="X163" s="265">
        <v>0.21357999999999999</v>
      </c>
      <c r="Y163" s="265">
        <v>0.31262000000000001</v>
      </c>
      <c r="Z163" s="265">
        <v>0.21879000000000001</v>
      </c>
      <c r="AA163" s="265">
        <v>0.27888000000000002</v>
      </c>
      <c r="AB163" s="265">
        <v>0.19811999999999999</v>
      </c>
      <c r="AC163" s="265">
        <v>0.24582000000000001</v>
      </c>
      <c r="AD163" s="265">
        <v>0.1676</v>
      </c>
      <c r="AE163" s="265">
        <v>0.25994</v>
      </c>
      <c r="AF163" s="265">
        <v>0.27041999999999999</v>
      </c>
      <c r="AG163" s="265">
        <v>0.56476999999999999</v>
      </c>
      <c r="AH163" s="265">
        <v>0.27328000000000002</v>
      </c>
      <c r="AI163" s="265">
        <v>0.27073000000000003</v>
      </c>
      <c r="AJ163" s="265">
        <v>0.25767000000000001</v>
      </c>
      <c r="AK163" s="265">
        <v>0.14282</v>
      </c>
      <c r="AL163" s="265">
        <v>0.28943999999999998</v>
      </c>
      <c r="AM163" s="265">
        <v>0.15497</v>
      </c>
      <c r="AN163" s="265">
        <v>0.14660999999999999</v>
      </c>
      <c r="AO163" s="265">
        <v>0.29403000000000001</v>
      </c>
      <c r="AP163" s="265">
        <v>0.26880999999999999</v>
      </c>
      <c r="AQ163" s="265">
        <v>0.15126000000000001</v>
      </c>
      <c r="AR163" s="265">
        <v>0.30415999999999999</v>
      </c>
      <c r="AS163" s="265">
        <v>0.27318999999999999</v>
      </c>
      <c r="AT163" s="265">
        <v>0.16064000000000001</v>
      </c>
      <c r="AU163" s="265">
        <v>0.31657999999999997</v>
      </c>
      <c r="AV163" s="265">
        <v>0.17230999999999999</v>
      </c>
      <c r="AW163" s="265">
        <v>0.26849000000000001</v>
      </c>
      <c r="AX163" s="265">
        <v>0.26195000000000002</v>
      </c>
      <c r="AY163" s="265">
        <v>0.26001999999999997</v>
      </c>
      <c r="AZ163" s="265">
        <v>0.2802</v>
      </c>
      <c r="BA163" s="265">
        <v>0.25880999999999998</v>
      </c>
      <c r="BB163" s="265">
        <v>0.27698</v>
      </c>
      <c r="BC163" s="265">
        <v>0.28891</v>
      </c>
      <c r="BD163" s="265">
        <v>0.24337</v>
      </c>
      <c r="BE163" s="265">
        <v>1.1672999999999999E-2</v>
      </c>
      <c r="BF163" s="265">
        <v>1.0357E-2</v>
      </c>
      <c r="BG163" s="265">
        <v>8.4905999999999995E-2</v>
      </c>
      <c r="BH163" s="265">
        <v>8.2020999999999997E-2</v>
      </c>
      <c r="BI163" s="265">
        <v>0.17549000000000001</v>
      </c>
      <c r="BJ163" s="265">
        <v>0.15681</v>
      </c>
      <c r="BK163" s="265">
        <v>0.84935000000000005</v>
      </c>
      <c r="BL163" s="265">
        <v>0.87133000000000005</v>
      </c>
      <c r="BM163" s="265">
        <v>0.87317</v>
      </c>
      <c r="BN163" s="265">
        <v>0.82799999999999996</v>
      </c>
      <c r="BO163" s="265">
        <v>0.95713999999999999</v>
      </c>
      <c r="BP163" s="265">
        <v>8.2184999999999994E-2</v>
      </c>
      <c r="BQ163" s="265">
        <v>0.87116000000000005</v>
      </c>
      <c r="BR163" s="265">
        <v>0.91137000000000001</v>
      </c>
      <c r="BS163" s="265">
        <v>0.90266000000000002</v>
      </c>
      <c r="BT163" s="265">
        <v>0.82465999999999995</v>
      </c>
      <c r="BU163" s="265">
        <v>7.8465999999999994E-2</v>
      </c>
      <c r="BV163" s="265">
        <v>1.8976E-2</v>
      </c>
      <c r="BW163" s="265">
        <v>5.8090000000000003E-2</v>
      </c>
      <c r="BX163" s="265">
        <v>2.5706E-2</v>
      </c>
      <c r="BY163" s="265">
        <v>0.35405999999999999</v>
      </c>
      <c r="BZ163" s="265">
        <v>0.31719000000000003</v>
      </c>
      <c r="CA163" s="265">
        <v>0.59799999999999998</v>
      </c>
      <c r="CB163" s="265">
        <v>0.42104999999999998</v>
      </c>
      <c r="CC163" s="265">
        <v>0.52907000000000004</v>
      </c>
      <c r="CD163" s="265">
        <v>0.33168999999999998</v>
      </c>
      <c r="CE163" s="265">
        <v>0.32003999999999999</v>
      </c>
      <c r="CF163" s="265">
        <v>0.35488999999999998</v>
      </c>
      <c r="CG163" s="265">
        <v>0.28943000000000002</v>
      </c>
      <c r="CH163" s="265">
        <v>0.31036000000000002</v>
      </c>
      <c r="CI163" s="265">
        <v>0.32624999999999998</v>
      </c>
      <c r="CJ163" s="265">
        <v>0.30126999999999998</v>
      </c>
      <c r="CK163" s="265">
        <v>0.30373</v>
      </c>
      <c r="CL163" s="265">
        <v>0.56296000000000002</v>
      </c>
      <c r="CM163" s="265">
        <v>0.38231999999999999</v>
      </c>
      <c r="CN163" s="265">
        <v>0.21818000000000001</v>
      </c>
      <c r="CO163" s="265">
        <v>0.29991000000000001</v>
      </c>
      <c r="CP163" s="265">
        <v>0.37425999999999998</v>
      </c>
      <c r="CQ163" s="265">
        <v>0.35646</v>
      </c>
      <c r="CR163" s="265">
        <v>0.316</v>
      </c>
      <c r="CS163" s="265">
        <v>0.2</v>
      </c>
      <c r="CT163" s="265">
        <v>0.28454000000000002</v>
      </c>
      <c r="CU163" s="265">
        <v>0.25600000000000001</v>
      </c>
      <c r="CV163" s="265">
        <v>0.35432999999999998</v>
      </c>
      <c r="CW163" s="265">
        <v>0.53130999999999995</v>
      </c>
      <c r="CX163" s="265">
        <v>0.32371</v>
      </c>
      <c r="CY163" s="265">
        <v>0.45978999999999998</v>
      </c>
      <c r="CZ163" s="265">
        <v>0.32011000000000001</v>
      </c>
      <c r="DA163" s="265">
        <v>0.42547000000000001</v>
      </c>
      <c r="DB163" s="265">
        <v>0.14545</v>
      </c>
      <c r="DC163" s="265">
        <v>0.18351000000000001</v>
      </c>
      <c r="DD163" s="265">
        <v>0.20807999999999999</v>
      </c>
      <c r="DE163" s="265">
        <v>0.35258</v>
      </c>
      <c r="DF163" s="265">
        <v>0.28023999999999999</v>
      </c>
      <c r="DG163" s="265">
        <v>0.42410999999999999</v>
      </c>
      <c r="DH163" s="265">
        <v>0.24424000000000001</v>
      </c>
      <c r="DI163" s="265">
        <v>0.46400999999999998</v>
      </c>
      <c r="DJ163" s="265">
        <v>0.47959000000000002</v>
      </c>
      <c r="DK163" s="265">
        <v>0.42504999999999998</v>
      </c>
      <c r="DL163" s="265">
        <v>0.49062</v>
      </c>
      <c r="DM163" s="265">
        <v>0.62139999999999995</v>
      </c>
      <c r="DN163" s="265">
        <v>0.49408999999999997</v>
      </c>
      <c r="DO163" s="265">
        <v>0.51837</v>
      </c>
      <c r="DP163" s="265">
        <v>0.42447000000000001</v>
      </c>
      <c r="DQ163" s="265">
        <v>0.44197999999999998</v>
      </c>
      <c r="DR163" s="265">
        <v>0.35903000000000002</v>
      </c>
      <c r="DS163" s="265">
        <v>0.35836000000000001</v>
      </c>
      <c r="DT163" s="265">
        <v>0.46748000000000001</v>
      </c>
      <c r="DU163" s="265">
        <v>0.52988999999999997</v>
      </c>
      <c r="DV163" s="265">
        <v>0.46512999999999999</v>
      </c>
      <c r="DW163" s="265">
        <v>0.39345000000000002</v>
      </c>
      <c r="DX163" s="265">
        <v>0.21123</v>
      </c>
      <c r="DY163" s="265">
        <v>0.26623000000000002</v>
      </c>
      <c r="DZ163" s="265">
        <v>0.31036000000000002</v>
      </c>
      <c r="EA163" s="265">
        <v>0.42566999999999999</v>
      </c>
      <c r="EB163" s="265">
        <v>0.40805000000000002</v>
      </c>
      <c r="EC163" s="265">
        <v>0.42657</v>
      </c>
      <c r="ED163" s="265">
        <v>0.38180999999999998</v>
      </c>
      <c r="EE163" s="265">
        <v>0.35685</v>
      </c>
      <c r="EF163" s="265">
        <v>0.12378</v>
      </c>
      <c r="EG163" s="265">
        <v>0.50349999999999995</v>
      </c>
      <c r="EH163" s="265">
        <v>0.14655000000000001</v>
      </c>
      <c r="EI163" s="265">
        <v>0.55713999999999997</v>
      </c>
      <c r="EJ163" s="265">
        <v>0.39380999999999999</v>
      </c>
      <c r="EK163" s="265">
        <v>0.20807999999999999</v>
      </c>
      <c r="EL163" s="265">
        <v>0.33333000000000002</v>
      </c>
      <c r="EM163" s="265">
        <v>9.2285000000000006E-2</v>
      </c>
      <c r="EN163" s="265">
        <v>0.30254999999999999</v>
      </c>
      <c r="EO163" s="265">
        <v>0.77271000000000001</v>
      </c>
      <c r="EP163" s="265">
        <v>0.33894999999999997</v>
      </c>
      <c r="EQ163" s="265">
        <v>0.28505000000000003</v>
      </c>
      <c r="ER163" s="265">
        <v>0.32639000000000001</v>
      </c>
      <c r="ES163" s="265">
        <v>0.30891000000000002</v>
      </c>
      <c r="ET163" s="265">
        <v>0.32684999999999997</v>
      </c>
      <c r="EU163" s="265">
        <v>0.29841000000000001</v>
      </c>
      <c r="EV163" s="265">
        <v>0.23699000000000001</v>
      </c>
      <c r="EW163" s="265">
        <v>0.25806000000000001</v>
      </c>
      <c r="EX163" s="265">
        <v>0.29371000000000003</v>
      </c>
      <c r="EY163" s="265">
        <v>0.28189999999999998</v>
      </c>
      <c r="EZ163" s="265">
        <v>0.48060999999999998</v>
      </c>
      <c r="FA163" s="265">
        <v>0.43565999999999999</v>
      </c>
      <c r="FB163" s="265">
        <v>0.38724999999999998</v>
      </c>
      <c r="FC163" s="265">
        <v>0.35309000000000001</v>
      </c>
      <c r="FD163" s="265">
        <v>0.45024999999999998</v>
      </c>
      <c r="FE163" s="265">
        <v>0.32057999999999998</v>
      </c>
      <c r="FF163" s="265">
        <v>0.43129000000000001</v>
      </c>
      <c r="FG163" s="265">
        <v>0.47810999999999998</v>
      </c>
      <c r="FH163" s="265">
        <v>0.40561999999999998</v>
      </c>
      <c r="FI163" s="265">
        <v>0.39162999999999998</v>
      </c>
      <c r="FJ163" s="265">
        <v>0.52183000000000002</v>
      </c>
      <c r="FK163" s="265">
        <v>0.27016000000000001</v>
      </c>
      <c r="FL163" s="265">
        <v>0.22883999999999999</v>
      </c>
      <c r="FM163" s="265">
        <v>0.27112000000000003</v>
      </c>
      <c r="FN163" s="265">
        <v>0.57023999999999997</v>
      </c>
      <c r="FO163" s="265">
        <v>0.69</v>
      </c>
      <c r="FP163" s="265">
        <v>0.63043000000000005</v>
      </c>
      <c r="FQ163" s="265">
        <v>0.58448</v>
      </c>
      <c r="FR163" s="265">
        <v>0.50792999999999999</v>
      </c>
      <c r="FS163" s="265">
        <v>0.62629000000000001</v>
      </c>
      <c r="FT163" s="265">
        <v>0.48509999999999998</v>
      </c>
      <c r="FU163" s="265">
        <v>0.59055999999999997</v>
      </c>
      <c r="FV163" s="265">
        <v>0.66873000000000005</v>
      </c>
      <c r="FW163" s="265">
        <v>0.62756999999999996</v>
      </c>
      <c r="FX163" s="265">
        <v>0.65736000000000006</v>
      </c>
      <c r="FY163" s="265">
        <v>0.57410000000000005</v>
      </c>
      <c r="FZ163" s="265">
        <v>0.62756999999999996</v>
      </c>
      <c r="GA163" s="265">
        <v>0.67042999999999997</v>
      </c>
      <c r="GB163" s="265">
        <v>0.54361000000000004</v>
      </c>
      <c r="GC163" s="265">
        <v>0.62719999999999998</v>
      </c>
      <c r="GD163" s="265">
        <v>0.65636000000000005</v>
      </c>
      <c r="GE163" s="265">
        <v>0.84733999999999998</v>
      </c>
      <c r="GF163" s="265">
        <v>0.61790999999999996</v>
      </c>
      <c r="GG163" s="265">
        <v>0.69062000000000001</v>
      </c>
      <c r="GH163" s="265">
        <v>0.77590000000000003</v>
      </c>
      <c r="GI163" s="265">
        <v>0.74270000000000003</v>
      </c>
      <c r="GJ163" s="265">
        <v>0.79234000000000004</v>
      </c>
      <c r="GK163" s="265">
        <v>0.76024999999999998</v>
      </c>
      <c r="GL163" s="265">
        <v>0.70643999999999996</v>
      </c>
      <c r="GM163" s="265">
        <v>0.80691999999999997</v>
      </c>
      <c r="GN163" s="265">
        <v>0.85807999999999995</v>
      </c>
      <c r="GO163" s="265">
        <v>0.70147000000000004</v>
      </c>
      <c r="GP163" s="265">
        <v>0.66181000000000001</v>
      </c>
      <c r="GQ163" s="265">
        <v>0.65229999999999999</v>
      </c>
      <c r="GR163" s="265">
        <v>0.75602000000000003</v>
      </c>
      <c r="GS163" s="265">
        <v>0.65256000000000003</v>
      </c>
      <c r="GT163" s="265">
        <v>0.64619000000000004</v>
      </c>
      <c r="GU163" s="265">
        <v>0.64114000000000004</v>
      </c>
      <c r="GV163" s="265">
        <v>0.61636000000000002</v>
      </c>
      <c r="GW163" s="265">
        <v>0.64383000000000001</v>
      </c>
      <c r="GX163" s="265">
        <v>0.74034999999999995</v>
      </c>
      <c r="GY163" s="265">
        <v>0.69345000000000001</v>
      </c>
      <c r="GZ163" s="265">
        <v>0.56074000000000002</v>
      </c>
      <c r="HA163" s="265">
        <v>0.54696999999999996</v>
      </c>
      <c r="HB163" s="265">
        <v>0.54903999999999997</v>
      </c>
      <c r="HC163" s="265">
        <v>0.86848999999999998</v>
      </c>
      <c r="HD163" s="265">
        <v>0.63254999999999995</v>
      </c>
      <c r="HE163" s="265">
        <v>0.78524000000000005</v>
      </c>
      <c r="HF163" s="265">
        <v>0.75863000000000003</v>
      </c>
      <c r="HG163" s="265">
        <v>0.78713</v>
      </c>
      <c r="HH163" s="265">
        <v>0.79052999999999995</v>
      </c>
      <c r="HI163" s="265">
        <v>0.79547999999999996</v>
      </c>
      <c r="HJ163" s="265">
        <v>0.84741</v>
      </c>
      <c r="HK163" s="265">
        <v>0.65642999999999996</v>
      </c>
      <c r="HL163" s="265">
        <v>0.69767999999999997</v>
      </c>
      <c r="HM163" s="265">
        <v>0.63644999999999996</v>
      </c>
      <c r="HN163" s="265">
        <v>0.73851999999999995</v>
      </c>
      <c r="HO163" s="265">
        <v>0.74590000000000001</v>
      </c>
      <c r="HP163" s="265">
        <v>0.66329000000000005</v>
      </c>
      <c r="HQ163" s="265">
        <v>0.74226000000000003</v>
      </c>
      <c r="HR163" s="265">
        <v>0.83130999999999999</v>
      </c>
      <c r="HS163" s="265">
        <v>0.67193999999999998</v>
      </c>
      <c r="HT163" s="265">
        <v>0.70272999999999997</v>
      </c>
      <c r="HU163" s="265">
        <v>0.84463999999999995</v>
      </c>
      <c r="HV163" s="265">
        <v>0.62209999999999999</v>
      </c>
      <c r="HW163" s="265">
        <v>0.75399000000000005</v>
      </c>
      <c r="HX163" s="265">
        <v>0.78747</v>
      </c>
      <c r="HY163" s="265">
        <v>0.65481999999999996</v>
      </c>
      <c r="HZ163" s="265">
        <v>0.63229999999999997</v>
      </c>
      <c r="IA163" s="265">
        <v>0.58001000000000003</v>
      </c>
      <c r="IB163" s="265">
        <v>0.56437999999999999</v>
      </c>
      <c r="IC163" s="265">
        <v>0.58003000000000005</v>
      </c>
      <c r="ID163" s="265">
        <v>0.56869999999999998</v>
      </c>
      <c r="IE163" s="265">
        <v>0.61289000000000005</v>
      </c>
      <c r="IF163" s="265">
        <v>0.61229</v>
      </c>
      <c r="IG163" s="265">
        <v>0.59245999999999999</v>
      </c>
      <c r="IH163" s="265">
        <v>0.76373999999999997</v>
      </c>
      <c r="II163" s="265">
        <v>0.85558999999999996</v>
      </c>
      <c r="IJ163" s="265">
        <v>0.59353999999999996</v>
      </c>
      <c r="IK163" s="265">
        <v>0.60531000000000001</v>
      </c>
      <c r="IL163" s="265">
        <v>0.83138000000000001</v>
      </c>
      <c r="IM163" s="265">
        <v>0.71669000000000005</v>
      </c>
      <c r="IN163" s="265">
        <v>0.62966</v>
      </c>
      <c r="IO163" s="265">
        <v>0.56137999999999999</v>
      </c>
      <c r="IP163" s="265">
        <v>0.50917999999999997</v>
      </c>
      <c r="IQ163" s="265">
        <v>0.75022</v>
      </c>
      <c r="IR163" s="265">
        <v>0.81681000000000004</v>
      </c>
      <c r="IS163" s="265">
        <v>0.64287000000000005</v>
      </c>
      <c r="IT163" s="265">
        <v>0.63453999999999999</v>
      </c>
      <c r="IU163" s="265">
        <v>0.65142</v>
      </c>
      <c r="IV163" s="265">
        <v>0.46462999999999999</v>
      </c>
      <c r="IW163" s="265">
        <v>0.66069999999999995</v>
      </c>
      <c r="IX163" s="265">
        <v>0.66474</v>
      </c>
      <c r="IY163" s="265">
        <v>0.83487</v>
      </c>
      <c r="IZ163" s="265">
        <v>0.74648000000000003</v>
      </c>
      <c r="JA163" s="265">
        <v>0.77778999999999998</v>
      </c>
      <c r="JB163" s="265">
        <v>0.75104000000000004</v>
      </c>
      <c r="JC163" s="265">
        <v>0.81588000000000005</v>
      </c>
      <c r="JD163" s="265">
        <v>0.65178000000000003</v>
      </c>
      <c r="JE163" s="265">
        <v>0.65449000000000002</v>
      </c>
      <c r="JF163" s="265">
        <v>0.68081999999999998</v>
      </c>
      <c r="JG163" s="265">
        <v>0.73162000000000005</v>
      </c>
      <c r="JH163" s="265">
        <v>0.90015000000000001</v>
      </c>
      <c r="JI163" s="265">
        <v>0.75809000000000004</v>
      </c>
      <c r="JJ163" s="265">
        <v>0.71516999999999997</v>
      </c>
      <c r="JK163" s="265">
        <v>0.90129000000000004</v>
      </c>
      <c r="JL163" s="265">
        <v>0.85045999999999999</v>
      </c>
      <c r="JM163" s="265">
        <v>0.77537999999999996</v>
      </c>
      <c r="JN163" s="265">
        <v>0.62511000000000005</v>
      </c>
      <c r="JO163" s="265">
        <v>0.65464999999999995</v>
      </c>
      <c r="JP163" s="265">
        <v>0.71886000000000005</v>
      </c>
      <c r="JQ163" s="265">
        <v>0.63685999999999998</v>
      </c>
      <c r="JR163" s="265">
        <v>0.55010999999999999</v>
      </c>
      <c r="JS163" s="265">
        <v>0.65715000000000001</v>
      </c>
      <c r="JT163" s="265">
        <v>0.39990999999999999</v>
      </c>
      <c r="JU163" s="265">
        <v>0.81686000000000003</v>
      </c>
      <c r="JV163" s="265">
        <v>0.80044000000000004</v>
      </c>
      <c r="JW163" s="265">
        <v>0.58348</v>
      </c>
      <c r="JX163" s="265">
        <v>0.59772000000000003</v>
      </c>
      <c r="JY163" s="265">
        <v>0.66141000000000005</v>
      </c>
      <c r="JZ163" s="265">
        <v>0.59497</v>
      </c>
      <c r="KA163" s="265">
        <v>0.48107</v>
      </c>
      <c r="KB163" s="265">
        <v>0.52732000000000001</v>
      </c>
      <c r="KC163" s="265">
        <v>0.67349999999999999</v>
      </c>
      <c r="KD163" s="265">
        <v>0.58243</v>
      </c>
      <c r="KE163" s="265">
        <v>0.60807999999999995</v>
      </c>
      <c r="KF163" s="265">
        <v>0.52217999999999998</v>
      </c>
      <c r="KG163" s="265">
        <v>0.49869000000000002</v>
      </c>
      <c r="KH163" s="265">
        <v>0.55678000000000005</v>
      </c>
      <c r="KI163" s="265">
        <v>0.50778999999999996</v>
      </c>
      <c r="KJ163" s="265">
        <v>0.58896000000000004</v>
      </c>
      <c r="KK163" s="265">
        <v>0.48660999999999999</v>
      </c>
      <c r="KL163" s="265">
        <v>0.54566999999999999</v>
      </c>
      <c r="KM163" s="265">
        <v>0.98023000000000005</v>
      </c>
      <c r="KN163" s="265">
        <v>0.98385</v>
      </c>
      <c r="KO163" s="265">
        <v>0.94743999999999995</v>
      </c>
      <c r="KP163" s="265">
        <v>7.2648986861989394E-3</v>
      </c>
      <c r="KQ163" s="265">
        <v>0.84670000000000001</v>
      </c>
      <c r="KR163" s="265">
        <v>0.80562</v>
      </c>
      <c r="KS163" s="265">
        <v>0.77161999999999997</v>
      </c>
      <c r="KT163" s="265">
        <v>0.95036545278251339</v>
      </c>
      <c r="KU163" s="265">
        <v>0.10116</v>
      </c>
      <c r="KV163" s="265">
        <v>0.23172999999999999</v>
      </c>
      <c r="KW163" s="265">
        <v>0.29615999999999998</v>
      </c>
      <c r="KX163" s="265">
        <v>0.40228999999999998</v>
      </c>
      <c r="KY163" s="265">
        <v>0.59558999999999995</v>
      </c>
      <c r="KZ163" s="265">
        <v>0.78759999999999997</v>
      </c>
      <c r="LA163" s="265">
        <v>0.91996</v>
      </c>
      <c r="LB163" s="265">
        <v>0.98621000000000003</v>
      </c>
      <c r="LC163" s="265">
        <v>1</v>
      </c>
      <c r="LD163" s="265">
        <v>0.6</v>
      </c>
      <c r="LE163" s="265">
        <v>0.73875999999999997</v>
      </c>
      <c r="LF163" s="265">
        <v>4.1403000000000002E-2</v>
      </c>
      <c r="LG163" s="265">
        <v>5.4337000000000003E-2</v>
      </c>
      <c r="LH163" s="431">
        <v>1.5820474363863468E-3</v>
      </c>
      <c r="LI163" s="431">
        <v>1.7367127584293485E-3</v>
      </c>
      <c r="LJ163" s="431">
        <v>1.3378232251852751E-3</v>
      </c>
      <c r="LK163" s="431">
        <v>2.5165148545056581E-3</v>
      </c>
      <c r="LL163" s="431">
        <v>2.1080877631902695E-3</v>
      </c>
      <c r="LM163" s="431">
        <v>3.4248991869390011E-3</v>
      </c>
      <c r="LN163" s="431">
        <v>2.7434388175606728E-3</v>
      </c>
      <c r="LO163" s="431">
        <v>3.7158648483455181E-3</v>
      </c>
      <c r="LP163" s="431">
        <v>3.6020921543240547E-3</v>
      </c>
      <c r="LQ163" s="431">
        <v>3.9663589559495449E-3</v>
      </c>
      <c r="LR163" s="431">
        <v>2.4091231171041727E-3</v>
      </c>
      <c r="LS163" s="431">
        <v>2.4953805841505527E-3</v>
      </c>
      <c r="LT163" s="431">
        <v>2.6981704868376255E-3</v>
      </c>
      <c r="LU163" s="431">
        <v>3.3020754344761372E-3</v>
      </c>
      <c r="LV163" s="431">
        <v>2.7408471796661615E-3</v>
      </c>
      <c r="LW163" s="431">
        <v>3.5505692940205336E-3</v>
      </c>
      <c r="LX163" s="431">
        <v>3.4134157467633486E-3</v>
      </c>
      <c r="LY163" s="431">
        <v>3.5835476592183113E-3</v>
      </c>
      <c r="LZ163" s="431">
        <v>1.9656198564916849E-3</v>
      </c>
      <c r="MA163" s="431">
        <v>2.5227125734090805E-3</v>
      </c>
      <c r="MB163" s="431">
        <v>2.4519606959074736E-3</v>
      </c>
      <c r="MC163" s="431">
        <v>3.1117710750550032E-3</v>
      </c>
      <c r="MD163" s="431">
        <v>3.4666501451283693E-3</v>
      </c>
      <c r="ME163" s="431">
        <v>3.1070704571902752E-3</v>
      </c>
      <c r="MF163" s="431">
        <v>2.463524229824543E-3</v>
      </c>
      <c r="MG163" s="431">
        <v>2.7963488828390837E-3</v>
      </c>
      <c r="MH163" s="266"/>
      <c r="MI163" s="266"/>
      <c r="MJ163" s="266"/>
      <c r="MK163" s="266"/>
      <c r="ML163" s="266"/>
      <c r="MM163" s="266"/>
      <c r="MN163" s="266"/>
      <c r="MO163" s="266"/>
      <c r="MP163" s="266"/>
      <c r="MQ163" s="266"/>
      <c r="MR163" s="266"/>
      <c r="MS163" s="266"/>
      <c r="MT163" s="266"/>
      <c r="MU163" s="266"/>
      <c r="MV163" s="266"/>
      <c r="MW163" s="266"/>
      <c r="MX163" s="266"/>
      <c r="MY163" s="266"/>
      <c r="MZ163" s="266"/>
      <c r="NA163" s="266"/>
      <c r="NB163" s="266"/>
      <c r="NC163" s="266"/>
      <c r="ND163" s="266"/>
      <c r="NE163" s="266"/>
      <c r="NF163" s="266"/>
      <c r="NG163" s="266"/>
      <c r="NH163" s="266"/>
      <c r="NI163" s="266"/>
      <c r="NJ163" s="266"/>
      <c r="NK163" s="266"/>
      <c r="NL163" s="266"/>
      <c r="NM163" s="266"/>
      <c r="NN163" s="266"/>
      <c r="NO163" s="266"/>
      <c r="NP163" s="266"/>
      <c r="NQ163" s="266"/>
      <c r="NR163" s="266"/>
      <c r="NS163" s="266"/>
      <c r="NT163" s="266"/>
      <c r="NU163" s="266"/>
      <c r="NV163" s="266"/>
      <c r="NW163" s="266"/>
      <c r="NX163" s="266"/>
      <c r="NY163" s="266"/>
      <c r="NZ163" s="266"/>
      <c r="OA163" s="266"/>
      <c r="OB163" s="266"/>
      <c r="OC163" s="266"/>
      <c r="OD163" s="266"/>
      <c r="OE163" s="266"/>
      <c r="OF163" s="266"/>
      <c r="OG163" s="266"/>
      <c r="OH163" s="266"/>
      <c r="OI163" s="266"/>
      <c r="OJ163" s="266"/>
      <c r="OK163" s="266"/>
      <c r="OL163" s="266"/>
      <c r="OM163" s="266"/>
      <c r="ON163" s="267"/>
    </row>
    <row r="164" spans="1:404">
      <c r="A164" s="261">
        <v>539</v>
      </c>
      <c r="B164" s="265">
        <v>0.26241999999999999</v>
      </c>
      <c r="C164" s="265">
        <v>0.2797</v>
      </c>
      <c r="D164" s="265">
        <v>0.26662000000000002</v>
      </c>
      <c r="E164" s="265">
        <v>0.23177</v>
      </c>
      <c r="F164" s="265">
        <v>0.29449999999999998</v>
      </c>
      <c r="G164" s="265">
        <v>0.31297000000000003</v>
      </c>
      <c r="H164" s="265">
        <v>0.27806999999999998</v>
      </c>
      <c r="I164" s="265">
        <v>0.35959000000000002</v>
      </c>
      <c r="J164" s="265">
        <v>0.34139000000000003</v>
      </c>
      <c r="K164" s="265">
        <v>0.46039000000000002</v>
      </c>
      <c r="L164" s="265">
        <v>0.44827</v>
      </c>
      <c r="M164" s="265">
        <v>0.41488000000000003</v>
      </c>
      <c r="N164" s="265">
        <v>0.25939000000000001</v>
      </c>
      <c r="O164" s="265">
        <v>0.22004000000000001</v>
      </c>
      <c r="P164" s="265">
        <v>0.31963999999999998</v>
      </c>
      <c r="Q164" s="265">
        <v>0.35132999999999998</v>
      </c>
      <c r="R164" s="265">
        <v>0.24984000000000001</v>
      </c>
      <c r="S164" s="265">
        <v>0.30512</v>
      </c>
      <c r="T164" s="265">
        <v>0.20025000000000001</v>
      </c>
      <c r="U164" s="265">
        <v>0.24134</v>
      </c>
      <c r="V164" s="265">
        <v>0.16786999999999999</v>
      </c>
      <c r="W164" s="265">
        <v>0.24423</v>
      </c>
      <c r="X164" s="265">
        <v>0.21254000000000001</v>
      </c>
      <c r="Y164" s="265">
        <v>0.30930999999999997</v>
      </c>
      <c r="Z164" s="265">
        <v>0.21708</v>
      </c>
      <c r="AA164" s="265">
        <v>0.28028999999999998</v>
      </c>
      <c r="AB164" s="265">
        <v>0.19991</v>
      </c>
      <c r="AC164" s="265">
        <v>0.24689</v>
      </c>
      <c r="AD164" s="265">
        <v>0.16914000000000001</v>
      </c>
      <c r="AE164" s="265">
        <v>0.32366</v>
      </c>
      <c r="AF164" s="265">
        <v>0.33432000000000001</v>
      </c>
      <c r="AG164" s="265">
        <v>0.41969000000000001</v>
      </c>
      <c r="AH164" s="265">
        <v>0.34187000000000001</v>
      </c>
      <c r="AI164" s="265">
        <v>0.34525</v>
      </c>
      <c r="AJ164" s="265">
        <v>0.32482</v>
      </c>
      <c r="AK164" s="265">
        <v>0.17959</v>
      </c>
      <c r="AL164" s="265">
        <v>0.36737999999999998</v>
      </c>
      <c r="AM164" s="265">
        <v>0.19411999999999999</v>
      </c>
      <c r="AN164" s="265">
        <v>0.18293999999999999</v>
      </c>
      <c r="AO164" s="265">
        <v>0.37311</v>
      </c>
      <c r="AP164" s="265">
        <v>0.33628999999999998</v>
      </c>
      <c r="AQ164" s="265">
        <v>0.18875</v>
      </c>
      <c r="AR164" s="265">
        <v>0.38058999999999998</v>
      </c>
      <c r="AS164" s="265">
        <v>0.34871999999999997</v>
      </c>
      <c r="AT164" s="265">
        <v>0.19642000000000001</v>
      </c>
      <c r="AU164" s="265">
        <v>0.39400000000000002</v>
      </c>
      <c r="AV164" s="265">
        <v>0.20935000000000001</v>
      </c>
      <c r="AW164" s="265">
        <v>0.34036</v>
      </c>
      <c r="AX164" s="265">
        <v>0.33118999999999998</v>
      </c>
      <c r="AY164" s="265">
        <v>0.33001000000000003</v>
      </c>
      <c r="AZ164" s="265">
        <v>0.35705999999999999</v>
      </c>
      <c r="BA164" s="265">
        <v>0.32754</v>
      </c>
      <c r="BB164" s="265">
        <v>0.35156999999999999</v>
      </c>
      <c r="BC164" s="265">
        <v>0.36736999999999997</v>
      </c>
      <c r="BD164" s="265">
        <v>0.30706</v>
      </c>
      <c r="BE164" s="265">
        <v>1.209E-2</v>
      </c>
      <c r="BF164" s="265">
        <v>1.0833000000000001E-2</v>
      </c>
      <c r="BG164" s="265">
        <v>8.7526999999999994E-2</v>
      </c>
      <c r="BH164" s="265">
        <v>8.3740999999999996E-2</v>
      </c>
      <c r="BI164" s="265">
        <v>0.18140000000000001</v>
      </c>
      <c r="BJ164" s="265">
        <v>0.16170000000000001</v>
      </c>
      <c r="BK164" s="265">
        <v>0.92467999999999995</v>
      </c>
      <c r="BL164" s="265">
        <v>0.84253</v>
      </c>
      <c r="BM164" s="265">
        <v>0.93659000000000003</v>
      </c>
      <c r="BN164" s="265">
        <v>0.77066000000000001</v>
      </c>
      <c r="BO164" s="265">
        <v>0.94286000000000003</v>
      </c>
      <c r="BP164" s="265">
        <v>6.9034999999999999E-2</v>
      </c>
      <c r="BQ164" s="265">
        <v>0.87426999999999999</v>
      </c>
      <c r="BR164" s="265">
        <v>0.88183</v>
      </c>
      <c r="BS164" s="265">
        <v>0.90983000000000003</v>
      </c>
      <c r="BT164" s="265">
        <v>0.76620999999999995</v>
      </c>
      <c r="BU164" s="265">
        <v>9.3972E-2</v>
      </c>
      <c r="BV164" s="265">
        <v>2.0111E-2</v>
      </c>
      <c r="BW164" s="265">
        <v>6.3122999999999999E-2</v>
      </c>
      <c r="BX164" s="265">
        <v>2.8478E-2</v>
      </c>
      <c r="BY164" s="265">
        <v>0.35724</v>
      </c>
      <c r="BZ164" s="265">
        <v>0.3201</v>
      </c>
      <c r="CA164" s="265">
        <v>0.60399999999999998</v>
      </c>
      <c r="CB164" s="265">
        <v>0.42493999999999998</v>
      </c>
      <c r="CC164" s="265">
        <v>0.53312000000000004</v>
      </c>
      <c r="CD164" s="265">
        <v>0.33440999999999999</v>
      </c>
      <c r="CE164" s="265">
        <v>0.32285999999999998</v>
      </c>
      <c r="CF164" s="265">
        <v>0.35787000000000002</v>
      </c>
      <c r="CG164" s="265">
        <v>0.29931000000000002</v>
      </c>
      <c r="CH164" s="265">
        <v>0.31309999999999999</v>
      </c>
      <c r="CI164" s="265">
        <v>0.32882</v>
      </c>
      <c r="CJ164" s="265">
        <v>0.30410999999999999</v>
      </c>
      <c r="CK164" s="265">
        <v>0.31341000000000002</v>
      </c>
      <c r="CL164" s="265">
        <v>0.56571000000000005</v>
      </c>
      <c r="CM164" s="265">
        <v>0.38413000000000003</v>
      </c>
      <c r="CN164" s="265">
        <v>0.22020000000000001</v>
      </c>
      <c r="CO164" s="265">
        <v>0.30277999999999999</v>
      </c>
      <c r="CP164" s="265">
        <v>0.37557000000000001</v>
      </c>
      <c r="CQ164" s="265">
        <v>0.35770999999999997</v>
      </c>
      <c r="CR164" s="265">
        <v>0.318</v>
      </c>
      <c r="CS164" s="265">
        <v>0.20204</v>
      </c>
      <c r="CT164" s="265">
        <v>0.28660000000000002</v>
      </c>
      <c r="CU164" s="265">
        <v>0.25800000000000001</v>
      </c>
      <c r="CV164" s="265">
        <v>0.35594999999999999</v>
      </c>
      <c r="CW164" s="265">
        <v>0.53332999999999997</v>
      </c>
      <c r="CX164" s="265">
        <v>0.32164999999999999</v>
      </c>
      <c r="CY164" s="265">
        <v>0.46185999999999999</v>
      </c>
      <c r="CZ164" s="265">
        <v>0.32684999999999997</v>
      </c>
      <c r="DA164" s="265">
        <v>0.43208999999999997</v>
      </c>
      <c r="DB164" s="265">
        <v>0.14343</v>
      </c>
      <c r="DC164" s="265">
        <v>0.17938000000000001</v>
      </c>
      <c r="DD164" s="265">
        <v>0.2</v>
      </c>
      <c r="DE164" s="265">
        <v>0.34638999999999998</v>
      </c>
      <c r="DF164" s="265">
        <v>0.26843</v>
      </c>
      <c r="DG164" s="265">
        <v>0.40623999999999999</v>
      </c>
      <c r="DH164" s="265">
        <v>0.23696999999999999</v>
      </c>
      <c r="DI164" s="265">
        <v>0.43707000000000001</v>
      </c>
      <c r="DJ164" s="265">
        <v>0.46601999999999999</v>
      </c>
      <c r="DK164" s="265">
        <v>0.45307999999999998</v>
      </c>
      <c r="DL164" s="265">
        <v>0.50036999999999998</v>
      </c>
      <c r="DM164" s="265">
        <v>0.59519</v>
      </c>
      <c r="DN164" s="265">
        <v>0.50390999999999997</v>
      </c>
      <c r="DO164" s="265">
        <v>0.51907000000000003</v>
      </c>
      <c r="DP164" s="265">
        <v>0.45022000000000001</v>
      </c>
      <c r="DQ164" s="265">
        <v>0.45656999999999998</v>
      </c>
      <c r="DR164" s="265">
        <v>0.34586</v>
      </c>
      <c r="DS164" s="265">
        <v>0.35244999999999999</v>
      </c>
      <c r="DT164" s="265">
        <v>0.46100000000000002</v>
      </c>
      <c r="DU164" s="265">
        <v>0.56088000000000005</v>
      </c>
      <c r="DV164" s="265">
        <v>0.46700999999999998</v>
      </c>
      <c r="DW164" s="265">
        <v>0.42159000000000002</v>
      </c>
      <c r="DX164" s="265">
        <v>0.20401</v>
      </c>
      <c r="DY164" s="265">
        <v>0.25763000000000003</v>
      </c>
      <c r="DZ164" s="265">
        <v>0.33462999999999998</v>
      </c>
      <c r="EA164" s="265">
        <v>0.44802999999999998</v>
      </c>
      <c r="EB164" s="265">
        <v>0.43045</v>
      </c>
      <c r="EC164" s="265">
        <v>0.44997999999999999</v>
      </c>
      <c r="ED164" s="265">
        <v>0.40276000000000001</v>
      </c>
      <c r="EE164" s="265">
        <v>0.37642999999999999</v>
      </c>
      <c r="EF164" s="265">
        <v>0.11582000000000001</v>
      </c>
      <c r="EG164" s="265">
        <v>0.52995000000000003</v>
      </c>
      <c r="EH164" s="265">
        <v>0.15920999999999999</v>
      </c>
      <c r="EI164" s="265">
        <v>0.54898000000000002</v>
      </c>
      <c r="EJ164" s="265">
        <v>0.38762999999999997</v>
      </c>
      <c r="EK164" s="265">
        <v>0.2</v>
      </c>
      <c r="EL164" s="265">
        <v>0.32291999999999998</v>
      </c>
      <c r="EM164" s="265">
        <v>8.8262999999999994E-2</v>
      </c>
      <c r="EN164" s="265">
        <v>0.27889000000000003</v>
      </c>
      <c r="EO164" s="265">
        <v>0.74721000000000004</v>
      </c>
      <c r="EP164" s="265">
        <v>0.33890999999999999</v>
      </c>
      <c r="EQ164" s="265">
        <v>0.27449000000000001</v>
      </c>
      <c r="ER164" s="265">
        <v>0.31428</v>
      </c>
      <c r="ES164" s="265">
        <v>0.29744999999999999</v>
      </c>
      <c r="ET164" s="265">
        <v>0.31458999999999998</v>
      </c>
      <c r="EU164" s="265">
        <v>0.28721999999999998</v>
      </c>
      <c r="EV164" s="265">
        <v>0.22805</v>
      </c>
      <c r="EW164" s="265">
        <v>0.24839</v>
      </c>
      <c r="EX164" s="265">
        <v>0.28273999999999999</v>
      </c>
      <c r="EY164" s="265">
        <v>0.27163999999999999</v>
      </c>
      <c r="EZ164" s="265">
        <v>0.47904999999999998</v>
      </c>
      <c r="FA164" s="265">
        <v>0.42015999999999998</v>
      </c>
      <c r="FB164" s="265">
        <v>0.37357000000000001</v>
      </c>
      <c r="FC164" s="265">
        <v>0.34055000000000002</v>
      </c>
      <c r="FD164" s="265">
        <v>0.43437999999999999</v>
      </c>
      <c r="FE164" s="265">
        <v>0.30915999999999999</v>
      </c>
      <c r="FF164" s="265">
        <v>0.41621000000000002</v>
      </c>
      <c r="FG164" s="265">
        <v>0.46127000000000001</v>
      </c>
      <c r="FH164" s="265">
        <v>0.39140000000000003</v>
      </c>
      <c r="FI164" s="265">
        <v>0.37807000000000002</v>
      </c>
      <c r="FJ164" s="265">
        <v>0.49293999999999999</v>
      </c>
      <c r="FK164" s="265">
        <v>0.25018000000000001</v>
      </c>
      <c r="FL164" s="265">
        <v>0.2185</v>
      </c>
      <c r="FM164" s="265">
        <v>0.25857000000000002</v>
      </c>
      <c r="FN164" s="265">
        <v>0.57640000000000002</v>
      </c>
      <c r="FO164" s="265">
        <v>0.7</v>
      </c>
      <c r="FP164" s="265">
        <v>0.63224000000000002</v>
      </c>
      <c r="FQ164" s="265">
        <v>0.58784999999999998</v>
      </c>
      <c r="FR164" s="265">
        <v>0.51076999999999995</v>
      </c>
      <c r="FS164" s="265">
        <v>0.62873000000000001</v>
      </c>
      <c r="FT164" s="265">
        <v>0.48860999999999999</v>
      </c>
      <c r="FU164" s="265">
        <v>0.59462000000000004</v>
      </c>
      <c r="FV164" s="265">
        <v>0.67818999999999996</v>
      </c>
      <c r="FW164" s="265">
        <v>0.63187000000000004</v>
      </c>
      <c r="FX164" s="265">
        <v>0.66381000000000001</v>
      </c>
      <c r="FY164" s="265">
        <v>0.57725000000000004</v>
      </c>
      <c r="FZ164" s="265">
        <v>0.63187000000000004</v>
      </c>
      <c r="GA164" s="265">
        <v>0.67432000000000003</v>
      </c>
      <c r="GB164" s="265">
        <v>0.55067999999999995</v>
      </c>
      <c r="GC164" s="265">
        <v>0.63327</v>
      </c>
      <c r="GD164" s="265">
        <v>0.66354000000000002</v>
      </c>
      <c r="GE164" s="265">
        <v>0.85418000000000005</v>
      </c>
      <c r="GF164" s="265">
        <v>0.62356</v>
      </c>
      <c r="GG164" s="265">
        <v>0.69694</v>
      </c>
      <c r="GH164" s="265">
        <v>0.78442999999999996</v>
      </c>
      <c r="GI164" s="265">
        <v>0.75017999999999996</v>
      </c>
      <c r="GJ164" s="265">
        <v>0.79786999999999997</v>
      </c>
      <c r="GK164" s="265">
        <v>0.76534000000000002</v>
      </c>
      <c r="GL164" s="265">
        <v>0.71250000000000002</v>
      </c>
      <c r="GM164" s="265">
        <v>0.81423999999999996</v>
      </c>
      <c r="GN164" s="265">
        <v>0.86585000000000001</v>
      </c>
      <c r="GO164" s="265">
        <v>0.71142000000000005</v>
      </c>
      <c r="GP164" s="265">
        <v>0.66846000000000005</v>
      </c>
      <c r="GQ164" s="265">
        <v>0.65927999999999998</v>
      </c>
      <c r="GR164" s="265">
        <v>0.76300999999999997</v>
      </c>
      <c r="GS164" s="265">
        <v>0.65932000000000002</v>
      </c>
      <c r="GT164" s="265">
        <v>0.65356000000000003</v>
      </c>
      <c r="GU164" s="265">
        <v>0.64822999999999997</v>
      </c>
      <c r="GV164" s="265">
        <v>0.62333000000000005</v>
      </c>
      <c r="GW164" s="265">
        <v>0.64790000000000003</v>
      </c>
      <c r="GX164" s="265">
        <v>0.74765999999999999</v>
      </c>
      <c r="GY164" s="265">
        <v>0.69774000000000003</v>
      </c>
      <c r="GZ164" s="265">
        <v>0.56364000000000003</v>
      </c>
      <c r="HA164" s="265">
        <v>0.55445</v>
      </c>
      <c r="HB164" s="265">
        <v>0.55689</v>
      </c>
      <c r="HC164" s="265">
        <v>0.87556999999999996</v>
      </c>
      <c r="HD164" s="265">
        <v>0.63758999999999999</v>
      </c>
      <c r="HE164" s="265">
        <v>0.79322000000000004</v>
      </c>
      <c r="HF164" s="265">
        <v>0.76580000000000004</v>
      </c>
      <c r="HG164" s="265">
        <v>0.79510000000000003</v>
      </c>
      <c r="HH164" s="265">
        <v>0.79835999999999996</v>
      </c>
      <c r="HI164" s="265">
        <v>0.80337999999999998</v>
      </c>
      <c r="HJ164" s="265">
        <v>0.85457000000000005</v>
      </c>
      <c r="HK164" s="265">
        <v>0.66305000000000003</v>
      </c>
      <c r="HL164" s="265">
        <v>0.70389000000000002</v>
      </c>
      <c r="HM164" s="265">
        <v>0.64390000000000003</v>
      </c>
      <c r="HN164" s="265">
        <v>0.74650000000000005</v>
      </c>
      <c r="HO164" s="265">
        <v>0.75439000000000001</v>
      </c>
      <c r="HP164" s="265">
        <v>0.67101</v>
      </c>
      <c r="HQ164" s="265">
        <v>0.75192000000000003</v>
      </c>
      <c r="HR164" s="265">
        <v>0.83943999999999996</v>
      </c>
      <c r="HS164" s="265">
        <v>0.68164999999999998</v>
      </c>
      <c r="HT164" s="265">
        <v>0.70982999999999996</v>
      </c>
      <c r="HU164" s="265">
        <v>0.85209999999999997</v>
      </c>
      <c r="HV164" s="265">
        <v>0.62848000000000004</v>
      </c>
      <c r="HW164" s="265">
        <v>0.76219000000000003</v>
      </c>
      <c r="HX164" s="265">
        <v>0.79612000000000005</v>
      </c>
      <c r="HY164" s="265">
        <v>0.65980000000000005</v>
      </c>
      <c r="HZ164" s="265">
        <v>0.64349000000000001</v>
      </c>
      <c r="IA164" s="265">
        <v>0.59011000000000002</v>
      </c>
      <c r="IB164" s="265">
        <v>0.57471000000000005</v>
      </c>
      <c r="IC164" s="265">
        <v>0.59026999999999996</v>
      </c>
      <c r="ID164" s="265">
        <v>0.57894000000000001</v>
      </c>
      <c r="IE164" s="265">
        <v>0.61973</v>
      </c>
      <c r="IF164" s="265">
        <v>0.61863999999999997</v>
      </c>
      <c r="IG164" s="265">
        <v>0.59897999999999996</v>
      </c>
      <c r="IH164" s="265">
        <v>0.77142999999999995</v>
      </c>
      <c r="II164" s="265">
        <v>0.86373</v>
      </c>
      <c r="IJ164" s="265">
        <v>0.60043999999999997</v>
      </c>
      <c r="IK164" s="265">
        <v>0.61224000000000001</v>
      </c>
      <c r="IL164" s="265">
        <v>0.83821000000000001</v>
      </c>
      <c r="IM164" s="265">
        <v>0.72538999999999998</v>
      </c>
      <c r="IN164" s="265">
        <v>0.64690000000000003</v>
      </c>
      <c r="IO164" s="265">
        <v>0.57608999999999999</v>
      </c>
      <c r="IP164" s="265">
        <v>0.51251999999999998</v>
      </c>
      <c r="IQ164" s="265">
        <v>0.75690999999999997</v>
      </c>
      <c r="IR164" s="265">
        <v>0.82374000000000003</v>
      </c>
      <c r="IS164" s="265">
        <v>0.64942999999999995</v>
      </c>
      <c r="IT164" s="265">
        <v>0.63937999999999995</v>
      </c>
      <c r="IU164" s="265">
        <v>0.65902000000000005</v>
      </c>
      <c r="IV164" s="265">
        <v>0.46778999999999998</v>
      </c>
      <c r="IW164" s="265">
        <v>0.66493000000000002</v>
      </c>
      <c r="IX164" s="265">
        <v>0.67332000000000003</v>
      </c>
      <c r="IY164" s="265">
        <v>0.84160999999999997</v>
      </c>
      <c r="IZ164" s="265">
        <v>0.75239999999999996</v>
      </c>
      <c r="JA164" s="265">
        <v>0.78395000000000004</v>
      </c>
      <c r="JB164" s="265">
        <v>0.75705</v>
      </c>
      <c r="JC164" s="265">
        <v>0.82279999999999998</v>
      </c>
      <c r="JD164" s="265">
        <v>0.66193000000000002</v>
      </c>
      <c r="JE164" s="265">
        <v>0.66435</v>
      </c>
      <c r="JF164" s="265">
        <v>0.68435000000000001</v>
      </c>
      <c r="JG164" s="265">
        <v>0.73929</v>
      </c>
      <c r="JH164" s="265">
        <v>0.90612000000000004</v>
      </c>
      <c r="JI164" s="265">
        <v>0.76590999999999998</v>
      </c>
      <c r="JJ164" s="265">
        <v>0.72275999999999996</v>
      </c>
      <c r="JK164" s="265">
        <v>0.91098999999999997</v>
      </c>
      <c r="JL164" s="265">
        <v>0.85982000000000003</v>
      </c>
      <c r="JM164" s="265">
        <v>0.78586</v>
      </c>
      <c r="JN164" s="265">
        <v>0.63356999999999997</v>
      </c>
      <c r="JO164" s="265">
        <v>0.66210999999999998</v>
      </c>
      <c r="JP164" s="265">
        <v>0.72936000000000001</v>
      </c>
      <c r="JQ164" s="265">
        <v>0.64297000000000004</v>
      </c>
      <c r="JR164" s="265">
        <v>0.55486999999999997</v>
      </c>
      <c r="JS164" s="265">
        <v>0.66159000000000001</v>
      </c>
      <c r="JT164" s="265">
        <v>0.40362999999999999</v>
      </c>
      <c r="JU164" s="265">
        <v>0.82211999999999996</v>
      </c>
      <c r="JV164" s="265">
        <v>0.80523</v>
      </c>
      <c r="JW164" s="265">
        <v>0.59143999999999997</v>
      </c>
      <c r="JX164" s="265">
        <v>0.60465000000000002</v>
      </c>
      <c r="JY164" s="265">
        <v>0.66866999999999999</v>
      </c>
      <c r="JZ164" s="265">
        <v>0.60411000000000004</v>
      </c>
      <c r="KA164" s="265">
        <v>0.49352000000000001</v>
      </c>
      <c r="KB164" s="265">
        <v>0.53047</v>
      </c>
      <c r="KC164" s="265">
        <v>0.67708000000000002</v>
      </c>
      <c r="KD164" s="265">
        <v>0.58518000000000003</v>
      </c>
      <c r="KE164" s="265">
        <v>0.61092000000000002</v>
      </c>
      <c r="KF164" s="265">
        <v>0.52568000000000004</v>
      </c>
      <c r="KG164" s="265">
        <v>0.50197999999999998</v>
      </c>
      <c r="KH164" s="265">
        <v>0.56966000000000006</v>
      </c>
      <c r="KI164" s="265">
        <v>0.51397999999999999</v>
      </c>
      <c r="KJ164" s="265">
        <v>0.59438000000000002</v>
      </c>
      <c r="KK164" s="265">
        <v>0.48901</v>
      </c>
      <c r="KL164" s="265">
        <v>0.54715999999999998</v>
      </c>
      <c r="KM164" s="265">
        <v>0.97892000000000001</v>
      </c>
      <c r="KN164" s="265">
        <v>0.98182999999999998</v>
      </c>
      <c r="KO164" s="265">
        <v>0.94494</v>
      </c>
      <c r="KP164" s="265">
        <v>7.2436301671825395E-3</v>
      </c>
      <c r="KQ164" s="265">
        <v>0.84370999999999996</v>
      </c>
      <c r="KR164" s="265">
        <v>0.80249000000000004</v>
      </c>
      <c r="KS164" s="265">
        <v>0.76839000000000002</v>
      </c>
      <c r="KT164" s="265">
        <v>0.95005378414250341</v>
      </c>
      <c r="KU164" s="265">
        <v>0.10272000000000001</v>
      </c>
      <c r="KV164" s="265">
        <v>0.23416999999999999</v>
      </c>
      <c r="KW164" s="265">
        <v>0.29886000000000001</v>
      </c>
      <c r="KX164" s="265">
        <v>0.40522000000000002</v>
      </c>
      <c r="KY164" s="265">
        <v>0.59852000000000005</v>
      </c>
      <c r="KZ164" s="265">
        <v>0.79008999999999996</v>
      </c>
      <c r="LA164" s="265">
        <v>0.92161000000000004</v>
      </c>
      <c r="LB164" s="265">
        <v>0.98690999999999995</v>
      </c>
      <c r="LC164" s="265">
        <v>1</v>
      </c>
      <c r="LD164" s="265">
        <v>0.8</v>
      </c>
      <c r="LE164" s="265">
        <v>0.73584000000000005</v>
      </c>
      <c r="LF164" s="265">
        <v>2.0830999999999999E-2</v>
      </c>
      <c r="LG164" s="265">
        <v>2.7338999999999999E-2</v>
      </c>
      <c r="LH164" s="431">
        <v>1.5831680502742529E-3</v>
      </c>
      <c r="LI164" s="431">
        <v>1.7320964252576232E-3</v>
      </c>
      <c r="LJ164" s="431">
        <v>1.3032583519816399E-3</v>
      </c>
      <c r="LK164" s="431">
        <v>2.4953729007393122E-3</v>
      </c>
      <c r="LL164" s="431">
        <v>2.0292401313781738E-3</v>
      </c>
      <c r="LM164" s="431">
        <v>3.3479246776551008E-3</v>
      </c>
      <c r="LN164" s="431">
        <v>2.6347839739173651E-3</v>
      </c>
      <c r="LO164" s="431">
        <v>3.5999550018459558E-3</v>
      </c>
      <c r="LP164" s="431">
        <v>3.4651858732104301E-3</v>
      </c>
      <c r="LQ164" s="431">
        <v>3.8365963846445084E-3</v>
      </c>
      <c r="LR164" s="431">
        <v>2.4309307336807251E-3</v>
      </c>
      <c r="LS164" s="431">
        <v>2.4938315618783236E-3</v>
      </c>
      <c r="LT164" s="431">
        <v>2.6692892424762249E-3</v>
      </c>
      <c r="LU164" s="431">
        <v>3.2510880846530199E-3</v>
      </c>
      <c r="LV164" s="431">
        <v>2.6406175456941128E-3</v>
      </c>
      <c r="LW164" s="431">
        <v>3.466311376541853E-3</v>
      </c>
      <c r="LX164" s="431">
        <v>3.28875333070755E-3</v>
      </c>
      <c r="LY164" s="431">
        <v>3.5024646203964949E-3</v>
      </c>
      <c r="LZ164" s="431">
        <v>1.9746150355786085E-3</v>
      </c>
      <c r="MA164" s="431">
        <v>2.4886054452508688E-3</v>
      </c>
      <c r="MB164" s="431">
        <v>2.3906161077320576E-3</v>
      </c>
      <c r="MC164" s="431">
        <v>3.0994249973446131E-3</v>
      </c>
      <c r="MD164" s="431">
        <v>3.4133342560380697E-3</v>
      </c>
      <c r="ME164" s="431">
        <v>3.0572167597711086E-3</v>
      </c>
      <c r="MF164" s="431">
        <v>2.4681494105607271E-3</v>
      </c>
      <c r="MG164" s="431">
        <v>2.7993661351501942E-3</v>
      </c>
      <c r="MH164" s="266"/>
      <c r="MI164" s="266"/>
      <c r="MJ164" s="266"/>
      <c r="MK164" s="266"/>
      <c r="ML164" s="266"/>
      <c r="MM164" s="266"/>
      <c r="MN164" s="266"/>
      <c r="MO164" s="266"/>
      <c r="MP164" s="266"/>
      <c r="MQ164" s="266"/>
      <c r="MR164" s="266"/>
      <c r="MS164" s="266"/>
      <c r="MT164" s="266"/>
      <c r="MU164" s="266"/>
      <c r="MV164" s="266"/>
      <c r="MW164" s="266"/>
      <c r="MX164" s="266"/>
      <c r="MY164" s="266"/>
      <c r="MZ164" s="266"/>
      <c r="NA164" s="266"/>
      <c r="NB164" s="266"/>
      <c r="NC164" s="266"/>
      <c r="ND164" s="266"/>
      <c r="NE164" s="266"/>
      <c r="NF164" s="266"/>
      <c r="NG164" s="266"/>
      <c r="NH164" s="266"/>
      <c r="NI164" s="266"/>
      <c r="NJ164" s="266"/>
      <c r="NK164" s="266"/>
      <c r="NL164" s="266"/>
      <c r="NM164" s="266"/>
      <c r="NN164" s="266"/>
      <c r="NO164" s="266"/>
      <c r="NP164" s="266"/>
      <c r="NQ164" s="266"/>
      <c r="NR164" s="266"/>
      <c r="NS164" s="266"/>
      <c r="NT164" s="266"/>
      <c r="NU164" s="266"/>
      <c r="NV164" s="266"/>
      <c r="NW164" s="266"/>
      <c r="NX164" s="266"/>
      <c r="NY164" s="266"/>
      <c r="NZ164" s="266"/>
      <c r="OA164" s="266"/>
      <c r="OB164" s="266"/>
      <c r="OC164" s="266"/>
      <c r="OD164" s="266"/>
      <c r="OE164" s="266"/>
      <c r="OF164" s="266"/>
      <c r="OG164" s="266"/>
      <c r="OH164" s="266"/>
      <c r="OI164" s="266"/>
      <c r="OJ164" s="266"/>
      <c r="OK164" s="266"/>
      <c r="OL164" s="266"/>
      <c r="OM164" s="266"/>
      <c r="ON164" s="267"/>
    </row>
    <row r="165" spans="1:404">
      <c r="A165" s="261">
        <v>540</v>
      </c>
      <c r="B165" s="265">
        <v>0.26402999999999999</v>
      </c>
      <c r="C165" s="265">
        <v>0.28616000000000003</v>
      </c>
      <c r="D165" s="265">
        <v>0.27567000000000003</v>
      </c>
      <c r="E165" s="265">
        <v>0.24174000000000001</v>
      </c>
      <c r="F165" s="265">
        <v>0.29735</v>
      </c>
      <c r="G165" s="265">
        <v>0.32168000000000002</v>
      </c>
      <c r="H165" s="265">
        <v>0.27775</v>
      </c>
      <c r="I165" s="265">
        <v>0.35836000000000001</v>
      </c>
      <c r="J165" s="265">
        <v>0.34273999999999999</v>
      </c>
      <c r="K165" s="265">
        <v>0.55610999999999999</v>
      </c>
      <c r="L165" s="265">
        <v>0.54352</v>
      </c>
      <c r="M165" s="265">
        <v>0.50197000000000003</v>
      </c>
      <c r="N165" s="265">
        <v>0.28100000000000003</v>
      </c>
      <c r="O165" s="265">
        <v>0.22746</v>
      </c>
      <c r="P165" s="265">
        <v>0.32982</v>
      </c>
      <c r="Q165" s="265">
        <v>0.36682999999999999</v>
      </c>
      <c r="R165" s="265">
        <v>0.25958999999999999</v>
      </c>
      <c r="S165" s="265">
        <v>0.30743999999999999</v>
      </c>
      <c r="T165" s="265">
        <v>0.20044999999999999</v>
      </c>
      <c r="U165" s="265">
        <v>0.23896999999999999</v>
      </c>
      <c r="V165" s="265">
        <v>0.16705999999999999</v>
      </c>
      <c r="W165" s="265">
        <v>0.24293000000000001</v>
      </c>
      <c r="X165" s="265">
        <v>0.21149999999999999</v>
      </c>
      <c r="Y165" s="265">
        <v>0.30598999999999998</v>
      </c>
      <c r="Z165" s="265">
        <v>0.21537999999999999</v>
      </c>
      <c r="AA165" s="265">
        <v>0.28169</v>
      </c>
      <c r="AB165" s="265">
        <v>0.20169000000000001</v>
      </c>
      <c r="AC165" s="265">
        <v>0.24797</v>
      </c>
      <c r="AD165" s="265">
        <v>0.17069000000000001</v>
      </c>
      <c r="AE165" s="265">
        <v>0.38738</v>
      </c>
      <c r="AF165" s="265">
        <v>0.39821000000000001</v>
      </c>
      <c r="AG165" s="265">
        <v>0.27461999999999998</v>
      </c>
      <c r="AH165" s="265">
        <v>0.41047</v>
      </c>
      <c r="AI165" s="265">
        <v>0.41976000000000002</v>
      </c>
      <c r="AJ165" s="265">
        <v>0.39198</v>
      </c>
      <c r="AK165" s="265">
        <v>0.21636</v>
      </c>
      <c r="AL165" s="265">
        <v>0.44531999999999999</v>
      </c>
      <c r="AM165" s="265">
        <v>0.23327999999999999</v>
      </c>
      <c r="AN165" s="265">
        <v>0.21926999999999999</v>
      </c>
      <c r="AO165" s="265">
        <v>0.45218000000000003</v>
      </c>
      <c r="AP165" s="265">
        <v>0.40377000000000002</v>
      </c>
      <c r="AQ165" s="265">
        <v>0.22624</v>
      </c>
      <c r="AR165" s="265">
        <v>0.45701999999999998</v>
      </c>
      <c r="AS165" s="265">
        <v>0.42424000000000001</v>
      </c>
      <c r="AT165" s="265">
        <v>0.23219000000000001</v>
      </c>
      <c r="AU165" s="265">
        <v>0.47143000000000002</v>
      </c>
      <c r="AV165" s="265">
        <v>0.24639</v>
      </c>
      <c r="AW165" s="265">
        <v>0.41224</v>
      </c>
      <c r="AX165" s="265">
        <v>0.40044000000000002</v>
      </c>
      <c r="AY165" s="265">
        <v>0.4</v>
      </c>
      <c r="AZ165" s="265">
        <v>0.43392999999999998</v>
      </c>
      <c r="BA165" s="265">
        <v>0.39626</v>
      </c>
      <c r="BB165" s="265">
        <v>0.42614999999999997</v>
      </c>
      <c r="BC165" s="265">
        <v>0.44581999999999999</v>
      </c>
      <c r="BD165" s="265">
        <v>0.37075000000000002</v>
      </c>
      <c r="BE165" s="265">
        <v>1.2506E-2</v>
      </c>
      <c r="BF165" s="265">
        <v>1.1309E-2</v>
      </c>
      <c r="BG165" s="265">
        <v>9.0147000000000005E-2</v>
      </c>
      <c r="BH165" s="265">
        <v>8.5460999999999995E-2</v>
      </c>
      <c r="BI165" s="265">
        <v>0.18731</v>
      </c>
      <c r="BJ165" s="265">
        <v>0.16658999999999999</v>
      </c>
      <c r="BK165" s="265">
        <v>1</v>
      </c>
      <c r="BL165" s="265">
        <v>0.81372999999999995</v>
      </c>
      <c r="BM165" s="265">
        <v>1</v>
      </c>
      <c r="BN165" s="265">
        <v>0.71331999999999995</v>
      </c>
      <c r="BO165" s="265">
        <v>0.92857000000000001</v>
      </c>
      <c r="BP165" s="265">
        <v>5.5885999999999998E-2</v>
      </c>
      <c r="BQ165" s="265">
        <v>0.87738000000000005</v>
      </c>
      <c r="BR165" s="265">
        <v>0.85228000000000004</v>
      </c>
      <c r="BS165" s="265">
        <v>0.91700999999999999</v>
      </c>
      <c r="BT165" s="265">
        <v>0.70777000000000001</v>
      </c>
      <c r="BU165" s="265">
        <v>0.10947999999999999</v>
      </c>
      <c r="BV165" s="265">
        <v>2.1246000000000001E-2</v>
      </c>
      <c r="BW165" s="265">
        <v>6.8155999999999994E-2</v>
      </c>
      <c r="BX165" s="265">
        <v>3.125E-2</v>
      </c>
      <c r="BY165" s="265">
        <v>0.36042000000000002</v>
      </c>
      <c r="BZ165" s="265">
        <v>0.32301000000000002</v>
      </c>
      <c r="CA165" s="265">
        <v>0.61</v>
      </c>
      <c r="CB165" s="265">
        <v>0.42882999999999999</v>
      </c>
      <c r="CC165" s="265">
        <v>0.53717999999999999</v>
      </c>
      <c r="CD165" s="265">
        <v>0.33712999999999999</v>
      </c>
      <c r="CE165" s="265">
        <v>0.32568000000000003</v>
      </c>
      <c r="CF165" s="265">
        <v>0.36085</v>
      </c>
      <c r="CG165" s="265">
        <v>0.30918000000000001</v>
      </c>
      <c r="CH165" s="265">
        <v>0.31585000000000002</v>
      </c>
      <c r="CI165" s="265">
        <v>0.33138000000000001</v>
      </c>
      <c r="CJ165" s="265">
        <v>0.30696000000000001</v>
      </c>
      <c r="CK165" s="265">
        <v>0.3231</v>
      </c>
      <c r="CL165" s="265">
        <v>0.56847000000000003</v>
      </c>
      <c r="CM165" s="265">
        <v>0.38594000000000001</v>
      </c>
      <c r="CN165" s="265">
        <v>0.22222</v>
      </c>
      <c r="CO165" s="265">
        <v>0.30564999999999998</v>
      </c>
      <c r="CP165" s="265">
        <v>0.37687999999999999</v>
      </c>
      <c r="CQ165" s="265">
        <v>0.35896</v>
      </c>
      <c r="CR165" s="265">
        <v>0.32</v>
      </c>
      <c r="CS165" s="265">
        <v>0.20408000000000001</v>
      </c>
      <c r="CT165" s="265">
        <v>0.28866000000000003</v>
      </c>
      <c r="CU165" s="265">
        <v>0.26</v>
      </c>
      <c r="CV165" s="265">
        <v>0.35757</v>
      </c>
      <c r="CW165" s="265">
        <v>0.53534999999999999</v>
      </c>
      <c r="CX165" s="265">
        <v>0.31958999999999999</v>
      </c>
      <c r="CY165" s="265">
        <v>0.46392</v>
      </c>
      <c r="CZ165" s="265">
        <v>0.33360000000000001</v>
      </c>
      <c r="DA165" s="265">
        <v>0.43870999999999999</v>
      </c>
      <c r="DB165" s="265">
        <v>0.14141000000000001</v>
      </c>
      <c r="DC165" s="265">
        <v>0.17526</v>
      </c>
      <c r="DD165" s="265">
        <v>0.19192000000000001</v>
      </c>
      <c r="DE165" s="265">
        <v>0.34021000000000001</v>
      </c>
      <c r="DF165" s="265">
        <v>0.25663000000000002</v>
      </c>
      <c r="DG165" s="265">
        <v>0.38838</v>
      </c>
      <c r="DH165" s="265">
        <v>0.22969999999999999</v>
      </c>
      <c r="DI165" s="265">
        <v>0.41011999999999998</v>
      </c>
      <c r="DJ165" s="265">
        <v>0.45245999999999997</v>
      </c>
      <c r="DK165" s="265">
        <v>0.48110000000000003</v>
      </c>
      <c r="DL165" s="265">
        <v>0.51012999999999997</v>
      </c>
      <c r="DM165" s="265">
        <v>0.56898000000000004</v>
      </c>
      <c r="DN165" s="265">
        <v>0.51373000000000002</v>
      </c>
      <c r="DO165" s="265">
        <v>0.51976999999999995</v>
      </c>
      <c r="DP165" s="265">
        <v>0.47597</v>
      </c>
      <c r="DQ165" s="265">
        <v>0.47115000000000001</v>
      </c>
      <c r="DR165" s="265">
        <v>0.33268999999999999</v>
      </c>
      <c r="DS165" s="265">
        <v>0.34653</v>
      </c>
      <c r="DT165" s="265">
        <v>0.45451000000000003</v>
      </c>
      <c r="DU165" s="265">
        <v>0.59187000000000001</v>
      </c>
      <c r="DV165" s="265">
        <v>0.46888999999999997</v>
      </c>
      <c r="DW165" s="265">
        <v>0.44973000000000002</v>
      </c>
      <c r="DX165" s="265">
        <v>0.1968</v>
      </c>
      <c r="DY165" s="265">
        <v>0.24903</v>
      </c>
      <c r="DZ165" s="265">
        <v>0.35888999999999999</v>
      </c>
      <c r="EA165" s="265">
        <v>0.47038999999999997</v>
      </c>
      <c r="EB165" s="265">
        <v>0.45284000000000002</v>
      </c>
      <c r="EC165" s="265">
        <v>0.47338999999999998</v>
      </c>
      <c r="ED165" s="265">
        <v>0.42371999999999999</v>
      </c>
      <c r="EE165" s="265">
        <v>0.39601999999999998</v>
      </c>
      <c r="EF165" s="265">
        <v>0.10786</v>
      </c>
      <c r="EG165" s="265">
        <v>0.55640000000000001</v>
      </c>
      <c r="EH165" s="265">
        <v>0.17186999999999999</v>
      </c>
      <c r="EI165" s="265">
        <v>0.54081999999999997</v>
      </c>
      <c r="EJ165" s="265">
        <v>0.38144</v>
      </c>
      <c r="EK165" s="265">
        <v>0.19192000000000001</v>
      </c>
      <c r="EL165" s="265">
        <v>0.3125</v>
      </c>
      <c r="EM165" s="265">
        <v>8.4240999999999996E-2</v>
      </c>
      <c r="EN165" s="265">
        <v>0.25523000000000001</v>
      </c>
      <c r="EO165" s="265">
        <v>0.72172000000000003</v>
      </c>
      <c r="EP165" s="265">
        <v>0.33887</v>
      </c>
      <c r="EQ165" s="265">
        <v>0.26394000000000001</v>
      </c>
      <c r="ER165" s="265">
        <v>0.30218</v>
      </c>
      <c r="ES165" s="265">
        <v>0.28599999999999998</v>
      </c>
      <c r="ET165" s="265">
        <v>0.30232999999999999</v>
      </c>
      <c r="EU165" s="265">
        <v>0.27603</v>
      </c>
      <c r="EV165" s="265">
        <v>0.21912000000000001</v>
      </c>
      <c r="EW165" s="265">
        <v>0.23871000000000001</v>
      </c>
      <c r="EX165" s="265">
        <v>0.27178000000000002</v>
      </c>
      <c r="EY165" s="265">
        <v>0.26138</v>
      </c>
      <c r="EZ165" s="265">
        <v>0.47749000000000003</v>
      </c>
      <c r="FA165" s="265">
        <v>0.40466000000000002</v>
      </c>
      <c r="FB165" s="265">
        <v>0.35988999999999999</v>
      </c>
      <c r="FC165" s="265">
        <v>0.32800000000000001</v>
      </c>
      <c r="FD165" s="265">
        <v>0.41852</v>
      </c>
      <c r="FE165" s="265">
        <v>0.29774</v>
      </c>
      <c r="FF165" s="265">
        <v>0.40111999999999998</v>
      </c>
      <c r="FG165" s="265">
        <v>0.44444</v>
      </c>
      <c r="FH165" s="265">
        <v>0.37718000000000002</v>
      </c>
      <c r="FI165" s="265">
        <v>0.36449999999999999</v>
      </c>
      <c r="FJ165" s="265">
        <v>0.46405000000000002</v>
      </c>
      <c r="FK165" s="265">
        <v>0.23019000000000001</v>
      </c>
      <c r="FL165" s="265">
        <v>0.20816000000000001</v>
      </c>
      <c r="FM165" s="265">
        <v>0.24601000000000001</v>
      </c>
      <c r="FN165" s="265">
        <v>0.58255999999999997</v>
      </c>
      <c r="FO165" s="265">
        <v>0.71</v>
      </c>
      <c r="FP165" s="265">
        <v>0.63405</v>
      </c>
      <c r="FQ165" s="265">
        <v>0.59123000000000003</v>
      </c>
      <c r="FR165" s="265">
        <v>0.51359999999999995</v>
      </c>
      <c r="FS165" s="265">
        <v>0.63117999999999996</v>
      </c>
      <c r="FT165" s="265">
        <v>0.49212</v>
      </c>
      <c r="FU165" s="265">
        <v>0.59867999999999999</v>
      </c>
      <c r="FV165" s="265">
        <v>0.68764999999999998</v>
      </c>
      <c r="FW165" s="265">
        <v>0.63615999999999995</v>
      </c>
      <c r="FX165" s="265">
        <v>0.67027000000000003</v>
      </c>
      <c r="FY165" s="265">
        <v>0.58040999999999998</v>
      </c>
      <c r="FZ165" s="265">
        <v>0.63615999999999995</v>
      </c>
      <c r="GA165" s="265">
        <v>0.67822000000000005</v>
      </c>
      <c r="GB165" s="265">
        <v>0.55774000000000001</v>
      </c>
      <c r="GC165" s="265">
        <v>0.63934999999999997</v>
      </c>
      <c r="GD165" s="265">
        <v>0.67073000000000005</v>
      </c>
      <c r="GE165" s="265">
        <v>0.86102000000000001</v>
      </c>
      <c r="GF165" s="265">
        <v>0.62921000000000005</v>
      </c>
      <c r="GG165" s="265">
        <v>0.70326</v>
      </c>
      <c r="GH165" s="265">
        <v>0.79296999999999995</v>
      </c>
      <c r="GI165" s="265">
        <v>0.75766999999999995</v>
      </c>
      <c r="GJ165" s="265">
        <v>0.80340999999999996</v>
      </c>
      <c r="GK165" s="265">
        <v>0.77041999999999999</v>
      </c>
      <c r="GL165" s="265">
        <v>0.71855000000000002</v>
      </c>
      <c r="GM165" s="265">
        <v>0.82157000000000002</v>
      </c>
      <c r="GN165" s="265">
        <v>0.87363000000000002</v>
      </c>
      <c r="GO165" s="265">
        <v>0.72138000000000002</v>
      </c>
      <c r="GP165" s="265">
        <v>0.67512000000000005</v>
      </c>
      <c r="GQ165" s="265">
        <v>0.66625999999999996</v>
      </c>
      <c r="GR165" s="265">
        <v>0.76998999999999995</v>
      </c>
      <c r="GS165" s="265">
        <v>0.66608000000000001</v>
      </c>
      <c r="GT165" s="265">
        <v>0.66093000000000002</v>
      </c>
      <c r="GU165" s="265">
        <v>0.65530999999999995</v>
      </c>
      <c r="GV165" s="265">
        <v>0.63029999999999997</v>
      </c>
      <c r="GW165" s="265">
        <v>0.65197000000000005</v>
      </c>
      <c r="GX165" s="265">
        <v>0.75495999999999996</v>
      </c>
      <c r="GY165" s="265">
        <v>0.70203000000000004</v>
      </c>
      <c r="GZ165" s="265">
        <v>0.56654000000000004</v>
      </c>
      <c r="HA165" s="265">
        <v>0.56191999999999998</v>
      </c>
      <c r="HB165" s="265">
        <v>0.56474000000000002</v>
      </c>
      <c r="HC165" s="265">
        <v>0.88265000000000005</v>
      </c>
      <c r="HD165" s="265">
        <v>0.64263000000000003</v>
      </c>
      <c r="HE165" s="265">
        <v>0.80120000000000002</v>
      </c>
      <c r="HF165" s="265">
        <v>0.77295999999999998</v>
      </c>
      <c r="HG165" s="265">
        <v>0.80306</v>
      </c>
      <c r="HH165" s="265">
        <v>0.80618999999999996</v>
      </c>
      <c r="HI165" s="265">
        <v>0.81128</v>
      </c>
      <c r="HJ165" s="265">
        <v>0.86173</v>
      </c>
      <c r="HK165" s="265">
        <v>0.66966000000000003</v>
      </c>
      <c r="HL165" s="265">
        <v>0.71011000000000002</v>
      </c>
      <c r="HM165" s="265">
        <v>0.65136000000000005</v>
      </c>
      <c r="HN165" s="265">
        <v>0.75448000000000004</v>
      </c>
      <c r="HO165" s="265">
        <v>0.76288</v>
      </c>
      <c r="HP165" s="265">
        <v>0.67874000000000001</v>
      </c>
      <c r="HQ165" s="265">
        <v>0.76158000000000003</v>
      </c>
      <c r="HR165" s="265">
        <v>0.84757000000000005</v>
      </c>
      <c r="HS165" s="265">
        <v>0.69135999999999997</v>
      </c>
      <c r="HT165" s="265">
        <v>0.71692999999999996</v>
      </c>
      <c r="HU165" s="265">
        <v>0.85955999999999999</v>
      </c>
      <c r="HV165" s="265">
        <v>0.63487000000000005</v>
      </c>
      <c r="HW165" s="265">
        <v>0.77039000000000002</v>
      </c>
      <c r="HX165" s="265">
        <v>0.80478000000000005</v>
      </c>
      <c r="HY165" s="265">
        <v>0.66476999999999997</v>
      </c>
      <c r="HZ165" s="265">
        <v>0.65468999999999999</v>
      </c>
      <c r="IA165" s="265">
        <v>0.60021999999999998</v>
      </c>
      <c r="IB165" s="265">
        <v>0.58504</v>
      </c>
      <c r="IC165" s="265">
        <v>0.60050999999999999</v>
      </c>
      <c r="ID165" s="265">
        <v>0.58916999999999997</v>
      </c>
      <c r="IE165" s="265">
        <v>0.62656999999999996</v>
      </c>
      <c r="IF165" s="265">
        <v>0.62497999999999998</v>
      </c>
      <c r="IG165" s="265">
        <v>0.60550000000000004</v>
      </c>
      <c r="IH165" s="265">
        <v>0.77910999999999997</v>
      </c>
      <c r="II165" s="265">
        <v>0.87185999999999997</v>
      </c>
      <c r="IJ165" s="265">
        <v>0.60734999999999995</v>
      </c>
      <c r="IK165" s="265">
        <v>0.61916000000000004</v>
      </c>
      <c r="IL165" s="265">
        <v>0.84502999999999995</v>
      </c>
      <c r="IM165" s="265">
        <v>0.73407999999999995</v>
      </c>
      <c r="IN165" s="265">
        <v>0.66413999999999995</v>
      </c>
      <c r="IO165" s="265">
        <v>0.59080999999999995</v>
      </c>
      <c r="IP165" s="265">
        <v>0.51585999999999999</v>
      </c>
      <c r="IQ165" s="265">
        <v>0.76358999999999999</v>
      </c>
      <c r="IR165" s="265">
        <v>0.83065999999999995</v>
      </c>
      <c r="IS165" s="265">
        <v>0.65598999999999996</v>
      </c>
      <c r="IT165" s="265">
        <v>0.64422999999999997</v>
      </c>
      <c r="IU165" s="265">
        <v>0.66661999999999999</v>
      </c>
      <c r="IV165" s="265">
        <v>0.47094000000000003</v>
      </c>
      <c r="IW165" s="265">
        <v>0.66915999999999998</v>
      </c>
      <c r="IX165" s="265">
        <v>0.68189999999999995</v>
      </c>
      <c r="IY165" s="265">
        <v>0.84835000000000005</v>
      </c>
      <c r="IZ165" s="265">
        <v>0.75831000000000004</v>
      </c>
      <c r="JA165" s="265">
        <v>0.79012000000000004</v>
      </c>
      <c r="JB165" s="265">
        <v>0.76307000000000003</v>
      </c>
      <c r="JC165" s="265">
        <v>0.82972999999999997</v>
      </c>
      <c r="JD165" s="265">
        <v>0.67208000000000001</v>
      </c>
      <c r="JE165" s="265">
        <v>0.67420999999999998</v>
      </c>
      <c r="JF165" s="265">
        <v>0.68788000000000005</v>
      </c>
      <c r="JG165" s="265">
        <v>0.74695999999999996</v>
      </c>
      <c r="JH165" s="265">
        <v>0.91208</v>
      </c>
      <c r="JI165" s="265">
        <v>0.77371999999999996</v>
      </c>
      <c r="JJ165" s="265">
        <v>0.73036000000000001</v>
      </c>
      <c r="JK165" s="265">
        <v>0.92069000000000001</v>
      </c>
      <c r="JL165" s="265">
        <v>0.86917999999999995</v>
      </c>
      <c r="JM165" s="265">
        <v>0.79634000000000005</v>
      </c>
      <c r="JN165" s="265">
        <v>0.64204000000000006</v>
      </c>
      <c r="JO165" s="265">
        <v>0.66957999999999995</v>
      </c>
      <c r="JP165" s="265">
        <v>0.73985999999999996</v>
      </c>
      <c r="JQ165" s="265">
        <v>0.64908999999999994</v>
      </c>
      <c r="JR165" s="265">
        <v>0.55964000000000003</v>
      </c>
      <c r="JS165" s="265">
        <v>0.66603000000000001</v>
      </c>
      <c r="JT165" s="265">
        <v>0.40734999999999999</v>
      </c>
      <c r="JU165" s="265">
        <v>0.82737000000000005</v>
      </c>
      <c r="JV165" s="265">
        <v>0.81001000000000001</v>
      </c>
      <c r="JW165" s="265">
        <v>0.59940000000000004</v>
      </c>
      <c r="JX165" s="265">
        <v>0.61156999999999995</v>
      </c>
      <c r="JY165" s="265">
        <v>0.67593000000000003</v>
      </c>
      <c r="JZ165" s="265">
        <v>0.61326000000000003</v>
      </c>
      <c r="KA165" s="265">
        <v>0.50595999999999997</v>
      </c>
      <c r="KB165" s="265">
        <v>0.53361999999999998</v>
      </c>
      <c r="KC165" s="265">
        <v>0.68066000000000004</v>
      </c>
      <c r="KD165" s="265">
        <v>0.58792999999999995</v>
      </c>
      <c r="KE165" s="265">
        <v>0.61375999999999997</v>
      </c>
      <c r="KF165" s="265">
        <v>0.52917000000000003</v>
      </c>
      <c r="KG165" s="265">
        <v>0.50527999999999995</v>
      </c>
      <c r="KH165" s="265">
        <v>0.58252999999999999</v>
      </c>
      <c r="KI165" s="265">
        <v>0.52015999999999996</v>
      </c>
      <c r="KJ165" s="265">
        <v>0.59980999999999995</v>
      </c>
      <c r="KK165" s="265">
        <v>0.49142000000000002</v>
      </c>
      <c r="KL165" s="265">
        <v>0.54866000000000004</v>
      </c>
      <c r="KM165" s="265">
        <v>0.97762000000000004</v>
      </c>
      <c r="KN165" s="265">
        <v>0.97980999999999996</v>
      </c>
      <c r="KO165" s="265">
        <v>0.94244000000000006</v>
      </c>
      <c r="KP165" s="265">
        <v>7.232598560367641E-3</v>
      </c>
      <c r="KQ165" s="265">
        <v>0.84072000000000002</v>
      </c>
      <c r="KR165" s="265">
        <v>0.79937000000000002</v>
      </c>
      <c r="KS165" s="265">
        <v>0.76517000000000002</v>
      </c>
      <c r="KT165" s="265">
        <v>0.94973326463726515</v>
      </c>
      <c r="KU165" s="265">
        <v>0.10428999999999999</v>
      </c>
      <c r="KV165" s="265">
        <v>0.23662</v>
      </c>
      <c r="KW165" s="265">
        <v>0.30154999999999998</v>
      </c>
      <c r="KX165" s="265">
        <v>0.40814</v>
      </c>
      <c r="KY165" s="265">
        <v>0.60145000000000004</v>
      </c>
      <c r="KZ165" s="265">
        <v>0.79257999999999995</v>
      </c>
      <c r="LA165" s="265">
        <v>0.92325999999999997</v>
      </c>
      <c r="LB165" s="265">
        <v>0.98760999999999999</v>
      </c>
      <c r="LC165" s="265">
        <v>1</v>
      </c>
      <c r="LD165" s="265">
        <v>1</v>
      </c>
      <c r="LE165" s="265">
        <v>0.73292999999999997</v>
      </c>
      <c r="LF165" s="265">
        <v>2.5900000000000001E-4</v>
      </c>
      <c r="LG165" s="265">
        <v>3.4000000000000002E-4</v>
      </c>
      <c r="LH165" s="431">
        <v>1.5884904423728585E-3</v>
      </c>
      <c r="LI165" s="431">
        <v>1.7314332071691751E-3</v>
      </c>
      <c r="LJ165" s="431">
        <v>1.2766263680532575E-3</v>
      </c>
      <c r="LK165" s="431">
        <v>2.4749436415731907E-3</v>
      </c>
      <c r="LL165" s="431">
        <v>1.9556649494916201E-3</v>
      </c>
      <c r="LM165" s="431">
        <v>3.2716295681893826E-3</v>
      </c>
      <c r="LN165" s="431">
        <v>2.530339639633894E-3</v>
      </c>
      <c r="LO165" s="431">
        <v>3.4848691429942846E-3</v>
      </c>
      <c r="LP165" s="431">
        <v>3.3317666966468096E-3</v>
      </c>
      <c r="LQ165" s="431">
        <v>3.7077798042446375E-3</v>
      </c>
      <c r="LR165" s="431">
        <v>2.4529411457479E-3</v>
      </c>
      <c r="LS165" s="431">
        <v>2.494024345651269E-3</v>
      </c>
      <c r="LT165" s="431">
        <v>2.6438490021973848E-3</v>
      </c>
      <c r="LU165" s="431">
        <v>3.1994800083339214E-3</v>
      </c>
      <c r="LV165" s="431">
        <v>2.545391209423542E-3</v>
      </c>
      <c r="LW165" s="431">
        <v>3.3836448565125465E-3</v>
      </c>
      <c r="LX165" s="431">
        <v>3.1675479840487242E-3</v>
      </c>
      <c r="LY165" s="431">
        <v>3.4223827533423901E-3</v>
      </c>
      <c r="LZ165" s="431">
        <v>1.9860062748193741E-3</v>
      </c>
      <c r="MA165" s="431">
        <v>2.4560776073485613E-3</v>
      </c>
      <c r="MB165" s="431">
        <v>2.3334219586104155E-3</v>
      </c>
      <c r="MC165" s="431">
        <v>3.0857583042234182E-3</v>
      </c>
      <c r="MD165" s="431">
        <v>3.3607038203626871E-3</v>
      </c>
      <c r="ME165" s="431">
        <v>3.0075046233832836E-3</v>
      </c>
      <c r="MF165" s="431">
        <v>2.4742058012634516E-3</v>
      </c>
      <c r="MG165" s="431">
        <v>2.8029098175466061E-3</v>
      </c>
      <c r="MH165" s="266"/>
      <c r="MI165" s="266"/>
      <c r="MJ165" s="266"/>
      <c r="MK165" s="266"/>
      <c r="ML165" s="266"/>
      <c r="MM165" s="266"/>
      <c r="MN165" s="266"/>
      <c r="MO165" s="266"/>
      <c r="MP165" s="266"/>
      <c r="MQ165" s="266"/>
      <c r="MR165" s="266"/>
      <c r="MS165" s="266"/>
      <c r="MT165" s="266"/>
      <c r="MU165" s="266"/>
      <c r="MV165" s="266"/>
      <c r="MW165" s="266"/>
      <c r="MX165" s="266"/>
      <c r="MY165" s="266"/>
      <c r="MZ165" s="266"/>
      <c r="NA165" s="266"/>
      <c r="NB165" s="266"/>
      <c r="NC165" s="266"/>
      <c r="ND165" s="266"/>
      <c r="NE165" s="266"/>
      <c r="NF165" s="266"/>
      <c r="NG165" s="266"/>
      <c r="NH165" s="266"/>
      <c r="NI165" s="266"/>
      <c r="NJ165" s="266"/>
      <c r="NK165" s="266"/>
      <c r="NL165" s="266"/>
      <c r="NM165" s="266"/>
      <c r="NN165" s="266"/>
      <c r="NO165" s="266"/>
      <c r="NP165" s="266"/>
      <c r="NQ165" s="266"/>
      <c r="NR165" s="266"/>
      <c r="NS165" s="266"/>
      <c r="NT165" s="266"/>
      <c r="NU165" s="266"/>
      <c r="NV165" s="266"/>
      <c r="NW165" s="266"/>
      <c r="NX165" s="266"/>
      <c r="NY165" s="266"/>
      <c r="NZ165" s="266"/>
      <c r="OA165" s="266"/>
      <c r="OB165" s="266"/>
      <c r="OC165" s="266"/>
      <c r="OD165" s="266"/>
      <c r="OE165" s="266"/>
      <c r="OF165" s="266"/>
      <c r="OG165" s="266"/>
      <c r="OH165" s="266"/>
      <c r="OI165" s="266"/>
      <c r="OJ165" s="266"/>
      <c r="OK165" s="266"/>
      <c r="OL165" s="266"/>
      <c r="OM165" s="266"/>
      <c r="ON165" s="267"/>
    </row>
    <row r="166" spans="1:404">
      <c r="A166" s="261">
        <v>541</v>
      </c>
      <c r="B166" s="265">
        <v>0.33826000000000001</v>
      </c>
      <c r="C166" s="265">
        <v>0.37118000000000001</v>
      </c>
      <c r="D166" s="265">
        <v>0.37010999999999999</v>
      </c>
      <c r="E166" s="265">
        <v>0.34260000000000002</v>
      </c>
      <c r="F166" s="265">
        <v>0.37419000000000002</v>
      </c>
      <c r="G166" s="265">
        <v>0.41202</v>
      </c>
      <c r="H166" s="265">
        <v>0.35596</v>
      </c>
      <c r="I166" s="265">
        <v>0.45654</v>
      </c>
      <c r="J166" s="265">
        <v>0.44407999999999997</v>
      </c>
      <c r="K166" s="265">
        <v>0.64488999999999996</v>
      </c>
      <c r="L166" s="265">
        <v>0.63482000000000005</v>
      </c>
      <c r="M166" s="265">
        <v>0.59243999999999997</v>
      </c>
      <c r="N166" s="265">
        <v>0.42480000000000001</v>
      </c>
      <c r="O166" s="265">
        <v>0.34027000000000002</v>
      </c>
      <c r="P166" s="265">
        <v>0.43676999999999999</v>
      </c>
      <c r="Q166" s="265">
        <v>0.47082000000000002</v>
      </c>
      <c r="R166" s="265">
        <v>0.37352000000000002</v>
      </c>
      <c r="S166" s="265">
        <v>0.40659000000000001</v>
      </c>
      <c r="T166" s="265">
        <v>0.29648000000000002</v>
      </c>
      <c r="U166" s="265">
        <v>0.32351000000000002</v>
      </c>
      <c r="V166" s="265">
        <v>0.25625999999999999</v>
      </c>
      <c r="W166" s="265">
        <v>0.32024000000000002</v>
      </c>
      <c r="X166" s="265">
        <v>0.31291000000000002</v>
      </c>
      <c r="Y166" s="265">
        <v>0.39006000000000002</v>
      </c>
      <c r="Z166" s="265">
        <v>0.30312</v>
      </c>
      <c r="AA166" s="265">
        <v>0.36637999999999998</v>
      </c>
      <c r="AB166" s="265">
        <v>0.28960999999999998</v>
      </c>
      <c r="AC166" s="265">
        <v>0.34676000000000001</v>
      </c>
      <c r="AD166" s="265">
        <v>0.26945999999999998</v>
      </c>
      <c r="AE166" s="265">
        <v>0.50990999999999997</v>
      </c>
      <c r="AF166" s="265">
        <v>0.51856999999999998</v>
      </c>
      <c r="AG166" s="265">
        <v>0.24678</v>
      </c>
      <c r="AH166" s="265">
        <v>0.52837000000000001</v>
      </c>
      <c r="AI166" s="265">
        <v>0.52600999999999998</v>
      </c>
      <c r="AJ166" s="265">
        <v>0.50717000000000001</v>
      </c>
      <c r="AK166" s="265">
        <v>0.37308999999999998</v>
      </c>
      <c r="AL166" s="265">
        <v>0.55625999999999998</v>
      </c>
      <c r="AM166" s="265">
        <v>0.38662000000000002</v>
      </c>
      <c r="AN166" s="265">
        <v>0.37541999999999998</v>
      </c>
      <c r="AO166" s="265">
        <v>0.56174999999999997</v>
      </c>
      <c r="AP166" s="265">
        <v>0.52302000000000004</v>
      </c>
      <c r="AQ166" s="265">
        <v>0.38099</v>
      </c>
      <c r="AR166" s="265">
        <v>0.56562000000000001</v>
      </c>
      <c r="AS166" s="265">
        <v>0.53939000000000004</v>
      </c>
      <c r="AT166" s="265">
        <v>0.38574999999999998</v>
      </c>
      <c r="AU166" s="265">
        <v>0.57715000000000005</v>
      </c>
      <c r="AV166" s="265">
        <v>0.39711000000000002</v>
      </c>
      <c r="AW166" s="265">
        <v>0.52429999999999999</v>
      </c>
      <c r="AX166" s="265">
        <v>0.52034999999999998</v>
      </c>
      <c r="AY166" s="265">
        <v>0.52</v>
      </c>
      <c r="AZ166" s="265">
        <v>0.54713999999999996</v>
      </c>
      <c r="BA166" s="265">
        <v>0.49351</v>
      </c>
      <c r="BB166" s="265">
        <v>0.53159000000000001</v>
      </c>
      <c r="BC166" s="265">
        <v>0.55664999999999998</v>
      </c>
      <c r="BD166" s="265">
        <v>0.46095999999999998</v>
      </c>
      <c r="BE166" s="265">
        <v>1.4862999999999999E-2</v>
      </c>
      <c r="BF166" s="265">
        <v>1.3708E-2</v>
      </c>
      <c r="BG166" s="265">
        <v>0.10173</v>
      </c>
      <c r="BH166" s="265">
        <v>9.4796000000000005E-2</v>
      </c>
      <c r="BI166" s="265">
        <v>0.20982000000000001</v>
      </c>
      <c r="BJ166" s="265">
        <v>0.18246999999999999</v>
      </c>
      <c r="BK166" s="265">
        <v>0.84416000000000002</v>
      </c>
      <c r="BL166" s="265">
        <v>0.75634000000000001</v>
      </c>
      <c r="BM166" s="265">
        <v>0.84389999999999998</v>
      </c>
      <c r="BN166" s="265">
        <v>0.68127000000000004</v>
      </c>
      <c r="BO166" s="265">
        <v>0.84286000000000005</v>
      </c>
      <c r="BP166" s="265">
        <v>0.21801000000000001</v>
      </c>
      <c r="BQ166" s="265">
        <v>0.78900999999999999</v>
      </c>
      <c r="BR166" s="265">
        <v>0.78634000000000004</v>
      </c>
      <c r="BS166" s="265">
        <v>0.82935000000000003</v>
      </c>
      <c r="BT166" s="265">
        <v>0.66554999999999997</v>
      </c>
      <c r="BU166" s="265">
        <v>0.28758</v>
      </c>
      <c r="BV166" s="265">
        <v>0.217</v>
      </c>
      <c r="BW166" s="265">
        <v>0.25452000000000002</v>
      </c>
      <c r="BX166" s="265">
        <v>0.16718</v>
      </c>
      <c r="BY166" s="265">
        <v>0.36325000000000002</v>
      </c>
      <c r="BZ166" s="265">
        <v>0.32600000000000001</v>
      </c>
      <c r="CA166" s="265">
        <v>0.61599999999999999</v>
      </c>
      <c r="CB166" s="265">
        <v>0.43253000000000003</v>
      </c>
      <c r="CC166" s="265">
        <v>0.54132999999999998</v>
      </c>
      <c r="CD166" s="265">
        <v>0.33994000000000002</v>
      </c>
      <c r="CE166" s="265">
        <v>0.32837</v>
      </c>
      <c r="CF166" s="265">
        <v>0.36375000000000002</v>
      </c>
      <c r="CG166" s="265">
        <v>0.3155</v>
      </c>
      <c r="CH166" s="265">
        <v>0.31863999999999998</v>
      </c>
      <c r="CI166" s="265">
        <v>0.33384000000000003</v>
      </c>
      <c r="CJ166" s="265">
        <v>0.30980999999999997</v>
      </c>
      <c r="CK166" s="265">
        <v>0.32917000000000002</v>
      </c>
      <c r="CL166" s="265">
        <v>0.57181999999999999</v>
      </c>
      <c r="CM166" s="265">
        <v>0.38685000000000003</v>
      </c>
      <c r="CN166" s="265">
        <v>0.22222</v>
      </c>
      <c r="CO166" s="265">
        <v>0.30618000000000001</v>
      </c>
      <c r="CP166" s="265">
        <v>0.37797999999999998</v>
      </c>
      <c r="CQ166" s="265">
        <v>0.36</v>
      </c>
      <c r="CR166" s="265">
        <v>0.32</v>
      </c>
      <c r="CS166" s="265">
        <v>0.20408000000000001</v>
      </c>
      <c r="CT166" s="265">
        <v>0.28866000000000003</v>
      </c>
      <c r="CU166" s="265">
        <v>0.26</v>
      </c>
      <c r="CV166" s="265">
        <v>0.35844999999999999</v>
      </c>
      <c r="CW166" s="265">
        <v>0.53737000000000001</v>
      </c>
      <c r="CX166" s="265">
        <v>0.31752999999999998</v>
      </c>
      <c r="CY166" s="265">
        <v>0.46598000000000001</v>
      </c>
      <c r="CZ166" s="265">
        <v>0.33966000000000002</v>
      </c>
      <c r="DA166" s="265">
        <v>0.44485000000000002</v>
      </c>
      <c r="DB166" s="265">
        <v>0.13938999999999999</v>
      </c>
      <c r="DC166" s="265">
        <v>0.17113</v>
      </c>
      <c r="DD166" s="265">
        <v>0.18586</v>
      </c>
      <c r="DE166" s="265">
        <v>0.33401999999999998</v>
      </c>
      <c r="DF166" s="265">
        <v>0.24518000000000001</v>
      </c>
      <c r="DG166" s="265">
        <v>0.37103999999999998</v>
      </c>
      <c r="DH166" s="265">
        <v>0.22175</v>
      </c>
      <c r="DI166" s="265">
        <v>0.38239000000000001</v>
      </c>
      <c r="DJ166" s="265">
        <v>0.42797000000000002</v>
      </c>
      <c r="DK166" s="265">
        <v>0.49985000000000002</v>
      </c>
      <c r="DL166" s="265">
        <v>0.50038000000000005</v>
      </c>
      <c r="DM166" s="265">
        <v>0.54357999999999995</v>
      </c>
      <c r="DN166" s="265">
        <v>0.50390999999999997</v>
      </c>
      <c r="DO166" s="265">
        <v>0.50173999999999996</v>
      </c>
      <c r="DP166" s="265">
        <v>0.49025000000000002</v>
      </c>
      <c r="DQ166" s="265">
        <v>0.46829999999999999</v>
      </c>
      <c r="DR166" s="265">
        <v>0.32095000000000001</v>
      </c>
      <c r="DS166" s="265">
        <v>0.33883000000000002</v>
      </c>
      <c r="DT166" s="265">
        <v>0.44516</v>
      </c>
      <c r="DU166" s="265">
        <v>0.60757000000000005</v>
      </c>
      <c r="DV166" s="265">
        <v>0.45362000000000002</v>
      </c>
      <c r="DW166" s="265">
        <v>0.47210999999999997</v>
      </c>
      <c r="DX166" s="265">
        <v>0.18995000000000001</v>
      </c>
      <c r="DY166" s="265">
        <v>0.24109</v>
      </c>
      <c r="DZ166" s="265">
        <v>0.38247999999999999</v>
      </c>
      <c r="EA166" s="265">
        <v>0.47876000000000002</v>
      </c>
      <c r="EB166" s="265">
        <v>0.46240999999999999</v>
      </c>
      <c r="EC166" s="265">
        <v>0.48338999999999999</v>
      </c>
      <c r="ED166" s="265">
        <v>0.43267</v>
      </c>
      <c r="EE166" s="265">
        <v>0.40438000000000002</v>
      </c>
      <c r="EF166" s="265">
        <v>0.10165</v>
      </c>
      <c r="EG166" s="265">
        <v>0.56630999999999998</v>
      </c>
      <c r="EH166" s="265">
        <v>0.20133000000000001</v>
      </c>
      <c r="EI166" s="265">
        <v>0.53469</v>
      </c>
      <c r="EJ166" s="265">
        <v>0.37731999999999999</v>
      </c>
      <c r="EK166" s="265">
        <v>0.18586</v>
      </c>
      <c r="EL166" s="265">
        <v>0.30417</v>
      </c>
      <c r="EM166" s="265">
        <v>8.4486000000000006E-2</v>
      </c>
      <c r="EN166" s="265">
        <v>0.23819000000000001</v>
      </c>
      <c r="EO166" s="265">
        <v>0.70211000000000001</v>
      </c>
      <c r="EP166" s="265">
        <v>0.33907999999999999</v>
      </c>
      <c r="EQ166" s="265">
        <v>0.25281999999999999</v>
      </c>
      <c r="ER166" s="265">
        <v>0.28952</v>
      </c>
      <c r="ES166" s="265">
        <v>0.27399000000000001</v>
      </c>
      <c r="ET166" s="265">
        <v>0.28950999999999999</v>
      </c>
      <c r="EU166" s="265">
        <v>0.26441999999999999</v>
      </c>
      <c r="EV166" s="265">
        <v>0.20996999999999999</v>
      </c>
      <c r="EW166" s="265">
        <v>0.22866</v>
      </c>
      <c r="EX166" s="265">
        <v>0.26023000000000002</v>
      </c>
      <c r="EY166" s="265">
        <v>0.25052999999999997</v>
      </c>
      <c r="EZ166" s="265">
        <v>0.47599000000000002</v>
      </c>
      <c r="FA166" s="265">
        <v>0.38808999999999999</v>
      </c>
      <c r="FB166" s="265">
        <v>0.34510999999999997</v>
      </c>
      <c r="FC166" s="265">
        <v>0.31453999999999999</v>
      </c>
      <c r="FD166" s="265">
        <v>0.40139000000000002</v>
      </c>
      <c r="FE166" s="265">
        <v>0.28534999999999999</v>
      </c>
      <c r="FF166" s="265">
        <v>0.38473000000000002</v>
      </c>
      <c r="FG166" s="265">
        <v>0.42614999999999997</v>
      </c>
      <c r="FH166" s="265">
        <v>0.36177999999999999</v>
      </c>
      <c r="FI166" s="265">
        <v>0.34955999999999998</v>
      </c>
      <c r="FJ166" s="265">
        <v>0.43543999999999999</v>
      </c>
      <c r="FK166" s="265">
        <v>0.21612000000000001</v>
      </c>
      <c r="FL166" s="265">
        <v>0.20119000000000001</v>
      </c>
      <c r="FM166" s="265">
        <v>0.23746</v>
      </c>
      <c r="FN166" s="265">
        <v>0.58865000000000001</v>
      </c>
      <c r="FO166" s="265">
        <v>0.72</v>
      </c>
      <c r="FP166" s="265">
        <v>0.63500000000000001</v>
      </c>
      <c r="FQ166" s="265">
        <v>0.59253</v>
      </c>
      <c r="FR166" s="265">
        <v>0.51658999999999999</v>
      </c>
      <c r="FS166" s="265">
        <v>0.63288999999999995</v>
      </c>
      <c r="FT166" s="265">
        <v>0.49393999999999999</v>
      </c>
      <c r="FU166" s="265">
        <v>0.59980999999999995</v>
      </c>
      <c r="FV166" s="265">
        <v>0.69428000000000001</v>
      </c>
      <c r="FW166" s="265">
        <v>0.63912999999999998</v>
      </c>
      <c r="FX166" s="265">
        <v>0.67664999999999997</v>
      </c>
      <c r="FY166" s="265">
        <v>0.58269000000000004</v>
      </c>
      <c r="FZ166" s="265">
        <v>0.63912999999999998</v>
      </c>
      <c r="GA166" s="265">
        <v>0.68144000000000005</v>
      </c>
      <c r="GB166" s="265">
        <v>0.56493000000000004</v>
      </c>
      <c r="GC166" s="265">
        <v>0.64588000000000001</v>
      </c>
      <c r="GD166" s="265">
        <v>0.67698999999999998</v>
      </c>
      <c r="GE166" s="265">
        <v>0.86719000000000002</v>
      </c>
      <c r="GF166" s="265">
        <v>0.63732999999999995</v>
      </c>
      <c r="GG166" s="265">
        <v>0.70615000000000006</v>
      </c>
      <c r="GH166" s="265">
        <v>0.79695000000000005</v>
      </c>
      <c r="GI166" s="265">
        <v>0.76095999999999997</v>
      </c>
      <c r="GJ166" s="265">
        <v>0.80866000000000005</v>
      </c>
      <c r="GK166" s="265">
        <v>0.77549999999999997</v>
      </c>
      <c r="GL166" s="265">
        <v>0.72319999999999995</v>
      </c>
      <c r="GM166" s="265">
        <v>0.82782999999999995</v>
      </c>
      <c r="GN166" s="265">
        <v>0.87902999999999998</v>
      </c>
      <c r="GO166" s="265">
        <v>0.72882000000000002</v>
      </c>
      <c r="GP166" s="265">
        <v>0.68135000000000001</v>
      </c>
      <c r="GQ166" s="265">
        <v>0.67237999999999998</v>
      </c>
      <c r="GR166" s="265">
        <v>0.77653000000000005</v>
      </c>
      <c r="GS166" s="265">
        <v>0.67213999999999996</v>
      </c>
      <c r="GT166" s="265">
        <v>0.66732000000000002</v>
      </c>
      <c r="GU166" s="265">
        <v>0.66185000000000005</v>
      </c>
      <c r="GV166" s="265">
        <v>0.63666999999999996</v>
      </c>
      <c r="GW166" s="265">
        <v>0.65605000000000002</v>
      </c>
      <c r="GX166" s="265">
        <v>0.76188</v>
      </c>
      <c r="GY166" s="265">
        <v>0.70452000000000004</v>
      </c>
      <c r="GZ166" s="265">
        <v>0.56830999999999998</v>
      </c>
      <c r="HA166" s="265">
        <v>0.56872</v>
      </c>
      <c r="HB166" s="265">
        <v>0.57135999999999998</v>
      </c>
      <c r="HC166" s="265">
        <v>0.88844999999999996</v>
      </c>
      <c r="HD166" s="265">
        <v>0.64766000000000001</v>
      </c>
      <c r="HE166" s="265">
        <v>0.80784999999999996</v>
      </c>
      <c r="HF166" s="265">
        <v>0.77898999999999996</v>
      </c>
      <c r="HG166" s="265">
        <v>0.80964999999999998</v>
      </c>
      <c r="HH166" s="265">
        <v>0.81286000000000003</v>
      </c>
      <c r="HI166" s="265">
        <v>0.81777999999999995</v>
      </c>
      <c r="HJ166" s="265">
        <v>0.86690999999999996</v>
      </c>
      <c r="HK166" s="265">
        <v>0.67573000000000005</v>
      </c>
      <c r="HL166" s="265">
        <v>0.71633000000000002</v>
      </c>
      <c r="HM166" s="265">
        <v>0.65820999999999996</v>
      </c>
      <c r="HN166" s="265">
        <v>0.76041000000000003</v>
      </c>
      <c r="HO166" s="265">
        <v>0.76827000000000001</v>
      </c>
      <c r="HP166" s="265">
        <v>0.68550999999999995</v>
      </c>
      <c r="HQ166" s="265">
        <v>0.76671999999999996</v>
      </c>
      <c r="HR166" s="265">
        <v>0.8538</v>
      </c>
      <c r="HS166" s="265">
        <v>0.69969000000000003</v>
      </c>
      <c r="HT166" s="265">
        <v>0.72128999999999999</v>
      </c>
      <c r="HU166" s="265">
        <v>0.86387999999999998</v>
      </c>
      <c r="HV166" s="265">
        <v>0.64083999999999997</v>
      </c>
      <c r="HW166" s="265">
        <v>0.77551000000000003</v>
      </c>
      <c r="HX166" s="265">
        <v>0.80940999999999996</v>
      </c>
      <c r="HY166" s="265">
        <v>0.66793000000000002</v>
      </c>
      <c r="HZ166" s="265">
        <v>0.66676999999999997</v>
      </c>
      <c r="IA166" s="265">
        <v>0.61065000000000003</v>
      </c>
      <c r="IB166" s="265">
        <v>0.59572999999999998</v>
      </c>
      <c r="IC166" s="265">
        <v>0.61094000000000004</v>
      </c>
      <c r="ID166" s="265">
        <v>0.59989999999999999</v>
      </c>
      <c r="IE166" s="265">
        <v>0.63385000000000002</v>
      </c>
      <c r="IF166" s="265">
        <v>0.63224999999999998</v>
      </c>
      <c r="IG166" s="265">
        <v>0.61170000000000002</v>
      </c>
      <c r="IH166" s="265">
        <v>0.78474999999999995</v>
      </c>
      <c r="II166" s="265">
        <v>0.87878000000000001</v>
      </c>
      <c r="IJ166" s="265">
        <v>0.61443999999999999</v>
      </c>
      <c r="IK166" s="265">
        <v>0.62560000000000004</v>
      </c>
      <c r="IL166" s="265">
        <v>0.85009999999999997</v>
      </c>
      <c r="IM166" s="265">
        <v>0.74304000000000003</v>
      </c>
      <c r="IN166" s="265">
        <v>0.68035999999999996</v>
      </c>
      <c r="IO166" s="265">
        <v>0.60712999999999995</v>
      </c>
      <c r="IP166" s="265">
        <v>0.51887000000000005</v>
      </c>
      <c r="IQ166" s="265">
        <v>0.76988000000000001</v>
      </c>
      <c r="IR166" s="265">
        <v>0.83335999999999999</v>
      </c>
      <c r="IS166" s="265">
        <v>0.66224000000000005</v>
      </c>
      <c r="IT166" s="265">
        <v>0.64768999999999999</v>
      </c>
      <c r="IU166" s="265">
        <v>0.67340999999999995</v>
      </c>
      <c r="IV166" s="265">
        <v>0.47434999999999999</v>
      </c>
      <c r="IW166" s="265">
        <v>0.67237000000000002</v>
      </c>
      <c r="IX166" s="265">
        <v>0.68940999999999997</v>
      </c>
      <c r="IY166" s="265">
        <v>0.85263</v>
      </c>
      <c r="IZ166" s="265">
        <v>0.76200000000000001</v>
      </c>
      <c r="JA166" s="265">
        <v>0.79395000000000004</v>
      </c>
      <c r="JB166" s="265">
        <v>0.76685000000000003</v>
      </c>
      <c r="JC166" s="265">
        <v>0.83359000000000005</v>
      </c>
      <c r="JD166" s="265">
        <v>0.68172999999999995</v>
      </c>
      <c r="JE166" s="265">
        <v>0.68245999999999996</v>
      </c>
      <c r="JF166" s="265">
        <v>0.69003999999999999</v>
      </c>
      <c r="JG166" s="265">
        <v>0.75356999999999996</v>
      </c>
      <c r="JH166" s="265">
        <v>0.91757999999999995</v>
      </c>
      <c r="JI166" s="265">
        <v>0.77983999999999998</v>
      </c>
      <c r="JJ166" s="265">
        <v>0.73601000000000005</v>
      </c>
      <c r="JK166" s="265">
        <v>0.92791000000000001</v>
      </c>
      <c r="JL166" s="265">
        <v>0.87673000000000001</v>
      </c>
      <c r="JM166" s="265">
        <v>0.80388000000000004</v>
      </c>
      <c r="JN166" s="265">
        <v>0.64897000000000005</v>
      </c>
      <c r="JO166" s="265">
        <v>0.67673000000000005</v>
      </c>
      <c r="JP166" s="265">
        <v>0.74373</v>
      </c>
      <c r="JQ166" s="265">
        <v>0.65537000000000001</v>
      </c>
      <c r="JR166" s="265">
        <v>0.56406999999999996</v>
      </c>
      <c r="JS166" s="265">
        <v>0.67045999999999994</v>
      </c>
      <c r="JT166" s="265">
        <v>0.40978999999999999</v>
      </c>
      <c r="JU166" s="265">
        <v>0.83418000000000003</v>
      </c>
      <c r="JV166" s="265">
        <v>0.81513000000000002</v>
      </c>
      <c r="JW166" s="265">
        <v>0.60450000000000004</v>
      </c>
      <c r="JX166" s="265">
        <v>0.6179</v>
      </c>
      <c r="JY166" s="265">
        <v>0.68037000000000003</v>
      </c>
      <c r="JZ166" s="265">
        <v>0.61985999999999997</v>
      </c>
      <c r="KA166" s="265">
        <v>0.51646000000000003</v>
      </c>
      <c r="KB166" s="265">
        <v>0.53681999999999996</v>
      </c>
      <c r="KC166" s="265">
        <v>0.68266000000000004</v>
      </c>
      <c r="KD166" s="265">
        <v>0.58936999999999995</v>
      </c>
      <c r="KE166" s="265">
        <v>0.61524999999999996</v>
      </c>
      <c r="KF166" s="265">
        <v>0.53146000000000004</v>
      </c>
      <c r="KG166" s="265">
        <v>0.50743000000000005</v>
      </c>
      <c r="KH166" s="265">
        <v>0.59489000000000003</v>
      </c>
      <c r="KI166" s="265">
        <v>0.52576000000000001</v>
      </c>
      <c r="KJ166" s="265">
        <v>0.60451999999999995</v>
      </c>
      <c r="KK166" s="265">
        <v>0.49347000000000002</v>
      </c>
      <c r="KL166" s="265">
        <v>0.54920000000000002</v>
      </c>
      <c r="KM166" s="265">
        <v>0.97914000000000001</v>
      </c>
      <c r="KN166" s="265">
        <v>0.98065000000000002</v>
      </c>
      <c r="KO166" s="265">
        <v>0.94264999999999999</v>
      </c>
      <c r="KP166" s="265">
        <v>7.228862015029253E-3</v>
      </c>
      <c r="KQ166" s="265">
        <v>0.84001000000000003</v>
      </c>
      <c r="KR166" s="265">
        <v>0.79832999999999998</v>
      </c>
      <c r="KS166" s="265">
        <v>0.76387000000000005</v>
      </c>
      <c r="KT166" s="265">
        <v>0.95078389993769119</v>
      </c>
      <c r="KU166" s="265">
        <v>0.10594000000000001</v>
      </c>
      <c r="KV166" s="265">
        <v>0.23913000000000001</v>
      </c>
      <c r="KW166" s="265">
        <v>0.30430000000000001</v>
      </c>
      <c r="KX166" s="265">
        <v>0.41108</v>
      </c>
      <c r="KY166" s="265">
        <v>0.60435000000000005</v>
      </c>
      <c r="KZ166" s="265">
        <v>0.79498999999999997</v>
      </c>
      <c r="LA166" s="265">
        <v>0.92481000000000002</v>
      </c>
      <c r="LB166" s="265">
        <v>0.98821000000000003</v>
      </c>
      <c r="LC166" s="265">
        <v>1</v>
      </c>
      <c r="LD166" s="265">
        <v>0.8</v>
      </c>
      <c r="LE166" s="265">
        <v>0.72330000000000005</v>
      </c>
      <c r="LF166" s="265">
        <v>2.0719999999999999E-4</v>
      </c>
      <c r="LG166" s="265">
        <v>2.72E-4</v>
      </c>
      <c r="LH166" s="431">
        <v>1.5979779418557882E-3</v>
      </c>
      <c r="LI166" s="431">
        <v>1.7347924876958132E-3</v>
      </c>
      <c r="LJ166" s="431">
        <v>1.2575241271406412E-3</v>
      </c>
      <c r="LK166" s="431">
        <v>2.4553074035793543E-3</v>
      </c>
      <c r="LL166" s="431">
        <v>1.8877412658184767E-3</v>
      </c>
      <c r="LM166" s="431">
        <v>3.1963498331606388E-3</v>
      </c>
      <c r="LN166" s="431">
        <v>2.4305609986186028E-3</v>
      </c>
      <c r="LO166" s="431">
        <v>3.371246624737978E-3</v>
      </c>
      <c r="LP166" s="431">
        <v>3.2023012172430754E-3</v>
      </c>
      <c r="LQ166" s="431">
        <v>3.5803776700049639E-3</v>
      </c>
      <c r="LR166" s="431">
        <v>2.4755336344242096E-3</v>
      </c>
      <c r="LS166" s="431">
        <v>2.4958169087767601E-3</v>
      </c>
      <c r="LT166" s="431">
        <v>2.6219452265650034E-3</v>
      </c>
      <c r="LU166" s="431">
        <v>3.1477937009185553E-3</v>
      </c>
      <c r="LV166" s="431">
        <v>2.4552950635552406E-3</v>
      </c>
      <c r="LW166" s="431">
        <v>3.3029129263013601E-3</v>
      </c>
      <c r="LX166" s="431">
        <v>3.0503799207508564E-3</v>
      </c>
      <c r="LY166" s="431">
        <v>3.3436235971748829E-3</v>
      </c>
      <c r="LZ166" s="431">
        <v>2.0001879893243313E-3</v>
      </c>
      <c r="MA166" s="431">
        <v>2.4256543256342411E-3</v>
      </c>
      <c r="MB166" s="431">
        <v>2.2810001391917467E-3</v>
      </c>
      <c r="MC166" s="431">
        <v>3.0711570288985968E-3</v>
      </c>
      <c r="MD166" s="431">
        <v>3.3089467324316502E-3</v>
      </c>
      <c r="ME166" s="431">
        <v>2.9586134478449821E-3</v>
      </c>
      <c r="MF166" s="431">
        <v>2.4817651137709618E-3</v>
      </c>
      <c r="MG166" s="431">
        <v>2.8070323169231415E-3</v>
      </c>
      <c r="MH166" s="266"/>
      <c r="MI166" s="266"/>
      <c r="MJ166" s="266"/>
      <c r="MK166" s="266"/>
      <c r="ML166" s="266"/>
      <c r="MM166" s="266"/>
      <c r="MN166" s="266"/>
      <c r="MO166" s="266"/>
      <c r="MP166" s="266"/>
      <c r="MQ166" s="266"/>
      <c r="MR166" s="266"/>
      <c r="MS166" s="266"/>
      <c r="MT166" s="266"/>
      <c r="MU166" s="266"/>
      <c r="MV166" s="266"/>
      <c r="MW166" s="266"/>
      <c r="MX166" s="266"/>
      <c r="MY166" s="266"/>
      <c r="MZ166" s="266"/>
      <c r="NA166" s="266"/>
      <c r="NB166" s="266"/>
      <c r="NC166" s="266"/>
      <c r="ND166" s="266"/>
      <c r="NE166" s="266"/>
      <c r="NF166" s="266"/>
      <c r="NG166" s="266"/>
      <c r="NH166" s="266"/>
      <c r="NI166" s="266"/>
      <c r="NJ166" s="266"/>
      <c r="NK166" s="266"/>
      <c r="NL166" s="266"/>
      <c r="NM166" s="266"/>
      <c r="NN166" s="266"/>
      <c r="NO166" s="266"/>
      <c r="NP166" s="266"/>
      <c r="NQ166" s="266"/>
      <c r="NR166" s="266"/>
      <c r="NS166" s="266"/>
      <c r="NT166" s="266"/>
      <c r="NU166" s="266"/>
      <c r="NV166" s="266"/>
      <c r="NW166" s="266"/>
      <c r="NX166" s="266"/>
      <c r="NY166" s="266"/>
      <c r="NZ166" s="266"/>
      <c r="OA166" s="266"/>
      <c r="OB166" s="266"/>
      <c r="OC166" s="266"/>
      <c r="OD166" s="266"/>
      <c r="OE166" s="266"/>
      <c r="OF166" s="266"/>
      <c r="OG166" s="266"/>
      <c r="OH166" s="266"/>
      <c r="OI166" s="266"/>
      <c r="OJ166" s="266"/>
      <c r="OK166" s="266"/>
      <c r="OL166" s="266"/>
      <c r="OM166" s="266"/>
      <c r="ON166" s="267"/>
    </row>
    <row r="167" spans="1:404">
      <c r="A167" s="261">
        <v>542</v>
      </c>
      <c r="B167" s="265">
        <v>0.41249999999999998</v>
      </c>
      <c r="C167" s="265">
        <v>0.45619999999999999</v>
      </c>
      <c r="D167" s="265">
        <v>0.46455000000000002</v>
      </c>
      <c r="E167" s="265">
        <v>0.44346000000000002</v>
      </c>
      <c r="F167" s="265">
        <v>0.45102999999999999</v>
      </c>
      <c r="G167" s="265">
        <v>0.50236000000000003</v>
      </c>
      <c r="H167" s="265">
        <v>0.43415999999999999</v>
      </c>
      <c r="I167" s="265">
        <v>0.55471999999999999</v>
      </c>
      <c r="J167" s="265">
        <v>0.54542999999999997</v>
      </c>
      <c r="K167" s="265">
        <v>0.73367000000000004</v>
      </c>
      <c r="L167" s="265">
        <v>0.72611000000000003</v>
      </c>
      <c r="M167" s="265">
        <v>0.68291000000000002</v>
      </c>
      <c r="N167" s="265">
        <v>0.56859999999999999</v>
      </c>
      <c r="O167" s="265">
        <v>0.45308999999999999</v>
      </c>
      <c r="P167" s="265">
        <v>0.54371999999999998</v>
      </c>
      <c r="Q167" s="265">
        <v>0.57481000000000004</v>
      </c>
      <c r="R167" s="265">
        <v>0.48744999999999999</v>
      </c>
      <c r="S167" s="265">
        <v>0.50573999999999997</v>
      </c>
      <c r="T167" s="265">
        <v>0.39251000000000003</v>
      </c>
      <c r="U167" s="265">
        <v>0.40805999999999998</v>
      </c>
      <c r="V167" s="265">
        <v>0.34547</v>
      </c>
      <c r="W167" s="265">
        <v>0.39755000000000001</v>
      </c>
      <c r="X167" s="265">
        <v>0.41432000000000002</v>
      </c>
      <c r="Y167" s="265">
        <v>0.47413</v>
      </c>
      <c r="Z167" s="265">
        <v>0.39085999999999999</v>
      </c>
      <c r="AA167" s="265">
        <v>0.45107000000000003</v>
      </c>
      <c r="AB167" s="265">
        <v>0.37752999999999998</v>
      </c>
      <c r="AC167" s="265">
        <v>0.44555</v>
      </c>
      <c r="AD167" s="265">
        <v>0.36824000000000001</v>
      </c>
      <c r="AE167" s="265">
        <v>0.63243000000000005</v>
      </c>
      <c r="AF167" s="265">
        <v>0.63893</v>
      </c>
      <c r="AG167" s="265">
        <v>0.21895000000000001</v>
      </c>
      <c r="AH167" s="265">
        <v>0.64627999999999997</v>
      </c>
      <c r="AI167" s="265">
        <v>0.63227</v>
      </c>
      <c r="AJ167" s="265">
        <v>0.62234999999999996</v>
      </c>
      <c r="AK167" s="265">
        <v>0.52981999999999996</v>
      </c>
      <c r="AL167" s="265">
        <v>0.66718999999999995</v>
      </c>
      <c r="AM167" s="265">
        <v>0.53996999999999995</v>
      </c>
      <c r="AN167" s="265">
        <v>0.53156000000000003</v>
      </c>
      <c r="AO167" s="265">
        <v>0.67130999999999996</v>
      </c>
      <c r="AP167" s="265">
        <v>0.64226000000000005</v>
      </c>
      <c r="AQ167" s="265">
        <v>0.53574999999999995</v>
      </c>
      <c r="AR167" s="265">
        <v>0.67420999999999998</v>
      </c>
      <c r="AS167" s="265">
        <v>0.65454999999999997</v>
      </c>
      <c r="AT167" s="265">
        <v>0.53930999999999996</v>
      </c>
      <c r="AU167" s="265">
        <v>0.68286000000000002</v>
      </c>
      <c r="AV167" s="265">
        <v>0.54783000000000004</v>
      </c>
      <c r="AW167" s="265">
        <v>0.63636999999999999</v>
      </c>
      <c r="AX167" s="265">
        <v>0.64027000000000001</v>
      </c>
      <c r="AY167" s="265">
        <v>0.64</v>
      </c>
      <c r="AZ167" s="265">
        <v>0.66035999999999995</v>
      </c>
      <c r="BA167" s="265">
        <v>0.59075999999999995</v>
      </c>
      <c r="BB167" s="265">
        <v>0.63702000000000003</v>
      </c>
      <c r="BC167" s="265">
        <v>0.66749000000000003</v>
      </c>
      <c r="BD167" s="265">
        <v>0.55118</v>
      </c>
      <c r="BE167" s="265">
        <v>1.7219999999999999E-2</v>
      </c>
      <c r="BF167" s="265">
        <v>1.6105999999999999E-2</v>
      </c>
      <c r="BG167" s="265">
        <v>0.11332</v>
      </c>
      <c r="BH167" s="265">
        <v>0.10413</v>
      </c>
      <c r="BI167" s="265">
        <v>0.23233000000000001</v>
      </c>
      <c r="BJ167" s="265">
        <v>0.19835</v>
      </c>
      <c r="BK167" s="265">
        <v>0.68830999999999998</v>
      </c>
      <c r="BL167" s="265">
        <v>0.69894000000000001</v>
      </c>
      <c r="BM167" s="265">
        <v>0.68779999999999997</v>
      </c>
      <c r="BN167" s="265">
        <v>0.64922000000000002</v>
      </c>
      <c r="BO167" s="265">
        <v>0.75714000000000004</v>
      </c>
      <c r="BP167" s="265">
        <v>0.38013999999999998</v>
      </c>
      <c r="BQ167" s="265">
        <v>0.70062999999999998</v>
      </c>
      <c r="BR167" s="265">
        <v>0.72038999999999997</v>
      </c>
      <c r="BS167" s="265">
        <v>0.74168999999999996</v>
      </c>
      <c r="BT167" s="265">
        <v>0.62333000000000005</v>
      </c>
      <c r="BU167" s="265">
        <v>0.46568999999999999</v>
      </c>
      <c r="BV167" s="265">
        <v>0.41275000000000001</v>
      </c>
      <c r="BW167" s="265">
        <v>0.44089</v>
      </c>
      <c r="BX167" s="265">
        <v>0.30310999999999999</v>
      </c>
      <c r="BY167" s="265">
        <v>0.36608000000000002</v>
      </c>
      <c r="BZ167" s="265">
        <v>0.32897999999999999</v>
      </c>
      <c r="CA167" s="265">
        <v>0.622</v>
      </c>
      <c r="CB167" s="265">
        <v>0.43622</v>
      </c>
      <c r="CC167" s="265">
        <v>0.54547999999999996</v>
      </c>
      <c r="CD167" s="265">
        <v>0.34275</v>
      </c>
      <c r="CE167" s="265">
        <v>0.33106000000000002</v>
      </c>
      <c r="CF167" s="265">
        <v>0.36664000000000002</v>
      </c>
      <c r="CG167" s="265">
        <v>0.32180999999999998</v>
      </c>
      <c r="CH167" s="265">
        <v>0.32142999999999999</v>
      </c>
      <c r="CI167" s="265">
        <v>0.33631</v>
      </c>
      <c r="CJ167" s="265">
        <v>0.31265999999999999</v>
      </c>
      <c r="CK167" s="265">
        <v>0.33524999999999999</v>
      </c>
      <c r="CL167" s="265">
        <v>0.57516999999999996</v>
      </c>
      <c r="CM167" s="265">
        <v>0.38774999999999998</v>
      </c>
      <c r="CN167" s="265">
        <v>0.22222</v>
      </c>
      <c r="CO167" s="265">
        <v>0.30670999999999998</v>
      </c>
      <c r="CP167" s="265">
        <v>0.37907000000000002</v>
      </c>
      <c r="CQ167" s="265">
        <v>0.36104999999999998</v>
      </c>
      <c r="CR167" s="265">
        <v>0.32</v>
      </c>
      <c r="CS167" s="265">
        <v>0.20408000000000001</v>
      </c>
      <c r="CT167" s="265">
        <v>0.28866000000000003</v>
      </c>
      <c r="CU167" s="265">
        <v>0.26</v>
      </c>
      <c r="CV167" s="265">
        <v>0.35931999999999997</v>
      </c>
      <c r="CW167" s="265">
        <v>0.53939000000000004</v>
      </c>
      <c r="CX167" s="265">
        <v>0.31546000000000002</v>
      </c>
      <c r="CY167" s="265">
        <v>0.46804000000000001</v>
      </c>
      <c r="CZ167" s="265">
        <v>0.34572000000000003</v>
      </c>
      <c r="DA167" s="265">
        <v>0.45099</v>
      </c>
      <c r="DB167" s="265">
        <v>0.13736999999999999</v>
      </c>
      <c r="DC167" s="265">
        <v>0.16700999999999999</v>
      </c>
      <c r="DD167" s="265">
        <v>0.17979999999999999</v>
      </c>
      <c r="DE167" s="265">
        <v>0.32783000000000001</v>
      </c>
      <c r="DF167" s="265">
        <v>0.23372999999999999</v>
      </c>
      <c r="DG167" s="265">
        <v>0.35371000000000002</v>
      </c>
      <c r="DH167" s="265">
        <v>0.21379999999999999</v>
      </c>
      <c r="DI167" s="265">
        <v>0.35465999999999998</v>
      </c>
      <c r="DJ167" s="265">
        <v>0.40349000000000002</v>
      </c>
      <c r="DK167" s="265">
        <v>0.51859</v>
      </c>
      <c r="DL167" s="265">
        <v>0.49064000000000002</v>
      </c>
      <c r="DM167" s="265">
        <v>0.51817999999999997</v>
      </c>
      <c r="DN167" s="265">
        <v>0.49408999999999997</v>
      </c>
      <c r="DO167" s="265">
        <v>0.48371999999999998</v>
      </c>
      <c r="DP167" s="265">
        <v>0.50451999999999997</v>
      </c>
      <c r="DQ167" s="265">
        <v>0.46544999999999997</v>
      </c>
      <c r="DR167" s="265">
        <v>0.30919999999999997</v>
      </c>
      <c r="DS167" s="265">
        <v>0.33113999999999999</v>
      </c>
      <c r="DT167" s="265">
        <v>0.43580999999999998</v>
      </c>
      <c r="DU167" s="265">
        <v>0.62326999999999999</v>
      </c>
      <c r="DV167" s="265">
        <v>0.43834000000000001</v>
      </c>
      <c r="DW167" s="265">
        <v>0.4945</v>
      </c>
      <c r="DX167" s="265">
        <v>0.18310999999999999</v>
      </c>
      <c r="DY167" s="265">
        <v>0.23313999999999999</v>
      </c>
      <c r="DZ167" s="265">
        <v>0.40606999999999999</v>
      </c>
      <c r="EA167" s="265">
        <v>0.48713000000000001</v>
      </c>
      <c r="EB167" s="265">
        <v>0.47198000000000001</v>
      </c>
      <c r="EC167" s="265">
        <v>0.49340000000000001</v>
      </c>
      <c r="ED167" s="265">
        <v>0.44163000000000002</v>
      </c>
      <c r="EE167" s="265">
        <v>0.41275000000000001</v>
      </c>
      <c r="EF167" s="265">
        <v>9.5439999999999997E-2</v>
      </c>
      <c r="EG167" s="265">
        <v>0.57621</v>
      </c>
      <c r="EH167" s="265">
        <v>0.23078000000000001</v>
      </c>
      <c r="EI167" s="265">
        <v>0.52856999999999998</v>
      </c>
      <c r="EJ167" s="265">
        <v>0.37319999999999998</v>
      </c>
      <c r="EK167" s="265">
        <v>0.17979999999999999</v>
      </c>
      <c r="EL167" s="265">
        <v>0.29582999999999998</v>
      </c>
      <c r="EM167" s="265">
        <v>8.4731000000000001E-2</v>
      </c>
      <c r="EN167" s="265">
        <v>0.22115000000000001</v>
      </c>
      <c r="EO167" s="265">
        <v>0.6825</v>
      </c>
      <c r="EP167" s="265">
        <v>0.33929999999999999</v>
      </c>
      <c r="EQ167" s="265">
        <v>0.24171000000000001</v>
      </c>
      <c r="ER167" s="265">
        <v>0.27685999999999999</v>
      </c>
      <c r="ES167" s="265">
        <v>0.26197999999999999</v>
      </c>
      <c r="ET167" s="265">
        <v>0.27668999999999999</v>
      </c>
      <c r="EU167" s="265">
        <v>0.25280999999999998</v>
      </c>
      <c r="EV167" s="265">
        <v>0.20080999999999999</v>
      </c>
      <c r="EW167" s="265">
        <v>0.21859999999999999</v>
      </c>
      <c r="EX167" s="265">
        <v>0.24868000000000001</v>
      </c>
      <c r="EY167" s="265">
        <v>0.23968</v>
      </c>
      <c r="EZ167" s="265">
        <v>0.47449000000000002</v>
      </c>
      <c r="FA167" s="265">
        <v>0.37153000000000003</v>
      </c>
      <c r="FB167" s="265">
        <v>0.33032</v>
      </c>
      <c r="FC167" s="265">
        <v>0.30107</v>
      </c>
      <c r="FD167" s="265">
        <v>0.38427</v>
      </c>
      <c r="FE167" s="265">
        <v>0.27296999999999999</v>
      </c>
      <c r="FF167" s="265">
        <v>0.36832999999999999</v>
      </c>
      <c r="FG167" s="265">
        <v>0.40784999999999999</v>
      </c>
      <c r="FH167" s="265">
        <v>0.34637000000000001</v>
      </c>
      <c r="FI167" s="265">
        <v>0.33461999999999997</v>
      </c>
      <c r="FJ167" s="265">
        <v>0.40682000000000001</v>
      </c>
      <c r="FK167" s="265">
        <v>0.20205000000000001</v>
      </c>
      <c r="FL167" s="265">
        <v>0.19422</v>
      </c>
      <c r="FM167" s="265">
        <v>0.22892000000000001</v>
      </c>
      <c r="FN167" s="265">
        <v>0.59475</v>
      </c>
      <c r="FO167" s="265">
        <v>0.73</v>
      </c>
      <c r="FP167" s="265">
        <v>0.63595000000000002</v>
      </c>
      <c r="FQ167" s="265">
        <v>0.59382999999999997</v>
      </c>
      <c r="FR167" s="265">
        <v>0.51956999999999998</v>
      </c>
      <c r="FS167" s="265">
        <v>0.63461000000000001</v>
      </c>
      <c r="FT167" s="265">
        <v>0.49576999999999999</v>
      </c>
      <c r="FU167" s="265">
        <v>0.60094000000000003</v>
      </c>
      <c r="FV167" s="265">
        <v>0.70091999999999999</v>
      </c>
      <c r="FW167" s="265">
        <v>0.64209000000000005</v>
      </c>
      <c r="FX167" s="265">
        <v>0.68303000000000003</v>
      </c>
      <c r="FY167" s="265">
        <v>0.58496999999999999</v>
      </c>
      <c r="FZ167" s="265">
        <v>0.64209000000000005</v>
      </c>
      <c r="GA167" s="265">
        <v>0.68466000000000005</v>
      </c>
      <c r="GB167" s="265">
        <v>0.57211000000000001</v>
      </c>
      <c r="GC167" s="265">
        <v>0.65241000000000005</v>
      </c>
      <c r="GD167" s="265">
        <v>0.68325999999999998</v>
      </c>
      <c r="GE167" s="265">
        <v>0.87336000000000003</v>
      </c>
      <c r="GF167" s="265">
        <v>0.64544000000000001</v>
      </c>
      <c r="GG167" s="265">
        <v>0.70904</v>
      </c>
      <c r="GH167" s="265">
        <v>0.80091999999999997</v>
      </c>
      <c r="GI167" s="265">
        <v>0.76424999999999998</v>
      </c>
      <c r="GJ167" s="265">
        <v>0.81391000000000002</v>
      </c>
      <c r="GK167" s="265">
        <v>0.78058000000000005</v>
      </c>
      <c r="GL167" s="265">
        <v>0.72784000000000004</v>
      </c>
      <c r="GM167" s="265">
        <v>0.83409</v>
      </c>
      <c r="GN167" s="265">
        <v>0.88444</v>
      </c>
      <c r="GO167" s="265">
        <v>0.73626999999999998</v>
      </c>
      <c r="GP167" s="265">
        <v>0.68759000000000003</v>
      </c>
      <c r="GQ167" s="265">
        <v>0.67850999999999995</v>
      </c>
      <c r="GR167" s="265">
        <v>0.78307000000000004</v>
      </c>
      <c r="GS167" s="265">
        <v>0.67820999999999998</v>
      </c>
      <c r="GT167" s="265">
        <v>0.67371000000000003</v>
      </c>
      <c r="GU167" s="265">
        <v>0.66839000000000004</v>
      </c>
      <c r="GV167" s="265">
        <v>0.64302999999999999</v>
      </c>
      <c r="GW167" s="265">
        <v>0.66012000000000004</v>
      </c>
      <c r="GX167" s="265">
        <v>0.76880999999999999</v>
      </c>
      <c r="GY167" s="265">
        <v>0.70699999999999996</v>
      </c>
      <c r="GZ167" s="265">
        <v>0.57008000000000003</v>
      </c>
      <c r="HA167" s="265">
        <v>0.57552000000000003</v>
      </c>
      <c r="HB167" s="265">
        <v>0.57796999999999998</v>
      </c>
      <c r="HC167" s="265">
        <v>0.89426000000000005</v>
      </c>
      <c r="HD167" s="265">
        <v>0.65269999999999995</v>
      </c>
      <c r="HE167" s="265">
        <v>0.81450999999999996</v>
      </c>
      <c r="HF167" s="265">
        <v>0.78503000000000001</v>
      </c>
      <c r="HG167" s="265">
        <v>0.81625000000000003</v>
      </c>
      <c r="HH167" s="265">
        <v>0.81954000000000005</v>
      </c>
      <c r="HI167" s="265">
        <v>0.82428000000000001</v>
      </c>
      <c r="HJ167" s="265">
        <v>0.87209999999999999</v>
      </c>
      <c r="HK167" s="265">
        <v>0.68179000000000001</v>
      </c>
      <c r="HL167" s="265">
        <v>0.72255000000000003</v>
      </c>
      <c r="HM167" s="265">
        <v>0.66505999999999998</v>
      </c>
      <c r="HN167" s="265">
        <v>0.76632999999999996</v>
      </c>
      <c r="HO167" s="265">
        <v>0.77364999999999995</v>
      </c>
      <c r="HP167" s="265">
        <v>0.69227000000000005</v>
      </c>
      <c r="HQ167" s="265">
        <v>0.77185999999999999</v>
      </c>
      <c r="HR167" s="265">
        <v>0.86002000000000001</v>
      </c>
      <c r="HS167" s="265">
        <v>0.70801999999999998</v>
      </c>
      <c r="HT167" s="265">
        <v>0.72565000000000002</v>
      </c>
      <c r="HU167" s="265">
        <v>0.86819000000000002</v>
      </c>
      <c r="HV167" s="265">
        <v>0.64681</v>
      </c>
      <c r="HW167" s="265">
        <v>0.78063000000000005</v>
      </c>
      <c r="HX167" s="265">
        <v>0.81403000000000003</v>
      </c>
      <c r="HY167" s="265">
        <v>0.67108999999999996</v>
      </c>
      <c r="HZ167" s="265">
        <v>0.67884</v>
      </c>
      <c r="IA167" s="265">
        <v>0.62107999999999997</v>
      </c>
      <c r="IB167" s="265">
        <v>0.60641</v>
      </c>
      <c r="IC167" s="265">
        <v>0.62136999999999998</v>
      </c>
      <c r="ID167" s="265">
        <v>0.61063000000000001</v>
      </c>
      <c r="IE167" s="265">
        <v>0.64112999999999998</v>
      </c>
      <c r="IF167" s="265">
        <v>0.63953000000000004</v>
      </c>
      <c r="IG167" s="265">
        <v>0.6179</v>
      </c>
      <c r="IH167" s="265">
        <v>0.79039000000000004</v>
      </c>
      <c r="II167" s="265">
        <v>0.88570000000000004</v>
      </c>
      <c r="IJ167" s="265">
        <v>0.62153000000000003</v>
      </c>
      <c r="IK167" s="265">
        <v>0.63204000000000005</v>
      </c>
      <c r="IL167" s="265">
        <v>0.85516999999999999</v>
      </c>
      <c r="IM167" s="265">
        <v>0.75200999999999996</v>
      </c>
      <c r="IN167" s="265">
        <v>0.69657999999999998</v>
      </c>
      <c r="IO167" s="265">
        <v>0.62344999999999995</v>
      </c>
      <c r="IP167" s="265">
        <v>0.52186999999999995</v>
      </c>
      <c r="IQ167" s="265">
        <v>0.77615999999999996</v>
      </c>
      <c r="IR167" s="265">
        <v>0.83606000000000003</v>
      </c>
      <c r="IS167" s="265">
        <v>0.66849999999999998</v>
      </c>
      <c r="IT167" s="265">
        <v>0.65115000000000001</v>
      </c>
      <c r="IU167" s="265">
        <v>0.68020999999999998</v>
      </c>
      <c r="IV167" s="265">
        <v>0.47776000000000002</v>
      </c>
      <c r="IW167" s="265">
        <v>0.67557999999999996</v>
      </c>
      <c r="IX167" s="265">
        <v>0.69693000000000005</v>
      </c>
      <c r="IY167" s="265">
        <v>0.85690999999999995</v>
      </c>
      <c r="IZ167" s="265">
        <v>0.76568999999999998</v>
      </c>
      <c r="JA167" s="265">
        <v>0.79778000000000004</v>
      </c>
      <c r="JB167" s="265">
        <v>0.77061999999999997</v>
      </c>
      <c r="JC167" s="265">
        <v>0.83745000000000003</v>
      </c>
      <c r="JD167" s="265">
        <v>0.69137000000000004</v>
      </c>
      <c r="JE167" s="265">
        <v>0.69069999999999998</v>
      </c>
      <c r="JF167" s="265">
        <v>0.69218999999999997</v>
      </c>
      <c r="JG167" s="265">
        <v>0.76017000000000001</v>
      </c>
      <c r="JH167" s="265">
        <v>0.92308999999999997</v>
      </c>
      <c r="JI167" s="265">
        <v>0.78596999999999995</v>
      </c>
      <c r="JJ167" s="265">
        <v>0.74167000000000005</v>
      </c>
      <c r="JK167" s="265">
        <v>0.93513000000000002</v>
      </c>
      <c r="JL167" s="265">
        <v>0.88427999999999995</v>
      </c>
      <c r="JM167" s="265">
        <v>0.81140999999999996</v>
      </c>
      <c r="JN167" s="265">
        <v>0.65588999999999997</v>
      </c>
      <c r="JO167" s="265">
        <v>0.68388000000000004</v>
      </c>
      <c r="JP167" s="265">
        <v>0.74761</v>
      </c>
      <c r="JQ167" s="265">
        <v>0.66166000000000003</v>
      </c>
      <c r="JR167" s="265">
        <v>0.56850999999999996</v>
      </c>
      <c r="JS167" s="265">
        <v>0.67488000000000004</v>
      </c>
      <c r="JT167" s="265">
        <v>0.41222999999999999</v>
      </c>
      <c r="JU167" s="265">
        <v>0.84099000000000002</v>
      </c>
      <c r="JV167" s="265">
        <v>0.82023999999999997</v>
      </c>
      <c r="JW167" s="265">
        <v>0.60960000000000003</v>
      </c>
      <c r="JX167" s="265">
        <v>0.62422</v>
      </c>
      <c r="JY167" s="265">
        <v>0.68481000000000003</v>
      </c>
      <c r="JZ167" s="265">
        <v>0.62646000000000002</v>
      </c>
      <c r="KA167" s="265">
        <v>0.52695999999999998</v>
      </c>
      <c r="KB167" s="265">
        <v>0.54003000000000001</v>
      </c>
      <c r="KC167" s="265">
        <v>0.68464999999999998</v>
      </c>
      <c r="KD167" s="265">
        <v>0.59082000000000001</v>
      </c>
      <c r="KE167" s="265">
        <v>0.61673</v>
      </c>
      <c r="KF167" s="265">
        <v>0.53374999999999995</v>
      </c>
      <c r="KG167" s="265">
        <v>0.50958000000000003</v>
      </c>
      <c r="KH167" s="265">
        <v>0.60724</v>
      </c>
      <c r="KI167" s="265">
        <v>0.53136000000000005</v>
      </c>
      <c r="KJ167" s="265">
        <v>0.60923000000000005</v>
      </c>
      <c r="KK167" s="265">
        <v>0.49551000000000001</v>
      </c>
      <c r="KL167" s="265">
        <v>0.54974000000000001</v>
      </c>
      <c r="KM167" s="265">
        <v>0.98065999999999998</v>
      </c>
      <c r="KN167" s="265">
        <v>0.98148000000000002</v>
      </c>
      <c r="KO167" s="265">
        <v>0.94286000000000003</v>
      </c>
      <c r="KP167" s="265">
        <v>7.2262364308868917E-3</v>
      </c>
      <c r="KQ167" s="265">
        <v>0.83930000000000005</v>
      </c>
      <c r="KR167" s="265">
        <v>0.79729000000000005</v>
      </c>
      <c r="KS167" s="265">
        <v>0.76256000000000002</v>
      </c>
      <c r="KT167" s="265">
        <v>0.95182578099771598</v>
      </c>
      <c r="KU167" s="265">
        <v>0.10759000000000001</v>
      </c>
      <c r="KV167" s="265">
        <v>0.24163999999999999</v>
      </c>
      <c r="KW167" s="265">
        <v>0.30703999999999998</v>
      </c>
      <c r="KX167" s="265">
        <v>0.41403000000000001</v>
      </c>
      <c r="KY167" s="265">
        <v>0.60724999999999996</v>
      </c>
      <c r="KZ167" s="265">
        <v>0.7974</v>
      </c>
      <c r="LA167" s="265">
        <v>0.92637000000000003</v>
      </c>
      <c r="LB167" s="265">
        <v>0.98882000000000003</v>
      </c>
      <c r="LC167" s="265">
        <v>1</v>
      </c>
      <c r="LD167" s="265">
        <v>0.6</v>
      </c>
      <c r="LE167" s="265">
        <v>0.71365999999999996</v>
      </c>
      <c r="LF167" s="265">
        <v>1.5540000000000001E-4</v>
      </c>
      <c r="LG167" s="265">
        <v>2.04E-4</v>
      </c>
      <c r="LH167" s="431">
        <v>1.611600280739367E-3</v>
      </c>
      <c r="LI167" s="431">
        <v>1.7421183874830604E-3</v>
      </c>
      <c r="LJ167" s="431">
        <v>1.2450158828869462E-3</v>
      </c>
      <c r="LK167" s="431">
        <v>2.4367626756429672E-3</v>
      </c>
      <c r="LL167" s="431">
        <v>1.8258070340380073E-3</v>
      </c>
      <c r="LM167" s="431">
        <v>3.1222151592373848E-3</v>
      </c>
      <c r="LN167" s="431">
        <v>2.3358033504337072E-3</v>
      </c>
      <c r="LO167" s="431">
        <v>3.2594928052276373E-3</v>
      </c>
      <c r="LP167" s="431">
        <v>3.0763980466872454E-3</v>
      </c>
      <c r="LQ167" s="431">
        <v>3.4544072113931179E-3</v>
      </c>
      <c r="LR167" s="431">
        <v>2.4992695543915033E-3</v>
      </c>
      <c r="LS167" s="431">
        <v>2.4987081997096539E-3</v>
      </c>
      <c r="LT167" s="431">
        <v>2.6032535824924707E-3</v>
      </c>
      <c r="LU167" s="431">
        <v>3.0966685153543949E-3</v>
      </c>
      <c r="LV167" s="431">
        <v>2.3699656594544649E-3</v>
      </c>
      <c r="LW167" s="431">
        <v>3.2240343280136585E-3</v>
      </c>
      <c r="LX167" s="431">
        <v>2.9372270219027996E-3</v>
      </c>
      <c r="LY167" s="431">
        <v>3.2662209123373032E-3</v>
      </c>
      <c r="LZ167" s="431">
        <v>2.017822815105319E-3</v>
      </c>
      <c r="MA167" s="431">
        <v>2.3979919496923685E-3</v>
      </c>
      <c r="MB167" s="431">
        <v>2.2338121198117733E-3</v>
      </c>
      <c r="MC167" s="431">
        <v>3.0562363099306822E-3</v>
      </c>
      <c r="MD167" s="431">
        <v>3.2579561229795218E-3</v>
      </c>
      <c r="ME167" s="431">
        <v>2.9116184450685978E-3</v>
      </c>
      <c r="MF167" s="431">
        <v>2.4909267667680979E-3</v>
      </c>
      <c r="MG167" s="431">
        <v>2.8116896282881498E-3</v>
      </c>
      <c r="MH167" s="266"/>
      <c r="MI167" s="266"/>
      <c r="MJ167" s="266"/>
      <c r="MK167" s="266"/>
      <c r="ML167" s="266"/>
      <c r="MM167" s="266"/>
      <c r="MN167" s="266"/>
      <c r="MO167" s="266"/>
      <c r="MP167" s="266"/>
      <c r="MQ167" s="266"/>
      <c r="MR167" s="266"/>
      <c r="MS167" s="266"/>
      <c r="MT167" s="266"/>
      <c r="MU167" s="266"/>
      <c r="MV167" s="266"/>
      <c r="MW167" s="266"/>
      <c r="MX167" s="266"/>
      <c r="MY167" s="266"/>
      <c r="MZ167" s="266"/>
      <c r="NA167" s="266"/>
      <c r="NB167" s="266"/>
      <c r="NC167" s="266"/>
      <c r="ND167" s="266"/>
      <c r="NE167" s="266"/>
      <c r="NF167" s="266"/>
      <c r="NG167" s="266"/>
      <c r="NH167" s="266"/>
      <c r="NI167" s="266"/>
      <c r="NJ167" s="266"/>
      <c r="NK167" s="266"/>
      <c r="NL167" s="266"/>
      <c r="NM167" s="266"/>
      <c r="NN167" s="266"/>
      <c r="NO167" s="266"/>
      <c r="NP167" s="266"/>
      <c r="NQ167" s="266"/>
      <c r="NR167" s="266"/>
      <c r="NS167" s="266"/>
      <c r="NT167" s="266"/>
      <c r="NU167" s="266"/>
      <c r="NV167" s="266"/>
      <c r="NW167" s="266"/>
      <c r="NX167" s="266"/>
      <c r="NY167" s="266"/>
      <c r="NZ167" s="266"/>
      <c r="OA167" s="266"/>
      <c r="OB167" s="266"/>
      <c r="OC167" s="266"/>
      <c r="OD167" s="266"/>
      <c r="OE167" s="266"/>
      <c r="OF167" s="266"/>
      <c r="OG167" s="266"/>
      <c r="OH167" s="266"/>
      <c r="OI167" s="266"/>
      <c r="OJ167" s="266"/>
      <c r="OK167" s="266"/>
      <c r="OL167" s="266"/>
      <c r="OM167" s="266"/>
      <c r="ON167" s="267"/>
    </row>
    <row r="168" spans="1:404">
      <c r="A168" s="261">
        <v>543</v>
      </c>
      <c r="B168" s="265">
        <v>0.48674000000000001</v>
      </c>
      <c r="C168" s="265">
        <v>0.54122000000000003</v>
      </c>
      <c r="D168" s="265">
        <v>0.55900000000000005</v>
      </c>
      <c r="E168" s="265">
        <v>0.54432000000000003</v>
      </c>
      <c r="F168" s="265">
        <v>0.52786999999999995</v>
      </c>
      <c r="G168" s="265">
        <v>0.5927</v>
      </c>
      <c r="H168" s="265">
        <v>0.51236999999999999</v>
      </c>
      <c r="I168" s="265">
        <v>0.65290000000000004</v>
      </c>
      <c r="J168" s="265">
        <v>0.64678000000000002</v>
      </c>
      <c r="K168" s="265">
        <v>0.82245000000000001</v>
      </c>
      <c r="L168" s="265">
        <v>0.81740999999999997</v>
      </c>
      <c r="M168" s="265">
        <v>0.77337999999999996</v>
      </c>
      <c r="N168" s="265">
        <v>0.71240000000000003</v>
      </c>
      <c r="O168" s="265">
        <v>0.56589999999999996</v>
      </c>
      <c r="P168" s="265">
        <v>0.65066000000000002</v>
      </c>
      <c r="Q168" s="265">
        <v>0.67879999999999996</v>
      </c>
      <c r="R168" s="265">
        <v>0.60136999999999996</v>
      </c>
      <c r="S168" s="265">
        <v>0.60489000000000004</v>
      </c>
      <c r="T168" s="265">
        <v>0.48853999999999997</v>
      </c>
      <c r="U168" s="265">
        <v>0.49260999999999999</v>
      </c>
      <c r="V168" s="265">
        <v>0.43467</v>
      </c>
      <c r="W168" s="265">
        <v>0.47484999999999999</v>
      </c>
      <c r="X168" s="265">
        <v>0.51571999999999996</v>
      </c>
      <c r="Y168" s="265">
        <v>0.55820000000000003</v>
      </c>
      <c r="Z168" s="265">
        <v>0.47860000000000003</v>
      </c>
      <c r="AA168" s="265">
        <v>0.53576000000000001</v>
      </c>
      <c r="AB168" s="265">
        <v>0.46544999999999997</v>
      </c>
      <c r="AC168" s="265">
        <v>0.54434000000000005</v>
      </c>
      <c r="AD168" s="265">
        <v>0.46700999999999998</v>
      </c>
      <c r="AE168" s="265">
        <v>0.75495000000000001</v>
      </c>
      <c r="AF168" s="265">
        <v>0.75927999999999995</v>
      </c>
      <c r="AG168" s="265">
        <v>0.19111</v>
      </c>
      <c r="AH168" s="265">
        <v>0.76419000000000004</v>
      </c>
      <c r="AI168" s="265">
        <v>0.73851999999999995</v>
      </c>
      <c r="AJ168" s="265">
        <v>0.73753999999999997</v>
      </c>
      <c r="AK168" s="265">
        <v>0.68654000000000004</v>
      </c>
      <c r="AL168" s="265">
        <v>0.77812999999999999</v>
      </c>
      <c r="AM168" s="265">
        <v>0.69330999999999998</v>
      </c>
      <c r="AN168" s="265">
        <v>0.68771000000000004</v>
      </c>
      <c r="AO168" s="265">
        <v>0.78086999999999995</v>
      </c>
      <c r="AP168" s="265">
        <v>0.76151000000000002</v>
      </c>
      <c r="AQ168" s="265">
        <v>0.6905</v>
      </c>
      <c r="AR168" s="265">
        <v>0.78281000000000001</v>
      </c>
      <c r="AS168" s="265">
        <v>0.76970000000000005</v>
      </c>
      <c r="AT168" s="265">
        <v>0.69288000000000005</v>
      </c>
      <c r="AU168" s="265">
        <v>0.78856999999999999</v>
      </c>
      <c r="AV168" s="265">
        <v>0.69855999999999996</v>
      </c>
      <c r="AW168" s="265">
        <v>0.74843999999999999</v>
      </c>
      <c r="AX168" s="265">
        <v>0.76017999999999997</v>
      </c>
      <c r="AY168" s="265">
        <v>0.76</v>
      </c>
      <c r="AZ168" s="265">
        <v>0.77356999999999998</v>
      </c>
      <c r="BA168" s="265">
        <v>0.68799999999999994</v>
      </c>
      <c r="BB168" s="265">
        <v>0.74246000000000001</v>
      </c>
      <c r="BC168" s="265">
        <v>0.77832999999999997</v>
      </c>
      <c r="BD168" s="265">
        <v>0.64139000000000002</v>
      </c>
      <c r="BE168" s="265">
        <v>1.9577000000000001E-2</v>
      </c>
      <c r="BF168" s="265">
        <v>1.8505000000000001E-2</v>
      </c>
      <c r="BG168" s="265">
        <v>0.12490999999999999</v>
      </c>
      <c r="BH168" s="265">
        <v>0.11346000000000001</v>
      </c>
      <c r="BI168" s="265">
        <v>0.25483</v>
      </c>
      <c r="BJ168" s="265">
        <v>0.21423</v>
      </c>
      <c r="BK168" s="265">
        <v>0.53247</v>
      </c>
      <c r="BL168" s="265">
        <v>0.64154</v>
      </c>
      <c r="BM168" s="265">
        <v>0.53171000000000002</v>
      </c>
      <c r="BN168" s="265">
        <v>0.61716000000000004</v>
      </c>
      <c r="BO168" s="265">
        <v>0.67142999999999997</v>
      </c>
      <c r="BP168" s="265">
        <v>0.54227000000000003</v>
      </c>
      <c r="BQ168" s="265">
        <v>0.61226000000000003</v>
      </c>
      <c r="BR168" s="265">
        <v>0.65444000000000002</v>
      </c>
      <c r="BS168" s="265">
        <v>0.65403</v>
      </c>
      <c r="BT168" s="265">
        <v>0.58111999999999997</v>
      </c>
      <c r="BU168" s="265">
        <v>0.64378999999999997</v>
      </c>
      <c r="BV168" s="265">
        <v>0.60850000000000004</v>
      </c>
      <c r="BW168" s="265">
        <v>0.62726000000000004</v>
      </c>
      <c r="BX168" s="265">
        <v>0.43905</v>
      </c>
      <c r="BY168" s="265">
        <v>0.36890000000000001</v>
      </c>
      <c r="BZ168" s="265">
        <v>0.33196999999999999</v>
      </c>
      <c r="CA168" s="265">
        <v>0.628</v>
      </c>
      <c r="CB168" s="265">
        <v>0.43991000000000002</v>
      </c>
      <c r="CC168" s="265">
        <v>0.54962999999999995</v>
      </c>
      <c r="CD168" s="265">
        <v>0.34555999999999998</v>
      </c>
      <c r="CE168" s="265">
        <v>0.33374999999999999</v>
      </c>
      <c r="CF168" s="265">
        <v>0.36953999999999998</v>
      </c>
      <c r="CG168" s="265">
        <v>0.32812999999999998</v>
      </c>
      <c r="CH168" s="265">
        <v>0.32422000000000001</v>
      </c>
      <c r="CI168" s="265">
        <v>0.33877000000000002</v>
      </c>
      <c r="CJ168" s="265">
        <v>0.31551000000000001</v>
      </c>
      <c r="CK168" s="265">
        <v>0.34133000000000002</v>
      </c>
      <c r="CL168" s="265">
        <v>0.57852000000000003</v>
      </c>
      <c r="CM168" s="265">
        <v>0.38866000000000001</v>
      </c>
      <c r="CN168" s="265">
        <v>0.22222</v>
      </c>
      <c r="CO168" s="265">
        <v>0.30723</v>
      </c>
      <c r="CP168" s="265">
        <v>0.38017000000000001</v>
      </c>
      <c r="CQ168" s="265">
        <v>0.36209000000000002</v>
      </c>
      <c r="CR168" s="265">
        <v>0.32</v>
      </c>
      <c r="CS168" s="265">
        <v>0.20408000000000001</v>
      </c>
      <c r="CT168" s="265">
        <v>0.28866000000000003</v>
      </c>
      <c r="CU168" s="265">
        <v>0.26</v>
      </c>
      <c r="CV168" s="265">
        <v>0.36020000000000002</v>
      </c>
      <c r="CW168" s="265">
        <v>0.54140999999999995</v>
      </c>
      <c r="CX168" s="265">
        <v>0.31340000000000001</v>
      </c>
      <c r="CY168" s="265">
        <v>0.47010000000000002</v>
      </c>
      <c r="CZ168" s="265">
        <v>0.35177000000000003</v>
      </c>
      <c r="DA168" s="265">
        <v>0.45713999999999999</v>
      </c>
      <c r="DB168" s="265">
        <v>0.13535</v>
      </c>
      <c r="DC168" s="265">
        <v>0.16289000000000001</v>
      </c>
      <c r="DD168" s="265">
        <v>0.17374000000000001</v>
      </c>
      <c r="DE168" s="265">
        <v>0.32164999999999999</v>
      </c>
      <c r="DF168" s="265">
        <v>0.22228000000000001</v>
      </c>
      <c r="DG168" s="265">
        <v>0.33637</v>
      </c>
      <c r="DH168" s="265">
        <v>0.20585000000000001</v>
      </c>
      <c r="DI168" s="265">
        <v>0.32693</v>
      </c>
      <c r="DJ168" s="265">
        <v>0.37901000000000001</v>
      </c>
      <c r="DK168" s="265">
        <v>0.53734000000000004</v>
      </c>
      <c r="DL168" s="265">
        <v>0.48088999999999998</v>
      </c>
      <c r="DM168" s="265">
        <v>0.49278</v>
      </c>
      <c r="DN168" s="265">
        <v>0.48426999999999998</v>
      </c>
      <c r="DO168" s="265">
        <v>0.46568999999999999</v>
      </c>
      <c r="DP168" s="265">
        <v>0.51878999999999997</v>
      </c>
      <c r="DQ168" s="265">
        <v>0.46259</v>
      </c>
      <c r="DR168" s="265">
        <v>0.29746</v>
      </c>
      <c r="DS168" s="265">
        <v>0.32344000000000001</v>
      </c>
      <c r="DT168" s="265">
        <v>0.42646000000000001</v>
      </c>
      <c r="DU168" s="265">
        <v>0.63897000000000004</v>
      </c>
      <c r="DV168" s="265">
        <v>0.42305999999999999</v>
      </c>
      <c r="DW168" s="265">
        <v>0.51688999999999996</v>
      </c>
      <c r="DX168" s="265">
        <v>0.17626</v>
      </c>
      <c r="DY168" s="265">
        <v>0.22520000000000001</v>
      </c>
      <c r="DZ168" s="265">
        <v>0.42965999999999999</v>
      </c>
      <c r="EA168" s="265">
        <v>0.4955</v>
      </c>
      <c r="EB168" s="265">
        <v>0.48154999999999998</v>
      </c>
      <c r="EC168" s="265">
        <v>0.50341000000000002</v>
      </c>
      <c r="ED168" s="265">
        <v>0.45057999999999998</v>
      </c>
      <c r="EE168" s="265">
        <v>0.42113</v>
      </c>
      <c r="EF168" s="265">
        <v>8.9232000000000006E-2</v>
      </c>
      <c r="EG168" s="265">
        <v>0.58611000000000002</v>
      </c>
      <c r="EH168" s="265">
        <v>0.26024000000000003</v>
      </c>
      <c r="EI168" s="265">
        <v>0.52244999999999997</v>
      </c>
      <c r="EJ168" s="265">
        <v>0.36907000000000001</v>
      </c>
      <c r="EK168" s="265">
        <v>0.17374000000000001</v>
      </c>
      <c r="EL168" s="265">
        <v>0.28749999999999998</v>
      </c>
      <c r="EM168" s="265">
        <v>8.4974999999999995E-2</v>
      </c>
      <c r="EN168" s="265">
        <v>0.20411000000000001</v>
      </c>
      <c r="EO168" s="265">
        <v>0.66288999999999998</v>
      </c>
      <c r="EP168" s="265">
        <v>0.33951999999999999</v>
      </c>
      <c r="EQ168" s="265">
        <v>0.23058999999999999</v>
      </c>
      <c r="ER168" s="265">
        <v>0.26421</v>
      </c>
      <c r="ES168" s="265">
        <v>0.24998000000000001</v>
      </c>
      <c r="ET168" s="265">
        <v>0.26386999999999999</v>
      </c>
      <c r="EU168" s="265">
        <v>0.2412</v>
      </c>
      <c r="EV168" s="265">
        <v>0.19166</v>
      </c>
      <c r="EW168" s="265">
        <v>0.20854</v>
      </c>
      <c r="EX168" s="265">
        <v>0.23713000000000001</v>
      </c>
      <c r="EY168" s="265">
        <v>0.22882</v>
      </c>
      <c r="EZ168" s="265">
        <v>0.47299000000000002</v>
      </c>
      <c r="FA168" s="265">
        <v>0.35496</v>
      </c>
      <c r="FB168" s="265">
        <v>0.31552999999999998</v>
      </c>
      <c r="FC168" s="265">
        <v>0.28760999999999998</v>
      </c>
      <c r="FD168" s="265">
        <v>0.36714000000000002</v>
      </c>
      <c r="FE168" s="265">
        <v>0.26057999999999998</v>
      </c>
      <c r="FF168" s="265">
        <v>0.35193999999999998</v>
      </c>
      <c r="FG168" s="265">
        <v>0.38956000000000002</v>
      </c>
      <c r="FH168" s="265">
        <v>0.33096999999999999</v>
      </c>
      <c r="FI168" s="265">
        <v>0.31968000000000002</v>
      </c>
      <c r="FJ168" s="265">
        <v>0.37820999999999999</v>
      </c>
      <c r="FK168" s="265">
        <v>0.18798000000000001</v>
      </c>
      <c r="FL168" s="265">
        <v>0.18725</v>
      </c>
      <c r="FM168" s="265">
        <v>0.22037000000000001</v>
      </c>
      <c r="FN168" s="265">
        <v>0.60084000000000004</v>
      </c>
      <c r="FO168" s="265">
        <v>0.74</v>
      </c>
      <c r="FP168" s="265">
        <v>0.63690000000000002</v>
      </c>
      <c r="FQ168" s="265">
        <v>0.59513000000000005</v>
      </c>
      <c r="FR168" s="265">
        <v>0.52254999999999996</v>
      </c>
      <c r="FS168" s="265">
        <v>0.63632</v>
      </c>
      <c r="FT168" s="265">
        <v>0.49758999999999998</v>
      </c>
      <c r="FU168" s="265">
        <v>0.60206999999999999</v>
      </c>
      <c r="FV168" s="265">
        <v>0.70755000000000001</v>
      </c>
      <c r="FW168" s="265">
        <v>0.64505000000000001</v>
      </c>
      <c r="FX168" s="265">
        <v>0.68940999999999997</v>
      </c>
      <c r="FY168" s="265">
        <v>0.58723999999999998</v>
      </c>
      <c r="FZ168" s="265">
        <v>0.64505000000000001</v>
      </c>
      <c r="GA168" s="265">
        <v>0.68789</v>
      </c>
      <c r="GB168" s="265">
        <v>0.57930000000000004</v>
      </c>
      <c r="GC168" s="265">
        <v>0.65893999999999997</v>
      </c>
      <c r="GD168" s="265">
        <v>0.68952999999999998</v>
      </c>
      <c r="GE168" s="265">
        <v>0.87951999999999997</v>
      </c>
      <c r="GF168" s="265">
        <v>0.65356000000000003</v>
      </c>
      <c r="GG168" s="265">
        <v>0.71192999999999995</v>
      </c>
      <c r="GH168" s="265">
        <v>0.80489999999999995</v>
      </c>
      <c r="GI168" s="265">
        <v>0.76754</v>
      </c>
      <c r="GJ168" s="265">
        <v>0.81916</v>
      </c>
      <c r="GK168" s="265">
        <v>0.78566000000000003</v>
      </c>
      <c r="GL168" s="265">
        <v>0.73248999999999997</v>
      </c>
      <c r="GM168" s="265">
        <v>0.84035000000000004</v>
      </c>
      <c r="GN168" s="265">
        <v>0.88985000000000003</v>
      </c>
      <c r="GO168" s="265">
        <v>0.74372000000000005</v>
      </c>
      <c r="GP168" s="265">
        <v>0.69381999999999999</v>
      </c>
      <c r="GQ168" s="265">
        <v>0.68462999999999996</v>
      </c>
      <c r="GR168" s="265">
        <v>0.78961000000000003</v>
      </c>
      <c r="GS168" s="265">
        <v>0.68427000000000004</v>
      </c>
      <c r="GT168" s="265">
        <v>0.68010000000000004</v>
      </c>
      <c r="GU168" s="265">
        <v>0.67493000000000003</v>
      </c>
      <c r="GV168" s="265">
        <v>0.64939000000000002</v>
      </c>
      <c r="GW168" s="265">
        <v>0.66420000000000001</v>
      </c>
      <c r="GX168" s="265">
        <v>0.77573000000000003</v>
      </c>
      <c r="GY168" s="265">
        <v>0.70948</v>
      </c>
      <c r="GZ168" s="265">
        <v>0.57186000000000003</v>
      </c>
      <c r="HA168" s="265">
        <v>0.58231999999999995</v>
      </c>
      <c r="HB168" s="265">
        <v>0.58459000000000005</v>
      </c>
      <c r="HC168" s="265">
        <v>0.90007000000000004</v>
      </c>
      <c r="HD168" s="265">
        <v>0.65773000000000004</v>
      </c>
      <c r="HE168" s="265">
        <v>0.82116</v>
      </c>
      <c r="HF168" s="265">
        <v>0.79105999999999999</v>
      </c>
      <c r="HG168" s="265">
        <v>0.82284000000000002</v>
      </c>
      <c r="HH168" s="265">
        <v>0.82621</v>
      </c>
      <c r="HI168" s="265">
        <v>0.83079000000000003</v>
      </c>
      <c r="HJ168" s="265">
        <v>0.87729000000000001</v>
      </c>
      <c r="HK168" s="265">
        <v>0.68784999999999996</v>
      </c>
      <c r="HL168" s="265">
        <v>0.72877000000000003</v>
      </c>
      <c r="HM168" s="265">
        <v>0.67190000000000005</v>
      </c>
      <c r="HN168" s="265">
        <v>0.77224999999999999</v>
      </c>
      <c r="HO168" s="265">
        <v>0.77903999999999995</v>
      </c>
      <c r="HP168" s="265">
        <v>0.69903000000000004</v>
      </c>
      <c r="HQ168" s="265">
        <v>0.77700999999999998</v>
      </c>
      <c r="HR168" s="265">
        <v>0.86624999999999996</v>
      </c>
      <c r="HS168" s="265">
        <v>0.71636</v>
      </c>
      <c r="HT168" s="265">
        <v>0.73</v>
      </c>
      <c r="HU168" s="265">
        <v>0.87251000000000001</v>
      </c>
      <c r="HV168" s="265">
        <v>0.65278000000000003</v>
      </c>
      <c r="HW168" s="265">
        <v>0.78576000000000001</v>
      </c>
      <c r="HX168" s="265">
        <v>0.81866000000000005</v>
      </c>
      <c r="HY168" s="265">
        <v>0.67425999999999997</v>
      </c>
      <c r="HZ168" s="265">
        <v>0.69091999999999998</v>
      </c>
      <c r="IA168" s="265">
        <v>0.63149999999999995</v>
      </c>
      <c r="IB168" s="265">
        <v>0.61709999999999998</v>
      </c>
      <c r="IC168" s="265">
        <v>0.63180000000000003</v>
      </c>
      <c r="ID168" s="265">
        <v>0.62136000000000002</v>
      </c>
      <c r="IE168" s="265">
        <v>0.64841000000000004</v>
      </c>
      <c r="IF168" s="265">
        <v>0.64680000000000004</v>
      </c>
      <c r="IG168" s="265">
        <v>0.62411000000000005</v>
      </c>
      <c r="IH168" s="265">
        <v>0.79603000000000002</v>
      </c>
      <c r="II168" s="265">
        <v>0.89261999999999997</v>
      </c>
      <c r="IJ168" s="265">
        <v>0.62863000000000002</v>
      </c>
      <c r="IK168" s="265">
        <v>0.63848000000000005</v>
      </c>
      <c r="IL168" s="265">
        <v>0.86023000000000005</v>
      </c>
      <c r="IM168" s="265">
        <v>0.76097000000000004</v>
      </c>
      <c r="IN168" s="265">
        <v>0.71281000000000005</v>
      </c>
      <c r="IO168" s="265">
        <v>0.63976999999999995</v>
      </c>
      <c r="IP168" s="265">
        <v>0.52486999999999995</v>
      </c>
      <c r="IQ168" s="265">
        <v>0.78244000000000002</v>
      </c>
      <c r="IR168" s="265">
        <v>0.83875999999999995</v>
      </c>
      <c r="IS168" s="265">
        <v>0.67474999999999996</v>
      </c>
      <c r="IT168" s="265">
        <v>0.65461999999999998</v>
      </c>
      <c r="IU168" s="265">
        <v>0.68700000000000006</v>
      </c>
      <c r="IV168" s="265">
        <v>0.48115999999999998</v>
      </c>
      <c r="IW168" s="265">
        <v>0.67879</v>
      </c>
      <c r="IX168" s="265">
        <v>0.70445000000000002</v>
      </c>
      <c r="IY168" s="265">
        <v>0.86117999999999995</v>
      </c>
      <c r="IZ168" s="265">
        <v>0.76937999999999995</v>
      </c>
      <c r="JA168" s="265">
        <v>0.80162</v>
      </c>
      <c r="JB168" s="265">
        <v>0.77439999999999998</v>
      </c>
      <c r="JC168" s="265">
        <v>0.84131</v>
      </c>
      <c r="JD168" s="265">
        <v>0.70101999999999998</v>
      </c>
      <c r="JE168" s="265">
        <v>0.69894999999999996</v>
      </c>
      <c r="JF168" s="265">
        <v>0.69433999999999996</v>
      </c>
      <c r="JG168" s="265">
        <v>0.76678000000000002</v>
      </c>
      <c r="JH168" s="265">
        <v>0.92859000000000003</v>
      </c>
      <c r="JI168" s="265">
        <v>0.79208999999999996</v>
      </c>
      <c r="JJ168" s="265">
        <v>0.74731999999999998</v>
      </c>
      <c r="JK168" s="265">
        <v>0.94235000000000002</v>
      </c>
      <c r="JL168" s="265">
        <v>0.89183000000000001</v>
      </c>
      <c r="JM168" s="265">
        <v>0.81894999999999996</v>
      </c>
      <c r="JN168" s="265">
        <v>0.66281999999999996</v>
      </c>
      <c r="JO168" s="265">
        <v>0.69101999999999997</v>
      </c>
      <c r="JP168" s="265">
        <v>0.75148000000000004</v>
      </c>
      <c r="JQ168" s="265">
        <v>0.66795000000000004</v>
      </c>
      <c r="JR168" s="265">
        <v>0.57294</v>
      </c>
      <c r="JS168" s="265">
        <v>0.67930999999999997</v>
      </c>
      <c r="JT168" s="265">
        <v>0.41466999999999998</v>
      </c>
      <c r="JU168" s="265">
        <v>0.8478</v>
      </c>
      <c r="JV168" s="265">
        <v>0.82535000000000003</v>
      </c>
      <c r="JW168" s="265">
        <v>0.61468999999999996</v>
      </c>
      <c r="JX168" s="265">
        <v>0.63053999999999999</v>
      </c>
      <c r="JY168" s="265">
        <v>0.68925000000000003</v>
      </c>
      <c r="JZ168" s="265">
        <v>0.63305999999999996</v>
      </c>
      <c r="KA168" s="265">
        <v>0.53746000000000005</v>
      </c>
      <c r="KB168" s="265">
        <v>0.54322999999999999</v>
      </c>
      <c r="KC168" s="265">
        <v>0.68664000000000003</v>
      </c>
      <c r="KD168" s="265">
        <v>0.59226000000000001</v>
      </c>
      <c r="KE168" s="265">
        <v>0.61821999999999999</v>
      </c>
      <c r="KF168" s="265">
        <v>0.53603999999999996</v>
      </c>
      <c r="KG168" s="265">
        <v>0.51173999999999997</v>
      </c>
      <c r="KH168" s="265">
        <v>0.61960000000000004</v>
      </c>
      <c r="KI168" s="265">
        <v>0.53695000000000004</v>
      </c>
      <c r="KJ168" s="265">
        <v>0.61394000000000004</v>
      </c>
      <c r="KK168" s="265">
        <v>0.49756</v>
      </c>
      <c r="KL168" s="265">
        <v>0.55027999999999999</v>
      </c>
      <c r="KM168" s="265">
        <v>0.98218000000000005</v>
      </c>
      <c r="KN168" s="265">
        <v>0.98231000000000002</v>
      </c>
      <c r="KO168" s="265">
        <v>0.94306999999999996</v>
      </c>
      <c r="KP168" s="265">
        <v>7.2242456817160046E-3</v>
      </c>
      <c r="KQ168" s="265">
        <v>0.83858999999999995</v>
      </c>
      <c r="KR168" s="265">
        <v>0.79625000000000001</v>
      </c>
      <c r="KS168" s="265">
        <v>0.76124999999999998</v>
      </c>
      <c r="KT168" s="265">
        <v>0.95285895630488582</v>
      </c>
      <c r="KU168" s="265">
        <v>0.10924</v>
      </c>
      <c r="KV168" s="265">
        <v>0.24415000000000001</v>
      </c>
      <c r="KW168" s="265">
        <v>0.30978</v>
      </c>
      <c r="KX168" s="265">
        <v>0.41697000000000001</v>
      </c>
      <c r="KY168" s="265">
        <v>0.61014000000000002</v>
      </c>
      <c r="KZ168" s="265">
        <v>0.79981999999999998</v>
      </c>
      <c r="LA168" s="265">
        <v>0.92791999999999997</v>
      </c>
      <c r="LB168" s="265">
        <v>0.98941999999999997</v>
      </c>
      <c r="LC168" s="265">
        <v>1</v>
      </c>
      <c r="LD168" s="265">
        <v>0.4</v>
      </c>
      <c r="LE168" s="265">
        <v>0.70401999999999998</v>
      </c>
      <c r="LF168" s="265">
        <v>1.036E-4</v>
      </c>
      <c r="LG168" s="265">
        <v>1.36E-4</v>
      </c>
      <c r="LH168" s="431">
        <v>1.6293200897052884E-3</v>
      </c>
      <c r="LI168" s="431">
        <v>1.7534982180222869E-3</v>
      </c>
      <c r="LJ168" s="431">
        <v>1.2387742754071951E-3</v>
      </c>
      <c r="LK168" s="431">
        <v>2.4193592835217714E-3</v>
      </c>
      <c r="LL168" s="431">
        <v>1.7702474724501371E-3</v>
      </c>
      <c r="LM168" s="431">
        <v>3.0495903920382261E-3</v>
      </c>
      <c r="LN168" s="431">
        <v>2.24653584882617E-3</v>
      </c>
      <c r="LO168" s="431">
        <v>3.1502796337008476E-3</v>
      </c>
      <c r="LP168" s="431">
        <v>2.9546455480158329E-3</v>
      </c>
      <c r="LQ168" s="431">
        <v>3.3304013777524233E-3</v>
      </c>
      <c r="LR168" s="431">
        <v>2.5245023425668478E-3</v>
      </c>
      <c r="LS168" s="431">
        <v>2.5026064831763506E-3</v>
      </c>
      <c r="LT168" s="431">
        <v>2.5879296008497477E-3</v>
      </c>
      <c r="LU168" s="431">
        <v>3.0466336756944656E-3</v>
      </c>
      <c r="LV168" s="431">
        <v>2.2895995061844587E-3</v>
      </c>
      <c r="LW168" s="431">
        <v>3.1474125571548939E-3</v>
      </c>
      <c r="LX168" s="431">
        <v>2.8287549503147602E-3</v>
      </c>
      <c r="LY168" s="431">
        <v>3.1905376818031073E-3</v>
      </c>
      <c r="LZ168" s="431">
        <v>2.0392665173858404E-3</v>
      </c>
      <c r="MA168" s="431">
        <v>2.3735968861728907E-3</v>
      </c>
      <c r="MB168" s="431">
        <v>2.1925030741840601E-3</v>
      </c>
      <c r="MC168" s="431">
        <v>3.041350282728672E-3</v>
      </c>
      <c r="MD168" s="431">
        <v>3.2079620286822319E-3</v>
      </c>
      <c r="ME168" s="431">
        <v>2.8671431355178356E-3</v>
      </c>
      <c r="MF168" s="431">
        <v>2.5017589796334505E-3</v>
      </c>
      <c r="MG168" s="431">
        <v>2.8169476427137852E-3</v>
      </c>
      <c r="MH168" s="266"/>
      <c r="MI168" s="266"/>
      <c r="MJ168" s="266"/>
      <c r="MK168" s="266"/>
      <c r="ML168" s="266"/>
      <c r="MM168" s="266"/>
      <c r="MN168" s="266"/>
      <c r="MO168" s="266"/>
      <c r="MP168" s="266"/>
      <c r="MQ168" s="266"/>
      <c r="MR168" s="266"/>
      <c r="MS168" s="266"/>
      <c r="MT168" s="266"/>
      <c r="MU168" s="266"/>
      <c r="MV168" s="266"/>
      <c r="MW168" s="266"/>
      <c r="MX168" s="266"/>
      <c r="MY168" s="266"/>
      <c r="MZ168" s="266"/>
      <c r="NA168" s="266"/>
      <c r="NB168" s="266"/>
      <c r="NC168" s="266"/>
      <c r="ND168" s="266"/>
      <c r="NE168" s="266"/>
      <c r="NF168" s="266"/>
      <c r="NG168" s="266"/>
      <c r="NH168" s="266"/>
      <c r="NI168" s="266"/>
      <c r="NJ168" s="266"/>
      <c r="NK168" s="266"/>
      <c r="NL168" s="266"/>
      <c r="NM168" s="266"/>
      <c r="NN168" s="266"/>
      <c r="NO168" s="266"/>
      <c r="NP168" s="266"/>
      <c r="NQ168" s="266"/>
      <c r="NR168" s="266"/>
      <c r="NS168" s="266"/>
      <c r="NT168" s="266"/>
      <c r="NU168" s="266"/>
      <c r="NV168" s="266"/>
      <c r="NW168" s="266"/>
      <c r="NX168" s="266"/>
      <c r="NY168" s="266"/>
      <c r="NZ168" s="266"/>
      <c r="OA168" s="266"/>
      <c r="OB168" s="266"/>
      <c r="OC168" s="266"/>
      <c r="OD168" s="266"/>
      <c r="OE168" s="266"/>
      <c r="OF168" s="266"/>
      <c r="OG168" s="266"/>
      <c r="OH168" s="266"/>
      <c r="OI168" s="266"/>
      <c r="OJ168" s="266"/>
      <c r="OK168" s="266"/>
      <c r="OL168" s="266"/>
      <c r="OM168" s="266"/>
      <c r="ON168" s="267"/>
    </row>
    <row r="169" spans="1:404">
      <c r="A169" s="261">
        <v>544</v>
      </c>
      <c r="B169" s="265">
        <v>0.56098000000000003</v>
      </c>
      <c r="C169" s="265">
        <v>0.62624000000000002</v>
      </c>
      <c r="D169" s="265">
        <v>0.65344000000000002</v>
      </c>
      <c r="E169" s="265">
        <v>0.64517999999999998</v>
      </c>
      <c r="F169" s="265">
        <v>0.60470999999999997</v>
      </c>
      <c r="G169" s="265">
        <v>0.68303999999999998</v>
      </c>
      <c r="H169" s="265">
        <v>0.59057999999999999</v>
      </c>
      <c r="I169" s="265">
        <v>0.75109000000000004</v>
      </c>
      <c r="J169" s="265">
        <v>0.74812999999999996</v>
      </c>
      <c r="K169" s="265">
        <v>0.91122000000000003</v>
      </c>
      <c r="L169" s="265">
        <v>0.90869999999999995</v>
      </c>
      <c r="M169" s="265">
        <v>0.86385999999999996</v>
      </c>
      <c r="N169" s="265">
        <v>0.85619999999999996</v>
      </c>
      <c r="O169" s="265">
        <v>0.67871999999999999</v>
      </c>
      <c r="P169" s="265">
        <v>0.75761000000000001</v>
      </c>
      <c r="Q169" s="265">
        <v>0.78278999999999999</v>
      </c>
      <c r="R169" s="265">
        <v>0.71530000000000005</v>
      </c>
      <c r="S169" s="265">
        <v>0.70404999999999995</v>
      </c>
      <c r="T169" s="265">
        <v>0.58457000000000003</v>
      </c>
      <c r="U169" s="265">
        <v>0.57716000000000001</v>
      </c>
      <c r="V169" s="265">
        <v>0.52386999999999995</v>
      </c>
      <c r="W169" s="265">
        <v>0.55215999999999998</v>
      </c>
      <c r="X169" s="265">
        <v>0.61712999999999996</v>
      </c>
      <c r="Y169" s="265">
        <v>0.64227000000000001</v>
      </c>
      <c r="Z169" s="265">
        <v>0.56635000000000002</v>
      </c>
      <c r="AA169" s="265">
        <v>0.62044999999999995</v>
      </c>
      <c r="AB169" s="265">
        <v>0.55337000000000003</v>
      </c>
      <c r="AC169" s="265">
        <v>0.64312000000000002</v>
      </c>
      <c r="AD169" s="265">
        <v>0.56577999999999995</v>
      </c>
      <c r="AE169" s="265">
        <v>0.87748000000000004</v>
      </c>
      <c r="AF169" s="265">
        <v>0.87963999999999998</v>
      </c>
      <c r="AG169" s="265">
        <v>0.16328000000000001</v>
      </c>
      <c r="AH169" s="265">
        <v>0.88209000000000004</v>
      </c>
      <c r="AI169" s="265">
        <v>0.84477999999999998</v>
      </c>
      <c r="AJ169" s="265">
        <v>0.85272999999999999</v>
      </c>
      <c r="AK169" s="265">
        <v>0.84326999999999996</v>
      </c>
      <c r="AL169" s="265">
        <v>0.88905999999999996</v>
      </c>
      <c r="AM169" s="265">
        <v>0.84665999999999997</v>
      </c>
      <c r="AN169" s="265">
        <v>0.84384999999999999</v>
      </c>
      <c r="AO169" s="265">
        <v>0.89044000000000001</v>
      </c>
      <c r="AP169" s="265">
        <v>0.88075000000000003</v>
      </c>
      <c r="AQ169" s="265">
        <v>0.84524999999999995</v>
      </c>
      <c r="AR169" s="265">
        <v>0.89139999999999997</v>
      </c>
      <c r="AS169" s="265">
        <v>0.88485000000000003</v>
      </c>
      <c r="AT169" s="265">
        <v>0.84643999999999997</v>
      </c>
      <c r="AU169" s="265">
        <v>0.89429000000000003</v>
      </c>
      <c r="AV169" s="265">
        <v>0.84928000000000003</v>
      </c>
      <c r="AW169" s="265">
        <v>0.86051</v>
      </c>
      <c r="AX169" s="265">
        <v>0.88009000000000004</v>
      </c>
      <c r="AY169" s="265">
        <v>0.88</v>
      </c>
      <c r="AZ169" s="265">
        <v>0.88678999999999997</v>
      </c>
      <c r="BA169" s="265">
        <v>0.78525</v>
      </c>
      <c r="BB169" s="265">
        <v>0.84789999999999999</v>
      </c>
      <c r="BC169" s="265">
        <v>0.88915999999999995</v>
      </c>
      <c r="BD169" s="265">
        <v>0.73160999999999998</v>
      </c>
      <c r="BE169" s="265">
        <v>2.1933999999999999E-2</v>
      </c>
      <c r="BF169" s="265">
        <v>2.0903000000000001E-2</v>
      </c>
      <c r="BG169" s="265">
        <v>0.13650000000000001</v>
      </c>
      <c r="BH169" s="265">
        <v>0.12280000000000001</v>
      </c>
      <c r="BI169" s="265">
        <v>0.27733999999999998</v>
      </c>
      <c r="BJ169" s="265">
        <v>0.2301</v>
      </c>
      <c r="BK169" s="265">
        <v>0.37662000000000001</v>
      </c>
      <c r="BL169" s="265">
        <v>0.58413999999999999</v>
      </c>
      <c r="BM169" s="265">
        <v>0.37561</v>
      </c>
      <c r="BN169" s="265">
        <v>0.58511000000000002</v>
      </c>
      <c r="BO169" s="265">
        <v>0.58570999999999995</v>
      </c>
      <c r="BP169" s="265">
        <v>0.70440000000000003</v>
      </c>
      <c r="BQ169" s="265">
        <v>0.52388000000000001</v>
      </c>
      <c r="BR169" s="265">
        <v>0.58850000000000002</v>
      </c>
      <c r="BS169" s="265">
        <v>0.56635999999999997</v>
      </c>
      <c r="BT169" s="265">
        <v>0.53890000000000005</v>
      </c>
      <c r="BU169" s="265">
        <v>0.82189999999999996</v>
      </c>
      <c r="BV169" s="265">
        <v>0.80425000000000002</v>
      </c>
      <c r="BW169" s="265">
        <v>0.81362999999999996</v>
      </c>
      <c r="BX169" s="265">
        <v>0.57498000000000005</v>
      </c>
      <c r="BY169" s="265">
        <v>0.37173</v>
      </c>
      <c r="BZ169" s="265">
        <v>0.33495000000000003</v>
      </c>
      <c r="CA169" s="265">
        <v>0.63400000000000001</v>
      </c>
      <c r="CB169" s="265">
        <v>0.44361</v>
      </c>
      <c r="CC169" s="265">
        <v>0.55378000000000005</v>
      </c>
      <c r="CD169" s="265">
        <v>0.34837000000000001</v>
      </c>
      <c r="CE169" s="265">
        <v>0.33644000000000002</v>
      </c>
      <c r="CF169" s="265">
        <v>0.37242999999999998</v>
      </c>
      <c r="CG169" s="265">
        <v>0.33445000000000003</v>
      </c>
      <c r="CH169" s="265">
        <v>0.32701000000000002</v>
      </c>
      <c r="CI169" s="265">
        <v>0.34122999999999998</v>
      </c>
      <c r="CJ169" s="265">
        <v>0.31835000000000002</v>
      </c>
      <c r="CK169" s="265">
        <v>0.34739999999999999</v>
      </c>
      <c r="CL169" s="265">
        <v>0.58187</v>
      </c>
      <c r="CM169" s="265">
        <v>0.38956000000000002</v>
      </c>
      <c r="CN169" s="265">
        <v>0.22222</v>
      </c>
      <c r="CO169" s="265">
        <v>0.30775999999999998</v>
      </c>
      <c r="CP169" s="265">
        <v>0.38125999999999999</v>
      </c>
      <c r="CQ169" s="265">
        <v>0.36314000000000002</v>
      </c>
      <c r="CR169" s="265">
        <v>0.32</v>
      </c>
      <c r="CS169" s="265">
        <v>0.20408000000000001</v>
      </c>
      <c r="CT169" s="265">
        <v>0.28866000000000003</v>
      </c>
      <c r="CU169" s="265">
        <v>0.26</v>
      </c>
      <c r="CV169" s="265">
        <v>0.36107</v>
      </c>
      <c r="CW169" s="265">
        <v>0.54342999999999997</v>
      </c>
      <c r="CX169" s="265">
        <v>0.31134000000000001</v>
      </c>
      <c r="CY169" s="265">
        <v>0.47216999999999998</v>
      </c>
      <c r="CZ169" s="265">
        <v>0.35782999999999998</v>
      </c>
      <c r="DA169" s="265">
        <v>0.46328000000000003</v>
      </c>
      <c r="DB169" s="265">
        <v>0.13333</v>
      </c>
      <c r="DC169" s="265">
        <v>0.15876000000000001</v>
      </c>
      <c r="DD169" s="265">
        <v>0.16768</v>
      </c>
      <c r="DE169" s="265">
        <v>0.31546000000000002</v>
      </c>
      <c r="DF169" s="265">
        <v>0.21082999999999999</v>
      </c>
      <c r="DG169" s="265">
        <v>0.31902999999999998</v>
      </c>
      <c r="DH169" s="265">
        <v>0.19791</v>
      </c>
      <c r="DI169" s="265">
        <v>0.29919000000000001</v>
      </c>
      <c r="DJ169" s="265">
        <v>0.35453000000000001</v>
      </c>
      <c r="DK169" s="265">
        <v>0.55608000000000002</v>
      </c>
      <c r="DL169" s="265">
        <v>0.47114</v>
      </c>
      <c r="DM169" s="265">
        <v>0.46739000000000003</v>
      </c>
      <c r="DN169" s="265">
        <v>0.47444999999999998</v>
      </c>
      <c r="DO169" s="265">
        <v>0.44766</v>
      </c>
      <c r="DP169" s="265">
        <v>0.53305999999999998</v>
      </c>
      <c r="DQ169" s="265">
        <v>0.45973999999999998</v>
      </c>
      <c r="DR169" s="265">
        <v>0.28571000000000002</v>
      </c>
      <c r="DS169" s="265">
        <v>0.31574000000000002</v>
      </c>
      <c r="DT169" s="265">
        <v>0.41710999999999998</v>
      </c>
      <c r="DU169" s="265">
        <v>0.65466999999999997</v>
      </c>
      <c r="DV169" s="265">
        <v>0.40778999999999999</v>
      </c>
      <c r="DW169" s="265">
        <v>0.53927000000000003</v>
      </c>
      <c r="DX169" s="265">
        <v>0.16941999999999999</v>
      </c>
      <c r="DY169" s="265">
        <v>0.21726000000000001</v>
      </c>
      <c r="DZ169" s="265">
        <v>0.45324999999999999</v>
      </c>
      <c r="EA169" s="265">
        <v>0.50387000000000004</v>
      </c>
      <c r="EB169" s="265">
        <v>0.49112</v>
      </c>
      <c r="EC169" s="265">
        <v>0.51341000000000003</v>
      </c>
      <c r="ED169" s="265">
        <v>0.45954</v>
      </c>
      <c r="EE169" s="265">
        <v>0.42949999999999999</v>
      </c>
      <c r="EF169" s="265">
        <v>8.3025000000000002E-2</v>
      </c>
      <c r="EG169" s="265">
        <v>0.59601000000000004</v>
      </c>
      <c r="EH169" s="265">
        <v>0.28969</v>
      </c>
      <c r="EI169" s="265">
        <v>0.51632999999999996</v>
      </c>
      <c r="EJ169" s="265">
        <v>0.36495</v>
      </c>
      <c r="EK169" s="265">
        <v>0.16768</v>
      </c>
      <c r="EL169" s="265">
        <v>0.27916999999999997</v>
      </c>
      <c r="EM169" s="265">
        <v>8.5220000000000004E-2</v>
      </c>
      <c r="EN169" s="265">
        <v>0.18706999999999999</v>
      </c>
      <c r="EO169" s="265">
        <v>0.64327999999999996</v>
      </c>
      <c r="EP169" s="265">
        <v>0.33972999999999998</v>
      </c>
      <c r="EQ169" s="265">
        <v>0.21947</v>
      </c>
      <c r="ER169" s="265">
        <v>0.25155</v>
      </c>
      <c r="ES169" s="265">
        <v>0.23796999999999999</v>
      </c>
      <c r="ET169" s="265">
        <v>0.25105</v>
      </c>
      <c r="EU169" s="265">
        <v>0.22958999999999999</v>
      </c>
      <c r="EV169" s="265">
        <v>0.18251000000000001</v>
      </c>
      <c r="EW169" s="265">
        <v>0.19849</v>
      </c>
      <c r="EX169" s="265">
        <v>0.22558</v>
      </c>
      <c r="EY169" s="265">
        <v>0.21797</v>
      </c>
      <c r="EZ169" s="265">
        <v>0.47149000000000002</v>
      </c>
      <c r="FA169" s="265">
        <v>0.33839999999999998</v>
      </c>
      <c r="FB169" s="265">
        <v>0.30074000000000001</v>
      </c>
      <c r="FC169" s="265">
        <v>0.27413999999999999</v>
      </c>
      <c r="FD169" s="265">
        <v>0.35002</v>
      </c>
      <c r="FE169" s="265">
        <v>0.2482</v>
      </c>
      <c r="FF169" s="265">
        <v>0.33555000000000001</v>
      </c>
      <c r="FG169" s="265">
        <v>0.37125999999999998</v>
      </c>
      <c r="FH169" s="265">
        <v>0.31557000000000002</v>
      </c>
      <c r="FI169" s="265">
        <v>0.30474000000000001</v>
      </c>
      <c r="FJ169" s="265">
        <v>0.34960000000000002</v>
      </c>
      <c r="FK169" s="265">
        <v>0.17391000000000001</v>
      </c>
      <c r="FL169" s="265">
        <v>0.18028</v>
      </c>
      <c r="FM169" s="265">
        <v>0.21182000000000001</v>
      </c>
      <c r="FN169" s="265">
        <v>0.60694000000000004</v>
      </c>
      <c r="FO169" s="265">
        <v>0.75</v>
      </c>
      <c r="FP169" s="265">
        <v>0.63783999999999996</v>
      </c>
      <c r="FQ169" s="265">
        <v>0.59643000000000002</v>
      </c>
      <c r="FR169" s="265">
        <v>0.52554000000000001</v>
      </c>
      <c r="FS169" s="265">
        <v>0.63802999999999999</v>
      </c>
      <c r="FT169" s="265">
        <v>0.49941999999999998</v>
      </c>
      <c r="FU169" s="265">
        <v>0.60319999999999996</v>
      </c>
      <c r="FV169" s="265">
        <v>0.71418000000000004</v>
      </c>
      <c r="FW169" s="265">
        <v>0.64800999999999997</v>
      </c>
      <c r="FX169" s="265">
        <v>0.69577999999999995</v>
      </c>
      <c r="FY169" s="265">
        <v>0.58952000000000004</v>
      </c>
      <c r="FZ169" s="265">
        <v>0.64800999999999997</v>
      </c>
      <c r="GA169" s="265">
        <v>0.69111</v>
      </c>
      <c r="GB169" s="265">
        <v>0.58648</v>
      </c>
      <c r="GC169" s="265">
        <v>0.66547000000000001</v>
      </c>
      <c r="GD169" s="265">
        <v>0.69579000000000002</v>
      </c>
      <c r="GE169" s="265">
        <v>0.88568999999999998</v>
      </c>
      <c r="GF169" s="265">
        <v>0.66166999999999998</v>
      </c>
      <c r="GG169" s="265">
        <v>0.71482000000000001</v>
      </c>
      <c r="GH169" s="265">
        <v>0.80886999999999998</v>
      </c>
      <c r="GI169" s="265">
        <v>0.77083000000000002</v>
      </c>
      <c r="GJ169" s="265">
        <v>0.82440999999999998</v>
      </c>
      <c r="GK169" s="265">
        <v>0.79074</v>
      </c>
      <c r="GL169" s="265">
        <v>0.73712999999999995</v>
      </c>
      <c r="GM169" s="265">
        <v>0.84660999999999997</v>
      </c>
      <c r="GN169" s="265">
        <v>0.89524999999999999</v>
      </c>
      <c r="GO169" s="265">
        <v>0.75116000000000005</v>
      </c>
      <c r="GP169" s="265">
        <v>0.70004999999999995</v>
      </c>
      <c r="GQ169" s="265">
        <v>0.69074999999999998</v>
      </c>
      <c r="GR169" s="265">
        <v>0.79615000000000002</v>
      </c>
      <c r="GS169" s="265">
        <v>0.69033</v>
      </c>
      <c r="GT169" s="265">
        <v>0.68649000000000004</v>
      </c>
      <c r="GU169" s="265">
        <v>0.68147000000000002</v>
      </c>
      <c r="GV169" s="265">
        <v>0.65576000000000001</v>
      </c>
      <c r="GW169" s="265">
        <v>0.66827000000000003</v>
      </c>
      <c r="GX169" s="265">
        <v>0.78264999999999996</v>
      </c>
      <c r="GY169" s="265">
        <v>0.71196000000000004</v>
      </c>
      <c r="GZ169" s="265">
        <v>0.57362999999999997</v>
      </c>
      <c r="HA169" s="265">
        <v>0.58913000000000004</v>
      </c>
      <c r="HB169" s="265">
        <v>0.59119999999999995</v>
      </c>
      <c r="HC169" s="265">
        <v>0.90586999999999995</v>
      </c>
      <c r="HD169" s="265">
        <v>0.66276999999999997</v>
      </c>
      <c r="HE169" s="265">
        <v>0.82781000000000005</v>
      </c>
      <c r="HF169" s="265">
        <v>0.79708999999999997</v>
      </c>
      <c r="HG169" s="265">
        <v>0.82943</v>
      </c>
      <c r="HH169" s="265">
        <v>0.83287999999999995</v>
      </c>
      <c r="HI169" s="265">
        <v>0.83728999999999998</v>
      </c>
      <c r="HJ169" s="265">
        <v>0.88246999999999998</v>
      </c>
      <c r="HK169" s="265">
        <v>0.69391999999999998</v>
      </c>
      <c r="HL169" s="265">
        <v>0.73499000000000003</v>
      </c>
      <c r="HM169" s="265">
        <v>0.67874999999999996</v>
      </c>
      <c r="HN169" s="265">
        <v>0.77817000000000003</v>
      </c>
      <c r="HO169" s="265">
        <v>0.78442999999999996</v>
      </c>
      <c r="HP169" s="265">
        <v>0.70579999999999998</v>
      </c>
      <c r="HQ169" s="265">
        <v>0.78215000000000001</v>
      </c>
      <c r="HR169" s="265">
        <v>0.87246999999999997</v>
      </c>
      <c r="HS169" s="265">
        <v>0.72468999999999995</v>
      </c>
      <c r="HT169" s="265">
        <v>0.73436000000000001</v>
      </c>
      <c r="HU169" s="265">
        <v>0.87683</v>
      </c>
      <c r="HV169" s="265">
        <v>0.65874999999999995</v>
      </c>
      <c r="HW169" s="265">
        <v>0.79088000000000003</v>
      </c>
      <c r="HX169" s="265">
        <v>0.82328999999999997</v>
      </c>
      <c r="HY169" s="265">
        <v>0.67742000000000002</v>
      </c>
      <c r="HZ169" s="265">
        <v>0.70299999999999996</v>
      </c>
      <c r="IA169" s="265">
        <v>0.64193</v>
      </c>
      <c r="IB169" s="265">
        <v>0.62778</v>
      </c>
      <c r="IC169" s="265">
        <v>0.64222999999999997</v>
      </c>
      <c r="ID169" s="265">
        <v>0.63209000000000004</v>
      </c>
      <c r="IE169" s="265">
        <v>0.65569</v>
      </c>
      <c r="IF169" s="265">
        <v>0.65407999999999999</v>
      </c>
      <c r="IG169" s="265">
        <v>0.63031000000000004</v>
      </c>
      <c r="IH169" s="265">
        <v>0.80166999999999999</v>
      </c>
      <c r="II169" s="265">
        <v>0.89954000000000001</v>
      </c>
      <c r="IJ169" s="265">
        <v>0.63571999999999995</v>
      </c>
      <c r="IK169" s="265">
        <v>0.64492000000000005</v>
      </c>
      <c r="IL169" s="265">
        <v>0.86529999999999996</v>
      </c>
      <c r="IM169" s="265">
        <v>0.76993</v>
      </c>
      <c r="IN169" s="265">
        <v>0.72902999999999996</v>
      </c>
      <c r="IO169" s="265">
        <v>0.65608999999999995</v>
      </c>
      <c r="IP169" s="265">
        <v>0.52788000000000002</v>
      </c>
      <c r="IQ169" s="265">
        <v>0.78873000000000004</v>
      </c>
      <c r="IR169" s="265">
        <v>0.84145999999999999</v>
      </c>
      <c r="IS169" s="265">
        <v>0.68101</v>
      </c>
      <c r="IT169" s="265">
        <v>0.65808</v>
      </c>
      <c r="IU169" s="265">
        <v>0.69379999999999997</v>
      </c>
      <c r="IV169" s="265">
        <v>0.48457</v>
      </c>
      <c r="IW169" s="265">
        <v>0.68200000000000005</v>
      </c>
      <c r="IX169" s="265">
        <v>0.71196000000000004</v>
      </c>
      <c r="IY169" s="265">
        <v>0.86546000000000001</v>
      </c>
      <c r="IZ169" s="265">
        <v>0.77307000000000003</v>
      </c>
      <c r="JA169" s="265">
        <v>0.80545</v>
      </c>
      <c r="JB169" s="265">
        <v>0.77817000000000003</v>
      </c>
      <c r="JC169" s="265">
        <v>0.84516999999999998</v>
      </c>
      <c r="JD169" s="265">
        <v>0.71065999999999996</v>
      </c>
      <c r="JE169" s="265">
        <v>0.70720000000000005</v>
      </c>
      <c r="JF169" s="265">
        <v>0.69650000000000001</v>
      </c>
      <c r="JG169" s="265">
        <v>0.77337999999999996</v>
      </c>
      <c r="JH169" s="265">
        <v>0.93410000000000004</v>
      </c>
      <c r="JI169" s="265">
        <v>0.79820999999999998</v>
      </c>
      <c r="JJ169" s="265">
        <v>0.75297999999999998</v>
      </c>
      <c r="JK169" s="265">
        <v>0.94957000000000003</v>
      </c>
      <c r="JL169" s="265">
        <v>0.89937999999999996</v>
      </c>
      <c r="JM169" s="265">
        <v>0.82648999999999995</v>
      </c>
      <c r="JN169" s="265">
        <v>0.66974999999999996</v>
      </c>
      <c r="JO169" s="265">
        <v>0.69816999999999996</v>
      </c>
      <c r="JP169" s="265">
        <v>0.75534999999999997</v>
      </c>
      <c r="JQ169" s="265">
        <v>0.67423999999999995</v>
      </c>
      <c r="JR169" s="265">
        <v>0.57737000000000005</v>
      </c>
      <c r="JS169" s="265">
        <v>0.68374000000000001</v>
      </c>
      <c r="JT169" s="265">
        <v>0.41710000000000003</v>
      </c>
      <c r="JU169" s="265">
        <v>0.85460999999999998</v>
      </c>
      <c r="JV169" s="265">
        <v>0.83047000000000004</v>
      </c>
      <c r="JW169" s="265">
        <v>0.61978999999999995</v>
      </c>
      <c r="JX169" s="265">
        <v>0.63685999999999998</v>
      </c>
      <c r="JY169" s="265">
        <v>0.69369000000000003</v>
      </c>
      <c r="JZ169" s="265">
        <v>0.63966999999999996</v>
      </c>
      <c r="KA169" s="265">
        <v>0.54795000000000005</v>
      </c>
      <c r="KB169" s="265">
        <v>0.54642999999999997</v>
      </c>
      <c r="KC169" s="265">
        <v>0.68862999999999996</v>
      </c>
      <c r="KD169" s="265">
        <v>0.59370999999999996</v>
      </c>
      <c r="KE169" s="265">
        <v>0.61970999999999998</v>
      </c>
      <c r="KF169" s="265">
        <v>0.53832999999999998</v>
      </c>
      <c r="KG169" s="265">
        <v>0.51388999999999996</v>
      </c>
      <c r="KH169" s="265">
        <v>0.63195999999999997</v>
      </c>
      <c r="KI169" s="265">
        <v>0.54254999999999998</v>
      </c>
      <c r="KJ169" s="265">
        <v>0.61865000000000003</v>
      </c>
      <c r="KK169" s="265">
        <v>0.49961</v>
      </c>
      <c r="KL169" s="265">
        <v>0.55081999999999998</v>
      </c>
      <c r="KM169" s="265">
        <v>0.98370000000000002</v>
      </c>
      <c r="KN169" s="265">
        <v>0.98314999999999997</v>
      </c>
      <c r="KO169" s="265">
        <v>0.94328000000000001</v>
      </c>
      <c r="KP169" s="265">
        <v>7.222413641287985E-3</v>
      </c>
      <c r="KQ169" s="265">
        <v>0.83787999999999996</v>
      </c>
      <c r="KR169" s="265">
        <v>0.79520999999999997</v>
      </c>
      <c r="KS169" s="265">
        <v>0.75993999999999995</v>
      </c>
      <c r="KT169" s="265">
        <v>0.95388347445420685</v>
      </c>
      <c r="KU169" s="265">
        <v>0.11089</v>
      </c>
      <c r="KV169" s="265">
        <v>0.24667</v>
      </c>
      <c r="KW169" s="265">
        <v>0.31252000000000002</v>
      </c>
      <c r="KX169" s="265">
        <v>0.41991000000000001</v>
      </c>
      <c r="KY169" s="265">
        <v>0.61304000000000003</v>
      </c>
      <c r="KZ169" s="265">
        <v>0.80223</v>
      </c>
      <c r="LA169" s="265">
        <v>0.92947999999999997</v>
      </c>
      <c r="LB169" s="265">
        <v>0.99002999999999997</v>
      </c>
      <c r="LC169" s="265">
        <v>1</v>
      </c>
      <c r="LD169" s="265">
        <v>0.2</v>
      </c>
      <c r="LE169" s="265">
        <v>0.69438999999999995</v>
      </c>
      <c r="LF169" s="265">
        <v>5.1799999999999999E-5</v>
      </c>
      <c r="LG169" s="265">
        <v>6.7999999999999999E-5</v>
      </c>
      <c r="LH169" s="431">
        <v>1.6507664695382118E-3</v>
      </c>
      <c r="LI169" s="431">
        <v>1.7695092828944325E-3</v>
      </c>
      <c r="LJ169" s="431">
        <v>1.2379295658320189E-3</v>
      </c>
      <c r="LK169" s="431">
        <v>2.4030196946114302E-3</v>
      </c>
      <c r="LL169" s="431">
        <v>1.7226022901013494E-3</v>
      </c>
      <c r="LM169" s="431">
        <v>2.9792282730340958E-3</v>
      </c>
      <c r="LN169" s="431">
        <v>2.1642744541168213E-3</v>
      </c>
      <c r="LO169" s="431">
        <v>3.0453691724687815E-3</v>
      </c>
      <c r="LP169" s="431">
        <v>2.8385205660015345E-3</v>
      </c>
      <c r="LQ169" s="431">
        <v>3.2091287430375814E-3</v>
      </c>
      <c r="LR169" s="431">
        <v>2.5522222276777029E-3</v>
      </c>
      <c r="LS169" s="431">
        <v>2.5076430756598711E-3</v>
      </c>
      <c r="LT169" s="431">
        <v>2.5761665310710669E-3</v>
      </c>
      <c r="LU169" s="431">
        <v>2.9991420451551676E-3</v>
      </c>
      <c r="LV169" s="431">
        <v>2.2143039386719465E-3</v>
      </c>
      <c r="LW169" s="431">
        <v>3.0743821989744902E-3</v>
      </c>
      <c r="LX169" s="431">
        <v>2.726604463532567E-3</v>
      </c>
      <c r="LY169" s="431">
        <v>3.1177527271211147E-3</v>
      </c>
      <c r="LZ169" s="431">
        <v>2.0661021117120981E-3</v>
      </c>
      <c r="MA169" s="431">
        <v>2.353704534471035E-3</v>
      </c>
      <c r="MB169" s="431">
        <v>2.1587086375802755E-3</v>
      </c>
      <c r="MC169" s="431">
        <v>3.0276961624622345E-3</v>
      </c>
      <c r="MD169" s="431">
        <v>3.1595407053828239E-3</v>
      </c>
      <c r="ME169" s="431">
        <v>2.8262468986213207E-3</v>
      </c>
      <c r="MF169" s="431">
        <v>2.5144917890429497E-3</v>
      </c>
      <c r="MG169" s="431">
        <v>2.8232678305357695E-3</v>
      </c>
      <c r="MH169" s="266"/>
      <c r="MI169" s="266"/>
      <c r="MJ169" s="266"/>
      <c r="MK169" s="266"/>
      <c r="ML169" s="266"/>
      <c r="MM169" s="266"/>
      <c r="MN169" s="266"/>
      <c r="MO169" s="266"/>
      <c r="MP169" s="266"/>
      <c r="MQ169" s="266"/>
      <c r="MR169" s="266"/>
      <c r="MS169" s="266"/>
      <c r="MT169" s="266"/>
      <c r="MU169" s="266"/>
      <c r="MV169" s="266"/>
      <c r="MW169" s="266"/>
      <c r="MX169" s="266"/>
      <c r="MY169" s="266"/>
      <c r="MZ169" s="266"/>
      <c r="NA169" s="266"/>
      <c r="NB169" s="266"/>
      <c r="NC169" s="266"/>
      <c r="ND169" s="266"/>
      <c r="NE169" s="266"/>
      <c r="NF169" s="266"/>
      <c r="NG169" s="266"/>
      <c r="NH169" s="266"/>
      <c r="NI169" s="266"/>
      <c r="NJ169" s="266"/>
      <c r="NK169" s="266"/>
      <c r="NL169" s="266"/>
      <c r="NM169" s="266"/>
      <c r="NN169" s="266"/>
      <c r="NO169" s="266"/>
      <c r="NP169" s="266"/>
      <c r="NQ169" s="266"/>
      <c r="NR169" s="266"/>
      <c r="NS169" s="266"/>
      <c r="NT169" s="266"/>
      <c r="NU169" s="266"/>
      <c r="NV169" s="266"/>
      <c r="NW169" s="266"/>
      <c r="NX169" s="266"/>
      <c r="NY169" s="266"/>
      <c r="NZ169" s="266"/>
      <c r="OA169" s="266"/>
      <c r="OB169" s="266"/>
      <c r="OC169" s="266"/>
      <c r="OD169" s="266"/>
      <c r="OE169" s="266"/>
      <c r="OF169" s="266"/>
      <c r="OG169" s="266"/>
      <c r="OH169" s="266"/>
      <c r="OI169" s="266"/>
      <c r="OJ169" s="266"/>
      <c r="OK169" s="266"/>
      <c r="OL169" s="266"/>
      <c r="OM169" s="266"/>
      <c r="ON169" s="267"/>
    </row>
    <row r="170" spans="1:404">
      <c r="A170" s="261">
        <v>545</v>
      </c>
      <c r="B170" s="265">
        <v>0.63522000000000001</v>
      </c>
      <c r="C170" s="265">
        <v>0.71126</v>
      </c>
      <c r="D170" s="265">
        <v>0.74787999999999999</v>
      </c>
      <c r="E170" s="265">
        <v>0.74604000000000004</v>
      </c>
      <c r="F170" s="265">
        <v>0.68154999999999999</v>
      </c>
      <c r="G170" s="265">
        <v>0.77337999999999996</v>
      </c>
      <c r="H170" s="265">
        <v>0.66878000000000004</v>
      </c>
      <c r="I170" s="265">
        <v>0.84926999999999997</v>
      </c>
      <c r="J170" s="265">
        <v>0.84948000000000001</v>
      </c>
      <c r="K170" s="265">
        <v>1</v>
      </c>
      <c r="L170" s="265">
        <v>1</v>
      </c>
      <c r="M170" s="265">
        <v>0.95433000000000001</v>
      </c>
      <c r="N170" s="265">
        <v>1</v>
      </c>
      <c r="O170" s="265">
        <v>0.79152999999999996</v>
      </c>
      <c r="P170" s="265">
        <v>0.86456</v>
      </c>
      <c r="Q170" s="265">
        <v>0.88678000000000001</v>
      </c>
      <c r="R170" s="265">
        <v>0.82921999999999996</v>
      </c>
      <c r="S170" s="265">
        <v>0.80320000000000003</v>
      </c>
      <c r="T170" s="265">
        <v>0.68059999999999998</v>
      </c>
      <c r="U170" s="265">
        <v>0.66171000000000002</v>
      </c>
      <c r="V170" s="265">
        <v>0.61307</v>
      </c>
      <c r="W170" s="265">
        <v>0.62946999999999997</v>
      </c>
      <c r="X170" s="265">
        <v>0.71853</v>
      </c>
      <c r="Y170" s="265">
        <v>0.72633999999999999</v>
      </c>
      <c r="Z170" s="265">
        <v>0.65408999999999995</v>
      </c>
      <c r="AA170" s="265">
        <v>0.70513999999999999</v>
      </c>
      <c r="AB170" s="265">
        <v>0.64129000000000003</v>
      </c>
      <c r="AC170" s="265">
        <v>0.74190999999999996</v>
      </c>
      <c r="AD170" s="265">
        <v>0.66456000000000004</v>
      </c>
      <c r="AE170" s="265">
        <v>1</v>
      </c>
      <c r="AF170" s="265">
        <v>1</v>
      </c>
      <c r="AG170" s="265">
        <v>0.13544</v>
      </c>
      <c r="AH170" s="265">
        <v>1</v>
      </c>
      <c r="AI170" s="265">
        <v>0.95103000000000004</v>
      </c>
      <c r="AJ170" s="265">
        <v>0.96791000000000005</v>
      </c>
      <c r="AK170" s="265">
        <v>1</v>
      </c>
      <c r="AL170" s="265">
        <v>1</v>
      </c>
      <c r="AM170" s="265">
        <v>1</v>
      </c>
      <c r="AN170" s="265">
        <v>1</v>
      </c>
      <c r="AO170" s="265">
        <v>1</v>
      </c>
      <c r="AP170" s="265">
        <v>1</v>
      </c>
      <c r="AQ170" s="265">
        <v>1</v>
      </c>
      <c r="AR170" s="265">
        <v>1</v>
      </c>
      <c r="AS170" s="265">
        <v>1</v>
      </c>
      <c r="AT170" s="265">
        <v>1</v>
      </c>
      <c r="AU170" s="265">
        <v>1</v>
      </c>
      <c r="AV170" s="265">
        <v>1</v>
      </c>
      <c r="AW170" s="265">
        <v>0.97257000000000005</v>
      </c>
      <c r="AX170" s="265">
        <v>1</v>
      </c>
      <c r="AY170" s="265">
        <v>1</v>
      </c>
      <c r="AZ170" s="265">
        <v>1</v>
      </c>
      <c r="BA170" s="265">
        <v>0.88249999999999995</v>
      </c>
      <c r="BB170" s="265">
        <v>0.95333000000000001</v>
      </c>
      <c r="BC170" s="265">
        <v>1</v>
      </c>
      <c r="BD170" s="265">
        <v>0.82181999999999999</v>
      </c>
      <c r="BE170" s="265">
        <v>2.4291E-2</v>
      </c>
      <c r="BF170" s="265">
        <v>2.3302E-2</v>
      </c>
      <c r="BG170" s="265">
        <v>0.14807999999999999</v>
      </c>
      <c r="BH170" s="265">
        <v>0.13213</v>
      </c>
      <c r="BI170" s="265">
        <v>0.29985000000000001</v>
      </c>
      <c r="BJ170" s="265">
        <v>0.24598</v>
      </c>
      <c r="BK170" s="265">
        <v>0.22078</v>
      </c>
      <c r="BL170" s="265">
        <v>0.52675000000000005</v>
      </c>
      <c r="BM170" s="265">
        <v>0.21951000000000001</v>
      </c>
      <c r="BN170" s="265">
        <v>0.55305000000000004</v>
      </c>
      <c r="BO170" s="265">
        <v>0.5</v>
      </c>
      <c r="BP170" s="265">
        <v>0.86651999999999996</v>
      </c>
      <c r="BQ170" s="265">
        <v>0.43551000000000001</v>
      </c>
      <c r="BR170" s="265">
        <v>0.52254999999999996</v>
      </c>
      <c r="BS170" s="265">
        <v>0.47870000000000001</v>
      </c>
      <c r="BT170" s="265">
        <v>0.49668000000000001</v>
      </c>
      <c r="BU170" s="265">
        <v>1</v>
      </c>
      <c r="BV170" s="265">
        <v>1</v>
      </c>
      <c r="BW170" s="265">
        <v>1</v>
      </c>
      <c r="BX170" s="265">
        <v>0.71091000000000004</v>
      </c>
      <c r="BY170" s="265">
        <v>0.37456</v>
      </c>
      <c r="BZ170" s="265">
        <v>0.33794000000000002</v>
      </c>
      <c r="CA170" s="265">
        <v>0.64</v>
      </c>
      <c r="CB170" s="265">
        <v>0.44729999999999998</v>
      </c>
      <c r="CC170" s="265">
        <v>0.55793999999999999</v>
      </c>
      <c r="CD170" s="265">
        <v>0.35117999999999999</v>
      </c>
      <c r="CE170" s="265">
        <v>0.33912999999999999</v>
      </c>
      <c r="CF170" s="265">
        <v>0.37533</v>
      </c>
      <c r="CG170" s="265">
        <v>0.34076000000000001</v>
      </c>
      <c r="CH170" s="265">
        <v>0.32979999999999998</v>
      </c>
      <c r="CI170" s="265">
        <v>0.34369</v>
      </c>
      <c r="CJ170" s="265">
        <v>0.32119999999999999</v>
      </c>
      <c r="CK170" s="265">
        <v>0.35348000000000002</v>
      </c>
      <c r="CL170" s="265">
        <v>0.58521999999999996</v>
      </c>
      <c r="CM170" s="265">
        <v>0.39046999999999998</v>
      </c>
      <c r="CN170" s="265">
        <v>0.22222</v>
      </c>
      <c r="CO170" s="265">
        <v>0.30829000000000001</v>
      </c>
      <c r="CP170" s="265">
        <v>0.38235999999999998</v>
      </c>
      <c r="CQ170" s="265">
        <v>0.36418</v>
      </c>
      <c r="CR170" s="265">
        <v>0.32</v>
      </c>
      <c r="CS170" s="265">
        <v>0.20408000000000001</v>
      </c>
      <c r="CT170" s="265">
        <v>0.28866000000000003</v>
      </c>
      <c r="CU170" s="265">
        <v>0.26</v>
      </c>
      <c r="CV170" s="265">
        <v>0.36194999999999999</v>
      </c>
      <c r="CW170" s="265">
        <v>0.54545999999999994</v>
      </c>
      <c r="CX170" s="265">
        <v>0.30928</v>
      </c>
      <c r="CY170" s="265">
        <v>0.47422999999999998</v>
      </c>
      <c r="CZ170" s="265">
        <v>0.36388999999999999</v>
      </c>
      <c r="DA170" s="265">
        <v>0.46943000000000001</v>
      </c>
      <c r="DB170" s="265">
        <v>0.13131000000000001</v>
      </c>
      <c r="DC170" s="265">
        <v>0.15464</v>
      </c>
      <c r="DD170" s="265">
        <v>0.16162000000000001</v>
      </c>
      <c r="DE170" s="265">
        <v>0.30928</v>
      </c>
      <c r="DF170" s="265">
        <v>0.19938</v>
      </c>
      <c r="DG170" s="265">
        <v>0.30170000000000002</v>
      </c>
      <c r="DH170" s="265">
        <v>0.18995999999999999</v>
      </c>
      <c r="DI170" s="265">
        <v>0.27145999999999998</v>
      </c>
      <c r="DJ170" s="265">
        <v>0.33005000000000001</v>
      </c>
      <c r="DK170" s="265">
        <v>0.57482</v>
      </c>
      <c r="DL170" s="265">
        <v>0.46139999999999998</v>
      </c>
      <c r="DM170" s="265">
        <v>0.44198999999999999</v>
      </c>
      <c r="DN170" s="265">
        <v>0.46462999999999999</v>
      </c>
      <c r="DO170" s="265">
        <v>0.42963000000000001</v>
      </c>
      <c r="DP170" s="265">
        <v>0.54734000000000005</v>
      </c>
      <c r="DQ170" s="265">
        <v>0.45689000000000002</v>
      </c>
      <c r="DR170" s="265">
        <v>0.27395999999999998</v>
      </c>
      <c r="DS170" s="265">
        <v>0.30803999999999998</v>
      </c>
      <c r="DT170" s="265">
        <v>0.40776000000000001</v>
      </c>
      <c r="DU170" s="265">
        <v>0.67037000000000002</v>
      </c>
      <c r="DV170" s="265">
        <v>0.39251000000000003</v>
      </c>
      <c r="DW170" s="265">
        <v>0.56166000000000005</v>
      </c>
      <c r="DX170" s="265">
        <v>0.16258</v>
      </c>
      <c r="DY170" s="265">
        <v>0.20931</v>
      </c>
      <c r="DZ170" s="265">
        <v>0.47683999999999999</v>
      </c>
      <c r="EA170" s="265">
        <v>0.51224000000000003</v>
      </c>
      <c r="EB170" s="265">
        <v>0.50070000000000003</v>
      </c>
      <c r="EC170" s="265">
        <v>0.52342</v>
      </c>
      <c r="ED170" s="265">
        <v>0.46849000000000002</v>
      </c>
      <c r="EE170" s="265">
        <v>0.43786999999999998</v>
      </c>
      <c r="EF170" s="265">
        <v>7.6816999999999996E-2</v>
      </c>
      <c r="EG170" s="265">
        <v>0.60590999999999995</v>
      </c>
      <c r="EH170" s="265">
        <v>0.31914999999999999</v>
      </c>
      <c r="EI170" s="265">
        <v>0.51019999999999999</v>
      </c>
      <c r="EJ170" s="265">
        <v>0.36082999999999998</v>
      </c>
      <c r="EK170" s="265">
        <v>0.16162000000000001</v>
      </c>
      <c r="EL170" s="265">
        <v>0.27083000000000002</v>
      </c>
      <c r="EM170" s="265">
        <v>8.5464999999999999E-2</v>
      </c>
      <c r="EN170" s="265">
        <v>0.17002999999999999</v>
      </c>
      <c r="EO170" s="265">
        <v>0.62366999999999995</v>
      </c>
      <c r="EP170" s="265">
        <v>0.33994999999999997</v>
      </c>
      <c r="EQ170" s="265">
        <v>0.20835000000000001</v>
      </c>
      <c r="ER170" s="265">
        <v>0.23888999999999999</v>
      </c>
      <c r="ES170" s="265">
        <v>0.22597</v>
      </c>
      <c r="ET170" s="265">
        <v>0.23823</v>
      </c>
      <c r="EU170" s="265">
        <v>0.21798000000000001</v>
      </c>
      <c r="EV170" s="265">
        <v>0.17335999999999999</v>
      </c>
      <c r="EW170" s="265">
        <v>0.18842999999999999</v>
      </c>
      <c r="EX170" s="265">
        <v>0.21403</v>
      </c>
      <c r="EY170" s="265">
        <v>0.20712</v>
      </c>
      <c r="EZ170" s="265">
        <v>0.46998000000000001</v>
      </c>
      <c r="FA170" s="265">
        <v>0.32183</v>
      </c>
      <c r="FB170" s="265">
        <v>0.28595999999999999</v>
      </c>
      <c r="FC170" s="265">
        <v>0.26068000000000002</v>
      </c>
      <c r="FD170" s="265">
        <v>0.33289000000000002</v>
      </c>
      <c r="FE170" s="265">
        <v>0.23580999999999999</v>
      </c>
      <c r="FF170" s="265">
        <v>0.31916</v>
      </c>
      <c r="FG170" s="265">
        <v>0.35297000000000001</v>
      </c>
      <c r="FH170" s="265">
        <v>0.30016999999999999</v>
      </c>
      <c r="FI170" s="265">
        <v>0.2898</v>
      </c>
      <c r="FJ170" s="265">
        <v>0.32097999999999999</v>
      </c>
      <c r="FK170" s="265">
        <v>0.15984000000000001</v>
      </c>
      <c r="FL170" s="265">
        <v>0.17330999999999999</v>
      </c>
      <c r="FM170" s="265">
        <v>0.20327999999999999</v>
      </c>
      <c r="FN170" s="265">
        <v>0.61302999999999996</v>
      </c>
      <c r="FO170" s="265">
        <v>0.76</v>
      </c>
      <c r="FP170" s="265">
        <v>0.63878999999999997</v>
      </c>
      <c r="FQ170" s="265">
        <v>0.59772999999999998</v>
      </c>
      <c r="FR170" s="265">
        <v>0.52851999999999999</v>
      </c>
      <c r="FS170" s="265">
        <v>0.63975000000000004</v>
      </c>
      <c r="FT170" s="265">
        <v>0.50124000000000002</v>
      </c>
      <c r="FU170" s="265">
        <v>0.60433000000000003</v>
      </c>
      <c r="FV170" s="265">
        <v>0.72080999999999995</v>
      </c>
      <c r="FW170" s="265">
        <v>0.65097000000000005</v>
      </c>
      <c r="FX170" s="265">
        <v>0.70216000000000001</v>
      </c>
      <c r="FY170" s="265">
        <v>0.59179999999999999</v>
      </c>
      <c r="FZ170" s="265">
        <v>0.65097000000000005</v>
      </c>
      <c r="GA170" s="265">
        <v>0.69433999999999996</v>
      </c>
      <c r="GB170" s="265">
        <v>0.59367000000000003</v>
      </c>
      <c r="GC170" s="265">
        <v>0.67200000000000004</v>
      </c>
      <c r="GD170" s="265">
        <v>0.70206000000000002</v>
      </c>
      <c r="GE170" s="265">
        <v>0.89185999999999999</v>
      </c>
      <c r="GF170" s="265">
        <v>0.66979</v>
      </c>
      <c r="GG170" s="265">
        <v>0.71770999999999996</v>
      </c>
      <c r="GH170" s="265">
        <v>0.81284999999999996</v>
      </c>
      <c r="GI170" s="265">
        <v>0.77412000000000003</v>
      </c>
      <c r="GJ170" s="265">
        <v>0.82967000000000002</v>
      </c>
      <c r="GK170" s="265">
        <v>0.79583000000000004</v>
      </c>
      <c r="GL170" s="265">
        <v>0.74177999999999999</v>
      </c>
      <c r="GM170" s="265">
        <v>0.85287999999999997</v>
      </c>
      <c r="GN170" s="265">
        <v>0.90066000000000002</v>
      </c>
      <c r="GO170" s="265">
        <v>0.75861000000000001</v>
      </c>
      <c r="GP170" s="265">
        <v>0.70628999999999997</v>
      </c>
      <c r="GQ170" s="265">
        <v>0.69688000000000005</v>
      </c>
      <c r="GR170" s="265">
        <v>0.80267999999999995</v>
      </c>
      <c r="GS170" s="265">
        <v>0.69638999999999995</v>
      </c>
      <c r="GT170" s="265">
        <v>0.69288000000000005</v>
      </c>
      <c r="GU170" s="265">
        <v>0.68801000000000001</v>
      </c>
      <c r="GV170" s="265">
        <v>0.66212000000000004</v>
      </c>
      <c r="GW170" s="265">
        <v>0.67234000000000005</v>
      </c>
      <c r="GX170" s="265">
        <v>0.78957999999999995</v>
      </c>
      <c r="GY170" s="265">
        <v>0.71445000000000003</v>
      </c>
      <c r="GZ170" s="265">
        <v>0.57540999999999998</v>
      </c>
      <c r="HA170" s="265">
        <v>0.59592999999999996</v>
      </c>
      <c r="HB170" s="265">
        <v>0.59780999999999995</v>
      </c>
      <c r="HC170" s="265">
        <v>0.91168000000000005</v>
      </c>
      <c r="HD170" s="265">
        <v>0.66779999999999995</v>
      </c>
      <c r="HE170" s="265">
        <v>0.83445999999999998</v>
      </c>
      <c r="HF170" s="265">
        <v>0.80311999999999995</v>
      </c>
      <c r="HG170" s="265">
        <v>0.83601999999999999</v>
      </c>
      <c r="HH170" s="265">
        <v>0.83955999999999997</v>
      </c>
      <c r="HI170" s="265">
        <v>0.84379000000000004</v>
      </c>
      <c r="HJ170" s="265">
        <v>0.88766</v>
      </c>
      <c r="HK170" s="265">
        <v>0.69998000000000005</v>
      </c>
      <c r="HL170" s="265">
        <v>0.74121000000000004</v>
      </c>
      <c r="HM170" s="265">
        <v>0.68559999999999999</v>
      </c>
      <c r="HN170" s="265">
        <v>0.78408999999999995</v>
      </c>
      <c r="HO170" s="265">
        <v>0.78981000000000001</v>
      </c>
      <c r="HP170" s="265">
        <v>0.71255999999999997</v>
      </c>
      <c r="HQ170" s="265">
        <v>0.78729000000000005</v>
      </c>
      <c r="HR170" s="265">
        <v>0.87870000000000004</v>
      </c>
      <c r="HS170" s="265">
        <v>0.73302</v>
      </c>
      <c r="HT170" s="265">
        <v>0.73870999999999998</v>
      </c>
      <c r="HU170" s="265">
        <v>0.88114999999999999</v>
      </c>
      <c r="HV170" s="265">
        <v>0.66471999999999998</v>
      </c>
      <c r="HW170" s="265">
        <v>0.79600000000000004</v>
      </c>
      <c r="HX170" s="265">
        <v>0.82791999999999999</v>
      </c>
      <c r="HY170" s="265">
        <v>0.68057999999999996</v>
      </c>
      <c r="HZ170" s="265">
        <v>0.71508000000000005</v>
      </c>
      <c r="IA170" s="265">
        <v>0.65236000000000005</v>
      </c>
      <c r="IB170" s="265">
        <v>0.63846999999999998</v>
      </c>
      <c r="IC170" s="265">
        <v>0.65264999999999995</v>
      </c>
      <c r="ID170" s="265">
        <v>0.64281999999999995</v>
      </c>
      <c r="IE170" s="265">
        <v>0.66296999999999995</v>
      </c>
      <c r="IF170" s="265">
        <v>0.66134999999999999</v>
      </c>
      <c r="IG170" s="265">
        <v>0.63651000000000002</v>
      </c>
      <c r="IH170" s="265">
        <v>0.80730999999999997</v>
      </c>
      <c r="II170" s="265">
        <v>0.90646000000000004</v>
      </c>
      <c r="IJ170" s="265">
        <v>0.64280999999999999</v>
      </c>
      <c r="IK170" s="265">
        <v>0.65136000000000005</v>
      </c>
      <c r="IL170" s="265">
        <v>0.87036999999999998</v>
      </c>
      <c r="IM170" s="265">
        <v>0.77888999999999997</v>
      </c>
      <c r="IN170" s="265">
        <v>0.74526000000000003</v>
      </c>
      <c r="IO170" s="265">
        <v>0.67240999999999995</v>
      </c>
      <c r="IP170" s="265">
        <v>0.53088999999999997</v>
      </c>
      <c r="IQ170" s="265">
        <v>0.79500999999999999</v>
      </c>
      <c r="IR170" s="265">
        <v>0.84416000000000002</v>
      </c>
      <c r="IS170" s="265">
        <v>0.68725999999999998</v>
      </c>
      <c r="IT170" s="265">
        <v>0.66154000000000002</v>
      </c>
      <c r="IU170" s="265">
        <v>0.70059000000000005</v>
      </c>
      <c r="IV170" s="265">
        <v>0.48798000000000002</v>
      </c>
      <c r="IW170" s="265">
        <v>0.68522000000000005</v>
      </c>
      <c r="IX170" s="265">
        <v>0.71948000000000001</v>
      </c>
      <c r="IY170" s="265">
        <v>0.86973</v>
      </c>
      <c r="IZ170" s="265">
        <v>0.77675000000000005</v>
      </c>
      <c r="JA170" s="265">
        <v>0.80928999999999995</v>
      </c>
      <c r="JB170" s="265">
        <v>0.78195000000000003</v>
      </c>
      <c r="JC170" s="265">
        <v>0.84904000000000002</v>
      </c>
      <c r="JD170" s="265">
        <v>0.72030000000000005</v>
      </c>
      <c r="JE170" s="265">
        <v>0.71543999999999996</v>
      </c>
      <c r="JF170" s="265">
        <v>0.69864999999999999</v>
      </c>
      <c r="JG170" s="265">
        <v>0.77998999999999996</v>
      </c>
      <c r="JH170" s="265">
        <v>0.93959999999999999</v>
      </c>
      <c r="JI170" s="265">
        <v>0.80432999999999999</v>
      </c>
      <c r="JJ170" s="265">
        <v>0.75863000000000003</v>
      </c>
      <c r="JK170" s="265">
        <v>0.95679000000000003</v>
      </c>
      <c r="JL170" s="265">
        <v>0.90693000000000001</v>
      </c>
      <c r="JM170" s="265">
        <v>0.83401999999999998</v>
      </c>
      <c r="JN170" s="265">
        <v>0.67667999999999995</v>
      </c>
      <c r="JO170" s="265">
        <v>0.70531999999999995</v>
      </c>
      <c r="JP170" s="265">
        <v>0.75922999999999996</v>
      </c>
      <c r="JQ170" s="265">
        <v>0.68052999999999997</v>
      </c>
      <c r="JR170" s="265">
        <v>0.58181000000000005</v>
      </c>
      <c r="JS170" s="265">
        <v>0.68816999999999995</v>
      </c>
      <c r="JT170" s="265">
        <v>0.41954000000000002</v>
      </c>
      <c r="JU170" s="265">
        <v>0.86141999999999996</v>
      </c>
      <c r="JV170" s="265">
        <v>0.83557999999999999</v>
      </c>
      <c r="JW170" s="265">
        <v>0.62488999999999995</v>
      </c>
      <c r="JX170" s="265">
        <v>0.64319000000000004</v>
      </c>
      <c r="JY170" s="265">
        <v>0.69813000000000003</v>
      </c>
      <c r="JZ170" s="265">
        <v>0.64627000000000001</v>
      </c>
      <c r="KA170" s="265">
        <v>0.55845</v>
      </c>
      <c r="KB170" s="265">
        <v>0.54964000000000002</v>
      </c>
      <c r="KC170" s="265">
        <v>0.69062000000000001</v>
      </c>
      <c r="KD170" s="265">
        <v>0.59514999999999996</v>
      </c>
      <c r="KE170" s="265">
        <v>0.62119000000000002</v>
      </c>
      <c r="KF170" s="265">
        <v>0.54061999999999999</v>
      </c>
      <c r="KG170" s="265">
        <v>0.51605000000000001</v>
      </c>
      <c r="KH170" s="265">
        <v>0.64432</v>
      </c>
      <c r="KI170" s="265">
        <v>0.54815000000000003</v>
      </c>
      <c r="KJ170" s="265">
        <v>0.62334999999999996</v>
      </c>
      <c r="KK170" s="265">
        <v>0.50165999999999999</v>
      </c>
      <c r="KL170" s="265">
        <v>0.55135999999999996</v>
      </c>
      <c r="KM170" s="265">
        <v>0.98521999999999998</v>
      </c>
      <c r="KN170" s="265">
        <v>0.98397999999999997</v>
      </c>
      <c r="KO170" s="265">
        <v>0.94349000000000005</v>
      </c>
      <c r="KP170" s="265">
        <v>7.2202641833742304E-3</v>
      </c>
      <c r="KQ170" s="265">
        <v>0.83716000000000002</v>
      </c>
      <c r="KR170" s="265">
        <v>0.79417000000000004</v>
      </c>
      <c r="KS170" s="265">
        <v>0.75863000000000003</v>
      </c>
      <c r="KT170" s="265">
        <v>0.95489938414130682</v>
      </c>
      <c r="KU170" s="265">
        <v>0.11254</v>
      </c>
      <c r="KV170" s="265">
        <v>0.24918000000000001</v>
      </c>
      <c r="KW170" s="265">
        <v>0.31525999999999998</v>
      </c>
      <c r="KX170" s="265">
        <v>0.42285</v>
      </c>
      <c r="KY170" s="265">
        <v>0.61594000000000004</v>
      </c>
      <c r="KZ170" s="265">
        <v>0.80464000000000002</v>
      </c>
      <c r="LA170" s="265">
        <v>0.93103000000000002</v>
      </c>
      <c r="LB170" s="265">
        <v>0.99063999999999997</v>
      </c>
      <c r="LC170" s="265">
        <v>1</v>
      </c>
      <c r="LD170" s="265">
        <v>0</v>
      </c>
      <c r="LE170" s="265">
        <v>0.68474999999999997</v>
      </c>
      <c r="LF170" s="265">
        <v>0</v>
      </c>
      <c r="LG170" s="265">
        <v>0</v>
      </c>
      <c r="LH170" s="431">
        <v>1.6761291772127151E-3</v>
      </c>
      <c r="LI170" s="431">
        <v>1.7899051308631897E-3</v>
      </c>
      <c r="LJ170" s="431">
        <v>1.2425236636772752E-3</v>
      </c>
      <c r="LK170" s="431">
        <v>2.3878798820078373E-3</v>
      </c>
      <c r="LL170" s="431">
        <v>1.6824699705466628E-3</v>
      </c>
      <c r="LM170" s="431">
        <v>2.9112291522324085E-3</v>
      </c>
      <c r="LN170" s="431">
        <v>2.0887751597911119E-3</v>
      </c>
      <c r="LO170" s="431">
        <v>2.9446915723383427E-3</v>
      </c>
      <c r="LP170" s="431">
        <v>2.728006336838007E-3</v>
      </c>
      <c r="LQ170" s="431">
        <v>3.0909625347703695E-3</v>
      </c>
      <c r="LR170" s="431">
        <v>2.5823493488132954E-3</v>
      </c>
      <c r="LS170" s="431">
        <v>2.5135749019682407E-3</v>
      </c>
      <c r="LT170" s="431">
        <v>2.5680933613330126E-3</v>
      </c>
      <c r="LU170" s="431">
        <v>2.9540935065597296E-3</v>
      </c>
      <c r="LV170" s="431">
        <v>2.1443360019475222E-3</v>
      </c>
      <c r="LW170" s="431">
        <v>3.0047113541513681E-3</v>
      </c>
      <c r="LX170" s="431">
        <v>2.6307771913707256E-3</v>
      </c>
      <c r="LY170" s="431">
        <v>3.0476732645183802E-3</v>
      </c>
      <c r="LZ170" s="431">
        <v>2.0978495012968779E-3</v>
      </c>
      <c r="MA170" s="431">
        <v>2.3383258376270533E-3</v>
      </c>
      <c r="MB170" s="431">
        <v>2.1323994733393192E-3</v>
      </c>
      <c r="MC170" s="431">
        <v>3.0150534585118294E-3</v>
      </c>
      <c r="MD170" s="431">
        <v>3.1126858666539192E-3</v>
      </c>
      <c r="ME170" s="431">
        <v>2.7892575599253178E-3</v>
      </c>
      <c r="MF170" s="431">
        <v>2.5290818884968758E-3</v>
      </c>
      <c r="MG170" s="431">
        <v>2.8304462321102619E-3</v>
      </c>
      <c r="MH170" s="266"/>
      <c r="MI170" s="266"/>
      <c r="MJ170" s="266"/>
      <c r="MK170" s="266"/>
      <c r="ML170" s="266"/>
      <c r="MM170" s="266"/>
      <c r="MN170" s="266"/>
      <c r="MO170" s="266"/>
      <c r="MP170" s="266"/>
      <c r="MQ170" s="266"/>
      <c r="MR170" s="266"/>
      <c r="MS170" s="266"/>
      <c r="MT170" s="266"/>
      <c r="MU170" s="266"/>
      <c r="MV170" s="266"/>
      <c r="MW170" s="266"/>
      <c r="MX170" s="266"/>
      <c r="MY170" s="266"/>
      <c r="MZ170" s="266"/>
      <c r="NA170" s="266"/>
      <c r="NB170" s="266"/>
      <c r="NC170" s="266"/>
      <c r="ND170" s="266"/>
      <c r="NE170" s="266"/>
      <c r="NF170" s="266"/>
      <c r="NG170" s="266"/>
      <c r="NH170" s="266"/>
      <c r="NI170" s="266"/>
      <c r="NJ170" s="266"/>
      <c r="NK170" s="266"/>
      <c r="NL170" s="266"/>
      <c r="NM170" s="266"/>
      <c r="NN170" s="266"/>
      <c r="NO170" s="266"/>
      <c r="NP170" s="266"/>
      <c r="NQ170" s="266"/>
      <c r="NR170" s="266"/>
      <c r="NS170" s="266"/>
      <c r="NT170" s="266"/>
      <c r="NU170" s="266"/>
      <c r="NV170" s="266"/>
      <c r="NW170" s="266"/>
      <c r="NX170" s="266"/>
      <c r="NY170" s="266"/>
      <c r="NZ170" s="266"/>
      <c r="OA170" s="266"/>
      <c r="OB170" s="266"/>
      <c r="OC170" s="266"/>
      <c r="OD170" s="266"/>
      <c r="OE170" s="266"/>
      <c r="OF170" s="266"/>
      <c r="OG170" s="266"/>
      <c r="OH170" s="266"/>
      <c r="OI170" s="266"/>
      <c r="OJ170" s="266"/>
      <c r="OK170" s="266"/>
      <c r="OL170" s="266"/>
      <c r="OM170" s="266"/>
      <c r="ON170" s="267"/>
    </row>
    <row r="171" spans="1:404">
      <c r="A171" s="261">
        <v>546</v>
      </c>
      <c r="B171" s="265">
        <v>0.58626</v>
      </c>
      <c r="C171" s="265">
        <v>0.66415000000000002</v>
      </c>
      <c r="D171" s="265">
        <v>0.69964999999999999</v>
      </c>
      <c r="E171" s="265">
        <v>0.69662999999999997</v>
      </c>
      <c r="F171" s="265">
        <v>0.63224000000000002</v>
      </c>
      <c r="G171" s="265">
        <v>0.72579000000000005</v>
      </c>
      <c r="H171" s="265">
        <v>0.61228000000000005</v>
      </c>
      <c r="I171" s="265">
        <v>0.77625</v>
      </c>
      <c r="J171" s="265">
        <v>0.77946000000000004</v>
      </c>
      <c r="K171" s="265">
        <v>0.89122000000000001</v>
      </c>
      <c r="L171" s="265">
        <v>0.88954</v>
      </c>
      <c r="M171" s="265">
        <v>0.84950000000000003</v>
      </c>
      <c r="N171" s="265">
        <v>0.85831000000000002</v>
      </c>
      <c r="O171" s="265">
        <v>0.68135999999999997</v>
      </c>
      <c r="P171" s="265">
        <v>0.80262</v>
      </c>
      <c r="Q171" s="265">
        <v>0.83116000000000001</v>
      </c>
      <c r="R171" s="265">
        <v>0.76854999999999996</v>
      </c>
      <c r="S171" s="265">
        <v>0.72597999999999996</v>
      </c>
      <c r="T171" s="265">
        <v>0.58472999999999997</v>
      </c>
      <c r="U171" s="265">
        <v>0.59518000000000004</v>
      </c>
      <c r="V171" s="265">
        <v>0.52207999999999999</v>
      </c>
      <c r="W171" s="265">
        <v>0.57155</v>
      </c>
      <c r="X171" s="265">
        <v>0.61928000000000005</v>
      </c>
      <c r="Y171" s="265">
        <v>0.66061999999999999</v>
      </c>
      <c r="Z171" s="265">
        <v>0.56513999999999998</v>
      </c>
      <c r="AA171" s="265">
        <v>0.64712000000000003</v>
      </c>
      <c r="AB171" s="265">
        <v>0.5585</v>
      </c>
      <c r="AC171" s="265">
        <v>0.66722000000000004</v>
      </c>
      <c r="AD171" s="265">
        <v>0.56647000000000003</v>
      </c>
      <c r="AE171" s="265">
        <v>0.86434999999999995</v>
      </c>
      <c r="AF171" s="265">
        <v>0.86614999999999998</v>
      </c>
      <c r="AG171" s="265">
        <v>0.12987000000000001</v>
      </c>
      <c r="AH171" s="265">
        <v>0.86412999999999995</v>
      </c>
      <c r="AI171" s="265">
        <v>0.82364000000000004</v>
      </c>
      <c r="AJ171" s="265">
        <v>0.83528999999999998</v>
      </c>
      <c r="AK171" s="265">
        <v>0.84623999999999999</v>
      </c>
      <c r="AL171" s="265">
        <v>0.86661999999999995</v>
      </c>
      <c r="AM171" s="265">
        <v>0.85106000000000004</v>
      </c>
      <c r="AN171" s="265">
        <v>0.84743999999999997</v>
      </c>
      <c r="AO171" s="265">
        <v>0.86687000000000003</v>
      </c>
      <c r="AP171" s="265">
        <v>0.87741000000000002</v>
      </c>
      <c r="AQ171" s="265">
        <v>0.84841</v>
      </c>
      <c r="AR171" s="265">
        <v>0.86707999999999996</v>
      </c>
      <c r="AS171" s="265">
        <v>0.86406000000000005</v>
      </c>
      <c r="AT171" s="265">
        <v>0.84775</v>
      </c>
      <c r="AU171" s="265">
        <v>0.86736999999999997</v>
      </c>
      <c r="AV171" s="265">
        <v>0.84882999999999997</v>
      </c>
      <c r="AW171" s="265">
        <v>0.84092999999999996</v>
      </c>
      <c r="AX171" s="265">
        <v>0.86611000000000005</v>
      </c>
      <c r="AY171" s="265">
        <v>0.86577999999999999</v>
      </c>
      <c r="AZ171" s="265">
        <v>0.86611000000000005</v>
      </c>
      <c r="BA171" s="265">
        <v>0.76473999999999998</v>
      </c>
      <c r="BB171" s="265">
        <v>0.82599</v>
      </c>
      <c r="BC171" s="265">
        <v>0.86634999999999995</v>
      </c>
      <c r="BD171" s="265">
        <v>0.71226999999999996</v>
      </c>
      <c r="BE171" s="265">
        <v>2.8906999999999999E-2</v>
      </c>
      <c r="BF171" s="265">
        <v>2.7177E-2</v>
      </c>
      <c r="BG171" s="265">
        <v>0.1802</v>
      </c>
      <c r="BH171" s="265">
        <v>0.17287</v>
      </c>
      <c r="BI171" s="265">
        <v>0.36254999999999998</v>
      </c>
      <c r="BJ171" s="265">
        <v>0.31653999999999999</v>
      </c>
      <c r="BK171" s="265">
        <v>0.21038999999999999</v>
      </c>
      <c r="BL171" s="265">
        <v>0.47791</v>
      </c>
      <c r="BM171" s="265">
        <v>0.20976</v>
      </c>
      <c r="BN171" s="265">
        <v>0.51790000000000003</v>
      </c>
      <c r="BO171" s="265">
        <v>0.48570999999999998</v>
      </c>
      <c r="BP171" s="265">
        <v>0.70994000000000002</v>
      </c>
      <c r="BQ171" s="265">
        <v>0.40109</v>
      </c>
      <c r="BR171" s="265">
        <v>0.49510999999999999</v>
      </c>
      <c r="BS171" s="265">
        <v>0.42571999999999999</v>
      </c>
      <c r="BT171" s="265">
        <v>0.45951999999999998</v>
      </c>
      <c r="BU171" s="265">
        <v>0.83823999999999999</v>
      </c>
      <c r="BV171" s="265">
        <v>0.80644000000000005</v>
      </c>
      <c r="BW171" s="265">
        <v>0.88904000000000005</v>
      </c>
      <c r="BX171" s="265">
        <v>0.58155000000000001</v>
      </c>
      <c r="BY171" s="265">
        <v>0.37739</v>
      </c>
      <c r="BZ171" s="265">
        <v>0.34073999999999999</v>
      </c>
      <c r="CA171" s="265">
        <v>0.64400000000000002</v>
      </c>
      <c r="CB171" s="265">
        <v>0.45044000000000001</v>
      </c>
      <c r="CC171" s="265">
        <v>0.56225999999999998</v>
      </c>
      <c r="CD171" s="265">
        <v>0.35414000000000001</v>
      </c>
      <c r="CE171" s="265">
        <v>0.34188000000000002</v>
      </c>
      <c r="CF171" s="265">
        <v>0.37828000000000001</v>
      </c>
      <c r="CG171" s="265">
        <v>0.34454000000000001</v>
      </c>
      <c r="CH171" s="265">
        <v>0.33262999999999998</v>
      </c>
      <c r="CI171" s="265">
        <v>0.34626000000000001</v>
      </c>
      <c r="CJ171" s="265">
        <v>0.32436999999999999</v>
      </c>
      <c r="CK171" s="265">
        <v>0.35715999999999998</v>
      </c>
      <c r="CL171" s="265">
        <v>0.58877000000000002</v>
      </c>
      <c r="CM171" s="265">
        <v>0.39085999999999999</v>
      </c>
      <c r="CN171" s="265">
        <v>0.22423999999999999</v>
      </c>
      <c r="CO171" s="265">
        <v>0.30880999999999997</v>
      </c>
      <c r="CP171" s="265">
        <v>0.38225999999999999</v>
      </c>
      <c r="CQ171" s="265">
        <v>0.36408000000000001</v>
      </c>
      <c r="CR171" s="265">
        <v>0.32</v>
      </c>
      <c r="CS171" s="265">
        <v>0.20408000000000001</v>
      </c>
      <c r="CT171" s="265">
        <v>0.29071999999999998</v>
      </c>
      <c r="CU171" s="265">
        <v>0.26</v>
      </c>
      <c r="CV171" s="265">
        <v>0.36226000000000003</v>
      </c>
      <c r="CW171" s="265">
        <v>0.54545999999999994</v>
      </c>
      <c r="CX171" s="265">
        <v>0.30721999999999999</v>
      </c>
      <c r="CY171" s="265">
        <v>0.47422999999999998</v>
      </c>
      <c r="CZ171" s="265">
        <v>0.37007000000000001</v>
      </c>
      <c r="DA171" s="265">
        <v>0.47509000000000001</v>
      </c>
      <c r="DB171" s="265">
        <v>0.12928999999999999</v>
      </c>
      <c r="DC171" s="265">
        <v>0.15257999999999999</v>
      </c>
      <c r="DD171" s="265">
        <v>0.15758</v>
      </c>
      <c r="DE171" s="265">
        <v>0.30514999999999998</v>
      </c>
      <c r="DF171" s="265">
        <v>0.18991</v>
      </c>
      <c r="DG171" s="265">
        <v>0.28738000000000002</v>
      </c>
      <c r="DH171" s="265">
        <v>0.18228</v>
      </c>
      <c r="DI171" s="265">
        <v>0.25162000000000001</v>
      </c>
      <c r="DJ171" s="265">
        <v>0.30704999999999999</v>
      </c>
      <c r="DK171" s="265">
        <v>0.57252000000000003</v>
      </c>
      <c r="DL171" s="265">
        <v>0.43861</v>
      </c>
      <c r="DM171" s="265">
        <v>0.42101</v>
      </c>
      <c r="DN171" s="265">
        <v>0.44164999999999999</v>
      </c>
      <c r="DO171" s="265">
        <v>0.40405999999999997</v>
      </c>
      <c r="DP171" s="265">
        <v>0.54091</v>
      </c>
      <c r="DQ171" s="265">
        <v>0.43852000000000002</v>
      </c>
      <c r="DR171" s="265">
        <v>0.26247999999999999</v>
      </c>
      <c r="DS171" s="265">
        <v>0.29846</v>
      </c>
      <c r="DT171" s="265">
        <v>0.39567999999999998</v>
      </c>
      <c r="DU171" s="265">
        <v>0.66054000000000002</v>
      </c>
      <c r="DV171" s="265">
        <v>0.36969000000000002</v>
      </c>
      <c r="DW171" s="265">
        <v>0.56489</v>
      </c>
      <c r="DX171" s="265">
        <v>0.15583</v>
      </c>
      <c r="DY171" s="265">
        <v>0.20138</v>
      </c>
      <c r="DZ171" s="265">
        <v>0.48696</v>
      </c>
      <c r="EA171" s="265">
        <v>0.50105999999999995</v>
      </c>
      <c r="EB171" s="265">
        <v>0.49113000000000001</v>
      </c>
      <c r="EC171" s="265">
        <v>0.51341000000000003</v>
      </c>
      <c r="ED171" s="265">
        <v>0.45954</v>
      </c>
      <c r="EE171" s="265">
        <v>0.42949999999999999</v>
      </c>
      <c r="EF171" s="265">
        <v>7.2342000000000004E-2</v>
      </c>
      <c r="EG171" s="265">
        <v>0.59267999999999998</v>
      </c>
      <c r="EH171" s="265">
        <v>0.36692000000000002</v>
      </c>
      <c r="EI171" s="265">
        <v>0.50407999999999997</v>
      </c>
      <c r="EJ171" s="265">
        <v>0.35876000000000002</v>
      </c>
      <c r="EK171" s="265">
        <v>0.15758</v>
      </c>
      <c r="EL171" s="265">
        <v>0.26667000000000002</v>
      </c>
      <c r="EM171" s="265">
        <v>8.9897000000000005E-2</v>
      </c>
      <c r="EN171" s="265">
        <v>0.16145000000000001</v>
      </c>
      <c r="EO171" s="265">
        <v>0.60721000000000003</v>
      </c>
      <c r="EP171" s="265">
        <v>0.33967000000000003</v>
      </c>
      <c r="EQ171" s="265">
        <v>0.19868</v>
      </c>
      <c r="ER171" s="265">
        <v>0.22788</v>
      </c>
      <c r="ES171" s="265">
        <v>0.21551000000000001</v>
      </c>
      <c r="ET171" s="265">
        <v>0.22727</v>
      </c>
      <c r="EU171" s="265">
        <v>0.20788000000000001</v>
      </c>
      <c r="EV171" s="265">
        <v>0.16536000000000001</v>
      </c>
      <c r="EW171" s="265">
        <v>0.17973</v>
      </c>
      <c r="EX171" s="265">
        <v>0.20429</v>
      </c>
      <c r="EY171" s="265">
        <v>0.19769999999999999</v>
      </c>
      <c r="EZ171" s="265">
        <v>0.46815000000000001</v>
      </c>
      <c r="FA171" s="265">
        <v>0.30704999999999999</v>
      </c>
      <c r="FB171" s="265">
        <v>0.27281</v>
      </c>
      <c r="FC171" s="265">
        <v>0.24868999999999999</v>
      </c>
      <c r="FD171" s="265">
        <v>0.31757999999999997</v>
      </c>
      <c r="FE171" s="265">
        <v>0.22505</v>
      </c>
      <c r="FF171" s="265">
        <v>0.30453999999999998</v>
      </c>
      <c r="FG171" s="265">
        <v>0.33682000000000001</v>
      </c>
      <c r="FH171" s="265">
        <v>0.28652</v>
      </c>
      <c r="FI171" s="265">
        <v>0.27659</v>
      </c>
      <c r="FJ171" s="265">
        <v>0.30296000000000001</v>
      </c>
      <c r="FK171" s="265">
        <v>0.15373000000000001</v>
      </c>
      <c r="FL171" s="265">
        <v>0.16929</v>
      </c>
      <c r="FM171" s="265">
        <v>0.19817000000000001</v>
      </c>
      <c r="FN171" s="265">
        <v>0.61819999999999997</v>
      </c>
      <c r="FO171" s="265">
        <v>0.76800000000000002</v>
      </c>
      <c r="FP171" s="265">
        <v>0.63937999999999995</v>
      </c>
      <c r="FQ171" s="265">
        <v>0.60116000000000003</v>
      </c>
      <c r="FR171" s="265">
        <v>0.53319000000000005</v>
      </c>
      <c r="FS171" s="265">
        <v>0.64320999999999995</v>
      </c>
      <c r="FT171" s="265">
        <v>0.50675999999999999</v>
      </c>
      <c r="FU171" s="265">
        <v>0.61080999999999996</v>
      </c>
      <c r="FV171" s="265">
        <v>0.72580999999999996</v>
      </c>
      <c r="FW171" s="265">
        <v>0.65271000000000001</v>
      </c>
      <c r="FX171" s="265">
        <v>0.70840999999999998</v>
      </c>
      <c r="FY171" s="265">
        <v>0.59306000000000003</v>
      </c>
      <c r="FZ171" s="265">
        <v>0.65271000000000001</v>
      </c>
      <c r="GA171" s="265">
        <v>0.69674000000000003</v>
      </c>
      <c r="GB171" s="265">
        <v>0.60046999999999995</v>
      </c>
      <c r="GC171" s="265">
        <v>0.67906</v>
      </c>
      <c r="GD171" s="265">
        <v>0.70760000000000001</v>
      </c>
      <c r="GE171" s="265">
        <v>0.89617000000000002</v>
      </c>
      <c r="GF171" s="265">
        <v>0.67789999999999995</v>
      </c>
      <c r="GG171" s="265">
        <v>0.72060000000000002</v>
      </c>
      <c r="GH171" s="265">
        <v>0.81682999999999995</v>
      </c>
      <c r="GI171" s="265">
        <v>0.77739999999999998</v>
      </c>
      <c r="GJ171" s="265">
        <v>0.83435000000000004</v>
      </c>
      <c r="GK171" s="265">
        <v>0.79981999999999998</v>
      </c>
      <c r="GL171" s="265">
        <v>0.74560000000000004</v>
      </c>
      <c r="GM171" s="265">
        <v>0.85811000000000004</v>
      </c>
      <c r="GN171" s="265">
        <v>0.90607000000000004</v>
      </c>
      <c r="GO171" s="265">
        <v>0.76605999999999996</v>
      </c>
      <c r="GP171" s="265">
        <v>0.71220000000000006</v>
      </c>
      <c r="GQ171" s="265">
        <v>0.70287999999999995</v>
      </c>
      <c r="GR171" s="265">
        <v>0.80874000000000001</v>
      </c>
      <c r="GS171" s="265">
        <v>0.70233000000000001</v>
      </c>
      <c r="GT171" s="265">
        <v>0.69925999999999999</v>
      </c>
      <c r="GU171" s="265">
        <v>0.69428000000000001</v>
      </c>
      <c r="GV171" s="265">
        <v>0.66847999999999996</v>
      </c>
      <c r="GW171" s="265">
        <v>0.67664999999999997</v>
      </c>
      <c r="GX171" s="265">
        <v>0.79564000000000001</v>
      </c>
      <c r="GY171" s="265">
        <v>0.71535000000000004</v>
      </c>
      <c r="GZ171" s="265">
        <v>0.57584999999999997</v>
      </c>
      <c r="HA171" s="265">
        <v>0.60265999999999997</v>
      </c>
      <c r="HB171" s="265">
        <v>0.60443000000000002</v>
      </c>
      <c r="HC171" s="265">
        <v>0.91685000000000005</v>
      </c>
      <c r="HD171" s="265">
        <v>0.67283999999999999</v>
      </c>
      <c r="HE171" s="265">
        <v>0.84011999999999998</v>
      </c>
      <c r="HF171" s="265">
        <v>0.80754000000000004</v>
      </c>
      <c r="HG171" s="265">
        <v>0.84157000000000004</v>
      </c>
      <c r="HH171" s="265">
        <v>0.84511999999999998</v>
      </c>
      <c r="HI171" s="265">
        <v>0.84923000000000004</v>
      </c>
      <c r="HJ171" s="265">
        <v>0.89405999999999997</v>
      </c>
      <c r="HK171" s="265">
        <v>0.70484999999999998</v>
      </c>
      <c r="HL171" s="265">
        <v>0.74631000000000003</v>
      </c>
      <c r="HM171" s="265">
        <v>0.69298999999999999</v>
      </c>
      <c r="HN171" s="265">
        <v>0.79000999999999999</v>
      </c>
      <c r="HO171" s="265">
        <v>0.79520000000000002</v>
      </c>
      <c r="HP171" s="265">
        <v>0.71884000000000003</v>
      </c>
      <c r="HQ171" s="265">
        <v>0.79242999999999997</v>
      </c>
      <c r="HR171" s="265">
        <v>0.88361999999999996</v>
      </c>
      <c r="HS171" s="265">
        <v>0.74136000000000002</v>
      </c>
      <c r="HT171" s="265">
        <v>0.74307000000000001</v>
      </c>
      <c r="HU171" s="265">
        <v>0.88546000000000002</v>
      </c>
      <c r="HV171" s="265">
        <v>0.67069000000000001</v>
      </c>
      <c r="HW171" s="265">
        <v>0.79917000000000005</v>
      </c>
      <c r="HX171" s="265">
        <v>0.83255000000000001</v>
      </c>
      <c r="HY171" s="265">
        <v>0.68218999999999996</v>
      </c>
      <c r="HZ171" s="265">
        <v>0.72716000000000003</v>
      </c>
      <c r="IA171" s="265">
        <v>0.66268000000000005</v>
      </c>
      <c r="IB171" s="265">
        <v>0.64898</v>
      </c>
      <c r="IC171" s="265">
        <v>0.66320999999999997</v>
      </c>
      <c r="ID171" s="265">
        <v>0.65344999999999998</v>
      </c>
      <c r="IE171" s="265">
        <v>0.67025000000000001</v>
      </c>
      <c r="IF171" s="265">
        <v>0.66861999999999999</v>
      </c>
      <c r="IG171" s="265">
        <v>0.64276999999999995</v>
      </c>
      <c r="IH171" s="265">
        <v>0.81294999999999995</v>
      </c>
      <c r="II171" s="265">
        <v>0.91186</v>
      </c>
      <c r="IJ171" s="265">
        <v>0.64990999999999999</v>
      </c>
      <c r="IK171" s="265">
        <v>0.65780000000000005</v>
      </c>
      <c r="IL171" s="265">
        <v>0.87465999999999999</v>
      </c>
      <c r="IM171" s="265">
        <v>0.78802000000000005</v>
      </c>
      <c r="IN171" s="265">
        <v>0.76148000000000005</v>
      </c>
      <c r="IO171" s="265">
        <v>0.68850999999999996</v>
      </c>
      <c r="IP171" s="265">
        <v>0.53356000000000003</v>
      </c>
      <c r="IQ171" s="265">
        <v>0.79979999999999996</v>
      </c>
      <c r="IR171" s="265">
        <v>0.84685999999999995</v>
      </c>
      <c r="IS171" s="265">
        <v>0.69245000000000001</v>
      </c>
      <c r="IT171" s="265">
        <v>0.66391999999999995</v>
      </c>
      <c r="IU171" s="265">
        <v>0.70684999999999998</v>
      </c>
      <c r="IV171" s="265">
        <v>0.49130000000000001</v>
      </c>
      <c r="IW171" s="265">
        <v>0.68964999999999999</v>
      </c>
      <c r="IX171" s="265">
        <v>0.72699999999999998</v>
      </c>
      <c r="IY171" s="265">
        <v>0.87400999999999995</v>
      </c>
      <c r="IZ171" s="265">
        <v>0.78044000000000002</v>
      </c>
      <c r="JA171" s="265">
        <v>0.81311999999999995</v>
      </c>
      <c r="JB171" s="265">
        <v>0.78573000000000004</v>
      </c>
      <c r="JC171" s="265">
        <v>0.85289999999999999</v>
      </c>
      <c r="JD171" s="265">
        <v>0.72953999999999997</v>
      </c>
      <c r="JE171" s="265">
        <v>0.72255000000000003</v>
      </c>
      <c r="JF171" s="265">
        <v>0.69962000000000002</v>
      </c>
      <c r="JG171" s="265">
        <v>0.78581999999999996</v>
      </c>
      <c r="JH171" s="265">
        <v>0.94342000000000004</v>
      </c>
      <c r="JI171" s="265">
        <v>0.80833999999999995</v>
      </c>
      <c r="JJ171" s="265">
        <v>0.76243000000000005</v>
      </c>
      <c r="JK171" s="265">
        <v>0.96162000000000003</v>
      </c>
      <c r="JL171" s="265">
        <v>0.91225999999999996</v>
      </c>
      <c r="JM171" s="265">
        <v>0.84155999999999997</v>
      </c>
      <c r="JN171" s="265">
        <v>0.68361000000000005</v>
      </c>
      <c r="JO171" s="265">
        <v>0.71184000000000003</v>
      </c>
      <c r="JP171" s="265">
        <v>0.76168000000000002</v>
      </c>
      <c r="JQ171" s="265">
        <v>0.68654000000000004</v>
      </c>
      <c r="JR171" s="265">
        <v>0.58628000000000002</v>
      </c>
      <c r="JS171" s="265">
        <v>0.69289000000000001</v>
      </c>
      <c r="JT171" s="265">
        <v>0.42153000000000002</v>
      </c>
      <c r="JU171" s="265">
        <v>0.86472000000000004</v>
      </c>
      <c r="JV171" s="265">
        <v>0.83906000000000003</v>
      </c>
      <c r="JW171" s="265">
        <v>0.63092000000000004</v>
      </c>
      <c r="JX171" s="265">
        <v>0.64961000000000002</v>
      </c>
      <c r="JY171" s="265">
        <v>0.70428999999999997</v>
      </c>
      <c r="JZ171" s="265">
        <v>0.64946000000000004</v>
      </c>
      <c r="KA171" s="265">
        <v>0.56589</v>
      </c>
      <c r="KB171" s="265">
        <v>0.55315999999999999</v>
      </c>
      <c r="KC171" s="265">
        <v>0.69130000000000003</v>
      </c>
      <c r="KD171" s="265">
        <v>0.59572999999999998</v>
      </c>
      <c r="KE171" s="265">
        <v>0.62182999999999999</v>
      </c>
      <c r="KF171" s="265">
        <v>0.54195000000000004</v>
      </c>
      <c r="KG171" s="265">
        <v>0.51729999999999998</v>
      </c>
      <c r="KH171" s="265">
        <v>0.65636000000000005</v>
      </c>
      <c r="KI171" s="265">
        <v>0.55491999999999997</v>
      </c>
      <c r="KJ171" s="265">
        <v>0.62900999999999996</v>
      </c>
      <c r="KK171" s="265">
        <v>0.50397999999999998</v>
      </c>
      <c r="KL171" s="265">
        <v>0.55267999999999995</v>
      </c>
      <c r="KM171" s="265">
        <v>0.98673999999999995</v>
      </c>
      <c r="KN171" s="265">
        <v>0.98482000000000003</v>
      </c>
      <c r="KO171" s="265">
        <v>0.94369999999999998</v>
      </c>
      <c r="KP171" s="265">
        <v>7.2181281167128363E-3</v>
      </c>
      <c r="KQ171" s="265">
        <v>0.83645000000000003</v>
      </c>
      <c r="KR171" s="265">
        <v>0.79313</v>
      </c>
      <c r="KS171" s="265">
        <v>0.75732999999999995</v>
      </c>
      <c r="KT171" s="265">
        <v>0.9559067341557056</v>
      </c>
      <c r="KU171" s="265">
        <v>0.11427</v>
      </c>
      <c r="KV171" s="265">
        <v>0.25174999999999997</v>
      </c>
      <c r="KW171" s="265">
        <v>0.31805</v>
      </c>
      <c r="KX171" s="265">
        <v>0.42581000000000002</v>
      </c>
      <c r="KY171" s="265">
        <v>0.61880000000000002</v>
      </c>
      <c r="KZ171" s="265">
        <v>0.80698000000000003</v>
      </c>
      <c r="LA171" s="265">
        <v>0.9325</v>
      </c>
      <c r="LB171" s="265">
        <v>0.99114999999999998</v>
      </c>
      <c r="LC171" s="265">
        <v>1</v>
      </c>
      <c r="LD171" s="265">
        <v>0</v>
      </c>
      <c r="LE171" s="265">
        <v>0.67935000000000001</v>
      </c>
      <c r="LF171" s="265">
        <v>0</v>
      </c>
      <c r="LG171" s="265">
        <v>0</v>
      </c>
      <c r="LH171" s="431">
        <v>1.7058178782463074E-3</v>
      </c>
      <c r="LI171" s="431">
        <v>1.814116258174181E-3</v>
      </c>
      <c r="LJ171" s="431">
        <v>1.2529568048194051E-3</v>
      </c>
      <c r="LK171" s="431">
        <v>2.3741596378386021E-3</v>
      </c>
      <c r="LL171" s="431">
        <v>1.6486872918903828E-3</v>
      </c>
      <c r="LM171" s="431">
        <v>2.8454374987632036E-3</v>
      </c>
      <c r="LN171" s="431">
        <v>2.019102917984128E-3</v>
      </c>
      <c r="LO171" s="431">
        <v>2.8474582359194756E-3</v>
      </c>
      <c r="LP171" s="431">
        <v>2.6224988978356123E-3</v>
      </c>
      <c r="LQ171" s="431">
        <v>2.9761199839413166E-3</v>
      </c>
      <c r="LR171" s="431">
        <v>2.614383352920413E-3</v>
      </c>
      <c r="LS171" s="431">
        <v>2.5200136005878448E-3</v>
      </c>
      <c r="LT171" s="431">
        <v>2.5638134684413671E-3</v>
      </c>
      <c r="LU171" s="431">
        <v>2.9107772279530764E-3</v>
      </c>
      <c r="LV171" s="431">
        <v>2.0800111815333366E-3</v>
      </c>
      <c r="LW171" s="431">
        <v>2.9375527519732714E-3</v>
      </c>
      <c r="LX171" s="431">
        <v>2.5406316854059696E-3</v>
      </c>
      <c r="LY171" s="431">
        <v>2.9795670416206121E-3</v>
      </c>
      <c r="LZ171" s="431">
        <v>2.1332178730517626E-3</v>
      </c>
      <c r="MA171" s="431">
        <v>2.3269909434020519E-3</v>
      </c>
      <c r="MB171" s="431">
        <v>2.1128922235220671E-3</v>
      </c>
      <c r="MC171" s="431">
        <v>3.00264498218894E-3</v>
      </c>
      <c r="MD171" s="431">
        <v>3.06716188788414E-3</v>
      </c>
      <c r="ME171" s="431">
        <v>2.7562163304537535E-3</v>
      </c>
      <c r="MF171" s="431">
        <v>2.5453788693994284E-3</v>
      </c>
      <c r="MG171" s="431">
        <v>2.8380171861499548E-3</v>
      </c>
      <c r="MH171" s="266"/>
      <c r="MI171" s="266"/>
      <c r="MJ171" s="266"/>
      <c r="MK171" s="266"/>
      <c r="ML171" s="266"/>
      <c r="MM171" s="266"/>
      <c r="MN171" s="266"/>
      <c r="MO171" s="266"/>
      <c r="MP171" s="266"/>
      <c r="MQ171" s="266"/>
      <c r="MR171" s="266"/>
      <c r="MS171" s="266"/>
      <c r="MT171" s="266"/>
      <c r="MU171" s="266"/>
      <c r="MV171" s="266"/>
      <c r="MW171" s="266"/>
      <c r="MX171" s="266"/>
      <c r="MY171" s="266"/>
      <c r="MZ171" s="266"/>
      <c r="NA171" s="266"/>
      <c r="NB171" s="266"/>
      <c r="NC171" s="266"/>
      <c r="ND171" s="266"/>
      <c r="NE171" s="266"/>
      <c r="NF171" s="266"/>
      <c r="NG171" s="266"/>
      <c r="NH171" s="266"/>
      <c r="NI171" s="266"/>
      <c r="NJ171" s="266"/>
      <c r="NK171" s="266"/>
      <c r="NL171" s="266"/>
      <c r="NM171" s="266"/>
      <c r="NN171" s="266"/>
      <c r="NO171" s="266"/>
      <c r="NP171" s="266"/>
      <c r="NQ171" s="266"/>
      <c r="NR171" s="266"/>
      <c r="NS171" s="266"/>
      <c r="NT171" s="266"/>
      <c r="NU171" s="266"/>
      <c r="NV171" s="266"/>
      <c r="NW171" s="266"/>
      <c r="NX171" s="266"/>
      <c r="NY171" s="266"/>
      <c r="NZ171" s="266"/>
      <c r="OA171" s="266"/>
      <c r="OB171" s="266"/>
      <c r="OC171" s="266"/>
      <c r="OD171" s="266"/>
      <c r="OE171" s="266"/>
      <c r="OF171" s="266"/>
      <c r="OG171" s="266"/>
      <c r="OH171" s="266"/>
      <c r="OI171" s="266"/>
      <c r="OJ171" s="266"/>
      <c r="OK171" s="266"/>
      <c r="OL171" s="266"/>
      <c r="OM171" s="266"/>
      <c r="ON171" s="267"/>
    </row>
    <row r="172" spans="1:404">
      <c r="A172" s="261">
        <v>547</v>
      </c>
      <c r="B172" s="265">
        <v>0.5373</v>
      </c>
      <c r="C172" s="265">
        <v>0.61704000000000003</v>
      </c>
      <c r="D172" s="265">
        <v>0.65142999999999995</v>
      </c>
      <c r="E172" s="265">
        <v>0.64722999999999997</v>
      </c>
      <c r="F172" s="265">
        <v>0.58291999999999999</v>
      </c>
      <c r="G172" s="265">
        <v>0.67820000000000003</v>
      </c>
      <c r="H172" s="265">
        <v>0.55578000000000005</v>
      </c>
      <c r="I172" s="265">
        <v>0.70323000000000002</v>
      </c>
      <c r="J172" s="265">
        <v>0.70943999999999996</v>
      </c>
      <c r="K172" s="265">
        <v>0.78244000000000002</v>
      </c>
      <c r="L172" s="265">
        <v>0.77907999999999999</v>
      </c>
      <c r="M172" s="265">
        <v>0.74467000000000005</v>
      </c>
      <c r="N172" s="265">
        <v>0.71662000000000003</v>
      </c>
      <c r="O172" s="265">
        <v>0.57118000000000002</v>
      </c>
      <c r="P172" s="265">
        <v>0.74068000000000001</v>
      </c>
      <c r="Q172" s="265">
        <v>0.77554999999999996</v>
      </c>
      <c r="R172" s="265">
        <v>0.70787999999999995</v>
      </c>
      <c r="S172" s="265">
        <v>0.64876999999999996</v>
      </c>
      <c r="T172" s="265">
        <v>0.48886000000000002</v>
      </c>
      <c r="U172" s="265">
        <v>0.52864999999999995</v>
      </c>
      <c r="V172" s="265">
        <v>0.43108999999999997</v>
      </c>
      <c r="W172" s="265">
        <v>0.51363999999999999</v>
      </c>
      <c r="X172" s="265">
        <v>0.52002000000000004</v>
      </c>
      <c r="Y172" s="265">
        <v>0.59489999999999998</v>
      </c>
      <c r="Z172" s="265">
        <v>0.47619</v>
      </c>
      <c r="AA172" s="265">
        <v>0.58909999999999996</v>
      </c>
      <c r="AB172" s="265">
        <v>0.47571000000000002</v>
      </c>
      <c r="AC172" s="265">
        <v>0.59252000000000005</v>
      </c>
      <c r="AD172" s="265">
        <v>0.46838000000000002</v>
      </c>
      <c r="AE172" s="265">
        <v>0.72870999999999997</v>
      </c>
      <c r="AF172" s="265">
        <v>0.73229999999999995</v>
      </c>
      <c r="AG172" s="265">
        <v>0.12429999999999999</v>
      </c>
      <c r="AH172" s="265">
        <v>0.72826000000000002</v>
      </c>
      <c r="AI172" s="265">
        <v>0.69625999999999999</v>
      </c>
      <c r="AJ172" s="265">
        <v>0.70267000000000002</v>
      </c>
      <c r="AK172" s="265">
        <v>0.69247000000000003</v>
      </c>
      <c r="AL172" s="265">
        <v>0.73324</v>
      </c>
      <c r="AM172" s="265">
        <v>0.70213000000000003</v>
      </c>
      <c r="AN172" s="265">
        <v>0.69486999999999999</v>
      </c>
      <c r="AO172" s="265">
        <v>0.73375000000000001</v>
      </c>
      <c r="AP172" s="265">
        <v>0.75482000000000005</v>
      </c>
      <c r="AQ172" s="265">
        <v>0.69681999999999999</v>
      </c>
      <c r="AR172" s="265">
        <v>0.73416999999999999</v>
      </c>
      <c r="AS172" s="265">
        <v>0.72811000000000003</v>
      </c>
      <c r="AT172" s="265">
        <v>0.69550000000000001</v>
      </c>
      <c r="AU172" s="265">
        <v>0.73475000000000001</v>
      </c>
      <c r="AV172" s="265">
        <v>0.69765999999999995</v>
      </c>
      <c r="AW172" s="265">
        <v>0.70928000000000002</v>
      </c>
      <c r="AX172" s="265">
        <v>0.73221000000000003</v>
      </c>
      <c r="AY172" s="265">
        <v>0.73155999999999999</v>
      </c>
      <c r="AZ172" s="265">
        <v>0.73223000000000005</v>
      </c>
      <c r="BA172" s="265">
        <v>0.64697000000000005</v>
      </c>
      <c r="BB172" s="265">
        <v>0.69864999999999999</v>
      </c>
      <c r="BC172" s="265">
        <v>0.73268999999999995</v>
      </c>
      <c r="BD172" s="265">
        <v>0.60272000000000003</v>
      </c>
      <c r="BE172" s="265">
        <v>3.3522000000000003E-2</v>
      </c>
      <c r="BF172" s="265">
        <v>3.1052E-2</v>
      </c>
      <c r="BG172" s="265">
        <v>0.21232000000000001</v>
      </c>
      <c r="BH172" s="265">
        <v>0.21360000000000001</v>
      </c>
      <c r="BI172" s="265">
        <v>0.42525000000000002</v>
      </c>
      <c r="BJ172" s="265">
        <v>0.3871</v>
      </c>
      <c r="BK172" s="265">
        <v>0.2</v>
      </c>
      <c r="BL172" s="265">
        <v>0.42908000000000002</v>
      </c>
      <c r="BM172" s="265">
        <v>0.2</v>
      </c>
      <c r="BN172" s="265">
        <v>0.48274</v>
      </c>
      <c r="BO172" s="265">
        <v>0.47143000000000002</v>
      </c>
      <c r="BP172" s="265">
        <v>0.55335999999999996</v>
      </c>
      <c r="BQ172" s="265">
        <v>0.36667</v>
      </c>
      <c r="BR172" s="265">
        <v>0.46766999999999997</v>
      </c>
      <c r="BS172" s="265">
        <v>0.37273000000000001</v>
      </c>
      <c r="BT172" s="265">
        <v>0.42236000000000001</v>
      </c>
      <c r="BU172" s="265">
        <v>0.67647999999999997</v>
      </c>
      <c r="BV172" s="265">
        <v>0.61289000000000005</v>
      </c>
      <c r="BW172" s="265">
        <v>0.77808999999999995</v>
      </c>
      <c r="BX172" s="265">
        <v>0.45218999999999998</v>
      </c>
      <c r="BY172" s="265">
        <v>0.38020999999999999</v>
      </c>
      <c r="BZ172" s="265">
        <v>0.34355000000000002</v>
      </c>
      <c r="CA172" s="265">
        <v>0.64800000000000002</v>
      </c>
      <c r="CB172" s="265">
        <v>0.45358999999999999</v>
      </c>
      <c r="CC172" s="265">
        <v>0.56659000000000004</v>
      </c>
      <c r="CD172" s="265">
        <v>0.35709999999999997</v>
      </c>
      <c r="CE172" s="265">
        <v>0.34464</v>
      </c>
      <c r="CF172" s="265">
        <v>0.38123000000000001</v>
      </c>
      <c r="CG172" s="265">
        <v>0.34832000000000002</v>
      </c>
      <c r="CH172" s="265">
        <v>0.33545999999999998</v>
      </c>
      <c r="CI172" s="265">
        <v>0.34882000000000002</v>
      </c>
      <c r="CJ172" s="265">
        <v>0.32752999999999999</v>
      </c>
      <c r="CK172" s="265">
        <v>0.36083999999999999</v>
      </c>
      <c r="CL172" s="265">
        <v>0.59231999999999996</v>
      </c>
      <c r="CM172" s="265">
        <v>0.39124999999999999</v>
      </c>
      <c r="CN172" s="265">
        <v>0.22625999999999999</v>
      </c>
      <c r="CO172" s="265">
        <v>0.30934</v>
      </c>
      <c r="CP172" s="265">
        <v>0.38216</v>
      </c>
      <c r="CQ172" s="265">
        <v>0.36398999999999998</v>
      </c>
      <c r="CR172" s="265">
        <v>0.32</v>
      </c>
      <c r="CS172" s="265">
        <v>0.20408000000000001</v>
      </c>
      <c r="CT172" s="265">
        <v>0.29277999999999998</v>
      </c>
      <c r="CU172" s="265">
        <v>0.26</v>
      </c>
      <c r="CV172" s="265">
        <v>0.36257</v>
      </c>
      <c r="CW172" s="265">
        <v>0.54545999999999994</v>
      </c>
      <c r="CX172" s="265">
        <v>0.30514999999999998</v>
      </c>
      <c r="CY172" s="265">
        <v>0.47422999999999998</v>
      </c>
      <c r="CZ172" s="265">
        <v>0.37624000000000002</v>
      </c>
      <c r="DA172" s="265">
        <v>0.48075000000000001</v>
      </c>
      <c r="DB172" s="265">
        <v>0.12726999999999999</v>
      </c>
      <c r="DC172" s="265">
        <v>0.15051999999999999</v>
      </c>
      <c r="DD172" s="265">
        <v>0.15354000000000001</v>
      </c>
      <c r="DE172" s="265">
        <v>0.30103000000000002</v>
      </c>
      <c r="DF172" s="265">
        <v>0.18045</v>
      </c>
      <c r="DG172" s="265">
        <v>0.27306000000000002</v>
      </c>
      <c r="DH172" s="265">
        <v>0.17460000000000001</v>
      </c>
      <c r="DI172" s="265">
        <v>0.23179</v>
      </c>
      <c r="DJ172" s="265">
        <v>0.28404000000000001</v>
      </c>
      <c r="DK172" s="265">
        <v>0.57021999999999995</v>
      </c>
      <c r="DL172" s="265">
        <v>0.41582000000000002</v>
      </c>
      <c r="DM172" s="265">
        <v>0.40004000000000001</v>
      </c>
      <c r="DN172" s="265">
        <v>0.41866999999999999</v>
      </c>
      <c r="DO172" s="265">
        <v>0.37848999999999999</v>
      </c>
      <c r="DP172" s="265">
        <v>0.53447</v>
      </c>
      <c r="DQ172" s="265">
        <v>0.42015999999999998</v>
      </c>
      <c r="DR172" s="265">
        <v>0.251</v>
      </c>
      <c r="DS172" s="265">
        <v>0.28888999999999998</v>
      </c>
      <c r="DT172" s="265">
        <v>0.38358999999999999</v>
      </c>
      <c r="DU172" s="265">
        <v>0.65071999999999997</v>
      </c>
      <c r="DV172" s="265">
        <v>0.34688000000000002</v>
      </c>
      <c r="DW172" s="265">
        <v>0.56811999999999996</v>
      </c>
      <c r="DX172" s="265">
        <v>0.14907999999999999</v>
      </c>
      <c r="DY172" s="265">
        <v>0.19345000000000001</v>
      </c>
      <c r="DZ172" s="265">
        <v>0.49708000000000002</v>
      </c>
      <c r="EA172" s="265">
        <v>0.48987999999999998</v>
      </c>
      <c r="EB172" s="265">
        <v>0.48155999999999999</v>
      </c>
      <c r="EC172" s="265">
        <v>0.50341000000000002</v>
      </c>
      <c r="ED172" s="265">
        <v>0.45058999999999999</v>
      </c>
      <c r="EE172" s="265">
        <v>0.42113</v>
      </c>
      <c r="EF172" s="265">
        <v>6.7865999999999996E-2</v>
      </c>
      <c r="EG172" s="265">
        <v>0.57945000000000002</v>
      </c>
      <c r="EH172" s="265">
        <v>0.41467999999999999</v>
      </c>
      <c r="EI172" s="265">
        <v>0.49796000000000001</v>
      </c>
      <c r="EJ172" s="265">
        <v>0.35670000000000002</v>
      </c>
      <c r="EK172" s="265">
        <v>0.15354000000000001</v>
      </c>
      <c r="EL172" s="265">
        <v>0.26250000000000001</v>
      </c>
      <c r="EM172" s="265">
        <v>9.4329999999999997E-2</v>
      </c>
      <c r="EN172" s="265">
        <v>0.15286</v>
      </c>
      <c r="EO172" s="265">
        <v>0.59075</v>
      </c>
      <c r="EP172" s="265">
        <v>0.33939000000000002</v>
      </c>
      <c r="EQ172" s="265">
        <v>0.18901000000000001</v>
      </c>
      <c r="ER172" s="265">
        <v>0.21687000000000001</v>
      </c>
      <c r="ES172" s="265">
        <v>0.20505000000000001</v>
      </c>
      <c r="ET172" s="265">
        <v>0.21632000000000001</v>
      </c>
      <c r="EU172" s="265">
        <v>0.19778000000000001</v>
      </c>
      <c r="EV172" s="265">
        <v>0.15736</v>
      </c>
      <c r="EW172" s="265">
        <v>0.17102999999999999</v>
      </c>
      <c r="EX172" s="265">
        <v>0.19456000000000001</v>
      </c>
      <c r="EY172" s="265">
        <v>0.18826999999999999</v>
      </c>
      <c r="EZ172" s="265">
        <v>0.46631</v>
      </c>
      <c r="FA172" s="265">
        <v>0.29226999999999997</v>
      </c>
      <c r="FB172" s="265">
        <v>0.25966</v>
      </c>
      <c r="FC172" s="265">
        <v>0.23669000000000001</v>
      </c>
      <c r="FD172" s="265">
        <v>0.30227999999999999</v>
      </c>
      <c r="FE172" s="265">
        <v>0.21429000000000001</v>
      </c>
      <c r="FF172" s="265">
        <v>0.28992000000000001</v>
      </c>
      <c r="FG172" s="265">
        <v>0.32068000000000002</v>
      </c>
      <c r="FH172" s="265">
        <v>0.27285999999999999</v>
      </c>
      <c r="FI172" s="265">
        <v>0.26336999999999999</v>
      </c>
      <c r="FJ172" s="265">
        <v>0.28493000000000002</v>
      </c>
      <c r="FK172" s="265">
        <v>0.14763000000000001</v>
      </c>
      <c r="FL172" s="265">
        <v>0.16527</v>
      </c>
      <c r="FM172" s="265">
        <v>0.19306000000000001</v>
      </c>
      <c r="FN172" s="265">
        <v>0.62336000000000003</v>
      </c>
      <c r="FO172" s="265">
        <v>0.77600000000000002</v>
      </c>
      <c r="FP172" s="265">
        <v>0.63997000000000004</v>
      </c>
      <c r="FQ172" s="265">
        <v>0.60458999999999996</v>
      </c>
      <c r="FR172" s="265">
        <v>0.53785000000000005</v>
      </c>
      <c r="FS172" s="265">
        <v>0.64666000000000001</v>
      </c>
      <c r="FT172" s="265">
        <v>0.51227999999999996</v>
      </c>
      <c r="FU172" s="265">
        <v>0.61728000000000005</v>
      </c>
      <c r="FV172" s="265">
        <v>0.73080000000000001</v>
      </c>
      <c r="FW172" s="265">
        <v>0.65444999999999998</v>
      </c>
      <c r="FX172" s="265">
        <v>0.71465000000000001</v>
      </c>
      <c r="FY172" s="265">
        <v>0.59431999999999996</v>
      </c>
      <c r="FZ172" s="265">
        <v>0.65444999999999998</v>
      </c>
      <c r="GA172" s="265">
        <v>0.69915000000000005</v>
      </c>
      <c r="GB172" s="265">
        <v>0.60728000000000004</v>
      </c>
      <c r="GC172" s="265">
        <v>0.68611</v>
      </c>
      <c r="GD172" s="265">
        <v>0.71313000000000004</v>
      </c>
      <c r="GE172" s="265">
        <v>0.90047999999999995</v>
      </c>
      <c r="GF172" s="265">
        <v>0.68601999999999996</v>
      </c>
      <c r="GG172" s="265">
        <v>0.72348999999999997</v>
      </c>
      <c r="GH172" s="265">
        <v>0.82079999999999997</v>
      </c>
      <c r="GI172" s="265">
        <v>0.78069</v>
      </c>
      <c r="GJ172" s="265">
        <v>0.83903000000000005</v>
      </c>
      <c r="GK172" s="265">
        <v>0.80381000000000002</v>
      </c>
      <c r="GL172" s="265">
        <v>0.74941000000000002</v>
      </c>
      <c r="GM172" s="265">
        <v>0.86334999999999995</v>
      </c>
      <c r="GN172" s="265">
        <v>0.91147</v>
      </c>
      <c r="GO172" s="265">
        <v>0.77349999999999997</v>
      </c>
      <c r="GP172" s="265">
        <v>0.71811999999999998</v>
      </c>
      <c r="GQ172" s="265">
        <v>0.70887999999999995</v>
      </c>
      <c r="GR172" s="265">
        <v>0.81479999999999997</v>
      </c>
      <c r="GS172" s="265">
        <v>0.70826999999999996</v>
      </c>
      <c r="GT172" s="265">
        <v>0.70565</v>
      </c>
      <c r="GU172" s="265">
        <v>0.70055000000000001</v>
      </c>
      <c r="GV172" s="265">
        <v>0.67484999999999995</v>
      </c>
      <c r="GW172" s="265">
        <v>0.68096000000000001</v>
      </c>
      <c r="GX172" s="265">
        <v>0.80169000000000001</v>
      </c>
      <c r="GY172" s="265">
        <v>0.71625000000000005</v>
      </c>
      <c r="GZ172" s="265">
        <v>0.57628999999999997</v>
      </c>
      <c r="HA172" s="265">
        <v>0.60938999999999999</v>
      </c>
      <c r="HB172" s="265">
        <v>0.61104000000000003</v>
      </c>
      <c r="HC172" s="265">
        <v>0.92201</v>
      </c>
      <c r="HD172" s="265">
        <v>0.67786999999999997</v>
      </c>
      <c r="HE172" s="265">
        <v>0.84577000000000002</v>
      </c>
      <c r="HF172" s="265">
        <v>0.81196000000000002</v>
      </c>
      <c r="HG172" s="265">
        <v>0.84711999999999998</v>
      </c>
      <c r="HH172" s="265">
        <v>0.85068999999999995</v>
      </c>
      <c r="HI172" s="265">
        <v>0.85465999999999998</v>
      </c>
      <c r="HJ172" s="265">
        <v>0.90046000000000004</v>
      </c>
      <c r="HK172" s="265">
        <v>0.70972000000000002</v>
      </c>
      <c r="HL172" s="265">
        <v>0.75141000000000002</v>
      </c>
      <c r="HM172" s="265">
        <v>0.70038</v>
      </c>
      <c r="HN172" s="265">
        <v>0.79593000000000003</v>
      </c>
      <c r="HO172" s="265">
        <v>0.80059000000000002</v>
      </c>
      <c r="HP172" s="265">
        <v>0.72511999999999999</v>
      </c>
      <c r="HQ172" s="265">
        <v>0.79757</v>
      </c>
      <c r="HR172" s="265">
        <v>0.88854</v>
      </c>
      <c r="HS172" s="265">
        <v>0.74968999999999997</v>
      </c>
      <c r="HT172" s="265">
        <v>0.74741999999999997</v>
      </c>
      <c r="HU172" s="265">
        <v>0.88978000000000002</v>
      </c>
      <c r="HV172" s="265">
        <v>0.67666000000000004</v>
      </c>
      <c r="HW172" s="265">
        <v>0.80234000000000005</v>
      </c>
      <c r="HX172" s="265">
        <v>0.83718000000000004</v>
      </c>
      <c r="HY172" s="265">
        <v>0.68379999999999996</v>
      </c>
      <c r="HZ172" s="265">
        <v>0.73924000000000001</v>
      </c>
      <c r="IA172" s="265">
        <v>0.67300000000000004</v>
      </c>
      <c r="IB172" s="265">
        <v>0.65947999999999996</v>
      </c>
      <c r="IC172" s="265">
        <v>0.67376999999999998</v>
      </c>
      <c r="ID172" s="265">
        <v>0.66408</v>
      </c>
      <c r="IE172" s="265">
        <v>0.67752999999999997</v>
      </c>
      <c r="IF172" s="265">
        <v>0.67589999999999995</v>
      </c>
      <c r="IG172" s="265">
        <v>0.64903999999999995</v>
      </c>
      <c r="IH172" s="265">
        <v>0.81859000000000004</v>
      </c>
      <c r="II172" s="265">
        <v>0.91725999999999996</v>
      </c>
      <c r="IJ172" s="265">
        <v>0.65700000000000003</v>
      </c>
      <c r="IK172" s="265">
        <v>0.66424000000000005</v>
      </c>
      <c r="IL172" s="265">
        <v>0.87895000000000001</v>
      </c>
      <c r="IM172" s="265">
        <v>0.79715000000000003</v>
      </c>
      <c r="IN172" s="265">
        <v>0.77769999999999995</v>
      </c>
      <c r="IO172" s="265">
        <v>0.7046</v>
      </c>
      <c r="IP172" s="265">
        <v>0.53622999999999998</v>
      </c>
      <c r="IQ172" s="265">
        <v>0.80459000000000003</v>
      </c>
      <c r="IR172" s="265">
        <v>0.84955000000000003</v>
      </c>
      <c r="IS172" s="265">
        <v>0.69764000000000004</v>
      </c>
      <c r="IT172" s="265">
        <v>0.66630999999999996</v>
      </c>
      <c r="IU172" s="265">
        <v>0.71309999999999996</v>
      </c>
      <c r="IV172" s="265">
        <v>0.49463000000000001</v>
      </c>
      <c r="IW172" s="265">
        <v>0.69408999999999998</v>
      </c>
      <c r="IX172" s="265">
        <v>0.73451</v>
      </c>
      <c r="IY172" s="265">
        <v>0.87827999999999995</v>
      </c>
      <c r="IZ172" s="265">
        <v>0.78412999999999999</v>
      </c>
      <c r="JA172" s="265">
        <v>0.81694999999999995</v>
      </c>
      <c r="JB172" s="265">
        <v>0.78949999999999998</v>
      </c>
      <c r="JC172" s="265">
        <v>0.85675999999999997</v>
      </c>
      <c r="JD172" s="265">
        <v>0.73877999999999999</v>
      </c>
      <c r="JE172" s="265">
        <v>0.72967000000000004</v>
      </c>
      <c r="JF172" s="265">
        <v>0.70059000000000005</v>
      </c>
      <c r="JG172" s="265">
        <v>0.79164999999999996</v>
      </c>
      <c r="JH172" s="265">
        <v>0.94725000000000004</v>
      </c>
      <c r="JI172" s="265">
        <v>0.81233999999999995</v>
      </c>
      <c r="JJ172" s="265">
        <v>0.76622999999999997</v>
      </c>
      <c r="JK172" s="265">
        <v>0.96643999999999997</v>
      </c>
      <c r="JL172" s="265">
        <v>0.91759000000000002</v>
      </c>
      <c r="JM172" s="265">
        <v>0.84909000000000001</v>
      </c>
      <c r="JN172" s="265">
        <v>0.69054000000000004</v>
      </c>
      <c r="JO172" s="265">
        <v>0.71835000000000004</v>
      </c>
      <c r="JP172" s="265">
        <v>0.76412000000000002</v>
      </c>
      <c r="JQ172" s="265">
        <v>0.69255999999999995</v>
      </c>
      <c r="JR172" s="265">
        <v>0.59075999999999995</v>
      </c>
      <c r="JS172" s="265">
        <v>0.6976</v>
      </c>
      <c r="JT172" s="265">
        <v>0.42352000000000001</v>
      </c>
      <c r="JU172" s="265">
        <v>0.86802000000000001</v>
      </c>
      <c r="JV172" s="265">
        <v>0.84253</v>
      </c>
      <c r="JW172" s="265">
        <v>0.63693999999999995</v>
      </c>
      <c r="JX172" s="265">
        <v>0.65603999999999996</v>
      </c>
      <c r="JY172" s="265">
        <v>0.71045999999999998</v>
      </c>
      <c r="JZ172" s="265">
        <v>0.65264999999999995</v>
      </c>
      <c r="KA172" s="265">
        <v>0.57332000000000005</v>
      </c>
      <c r="KB172" s="265">
        <v>0.55667999999999995</v>
      </c>
      <c r="KC172" s="265">
        <v>0.69198999999999999</v>
      </c>
      <c r="KD172" s="265">
        <v>0.59630000000000005</v>
      </c>
      <c r="KE172" s="265">
        <v>0.62246999999999997</v>
      </c>
      <c r="KF172" s="265">
        <v>0.54327999999999999</v>
      </c>
      <c r="KG172" s="265">
        <v>0.51856000000000002</v>
      </c>
      <c r="KH172" s="265">
        <v>0.66840999999999995</v>
      </c>
      <c r="KI172" s="265">
        <v>0.56167999999999996</v>
      </c>
      <c r="KJ172" s="265">
        <v>0.63466</v>
      </c>
      <c r="KK172" s="265">
        <v>0.50629000000000002</v>
      </c>
      <c r="KL172" s="265">
        <v>0.55400000000000005</v>
      </c>
      <c r="KM172" s="265">
        <v>0.98826000000000003</v>
      </c>
      <c r="KN172" s="265">
        <v>0.98565000000000003</v>
      </c>
      <c r="KO172" s="265">
        <v>0.94391000000000003</v>
      </c>
      <c r="KP172" s="265">
        <v>7.2163228587887361E-3</v>
      </c>
      <c r="KQ172" s="265">
        <v>0.83574000000000004</v>
      </c>
      <c r="KR172" s="265">
        <v>0.79208999999999996</v>
      </c>
      <c r="KS172" s="265">
        <v>0.75602000000000003</v>
      </c>
      <c r="KT172" s="265">
        <v>0.95690557337418924</v>
      </c>
      <c r="KU172" s="265">
        <v>0.11601</v>
      </c>
      <c r="KV172" s="265">
        <v>0.25431999999999999</v>
      </c>
      <c r="KW172" s="265">
        <v>0.32083</v>
      </c>
      <c r="KX172" s="265">
        <v>0.42875999999999997</v>
      </c>
      <c r="KY172" s="265">
        <v>0.62165000000000004</v>
      </c>
      <c r="KZ172" s="265">
        <v>0.80932000000000004</v>
      </c>
      <c r="LA172" s="265">
        <v>0.93396000000000001</v>
      </c>
      <c r="LB172" s="265">
        <v>0.99167000000000005</v>
      </c>
      <c r="LC172" s="265">
        <v>1</v>
      </c>
      <c r="LD172" s="265">
        <v>0</v>
      </c>
      <c r="LE172" s="265">
        <v>0.67396</v>
      </c>
      <c r="LF172" s="265">
        <v>0</v>
      </c>
      <c r="LG172" s="265">
        <v>0</v>
      </c>
      <c r="LH172" s="431">
        <v>1.7400094075128436E-3</v>
      </c>
      <c r="LI172" s="431">
        <v>1.8419149564579129E-3</v>
      </c>
      <c r="LJ172" s="431">
        <v>1.2692504096776247E-3</v>
      </c>
      <c r="LK172" s="431">
        <v>2.361989812925458E-3</v>
      </c>
      <c r="LL172" s="431">
        <v>1.6208966262638569E-3</v>
      </c>
      <c r="LM172" s="431">
        <v>2.7819683309644461E-3</v>
      </c>
      <c r="LN172" s="431">
        <v>1.955053536221385E-3</v>
      </c>
      <c r="LO172" s="431">
        <v>2.753640990704298E-3</v>
      </c>
      <c r="LP172" s="431">
        <v>2.5220152456313372E-3</v>
      </c>
      <c r="LQ172" s="431">
        <v>2.8649831656366587E-3</v>
      </c>
      <c r="LR172" s="431">
        <v>2.6482681278139353E-3</v>
      </c>
      <c r="LS172" s="431">
        <v>2.526724711060524E-3</v>
      </c>
      <c r="LT172" s="431">
        <v>2.5634567718952894E-3</v>
      </c>
      <c r="LU172" s="431">
        <v>2.8691277839243412E-3</v>
      </c>
      <c r="LV172" s="431">
        <v>2.0215827971696854E-3</v>
      </c>
      <c r="LW172" s="431">
        <v>2.8727101162075996E-3</v>
      </c>
      <c r="LX172" s="431">
        <v>2.4562065955251455E-3</v>
      </c>
      <c r="LY172" s="431">
        <v>2.9132717754691839E-3</v>
      </c>
      <c r="LZ172" s="431">
        <v>2.1717734634876251E-3</v>
      </c>
      <c r="MA172" s="431">
        <v>2.3197385016828775E-3</v>
      </c>
      <c r="MB172" s="431">
        <v>2.1001948043704033E-3</v>
      </c>
      <c r="MC172" s="431">
        <v>2.9902826063334942E-3</v>
      </c>
      <c r="MD172" s="431">
        <v>3.022975055500865E-3</v>
      </c>
      <c r="ME172" s="431">
        <v>2.7274675667285919E-3</v>
      </c>
      <c r="MF172" s="431">
        <v>2.5633454788476229E-3</v>
      </c>
      <c r="MG172" s="431">
        <v>2.8457916341722012E-3</v>
      </c>
      <c r="MH172" s="266"/>
      <c r="MI172" s="266"/>
      <c r="MJ172" s="266"/>
      <c r="MK172" s="266"/>
      <c r="ML172" s="266"/>
      <c r="MM172" s="266"/>
      <c r="MN172" s="266"/>
      <c r="MO172" s="266"/>
      <c r="MP172" s="266"/>
      <c r="MQ172" s="266"/>
      <c r="MR172" s="266"/>
      <c r="MS172" s="266"/>
      <c r="MT172" s="266"/>
      <c r="MU172" s="266"/>
      <c r="MV172" s="266"/>
      <c r="MW172" s="266"/>
      <c r="MX172" s="266"/>
      <c r="MY172" s="266"/>
      <c r="MZ172" s="266"/>
      <c r="NA172" s="266"/>
      <c r="NB172" s="266"/>
      <c r="NC172" s="266"/>
      <c r="ND172" s="266"/>
      <c r="NE172" s="266"/>
      <c r="NF172" s="266"/>
      <c r="NG172" s="266"/>
      <c r="NH172" s="266"/>
      <c r="NI172" s="266"/>
      <c r="NJ172" s="266"/>
      <c r="NK172" s="266"/>
      <c r="NL172" s="266"/>
      <c r="NM172" s="266"/>
      <c r="NN172" s="266"/>
      <c r="NO172" s="266"/>
      <c r="NP172" s="266"/>
      <c r="NQ172" s="266"/>
      <c r="NR172" s="266"/>
      <c r="NS172" s="266"/>
      <c r="NT172" s="266"/>
      <c r="NU172" s="266"/>
      <c r="NV172" s="266"/>
      <c r="NW172" s="266"/>
      <c r="NX172" s="266"/>
      <c r="NY172" s="266"/>
      <c r="NZ172" s="266"/>
      <c r="OA172" s="266"/>
      <c r="OB172" s="266"/>
      <c r="OC172" s="266"/>
      <c r="OD172" s="266"/>
      <c r="OE172" s="266"/>
      <c r="OF172" s="266"/>
      <c r="OG172" s="266"/>
      <c r="OH172" s="266"/>
      <c r="OI172" s="266"/>
      <c r="OJ172" s="266"/>
      <c r="OK172" s="266"/>
      <c r="OL172" s="266"/>
      <c r="OM172" s="266"/>
      <c r="ON172" s="267"/>
    </row>
    <row r="173" spans="1:404">
      <c r="A173" s="261">
        <v>548</v>
      </c>
      <c r="B173" s="265">
        <v>0.48834</v>
      </c>
      <c r="C173" s="265">
        <v>0.56993000000000005</v>
      </c>
      <c r="D173" s="265">
        <v>0.60319999999999996</v>
      </c>
      <c r="E173" s="265">
        <v>0.59782000000000002</v>
      </c>
      <c r="F173" s="265">
        <v>0.53361000000000003</v>
      </c>
      <c r="G173" s="265">
        <v>0.63060000000000005</v>
      </c>
      <c r="H173" s="265">
        <v>0.49926999999999999</v>
      </c>
      <c r="I173" s="265">
        <v>0.63021000000000005</v>
      </c>
      <c r="J173" s="265">
        <v>0.63941999999999999</v>
      </c>
      <c r="K173" s="265">
        <v>0.67366000000000004</v>
      </c>
      <c r="L173" s="265">
        <v>0.66861999999999999</v>
      </c>
      <c r="M173" s="265">
        <v>0.63983999999999996</v>
      </c>
      <c r="N173" s="265">
        <v>0.57493000000000005</v>
      </c>
      <c r="O173" s="265">
        <v>0.46100999999999998</v>
      </c>
      <c r="P173" s="265">
        <v>0.67874000000000001</v>
      </c>
      <c r="Q173" s="265">
        <v>0.71992999999999996</v>
      </c>
      <c r="R173" s="265">
        <v>0.6472</v>
      </c>
      <c r="S173" s="265">
        <v>0.57155</v>
      </c>
      <c r="T173" s="265">
        <v>0.39298</v>
      </c>
      <c r="U173" s="265">
        <v>0.46211999999999998</v>
      </c>
      <c r="V173" s="265">
        <v>0.34010000000000001</v>
      </c>
      <c r="W173" s="265">
        <v>0.45572000000000001</v>
      </c>
      <c r="X173" s="265">
        <v>0.42076000000000002</v>
      </c>
      <c r="Y173" s="265">
        <v>0.52917999999999998</v>
      </c>
      <c r="Z173" s="265">
        <v>0.38723999999999997</v>
      </c>
      <c r="AA173" s="265">
        <v>0.53108</v>
      </c>
      <c r="AB173" s="265">
        <v>0.39293</v>
      </c>
      <c r="AC173" s="265">
        <v>0.51783000000000001</v>
      </c>
      <c r="AD173" s="265">
        <v>0.37030000000000002</v>
      </c>
      <c r="AE173" s="265">
        <v>0.59306000000000003</v>
      </c>
      <c r="AF173" s="265">
        <v>0.59845000000000004</v>
      </c>
      <c r="AG173" s="265">
        <v>0.11873</v>
      </c>
      <c r="AH173" s="265">
        <v>0.59240000000000004</v>
      </c>
      <c r="AI173" s="265">
        <v>0.56886999999999999</v>
      </c>
      <c r="AJ173" s="265">
        <v>0.57004999999999995</v>
      </c>
      <c r="AK173" s="265">
        <v>0.53871000000000002</v>
      </c>
      <c r="AL173" s="265">
        <v>0.59985999999999995</v>
      </c>
      <c r="AM173" s="265">
        <v>0.55318999999999996</v>
      </c>
      <c r="AN173" s="265">
        <v>0.54230999999999996</v>
      </c>
      <c r="AO173" s="265">
        <v>0.60062000000000004</v>
      </c>
      <c r="AP173" s="265">
        <v>0.63224000000000002</v>
      </c>
      <c r="AQ173" s="265">
        <v>0.54522000000000004</v>
      </c>
      <c r="AR173" s="265">
        <v>0.60124999999999995</v>
      </c>
      <c r="AS173" s="265">
        <v>0.59216999999999997</v>
      </c>
      <c r="AT173" s="265">
        <v>0.54323999999999995</v>
      </c>
      <c r="AU173" s="265">
        <v>0.60211999999999999</v>
      </c>
      <c r="AV173" s="265">
        <v>0.54649000000000003</v>
      </c>
      <c r="AW173" s="265">
        <v>0.57764000000000004</v>
      </c>
      <c r="AX173" s="265">
        <v>0.59831999999999996</v>
      </c>
      <c r="AY173" s="265">
        <v>0.59733999999999998</v>
      </c>
      <c r="AZ173" s="265">
        <v>0.59833999999999998</v>
      </c>
      <c r="BA173" s="265">
        <v>0.52920999999999996</v>
      </c>
      <c r="BB173" s="265">
        <v>0.57130999999999998</v>
      </c>
      <c r="BC173" s="265">
        <v>0.59904000000000002</v>
      </c>
      <c r="BD173" s="265">
        <v>0.49317</v>
      </c>
      <c r="BE173" s="265">
        <v>3.8137999999999998E-2</v>
      </c>
      <c r="BF173" s="265">
        <v>3.4925999999999999E-2</v>
      </c>
      <c r="BG173" s="265">
        <v>0.24443999999999999</v>
      </c>
      <c r="BH173" s="265">
        <v>0.25433</v>
      </c>
      <c r="BI173" s="265">
        <v>0.48794999999999999</v>
      </c>
      <c r="BJ173" s="265">
        <v>0.45766000000000001</v>
      </c>
      <c r="BK173" s="265">
        <v>0.18961</v>
      </c>
      <c r="BL173" s="265">
        <v>0.38024999999999998</v>
      </c>
      <c r="BM173" s="265">
        <v>0.19023999999999999</v>
      </c>
      <c r="BN173" s="265">
        <v>0.44757999999999998</v>
      </c>
      <c r="BO173" s="265">
        <v>0.45713999999999999</v>
      </c>
      <c r="BP173" s="265">
        <v>0.39678000000000002</v>
      </c>
      <c r="BQ173" s="265">
        <v>0.33224999999999999</v>
      </c>
      <c r="BR173" s="265">
        <v>0.44023000000000001</v>
      </c>
      <c r="BS173" s="265">
        <v>0.31974000000000002</v>
      </c>
      <c r="BT173" s="265">
        <v>0.38519999999999999</v>
      </c>
      <c r="BU173" s="265">
        <v>0.51471999999999996</v>
      </c>
      <c r="BV173" s="265">
        <v>0.41932999999999998</v>
      </c>
      <c r="BW173" s="265">
        <v>0.66713</v>
      </c>
      <c r="BX173" s="265">
        <v>0.32282</v>
      </c>
      <c r="BY173" s="265">
        <v>0.38303999999999999</v>
      </c>
      <c r="BZ173" s="265">
        <v>0.34634999999999999</v>
      </c>
      <c r="CA173" s="265">
        <v>0.65200000000000002</v>
      </c>
      <c r="CB173" s="265">
        <v>0.45673000000000002</v>
      </c>
      <c r="CC173" s="265">
        <v>0.57091000000000003</v>
      </c>
      <c r="CD173" s="265">
        <v>0.36005999999999999</v>
      </c>
      <c r="CE173" s="265">
        <v>0.34738999999999998</v>
      </c>
      <c r="CF173" s="265">
        <v>0.38418000000000002</v>
      </c>
      <c r="CG173" s="265">
        <v>0.35210000000000002</v>
      </c>
      <c r="CH173" s="265">
        <v>0.33828999999999998</v>
      </c>
      <c r="CI173" s="265">
        <v>0.35138999999999998</v>
      </c>
      <c r="CJ173" s="265">
        <v>0.33069999999999999</v>
      </c>
      <c r="CK173" s="265">
        <v>0.36452000000000001</v>
      </c>
      <c r="CL173" s="265">
        <v>0.59585999999999995</v>
      </c>
      <c r="CM173" s="265">
        <v>0.39163999999999999</v>
      </c>
      <c r="CN173" s="265">
        <v>0.22828000000000001</v>
      </c>
      <c r="CO173" s="265">
        <v>0.30986999999999998</v>
      </c>
      <c r="CP173" s="265">
        <v>0.38206000000000001</v>
      </c>
      <c r="CQ173" s="265">
        <v>0.36388999999999999</v>
      </c>
      <c r="CR173" s="265">
        <v>0.32</v>
      </c>
      <c r="CS173" s="265">
        <v>0.20408000000000001</v>
      </c>
      <c r="CT173" s="265">
        <v>0.29485</v>
      </c>
      <c r="CU173" s="265">
        <v>0.26</v>
      </c>
      <c r="CV173" s="265">
        <v>0.36288999999999999</v>
      </c>
      <c r="CW173" s="265">
        <v>0.54545999999999994</v>
      </c>
      <c r="CX173" s="265">
        <v>0.30309000000000003</v>
      </c>
      <c r="CY173" s="265">
        <v>0.47422999999999998</v>
      </c>
      <c r="CZ173" s="265">
        <v>0.38241999999999998</v>
      </c>
      <c r="DA173" s="265">
        <v>0.48641000000000001</v>
      </c>
      <c r="DB173" s="265">
        <v>0.12525</v>
      </c>
      <c r="DC173" s="265">
        <v>0.14845</v>
      </c>
      <c r="DD173" s="265">
        <v>0.14949000000000001</v>
      </c>
      <c r="DE173" s="265">
        <v>0.29691000000000001</v>
      </c>
      <c r="DF173" s="265">
        <v>0.17097999999999999</v>
      </c>
      <c r="DG173" s="265">
        <v>0.25874999999999998</v>
      </c>
      <c r="DH173" s="265">
        <v>0.16692000000000001</v>
      </c>
      <c r="DI173" s="265">
        <v>0.21196000000000001</v>
      </c>
      <c r="DJ173" s="265">
        <v>0.26103999999999999</v>
      </c>
      <c r="DK173" s="265">
        <v>0.56791999999999998</v>
      </c>
      <c r="DL173" s="265">
        <v>0.39302999999999999</v>
      </c>
      <c r="DM173" s="265">
        <v>0.37906000000000001</v>
      </c>
      <c r="DN173" s="265">
        <v>0.39568999999999999</v>
      </c>
      <c r="DO173" s="265">
        <v>0.35292000000000001</v>
      </c>
      <c r="DP173" s="265">
        <v>0.52803999999999995</v>
      </c>
      <c r="DQ173" s="265">
        <v>0.40178999999999998</v>
      </c>
      <c r="DR173" s="265">
        <v>0.23952000000000001</v>
      </c>
      <c r="DS173" s="265">
        <v>0.27931</v>
      </c>
      <c r="DT173" s="265">
        <v>0.3715</v>
      </c>
      <c r="DU173" s="265">
        <v>0.64088999999999996</v>
      </c>
      <c r="DV173" s="265">
        <v>0.32406000000000001</v>
      </c>
      <c r="DW173" s="265">
        <v>0.57135000000000002</v>
      </c>
      <c r="DX173" s="265">
        <v>0.14233999999999999</v>
      </c>
      <c r="DY173" s="265">
        <v>0.18551999999999999</v>
      </c>
      <c r="DZ173" s="265">
        <v>0.50719999999999998</v>
      </c>
      <c r="EA173" s="265">
        <v>0.47870000000000001</v>
      </c>
      <c r="EB173" s="265">
        <v>0.47198000000000001</v>
      </c>
      <c r="EC173" s="265">
        <v>0.49340000000000001</v>
      </c>
      <c r="ED173" s="265">
        <v>0.44163000000000002</v>
      </c>
      <c r="EE173" s="265">
        <v>0.41276000000000002</v>
      </c>
      <c r="EF173" s="265">
        <v>6.3391000000000003E-2</v>
      </c>
      <c r="EG173" s="265">
        <v>0.56623000000000001</v>
      </c>
      <c r="EH173" s="265">
        <v>0.46245000000000003</v>
      </c>
      <c r="EI173" s="265">
        <v>0.49184</v>
      </c>
      <c r="EJ173" s="265">
        <v>0.35464000000000001</v>
      </c>
      <c r="EK173" s="265">
        <v>0.14949000000000001</v>
      </c>
      <c r="EL173" s="265">
        <v>0.25833</v>
      </c>
      <c r="EM173" s="265">
        <v>9.8762000000000003E-2</v>
      </c>
      <c r="EN173" s="265">
        <v>0.14427000000000001</v>
      </c>
      <c r="EO173" s="265">
        <v>0.57428999999999997</v>
      </c>
      <c r="EP173" s="265">
        <v>0.33911000000000002</v>
      </c>
      <c r="EQ173" s="265">
        <v>0.17935000000000001</v>
      </c>
      <c r="ER173" s="265">
        <v>0.20585000000000001</v>
      </c>
      <c r="ES173" s="265">
        <v>0.1946</v>
      </c>
      <c r="ET173" s="265">
        <v>0.20535999999999999</v>
      </c>
      <c r="EU173" s="265">
        <v>0.18769</v>
      </c>
      <c r="EV173" s="265">
        <v>0.14935999999999999</v>
      </c>
      <c r="EW173" s="265">
        <v>0.16233</v>
      </c>
      <c r="EX173" s="265">
        <v>0.18482000000000001</v>
      </c>
      <c r="EY173" s="265">
        <v>0.17884</v>
      </c>
      <c r="EZ173" s="265">
        <v>0.46446999999999999</v>
      </c>
      <c r="FA173" s="265">
        <v>0.27749000000000001</v>
      </c>
      <c r="FB173" s="265">
        <v>0.24651000000000001</v>
      </c>
      <c r="FC173" s="265">
        <v>0.22470000000000001</v>
      </c>
      <c r="FD173" s="265">
        <v>0.28697</v>
      </c>
      <c r="FE173" s="265">
        <v>0.20352999999999999</v>
      </c>
      <c r="FF173" s="265">
        <v>0.27531</v>
      </c>
      <c r="FG173" s="265">
        <v>0.30453000000000002</v>
      </c>
      <c r="FH173" s="265">
        <v>0.25921</v>
      </c>
      <c r="FI173" s="265">
        <v>0.25015999999999999</v>
      </c>
      <c r="FJ173" s="265">
        <v>0.26690000000000003</v>
      </c>
      <c r="FK173" s="265">
        <v>0.14152000000000001</v>
      </c>
      <c r="FL173" s="265">
        <v>0.16125</v>
      </c>
      <c r="FM173" s="265">
        <v>0.18795999999999999</v>
      </c>
      <c r="FN173" s="265">
        <v>0.62851999999999997</v>
      </c>
      <c r="FO173" s="265">
        <v>0.78400000000000003</v>
      </c>
      <c r="FP173" s="265">
        <v>0.64056000000000002</v>
      </c>
      <c r="FQ173" s="265">
        <v>0.60801000000000005</v>
      </c>
      <c r="FR173" s="265">
        <v>0.54252</v>
      </c>
      <c r="FS173" s="265">
        <v>0.65012000000000003</v>
      </c>
      <c r="FT173" s="265">
        <v>0.51780000000000004</v>
      </c>
      <c r="FU173" s="265">
        <v>0.62375999999999998</v>
      </c>
      <c r="FV173" s="265">
        <v>0.73580000000000001</v>
      </c>
      <c r="FW173" s="265">
        <v>0.65619000000000005</v>
      </c>
      <c r="FX173" s="265">
        <v>0.72089000000000003</v>
      </c>
      <c r="FY173" s="265">
        <v>0.59558</v>
      </c>
      <c r="FZ173" s="265">
        <v>0.65619000000000005</v>
      </c>
      <c r="GA173" s="265">
        <v>0.70155999999999996</v>
      </c>
      <c r="GB173" s="265">
        <v>0.61409000000000002</v>
      </c>
      <c r="GC173" s="265">
        <v>0.69316999999999995</v>
      </c>
      <c r="GD173" s="265">
        <v>0.71867000000000003</v>
      </c>
      <c r="GE173" s="265">
        <v>0.90478999999999998</v>
      </c>
      <c r="GF173" s="265">
        <v>0.69413000000000002</v>
      </c>
      <c r="GG173" s="265">
        <v>0.72638000000000003</v>
      </c>
      <c r="GH173" s="265">
        <v>0.82477999999999996</v>
      </c>
      <c r="GI173" s="265">
        <v>0.78398000000000001</v>
      </c>
      <c r="GJ173" s="265">
        <v>0.84372000000000003</v>
      </c>
      <c r="GK173" s="265">
        <v>0.80779999999999996</v>
      </c>
      <c r="GL173" s="265">
        <v>0.75322999999999996</v>
      </c>
      <c r="GM173" s="265">
        <v>0.86858999999999997</v>
      </c>
      <c r="GN173" s="265">
        <v>0.91688000000000003</v>
      </c>
      <c r="GO173" s="265">
        <v>0.78095000000000003</v>
      </c>
      <c r="GP173" s="265">
        <v>0.72404000000000002</v>
      </c>
      <c r="GQ173" s="265">
        <v>0.71487999999999996</v>
      </c>
      <c r="GR173" s="265">
        <v>0.82086000000000003</v>
      </c>
      <c r="GS173" s="265">
        <v>0.71421999999999997</v>
      </c>
      <c r="GT173" s="265">
        <v>0.71204000000000001</v>
      </c>
      <c r="GU173" s="265">
        <v>0.70681000000000005</v>
      </c>
      <c r="GV173" s="265">
        <v>0.68120999999999998</v>
      </c>
      <c r="GW173" s="265">
        <v>0.68527000000000005</v>
      </c>
      <c r="GX173" s="265">
        <v>0.80774999999999997</v>
      </c>
      <c r="GY173" s="265">
        <v>0.71716000000000002</v>
      </c>
      <c r="GZ173" s="265">
        <v>0.57672000000000001</v>
      </c>
      <c r="HA173" s="265">
        <v>0.61612</v>
      </c>
      <c r="HB173" s="265">
        <v>0.61765000000000003</v>
      </c>
      <c r="HC173" s="265">
        <v>0.92718</v>
      </c>
      <c r="HD173" s="265">
        <v>0.68291000000000002</v>
      </c>
      <c r="HE173" s="265">
        <v>0.85143000000000002</v>
      </c>
      <c r="HF173" s="265">
        <v>0.81637000000000004</v>
      </c>
      <c r="HG173" s="265">
        <v>0.85267999999999999</v>
      </c>
      <c r="HH173" s="265">
        <v>0.85626000000000002</v>
      </c>
      <c r="HI173" s="265">
        <v>0.86009000000000002</v>
      </c>
      <c r="HJ173" s="265">
        <v>0.90686</v>
      </c>
      <c r="HK173" s="265">
        <v>0.71458999999999995</v>
      </c>
      <c r="HL173" s="265">
        <v>0.75649999999999995</v>
      </c>
      <c r="HM173" s="265">
        <v>0.70777999999999996</v>
      </c>
      <c r="HN173" s="265">
        <v>0.80184999999999995</v>
      </c>
      <c r="HO173" s="265">
        <v>0.80596999999999996</v>
      </c>
      <c r="HP173" s="265">
        <v>0.73140000000000005</v>
      </c>
      <c r="HQ173" s="265">
        <v>0.80271000000000003</v>
      </c>
      <c r="HR173" s="265">
        <v>0.89346000000000003</v>
      </c>
      <c r="HS173" s="265">
        <v>0.75802000000000003</v>
      </c>
      <c r="HT173" s="265">
        <v>0.75178</v>
      </c>
      <c r="HU173" s="265">
        <v>0.89410000000000001</v>
      </c>
      <c r="HV173" s="265">
        <v>0.68264000000000002</v>
      </c>
      <c r="HW173" s="265">
        <v>0.80550999999999995</v>
      </c>
      <c r="HX173" s="265">
        <v>0.84179999999999999</v>
      </c>
      <c r="HY173" s="265">
        <v>0.68540999999999996</v>
      </c>
      <c r="HZ173" s="265">
        <v>0.75131000000000003</v>
      </c>
      <c r="IA173" s="265">
        <v>0.68332000000000004</v>
      </c>
      <c r="IB173" s="265">
        <v>0.66998999999999997</v>
      </c>
      <c r="IC173" s="265">
        <v>0.68432000000000004</v>
      </c>
      <c r="ID173" s="265">
        <v>0.67471000000000003</v>
      </c>
      <c r="IE173" s="265">
        <v>0.68481000000000003</v>
      </c>
      <c r="IF173" s="265">
        <v>0.68317000000000005</v>
      </c>
      <c r="IG173" s="265">
        <v>0.65530999999999995</v>
      </c>
      <c r="IH173" s="265">
        <v>0.82423000000000002</v>
      </c>
      <c r="II173" s="265">
        <v>0.92266000000000004</v>
      </c>
      <c r="IJ173" s="265">
        <v>0.66408999999999996</v>
      </c>
      <c r="IK173" s="265">
        <v>0.67066999999999999</v>
      </c>
      <c r="IL173" s="265">
        <v>0.88324000000000003</v>
      </c>
      <c r="IM173" s="265">
        <v>0.80628999999999995</v>
      </c>
      <c r="IN173" s="265">
        <v>0.79393000000000002</v>
      </c>
      <c r="IO173" s="265">
        <v>0.72069000000000005</v>
      </c>
      <c r="IP173" s="265">
        <v>0.53890000000000005</v>
      </c>
      <c r="IQ173" s="265">
        <v>0.80937999999999999</v>
      </c>
      <c r="IR173" s="265">
        <v>0.85224999999999995</v>
      </c>
      <c r="IS173" s="265">
        <v>0.70282</v>
      </c>
      <c r="IT173" s="265">
        <v>0.66869000000000001</v>
      </c>
      <c r="IU173" s="265">
        <v>0.71935000000000004</v>
      </c>
      <c r="IV173" s="265">
        <v>0.49795</v>
      </c>
      <c r="IW173" s="265">
        <v>0.69852999999999998</v>
      </c>
      <c r="IX173" s="265">
        <v>0.74202999999999997</v>
      </c>
      <c r="IY173" s="265">
        <v>0.88256000000000001</v>
      </c>
      <c r="IZ173" s="265">
        <v>0.78781999999999996</v>
      </c>
      <c r="JA173" s="265">
        <v>0.82079000000000002</v>
      </c>
      <c r="JB173" s="265">
        <v>0.79327999999999999</v>
      </c>
      <c r="JC173" s="265">
        <v>0.86062000000000005</v>
      </c>
      <c r="JD173" s="265">
        <v>0.74802000000000002</v>
      </c>
      <c r="JE173" s="265">
        <v>0.73677999999999999</v>
      </c>
      <c r="JF173" s="265">
        <v>0.70155999999999996</v>
      </c>
      <c r="JG173" s="265">
        <v>0.79747000000000001</v>
      </c>
      <c r="JH173" s="265">
        <v>0.95106999999999997</v>
      </c>
      <c r="JI173" s="265">
        <v>0.81633999999999995</v>
      </c>
      <c r="JJ173" s="265">
        <v>0.77002999999999999</v>
      </c>
      <c r="JK173" s="265">
        <v>0.97126999999999997</v>
      </c>
      <c r="JL173" s="265">
        <v>0.92291999999999996</v>
      </c>
      <c r="JM173" s="265">
        <v>0.85663</v>
      </c>
      <c r="JN173" s="265">
        <v>0.69747000000000003</v>
      </c>
      <c r="JO173" s="265">
        <v>0.72485999999999995</v>
      </c>
      <c r="JP173" s="265">
        <v>0.76656999999999997</v>
      </c>
      <c r="JQ173" s="265">
        <v>0.69857000000000002</v>
      </c>
      <c r="JR173" s="265">
        <v>0.59523999999999999</v>
      </c>
      <c r="JS173" s="265">
        <v>0.70232000000000006</v>
      </c>
      <c r="JT173" s="265">
        <v>0.42551</v>
      </c>
      <c r="JU173" s="265">
        <v>0.87131999999999998</v>
      </c>
      <c r="JV173" s="265">
        <v>0.84601000000000004</v>
      </c>
      <c r="JW173" s="265">
        <v>0.64295999999999998</v>
      </c>
      <c r="JX173" s="265">
        <v>0.66247</v>
      </c>
      <c r="JY173" s="265">
        <v>0.71662000000000003</v>
      </c>
      <c r="JZ173" s="265">
        <v>0.65585000000000004</v>
      </c>
      <c r="KA173" s="265">
        <v>0.58076000000000005</v>
      </c>
      <c r="KB173" s="265">
        <v>0.56020000000000003</v>
      </c>
      <c r="KC173" s="265">
        <v>0.69267000000000001</v>
      </c>
      <c r="KD173" s="265">
        <v>0.59687999999999997</v>
      </c>
      <c r="KE173" s="265">
        <v>0.62311000000000005</v>
      </c>
      <c r="KF173" s="265">
        <v>0.54461000000000004</v>
      </c>
      <c r="KG173" s="265">
        <v>0.51980999999999999</v>
      </c>
      <c r="KH173" s="265">
        <v>0.68045</v>
      </c>
      <c r="KI173" s="265">
        <v>0.56845000000000001</v>
      </c>
      <c r="KJ173" s="265">
        <v>0.64031000000000005</v>
      </c>
      <c r="KK173" s="265">
        <v>0.50860000000000005</v>
      </c>
      <c r="KL173" s="265">
        <v>0.55530999999999997</v>
      </c>
      <c r="KM173" s="265">
        <v>0.98977999999999999</v>
      </c>
      <c r="KN173" s="265">
        <v>0.98648999999999998</v>
      </c>
      <c r="KO173" s="265">
        <v>0.94411999999999996</v>
      </c>
      <c r="KP173" s="265">
        <v>7.2143521964957869E-3</v>
      </c>
      <c r="KQ173" s="265">
        <v>0.83503000000000005</v>
      </c>
      <c r="KR173" s="265">
        <v>0.79105000000000003</v>
      </c>
      <c r="KS173" s="265">
        <v>0.75470999999999999</v>
      </c>
      <c r="KT173" s="265">
        <v>0.95789595075429035</v>
      </c>
      <c r="KU173" s="265">
        <v>0.11774999999999999</v>
      </c>
      <c r="KV173" s="265">
        <v>0.25689000000000001</v>
      </c>
      <c r="KW173" s="265">
        <v>0.32362000000000002</v>
      </c>
      <c r="KX173" s="265">
        <v>0.43171999999999999</v>
      </c>
      <c r="KY173" s="265">
        <v>0.62451000000000001</v>
      </c>
      <c r="KZ173" s="265">
        <v>0.81164999999999998</v>
      </c>
      <c r="LA173" s="265">
        <v>0.93542000000000003</v>
      </c>
      <c r="LB173" s="265">
        <v>0.99217999999999995</v>
      </c>
      <c r="LC173" s="265">
        <v>1</v>
      </c>
      <c r="LD173" s="265">
        <v>0</v>
      </c>
      <c r="LE173" s="265">
        <v>0.66856000000000004</v>
      </c>
      <c r="LF173" s="265">
        <v>0</v>
      </c>
      <c r="LG173" s="265">
        <v>0</v>
      </c>
      <c r="LH173" s="431">
        <v>1.7792513826861978E-3</v>
      </c>
      <c r="LI173" s="431">
        <v>1.872807159088552E-3</v>
      </c>
      <c r="LJ173" s="431">
        <v>1.2917143758386374E-3</v>
      </c>
      <c r="LK173" s="431">
        <v>2.3515960201621056E-3</v>
      </c>
      <c r="LL173" s="431">
        <v>1.598242437466979E-3</v>
      </c>
      <c r="LM173" s="431">
        <v>2.7212481945753098E-3</v>
      </c>
      <c r="LN173" s="431">
        <v>1.8962118774652481E-3</v>
      </c>
      <c r="LO173" s="431">
        <v>2.6630284264683723E-3</v>
      </c>
      <c r="LP173" s="431">
        <v>2.4267244152724743E-3</v>
      </c>
      <c r="LQ173" s="431">
        <v>2.7586803771555424E-3</v>
      </c>
      <c r="LR173" s="431">
        <v>2.6837026234716177E-3</v>
      </c>
      <c r="LS173" s="431">
        <v>2.5328192859888077E-3</v>
      </c>
      <c r="LT173" s="431">
        <v>2.5674412027001381E-3</v>
      </c>
      <c r="LU173" s="431">
        <v>2.8291698545217514E-3</v>
      </c>
      <c r="LV173" s="431">
        <v>1.9697239622473717E-3</v>
      </c>
      <c r="LW173" s="431">
        <v>2.8097254689782858E-3</v>
      </c>
      <c r="LX173" s="431">
        <v>2.3777191527187824E-3</v>
      </c>
      <c r="LY173" s="431">
        <v>2.8480701148509979E-3</v>
      </c>
      <c r="LZ173" s="431">
        <v>2.2122245281934738E-3</v>
      </c>
      <c r="MA173" s="431">
        <v>2.3168211337178946E-3</v>
      </c>
      <c r="MB173" s="431">
        <v>2.0946620497852564E-3</v>
      </c>
      <c r="MC173" s="431">
        <v>2.9771951958537102E-3</v>
      </c>
      <c r="MD173" s="431">
        <v>2.9801628552377224E-3</v>
      </c>
      <c r="ME173" s="431">
        <v>2.7048704214394093E-3</v>
      </c>
      <c r="MF173" s="431">
        <v>2.5829749647527933E-3</v>
      </c>
      <c r="MG173" s="431">
        <v>2.8531788848340511E-3</v>
      </c>
      <c r="MH173" s="266"/>
      <c r="MI173" s="266"/>
      <c r="MJ173" s="266"/>
      <c r="MK173" s="266"/>
      <c r="ML173" s="266"/>
      <c r="MM173" s="266"/>
      <c r="MN173" s="266"/>
      <c r="MO173" s="266"/>
      <c r="MP173" s="266"/>
      <c r="MQ173" s="266"/>
      <c r="MR173" s="266"/>
      <c r="MS173" s="266"/>
      <c r="MT173" s="266"/>
      <c r="MU173" s="266"/>
      <c r="MV173" s="266"/>
      <c r="MW173" s="266"/>
      <c r="MX173" s="266"/>
      <c r="MY173" s="266"/>
      <c r="MZ173" s="266"/>
      <c r="NA173" s="266"/>
      <c r="NB173" s="266"/>
      <c r="NC173" s="266"/>
      <c r="ND173" s="266"/>
      <c r="NE173" s="266"/>
      <c r="NF173" s="266"/>
      <c r="NG173" s="266"/>
      <c r="NH173" s="266"/>
      <c r="NI173" s="266"/>
      <c r="NJ173" s="266"/>
      <c r="NK173" s="266"/>
      <c r="NL173" s="266"/>
      <c r="NM173" s="266"/>
      <c r="NN173" s="266"/>
      <c r="NO173" s="266"/>
      <c r="NP173" s="266"/>
      <c r="NQ173" s="266"/>
      <c r="NR173" s="266"/>
      <c r="NS173" s="266"/>
      <c r="NT173" s="266"/>
      <c r="NU173" s="266"/>
      <c r="NV173" s="266"/>
      <c r="NW173" s="266"/>
      <c r="NX173" s="266"/>
      <c r="NY173" s="266"/>
      <c r="NZ173" s="266"/>
      <c r="OA173" s="266"/>
      <c r="OB173" s="266"/>
      <c r="OC173" s="266"/>
      <c r="OD173" s="266"/>
      <c r="OE173" s="266"/>
      <c r="OF173" s="266"/>
      <c r="OG173" s="266"/>
      <c r="OH173" s="266"/>
      <c r="OI173" s="266"/>
      <c r="OJ173" s="266"/>
      <c r="OK173" s="266"/>
      <c r="OL173" s="266"/>
      <c r="OM173" s="266"/>
      <c r="ON173" s="267"/>
    </row>
    <row r="174" spans="1:404">
      <c r="A174" s="261">
        <v>549</v>
      </c>
      <c r="B174" s="265">
        <v>0.43939</v>
      </c>
      <c r="C174" s="265">
        <v>0.52281</v>
      </c>
      <c r="D174" s="265">
        <v>0.55498000000000003</v>
      </c>
      <c r="E174" s="265">
        <v>0.54840999999999995</v>
      </c>
      <c r="F174" s="265">
        <v>0.48430000000000001</v>
      </c>
      <c r="G174" s="265">
        <v>0.58301000000000003</v>
      </c>
      <c r="H174" s="265">
        <v>0.44277</v>
      </c>
      <c r="I174" s="265">
        <v>0.55718000000000001</v>
      </c>
      <c r="J174" s="265">
        <v>0.56940999999999997</v>
      </c>
      <c r="K174" s="265">
        <v>0.56488000000000005</v>
      </c>
      <c r="L174" s="265">
        <v>0.55815999999999999</v>
      </c>
      <c r="M174" s="265">
        <v>0.53500999999999999</v>
      </c>
      <c r="N174" s="265">
        <v>0.43325000000000002</v>
      </c>
      <c r="O174" s="265">
        <v>0.35082999999999998</v>
      </c>
      <c r="P174" s="265">
        <v>0.61680000000000001</v>
      </c>
      <c r="Q174" s="265">
        <v>0.66432000000000002</v>
      </c>
      <c r="R174" s="265">
        <v>0.58653</v>
      </c>
      <c r="S174" s="265">
        <v>0.49434</v>
      </c>
      <c r="T174" s="265">
        <v>0.29710999999999999</v>
      </c>
      <c r="U174" s="265">
        <v>0.39559</v>
      </c>
      <c r="V174" s="265">
        <v>0.24911</v>
      </c>
      <c r="W174" s="265">
        <v>0.39781</v>
      </c>
      <c r="X174" s="265">
        <v>0.32150000000000001</v>
      </c>
      <c r="Y174" s="265">
        <v>0.46345999999999998</v>
      </c>
      <c r="Z174" s="265">
        <v>0.29829</v>
      </c>
      <c r="AA174" s="265">
        <v>0.47305000000000003</v>
      </c>
      <c r="AB174" s="265">
        <v>0.31014000000000003</v>
      </c>
      <c r="AC174" s="265">
        <v>0.44313000000000002</v>
      </c>
      <c r="AD174" s="265">
        <v>0.27221000000000001</v>
      </c>
      <c r="AE174" s="265">
        <v>0.45740999999999998</v>
      </c>
      <c r="AF174" s="265">
        <v>0.46460000000000001</v>
      </c>
      <c r="AG174" s="265">
        <v>0.11315</v>
      </c>
      <c r="AH174" s="265">
        <v>0.45652999999999999</v>
      </c>
      <c r="AI174" s="265">
        <v>0.44147999999999998</v>
      </c>
      <c r="AJ174" s="265">
        <v>0.43742999999999999</v>
      </c>
      <c r="AK174" s="265">
        <v>0.38495000000000001</v>
      </c>
      <c r="AL174" s="265">
        <v>0.46648000000000001</v>
      </c>
      <c r="AM174" s="265">
        <v>0.40425</v>
      </c>
      <c r="AN174" s="265">
        <v>0.38973999999999998</v>
      </c>
      <c r="AO174" s="265">
        <v>0.46749000000000002</v>
      </c>
      <c r="AP174" s="265">
        <v>0.50965000000000005</v>
      </c>
      <c r="AQ174" s="265">
        <v>0.39362999999999998</v>
      </c>
      <c r="AR174" s="265">
        <v>0.46833999999999998</v>
      </c>
      <c r="AS174" s="265">
        <v>0.45622000000000001</v>
      </c>
      <c r="AT174" s="265">
        <v>0.39099</v>
      </c>
      <c r="AU174" s="265">
        <v>0.46949999999999997</v>
      </c>
      <c r="AV174" s="265">
        <v>0.39532</v>
      </c>
      <c r="AW174" s="265">
        <v>0.44599</v>
      </c>
      <c r="AX174" s="265">
        <v>0.46442</v>
      </c>
      <c r="AY174" s="265">
        <v>0.46311999999999998</v>
      </c>
      <c r="AZ174" s="265">
        <v>0.46445999999999998</v>
      </c>
      <c r="BA174" s="265">
        <v>0.41144999999999998</v>
      </c>
      <c r="BB174" s="265">
        <v>0.44396999999999998</v>
      </c>
      <c r="BC174" s="265">
        <v>0.46539000000000003</v>
      </c>
      <c r="BD174" s="265">
        <v>0.38362000000000002</v>
      </c>
      <c r="BE174" s="265">
        <v>4.2752999999999999E-2</v>
      </c>
      <c r="BF174" s="265">
        <v>3.8801000000000002E-2</v>
      </c>
      <c r="BG174" s="265">
        <v>0.27655000000000002</v>
      </c>
      <c r="BH174" s="265">
        <v>0.29507</v>
      </c>
      <c r="BI174" s="265">
        <v>0.55064999999999997</v>
      </c>
      <c r="BJ174" s="265">
        <v>0.52820999999999996</v>
      </c>
      <c r="BK174" s="265">
        <v>0.17921999999999999</v>
      </c>
      <c r="BL174" s="265">
        <v>0.33141999999999999</v>
      </c>
      <c r="BM174" s="265">
        <v>0.18049000000000001</v>
      </c>
      <c r="BN174" s="265">
        <v>0.41243000000000002</v>
      </c>
      <c r="BO174" s="265">
        <v>0.44285999999999998</v>
      </c>
      <c r="BP174" s="265">
        <v>0.2402</v>
      </c>
      <c r="BQ174" s="265">
        <v>0.29782999999999998</v>
      </c>
      <c r="BR174" s="265">
        <v>0.41278999999999999</v>
      </c>
      <c r="BS174" s="265">
        <v>0.26674999999999999</v>
      </c>
      <c r="BT174" s="265">
        <v>0.34804000000000002</v>
      </c>
      <c r="BU174" s="265">
        <v>0.35296</v>
      </c>
      <c r="BV174" s="265">
        <v>0.22577</v>
      </c>
      <c r="BW174" s="265">
        <v>0.55617000000000005</v>
      </c>
      <c r="BX174" s="265">
        <v>0.19345999999999999</v>
      </c>
      <c r="BY174" s="265">
        <v>0.38586999999999999</v>
      </c>
      <c r="BZ174" s="265">
        <v>0.34915000000000002</v>
      </c>
      <c r="CA174" s="265">
        <v>0.65600000000000003</v>
      </c>
      <c r="CB174" s="265">
        <v>0.45987</v>
      </c>
      <c r="CC174" s="265">
        <v>0.57523999999999997</v>
      </c>
      <c r="CD174" s="265">
        <v>0.36302000000000001</v>
      </c>
      <c r="CE174" s="265">
        <v>0.35015000000000002</v>
      </c>
      <c r="CF174" s="265">
        <v>0.38712999999999997</v>
      </c>
      <c r="CG174" s="265">
        <v>0.35587999999999997</v>
      </c>
      <c r="CH174" s="265">
        <v>0.34111999999999998</v>
      </c>
      <c r="CI174" s="265">
        <v>0.35396</v>
      </c>
      <c r="CJ174" s="265">
        <v>0.33385999999999999</v>
      </c>
      <c r="CK174" s="265">
        <v>0.36820000000000003</v>
      </c>
      <c r="CL174" s="265">
        <v>0.59941</v>
      </c>
      <c r="CM174" s="265">
        <v>0.39201999999999998</v>
      </c>
      <c r="CN174" s="265">
        <v>0.2303</v>
      </c>
      <c r="CO174" s="265">
        <v>0.31039</v>
      </c>
      <c r="CP174" s="265">
        <v>0.38196000000000002</v>
      </c>
      <c r="CQ174" s="265">
        <v>0.36380000000000001</v>
      </c>
      <c r="CR174" s="265">
        <v>0.32</v>
      </c>
      <c r="CS174" s="265">
        <v>0.20408000000000001</v>
      </c>
      <c r="CT174" s="265">
        <v>0.29691000000000001</v>
      </c>
      <c r="CU174" s="265">
        <v>0.26</v>
      </c>
      <c r="CV174" s="265">
        <v>0.36320000000000002</v>
      </c>
      <c r="CW174" s="265">
        <v>0.54545999999999994</v>
      </c>
      <c r="CX174" s="265">
        <v>0.30103000000000002</v>
      </c>
      <c r="CY174" s="265">
        <v>0.47422999999999998</v>
      </c>
      <c r="CZ174" s="265">
        <v>0.3886</v>
      </c>
      <c r="DA174" s="265">
        <v>0.49207000000000001</v>
      </c>
      <c r="DB174" s="265">
        <v>0.12323000000000001</v>
      </c>
      <c r="DC174" s="265">
        <v>0.14638999999999999</v>
      </c>
      <c r="DD174" s="265">
        <v>0.14545</v>
      </c>
      <c r="DE174" s="265">
        <v>0.29277999999999998</v>
      </c>
      <c r="DF174" s="265">
        <v>0.16152</v>
      </c>
      <c r="DG174" s="265">
        <v>0.24443000000000001</v>
      </c>
      <c r="DH174" s="265">
        <v>0.15923999999999999</v>
      </c>
      <c r="DI174" s="265">
        <v>0.19212000000000001</v>
      </c>
      <c r="DJ174" s="265">
        <v>0.23802999999999999</v>
      </c>
      <c r="DK174" s="265">
        <v>0.56560999999999995</v>
      </c>
      <c r="DL174" s="265">
        <v>0.37024000000000001</v>
      </c>
      <c r="DM174" s="265">
        <v>0.35808000000000001</v>
      </c>
      <c r="DN174" s="265">
        <v>0.37272</v>
      </c>
      <c r="DO174" s="265">
        <v>0.32734999999999997</v>
      </c>
      <c r="DP174" s="265">
        <v>0.52161000000000002</v>
      </c>
      <c r="DQ174" s="265">
        <v>0.38341999999999998</v>
      </c>
      <c r="DR174" s="265">
        <v>0.22803000000000001</v>
      </c>
      <c r="DS174" s="265">
        <v>0.26973000000000003</v>
      </c>
      <c r="DT174" s="265">
        <v>0.35941000000000001</v>
      </c>
      <c r="DU174" s="265">
        <v>0.63105999999999995</v>
      </c>
      <c r="DV174" s="265">
        <v>0.30125000000000002</v>
      </c>
      <c r="DW174" s="265">
        <v>0.57457999999999998</v>
      </c>
      <c r="DX174" s="265">
        <v>0.13558999999999999</v>
      </c>
      <c r="DY174" s="265">
        <v>0.17759</v>
      </c>
      <c r="DZ174" s="265">
        <v>0.51732</v>
      </c>
      <c r="EA174" s="265">
        <v>0.46750999999999998</v>
      </c>
      <c r="EB174" s="265">
        <v>0.46240999999999999</v>
      </c>
      <c r="EC174" s="265">
        <v>0.4834</v>
      </c>
      <c r="ED174" s="265">
        <v>0.43267</v>
      </c>
      <c r="EE174" s="265">
        <v>0.40439000000000003</v>
      </c>
      <c r="EF174" s="265">
        <v>5.8915000000000002E-2</v>
      </c>
      <c r="EG174" s="265">
        <v>0.55300000000000005</v>
      </c>
      <c r="EH174" s="265">
        <v>0.51022000000000001</v>
      </c>
      <c r="EI174" s="265">
        <v>0.48570999999999998</v>
      </c>
      <c r="EJ174" s="265">
        <v>0.35258</v>
      </c>
      <c r="EK174" s="265">
        <v>0.14545</v>
      </c>
      <c r="EL174" s="265">
        <v>0.25417000000000001</v>
      </c>
      <c r="EM174" s="265">
        <v>0.10319</v>
      </c>
      <c r="EN174" s="265">
        <v>0.13568</v>
      </c>
      <c r="EO174" s="265">
        <v>0.55783000000000005</v>
      </c>
      <c r="EP174" s="265">
        <v>0.33882000000000001</v>
      </c>
      <c r="EQ174" s="265">
        <v>0.16968</v>
      </c>
      <c r="ER174" s="265">
        <v>0.19484000000000001</v>
      </c>
      <c r="ES174" s="265">
        <v>0.18414</v>
      </c>
      <c r="ET174" s="265">
        <v>0.19441</v>
      </c>
      <c r="EU174" s="265">
        <v>0.17759</v>
      </c>
      <c r="EV174" s="265">
        <v>0.14136000000000001</v>
      </c>
      <c r="EW174" s="265">
        <v>0.15362999999999999</v>
      </c>
      <c r="EX174" s="265">
        <v>0.17509</v>
      </c>
      <c r="EY174" s="265">
        <v>0.16941000000000001</v>
      </c>
      <c r="EZ174" s="265">
        <v>0.46262999999999999</v>
      </c>
      <c r="FA174" s="265">
        <v>0.26271</v>
      </c>
      <c r="FB174" s="265">
        <v>0.23336999999999999</v>
      </c>
      <c r="FC174" s="265">
        <v>0.21271000000000001</v>
      </c>
      <c r="FD174" s="265">
        <v>0.27166000000000001</v>
      </c>
      <c r="FE174" s="265">
        <v>0.19277</v>
      </c>
      <c r="FF174" s="265">
        <v>0.26068999999999998</v>
      </c>
      <c r="FG174" s="265">
        <v>0.28838999999999998</v>
      </c>
      <c r="FH174" s="265">
        <v>0.24554999999999999</v>
      </c>
      <c r="FI174" s="265">
        <v>0.23694999999999999</v>
      </c>
      <c r="FJ174" s="265">
        <v>0.24887000000000001</v>
      </c>
      <c r="FK174" s="265">
        <v>0.13542000000000001</v>
      </c>
      <c r="FL174" s="265">
        <v>0.15723000000000001</v>
      </c>
      <c r="FM174" s="265">
        <v>0.18285000000000001</v>
      </c>
      <c r="FN174" s="265">
        <v>0.63368000000000002</v>
      </c>
      <c r="FO174" s="265">
        <v>0.79200000000000004</v>
      </c>
      <c r="FP174" s="265">
        <v>0.64115999999999995</v>
      </c>
      <c r="FQ174" s="265">
        <v>0.61143999999999998</v>
      </c>
      <c r="FR174" s="265">
        <v>0.54718</v>
      </c>
      <c r="FS174" s="265">
        <v>0.65358000000000005</v>
      </c>
      <c r="FT174" s="265">
        <v>0.52332000000000001</v>
      </c>
      <c r="FU174" s="265">
        <v>0.63024000000000002</v>
      </c>
      <c r="FV174" s="265">
        <v>0.74078999999999995</v>
      </c>
      <c r="FW174" s="265">
        <v>0.65793000000000001</v>
      </c>
      <c r="FX174" s="265">
        <v>0.72714000000000001</v>
      </c>
      <c r="FY174" s="265">
        <v>0.59684000000000004</v>
      </c>
      <c r="FZ174" s="265">
        <v>0.65793000000000001</v>
      </c>
      <c r="GA174" s="265">
        <v>0.70396999999999998</v>
      </c>
      <c r="GB174" s="265">
        <v>0.62090000000000001</v>
      </c>
      <c r="GC174" s="265">
        <v>0.70021999999999995</v>
      </c>
      <c r="GD174" s="265">
        <v>0.72421000000000002</v>
      </c>
      <c r="GE174" s="265">
        <v>0.90910000000000002</v>
      </c>
      <c r="GF174" s="265">
        <v>0.70223999999999998</v>
      </c>
      <c r="GG174" s="265">
        <v>0.72926999999999997</v>
      </c>
      <c r="GH174" s="265">
        <v>0.82874999999999999</v>
      </c>
      <c r="GI174" s="265">
        <v>0.78727000000000003</v>
      </c>
      <c r="GJ174" s="265">
        <v>0.84840000000000004</v>
      </c>
      <c r="GK174" s="265">
        <v>0.81179999999999997</v>
      </c>
      <c r="GL174" s="265">
        <v>0.75704000000000005</v>
      </c>
      <c r="GM174" s="265">
        <v>0.87383</v>
      </c>
      <c r="GN174" s="265">
        <v>0.92229000000000005</v>
      </c>
      <c r="GO174" s="265">
        <v>0.78839999999999999</v>
      </c>
      <c r="GP174" s="265">
        <v>0.72994999999999999</v>
      </c>
      <c r="GQ174" s="265">
        <v>0.72087999999999997</v>
      </c>
      <c r="GR174" s="265">
        <v>0.82691000000000003</v>
      </c>
      <c r="GS174" s="265">
        <v>0.72016000000000002</v>
      </c>
      <c r="GT174" s="265">
        <v>0.71843000000000001</v>
      </c>
      <c r="GU174" s="265">
        <v>0.71308000000000005</v>
      </c>
      <c r="GV174" s="265">
        <v>0.68757999999999997</v>
      </c>
      <c r="GW174" s="265">
        <v>0.68957999999999997</v>
      </c>
      <c r="GX174" s="265">
        <v>0.81381000000000003</v>
      </c>
      <c r="GY174" s="265">
        <v>0.71806000000000003</v>
      </c>
      <c r="GZ174" s="265">
        <v>0.57716000000000001</v>
      </c>
      <c r="HA174" s="265">
        <v>0.62285000000000001</v>
      </c>
      <c r="HB174" s="265">
        <v>0.62426999999999999</v>
      </c>
      <c r="HC174" s="265">
        <v>0.93233999999999995</v>
      </c>
      <c r="HD174" s="265">
        <v>0.68794999999999995</v>
      </c>
      <c r="HE174" s="265">
        <v>0.85707999999999995</v>
      </c>
      <c r="HF174" s="265">
        <v>0.82079000000000002</v>
      </c>
      <c r="HG174" s="265">
        <v>0.85823000000000005</v>
      </c>
      <c r="HH174" s="265">
        <v>0.86182999999999998</v>
      </c>
      <c r="HI174" s="265">
        <v>0.86553000000000002</v>
      </c>
      <c r="HJ174" s="265">
        <v>0.91325000000000001</v>
      </c>
      <c r="HK174" s="265">
        <v>0.71945999999999999</v>
      </c>
      <c r="HL174" s="265">
        <v>0.76160000000000005</v>
      </c>
      <c r="HM174" s="265">
        <v>0.71516999999999997</v>
      </c>
      <c r="HN174" s="265">
        <v>0.80776999999999999</v>
      </c>
      <c r="HO174" s="265">
        <v>0.81135999999999997</v>
      </c>
      <c r="HP174" s="265">
        <v>0.73768</v>
      </c>
      <c r="HQ174" s="265">
        <v>0.80784999999999996</v>
      </c>
      <c r="HR174" s="265">
        <v>0.89837999999999996</v>
      </c>
      <c r="HS174" s="265">
        <v>0.76636000000000004</v>
      </c>
      <c r="HT174" s="265">
        <v>0.75612999999999997</v>
      </c>
      <c r="HU174" s="265">
        <v>0.89842</v>
      </c>
      <c r="HV174" s="265">
        <v>0.68861000000000006</v>
      </c>
      <c r="HW174" s="265">
        <v>0.80867999999999995</v>
      </c>
      <c r="HX174" s="265">
        <v>0.84643000000000002</v>
      </c>
      <c r="HY174" s="265">
        <v>0.68701999999999996</v>
      </c>
      <c r="HZ174" s="265">
        <v>0.76339000000000001</v>
      </c>
      <c r="IA174" s="265">
        <v>0.69364000000000003</v>
      </c>
      <c r="IB174" s="265">
        <v>0.68049999999999999</v>
      </c>
      <c r="IC174" s="265">
        <v>0.69488000000000005</v>
      </c>
      <c r="ID174" s="265">
        <v>0.68535000000000001</v>
      </c>
      <c r="IE174" s="265">
        <v>0.69208999999999998</v>
      </c>
      <c r="IF174" s="265">
        <v>0.69044000000000005</v>
      </c>
      <c r="IG174" s="265">
        <v>0.66156999999999999</v>
      </c>
      <c r="IH174" s="265">
        <v>0.82987</v>
      </c>
      <c r="II174" s="265">
        <v>0.92806</v>
      </c>
      <c r="IJ174" s="265">
        <v>0.67118</v>
      </c>
      <c r="IK174" s="265">
        <v>0.67710999999999999</v>
      </c>
      <c r="IL174" s="265">
        <v>0.88751999999999998</v>
      </c>
      <c r="IM174" s="265">
        <v>0.81542000000000003</v>
      </c>
      <c r="IN174" s="265">
        <v>0.81015000000000004</v>
      </c>
      <c r="IO174" s="265">
        <v>0.73677999999999999</v>
      </c>
      <c r="IP174" s="265">
        <v>0.54157</v>
      </c>
      <c r="IQ174" s="265">
        <v>0.81415999999999999</v>
      </c>
      <c r="IR174" s="265">
        <v>0.85494999999999999</v>
      </c>
      <c r="IS174" s="265">
        <v>0.70801000000000003</v>
      </c>
      <c r="IT174" s="265">
        <v>0.67108000000000001</v>
      </c>
      <c r="IU174" s="265">
        <v>0.72560999999999998</v>
      </c>
      <c r="IV174" s="265">
        <v>0.50126999999999999</v>
      </c>
      <c r="IW174" s="265">
        <v>0.70296999999999998</v>
      </c>
      <c r="IX174" s="265">
        <v>0.74955000000000005</v>
      </c>
      <c r="IY174" s="265">
        <v>0.88683000000000001</v>
      </c>
      <c r="IZ174" s="265">
        <v>0.79149999999999998</v>
      </c>
      <c r="JA174" s="265">
        <v>0.82462000000000002</v>
      </c>
      <c r="JB174" s="265">
        <v>0.79705999999999999</v>
      </c>
      <c r="JC174" s="265">
        <v>0.86448999999999998</v>
      </c>
      <c r="JD174" s="265">
        <v>0.75726000000000004</v>
      </c>
      <c r="JE174" s="265">
        <v>0.74390000000000001</v>
      </c>
      <c r="JF174" s="265">
        <v>0.70252000000000003</v>
      </c>
      <c r="JG174" s="265">
        <v>0.80330000000000001</v>
      </c>
      <c r="JH174" s="265">
        <v>0.95489000000000002</v>
      </c>
      <c r="JI174" s="265">
        <v>0.82033999999999996</v>
      </c>
      <c r="JJ174" s="265">
        <v>0.77381999999999995</v>
      </c>
      <c r="JK174" s="265">
        <v>0.97609999999999997</v>
      </c>
      <c r="JL174" s="265">
        <v>0.92825000000000002</v>
      </c>
      <c r="JM174" s="265">
        <v>0.86416999999999999</v>
      </c>
      <c r="JN174" s="265">
        <v>0.70440000000000003</v>
      </c>
      <c r="JO174" s="265">
        <v>0.73136999999999996</v>
      </c>
      <c r="JP174" s="265">
        <v>0.76902000000000004</v>
      </c>
      <c r="JQ174" s="265">
        <v>0.70459000000000005</v>
      </c>
      <c r="JR174" s="265">
        <v>0.59972000000000003</v>
      </c>
      <c r="JS174" s="265">
        <v>0.70704</v>
      </c>
      <c r="JT174" s="265">
        <v>0.42749999999999999</v>
      </c>
      <c r="JU174" s="265">
        <v>0.87461999999999995</v>
      </c>
      <c r="JV174" s="265">
        <v>0.84948000000000001</v>
      </c>
      <c r="JW174" s="265">
        <v>0.64898999999999996</v>
      </c>
      <c r="JX174" s="265">
        <v>0.66888999999999998</v>
      </c>
      <c r="JY174" s="265">
        <v>0.72279000000000004</v>
      </c>
      <c r="JZ174" s="265">
        <v>0.65903999999999996</v>
      </c>
      <c r="KA174" s="265">
        <v>0.58818999999999999</v>
      </c>
      <c r="KB174" s="265">
        <v>0.56372</v>
      </c>
      <c r="KC174" s="265">
        <v>0.69335000000000002</v>
      </c>
      <c r="KD174" s="265">
        <v>0.59745000000000004</v>
      </c>
      <c r="KE174" s="265">
        <v>0.62375000000000003</v>
      </c>
      <c r="KF174" s="265">
        <v>0.54593999999999998</v>
      </c>
      <c r="KG174" s="265">
        <v>0.52107000000000003</v>
      </c>
      <c r="KH174" s="265">
        <v>0.6925</v>
      </c>
      <c r="KI174" s="265">
        <v>0.57521999999999995</v>
      </c>
      <c r="KJ174" s="265">
        <v>0.64595999999999998</v>
      </c>
      <c r="KK174" s="265">
        <v>0.51092000000000004</v>
      </c>
      <c r="KL174" s="265">
        <v>0.55662999999999996</v>
      </c>
      <c r="KM174" s="265">
        <v>0.99129999999999996</v>
      </c>
      <c r="KN174" s="265">
        <v>0.98731999999999998</v>
      </c>
      <c r="KO174" s="265">
        <v>0.94433</v>
      </c>
      <c r="KP174" s="265">
        <v>7.2117199167274588E-3</v>
      </c>
      <c r="KQ174" s="265">
        <v>0.83431999999999995</v>
      </c>
      <c r="KR174" s="265">
        <v>0.79000999999999999</v>
      </c>
      <c r="KS174" s="265">
        <v>0.75339999999999996</v>
      </c>
      <c r="KT174" s="265">
        <v>0.9588779153278737</v>
      </c>
      <c r="KU174" s="265">
        <v>0.11948</v>
      </c>
      <c r="KV174" s="265">
        <v>0.25946999999999998</v>
      </c>
      <c r="KW174" s="265">
        <v>0.32640000000000002</v>
      </c>
      <c r="KX174" s="265">
        <v>0.43468000000000001</v>
      </c>
      <c r="KY174" s="265">
        <v>0.62736999999999998</v>
      </c>
      <c r="KZ174" s="265">
        <v>0.81398999999999999</v>
      </c>
      <c r="LA174" s="265">
        <v>0.93689</v>
      </c>
      <c r="LB174" s="265">
        <v>0.99270000000000003</v>
      </c>
      <c r="LC174" s="265">
        <v>1</v>
      </c>
      <c r="LD174" s="265">
        <v>0</v>
      </c>
      <c r="LE174" s="265">
        <v>0.66315999999999997</v>
      </c>
      <c r="LF174" s="265">
        <v>0</v>
      </c>
      <c r="LG174" s="265">
        <v>0</v>
      </c>
      <c r="LH174" s="431">
        <v>1.8234869930893183E-3</v>
      </c>
      <c r="LI174" s="431">
        <v>1.9067333778366446E-3</v>
      </c>
      <c r="LJ174" s="431">
        <v>1.3201880501583219E-3</v>
      </c>
      <c r="LK174" s="431">
        <v>2.3430497385561466E-3</v>
      </c>
      <c r="LL174" s="431">
        <v>1.580681768245995E-3</v>
      </c>
      <c r="LM174" s="431">
        <v>2.6631958317011595E-3</v>
      </c>
      <c r="LN174" s="431">
        <v>1.8425069283694029E-3</v>
      </c>
      <c r="LO174" s="431">
        <v>2.5757080875337124E-3</v>
      </c>
      <c r="LP174" s="431">
        <v>2.3365470115095377E-3</v>
      </c>
      <c r="LQ174" s="431">
        <v>2.6571222115308046E-3</v>
      </c>
      <c r="LR174" s="431">
        <v>2.7207860257476568E-3</v>
      </c>
      <c r="LS174" s="431">
        <v>2.5384766049683094E-3</v>
      </c>
      <c r="LT174" s="431">
        <v>2.5757153052836657E-3</v>
      </c>
      <c r="LU174" s="431">
        <v>2.7907812036573887E-3</v>
      </c>
      <c r="LV174" s="431">
        <v>1.9244230352342129E-3</v>
      </c>
      <c r="LW174" s="431">
        <v>2.7485669124871492E-3</v>
      </c>
      <c r="LX174" s="431">
        <v>2.3050960153341293E-3</v>
      </c>
      <c r="LY174" s="431">
        <v>2.7841504197567701E-3</v>
      </c>
      <c r="LZ174" s="431">
        <v>2.2546791005879641E-3</v>
      </c>
      <c r="MA174" s="431">
        <v>2.3181426804512739E-3</v>
      </c>
      <c r="MB174" s="431">
        <v>2.0960834808647633E-3</v>
      </c>
      <c r="MC174" s="431">
        <v>2.9635620303452015E-3</v>
      </c>
      <c r="MD174" s="431">
        <v>2.9387122485786676E-3</v>
      </c>
      <c r="ME174" s="431">
        <v>2.6878132484853268E-3</v>
      </c>
      <c r="MF174" s="431">
        <v>2.6042112149298191E-3</v>
      </c>
      <c r="MG174" s="431">
        <v>2.8602431993931532E-3</v>
      </c>
      <c r="MH174" s="266"/>
      <c r="MI174" s="266"/>
      <c r="MJ174" s="266"/>
      <c r="MK174" s="266"/>
      <c r="ML174" s="266"/>
      <c r="MM174" s="266"/>
      <c r="MN174" s="266"/>
      <c r="MO174" s="266"/>
      <c r="MP174" s="266"/>
      <c r="MQ174" s="266"/>
      <c r="MR174" s="266"/>
      <c r="MS174" s="266"/>
      <c r="MT174" s="266"/>
      <c r="MU174" s="266"/>
      <c r="MV174" s="266"/>
      <c r="MW174" s="266"/>
      <c r="MX174" s="266"/>
      <c r="MY174" s="266"/>
      <c r="MZ174" s="266"/>
      <c r="NA174" s="266"/>
      <c r="NB174" s="266"/>
      <c r="NC174" s="266"/>
      <c r="ND174" s="266"/>
      <c r="NE174" s="266"/>
      <c r="NF174" s="266"/>
      <c r="NG174" s="266"/>
      <c r="NH174" s="266"/>
      <c r="NI174" s="266"/>
      <c r="NJ174" s="266"/>
      <c r="NK174" s="266"/>
      <c r="NL174" s="266"/>
      <c r="NM174" s="266"/>
      <c r="NN174" s="266"/>
      <c r="NO174" s="266"/>
      <c r="NP174" s="266"/>
      <c r="NQ174" s="266"/>
      <c r="NR174" s="266"/>
      <c r="NS174" s="266"/>
      <c r="NT174" s="266"/>
      <c r="NU174" s="266"/>
      <c r="NV174" s="266"/>
      <c r="NW174" s="266"/>
      <c r="NX174" s="266"/>
      <c r="NY174" s="266"/>
      <c r="NZ174" s="266"/>
      <c r="OA174" s="266"/>
      <c r="OB174" s="266"/>
      <c r="OC174" s="266"/>
      <c r="OD174" s="266"/>
      <c r="OE174" s="266"/>
      <c r="OF174" s="266"/>
      <c r="OG174" s="266"/>
      <c r="OH174" s="266"/>
      <c r="OI174" s="266"/>
      <c r="OJ174" s="266"/>
      <c r="OK174" s="266"/>
      <c r="OL174" s="266"/>
      <c r="OM174" s="266"/>
      <c r="ON174" s="267"/>
    </row>
    <row r="175" spans="1:404">
      <c r="A175" s="261">
        <v>550</v>
      </c>
      <c r="B175" s="265">
        <v>0.39043</v>
      </c>
      <c r="C175" s="265">
        <v>0.47570000000000001</v>
      </c>
      <c r="D175" s="265">
        <v>0.50675000000000003</v>
      </c>
      <c r="E175" s="265">
        <v>0.49901000000000001</v>
      </c>
      <c r="F175" s="265">
        <v>0.43498999999999999</v>
      </c>
      <c r="G175" s="265">
        <v>0.53542000000000001</v>
      </c>
      <c r="H175" s="265">
        <v>0.38627</v>
      </c>
      <c r="I175" s="265">
        <v>0.48415999999999998</v>
      </c>
      <c r="J175" s="265">
        <v>0.49939</v>
      </c>
      <c r="K175" s="265">
        <v>0.45610000000000001</v>
      </c>
      <c r="L175" s="265">
        <v>0.44768999999999998</v>
      </c>
      <c r="M175" s="265">
        <v>0.43018000000000001</v>
      </c>
      <c r="N175" s="265">
        <v>0.29155999999999999</v>
      </c>
      <c r="O175" s="265">
        <v>0.24066000000000001</v>
      </c>
      <c r="P175" s="265">
        <v>0.55486000000000002</v>
      </c>
      <c r="Q175" s="265">
        <v>0.60870000000000002</v>
      </c>
      <c r="R175" s="265">
        <v>0.52585000000000004</v>
      </c>
      <c r="S175" s="265">
        <v>0.41711999999999999</v>
      </c>
      <c r="T175" s="265">
        <v>0.20124</v>
      </c>
      <c r="U175" s="265">
        <v>0.32906000000000002</v>
      </c>
      <c r="V175" s="265">
        <v>0.15812000000000001</v>
      </c>
      <c r="W175" s="265">
        <v>0.33989000000000003</v>
      </c>
      <c r="X175" s="265">
        <v>0.22223999999999999</v>
      </c>
      <c r="Y175" s="265">
        <v>0.39774999999999999</v>
      </c>
      <c r="Z175" s="265">
        <v>0.20934</v>
      </c>
      <c r="AA175" s="265">
        <v>0.41503000000000001</v>
      </c>
      <c r="AB175" s="265">
        <v>0.22735</v>
      </c>
      <c r="AC175" s="265">
        <v>0.36843999999999999</v>
      </c>
      <c r="AD175" s="265">
        <v>0.17412</v>
      </c>
      <c r="AE175" s="265">
        <v>0.32177</v>
      </c>
      <c r="AF175" s="265">
        <v>0.33074999999999999</v>
      </c>
      <c r="AG175" s="265">
        <v>0.10758</v>
      </c>
      <c r="AH175" s="265">
        <v>0.32066</v>
      </c>
      <c r="AI175" s="265">
        <v>0.31409999999999999</v>
      </c>
      <c r="AJ175" s="265">
        <v>0.30481000000000003</v>
      </c>
      <c r="AK175" s="265">
        <v>0.23118</v>
      </c>
      <c r="AL175" s="265">
        <v>0.33310000000000001</v>
      </c>
      <c r="AM175" s="265">
        <v>0.25530999999999998</v>
      </c>
      <c r="AN175" s="265">
        <v>0.23718</v>
      </c>
      <c r="AO175" s="265">
        <v>0.33435999999999999</v>
      </c>
      <c r="AP175" s="265">
        <v>0.38706000000000002</v>
      </c>
      <c r="AQ175" s="265">
        <v>0.24204000000000001</v>
      </c>
      <c r="AR175" s="265">
        <v>0.33542</v>
      </c>
      <c r="AS175" s="265">
        <v>0.32028000000000001</v>
      </c>
      <c r="AT175" s="265">
        <v>0.23874000000000001</v>
      </c>
      <c r="AU175" s="265">
        <v>0.33687</v>
      </c>
      <c r="AV175" s="265">
        <v>0.24415999999999999</v>
      </c>
      <c r="AW175" s="265">
        <v>0.31435000000000002</v>
      </c>
      <c r="AX175" s="265">
        <v>0.33052999999999999</v>
      </c>
      <c r="AY175" s="265">
        <v>0.32890000000000003</v>
      </c>
      <c r="AZ175" s="265">
        <v>0.33056999999999997</v>
      </c>
      <c r="BA175" s="265">
        <v>0.29369000000000001</v>
      </c>
      <c r="BB175" s="265">
        <v>0.31663000000000002</v>
      </c>
      <c r="BC175" s="265">
        <v>0.33173999999999998</v>
      </c>
      <c r="BD175" s="265">
        <v>0.27406000000000003</v>
      </c>
      <c r="BE175" s="265">
        <v>4.7369000000000001E-2</v>
      </c>
      <c r="BF175" s="265">
        <v>4.2675999999999999E-2</v>
      </c>
      <c r="BG175" s="265">
        <v>0.30867</v>
      </c>
      <c r="BH175" s="265">
        <v>0.33579999999999999</v>
      </c>
      <c r="BI175" s="265">
        <v>0.61334999999999995</v>
      </c>
      <c r="BJ175" s="265">
        <v>0.59877000000000002</v>
      </c>
      <c r="BK175" s="265">
        <v>0.16883000000000001</v>
      </c>
      <c r="BL175" s="265">
        <v>0.28259000000000001</v>
      </c>
      <c r="BM175" s="265">
        <v>0.17072999999999999</v>
      </c>
      <c r="BN175" s="265">
        <v>0.37726999999999999</v>
      </c>
      <c r="BO175" s="265">
        <v>0.42857000000000001</v>
      </c>
      <c r="BP175" s="265">
        <v>8.3617999999999998E-2</v>
      </c>
      <c r="BQ175" s="265">
        <v>0.26340999999999998</v>
      </c>
      <c r="BR175" s="265">
        <v>0.38535000000000003</v>
      </c>
      <c r="BS175" s="265">
        <v>0.21376000000000001</v>
      </c>
      <c r="BT175" s="265">
        <v>0.31086999999999998</v>
      </c>
      <c r="BU175" s="265">
        <v>0.19120000000000001</v>
      </c>
      <c r="BV175" s="265">
        <v>3.2217999999999997E-2</v>
      </c>
      <c r="BW175" s="265">
        <v>0.44522</v>
      </c>
      <c r="BX175" s="265">
        <v>6.4100000000000004E-2</v>
      </c>
      <c r="BY175" s="265">
        <v>0.38868999999999998</v>
      </c>
      <c r="BZ175" s="265">
        <v>0.35196</v>
      </c>
      <c r="CA175" s="265">
        <v>0.66</v>
      </c>
      <c r="CB175" s="265">
        <v>0.46300999999999998</v>
      </c>
      <c r="CC175" s="265">
        <v>0.57955999999999996</v>
      </c>
      <c r="CD175" s="265">
        <v>0.36598000000000003</v>
      </c>
      <c r="CE175" s="265">
        <v>0.35289999999999999</v>
      </c>
      <c r="CF175" s="265">
        <v>0.39007999999999998</v>
      </c>
      <c r="CG175" s="265">
        <v>0.35965999999999998</v>
      </c>
      <c r="CH175" s="265">
        <v>0.34394999999999998</v>
      </c>
      <c r="CI175" s="265">
        <v>0.35652</v>
      </c>
      <c r="CJ175" s="265">
        <v>0.33703</v>
      </c>
      <c r="CK175" s="265">
        <v>0.37187999999999999</v>
      </c>
      <c r="CL175" s="265">
        <v>0.60296000000000005</v>
      </c>
      <c r="CM175" s="265">
        <v>0.39240999999999998</v>
      </c>
      <c r="CN175" s="265">
        <v>0.23232</v>
      </c>
      <c r="CO175" s="265">
        <v>0.31091999999999997</v>
      </c>
      <c r="CP175" s="265">
        <v>0.38185999999999998</v>
      </c>
      <c r="CQ175" s="265">
        <v>0.36370000000000002</v>
      </c>
      <c r="CR175" s="265">
        <v>0.32</v>
      </c>
      <c r="CS175" s="265">
        <v>0.20408000000000001</v>
      </c>
      <c r="CT175" s="265">
        <v>0.29897000000000001</v>
      </c>
      <c r="CU175" s="265">
        <v>0.26</v>
      </c>
      <c r="CV175" s="265">
        <v>0.36352000000000001</v>
      </c>
      <c r="CW175" s="265">
        <v>0.54545999999999994</v>
      </c>
      <c r="CX175" s="265">
        <v>0.29897000000000001</v>
      </c>
      <c r="CY175" s="265">
        <v>0.47422999999999998</v>
      </c>
      <c r="CZ175" s="265">
        <v>0.39477000000000001</v>
      </c>
      <c r="DA175" s="265">
        <v>0.49773000000000001</v>
      </c>
      <c r="DB175" s="265">
        <v>0.12121</v>
      </c>
      <c r="DC175" s="265">
        <v>0.14433000000000001</v>
      </c>
      <c r="DD175" s="265">
        <v>0.14141000000000001</v>
      </c>
      <c r="DE175" s="265">
        <v>0.28866000000000003</v>
      </c>
      <c r="DF175" s="265">
        <v>0.15204999999999999</v>
      </c>
      <c r="DG175" s="265">
        <v>0.23011000000000001</v>
      </c>
      <c r="DH175" s="265">
        <v>0.15156</v>
      </c>
      <c r="DI175" s="265">
        <v>0.17229</v>
      </c>
      <c r="DJ175" s="265">
        <v>0.21503</v>
      </c>
      <c r="DK175" s="265">
        <v>0.56330999999999998</v>
      </c>
      <c r="DL175" s="265">
        <v>0.34744999999999998</v>
      </c>
      <c r="DM175" s="265">
        <v>0.33711000000000002</v>
      </c>
      <c r="DN175" s="265">
        <v>0.34974</v>
      </c>
      <c r="DO175" s="265">
        <v>0.30177999999999999</v>
      </c>
      <c r="DP175" s="265">
        <v>0.51517999999999997</v>
      </c>
      <c r="DQ175" s="265">
        <v>0.36506</v>
      </c>
      <c r="DR175" s="265">
        <v>0.21654999999999999</v>
      </c>
      <c r="DS175" s="265">
        <v>0.26016</v>
      </c>
      <c r="DT175" s="265">
        <v>0.34732000000000002</v>
      </c>
      <c r="DU175" s="265">
        <v>0.62124000000000001</v>
      </c>
      <c r="DV175" s="265">
        <v>0.27843000000000001</v>
      </c>
      <c r="DW175" s="265">
        <v>0.57781000000000005</v>
      </c>
      <c r="DX175" s="265">
        <v>0.12884999999999999</v>
      </c>
      <c r="DY175" s="265">
        <v>0.16966000000000001</v>
      </c>
      <c r="DZ175" s="265">
        <v>0.52744000000000002</v>
      </c>
      <c r="EA175" s="265">
        <v>0.45633000000000001</v>
      </c>
      <c r="EB175" s="265">
        <v>0.45284000000000002</v>
      </c>
      <c r="EC175" s="265">
        <v>0.47338999999999998</v>
      </c>
      <c r="ED175" s="265">
        <v>0.42371999999999999</v>
      </c>
      <c r="EE175" s="265">
        <v>0.39601999999999998</v>
      </c>
      <c r="EF175" s="265">
        <v>5.4440000000000002E-2</v>
      </c>
      <c r="EG175" s="265">
        <v>0.53976999999999997</v>
      </c>
      <c r="EH175" s="265">
        <v>0.55798999999999999</v>
      </c>
      <c r="EI175" s="265">
        <v>0.47959000000000002</v>
      </c>
      <c r="EJ175" s="265">
        <v>0.35052</v>
      </c>
      <c r="EK175" s="265">
        <v>0.14141000000000001</v>
      </c>
      <c r="EL175" s="265">
        <v>0.25</v>
      </c>
      <c r="EM175" s="265">
        <v>0.10763</v>
      </c>
      <c r="EN175" s="265">
        <v>0.12709000000000001</v>
      </c>
      <c r="EO175" s="265">
        <v>0.54135999999999995</v>
      </c>
      <c r="EP175" s="265">
        <v>0.33854000000000001</v>
      </c>
      <c r="EQ175" s="265">
        <v>0.16001000000000001</v>
      </c>
      <c r="ER175" s="265">
        <v>0.18382000000000001</v>
      </c>
      <c r="ES175" s="265">
        <v>0.17368</v>
      </c>
      <c r="ET175" s="265">
        <v>0.18345</v>
      </c>
      <c r="EU175" s="265">
        <v>0.16749</v>
      </c>
      <c r="EV175" s="265">
        <v>0.13336000000000001</v>
      </c>
      <c r="EW175" s="265">
        <v>0.14493</v>
      </c>
      <c r="EX175" s="265">
        <v>0.16535</v>
      </c>
      <c r="EY175" s="265">
        <v>0.15998999999999999</v>
      </c>
      <c r="EZ175" s="265">
        <v>0.46079999999999999</v>
      </c>
      <c r="FA175" s="265">
        <v>0.24793000000000001</v>
      </c>
      <c r="FB175" s="265">
        <v>0.22022</v>
      </c>
      <c r="FC175" s="265">
        <v>0.20072000000000001</v>
      </c>
      <c r="FD175" s="265">
        <v>0.25635999999999998</v>
      </c>
      <c r="FE175" s="265">
        <v>0.18201000000000001</v>
      </c>
      <c r="FF175" s="265">
        <v>0.24607000000000001</v>
      </c>
      <c r="FG175" s="265">
        <v>0.27223999999999998</v>
      </c>
      <c r="FH175" s="265">
        <v>0.2319</v>
      </c>
      <c r="FI175" s="265">
        <v>0.22373000000000001</v>
      </c>
      <c r="FJ175" s="265">
        <v>0.23083999999999999</v>
      </c>
      <c r="FK175" s="265">
        <v>0.12931000000000001</v>
      </c>
      <c r="FL175" s="265">
        <v>0.15321000000000001</v>
      </c>
      <c r="FM175" s="265">
        <v>0.17774999999999999</v>
      </c>
      <c r="FN175" s="265">
        <v>0.63885000000000003</v>
      </c>
      <c r="FO175" s="265">
        <v>0.8</v>
      </c>
      <c r="FP175" s="265">
        <v>0.64175000000000004</v>
      </c>
      <c r="FQ175" s="265">
        <v>0.61487000000000003</v>
      </c>
      <c r="FR175" s="265">
        <v>0.55184999999999995</v>
      </c>
      <c r="FS175" s="265">
        <v>0.65703999999999996</v>
      </c>
      <c r="FT175" s="265">
        <v>0.52883999999999998</v>
      </c>
      <c r="FU175" s="265">
        <v>0.63671</v>
      </c>
      <c r="FV175" s="265">
        <v>0.74578999999999995</v>
      </c>
      <c r="FW175" s="265">
        <v>0.65966999999999998</v>
      </c>
      <c r="FX175" s="265">
        <v>0.73338000000000003</v>
      </c>
      <c r="FY175" s="265">
        <v>0.59809999999999997</v>
      </c>
      <c r="FZ175" s="265">
        <v>0.65966999999999998</v>
      </c>
      <c r="GA175" s="265">
        <v>0.70637000000000005</v>
      </c>
      <c r="GB175" s="265">
        <v>0.62770999999999999</v>
      </c>
      <c r="GC175" s="265">
        <v>0.70726999999999995</v>
      </c>
      <c r="GD175" s="265">
        <v>0.72975000000000001</v>
      </c>
      <c r="GE175" s="265">
        <v>0.91341000000000006</v>
      </c>
      <c r="GF175" s="265">
        <v>0.71035999999999999</v>
      </c>
      <c r="GG175" s="265">
        <v>0.73216000000000003</v>
      </c>
      <c r="GH175" s="265">
        <v>0.83272999999999997</v>
      </c>
      <c r="GI175" s="265">
        <v>0.79056000000000004</v>
      </c>
      <c r="GJ175" s="265">
        <v>0.85309000000000001</v>
      </c>
      <c r="GK175" s="265">
        <v>0.81579000000000002</v>
      </c>
      <c r="GL175" s="265">
        <v>0.76085999999999998</v>
      </c>
      <c r="GM175" s="265">
        <v>0.87907000000000002</v>
      </c>
      <c r="GN175" s="265">
        <v>0.92769000000000001</v>
      </c>
      <c r="GO175" s="265">
        <v>0.79583999999999999</v>
      </c>
      <c r="GP175" s="265">
        <v>0.73587000000000002</v>
      </c>
      <c r="GQ175" s="265">
        <v>0.72687999999999997</v>
      </c>
      <c r="GR175" s="265">
        <v>0.83296999999999999</v>
      </c>
      <c r="GS175" s="265">
        <v>0.72611000000000003</v>
      </c>
      <c r="GT175" s="265">
        <v>0.72482000000000002</v>
      </c>
      <c r="GU175" s="265">
        <v>0.71935000000000004</v>
      </c>
      <c r="GV175" s="265">
        <v>0.69394</v>
      </c>
      <c r="GW175" s="265">
        <v>0.69389000000000001</v>
      </c>
      <c r="GX175" s="265">
        <v>0.81986999999999999</v>
      </c>
      <c r="GY175" s="265">
        <v>0.71896000000000004</v>
      </c>
      <c r="GZ175" s="265">
        <v>0.5776</v>
      </c>
      <c r="HA175" s="265">
        <v>0.62958000000000003</v>
      </c>
      <c r="HB175" s="265">
        <v>0.63088</v>
      </c>
      <c r="HC175" s="265">
        <v>0.93750999999999995</v>
      </c>
      <c r="HD175" s="265">
        <v>0.69298000000000004</v>
      </c>
      <c r="HE175" s="265">
        <v>0.86273999999999995</v>
      </c>
      <c r="HF175" s="265">
        <v>0.82521</v>
      </c>
      <c r="HG175" s="265">
        <v>0.86377999999999999</v>
      </c>
      <c r="HH175" s="265">
        <v>0.86738999999999999</v>
      </c>
      <c r="HI175" s="265">
        <v>0.87095999999999996</v>
      </c>
      <c r="HJ175" s="265">
        <v>0.91964999999999997</v>
      </c>
      <c r="HK175" s="265">
        <v>0.72433000000000003</v>
      </c>
      <c r="HL175" s="265">
        <v>0.76670000000000005</v>
      </c>
      <c r="HM175" s="265">
        <v>0.72255999999999998</v>
      </c>
      <c r="HN175" s="265">
        <v>0.81369000000000002</v>
      </c>
      <c r="HO175" s="265">
        <v>0.81674999999999998</v>
      </c>
      <c r="HP175" s="265">
        <v>0.74395999999999995</v>
      </c>
      <c r="HQ175" s="265">
        <v>0.81298999999999999</v>
      </c>
      <c r="HR175" s="265">
        <v>0.90329999999999999</v>
      </c>
      <c r="HS175" s="265">
        <v>0.77468999999999999</v>
      </c>
      <c r="HT175" s="265">
        <v>0.76049</v>
      </c>
      <c r="HU175" s="265">
        <v>0.90273000000000003</v>
      </c>
      <c r="HV175" s="265">
        <v>0.69457999999999998</v>
      </c>
      <c r="HW175" s="265">
        <v>0.81184999999999996</v>
      </c>
      <c r="HX175" s="265">
        <v>0.85106000000000004</v>
      </c>
      <c r="HY175" s="265">
        <v>0.68862999999999996</v>
      </c>
      <c r="HZ175" s="265">
        <v>0.77546999999999999</v>
      </c>
      <c r="IA175" s="265">
        <v>0.70396000000000003</v>
      </c>
      <c r="IB175" s="265">
        <v>0.69101000000000001</v>
      </c>
      <c r="IC175" s="265">
        <v>0.70543999999999996</v>
      </c>
      <c r="ID175" s="265">
        <v>0.69598000000000004</v>
      </c>
      <c r="IE175" s="265">
        <v>0.69937000000000005</v>
      </c>
      <c r="IF175" s="265">
        <v>0.69772000000000001</v>
      </c>
      <c r="IG175" s="265">
        <v>0.66783999999999999</v>
      </c>
      <c r="IH175" s="265">
        <v>0.83550999999999997</v>
      </c>
      <c r="II175" s="265">
        <v>0.93345999999999996</v>
      </c>
      <c r="IJ175" s="265">
        <v>0.67827999999999999</v>
      </c>
      <c r="IK175" s="265">
        <v>0.68354999999999999</v>
      </c>
      <c r="IL175" s="265">
        <v>0.89180999999999999</v>
      </c>
      <c r="IM175" s="265">
        <v>0.82455000000000001</v>
      </c>
      <c r="IN175" s="265">
        <v>0.82637000000000005</v>
      </c>
      <c r="IO175" s="265">
        <v>0.75287000000000004</v>
      </c>
      <c r="IP175" s="265">
        <v>0.54423999999999995</v>
      </c>
      <c r="IQ175" s="265">
        <v>0.81894999999999996</v>
      </c>
      <c r="IR175" s="265">
        <v>0.85765000000000002</v>
      </c>
      <c r="IS175" s="265">
        <v>0.71319999999999995</v>
      </c>
      <c r="IT175" s="265">
        <v>0.67345999999999995</v>
      </c>
      <c r="IU175" s="265">
        <v>0.73185999999999996</v>
      </c>
      <c r="IV175" s="265">
        <v>0.50460000000000005</v>
      </c>
      <c r="IW175" s="265">
        <v>0.70740000000000003</v>
      </c>
      <c r="IX175" s="265">
        <v>0.75707000000000002</v>
      </c>
      <c r="IY175" s="265">
        <v>0.89110999999999996</v>
      </c>
      <c r="IZ175" s="265">
        <v>0.79518999999999995</v>
      </c>
      <c r="JA175" s="265">
        <v>0.82845999999999997</v>
      </c>
      <c r="JB175" s="265">
        <v>0.80083000000000004</v>
      </c>
      <c r="JC175" s="265">
        <v>0.86834999999999996</v>
      </c>
      <c r="JD175" s="265">
        <v>0.76649999999999996</v>
      </c>
      <c r="JE175" s="265">
        <v>0.75100999999999996</v>
      </c>
      <c r="JF175" s="265">
        <v>0.70348999999999995</v>
      </c>
      <c r="JG175" s="265">
        <v>0.80913000000000002</v>
      </c>
      <c r="JH175" s="265">
        <v>0.95872000000000002</v>
      </c>
      <c r="JI175" s="265">
        <v>0.82435000000000003</v>
      </c>
      <c r="JJ175" s="265">
        <v>0.77761999999999998</v>
      </c>
      <c r="JK175" s="265">
        <v>0.98092999999999997</v>
      </c>
      <c r="JL175" s="265">
        <v>0.93359000000000003</v>
      </c>
      <c r="JM175" s="265">
        <v>0.87170000000000003</v>
      </c>
      <c r="JN175" s="265">
        <v>0.71131999999999995</v>
      </c>
      <c r="JO175" s="265">
        <v>0.73789000000000005</v>
      </c>
      <c r="JP175" s="265">
        <v>0.77146999999999999</v>
      </c>
      <c r="JQ175" s="265">
        <v>0.71060000000000001</v>
      </c>
      <c r="JR175" s="265">
        <v>0.60419999999999996</v>
      </c>
      <c r="JS175" s="265">
        <v>0.71175999999999995</v>
      </c>
      <c r="JT175" s="265">
        <v>0.42948999999999998</v>
      </c>
      <c r="JU175" s="265">
        <v>0.87792000000000003</v>
      </c>
      <c r="JV175" s="265">
        <v>0.85296000000000005</v>
      </c>
      <c r="JW175" s="265">
        <v>0.65500999999999998</v>
      </c>
      <c r="JX175" s="265">
        <v>0.67532000000000003</v>
      </c>
      <c r="JY175" s="265">
        <v>0.72894999999999999</v>
      </c>
      <c r="JZ175" s="265">
        <v>0.66222999999999999</v>
      </c>
      <c r="KA175" s="265">
        <v>0.59562999999999999</v>
      </c>
      <c r="KB175" s="265">
        <v>0.56723999999999997</v>
      </c>
      <c r="KC175" s="265">
        <v>0.69403999999999999</v>
      </c>
      <c r="KD175" s="265">
        <v>0.59802</v>
      </c>
      <c r="KE175" s="265">
        <v>0.62439</v>
      </c>
      <c r="KF175" s="265">
        <v>0.54727000000000003</v>
      </c>
      <c r="KG175" s="265">
        <v>0.52232000000000001</v>
      </c>
      <c r="KH175" s="265">
        <v>0.70454000000000006</v>
      </c>
      <c r="KI175" s="265">
        <v>0.58198000000000005</v>
      </c>
      <c r="KJ175" s="265">
        <v>0.65161999999999998</v>
      </c>
      <c r="KK175" s="265">
        <v>0.51322999999999996</v>
      </c>
      <c r="KL175" s="265">
        <v>0.55793999999999999</v>
      </c>
      <c r="KM175" s="265">
        <v>0.99282000000000004</v>
      </c>
      <c r="KN175" s="265">
        <v>0.98816000000000004</v>
      </c>
      <c r="KO175" s="265">
        <v>0.94454000000000005</v>
      </c>
      <c r="KP175" s="265">
        <v>7.2079298063772255E-3</v>
      </c>
      <c r="KQ175" s="265">
        <v>0.83360999999999996</v>
      </c>
      <c r="KR175" s="265">
        <v>0.78896999999999995</v>
      </c>
      <c r="KS175" s="265">
        <v>0.75209000000000004</v>
      </c>
      <c r="KT175" s="265">
        <v>0.95985151619482079</v>
      </c>
      <c r="KU175" s="265">
        <v>0.12121999999999999</v>
      </c>
      <c r="KV175" s="265">
        <v>0.26204</v>
      </c>
      <c r="KW175" s="265">
        <v>0.32918999999999998</v>
      </c>
      <c r="KX175" s="265">
        <v>0.43763000000000002</v>
      </c>
      <c r="KY175" s="265">
        <v>0.63022999999999996</v>
      </c>
      <c r="KZ175" s="265">
        <v>0.81633</v>
      </c>
      <c r="LA175" s="265">
        <v>0.93835000000000002</v>
      </c>
      <c r="LB175" s="265">
        <v>0.99321999999999999</v>
      </c>
      <c r="LC175" s="265">
        <v>1</v>
      </c>
      <c r="LD175" s="265">
        <v>0</v>
      </c>
      <c r="LE175" s="265">
        <v>0.65776000000000001</v>
      </c>
      <c r="LF175" s="265">
        <v>0</v>
      </c>
      <c r="LG175" s="265">
        <v>0</v>
      </c>
      <c r="LH175" s="431">
        <v>1.8723708344623446E-3</v>
      </c>
      <c r="LI175" s="431">
        <v>1.9438415765762329E-3</v>
      </c>
      <c r="LJ175" s="431">
        <v>1.3542862143367529E-3</v>
      </c>
      <c r="LK175" s="431">
        <v>2.3363493382930756E-3</v>
      </c>
      <c r="LL175" s="431">
        <v>1.5685593243688345E-3</v>
      </c>
      <c r="LM175" s="431">
        <v>2.6074873749166727E-3</v>
      </c>
      <c r="LN175" s="431">
        <v>1.7940317047759891E-3</v>
      </c>
      <c r="LO175" s="431">
        <v>2.4919100105762482E-3</v>
      </c>
      <c r="LP175" s="431">
        <v>2.2512848954647779E-3</v>
      </c>
      <c r="LQ175" s="431">
        <v>2.5596385821700096E-3</v>
      </c>
      <c r="LR175" s="431">
        <v>2.7598079759627581E-3</v>
      </c>
      <c r="LS175" s="431">
        <v>2.5443863123655319E-3</v>
      </c>
      <c r="LT175" s="431">
        <v>2.5880043394863605E-3</v>
      </c>
      <c r="LU175" s="431">
        <v>2.7537697460502386E-3</v>
      </c>
      <c r="LV175" s="431">
        <v>1.8853431101888418E-3</v>
      </c>
      <c r="LW175" s="431">
        <v>2.6894067414104939E-3</v>
      </c>
      <c r="LX175" s="431">
        <v>2.2381246089935303E-3</v>
      </c>
      <c r="LY175" s="431">
        <v>2.7221331838518381E-3</v>
      </c>
      <c r="LZ175" s="431">
        <v>2.2999120410531759E-3</v>
      </c>
      <c r="MA175" s="431">
        <v>2.3234398104250431E-3</v>
      </c>
      <c r="MB175" s="431">
        <v>2.1039790008217096E-3</v>
      </c>
      <c r="MC175" s="431">
        <v>2.9500164091587067E-3</v>
      </c>
      <c r="MD175" s="431">
        <v>2.8985871467739344E-3</v>
      </c>
      <c r="ME175" s="431">
        <v>2.6745074428617954E-3</v>
      </c>
      <c r="MF175" s="431">
        <v>2.6269748341292143E-3</v>
      </c>
      <c r="MG175" s="431">
        <v>2.8673605993390083E-3</v>
      </c>
      <c r="MH175" s="266"/>
      <c r="MI175" s="266"/>
      <c r="MJ175" s="266"/>
      <c r="MK175" s="266"/>
      <c r="ML175" s="266"/>
      <c r="MM175" s="266"/>
      <c r="MN175" s="266"/>
      <c r="MO175" s="266"/>
      <c r="MP175" s="266"/>
      <c r="MQ175" s="266"/>
      <c r="MR175" s="266"/>
      <c r="MS175" s="266"/>
      <c r="MT175" s="266"/>
      <c r="MU175" s="266"/>
      <c r="MV175" s="266"/>
      <c r="MW175" s="266"/>
      <c r="MX175" s="266"/>
      <c r="MY175" s="266"/>
      <c r="MZ175" s="266"/>
      <c r="NA175" s="266"/>
      <c r="NB175" s="266"/>
      <c r="NC175" s="266"/>
      <c r="ND175" s="266"/>
      <c r="NE175" s="266"/>
      <c r="NF175" s="266"/>
      <c r="NG175" s="266"/>
      <c r="NH175" s="266"/>
      <c r="NI175" s="266"/>
      <c r="NJ175" s="266"/>
      <c r="NK175" s="266"/>
      <c r="NL175" s="266"/>
      <c r="NM175" s="266"/>
      <c r="NN175" s="266"/>
      <c r="NO175" s="266"/>
      <c r="NP175" s="266"/>
      <c r="NQ175" s="266"/>
      <c r="NR175" s="266"/>
      <c r="NS175" s="266"/>
      <c r="NT175" s="266"/>
      <c r="NU175" s="266"/>
      <c r="NV175" s="266"/>
      <c r="NW175" s="266"/>
      <c r="NX175" s="266"/>
      <c r="NY175" s="266"/>
      <c r="NZ175" s="266"/>
      <c r="OA175" s="266"/>
      <c r="OB175" s="266"/>
      <c r="OC175" s="266"/>
      <c r="OD175" s="266"/>
      <c r="OE175" s="266"/>
      <c r="OF175" s="266"/>
      <c r="OG175" s="266"/>
      <c r="OH175" s="266"/>
      <c r="OI175" s="266"/>
      <c r="OJ175" s="266"/>
      <c r="OK175" s="266"/>
      <c r="OL175" s="266"/>
      <c r="OM175" s="266"/>
      <c r="ON175" s="267"/>
    </row>
    <row r="176" spans="1:404">
      <c r="A176" s="261">
        <v>551</v>
      </c>
      <c r="B176" s="265">
        <v>0.37440000000000001</v>
      </c>
      <c r="C176" s="265">
        <v>0.46398</v>
      </c>
      <c r="D176" s="265">
        <v>0.49702000000000002</v>
      </c>
      <c r="E176" s="265">
        <v>0.49087999999999998</v>
      </c>
      <c r="F176" s="265">
        <v>0.41898999999999997</v>
      </c>
      <c r="G176" s="265">
        <v>0.5242</v>
      </c>
      <c r="H176" s="265">
        <v>0.36537999999999998</v>
      </c>
      <c r="I176" s="265">
        <v>0.45648</v>
      </c>
      <c r="J176" s="265">
        <v>0.4748</v>
      </c>
      <c r="K176" s="265">
        <v>0.38723999999999997</v>
      </c>
      <c r="L176" s="265">
        <v>0.37880000000000003</v>
      </c>
      <c r="M176" s="265">
        <v>0.36503999999999998</v>
      </c>
      <c r="N176" s="265">
        <v>0.27685999999999999</v>
      </c>
      <c r="O176" s="265">
        <v>0.23538000000000001</v>
      </c>
      <c r="P176" s="265">
        <v>0.54186000000000001</v>
      </c>
      <c r="Q176" s="265">
        <v>0.60087999999999997</v>
      </c>
      <c r="R176" s="265">
        <v>0.52014000000000005</v>
      </c>
      <c r="S176" s="265">
        <v>0.39338000000000001</v>
      </c>
      <c r="T176" s="265">
        <v>0.20155000000000001</v>
      </c>
      <c r="U176" s="265">
        <v>0.30859999999999999</v>
      </c>
      <c r="V176" s="265">
        <v>0.15756000000000001</v>
      </c>
      <c r="W176" s="265">
        <v>0.32296000000000002</v>
      </c>
      <c r="X176" s="265">
        <v>0.22267999999999999</v>
      </c>
      <c r="Y176" s="265">
        <v>0.37828000000000001</v>
      </c>
      <c r="Z176" s="265">
        <v>0.20916999999999999</v>
      </c>
      <c r="AA176" s="265">
        <v>0.40072999999999998</v>
      </c>
      <c r="AB176" s="265">
        <v>0.23017000000000001</v>
      </c>
      <c r="AC176" s="265">
        <v>0.34681000000000001</v>
      </c>
      <c r="AD176" s="265">
        <v>0.17424000000000001</v>
      </c>
      <c r="AE176" s="265">
        <v>0.28408</v>
      </c>
      <c r="AF176" s="265">
        <v>0.29235</v>
      </c>
      <c r="AG176" s="265">
        <v>0.10813</v>
      </c>
      <c r="AH176" s="265">
        <v>0.27816000000000002</v>
      </c>
      <c r="AI176" s="265">
        <v>0.26884999999999998</v>
      </c>
      <c r="AJ176" s="265">
        <v>0.26272000000000001</v>
      </c>
      <c r="AK176" s="265">
        <v>0.19597000000000001</v>
      </c>
      <c r="AL176" s="265">
        <v>0.28547</v>
      </c>
      <c r="AM176" s="265">
        <v>0.21947</v>
      </c>
      <c r="AN176" s="265">
        <v>0.20125999999999999</v>
      </c>
      <c r="AO176" s="265">
        <v>0.28682999999999997</v>
      </c>
      <c r="AP176" s="265">
        <v>0.33223000000000003</v>
      </c>
      <c r="AQ176" s="265">
        <v>0.20541999999999999</v>
      </c>
      <c r="AR176" s="265">
        <v>0.28788999999999998</v>
      </c>
      <c r="AS176" s="265">
        <v>0.27185999999999999</v>
      </c>
      <c r="AT176" s="265">
        <v>0.20297000000000001</v>
      </c>
      <c r="AU176" s="265">
        <v>0.28943000000000002</v>
      </c>
      <c r="AV176" s="265">
        <v>0.20771999999999999</v>
      </c>
      <c r="AW176" s="265">
        <v>0.26901000000000003</v>
      </c>
      <c r="AX176" s="265">
        <v>0.28322000000000003</v>
      </c>
      <c r="AY176" s="265">
        <v>0.28062999999999999</v>
      </c>
      <c r="AZ176" s="265">
        <v>0.28136</v>
      </c>
      <c r="BA176" s="265">
        <v>0.25173000000000001</v>
      </c>
      <c r="BB176" s="265">
        <v>0.27129999999999999</v>
      </c>
      <c r="BC176" s="265">
        <v>0.28419</v>
      </c>
      <c r="BD176" s="265">
        <v>0.23499</v>
      </c>
      <c r="BE176" s="265">
        <v>5.0444000000000003E-2</v>
      </c>
      <c r="BF176" s="265">
        <v>4.4986999999999999E-2</v>
      </c>
      <c r="BG176" s="265">
        <v>0.32089000000000001</v>
      </c>
      <c r="BH176" s="265">
        <v>0.34039999999999998</v>
      </c>
      <c r="BI176" s="265">
        <v>0.64561999999999997</v>
      </c>
      <c r="BJ176" s="265">
        <v>0.61955000000000005</v>
      </c>
      <c r="BK176" s="265">
        <v>0.16622999999999999</v>
      </c>
      <c r="BL176" s="265">
        <v>0.28821999999999998</v>
      </c>
      <c r="BM176" s="265">
        <v>0.16829</v>
      </c>
      <c r="BN176" s="265">
        <v>0.38042999999999999</v>
      </c>
      <c r="BO176" s="265">
        <v>0.43142999999999998</v>
      </c>
      <c r="BP176" s="265">
        <v>7.6827000000000006E-2</v>
      </c>
      <c r="BQ176" s="265">
        <v>0.25301000000000001</v>
      </c>
      <c r="BR176" s="265">
        <v>0.38081999999999999</v>
      </c>
      <c r="BS176" s="265">
        <v>0.21410999999999999</v>
      </c>
      <c r="BT176" s="265">
        <v>0.31236000000000003</v>
      </c>
      <c r="BU176" s="265">
        <v>0.1598</v>
      </c>
      <c r="BV176" s="265">
        <v>2.9073000000000002E-2</v>
      </c>
      <c r="BW176" s="265">
        <v>0.36649999999999999</v>
      </c>
      <c r="BX176" s="265">
        <v>5.5997999999999999E-2</v>
      </c>
      <c r="BY176" s="265">
        <v>0.39151999999999998</v>
      </c>
      <c r="BZ176" s="265">
        <v>0.35497000000000001</v>
      </c>
      <c r="CA176" s="265">
        <v>0.66400000000000003</v>
      </c>
      <c r="CB176" s="265">
        <v>0.46628999999999998</v>
      </c>
      <c r="CC176" s="265">
        <v>0.58394000000000001</v>
      </c>
      <c r="CD176" s="265">
        <v>0.36907000000000001</v>
      </c>
      <c r="CE176" s="265">
        <v>0.35579</v>
      </c>
      <c r="CF176" s="265">
        <v>0.39334000000000002</v>
      </c>
      <c r="CG176" s="265">
        <v>0.36271999999999999</v>
      </c>
      <c r="CH176" s="265">
        <v>0.34699000000000002</v>
      </c>
      <c r="CI176" s="265">
        <v>0.35936000000000001</v>
      </c>
      <c r="CJ176" s="265">
        <v>0.33955999999999997</v>
      </c>
      <c r="CK176" s="265">
        <v>0.37478</v>
      </c>
      <c r="CL176" s="265">
        <v>0.6069</v>
      </c>
      <c r="CM176" s="265">
        <v>0.39218999999999998</v>
      </c>
      <c r="CN176" s="265">
        <v>0.23232</v>
      </c>
      <c r="CO176" s="265">
        <v>0.31145</v>
      </c>
      <c r="CP176" s="265">
        <v>0.38245000000000001</v>
      </c>
      <c r="CQ176" s="265">
        <v>0.36369000000000001</v>
      </c>
      <c r="CR176" s="265">
        <v>0.32</v>
      </c>
      <c r="CS176" s="265">
        <v>0.20408000000000001</v>
      </c>
      <c r="CT176" s="265">
        <v>0.29897000000000001</v>
      </c>
      <c r="CU176" s="265">
        <v>0.26</v>
      </c>
      <c r="CV176" s="265">
        <v>0.36337000000000003</v>
      </c>
      <c r="CW176" s="265">
        <v>0.54545999999999994</v>
      </c>
      <c r="CX176" s="265">
        <v>0.29897000000000001</v>
      </c>
      <c r="CY176" s="265">
        <v>0.47422999999999998</v>
      </c>
      <c r="CZ176" s="265">
        <v>0.40307999999999999</v>
      </c>
      <c r="DA176" s="265">
        <v>0.50260000000000005</v>
      </c>
      <c r="DB176" s="265">
        <v>0.12121</v>
      </c>
      <c r="DC176" s="265">
        <v>0.14227000000000001</v>
      </c>
      <c r="DD176" s="265">
        <v>0.13736999999999999</v>
      </c>
      <c r="DE176" s="265">
        <v>0.28454000000000002</v>
      </c>
      <c r="DF176" s="265">
        <v>0.14435999999999999</v>
      </c>
      <c r="DG176" s="265">
        <v>0.21844</v>
      </c>
      <c r="DH176" s="265">
        <v>0.1449</v>
      </c>
      <c r="DI176" s="265">
        <v>0.16039</v>
      </c>
      <c r="DJ176" s="265">
        <v>0.19938</v>
      </c>
      <c r="DK176" s="265">
        <v>0.54152</v>
      </c>
      <c r="DL176" s="265">
        <v>0.32406000000000001</v>
      </c>
      <c r="DM176" s="265">
        <v>0.31997999999999999</v>
      </c>
      <c r="DN176" s="265">
        <v>0.32608999999999999</v>
      </c>
      <c r="DO176" s="265">
        <v>0.28016000000000002</v>
      </c>
      <c r="DP176" s="265">
        <v>0.49235000000000001</v>
      </c>
      <c r="DQ176" s="265">
        <v>0.34215000000000001</v>
      </c>
      <c r="DR176" s="265">
        <v>0.20671999999999999</v>
      </c>
      <c r="DS176" s="265">
        <v>0.25136999999999998</v>
      </c>
      <c r="DT176" s="265">
        <v>0.33583000000000002</v>
      </c>
      <c r="DU176" s="265">
        <v>0.59243999999999997</v>
      </c>
      <c r="DV176" s="265">
        <v>0.25875999999999999</v>
      </c>
      <c r="DW176" s="265">
        <v>0.55971000000000004</v>
      </c>
      <c r="DX176" s="265">
        <v>0.12303</v>
      </c>
      <c r="DY176" s="265">
        <v>0.16250999999999999</v>
      </c>
      <c r="DZ176" s="265">
        <v>0.51751000000000003</v>
      </c>
      <c r="EA176" s="265">
        <v>0.43292999999999998</v>
      </c>
      <c r="EB176" s="265">
        <v>0.43045</v>
      </c>
      <c r="EC176" s="265">
        <v>0.44999</v>
      </c>
      <c r="ED176" s="265">
        <v>0.40277000000000002</v>
      </c>
      <c r="EE176" s="265">
        <v>0.37644</v>
      </c>
      <c r="EF176" s="265">
        <v>5.1333999999999998E-2</v>
      </c>
      <c r="EG176" s="265">
        <v>0.51209000000000005</v>
      </c>
      <c r="EH176" s="265">
        <v>0.58513000000000004</v>
      </c>
      <c r="EI176" s="265">
        <v>0.47754999999999997</v>
      </c>
      <c r="EJ176" s="265">
        <v>0.34844999999999998</v>
      </c>
      <c r="EK176" s="265">
        <v>0.13938999999999999</v>
      </c>
      <c r="EL176" s="265">
        <v>0.24582999999999999</v>
      </c>
      <c r="EM176" s="265">
        <v>0.1177</v>
      </c>
      <c r="EN176" s="265">
        <v>0.12509000000000001</v>
      </c>
      <c r="EO176" s="265">
        <v>0.53444999999999998</v>
      </c>
      <c r="EP176" s="265">
        <v>0.33859</v>
      </c>
      <c r="EQ176" s="265">
        <v>0.15243000000000001</v>
      </c>
      <c r="ER176" s="265">
        <v>0.17538999999999999</v>
      </c>
      <c r="ES176" s="265">
        <v>0.16547999999999999</v>
      </c>
      <c r="ET176" s="265">
        <v>0.17491999999999999</v>
      </c>
      <c r="EU176" s="265">
        <v>0.15964999999999999</v>
      </c>
      <c r="EV176" s="265">
        <v>0.12734000000000001</v>
      </c>
      <c r="EW176" s="265">
        <v>0.13843</v>
      </c>
      <c r="EX176" s="265">
        <v>0.15772</v>
      </c>
      <c r="EY176" s="265">
        <v>0.15262999999999999</v>
      </c>
      <c r="EZ176" s="265">
        <v>0.45935999999999999</v>
      </c>
      <c r="FA176" s="265">
        <v>0.2364</v>
      </c>
      <c r="FB176" s="265">
        <v>0.21009</v>
      </c>
      <c r="FC176" s="265">
        <v>0.19156000000000001</v>
      </c>
      <c r="FD176" s="265">
        <v>0.24424999999999999</v>
      </c>
      <c r="FE176" s="265">
        <v>0.17374000000000001</v>
      </c>
      <c r="FF176" s="265">
        <v>0.23441999999999999</v>
      </c>
      <c r="FG176" s="265">
        <v>0.25953999999999999</v>
      </c>
      <c r="FH176" s="265">
        <v>0.22084999999999999</v>
      </c>
      <c r="FI176" s="265">
        <v>0.21304999999999999</v>
      </c>
      <c r="FJ176" s="265">
        <v>0.22417999999999999</v>
      </c>
      <c r="FK176" s="265">
        <v>0.12973999999999999</v>
      </c>
      <c r="FL176" s="265">
        <v>0.15240000000000001</v>
      </c>
      <c r="FM176" s="265">
        <v>0.1764</v>
      </c>
      <c r="FN176" s="265">
        <v>0.64358000000000004</v>
      </c>
      <c r="FO176" s="265">
        <v>0.80600000000000005</v>
      </c>
      <c r="FP176" s="265">
        <v>0.64148000000000005</v>
      </c>
      <c r="FQ176" s="265">
        <v>0.61856</v>
      </c>
      <c r="FR176" s="265">
        <v>0.55661000000000005</v>
      </c>
      <c r="FS176" s="265">
        <v>0.66213999999999995</v>
      </c>
      <c r="FT176" s="265">
        <v>0.53286</v>
      </c>
      <c r="FU176" s="265">
        <v>0.63912000000000002</v>
      </c>
      <c r="FV176" s="265">
        <v>0.75044999999999995</v>
      </c>
      <c r="FW176" s="265">
        <v>0.66017000000000003</v>
      </c>
      <c r="FX176" s="265">
        <v>0.73933000000000004</v>
      </c>
      <c r="FY176" s="265">
        <v>0.59824999999999995</v>
      </c>
      <c r="FZ176" s="265">
        <v>0.66017000000000003</v>
      </c>
      <c r="GA176" s="265">
        <v>0.70831999999999995</v>
      </c>
      <c r="GB176" s="265">
        <v>0.63414000000000004</v>
      </c>
      <c r="GC176" s="265">
        <v>0.71508000000000005</v>
      </c>
      <c r="GD176" s="265">
        <v>0.73497000000000001</v>
      </c>
      <c r="GE176" s="265">
        <v>0.91749999999999998</v>
      </c>
      <c r="GF176" s="265">
        <v>0.71758999999999995</v>
      </c>
      <c r="GG176" s="265">
        <v>0.73301000000000005</v>
      </c>
      <c r="GH176" s="265">
        <v>0.83343</v>
      </c>
      <c r="GI176" s="265">
        <v>0.79112000000000005</v>
      </c>
      <c r="GJ176" s="265">
        <v>0.85692000000000002</v>
      </c>
      <c r="GK176" s="265">
        <v>0.81977999999999995</v>
      </c>
      <c r="GL176" s="265">
        <v>0.76405000000000001</v>
      </c>
      <c r="GM176" s="265">
        <v>0.88361000000000001</v>
      </c>
      <c r="GN176" s="265">
        <v>0.93198000000000003</v>
      </c>
      <c r="GO176" s="265">
        <v>0.80193000000000003</v>
      </c>
      <c r="GP176" s="265">
        <v>0.74209999999999998</v>
      </c>
      <c r="GQ176" s="265">
        <v>0.73312999999999995</v>
      </c>
      <c r="GR176" s="265">
        <v>0.83903000000000005</v>
      </c>
      <c r="GS176" s="265">
        <v>0.73240000000000005</v>
      </c>
      <c r="GT176" s="265">
        <v>0.73070999999999997</v>
      </c>
      <c r="GU176" s="265">
        <v>0.72506999999999999</v>
      </c>
      <c r="GV176" s="265">
        <v>0.69938999999999996</v>
      </c>
      <c r="GW176" s="265">
        <v>0.69882999999999995</v>
      </c>
      <c r="GX176" s="265">
        <v>0.82504999999999995</v>
      </c>
      <c r="GY176" s="265">
        <v>0.71963999999999995</v>
      </c>
      <c r="GZ176" s="265">
        <v>0.57793000000000005</v>
      </c>
      <c r="HA176" s="265">
        <v>0.63632999999999995</v>
      </c>
      <c r="HB176" s="265">
        <v>0.63841999999999999</v>
      </c>
      <c r="HC176" s="265">
        <v>0.94083000000000006</v>
      </c>
      <c r="HD176" s="265">
        <v>0.69484999999999997</v>
      </c>
      <c r="HE176" s="265">
        <v>0.86728000000000005</v>
      </c>
      <c r="HF176" s="265">
        <v>0.82920000000000005</v>
      </c>
      <c r="HG176" s="265">
        <v>0.86861999999999995</v>
      </c>
      <c r="HH176" s="265">
        <v>0.87199000000000004</v>
      </c>
      <c r="HI176" s="265">
        <v>0.87565000000000004</v>
      </c>
      <c r="HJ176" s="265">
        <v>0.92400000000000004</v>
      </c>
      <c r="HK176" s="265">
        <v>0.72919999999999996</v>
      </c>
      <c r="HL176" s="265">
        <v>0.77166999999999997</v>
      </c>
      <c r="HM176" s="265">
        <v>0.72848000000000002</v>
      </c>
      <c r="HN176" s="265">
        <v>0.81921999999999995</v>
      </c>
      <c r="HO176" s="265">
        <v>0.82230000000000003</v>
      </c>
      <c r="HP176" s="265">
        <v>0.75024000000000002</v>
      </c>
      <c r="HQ176" s="265">
        <v>0.81628999999999996</v>
      </c>
      <c r="HR176" s="265">
        <v>0.90732999999999997</v>
      </c>
      <c r="HS176" s="265">
        <v>0.78151000000000004</v>
      </c>
      <c r="HT176" s="265">
        <v>0.76388</v>
      </c>
      <c r="HU176" s="265">
        <v>0.90442</v>
      </c>
      <c r="HV176" s="265">
        <v>0.70055000000000001</v>
      </c>
      <c r="HW176" s="265">
        <v>0.81410000000000005</v>
      </c>
      <c r="HX176" s="265">
        <v>0.85202</v>
      </c>
      <c r="HY176" s="265">
        <v>0.68944000000000005</v>
      </c>
      <c r="HZ176" s="265">
        <v>0.78654999999999997</v>
      </c>
      <c r="IA176" s="265">
        <v>0.71418000000000004</v>
      </c>
      <c r="IB176" s="265">
        <v>0.70150999999999997</v>
      </c>
      <c r="IC176" s="265">
        <v>0.71560999999999997</v>
      </c>
      <c r="ID176" s="265">
        <v>0.70650999999999997</v>
      </c>
      <c r="IE176" s="265">
        <v>0.70679000000000003</v>
      </c>
      <c r="IF176" s="265">
        <v>0.70572000000000001</v>
      </c>
      <c r="IG176" s="265">
        <v>0.67454999999999998</v>
      </c>
      <c r="IH176" s="265">
        <v>0.84050999999999998</v>
      </c>
      <c r="II176" s="265">
        <v>0.93779000000000001</v>
      </c>
      <c r="IJ176" s="265">
        <v>0.68591000000000002</v>
      </c>
      <c r="IK176" s="265">
        <v>0.69152000000000002</v>
      </c>
      <c r="IL176" s="265">
        <v>0.89629999999999999</v>
      </c>
      <c r="IM176" s="265">
        <v>0.83292999999999995</v>
      </c>
      <c r="IN176" s="265">
        <v>0.83814</v>
      </c>
      <c r="IO176" s="265">
        <v>0.76897000000000004</v>
      </c>
      <c r="IP176" s="265">
        <v>0.54723999999999995</v>
      </c>
      <c r="IQ176" s="265">
        <v>0.82433999999999996</v>
      </c>
      <c r="IR176" s="265">
        <v>0.85795999999999994</v>
      </c>
      <c r="IS176" s="265">
        <v>0.71853999999999996</v>
      </c>
      <c r="IT176" s="265">
        <v>0.67430999999999996</v>
      </c>
      <c r="IU176" s="265">
        <v>0.73780999999999997</v>
      </c>
      <c r="IV176" s="265">
        <v>0.50732999999999995</v>
      </c>
      <c r="IW176" s="265">
        <v>0.71172999999999997</v>
      </c>
      <c r="IX176" s="265">
        <v>0.76348000000000005</v>
      </c>
      <c r="IY176" s="265">
        <v>0.89400000000000002</v>
      </c>
      <c r="IZ176" s="265">
        <v>0.79781000000000002</v>
      </c>
      <c r="JA176" s="265">
        <v>0.83125000000000004</v>
      </c>
      <c r="JB176" s="265">
        <v>0.80335000000000001</v>
      </c>
      <c r="JC176" s="265">
        <v>0.87114999999999998</v>
      </c>
      <c r="JD176" s="265">
        <v>0.77634000000000003</v>
      </c>
      <c r="JE176" s="265">
        <v>0.75683</v>
      </c>
      <c r="JF176" s="265">
        <v>0.70342000000000005</v>
      </c>
      <c r="JG176" s="265">
        <v>0.81535000000000002</v>
      </c>
      <c r="JH176" s="265">
        <v>0.96177000000000001</v>
      </c>
      <c r="JI176" s="265">
        <v>0.82665</v>
      </c>
      <c r="JJ176" s="265">
        <v>0.77951999999999999</v>
      </c>
      <c r="JK176" s="265">
        <v>0.98363999999999996</v>
      </c>
      <c r="JL176" s="265">
        <v>0.93694</v>
      </c>
      <c r="JM176" s="265">
        <v>0.87653999999999999</v>
      </c>
      <c r="JN176" s="265">
        <v>0.71713000000000005</v>
      </c>
      <c r="JO176" s="265">
        <v>0.74407999999999996</v>
      </c>
      <c r="JP176" s="265">
        <v>0.77286999999999995</v>
      </c>
      <c r="JQ176" s="265">
        <v>0.71616000000000002</v>
      </c>
      <c r="JR176" s="265">
        <v>0.60992000000000002</v>
      </c>
      <c r="JS176" s="265">
        <v>0.71794999999999998</v>
      </c>
      <c r="JT176" s="265">
        <v>0.43057000000000001</v>
      </c>
      <c r="JU176" s="265">
        <v>0.88136000000000003</v>
      </c>
      <c r="JV176" s="265">
        <v>0.85475999999999996</v>
      </c>
      <c r="JW176" s="265">
        <v>0.66146000000000005</v>
      </c>
      <c r="JX176" s="265">
        <v>0.68025999999999998</v>
      </c>
      <c r="JY176" s="265">
        <v>0.73534999999999995</v>
      </c>
      <c r="JZ176" s="265">
        <v>0.66646000000000005</v>
      </c>
      <c r="KA176" s="265">
        <v>0.59877999999999998</v>
      </c>
      <c r="KB176" s="265">
        <v>0.57054000000000005</v>
      </c>
      <c r="KC176" s="265">
        <v>0.69377999999999995</v>
      </c>
      <c r="KD176" s="265">
        <v>0.59780999999999995</v>
      </c>
      <c r="KE176" s="265">
        <v>0.62417</v>
      </c>
      <c r="KF176" s="265">
        <v>0.54779</v>
      </c>
      <c r="KG176" s="265">
        <v>0.52280000000000004</v>
      </c>
      <c r="KH176" s="265">
        <v>0.71597999999999995</v>
      </c>
      <c r="KI176" s="265">
        <v>0.58984999999999999</v>
      </c>
      <c r="KJ176" s="265">
        <v>0.65837999999999997</v>
      </c>
      <c r="KK176" s="265">
        <v>0.51573999999999998</v>
      </c>
      <c r="KL176" s="265">
        <v>0.55969000000000002</v>
      </c>
      <c r="KM176" s="265">
        <v>0.99056999999999995</v>
      </c>
      <c r="KN176" s="265">
        <v>0.98531000000000002</v>
      </c>
      <c r="KO176" s="265">
        <v>0.94130999999999998</v>
      </c>
      <c r="KP176" s="265">
        <v>7.1949433610919928E-3</v>
      </c>
      <c r="KQ176" s="265">
        <v>0.83001999999999998</v>
      </c>
      <c r="KR176" s="265">
        <v>0.78529000000000004</v>
      </c>
      <c r="KS176" s="265">
        <v>0.74833000000000005</v>
      </c>
      <c r="KT176" s="265">
        <v>0.95897444660750075</v>
      </c>
      <c r="KU176" s="265">
        <v>0.12305000000000001</v>
      </c>
      <c r="KV176" s="265">
        <v>0.26467000000000002</v>
      </c>
      <c r="KW176" s="265">
        <v>0.33201999999999998</v>
      </c>
      <c r="KX176" s="265">
        <v>0.44059999999999999</v>
      </c>
      <c r="KY176" s="265">
        <v>0.63305</v>
      </c>
      <c r="KZ176" s="265">
        <v>0.81859000000000004</v>
      </c>
      <c r="LA176" s="265">
        <v>0.93972</v>
      </c>
      <c r="LB176" s="265">
        <v>0.99363999999999997</v>
      </c>
      <c r="LC176" s="265">
        <v>1</v>
      </c>
      <c r="LD176" s="265">
        <v>0</v>
      </c>
      <c r="LE176" s="265">
        <v>0.67345999999999995</v>
      </c>
      <c r="LF176" s="265">
        <v>0</v>
      </c>
      <c r="LG176" s="265">
        <v>0</v>
      </c>
      <c r="LH176" s="431">
        <v>1.9258350366726518E-3</v>
      </c>
      <c r="LI176" s="431">
        <v>1.9840800669044256E-3</v>
      </c>
      <c r="LJ176" s="431">
        <v>1.3938394840806723E-3</v>
      </c>
      <c r="LK176" s="431">
        <v>2.3315642029047012E-3</v>
      </c>
      <c r="LL176" s="431">
        <v>1.5618471661582589E-3</v>
      </c>
      <c r="LM176" s="431">
        <v>2.5540327187627554E-3</v>
      </c>
      <c r="LN176" s="431">
        <v>1.7507212469354272E-3</v>
      </c>
      <c r="LO176" s="431">
        <v>2.4117273278534412E-3</v>
      </c>
      <c r="LP176" s="431">
        <v>2.170854015275836E-3</v>
      </c>
      <c r="LQ176" s="431">
        <v>2.4661179631948471E-3</v>
      </c>
      <c r="LR176" s="431">
        <v>2.8008744120597839E-3</v>
      </c>
      <c r="LS176" s="431">
        <v>2.5507477112114429E-3</v>
      </c>
      <c r="LT176" s="431">
        <v>2.6042487006634474E-3</v>
      </c>
      <c r="LU176" s="431">
        <v>2.71801115013659E-3</v>
      </c>
      <c r="LV176" s="431">
        <v>1.8524605548009276E-3</v>
      </c>
      <c r="LW176" s="431">
        <v>2.6322207413613796E-3</v>
      </c>
      <c r="LX176" s="431">
        <v>2.1767262369394302E-3</v>
      </c>
      <c r="LY176" s="431">
        <v>2.6622230652719736E-3</v>
      </c>
      <c r="LZ176" s="431">
        <v>2.3480567615479231E-3</v>
      </c>
      <c r="MA176" s="431">
        <v>2.3326100781559944E-3</v>
      </c>
      <c r="MB176" s="431">
        <v>2.1181278862059116E-3</v>
      </c>
      <c r="MC176" s="431">
        <v>2.9367555398494005E-3</v>
      </c>
      <c r="MD176" s="431">
        <v>2.859773812815547E-3</v>
      </c>
      <c r="ME176" s="431">
        <v>2.664296654984355E-3</v>
      </c>
      <c r="MF176" s="431">
        <v>2.65120854601264E-3</v>
      </c>
      <c r="MG176" s="431">
        <v>2.8746072202920914E-3</v>
      </c>
      <c r="MH176" s="266"/>
      <c r="MI176" s="266"/>
      <c r="MJ176" s="266"/>
      <c r="MK176" s="266"/>
      <c r="ML176" s="266"/>
      <c r="MM176" s="266"/>
      <c r="MN176" s="266"/>
      <c r="MO176" s="266"/>
      <c r="MP176" s="266"/>
      <c r="MQ176" s="266"/>
      <c r="MR176" s="266"/>
      <c r="MS176" s="266"/>
      <c r="MT176" s="266"/>
      <c r="MU176" s="266"/>
      <c r="MV176" s="266"/>
      <c r="MW176" s="266"/>
      <c r="MX176" s="266"/>
      <c r="MY176" s="266"/>
      <c r="MZ176" s="266"/>
      <c r="NA176" s="266"/>
      <c r="NB176" s="266"/>
      <c r="NC176" s="266"/>
      <c r="ND176" s="266"/>
      <c r="NE176" s="266"/>
      <c r="NF176" s="266"/>
      <c r="NG176" s="266"/>
      <c r="NH176" s="266"/>
      <c r="NI176" s="266"/>
      <c r="NJ176" s="266"/>
      <c r="NK176" s="266"/>
      <c r="NL176" s="266"/>
      <c r="NM176" s="266"/>
      <c r="NN176" s="266"/>
      <c r="NO176" s="266"/>
      <c r="NP176" s="266"/>
      <c r="NQ176" s="266"/>
      <c r="NR176" s="266"/>
      <c r="NS176" s="266"/>
      <c r="NT176" s="266"/>
      <c r="NU176" s="266"/>
      <c r="NV176" s="266"/>
      <c r="NW176" s="266"/>
      <c r="NX176" s="266"/>
      <c r="NY176" s="266"/>
      <c r="NZ176" s="266"/>
      <c r="OA176" s="266"/>
      <c r="OB176" s="266"/>
      <c r="OC176" s="266"/>
      <c r="OD176" s="266"/>
      <c r="OE176" s="266"/>
      <c r="OF176" s="266"/>
      <c r="OG176" s="266"/>
      <c r="OH176" s="266"/>
      <c r="OI176" s="266"/>
      <c r="OJ176" s="266"/>
      <c r="OK176" s="266"/>
      <c r="OL176" s="266"/>
      <c r="OM176" s="266"/>
      <c r="ON176" s="267"/>
    </row>
    <row r="177" spans="1:404">
      <c r="A177" s="261">
        <v>552</v>
      </c>
      <c r="B177" s="265">
        <v>0.35837000000000002</v>
      </c>
      <c r="C177" s="265">
        <v>0.45226</v>
      </c>
      <c r="D177" s="265">
        <v>0.48727999999999999</v>
      </c>
      <c r="E177" s="265">
        <v>0.48276000000000002</v>
      </c>
      <c r="F177" s="265">
        <v>0.40299000000000001</v>
      </c>
      <c r="G177" s="265">
        <v>0.51297000000000004</v>
      </c>
      <c r="H177" s="265">
        <v>0.34449999999999997</v>
      </c>
      <c r="I177" s="265">
        <v>0.42880000000000001</v>
      </c>
      <c r="J177" s="265">
        <v>0.45021</v>
      </c>
      <c r="K177" s="265">
        <v>0.31839000000000001</v>
      </c>
      <c r="L177" s="265">
        <v>0.30991000000000002</v>
      </c>
      <c r="M177" s="265">
        <v>0.2999</v>
      </c>
      <c r="N177" s="265">
        <v>0.26216</v>
      </c>
      <c r="O177" s="265">
        <v>0.2301</v>
      </c>
      <c r="P177" s="265">
        <v>0.52885000000000004</v>
      </c>
      <c r="Q177" s="265">
        <v>0.59304999999999997</v>
      </c>
      <c r="R177" s="265">
        <v>0.51443000000000005</v>
      </c>
      <c r="S177" s="265">
        <v>0.36964999999999998</v>
      </c>
      <c r="T177" s="265">
        <v>0.20186000000000001</v>
      </c>
      <c r="U177" s="265">
        <v>0.28814000000000001</v>
      </c>
      <c r="V177" s="265">
        <v>0.15701000000000001</v>
      </c>
      <c r="W177" s="265">
        <v>0.30602000000000001</v>
      </c>
      <c r="X177" s="265">
        <v>0.22313</v>
      </c>
      <c r="Y177" s="265">
        <v>0.35881000000000002</v>
      </c>
      <c r="Z177" s="265">
        <v>0.20899999999999999</v>
      </c>
      <c r="AA177" s="265">
        <v>0.38643</v>
      </c>
      <c r="AB177" s="265">
        <v>0.23297999999999999</v>
      </c>
      <c r="AC177" s="265">
        <v>0.32518000000000002</v>
      </c>
      <c r="AD177" s="265">
        <v>0.17437</v>
      </c>
      <c r="AE177" s="265">
        <v>0.24639</v>
      </c>
      <c r="AF177" s="265">
        <v>0.25395000000000001</v>
      </c>
      <c r="AG177" s="265">
        <v>0.10867</v>
      </c>
      <c r="AH177" s="265">
        <v>0.23566000000000001</v>
      </c>
      <c r="AI177" s="265">
        <v>0.22361</v>
      </c>
      <c r="AJ177" s="265">
        <v>0.22062000000000001</v>
      </c>
      <c r="AK177" s="265">
        <v>0.16075999999999999</v>
      </c>
      <c r="AL177" s="265">
        <v>0.23783000000000001</v>
      </c>
      <c r="AM177" s="265">
        <v>0.18364</v>
      </c>
      <c r="AN177" s="265">
        <v>0.16535</v>
      </c>
      <c r="AO177" s="265">
        <v>0.23929</v>
      </c>
      <c r="AP177" s="265">
        <v>0.27739000000000003</v>
      </c>
      <c r="AQ177" s="265">
        <v>0.16880999999999999</v>
      </c>
      <c r="AR177" s="265">
        <v>0.24035999999999999</v>
      </c>
      <c r="AS177" s="265">
        <v>0.22344</v>
      </c>
      <c r="AT177" s="265">
        <v>0.16719000000000001</v>
      </c>
      <c r="AU177" s="265">
        <v>0.24199000000000001</v>
      </c>
      <c r="AV177" s="265">
        <v>0.17129</v>
      </c>
      <c r="AW177" s="265">
        <v>0.22367999999999999</v>
      </c>
      <c r="AX177" s="265">
        <v>0.23591000000000001</v>
      </c>
      <c r="AY177" s="265">
        <v>0.23236999999999999</v>
      </c>
      <c r="AZ177" s="265">
        <v>0.23216000000000001</v>
      </c>
      <c r="BA177" s="265">
        <v>0.20977000000000001</v>
      </c>
      <c r="BB177" s="265">
        <v>0.22597</v>
      </c>
      <c r="BC177" s="265">
        <v>0.23663999999999999</v>
      </c>
      <c r="BD177" s="265">
        <v>0.19592000000000001</v>
      </c>
      <c r="BE177" s="265">
        <v>5.3518999999999997E-2</v>
      </c>
      <c r="BF177" s="265">
        <v>4.7296999999999999E-2</v>
      </c>
      <c r="BG177" s="265">
        <v>0.33311000000000002</v>
      </c>
      <c r="BH177" s="265">
        <v>0.34499000000000002</v>
      </c>
      <c r="BI177" s="265">
        <v>0.67788000000000004</v>
      </c>
      <c r="BJ177" s="265">
        <v>0.64034000000000002</v>
      </c>
      <c r="BK177" s="265">
        <v>0.16364000000000001</v>
      </c>
      <c r="BL177" s="265">
        <v>0.29386000000000001</v>
      </c>
      <c r="BM177" s="265">
        <v>0.16585</v>
      </c>
      <c r="BN177" s="265">
        <v>0.38358999999999999</v>
      </c>
      <c r="BO177" s="265">
        <v>0.43429000000000001</v>
      </c>
      <c r="BP177" s="265">
        <v>7.0036000000000001E-2</v>
      </c>
      <c r="BQ177" s="265">
        <v>0.24262</v>
      </c>
      <c r="BR177" s="265">
        <v>0.37629000000000001</v>
      </c>
      <c r="BS177" s="265">
        <v>0.21446999999999999</v>
      </c>
      <c r="BT177" s="265">
        <v>0.31384000000000001</v>
      </c>
      <c r="BU177" s="265">
        <v>0.12839</v>
      </c>
      <c r="BV177" s="265">
        <v>2.5926999999999999E-2</v>
      </c>
      <c r="BW177" s="265">
        <v>0.28777000000000003</v>
      </c>
      <c r="BX177" s="265">
        <v>4.7897000000000002E-2</v>
      </c>
      <c r="BY177" s="265">
        <v>0.39434999999999998</v>
      </c>
      <c r="BZ177" s="265">
        <v>0.35798999999999997</v>
      </c>
      <c r="CA177" s="265">
        <v>0.66800000000000004</v>
      </c>
      <c r="CB177" s="265">
        <v>0.46956999999999999</v>
      </c>
      <c r="CC177" s="265">
        <v>0.58831</v>
      </c>
      <c r="CD177" s="265">
        <v>0.37215999999999999</v>
      </c>
      <c r="CE177" s="265">
        <v>0.35868</v>
      </c>
      <c r="CF177" s="265">
        <v>0.39660000000000001</v>
      </c>
      <c r="CG177" s="265">
        <v>0.36577999999999999</v>
      </c>
      <c r="CH177" s="265">
        <v>0.35004000000000002</v>
      </c>
      <c r="CI177" s="265">
        <v>0.36219000000000001</v>
      </c>
      <c r="CJ177" s="265">
        <v>0.34209000000000001</v>
      </c>
      <c r="CK177" s="265">
        <v>0.37768000000000002</v>
      </c>
      <c r="CL177" s="265">
        <v>0.61084000000000005</v>
      </c>
      <c r="CM177" s="265">
        <v>0.39196999999999999</v>
      </c>
      <c r="CN177" s="265">
        <v>0.23232</v>
      </c>
      <c r="CO177" s="265">
        <v>0.31197000000000003</v>
      </c>
      <c r="CP177" s="265">
        <v>0.38305</v>
      </c>
      <c r="CQ177" s="265">
        <v>0.36368</v>
      </c>
      <c r="CR177" s="265">
        <v>0.32</v>
      </c>
      <c r="CS177" s="265">
        <v>0.20408000000000001</v>
      </c>
      <c r="CT177" s="265">
        <v>0.29897000000000001</v>
      </c>
      <c r="CU177" s="265">
        <v>0.26</v>
      </c>
      <c r="CV177" s="265">
        <v>0.36321999999999999</v>
      </c>
      <c r="CW177" s="265">
        <v>0.54545999999999994</v>
      </c>
      <c r="CX177" s="265">
        <v>0.29897000000000001</v>
      </c>
      <c r="CY177" s="265">
        <v>0.47422999999999998</v>
      </c>
      <c r="CZ177" s="265">
        <v>0.41138999999999998</v>
      </c>
      <c r="DA177" s="265">
        <v>0.50746999999999998</v>
      </c>
      <c r="DB177" s="265">
        <v>0.12121</v>
      </c>
      <c r="DC177" s="265">
        <v>0.14021</v>
      </c>
      <c r="DD177" s="265">
        <v>0.13333</v>
      </c>
      <c r="DE177" s="265">
        <v>0.28040999999999999</v>
      </c>
      <c r="DF177" s="265">
        <v>0.13666</v>
      </c>
      <c r="DG177" s="265">
        <v>0.20677000000000001</v>
      </c>
      <c r="DH177" s="265">
        <v>0.13822999999999999</v>
      </c>
      <c r="DI177" s="265">
        <v>0.14849000000000001</v>
      </c>
      <c r="DJ177" s="265">
        <v>0.18371999999999999</v>
      </c>
      <c r="DK177" s="265">
        <v>0.51971999999999996</v>
      </c>
      <c r="DL177" s="265">
        <v>0.30066999999999999</v>
      </c>
      <c r="DM177" s="265">
        <v>0.30285000000000001</v>
      </c>
      <c r="DN177" s="265">
        <v>0.30243999999999999</v>
      </c>
      <c r="DO177" s="265">
        <v>0.25853999999999999</v>
      </c>
      <c r="DP177" s="265">
        <v>0.46953</v>
      </c>
      <c r="DQ177" s="265">
        <v>0.31924000000000002</v>
      </c>
      <c r="DR177" s="265">
        <v>0.19688</v>
      </c>
      <c r="DS177" s="265">
        <v>0.24257999999999999</v>
      </c>
      <c r="DT177" s="265">
        <v>0.32434000000000002</v>
      </c>
      <c r="DU177" s="265">
        <v>0.56364000000000003</v>
      </c>
      <c r="DV177" s="265">
        <v>0.23910000000000001</v>
      </c>
      <c r="DW177" s="265">
        <v>0.54161000000000004</v>
      </c>
      <c r="DX177" s="265">
        <v>0.11722</v>
      </c>
      <c r="DY177" s="265">
        <v>0.15537000000000001</v>
      </c>
      <c r="DZ177" s="265">
        <v>0.50758000000000003</v>
      </c>
      <c r="EA177" s="265">
        <v>0.40953000000000001</v>
      </c>
      <c r="EB177" s="265">
        <v>0.40805999999999998</v>
      </c>
      <c r="EC177" s="265">
        <v>0.42658000000000001</v>
      </c>
      <c r="ED177" s="265">
        <v>0.38181999999999999</v>
      </c>
      <c r="EE177" s="265">
        <v>0.35686000000000001</v>
      </c>
      <c r="EF177" s="265">
        <v>4.8228E-2</v>
      </c>
      <c r="EG177" s="265">
        <v>0.48441000000000001</v>
      </c>
      <c r="EH177" s="265">
        <v>0.61226000000000003</v>
      </c>
      <c r="EI177" s="265">
        <v>0.47550999999999999</v>
      </c>
      <c r="EJ177" s="265">
        <v>0.34638999999999998</v>
      </c>
      <c r="EK177" s="265">
        <v>0.13736999999999999</v>
      </c>
      <c r="EL177" s="265">
        <v>0.24167</v>
      </c>
      <c r="EM177" s="265">
        <v>0.12778</v>
      </c>
      <c r="EN177" s="265">
        <v>0.12307999999999999</v>
      </c>
      <c r="EO177" s="265">
        <v>0.52754000000000001</v>
      </c>
      <c r="EP177" s="265">
        <v>0.33862999999999999</v>
      </c>
      <c r="EQ177" s="265">
        <v>0.14484</v>
      </c>
      <c r="ER177" s="265">
        <v>0.16696</v>
      </c>
      <c r="ES177" s="265">
        <v>0.15726999999999999</v>
      </c>
      <c r="ET177" s="265">
        <v>0.16639000000000001</v>
      </c>
      <c r="EU177" s="265">
        <v>0.15179999999999999</v>
      </c>
      <c r="EV177" s="265">
        <v>0.12132</v>
      </c>
      <c r="EW177" s="265">
        <v>0.13192999999999999</v>
      </c>
      <c r="EX177" s="265">
        <v>0.15009</v>
      </c>
      <c r="EY177" s="265">
        <v>0.14527999999999999</v>
      </c>
      <c r="EZ177" s="265">
        <v>0.45791999999999999</v>
      </c>
      <c r="FA177" s="265">
        <v>0.22486999999999999</v>
      </c>
      <c r="FB177" s="265">
        <v>0.19997000000000001</v>
      </c>
      <c r="FC177" s="265">
        <v>0.18240000000000001</v>
      </c>
      <c r="FD177" s="265">
        <v>0.23215</v>
      </c>
      <c r="FE177" s="265">
        <v>0.16547000000000001</v>
      </c>
      <c r="FF177" s="265">
        <v>0.22278000000000001</v>
      </c>
      <c r="FG177" s="265">
        <v>0.24684</v>
      </c>
      <c r="FH177" s="265">
        <v>0.20981</v>
      </c>
      <c r="FI177" s="265">
        <v>0.20236000000000001</v>
      </c>
      <c r="FJ177" s="265">
        <v>0.21751999999999999</v>
      </c>
      <c r="FK177" s="265">
        <v>0.13017000000000001</v>
      </c>
      <c r="FL177" s="265">
        <v>0.15160000000000001</v>
      </c>
      <c r="FM177" s="265">
        <v>0.17505000000000001</v>
      </c>
      <c r="FN177" s="265">
        <v>0.64832000000000001</v>
      </c>
      <c r="FO177" s="265">
        <v>0.81200000000000006</v>
      </c>
      <c r="FP177" s="265">
        <v>0.64122000000000001</v>
      </c>
      <c r="FQ177" s="265">
        <v>0.62226000000000004</v>
      </c>
      <c r="FR177" s="265">
        <v>0.56135999999999997</v>
      </c>
      <c r="FS177" s="265">
        <v>0.66724000000000006</v>
      </c>
      <c r="FT177" s="265">
        <v>0.53688999999999998</v>
      </c>
      <c r="FU177" s="265">
        <v>0.64153000000000004</v>
      </c>
      <c r="FV177" s="265">
        <v>0.75510999999999995</v>
      </c>
      <c r="FW177" s="265">
        <v>0.66066999999999998</v>
      </c>
      <c r="FX177" s="265">
        <v>0.74529000000000001</v>
      </c>
      <c r="FY177" s="265">
        <v>0.59841</v>
      </c>
      <c r="FZ177" s="265">
        <v>0.66066999999999998</v>
      </c>
      <c r="GA177" s="265">
        <v>0.71026999999999996</v>
      </c>
      <c r="GB177" s="265">
        <v>0.64056999999999997</v>
      </c>
      <c r="GC177" s="265">
        <v>0.72289000000000003</v>
      </c>
      <c r="GD177" s="265">
        <v>0.74019000000000001</v>
      </c>
      <c r="GE177" s="265">
        <v>0.92159000000000002</v>
      </c>
      <c r="GF177" s="265">
        <v>0.72480999999999995</v>
      </c>
      <c r="GG177" s="265">
        <v>0.73387000000000002</v>
      </c>
      <c r="GH177" s="265">
        <v>0.83413000000000004</v>
      </c>
      <c r="GI177" s="265">
        <v>0.79168000000000005</v>
      </c>
      <c r="GJ177" s="265">
        <v>0.86075000000000002</v>
      </c>
      <c r="GK177" s="265">
        <v>0.82377</v>
      </c>
      <c r="GL177" s="265">
        <v>0.76724000000000003</v>
      </c>
      <c r="GM177" s="265">
        <v>0.88815</v>
      </c>
      <c r="GN177" s="265">
        <v>0.93625999999999998</v>
      </c>
      <c r="GO177" s="265">
        <v>0.80801000000000001</v>
      </c>
      <c r="GP177" s="265">
        <v>0.74834000000000001</v>
      </c>
      <c r="GQ177" s="265">
        <v>0.73938000000000004</v>
      </c>
      <c r="GR177" s="265">
        <v>0.84508000000000005</v>
      </c>
      <c r="GS177" s="265">
        <v>0.73868999999999996</v>
      </c>
      <c r="GT177" s="265">
        <v>0.73660999999999999</v>
      </c>
      <c r="GU177" s="265">
        <v>0.73079000000000005</v>
      </c>
      <c r="GV177" s="265">
        <v>0.70484999999999998</v>
      </c>
      <c r="GW177" s="265">
        <v>0.70377999999999996</v>
      </c>
      <c r="GX177" s="265">
        <v>0.83021999999999996</v>
      </c>
      <c r="GY177" s="265">
        <v>0.72031999999999996</v>
      </c>
      <c r="GZ177" s="265">
        <v>0.57825000000000004</v>
      </c>
      <c r="HA177" s="265">
        <v>0.64307999999999998</v>
      </c>
      <c r="HB177" s="265">
        <v>0.64595000000000002</v>
      </c>
      <c r="HC177" s="265">
        <v>0.94415000000000004</v>
      </c>
      <c r="HD177" s="265">
        <v>0.69671000000000005</v>
      </c>
      <c r="HE177" s="265">
        <v>0.87182999999999999</v>
      </c>
      <c r="HF177" s="265">
        <v>0.83318000000000003</v>
      </c>
      <c r="HG177" s="265">
        <v>0.87344999999999995</v>
      </c>
      <c r="HH177" s="265">
        <v>0.87658999999999998</v>
      </c>
      <c r="HI177" s="265">
        <v>0.88034000000000001</v>
      </c>
      <c r="HJ177" s="265">
        <v>0.92834000000000005</v>
      </c>
      <c r="HK177" s="265">
        <v>0.73407</v>
      </c>
      <c r="HL177" s="265">
        <v>0.77664</v>
      </c>
      <c r="HM177" s="265">
        <v>0.73440000000000005</v>
      </c>
      <c r="HN177" s="265">
        <v>0.82474999999999998</v>
      </c>
      <c r="HO177" s="265">
        <v>0.82784999999999997</v>
      </c>
      <c r="HP177" s="265">
        <v>0.75651999999999997</v>
      </c>
      <c r="HQ177" s="265">
        <v>0.81959000000000004</v>
      </c>
      <c r="HR177" s="265">
        <v>0.91135999999999995</v>
      </c>
      <c r="HS177" s="265">
        <v>0.78832999999999998</v>
      </c>
      <c r="HT177" s="265">
        <v>0.76727000000000001</v>
      </c>
      <c r="HU177" s="265">
        <v>0.90610000000000002</v>
      </c>
      <c r="HV177" s="265">
        <v>0.70652000000000004</v>
      </c>
      <c r="HW177" s="265">
        <v>0.81635999999999997</v>
      </c>
      <c r="HX177" s="265">
        <v>0.85297000000000001</v>
      </c>
      <c r="HY177" s="265">
        <v>0.69025000000000003</v>
      </c>
      <c r="HZ177" s="265">
        <v>0.79762999999999995</v>
      </c>
      <c r="IA177" s="265">
        <v>0.72438999999999998</v>
      </c>
      <c r="IB177" s="265">
        <v>0.71201999999999999</v>
      </c>
      <c r="IC177" s="265">
        <v>0.72579000000000005</v>
      </c>
      <c r="ID177" s="265">
        <v>0.71704000000000001</v>
      </c>
      <c r="IE177" s="265">
        <v>0.71419999999999995</v>
      </c>
      <c r="IF177" s="265">
        <v>0.71372999999999998</v>
      </c>
      <c r="IG177" s="265">
        <v>0.68127000000000004</v>
      </c>
      <c r="IH177" s="265">
        <v>0.84550999999999998</v>
      </c>
      <c r="II177" s="265">
        <v>0.94213000000000002</v>
      </c>
      <c r="IJ177" s="265">
        <v>0.69354000000000005</v>
      </c>
      <c r="IK177" s="265">
        <v>0.69947999999999999</v>
      </c>
      <c r="IL177" s="265">
        <v>0.90078000000000003</v>
      </c>
      <c r="IM177" s="265">
        <v>0.84131</v>
      </c>
      <c r="IN177" s="265">
        <v>0.84991000000000005</v>
      </c>
      <c r="IO177" s="265">
        <v>0.78505999999999998</v>
      </c>
      <c r="IP177" s="265">
        <v>0.55025000000000002</v>
      </c>
      <c r="IQ177" s="265">
        <v>0.82972999999999997</v>
      </c>
      <c r="IR177" s="265">
        <v>0.85826999999999998</v>
      </c>
      <c r="IS177" s="265">
        <v>0.72387000000000001</v>
      </c>
      <c r="IT177" s="265">
        <v>0.67515000000000003</v>
      </c>
      <c r="IU177" s="265">
        <v>0.74377000000000004</v>
      </c>
      <c r="IV177" s="265">
        <v>0.51005999999999996</v>
      </c>
      <c r="IW177" s="265">
        <v>0.71606000000000003</v>
      </c>
      <c r="IX177" s="265">
        <v>0.76990000000000003</v>
      </c>
      <c r="IY177" s="265">
        <v>0.89688999999999997</v>
      </c>
      <c r="IZ177" s="265">
        <v>0.80042999999999997</v>
      </c>
      <c r="JA177" s="265">
        <v>0.83404999999999996</v>
      </c>
      <c r="JB177" s="265">
        <v>0.80586000000000002</v>
      </c>
      <c r="JC177" s="265">
        <v>0.87395</v>
      </c>
      <c r="JD177" s="265">
        <v>0.78619000000000006</v>
      </c>
      <c r="JE177" s="265">
        <v>0.76265000000000005</v>
      </c>
      <c r="JF177" s="265">
        <v>0.70335000000000003</v>
      </c>
      <c r="JG177" s="265">
        <v>0.82155999999999996</v>
      </c>
      <c r="JH177" s="265">
        <v>0.96482999999999997</v>
      </c>
      <c r="JI177" s="265">
        <v>0.82896000000000003</v>
      </c>
      <c r="JJ177" s="265">
        <v>0.78142</v>
      </c>
      <c r="JK177" s="265">
        <v>0.98636000000000001</v>
      </c>
      <c r="JL177" s="265">
        <v>0.94030000000000002</v>
      </c>
      <c r="JM177" s="265">
        <v>0.88136999999999999</v>
      </c>
      <c r="JN177" s="265">
        <v>0.72294000000000003</v>
      </c>
      <c r="JO177" s="265">
        <v>0.75027999999999995</v>
      </c>
      <c r="JP177" s="265">
        <v>0.77427000000000001</v>
      </c>
      <c r="JQ177" s="265">
        <v>0.72172000000000003</v>
      </c>
      <c r="JR177" s="265">
        <v>0.61563000000000001</v>
      </c>
      <c r="JS177" s="265">
        <v>0.72414000000000001</v>
      </c>
      <c r="JT177" s="265">
        <v>0.43164999999999998</v>
      </c>
      <c r="JU177" s="265">
        <v>0.88478999999999997</v>
      </c>
      <c r="JV177" s="265">
        <v>0.85655000000000003</v>
      </c>
      <c r="JW177" s="265">
        <v>0.66791</v>
      </c>
      <c r="JX177" s="265">
        <v>0.68520000000000003</v>
      </c>
      <c r="JY177" s="265">
        <v>0.74175000000000002</v>
      </c>
      <c r="JZ177" s="265">
        <v>0.67068000000000005</v>
      </c>
      <c r="KA177" s="265">
        <v>0.60194000000000003</v>
      </c>
      <c r="KB177" s="265">
        <v>0.57384999999999997</v>
      </c>
      <c r="KC177" s="265">
        <v>0.69352000000000003</v>
      </c>
      <c r="KD177" s="265">
        <v>0.59758999999999995</v>
      </c>
      <c r="KE177" s="265">
        <v>0.62395999999999996</v>
      </c>
      <c r="KF177" s="265">
        <v>0.54830999999999996</v>
      </c>
      <c r="KG177" s="265">
        <v>0.52327999999999997</v>
      </c>
      <c r="KH177" s="265">
        <v>0.72741</v>
      </c>
      <c r="KI177" s="265">
        <v>0.59770999999999996</v>
      </c>
      <c r="KJ177" s="265">
        <v>0.66513</v>
      </c>
      <c r="KK177" s="265">
        <v>0.51824000000000003</v>
      </c>
      <c r="KL177" s="265">
        <v>0.56145</v>
      </c>
      <c r="KM177" s="265">
        <v>0.98831999999999998</v>
      </c>
      <c r="KN177" s="265">
        <v>0.98246999999999995</v>
      </c>
      <c r="KO177" s="265">
        <v>0.93808000000000002</v>
      </c>
      <c r="KP177" s="265">
        <v>7.1688093365238703E-3</v>
      </c>
      <c r="KQ177" s="265">
        <v>0.82643999999999995</v>
      </c>
      <c r="KR177" s="265">
        <v>0.78159999999999996</v>
      </c>
      <c r="KS177" s="265">
        <v>0.74456999999999995</v>
      </c>
      <c r="KT177" s="265">
        <v>0.95808911169262456</v>
      </c>
      <c r="KU177" s="265">
        <v>0.12486999999999999</v>
      </c>
      <c r="KV177" s="265">
        <v>0.26730999999999999</v>
      </c>
      <c r="KW177" s="265">
        <v>0.33484000000000003</v>
      </c>
      <c r="KX177" s="265">
        <v>0.44356000000000001</v>
      </c>
      <c r="KY177" s="265">
        <v>0.63587000000000005</v>
      </c>
      <c r="KZ177" s="265">
        <v>0.82084999999999997</v>
      </c>
      <c r="LA177" s="265">
        <v>0.94108999999999998</v>
      </c>
      <c r="LB177" s="265">
        <v>0.99407000000000001</v>
      </c>
      <c r="LC177" s="265">
        <v>1</v>
      </c>
      <c r="LD177" s="265">
        <v>0</v>
      </c>
      <c r="LE177" s="265">
        <v>0.68915000000000004</v>
      </c>
      <c r="LF177" s="265">
        <v>0</v>
      </c>
      <c r="LG177" s="265">
        <v>0</v>
      </c>
      <c r="LH177" s="431">
        <v>1.9843813497573137E-3</v>
      </c>
      <c r="LI177" s="431">
        <v>2.0275127608329058E-3</v>
      </c>
      <c r="LJ177" s="431">
        <v>1.4386775437742472E-3</v>
      </c>
      <c r="LK177" s="431">
        <v>2.3295122664421797E-3</v>
      </c>
      <c r="LL177" s="431">
        <v>1.5608279500156641E-3</v>
      </c>
      <c r="LM177" s="431">
        <v>2.5028691161423922E-3</v>
      </c>
      <c r="LN177" s="431">
        <v>1.7128094332292676E-3</v>
      </c>
      <c r="LO177" s="431">
        <v>2.3357642348855734E-3</v>
      </c>
      <c r="LP177" s="431">
        <v>2.0950955804437399E-3</v>
      </c>
      <c r="LQ177" s="431">
        <v>2.3765552323311567E-3</v>
      </c>
      <c r="LR177" s="431">
        <v>2.8445606585592031E-3</v>
      </c>
      <c r="LS177" s="431">
        <v>2.5578639470040798E-3</v>
      </c>
      <c r="LT177" s="431">
        <v>2.6244018226861954E-3</v>
      </c>
      <c r="LU177" s="431">
        <v>2.6832092553377151E-3</v>
      </c>
      <c r="LV177" s="431">
        <v>1.826255233027041E-3</v>
      </c>
      <c r="LW177" s="431">
        <v>2.5769250933080912E-3</v>
      </c>
      <c r="LX177" s="431">
        <v>2.120820339769125E-3</v>
      </c>
      <c r="LY177" s="431">
        <v>2.6050007436424494E-3</v>
      </c>
      <c r="LZ177" s="431">
        <v>2.3997488897293806E-3</v>
      </c>
      <c r="MA177" s="431">
        <v>2.3455561604350805E-3</v>
      </c>
      <c r="MB177" s="431">
        <v>2.1382104605436325E-3</v>
      </c>
      <c r="MC177" s="431">
        <v>2.9243393801152706E-3</v>
      </c>
      <c r="MD177" s="431">
        <v>2.8224070556461811E-3</v>
      </c>
      <c r="ME177" s="431">
        <v>2.655441639944911E-3</v>
      </c>
      <c r="MF177" s="431">
        <v>2.676952863112092E-3</v>
      </c>
      <c r="MG177" s="431">
        <v>2.8819795697927475E-3</v>
      </c>
      <c r="MH177" s="266"/>
      <c r="MI177" s="266"/>
      <c r="MJ177" s="266"/>
      <c r="MK177" s="266"/>
      <c r="ML177" s="266"/>
      <c r="MM177" s="266"/>
      <c r="MN177" s="266"/>
      <c r="MO177" s="266"/>
      <c r="MP177" s="266"/>
      <c r="MQ177" s="266"/>
      <c r="MR177" s="266"/>
      <c r="MS177" s="266"/>
      <c r="MT177" s="266"/>
      <c r="MU177" s="266"/>
      <c r="MV177" s="266"/>
      <c r="MW177" s="266"/>
      <c r="MX177" s="266"/>
      <c r="MY177" s="266"/>
      <c r="MZ177" s="266"/>
      <c r="NA177" s="266"/>
      <c r="NB177" s="266"/>
      <c r="NC177" s="266"/>
      <c r="ND177" s="266"/>
      <c r="NE177" s="266"/>
      <c r="NF177" s="266"/>
      <c r="NG177" s="266"/>
      <c r="NH177" s="266"/>
      <c r="NI177" s="266"/>
      <c r="NJ177" s="266"/>
      <c r="NK177" s="266"/>
      <c r="NL177" s="266"/>
      <c r="NM177" s="266"/>
      <c r="NN177" s="266"/>
      <c r="NO177" s="266"/>
      <c r="NP177" s="266"/>
      <c r="NQ177" s="266"/>
      <c r="NR177" s="266"/>
      <c r="NS177" s="266"/>
      <c r="NT177" s="266"/>
      <c r="NU177" s="266"/>
      <c r="NV177" s="266"/>
      <c r="NW177" s="266"/>
      <c r="NX177" s="266"/>
      <c r="NY177" s="266"/>
      <c r="NZ177" s="266"/>
      <c r="OA177" s="266"/>
      <c r="OB177" s="266"/>
      <c r="OC177" s="266"/>
      <c r="OD177" s="266"/>
      <c r="OE177" s="266"/>
      <c r="OF177" s="266"/>
      <c r="OG177" s="266"/>
      <c r="OH177" s="266"/>
      <c r="OI177" s="266"/>
      <c r="OJ177" s="266"/>
      <c r="OK177" s="266"/>
      <c r="OL177" s="266"/>
      <c r="OM177" s="266"/>
      <c r="ON177" s="267"/>
    </row>
    <row r="178" spans="1:404">
      <c r="A178" s="261">
        <v>553</v>
      </c>
      <c r="B178" s="265">
        <v>0.34233999999999998</v>
      </c>
      <c r="C178" s="265">
        <v>0.44053999999999999</v>
      </c>
      <c r="D178" s="265">
        <v>0.47754999999999997</v>
      </c>
      <c r="E178" s="265">
        <v>0.47464000000000001</v>
      </c>
      <c r="F178" s="265">
        <v>0.38700000000000001</v>
      </c>
      <c r="G178" s="265">
        <v>0.50175000000000003</v>
      </c>
      <c r="H178" s="265">
        <v>0.32361000000000001</v>
      </c>
      <c r="I178" s="265">
        <v>0.40111000000000002</v>
      </c>
      <c r="J178" s="265">
        <v>0.42563000000000001</v>
      </c>
      <c r="K178" s="265">
        <v>0.24953</v>
      </c>
      <c r="L178" s="265">
        <v>0.24102000000000001</v>
      </c>
      <c r="M178" s="265">
        <v>0.23476</v>
      </c>
      <c r="N178" s="265">
        <v>0.24747</v>
      </c>
      <c r="O178" s="265">
        <v>0.22481999999999999</v>
      </c>
      <c r="P178" s="265">
        <v>0.51585000000000003</v>
      </c>
      <c r="Q178" s="265">
        <v>0.58523000000000003</v>
      </c>
      <c r="R178" s="265">
        <v>0.50871999999999995</v>
      </c>
      <c r="S178" s="265">
        <v>0.34591</v>
      </c>
      <c r="T178" s="265">
        <v>0.20218</v>
      </c>
      <c r="U178" s="265">
        <v>0.26767000000000002</v>
      </c>
      <c r="V178" s="265">
        <v>0.15645999999999999</v>
      </c>
      <c r="W178" s="265">
        <v>0.28908</v>
      </c>
      <c r="X178" s="265">
        <v>0.22356999999999999</v>
      </c>
      <c r="Y178" s="265">
        <v>0.33933999999999997</v>
      </c>
      <c r="Z178" s="265">
        <v>0.20882999999999999</v>
      </c>
      <c r="AA178" s="265">
        <v>0.37212000000000001</v>
      </c>
      <c r="AB178" s="265">
        <v>0.23579</v>
      </c>
      <c r="AC178" s="265">
        <v>0.30354999999999999</v>
      </c>
      <c r="AD178" s="265">
        <v>0.17449000000000001</v>
      </c>
      <c r="AE178" s="265">
        <v>0.20868999999999999</v>
      </c>
      <c r="AF178" s="265">
        <v>0.21554999999999999</v>
      </c>
      <c r="AG178" s="265">
        <v>0.10921</v>
      </c>
      <c r="AH178" s="265">
        <v>0.19316</v>
      </c>
      <c r="AI178" s="265">
        <v>0.17837</v>
      </c>
      <c r="AJ178" s="265">
        <v>0.17852000000000001</v>
      </c>
      <c r="AK178" s="265">
        <v>0.12554999999999999</v>
      </c>
      <c r="AL178" s="265">
        <v>0.19020000000000001</v>
      </c>
      <c r="AM178" s="265">
        <v>0.14779999999999999</v>
      </c>
      <c r="AN178" s="265">
        <v>0.12942999999999999</v>
      </c>
      <c r="AO178" s="265">
        <v>0.19175</v>
      </c>
      <c r="AP178" s="265">
        <v>0.22256000000000001</v>
      </c>
      <c r="AQ178" s="265">
        <v>0.13219</v>
      </c>
      <c r="AR178" s="265">
        <v>0.19283</v>
      </c>
      <c r="AS178" s="265">
        <v>0.17502000000000001</v>
      </c>
      <c r="AT178" s="265">
        <v>0.13142000000000001</v>
      </c>
      <c r="AU178" s="265">
        <v>0.19455</v>
      </c>
      <c r="AV178" s="265">
        <v>0.13486000000000001</v>
      </c>
      <c r="AW178" s="265">
        <v>0.17835000000000001</v>
      </c>
      <c r="AX178" s="265">
        <v>0.18859999999999999</v>
      </c>
      <c r="AY178" s="265">
        <v>0.18410000000000001</v>
      </c>
      <c r="AZ178" s="265">
        <v>0.18295</v>
      </c>
      <c r="BA178" s="265">
        <v>0.16780999999999999</v>
      </c>
      <c r="BB178" s="265">
        <v>0.18064</v>
      </c>
      <c r="BC178" s="265">
        <v>0.18909000000000001</v>
      </c>
      <c r="BD178" s="265">
        <v>0.15684999999999999</v>
      </c>
      <c r="BE178" s="265">
        <v>5.6593999999999998E-2</v>
      </c>
      <c r="BF178" s="265">
        <v>4.9607999999999999E-2</v>
      </c>
      <c r="BG178" s="265">
        <v>0.34533000000000003</v>
      </c>
      <c r="BH178" s="265">
        <v>0.34959000000000001</v>
      </c>
      <c r="BI178" s="265">
        <v>0.71014999999999995</v>
      </c>
      <c r="BJ178" s="265">
        <v>0.66112000000000004</v>
      </c>
      <c r="BK178" s="265">
        <v>0.16103999999999999</v>
      </c>
      <c r="BL178" s="265">
        <v>0.29948999999999998</v>
      </c>
      <c r="BM178" s="265">
        <v>0.16342000000000001</v>
      </c>
      <c r="BN178" s="265">
        <v>0.38674999999999998</v>
      </c>
      <c r="BO178" s="265">
        <v>0.43713999999999997</v>
      </c>
      <c r="BP178" s="265">
        <v>6.3245999999999997E-2</v>
      </c>
      <c r="BQ178" s="265">
        <v>0.23222000000000001</v>
      </c>
      <c r="BR178" s="265">
        <v>0.37175999999999998</v>
      </c>
      <c r="BS178" s="265">
        <v>0.21482000000000001</v>
      </c>
      <c r="BT178" s="265">
        <v>0.31531999999999999</v>
      </c>
      <c r="BU178" s="265">
        <v>9.6979999999999997E-2</v>
      </c>
      <c r="BV178" s="265">
        <v>2.2782E-2</v>
      </c>
      <c r="BW178" s="265">
        <v>0.20905000000000001</v>
      </c>
      <c r="BX178" s="265">
        <v>3.9794999999999997E-2</v>
      </c>
      <c r="BY178" s="265">
        <v>0.39717000000000002</v>
      </c>
      <c r="BZ178" s="265">
        <v>0.36099999999999999</v>
      </c>
      <c r="CA178" s="265">
        <v>0.67200000000000004</v>
      </c>
      <c r="CB178" s="265">
        <v>0.47284999999999999</v>
      </c>
      <c r="CC178" s="265">
        <v>0.59269000000000005</v>
      </c>
      <c r="CD178" s="265">
        <v>0.37524999999999997</v>
      </c>
      <c r="CE178" s="265">
        <v>0.36155999999999999</v>
      </c>
      <c r="CF178" s="265">
        <v>0.39984999999999998</v>
      </c>
      <c r="CG178" s="265">
        <v>0.36882999999999999</v>
      </c>
      <c r="CH178" s="265">
        <v>0.35308</v>
      </c>
      <c r="CI178" s="265">
        <v>0.36502000000000001</v>
      </c>
      <c r="CJ178" s="265">
        <v>0.34461999999999998</v>
      </c>
      <c r="CK178" s="265">
        <v>0.38058999999999998</v>
      </c>
      <c r="CL178" s="265">
        <v>0.61477999999999999</v>
      </c>
      <c r="CM178" s="265">
        <v>0.39174999999999999</v>
      </c>
      <c r="CN178" s="265">
        <v>0.23232</v>
      </c>
      <c r="CO178" s="265">
        <v>0.3125</v>
      </c>
      <c r="CP178" s="265">
        <v>0.38363999999999998</v>
      </c>
      <c r="CQ178" s="265">
        <v>0.36368</v>
      </c>
      <c r="CR178" s="265">
        <v>0.32</v>
      </c>
      <c r="CS178" s="265">
        <v>0.20408000000000001</v>
      </c>
      <c r="CT178" s="265">
        <v>0.29897000000000001</v>
      </c>
      <c r="CU178" s="265">
        <v>0.26</v>
      </c>
      <c r="CV178" s="265">
        <v>0.36307</v>
      </c>
      <c r="CW178" s="265">
        <v>0.54545999999999994</v>
      </c>
      <c r="CX178" s="265">
        <v>0.29897000000000001</v>
      </c>
      <c r="CY178" s="265">
        <v>0.47422999999999998</v>
      </c>
      <c r="CZ178" s="265">
        <v>0.41970000000000002</v>
      </c>
      <c r="DA178" s="265">
        <v>0.51234000000000002</v>
      </c>
      <c r="DB178" s="265">
        <v>0.12121</v>
      </c>
      <c r="DC178" s="265">
        <v>0.13814000000000001</v>
      </c>
      <c r="DD178" s="265">
        <v>0.12928999999999999</v>
      </c>
      <c r="DE178" s="265">
        <v>0.27628999999999998</v>
      </c>
      <c r="DF178" s="265">
        <v>0.12897</v>
      </c>
      <c r="DG178" s="265">
        <v>0.1951</v>
      </c>
      <c r="DH178" s="265">
        <v>0.13156999999999999</v>
      </c>
      <c r="DI178" s="265">
        <v>0.13658999999999999</v>
      </c>
      <c r="DJ178" s="265">
        <v>0.16807</v>
      </c>
      <c r="DK178" s="265">
        <v>0.49792999999999998</v>
      </c>
      <c r="DL178" s="265">
        <v>0.27728000000000003</v>
      </c>
      <c r="DM178" s="265">
        <v>0.28571999999999997</v>
      </c>
      <c r="DN178" s="265">
        <v>0.27878999999999998</v>
      </c>
      <c r="DO178" s="265">
        <v>0.23691999999999999</v>
      </c>
      <c r="DP178" s="265">
        <v>0.44669999999999999</v>
      </c>
      <c r="DQ178" s="265">
        <v>0.29632999999999998</v>
      </c>
      <c r="DR178" s="265">
        <v>0.18704999999999999</v>
      </c>
      <c r="DS178" s="265">
        <v>0.23380000000000001</v>
      </c>
      <c r="DT178" s="265">
        <v>0.31285000000000002</v>
      </c>
      <c r="DU178" s="265">
        <v>0.53483999999999998</v>
      </c>
      <c r="DV178" s="265">
        <v>0.21942999999999999</v>
      </c>
      <c r="DW178" s="265">
        <v>0.52351000000000003</v>
      </c>
      <c r="DX178" s="265">
        <v>0.1114</v>
      </c>
      <c r="DY178" s="265">
        <v>0.14821999999999999</v>
      </c>
      <c r="DZ178" s="265">
        <v>0.49764999999999998</v>
      </c>
      <c r="EA178" s="265">
        <v>0.38612000000000002</v>
      </c>
      <c r="EB178" s="265">
        <v>0.38567000000000001</v>
      </c>
      <c r="EC178" s="265">
        <v>0.40316999999999997</v>
      </c>
      <c r="ED178" s="265">
        <v>0.36087000000000002</v>
      </c>
      <c r="EE178" s="265">
        <v>0.33728000000000002</v>
      </c>
      <c r="EF178" s="265">
        <v>4.5122000000000002E-2</v>
      </c>
      <c r="EG178" s="265">
        <v>0.45672000000000001</v>
      </c>
      <c r="EH178" s="265">
        <v>0.63939999999999997</v>
      </c>
      <c r="EI178" s="265">
        <v>0.47347</v>
      </c>
      <c r="EJ178" s="265">
        <v>0.34433000000000002</v>
      </c>
      <c r="EK178" s="265">
        <v>0.13535</v>
      </c>
      <c r="EL178" s="265">
        <v>0.23749999999999999</v>
      </c>
      <c r="EM178" s="265">
        <v>0.13785</v>
      </c>
      <c r="EN178" s="265">
        <v>0.12107999999999999</v>
      </c>
      <c r="EO178" s="265">
        <v>0.52063000000000004</v>
      </c>
      <c r="EP178" s="265">
        <v>0.33867000000000003</v>
      </c>
      <c r="EQ178" s="265">
        <v>0.13725000000000001</v>
      </c>
      <c r="ER178" s="265">
        <v>0.15851999999999999</v>
      </c>
      <c r="ES178" s="265">
        <v>0.14906</v>
      </c>
      <c r="ET178" s="265">
        <v>0.15786</v>
      </c>
      <c r="EU178" s="265">
        <v>0.14396</v>
      </c>
      <c r="EV178" s="265">
        <v>0.11529</v>
      </c>
      <c r="EW178" s="265">
        <v>0.12543000000000001</v>
      </c>
      <c r="EX178" s="265">
        <v>0.14246</v>
      </c>
      <c r="EY178" s="265">
        <v>0.13793</v>
      </c>
      <c r="EZ178" s="265">
        <v>0.45648</v>
      </c>
      <c r="FA178" s="265">
        <v>0.21334</v>
      </c>
      <c r="FB178" s="265">
        <v>0.18984000000000001</v>
      </c>
      <c r="FC178" s="265">
        <v>0.17323</v>
      </c>
      <c r="FD178" s="265">
        <v>0.22005</v>
      </c>
      <c r="FE178" s="265">
        <v>0.15720000000000001</v>
      </c>
      <c r="FF178" s="265">
        <v>0.21113000000000001</v>
      </c>
      <c r="FG178" s="265">
        <v>0.23413999999999999</v>
      </c>
      <c r="FH178" s="265">
        <v>0.19875999999999999</v>
      </c>
      <c r="FI178" s="265">
        <v>0.19167999999999999</v>
      </c>
      <c r="FJ178" s="265">
        <v>0.21085000000000001</v>
      </c>
      <c r="FK178" s="265">
        <v>0.13059000000000001</v>
      </c>
      <c r="FL178" s="265">
        <v>0.15079999999999999</v>
      </c>
      <c r="FM178" s="265">
        <v>0.17369000000000001</v>
      </c>
      <c r="FN178" s="265">
        <v>0.65305999999999997</v>
      </c>
      <c r="FO178" s="265">
        <v>0.81799999999999995</v>
      </c>
      <c r="FP178" s="265">
        <v>0.64095000000000002</v>
      </c>
      <c r="FQ178" s="265">
        <v>0.62595000000000001</v>
      </c>
      <c r="FR178" s="265">
        <v>0.56611999999999996</v>
      </c>
      <c r="FS178" s="265">
        <v>0.67234000000000005</v>
      </c>
      <c r="FT178" s="265">
        <v>0.54091</v>
      </c>
      <c r="FU178" s="265">
        <v>0.64393999999999996</v>
      </c>
      <c r="FV178" s="265">
        <v>0.75976999999999995</v>
      </c>
      <c r="FW178" s="265">
        <v>0.66117000000000004</v>
      </c>
      <c r="FX178" s="265">
        <v>0.75124000000000002</v>
      </c>
      <c r="FY178" s="265">
        <v>0.59857000000000005</v>
      </c>
      <c r="FZ178" s="265">
        <v>0.66117000000000004</v>
      </c>
      <c r="GA178" s="265">
        <v>0.71221999999999996</v>
      </c>
      <c r="GB178" s="265">
        <v>0.64700999999999997</v>
      </c>
      <c r="GC178" s="265">
        <v>0.73068999999999995</v>
      </c>
      <c r="GD178" s="265">
        <v>0.74541000000000002</v>
      </c>
      <c r="GE178" s="265">
        <v>0.92567999999999995</v>
      </c>
      <c r="GF178" s="265">
        <v>0.73204000000000002</v>
      </c>
      <c r="GG178" s="265">
        <v>0.73472999999999999</v>
      </c>
      <c r="GH178" s="265">
        <v>0.83482999999999996</v>
      </c>
      <c r="GI178" s="265">
        <v>0.79224000000000006</v>
      </c>
      <c r="GJ178" s="265">
        <v>0.86458000000000002</v>
      </c>
      <c r="GK178" s="265">
        <v>0.82777000000000001</v>
      </c>
      <c r="GL178" s="265">
        <v>0.77044000000000001</v>
      </c>
      <c r="GM178" s="265">
        <v>0.89268999999999998</v>
      </c>
      <c r="GN178" s="265">
        <v>0.94055</v>
      </c>
      <c r="GO178" s="265">
        <v>0.81410000000000005</v>
      </c>
      <c r="GP178" s="265">
        <v>0.75456999999999996</v>
      </c>
      <c r="GQ178" s="265">
        <v>0.74561999999999995</v>
      </c>
      <c r="GR178" s="265">
        <v>0.85114000000000001</v>
      </c>
      <c r="GS178" s="265">
        <v>0.74499000000000004</v>
      </c>
      <c r="GT178" s="265">
        <v>0.74251</v>
      </c>
      <c r="GU178" s="265">
        <v>0.73651</v>
      </c>
      <c r="GV178" s="265">
        <v>0.71030000000000004</v>
      </c>
      <c r="GW178" s="265">
        <v>0.70872000000000002</v>
      </c>
      <c r="GX178" s="265">
        <v>0.83540000000000003</v>
      </c>
      <c r="GY178" s="265">
        <v>0.72099000000000002</v>
      </c>
      <c r="GZ178" s="265">
        <v>0.57857999999999998</v>
      </c>
      <c r="HA178" s="265">
        <v>0.64981999999999995</v>
      </c>
      <c r="HB178" s="265">
        <v>0.65347999999999995</v>
      </c>
      <c r="HC178" s="265">
        <v>0.94747000000000003</v>
      </c>
      <c r="HD178" s="265">
        <v>0.69857999999999998</v>
      </c>
      <c r="HE178" s="265">
        <v>0.87636999999999998</v>
      </c>
      <c r="HF178" s="265">
        <v>0.83716999999999997</v>
      </c>
      <c r="HG178" s="265">
        <v>0.87829000000000002</v>
      </c>
      <c r="HH178" s="265">
        <v>0.88119000000000003</v>
      </c>
      <c r="HI178" s="265">
        <v>0.88502999999999998</v>
      </c>
      <c r="HJ178" s="265">
        <v>0.93269000000000002</v>
      </c>
      <c r="HK178" s="265">
        <v>0.73894000000000004</v>
      </c>
      <c r="HL178" s="265">
        <v>0.78161000000000003</v>
      </c>
      <c r="HM178" s="265">
        <v>0.74031999999999998</v>
      </c>
      <c r="HN178" s="265">
        <v>0.83028000000000002</v>
      </c>
      <c r="HO178" s="265">
        <v>0.83340000000000003</v>
      </c>
      <c r="HP178" s="265">
        <v>0.76280000000000003</v>
      </c>
      <c r="HQ178" s="265">
        <v>0.82287999999999994</v>
      </c>
      <c r="HR178" s="265">
        <v>0.91539999999999999</v>
      </c>
      <c r="HS178" s="265">
        <v>0.79515000000000002</v>
      </c>
      <c r="HT178" s="265">
        <v>0.77066999999999997</v>
      </c>
      <c r="HU178" s="265">
        <v>0.90778999999999999</v>
      </c>
      <c r="HV178" s="265">
        <v>0.71248999999999996</v>
      </c>
      <c r="HW178" s="265">
        <v>0.81860999999999995</v>
      </c>
      <c r="HX178" s="265">
        <v>0.85392999999999997</v>
      </c>
      <c r="HY178" s="265">
        <v>0.69106000000000001</v>
      </c>
      <c r="HZ178" s="265">
        <v>0.80871000000000004</v>
      </c>
      <c r="IA178" s="265">
        <v>0.73460000000000003</v>
      </c>
      <c r="IB178" s="265">
        <v>0.72253000000000001</v>
      </c>
      <c r="IC178" s="265">
        <v>0.73597000000000001</v>
      </c>
      <c r="ID178" s="265">
        <v>0.72757000000000005</v>
      </c>
      <c r="IE178" s="265">
        <v>0.72160999999999997</v>
      </c>
      <c r="IF178" s="265">
        <v>0.72174000000000005</v>
      </c>
      <c r="IG178" s="265">
        <v>0.68798000000000004</v>
      </c>
      <c r="IH178" s="265">
        <v>0.85050999999999999</v>
      </c>
      <c r="II178" s="265">
        <v>0.94645999999999997</v>
      </c>
      <c r="IJ178" s="265">
        <v>0.70116999999999996</v>
      </c>
      <c r="IK178" s="265">
        <v>0.70745000000000002</v>
      </c>
      <c r="IL178" s="265">
        <v>0.90525999999999995</v>
      </c>
      <c r="IM178" s="265">
        <v>0.84968999999999995</v>
      </c>
      <c r="IN178" s="265">
        <v>0.86168</v>
      </c>
      <c r="IO178" s="265">
        <v>0.80115000000000003</v>
      </c>
      <c r="IP178" s="265">
        <v>0.55325000000000002</v>
      </c>
      <c r="IQ178" s="265">
        <v>0.83511000000000002</v>
      </c>
      <c r="IR178" s="265">
        <v>0.85858999999999996</v>
      </c>
      <c r="IS178" s="265">
        <v>0.72921000000000002</v>
      </c>
      <c r="IT178" s="265">
        <v>0.67600000000000005</v>
      </c>
      <c r="IU178" s="265">
        <v>0.74972000000000005</v>
      </c>
      <c r="IV178" s="265">
        <v>0.51280000000000003</v>
      </c>
      <c r="IW178" s="265">
        <v>0.72038999999999997</v>
      </c>
      <c r="IX178" s="265">
        <v>0.77630999999999994</v>
      </c>
      <c r="IY178" s="265">
        <v>0.89978000000000002</v>
      </c>
      <c r="IZ178" s="265">
        <v>0.80305000000000004</v>
      </c>
      <c r="JA178" s="265">
        <v>0.83684999999999998</v>
      </c>
      <c r="JB178" s="265">
        <v>0.80837000000000003</v>
      </c>
      <c r="JC178" s="265">
        <v>0.87675000000000003</v>
      </c>
      <c r="JD178" s="265">
        <v>0.79603999999999997</v>
      </c>
      <c r="JE178" s="265">
        <v>0.76846999999999999</v>
      </c>
      <c r="JF178" s="265">
        <v>0.70328000000000002</v>
      </c>
      <c r="JG178" s="265">
        <v>0.82777999999999996</v>
      </c>
      <c r="JH178" s="265">
        <v>0.96789000000000003</v>
      </c>
      <c r="JI178" s="265">
        <v>0.83126999999999995</v>
      </c>
      <c r="JJ178" s="265">
        <v>0.78332000000000002</v>
      </c>
      <c r="JK178" s="265">
        <v>0.98907</v>
      </c>
      <c r="JL178" s="265">
        <v>0.94364999999999999</v>
      </c>
      <c r="JM178" s="265">
        <v>0.88619999999999999</v>
      </c>
      <c r="JN178" s="265">
        <v>0.72875999999999996</v>
      </c>
      <c r="JO178" s="265">
        <v>0.75646999999999998</v>
      </c>
      <c r="JP178" s="265">
        <v>0.77566999999999997</v>
      </c>
      <c r="JQ178" s="265">
        <v>0.72728999999999999</v>
      </c>
      <c r="JR178" s="265">
        <v>0.62134999999999996</v>
      </c>
      <c r="JS178" s="265">
        <v>0.73033999999999999</v>
      </c>
      <c r="JT178" s="265">
        <v>0.43273</v>
      </c>
      <c r="JU178" s="265">
        <v>0.88822999999999996</v>
      </c>
      <c r="JV178" s="265">
        <v>0.85834999999999995</v>
      </c>
      <c r="JW178" s="265">
        <v>0.67437000000000002</v>
      </c>
      <c r="JX178" s="265">
        <v>0.69015000000000004</v>
      </c>
      <c r="JY178" s="265">
        <v>0.74816000000000005</v>
      </c>
      <c r="JZ178" s="265">
        <v>0.67490000000000006</v>
      </c>
      <c r="KA178" s="265">
        <v>0.60509999999999997</v>
      </c>
      <c r="KB178" s="265">
        <v>0.57716000000000001</v>
      </c>
      <c r="KC178" s="265">
        <v>0.69325999999999999</v>
      </c>
      <c r="KD178" s="265">
        <v>0.59738000000000002</v>
      </c>
      <c r="KE178" s="265">
        <v>0.62375000000000003</v>
      </c>
      <c r="KF178" s="265">
        <v>0.54883000000000004</v>
      </c>
      <c r="KG178" s="265">
        <v>0.52375000000000005</v>
      </c>
      <c r="KH178" s="265">
        <v>0.73885000000000001</v>
      </c>
      <c r="KI178" s="265">
        <v>0.60558000000000001</v>
      </c>
      <c r="KJ178" s="265">
        <v>0.67188999999999999</v>
      </c>
      <c r="KK178" s="265">
        <v>0.52073999999999998</v>
      </c>
      <c r="KL178" s="265">
        <v>0.56320000000000003</v>
      </c>
      <c r="KM178" s="265">
        <v>0.98607999999999996</v>
      </c>
      <c r="KN178" s="265">
        <v>0.97962000000000005</v>
      </c>
      <c r="KO178" s="265">
        <v>0.93486000000000002</v>
      </c>
      <c r="KP178" s="265">
        <v>7.1351624095007584E-3</v>
      </c>
      <c r="KQ178" s="265">
        <v>0.82284999999999997</v>
      </c>
      <c r="KR178" s="265">
        <v>0.77791999999999994</v>
      </c>
      <c r="KS178" s="265">
        <v>0.74080999999999997</v>
      </c>
      <c r="KT178" s="265">
        <v>0.95719556071726775</v>
      </c>
      <c r="KU178" s="265">
        <v>0.12670000000000001</v>
      </c>
      <c r="KV178" s="265">
        <v>0.26994000000000001</v>
      </c>
      <c r="KW178" s="265">
        <v>0.33767000000000003</v>
      </c>
      <c r="KX178" s="265">
        <v>0.44652999999999998</v>
      </c>
      <c r="KY178" s="265">
        <v>0.63868999999999998</v>
      </c>
      <c r="KZ178" s="265">
        <v>0.82311999999999996</v>
      </c>
      <c r="LA178" s="265">
        <v>0.94247000000000003</v>
      </c>
      <c r="LB178" s="265">
        <v>0.99450000000000005</v>
      </c>
      <c r="LC178" s="265">
        <v>1</v>
      </c>
      <c r="LD178" s="265">
        <v>0</v>
      </c>
      <c r="LE178" s="265">
        <v>0.70484000000000002</v>
      </c>
      <c r="LF178" s="265">
        <v>0</v>
      </c>
      <c r="LG178" s="265">
        <v>0</v>
      </c>
      <c r="LH178" s="431">
        <v>2.0476139616221189E-3</v>
      </c>
      <c r="LI178" s="431">
        <v>2.0740216132253408E-3</v>
      </c>
      <c r="LJ178" s="431">
        <v>1.4886317076161504E-3</v>
      </c>
      <c r="LK178" s="431">
        <v>2.3298310115933418E-3</v>
      </c>
      <c r="LL178" s="431">
        <v>1.5652943402528763E-3</v>
      </c>
      <c r="LM178" s="431">
        <v>2.453832421451807E-3</v>
      </c>
      <c r="LN178" s="431">
        <v>1.6800593584775925E-3</v>
      </c>
      <c r="LO178" s="431">
        <v>2.2638191003352404E-3</v>
      </c>
      <c r="LP178" s="431">
        <v>2.0239688456058502E-3</v>
      </c>
      <c r="LQ178" s="431">
        <v>2.2907776292413473E-3</v>
      </c>
      <c r="LR178" s="431">
        <v>2.8907025698572397E-3</v>
      </c>
      <c r="LS178" s="431">
        <v>2.5658740196377039E-3</v>
      </c>
      <c r="LT178" s="431">
        <v>2.6483961846679449E-3</v>
      </c>
      <c r="LU178" s="431">
        <v>2.6493384502828121E-3</v>
      </c>
      <c r="LV178" s="431">
        <v>1.80641352199018E-3</v>
      </c>
      <c r="LW178" s="431">
        <v>2.5235305074602365E-3</v>
      </c>
      <c r="LX178" s="431">
        <v>2.0703291520476341E-3</v>
      </c>
      <c r="LY178" s="431">
        <v>2.5504545774310827E-3</v>
      </c>
      <c r="LZ178" s="431">
        <v>2.4548319634050131E-3</v>
      </c>
      <c r="MA178" s="431">
        <v>2.3621721193194389E-3</v>
      </c>
      <c r="MB178" s="431">
        <v>2.1640632767230272E-3</v>
      </c>
      <c r="MC178" s="431">
        <v>2.9127560555934906E-3</v>
      </c>
      <c r="MD178" s="431">
        <v>2.7863876894116402E-3</v>
      </c>
      <c r="ME178" s="431">
        <v>2.6479107327759266E-3</v>
      </c>
      <c r="MF178" s="431">
        <v>2.7040946297347546E-3</v>
      </c>
      <c r="MG178" s="431">
        <v>2.8895994182676077E-3</v>
      </c>
      <c r="MH178" s="266"/>
      <c r="MI178" s="266"/>
      <c r="MJ178" s="266"/>
      <c r="MK178" s="266"/>
      <c r="ML178" s="266"/>
      <c r="MM178" s="266"/>
      <c r="MN178" s="266"/>
      <c r="MO178" s="266"/>
      <c r="MP178" s="266"/>
      <c r="MQ178" s="266"/>
      <c r="MR178" s="266"/>
      <c r="MS178" s="266"/>
      <c r="MT178" s="266"/>
      <c r="MU178" s="266"/>
      <c r="MV178" s="266"/>
      <c r="MW178" s="266"/>
      <c r="MX178" s="266"/>
      <c r="MY178" s="266"/>
      <c r="MZ178" s="266"/>
      <c r="NA178" s="266"/>
      <c r="NB178" s="266"/>
      <c r="NC178" s="266"/>
      <c r="ND178" s="266"/>
      <c r="NE178" s="266"/>
      <c r="NF178" s="266"/>
      <c r="NG178" s="266"/>
      <c r="NH178" s="266"/>
      <c r="NI178" s="266"/>
      <c r="NJ178" s="266"/>
      <c r="NK178" s="266"/>
      <c r="NL178" s="266"/>
      <c r="NM178" s="266"/>
      <c r="NN178" s="266"/>
      <c r="NO178" s="266"/>
      <c r="NP178" s="266"/>
      <c r="NQ178" s="266"/>
      <c r="NR178" s="266"/>
      <c r="NS178" s="266"/>
      <c r="NT178" s="266"/>
      <c r="NU178" s="266"/>
      <c r="NV178" s="266"/>
      <c r="NW178" s="266"/>
      <c r="NX178" s="266"/>
      <c r="NY178" s="266"/>
      <c r="NZ178" s="266"/>
      <c r="OA178" s="266"/>
      <c r="OB178" s="266"/>
      <c r="OC178" s="266"/>
      <c r="OD178" s="266"/>
      <c r="OE178" s="266"/>
      <c r="OF178" s="266"/>
      <c r="OG178" s="266"/>
      <c r="OH178" s="266"/>
      <c r="OI178" s="266"/>
      <c r="OJ178" s="266"/>
      <c r="OK178" s="266"/>
      <c r="OL178" s="266"/>
      <c r="OM178" s="266"/>
      <c r="ON178" s="267"/>
    </row>
    <row r="179" spans="1:404">
      <c r="A179" s="261">
        <v>554</v>
      </c>
      <c r="B179" s="265">
        <v>0.32630999999999999</v>
      </c>
      <c r="C179" s="265">
        <v>0.42881999999999998</v>
      </c>
      <c r="D179" s="265">
        <v>0.46782000000000001</v>
      </c>
      <c r="E179" s="265">
        <v>0.46650999999999998</v>
      </c>
      <c r="F179" s="265">
        <v>0.371</v>
      </c>
      <c r="G179" s="265">
        <v>0.49052000000000001</v>
      </c>
      <c r="H179" s="265">
        <v>0.30271999999999999</v>
      </c>
      <c r="I179" s="265">
        <v>0.37342999999999998</v>
      </c>
      <c r="J179" s="265">
        <v>0.40104000000000001</v>
      </c>
      <c r="K179" s="265">
        <v>0.18068000000000001</v>
      </c>
      <c r="L179" s="265">
        <v>0.17213000000000001</v>
      </c>
      <c r="M179" s="265">
        <v>0.16961999999999999</v>
      </c>
      <c r="N179" s="265">
        <v>0.23277</v>
      </c>
      <c r="O179" s="265">
        <v>0.21954000000000001</v>
      </c>
      <c r="P179" s="265">
        <v>0.50283999999999995</v>
      </c>
      <c r="Q179" s="265">
        <v>0.57740000000000002</v>
      </c>
      <c r="R179" s="265">
        <v>0.50300999999999996</v>
      </c>
      <c r="S179" s="265">
        <v>0.32217000000000001</v>
      </c>
      <c r="T179" s="265">
        <v>0.20249</v>
      </c>
      <c r="U179" s="265">
        <v>0.24721000000000001</v>
      </c>
      <c r="V179" s="265">
        <v>0.15590999999999999</v>
      </c>
      <c r="W179" s="265">
        <v>0.27215</v>
      </c>
      <c r="X179" s="265">
        <v>0.22400999999999999</v>
      </c>
      <c r="Y179" s="265">
        <v>0.31988</v>
      </c>
      <c r="Z179" s="265">
        <v>0.20865</v>
      </c>
      <c r="AA179" s="265">
        <v>0.35782000000000003</v>
      </c>
      <c r="AB179" s="265">
        <v>0.23860999999999999</v>
      </c>
      <c r="AC179" s="265">
        <v>0.28192</v>
      </c>
      <c r="AD179" s="265">
        <v>0.17462</v>
      </c>
      <c r="AE179" s="265">
        <v>0.17100000000000001</v>
      </c>
      <c r="AF179" s="265">
        <v>0.17715</v>
      </c>
      <c r="AG179" s="265">
        <v>0.10976</v>
      </c>
      <c r="AH179" s="265">
        <v>0.15065999999999999</v>
      </c>
      <c r="AI179" s="265">
        <v>0.13313</v>
      </c>
      <c r="AJ179" s="265">
        <v>0.13643</v>
      </c>
      <c r="AK179" s="265">
        <v>9.0342000000000006E-2</v>
      </c>
      <c r="AL179" s="265">
        <v>0.14255999999999999</v>
      </c>
      <c r="AM179" s="265">
        <v>0.11196</v>
      </c>
      <c r="AN179" s="265">
        <v>9.3518000000000004E-2</v>
      </c>
      <c r="AO179" s="265">
        <v>0.14421</v>
      </c>
      <c r="AP179" s="265">
        <v>0.16772000000000001</v>
      </c>
      <c r="AQ179" s="265">
        <v>9.5573000000000005E-2</v>
      </c>
      <c r="AR179" s="265">
        <v>0.14530000000000001</v>
      </c>
      <c r="AS179" s="265">
        <v>0.12659999999999999</v>
      </c>
      <c r="AT179" s="265">
        <v>9.5645999999999995E-2</v>
      </c>
      <c r="AU179" s="265">
        <v>0.14710999999999999</v>
      </c>
      <c r="AV179" s="265">
        <v>9.8428000000000002E-2</v>
      </c>
      <c r="AW179" s="265">
        <v>0.13300999999999999</v>
      </c>
      <c r="AX179" s="265">
        <v>0.14129</v>
      </c>
      <c r="AY179" s="265">
        <v>0.13583000000000001</v>
      </c>
      <c r="AZ179" s="265">
        <v>0.13374</v>
      </c>
      <c r="BA179" s="265">
        <v>0.12586</v>
      </c>
      <c r="BB179" s="265">
        <v>0.13532</v>
      </c>
      <c r="BC179" s="265">
        <v>0.14154</v>
      </c>
      <c r="BD179" s="265">
        <v>0.11778</v>
      </c>
      <c r="BE179" s="265">
        <v>5.9669E-2</v>
      </c>
      <c r="BF179" s="265">
        <v>5.1917999999999999E-2</v>
      </c>
      <c r="BG179" s="265">
        <v>0.35754999999999998</v>
      </c>
      <c r="BH179" s="265">
        <v>0.35417999999999999</v>
      </c>
      <c r="BI179" s="265">
        <v>0.74241000000000001</v>
      </c>
      <c r="BJ179" s="265">
        <v>0.68189999999999995</v>
      </c>
      <c r="BK179" s="265">
        <v>0.15844</v>
      </c>
      <c r="BL179" s="265">
        <v>0.30513000000000001</v>
      </c>
      <c r="BM179" s="265">
        <v>0.16098000000000001</v>
      </c>
      <c r="BN179" s="265">
        <v>0.38990999999999998</v>
      </c>
      <c r="BO179" s="265">
        <v>0.44</v>
      </c>
      <c r="BP179" s="265">
        <v>5.6454999999999998E-2</v>
      </c>
      <c r="BQ179" s="265">
        <v>0.22183</v>
      </c>
      <c r="BR179" s="265">
        <v>0.36721999999999999</v>
      </c>
      <c r="BS179" s="265">
        <v>0.21517</v>
      </c>
      <c r="BT179" s="265">
        <v>0.31680999999999998</v>
      </c>
      <c r="BU179" s="265">
        <v>6.5572000000000005E-2</v>
      </c>
      <c r="BV179" s="265">
        <v>1.9636000000000001E-2</v>
      </c>
      <c r="BW179" s="265">
        <v>0.13033</v>
      </c>
      <c r="BX179" s="265">
        <v>3.1694E-2</v>
      </c>
      <c r="BY179" s="265">
        <v>0.4</v>
      </c>
      <c r="BZ179" s="265">
        <v>0.36402000000000001</v>
      </c>
      <c r="CA179" s="265">
        <v>0.67600000000000005</v>
      </c>
      <c r="CB179" s="265">
        <v>0.47613</v>
      </c>
      <c r="CC179" s="265">
        <v>0.59706000000000004</v>
      </c>
      <c r="CD179" s="265">
        <v>0.37834000000000001</v>
      </c>
      <c r="CE179" s="265">
        <v>0.36445</v>
      </c>
      <c r="CF179" s="265">
        <v>0.40311000000000002</v>
      </c>
      <c r="CG179" s="265">
        <v>0.37189</v>
      </c>
      <c r="CH179" s="265">
        <v>0.35613</v>
      </c>
      <c r="CI179" s="265">
        <v>0.36786000000000002</v>
      </c>
      <c r="CJ179" s="265">
        <v>0.34715000000000001</v>
      </c>
      <c r="CK179" s="265">
        <v>0.38349</v>
      </c>
      <c r="CL179" s="265">
        <v>0.61872000000000005</v>
      </c>
      <c r="CM179" s="265">
        <v>0.39152999999999999</v>
      </c>
      <c r="CN179" s="265">
        <v>0.23232</v>
      </c>
      <c r="CO179" s="265">
        <v>0.31302999999999997</v>
      </c>
      <c r="CP179" s="265">
        <v>0.38424000000000003</v>
      </c>
      <c r="CQ179" s="265">
        <v>0.36366999999999999</v>
      </c>
      <c r="CR179" s="265">
        <v>0.32</v>
      </c>
      <c r="CS179" s="265">
        <v>0.20408000000000001</v>
      </c>
      <c r="CT179" s="265">
        <v>0.29897000000000001</v>
      </c>
      <c r="CU179" s="265">
        <v>0.26</v>
      </c>
      <c r="CV179" s="265">
        <v>0.36292000000000002</v>
      </c>
      <c r="CW179" s="265">
        <v>0.54545999999999994</v>
      </c>
      <c r="CX179" s="265">
        <v>0.29897000000000001</v>
      </c>
      <c r="CY179" s="265">
        <v>0.47422999999999998</v>
      </c>
      <c r="CZ179" s="265">
        <v>0.42801</v>
      </c>
      <c r="DA179" s="265">
        <v>0.51720999999999995</v>
      </c>
      <c r="DB179" s="265">
        <v>0.12121</v>
      </c>
      <c r="DC179" s="265">
        <v>0.13608000000000001</v>
      </c>
      <c r="DD179" s="265">
        <v>0.12525</v>
      </c>
      <c r="DE179" s="265">
        <v>0.27216000000000001</v>
      </c>
      <c r="DF179" s="265">
        <v>0.12127</v>
      </c>
      <c r="DG179" s="265">
        <v>0.18343000000000001</v>
      </c>
      <c r="DH179" s="265">
        <v>0.1249</v>
      </c>
      <c r="DI179" s="265">
        <v>0.12469</v>
      </c>
      <c r="DJ179" s="265">
        <v>0.15242</v>
      </c>
      <c r="DK179" s="265">
        <v>0.47613</v>
      </c>
      <c r="DL179" s="265">
        <v>0.25389</v>
      </c>
      <c r="DM179" s="265">
        <v>0.26859</v>
      </c>
      <c r="DN179" s="265">
        <v>0.25513999999999998</v>
      </c>
      <c r="DO179" s="265">
        <v>0.21529999999999999</v>
      </c>
      <c r="DP179" s="265">
        <v>0.42387000000000002</v>
      </c>
      <c r="DQ179" s="265">
        <v>0.27342</v>
      </c>
      <c r="DR179" s="265">
        <v>0.17721999999999999</v>
      </c>
      <c r="DS179" s="265">
        <v>0.22500999999999999</v>
      </c>
      <c r="DT179" s="265">
        <v>0.30136000000000002</v>
      </c>
      <c r="DU179" s="265">
        <v>0.50604000000000005</v>
      </c>
      <c r="DV179" s="265">
        <v>0.19977</v>
      </c>
      <c r="DW179" s="265">
        <v>0.50541000000000003</v>
      </c>
      <c r="DX179" s="265">
        <v>0.10559</v>
      </c>
      <c r="DY179" s="265">
        <v>0.14108000000000001</v>
      </c>
      <c r="DZ179" s="265">
        <v>0.48771999999999999</v>
      </c>
      <c r="EA179" s="265">
        <v>0.36271999999999999</v>
      </c>
      <c r="EB179" s="265">
        <v>0.36327999999999999</v>
      </c>
      <c r="EC179" s="265">
        <v>0.37977</v>
      </c>
      <c r="ED179" s="265">
        <v>0.33992</v>
      </c>
      <c r="EE179" s="265">
        <v>0.31769999999999998</v>
      </c>
      <c r="EF179" s="265">
        <v>4.2015999999999998E-2</v>
      </c>
      <c r="EG179" s="265">
        <v>0.42903999999999998</v>
      </c>
      <c r="EH179" s="265">
        <v>0.66654000000000002</v>
      </c>
      <c r="EI179" s="265">
        <v>0.47143000000000002</v>
      </c>
      <c r="EJ179" s="265">
        <v>0.34227000000000002</v>
      </c>
      <c r="EK179" s="265">
        <v>0.13333</v>
      </c>
      <c r="EL179" s="265">
        <v>0.23333000000000001</v>
      </c>
      <c r="EM179" s="265">
        <v>0.14793000000000001</v>
      </c>
      <c r="EN179" s="265">
        <v>0.11907</v>
      </c>
      <c r="EO179" s="265">
        <v>0.51371999999999995</v>
      </c>
      <c r="EP179" s="265">
        <v>0.33872000000000002</v>
      </c>
      <c r="EQ179" s="265">
        <v>0.12967000000000001</v>
      </c>
      <c r="ER179" s="265">
        <v>0.15009</v>
      </c>
      <c r="ES179" s="265">
        <v>0.14086000000000001</v>
      </c>
      <c r="ET179" s="265">
        <v>0.14932000000000001</v>
      </c>
      <c r="EU179" s="265">
        <v>0.13611999999999999</v>
      </c>
      <c r="EV179" s="265">
        <v>0.10927000000000001</v>
      </c>
      <c r="EW179" s="265">
        <v>0.11892999999999999</v>
      </c>
      <c r="EX179" s="265">
        <v>0.13483999999999999</v>
      </c>
      <c r="EY179" s="265">
        <v>0.13056999999999999</v>
      </c>
      <c r="EZ179" s="265">
        <v>0.45504</v>
      </c>
      <c r="FA179" s="265">
        <v>0.20180999999999999</v>
      </c>
      <c r="FB179" s="265">
        <v>0.17971000000000001</v>
      </c>
      <c r="FC179" s="265">
        <v>0.16406999999999999</v>
      </c>
      <c r="FD179" s="265">
        <v>0.20795</v>
      </c>
      <c r="FE179" s="265">
        <v>0.14893000000000001</v>
      </c>
      <c r="FF179" s="265">
        <v>0.19947999999999999</v>
      </c>
      <c r="FG179" s="265">
        <v>0.22144</v>
      </c>
      <c r="FH179" s="265">
        <v>0.18772</v>
      </c>
      <c r="FI179" s="265">
        <v>0.18099000000000001</v>
      </c>
      <c r="FJ179" s="265">
        <v>0.20419000000000001</v>
      </c>
      <c r="FK179" s="265">
        <v>0.13102</v>
      </c>
      <c r="FL179" s="265">
        <v>0.14999000000000001</v>
      </c>
      <c r="FM179" s="265">
        <v>0.17233999999999999</v>
      </c>
      <c r="FN179" s="265">
        <v>0.65780000000000005</v>
      </c>
      <c r="FO179" s="265">
        <v>0.82399999999999995</v>
      </c>
      <c r="FP179" s="265">
        <v>0.64068000000000003</v>
      </c>
      <c r="FQ179" s="265">
        <v>0.62963999999999998</v>
      </c>
      <c r="FR179" s="265">
        <v>0.57088000000000005</v>
      </c>
      <c r="FS179" s="265">
        <v>0.67745</v>
      </c>
      <c r="FT179" s="265">
        <v>0.54493000000000003</v>
      </c>
      <c r="FU179" s="265">
        <v>0.64634999999999998</v>
      </c>
      <c r="FV179" s="265">
        <v>0.76443000000000005</v>
      </c>
      <c r="FW179" s="265">
        <v>0.66166000000000003</v>
      </c>
      <c r="FX179" s="265">
        <v>0.75719999999999998</v>
      </c>
      <c r="FY179" s="265">
        <v>0.59872999999999998</v>
      </c>
      <c r="FZ179" s="265">
        <v>0.66166000000000003</v>
      </c>
      <c r="GA179" s="265">
        <v>0.71416000000000002</v>
      </c>
      <c r="GB179" s="265">
        <v>0.65344000000000002</v>
      </c>
      <c r="GC179" s="265">
        <v>0.73850000000000005</v>
      </c>
      <c r="GD179" s="265">
        <v>0.75063000000000002</v>
      </c>
      <c r="GE179" s="265">
        <v>0.92976999999999999</v>
      </c>
      <c r="GF179" s="265">
        <v>0.73926999999999998</v>
      </c>
      <c r="GG179" s="265">
        <v>0.73558999999999997</v>
      </c>
      <c r="GH179" s="265">
        <v>0.83552999999999999</v>
      </c>
      <c r="GI179" s="265">
        <v>0.79278999999999999</v>
      </c>
      <c r="GJ179" s="265">
        <v>0.86841999999999997</v>
      </c>
      <c r="GK179" s="265">
        <v>0.83176000000000005</v>
      </c>
      <c r="GL179" s="265">
        <v>0.77363000000000004</v>
      </c>
      <c r="GM179" s="265">
        <v>0.89724000000000004</v>
      </c>
      <c r="GN179" s="265">
        <v>0.94484000000000001</v>
      </c>
      <c r="GO179" s="265">
        <v>0.82018999999999997</v>
      </c>
      <c r="GP179" s="265">
        <v>0.76080000000000003</v>
      </c>
      <c r="GQ179" s="265">
        <v>0.75187000000000004</v>
      </c>
      <c r="GR179" s="265">
        <v>0.85719999999999996</v>
      </c>
      <c r="GS179" s="265">
        <v>0.75127999999999995</v>
      </c>
      <c r="GT179" s="265">
        <v>0.74839999999999995</v>
      </c>
      <c r="GU179" s="265">
        <v>0.74222999999999995</v>
      </c>
      <c r="GV179" s="265">
        <v>0.71575999999999995</v>
      </c>
      <c r="GW179" s="265">
        <v>0.71367000000000003</v>
      </c>
      <c r="GX179" s="265">
        <v>0.84057000000000004</v>
      </c>
      <c r="GY179" s="265">
        <v>0.72167000000000003</v>
      </c>
      <c r="GZ179" s="265">
        <v>0.57889999999999997</v>
      </c>
      <c r="HA179" s="265">
        <v>0.65656999999999999</v>
      </c>
      <c r="HB179" s="265">
        <v>0.66102000000000005</v>
      </c>
      <c r="HC179" s="265">
        <v>0.95079000000000002</v>
      </c>
      <c r="HD179" s="265">
        <v>0.70045000000000002</v>
      </c>
      <c r="HE179" s="265">
        <v>0.88090999999999997</v>
      </c>
      <c r="HF179" s="265">
        <v>0.84114999999999995</v>
      </c>
      <c r="HG179" s="265">
        <v>0.88312000000000002</v>
      </c>
      <c r="HH179" s="265">
        <v>0.88578000000000001</v>
      </c>
      <c r="HI179" s="265">
        <v>0.88971999999999996</v>
      </c>
      <c r="HJ179" s="265">
        <v>0.93703999999999998</v>
      </c>
      <c r="HK179" s="265">
        <v>0.74380999999999997</v>
      </c>
      <c r="HL179" s="265">
        <v>0.78657999999999995</v>
      </c>
      <c r="HM179" s="265">
        <v>0.74624000000000001</v>
      </c>
      <c r="HN179" s="265">
        <v>0.83581000000000005</v>
      </c>
      <c r="HO179" s="265">
        <v>0.83894999999999997</v>
      </c>
      <c r="HP179" s="265">
        <v>0.76907999999999999</v>
      </c>
      <c r="HQ179" s="265">
        <v>0.82618000000000003</v>
      </c>
      <c r="HR179" s="265">
        <v>0.91942999999999997</v>
      </c>
      <c r="HS179" s="265">
        <v>0.80196999999999996</v>
      </c>
      <c r="HT179" s="265">
        <v>0.77405999999999997</v>
      </c>
      <c r="HU179" s="265">
        <v>0.90947</v>
      </c>
      <c r="HV179" s="265">
        <v>0.71845999999999999</v>
      </c>
      <c r="HW179" s="265">
        <v>0.82086000000000003</v>
      </c>
      <c r="HX179" s="265">
        <v>0.85487999999999997</v>
      </c>
      <c r="HY179" s="265">
        <v>0.69186999999999999</v>
      </c>
      <c r="HZ179" s="265">
        <v>0.81979000000000002</v>
      </c>
      <c r="IA179" s="265">
        <v>0.74480999999999997</v>
      </c>
      <c r="IB179" s="265">
        <v>0.73304000000000002</v>
      </c>
      <c r="IC179" s="265">
        <v>0.74614000000000003</v>
      </c>
      <c r="ID179" s="265">
        <v>0.73809999999999998</v>
      </c>
      <c r="IE179" s="265">
        <v>0.72902999999999996</v>
      </c>
      <c r="IF179" s="265">
        <v>0.72974000000000006</v>
      </c>
      <c r="IG179" s="265">
        <v>0.69469000000000003</v>
      </c>
      <c r="IH179" s="265">
        <v>0.85550000000000004</v>
      </c>
      <c r="II179" s="265">
        <v>0.95079999999999998</v>
      </c>
      <c r="IJ179" s="265">
        <v>0.70879999999999999</v>
      </c>
      <c r="IK179" s="265">
        <v>0.71540999999999999</v>
      </c>
      <c r="IL179" s="265">
        <v>0.90974999999999995</v>
      </c>
      <c r="IM179" s="265">
        <v>0.85807</v>
      </c>
      <c r="IN179" s="265">
        <v>0.87344999999999995</v>
      </c>
      <c r="IO179" s="265">
        <v>0.81723999999999997</v>
      </c>
      <c r="IP179" s="265">
        <v>0.55625999999999998</v>
      </c>
      <c r="IQ179" s="265">
        <v>0.84050000000000002</v>
      </c>
      <c r="IR179" s="265">
        <v>0.8589</v>
      </c>
      <c r="IS179" s="265">
        <v>0.73455000000000004</v>
      </c>
      <c r="IT179" s="265">
        <v>0.67684999999999995</v>
      </c>
      <c r="IU179" s="265">
        <v>0.75568000000000002</v>
      </c>
      <c r="IV179" s="265">
        <v>0.51553000000000004</v>
      </c>
      <c r="IW179" s="265">
        <v>0.72472000000000003</v>
      </c>
      <c r="IX179" s="265">
        <v>0.78273000000000004</v>
      </c>
      <c r="IY179" s="265">
        <v>0.90266999999999997</v>
      </c>
      <c r="IZ179" s="265">
        <v>0.80566000000000004</v>
      </c>
      <c r="JA179" s="265">
        <v>0.83964000000000005</v>
      </c>
      <c r="JB179" s="265">
        <v>0.81089</v>
      </c>
      <c r="JC179" s="265">
        <v>0.87955000000000005</v>
      </c>
      <c r="JD179" s="265">
        <v>0.80589</v>
      </c>
      <c r="JE179" s="265">
        <v>0.77429000000000003</v>
      </c>
      <c r="JF179" s="265">
        <v>0.70321</v>
      </c>
      <c r="JG179" s="265">
        <v>0.83399999999999996</v>
      </c>
      <c r="JH179" s="265">
        <v>0.97094999999999998</v>
      </c>
      <c r="JI179" s="265">
        <v>0.83357999999999999</v>
      </c>
      <c r="JJ179" s="265">
        <v>0.78522000000000003</v>
      </c>
      <c r="JK179" s="265">
        <v>0.99178999999999995</v>
      </c>
      <c r="JL179" s="265">
        <v>0.94701000000000002</v>
      </c>
      <c r="JM179" s="265">
        <v>0.89102999999999999</v>
      </c>
      <c r="JN179" s="265">
        <v>0.73456999999999995</v>
      </c>
      <c r="JO179" s="265">
        <v>0.76266999999999996</v>
      </c>
      <c r="JP179" s="265">
        <v>0.77707000000000004</v>
      </c>
      <c r="JQ179" s="265">
        <v>0.73285</v>
      </c>
      <c r="JR179" s="265">
        <v>0.62705999999999995</v>
      </c>
      <c r="JS179" s="265">
        <v>0.73653000000000002</v>
      </c>
      <c r="JT179" s="265">
        <v>0.43380999999999997</v>
      </c>
      <c r="JU179" s="265">
        <v>0.89166999999999996</v>
      </c>
      <c r="JV179" s="265">
        <v>0.86014999999999997</v>
      </c>
      <c r="JW179" s="265">
        <v>0.68081999999999998</v>
      </c>
      <c r="JX179" s="265">
        <v>0.69508999999999999</v>
      </c>
      <c r="JY179" s="265">
        <v>0.75456000000000001</v>
      </c>
      <c r="JZ179" s="265">
        <v>0.67913000000000001</v>
      </c>
      <c r="KA179" s="265">
        <v>0.60824999999999996</v>
      </c>
      <c r="KB179" s="265">
        <v>0.58045999999999998</v>
      </c>
      <c r="KC179" s="265">
        <v>0.69299999999999995</v>
      </c>
      <c r="KD179" s="265">
        <v>0.59716000000000002</v>
      </c>
      <c r="KE179" s="265">
        <v>0.62353999999999998</v>
      </c>
      <c r="KF179" s="265">
        <v>0.54935</v>
      </c>
      <c r="KG179" s="265">
        <v>0.52422999999999997</v>
      </c>
      <c r="KH179" s="265">
        <v>0.75027999999999995</v>
      </c>
      <c r="KI179" s="265">
        <v>0.61343999999999999</v>
      </c>
      <c r="KJ179" s="265">
        <v>0.67864999999999998</v>
      </c>
      <c r="KK179" s="265">
        <v>0.52324999999999999</v>
      </c>
      <c r="KL179" s="265">
        <v>0.56494999999999995</v>
      </c>
      <c r="KM179" s="265">
        <v>0.98382999999999998</v>
      </c>
      <c r="KN179" s="265">
        <v>0.97677999999999998</v>
      </c>
      <c r="KO179" s="265">
        <v>0.93162999999999996</v>
      </c>
      <c r="KP179" s="265">
        <v>7.099637256863924E-3</v>
      </c>
      <c r="KQ179" s="265">
        <v>0.81925999999999999</v>
      </c>
      <c r="KR179" s="265">
        <v>0.77422999999999997</v>
      </c>
      <c r="KS179" s="265">
        <v>0.73704999999999998</v>
      </c>
      <c r="KT179" s="265">
        <v>0.95629384299228848</v>
      </c>
      <c r="KU179" s="265">
        <v>0.12852</v>
      </c>
      <c r="KV179" s="265">
        <v>0.27256999999999998</v>
      </c>
      <c r="KW179" s="265">
        <v>0.34050000000000002</v>
      </c>
      <c r="KX179" s="265">
        <v>0.44949</v>
      </c>
      <c r="KY179" s="265">
        <v>0.64151000000000002</v>
      </c>
      <c r="KZ179" s="265">
        <v>0.82538</v>
      </c>
      <c r="LA179" s="265">
        <v>0.94384000000000001</v>
      </c>
      <c r="LB179" s="265">
        <v>0.99492999999999998</v>
      </c>
      <c r="LC179" s="265">
        <v>1</v>
      </c>
      <c r="LD179" s="265">
        <v>0</v>
      </c>
      <c r="LE179" s="265">
        <v>0.72053</v>
      </c>
      <c r="LF179" s="265">
        <v>0</v>
      </c>
      <c r="LG179" s="265">
        <v>0</v>
      </c>
      <c r="LH179" s="431">
        <v>2.1146198268979788E-3</v>
      </c>
      <c r="LI179" s="431">
        <v>2.1233838051557541E-3</v>
      </c>
      <c r="LJ179" s="431">
        <v>1.5435341047123075E-3</v>
      </c>
      <c r="LK179" s="431">
        <v>2.3314787540584803E-3</v>
      </c>
      <c r="LL179" s="431">
        <v>1.5747577417641878E-3</v>
      </c>
      <c r="LM179" s="431">
        <v>2.4066413752734661E-3</v>
      </c>
      <c r="LN179" s="431">
        <v>1.6519635682925582E-3</v>
      </c>
      <c r="LO179" s="431">
        <v>2.1952269598841667E-3</v>
      </c>
      <c r="LP179" s="431">
        <v>1.9575001206248999E-3</v>
      </c>
      <c r="LQ179" s="431">
        <v>2.2085157688707113E-3</v>
      </c>
      <c r="LR179" s="431">
        <v>2.938711317256093E-3</v>
      </c>
      <c r="LS179" s="431">
        <v>2.5748221669346094E-3</v>
      </c>
      <c r="LT179" s="431">
        <v>2.6761528570204973E-3</v>
      </c>
      <c r="LU179" s="431">
        <v>2.6165263261646032E-3</v>
      </c>
      <c r="LV179" s="431">
        <v>1.7921662656590343E-3</v>
      </c>
      <c r="LW179" s="431">
        <v>2.4721028748899698E-3</v>
      </c>
      <c r="LX179" s="431">
        <v>2.0251763053238392E-3</v>
      </c>
      <c r="LY179" s="431">
        <v>2.4982329923659563E-3</v>
      </c>
      <c r="LZ179" s="431">
        <v>2.5126945693045855E-3</v>
      </c>
      <c r="MA179" s="431">
        <v>2.3823466617614031E-3</v>
      </c>
      <c r="MB179" s="431">
        <v>2.1956120617687702E-3</v>
      </c>
      <c r="MC179" s="431">
        <v>2.9016630724072456E-3</v>
      </c>
      <c r="MD179" s="431">
        <v>2.7514826506376266E-3</v>
      </c>
      <c r="ME179" s="431">
        <v>2.6426534168422222E-3</v>
      </c>
      <c r="MF179" s="431">
        <v>2.7324333786964417E-3</v>
      </c>
      <c r="MG179" s="431">
        <v>2.897659782320261E-3</v>
      </c>
      <c r="MH179" s="266"/>
      <c r="MI179" s="266"/>
      <c r="MJ179" s="266"/>
      <c r="MK179" s="266"/>
      <c r="ML179" s="266"/>
      <c r="MM179" s="266"/>
      <c r="MN179" s="266"/>
      <c r="MO179" s="266"/>
      <c r="MP179" s="266"/>
      <c r="MQ179" s="266"/>
      <c r="MR179" s="266"/>
      <c r="MS179" s="266"/>
      <c r="MT179" s="266"/>
      <c r="MU179" s="266"/>
      <c r="MV179" s="266"/>
      <c r="MW179" s="266"/>
      <c r="MX179" s="266"/>
      <c r="MY179" s="266"/>
      <c r="MZ179" s="266"/>
      <c r="NA179" s="266"/>
      <c r="NB179" s="266"/>
      <c r="NC179" s="266"/>
      <c r="ND179" s="266"/>
      <c r="NE179" s="266"/>
      <c r="NF179" s="266"/>
      <c r="NG179" s="266"/>
      <c r="NH179" s="266"/>
      <c r="NI179" s="266"/>
      <c r="NJ179" s="266"/>
      <c r="NK179" s="266"/>
      <c r="NL179" s="266"/>
      <c r="NM179" s="266"/>
      <c r="NN179" s="266"/>
      <c r="NO179" s="266"/>
      <c r="NP179" s="266"/>
      <c r="NQ179" s="266"/>
      <c r="NR179" s="266"/>
      <c r="NS179" s="266"/>
      <c r="NT179" s="266"/>
      <c r="NU179" s="266"/>
      <c r="NV179" s="266"/>
      <c r="NW179" s="266"/>
      <c r="NX179" s="266"/>
      <c r="NY179" s="266"/>
      <c r="NZ179" s="266"/>
      <c r="OA179" s="266"/>
      <c r="OB179" s="266"/>
      <c r="OC179" s="266"/>
      <c r="OD179" s="266"/>
      <c r="OE179" s="266"/>
      <c r="OF179" s="266"/>
      <c r="OG179" s="266"/>
      <c r="OH179" s="266"/>
      <c r="OI179" s="266"/>
      <c r="OJ179" s="266"/>
      <c r="OK179" s="266"/>
      <c r="OL179" s="266"/>
      <c r="OM179" s="266"/>
      <c r="ON179" s="267"/>
    </row>
    <row r="180" spans="1:404">
      <c r="A180" s="261">
        <v>555</v>
      </c>
      <c r="B180" s="265">
        <v>0.31028</v>
      </c>
      <c r="C180" s="265">
        <v>0.41709000000000002</v>
      </c>
      <c r="D180" s="265">
        <v>0.45809</v>
      </c>
      <c r="E180" s="265">
        <v>0.45839000000000002</v>
      </c>
      <c r="F180" s="265">
        <v>0.35500999999999999</v>
      </c>
      <c r="G180" s="265">
        <v>0.4793</v>
      </c>
      <c r="H180" s="265">
        <v>0.28183000000000002</v>
      </c>
      <c r="I180" s="265">
        <v>0.34575</v>
      </c>
      <c r="J180" s="265">
        <v>0.37646000000000002</v>
      </c>
      <c r="K180" s="265">
        <v>0.11182</v>
      </c>
      <c r="L180" s="265">
        <v>0.10324</v>
      </c>
      <c r="M180" s="265">
        <v>0.10448</v>
      </c>
      <c r="N180" s="265">
        <v>0.21807000000000001</v>
      </c>
      <c r="O180" s="265">
        <v>0.21426000000000001</v>
      </c>
      <c r="P180" s="265">
        <v>0.48984</v>
      </c>
      <c r="Q180" s="265">
        <v>0.56957999999999998</v>
      </c>
      <c r="R180" s="265">
        <v>0.49730000000000002</v>
      </c>
      <c r="S180" s="265">
        <v>0.29843999999999998</v>
      </c>
      <c r="T180" s="265">
        <v>0.20280000000000001</v>
      </c>
      <c r="U180" s="265">
        <v>0.22675000000000001</v>
      </c>
      <c r="V180" s="265">
        <v>0.15534999999999999</v>
      </c>
      <c r="W180" s="265">
        <v>0.25520999999999999</v>
      </c>
      <c r="X180" s="265">
        <v>0.22445999999999999</v>
      </c>
      <c r="Y180" s="265">
        <v>0.30041000000000001</v>
      </c>
      <c r="Z180" s="265">
        <v>0.20848</v>
      </c>
      <c r="AA180" s="265">
        <v>0.34351999999999999</v>
      </c>
      <c r="AB180" s="265">
        <v>0.24142</v>
      </c>
      <c r="AC180" s="265">
        <v>0.26029000000000002</v>
      </c>
      <c r="AD180" s="265">
        <v>0.17474000000000001</v>
      </c>
      <c r="AE180" s="265">
        <v>0.13331000000000001</v>
      </c>
      <c r="AF180" s="265">
        <v>0.13875000000000001</v>
      </c>
      <c r="AG180" s="265">
        <v>0.1103</v>
      </c>
      <c r="AH180" s="265">
        <v>0.10815</v>
      </c>
      <c r="AI180" s="265">
        <v>8.7886000000000006E-2</v>
      </c>
      <c r="AJ180" s="265">
        <v>9.4331999999999999E-2</v>
      </c>
      <c r="AK180" s="265">
        <v>5.5130999999999999E-2</v>
      </c>
      <c r="AL180" s="265">
        <v>9.4931000000000001E-2</v>
      </c>
      <c r="AM180" s="265">
        <v>7.6119000000000006E-2</v>
      </c>
      <c r="AN180" s="265">
        <v>5.7604000000000002E-2</v>
      </c>
      <c r="AO180" s="265">
        <v>9.6673999999999996E-2</v>
      </c>
      <c r="AP180" s="265">
        <v>0.11287999999999999</v>
      </c>
      <c r="AQ180" s="265">
        <v>5.8957000000000002E-2</v>
      </c>
      <c r="AR180" s="265">
        <v>9.7767000000000007E-2</v>
      </c>
      <c r="AS180" s="265">
        <v>7.8182000000000001E-2</v>
      </c>
      <c r="AT180" s="265">
        <v>5.9873000000000003E-2</v>
      </c>
      <c r="AU180" s="265">
        <v>9.9670999999999996E-2</v>
      </c>
      <c r="AV180" s="265">
        <v>6.1996000000000002E-2</v>
      </c>
      <c r="AW180" s="265">
        <v>8.7679000000000007E-2</v>
      </c>
      <c r="AX180" s="265">
        <v>9.3981999999999996E-2</v>
      </c>
      <c r="AY180" s="265">
        <v>8.7568000000000007E-2</v>
      </c>
      <c r="AZ180" s="265">
        <v>8.4536E-2</v>
      </c>
      <c r="BA180" s="265">
        <v>8.3898E-2</v>
      </c>
      <c r="BB180" s="265">
        <v>8.9986999999999998E-2</v>
      </c>
      <c r="BC180" s="265">
        <v>9.3988000000000002E-2</v>
      </c>
      <c r="BD180" s="265">
        <v>7.8713000000000005E-2</v>
      </c>
      <c r="BE180" s="265">
        <v>6.2743999999999994E-2</v>
      </c>
      <c r="BF180" s="265">
        <v>5.4228999999999999E-2</v>
      </c>
      <c r="BG180" s="265">
        <v>0.36976999999999999</v>
      </c>
      <c r="BH180" s="265">
        <v>0.35877999999999999</v>
      </c>
      <c r="BI180" s="265">
        <v>0.77468000000000004</v>
      </c>
      <c r="BJ180" s="265">
        <v>0.70267999999999997</v>
      </c>
      <c r="BK180" s="265">
        <v>0.15584000000000001</v>
      </c>
      <c r="BL180" s="265">
        <v>0.31075999999999998</v>
      </c>
      <c r="BM180" s="265">
        <v>0.15853999999999999</v>
      </c>
      <c r="BN180" s="265">
        <v>0.39306999999999997</v>
      </c>
      <c r="BO180" s="265">
        <v>0.44285999999999998</v>
      </c>
      <c r="BP180" s="265">
        <v>4.9664E-2</v>
      </c>
      <c r="BQ180" s="265">
        <v>0.21143000000000001</v>
      </c>
      <c r="BR180" s="265">
        <v>0.36269000000000001</v>
      </c>
      <c r="BS180" s="265">
        <v>0.21551999999999999</v>
      </c>
      <c r="BT180" s="265">
        <v>0.31829000000000002</v>
      </c>
      <c r="BU180" s="265">
        <v>3.4164E-2</v>
      </c>
      <c r="BV180" s="265">
        <v>1.6490999999999999E-2</v>
      </c>
      <c r="BW180" s="265">
        <v>5.1603000000000003E-2</v>
      </c>
      <c r="BX180" s="265">
        <v>2.3591999999999998E-2</v>
      </c>
      <c r="BY180" s="265">
        <v>0.40283000000000002</v>
      </c>
      <c r="BZ180" s="265">
        <v>0.36703999999999998</v>
      </c>
      <c r="CA180" s="265">
        <v>0.68</v>
      </c>
      <c r="CB180" s="265">
        <v>0.47941</v>
      </c>
      <c r="CC180" s="265">
        <v>0.60143999999999997</v>
      </c>
      <c r="CD180" s="265">
        <v>0.38142999999999999</v>
      </c>
      <c r="CE180" s="265">
        <v>0.36732999999999999</v>
      </c>
      <c r="CF180" s="265">
        <v>0.40637000000000001</v>
      </c>
      <c r="CG180" s="265">
        <v>0.37495000000000001</v>
      </c>
      <c r="CH180" s="265">
        <v>0.35918</v>
      </c>
      <c r="CI180" s="265">
        <v>0.37069000000000002</v>
      </c>
      <c r="CJ180" s="265">
        <v>0.34967999999999999</v>
      </c>
      <c r="CK180" s="265">
        <v>0.38639000000000001</v>
      </c>
      <c r="CL180" s="265">
        <v>0.62265999999999999</v>
      </c>
      <c r="CM180" s="265">
        <v>0.39129999999999998</v>
      </c>
      <c r="CN180" s="265">
        <v>0.23232</v>
      </c>
      <c r="CO180" s="265">
        <v>0.31355</v>
      </c>
      <c r="CP180" s="265">
        <v>0.38483000000000001</v>
      </c>
      <c r="CQ180" s="265">
        <v>0.36365999999999998</v>
      </c>
      <c r="CR180" s="265">
        <v>0.32</v>
      </c>
      <c r="CS180" s="265">
        <v>0.20408000000000001</v>
      </c>
      <c r="CT180" s="265">
        <v>0.29897000000000001</v>
      </c>
      <c r="CU180" s="265">
        <v>0.26</v>
      </c>
      <c r="CV180" s="265">
        <v>0.36277999999999999</v>
      </c>
      <c r="CW180" s="265">
        <v>0.54545999999999994</v>
      </c>
      <c r="CX180" s="265">
        <v>0.29897000000000001</v>
      </c>
      <c r="CY180" s="265">
        <v>0.47422999999999998</v>
      </c>
      <c r="CZ180" s="265">
        <v>0.43631999999999999</v>
      </c>
      <c r="DA180" s="265">
        <v>0.52207999999999999</v>
      </c>
      <c r="DB180" s="265">
        <v>0.12121</v>
      </c>
      <c r="DC180" s="265">
        <v>0.13402</v>
      </c>
      <c r="DD180" s="265">
        <v>0.12121</v>
      </c>
      <c r="DE180" s="265">
        <v>0.26804</v>
      </c>
      <c r="DF180" s="265">
        <v>0.11358</v>
      </c>
      <c r="DG180" s="265">
        <v>0.17176</v>
      </c>
      <c r="DH180" s="265">
        <v>0.11824</v>
      </c>
      <c r="DI180" s="265">
        <v>0.11279</v>
      </c>
      <c r="DJ180" s="265">
        <v>0.13677</v>
      </c>
      <c r="DK180" s="265">
        <v>0.45434000000000002</v>
      </c>
      <c r="DL180" s="265">
        <v>0.23050000000000001</v>
      </c>
      <c r="DM180" s="265">
        <v>0.25146000000000002</v>
      </c>
      <c r="DN180" s="265">
        <v>0.23150000000000001</v>
      </c>
      <c r="DO180" s="265">
        <v>0.19369</v>
      </c>
      <c r="DP180" s="265">
        <v>0.40104000000000001</v>
      </c>
      <c r="DQ180" s="265">
        <v>0.25051000000000001</v>
      </c>
      <c r="DR180" s="265">
        <v>0.16739000000000001</v>
      </c>
      <c r="DS180" s="265">
        <v>0.21622</v>
      </c>
      <c r="DT180" s="265">
        <v>0.28987000000000002</v>
      </c>
      <c r="DU180" s="265">
        <v>0.47725000000000001</v>
      </c>
      <c r="DV180" s="265">
        <v>0.18010000000000001</v>
      </c>
      <c r="DW180" s="265">
        <v>0.48731999999999998</v>
      </c>
      <c r="DX180" s="265">
        <v>9.9777000000000005E-2</v>
      </c>
      <c r="DY180" s="265">
        <v>0.13392999999999999</v>
      </c>
      <c r="DZ180" s="265">
        <v>0.47778999999999999</v>
      </c>
      <c r="EA180" s="265">
        <v>0.33932000000000001</v>
      </c>
      <c r="EB180" s="265">
        <v>0.34089999999999998</v>
      </c>
      <c r="EC180" s="265">
        <v>0.35636000000000001</v>
      </c>
      <c r="ED180" s="265">
        <v>0.31896999999999998</v>
      </c>
      <c r="EE180" s="265">
        <v>0.29812</v>
      </c>
      <c r="EF180" s="265">
        <v>3.891E-2</v>
      </c>
      <c r="EG180" s="265">
        <v>0.40135999999999999</v>
      </c>
      <c r="EH180" s="265">
        <v>0.69367999999999996</v>
      </c>
      <c r="EI180" s="265">
        <v>0.46938999999999997</v>
      </c>
      <c r="EJ180" s="265">
        <v>0.34021000000000001</v>
      </c>
      <c r="EK180" s="265">
        <v>0.13131000000000001</v>
      </c>
      <c r="EL180" s="265">
        <v>0.22917000000000001</v>
      </c>
      <c r="EM180" s="265">
        <v>0.158</v>
      </c>
      <c r="EN180" s="265">
        <v>0.11706999999999999</v>
      </c>
      <c r="EO180" s="265">
        <v>0.50680999999999998</v>
      </c>
      <c r="EP180" s="265">
        <v>0.33876000000000001</v>
      </c>
      <c r="EQ180" s="265">
        <v>0.12207999999999999</v>
      </c>
      <c r="ER180" s="265">
        <v>0.14166000000000001</v>
      </c>
      <c r="ES180" s="265">
        <v>0.13264999999999999</v>
      </c>
      <c r="ET180" s="265">
        <v>0.14079</v>
      </c>
      <c r="EU180" s="265">
        <v>0.12827</v>
      </c>
      <c r="EV180" s="265">
        <v>0.10324999999999999</v>
      </c>
      <c r="EW180" s="265">
        <v>0.11243</v>
      </c>
      <c r="EX180" s="265">
        <v>0.12720999999999999</v>
      </c>
      <c r="EY180" s="265">
        <v>0.12322</v>
      </c>
      <c r="EZ180" s="265">
        <v>0.4536</v>
      </c>
      <c r="FA180" s="265">
        <v>0.19028</v>
      </c>
      <c r="FB180" s="265">
        <v>0.16958999999999999</v>
      </c>
      <c r="FC180" s="265">
        <v>0.15490999999999999</v>
      </c>
      <c r="FD180" s="265">
        <v>0.19585</v>
      </c>
      <c r="FE180" s="265">
        <v>0.14066000000000001</v>
      </c>
      <c r="FF180" s="265">
        <v>0.18783</v>
      </c>
      <c r="FG180" s="265">
        <v>0.20874000000000001</v>
      </c>
      <c r="FH180" s="265">
        <v>0.17666999999999999</v>
      </c>
      <c r="FI180" s="265">
        <v>0.17030999999999999</v>
      </c>
      <c r="FJ180" s="265">
        <v>0.19752</v>
      </c>
      <c r="FK180" s="265">
        <v>0.13144</v>
      </c>
      <c r="FL180" s="265">
        <v>0.14918999999999999</v>
      </c>
      <c r="FM180" s="265">
        <v>0.17099</v>
      </c>
      <c r="FN180" s="265">
        <v>0.66254000000000002</v>
      </c>
      <c r="FO180" s="265">
        <v>0.83</v>
      </c>
      <c r="FP180" s="265">
        <v>0.64041999999999999</v>
      </c>
      <c r="FQ180" s="265">
        <v>0.63334000000000001</v>
      </c>
      <c r="FR180" s="265">
        <v>0.57564000000000004</v>
      </c>
      <c r="FS180" s="265">
        <v>0.68254999999999999</v>
      </c>
      <c r="FT180" s="265">
        <v>0.54895000000000005</v>
      </c>
      <c r="FU180" s="265">
        <v>0.64876</v>
      </c>
      <c r="FV180" s="265">
        <v>0.76907999999999999</v>
      </c>
      <c r="FW180" s="265">
        <v>0.66215999999999997</v>
      </c>
      <c r="FX180" s="265">
        <v>0.76315</v>
      </c>
      <c r="FY180" s="265">
        <v>0.59889000000000003</v>
      </c>
      <c r="FZ180" s="265">
        <v>0.66215999999999997</v>
      </c>
      <c r="GA180" s="265">
        <v>0.71611000000000002</v>
      </c>
      <c r="GB180" s="265">
        <v>0.65986999999999996</v>
      </c>
      <c r="GC180" s="265">
        <v>0.74631000000000003</v>
      </c>
      <c r="GD180" s="265">
        <v>0.75585000000000002</v>
      </c>
      <c r="GE180" s="265">
        <v>0.93384999999999996</v>
      </c>
      <c r="GF180" s="265">
        <v>0.74650000000000005</v>
      </c>
      <c r="GG180" s="265">
        <v>0.73645000000000005</v>
      </c>
      <c r="GH180" s="265">
        <v>0.83623000000000003</v>
      </c>
      <c r="GI180" s="265">
        <v>0.79335</v>
      </c>
      <c r="GJ180" s="265">
        <v>0.87224999999999997</v>
      </c>
      <c r="GK180" s="265">
        <v>0.83574999999999999</v>
      </c>
      <c r="GL180" s="265">
        <v>0.77681999999999995</v>
      </c>
      <c r="GM180" s="265">
        <v>0.90178000000000003</v>
      </c>
      <c r="GN180" s="265">
        <v>0.94911999999999996</v>
      </c>
      <c r="GO180" s="265">
        <v>0.82626999999999995</v>
      </c>
      <c r="GP180" s="265">
        <v>0.76704000000000006</v>
      </c>
      <c r="GQ180" s="265">
        <v>0.75810999999999995</v>
      </c>
      <c r="GR180" s="265">
        <v>0.86324999999999996</v>
      </c>
      <c r="GS180" s="265">
        <v>0.75758000000000003</v>
      </c>
      <c r="GT180" s="265">
        <v>0.75429999999999997</v>
      </c>
      <c r="GU180" s="265">
        <v>0.74795999999999996</v>
      </c>
      <c r="GV180" s="265">
        <v>0.72121000000000002</v>
      </c>
      <c r="GW180" s="265">
        <v>0.71860999999999997</v>
      </c>
      <c r="GX180" s="265">
        <v>0.84574000000000005</v>
      </c>
      <c r="GY180" s="265">
        <v>0.72235000000000005</v>
      </c>
      <c r="GZ180" s="265">
        <v>0.57921999999999996</v>
      </c>
      <c r="HA180" s="265">
        <v>0.66332000000000002</v>
      </c>
      <c r="HB180" s="265">
        <v>0.66854999999999998</v>
      </c>
      <c r="HC180" s="265">
        <v>0.95411000000000001</v>
      </c>
      <c r="HD180" s="265">
        <v>0.70230999999999999</v>
      </c>
      <c r="HE180" s="265">
        <v>0.88546000000000002</v>
      </c>
      <c r="HF180" s="265">
        <v>0.84514</v>
      </c>
      <c r="HG180" s="265">
        <v>0.88795999999999997</v>
      </c>
      <c r="HH180" s="265">
        <v>0.89037999999999995</v>
      </c>
      <c r="HI180" s="265">
        <v>0.89439999999999997</v>
      </c>
      <c r="HJ180" s="265">
        <v>0.94137999999999999</v>
      </c>
      <c r="HK180" s="265">
        <v>0.74868000000000001</v>
      </c>
      <c r="HL180" s="265">
        <v>0.79154999999999998</v>
      </c>
      <c r="HM180" s="265">
        <v>0.75216000000000005</v>
      </c>
      <c r="HN180" s="265">
        <v>0.84135000000000004</v>
      </c>
      <c r="HO180" s="265">
        <v>0.84450000000000003</v>
      </c>
      <c r="HP180" s="265">
        <v>0.77536000000000005</v>
      </c>
      <c r="HQ180" s="265">
        <v>0.82947000000000004</v>
      </c>
      <c r="HR180" s="265">
        <v>0.92345999999999995</v>
      </c>
      <c r="HS180" s="265">
        <v>0.80879000000000001</v>
      </c>
      <c r="HT180" s="265">
        <v>0.77744999999999997</v>
      </c>
      <c r="HU180" s="265">
        <v>0.91115999999999997</v>
      </c>
      <c r="HV180" s="265">
        <v>0.72443000000000002</v>
      </c>
      <c r="HW180" s="265">
        <v>0.82311000000000001</v>
      </c>
      <c r="HX180" s="265">
        <v>0.85584000000000005</v>
      </c>
      <c r="HY180" s="265">
        <v>0.69267999999999996</v>
      </c>
      <c r="HZ180" s="265">
        <v>0.83087</v>
      </c>
      <c r="IA180" s="265">
        <v>0.75502000000000002</v>
      </c>
      <c r="IB180" s="265">
        <v>0.74353999999999998</v>
      </c>
      <c r="IC180" s="265">
        <v>0.75631999999999999</v>
      </c>
      <c r="ID180" s="265">
        <v>0.74863000000000002</v>
      </c>
      <c r="IE180" s="265">
        <v>0.73643999999999998</v>
      </c>
      <c r="IF180" s="265">
        <v>0.73775000000000002</v>
      </c>
      <c r="IG180" s="265">
        <v>0.70140999999999998</v>
      </c>
      <c r="IH180" s="265">
        <v>0.86050000000000004</v>
      </c>
      <c r="II180" s="265">
        <v>0.95513000000000003</v>
      </c>
      <c r="IJ180" s="265">
        <v>0.71643000000000001</v>
      </c>
      <c r="IK180" s="265">
        <v>0.72336999999999996</v>
      </c>
      <c r="IL180" s="265">
        <v>0.91422999999999999</v>
      </c>
      <c r="IM180" s="265">
        <v>0.86645000000000005</v>
      </c>
      <c r="IN180" s="265">
        <v>0.88521000000000005</v>
      </c>
      <c r="IO180" s="265">
        <v>0.83333000000000002</v>
      </c>
      <c r="IP180" s="265">
        <v>0.55927000000000004</v>
      </c>
      <c r="IQ180" s="265">
        <v>0.84589000000000003</v>
      </c>
      <c r="IR180" s="265">
        <v>0.85921000000000003</v>
      </c>
      <c r="IS180" s="265">
        <v>0.73989000000000005</v>
      </c>
      <c r="IT180" s="265">
        <v>0.67769000000000001</v>
      </c>
      <c r="IU180" s="265">
        <v>0.76163999999999998</v>
      </c>
      <c r="IV180" s="265">
        <v>0.51826000000000005</v>
      </c>
      <c r="IW180" s="265">
        <v>0.72904999999999998</v>
      </c>
      <c r="IX180" s="265">
        <v>0.78913999999999995</v>
      </c>
      <c r="IY180" s="265">
        <v>0.90556000000000003</v>
      </c>
      <c r="IZ180" s="265">
        <v>0.80828</v>
      </c>
      <c r="JA180" s="265">
        <v>0.84243999999999997</v>
      </c>
      <c r="JB180" s="265">
        <v>0.81340000000000001</v>
      </c>
      <c r="JC180" s="265">
        <v>0.88234999999999997</v>
      </c>
      <c r="JD180" s="265">
        <v>0.81574000000000002</v>
      </c>
      <c r="JE180" s="265">
        <v>0.78010999999999997</v>
      </c>
      <c r="JF180" s="265">
        <v>0.70313999999999999</v>
      </c>
      <c r="JG180" s="265">
        <v>0.84021000000000001</v>
      </c>
      <c r="JH180" s="265">
        <v>0.97401000000000004</v>
      </c>
      <c r="JI180" s="265">
        <v>0.83587999999999996</v>
      </c>
      <c r="JJ180" s="265">
        <v>0.78710999999999998</v>
      </c>
      <c r="JK180" s="265">
        <v>0.99450000000000005</v>
      </c>
      <c r="JL180" s="265">
        <v>0.95035999999999998</v>
      </c>
      <c r="JM180" s="265">
        <v>0.89587000000000006</v>
      </c>
      <c r="JN180" s="265">
        <v>0.74038000000000004</v>
      </c>
      <c r="JO180" s="265">
        <v>0.76885999999999999</v>
      </c>
      <c r="JP180" s="265">
        <v>0.77847</v>
      </c>
      <c r="JQ180" s="265">
        <v>0.73841000000000001</v>
      </c>
      <c r="JR180" s="265">
        <v>0.63277000000000005</v>
      </c>
      <c r="JS180" s="265">
        <v>0.74273</v>
      </c>
      <c r="JT180" s="265">
        <v>0.43489</v>
      </c>
      <c r="JU180" s="265">
        <v>0.89510999999999996</v>
      </c>
      <c r="JV180" s="265">
        <v>0.86194000000000004</v>
      </c>
      <c r="JW180" s="265">
        <v>0.68727000000000005</v>
      </c>
      <c r="JX180" s="265">
        <v>0.70003000000000004</v>
      </c>
      <c r="JY180" s="265">
        <v>0.76095999999999997</v>
      </c>
      <c r="JZ180" s="265">
        <v>0.68335000000000001</v>
      </c>
      <c r="KA180" s="265">
        <v>0.61141000000000001</v>
      </c>
      <c r="KB180" s="265">
        <v>0.58377000000000001</v>
      </c>
      <c r="KC180" s="265">
        <v>0.69274000000000002</v>
      </c>
      <c r="KD180" s="265">
        <v>0.59694999999999998</v>
      </c>
      <c r="KE180" s="265">
        <v>0.62331999999999999</v>
      </c>
      <c r="KF180" s="265">
        <v>0.54986999999999997</v>
      </c>
      <c r="KG180" s="265">
        <v>0.52471000000000001</v>
      </c>
      <c r="KH180" s="265">
        <v>0.76171999999999995</v>
      </c>
      <c r="KI180" s="265">
        <v>0.62129999999999996</v>
      </c>
      <c r="KJ180" s="265">
        <v>0.68540999999999996</v>
      </c>
      <c r="KK180" s="265">
        <v>0.52575000000000005</v>
      </c>
      <c r="KL180" s="265">
        <v>0.56669999999999998</v>
      </c>
      <c r="KM180" s="265">
        <v>0.98158999999999996</v>
      </c>
      <c r="KN180" s="265">
        <v>0.97392999999999996</v>
      </c>
      <c r="KO180" s="265">
        <v>0.92840999999999996</v>
      </c>
      <c r="KP180" s="265">
        <v>7.0678685554545519E-3</v>
      </c>
      <c r="KQ180" s="265">
        <v>0.81567999999999996</v>
      </c>
      <c r="KR180" s="265">
        <v>0.77054999999999996</v>
      </c>
      <c r="KS180" s="265">
        <v>0.73328000000000004</v>
      </c>
      <c r="KT180" s="265">
        <v>0.95538400786651123</v>
      </c>
      <c r="KU180" s="265">
        <v>0.13034999999999999</v>
      </c>
      <c r="KV180" s="265">
        <v>0.27521000000000001</v>
      </c>
      <c r="KW180" s="265">
        <v>0.34333000000000002</v>
      </c>
      <c r="KX180" s="265">
        <v>0.45245999999999997</v>
      </c>
      <c r="KY180" s="265">
        <v>0.64432999999999996</v>
      </c>
      <c r="KZ180" s="265">
        <v>0.82764000000000004</v>
      </c>
      <c r="LA180" s="265">
        <v>0.94520999999999999</v>
      </c>
      <c r="LB180" s="265">
        <v>0.99536000000000002</v>
      </c>
      <c r="LC180" s="265">
        <v>1</v>
      </c>
      <c r="LD180" s="265">
        <v>0</v>
      </c>
      <c r="LE180" s="265">
        <v>0.73621999999999999</v>
      </c>
      <c r="LF180" s="265">
        <v>0</v>
      </c>
      <c r="LG180" s="265">
        <v>0</v>
      </c>
      <c r="LH180" s="431">
        <v>2.1849439945071936E-3</v>
      </c>
      <c r="LI180" s="431">
        <v>2.175469184294343E-3</v>
      </c>
      <c r="LJ180" s="431">
        <v>1.6032163985073566E-3</v>
      </c>
      <c r="LK180" s="431">
        <v>2.3340149782598019E-3</v>
      </c>
      <c r="LL180" s="431">
        <v>1.5889786882326007E-3</v>
      </c>
      <c r="LM180" s="431">
        <v>2.3611178621649742E-3</v>
      </c>
      <c r="LN180" s="431">
        <v>1.6282540746033192E-3</v>
      </c>
      <c r="LO180" s="431">
        <v>2.1297326311469078E-3</v>
      </c>
      <c r="LP180" s="431">
        <v>1.8956562271341681E-3</v>
      </c>
      <c r="LQ180" s="431">
        <v>2.1295859478414059E-3</v>
      </c>
      <c r="LR180" s="431">
        <v>2.9883733950555325E-3</v>
      </c>
      <c r="LS180" s="431">
        <v>2.5848362129181623E-3</v>
      </c>
      <c r="LT180" s="431">
        <v>2.7076026890426874E-3</v>
      </c>
      <c r="LU180" s="431">
        <v>2.5847647339105606E-3</v>
      </c>
      <c r="LV180" s="431">
        <v>1.7831476870924234E-3</v>
      </c>
      <c r="LW180" s="431">
        <v>2.4226591922342777E-3</v>
      </c>
      <c r="LX180" s="431">
        <v>1.9852844998240471E-3</v>
      </c>
      <c r="LY180" s="431">
        <v>2.4482854641973972E-3</v>
      </c>
      <c r="LZ180" s="431">
        <v>2.5731280911713839E-3</v>
      </c>
      <c r="MA180" s="431">
        <v>2.4059726856648922E-3</v>
      </c>
      <c r="MB180" s="431">
        <v>2.2327033802866936E-3</v>
      </c>
      <c r="MC180" s="431">
        <v>2.8910108376294374E-3</v>
      </c>
      <c r="MD180" s="431">
        <v>2.7175778523087502E-3</v>
      </c>
      <c r="ME180" s="431">
        <v>2.6397509500384331E-3</v>
      </c>
      <c r="MF180" s="431">
        <v>2.761846175417304E-3</v>
      </c>
      <c r="MG180" s="431">
        <v>2.9062903486192226E-3</v>
      </c>
      <c r="MH180" s="266"/>
      <c r="MI180" s="266"/>
      <c r="MJ180" s="266"/>
      <c r="MK180" s="266"/>
      <c r="ML180" s="266"/>
      <c r="MM180" s="266"/>
      <c r="MN180" s="266"/>
      <c r="MO180" s="266"/>
      <c r="MP180" s="266"/>
      <c r="MQ180" s="266"/>
      <c r="MR180" s="266"/>
      <c r="MS180" s="266"/>
      <c r="MT180" s="266"/>
      <c r="MU180" s="266"/>
      <c r="MV180" s="266"/>
      <c r="MW180" s="266"/>
      <c r="MX180" s="266"/>
      <c r="MY180" s="266"/>
      <c r="MZ180" s="266"/>
      <c r="NA180" s="266"/>
      <c r="NB180" s="266"/>
      <c r="NC180" s="266"/>
      <c r="ND180" s="266"/>
      <c r="NE180" s="266"/>
      <c r="NF180" s="266"/>
      <c r="NG180" s="266"/>
      <c r="NH180" s="266"/>
      <c r="NI180" s="266"/>
      <c r="NJ180" s="266"/>
      <c r="NK180" s="266"/>
      <c r="NL180" s="266"/>
      <c r="NM180" s="266"/>
      <c r="NN180" s="266"/>
      <c r="NO180" s="266"/>
      <c r="NP180" s="266"/>
      <c r="NQ180" s="266"/>
      <c r="NR180" s="266"/>
      <c r="NS180" s="266"/>
      <c r="NT180" s="266"/>
      <c r="NU180" s="266"/>
      <c r="NV180" s="266"/>
      <c r="NW180" s="266"/>
      <c r="NX180" s="266"/>
      <c r="NY180" s="266"/>
      <c r="NZ180" s="266"/>
      <c r="OA180" s="266"/>
      <c r="OB180" s="266"/>
      <c r="OC180" s="266"/>
      <c r="OD180" s="266"/>
      <c r="OE180" s="266"/>
      <c r="OF180" s="266"/>
      <c r="OG180" s="266"/>
      <c r="OH180" s="266"/>
      <c r="OI180" s="266"/>
      <c r="OJ180" s="266"/>
      <c r="OK180" s="266"/>
      <c r="OL180" s="266"/>
      <c r="OM180" s="266"/>
      <c r="ON180" s="267"/>
    </row>
    <row r="181" spans="1:404">
      <c r="A181" s="261">
        <v>556</v>
      </c>
      <c r="B181" s="265">
        <v>0.31385000000000002</v>
      </c>
      <c r="C181" s="265">
        <v>0.42607</v>
      </c>
      <c r="D181" s="265">
        <v>0.47089999999999999</v>
      </c>
      <c r="E181" s="265">
        <v>0.47456999999999999</v>
      </c>
      <c r="F181" s="265">
        <v>0.35859000000000002</v>
      </c>
      <c r="G181" s="265">
        <v>0.48904999999999998</v>
      </c>
      <c r="H181" s="265">
        <v>0.28247</v>
      </c>
      <c r="I181" s="265">
        <v>0.34556999999999999</v>
      </c>
      <c r="J181" s="265">
        <v>0.37928000000000001</v>
      </c>
      <c r="K181" s="265">
        <v>9.8629999999999995E-2</v>
      </c>
      <c r="L181" s="265">
        <v>9.0361999999999998E-2</v>
      </c>
      <c r="M181" s="265">
        <v>9.2573000000000003E-2</v>
      </c>
      <c r="N181" s="265">
        <v>0.21747</v>
      </c>
      <c r="O181" s="265">
        <v>0.21548</v>
      </c>
      <c r="P181" s="265">
        <v>0.50158000000000003</v>
      </c>
      <c r="Q181" s="265">
        <v>0.57965</v>
      </c>
      <c r="R181" s="265">
        <v>0.51417999999999997</v>
      </c>
      <c r="S181" s="265">
        <v>0.29809000000000002</v>
      </c>
      <c r="T181" s="265">
        <v>0.20327000000000001</v>
      </c>
      <c r="U181" s="265">
        <v>0.2263</v>
      </c>
      <c r="V181" s="265">
        <v>0.15486</v>
      </c>
      <c r="W181" s="265">
        <v>0.25391999999999998</v>
      </c>
      <c r="X181" s="265">
        <v>0.22434999999999999</v>
      </c>
      <c r="Y181" s="265">
        <v>0.30010999999999999</v>
      </c>
      <c r="Z181" s="265">
        <v>0.20810999999999999</v>
      </c>
      <c r="AA181" s="265">
        <v>0.34711999999999998</v>
      </c>
      <c r="AB181" s="265">
        <v>0.24393000000000001</v>
      </c>
      <c r="AC181" s="265">
        <v>0.26157999999999998</v>
      </c>
      <c r="AD181" s="265">
        <v>0.17563000000000001</v>
      </c>
      <c r="AE181" s="265">
        <v>0.12809999999999999</v>
      </c>
      <c r="AF181" s="265">
        <v>0.13297</v>
      </c>
      <c r="AG181" s="265">
        <v>0.11157</v>
      </c>
      <c r="AH181" s="265">
        <v>0.10106999999999999</v>
      </c>
      <c r="AI181" s="265">
        <v>7.3948E-2</v>
      </c>
      <c r="AJ181" s="265">
        <v>8.6107000000000003E-2</v>
      </c>
      <c r="AK181" s="265">
        <v>4.6924E-2</v>
      </c>
      <c r="AL181" s="265">
        <v>7.9971E-2</v>
      </c>
      <c r="AM181" s="265">
        <v>6.8084000000000006E-2</v>
      </c>
      <c r="AN181" s="265">
        <v>4.9127999999999998E-2</v>
      </c>
      <c r="AO181" s="265">
        <v>8.1719E-2</v>
      </c>
      <c r="AP181" s="265">
        <v>9.9137000000000003E-2</v>
      </c>
      <c r="AQ181" s="265">
        <v>5.0522999999999998E-2</v>
      </c>
      <c r="AR181" s="265">
        <v>8.2998000000000002E-2</v>
      </c>
      <c r="AS181" s="265">
        <v>6.9389000000000006E-2</v>
      </c>
      <c r="AT181" s="265">
        <v>5.1579E-2</v>
      </c>
      <c r="AU181" s="265">
        <v>8.4892999999999996E-2</v>
      </c>
      <c r="AV181" s="265">
        <v>5.3657999999999997E-2</v>
      </c>
      <c r="AW181" s="265">
        <v>7.9004000000000005E-2</v>
      </c>
      <c r="AX181" s="265">
        <v>8.6248000000000005E-2</v>
      </c>
      <c r="AY181" s="265">
        <v>7.9367999999999994E-2</v>
      </c>
      <c r="AZ181" s="265">
        <v>7.5415999999999997E-2</v>
      </c>
      <c r="BA181" s="265">
        <v>7.1124999999999994E-2</v>
      </c>
      <c r="BB181" s="265">
        <v>7.6259999999999994E-2</v>
      </c>
      <c r="BC181" s="265">
        <v>7.9632999999999995E-2</v>
      </c>
      <c r="BD181" s="265">
        <v>6.6754999999999995E-2</v>
      </c>
      <c r="BE181" s="265">
        <v>6.5611000000000003E-2</v>
      </c>
      <c r="BF181" s="265">
        <v>5.6840000000000002E-2</v>
      </c>
      <c r="BG181" s="265">
        <v>0.38330999999999998</v>
      </c>
      <c r="BH181" s="265">
        <v>0.37306</v>
      </c>
      <c r="BI181" s="265">
        <v>0.79047000000000001</v>
      </c>
      <c r="BJ181" s="265">
        <v>0.71614999999999995</v>
      </c>
      <c r="BK181" s="265">
        <v>0.15065000000000001</v>
      </c>
      <c r="BL181" s="265">
        <v>0.30640000000000001</v>
      </c>
      <c r="BM181" s="265">
        <v>0.16585</v>
      </c>
      <c r="BN181" s="265">
        <v>0.39849000000000001</v>
      </c>
      <c r="BO181" s="265">
        <v>0.47143000000000002</v>
      </c>
      <c r="BP181" s="265">
        <v>4.6553999999999998E-2</v>
      </c>
      <c r="BQ181" s="265">
        <v>0.21296999999999999</v>
      </c>
      <c r="BR181" s="265">
        <v>0.37390000000000001</v>
      </c>
      <c r="BS181" s="265">
        <v>0.21215999999999999</v>
      </c>
      <c r="BT181" s="265">
        <v>0.33278999999999997</v>
      </c>
      <c r="BU181" s="265">
        <v>3.2931000000000002E-2</v>
      </c>
      <c r="BV181" s="265">
        <v>1.5864E-2</v>
      </c>
      <c r="BW181" s="265">
        <v>4.9388000000000001E-2</v>
      </c>
      <c r="BX181" s="265">
        <v>2.2648999999999999E-2</v>
      </c>
      <c r="BY181" s="265">
        <v>0.40529999999999999</v>
      </c>
      <c r="BZ181" s="265">
        <v>0.37067</v>
      </c>
      <c r="CA181" s="265">
        <v>0.68400000000000005</v>
      </c>
      <c r="CB181" s="265">
        <v>0.48287000000000002</v>
      </c>
      <c r="CC181" s="265">
        <v>0.60568</v>
      </c>
      <c r="CD181" s="265">
        <v>0.38458999999999999</v>
      </c>
      <c r="CE181" s="265">
        <v>0.37035000000000001</v>
      </c>
      <c r="CF181" s="265">
        <v>0.40948000000000001</v>
      </c>
      <c r="CG181" s="265">
        <v>0.37706000000000001</v>
      </c>
      <c r="CH181" s="265">
        <v>0.36216999999999999</v>
      </c>
      <c r="CI181" s="265">
        <v>0.37351000000000001</v>
      </c>
      <c r="CJ181" s="265">
        <v>0.35285</v>
      </c>
      <c r="CK181" s="265">
        <v>0.38879999999999998</v>
      </c>
      <c r="CL181" s="265">
        <v>0.62621000000000004</v>
      </c>
      <c r="CM181" s="265">
        <v>0.39076</v>
      </c>
      <c r="CN181" s="265">
        <v>0.23232</v>
      </c>
      <c r="CO181" s="265">
        <v>0.31337999999999999</v>
      </c>
      <c r="CP181" s="265">
        <v>0.38367000000000001</v>
      </c>
      <c r="CQ181" s="265">
        <v>0.36313000000000001</v>
      </c>
      <c r="CR181" s="265">
        <v>0.32</v>
      </c>
      <c r="CS181" s="265">
        <v>0.20612</v>
      </c>
      <c r="CT181" s="265">
        <v>0.29897000000000001</v>
      </c>
      <c r="CU181" s="265">
        <v>0.26</v>
      </c>
      <c r="CV181" s="265">
        <v>0.36220000000000002</v>
      </c>
      <c r="CW181" s="265">
        <v>0.54545999999999994</v>
      </c>
      <c r="CX181" s="265">
        <v>0.29897000000000001</v>
      </c>
      <c r="CY181" s="265">
        <v>0.47422999999999998</v>
      </c>
      <c r="CZ181" s="265">
        <v>0.44216</v>
      </c>
      <c r="DA181" s="265">
        <v>0.52737999999999996</v>
      </c>
      <c r="DB181" s="265">
        <v>0.11919</v>
      </c>
      <c r="DC181" s="265">
        <v>0.13402</v>
      </c>
      <c r="DD181" s="265">
        <v>0.11919</v>
      </c>
      <c r="DE181" s="265">
        <v>0.26597999999999999</v>
      </c>
      <c r="DF181" s="265">
        <v>0.10755000000000001</v>
      </c>
      <c r="DG181" s="265">
        <v>0.16264000000000001</v>
      </c>
      <c r="DH181" s="265">
        <v>0.11286</v>
      </c>
      <c r="DI181" s="265">
        <v>0.10557999999999999</v>
      </c>
      <c r="DJ181" s="265">
        <v>0.1275</v>
      </c>
      <c r="DK181" s="265">
        <v>0.42621999999999999</v>
      </c>
      <c r="DL181" s="265">
        <v>0.214</v>
      </c>
      <c r="DM181" s="265">
        <v>0.23812</v>
      </c>
      <c r="DN181" s="265">
        <v>0.21459</v>
      </c>
      <c r="DO181" s="265">
        <v>0.17979999999999999</v>
      </c>
      <c r="DP181" s="265">
        <v>0.37497999999999998</v>
      </c>
      <c r="DQ181" s="265">
        <v>0.23233999999999999</v>
      </c>
      <c r="DR181" s="265">
        <v>0.15941</v>
      </c>
      <c r="DS181" s="265">
        <v>0.20787</v>
      </c>
      <c r="DT181" s="265">
        <v>0.27888000000000002</v>
      </c>
      <c r="DU181" s="265">
        <v>0.44574000000000003</v>
      </c>
      <c r="DV181" s="265">
        <v>0.16763</v>
      </c>
      <c r="DW181" s="265">
        <v>0.45933000000000002</v>
      </c>
      <c r="DX181" s="265">
        <v>9.5077999999999996E-2</v>
      </c>
      <c r="DY181" s="265">
        <v>0.12794</v>
      </c>
      <c r="DZ181" s="265">
        <v>0.45465</v>
      </c>
      <c r="EA181" s="265">
        <v>0.31609999999999999</v>
      </c>
      <c r="EB181" s="265">
        <v>0.31786999999999999</v>
      </c>
      <c r="EC181" s="265">
        <v>0.33228999999999997</v>
      </c>
      <c r="ED181" s="265">
        <v>0.29743000000000003</v>
      </c>
      <c r="EE181" s="265">
        <v>0.27798</v>
      </c>
      <c r="EF181" s="265">
        <v>3.6775000000000002E-2</v>
      </c>
      <c r="EG181" s="265">
        <v>0.37389</v>
      </c>
      <c r="EH181" s="265">
        <v>0.66593999999999998</v>
      </c>
      <c r="EI181" s="265">
        <v>0.46531</v>
      </c>
      <c r="EJ181" s="265">
        <v>0.34021000000000001</v>
      </c>
      <c r="EK181" s="265">
        <v>0.12928999999999999</v>
      </c>
      <c r="EL181" s="265">
        <v>0.22708</v>
      </c>
      <c r="EM181" s="265">
        <v>0.18107999999999999</v>
      </c>
      <c r="EN181" s="265">
        <v>0.12026000000000001</v>
      </c>
      <c r="EO181" s="265">
        <v>0.50827999999999995</v>
      </c>
      <c r="EP181" s="265">
        <v>0.33933999999999997</v>
      </c>
      <c r="EQ181" s="265">
        <v>0.11636000000000001</v>
      </c>
      <c r="ER181" s="265">
        <v>0.13574</v>
      </c>
      <c r="ES181" s="265">
        <v>0.12670000000000001</v>
      </c>
      <c r="ET181" s="265">
        <v>0.13458999999999999</v>
      </c>
      <c r="EU181" s="265">
        <v>0.12237000000000001</v>
      </c>
      <c r="EV181" s="265">
        <v>9.9321999999999994E-2</v>
      </c>
      <c r="EW181" s="265">
        <v>0.10799</v>
      </c>
      <c r="EX181" s="265">
        <v>0.12203</v>
      </c>
      <c r="EY181" s="265">
        <v>0.11744</v>
      </c>
      <c r="EZ181" s="265">
        <v>0.45245000000000002</v>
      </c>
      <c r="FA181" s="265">
        <v>0.18189</v>
      </c>
      <c r="FB181" s="265">
        <v>0.16227</v>
      </c>
      <c r="FC181" s="265">
        <v>0.14831</v>
      </c>
      <c r="FD181" s="265">
        <v>0.18673999999999999</v>
      </c>
      <c r="FE181" s="265">
        <v>0.13481000000000001</v>
      </c>
      <c r="FF181" s="265">
        <v>0.17898</v>
      </c>
      <c r="FG181" s="265">
        <v>0.19916</v>
      </c>
      <c r="FH181" s="265">
        <v>0.16822999999999999</v>
      </c>
      <c r="FI181" s="265">
        <v>0.16206999999999999</v>
      </c>
      <c r="FJ181" s="265">
        <v>0.20097000000000001</v>
      </c>
      <c r="FK181" s="265">
        <v>0.13852999999999999</v>
      </c>
      <c r="FL181" s="265">
        <v>0.15062</v>
      </c>
      <c r="FM181" s="265">
        <v>0.17219999999999999</v>
      </c>
      <c r="FN181" s="265">
        <v>0.66676999999999997</v>
      </c>
      <c r="FO181" s="265">
        <v>0.83399999999999996</v>
      </c>
      <c r="FP181" s="265">
        <v>0.63927</v>
      </c>
      <c r="FQ181" s="265">
        <v>0.63756999999999997</v>
      </c>
      <c r="FR181" s="265">
        <v>0.58176000000000005</v>
      </c>
      <c r="FS181" s="265">
        <v>0.68779000000000001</v>
      </c>
      <c r="FT181" s="265">
        <v>0.55076999999999998</v>
      </c>
      <c r="FU181" s="265">
        <v>0.65180000000000005</v>
      </c>
      <c r="FV181" s="265">
        <v>0.77232999999999996</v>
      </c>
      <c r="FW181" s="265">
        <v>0.66174999999999995</v>
      </c>
      <c r="FX181" s="265">
        <v>0.76905000000000001</v>
      </c>
      <c r="FY181" s="265">
        <v>0.59833000000000003</v>
      </c>
      <c r="FZ181" s="265">
        <v>0.66174999999999995</v>
      </c>
      <c r="GA181" s="265">
        <v>0.71750999999999998</v>
      </c>
      <c r="GB181" s="265">
        <v>0.66554999999999997</v>
      </c>
      <c r="GC181" s="265">
        <v>0.75458000000000003</v>
      </c>
      <c r="GD181" s="265">
        <v>0.76075999999999999</v>
      </c>
      <c r="GE181" s="265">
        <v>0.93786999999999998</v>
      </c>
      <c r="GF181" s="265">
        <v>0.75371999999999995</v>
      </c>
      <c r="GG181" s="265">
        <v>0.73731000000000002</v>
      </c>
      <c r="GH181" s="265">
        <v>0.83692</v>
      </c>
      <c r="GI181" s="265">
        <v>0.79391</v>
      </c>
      <c r="GJ181" s="265">
        <v>0.87551000000000001</v>
      </c>
      <c r="GK181" s="265">
        <v>0.83901999999999999</v>
      </c>
      <c r="GL181" s="265">
        <v>0.77910999999999997</v>
      </c>
      <c r="GM181" s="265">
        <v>0.90571000000000002</v>
      </c>
      <c r="GN181" s="265">
        <v>0.95162000000000002</v>
      </c>
      <c r="GO181" s="265">
        <v>0.83235999999999999</v>
      </c>
      <c r="GP181" s="265">
        <v>0.77337999999999996</v>
      </c>
      <c r="GQ181" s="265">
        <v>0.76485000000000003</v>
      </c>
      <c r="GR181" s="265">
        <v>0.86817999999999995</v>
      </c>
      <c r="GS181" s="265">
        <v>0.76375000000000004</v>
      </c>
      <c r="GT181" s="265">
        <v>0.75995000000000001</v>
      </c>
      <c r="GU181" s="265">
        <v>0.75395000000000001</v>
      </c>
      <c r="GV181" s="265">
        <v>0.72697000000000001</v>
      </c>
      <c r="GW181" s="265">
        <v>0.72431999999999996</v>
      </c>
      <c r="GX181" s="265">
        <v>0.85033999999999998</v>
      </c>
      <c r="GY181" s="265">
        <v>0.72211999999999998</v>
      </c>
      <c r="GZ181" s="265">
        <v>0.57877000000000001</v>
      </c>
      <c r="HA181" s="265">
        <v>0.67010000000000003</v>
      </c>
      <c r="HB181" s="265">
        <v>0.67608999999999997</v>
      </c>
      <c r="HC181" s="265">
        <v>0.95574999999999999</v>
      </c>
      <c r="HD181" s="265">
        <v>0.70399</v>
      </c>
      <c r="HE181" s="265">
        <v>0.88963999999999999</v>
      </c>
      <c r="HF181" s="265">
        <v>0.84826000000000001</v>
      </c>
      <c r="HG181" s="265">
        <v>0.89195999999999998</v>
      </c>
      <c r="HH181" s="265">
        <v>0.89422000000000001</v>
      </c>
      <c r="HI181" s="265">
        <v>0.89827000000000001</v>
      </c>
      <c r="HJ181" s="265">
        <v>0.94416999999999995</v>
      </c>
      <c r="HK181" s="265">
        <v>0.75322999999999996</v>
      </c>
      <c r="HL181" s="265">
        <v>0.79615000000000002</v>
      </c>
      <c r="HM181" s="265">
        <v>0.75904000000000005</v>
      </c>
      <c r="HN181" s="265">
        <v>0.84687999999999997</v>
      </c>
      <c r="HO181" s="265">
        <v>0.85004999999999997</v>
      </c>
      <c r="HP181" s="265">
        <v>0.78115999999999997</v>
      </c>
      <c r="HQ181" s="265">
        <v>0.83118999999999998</v>
      </c>
      <c r="HR181" s="265">
        <v>0.92557999999999996</v>
      </c>
      <c r="HS181" s="265">
        <v>0.81560999999999995</v>
      </c>
      <c r="HT181" s="265">
        <v>0.78085000000000004</v>
      </c>
      <c r="HU181" s="265">
        <v>0.91283999999999998</v>
      </c>
      <c r="HV181" s="265">
        <v>0.73053999999999997</v>
      </c>
      <c r="HW181" s="265">
        <v>0.82508999999999999</v>
      </c>
      <c r="HX181" s="265">
        <v>0.85679000000000005</v>
      </c>
      <c r="HY181" s="265">
        <v>0.69244000000000006</v>
      </c>
      <c r="HZ181" s="265">
        <v>0.84194999999999998</v>
      </c>
      <c r="IA181" s="265">
        <v>0.76468999999999998</v>
      </c>
      <c r="IB181" s="265">
        <v>0.75351999999999997</v>
      </c>
      <c r="IC181" s="265">
        <v>0.76612000000000002</v>
      </c>
      <c r="ID181" s="265">
        <v>0.75866999999999996</v>
      </c>
      <c r="IE181" s="265">
        <v>0.74385000000000001</v>
      </c>
      <c r="IF181" s="265">
        <v>0.74575999999999998</v>
      </c>
      <c r="IG181" s="265">
        <v>0.70811999999999997</v>
      </c>
      <c r="IH181" s="265">
        <v>0.86433000000000004</v>
      </c>
      <c r="II181" s="265">
        <v>0.95886000000000005</v>
      </c>
      <c r="IJ181" s="265">
        <v>0.72406999999999999</v>
      </c>
      <c r="IK181" s="265">
        <v>0.73133999999999999</v>
      </c>
      <c r="IL181" s="265">
        <v>0.91813</v>
      </c>
      <c r="IM181" s="265">
        <v>0.87336999999999998</v>
      </c>
      <c r="IN181" s="265">
        <v>0.89698</v>
      </c>
      <c r="IO181" s="265">
        <v>0.84758999999999995</v>
      </c>
      <c r="IP181" s="265">
        <v>0.56294</v>
      </c>
      <c r="IQ181" s="265">
        <v>0.85087000000000002</v>
      </c>
      <c r="IR181" s="265">
        <v>0.85951999999999995</v>
      </c>
      <c r="IS181" s="265">
        <v>0.74522999999999995</v>
      </c>
      <c r="IT181" s="265">
        <v>0.67791999999999997</v>
      </c>
      <c r="IU181" s="265">
        <v>0.76751999999999998</v>
      </c>
      <c r="IV181" s="265">
        <v>0.52110999999999996</v>
      </c>
      <c r="IW181" s="265">
        <v>0.73319999999999996</v>
      </c>
      <c r="IX181" s="265">
        <v>0.79556000000000004</v>
      </c>
      <c r="IY181" s="265">
        <v>0.90844999999999998</v>
      </c>
      <c r="IZ181" s="265">
        <v>0.81089999999999995</v>
      </c>
      <c r="JA181" s="265">
        <v>0.84523999999999999</v>
      </c>
      <c r="JB181" s="265">
        <v>0.81591000000000002</v>
      </c>
      <c r="JC181" s="265">
        <v>0.88514999999999999</v>
      </c>
      <c r="JD181" s="265">
        <v>0.82477</v>
      </c>
      <c r="JE181" s="265">
        <v>0.78512999999999999</v>
      </c>
      <c r="JF181" s="265">
        <v>0.70223999999999998</v>
      </c>
      <c r="JG181" s="265">
        <v>0.84623999999999999</v>
      </c>
      <c r="JH181" s="265">
        <v>0.97629999999999995</v>
      </c>
      <c r="JI181" s="265">
        <v>0.83696999999999999</v>
      </c>
      <c r="JJ181" s="265">
        <v>0.78815999999999997</v>
      </c>
      <c r="JK181" s="265">
        <v>0.99556</v>
      </c>
      <c r="JL181" s="265">
        <v>0.95186999999999999</v>
      </c>
      <c r="JM181" s="265">
        <v>0.90069999999999995</v>
      </c>
      <c r="JN181" s="265">
        <v>0.74617999999999995</v>
      </c>
      <c r="JO181" s="265">
        <v>0.77522000000000002</v>
      </c>
      <c r="JP181" s="265">
        <v>0.77924000000000004</v>
      </c>
      <c r="JQ181" s="265">
        <v>0.74429999999999996</v>
      </c>
      <c r="JR181" s="265">
        <v>0.63959999999999995</v>
      </c>
      <c r="JS181" s="265">
        <v>0.74929999999999997</v>
      </c>
      <c r="JT181" s="265">
        <v>0.43522</v>
      </c>
      <c r="JU181" s="265">
        <v>0.89885000000000004</v>
      </c>
      <c r="JV181" s="265">
        <v>0.86614000000000002</v>
      </c>
      <c r="JW181" s="265">
        <v>0.69460999999999995</v>
      </c>
      <c r="JX181" s="265">
        <v>0.70725000000000005</v>
      </c>
      <c r="JY181" s="265">
        <v>0.76665000000000005</v>
      </c>
      <c r="JZ181" s="265">
        <v>0.68964000000000003</v>
      </c>
      <c r="KA181" s="265">
        <v>0.61526999999999998</v>
      </c>
      <c r="KB181" s="265">
        <v>0.58618000000000003</v>
      </c>
      <c r="KC181" s="265">
        <v>0.69177</v>
      </c>
      <c r="KD181" s="265">
        <v>0.59613000000000005</v>
      </c>
      <c r="KE181" s="265">
        <v>0.62248000000000003</v>
      </c>
      <c r="KF181" s="265">
        <v>0.54978000000000005</v>
      </c>
      <c r="KG181" s="265">
        <v>0.52459999999999996</v>
      </c>
      <c r="KH181" s="265">
        <v>0.77224000000000004</v>
      </c>
      <c r="KI181" s="265">
        <v>0.62978000000000001</v>
      </c>
      <c r="KJ181" s="265">
        <v>0.69260999999999995</v>
      </c>
      <c r="KK181" s="265">
        <v>0.52917999999999998</v>
      </c>
      <c r="KL181" s="265">
        <v>0.56859000000000004</v>
      </c>
      <c r="KM181" s="265">
        <v>0.97933999999999999</v>
      </c>
      <c r="KN181" s="265">
        <v>0.97108000000000005</v>
      </c>
      <c r="KO181" s="265">
        <v>0.92518</v>
      </c>
      <c r="KP181" s="265">
        <v>7.0396353583083732E-3</v>
      </c>
      <c r="KQ181" s="265">
        <v>0.81208999999999998</v>
      </c>
      <c r="KR181" s="265">
        <v>0.76685999999999999</v>
      </c>
      <c r="KS181" s="265">
        <v>0.72951999999999995</v>
      </c>
      <c r="KT181" s="265">
        <v>0.95446610472101423</v>
      </c>
      <c r="KU181" s="265">
        <v>0.13225999999999999</v>
      </c>
      <c r="KV181" s="265">
        <v>0.27789999999999998</v>
      </c>
      <c r="KW181" s="265">
        <v>0.34619</v>
      </c>
      <c r="KX181" s="265">
        <v>0.45543</v>
      </c>
      <c r="KY181" s="265">
        <v>0.64710999999999996</v>
      </c>
      <c r="KZ181" s="265">
        <v>0.82982</v>
      </c>
      <c r="LA181" s="265">
        <v>0.94649000000000005</v>
      </c>
      <c r="LB181" s="265">
        <v>0.99570000000000003</v>
      </c>
      <c r="LC181" s="265">
        <v>1</v>
      </c>
      <c r="LD181" s="265">
        <v>0</v>
      </c>
      <c r="LE181" s="265">
        <v>0.73909999999999998</v>
      </c>
      <c r="LF181" s="265">
        <v>0</v>
      </c>
      <c r="LG181" s="265">
        <v>0</v>
      </c>
      <c r="LH181" s="431">
        <v>2.2574132308363914E-3</v>
      </c>
      <c r="LI181" s="431">
        <v>2.2300705313682556E-3</v>
      </c>
      <c r="LJ181" s="431">
        <v>1.6679982654750347E-3</v>
      </c>
      <c r="LK181" s="431">
        <v>2.3362434003502131E-3</v>
      </c>
      <c r="LL181" s="431">
        <v>1.6078193439170718E-3</v>
      </c>
      <c r="LM181" s="431">
        <v>2.3166632745414972E-3</v>
      </c>
      <c r="LN181" s="431">
        <v>1.6082633519545197E-3</v>
      </c>
      <c r="LO181" s="431">
        <v>2.0670646335929632E-3</v>
      </c>
      <c r="LP181" s="431">
        <v>1.8388344906270504E-3</v>
      </c>
      <c r="LQ181" s="431">
        <v>2.0536102820187807E-3</v>
      </c>
      <c r="LR181" s="431">
        <v>3.0395204667001963E-3</v>
      </c>
      <c r="LS181" s="431">
        <v>2.5966640096157789E-3</v>
      </c>
      <c r="LT181" s="431">
        <v>2.7430886402726173E-3</v>
      </c>
      <c r="LU181" s="431">
        <v>2.5542322546243668E-3</v>
      </c>
      <c r="LV181" s="431">
        <v>1.7790197161957622E-3</v>
      </c>
      <c r="LW181" s="431">
        <v>2.375326119363308E-3</v>
      </c>
      <c r="LX181" s="431">
        <v>1.9507097313180566E-3</v>
      </c>
      <c r="LY181" s="431">
        <v>2.4006194435060024E-3</v>
      </c>
      <c r="LZ181" s="431">
        <v>2.6358973700553179E-3</v>
      </c>
      <c r="MA181" s="431">
        <v>2.4331617169082165E-3</v>
      </c>
      <c r="MB181" s="431">
        <v>2.2753190714865923E-3</v>
      </c>
      <c r="MC181" s="431">
        <v>2.8809437062591314E-3</v>
      </c>
      <c r="MD181" s="431">
        <v>2.6843606028705835E-3</v>
      </c>
      <c r="ME181" s="431">
        <v>2.6393046136945486E-3</v>
      </c>
      <c r="MF181" s="431">
        <v>2.792103448882699E-3</v>
      </c>
      <c r="MG181" s="431">
        <v>2.9161844868212938E-3</v>
      </c>
      <c r="MH181" s="266"/>
      <c r="MI181" s="266"/>
      <c r="MJ181" s="266"/>
      <c r="MK181" s="266"/>
      <c r="ML181" s="266"/>
      <c r="MM181" s="266"/>
      <c r="MN181" s="266"/>
      <c r="MO181" s="266"/>
      <c r="MP181" s="266"/>
      <c r="MQ181" s="266"/>
      <c r="MR181" s="266"/>
      <c r="MS181" s="266"/>
      <c r="MT181" s="266"/>
      <c r="MU181" s="266"/>
      <c r="MV181" s="266"/>
      <c r="MW181" s="266"/>
      <c r="MX181" s="266"/>
      <c r="MY181" s="266"/>
      <c r="MZ181" s="266"/>
      <c r="NA181" s="266"/>
      <c r="NB181" s="266"/>
      <c r="NC181" s="266"/>
      <c r="ND181" s="266"/>
      <c r="NE181" s="266"/>
      <c r="NF181" s="266"/>
      <c r="NG181" s="266"/>
      <c r="NH181" s="266"/>
      <c r="NI181" s="266"/>
      <c r="NJ181" s="266"/>
      <c r="NK181" s="266"/>
      <c r="NL181" s="266"/>
      <c r="NM181" s="266"/>
      <c r="NN181" s="266"/>
      <c r="NO181" s="266"/>
      <c r="NP181" s="266"/>
      <c r="NQ181" s="266"/>
      <c r="NR181" s="266"/>
      <c r="NS181" s="266"/>
      <c r="NT181" s="266"/>
      <c r="NU181" s="266"/>
      <c r="NV181" s="266"/>
      <c r="NW181" s="266"/>
      <c r="NX181" s="266"/>
      <c r="NY181" s="266"/>
      <c r="NZ181" s="266"/>
      <c r="OA181" s="266"/>
      <c r="OB181" s="266"/>
      <c r="OC181" s="266"/>
      <c r="OD181" s="266"/>
      <c r="OE181" s="266"/>
      <c r="OF181" s="266"/>
      <c r="OG181" s="266"/>
      <c r="OH181" s="266"/>
      <c r="OI181" s="266"/>
      <c r="OJ181" s="266"/>
      <c r="OK181" s="266"/>
      <c r="OL181" s="266"/>
      <c r="OM181" s="266"/>
      <c r="ON181" s="267"/>
    </row>
    <row r="182" spans="1:404">
      <c r="A182" s="261">
        <v>557</v>
      </c>
      <c r="B182" s="265">
        <v>0.31742999999999999</v>
      </c>
      <c r="C182" s="265">
        <v>0.43504999999999999</v>
      </c>
      <c r="D182" s="265">
        <v>0.48370999999999997</v>
      </c>
      <c r="E182" s="265">
        <v>0.49075000000000002</v>
      </c>
      <c r="F182" s="265">
        <v>0.36216999999999999</v>
      </c>
      <c r="G182" s="265">
        <v>0.49880000000000002</v>
      </c>
      <c r="H182" s="265">
        <v>0.28310000000000002</v>
      </c>
      <c r="I182" s="265">
        <v>0.34539999999999998</v>
      </c>
      <c r="J182" s="265">
        <v>0.3821</v>
      </c>
      <c r="K182" s="265">
        <v>8.5439000000000001E-2</v>
      </c>
      <c r="L182" s="265">
        <v>7.7484999999999998E-2</v>
      </c>
      <c r="M182" s="265">
        <v>8.0666000000000002E-2</v>
      </c>
      <c r="N182" s="265">
        <v>0.21686</v>
      </c>
      <c r="O182" s="265">
        <v>0.21668999999999999</v>
      </c>
      <c r="P182" s="265">
        <v>0.51332</v>
      </c>
      <c r="Q182" s="265">
        <v>0.58972999999999998</v>
      </c>
      <c r="R182" s="265">
        <v>0.53105000000000002</v>
      </c>
      <c r="S182" s="265">
        <v>0.29775000000000001</v>
      </c>
      <c r="T182" s="265">
        <v>0.20374</v>
      </c>
      <c r="U182" s="265">
        <v>0.22585</v>
      </c>
      <c r="V182" s="265">
        <v>0.15437000000000001</v>
      </c>
      <c r="W182" s="265">
        <v>0.25262000000000001</v>
      </c>
      <c r="X182" s="265">
        <v>0.22425</v>
      </c>
      <c r="Y182" s="265">
        <v>0.29980000000000001</v>
      </c>
      <c r="Z182" s="265">
        <v>0.20774999999999999</v>
      </c>
      <c r="AA182" s="265">
        <v>0.35071999999999998</v>
      </c>
      <c r="AB182" s="265">
        <v>0.24645</v>
      </c>
      <c r="AC182" s="265">
        <v>0.26286999999999999</v>
      </c>
      <c r="AD182" s="265">
        <v>0.17652000000000001</v>
      </c>
      <c r="AE182" s="265">
        <v>0.12289</v>
      </c>
      <c r="AF182" s="265">
        <v>0.12719</v>
      </c>
      <c r="AG182" s="265">
        <v>0.11284</v>
      </c>
      <c r="AH182" s="265">
        <v>9.3982999999999997E-2</v>
      </c>
      <c r="AI182" s="265">
        <v>6.0010000000000001E-2</v>
      </c>
      <c r="AJ182" s="265">
        <v>7.7882999999999994E-2</v>
      </c>
      <c r="AK182" s="265">
        <v>3.8718000000000002E-2</v>
      </c>
      <c r="AL182" s="265">
        <v>6.5012E-2</v>
      </c>
      <c r="AM182" s="265">
        <v>6.0048999999999998E-2</v>
      </c>
      <c r="AN182" s="265">
        <v>4.0651E-2</v>
      </c>
      <c r="AO182" s="265">
        <v>6.6763000000000003E-2</v>
      </c>
      <c r="AP182" s="265">
        <v>8.5390999999999995E-2</v>
      </c>
      <c r="AQ182" s="265">
        <v>4.2089000000000001E-2</v>
      </c>
      <c r="AR182" s="265">
        <v>6.8228999999999998E-2</v>
      </c>
      <c r="AS182" s="265">
        <v>6.0596999999999998E-2</v>
      </c>
      <c r="AT182" s="265">
        <v>4.3284999999999997E-2</v>
      </c>
      <c r="AU182" s="265">
        <v>7.0113999999999996E-2</v>
      </c>
      <c r="AV182" s="265">
        <v>4.5319999999999999E-2</v>
      </c>
      <c r="AW182" s="265">
        <v>7.0329000000000003E-2</v>
      </c>
      <c r="AX182" s="265">
        <v>7.8512999999999999E-2</v>
      </c>
      <c r="AY182" s="265">
        <v>7.1168999999999996E-2</v>
      </c>
      <c r="AZ182" s="265">
        <v>6.6295999999999994E-2</v>
      </c>
      <c r="BA182" s="265">
        <v>5.8352000000000001E-2</v>
      </c>
      <c r="BB182" s="265">
        <v>6.2532000000000004E-2</v>
      </c>
      <c r="BC182" s="265">
        <v>6.5278000000000003E-2</v>
      </c>
      <c r="BD182" s="265">
        <v>5.4795999999999997E-2</v>
      </c>
      <c r="BE182" s="265">
        <v>6.8478999999999998E-2</v>
      </c>
      <c r="BF182" s="265">
        <v>5.9450000000000003E-2</v>
      </c>
      <c r="BG182" s="265">
        <v>0.39685999999999999</v>
      </c>
      <c r="BH182" s="265">
        <v>0.38735000000000003</v>
      </c>
      <c r="BI182" s="265">
        <v>0.80627000000000004</v>
      </c>
      <c r="BJ182" s="265">
        <v>0.72962000000000005</v>
      </c>
      <c r="BK182" s="265">
        <v>0.14545</v>
      </c>
      <c r="BL182" s="265">
        <v>0.30203999999999998</v>
      </c>
      <c r="BM182" s="265">
        <v>0.17316999999999999</v>
      </c>
      <c r="BN182" s="265">
        <v>0.40390999999999999</v>
      </c>
      <c r="BO182" s="265">
        <v>0.5</v>
      </c>
      <c r="BP182" s="265">
        <v>4.3444999999999998E-2</v>
      </c>
      <c r="BQ182" s="265">
        <v>0.21451000000000001</v>
      </c>
      <c r="BR182" s="265">
        <v>0.38512000000000002</v>
      </c>
      <c r="BS182" s="265">
        <v>0.20880000000000001</v>
      </c>
      <c r="BT182" s="265">
        <v>0.3473</v>
      </c>
      <c r="BU182" s="265">
        <v>3.1697999999999997E-2</v>
      </c>
      <c r="BV182" s="265">
        <v>1.5237000000000001E-2</v>
      </c>
      <c r="BW182" s="265">
        <v>4.7171999999999999E-2</v>
      </c>
      <c r="BX182" s="265">
        <v>2.1706E-2</v>
      </c>
      <c r="BY182" s="265">
        <v>0.40777000000000002</v>
      </c>
      <c r="BZ182" s="265">
        <v>0.37430000000000002</v>
      </c>
      <c r="CA182" s="265">
        <v>0.68799999999999994</v>
      </c>
      <c r="CB182" s="265">
        <v>0.48633999999999999</v>
      </c>
      <c r="CC182" s="265">
        <v>0.60992999999999997</v>
      </c>
      <c r="CD182" s="265">
        <v>0.38774999999999998</v>
      </c>
      <c r="CE182" s="265">
        <v>0.37336999999999998</v>
      </c>
      <c r="CF182" s="265">
        <v>0.41260000000000002</v>
      </c>
      <c r="CG182" s="265">
        <v>0.37917000000000001</v>
      </c>
      <c r="CH182" s="265">
        <v>0.36515999999999998</v>
      </c>
      <c r="CI182" s="265">
        <v>0.37633</v>
      </c>
      <c r="CJ182" s="265">
        <v>0.35600999999999999</v>
      </c>
      <c r="CK182" s="265">
        <v>0.39119999999999999</v>
      </c>
      <c r="CL182" s="265">
        <v>0.62975000000000003</v>
      </c>
      <c r="CM182" s="265">
        <v>0.39023000000000002</v>
      </c>
      <c r="CN182" s="265">
        <v>0.23232</v>
      </c>
      <c r="CO182" s="265">
        <v>0.31320999999999999</v>
      </c>
      <c r="CP182" s="265">
        <v>0.38251000000000002</v>
      </c>
      <c r="CQ182" s="265">
        <v>0.36259999999999998</v>
      </c>
      <c r="CR182" s="265">
        <v>0.32</v>
      </c>
      <c r="CS182" s="265">
        <v>0.20816000000000001</v>
      </c>
      <c r="CT182" s="265">
        <v>0.29897000000000001</v>
      </c>
      <c r="CU182" s="265">
        <v>0.26</v>
      </c>
      <c r="CV182" s="265">
        <v>0.36162</v>
      </c>
      <c r="CW182" s="265">
        <v>0.54545999999999994</v>
      </c>
      <c r="CX182" s="265">
        <v>0.29897000000000001</v>
      </c>
      <c r="CY182" s="265">
        <v>0.47422999999999998</v>
      </c>
      <c r="CZ182" s="265">
        <v>0.44800000000000001</v>
      </c>
      <c r="DA182" s="265">
        <v>0.53266999999999998</v>
      </c>
      <c r="DB182" s="265">
        <v>0.11717</v>
      </c>
      <c r="DC182" s="265">
        <v>0.13402</v>
      </c>
      <c r="DD182" s="265">
        <v>0.11717</v>
      </c>
      <c r="DE182" s="265">
        <v>0.26391999999999999</v>
      </c>
      <c r="DF182" s="265">
        <v>0.10152</v>
      </c>
      <c r="DG182" s="265">
        <v>0.15351999999999999</v>
      </c>
      <c r="DH182" s="265">
        <v>0.10749</v>
      </c>
      <c r="DI182" s="265">
        <v>9.8373000000000002E-2</v>
      </c>
      <c r="DJ182" s="265">
        <v>0.11824</v>
      </c>
      <c r="DK182" s="265">
        <v>0.39810000000000001</v>
      </c>
      <c r="DL182" s="265">
        <v>0.19750000000000001</v>
      </c>
      <c r="DM182" s="265">
        <v>0.22478999999999999</v>
      </c>
      <c r="DN182" s="265">
        <v>0.19767999999999999</v>
      </c>
      <c r="DO182" s="265">
        <v>0.16591</v>
      </c>
      <c r="DP182" s="265">
        <v>0.34891</v>
      </c>
      <c r="DQ182" s="265">
        <v>0.21417</v>
      </c>
      <c r="DR182" s="265">
        <v>0.15143999999999999</v>
      </c>
      <c r="DS182" s="265">
        <v>0.19953000000000001</v>
      </c>
      <c r="DT182" s="265">
        <v>0.26788000000000001</v>
      </c>
      <c r="DU182" s="265">
        <v>0.41422999999999999</v>
      </c>
      <c r="DV182" s="265">
        <v>0.15517</v>
      </c>
      <c r="DW182" s="265">
        <v>0.43135000000000001</v>
      </c>
      <c r="DX182" s="265">
        <v>9.0379000000000001E-2</v>
      </c>
      <c r="DY182" s="265">
        <v>0.12195</v>
      </c>
      <c r="DZ182" s="265">
        <v>0.43151</v>
      </c>
      <c r="EA182" s="265">
        <v>0.29287999999999997</v>
      </c>
      <c r="EB182" s="265">
        <v>0.29483999999999999</v>
      </c>
      <c r="EC182" s="265">
        <v>0.30820999999999998</v>
      </c>
      <c r="ED182" s="265">
        <v>0.27588000000000001</v>
      </c>
      <c r="EE182" s="265">
        <v>0.25785000000000002</v>
      </c>
      <c r="EF182" s="265">
        <v>3.4639999999999997E-2</v>
      </c>
      <c r="EG182" s="265">
        <v>0.34643000000000002</v>
      </c>
      <c r="EH182" s="265">
        <v>0.63819000000000004</v>
      </c>
      <c r="EI182" s="265">
        <v>0.46122000000000002</v>
      </c>
      <c r="EJ182" s="265">
        <v>0.34021000000000001</v>
      </c>
      <c r="EK182" s="265">
        <v>0.12726999999999999</v>
      </c>
      <c r="EL182" s="265">
        <v>0.22500000000000001</v>
      </c>
      <c r="EM182" s="265">
        <v>0.20416000000000001</v>
      </c>
      <c r="EN182" s="265">
        <v>0.12345</v>
      </c>
      <c r="EO182" s="265">
        <v>0.50975000000000004</v>
      </c>
      <c r="EP182" s="265">
        <v>0.33993000000000001</v>
      </c>
      <c r="EQ182" s="265">
        <v>0.11064</v>
      </c>
      <c r="ER182" s="265">
        <v>0.12981999999999999</v>
      </c>
      <c r="ES182" s="265">
        <v>0.12075</v>
      </c>
      <c r="ET182" s="265">
        <v>0.12839</v>
      </c>
      <c r="EU182" s="265">
        <v>0.11647</v>
      </c>
      <c r="EV182" s="265">
        <v>9.5390000000000003E-2</v>
      </c>
      <c r="EW182" s="265">
        <v>0.10353999999999999</v>
      </c>
      <c r="EX182" s="265">
        <v>0.11685</v>
      </c>
      <c r="EY182" s="265">
        <v>0.11166</v>
      </c>
      <c r="EZ182" s="265">
        <v>0.45129000000000002</v>
      </c>
      <c r="FA182" s="265">
        <v>0.17349999999999999</v>
      </c>
      <c r="FB182" s="265">
        <v>0.15495</v>
      </c>
      <c r="FC182" s="265">
        <v>0.14171</v>
      </c>
      <c r="FD182" s="265">
        <v>0.17762</v>
      </c>
      <c r="FE182" s="265">
        <v>0.12895999999999999</v>
      </c>
      <c r="FF182" s="265">
        <v>0.17011999999999999</v>
      </c>
      <c r="FG182" s="265">
        <v>0.18958</v>
      </c>
      <c r="FH182" s="265">
        <v>0.15978999999999999</v>
      </c>
      <c r="FI182" s="265">
        <v>0.15384</v>
      </c>
      <c r="FJ182" s="265">
        <v>0.20441999999999999</v>
      </c>
      <c r="FK182" s="265">
        <v>0.14560999999999999</v>
      </c>
      <c r="FL182" s="265">
        <v>0.15204999999999999</v>
      </c>
      <c r="FM182" s="265">
        <v>0.1734</v>
      </c>
      <c r="FN182" s="265">
        <v>0.67100000000000004</v>
      </c>
      <c r="FO182" s="265">
        <v>0.83799999999999997</v>
      </c>
      <c r="FP182" s="265">
        <v>0.63812000000000002</v>
      </c>
      <c r="FQ182" s="265">
        <v>0.64180999999999999</v>
      </c>
      <c r="FR182" s="265">
        <v>0.58787999999999996</v>
      </c>
      <c r="FS182" s="265">
        <v>0.69303000000000003</v>
      </c>
      <c r="FT182" s="265">
        <v>0.55259000000000003</v>
      </c>
      <c r="FU182" s="265">
        <v>0.65483999999999998</v>
      </c>
      <c r="FV182" s="265">
        <v>0.77558000000000005</v>
      </c>
      <c r="FW182" s="265">
        <v>0.66134000000000004</v>
      </c>
      <c r="FX182" s="265">
        <v>0.77495000000000003</v>
      </c>
      <c r="FY182" s="265">
        <v>0.59777999999999998</v>
      </c>
      <c r="FZ182" s="265">
        <v>0.66134000000000004</v>
      </c>
      <c r="GA182" s="265">
        <v>0.71892</v>
      </c>
      <c r="GB182" s="265">
        <v>0.67122999999999999</v>
      </c>
      <c r="GC182" s="265">
        <v>0.76285999999999998</v>
      </c>
      <c r="GD182" s="265">
        <v>0.76566000000000001</v>
      </c>
      <c r="GE182" s="265">
        <v>0.94188000000000005</v>
      </c>
      <c r="GF182" s="265">
        <v>0.76095000000000002</v>
      </c>
      <c r="GG182" s="265">
        <v>0.73816999999999999</v>
      </c>
      <c r="GH182" s="265">
        <v>0.83762000000000003</v>
      </c>
      <c r="GI182" s="265">
        <v>0.79447000000000001</v>
      </c>
      <c r="GJ182" s="265">
        <v>0.87878000000000001</v>
      </c>
      <c r="GK182" s="265">
        <v>0.84228999999999998</v>
      </c>
      <c r="GL182" s="265">
        <v>0.78139000000000003</v>
      </c>
      <c r="GM182" s="265">
        <v>0.90964</v>
      </c>
      <c r="GN182" s="265">
        <v>0.95411999999999997</v>
      </c>
      <c r="GO182" s="265">
        <v>0.83843999999999996</v>
      </c>
      <c r="GP182" s="265">
        <v>0.77971000000000001</v>
      </c>
      <c r="GQ182" s="265">
        <v>0.77159</v>
      </c>
      <c r="GR182" s="265">
        <v>0.87311000000000005</v>
      </c>
      <c r="GS182" s="265">
        <v>0.76993</v>
      </c>
      <c r="GT182" s="265">
        <v>0.76559999999999995</v>
      </c>
      <c r="GU182" s="265">
        <v>0.75995000000000001</v>
      </c>
      <c r="GV182" s="265">
        <v>0.73272999999999999</v>
      </c>
      <c r="GW182" s="265">
        <v>0.73002999999999996</v>
      </c>
      <c r="GX182" s="265">
        <v>0.85494000000000003</v>
      </c>
      <c r="GY182" s="265">
        <v>0.72189999999999999</v>
      </c>
      <c r="GZ182" s="265">
        <v>0.57830999999999999</v>
      </c>
      <c r="HA182" s="265">
        <v>0.67688999999999999</v>
      </c>
      <c r="HB182" s="265">
        <v>0.68362000000000001</v>
      </c>
      <c r="HC182" s="265">
        <v>0.95738000000000001</v>
      </c>
      <c r="HD182" s="265">
        <v>0.70565999999999995</v>
      </c>
      <c r="HE182" s="265">
        <v>0.89380999999999999</v>
      </c>
      <c r="HF182" s="265">
        <v>0.85138999999999998</v>
      </c>
      <c r="HG182" s="265">
        <v>0.89595999999999998</v>
      </c>
      <c r="HH182" s="265">
        <v>0.89805999999999997</v>
      </c>
      <c r="HI182" s="265">
        <v>0.90214000000000005</v>
      </c>
      <c r="HJ182" s="265">
        <v>0.94694999999999996</v>
      </c>
      <c r="HK182" s="265">
        <v>0.75778000000000001</v>
      </c>
      <c r="HL182" s="265">
        <v>0.80074999999999996</v>
      </c>
      <c r="HM182" s="265">
        <v>0.76592000000000005</v>
      </c>
      <c r="HN182" s="265">
        <v>0.85241</v>
      </c>
      <c r="HO182" s="265">
        <v>0.85560000000000003</v>
      </c>
      <c r="HP182" s="265">
        <v>0.78695999999999999</v>
      </c>
      <c r="HQ182" s="265">
        <v>0.83289999999999997</v>
      </c>
      <c r="HR182" s="265">
        <v>0.92769999999999997</v>
      </c>
      <c r="HS182" s="265">
        <v>0.82242999999999999</v>
      </c>
      <c r="HT182" s="265">
        <v>0.78424000000000005</v>
      </c>
      <c r="HU182" s="265">
        <v>0.91452999999999995</v>
      </c>
      <c r="HV182" s="265">
        <v>0.73665000000000003</v>
      </c>
      <c r="HW182" s="265">
        <v>0.82708000000000004</v>
      </c>
      <c r="HX182" s="265">
        <v>0.85773999999999995</v>
      </c>
      <c r="HY182" s="265">
        <v>0.69218999999999997</v>
      </c>
      <c r="HZ182" s="265">
        <v>0.85302999999999995</v>
      </c>
      <c r="IA182" s="265">
        <v>0.77436000000000005</v>
      </c>
      <c r="IB182" s="265">
        <v>0.76349</v>
      </c>
      <c r="IC182" s="265">
        <v>0.77592000000000005</v>
      </c>
      <c r="ID182" s="265">
        <v>0.76870000000000005</v>
      </c>
      <c r="IE182" s="265">
        <v>0.75126999999999999</v>
      </c>
      <c r="IF182" s="265">
        <v>0.75375999999999999</v>
      </c>
      <c r="IG182" s="265">
        <v>0.71482999999999997</v>
      </c>
      <c r="IH182" s="265">
        <v>0.86814999999999998</v>
      </c>
      <c r="II182" s="265">
        <v>0.96258999999999995</v>
      </c>
      <c r="IJ182" s="265">
        <v>0.73170000000000002</v>
      </c>
      <c r="IK182" s="265">
        <v>0.73929999999999996</v>
      </c>
      <c r="IL182" s="265">
        <v>0.92203000000000002</v>
      </c>
      <c r="IM182" s="265">
        <v>0.88029000000000002</v>
      </c>
      <c r="IN182" s="265">
        <v>0.90874999999999995</v>
      </c>
      <c r="IO182" s="265">
        <v>0.86184000000000005</v>
      </c>
      <c r="IP182" s="265">
        <v>0.56660999999999995</v>
      </c>
      <c r="IQ182" s="265">
        <v>0.85585999999999995</v>
      </c>
      <c r="IR182" s="265">
        <v>0.85982999999999998</v>
      </c>
      <c r="IS182" s="265">
        <v>0.75056999999999996</v>
      </c>
      <c r="IT182" s="265">
        <v>0.67815000000000003</v>
      </c>
      <c r="IU182" s="265">
        <v>0.77339999999999998</v>
      </c>
      <c r="IV182" s="265">
        <v>0.52395999999999998</v>
      </c>
      <c r="IW182" s="265">
        <v>0.73734</v>
      </c>
      <c r="IX182" s="265">
        <v>0.80196999999999996</v>
      </c>
      <c r="IY182" s="265">
        <v>0.91134000000000004</v>
      </c>
      <c r="IZ182" s="265">
        <v>0.81352000000000002</v>
      </c>
      <c r="JA182" s="265">
        <v>0.84802999999999995</v>
      </c>
      <c r="JB182" s="265">
        <v>0.81842999999999999</v>
      </c>
      <c r="JC182" s="265">
        <v>0.88795000000000002</v>
      </c>
      <c r="JD182" s="265">
        <v>0.83381000000000005</v>
      </c>
      <c r="JE182" s="265">
        <v>0.79013999999999995</v>
      </c>
      <c r="JF182" s="265">
        <v>0.70135000000000003</v>
      </c>
      <c r="JG182" s="265">
        <v>0.85226000000000002</v>
      </c>
      <c r="JH182" s="265">
        <v>0.97858999999999996</v>
      </c>
      <c r="JI182" s="265">
        <v>0.83804999999999996</v>
      </c>
      <c r="JJ182" s="265">
        <v>0.78920999999999997</v>
      </c>
      <c r="JK182" s="265">
        <v>0.99661999999999995</v>
      </c>
      <c r="JL182" s="265">
        <v>0.95338000000000001</v>
      </c>
      <c r="JM182" s="265">
        <v>0.90552999999999995</v>
      </c>
      <c r="JN182" s="265">
        <v>0.75199000000000005</v>
      </c>
      <c r="JO182" s="265">
        <v>0.78156999999999999</v>
      </c>
      <c r="JP182" s="265">
        <v>0.78002000000000005</v>
      </c>
      <c r="JQ182" s="265">
        <v>0.75019000000000002</v>
      </c>
      <c r="JR182" s="265">
        <v>0.64641999999999999</v>
      </c>
      <c r="JS182" s="265">
        <v>0.75588</v>
      </c>
      <c r="JT182" s="265">
        <v>0.43554999999999999</v>
      </c>
      <c r="JU182" s="265">
        <v>0.90259</v>
      </c>
      <c r="JV182" s="265">
        <v>0.87033000000000005</v>
      </c>
      <c r="JW182" s="265">
        <v>0.70194999999999996</v>
      </c>
      <c r="JX182" s="265">
        <v>0.71448</v>
      </c>
      <c r="JY182" s="265">
        <v>0.77234000000000003</v>
      </c>
      <c r="JZ182" s="265">
        <v>0.69594</v>
      </c>
      <c r="KA182" s="265">
        <v>0.61912</v>
      </c>
      <c r="KB182" s="265">
        <v>0.58858999999999995</v>
      </c>
      <c r="KC182" s="265">
        <v>0.69079000000000002</v>
      </c>
      <c r="KD182" s="265">
        <v>0.59531000000000001</v>
      </c>
      <c r="KE182" s="265">
        <v>0.62165000000000004</v>
      </c>
      <c r="KF182" s="265">
        <v>0.54969000000000001</v>
      </c>
      <c r="KG182" s="265">
        <v>0.52449999999999997</v>
      </c>
      <c r="KH182" s="265">
        <v>0.78276000000000001</v>
      </c>
      <c r="KI182" s="265">
        <v>0.63827</v>
      </c>
      <c r="KJ182" s="265">
        <v>0.69981000000000004</v>
      </c>
      <c r="KK182" s="265">
        <v>0.53259999999999996</v>
      </c>
      <c r="KL182" s="265">
        <v>0.57049000000000005</v>
      </c>
      <c r="KM182" s="265">
        <v>0.97709999999999997</v>
      </c>
      <c r="KN182" s="265">
        <v>0.96823999999999999</v>
      </c>
      <c r="KO182" s="265">
        <v>0.92195000000000005</v>
      </c>
      <c r="KP182" s="265">
        <v>7.0111812141717385E-3</v>
      </c>
      <c r="KQ182" s="265">
        <v>0.80850999999999995</v>
      </c>
      <c r="KR182" s="265">
        <v>0.76317000000000002</v>
      </c>
      <c r="KS182" s="265">
        <v>0.72575999999999996</v>
      </c>
      <c r="KT182" s="265">
        <v>0.95354018296351284</v>
      </c>
      <c r="KU182" s="265">
        <v>0.13417999999999999</v>
      </c>
      <c r="KV182" s="265">
        <v>0.28059000000000001</v>
      </c>
      <c r="KW182" s="265">
        <v>0.34905999999999998</v>
      </c>
      <c r="KX182" s="265">
        <v>0.45840999999999998</v>
      </c>
      <c r="KY182" s="265">
        <v>0.64988999999999997</v>
      </c>
      <c r="KZ182" s="265">
        <v>0.83201000000000003</v>
      </c>
      <c r="LA182" s="265">
        <v>0.94777</v>
      </c>
      <c r="LB182" s="265">
        <v>0.99604999999999999</v>
      </c>
      <c r="LC182" s="265">
        <v>1</v>
      </c>
      <c r="LD182" s="265">
        <v>0</v>
      </c>
      <c r="LE182" s="265">
        <v>0.74197000000000002</v>
      </c>
      <c r="LF182" s="265">
        <v>0</v>
      </c>
      <c r="LG182" s="265">
        <v>0</v>
      </c>
      <c r="LH182" s="431">
        <v>2.3319381289184093E-3</v>
      </c>
      <c r="LI182" s="431">
        <v>2.2870968095958233E-3</v>
      </c>
      <c r="LJ182" s="431">
        <v>1.7374622402712703E-3</v>
      </c>
      <c r="LK182" s="431">
        <v>2.3381083738058805E-3</v>
      </c>
      <c r="LL182" s="431">
        <v>1.6309883212670684E-3</v>
      </c>
      <c r="LM182" s="431">
        <v>2.2733137011528015E-3</v>
      </c>
      <c r="LN182" s="431">
        <v>1.5919271390885115E-3</v>
      </c>
      <c r="LO182" s="431">
        <v>2.0069761667400599E-3</v>
      </c>
      <c r="LP182" s="431">
        <v>1.7867821734398603E-3</v>
      </c>
      <c r="LQ182" s="431">
        <v>1.9805037882179022E-3</v>
      </c>
      <c r="LR182" s="431">
        <v>3.0919166747480631E-3</v>
      </c>
      <c r="LS182" s="431">
        <v>2.6101174298673868E-3</v>
      </c>
      <c r="LT182" s="431">
        <v>2.7823320124298334E-3</v>
      </c>
      <c r="LU182" s="431">
        <v>2.5248250458389521E-3</v>
      </c>
      <c r="LV182" s="431">
        <v>1.7794024897739291E-3</v>
      </c>
      <c r="LW182" s="431">
        <v>2.3300652392208576E-3</v>
      </c>
      <c r="LX182" s="431">
        <v>1.9213063642382622E-3</v>
      </c>
      <c r="LY182" s="431">
        <v>2.3551546037197113E-3</v>
      </c>
      <c r="LZ182" s="431">
        <v>2.7008075267076492E-3</v>
      </c>
      <c r="MA182" s="431">
        <v>2.4636958260089159E-3</v>
      </c>
      <c r="MB182" s="431">
        <v>2.3232365492731333E-3</v>
      </c>
      <c r="MC182" s="431">
        <v>2.8713122010231018E-3</v>
      </c>
      <c r="MD182" s="431">
        <v>2.6518178638070822E-3</v>
      </c>
      <c r="ME182" s="431">
        <v>2.6413849554955959E-3</v>
      </c>
      <c r="MF182" s="431">
        <v>2.8231367468833923E-3</v>
      </c>
      <c r="MG182" s="431">
        <v>2.9271848034113646E-3</v>
      </c>
      <c r="MH182" s="266"/>
      <c r="MI182" s="266"/>
      <c r="MJ182" s="266"/>
      <c r="MK182" s="266"/>
      <c r="ML182" s="266"/>
      <c r="MM182" s="266"/>
      <c r="MN182" s="266"/>
      <c r="MO182" s="266"/>
      <c r="MP182" s="266"/>
      <c r="MQ182" s="266"/>
      <c r="MR182" s="266"/>
      <c r="MS182" s="266"/>
      <c r="MT182" s="266"/>
      <c r="MU182" s="266"/>
      <c r="MV182" s="266"/>
      <c r="MW182" s="266"/>
      <c r="MX182" s="266"/>
      <c r="MY182" s="266"/>
      <c r="MZ182" s="266"/>
      <c r="NA182" s="266"/>
      <c r="NB182" s="266"/>
      <c r="NC182" s="266"/>
      <c r="ND182" s="266"/>
      <c r="NE182" s="266"/>
      <c r="NF182" s="266"/>
      <c r="NG182" s="266"/>
      <c r="NH182" s="266"/>
      <c r="NI182" s="266"/>
      <c r="NJ182" s="266"/>
      <c r="NK182" s="266"/>
      <c r="NL182" s="266"/>
      <c r="NM182" s="266"/>
      <c r="NN182" s="266"/>
      <c r="NO182" s="266"/>
      <c r="NP182" s="266"/>
      <c r="NQ182" s="266"/>
      <c r="NR182" s="266"/>
      <c r="NS182" s="266"/>
      <c r="NT182" s="266"/>
      <c r="NU182" s="266"/>
      <c r="NV182" s="266"/>
      <c r="NW182" s="266"/>
      <c r="NX182" s="266"/>
      <c r="NY182" s="266"/>
      <c r="NZ182" s="266"/>
      <c r="OA182" s="266"/>
      <c r="OB182" s="266"/>
      <c r="OC182" s="266"/>
      <c r="OD182" s="266"/>
      <c r="OE182" s="266"/>
      <c r="OF182" s="266"/>
      <c r="OG182" s="266"/>
      <c r="OH182" s="266"/>
      <c r="OI182" s="266"/>
      <c r="OJ182" s="266"/>
      <c r="OK182" s="266"/>
      <c r="OL182" s="266"/>
      <c r="OM182" s="266"/>
      <c r="ON182" s="267"/>
    </row>
    <row r="183" spans="1:404">
      <c r="A183" s="261">
        <v>558</v>
      </c>
      <c r="B183" s="265">
        <v>0.32100000000000001</v>
      </c>
      <c r="C183" s="265">
        <v>0.44402000000000003</v>
      </c>
      <c r="D183" s="265">
        <v>0.49652000000000002</v>
      </c>
      <c r="E183" s="265">
        <v>0.50693999999999995</v>
      </c>
      <c r="F183" s="265">
        <v>0.36575000000000002</v>
      </c>
      <c r="G183" s="265">
        <v>0.50856000000000001</v>
      </c>
      <c r="H183" s="265">
        <v>0.28372999999999998</v>
      </c>
      <c r="I183" s="265">
        <v>0.34522000000000003</v>
      </c>
      <c r="J183" s="265">
        <v>0.38491999999999998</v>
      </c>
      <c r="K183" s="265">
        <v>7.2248999999999994E-2</v>
      </c>
      <c r="L183" s="265">
        <v>6.4606999999999998E-2</v>
      </c>
      <c r="M183" s="265">
        <v>6.8758E-2</v>
      </c>
      <c r="N183" s="265">
        <v>0.21625</v>
      </c>
      <c r="O183" s="265">
        <v>0.21790999999999999</v>
      </c>
      <c r="P183" s="265">
        <v>0.52505999999999997</v>
      </c>
      <c r="Q183" s="265">
        <v>0.5998</v>
      </c>
      <c r="R183" s="265">
        <v>0.54791999999999996</v>
      </c>
      <c r="S183" s="265">
        <v>0.2974</v>
      </c>
      <c r="T183" s="265">
        <v>0.20421</v>
      </c>
      <c r="U183" s="265">
        <v>0.22539999999999999</v>
      </c>
      <c r="V183" s="265">
        <v>0.15387999999999999</v>
      </c>
      <c r="W183" s="265">
        <v>0.25131999999999999</v>
      </c>
      <c r="X183" s="265">
        <v>0.22414999999999999</v>
      </c>
      <c r="Y183" s="265">
        <v>0.29949999999999999</v>
      </c>
      <c r="Z183" s="265">
        <v>0.20738000000000001</v>
      </c>
      <c r="AA183" s="265">
        <v>0.35432000000000002</v>
      </c>
      <c r="AB183" s="265">
        <v>0.24895999999999999</v>
      </c>
      <c r="AC183" s="265">
        <v>0.26416000000000001</v>
      </c>
      <c r="AD183" s="265">
        <v>0.17741000000000001</v>
      </c>
      <c r="AE183" s="265">
        <v>0.11768000000000001</v>
      </c>
      <c r="AF183" s="265">
        <v>0.12141</v>
      </c>
      <c r="AG183" s="265">
        <v>0.11409999999999999</v>
      </c>
      <c r="AH183" s="265">
        <v>8.6898000000000003E-2</v>
      </c>
      <c r="AI183" s="265">
        <v>4.6072000000000002E-2</v>
      </c>
      <c r="AJ183" s="265">
        <v>6.9657999999999998E-2</v>
      </c>
      <c r="AK183" s="265">
        <v>3.0511E-2</v>
      </c>
      <c r="AL183" s="265">
        <v>5.0051999999999999E-2</v>
      </c>
      <c r="AM183" s="265">
        <v>5.2012999999999997E-2</v>
      </c>
      <c r="AN183" s="265">
        <v>3.2175000000000002E-2</v>
      </c>
      <c r="AO183" s="265">
        <v>5.1808E-2</v>
      </c>
      <c r="AP183" s="265">
        <v>7.1643999999999999E-2</v>
      </c>
      <c r="AQ183" s="265">
        <v>3.3654999999999997E-2</v>
      </c>
      <c r="AR183" s="265">
        <v>5.3461000000000002E-2</v>
      </c>
      <c r="AS183" s="265">
        <v>5.1804000000000003E-2</v>
      </c>
      <c r="AT183" s="265">
        <v>3.499E-2</v>
      </c>
      <c r="AU183" s="265">
        <v>5.5336000000000003E-2</v>
      </c>
      <c r="AV183" s="265">
        <v>3.6982000000000001E-2</v>
      </c>
      <c r="AW183" s="265">
        <v>6.1654E-2</v>
      </c>
      <c r="AX183" s="265">
        <v>7.0778999999999995E-2</v>
      </c>
      <c r="AY183" s="265">
        <v>6.2968999999999997E-2</v>
      </c>
      <c r="AZ183" s="265">
        <v>5.7174999999999997E-2</v>
      </c>
      <c r="BA183" s="265">
        <v>4.5580000000000002E-2</v>
      </c>
      <c r="BB183" s="265">
        <v>4.8805000000000001E-2</v>
      </c>
      <c r="BC183" s="265">
        <v>5.0922000000000002E-2</v>
      </c>
      <c r="BD183" s="265">
        <v>4.2838000000000001E-2</v>
      </c>
      <c r="BE183" s="265">
        <v>7.1346000000000007E-2</v>
      </c>
      <c r="BF183" s="265">
        <v>6.2060999999999998E-2</v>
      </c>
      <c r="BG183" s="265">
        <v>0.41041</v>
      </c>
      <c r="BH183" s="265">
        <v>0.40162999999999999</v>
      </c>
      <c r="BI183" s="265">
        <v>0.82206000000000001</v>
      </c>
      <c r="BJ183" s="265">
        <v>0.74309000000000003</v>
      </c>
      <c r="BK183" s="265">
        <v>0.14026</v>
      </c>
      <c r="BL183" s="265">
        <v>0.29769000000000001</v>
      </c>
      <c r="BM183" s="265">
        <v>0.18049000000000001</v>
      </c>
      <c r="BN183" s="265">
        <v>0.40933000000000003</v>
      </c>
      <c r="BO183" s="265">
        <v>0.52856999999999998</v>
      </c>
      <c r="BP183" s="265">
        <v>4.0335000000000003E-2</v>
      </c>
      <c r="BQ183" s="265">
        <v>0.21604000000000001</v>
      </c>
      <c r="BR183" s="265">
        <v>0.39633000000000002</v>
      </c>
      <c r="BS183" s="265">
        <v>0.20544000000000001</v>
      </c>
      <c r="BT183" s="265">
        <v>0.36180000000000001</v>
      </c>
      <c r="BU183" s="265">
        <v>3.0466E-2</v>
      </c>
      <c r="BV183" s="265">
        <v>1.4609E-2</v>
      </c>
      <c r="BW183" s="265">
        <v>4.4956999999999997E-2</v>
      </c>
      <c r="BX183" s="265">
        <v>2.0763E-2</v>
      </c>
      <c r="BY183" s="265">
        <v>0.41025</v>
      </c>
      <c r="BZ183" s="265">
        <v>0.37792999999999999</v>
      </c>
      <c r="CA183" s="265">
        <v>0.69199999999999995</v>
      </c>
      <c r="CB183" s="265">
        <v>0.48981000000000002</v>
      </c>
      <c r="CC183" s="265">
        <v>0.61417999999999995</v>
      </c>
      <c r="CD183" s="265">
        <v>0.39090999999999998</v>
      </c>
      <c r="CE183" s="265">
        <v>0.37639</v>
      </c>
      <c r="CF183" s="265">
        <v>0.41571999999999998</v>
      </c>
      <c r="CG183" s="265">
        <v>0.38128000000000001</v>
      </c>
      <c r="CH183" s="265">
        <v>0.36815999999999999</v>
      </c>
      <c r="CI183" s="265">
        <v>0.37914999999999999</v>
      </c>
      <c r="CJ183" s="265">
        <v>0.35918</v>
      </c>
      <c r="CK183" s="265">
        <v>0.39361000000000002</v>
      </c>
      <c r="CL183" s="265">
        <v>0.63329999999999997</v>
      </c>
      <c r="CM183" s="265">
        <v>0.38968999999999998</v>
      </c>
      <c r="CN183" s="265">
        <v>0.23232</v>
      </c>
      <c r="CO183" s="265">
        <v>0.31304999999999999</v>
      </c>
      <c r="CP183" s="265">
        <v>0.38135000000000002</v>
      </c>
      <c r="CQ183" s="265">
        <v>0.36207</v>
      </c>
      <c r="CR183" s="265">
        <v>0.32</v>
      </c>
      <c r="CS183" s="265">
        <v>0.2102</v>
      </c>
      <c r="CT183" s="265">
        <v>0.29897000000000001</v>
      </c>
      <c r="CU183" s="265">
        <v>0.26</v>
      </c>
      <c r="CV183" s="265">
        <v>0.36104000000000003</v>
      </c>
      <c r="CW183" s="265">
        <v>0.54545999999999994</v>
      </c>
      <c r="CX183" s="265">
        <v>0.29897000000000001</v>
      </c>
      <c r="CY183" s="265">
        <v>0.47422999999999998</v>
      </c>
      <c r="CZ183" s="265">
        <v>0.45384999999999998</v>
      </c>
      <c r="DA183" s="265">
        <v>0.53796999999999995</v>
      </c>
      <c r="DB183" s="265">
        <v>0.11515</v>
      </c>
      <c r="DC183" s="265">
        <v>0.13402</v>
      </c>
      <c r="DD183" s="265">
        <v>0.11515</v>
      </c>
      <c r="DE183" s="265">
        <v>0.26185999999999998</v>
      </c>
      <c r="DF183" s="265">
        <v>9.5499000000000001E-2</v>
      </c>
      <c r="DG183" s="265">
        <v>0.1444</v>
      </c>
      <c r="DH183" s="265">
        <v>0.10211000000000001</v>
      </c>
      <c r="DI183" s="265">
        <v>9.1165999999999997E-2</v>
      </c>
      <c r="DJ183" s="265">
        <v>0.10897</v>
      </c>
      <c r="DK183" s="265">
        <v>0.36997999999999998</v>
      </c>
      <c r="DL183" s="265">
        <v>0.18099000000000001</v>
      </c>
      <c r="DM183" s="265">
        <v>0.21146000000000001</v>
      </c>
      <c r="DN183" s="265">
        <v>0.18076999999999999</v>
      </c>
      <c r="DO183" s="265">
        <v>0.15203</v>
      </c>
      <c r="DP183" s="265">
        <v>0.32284000000000002</v>
      </c>
      <c r="DQ183" s="265">
        <v>0.19600000000000001</v>
      </c>
      <c r="DR183" s="265">
        <v>0.14346</v>
      </c>
      <c r="DS183" s="265">
        <v>0.19117999999999999</v>
      </c>
      <c r="DT183" s="265">
        <v>0.25688</v>
      </c>
      <c r="DU183" s="265">
        <v>0.38272</v>
      </c>
      <c r="DV183" s="265">
        <v>0.14269999999999999</v>
      </c>
      <c r="DW183" s="265">
        <v>0.40337000000000001</v>
      </c>
      <c r="DX183" s="265">
        <v>8.5680000000000006E-2</v>
      </c>
      <c r="DY183" s="265">
        <v>0.11595999999999999</v>
      </c>
      <c r="DZ183" s="265">
        <v>0.40837000000000001</v>
      </c>
      <c r="EA183" s="265">
        <v>0.26967000000000002</v>
      </c>
      <c r="EB183" s="265">
        <v>0.27181</v>
      </c>
      <c r="EC183" s="265">
        <v>0.28414</v>
      </c>
      <c r="ED183" s="265">
        <v>0.25433</v>
      </c>
      <c r="EE183" s="265">
        <v>0.23771</v>
      </c>
      <c r="EF183" s="265">
        <v>3.2504999999999999E-2</v>
      </c>
      <c r="EG183" s="265">
        <v>0.31896000000000002</v>
      </c>
      <c r="EH183" s="265">
        <v>0.61045000000000005</v>
      </c>
      <c r="EI183" s="265">
        <v>0.45713999999999999</v>
      </c>
      <c r="EJ183" s="265">
        <v>0.34021000000000001</v>
      </c>
      <c r="EK183" s="265">
        <v>0.12525</v>
      </c>
      <c r="EL183" s="265">
        <v>0.22292000000000001</v>
      </c>
      <c r="EM183" s="265">
        <v>0.22724</v>
      </c>
      <c r="EN183" s="265">
        <v>0.12662999999999999</v>
      </c>
      <c r="EO183" s="265">
        <v>0.51122000000000001</v>
      </c>
      <c r="EP183" s="265">
        <v>0.34051999999999999</v>
      </c>
      <c r="EQ183" s="265">
        <v>0.10491</v>
      </c>
      <c r="ER183" s="265">
        <v>0.12391000000000001</v>
      </c>
      <c r="ES183" s="265">
        <v>0.11479</v>
      </c>
      <c r="ET183" s="265">
        <v>0.12218999999999999</v>
      </c>
      <c r="EU183" s="265">
        <v>0.11057</v>
      </c>
      <c r="EV183" s="265">
        <v>9.1456999999999997E-2</v>
      </c>
      <c r="EW183" s="265">
        <v>9.9099999999999994E-2</v>
      </c>
      <c r="EX183" s="265">
        <v>0.11167000000000001</v>
      </c>
      <c r="EY183" s="265">
        <v>0.10588</v>
      </c>
      <c r="EZ183" s="265">
        <v>0.45013999999999998</v>
      </c>
      <c r="FA183" s="265">
        <v>0.16511000000000001</v>
      </c>
      <c r="FB183" s="265">
        <v>0.14763999999999999</v>
      </c>
      <c r="FC183" s="265">
        <v>0.13511000000000001</v>
      </c>
      <c r="FD183" s="265">
        <v>0.16850999999999999</v>
      </c>
      <c r="FE183" s="265">
        <v>0.12311999999999999</v>
      </c>
      <c r="FF183" s="265">
        <v>0.16127</v>
      </c>
      <c r="FG183" s="265">
        <v>0.18</v>
      </c>
      <c r="FH183" s="265">
        <v>0.15134</v>
      </c>
      <c r="FI183" s="265">
        <v>0.14560999999999999</v>
      </c>
      <c r="FJ183" s="265">
        <v>0.20785999999999999</v>
      </c>
      <c r="FK183" s="265">
        <v>0.15268999999999999</v>
      </c>
      <c r="FL183" s="265">
        <v>0.15348000000000001</v>
      </c>
      <c r="FM183" s="265">
        <v>0.17460000000000001</v>
      </c>
      <c r="FN183" s="265">
        <v>0.67523</v>
      </c>
      <c r="FO183" s="265">
        <v>0.84199999999999997</v>
      </c>
      <c r="FP183" s="265">
        <v>0.63697000000000004</v>
      </c>
      <c r="FQ183" s="265">
        <v>0.64603999999999995</v>
      </c>
      <c r="FR183" s="265">
        <v>0.59401000000000004</v>
      </c>
      <c r="FS183" s="265">
        <v>0.69826999999999995</v>
      </c>
      <c r="FT183" s="265">
        <v>0.55440999999999996</v>
      </c>
      <c r="FU183" s="265">
        <v>0.65788000000000002</v>
      </c>
      <c r="FV183" s="265">
        <v>0.77881999999999996</v>
      </c>
      <c r="FW183" s="265">
        <v>0.66093000000000002</v>
      </c>
      <c r="FX183" s="265">
        <v>0.78085000000000004</v>
      </c>
      <c r="FY183" s="265">
        <v>0.59723000000000004</v>
      </c>
      <c r="FZ183" s="265">
        <v>0.66093000000000002</v>
      </c>
      <c r="GA183" s="265">
        <v>0.72031999999999996</v>
      </c>
      <c r="GB183" s="265">
        <v>0.67691000000000001</v>
      </c>
      <c r="GC183" s="265">
        <v>0.77112999999999998</v>
      </c>
      <c r="GD183" s="265">
        <v>0.77056999999999998</v>
      </c>
      <c r="GE183" s="265">
        <v>0.94589000000000001</v>
      </c>
      <c r="GF183" s="265">
        <v>0.76817999999999997</v>
      </c>
      <c r="GG183" s="265">
        <v>0.73902999999999996</v>
      </c>
      <c r="GH183" s="265">
        <v>0.83831999999999995</v>
      </c>
      <c r="GI183" s="265">
        <v>0.79503000000000001</v>
      </c>
      <c r="GJ183" s="265">
        <v>0.88204000000000005</v>
      </c>
      <c r="GK183" s="265">
        <v>0.84555000000000002</v>
      </c>
      <c r="GL183" s="265">
        <v>0.78368000000000004</v>
      </c>
      <c r="GM183" s="265">
        <v>0.91356999999999999</v>
      </c>
      <c r="GN183" s="265">
        <v>0.95662000000000003</v>
      </c>
      <c r="GO183" s="265">
        <v>0.84453</v>
      </c>
      <c r="GP183" s="265">
        <v>0.78605000000000003</v>
      </c>
      <c r="GQ183" s="265">
        <v>0.77832000000000001</v>
      </c>
      <c r="GR183" s="265">
        <v>0.87802999999999998</v>
      </c>
      <c r="GS183" s="265">
        <v>0.77610999999999997</v>
      </c>
      <c r="GT183" s="265">
        <v>0.77124999999999999</v>
      </c>
      <c r="GU183" s="265">
        <v>0.76593999999999995</v>
      </c>
      <c r="GV183" s="265">
        <v>0.73848000000000003</v>
      </c>
      <c r="GW183" s="265">
        <v>0.73573999999999995</v>
      </c>
      <c r="GX183" s="265">
        <v>0.85953999999999997</v>
      </c>
      <c r="GY183" s="265">
        <v>0.72167000000000003</v>
      </c>
      <c r="GZ183" s="265">
        <v>0.57784999999999997</v>
      </c>
      <c r="HA183" s="265">
        <v>0.68367</v>
      </c>
      <c r="HB183" s="265">
        <v>0.69115000000000004</v>
      </c>
      <c r="HC183" s="265">
        <v>0.95901999999999998</v>
      </c>
      <c r="HD183" s="265">
        <v>0.70733999999999997</v>
      </c>
      <c r="HE183" s="265">
        <v>0.89798999999999995</v>
      </c>
      <c r="HF183" s="265">
        <v>0.85450999999999999</v>
      </c>
      <c r="HG183" s="265">
        <v>0.89995000000000003</v>
      </c>
      <c r="HH183" s="265">
        <v>0.90190000000000003</v>
      </c>
      <c r="HI183" s="265">
        <v>0.90600999999999998</v>
      </c>
      <c r="HJ183" s="265">
        <v>0.94972999999999996</v>
      </c>
      <c r="HK183" s="265">
        <v>0.76232999999999995</v>
      </c>
      <c r="HL183" s="265">
        <v>0.80533999999999994</v>
      </c>
      <c r="HM183" s="265">
        <v>0.77280000000000004</v>
      </c>
      <c r="HN183" s="265">
        <v>0.85794000000000004</v>
      </c>
      <c r="HO183" s="265">
        <v>0.86116000000000004</v>
      </c>
      <c r="HP183" s="265">
        <v>0.79274999999999995</v>
      </c>
      <c r="HQ183" s="265">
        <v>0.83460999999999996</v>
      </c>
      <c r="HR183" s="265">
        <v>0.92981999999999998</v>
      </c>
      <c r="HS183" s="265">
        <v>0.82925000000000004</v>
      </c>
      <c r="HT183" s="265">
        <v>0.78763000000000005</v>
      </c>
      <c r="HU183" s="265">
        <v>0.91620999999999997</v>
      </c>
      <c r="HV183" s="265">
        <v>0.74275999999999998</v>
      </c>
      <c r="HW183" s="265">
        <v>0.82906000000000002</v>
      </c>
      <c r="HX183" s="265">
        <v>0.85870000000000002</v>
      </c>
      <c r="HY183" s="265">
        <v>0.69194999999999995</v>
      </c>
      <c r="HZ183" s="265">
        <v>0.86411000000000004</v>
      </c>
      <c r="IA183" s="265">
        <v>0.78403</v>
      </c>
      <c r="IB183" s="265">
        <v>0.77346000000000004</v>
      </c>
      <c r="IC183" s="265">
        <v>0.78571000000000002</v>
      </c>
      <c r="ID183" s="265">
        <v>0.77873999999999999</v>
      </c>
      <c r="IE183" s="265">
        <v>0.75868000000000002</v>
      </c>
      <c r="IF183" s="265">
        <v>0.76176999999999995</v>
      </c>
      <c r="IG183" s="265">
        <v>0.72155000000000002</v>
      </c>
      <c r="IH183" s="265">
        <v>0.87197999999999998</v>
      </c>
      <c r="II183" s="265">
        <v>0.96631</v>
      </c>
      <c r="IJ183" s="265">
        <v>0.73933000000000004</v>
      </c>
      <c r="IK183" s="265">
        <v>0.74726999999999999</v>
      </c>
      <c r="IL183" s="265">
        <v>0.92593000000000003</v>
      </c>
      <c r="IM183" s="265">
        <v>0.88721000000000005</v>
      </c>
      <c r="IN183" s="265">
        <v>0.92052</v>
      </c>
      <c r="IO183" s="265">
        <v>0.87609000000000004</v>
      </c>
      <c r="IP183" s="265">
        <v>0.57028000000000001</v>
      </c>
      <c r="IQ183" s="265">
        <v>0.86085</v>
      </c>
      <c r="IR183" s="265">
        <v>0.86014000000000002</v>
      </c>
      <c r="IS183" s="265">
        <v>0.75590999999999997</v>
      </c>
      <c r="IT183" s="265">
        <v>0.67837999999999998</v>
      </c>
      <c r="IU183" s="265">
        <v>0.77927999999999997</v>
      </c>
      <c r="IV183" s="265">
        <v>0.52681999999999995</v>
      </c>
      <c r="IW183" s="265">
        <v>0.74148000000000003</v>
      </c>
      <c r="IX183" s="265">
        <v>0.80839000000000005</v>
      </c>
      <c r="IY183" s="265">
        <v>0.91422999999999999</v>
      </c>
      <c r="IZ183" s="265">
        <v>0.81613999999999998</v>
      </c>
      <c r="JA183" s="265">
        <v>0.85082999999999998</v>
      </c>
      <c r="JB183" s="265">
        <v>0.82094</v>
      </c>
      <c r="JC183" s="265">
        <v>0.89075000000000004</v>
      </c>
      <c r="JD183" s="265">
        <v>0.84284000000000003</v>
      </c>
      <c r="JE183" s="265">
        <v>0.79515000000000002</v>
      </c>
      <c r="JF183" s="265">
        <v>0.70045000000000002</v>
      </c>
      <c r="JG183" s="265">
        <v>0.85828000000000004</v>
      </c>
      <c r="JH183" s="265">
        <v>0.98089000000000004</v>
      </c>
      <c r="JI183" s="265">
        <v>0.83913000000000004</v>
      </c>
      <c r="JJ183" s="265">
        <v>0.79025999999999996</v>
      </c>
      <c r="JK183" s="265">
        <v>0.99766999999999995</v>
      </c>
      <c r="JL183" s="265">
        <v>0.95489000000000002</v>
      </c>
      <c r="JM183" s="265">
        <v>0.91035999999999995</v>
      </c>
      <c r="JN183" s="265">
        <v>0.75780999999999998</v>
      </c>
      <c r="JO183" s="265">
        <v>0.78793000000000002</v>
      </c>
      <c r="JP183" s="265">
        <v>0.78078999999999998</v>
      </c>
      <c r="JQ183" s="265">
        <v>0.75607999999999997</v>
      </c>
      <c r="JR183" s="265">
        <v>0.65324000000000004</v>
      </c>
      <c r="JS183" s="265">
        <v>0.76244999999999996</v>
      </c>
      <c r="JT183" s="265">
        <v>0.43587999999999999</v>
      </c>
      <c r="JU183" s="265">
        <v>0.90632999999999997</v>
      </c>
      <c r="JV183" s="265">
        <v>0.87451999999999996</v>
      </c>
      <c r="JW183" s="265">
        <v>0.70928999999999998</v>
      </c>
      <c r="JX183" s="265">
        <v>0.72170000000000001</v>
      </c>
      <c r="JY183" s="265">
        <v>0.77803</v>
      </c>
      <c r="JZ183" s="265">
        <v>0.70223000000000002</v>
      </c>
      <c r="KA183" s="265">
        <v>0.62297999999999998</v>
      </c>
      <c r="KB183" s="265">
        <v>0.59101000000000004</v>
      </c>
      <c r="KC183" s="265">
        <v>0.68981999999999999</v>
      </c>
      <c r="KD183" s="265">
        <v>0.59448999999999996</v>
      </c>
      <c r="KE183" s="265">
        <v>0.62080999999999997</v>
      </c>
      <c r="KF183" s="265">
        <v>0.54959000000000002</v>
      </c>
      <c r="KG183" s="265">
        <v>0.52439000000000002</v>
      </c>
      <c r="KH183" s="265">
        <v>0.79327999999999999</v>
      </c>
      <c r="KI183" s="265">
        <v>0.64675000000000005</v>
      </c>
      <c r="KJ183" s="265">
        <v>0.70701999999999998</v>
      </c>
      <c r="KK183" s="265">
        <v>0.53603000000000001</v>
      </c>
      <c r="KL183" s="265">
        <v>0.57238</v>
      </c>
      <c r="KM183" s="265">
        <v>0.97484999999999999</v>
      </c>
      <c r="KN183" s="265">
        <v>0.96540000000000004</v>
      </c>
      <c r="KO183" s="265">
        <v>0.91873000000000005</v>
      </c>
      <c r="KP183" s="265">
        <v>6.982837543523795E-3</v>
      </c>
      <c r="KQ183" s="265">
        <v>0.80491999999999997</v>
      </c>
      <c r="KR183" s="265">
        <v>0.75949</v>
      </c>
      <c r="KS183" s="265">
        <v>0.72199999999999998</v>
      </c>
      <c r="KT183" s="265">
        <v>0.95260629202283531</v>
      </c>
      <c r="KU183" s="265">
        <v>0.13608999999999999</v>
      </c>
      <c r="KV183" s="265">
        <v>0.28327999999999998</v>
      </c>
      <c r="KW183" s="265">
        <v>0.35192000000000001</v>
      </c>
      <c r="KX183" s="265">
        <v>0.46138000000000001</v>
      </c>
      <c r="KY183" s="265">
        <v>0.65266999999999997</v>
      </c>
      <c r="KZ183" s="265">
        <v>0.83418999999999999</v>
      </c>
      <c r="LA183" s="265">
        <v>0.94906000000000001</v>
      </c>
      <c r="LB183" s="265">
        <v>0.99639</v>
      </c>
      <c r="LC183" s="265">
        <v>1</v>
      </c>
      <c r="LD183" s="265">
        <v>0</v>
      </c>
      <c r="LE183" s="265">
        <v>0.74485000000000001</v>
      </c>
      <c r="LF183" s="265">
        <v>0</v>
      </c>
      <c r="LG183" s="265">
        <v>0</v>
      </c>
      <c r="LH183" s="431">
        <v>2.4091913364827633E-3</v>
      </c>
      <c r="LI183" s="431">
        <v>2.3465394042432308E-3</v>
      </c>
      <c r="LJ183" s="431">
        <v>1.8106707138940692E-3</v>
      </c>
      <c r="LK183" s="431">
        <v>2.3403591476380825E-3</v>
      </c>
      <c r="LL183" s="431">
        <v>1.6580859664827585E-3</v>
      </c>
      <c r="LM183" s="431">
        <v>2.2315543610602617E-3</v>
      </c>
      <c r="LN183" s="431">
        <v>1.5796066727489233E-3</v>
      </c>
      <c r="LO183" s="431">
        <v>1.9492388237267733E-3</v>
      </c>
      <c r="LP183" s="431">
        <v>1.7387882107868791E-3</v>
      </c>
      <c r="LQ183" s="431">
        <v>1.910387771204114E-3</v>
      </c>
      <c r="LR183" s="431">
        <v>3.1452795956283808E-3</v>
      </c>
      <c r="LS183" s="431">
        <v>2.6243487372994423E-3</v>
      </c>
      <c r="LT183" s="431">
        <v>2.8246163856238127E-3</v>
      </c>
      <c r="LU183" s="431">
        <v>2.4962390307337046E-3</v>
      </c>
      <c r="LV183" s="431">
        <v>1.783886575140059E-3</v>
      </c>
      <c r="LW183" s="431">
        <v>2.2867219522595406E-3</v>
      </c>
      <c r="LX183" s="431">
        <v>1.8967865034937859E-3</v>
      </c>
      <c r="LY183" s="431">
        <v>2.3117493838071823E-3</v>
      </c>
      <c r="LZ183" s="431">
        <v>2.7676911558955908E-3</v>
      </c>
      <c r="MA183" s="431">
        <v>2.4971251841634512E-3</v>
      </c>
      <c r="MB183" s="431">
        <v>2.37609026953578E-3</v>
      </c>
      <c r="MC183" s="431">
        <v>2.8617589268833399E-3</v>
      </c>
      <c r="MD183" s="431">
        <v>2.6201466098427773E-3</v>
      </c>
      <c r="ME183" s="431">
        <v>2.6460413355380297E-3</v>
      </c>
      <c r="MF183" s="431">
        <v>2.8549912385642529E-3</v>
      </c>
      <c r="MG183" s="431">
        <v>2.9385332018136978E-3</v>
      </c>
      <c r="MH183" s="266"/>
      <c r="MI183" s="266"/>
      <c r="MJ183" s="266"/>
      <c r="MK183" s="266"/>
      <c r="ML183" s="266"/>
      <c r="MM183" s="266"/>
      <c r="MN183" s="266"/>
      <c r="MO183" s="266"/>
      <c r="MP183" s="266"/>
      <c r="MQ183" s="266"/>
      <c r="MR183" s="266"/>
      <c r="MS183" s="266"/>
      <c r="MT183" s="266"/>
      <c r="MU183" s="266"/>
      <c r="MV183" s="266"/>
      <c r="MW183" s="266"/>
      <c r="MX183" s="266"/>
      <c r="MY183" s="266"/>
      <c r="MZ183" s="266"/>
      <c r="NA183" s="266"/>
      <c r="NB183" s="266"/>
      <c r="NC183" s="266"/>
      <c r="ND183" s="266"/>
      <c r="NE183" s="266"/>
      <c r="NF183" s="266"/>
      <c r="NG183" s="266"/>
      <c r="NH183" s="266"/>
      <c r="NI183" s="266"/>
      <c r="NJ183" s="266"/>
      <c r="NK183" s="266"/>
      <c r="NL183" s="266"/>
      <c r="NM183" s="266"/>
      <c r="NN183" s="266"/>
      <c r="NO183" s="266"/>
      <c r="NP183" s="266"/>
      <c r="NQ183" s="266"/>
      <c r="NR183" s="266"/>
      <c r="NS183" s="266"/>
      <c r="NT183" s="266"/>
      <c r="NU183" s="266"/>
      <c r="NV183" s="266"/>
      <c r="NW183" s="266"/>
      <c r="NX183" s="266"/>
      <c r="NY183" s="266"/>
      <c r="NZ183" s="266"/>
      <c r="OA183" s="266"/>
      <c r="OB183" s="266"/>
      <c r="OC183" s="266"/>
      <c r="OD183" s="266"/>
      <c r="OE183" s="266"/>
      <c r="OF183" s="266"/>
      <c r="OG183" s="266"/>
      <c r="OH183" s="266"/>
      <c r="OI183" s="266"/>
      <c r="OJ183" s="266"/>
      <c r="OK183" s="266"/>
      <c r="OL183" s="266"/>
      <c r="OM183" s="266"/>
      <c r="ON183" s="267"/>
    </row>
    <row r="184" spans="1:404">
      <c r="A184" s="261">
        <v>559</v>
      </c>
      <c r="B184" s="265">
        <v>0.32457000000000003</v>
      </c>
      <c r="C184" s="265">
        <v>0.45300000000000001</v>
      </c>
      <c r="D184" s="265">
        <v>0.50932999999999995</v>
      </c>
      <c r="E184" s="265">
        <v>0.52312000000000003</v>
      </c>
      <c r="F184" s="265">
        <v>0.36932999999999999</v>
      </c>
      <c r="G184" s="265">
        <v>0.51831000000000005</v>
      </c>
      <c r="H184" s="265">
        <v>0.28437000000000001</v>
      </c>
      <c r="I184" s="265">
        <v>0.34504000000000001</v>
      </c>
      <c r="J184" s="265">
        <v>0.38773999999999997</v>
      </c>
      <c r="K184" s="265">
        <v>5.9057999999999999E-2</v>
      </c>
      <c r="L184" s="265">
        <v>5.1729999999999998E-2</v>
      </c>
      <c r="M184" s="265">
        <v>5.6850999999999999E-2</v>
      </c>
      <c r="N184" s="265">
        <v>0.21565000000000001</v>
      </c>
      <c r="O184" s="265">
        <v>0.21912999999999999</v>
      </c>
      <c r="P184" s="265">
        <v>0.53680000000000005</v>
      </c>
      <c r="Q184" s="265">
        <v>0.60987999999999998</v>
      </c>
      <c r="R184" s="265">
        <v>0.56479999999999997</v>
      </c>
      <c r="S184" s="265">
        <v>0.29705999999999999</v>
      </c>
      <c r="T184" s="265">
        <v>0.20468</v>
      </c>
      <c r="U184" s="265">
        <v>0.22495000000000001</v>
      </c>
      <c r="V184" s="265">
        <v>0.15339</v>
      </c>
      <c r="W184" s="265">
        <v>0.25002999999999997</v>
      </c>
      <c r="X184" s="265">
        <v>0.22405</v>
      </c>
      <c r="Y184" s="265">
        <v>0.29919000000000001</v>
      </c>
      <c r="Z184" s="265">
        <v>0.20701</v>
      </c>
      <c r="AA184" s="265">
        <v>0.35792000000000002</v>
      </c>
      <c r="AB184" s="265">
        <v>0.25147999999999998</v>
      </c>
      <c r="AC184" s="265">
        <v>0.26545000000000002</v>
      </c>
      <c r="AD184" s="265">
        <v>0.17829999999999999</v>
      </c>
      <c r="AE184" s="265">
        <v>0.11247</v>
      </c>
      <c r="AF184" s="265">
        <v>0.11563</v>
      </c>
      <c r="AG184" s="265">
        <v>0.11537</v>
      </c>
      <c r="AH184" s="265">
        <v>7.9811999999999994E-2</v>
      </c>
      <c r="AI184" s="265">
        <v>3.2134000000000003E-2</v>
      </c>
      <c r="AJ184" s="265">
        <v>6.1434000000000002E-2</v>
      </c>
      <c r="AK184" s="265">
        <v>2.2304999999999998E-2</v>
      </c>
      <c r="AL184" s="265">
        <v>3.5092999999999999E-2</v>
      </c>
      <c r="AM184" s="265">
        <v>4.3978000000000003E-2</v>
      </c>
      <c r="AN184" s="265">
        <v>2.3698E-2</v>
      </c>
      <c r="AO184" s="265">
        <v>3.6852000000000003E-2</v>
      </c>
      <c r="AP184" s="265">
        <v>5.7897999999999998E-2</v>
      </c>
      <c r="AQ184" s="265">
        <v>2.5221E-2</v>
      </c>
      <c r="AR184" s="265">
        <v>3.8691999999999997E-2</v>
      </c>
      <c r="AS184" s="265">
        <v>4.3012000000000002E-2</v>
      </c>
      <c r="AT184" s="265">
        <v>2.6696000000000001E-2</v>
      </c>
      <c r="AU184" s="265">
        <v>4.0557000000000003E-2</v>
      </c>
      <c r="AV184" s="265">
        <v>2.8643999999999999E-2</v>
      </c>
      <c r="AW184" s="265">
        <v>5.2978999999999998E-2</v>
      </c>
      <c r="AX184" s="265">
        <v>6.3044000000000003E-2</v>
      </c>
      <c r="AY184" s="265">
        <v>5.4769999999999999E-2</v>
      </c>
      <c r="AZ184" s="265">
        <v>4.8055E-2</v>
      </c>
      <c r="BA184" s="265">
        <v>3.2807000000000003E-2</v>
      </c>
      <c r="BB184" s="265">
        <v>3.5076999999999997E-2</v>
      </c>
      <c r="BC184" s="265">
        <v>3.6567000000000002E-2</v>
      </c>
      <c r="BD184" s="265">
        <v>3.0879E-2</v>
      </c>
      <c r="BE184" s="265">
        <v>7.4214000000000002E-2</v>
      </c>
      <c r="BF184" s="265">
        <v>6.4671000000000006E-2</v>
      </c>
      <c r="BG184" s="265">
        <v>0.42394999999999999</v>
      </c>
      <c r="BH184" s="265">
        <v>0.41591</v>
      </c>
      <c r="BI184" s="265">
        <v>0.83786000000000005</v>
      </c>
      <c r="BJ184" s="265">
        <v>0.75656000000000001</v>
      </c>
      <c r="BK184" s="265">
        <v>0.13506000000000001</v>
      </c>
      <c r="BL184" s="265">
        <v>0.29332999999999998</v>
      </c>
      <c r="BM184" s="265">
        <v>0.18781</v>
      </c>
      <c r="BN184" s="265">
        <v>0.41475000000000001</v>
      </c>
      <c r="BO184" s="265">
        <v>0.55713999999999997</v>
      </c>
      <c r="BP184" s="265">
        <v>3.7226000000000002E-2</v>
      </c>
      <c r="BQ184" s="265">
        <v>0.21758</v>
      </c>
      <c r="BR184" s="265">
        <v>0.40754000000000001</v>
      </c>
      <c r="BS184" s="265">
        <v>0.20207</v>
      </c>
      <c r="BT184" s="265">
        <v>0.37630999999999998</v>
      </c>
      <c r="BU184" s="265">
        <v>2.9232999999999999E-2</v>
      </c>
      <c r="BV184" s="265">
        <v>1.3982E-2</v>
      </c>
      <c r="BW184" s="265">
        <v>4.2741000000000001E-2</v>
      </c>
      <c r="BX184" s="265">
        <v>1.9820000000000001E-2</v>
      </c>
      <c r="BY184" s="265">
        <v>0.41271999999999998</v>
      </c>
      <c r="BZ184" s="265">
        <v>0.38156000000000001</v>
      </c>
      <c r="CA184" s="265">
        <v>0.69599999999999995</v>
      </c>
      <c r="CB184" s="265">
        <v>0.49326999999999999</v>
      </c>
      <c r="CC184" s="265">
        <v>0.61841999999999997</v>
      </c>
      <c r="CD184" s="265">
        <v>0.39406999999999998</v>
      </c>
      <c r="CE184" s="265">
        <v>0.37940000000000002</v>
      </c>
      <c r="CF184" s="265">
        <v>0.41882999999999998</v>
      </c>
      <c r="CG184" s="265">
        <v>0.38340000000000002</v>
      </c>
      <c r="CH184" s="265">
        <v>0.37114999999999998</v>
      </c>
      <c r="CI184" s="265">
        <v>0.38196999999999998</v>
      </c>
      <c r="CJ184" s="265">
        <v>0.36234</v>
      </c>
      <c r="CK184" s="265">
        <v>0.39601999999999998</v>
      </c>
      <c r="CL184" s="265">
        <v>0.63685000000000003</v>
      </c>
      <c r="CM184" s="265">
        <v>0.38915</v>
      </c>
      <c r="CN184" s="265">
        <v>0.23232</v>
      </c>
      <c r="CO184" s="265">
        <v>0.31287999999999999</v>
      </c>
      <c r="CP184" s="265">
        <v>0.38018999999999997</v>
      </c>
      <c r="CQ184" s="265">
        <v>0.36153000000000002</v>
      </c>
      <c r="CR184" s="265">
        <v>0.32</v>
      </c>
      <c r="CS184" s="265">
        <v>0.21224999999999999</v>
      </c>
      <c r="CT184" s="265">
        <v>0.29897000000000001</v>
      </c>
      <c r="CU184" s="265">
        <v>0.26</v>
      </c>
      <c r="CV184" s="265">
        <v>0.36046</v>
      </c>
      <c r="CW184" s="265">
        <v>0.54545999999999994</v>
      </c>
      <c r="CX184" s="265">
        <v>0.29897000000000001</v>
      </c>
      <c r="CY184" s="265">
        <v>0.47422999999999998</v>
      </c>
      <c r="CZ184" s="265">
        <v>0.45968999999999999</v>
      </c>
      <c r="DA184" s="265">
        <v>0.54325999999999997</v>
      </c>
      <c r="DB184" s="265">
        <v>0.11312999999999999</v>
      </c>
      <c r="DC184" s="265">
        <v>0.13402</v>
      </c>
      <c r="DD184" s="265">
        <v>0.11312999999999999</v>
      </c>
      <c r="DE184" s="265">
        <v>0.25979000000000002</v>
      </c>
      <c r="DF184" s="265">
        <v>8.9472999999999997E-2</v>
      </c>
      <c r="DG184" s="265">
        <v>0.13528000000000001</v>
      </c>
      <c r="DH184" s="265">
        <v>9.6736000000000003E-2</v>
      </c>
      <c r="DI184" s="265">
        <v>8.3960000000000007E-2</v>
      </c>
      <c r="DJ184" s="265">
        <v>9.9708000000000005E-2</v>
      </c>
      <c r="DK184" s="265">
        <v>0.34186</v>
      </c>
      <c r="DL184" s="265">
        <v>0.16449</v>
      </c>
      <c r="DM184" s="265">
        <v>0.19811999999999999</v>
      </c>
      <c r="DN184" s="265">
        <v>0.16386000000000001</v>
      </c>
      <c r="DO184" s="265">
        <v>0.13814000000000001</v>
      </c>
      <c r="DP184" s="265">
        <v>0.29676999999999998</v>
      </c>
      <c r="DQ184" s="265">
        <v>0.17782999999999999</v>
      </c>
      <c r="DR184" s="265">
        <v>0.13549</v>
      </c>
      <c r="DS184" s="265">
        <v>0.18282999999999999</v>
      </c>
      <c r="DT184" s="265">
        <v>0.24589</v>
      </c>
      <c r="DU184" s="265">
        <v>0.35121000000000002</v>
      </c>
      <c r="DV184" s="265">
        <v>0.13023000000000001</v>
      </c>
      <c r="DW184" s="265">
        <v>0.37537999999999999</v>
      </c>
      <c r="DX184" s="265">
        <v>8.0980999999999997E-2</v>
      </c>
      <c r="DY184" s="265">
        <v>0.10997</v>
      </c>
      <c r="DZ184" s="265">
        <v>0.38523000000000002</v>
      </c>
      <c r="EA184" s="265">
        <v>0.24645</v>
      </c>
      <c r="EB184" s="265">
        <v>0.24878</v>
      </c>
      <c r="EC184" s="265">
        <v>0.26006000000000001</v>
      </c>
      <c r="ED184" s="265">
        <v>0.23277999999999999</v>
      </c>
      <c r="EE184" s="265">
        <v>0.21757000000000001</v>
      </c>
      <c r="EF184" s="265">
        <v>3.0370000000000001E-2</v>
      </c>
      <c r="EG184" s="265">
        <v>0.29149999999999998</v>
      </c>
      <c r="EH184" s="265">
        <v>0.58270999999999995</v>
      </c>
      <c r="EI184" s="265">
        <v>0.45306000000000002</v>
      </c>
      <c r="EJ184" s="265">
        <v>0.34021000000000001</v>
      </c>
      <c r="EK184" s="265">
        <v>0.12323000000000001</v>
      </c>
      <c r="EL184" s="265">
        <v>0.22083</v>
      </c>
      <c r="EM184" s="265">
        <v>0.25031999999999999</v>
      </c>
      <c r="EN184" s="265">
        <v>0.12981999999999999</v>
      </c>
      <c r="EO184" s="265">
        <v>0.51268999999999998</v>
      </c>
      <c r="EP184" s="265">
        <v>0.34110000000000001</v>
      </c>
      <c r="EQ184" s="265">
        <v>9.9188999999999999E-2</v>
      </c>
      <c r="ER184" s="265">
        <v>0.11799</v>
      </c>
      <c r="ES184" s="265">
        <v>0.10884000000000001</v>
      </c>
      <c r="ET184" s="265">
        <v>0.11599</v>
      </c>
      <c r="EU184" s="265">
        <v>0.10466</v>
      </c>
      <c r="EV184" s="265">
        <v>8.7525000000000006E-2</v>
      </c>
      <c r="EW184" s="265">
        <v>9.4657000000000005E-2</v>
      </c>
      <c r="EX184" s="265">
        <v>0.1065</v>
      </c>
      <c r="EY184" s="265">
        <v>0.10009999999999999</v>
      </c>
      <c r="EZ184" s="265">
        <v>0.44897999999999999</v>
      </c>
      <c r="FA184" s="265">
        <v>0.15672</v>
      </c>
      <c r="FB184" s="265">
        <v>0.14032</v>
      </c>
      <c r="FC184" s="265">
        <v>0.12852</v>
      </c>
      <c r="FD184" s="265">
        <v>0.15939999999999999</v>
      </c>
      <c r="FE184" s="265">
        <v>0.11727</v>
      </c>
      <c r="FF184" s="265">
        <v>0.15240999999999999</v>
      </c>
      <c r="FG184" s="265">
        <v>0.17041999999999999</v>
      </c>
      <c r="FH184" s="265">
        <v>0.1429</v>
      </c>
      <c r="FI184" s="265">
        <v>0.13736999999999999</v>
      </c>
      <c r="FJ184" s="265">
        <v>0.21131</v>
      </c>
      <c r="FK184" s="265">
        <v>0.15977</v>
      </c>
      <c r="FL184" s="265">
        <v>0.15490999999999999</v>
      </c>
      <c r="FM184" s="265">
        <v>0.17580000000000001</v>
      </c>
      <c r="FN184" s="265">
        <v>0.67945</v>
      </c>
      <c r="FO184" s="265">
        <v>0.84599999999999997</v>
      </c>
      <c r="FP184" s="265">
        <v>0.63582000000000005</v>
      </c>
      <c r="FQ184" s="265">
        <v>0.65027000000000001</v>
      </c>
      <c r="FR184" s="265">
        <v>0.60013000000000005</v>
      </c>
      <c r="FS184" s="265">
        <v>0.70350999999999997</v>
      </c>
      <c r="FT184" s="265">
        <v>0.55622000000000005</v>
      </c>
      <c r="FU184" s="265">
        <v>0.66091999999999995</v>
      </c>
      <c r="FV184" s="265">
        <v>0.78207000000000004</v>
      </c>
      <c r="FW184" s="265">
        <v>0.66052</v>
      </c>
      <c r="FX184" s="265">
        <v>0.78674999999999995</v>
      </c>
      <c r="FY184" s="265">
        <v>0.59667000000000003</v>
      </c>
      <c r="FZ184" s="265">
        <v>0.66052</v>
      </c>
      <c r="GA184" s="265">
        <v>0.72172000000000003</v>
      </c>
      <c r="GB184" s="265">
        <v>0.68259000000000003</v>
      </c>
      <c r="GC184" s="265">
        <v>0.77941000000000005</v>
      </c>
      <c r="GD184" s="265">
        <v>0.77546999999999999</v>
      </c>
      <c r="GE184" s="265">
        <v>0.94991000000000003</v>
      </c>
      <c r="GF184" s="265">
        <v>0.77541000000000004</v>
      </c>
      <c r="GG184" s="265">
        <v>0.73989000000000005</v>
      </c>
      <c r="GH184" s="265">
        <v>0.83901999999999999</v>
      </c>
      <c r="GI184" s="265">
        <v>0.79557999999999995</v>
      </c>
      <c r="GJ184" s="265">
        <v>0.88531000000000004</v>
      </c>
      <c r="GK184" s="265">
        <v>0.84882000000000002</v>
      </c>
      <c r="GL184" s="265">
        <v>0.78596999999999995</v>
      </c>
      <c r="GM184" s="265">
        <v>0.91749999999999998</v>
      </c>
      <c r="GN184" s="265">
        <v>0.95911999999999997</v>
      </c>
      <c r="GO184" s="265">
        <v>0.85060999999999998</v>
      </c>
      <c r="GP184" s="265">
        <v>0.79239000000000004</v>
      </c>
      <c r="GQ184" s="265">
        <v>0.78505999999999998</v>
      </c>
      <c r="GR184" s="265">
        <v>0.88295999999999997</v>
      </c>
      <c r="GS184" s="265">
        <v>0.78227999999999998</v>
      </c>
      <c r="GT184" s="265">
        <v>0.77690000000000003</v>
      </c>
      <c r="GU184" s="265">
        <v>0.77193000000000001</v>
      </c>
      <c r="GV184" s="265">
        <v>0.74424000000000001</v>
      </c>
      <c r="GW184" s="265">
        <v>0.74145000000000005</v>
      </c>
      <c r="GX184" s="265">
        <v>0.86414000000000002</v>
      </c>
      <c r="GY184" s="265">
        <v>0.72143999999999997</v>
      </c>
      <c r="GZ184" s="265">
        <v>0.57738999999999996</v>
      </c>
      <c r="HA184" s="265">
        <v>0.69045999999999996</v>
      </c>
      <c r="HB184" s="265">
        <v>0.69869000000000003</v>
      </c>
      <c r="HC184" s="265">
        <v>0.96065999999999996</v>
      </c>
      <c r="HD184" s="265">
        <v>0.70901999999999998</v>
      </c>
      <c r="HE184" s="265">
        <v>0.90217000000000003</v>
      </c>
      <c r="HF184" s="265">
        <v>0.85763999999999996</v>
      </c>
      <c r="HG184" s="265">
        <v>0.90395000000000003</v>
      </c>
      <c r="HH184" s="265">
        <v>0.90573999999999999</v>
      </c>
      <c r="HI184" s="265">
        <v>0.90988000000000002</v>
      </c>
      <c r="HJ184" s="265">
        <v>0.95252000000000003</v>
      </c>
      <c r="HK184" s="265">
        <v>0.76687000000000005</v>
      </c>
      <c r="HL184" s="265">
        <v>0.80993999999999999</v>
      </c>
      <c r="HM184" s="265">
        <v>0.77968000000000004</v>
      </c>
      <c r="HN184" s="265">
        <v>0.86346999999999996</v>
      </c>
      <c r="HO184" s="265">
        <v>0.86670999999999998</v>
      </c>
      <c r="HP184" s="265">
        <v>0.79854999999999998</v>
      </c>
      <c r="HQ184" s="265">
        <v>0.83633000000000002</v>
      </c>
      <c r="HR184" s="265">
        <v>0.93193999999999999</v>
      </c>
      <c r="HS184" s="265">
        <v>0.83606999999999998</v>
      </c>
      <c r="HT184" s="265">
        <v>0.79101999999999995</v>
      </c>
      <c r="HU184" s="265">
        <v>0.91790000000000005</v>
      </c>
      <c r="HV184" s="265">
        <v>0.74887000000000004</v>
      </c>
      <c r="HW184" s="265">
        <v>0.83104</v>
      </c>
      <c r="HX184" s="265">
        <v>0.85965000000000003</v>
      </c>
      <c r="HY184" s="265">
        <v>0.69171000000000005</v>
      </c>
      <c r="HZ184" s="265">
        <v>0.87519000000000002</v>
      </c>
      <c r="IA184" s="265">
        <v>0.79369999999999996</v>
      </c>
      <c r="IB184" s="265">
        <v>0.78344000000000003</v>
      </c>
      <c r="IC184" s="265">
        <v>0.79551000000000005</v>
      </c>
      <c r="ID184" s="265">
        <v>0.78876999999999997</v>
      </c>
      <c r="IE184" s="265">
        <v>0.76609000000000005</v>
      </c>
      <c r="IF184" s="265">
        <v>0.76976999999999995</v>
      </c>
      <c r="IG184" s="265">
        <v>0.72826000000000002</v>
      </c>
      <c r="IH184" s="265">
        <v>0.87580000000000002</v>
      </c>
      <c r="II184" s="265">
        <v>0.97004000000000001</v>
      </c>
      <c r="IJ184" s="265">
        <v>0.74695999999999996</v>
      </c>
      <c r="IK184" s="265">
        <v>0.75522999999999996</v>
      </c>
      <c r="IL184" s="265">
        <v>0.92981999999999998</v>
      </c>
      <c r="IM184" s="265">
        <v>0.89414000000000005</v>
      </c>
      <c r="IN184" s="265">
        <v>0.93228999999999995</v>
      </c>
      <c r="IO184" s="265">
        <v>0.89034999999999997</v>
      </c>
      <c r="IP184" s="265">
        <v>0.57396000000000003</v>
      </c>
      <c r="IQ184" s="265">
        <v>0.86584000000000005</v>
      </c>
      <c r="IR184" s="265">
        <v>0.86045000000000005</v>
      </c>
      <c r="IS184" s="265">
        <v>0.76124999999999998</v>
      </c>
      <c r="IT184" s="265">
        <v>0.67862</v>
      </c>
      <c r="IU184" s="265">
        <v>0.78515999999999997</v>
      </c>
      <c r="IV184" s="265">
        <v>0.52966999999999997</v>
      </c>
      <c r="IW184" s="265">
        <v>0.74561999999999995</v>
      </c>
      <c r="IX184" s="265">
        <v>0.81479999999999997</v>
      </c>
      <c r="IY184" s="265">
        <v>0.91712000000000005</v>
      </c>
      <c r="IZ184" s="265">
        <v>0.81876000000000004</v>
      </c>
      <c r="JA184" s="265">
        <v>0.85363</v>
      </c>
      <c r="JB184" s="265">
        <v>0.82345000000000002</v>
      </c>
      <c r="JC184" s="265">
        <v>0.89354999999999996</v>
      </c>
      <c r="JD184" s="265">
        <v>0.85187999999999997</v>
      </c>
      <c r="JE184" s="265">
        <v>0.80015999999999998</v>
      </c>
      <c r="JF184" s="265">
        <v>0.69955999999999996</v>
      </c>
      <c r="JG184" s="265">
        <v>0.86429999999999996</v>
      </c>
      <c r="JH184" s="265">
        <v>0.98318000000000005</v>
      </c>
      <c r="JI184" s="265">
        <v>0.84021999999999997</v>
      </c>
      <c r="JJ184" s="265">
        <v>0.79130999999999996</v>
      </c>
      <c r="JK184" s="265">
        <v>0.99873000000000001</v>
      </c>
      <c r="JL184" s="265">
        <v>0.95638999999999996</v>
      </c>
      <c r="JM184" s="265">
        <v>0.91520000000000001</v>
      </c>
      <c r="JN184" s="265">
        <v>0.76361999999999997</v>
      </c>
      <c r="JO184" s="265">
        <v>0.79427999999999999</v>
      </c>
      <c r="JP184" s="265">
        <v>0.78156000000000003</v>
      </c>
      <c r="JQ184" s="265">
        <v>0.76195999999999997</v>
      </c>
      <c r="JR184" s="265">
        <v>0.66007000000000005</v>
      </c>
      <c r="JS184" s="265">
        <v>0.76902999999999999</v>
      </c>
      <c r="JT184" s="265">
        <v>0.43619999999999998</v>
      </c>
      <c r="JU184" s="265">
        <v>0.91007000000000005</v>
      </c>
      <c r="JV184" s="265">
        <v>0.87871999999999995</v>
      </c>
      <c r="JW184" s="265">
        <v>0.71662999999999999</v>
      </c>
      <c r="JX184" s="265">
        <v>0.72892000000000001</v>
      </c>
      <c r="JY184" s="265">
        <v>0.78373000000000004</v>
      </c>
      <c r="JZ184" s="265">
        <v>0.70852000000000004</v>
      </c>
      <c r="KA184" s="265">
        <v>0.62683</v>
      </c>
      <c r="KB184" s="265">
        <v>0.59341999999999995</v>
      </c>
      <c r="KC184" s="265">
        <v>0.68884000000000001</v>
      </c>
      <c r="KD184" s="265">
        <v>0.59365999999999997</v>
      </c>
      <c r="KE184" s="265">
        <v>0.61997000000000002</v>
      </c>
      <c r="KF184" s="265">
        <v>0.54949999999999999</v>
      </c>
      <c r="KG184" s="265">
        <v>0.52429000000000003</v>
      </c>
      <c r="KH184" s="265">
        <v>0.80379999999999996</v>
      </c>
      <c r="KI184" s="265">
        <v>0.65522999999999998</v>
      </c>
      <c r="KJ184" s="265">
        <v>0.71421999999999997</v>
      </c>
      <c r="KK184" s="265">
        <v>0.53946000000000005</v>
      </c>
      <c r="KL184" s="265">
        <v>0.57426999999999995</v>
      </c>
      <c r="KM184" s="265">
        <v>0.97260999999999997</v>
      </c>
      <c r="KN184" s="265">
        <v>0.96255000000000002</v>
      </c>
      <c r="KO184" s="265">
        <v>0.91549999999999998</v>
      </c>
      <c r="KP184" s="265">
        <v>6.9549357668306187E-3</v>
      </c>
      <c r="KQ184" s="265">
        <v>0.80134000000000005</v>
      </c>
      <c r="KR184" s="265">
        <v>0.75580000000000003</v>
      </c>
      <c r="KS184" s="265">
        <v>0.71823999999999999</v>
      </c>
      <c r="KT184" s="265">
        <v>0.95166448134349757</v>
      </c>
      <c r="KU184" s="265">
        <v>0.13800999999999999</v>
      </c>
      <c r="KV184" s="265">
        <v>0.28597</v>
      </c>
      <c r="KW184" s="265">
        <v>0.35478999999999999</v>
      </c>
      <c r="KX184" s="265">
        <v>0.46434999999999998</v>
      </c>
      <c r="KY184" s="265">
        <v>0.65544999999999998</v>
      </c>
      <c r="KZ184" s="265">
        <v>0.83638000000000001</v>
      </c>
      <c r="LA184" s="265">
        <v>0.95033999999999996</v>
      </c>
      <c r="LB184" s="265">
        <v>0.99673999999999996</v>
      </c>
      <c r="LC184" s="265">
        <v>1</v>
      </c>
      <c r="LD184" s="265">
        <v>0</v>
      </c>
      <c r="LE184" s="265">
        <v>0.74773000000000001</v>
      </c>
      <c r="LF184" s="265">
        <v>0</v>
      </c>
      <c r="LG184" s="265">
        <v>0</v>
      </c>
      <c r="LH184" s="431">
        <v>2.4892231449484825E-3</v>
      </c>
      <c r="LI184" s="431">
        <v>2.408322412520647E-3</v>
      </c>
      <c r="LJ184" s="431">
        <v>1.8871108768507838E-3</v>
      </c>
      <c r="LK184" s="431">
        <v>2.3430876899510622E-3</v>
      </c>
      <c r="LL184" s="431">
        <v>1.6888013342395425E-3</v>
      </c>
      <c r="LM184" s="431">
        <v>2.1915044635534286E-3</v>
      </c>
      <c r="LN184" s="431">
        <v>1.5713158063590527E-3</v>
      </c>
      <c r="LO184" s="431">
        <v>1.8936096457764506E-3</v>
      </c>
      <c r="LP184" s="431">
        <v>1.6945156967267394E-3</v>
      </c>
      <c r="LQ184" s="431">
        <v>1.8432155484333634E-3</v>
      </c>
      <c r="LR184" s="431">
        <v>3.1993654556572437E-3</v>
      </c>
      <c r="LS184" s="431">
        <v>2.6390491984784603E-3</v>
      </c>
      <c r="LT184" s="431">
        <v>2.8695834334939718E-3</v>
      </c>
      <c r="LU184" s="431">
        <v>2.4683335795998573E-3</v>
      </c>
      <c r="LV184" s="431">
        <v>1.7920866375789046E-3</v>
      </c>
      <c r="LW184" s="431">
        <v>2.2452366538345814E-3</v>
      </c>
      <c r="LX184" s="431">
        <v>1.8769784364849329E-3</v>
      </c>
      <c r="LY184" s="431">
        <v>2.2703125141561031E-3</v>
      </c>
      <c r="LZ184" s="431">
        <v>2.8363585006445646E-3</v>
      </c>
      <c r="MA184" s="431">
        <v>2.5331894867122173E-3</v>
      </c>
      <c r="MB184" s="431">
        <v>2.4336322676390409E-3</v>
      </c>
      <c r="MC184" s="431">
        <v>2.8520964551717043E-3</v>
      </c>
      <c r="MD184" s="431">
        <v>2.5893724523484707E-3</v>
      </c>
      <c r="ME184" s="431">
        <v>2.6533401105552912E-3</v>
      </c>
      <c r="MF184" s="431">
        <v>2.8876187279820442E-3</v>
      </c>
      <c r="MG184" s="431">
        <v>2.9499621596187353E-3</v>
      </c>
      <c r="MH184" s="266"/>
      <c r="MI184" s="266"/>
      <c r="MJ184" s="266"/>
      <c r="MK184" s="266"/>
      <c r="ML184" s="266"/>
      <c r="MM184" s="266"/>
      <c r="MN184" s="266"/>
      <c r="MO184" s="266"/>
      <c r="MP184" s="266"/>
      <c r="MQ184" s="266"/>
      <c r="MR184" s="266"/>
      <c r="MS184" s="266"/>
      <c r="MT184" s="266"/>
      <c r="MU184" s="266"/>
      <c r="MV184" s="266"/>
      <c r="MW184" s="266"/>
      <c r="MX184" s="266"/>
      <c r="MY184" s="266"/>
      <c r="MZ184" s="266"/>
      <c r="NA184" s="266"/>
      <c r="NB184" s="266"/>
      <c r="NC184" s="266"/>
      <c r="ND184" s="266"/>
      <c r="NE184" s="266"/>
      <c r="NF184" s="266"/>
      <c r="NG184" s="266"/>
      <c r="NH184" s="266"/>
      <c r="NI184" s="266"/>
      <c r="NJ184" s="266"/>
      <c r="NK184" s="266"/>
      <c r="NL184" s="266"/>
      <c r="NM184" s="266"/>
      <c r="NN184" s="266"/>
      <c r="NO184" s="266"/>
      <c r="NP184" s="266"/>
      <c r="NQ184" s="266"/>
      <c r="NR184" s="266"/>
      <c r="NS184" s="266"/>
      <c r="NT184" s="266"/>
      <c r="NU184" s="266"/>
      <c r="NV184" s="266"/>
      <c r="NW184" s="266"/>
      <c r="NX184" s="266"/>
      <c r="NY184" s="266"/>
      <c r="NZ184" s="266"/>
      <c r="OA184" s="266"/>
      <c r="OB184" s="266"/>
      <c r="OC184" s="266"/>
      <c r="OD184" s="266"/>
      <c r="OE184" s="266"/>
      <c r="OF184" s="266"/>
      <c r="OG184" s="266"/>
      <c r="OH184" s="266"/>
      <c r="OI184" s="266"/>
      <c r="OJ184" s="266"/>
      <c r="OK184" s="266"/>
      <c r="OL184" s="266"/>
      <c r="OM184" s="266"/>
      <c r="ON184" s="267"/>
    </row>
    <row r="185" spans="1:404">
      <c r="A185" s="261">
        <v>560</v>
      </c>
      <c r="B185" s="265">
        <v>0.32813999999999999</v>
      </c>
      <c r="C185" s="265">
        <v>0.46198</v>
      </c>
      <c r="D185" s="265">
        <v>0.52214000000000005</v>
      </c>
      <c r="E185" s="265">
        <v>0.5393</v>
      </c>
      <c r="F185" s="265">
        <v>0.37291999999999997</v>
      </c>
      <c r="G185" s="265">
        <v>0.52805999999999997</v>
      </c>
      <c r="H185" s="265">
        <v>0.28499999999999998</v>
      </c>
      <c r="I185" s="265">
        <v>0.34487000000000001</v>
      </c>
      <c r="J185" s="265">
        <v>0.39056000000000002</v>
      </c>
      <c r="K185" s="265">
        <v>4.5867999999999999E-2</v>
      </c>
      <c r="L185" s="265">
        <v>3.8851999999999998E-2</v>
      </c>
      <c r="M185" s="265">
        <v>4.4943999999999998E-2</v>
      </c>
      <c r="N185" s="265">
        <v>0.21504000000000001</v>
      </c>
      <c r="O185" s="265">
        <v>0.22034999999999999</v>
      </c>
      <c r="P185" s="265">
        <v>0.54854000000000003</v>
      </c>
      <c r="Q185" s="265">
        <v>0.61995</v>
      </c>
      <c r="R185" s="265">
        <v>0.58167000000000002</v>
      </c>
      <c r="S185" s="265">
        <v>0.29670999999999997</v>
      </c>
      <c r="T185" s="265">
        <v>0.20515</v>
      </c>
      <c r="U185" s="265">
        <v>0.22450000000000001</v>
      </c>
      <c r="V185" s="265">
        <v>0.15289</v>
      </c>
      <c r="W185" s="265">
        <v>0.24873000000000001</v>
      </c>
      <c r="X185" s="265">
        <v>0.22395000000000001</v>
      </c>
      <c r="Y185" s="265">
        <v>0.29888999999999999</v>
      </c>
      <c r="Z185" s="265">
        <v>0.20663999999999999</v>
      </c>
      <c r="AA185" s="265">
        <v>0.36152000000000001</v>
      </c>
      <c r="AB185" s="265">
        <v>0.25398999999999999</v>
      </c>
      <c r="AC185" s="265">
        <v>0.26673999999999998</v>
      </c>
      <c r="AD185" s="265">
        <v>0.17918999999999999</v>
      </c>
      <c r="AE185" s="265">
        <v>0.10725999999999999</v>
      </c>
      <c r="AF185" s="265">
        <v>0.10985</v>
      </c>
      <c r="AG185" s="265">
        <v>0.11663999999999999</v>
      </c>
      <c r="AH185" s="265">
        <v>7.2727E-2</v>
      </c>
      <c r="AI185" s="265">
        <v>1.8196E-2</v>
      </c>
      <c r="AJ185" s="265">
        <v>5.3208999999999999E-2</v>
      </c>
      <c r="AK185" s="265">
        <v>1.4097999999999999E-2</v>
      </c>
      <c r="AL185" s="265">
        <v>2.0133000000000002E-2</v>
      </c>
      <c r="AM185" s="265">
        <v>3.5943000000000003E-2</v>
      </c>
      <c r="AN185" s="265">
        <v>1.5221999999999999E-2</v>
      </c>
      <c r="AO185" s="265">
        <v>2.1897E-2</v>
      </c>
      <c r="AP185" s="265">
        <v>4.4151000000000003E-2</v>
      </c>
      <c r="AQ185" s="265">
        <v>1.6787E-2</v>
      </c>
      <c r="AR185" s="265">
        <v>2.3923E-2</v>
      </c>
      <c r="AS185" s="265">
        <v>3.4218999999999999E-2</v>
      </c>
      <c r="AT185" s="265">
        <v>1.8402000000000002E-2</v>
      </c>
      <c r="AU185" s="265">
        <v>2.5779E-2</v>
      </c>
      <c r="AV185" s="265">
        <v>2.0306000000000001E-2</v>
      </c>
      <c r="AW185" s="265">
        <v>4.4304000000000003E-2</v>
      </c>
      <c r="AX185" s="265">
        <v>5.5309999999999998E-2</v>
      </c>
      <c r="AY185" s="265">
        <v>4.657E-2</v>
      </c>
      <c r="AZ185" s="265">
        <v>3.8934999999999997E-2</v>
      </c>
      <c r="BA185" s="265">
        <v>2.0034E-2</v>
      </c>
      <c r="BB185" s="265">
        <v>2.1350000000000001E-2</v>
      </c>
      <c r="BC185" s="265">
        <v>2.2211999999999999E-2</v>
      </c>
      <c r="BD185" s="265">
        <v>1.8921E-2</v>
      </c>
      <c r="BE185" s="265">
        <v>7.7080999999999997E-2</v>
      </c>
      <c r="BF185" s="265">
        <v>6.7281999999999995E-2</v>
      </c>
      <c r="BG185" s="265">
        <v>0.4375</v>
      </c>
      <c r="BH185" s="265">
        <v>0.43020000000000003</v>
      </c>
      <c r="BI185" s="265">
        <v>0.85365000000000002</v>
      </c>
      <c r="BJ185" s="265">
        <v>0.77002999999999999</v>
      </c>
      <c r="BK185" s="265">
        <v>0.12987000000000001</v>
      </c>
      <c r="BL185" s="265">
        <v>0.28897</v>
      </c>
      <c r="BM185" s="265">
        <v>0.19511999999999999</v>
      </c>
      <c r="BN185" s="265">
        <v>0.42016999999999999</v>
      </c>
      <c r="BO185" s="265">
        <v>0.58570999999999995</v>
      </c>
      <c r="BP185" s="265">
        <v>3.4116E-2</v>
      </c>
      <c r="BQ185" s="265">
        <v>0.21912000000000001</v>
      </c>
      <c r="BR185" s="265">
        <v>0.41876000000000002</v>
      </c>
      <c r="BS185" s="265">
        <v>0.19871</v>
      </c>
      <c r="BT185" s="265">
        <v>0.39080999999999999</v>
      </c>
      <c r="BU185" s="265">
        <v>2.8000000000000001E-2</v>
      </c>
      <c r="BV185" s="265">
        <v>1.3355000000000001E-2</v>
      </c>
      <c r="BW185" s="265">
        <v>4.0526E-2</v>
      </c>
      <c r="BX185" s="265">
        <v>1.8877000000000001E-2</v>
      </c>
      <c r="BY185" s="265">
        <v>0.41519</v>
      </c>
      <c r="BZ185" s="265">
        <v>0.38518999999999998</v>
      </c>
      <c r="CA185" s="265">
        <v>0.7</v>
      </c>
      <c r="CB185" s="265">
        <v>0.49674000000000001</v>
      </c>
      <c r="CC185" s="265">
        <v>0.62266999999999995</v>
      </c>
      <c r="CD185" s="265">
        <v>0.39723000000000003</v>
      </c>
      <c r="CE185" s="265">
        <v>0.38241999999999998</v>
      </c>
      <c r="CF185" s="265">
        <v>0.42194999999999999</v>
      </c>
      <c r="CG185" s="265">
        <v>0.38551000000000002</v>
      </c>
      <c r="CH185" s="265">
        <v>0.37413999999999997</v>
      </c>
      <c r="CI185" s="265">
        <v>0.38478000000000001</v>
      </c>
      <c r="CJ185" s="265">
        <v>0.36551</v>
      </c>
      <c r="CK185" s="265">
        <v>0.39842</v>
      </c>
      <c r="CL185" s="265">
        <v>0.64039000000000001</v>
      </c>
      <c r="CM185" s="265">
        <v>0.38861000000000001</v>
      </c>
      <c r="CN185" s="265">
        <v>0.23232</v>
      </c>
      <c r="CO185" s="265">
        <v>0.31270999999999999</v>
      </c>
      <c r="CP185" s="265">
        <v>0.37902999999999998</v>
      </c>
      <c r="CQ185" s="265">
        <v>0.36099999999999999</v>
      </c>
      <c r="CR185" s="265">
        <v>0.32</v>
      </c>
      <c r="CS185" s="265">
        <v>0.21429000000000001</v>
      </c>
      <c r="CT185" s="265">
        <v>0.29897000000000001</v>
      </c>
      <c r="CU185" s="265">
        <v>0.26</v>
      </c>
      <c r="CV185" s="265">
        <v>0.35987999999999998</v>
      </c>
      <c r="CW185" s="265">
        <v>0.54545999999999994</v>
      </c>
      <c r="CX185" s="265">
        <v>0.29897000000000001</v>
      </c>
      <c r="CY185" s="265">
        <v>0.47422999999999998</v>
      </c>
      <c r="CZ185" s="265">
        <v>0.46553</v>
      </c>
      <c r="DA185" s="265">
        <v>0.54856000000000005</v>
      </c>
      <c r="DB185" s="265">
        <v>0.11111</v>
      </c>
      <c r="DC185" s="265">
        <v>0.13402</v>
      </c>
      <c r="DD185" s="265">
        <v>0.11111</v>
      </c>
      <c r="DE185" s="265">
        <v>0.25773000000000001</v>
      </c>
      <c r="DF185" s="265">
        <v>8.3447999999999994E-2</v>
      </c>
      <c r="DG185" s="265">
        <v>0.12615999999999999</v>
      </c>
      <c r="DH185" s="265">
        <v>9.1359999999999997E-2</v>
      </c>
      <c r="DI185" s="265">
        <v>7.6753000000000002E-2</v>
      </c>
      <c r="DJ185" s="265">
        <v>9.0442999999999996E-2</v>
      </c>
      <c r="DK185" s="265">
        <v>0.31374000000000002</v>
      </c>
      <c r="DL185" s="265">
        <v>0.14799000000000001</v>
      </c>
      <c r="DM185" s="265">
        <v>0.18479000000000001</v>
      </c>
      <c r="DN185" s="265">
        <v>0.14695</v>
      </c>
      <c r="DO185" s="265">
        <v>0.12425</v>
      </c>
      <c r="DP185" s="265">
        <v>0.2707</v>
      </c>
      <c r="DQ185" s="265">
        <v>0.15966</v>
      </c>
      <c r="DR185" s="265">
        <v>0.12751000000000001</v>
      </c>
      <c r="DS185" s="265">
        <v>0.17449000000000001</v>
      </c>
      <c r="DT185" s="265">
        <v>0.23488999999999999</v>
      </c>
      <c r="DU185" s="265">
        <v>0.31969999999999998</v>
      </c>
      <c r="DV185" s="265">
        <v>0.11776</v>
      </c>
      <c r="DW185" s="265">
        <v>0.34739999999999999</v>
      </c>
      <c r="DX185" s="265">
        <v>7.6282000000000003E-2</v>
      </c>
      <c r="DY185" s="265">
        <v>0.10398</v>
      </c>
      <c r="DZ185" s="265">
        <v>0.36209000000000002</v>
      </c>
      <c r="EA185" s="265">
        <v>0.22323000000000001</v>
      </c>
      <c r="EB185" s="265">
        <v>0.22575000000000001</v>
      </c>
      <c r="EC185" s="265">
        <v>0.23599000000000001</v>
      </c>
      <c r="ED185" s="265">
        <v>0.21124000000000001</v>
      </c>
      <c r="EE185" s="265">
        <v>0.19744</v>
      </c>
      <c r="EF185" s="265">
        <v>2.8235E-2</v>
      </c>
      <c r="EG185" s="265">
        <v>0.26402999999999999</v>
      </c>
      <c r="EH185" s="265">
        <v>0.55496999999999996</v>
      </c>
      <c r="EI185" s="265">
        <v>0.44897999999999999</v>
      </c>
      <c r="EJ185" s="265">
        <v>0.34021000000000001</v>
      </c>
      <c r="EK185" s="265">
        <v>0.12121</v>
      </c>
      <c r="EL185" s="265">
        <v>0.21875</v>
      </c>
      <c r="EM185" s="265">
        <v>0.27339999999999998</v>
      </c>
      <c r="EN185" s="265">
        <v>0.13300999999999999</v>
      </c>
      <c r="EO185" s="265">
        <v>0.51415999999999995</v>
      </c>
      <c r="EP185" s="265">
        <v>0.34168999999999999</v>
      </c>
      <c r="EQ185" s="265">
        <v>9.3465999999999994E-2</v>
      </c>
      <c r="ER185" s="265">
        <v>0.11207</v>
      </c>
      <c r="ES185" s="265">
        <v>0.10289</v>
      </c>
      <c r="ET185" s="265">
        <v>0.10979</v>
      </c>
      <c r="EU185" s="265">
        <v>9.8762000000000003E-2</v>
      </c>
      <c r="EV185" s="265">
        <v>8.3593000000000001E-2</v>
      </c>
      <c r="EW185" s="265">
        <v>9.0214000000000003E-2</v>
      </c>
      <c r="EX185" s="265">
        <v>0.10131999999999999</v>
      </c>
      <c r="EY185" s="265">
        <v>9.4325000000000006E-2</v>
      </c>
      <c r="EZ185" s="265">
        <v>0.44783000000000001</v>
      </c>
      <c r="FA185" s="265">
        <v>0.14832999999999999</v>
      </c>
      <c r="FB185" s="265">
        <v>0.13300000000000001</v>
      </c>
      <c r="FC185" s="265">
        <v>0.12192</v>
      </c>
      <c r="FD185" s="265">
        <v>0.15028</v>
      </c>
      <c r="FE185" s="265">
        <v>0.11142000000000001</v>
      </c>
      <c r="FF185" s="265">
        <v>0.14355999999999999</v>
      </c>
      <c r="FG185" s="265">
        <v>0.16084000000000001</v>
      </c>
      <c r="FH185" s="265">
        <v>0.13446</v>
      </c>
      <c r="FI185" s="265">
        <v>0.12914</v>
      </c>
      <c r="FJ185" s="265">
        <v>0.21476000000000001</v>
      </c>
      <c r="FK185" s="265">
        <v>0.16685</v>
      </c>
      <c r="FL185" s="265">
        <v>0.15634000000000001</v>
      </c>
      <c r="FM185" s="265">
        <v>0.17699999999999999</v>
      </c>
      <c r="FN185" s="265">
        <v>0.68367999999999995</v>
      </c>
      <c r="FO185" s="265">
        <v>0.85</v>
      </c>
      <c r="FP185" s="265">
        <v>0.63466999999999996</v>
      </c>
      <c r="FQ185" s="265">
        <v>0.65451000000000004</v>
      </c>
      <c r="FR185" s="265">
        <v>0.60626000000000002</v>
      </c>
      <c r="FS185" s="265">
        <v>0.70874999999999999</v>
      </c>
      <c r="FT185" s="265">
        <v>0.55803999999999998</v>
      </c>
      <c r="FU185" s="265">
        <v>0.66395999999999999</v>
      </c>
      <c r="FV185" s="265">
        <v>0.78532000000000002</v>
      </c>
      <c r="FW185" s="265">
        <v>0.66010999999999997</v>
      </c>
      <c r="FX185" s="265">
        <v>0.79264000000000001</v>
      </c>
      <c r="FY185" s="265">
        <v>0.59611999999999998</v>
      </c>
      <c r="FZ185" s="265">
        <v>0.66010999999999997</v>
      </c>
      <c r="GA185" s="265">
        <v>0.72311999999999999</v>
      </c>
      <c r="GB185" s="265">
        <v>0.68827000000000005</v>
      </c>
      <c r="GC185" s="265">
        <v>0.78768000000000005</v>
      </c>
      <c r="GD185" s="265">
        <v>0.78037999999999996</v>
      </c>
      <c r="GE185" s="265">
        <v>0.95391999999999999</v>
      </c>
      <c r="GF185" s="265">
        <v>0.78263000000000005</v>
      </c>
      <c r="GG185" s="265">
        <v>0.74075000000000002</v>
      </c>
      <c r="GH185" s="265">
        <v>0.83972000000000002</v>
      </c>
      <c r="GI185" s="265">
        <v>0.79613999999999996</v>
      </c>
      <c r="GJ185" s="265">
        <v>0.88856999999999997</v>
      </c>
      <c r="GK185" s="265">
        <v>0.85209000000000001</v>
      </c>
      <c r="GL185" s="265">
        <v>0.78825000000000001</v>
      </c>
      <c r="GM185" s="265">
        <v>0.92142000000000002</v>
      </c>
      <c r="GN185" s="265">
        <v>0.96162000000000003</v>
      </c>
      <c r="GO185" s="265">
        <v>0.85670000000000002</v>
      </c>
      <c r="GP185" s="265">
        <v>0.79873000000000005</v>
      </c>
      <c r="GQ185" s="265">
        <v>0.79178999999999999</v>
      </c>
      <c r="GR185" s="265">
        <v>0.88788999999999996</v>
      </c>
      <c r="GS185" s="265">
        <v>0.78846000000000005</v>
      </c>
      <c r="GT185" s="265">
        <v>0.78256000000000003</v>
      </c>
      <c r="GU185" s="265">
        <v>0.77793000000000001</v>
      </c>
      <c r="GV185" s="265">
        <v>0.75</v>
      </c>
      <c r="GW185" s="265">
        <v>0.74717</v>
      </c>
      <c r="GX185" s="265">
        <v>0.86873</v>
      </c>
      <c r="GY185" s="265">
        <v>0.72121999999999997</v>
      </c>
      <c r="GZ185" s="265">
        <v>0.57693000000000005</v>
      </c>
      <c r="HA185" s="265">
        <v>0.69723999999999997</v>
      </c>
      <c r="HB185" s="265">
        <v>0.70621999999999996</v>
      </c>
      <c r="HC185" s="265">
        <v>0.96228999999999998</v>
      </c>
      <c r="HD185" s="265">
        <v>0.71069000000000004</v>
      </c>
      <c r="HE185" s="265">
        <v>0.90634999999999999</v>
      </c>
      <c r="HF185" s="265">
        <v>0.86075999999999997</v>
      </c>
      <c r="HG185" s="265">
        <v>0.90795000000000003</v>
      </c>
      <c r="HH185" s="265">
        <v>0.90958000000000006</v>
      </c>
      <c r="HI185" s="265">
        <v>0.91374999999999995</v>
      </c>
      <c r="HJ185" s="265">
        <v>0.95530000000000004</v>
      </c>
      <c r="HK185" s="265">
        <v>0.77141999999999999</v>
      </c>
      <c r="HL185" s="265">
        <v>0.81454000000000004</v>
      </c>
      <c r="HM185" s="265">
        <v>0.78656000000000004</v>
      </c>
      <c r="HN185" s="265">
        <v>0.86900999999999995</v>
      </c>
      <c r="HO185" s="265">
        <v>0.87226000000000004</v>
      </c>
      <c r="HP185" s="265">
        <v>0.80435000000000001</v>
      </c>
      <c r="HQ185" s="265">
        <v>0.83804000000000001</v>
      </c>
      <c r="HR185" s="265">
        <v>0.93406</v>
      </c>
      <c r="HS185" s="265">
        <v>0.84289000000000003</v>
      </c>
      <c r="HT185" s="265">
        <v>0.79442000000000002</v>
      </c>
      <c r="HU185" s="265">
        <v>0.91957999999999995</v>
      </c>
      <c r="HV185" s="265">
        <v>0.75497999999999998</v>
      </c>
      <c r="HW185" s="265">
        <v>0.83301999999999998</v>
      </c>
      <c r="HX185" s="265">
        <v>0.86060999999999999</v>
      </c>
      <c r="HY185" s="265">
        <v>0.69145999999999996</v>
      </c>
      <c r="HZ185" s="265">
        <v>0.88627</v>
      </c>
      <c r="IA185" s="265">
        <v>0.80337000000000003</v>
      </c>
      <c r="IB185" s="265">
        <v>0.79340999999999995</v>
      </c>
      <c r="IC185" s="265">
        <v>0.80530999999999997</v>
      </c>
      <c r="ID185" s="265">
        <v>0.79881000000000002</v>
      </c>
      <c r="IE185" s="265">
        <v>0.77351000000000003</v>
      </c>
      <c r="IF185" s="265">
        <v>0.77778000000000003</v>
      </c>
      <c r="IG185" s="265">
        <v>0.73497000000000001</v>
      </c>
      <c r="IH185" s="265">
        <v>0.87961999999999996</v>
      </c>
      <c r="II185" s="265">
        <v>0.97375999999999996</v>
      </c>
      <c r="IJ185" s="265">
        <v>0.75458999999999998</v>
      </c>
      <c r="IK185" s="265">
        <v>0.76319999999999999</v>
      </c>
      <c r="IL185" s="265">
        <v>0.93371999999999999</v>
      </c>
      <c r="IM185" s="265">
        <v>0.90105999999999997</v>
      </c>
      <c r="IN185" s="265">
        <v>0.94404999999999994</v>
      </c>
      <c r="IO185" s="265">
        <v>0.90459999999999996</v>
      </c>
      <c r="IP185" s="265">
        <v>0.57762999999999998</v>
      </c>
      <c r="IQ185" s="265">
        <v>0.87082000000000004</v>
      </c>
      <c r="IR185" s="265">
        <v>0.86077000000000004</v>
      </c>
      <c r="IS185" s="265">
        <v>0.76658999999999999</v>
      </c>
      <c r="IT185" s="265">
        <v>0.67884999999999995</v>
      </c>
      <c r="IU185" s="265">
        <v>0.79105000000000003</v>
      </c>
      <c r="IV185" s="265">
        <v>0.53251999999999999</v>
      </c>
      <c r="IW185" s="265">
        <v>0.74977000000000005</v>
      </c>
      <c r="IX185" s="265">
        <v>0.82121999999999995</v>
      </c>
      <c r="IY185" s="265">
        <v>0.92001999999999995</v>
      </c>
      <c r="IZ185" s="265">
        <v>0.82137000000000004</v>
      </c>
      <c r="JA185" s="265">
        <v>0.85641999999999996</v>
      </c>
      <c r="JB185" s="265">
        <v>0.82596999999999998</v>
      </c>
      <c r="JC185" s="265">
        <v>0.89634999999999998</v>
      </c>
      <c r="JD185" s="265">
        <v>0.86090999999999995</v>
      </c>
      <c r="JE185" s="265">
        <v>0.80517000000000005</v>
      </c>
      <c r="JF185" s="265">
        <v>0.69865999999999995</v>
      </c>
      <c r="JG185" s="265">
        <v>0.87033000000000005</v>
      </c>
      <c r="JH185" s="265">
        <v>0.98546999999999996</v>
      </c>
      <c r="JI185" s="265">
        <v>0.84130000000000005</v>
      </c>
      <c r="JJ185" s="265">
        <v>0.79235999999999995</v>
      </c>
      <c r="JK185" s="265">
        <v>0.99978</v>
      </c>
      <c r="JL185" s="265">
        <v>0.95789999999999997</v>
      </c>
      <c r="JM185" s="265">
        <v>0.92003000000000001</v>
      </c>
      <c r="JN185" s="265">
        <v>0.76942999999999995</v>
      </c>
      <c r="JO185" s="265">
        <v>0.80062999999999995</v>
      </c>
      <c r="JP185" s="265">
        <v>0.78234000000000004</v>
      </c>
      <c r="JQ185" s="265">
        <v>0.76785000000000003</v>
      </c>
      <c r="JR185" s="265">
        <v>0.66688999999999998</v>
      </c>
      <c r="JS185" s="265">
        <v>0.77559999999999996</v>
      </c>
      <c r="JT185" s="265">
        <v>0.43652999999999997</v>
      </c>
      <c r="JU185" s="265">
        <v>0.91381000000000001</v>
      </c>
      <c r="JV185" s="265">
        <v>0.88290999999999997</v>
      </c>
      <c r="JW185" s="265">
        <v>0.72397</v>
      </c>
      <c r="JX185" s="265">
        <v>0.73614999999999997</v>
      </c>
      <c r="JY185" s="265">
        <v>0.78942000000000001</v>
      </c>
      <c r="JZ185" s="265">
        <v>0.71480999999999995</v>
      </c>
      <c r="KA185" s="265">
        <v>0.63068999999999997</v>
      </c>
      <c r="KB185" s="265">
        <v>0.59582999999999997</v>
      </c>
      <c r="KC185" s="265">
        <v>0.68786000000000003</v>
      </c>
      <c r="KD185" s="265">
        <v>0.59284000000000003</v>
      </c>
      <c r="KE185" s="265">
        <v>0.61912999999999996</v>
      </c>
      <c r="KF185" s="265">
        <v>0.5494</v>
      </c>
      <c r="KG185" s="265">
        <v>0.52417999999999998</v>
      </c>
      <c r="KH185" s="265">
        <v>0.81432000000000004</v>
      </c>
      <c r="KI185" s="265">
        <v>0.66371000000000002</v>
      </c>
      <c r="KJ185" s="265">
        <v>0.72141999999999995</v>
      </c>
      <c r="KK185" s="265">
        <v>0.54288000000000003</v>
      </c>
      <c r="KL185" s="265">
        <v>0.57616999999999996</v>
      </c>
      <c r="KM185" s="265">
        <v>0.97036</v>
      </c>
      <c r="KN185" s="265">
        <v>0.95970999999999995</v>
      </c>
      <c r="KO185" s="265">
        <v>0.91227000000000003</v>
      </c>
      <c r="KP185" s="265">
        <v>6.9278073045582781E-3</v>
      </c>
      <c r="KQ185" s="265">
        <v>0.79774999999999996</v>
      </c>
      <c r="KR185" s="265">
        <v>0.75212000000000001</v>
      </c>
      <c r="KS185" s="265">
        <v>0.71447000000000005</v>
      </c>
      <c r="KT185" s="265">
        <v>0.95071480038036738</v>
      </c>
      <c r="KU185" s="265">
        <v>0.13991999999999999</v>
      </c>
      <c r="KV185" s="265">
        <v>0.28866999999999998</v>
      </c>
      <c r="KW185" s="265">
        <v>0.35765999999999998</v>
      </c>
      <c r="KX185" s="265">
        <v>0.46732000000000001</v>
      </c>
      <c r="KY185" s="265">
        <v>0.65822999999999998</v>
      </c>
      <c r="KZ185" s="265">
        <v>0.83857000000000004</v>
      </c>
      <c r="LA185" s="265">
        <v>0.95162000000000002</v>
      </c>
      <c r="LB185" s="265">
        <v>0.99707999999999997</v>
      </c>
      <c r="LC185" s="265">
        <v>1</v>
      </c>
      <c r="LD185" s="265">
        <v>0</v>
      </c>
      <c r="LE185" s="265">
        <v>0.75061</v>
      </c>
      <c r="LF185" s="265">
        <v>0</v>
      </c>
      <c r="LG185" s="265">
        <v>0</v>
      </c>
      <c r="LH185" s="431">
        <v>2.5725665036588907E-3</v>
      </c>
      <c r="LI185" s="431">
        <v>2.4731152225285769E-3</v>
      </c>
      <c r="LJ185" s="431">
        <v>1.9660808611661196E-3</v>
      </c>
      <c r="LK185" s="431">
        <v>2.3465119302272797E-3</v>
      </c>
      <c r="LL185" s="431">
        <v>1.722757937386632E-3</v>
      </c>
      <c r="LM185" s="431">
        <v>2.1534445695579052E-3</v>
      </c>
      <c r="LN185" s="431">
        <v>1.5674930764362216E-3</v>
      </c>
      <c r="LO185" s="431">
        <v>1.8390886252745986E-3</v>
      </c>
      <c r="LP185" s="431">
        <v>1.6530817374587059E-3</v>
      </c>
      <c r="LQ185" s="431">
        <v>1.7788675613701344E-3</v>
      </c>
      <c r="LR185" s="431">
        <v>3.2538194209337234E-3</v>
      </c>
      <c r="LS185" s="431">
        <v>2.653591800481081E-3</v>
      </c>
      <c r="LT185" s="431">
        <v>2.9163544531911612E-3</v>
      </c>
      <c r="LU185" s="431">
        <v>2.4403769057244062E-3</v>
      </c>
      <c r="LV185" s="431">
        <v>1.8029819475486875E-3</v>
      </c>
      <c r="LW185" s="431">
        <v>2.2056798916310072E-3</v>
      </c>
      <c r="LX185" s="431">
        <v>1.861772732809186E-3</v>
      </c>
      <c r="LY185" s="431">
        <v>2.2308260668069124E-3</v>
      </c>
      <c r="LZ185" s="431">
        <v>2.9066978022456169E-3</v>
      </c>
      <c r="MA185" s="431">
        <v>2.5712854694575071E-3</v>
      </c>
      <c r="MB185" s="431">
        <v>2.4959624279290438E-3</v>
      </c>
      <c r="MC185" s="431">
        <v>2.8416234999895096E-3</v>
      </c>
      <c r="MD185" s="431">
        <v>2.5594187900424004E-3</v>
      </c>
      <c r="ME185" s="431">
        <v>2.6638761628419161E-3</v>
      </c>
      <c r="MF185" s="431">
        <v>2.9209931381046772E-3</v>
      </c>
      <c r="MG185" s="431">
        <v>2.9606062453240156E-3</v>
      </c>
      <c r="MH185" s="266"/>
      <c r="MI185" s="266"/>
      <c r="MJ185" s="266"/>
      <c r="MK185" s="266"/>
      <c r="ML185" s="266"/>
      <c r="MM185" s="266"/>
      <c r="MN185" s="266"/>
      <c r="MO185" s="266"/>
      <c r="MP185" s="266"/>
      <c r="MQ185" s="266"/>
      <c r="MR185" s="266"/>
      <c r="MS185" s="266"/>
      <c r="MT185" s="266"/>
      <c r="MU185" s="266"/>
      <c r="MV185" s="266"/>
      <c r="MW185" s="266"/>
      <c r="MX185" s="266"/>
      <c r="MY185" s="266"/>
      <c r="MZ185" s="266"/>
      <c r="NA185" s="266"/>
      <c r="NB185" s="266"/>
      <c r="NC185" s="266"/>
      <c r="ND185" s="266"/>
      <c r="NE185" s="266"/>
      <c r="NF185" s="266"/>
      <c r="NG185" s="266"/>
      <c r="NH185" s="266"/>
      <c r="NI185" s="266"/>
      <c r="NJ185" s="266"/>
      <c r="NK185" s="266"/>
      <c r="NL185" s="266"/>
      <c r="NM185" s="266"/>
      <c r="NN185" s="266"/>
      <c r="NO185" s="266"/>
      <c r="NP185" s="266"/>
      <c r="NQ185" s="266"/>
      <c r="NR185" s="266"/>
      <c r="NS185" s="266"/>
      <c r="NT185" s="266"/>
      <c r="NU185" s="266"/>
      <c r="NV185" s="266"/>
      <c r="NW185" s="266"/>
      <c r="NX185" s="266"/>
      <c r="NY185" s="266"/>
      <c r="NZ185" s="266"/>
      <c r="OA185" s="266"/>
      <c r="OB185" s="266"/>
      <c r="OC185" s="266"/>
      <c r="OD185" s="266"/>
      <c r="OE185" s="266"/>
      <c r="OF185" s="266"/>
      <c r="OG185" s="266"/>
      <c r="OH185" s="266"/>
      <c r="OI185" s="266"/>
      <c r="OJ185" s="266"/>
      <c r="OK185" s="266"/>
      <c r="OL185" s="266"/>
      <c r="OM185" s="266"/>
      <c r="ON185" s="267"/>
    </row>
    <row r="186" spans="1:404">
      <c r="A186" s="261">
        <v>561</v>
      </c>
      <c r="B186" s="265">
        <v>0.33126</v>
      </c>
      <c r="C186" s="265">
        <v>0.46998000000000001</v>
      </c>
      <c r="D186" s="265">
        <v>0.53381000000000001</v>
      </c>
      <c r="E186" s="265">
        <v>0.55481999999999998</v>
      </c>
      <c r="F186" s="265">
        <v>0.37570999999999999</v>
      </c>
      <c r="G186" s="265">
        <v>0.53608999999999996</v>
      </c>
      <c r="H186" s="265">
        <v>0.28564000000000001</v>
      </c>
      <c r="I186" s="265">
        <v>0.34493000000000001</v>
      </c>
      <c r="J186" s="265">
        <v>0.39344000000000001</v>
      </c>
      <c r="K186" s="265">
        <v>4.3397999999999999E-2</v>
      </c>
      <c r="L186" s="265">
        <v>3.6463000000000002E-2</v>
      </c>
      <c r="M186" s="265">
        <v>4.3164000000000001E-2</v>
      </c>
      <c r="N186" s="265">
        <v>0.21776000000000001</v>
      </c>
      <c r="O186" s="265">
        <v>0.22120000000000001</v>
      </c>
      <c r="P186" s="265">
        <v>0.55279</v>
      </c>
      <c r="Q186" s="265">
        <v>0.62722</v>
      </c>
      <c r="R186" s="265">
        <v>0.59731000000000001</v>
      </c>
      <c r="S186" s="265">
        <v>0.29703000000000002</v>
      </c>
      <c r="T186" s="265">
        <v>0.20557</v>
      </c>
      <c r="U186" s="265">
        <v>0.224</v>
      </c>
      <c r="V186" s="265">
        <v>0.15289</v>
      </c>
      <c r="W186" s="265">
        <v>0.24890000000000001</v>
      </c>
      <c r="X186" s="265">
        <v>0.22291</v>
      </c>
      <c r="Y186" s="265">
        <v>0.29918</v>
      </c>
      <c r="Z186" s="265">
        <v>0.20698</v>
      </c>
      <c r="AA186" s="265">
        <v>0.36441000000000001</v>
      </c>
      <c r="AB186" s="265">
        <v>0.25602999999999998</v>
      </c>
      <c r="AC186" s="265">
        <v>0.26859</v>
      </c>
      <c r="AD186" s="265">
        <v>0.18046999999999999</v>
      </c>
      <c r="AE186" s="265">
        <v>0.108</v>
      </c>
      <c r="AF186" s="265">
        <v>0.11039</v>
      </c>
      <c r="AG186" s="265">
        <v>0.12261</v>
      </c>
      <c r="AH186" s="265">
        <v>7.1978E-2</v>
      </c>
      <c r="AI186" s="265">
        <v>1.6959999999999999E-2</v>
      </c>
      <c r="AJ186" s="265">
        <v>5.3337000000000002E-2</v>
      </c>
      <c r="AK186" s="265">
        <v>1.3173000000000001E-2</v>
      </c>
      <c r="AL186" s="265">
        <v>1.8627999999999999E-2</v>
      </c>
      <c r="AM186" s="265">
        <v>3.5226E-2</v>
      </c>
      <c r="AN186" s="265">
        <v>1.4066E-2</v>
      </c>
      <c r="AO186" s="265">
        <v>2.0264000000000001E-2</v>
      </c>
      <c r="AP186" s="265">
        <v>4.3632999999999998E-2</v>
      </c>
      <c r="AQ186" s="265">
        <v>1.5538E-2</v>
      </c>
      <c r="AR186" s="265">
        <v>2.2102E-2</v>
      </c>
      <c r="AS186" s="265">
        <v>3.2446999999999997E-2</v>
      </c>
      <c r="AT186" s="265">
        <v>1.6979999999999999E-2</v>
      </c>
      <c r="AU186" s="265">
        <v>2.3778000000000001E-2</v>
      </c>
      <c r="AV186" s="265">
        <v>1.8702E-2</v>
      </c>
      <c r="AW186" s="265">
        <v>4.3705000000000001E-2</v>
      </c>
      <c r="AX186" s="265">
        <v>5.4672999999999999E-2</v>
      </c>
      <c r="AY186" s="265">
        <v>4.5281000000000002E-2</v>
      </c>
      <c r="AZ186" s="265">
        <v>3.7578E-2</v>
      </c>
      <c r="BA186" s="265">
        <v>1.8667E-2</v>
      </c>
      <c r="BB186" s="265">
        <v>1.9938999999999998E-2</v>
      </c>
      <c r="BC186" s="265">
        <v>2.0771999999999999E-2</v>
      </c>
      <c r="BD186" s="265">
        <v>1.7589E-2</v>
      </c>
      <c r="BE186" s="265">
        <v>0.13649</v>
      </c>
      <c r="BF186" s="265">
        <v>8.2045000000000007E-2</v>
      </c>
      <c r="BG186" s="265">
        <v>0.5171</v>
      </c>
      <c r="BH186" s="265">
        <v>0.48573</v>
      </c>
      <c r="BI186" s="265">
        <v>0.88105999999999995</v>
      </c>
      <c r="BJ186" s="265">
        <v>0.78883000000000003</v>
      </c>
      <c r="BK186" s="265">
        <v>0.14285999999999999</v>
      </c>
      <c r="BL186" s="265">
        <v>0.31570999999999999</v>
      </c>
      <c r="BM186" s="265">
        <v>0.19267999999999999</v>
      </c>
      <c r="BN186" s="265">
        <v>0.43137999999999999</v>
      </c>
      <c r="BO186" s="265">
        <v>0.57428999999999997</v>
      </c>
      <c r="BP186" s="265">
        <v>4.4198000000000001E-2</v>
      </c>
      <c r="BQ186" s="265">
        <v>0.24532999999999999</v>
      </c>
      <c r="BR186" s="265">
        <v>0.43023</v>
      </c>
      <c r="BS186" s="265">
        <v>0.22178999999999999</v>
      </c>
      <c r="BT186" s="265">
        <v>0.39498</v>
      </c>
      <c r="BU186" s="265">
        <v>2.8032999999999999E-2</v>
      </c>
      <c r="BV186" s="265">
        <v>1.3386E-2</v>
      </c>
      <c r="BW186" s="265">
        <v>4.0142999999999998E-2</v>
      </c>
      <c r="BX186" s="265">
        <v>1.8692E-2</v>
      </c>
      <c r="BY186" s="265">
        <v>0.41837000000000002</v>
      </c>
      <c r="BZ186" s="265">
        <v>0.38811000000000001</v>
      </c>
      <c r="CA186" s="265">
        <v>0.70199999999999996</v>
      </c>
      <c r="CB186" s="265">
        <v>0.50016000000000005</v>
      </c>
      <c r="CC186" s="265">
        <v>0.62668000000000001</v>
      </c>
      <c r="CD186" s="265">
        <v>0.40044000000000002</v>
      </c>
      <c r="CE186" s="265">
        <v>0.38530999999999999</v>
      </c>
      <c r="CF186" s="265">
        <v>0.42510999999999999</v>
      </c>
      <c r="CG186" s="265">
        <v>0.38458999999999999</v>
      </c>
      <c r="CH186" s="265">
        <v>0.37720999999999999</v>
      </c>
      <c r="CI186" s="265">
        <v>0.38755000000000001</v>
      </c>
      <c r="CJ186" s="265">
        <v>0.36835000000000001</v>
      </c>
      <c r="CK186" s="265">
        <v>0.39682000000000001</v>
      </c>
      <c r="CL186" s="265">
        <v>0.64414000000000005</v>
      </c>
      <c r="CM186" s="265">
        <v>0.38794000000000001</v>
      </c>
      <c r="CN186" s="265">
        <v>0.23232</v>
      </c>
      <c r="CO186" s="265">
        <v>0.31247000000000003</v>
      </c>
      <c r="CP186" s="265">
        <v>0.37808999999999998</v>
      </c>
      <c r="CQ186" s="265">
        <v>0.36010999999999999</v>
      </c>
      <c r="CR186" s="265">
        <v>0.32</v>
      </c>
      <c r="CS186" s="265">
        <v>0.21632999999999999</v>
      </c>
      <c r="CT186" s="265">
        <v>0.30309000000000003</v>
      </c>
      <c r="CU186" s="265">
        <v>0.26</v>
      </c>
      <c r="CV186" s="265">
        <v>0.35892000000000002</v>
      </c>
      <c r="CW186" s="265">
        <v>0.54747999999999997</v>
      </c>
      <c r="CX186" s="265">
        <v>0.30103000000000002</v>
      </c>
      <c r="CY186" s="265">
        <v>0.47216999999999998</v>
      </c>
      <c r="CZ186" s="265">
        <v>0.47144000000000003</v>
      </c>
      <c r="DA186" s="265">
        <v>0.55423999999999995</v>
      </c>
      <c r="DB186" s="265">
        <v>0.11111</v>
      </c>
      <c r="DC186" s="265">
        <v>0.13195999999999999</v>
      </c>
      <c r="DD186" s="265">
        <v>0.10909000000000001</v>
      </c>
      <c r="DE186" s="265">
        <v>0.25567000000000001</v>
      </c>
      <c r="DF186" s="265">
        <v>7.8904000000000002E-2</v>
      </c>
      <c r="DG186" s="265">
        <v>0.11924</v>
      </c>
      <c r="DH186" s="265">
        <v>8.6911000000000002E-2</v>
      </c>
      <c r="DI186" s="265">
        <v>7.1916999999999995E-2</v>
      </c>
      <c r="DJ186" s="265">
        <v>8.4762000000000004E-2</v>
      </c>
      <c r="DK186" s="265">
        <v>0.29105999999999999</v>
      </c>
      <c r="DL186" s="265">
        <v>0.13869999999999999</v>
      </c>
      <c r="DM186" s="265">
        <v>0.17463000000000001</v>
      </c>
      <c r="DN186" s="265">
        <v>0.13682</v>
      </c>
      <c r="DO186" s="265">
        <v>0.11618000000000001</v>
      </c>
      <c r="DP186" s="265">
        <v>0.25098999999999999</v>
      </c>
      <c r="DQ186" s="265">
        <v>0.14831</v>
      </c>
      <c r="DR186" s="265">
        <v>0.12154</v>
      </c>
      <c r="DS186" s="265">
        <v>0.16671</v>
      </c>
      <c r="DT186" s="265">
        <v>0.22470000000000001</v>
      </c>
      <c r="DU186" s="265">
        <v>0.29648000000000002</v>
      </c>
      <c r="DV186" s="265">
        <v>0.11132</v>
      </c>
      <c r="DW186" s="265">
        <v>0.32282</v>
      </c>
      <c r="DX186" s="265">
        <v>7.2484999999999994E-2</v>
      </c>
      <c r="DY186" s="265">
        <v>9.9076999999999998E-2</v>
      </c>
      <c r="DZ186" s="265">
        <v>0.33895999999999998</v>
      </c>
      <c r="EA186" s="265">
        <v>0.20701</v>
      </c>
      <c r="EB186" s="265">
        <v>0.20934</v>
      </c>
      <c r="EC186" s="265">
        <v>0.21883</v>
      </c>
      <c r="ED186" s="265">
        <v>0.19589000000000001</v>
      </c>
      <c r="EE186" s="265">
        <v>0.18309</v>
      </c>
      <c r="EF186" s="265">
        <v>2.6799E-2</v>
      </c>
      <c r="EG186" s="265">
        <v>0.24482999999999999</v>
      </c>
      <c r="EH186" s="265">
        <v>0.50646999999999998</v>
      </c>
      <c r="EI186" s="265">
        <v>0.45101999999999998</v>
      </c>
      <c r="EJ186" s="265">
        <v>0.34227000000000002</v>
      </c>
      <c r="EK186" s="265">
        <v>0.12323000000000001</v>
      </c>
      <c r="EL186" s="265">
        <v>0.21875</v>
      </c>
      <c r="EM186" s="265">
        <v>0.32190000000000002</v>
      </c>
      <c r="EN186" s="265">
        <v>0.14360000000000001</v>
      </c>
      <c r="EO186" s="265">
        <v>0.52195000000000003</v>
      </c>
      <c r="EP186" s="265">
        <v>0.34338000000000002</v>
      </c>
      <c r="EQ186" s="265">
        <v>9.0029999999999999E-2</v>
      </c>
      <c r="ER186" s="265">
        <v>0.10987</v>
      </c>
      <c r="ES186" s="265">
        <v>9.9831000000000003E-2</v>
      </c>
      <c r="ET186" s="265">
        <v>0.10699</v>
      </c>
      <c r="EU186" s="265">
        <v>9.5465999999999995E-2</v>
      </c>
      <c r="EV186" s="265">
        <v>8.3024000000000001E-2</v>
      </c>
      <c r="EW186" s="265">
        <v>8.9300000000000004E-2</v>
      </c>
      <c r="EX186" s="265">
        <v>9.9737000000000006E-2</v>
      </c>
      <c r="EY186" s="265">
        <v>9.0804999999999997E-2</v>
      </c>
      <c r="EZ186" s="265">
        <v>0.44796000000000002</v>
      </c>
      <c r="FA186" s="265">
        <v>0.14396999999999999</v>
      </c>
      <c r="FB186" s="265">
        <v>0.12945999999999999</v>
      </c>
      <c r="FC186" s="265">
        <v>0.11897000000000001</v>
      </c>
      <c r="FD186" s="265">
        <v>0.14473</v>
      </c>
      <c r="FE186" s="265">
        <v>0.10897</v>
      </c>
      <c r="FF186" s="265">
        <v>0.13804</v>
      </c>
      <c r="FG186" s="265">
        <v>0.15518000000000001</v>
      </c>
      <c r="FH186" s="265">
        <v>0.12886</v>
      </c>
      <c r="FI186" s="265">
        <v>0.12353</v>
      </c>
      <c r="FJ186" s="265">
        <v>0.23379</v>
      </c>
      <c r="FK186" s="265">
        <v>0.18739</v>
      </c>
      <c r="FL186" s="265">
        <v>0.15969</v>
      </c>
      <c r="FM186" s="265">
        <v>0.18045</v>
      </c>
      <c r="FN186" s="265">
        <v>0.68733</v>
      </c>
      <c r="FO186" s="265">
        <v>0.85599999999999998</v>
      </c>
      <c r="FP186" s="265">
        <v>0.63339000000000001</v>
      </c>
      <c r="FQ186" s="265">
        <v>0.65837000000000001</v>
      </c>
      <c r="FR186" s="265">
        <v>0.61631000000000002</v>
      </c>
      <c r="FS186" s="265">
        <v>0.71577000000000002</v>
      </c>
      <c r="FT186" s="265">
        <v>0.56089999999999995</v>
      </c>
      <c r="FU186" s="265">
        <v>0.66517999999999999</v>
      </c>
      <c r="FV186" s="265">
        <v>0.78630999999999995</v>
      </c>
      <c r="FW186" s="265">
        <v>0.65910999999999997</v>
      </c>
      <c r="FX186" s="265">
        <v>0.79883000000000004</v>
      </c>
      <c r="FY186" s="265">
        <v>0.59492</v>
      </c>
      <c r="FZ186" s="265">
        <v>0.65910999999999997</v>
      </c>
      <c r="GA186" s="265">
        <v>0.72399999999999998</v>
      </c>
      <c r="GB186" s="265">
        <v>0.69298999999999999</v>
      </c>
      <c r="GC186" s="265">
        <v>0.79620999999999997</v>
      </c>
      <c r="GD186" s="265">
        <v>0.78493999999999997</v>
      </c>
      <c r="GE186" s="265">
        <v>0.95584999999999998</v>
      </c>
      <c r="GF186" s="265">
        <v>0.78929000000000005</v>
      </c>
      <c r="GG186" s="265">
        <v>0.73958999999999997</v>
      </c>
      <c r="GH186" s="265">
        <v>0.83857000000000004</v>
      </c>
      <c r="GI186" s="265">
        <v>0.79464000000000001</v>
      </c>
      <c r="GJ186" s="265">
        <v>0.89170000000000005</v>
      </c>
      <c r="GK186" s="265">
        <v>0.85516999999999999</v>
      </c>
      <c r="GL186" s="265">
        <v>0.79013</v>
      </c>
      <c r="GM186" s="265">
        <v>0.92490000000000006</v>
      </c>
      <c r="GN186" s="265">
        <v>0.96382000000000001</v>
      </c>
      <c r="GO186" s="265">
        <v>0.86080000000000001</v>
      </c>
      <c r="GP186" s="265">
        <v>0.80411999999999995</v>
      </c>
      <c r="GQ186" s="265">
        <v>0.79705999999999999</v>
      </c>
      <c r="GR186" s="265">
        <v>0.89154999999999995</v>
      </c>
      <c r="GS186" s="265">
        <v>0.79381999999999997</v>
      </c>
      <c r="GT186" s="265">
        <v>0.78844999999999998</v>
      </c>
      <c r="GU186" s="265">
        <v>0.78391999999999995</v>
      </c>
      <c r="GV186" s="265">
        <v>0.75605999999999995</v>
      </c>
      <c r="GW186" s="265">
        <v>0.75348000000000004</v>
      </c>
      <c r="GX186" s="265">
        <v>0.87297000000000002</v>
      </c>
      <c r="GY186" s="265">
        <v>0.71940999999999999</v>
      </c>
      <c r="GZ186" s="265">
        <v>0.57545000000000002</v>
      </c>
      <c r="HA186" s="265">
        <v>0.70404</v>
      </c>
      <c r="HB186" s="265">
        <v>0.71257999999999999</v>
      </c>
      <c r="HC186" s="265">
        <v>0.96365999999999996</v>
      </c>
      <c r="HD186" s="265">
        <v>0.71084000000000003</v>
      </c>
      <c r="HE186" s="265">
        <v>0.90980000000000005</v>
      </c>
      <c r="HF186" s="265">
        <v>0.86216000000000004</v>
      </c>
      <c r="HG186" s="265">
        <v>0.91132999999999997</v>
      </c>
      <c r="HH186" s="265">
        <v>0.91293999999999997</v>
      </c>
      <c r="HI186" s="265">
        <v>0.91703999999999997</v>
      </c>
      <c r="HJ186" s="265">
        <v>0.95767999999999998</v>
      </c>
      <c r="HK186" s="265">
        <v>0.77595999999999998</v>
      </c>
      <c r="HL186" s="265">
        <v>0.81701999999999997</v>
      </c>
      <c r="HM186" s="265">
        <v>0.79229000000000005</v>
      </c>
      <c r="HN186" s="265">
        <v>0.87285000000000001</v>
      </c>
      <c r="HO186" s="265">
        <v>0.87636000000000003</v>
      </c>
      <c r="HP186" s="265">
        <v>0.81062999999999996</v>
      </c>
      <c r="HQ186" s="265">
        <v>0.83916999999999997</v>
      </c>
      <c r="HR186" s="265">
        <v>0.93423999999999996</v>
      </c>
      <c r="HS186" s="265">
        <v>0.84894999999999998</v>
      </c>
      <c r="HT186" s="265">
        <v>0.79508000000000001</v>
      </c>
      <c r="HU186" s="265">
        <v>0.91869000000000001</v>
      </c>
      <c r="HV186" s="265">
        <v>0.76136000000000004</v>
      </c>
      <c r="HW186" s="265">
        <v>0.83101000000000003</v>
      </c>
      <c r="HX186" s="265">
        <v>0.85892000000000002</v>
      </c>
      <c r="HY186" s="265">
        <v>0.69067999999999996</v>
      </c>
      <c r="HZ186" s="265">
        <v>0.89415999999999995</v>
      </c>
      <c r="IA186" s="265">
        <v>0.81237999999999999</v>
      </c>
      <c r="IB186" s="265">
        <v>0.80284999999999995</v>
      </c>
      <c r="IC186" s="265">
        <v>0.81454000000000004</v>
      </c>
      <c r="ID186" s="265">
        <v>0.80825000000000002</v>
      </c>
      <c r="IE186" s="265">
        <v>0.78049999999999997</v>
      </c>
      <c r="IF186" s="265">
        <v>0.78498999999999997</v>
      </c>
      <c r="IG186" s="265">
        <v>0.74150000000000005</v>
      </c>
      <c r="IH186" s="265">
        <v>0.88307999999999998</v>
      </c>
      <c r="II186" s="265">
        <v>0.97643000000000002</v>
      </c>
      <c r="IJ186" s="265">
        <v>0.76202999999999999</v>
      </c>
      <c r="IK186" s="265">
        <v>0.77083000000000002</v>
      </c>
      <c r="IL186" s="265">
        <v>0.93664999999999998</v>
      </c>
      <c r="IM186" s="265">
        <v>0.90780000000000005</v>
      </c>
      <c r="IN186" s="265">
        <v>0.94964999999999999</v>
      </c>
      <c r="IO186" s="265">
        <v>0.91493999999999998</v>
      </c>
      <c r="IP186" s="265">
        <v>0.58264000000000005</v>
      </c>
      <c r="IQ186" s="265">
        <v>0.87461</v>
      </c>
      <c r="IR186" s="265">
        <v>0.85863</v>
      </c>
      <c r="IS186" s="265">
        <v>0.77085999999999999</v>
      </c>
      <c r="IT186" s="265">
        <v>0.67884999999999995</v>
      </c>
      <c r="IU186" s="265">
        <v>0.79691999999999996</v>
      </c>
      <c r="IV186" s="265">
        <v>0.53515000000000001</v>
      </c>
      <c r="IW186" s="265">
        <v>0.75499000000000005</v>
      </c>
      <c r="IX186" s="265">
        <v>0.82662000000000002</v>
      </c>
      <c r="IY186" s="265">
        <v>0.92064999999999997</v>
      </c>
      <c r="IZ186" s="265">
        <v>0.82196999999999998</v>
      </c>
      <c r="JA186" s="265">
        <v>0.85724</v>
      </c>
      <c r="JB186" s="265">
        <v>0.82642000000000004</v>
      </c>
      <c r="JC186" s="265">
        <v>0.89688999999999997</v>
      </c>
      <c r="JD186" s="265">
        <v>0.86792000000000002</v>
      </c>
      <c r="JE186" s="265">
        <v>0.80986000000000002</v>
      </c>
      <c r="JF186" s="265">
        <v>0.69698000000000004</v>
      </c>
      <c r="JG186" s="265">
        <v>0.87450000000000006</v>
      </c>
      <c r="JH186" s="265">
        <v>0.98731000000000002</v>
      </c>
      <c r="JI186" s="265">
        <v>0.84097</v>
      </c>
      <c r="JJ186" s="265">
        <v>0.79215999999999998</v>
      </c>
      <c r="JK186" s="265">
        <v>0.99983</v>
      </c>
      <c r="JL186" s="265">
        <v>0.95843999999999996</v>
      </c>
      <c r="JM186" s="265">
        <v>0.92349999999999999</v>
      </c>
      <c r="JN186" s="265">
        <v>0.77483000000000002</v>
      </c>
      <c r="JO186" s="265">
        <v>0.80698999999999999</v>
      </c>
      <c r="JP186" s="265">
        <v>0.78151000000000004</v>
      </c>
      <c r="JQ186" s="265">
        <v>0.77327000000000001</v>
      </c>
      <c r="JR186" s="265">
        <v>0.67406999999999995</v>
      </c>
      <c r="JS186" s="265">
        <v>0.78217000000000003</v>
      </c>
      <c r="JT186" s="265">
        <v>0.43622</v>
      </c>
      <c r="JU186" s="265">
        <v>0.91642999999999997</v>
      </c>
      <c r="JV186" s="265">
        <v>0.88327999999999995</v>
      </c>
      <c r="JW186" s="265">
        <v>0.72992999999999997</v>
      </c>
      <c r="JX186" s="265">
        <v>0.74202999999999997</v>
      </c>
      <c r="JY186" s="265">
        <v>0.79400000000000004</v>
      </c>
      <c r="JZ186" s="265">
        <v>0.71914999999999996</v>
      </c>
      <c r="KA186" s="265">
        <v>0.63383</v>
      </c>
      <c r="KB186" s="265">
        <v>0.59765999999999997</v>
      </c>
      <c r="KC186" s="265">
        <v>0.68627000000000005</v>
      </c>
      <c r="KD186" s="265">
        <v>0.59143999999999997</v>
      </c>
      <c r="KE186" s="265">
        <v>0.61768999999999996</v>
      </c>
      <c r="KF186" s="265">
        <v>0.54864999999999997</v>
      </c>
      <c r="KG186" s="265">
        <v>0.52346000000000004</v>
      </c>
      <c r="KH186" s="265">
        <v>0.82438</v>
      </c>
      <c r="KI186" s="265">
        <v>0.67354000000000003</v>
      </c>
      <c r="KJ186" s="265">
        <v>0.73004999999999998</v>
      </c>
      <c r="KK186" s="265">
        <v>0.54556000000000004</v>
      </c>
      <c r="KL186" s="265">
        <v>0.57930999999999999</v>
      </c>
      <c r="KM186" s="265">
        <v>0.96816999999999998</v>
      </c>
      <c r="KN186" s="265">
        <v>0.95704</v>
      </c>
      <c r="KO186" s="265">
        <v>0.90930999999999995</v>
      </c>
      <c r="KP186" s="265">
        <v>6.9016263923516409E-3</v>
      </c>
      <c r="KQ186" s="265">
        <v>0.79452999999999996</v>
      </c>
      <c r="KR186" s="265">
        <v>0.74882000000000004</v>
      </c>
      <c r="KS186" s="265">
        <v>0.71111999999999997</v>
      </c>
      <c r="KT186" s="265">
        <v>0.94978150337336364</v>
      </c>
      <c r="KU186" s="265">
        <v>0.14193</v>
      </c>
      <c r="KV186" s="265">
        <v>0.29141</v>
      </c>
      <c r="KW186" s="265">
        <v>0.36055999999999999</v>
      </c>
      <c r="KX186" s="265">
        <v>0.4703</v>
      </c>
      <c r="KY186" s="265">
        <v>0.66095999999999999</v>
      </c>
      <c r="KZ186" s="265">
        <v>0.84067000000000003</v>
      </c>
      <c r="LA186" s="265">
        <v>0.95282</v>
      </c>
      <c r="LB186" s="265">
        <v>0.99734</v>
      </c>
      <c r="LC186" s="265">
        <v>1</v>
      </c>
      <c r="LD186" s="265">
        <v>0</v>
      </c>
      <c r="LE186" s="265">
        <v>0.72846</v>
      </c>
      <c r="LF186" s="265">
        <v>0</v>
      </c>
      <c r="LG186" s="265">
        <v>0</v>
      </c>
      <c r="LH186" s="431">
        <v>2.6590570341795683E-3</v>
      </c>
      <c r="LI186" s="431">
        <v>2.5405108463019133E-3</v>
      </c>
      <c r="LJ186" s="431">
        <v>2.0471513271331787E-3</v>
      </c>
      <c r="LK186" s="431">
        <v>2.3506679572165012E-3</v>
      </c>
      <c r="LL186" s="431">
        <v>1.7596735851839185E-3</v>
      </c>
      <c r="LM186" s="431">
        <v>2.1174219436943531E-3</v>
      </c>
      <c r="LN186" s="431">
        <v>1.5679637435823679E-3</v>
      </c>
      <c r="LO186" s="431">
        <v>1.7857690108940005E-3</v>
      </c>
      <c r="LP186" s="431">
        <v>1.6143921529874206E-3</v>
      </c>
      <c r="LQ186" s="431">
        <v>1.717328792437911E-3</v>
      </c>
      <c r="LR186" s="431">
        <v>3.308446379378438E-3</v>
      </c>
      <c r="LS186" s="431">
        <v>2.6678091380745173E-3</v>
      </c>
      <c r="LT186" s="431">
        <v>2.9648018535226583E-3</v>
      </c>
      <c r="LU186" s="431">
        <v>2.4124905467033386E-3</v>
      </c>
      <c r="LV186" s="431">
        <v>1.8164694774895906E-3</v>
      </c>
      <c r="LW186" s="431">
        <v>2.1679340861737728E-3</v>
      </c>
      <c r="LX186" s="431">
        <v>1.8509697401896119E-3</v>
      </c>
      <c r="LY186" s="431">
        <v>2.1931659430265427E-3</v>
      </c>
      <c r="LZ186" s="431">
        <v>2.9784843791276217E-3</v>
      </c>
      <c r="MA186" s="431">
        <v>2.6113050989806652E-3</v>
      </c>
      <c r="MB186" s="431">
        <v>2.5626777205616236E-3</v>
      </c>
      <c r="MC186" s="431">
        <v>2.8303808066993952E-3</v>
      </c>
      <c r="MD186" s="431">
        <v>2.530356403440237E-3</v>
      </c>
      <c r="ME186" s="431">
        <v>2.6774818543344736E-3</v>
      </c>
      <c r="MF186" s="431">
        <v>2.9550569597631693E-3</v>
      </c>
      <c r="MG186" s="431">
        <v>2.9704633634537458E-3</v>
      </c>
      <c r="MH186" s="266"/>
      <c r="MI186" s="266"/>
      <c r="MJ186" s="266"/>
      <c r="MK186" s="266"/>
      <c r="ML186" s="266"/>
      <c r="MM186" s="266"/>
      <c r="MN186" s="266"/>
      <c r="MO186" s="266"/>
      <c r="MP186" s="266"/>
      <c r="MQ186" s="266"/>
      <c r="MR186" s="266"/>
      <c r="MS186" s="266"/>
      <c r="MT186" s="266"/>
      <c r="MU186" s="266"/>
      <c r="MV186" s="266"/>
      <c r="MW186" s="266"/>
      <c r="MX186" s="266"/>
      <c r="MY186" s="266"/>
      <c r="MZ186" s="266"/>
      <c r="NA186" s="266"/>
      <c r="NB186" s="266"/>
      <c r="NC186" s="266"/>
      <c r="ND186" s="266"/>
      <c r="NE186" s="266"/>
      <c r="NF186" s="266"/>
      <c r="NG186" s="266"/>
      <c r="NH186" s="266"/>
      <c r="NI186" s="266"/>
      <c r="NJ186" s="266"/>
      <c r="NK186" s="266"/>
      <c r="NL186" s="266"/>
      <c r="NM186" s="266"/>
      <c r="NN186" s="266"/>
      <c r="NO186" s="266"/>
      <c r="NP186" s="266"/>
      <c r="NQ186" s="266"/>
      <c r="NR186" s="266"/>
      <c r="NS186" s="266"/>
      <c r="NT186" s="266"/>
      <c r="NU186" s="266"/>
      <c r="NV186" s="266"/>
      <c r="NW186" s="266"/>
      <c r="NX186" s="266"/>
      <c r="NY186" s="266"/>
      <c r="NZ186" s="266"/>
      <c r="OA186" s="266"/>
      <c r="OB186" s="266"/>
      <c r="OC186" s="266"/>
      <c r="OD186" s="266"/>
      <c r="OE186" s="266"/>
      <c r="OF186" s="266"/>
      <c r="OG186" s="266"/>
      <c r="OH186" s="266"/>
      <c r="OI186" s="266"/>
      <c r="OJ186" s="266"/>
      <c r="OK186" s="266"/>
      <c r="OL186" s="266"/>
      <c r="OM186" s="266"/>
      <c r="ON186" s="267"/>
    </row>
    <row r="187" spans="1:404">
      <c r="A187" s="261">
        <v>562</v>
      </c>
      <c r="B187" s="265">
        <v>0.33437</v>
      </c>
      <c r="C187" s="265">
        <v>0.47799000000000003</v>
      </c>
      <c r="D187" s="265">
        <v>0.54549000000000003</v>
      </c>
      <c r="E187" s="265">
        <v>0.57033999999999996</v>
      </c>
      <c r="F187" s="265">
        <v>0.37851000000000001</v>
      </c>
      <c r="G187" s="265">
        <v>0.54413</v>
      </c>
      <c r="H187" s="265">
        <v>0.28627000000000002</v>
      </c>
      <c r="I187" s="265">
        <v>0.34499000000000002</v>
      </c>
      <c r="J187" s="265">
        <v>0.39632000000000001</v>
      </c>
      <c r="K187" s="265">
        <v>4.0927999999999999E-2</v>
      </c>
      <c r="L187" s="265">
        <v>3.4074E-2</v>
      </c>
      <c r="M187" s="265">
        <v>4.1383999999999997E-2</v>
      </c>
      <c r="N187" s="265">
        <v>0.22048000000000001</v>
      </c>
      <c r="O187" s="265">
        <v>0.22206000000000001</v>
      </c>
      <c r="P187" s="265">
        <v>0.55703999999999998</v>
      </c>
      <c r="Q187" s="265">
        <v>0.63448000000000004</v>
      </c>
      <c r="R187" s="265">
        <v>0.61294999999999999</v>
      </c>
      <c r="S187" s="265">
        <v>0.29735</v>
      </c>
      <c r="T187" s="265">
        <v>0.20599999999999999</v>
      </c>
      <c r="U187" s="265">
        <v>0.22348999999999999</v>
      </c>
      <c r="V187" s="265">
        <v>0.15289</v>
      </c>
      <c r="W187" s="265">
        <v>0.24907000000000001</v>
      </c>
      <c r="X187" s="265">
        <v>0.22187000000000001</v>
      </c>
      <c r="Y187" s="265">
        <v>0.29946</v>
      </c>
      <c r="Z187" s="265">
        <v>0.20732</v>
      </c>
      <c r="AA187" s="265">
        <v>0.36730000000000002</v>
      </c>
      <c r="AB187" s="265">
        <v>0.25807999999999998</v>
      </c>
      <c r="AC187" s="265">
        <v>0.27043</v>
      </c>
      <c r="AD187" s="265">
        <v>0.18174999999999999</v>
      </c>
      <c r="AE187" s="265">
        <v>0.10874</v>
      </c>
      <c r="AF187" s="265">
        <v>0.11093</v>
      </c>
      <c r="AG187" s="265">
        <v>0.12858</v>
      </c>
      <c r="AH187" s="265">
        <v>7.1229000000000001E-2</v>
      </c>
      <c r="AI187" s="265">
        <v>1.5724999999999999E-2</v>
      </c>
      <c r="AJ187" s="265">
        <v>5.3464999999999999E-2</v>
      </c>
      <c r="AK187" s="265">
        <v>1.2248999999999999E-2</v>
      </c>
      <c r="AL187" s="265">
        <v>1.7124E-2</v>
      </c>
      <c r="AM187" s="265">
        <v>3.4508999999999998E-2</v>
      </c>
      <c r="AN187" s="265">
        <v>1.291E-2</v>
      </c>
      <c r="AO187" s="265">
        <v>1.8630000000000001E-2</v>
      </c>
      <c r="AP187" s="265">
        <v>4.3116000000000002E-2</v>
      </c>
      <c r="AQ187" s="265">
        <v>1.4289E-2</v>
      </c>
      <c r="AR187" s="265">
        <v>2.0281E-2</v>
      </c>
      <c r="AS187" s="265">
        <v>3.0675999999999998E-2</v>
      </c>
      <c r="AT187" s="265">
        <v>1.5557E-2</v>
      </c>
      <c r="AU187" s="265">
        <v>2.1777999999999999E-2</v>
      </c>
      <c r="AV187" s="265">
        <v>1.7099E-2</v>
      </c>
      <c r="AW187" s="265">
        <v>4.3105999999999998E-2</v>
      </c>
      <c r="AX187" s="265">
        <v>5.4036000000000001E-2</v>
      </c>
      <c r="AY187" s="265">
        <v>4.3992000000000003E-2</v>
      </c>
      <c r="AZ187" s="265">
        <v>3.6221000000000003E-2</v>
      </c>
      <c r="BA187" s="265">
        <v>1.7301E-2</v>
      </c>
      <c r="BB187" s="265">
        <v>1.8526999999999998E-2</v>
      </c>
      <c r="BC187" s="265">
        <v>1.9332999999999999E-2</v>
      </c>
      <c r="BD187" s="265">
        <v>1.6258000000000002E-2</v>
      </c>
      <c r="BE187" s="265">
        <v>0.19589999999999999</v>
      </c>
      <c r="BF187" s="265">
        <v>9.6808000000000005E-2</v>
      </c>
      <c r="BG187" s="265">
        <v>0.59670000000000001</v>
      </c>
      <c r="BH187" s="265">
        <v>0.54127000000000003</v>
      </c>
      <c r="BI187" s="265">
        <v>0.90847</v>
      </c>
      <c r="BJ187" s="265">
        <v>0.80764000000000002</v>
      </c>
      <c r="BK187" s="265">
        <v>0.15584000000000001</v>
      </c>
      <c r="BL187" s="265">
        <v>0.34245999999999999</v>
      </c>
      <c r="BM187" s="265">
        <v>0.19023999999999999</v>
      </c>
      <c r="BN187" s="265">
        <v>0.44257999999999997</v>
      </c>
      <c r="BO187" s="265">
        <v>0.56286000000000003</v>
      </c>
      <c r="BP187" s="265">
        <v>5.4280000000000002E-2</v>
      </c>
      <c r="BQ187" s="265">
        <v>0.27154</v>
      </c>
      <c r="BR187" s="265">
        <v>0.44169999999999998</v>
      </c>
      <c r="BS187" s="265">
        <v>0.24487</v>
      </c>
      <c r="BT187" s="265">
        <v>0.39913999999999999</v>
      </c>
      <c r="BU187" s="265">
        <v>2.8067000000000002E-2</v>
      </c>
      <c r="BV187" s="265">
        <v>1.3417E-2</v>
      </c>
      <c r="BW187" s="265">
        <v>3.9759999999999997E-2</v>
      </c>
      <c r="BX187" s="265">
        <v>1.8508E-2</v>
      </c>
      <c r="BY187" s="265">
        <v>0.42154999999999998</v>
      </c>
      <c r="BZ187" s="265">
        <v>0.39102999999999999</v>
      </c>
      <c r="CA187" s="265">
        <v>0.70399999999999996</v>
      </c>
      <c r="CB187" s="265">
        <v>0.50356999999999996</v>
      </c>
      <c r="CC187" s="265">
        <v>0.63068000000000002</v>
      </c>
      <c r="CD187" s="265">
        <v>0.40364</v>
      </c>
      <c r="CE187" s="265">
        <v>0.38818999999999998</v>
      </c>
      <c r="CF187" s="265">
        <v>0.42826999999999998</v>
      </c>
      <c r="CG187" s="265">
        <v>0.38367000000000001</v>
      </c>
      <c r="CH187" s="265">
        <v>0.38028000000000001</v>
      </c>
      <c r="CI187" s="265">
        <v>0.39030999999999999</v>
      </c>
      <c r="CJ187" s="265">
        <v>0.37119999999999997</v>
      </c>
      <c r="CK187" s="265">
        <v>0.39522000000000002</v>
      </c>
      <c r="CL187" s="265">
        <v>0.64788000000000001</v>
      </c>
      <c r="CM187" s="265">
        <v>0.38727</v>
      </c>
      <c r="CN187" s="265">
        <v>0.23232</v>
      </c>
      <c r="CO187" s="265">
        <v>0.31223000000000001</v>
      </c>
      <c r="CP187" s="265">
        <v>0.37716</v>
      </c>
      <c r="CQ187" s="265">
        <v>0.35922999999999999</v>
      </c>
      <c r="CR187" s="265">
        <v>0.32</v>
      </c>
      <c r="CS187" s="265">
        <v>0.21837000000000001</v>
      </c>
      <c r="CT187" s="265">
        <v>0.30721999999999999</v>
      </c>
      <c r="CU187" s="265">
        <v>0.26</v>
      </c>
      <c r="CV187" s="265">
        <v>0.35796</v>
      </c>
      <c r="CW187" s="265">
        <v>0.54949999999999999</v>
      </c>
      <c r="CX187" s="265">
        <v>0.30309000000000003</v>
      </c>
      <c r="CY187" s="265">
        <v>0.47010000000000002</v>
      </c>
      <c r="CZ187" s="265">
        <v>0.47735</v>
      </c>
      <c r="DA187" s="265">
        <v>0.55991999999999997</v>
      </c>
      <c r="DB187" s="265">
        <v>0.11111</v>
      </c>
      <c r="DC187" s="265">
        <v>0.12989999999999999</v>
      </c>
      <c r="DD187" s="265">
        <v>0.10707</v>
      </c>
      <c r="DE187" s="265">
        <v>0.25361</v>
      </c>
      <c r="DF187" s="265">
        <v>7.4359999999999996E-2</v>
      </c>
      <c r="DG187" s="265">
        <v>0.11233</v>
      </c>
      <c r="DH187" s="265">
        <v>8.2461999999999994E-2</v>
      </c>
      <c r="DI187" s="265">
        <v>6.7080000000000001E-2</v>
      </c>
      <c r="DJ187" s="265">
        <v>7.9082E-2</v>
      </c>
      <c r="DK187" s="265">
        <v>0.26838000000000001</v>
      </c>
      <c r="DL187" s="265">
        <v>0.12942000000000001</v>
      </c>
      <c r="DM187" s="265">
        <v>0.16446</v>
      </c>
      <c r="DN187" s="265">
        <v>0.12669</v>
      </c>
      <c r="DO187" s="265">
        <v>0.10811</v>
      </c>
      <c r="DP187" s="265">
        <v>0.23128000000000001</v>
      </c>
      <c r="DQ187" s="265">
        <v>0.13697000000000001</v>
      </c>
      <c r="DR187" s="265">
        <v>0.11557000000000001</v>
      </c>
      <c r="DS187" s="265">
        <v>0.15894</v>
      </c>
      <c r="DT187" s="265">
        <v>0.21451000000000001</v>
      </c>
      <c r="DU187" s="265">
        <v>0.27324999999999999</v>
      </c>
      <c r="DV187" s="265">
        <v>0.10488</v>
      </c>
      <c r="DW187" s="265">
        <v>0.29823</v>
      </c>
      <c r="DX187" s="265">
        <v>6.8689E-2</v>
      </c>
      <c r="DY187" s="265">
        <v>9.4169000000000003E-2</v>
      </c>
      <c r="DZ187" s="265">
        <v>0.31581999999999999</v>
      </c>
      <c r="EA187" s="265">
        <v>0.19078000000000001</v>
      </c>
      <c r="EB187" s="265">
        <v>0.19292000000000001</v>
      </c>
      <c r="EC187" s="265">
        <v>0.20166999999999999</v>
      </c>
      <c r="ED187" s="265">
        <v>0.18053</v>
      </c>
      <c r="EE187" s="265">
        <v>0.16875000000000001</v>
      </c>
      <c r="EF187" s="265">
        <v>2.5363E-2</v>
      </c>
      <c r="EG187" s="265">
        <v>0.22561999999999999</v>
      </c>
      <c r="EH187" s="265">
        <v>0.45796999999999999</v>
      </c>
      <c r="EI187" s="265">
        <v>0.45306000000000002</v>
      </c>
      <c r="EJ187" s="265">
        <v>0.34433000000000002</v>
      </c>
      <c r="EK187" s="265">
        <v>0.12525</v>
      </c>
      <c r="EL187" s="265">
        <v>0.21875</v>
      </c>
      <c r="EM187" s="265">
        <v>0.37039</v>
      </c>
      <c r="EN187" s="265">
        <v>0.15418999999999999</v>
      </c>
      <c r="EO187" s="265">
        <v>0.52975000000000005</v>
      </c>
      <c r="EP187" s="265">
        <v>0.34506999999999999</v>
      </c>
      <c r="EQ187" s="265">
        <v>8.6594000000000004E-2</v>
      </c>
      <c r="ER187" s="265">
        <v>0.10768</v>
      </c>
      <c r="ES187" s="265">
        <v>9.6777000000000002E-2</v>
      </c>
      <c r="ET187" s="265">
        <v>0.1042</v>
      </c>
      <c r="EU187" s="265">
        <v>9.2169000000000001E-2</v>
      </c>
      <c r="EV187" s="265">
        <v>8.2454E-2</v>
      </c>
      <c r="EW187" s="265">
        <v>8.8386000000000006E-2</v>
      </c>
      <c r="EX187" s="265">
        <v>9.8155000000000006E-2</v>
      </c>
      <c r="EY187" s="265">
        <v>8.7284E-2</v>
      </c>
      <c r="EZ187" s="265">
        <v>0.4481</v>
      </c>
      <c r="FA187" s="265">
        <v>0.13961000000000001</v>
      </c>
      <c r="FB187" s="265">
        <v>0.12590999999999999</v>
      </c>
      <c r="FC187" s="265">
        <v>0.11601</v>
      </c>
      <c r="FD187" s="265">
        <v>0.13916999999999999</v>
      </c>
      <c r="FE187" s="265">
        <v>0.10652</v>
      </c>
      <c r="FF187" s="265">
        <v>0.13253000000000001</v>
      </c>
      <c r="FG187" s="265">
        <v>0.14953</v>
      </c>
      <c r="FH187" s="265">
        <v>0.12327</v>
      </c>
      <c r="FI187" s="265">
        <v>0.11792999999999999</v>
      </c>
      <c r="FJ187" s="265">
        <v>0.25281999999999999</v>
      </c>
      <c r="FK187" s="265">
        <v>0.20793</v>
      </c>
      <c r="FL187" s="265">
        <v>0.16303999999999999</v>
      </c>
      <c r="FM187" s="265">
        <v>0.18390000000000001</v>
      </c>
      <c r="FN187" s="265">
        <v>0.69098999999999999</v>
      </c>
      <c r="FO187" s="265">
        <v>0.86199999999999999</v>
      </c>
      <c r="FP187" s="265">
        <v>0.63210999999999995</v>
      </c>
      <c r="FQ187" s="265">
        <v>0.66222000000000003</v>
      </c>
      <c r="FR187" s="265">
        <v>0.62636999999999998</v>
      </c>
      <c r="FS187" s="265">
        <v>0.72279000000000004</v>
      </c>
      <c r="FT187" s="265">
        <v>0.56374999999999997</v>
      </c>
      <c r="FU187" s="265">
        <v>0.66639999999999999</v>
      </c>
      <c r="FV187" s="265">
        <v>0.7873</v>
      </c>
      <c r="FW187" s="265">
        <v>0.65812000000000004</v>
      </c>
      <c r="FX187" s="265">
        <v>0.80501</v>
      </c>
      <c r="FY187" s="265">
        <v>0.59370999999999996</v>
      </c>
      <c r="FZ187" s="265">
        <v>0.65812000000000004</v>
      </c>
      <c r="GA187" s="265">
        <v>0.72487999999999997</v>
      </c>
      <c r="GB187" s="265">
        <v>0.69771000000000005</v>
      </c>
      <c r="GC187" s="265">
        <v>0.80474000000000001</v>
      </c>
      <c r="GD187" s="265">
        <v>0.78949000000000003</v>
      </c>
      <c r="GE187" s="265">
        <v>0.95777999999999996</v>
      </c>
      <c r="GF187" s="265">
        <v>0.79595000000000005</v>
      </c>
      <c r="GG187" s="265">
        <v>0.73843000000000003</v>
      </c>
      <c r="GH187" s="265">
        <v>0.83743000000000001</v>
      </c>
      <c r="GI187" s="265">
        <v>0.79313</v>
      </c>
      <c r="GJ187" s="265">
        <v>0.89481999999999995</v>
      </c>
      <c r="GK187" s="265">
        <v>0.85826000000000002</v>
      </c>
      <c r="GL187" s="265">
        <v>0.79200999999999999</v>
      </c>
      <c r="GM187" s="265">
        <v>0.92837999999999998</v>
      </c>
      <c r="GN187" s="265">
        <v>0.96601999999999999</v>
      </c>
      <c r="GO187" s="265">
        <v>0.8649</v>
      </c>
      <c r="GP187" s="265">
        <v>0.80950999999999995</v>
      </c>
      <c r="GQ187" s="265">
        <v>0.80232999999999999</v>
      </c>
      <c r="GR187" s="265">
        <v>0.89522000000000002</v>
      </c>
      <c r="GS187" s="265">
        <v>0.79918</v>
      </c>
      <c r="GT187" s="265">
        <v>0.79435</v>
      </c>
      <c r="GU187" s="265">
        <v>0.78991999999999996</v>
      </c>
      <c r="GV187" s="265">
        <v>0.76212000000000002</v>
      </c>
      <c r="GW187" s="265">
        <v>0.75978999999999997</v>
      </c>
      <c r="GX187" s="265">
        <v>0.87721000000000005</v>
      </c>
      <c r="GY187" s="265">
        <v>0.71760999999999997</v>
      </c>
      <c r="GZ187" s="265">
        <v>0.57396000000000003</v>
      </c>
      <c r="HA187" s="265">
        <v>0.71084999999999998</v>
      </c>
      <c r="HB187" s="265">
        <v>0.71892999999999996</v>
      </c>
      <c r="HC187" s="265">
        <v>0.96503000000000005</v>
      </c>
      <c r="HD187" s="265">
        <v>0.71099000000000001</v>
      </c>
      <c r="HE187" s="265">
        <v>0.91325000000000001</v>
      </c>
      <c r="HF187" s="265">
        <v>0.86355999999999999</v>
      </c>
      <c r="HG187" s="265">
        <v>0.91471999999999998</v>
      </c>
      <c r="HH187" s="265">
        <v>0.91629000000000005</v>
      </c>
      <c r="HI187" s="265">
        <v>0.92032000000000003</v>
      </c>
      <c r="HJ187" s="265">
        <v>0.96006000000000002</v>
      </c>
      <c r="HK187" s="265">
        <v>0.78049000000000002</v>
      </c>
      <c r="HL187" s="265">
        <v>0.81949000000000005</v>
      </c>
      <c r="HM187" s="265">
        <v>0.79801999999999995</v>
      </c>
      <c r="HN187" s="265">
        <v>0.87670000000000003</v>
      </c>
      <c r="HO187" s="265">
        <v>0.88046999999999997</v>
      </c>
      <c r="HP187" s="265">
        <v>0.81691000000000003</v>
      </c>
      <c r="HQ187" s="265">
        <v>0.84028999999999998</v>
      </c>
      <c r="HR187" s="265">
        <v>0.93442000000000003</v>
      </c>
      <c r="HS187" s="265">
        <v>0.85502</v>
      </c>
      <c r="HT187" s="265">
        <v>0.79574</v>
      </c>
      <c r="HU187" s="265">
        <v>0.91779999999999995</v>
      </c>
      <c r="HV187" s="265">
        <v>0.76773999999999998</v>
      </c>
      <c r="HW187" s="265">
        <v>0.82899</v>
      </c>
      <c r="HX187" s="265">
        <v>0.85724</v>
      </c>
      <c r="HY187" s="265">
        <v>0.68989</v>
      </c>
      <c r="HZ187" s="265">
        <v>0.90203999999999995</v>
      </c>
      <c r="IA187" s="265">
        <v>0.82140000000000002</v>
      </c>
      <c r="IB187" s="265">
        <v>0.81228999999999996</v>
      </c>
      <c r="IC187" s="265">
        <v>0.82377</v>
      </c>
      <c r="ID187" s="265">
        <v>0.81769000000000003</v>
      </c>
      <c r="IE187" s="265">
        <v>0.78749000000000002</v>
      </c>
      <c r="IF187" s="265">
        <v>0.79220000000000002</v>
      </c>
      <c r="IG187" s="265">
        <v>0.74802000000000002</v>
      </c>
      <c r="IH187" s="265">
        <v>0.88653999999999999</v>
      </c>
      <c r="II187" s="265">
        <v>0.97909000000000002</v>
      </c>
      <c r="IJ187" s="265">
        <v>0.76946999999999999</v>
      </c>
      <c r="IK187" s="265">
        <v>0.77846000000000004</v>
      </c>
      <c r="IL187" s="265">
        <v>0.93957000000000002</v>
      </c>
      <c r="IM187" s="265">
        <v>0.91452999999999995</v>
      </c>
      <c r="IN187" s="265">
        <v>0.95523999999999998</v>
      </c>
      <c r="IO187" s="265">
        <v>0.92528999999999995</v>
      </c>
      <c r="IP187" s="265">
        <v>0.58765000000000001</v>
      </c>
      <c r="IQ187" s="265">
        <v>0.87839999999999996</v>
      </c>
      <c r="IR187" s="265">
        <v>0.85648999999999997</v>
      </c>
      <c r="IS187" s="265">
        <v>0.77512999999999999</v>
      </c>
      <c r="IT187" s="265">
        <v>0.67884999999999995</v>
      </c>
      <c r="IU187" s="265">
        <v>0.80279999999999996</v>
      </c>
      <c r="IV187" s="265">
        <v>0.53778000000000004</v>
      </c>
      <c r="IW187" s="265">
        <v>0.76021000000000005</v>
      </c>
      <c r="IX187" s="265">
        <v>0.83201999999999998</v>
      </c>
      <c r="IY187" s="265">
        <v>0.92127999999999999</v>
      </c>
      <c r="IZ187" s="265">
        <v>0.82257000000000002</v>
      </c>
      <c r="JA187" s="265">
        <v>0.85806000000000004</v>
      </c>
      <c r="JB187" s="265">
        <v>0.82686999999999999</v>
      </c>
      <c r="JC187" s="265">
        <v>0.89742</v>
      </c>
      <c r="JD187" s="265">
        <v>0.87492000000000003</v>
      </c>
      <c r="JE187" s="265">
        <v>0.81455</v>
      </c>
      <c r="JF187" s="265">
        <v>0.69530000000000003</v>
      </c>
      <c r="JG187" s="265">
        <v>0.87868000000000002</v>
      </c>
      <c r="JH187" s="265">
        <v>0.98914000000000002</v>
      </c>
      <c r="JI187" s="265">
        <v>0.84064000000000005</v>
      </c>
      <c r="JJ187" s="265">
        <v>0.79196</v>
      </c>
      <c r="JK187" s="265">
        <v>0.99987000000000004</v>
      </c>
      <c r="JL187" s="265">
        <v>0.95898000000000005</v>
      </c>
      <c r="JM187" s="265">
        <v>0.92696999999999996</v>
      </c>
      <c r="JN187" s="265">
        <v>0.78022999999999998</v>
      </c>
      <c r="JO187" s="265">
        <v>0.81333999999999995</v>
      </c>
      <c r="JP187" s="265">
        <v>0.78068000000000004</v>
      </c>
      <c r="JQ187" s="265">
        <v>0.77868000000000004</v>
      </c>
      <c r="JR187" s="265">
        <v>0.68125000000000002</v>
      </c>
      <c r="JS187" s="265">
        <v>0.78873000000000004</v>
      </c>
      <c r="JT187" s="265">
        <v>0.43591000000000002</v>
      </c>
      <c r="JU187" s="265">
        <v>0.91905000000000003</v>
      </c>
      <c r="JV187" s="265">
        <v>0.88365000000000005</v>
      </c>
      <c r="JW187" s="265">
        <v>0.7359</v>
      </c>
      <c r="JX187" s="265">
        <v>0.74792000000000003</v>
      </c>
      <c r="JY187" s="265">
        <v>0.79857999999999996</v>
      </c>
      <c r="JZ187" s="265">
        <v>0.72348000000000001</v>
      </c>
      <c r="KA187" s="265">
        <v>0.63697999999999999</v>
      </c>
      <c r="KB187" s="265">
        <v>0.59950000000000003</v>
      </c>
      <c r="KC187" s="265">
        <v>0.68467999999999996</v>
      </c>
      <c r="KD187" s="265">
        <v>0.59003000000000005</v>
      </c>
      <c r="KE187" s="265">
        <v>0.61626000000000003</v>
      </c>
      <c r="KF187" s="265">
        <v>0.54788999999999999</v>
      </c>
      <c r="KG187" s="265">
        <v>0.52273000000000003</v>
      </c>
      <c r="KH187" s="265">
        <v>0.83443999999999996</v>
      </c>
      <c r="KI187" s="265">
        <v>0.68337000000000003</v>
      </c>
      <c r="KJ187" s="265">
        <v>0.73868</v>
      </c>
      <c r="KK187" s="265">
        <v>0.54823999999999995</v>
      </c>
      <c r="KL187" s="265">
        <v>0.58245000000000002</v>
      </c>
      <c r="KM187" s="265">
        <v>0.96597</v>
      </c>
      <c r="KN187" s="265">
        <v>0.95437000000000005</v>
      </c>
      <c r="KO187" s="265">
        <v>0.90634999999999999</v>
      </c>
      <c r="KP187" s="265">
        <v>6.8761461324942982E-3</v>
      </c>
      <c r="KQ187" s="265">
        <v>0.7913</v>
      </c>
      <c r="KR187" s="265">
        <v>0.74551999999999996</v>
      </c>
      <c r="KS187" s="265">
        <v>0.70777000000000001</v>
      </c>
      <c r="KT187" s="265">
        <v>0.94884043500249016</v>
      </c>
      <c r="KU187" s="265">
        <v>0.14394000000000001</v>
      </c>
      <c r="KV187" s="265">
        <v>0.29415999999999998</v>
      </c>
      <c r="KW187" s="265">
        <v>0.36346000000000001</v>
      </c>
      <c r="KX187" s="265">
        <v>0.47327999999999998</v>
      </c>
      <c r="KY187" s="265">
        <v>0.66369999999999996</v>
      </c>
      <c r="KZ187" s="265">
        <v>0.84277999999999997</v>
      </c>
      <c r="LA187" s="265">
        <v>0.95401000000000002</v>
      </c>
      <c r="LB187" s="265">
        <v>0.99761</v>
      </c>
      <c r="LC187" s="265">
        <v>1</v>
      </c>
      <c r="LD187" s="265">
        <v>0</v>
      </c>
      <c r="LE187" s="265">
        <v>0.70630999999999999</v>
      </c>
      <c r="LF187" s="265">
        <v>0</v>
      </c>
      <c r="LG187" s="265">
        <v>0</v>
      </c>
      <c r="LH187" s="431">
        <v>2.747940830886364E-3</v>
      </c>
      <c r="LI187" s="431">
        <v>2.6091949548572302E-3</v>
      </c>
      <c r="LJ187" s="431">
        <v>2.1301235537976027E-3</v>
      </c>
      <c r="LK187" s="431">
        <v>2.3554398212581873E-3</v>
      </c>
      <c r="LL187" s="431">
        <v>1.7993453657254577E-3</v>
      </c>
      <c r="LM187" s="431">
        <v>2.083286177366972E-3</v>
      </c>
      <c r="LN187" s="431">
        <v>1.5720354858785868E-3</v>
      </c>
      <c r="LO187" s="431">
        <v>1.7346662934869528E-3</v>
      </c>
      <c r="LP187" s="431">
        <v>1.5790180768817663E-3</v>
      </c>
      <c r="LQ187" s="431">
        <v>1.6586729325354099E-3</v>
      </c>
      <c r="LR187" s="431">
        <v>3.363186726346612E-3</v>
      </c>
      <c r="LS187" s="431">
        <v>2.6819196064025164E-3</v>
      </c>
      <c r="LT187" s="431">
        <v>3.0154299456626177E-3</v>
      </c>
      <c r="LU187" s="431">
        <v>2.3855171166360378E-3</v>
      </c>
      <c r="LV187" s="431">
        <v>1.8332209438085556E-3</v>
      </c>
      <c r="LW187" s="431">
        <v>2.1317228674888611E-3</v>
      </c>
      <c r="LX187" s="431">
        <v>1.8442942528054118E-3</v>
      </c>
      <c r="LY187" s="431">
        <v>2.157118171453476E-3</v>
      </c>
      <c r="LZ187" s="431">
        <v>3.0513973906636238E-3</v>
      </c>
      <c r="MA187" s="431">
        <v>2.6535585056990385E-3</v>
      </c>
      <c r="MB187" s="431">
        <v>2.6329490356147289E-3</v>
      </c>
      <c r="MC187" s="431">
        <v>2.8190342709422112E-3</v>
      </c>
      <c r="MD187" s="431">
        <v>2.5023797061294317E-3</v>
      </c>
      <c r="ME187" s="431">
        <v>2.6933455374091864E-3</v>
      </c>
      <c r="MF187" s="431">
        <v>2.989727770909667E-3</v>
      </c>
      <c r="MG187" s="431">
        <v>2.9802590142935514E-3</v>
      </c>
      <c r="MH187" s="266"/>
      <c r="MI187" s="266"/>
      <c r="MJ187" s="266"/>
      <c r="MK187" s="266"/>
      <c r="ML187" s="266"/>
      <c r="MM187" s="266"/>
      <c r="MN187" s="266"/>
      <c r="MO187" s="266"/>
      <c r="MP187" s="266"/>
      <c r="MQ187" s="266"/>
      <c r="MR187" s="266"/>
      <c r="MS187" s="266"/>
      <c r="MT187" s="266"/>
      <c r="MU187" s="266"/>
      <c r="MV187" s="266"/>
      <c r="MW187" s="266"/>
      <c r="MX187" s="266"/>
      <c r="MY187" s="266"/>
      <c r="MZ187" s="266"/>
      <c r="NA187" s="266"/>
      <c r="NB187" s="266"/>
      <c r="NC187" s="266"/>
      <c r="ND187" s="266"/>
      <c r="NE187" s="266"/>
      <c r="NF187" s="266"/>
      <c r="NG187" s="266"/>
      <c r="NH187" s="266"/>
      <c r="NI187" s="266"/>
      <c r="NJ187" s="266"/>
      <c r="NK187" s="266"/>
      <c r="NL187" s="266"/>
      <c r="NM187" s="266"/>
      <c r="NN187" s="266"/>
      <c r="NO187" s="266"/>
      <c r="NP187" s="266"/>
      <c r="NQ187" s="266"/>
      <c r="NR187" s="266"/>
      <c r="NS187" s="266"/>
      <c r="NT187" s="266"/>
      <c r="NU187" s="266"/>
      <c r="NV187" s="266"/>
      <c r="NW187" s="266"/>
      <c r="NX187" s="266"/>
      <c r="NY187" s="266"/>
      <c r="NZ187" s="266"/>
      <c r="OA187" s="266"/>
      <c r="OB187" s="266"/>
      <c r="OC187" s="266"/>
      <c r="OD187" s="266"/>
      <c r="OE187" s="266"/>
      <c r="OF187" s="266"/>
      <c r="OG187" s="266"/>
      <c r="OH187" s="266"/>
      <c r="OI187" s="266"/>
      <c r="OJ187" s="266"/>
      <c r="OK187" s="266"/>
      <c r="OL187" s="266"/>
      <c r="OM187" s="266"/>
      <c r="ON187" s="267"/>
    </row>
    <row r="188" spans="1:404">
      <c r="A188" s="261">
        <v>563</v>
      </c>
      <c r="B188" s="265">
        <v>0.33749000000000001</v>
      </c>
      <c r="C188" s="265">
        <v>0.48598999999999998</v>
      </c>
      <c r="D188" s="265">
        <v>0.55717000000000005</v>
      </c>
      <c r="E188" s="265">
        <v>0.58587</v>
      </c>
      <c r="F188" s="265">
        <v>0.38130999999999998</v>
      </c>
      <c r="G188" s="265">
        <v>0.55215999999999998</v>
      </c>
      <c r="H188" s="265">
        <v>0.28691</v>
      </c>
      <c r="I188" s="265">
        <v>0.34504000000000001</v>
      </c>
      <c r="J188" s="265">
        <v>0.3992</v>
      </c>
      <c r="K188" s="265">
        <v>3.8459E-2</v>
      </c>
      <c r="L188" s="265">
        <v>3.1685999999999999E-2</v>
      </c>
      <c r="M188" s="265">
        <v>3.9602999999999999E-2</v>
      </c>
      <c r="N188" s="265">
        <v>0.22319</v>
      </c>
      <c r="O188" s="265">
        <v>0.22291</v>
      </c>
      <c r="P188" s="265">
        <v>0.56128999999999996</v>
      </c>
      <c r="Q188" s="265">
        <v>0.64175000000000004</v>
      </c>
      <c r="R188" s="265">
        <v>0.62858000000000003</v>
      </c>
      <c r="S188" s="265">
        <v>0.29766999999999999</v>
      </c>
      <c r="T188" s="265">
        <v>0.20641999999999999</v>
      </c>
      <c r="U188" s="265">
        <v>0.22298999999999999</v>
      </c>
      <c r="V188" s="265">
        <v>0.15289</v>
      </c>
      <c r="W188" s="265">
        <v>0.24923000000000001</v>
      </c>
      <c r="X188" s="265">
        <v>0.22083</v>
      </c>
      <c r="Y188" s="265">
        <v>0.29974000000000001</v>
      </c>
      <c r="Z188" s="265">
        <v>0.20766000000000001</v>
      </c>
      <c r="AA188" s="265">
        <v>0.37019000000000002</v>
      </c>
      <c r="AB188" s="265">
        <v>0.26012000000000002</v>
      </c>
      <c r="AC188" s="265">
        <v>0.27228000000000002</v>
      </c>
      <c r="AD188" s="265">
        <v>0.18303</v>
      </c>
      <c r="AE188" s="265">
        <v>0.10949</v>
      </c>
      <c r="AF188" s="265">
        <v>0.11146</v>
      </c>
      <c r="AG188" s="265">
        <v>0.13455</v>
      </c>
      <c r="AH188" s="265">
        <v>7.0479E-2</v>
      </c>
      <c r="AI188" s="265">
        <v>1.4489E-2</v>
      </c>
      <c r="AJ188" s="265">
        <v>5.3594000000000003E-2</v>
      </c>
      <c r="AK188" s="265">
        <v>1.1324000000000001E-2</v>
      </c>
      <c r="AL188" s="265">
        <v>1.5618999999999999E-2</v>
      </c>
      <c r="AM188" s="265">
        <v>3.3791000000000002E-2</v>
      </c>
      <c r="AN188" s="265">
        <v>1.1755E-2</v>
      </c>
      <c r="AO188" s="265">
        <v>1.6997000000000002E-2</v>
      </c>
      <c r="AP188" s="265">
        <v>4.2597999999999997E-2</v>
      </c>
      <c r="AQ188" s="265">
        <v>1.3041000000000001E-2</v>
      </c>
      <c r="AR188" s="265">
        <v>1.8461000000000002E-2</v>
      </c>
      <c r="AS188" s="265">
        <v>2.8903999999999999E-2</v>
      </c>
      <c r="AT188" s="265">
        <v>1.4135E-2</v>
      </c>
      <c r="AU188" s="265">
        <v>1.9776999999999999E-2</v>
      </c>
      <c r="AV188" s="265">
        <v>1.5495E-2</v>
      </c>
      <c r="AW188" s="265">
        <v>4.2506000000000002E-2</v>
      </c>
      <c r="AX188" s="265">
        <v>5.3398000000000001E-2</v>
      </c>
      <c r="AY188" s="265">
        <v>4.2702999999999998E-2</v>
      </c>
      <c r="AZ188" s="265">
        <v>3.4863999999999999E-2</v>
      </c>
      <c r="BA188" s="265">
        <v>1.5934E-2</v>
      </c>
      <c r="BB188" s="265">
        <v>1.7115999999999999E-2</v>
      </c>
      <c r="BC188" s="265">
        <v>1.7892999999999999E-2</v>
      </c>
      <c r="BD188" s="265">
        <v>1.4926E-2</v>
      </c>
      <c r="BE188" s="265">
        <v>0.25530999999999998</v>
      </c>
      <c r="BF188" s="265">
        <v>0.11157</v>
      </c>
      <c r="BG188" s="265">
        <v>0.67630000000000001</v>
      </c>
      <c r="BH188" s="265">
        <v>0.5968</v>
      </c>
      <c r="BI188" s="265">
        <v>0.93589</v>
      </c>
      <c r="BJ188" s="265">
        <v>0.82645000000000002</v>
      </c>
      <c r="BK188" s="265">
        <v>0.16883000000000001</v>
      </c>
      <c r="BL188" s="265">
        <v>0.36920999999999998</v>
      </c>
      <c r="BM188" s="265">
        <v>0.18781</v>
      </c>
      <c r="BN188" s="265">
        <v>0.45379000000000003</v>
      </c>
      <c r="BO188" s="265">
        <v>0.55142999999999998</v>
      </c>
      <c r="BP188" s="265">
        <v>6.4363000000000004E-2</v>
      </c>
      <c r="BQ188" s="265">
        <v>0.29774</v>
      </c>
      <c r="BR188" s="265">
        <v>0.45317000000000002</v>
      </c>
      <c r="BS188" s="265">
        <v>0.26795000000000002</v>
      </c>
      <c r="BT188" s="265">
        <v>0.40331</v>
      </c>
      <c r="BU188" s="265">
        <v>2.81E-2</v>
      </c>
      <c r="BV188" s="265">
        <v>1.3448E-2</v>
      </c>
      <c r="BW188" s="265">
        <v>3.9378000000000003E-2</v>
      </c>
      <c r="BX188" s="265">
        <v>1.8322999999999999E-2</v>
      </c>
      <c r="BY188" s="265">
        <v>0.42473</v>
      </c>
      <c r="BZ188" s="265">
        <v>0.39395000000000002</v>
      </c>
      <c r="CA188" s="265">
        <v>0.70599999999999996</v>
      </c>
      <c r="CB188" s="265">
        <v>0.50699000000000005</v>
      </c>
      <c r="CC188" s="265">
        <v>0.63468999999999998</v>
      </c>
      <c r="CD188" s="265">
        <v>0.40684999999999999</v>
      </c>
      <c r="CE188" s="265">
        <v>0.39107999999999998</v>
      </c>
      <c r="CF188" s="265">
        <v>0.43142000000000003</v>
      </c>
      <c r="CG188" s="265">
        <v>0.38274999999999998</v>
      </c>
      <c r="CH188" s="265">
        <v>0.38335000000000002</v>
      </c>
      <c r="CI188" s="265">
        <v>0.39306999999999997</v>
      </c>
      <c r="CJ188" s="265">
        <v>0.37404999999999999</v>
      </c>
      <c r="CK188" s="265">
        <v>0.39362999999999998</v>
      </c>
      <c r="CL188" s="265">
        <v>0.65163000000000004</v>
      </c>
      <c r="CM188" s="265">
        <v>0.3866</v>
      </c>
      <c r="CN188" s="265">
        <v>0.23232</v>
      </c>
      <c r="CO188" s="265">
        <v>0.31198999999999999</v>
      </c>
      <c r="CP188" s="265">
        <v>0.37623000000000001</v>
      </c>
      <c r="CQ188" s="265">
        <v>0.35833999999999999</v>
      </c>
      <c r="CR188" s="265">
        <v>0.32</v>
      </c>
      <c r="CS188" s="265">
        <v>0.22040999999999999</v>
      </c>
      <c r="CT188" s="265">
        <v>0.31134000000000001</v>
      </c>
      <c r="CU188" s="265">
        <v>0.26</v>
      </c>
      <c r="CV188" s="265">
        <v>0.35698999999999997</v>
      </c>
      <c r="CW188" s="265">
        <v>0.55152000000000001</v>
      </c>
      <c r="CX188" s="265">
        <v>0.30514999999999998</v>
      </c>
      <c r="CY188" s="265">
        <v>0.46804000000000001</v>
      </c>
      <c r="CZ188" s="265">
        <v>0.48326000000000002</v>
      </c>
      <c r="DA188" s="265">
        <v>0.56560999999999995</v>
      </c>
      <c r="DB188" s="265">
        <v>0.11111</v>
      </c>
      <c r="DC188" s="265">
        <v>0.12784000000000001</v>
      </c>
      <c r="DD188" s="265">
        <v>0.10505</v>
      </c>
      <c r="DE188" s="265">
        <v>0.25155</v>
      </c>
      <c r="DF188" s="265">
        <v>6.9816000000000003E-2</v>
      </c>
      <c r="DG188" s="265">
        <v>0.10542</v>
      </c>
      <c r="DH188" s="265">
        <v>7.8014E-2</v>
      </c>
      <c r="DI188" s="265">
        <v>6.2244000000000001E-2</v>
      </c>
      <c r="DJ188" s="265">
        <v>7.3400999999999994E-2</v>
      </c>
      <c r="DK188" s="265">
        <v>0.2457</v>
      </c>
      <c r="DL188" s="265">
        <v>0.12013</v>
      </c>
      <c r="DM188" s="265">
        <v>0.15429999999999999</v>
      </c>
      <c r="DN188" s="265">
        <v>0.11656</v>
      </c>
      <c r="DO188" s="265">
        <v>0.10004</v>
      </c>
      <c r="DP188" s="265">
        <v>0.21157000000000001</v>
      </c>
      <c r="DQ188" s="265">
        <v>0.12562000000000001</v>
      </c>
      <c r="DR188" s="265">
        <v>0.10959000000000001</v>
      </c>
      <c r="DS188" s="265">
        <v>0.15115999999999999</v>
      </c>
      <c r="DT188" s="265">
        <v>0.20432</v>
      </c>
      <c r="DU188" s="265">
        <v>0.25002999999999997</v>
      </c>
      <c r="DV188" s="265">
        <v>9.8432000000000006E-2</v>
      </c>
      <c r="DW188" s="265">
        <v>0.27363999999999999</v>
      </c>
      <c r="DX188" s="265">
        <v>6.4892000000000005E-2</v>
      </c>
      <c r="DY188" s="265">
        <v>8.9260000000000006E-2</v>
      </c>
      <c r="DZ188" s="265">
        <v>0.29269000000000001</v>
      </c>
      <c r="EA188" s="265">
        <v>0.17455999999999999</v>
      </c>
      <c r="EB188" s="265">
        <v>0.17651</v>
      </c>
      <c r="EC188" s="265">
        <v>0.18451000000000001</v>
      </c>
      <c r="ED188" s="265">
        <v>0.16517999999999999</v>
      </c>
      <c r="EE188" s="265">
        <v>0.15440999999999999</v>
      </c>
      <c r="EF188" s="265">
        <v>2.3927E-2</v>
      </c>
      <c r="EG188" s="265">
        <v>0.20641999999999999</v>
      </c>
      <c r="EH188" s="265">
        <v>0.40948000000000001</v>
      </c>
      <c r="EI188" s="265">
        <v>0.4551</v>
      </c>
      <c r="EJ188" s="265">
        <v>0.34638999999999998</v>
      </c>
      <c r="EK188" s="265">
        <v>0.12726999999999999</v>
      </c>
      <c r="EL188" s="265">
        <v>0.21875</v>
      </c>
      <c r="EM188" s="265">
        <v>0.41887999999999997</v>
      </c>
      <c r="EN188" s="265">
        <v>0.16478000000000001</v>
      </c>
      <c r="EO188" s="265">
        <v>0.53754999999999997</v>
      </c>
      <c r="EP188" s="265">
        <v>0.34677000000000002</v>
      </c>
      <c r="EQ188" s="265">
        <v>8.3157999999999996E-2</v>
      </c>
      <c r="ER188" s="265">
        <v>0.10548</v>
      </c>
      <c r="ES188" s="265">
        <v>9.3722E-2</v>
      </c>
      <c r="ET188" s="265">
        <v>0.1014</v>
      </c>
      <c r="EU188" s="265">
        <v>8.8872999999999994E-2</v>
      </c>
      <c r="EV188" s="265">
        <v>8.1884999999999999E-2</v>
      </c>
      <c r="EW188" s="265">
        <v>8.7470999999999993E-2</v>
      </c>
      <c r="EX188" s="265">
        <v>9.6573999999999993E-2</v>
      </c>
      <c r="EY188" s="265">
        <v>8.3764000000000005E-2</v>
      </c>
      <c r="EZ188" s="265">
        <v>0.44823000000000002</v>
      </c>
      <c r="FA188" s="265">
        <v>0.13525000000000001</v>
      </c>
      <c r="FB188" s="265">
        <v>0.12236</v>
      </c>
      <c r="FC188" s="265">
        <v>0.11305999999999999</v>
      </c>
      <c r="FD188" s="265">
        <v>0.13361000000000001</v>
      </c>
      <c r="FE188" s="265">
        <v>0.10407</v>
      </c>
      <c r="FF188" s="265">
        <v>0.12701999999999999</v>
      </c>
      <c r="FG188" s="265">
        <v>0.14388000000000001</v>
      </c>
      <c r="FH188" s="265">
        <v>0.11768000000000001</v>
      </c>
      <c r="FI188" s="265">
        <v>0.11232</v>
      </c>
      <c r="FJ188" s="265">
        <v>0.27184999999999998</v>
      </c>
      <c r="FK188" s="265">
        <v>0.22847000000000001</v>
      </c>
      <c r="FL188" s="265">
        <v>0.16639000000000001</v>
      </c>
      <c r="FM188" s="265">
        <v>0.18734999999999999</v>
      </c>
      <c r="FN188" s="265">
        <v>0.69464000000000004</v>
      </c>
      <c r="FO188" s="265">
        <v>0.86799999999999999</v>
      </c>
      <c r="FP188" s="265">
        <v>0.63083</v>
      </c>
      <c r="FQ188" s="265">
        <v>0.66608000000000001</v>
      </c>
      <c r="FR188" s="265">
        <v>0.63641999999999999</v>
      </c>
      <c r="FS188" s="265">
        <v>0.72980999999999996</v>
      </c>
      <c r="FT188" s="265">
        <v>0.56660999999999995</v>
      </c>
      <c r="FU188" s="265">
        <v>0.66761999999999999</v>
      </c>
      <c r="FV188" s="265">
        <v>0.78829000000000005</v>
      </c>
      <c r="FW188" s="265">
        <v>0.65712000000000004</v>
      </c>
      <c r="FX188" s="265">
        <v>0.81118999999999997</v>
      </c>
      <c r="FY188" s="265">
        <v>0.59250999999999998</v>
      </c>
      <c r="FZ188" s="265">
        <v>0.65712000000000004</v>
      </c>
      <c r="GA188" s="265">
        <v>0.72575999999999996</v>
      </c>
      <c r="GB188" s="265">
        <v>0.70243</v>
      </c>
      <c r="GC188" s="265">
        <v>0.81327000000000005</v>
      </c>
      <c r="GD188" s="265">
        <v>0.79405000000000003</v>
      </c>
      <c r="GE188" s="265">
        <v>0.95972000000000002</v>
      </c>
      <c r="GF188" s="265">
        <v>0.80261000000000005</v>
      </c>
      <c r="GG188" s="265">
        <v>0.73726999999999998</v>
      </c>
      <c r="GH188" s="265">
        <v>0.83628999999999998</v>
      </c>
      <c r="GI188" s="265">
        <v>0.79161999999999999</v>
      </c>
      <c r="GJ188" s="265">
        <v>0.89793999999999996</v>
      </c>
      <c r="GK188" s="265">
        <v>0.86133999999999999</v>
      </c>
      <c r="GL188" s="265">
        <v>0.79388999999999998</v>
      </c>
      <c r="GM188" s="265">
        <v>0.93186000000000002</v>
      </c>
      <c r="GN188" s="265">
        <v>0.96821999999999997</v>
      </c>
      <c r="GO188" s="265">
        <v>0.86900999999999995</v>
      </c>
      <c r="GP188" s="265">
        <v>0.81489999999999996</v>
      </c>
      <c r="GQ188" s="265">
        <v>0.80759000000000003</v>
      </c>
      <c r="GR188" s="265">
        <v>0.89888999999999997</v>
      </c>
      <c r="GS188" s="265">
        <v>0.80454999999999999</v>
      </c>
      <c r="GT188" s="265">
        <v>0.80025000000000002</v>
      </c>
      <c r="GU188" s="265">
        <v>0.79591000000000001</v>
      </c>
      <c r="GV188" s="265">
        <v>0.76817999999999997</v>
      </c>
      <c r="GW188" s="265">
        <v>0.76610999999999996</v>
      </c>
      <c r="GX188" s="265">
        <v>0.88144999999999996</v>
      </c>
      <c r="GY188" s="265">
        <v>0.71579999999999999</v>
      </c>
      <c r="GZ188" s="265">
        <v>0.57247000000000003</v>
      </c>
      <c r="HA188" s="265">
        <v>0.71765000000000001</v>
      </c>
      <c r="HB188" s="265">
        <v>0.72528999999999999</v>
      </c>
      <c r="HC188" s="265">
        <v>0.96638999999999997</v>
      </c>
      <c r="HD188" s="265">
        <v>0.71113999999999999</v>
      </c>
      <c r="HE188" s="265">
        <v>0.91669999999999996</v>
      </c>
      <c r="HF188" s="265">
        <v>0.86495999999999995</v>
      </c>
      <c r="HG188" s="265">
        <v>0.91810999999999998</v>
      </c>
      <c r="HH188" s="265">
        <v>0.91964999999999997</v>
      </c>
      <c r="HI188" s="265">
        <v>0.92361000000000004</v>
      </c>
      <c r="HJ188" s="265">
        <v>0.96243999999999996</v>
      </c>
      <c r="HK188" s="265">
        <v>0.78502000000000005</v>
      </c>
      <c r="HL188" s="265">
        <v>0.82196999999999998</v>
      </c>
      <c r="HM188" s="265">
        <v>0.80374000000000001</v>
      </c>
      <c r="HN188" s="265">
        <v>0.88055000000000005</v>
      </c>
      <c r="HO188" s="265">
        <v>0.88458000000000003</v>
      </c>
      <c r="HP188" s="265">
        <v>0.82318999999999998</v>
      </c>
      <c r="HQ188" s="265">
        <v>0.84141999999999995</v>
      </c>
      <c r="HR188" s="265">
        <v>0.93459999999999999</v>
      </c>
      <c r="HS188" s="265">
        <v>0.86107999999999996</v>
      </c>
      <c r="HT188" s="265">
        <v>0.7964</v>
      </c>
      <c r="HU188" s="265">
        <v>0.91691</v>
      </c>
      <c r="HV188" s="265">
        <v>0.77412000000000003</v>
      </c>
      <c r="HW188" s="265">
        <v>0.82696999999999998</v>
      </c>
      <c r="HX188" s="265">
        <v>0.85555000000000003</v>
      </c>
      <c r="HY188" s="265">
        <v>0.68911</v>
      </c>
      <c r="HZ188" s="265">
        <v>0.90993000000000002</v>
      </c>
      <c r="IA188" s="265">
        <v>0.83042000000000005</v>
      </c>
      <c r="IB188" s="265">
        <v>0.82172999999999996</v>
      </c>
      <c r="IC188" s="265">
        <v>0.83299999999999996</v>
      </c>
      <c r="ID188" s="265">
        <v>0.82711999999999997</v>
      </c>
      <c r="IE188" s="265">
        <v>0.79447999999999996</v>
      </c>
      <c r="IF188" s="265">
        <v>0.79940999999999995</v>
      </c>
      <c r="IG188" s="265">
        <v>0.75453999999999999</v>
      </c>
      <c r="IH188" s="265">
        <v>0.89</v>
      </c>
      <c r="II188" s="265">
        <v>0.98175000000000001</v>
      </c>
      <c r="IJ188" s="265">
        <v>0.77692000000000005</v>
      </c>
      <c r="IK188" s="265">
        <v>0.78608999999999996</v>
      </c>
      <c r="IL188" s="265">
        <v>0.94249000000000005</v>
      </c>
      <c r="IM188" s="265">
        <v>0.92127000000000003</v>
      </c>
      <c r="IN188" s="265">
        <v>0.96084000000000003</v>
      </c>
      <c r="IO188" s="265">
        <v>0.93562999999999996</v>
      </c>
      <c r="IP188" s="265">
        <v>0.59265000000000001</v>
      </c>
      <c r="IQ188" s="265">
        <v>0.88219000000000003</v>
      </c>
      <c r="IR188" s="265">
        <v>0.85436000000000001</v>
      </c>
      <c r="IS188" s="265">
        <v>0.77939999999999998</v>
      </c>
      <c r="IT188" s="265">
        <v>0.67884999999999995</v>
      </c>
      <c r="IU188" s="265">
        <v>0.80867999999999995</v>
      </c>
      <c r="IV188" s="265">
        <v>0.54040999999999995</v>
      </c>
      <c r="IW188" s="265">
        <v>0.76544000000000001</v>
      </c>
      <c r="IX188" s="265">
        <v>0.83742000000000005</v>
      </c>
      <c r="IY188" s="265">
        <v>0.92191000000000001</v>
      </c>
      <c r="IZ188" s="265">
        <v>0.82318000000000002</v>
      </c>
      <c r="JA188" s="265">
        <v>0.85887999999999998</v>
      </c>
      <c r="JB188" s="265">
        <v>0.82732000000000006</v>
      </c>
      <c r="JC188" s="265">
        <v>0.89795999999999998</v>
      </c>
      <c r="JD188" s="265">
        <v>0.88192999999999999</v>
      </c>
      <c r="JE188" s="265">
        <v>0.81923999999999997</v>
      </c>
      <c r="JF188" s="265">
        <v>0.69362000000000001</v>
      </c>
      <c r="JG188" s="265">
        <v>0.88285999999999998</v>
      </c>
      <c r="JH188" s="265">
        <v>0.99097999999999997</v>
      </c>
      <c r="JI188" s="265">
        <v>0.84031</v>
      </c>
      <c r="JJ188" s="265">
        <v>0.79176000000000002</v>
      </c>
      <c r="JK188" s="265">
        <v>0.99990999999999997</v>
      </c>
      <c r="JL188" s="265">
        <v>0.95952000000000004</v>
      </c>
      <c r="JM188" s="265">
        <v>0.93045</v>
      </c>
      <c r="JN188" s="265">
        <v>0.78563000000000005</v>
      </c>
      <c r="JO188" s="265">
        <v>0.81969999999999998</v>
      </c>
      <c r="JP188" s="265">
        <v>0.77985000000000004</v>
      </c>
      <c r="JQ188" s="265">
        <v>0.78408999999999995</v>
      </c>
      <c r="JR188" s="265">
        <v>0.68842999999999999</v>
      </c>
      <c r="JS188" s="265">
        <v>0.79530000000000001</v>
      </c>
      <c r="JT188" s="265">
        <v>0.43559999999999999</v>
      </c>
      <c r="JU188" s="265">
        <v>0.92166999999999999</v>
      </c>
      <c r="JV188" s="265">
        <v>0.88402000000000003</v>
      </c>
      <c r="JW188" s="265">
        <v>0.74185999999999996</v>
      </c>
      <c r="JX188" s="265">
        <v>0.75380999999999998</v>
      </c>
      <c r="JY188" s="265">
        <v>0.80315999999999999</v>
      </c>
      <c r="JZ188" s="265">
        <v>0.72780999999999996</v>
      </c>
      <c r="KA188" s="265">
        <v>0.64012000000000002</v>
      </c>
      <c r="KB188" s="265">
        <v>0.60133000000000003</v>
      </c>
      <c r="KC188" s="265">
        <v>0.68308999999999997</v>
      </c>
      <c r="KD188" s="265">
        <v>0.58862999999999999</v>
      </c>
      <c r="KE188" s="265">
        <v>0.61482000000000003</v>
      </c>
      <c r="KF188" s="265">
        <v>0.54713000000000001</v>
      </c>
      <c r="KG188" s="265">
        <v>0.52200999999999997</v>
      </c>
      <c r="KH188" s="265">
        <v>0.84450000000000003</v>
      </c>
      <c r="KI188" s="265">
        <v>0.69320000000000004</v>
      </c>
      <c r="KJ188" s="265">
        <v>0.74731000000000003</v>
      </c>
      <c r="KK188" s="265">
        <v>0.55091000000000001</v>
      </c>
      <c r="KL188" s="265">
        <v>0.58559000000000005</v>
      </c>
      <c r="KM188" s="265">
        <v>0.96377999999999997</v>
      </c>
      <c r="KN188" s="265">
        <v>0.95169999999999999</v>
      </c>
      <c r="KO188" s="265">
        <v>0.90339000000000003</v>
      </c>
      <c r="KP188" s="265">
        <v>6.8510662454076996E-3</v>
      </c>
      <c r="KQ188" s="265">
        <v>0.78808</v>
      </c>
      <c r="KR188" s="265">
        <v>0.74222999999999995</v>
      </c>
      <c r="KS188" s="265">
        <v>0.70442000000000005</v>
      </c>
      <c r="KT188" s="265">
        <v>0.94789164472259291</v>
      </c>
      <c r="KU188" s="265">
        <v>0.14593999999999999</v>
      </c>
      <c r="KV188" s="265">
        <v>0.29691000000000001</v>
      </c>
      <c r="KW188" s="265">
        <v>0.36636000000000002</v>
      </c>
      <c r="KX188" s="265">
        <v>0.47626000000000002</v>
      </c>
      <c r="KY188" s="265">
        <v>0.66642999999999997</v>
      </c>
      <c r="KZ188" s="265">
        <v>0.84489000000000003</v>
      </c>
      <c r="LA188" s="265">
        <v>0.95520000000000005</v>
      </c>
      <c r="LB188" s="265">
        <v>0.99787000000000003</v>
      </c>
      <c r="LC188" s="265">
        <v>1</v>
      </c>
      <c r="LD188" s="265">
        <v>0</v>
      </c>
      <c r="LE188" s="265">
        <v>0.68415999999999999</v>
      </c>
      <c r="LF188" s="265">
        <v>0</v>
      </c>
      <c r="LG188" s="265">
        <v>0</v>
      </c>
      <c r="LH188" s="431">
        <v>2.8389154467731714E-3</v>
      </c>
      <c r="LI188" s="431">
        <v>2.6785482186824083E-3</v>
      </c>
      <c r="LJ188" s="431">
        <v>2.214622450992465E-3</v>
      </c>
      <c r="LK188" s="431">
        <v>2.3608282208442688E-3</v>
      </c>
      <c r="LL188" s="431">
        <v>1.8415097147226334E-3</v>
      </c>
      <c r="LM188" s="431">
        <v>2.0510377362370491E-3</v>
      </c>
      <c r="LN188" s="431">
        <v>1.5794120263308287E-3</v>
      </c>
      <c r="LO188" s="431">
        <v>1.686089439317584E-3</v>
      </c>
      <c r="LP188" s="431">
        <v>1.5470212092623115E-3</v>
      </c>
      <c r="LQ188" s="431">
        <v>1.6029054531827569E-3</v>
      </c>
      <c r="LR188" s="431">
        <v>3.417877247557044E-3</v>
      </c>
      <c r="LS188" s="431">
        <v>2.6958459056913853E-3</v>
      </c>
      <c r="LT188" s="431">
        <v>3.0682585202157497E-3</v>
      </c>
      <c r="LU188" s="431">
        <v>2.3597474209964275E-3</v>
      </c>
      <c r="LV188" s="431">
        <v>1.8533146940171719E-3</v>
      </c>
      <c r="LW188" s="431">
        <v>2.0968911703675985E-3</v>
      </c>
      <c r="LX188" s="431">
        <v>1.8415289232507348E-3</v>
      </c>
      <c r="LY188" s="431">
        <v>2.1225381642580032E-3</v>
      </c>
      <c r="LZ188" s="431">
        <v>3.1251898035407066E-3</v>
      </c>
      <c r="MA188" s="431">
        <v>2.6980361435562372E-3</v>
      </c>
      <c r="MB188" s="431">
        <v>2.7062732260674238E-3</v>
      </c>
      <c r="MC188" s="431">
        <v>2.8077710885554552E-3</v>
      </c>
      <c r="MD188" s="431">
        <v>2.4755885824561119E-3</v>
      </c>
      <c r="ME188" s="431">
        <v>2.7111493982374668E-3</v>
      </c>
      <c r="MF188" s="431">
        <v>3.0249424744397402E-3</v>
      </c>
      <c r="MG188" s="431">
        <v>2.9901615343987942E-3</v>
      </c>
      <c r="MH188" s="266"/>
      <c r="MI188" s="266"/>
      <c r="MJ188" s="266"/>
      <c r="MK188" s="266"/>
      <c r="ML188" s="266"/>
      <c r="MM188" s="266"/>
      <c r="MN188" s="266"/>
      <c r="MO188" s="266"/>
      <c r="MP188" s="266"/>
      <c r="MQ188" s="266"/>
      <c r="MR188" s="266"/>
      <c r="MS188" s="266"/>
      <c r="MT188" s="266"/>
      <c r="MU188" s="266"/>
      <c r="MV188" s="266"/>
      <c r="MW188" s="266"/>
      <c r="MX188" s="266"/>
      <c r="MY188" s="266"/>
      <c r="MZ188" s="266"/>
      <c r="NA188" s="266"/>
      <c r="NB188" s="266"/>
      <c r="NC188" s="266"/>
      <c r="ND188" s="266"/>
      <c r="NE188" s="266"/>
      <c r="NF188" s="266"/>
      <c r="NG188" s="266"/>
      <c r="NH188" s="266"/>
      <c r="NI188" s="266"/>
      <c r="NJ188" s="266"/>
      <c r="NK188" s="266"/>
      <c r="NL188" s="266"/>
      <c r="NM188" s="266"/>
      <c r="NN188" s="266"/>
      <c r="NO188" s="266"/>
      <c r="NP188" s="266"/>
      <c r="NQ188" s="266"/>
      <c r="NR188" s="266"/>
      <c r="NS188" s="266"/>
      <c r="NT188" s="266"/>
      <c r="NU188" s="266"/>
      <c r="NV188" s="266"/>
      <c r="NW188" s="266"/>
      <c r="NX188" s="266"/>
      <c r="NY188" s="266"/>
      <c r="NZ188" s="266"/>
      <c r="OA188" s="266"/>
      <c r="OB188" s="266"/>
      <c r="OC188" s="266"/>
      <c r="OD188" s="266"/>
      <c r="OE188" s="266"/>
      <c r="OF188" s="266"/>
      <c r="OG188" s="266"/>
      <c r="OH188" s="266"/>
      <c r="OI188" s="266"/>
      <c r="OJ188" s="266"/>
      <c r="OK188" s="266"/>
      <c r="OL188" s="266"/>
      <c r="OM188" s="266"/>
      <c r="ON188" s="267"/>
    </row>
    <row r="189" spans="1:404">
      <c r="A189" s="261">
        <v>564</v>
      </c>
      <c r="B189" s="265">
        <v>0.34060000000000001</v>
      </c>
      <c r="C189" s="265">
        <v>0.49399999999999999</v>
      </c>
      <c r="D189" s="265">
        <v>0.56884999999999997</v>
      </c>
      <c r="E189" s="265">
        <v>0.60138999999999998</v>
      </c>
      <c r="F189" s="265">
        <v>0.3841</v>
      </c>
      <c r="G189" s="265">
        <v>0.56020000000000003</v>
      </c>
      <c r="H189" s="265">
        <v>0.28754000000000002</v>
      </c>
      <c r="I189" s="265">
        <v>0.34510000000000002</v>
      </c>
      <c r="J189" s="265">
        <v>0.40207999999999999</v>
      </c>
      <c r="K189" s="265">
        <v>3.5989E-2</v>
      </c>
      <c r="L189" s="265">
        <v>2.9297E-2</v>
      </c>
      <c r="M189" s="265">
        <v>3.7823000000000002E-2</v>
      </c>
      <c r="N189" s="265">
        <v>0.22591</v>
      </c>
      <c r="O189" s="265">
        <v>0.22375999999999999</v>
      </c>
      <c r="P189" s="265">
        <v>0.56554000000000004</v>
      </c>
      <c r="Q189" s="265">
        <v>0.64902000000000004</v>
      </c>
      <c r="R189" s="265">
        <v>0.64422000000000001</v>
      </c>
      <c r="S189" s="265">
        <v>0.29798000000000002</v>
      </c>
      <c r="T189" s="265">
        <v>0.20684</v>
      </c>
      <c r="U189" s="265">
        <v>0.22248999999999999</v>
      </c>
      <c r="V189" s="265">
        <v>0.15289</v>
      </c>
      <c r="W189" s="265">
        <v>0.24940000000000001</v>
      </c>
      <c r="X189" s="265">
        <v>0.21979000000000001</v>
      </c>
      <c r="Y189" s="265">
        <v>0.30003000000000002</v>
      </c>
      <c r="Z189" s="265">
        <v>0.20799999999999999</v>
      </c>
      <c r="AA189" s="265">
        <v>0.37308000000000002</v>
      </c>
      <c r="AB189" s="265">
        <v>0.26217000000000001</v>
      </c>
      <c r="AC189" s="265">
        <v>0.27411999999999997</v>
      </c>
      <c r="AD189" s="265">
        <v>0.18431</v>
      </c>
      <c r="AE189" s="265">
        <v>0.11022999999999999</v>
      </c>
      <c r="AF189" s="265">
        <v>0.112</v>
      </c>
      <c r="AG189" s="265">
        <v>0.14051</v>
      </c>
      <c r="AH189" s="265">
        <v>6.973E-2</v>
      </c>
      <c r="AI189" s="265">
        <v>1.3254E-2</v>
      </c>
      <c r="AJ189" s="265">
        <v>5.3721999999999999E-2</v>
      </c>
      <c r="AK189" s="265">
        <v>1.04E-2</v>
      </c>
      <c r="AL189" s="265">
        <v>1.4115000000000001E-2</v>
      </c>
      <c r="AM189" s="265">
        <v>3.3073999999999999E-2</v>
      </c>
      <c r="AN189" s="265">
        <v>1.0599000000000001E-2</v>
      </c>
      <c r="AO189" s="265">
        <v>1.5363E-2</v>
      </c>
      <c r="AP189" s="265">
        <v>4.2081E-2</v>
      </c>
      <c r="AQ189" s="265">
        <v>1.1792E-2</v>
      </c>
      <c r="AR189" s="265">
        <v>1.6639999999999999E-2</v>
      </c>
      <c r="AS189" s="265">
        <v>2.7133000000000001E-2</v>
      </c>
      <c r="AT189" s="265">
        <v>1.2711999999999999E-2</v>
      </c>
      <c r="AU189" s="265">
        <v>1.7777000000000001E-2</v>
      </c>
      <c r="AV189" s="265">
        <v>1.3892E-2</v>
      </c>
      <c r="AW189" s="265">
        <v>4.1907E-2</v>
      </c>
      <c r="AX189" s="265">
        <v>5.2761000000000002E-2</v>
      </c>
      <c r="AY189" s="265">
        <v>4.1413999999999999E-2</v>
      </c>
      <c r="AZ189" s="265">
        <v>3.3507000000000002E-2</v>
      </c>
      <c r="BA189" s="265">
        <v>1.4567999999999999E-2</v>
      </c>
      <c r="BB189" s="265">
        <v>1.5703999999999999E-2</v>
      </c>
      <c r="BC189" s="265">
        <v>1.6454E-2</v>
      </c>
      <c r="BD189" s="265">
        <v>1.3594999999999999E-2</v>
      </c>
      <c r="BE189" s="265">
        <v>0.31472</v>
      </c>
      <c r="BF189" s="265">
        <v>0.12633</v>
      </c>
      <c r="BG189" s="265">
        <v>0.75590000000000002</v>
      </c>
      <c r="BH189" s="265">
        <v>0.65234000000000003</v>
      </c>
      <c r="BI189" s="265">
        <v>0.96330000000000005</v>
      </c>
      <c r="BJ189" s="265">
        <v>0.84526000000000001</v>
      </c>
      <c r="BK189" s="265">
        <v>0.18182000000000001</v>
      </c>
      <c r="BL189" s="265">
        <v>0.39595000000000002</v>
      </c>
      <c r="BM189" s="265">
        <v>0.18537000000000001</v>
      </c>
      <c r="BN189" s="265">
        <v>0.46499000000000001</v>
      </c>
      <c r="BO189" s="265">
        <v>0.54</v>
      </c>
      <c r="BP189" s="265">
        <v>7.4444999999999997E-2</v>
      </c>
      <c r="BQ189" s="265">
        <v>0.32395000000000002</v>
      </c>
      <c r="BR189" s="265">
        <v>0.46464</v>
      </c>
      <c r="BS189" s="265">
        <v>0.29103000000000001</v>
      </c>
      <c r="BT189" s="265">
        <v>0.40748000000000001</v>
      </c>
      <c r="BU189" s="265">
        <v>2.8133999999999999E-2</v>
      </c>
      <c r="BV189" s="265">
        <v>1.3479E-2</v>
      </c>
      <c r="BW189" s="265">
        <v>3.8995000000000002E-2</v>
      </c>
      <c r="BX189" s="265">
        <v>1.8138999999999999E-2</v>
      </c>
      <c r="BY189" s="265">
        <v>0.42791000000000001</v>
      </c>
      <c r="BZ189" s="265">
        <v>0.39687</v>
      </c>
      <c r="CA189" s="265">
        <v>0.70799999999999996</v>
      </c>
      <c r="CB189" s="265">
        <v>0.51039999999999996</v>
      </c>
      <c r="CC189" s="265">
        <v>0.63868999999999998</v>
      </c>
      <c r="CD189" s="265">
        <v>0.41005000000000003</v>
      </c>
      <c r="CE189" s="265">
        <v>0.39395999999999998</v>
      </c>
      <c r="CF189" s="265">
        <v>0.43458000000000002</v>
      </c>
      <c r="CG189" s="265">
        <v>0.38183</v>
      </c>
      <c r="CH189" s="265">
        <v>0.38641999999999999</v>
      </c>
      <c r="CI189" s="265">
        <v>0.39583000000000002</v>
      </c>
      <c r="CJ189" s="265">
        <v>0.37690000000000001</v>
      </c>
      <c r="CK189" s="265">
        <v>0.39202999999999999</v>
      </c>
      <c r="CL189" s="265">
        <v>0.65537000000000001</v>
      </c>
      <c r="CM189" s="265">
        <v>0.38593</v>
      </c>
      <c r="CN189" s="265">
        <v>0.23232</v>
      </c>
      <c r="CO189" s="265">
        <v>0.31175000000000003</v>
      </c>
      <c r="CP189" s="265">
        <v>0.37529000000000001</v>
      </c>
      <c r="CQ189" s="265">
        <v>0.35744999999999999</v>
      </c>
      <c r="CR189" s="265">
        <v>0.32</v>
      </c>
      <c r="CS189" s="265">
        <v>0.22245000000000001</v>
      </c>
      <c r="CT189" s="265">
        <v>0.31546000000000002</v>
      </c>
      <c r="CU189" s="265">
        <v>0.26</v>
      </c>
      <c r="CV189" s="265">
        <v>0.35603000000000001</v>
      </c>
      <c r="CW189" s="265">
        <v>0.55354000000000003</v>
      </c>
      <c r="CX189" s="265">
        <v>0.30721999999999999</v>
      </c>
      <c r="CY189" s="265">
        <v>0.46598000000000001</v>
      </c>
      <c r="CZ189" s="265">
        <v>0.48916999999999999</v>
      </c>
      <c r="DA189" s="265">
        <v>0.57128999999999996</v>
      </c>
      <c r="DB189" s="265">
        <v>0.11111</v>
      </c>
      <c r="DC189" s="265">
        <v>0.12576999999999999</v>
      </c>
      <c r="DD189" s="265">
        <v>0.10303</v>
      </c>
      <c r="DE189" s="265">
        <v>0.24948000000000001</v>
      </c>
      <c r="DF189" s="265">
        <v>6.5271999999999997E-2</v>
      </c>
      <c r="DG189" s="265">
        <v>9.8502000000000006E-2</v>
      </c>
      <c r="DH189" s="265">
        <v>7.3565000000000005E-2</v>
      </c>
      <c r="DI189" s="265">
        <v>5.7407E-2</v>
      </c>
      <c r="DJ189" s="265">
        <v>6.7721000000000003E-2</v>
      </c>
      <c r="DK189" s="265">
        <v>0.22301000000000001</v>
      </c>
      <c r="DL189" s="265">
        <v>0.11085</v>
      </c>
      <c r="DM189" s="265">
        <v>0.14413999999999999</v>
      </c>
      <c r="DN189" s="265">
        <v>0.10643</v>
      </c>
      <c r="DO189" s="265">
        <v>9.1966000000000006E-2</v>
      </c>
      <c r="DP189" s="265">
        <v>0.19184999999999999</v>
      </c>
      <c r="DQ189" s="265">
        <v>0.11428000000000001</v>
      </c>
      <c r="DR189" s="265">
        <v>0.10362</v>
      </c>
      <c r="DS189" s="265">
        <v>0.14338999999999999</v>
      </c>
      <c r="DT189" s="265">
        <v>0.19413</v>
      </c>
      <c r="DU189" s="265">
        <v>0.2268</v>
      </c>
      <c r="DV189" s="265">
        <v>9.1988E-2</v>
      </c>
      <c r="DW189" s="265">
        <v>0.24906</v>
      </c>
      <c r="DX189" s="265">
        <v>6.1095999999999998E-2</v>
      </c>
      <c r="DY189" s="265">
        <v>8.4351999999999996E-2</v>
      </c>
      <c r="DZ189" s="265">
        <v>0.26956000000000002</v>
      </c>
      <c r="EA189" s="265">
        <v>0.15833</v>
      </c>
      <c r="EB189" s="265">
        <v>0.16009999999999999</v>
      </c>
      <c r="EC189" s="265">
        <v>0.16735</v>
      </c>
      <c r="ED189" s="265">
        <v>0.14982999999999999</v>
      </c>
      <c r="EE189" s="265">
        <v>0.14005999999999999</v>
      </c>
      <c r="EF189" s="265">
        <v>2.2491000000000001E-2</v>
      </c>
      <c r="EG189" s="265">
        <v>0.18720999999999999</v>
      </c>
      <c r="EH189" s="265">
        <v>0.36098000000000002</v>
      </c>
      <c r="EI189" s="265">
        <v>0.45713999999999999</v>
      </c>
      <c r="EJ189" s="265">
        <v>0.34844999999999998</v>
      </c>
      <c r="EK189" s="265">
        <v>0.12928999999999999</v>
      </c>
      <c r="EL189" s="265">
        <v>0.21875</v>
      </c>
      <c r="EM189" s="265">
        <v>0.46738000000000002</v>
      </c>
      <c r="EN189" s="265">
        <v>0.17538000000000001</v>
      </c>
      <c r="EO189" s="265">
        <v>0.54535</v>
      </c>
      <c r="EP189" s="265">
        <v>0.34845999999999999</v>
      </c>
      <c r="EQ189" s="265">
        <v>7.9722000000000001E-2</v>
      </c>
      <c r="ER189" s="265">
        <v>0.10329000000000001</v>
      </c>
      <c r="ES189" s="265">
        <v>9.0667999999999999E-2</v>
      </c>
      <c r="ET189" s="265">
        <v>9.8600999999999994E-2</v>
      </c>
      <c r="EU189" s="265">
        <v>8.5575999999999999E-2</v>
      </c>
      <c r="EV189" s="265">
        <v>8.1314999999999998E-2</v>
      </c>
      <c r="EW189" s="265">
        <v>8.6556999999999995E-2</v>
      </c>
      <c r="EX189" s="265">
        <v>9.4991999999999993E-2</v>
      </c>
      <c r="EY189" s="265">
        <v>8.0242999999999995E-2</v>
      </c>
      <c r="EZ189" s="265">
        <v>0.44835999999999998</v>
      </c>
      <c r="FA189" s="265">
        <v>0.13089000000000001</v>
      </c>
      <c r="FB189" s="265">
        <v>0.11882</v>
      </c>
      <c r="FC189" s="265">
        <v>0.1101</v>
      </c>
      <c r="FD189" s="265">
        <v>0.12806000000000001</v>
      </c>
      <c r="FE189" s="265">
        <v>0.10162</v>
      </c>
      <c r="FF189" s="265">
        <v>0.1215</v>
      </c>
      <c r="FG189" s="265">
        <v>0.13822000000000001</v>
      </c>
      <c r="FH189" s="265">
        <v>0.11209</v>
      </c>
      <c r="FI189" s="265">
        <v>0.10672</v>
      </c>
      <c r="FJ189" s="265">
        <v>0.29088000000000003</v>
      </c>
      <c r="FK189" s="265">
        <v>0.24901000000000001</v>
      </c>
      <c r="FL189" s="265">
        <v>0.16974</v>
      </c>
      <c r="FM189" s="265">
        <v>0.1908</v>
      </c>
      <c r="FN189" s="265">
        <v>0.69828999999999997</v>
      </c>
      <c r="FO189" s="265">
        <v>0.874</v>
      </c>
      <c r="FP189" s="265">
        <v>0.62955000000000005</v>
      </c>
      <c r="FQ189" s="265">
        <v>0.66993999999999998</v>
      </c>
      <c r="FR189" s="265">
        <v>0.64646999999999999</v>
      </c>
      <c r="FS189" s="265">
        <v>0.73682999999999998</v>
      </c>
      <c r="FT189" s="265">
        <v>0.56945999999999997</v>
      </c>
      <c r="FU189" s="265">
        <v>0.66883999999999999</v>
      </c>
      <c r="FV189" s="265">
        <v>0.78927999999999998</v>
      </c>
      <c r="FW189" s="265">
        <v>0.65612000000000004</v>
      </c>
      <c r="FX189" s="265">
        <v>0.81738</v>
      </c>
      <c r="FY189" s="265">
        <v>0.59131</v>
      </c>
      <c r="FZ189" s="265">
        <v>0.65612000000000004</v>
      </c>
      <c r="GA189" s="265">
        <v>0.72663999999999995</v>
      </c>
      <c r="GB189" s="265">
        <v>0.70714999999999995</v>
      </c>
      <c r="GC189" s="265">
        <v>0.82181000000000004</v>
      </c>
      <c r="GD189" s="265">
        <v>0.79861000000000004</v>
      </c>
      <c r="GE189" s="265">
        <v>0.96165</v>
      </c>
      <c r="GF189" s="265">
        <v>0.80927000000000004</v>
      </c>
      <c r="GG189" s="265">
        <v>0.73612</v>
      </c>
      <c r="GH189" s="265">
        <v>0.83513999999999999</v>
      </c>
      <c r="GI189" s="265">
        <v>0.79012000000000004</v>
      </c>
      <c r="GJ189" s="265">
        <v>0.90105999999999997</v>
      </c>
      <c r="GK189" s="265">
        <v>0.86443000000000003</v>
      </c>
      <c r="GL189" s="265">
        <v>0.79576999999999998</v>
      </c>
      <c r="GM189" s="265">
        <v>0.93533999999999995</v>
      </c>
      <c r="GN189" s="265">
        <v>0.97041999999999995</v>
      </c>
      <c r="GO189" s="265">
        <v>0.87311000000000005</v>
      </c>
      <c r="GP189" s="265">
        <v>0.82028999999999996</v>
      </c>
      <c r="GQ189" s="265">
        <v>0.81286000000000003</v>
      </c>
      <c r="GR189" s="265">
        <v>0.90256000000000003</v>
      </c>
      <c r="GS189" s="265">
        <v>0.80991000000000002</v>
      </c>
      <c r="GT189" s="265">
        <v>0.80613999999999997</v>
      </c>
      <c r="GU189" s="265">
        <v>0.80191000000000001</v>
      </c>
      <c r="GV189" s="265">
        <v>0.77424000000000004</v>
      </c>
      <c r="GW189" s="265">
        <v>0.77242</v>
      </c>
      <c r="GX189" s="265">
        <v>0.88568000000000002</v>
      </c>
      <c r="GY189" s="265">
        <v>0.71399999999999997</v>
      </c>
      <c r="GZ189" s="265">
        <v>0.57098000000000004</v>
      </c>
      <c r="HA189" s="265">
        <v>0.72445000000000004</v>
      </c>
      <c r="HB189" s="265">
        <v>0.73163999999999996</v>
      </c>
      <c r="HC189" s="265">
        <v>0.96775999999999995</v>
      </c>
      <c r="HD189" s="265">
        <v>0.71128999999999998</v>
      </c>
      <c r="HE189" s="265">
        <v>0.92013999999999996</v>
      </c>
      <c r="HF189" s="265">
        <v>0.86636000000000002</v>
      </c>
      <c r="HG189" s="265">
        <v>0.92149000000000003</v>
      </c>
      <c r="HH189" s="265">
        <v>0.92301</v>
      </c>
      <c r="HI189" s="265">
        <v>0.92688999999999999</v>
      </c>
      <c r="HJ189" s="265">
        <v>0.96480999999999995</v>
      </c>
      <c r="HK189" s="265">
        <v>0.78954999999999997</v>
      </c>
      <c r="HL189" s="265">
        <v>0.82443999999999995</v>
      </c>
      <c r="HM189" s="265">
        <v>0.80947000000000002</v>
      </c>
      <c r="HN189" s="265">
        <v>0.88439000000000001</v>
      </c>
      <c r="HO189" s="265">
        <v>0.88868999999999998</v>
      </c>
      <c r="HP189" s="265">
        <v>0.82947000000000004</v>
      </c>
      <c r="HQ189" s="265">
        <v>0.84255000000000002</v>
      </c>
      <c r="HR189" s="265">
        <v>0.93478000000000006</v>
      </c>
      <c r="HS189" s="265">
        <v>0.86714000000000002</v>
      </c>
      <c r="HT189" s="265">
        <v>0.79706999999999995</v>
      </c>
      <c r="HU189" s="265">
        <v>0.91601999999999995</v>
      </c>
      <c r="HV189" s="265">
        <v>0.78051000000000004</v>
      </c>
      <c r="HW189" s="265">
        <v>0.82494999999999996</v>
      </c>
      <c r="HX189" s="265">
        <v>0.85387000000000002</v>
      </c>
      <c r="HY189" s="265">
        <v>0.68833</v>
      </c>
      <c r="HZ189" s="265">
        <v>0.91781999999999997</v>
      </c>
      <c r="IA189" s="265">
        <v>0.83943999999999996</v>
      </c>
      <c r="IB189" s="265">
        <v>0.83116999999999996</v>
      </c>
      <c r="IC189" s="265">
        <v>0.84223000000000003</v>
      </c>
      <c r="ID189" s="265">
        <v>0.83655999999999997</v>
      </c>
      <c r="IE189" s="265">
        <v>0.80147000000000002</v>
      </c>
      <c r="IF189" s="265">
        <v>0.80662</v>
      </c>
      <c r="IG189" s="265">
        <v>0.76105999999999996</v>
      </c>
      <c r="IH189" s="265">
        <v>0.89346000000000003</v>
      </c>
      <c r="II189" s="265">
        <v>0.98441000000000001</v>
      </c>
      <c r="IJ189" s="265">
        <v>0.78435999999999995</v>
      </c>
      <c r="IK189" s="265">
        <v>0.79371000000000003</v>
      </c>
      <c r="IL189" s="265">
        <v>0.94542000000000004</v>
      </c>
      <c r="IM189" s="265">
        <v>0.92801</v>
      </c>
      <c r="IN189" s="265">
        <v>0.96643000000000001</v>
      </c>
      <c r="IO189" s="265">
        <v>0.94598000000000004</v>
      </c>
      <c r="IP189" s="265">
        <v>0.59765999999999997</v>
      </c>
      <c r="IQ189" s="265">
        <v>0.88599000000000006</v>
      </c>
      <c r="IR189" s="265">
        <v>0.85221999999999998</v>
      </c>
      <c r="IS189" s="265">
        <v>0.78368000000000004</v>
      </c>
      <c r="IT189" s="265">
        <v>0.67884999999999995</v>
      </c>
      <c r="IU189" s="265">
        <v>0.81455</v>
      </c>
      <c r="IV189" s="265">
        <v>0.54305000000000003</v>
      </c>
      <c r="IW189" s="265">
        <v>0.77066000000000001</v>
      </c>
      <c r="IX189" s="265">
        <v>0.84282000000000001</v>
      </c>
      <c r="IY189" s="265">
        <v>0.92254000000000003</v>
      </c>
      <c r="IZ189" s="265">
        <v>0.82377999999999996</v>
      </c>
      <c r="JA189" s="265">
        <v>0.85968999999999995</v>
      </c>
      <c r="JB189" s="265">
        <v>0.82777000000000001</v>
      </c>
      <c r="JC189" s="265">
        <v>0.89849000000000001</v>
      </c>
      <c r="JD189" s="265">
        <v>0.88893</v>
      </c>
      <c r="JE189" s="265">
        <v>0.82393000000000005</v>
      </c>
      <c r="JF189" s="265">
        <v>0.69194</v>
      </c>
      <c r="JG189" s="265">
        <v>0.88702999999999999</v>
      </c>
      <c r="JH189" s="265">
        <v>0.99280999999999997</v>
      </c>
      <c r="JI189" s="265">
        <v>0.83997999999999995</v>
      </c>
      <c r="JJ189" s="265">
        <v>0.79156000000000004</v>
      </c>
      <c r="JK189" s="265">
        <v>0.99995999999999996</v>
      </c>
      <c r="JL189" s="265">
        <v>0.96006999999999998</v>
      </c>
      <c r="JM189" s="265">
        <v>0.93391999999999997</v>
      </c>
      <c r="JN189" s="265">
        <v>0.79103000000000001</v>
      </c>
      <c r="JO189" s="265">
        <v>0.82604999999999995</v>
      </c>
      <c r="JP189" s="265">
        <v>0.77902000000000005</v>
      </c>
      <c r="JQ189" s="265">
        <v>0.78949999999999998</v>
      </c>
      <c r="JR189" s="265">
        <v>0.69560999999999995</v>
      </c>
      <c r="JS189" s="265">
        <v>0.80186999999999997</v>
      </c>
      <c r="JT189" s="265">
        <v>0.43529000000000001</v>
      </c>
      <c r="JU189" s="265">
        <v>0.92427999999999999</v>
      </c>
      <c r="JV189" s="265">
        <v>0.88439999999999996</v>
      </c>
      <c r="JW189" s="265">
        <v>0.74782000000000004</v>
      </c>
      <c r="JX189" s="265">
        <v>0.75970000000000004</v>
      </c>
      <c r="JY189" s="265">
        <v>0.80774000000000001</v>
      </c>
      <c r="JZ189" s="265">
        <v>0.73214999999999997</v>
      </c>
      <c r="KA189" s="265">
        <v>0.64326000000000005</v>
      </c>
      <c r="KB189" s="265">
        <v>0.60316999999999998</v>
      </c>
      <c r="KC189" s="265">
        <v>0.68149999999999999</v>
      </c>
      <c r="KD189" s="265">
        <v>0.58723000000000003</v>
      </c>
      <c r="KE189" s="265">
        <v>0.61338000000000004</v>
      </c>
      <c r="KF189" s="265">
        <v>0.54637999999999998</v>
      </c>
      <c r="KG189" s="265">
        <v>0.52129000000000003</v>
      </c>
      <c r="KH189" s="265">
        <v>0.85455999999999999</v>
      </c>
      <c r="KI189" s="265">
        <v>0.70303000000000004</v>
      </c>
      <c r="KJ189" s="265">
        <v>0.75593999999999995</v>
      </c>
      <c r="KK189" s="265">
        <v>0.55359000000000003</v>
      </c>
      <c r="KL189" s="265">
        <v>0.58872999999999998</v>
      </c>
      <c r="KM189" s="265">
        <v>0.96157999999999999</v>
      </c>
      <c r="KN189" s="265">
        <v>0.94903000000000004</v>
      </c>
      <c r="KO189" s="265">
        <v>0.90042999999999995</v>
      </c>
      <c r="KP189" s="265">
        <v>6.8260864515137859E-3</v>
      </c>
      <c r="KQ189" s="265">
        <v>0.78486</v>
      </c>
      <c r="KR189" s="265">
        <v>0.73892999999999998</v>
      </c>
      <c r="KS189" s="265">
        <v>0.70106999999999997</v>
      </c>
      <c r="KT189" s="265">
        <v>0.9469351819784515</v>
      </c>
      <c r="KU189" s="265">
        <v>0.14795</v>
      </c>
      <c r="KV189" s="265">
        <v>0.29965999999999998</v>
      </c>
      <c r="KW189" s="265">
        <v>0.36926999999999999</v>
      </c>
      <c r="KX189" s="265">
        <v>0.47924</v>
      </c>
      <c r="KY189" s="265">
        <v>0.66917000000000004</v>
      </c>
      <c r="KZ189" s="265">
        <v>0.84699999999999998</v>
      </c>
      <c r="LA189" s="265">
        <v>0.95640000000000003</v>
      </c>
      <c r="LB189" s="265">
        <v>0.99812999999999996</v>
      </c>
      <c r="LC189" s="265">
        <v>1</v>
      </c>
      <c r="LD189" s="265">
        <v>0</v>
      </c>
      <c r="LE189" s="265">
        <v>0.66200999999999999</v>
      </c>
      <c r="LF189" s="265">
        <v>0</v>
      </c>
      <c r="LG189" s="265">
        <v>0</v>
      </c>
      <c r="LH189" s="431">
        <v>2.9324316419661045E-3</v>
      </c>
      <c r="LI189" s="431">
        <v>2.747393911704421E-3</v>
      </c>
      <c r="LJ189" s="431">
        <v>2.2999860811978579E-3</v>
      </c>
      <c r="LK189" s="431">
        <v>2.3674131371080875E-3</v>
      </c>
      <c r="LL189" s="431">
        <v>1.8861833959817886E-3</v>
      </c>
      <c r="LM189" s="431">
        <v>2.0211406517773867E-3</v>
      </c>
      <c r="LN189" s="431">
        <v>1.5900250291451812E-3</v>
      </c>
      <c r="LO189" s="431">
        <v>1.6412381082773209E-3</v>
      </c>
      <c r="LP189" s="431">
        <v>1.5186549862846732E-3</v>
      </c>
      <c r="LQ189" s="431">
        <v>1.5501582529395819E-3</v>
      </c>
      <c r="LR189" s="431">
        <v>3.4722848795354366E-3</v>
      </c>
      <c r="LS189" s="431">
        <v>2.7094865217804909E-3</v>
      </c>
      <c r="LT189" s="431">
        <v>3.1242857221513987E-3</v>
      </c>
      <c r="LU189" s="431">
        <v>2.3362031206488609E-3</v>
      </c>
      <c r="LV189" s="431">
        <v>1.8776730867102742E-3</v>
      </c>
      <c r="LW189" s="431">
        <v>2.0631970837712288E-3</v>
      </c>
      <c r="LX189" s="431">
        <v>1.8424517475068569E-3</v>
      </c>
      <c r="LY189" s="431">
        <v>2.0891784224659204E-3</v>
      </c>
      <c r="LZ189" s="431">
        <v>3.2000334467738867E-3</v>
      </c>
      <c r="MA189" s="431">
        <v>2.7458753902465105E-3</v>
      </c>
      <c r="MB189" s="431">
        <v>2.7819543611258268E-3</v>
      </c>
      <c r="MC189" s="431">
        <v>2.7974119875580072E-3</v>
      </c>
      <c r="MD189" s="431">
        <v>2.4503881577402353E-3</v>
      </c>
      <c r="ME189" s="431">
        <v>2.7305993717163801E-3</v>
      </c>
      <c r="MF189" s="431">
        <v>3.0610519461333752E-3</v>
      </c>
      <c r="MG189" s="431">
        <v>3.0011518392711878E-3</v>
      </c>
      <c r="MH189" s="266"/>
      <c r="MI189" s="266"/>
      <c r="MJ189" s="266"/>
      <c r="MK189" s="266"/>
      <c r="ML189" s="266"/>
      <c r="MM189" s="266"/>
      <c r="MN189" s="266"/>
      <c r="MO189" s="266"/>
      <c r="MP189" s="266"/>
      <c r="MQ189" s="266"/>
      <c r="MR189" s="266"/>
      <c r="MS189" s="266"/>
      <c r="MT189" s="266"/>
      <c r="MU189" s="266"/>
      <c r="MV189" s="266"/>
      <c r="MW189" s="266"/>
      <c r="MX189" s="266"/>
      <c r="MY189" s="266"/>
      <c r="MZ189" s="266"/>
      <c r="NA189" s="266"/>
      <c r="NB189" s="266"/>
      <c r="NC189" s="266"/>
      <c r="ND189" s="266"/>
      <c r="NE189" s="266"/>
      <c r="NF189" s="266"/>
      <c r="NG189" s="266"/>
      <c r="NH189" s="266"/>
      <c r="NI189" s="266"/>
      <c r="NJ189" s="266"/>
      <c r="NK189" s="266"/>
      <c r="NL189" s="266"/>
      <c r="NM189" s="266"/>
      <c r="NN189" s="266"/>
      <c r="NO189" s="266"/>
      <c r="NP189" s="266"/>
      <c r="NQ189" s="266"/>
      <c r="NR189" s="266"/>
      <c r="NS189" s="266"/>
      <c r="NT189" s="266"/>
      <c r="NU189" s="266"/>
      <c r="NV189" s="266"/>
      <c r="NW189" s="266"/>
      <c r="NX189" s="266"/>
      <c r="NY189" s="266"/>
      <c r="NZ189" s="266"/>
      <c r="OA189" s="266"/>
      <c r="OB189" s="266"/>
      <c r="OC189" s="266"/>
      <c r="OD189" s="266"/>
      <c r="OE189" s="266"/>
      <c r="OF189" s="266"/>
      <c r="OG189" s="266"/>
      <c r="OH189" s="266"/>
      <c r="OI189" s="266"/>
      <c r="OJ189" s="266"/>
      <c r="OK189" s="266"/>
      <c r="OL189" s="266"/>
      <c r="OM189" s="266"/>
      <c r="ON189" s="267"/>
    </row>
    <row r="190" spans="1:404">
      <c r="A190" s="261">
        <v>565</v>
      </c>
      <c r="B190" s="265">
        <v>0.34371000000000002</v>
      </c>
      <c r="C190" s="265">
        <v>0.502</v>
      </c>
      <c r="D190" s="265">
        <v>0.58052999999999999</v>
      </c>
      <c r="E190" s="265">
        <v>0.61690999999999996</v>
      </c>
      <c r="F190" s="265">
        <v>0.38690000000000002</v>
      </c>
      <c r="G190" s="265">
        <v>0.56823000000000001</v>
      </c>
      <c r="H190" s="265">
        <v>0.28816999999999998</v>
      </c>
      <c r="I190" s="265">
        <v>0.34516000000000002</v>
      </c>
      <c r="J190" s="265">
        <v>0.40497</v>
      </c>
      <c r="K190" s="265">
        <v>3.3519E-2</v>
      </c>
      <c r="L190" s="265">
        <v>2.6908000000000001E-2</v>
      </c>
      <c r="M190" s="265">
        <v>3.6042999999999999E-2</v>
      </c>
      <c r="N190" s="265">
        <v>0.22863</v>
      </c>
      <c r="O190" s="265">
        <v>0.22461</v>
      </c>
      <c r="P190" s="265">
        <v>0.56979000000000002</v>
      </c>
      <c r="Q190" s="265">
        <v>0.65627999999999997</v>
      </c>
      <c r="R190" s="265">
        <v>0.65986</v>
      </c>
      <c r="S190" s="265">
        <v>0.29830000000000001</v>
      </c>
      <c r="T190" s="265">
        <v>0.20727000000000001</v>
      </c>
      <c r="U190" s="265">
        <v>0.22198999999999999</v>
      </c>
      <c r="V190" s="265">
        <v>0.15289</v>
      </c>
      <c r="W190" s="265">
        <v>0.24956999999999999</v>
      </c>
      <c r="X190" s="265">
        <v>0.21875</v>
      </c>
      <c r="Y190" s="265">
        <v>0.30031000000000002</v>
      </c>
      <c r="Z190" s="265">
        <v>0.20834</v>
      </c>
      <c r="AA190" s="265">
        <v>0.37597000000000003</v>
      </c>
      <c r="AB190" s="265">
        <v>0.26421</v>
      </c>
      <c r="AC190" s="265">
        <v>0.27596999999999999</v>
      </c>
      <c r="AD190" s="265">
        <v>0.18559</v>
      </c>
      <c r="AE190" s="265">
        <v>0.11098</v>
      </c>
      <c r="AF190" s="265">
        <v>0.11254</v>
      </c>
      <c r="AG190" s="265">
        <v>0.14648</v>
      </c>
      <c r="AH190" s="265">
        <v>6.8981000000000001E-2</v>
      </c>
      <c r="AI190" s="265">
        <v>1.2017999999999999E-2</v>
      </c>
      <c r="AJ190" s="265">
        <v>5.3850000000000002E-2</v>
      </c>
      <c r="AK190" s="265">
        <v>9.4750000000000008E-3</v>
      </c>
      <c r="AL190" s="265">
        <v>1.261E-2</v>
      </c>
      <c r="AM190" s="265">
        <v>3.2356999999999997E-2</v>
      </c>
      <c r="AN190" s="265">
        <v>9.443E-3</v>
      </c>
      <c r="AO190" s="265">
        <v>1.3729999999999999E-2</v>
      </c>
      <c r="AP190" s="265">
        <v>4.1563000000000003E-2</v>
      </c>
      <c r="AQ190" s="265">
        <v>1.0543E-2</v>
      </c>
      <c r="AR190" s="265">
        <v>1.4819000000000001E-2</v>
      </c>
      <c r="AS190" s="265">
        <v>2.5361000000000002E-2</v>
      </c>
      <c r="AT190" s="265">
        <v>1.129E-2</v>
      </c>
      <c r="AU190" s="265">
        <v>1.5775999999999998E-2</v>
      </c>
      <c r="AV190" s="265">
        <v>1.2288E-2</v>
      </c>
      <c r="AW190" s="265">
        <v>4.1307999999999997E-2</v>
      </c>
      <c r="AX190" s="265">
        <v>5.2123999999999997E-2</v>
      </c>
      <c r="AY190" s="265">
        <v>4.0125000000000001E-2</v>
      </c>
      <c r="AZ190" s="265">
        <v>3.2149999999999998E-2</v>
      </c>
      <c r="BA190" s="265">
        <v>1.3200999999999999E-2</v>
      </c>
      <c r="BB190" s="265">
        <v>1.4293E-2</v>
      </c>
      <c r="BC190" s="265">
        <v>1.5014E-2</v>
      </c>
      <c r="BD190" s="265">
        <v>1.2263E-2</v>
      </c>
      <c r="BE190" s="265">
        <v>0.37413000000000002</v>
      </c>
      <c r="BF190" s="265">
        <v>0.1411</v>
      </c>
      <c r="BG190" s="265">
        <v>0.83550999999999997</v>
      </c>
      <c r="BH190" s="265">
        <v>0.70787</v>
      </c>
      <c r="BI190" s="265">
        <v>0.99070999999999998</v>
      </c>
      <c r="BJ190" s="265">
        <v>0.86407</v>
      </c>
      <c r="BK190" s="265">
        <v>0.19481000000000001</v>
      </c>
      <c r="BL190" s="265">
        <v>0.42270000000000002</v>
      </c>
      <c r="BM190" s="265">
        <v>0.18293000000000001</v>
      </c>
      <c r="BN190" s="265">
        <v>0.47620000000000001</v>
      </c>
      <c r="BO190" s="265">
        <v>0.52856999999999998</v>
      </c>
      <c r="BP190" s="265">
        <v>8.4527000000000005E-2</v>
      </c>
      <c r="BQ190" s="265">
        <v>0.35016000000000003</v>
      </c>
      <c r="BR190" s="265">
        <v>0.47610999999999998</v>
      </c>
      <c r="BS190" s="265">
        <v>0.31411</v>
      </c>
      <c r="BT190" s="265">
        <v>0.41165000000000002</v>
      </c>
      <c r="BU190" s="265">
        <v>2.8167000000000001E-2</v>
      </c>
      <c r="BV190" s="265">
        <v>1.3509999999999999E-2</v>
      </c>
      <c r="BW190" s="265">
        <v>3.8612E-2</v>
      </c>
      <c r="BX190" s="265">
        <v>1.7954000000000001E-2</v>
      </c>
      <c r="BY190" s="265">
        <v>0.43109999999999998</v>
      </c>
      <c r="BZ190" s="265">
        <v>0.39979999999999999</v>
      </c>
      <c r="CA190" s="265">
        <v>0.71</v>
      </c>
      <c r="CB190" s="265">
        <v>0.51382000000000005</v>
      </c>
      <c r="CC190" s="265">
        <v>0.64270000000000005</v>
      </c>
      <c r="CD190" s="265">
        <v>0.41325000000000001</v>
      </c>
      <c r="CE190" s="265">
        <v>0.39684999999999998</v>
      </c>
      <c r="CF190" s="265">
        <v>0.43774000000000002</v>
      </c>
      <c r="CG190" s="265">
        <v>0.38091000000000003</v>
      </c>
      <c r="CH190" s="265">
        <v>0.38949</v>
      </c>
      <c r="CI190" s="265">
        <v>0.39859</v>
      </c>
      <c r="CJ190" s="265">
        <v>0.37974999999999998</v>
      </c>
      <c r="CK190" s="265">
        <v>0.39043</v>
      </c>
      <c r="CL190" s="265">
        <v>0.65910999999999997</v>
      </c>
      <c r="CM190" s="265">
        <v>0.38525999999999999</v>
      </c>
      <c r="CN190" s="265">
        <v>0.23232</v>
      </c>
      <c r="CO190" s="265">
        <v>0.31151000000000001</v>
      </c>
      <c r="CP190" s="265">
        <v>0.37436000000000003</v>
      </c>
      <c r="CQ190" s="265">
        <v>0.35655999999999999</v>
      </c>
      <c r="CR190" s="265">
        <v>0.32</v>
      </c>
      <c r="CS190" s="265">
        <v>0.22449</v>
      </c>
      <c r="CT190" s="265">
        <v>0.31958999999999999</v>
      </c>
      <c r="CU190" s="265">
        <v>0.26</v>
      </c>
      <c r="CV190" s="265">
        <v>0.35505999999999999</v>
      </c>
      <c r="CW190" s="265">
        <v>0.55556000000000005</v>
      </c>
      <c r="CX190" s="265">
        <v>0.30928</v>
      </c>
      <c r="CY190" s="265">
        <v>0.46392</v>
      </c>
      <c r="CZ190" s="265">
        <v>0.49508000000000002</v>
      </c>
      <c r="DA190" s="265">
        <v>0.57696999999999998</v>
      </c>
      <c r="DB190" s="265">
        <v>0.11111</v>
      </c>
      <c r="DC190" s="265">
        <v>0.12371</v>
      </c>
      <c r="DD190" s="265">
        <v>0.10101</v>
      </c>
      <c r="DE190" s="265">
        <v>0.24742</v>
      </c>
      <c r="DF190" s="265">
        <v>6.0727999999999997E-2</v>
      </c>
      <c r="DG190" s="265">
        <v>9.1588000000000003E-2</v>
      </c>
      <c r="DH190" s="265">
        <v>6.9115999999999997E-2</v>
      </c>
      <c r="DI190" s="265">
        <v>5.2571E-2</v>
      </c>
      <c r="DJ190" s="265">
        <v>6.2039999999999998E-2</v>
      </c>
      <c r="DK190" s="265">
        <v>0.20033000000000001</v>
      </c>
      <c r="DL190" s="265">
        <v>0.10156</v>
      </c>
      <c r="DM190" s="265">
        <v>0.13397000000000001</v>
      </c>
      <c r="DN190" s="265">
        <v>9.6298999999999996E-2</v>
      </c>
      <c r="DO190" s="265">
        <v>8.3893999999999996E-2</v>
      </c>
      <c r="DP190" s="265">
        <v>0.17213999999999999</v>
      </c>
      <c r="DQ190" s="265">
        <v>0.10292999999999999</v>
      </c>
      <c r="DR190" s="265">
        <v>9.7643999999999995E-2</v>
      </c>
      <c r="DS190" s="265">
        <v>0.13561000000000001</v>
      </c>
      <c r="DT190" s="265">
        <v>0.18393999999999999</v>
      </c>
      <c r="DU190" s="265">
        <v>0.20358000000000001</v>
      </c>
      <c r="DV190" s="265">
        <v>8.5544999999999996E-2</v>
      </c>
      <c r="DW190" s="265">
        <v>0.22447</v>
      </c>
      <c r="DX190" s="265">
        <v>5.7299000000000003E-2</v>
      </c>
      <c r="DY190" s="265">
        <v>7.9444000000000001E-2</v>
      </c>
      <c r="DZ190" s="265">
        <v>0.24642</v>
      </c>
      <c r="EA190" s="265">
        <v>0.14210999999999999</v>
      </c>
      <c r="EB190" s="265">
        <v>0.14369000000000001</v>
      </c>
      <c r="EC190" s="265">
        <v>0.15018999999999999</v>
      </c>
      <c r="ED190" s="265">
        <v>0.13447999999999999</v>
      </c>
      <c r="EE190" s="265">
        <v>0.12572</v>
      </c>
      <c r="EF190" s="265">
        <v>2.1055000000000001E-2</v>
      </c>
      <c r="EG190" s="265">
        <v>0.16800999999999999</v>
      </c>
      <c r="EH190" s="265">
        <v>0.31248999999999999</v>
      </c>
      <c r="EI190" s="265">
        <v>0.45917999999999998</v>
      </c>
      <c r="EJ190" s="265">
        <v>0.35052</v>
      </c>
      <c r="EK190" s="265">
        <v>0.13131000000000001</v>
      </c>
      <c r="EL190" s="265">
        <v>0.21875</v>
      </c>
      <c r="EM190" s="265">
        <v>0.51587000000000005</v>
      </c>
      <c r="EN190" s="265">
        <v>0.18597</v>
      </c>
      <c r="EO190" s="265">
        <v>0.55315000000000003</v>
      </c>
      <c r="EP190" s="265">
        <v>0.35015000000000002</v>
      </c>
      <c r="EQ190" s="265">
        <v>7.6286000000000007E-2</v>
      </c>
      <c r="ER190" s="265">
        <v>0.10109</v>
      </c>
      <c r="ES190" s="265">
        <v>8.7613999999999997E-2</v>
      </c>
      <c r="ET190" s="265">
        <v>9.5804E-2</v>
      </c>
      <c r="EU190" s="265">
        <v>8.2280000000000006E-2</v>
      </c>
      <c r="EV190" s="265">
        <v>8.0745999999999998E-2</v>
      </c>
      <c r="EW190" s="265">
        <v>8.5642999999999997E-2</v>
      </c>
      <c r="EX190" s="265">
        <v>9.3410999999999994E-2</v>
      </c>
      <c r="EY190" s="265">
        <v>7.6723E-2</v>
      </c>
      <c r="EZ190" s="265">
        <v>0.44849</v>
      </c>
      <c r="FA190" s="265">
        <v>0.12653</v>
      </c>
      <c r="FB190" s="265">
        <v>0.11527</v>
      </c>
      <c r="FC190" s="265">
        <v>0.10715</v>
      </c>
      <c r="FD190" s="265">
        <v>0.1225</v>
      </c>
      <c r="FE190" s="265">
        <v>9.9167000000000005E-2</v>
      </c>
      <c r="FF190" s="265">
        <v>0.11599</v>
      </c>
      <c r="FG190" s="265">
        <v>0.13256999999999999</v>
      </c>
      <c r="FH190" s="265">
        <v>0.10649</v>
      </c>
      <c r="FI190" s="265">
        <v>0.10111000000000001</v>
      </c>
      <c r="FJ190" s="265">
        <v>0.30991999999999997</v>
      </c>
      <c r="FK190" s="265">
        <v>0.26955000000000001</v>
      </c>
      <c r="FL190" s="265">
        <v>0.17308000000000001</v>
      </c>
      <c r="FM190" s="265">
        <v>0.19424</v>
      </c>
      <c r="FN190" s="265">
        <v>0.70194999999999996</v>
      </c>
      <c r="FO190" s="265">
        <v>0.88</v>
      </c>
      <c r="FP190" s="265">
        <v>0.62827</v>
      </c>
      <c r="FQ190" s="265">
        <v>0.67379</v>
      </c>
      <c r="FR190" s="265">
        <v>0.65652999999999995</v>
      </c>
      <c r="FS190" s="265">
        <v>0.74383999999999995</v>
      </c>
      <c r="FT190" s="265">
        <v>0.57232000000000005</v>
      </c>
      <c r="FU190" s="265">
        <v>0.67005999999999999</v>
      </c>
      <c r="FV190" s="265">
        <v>0.79027000000000003</v>
      </c>
      <c r="FW190" s="265">
        <v>0.65512999999999999</v>
      </c>
      <c r="FX190" s="265">
        <v>0.82355999999999996</v>
      </c>
      <c r="FY190" s="265">
        <v>0.59009999999999996</v>
      </c>
      <c r="FZ190" s="265">
        <v>0.65512999999999999</v>
      </c>
      <c r="GA190" s="265">
        <v>0.72751999999999994</v>
      </c>
      <c r="GB190" s="265">
        <v>0.71187999999999996</v>
      </c>
      <c r="GC190" s="265">
        <v>0.83033999999999997</v>
      </c>
      <c r="GD190" s="265">
        <v>0.80317000000000005</v>
      </c>
      <c r="GE190" s="265">
        <v>0.96357999999999999</v>
      </c>
      <c r="GF190" s="265">
        <v>0.81593000000000004</v>
      </c>
      <c r="GG190" s="265">
        <v>0.73495999999999995</v>
      </c>
      <c r="GH190" s="265">
        <v>0.83399999999999996</v>
      </c>
      <c r="GI190" s="265">
        <v>0.78861000000000003</v>
      </c>
      <c r="GJ190" s="265">
        <v>0.90419000000000005</v>
      </c>
      <c r="GK190" s="265">
        <v>0.86751</v>
      </c>
      <c r="GL190" s="265">
        <v>0.79764999999999997</v>
      </c>
      <c r="GM190" s="265">
        <v>0.93881999999999999</v>
      </c>
      <c r="GN190" s="265">
        <v>0.97262000000000004</v>
      </c>
      <c r="GO190" s="265">
        <v>0.87721000000000005</v>
      </c>
      <c r="GP190" s="265">
        <v>0.82567000000000002</v>
      </c>
      <c r="GQ190" s="265">
        <v>0.81813000000000002</v>
      </c>
      <c r="GR190" s="265">
        <v>0.90622999999999998</v>
      </c>
      <c r="GS190" s="265">
        <v>0.81527000000000005</v>
      </c>
      <c r="GT190" s="265">
        <v>0.81203999999999998</v>
      </c>
      <c r="GU190" s="265">
        <v>0.80789999999999995</v>
      </c>
      <c r="GV190" s="265">
        <v>0.78029999999999999</v>
      </c>
      <c r="GW190" s="265">
        <v>0.77873000000000003</v>
      </c>
      <c r="GX190" s="265">
        <v>0.88992000000000004</v>
      </c>
      <c r="GY190" s="265">
        <v>0.71218999999999999</v>
      </c>
      <c r="GZ190" s="265">
        <v>0.56949000000000005</v>
      </c>
      <c r="HA190" s="265">
        <v>0.73124999999999996</v>
      </c>
      <c r="HB190" s="265">
        <v>0.73799000000000003</v>
      </c>
      <c r="HC190" s="265">
        <v>0.96911999999999998</v>
      </c>
      <c r="HD190" s="265">
        <v>0.71143999999999996</v>
      </c>
      <c r="HE190" s="265">
        <v>0.92359000000000002</v>
      </c>
      <c r="HF190" s="265">
        <v>0.86775999999999998</v>
      </c>
      <c r="HG190" s="265">
        <v>0.92488000000000004</v>
      </c>
      <c r="HH190" s="265">
        <v>0.92637000000000003</v>
      </c>
      <c r="HI190" s="265">
        <v>0.93018000000000001</v>
      </c>
      <c r="HJ190" s="265">
        <v>0.96718999999999999</v>
      </c>
      <c r="HK190" s="265">
        <v>0.79408999999999996</v>
      </c>
      <c r="HL190" s="265">
        <v>0.82691000000000003</v>
      </c>
      <c r="HM190" s="265">
        <v>0.81520000000000004</v>
      </c>
      <c r="HN190" s="265">
        <v>0.88824000000000003</v>
      </c>
      <c r="HO190" s="265">
        <v>0.89280000000000004</v>
      </c>
      <c r="HP190" s="265">
        <v>0.83574999999999999</v>
      </c>
      <c r="HQ190" s="265">
        <v>0.84367000000000003</v>
      </c>
      <c r="HR190" s="265">
        <v>0.93496000000000001</v>
      </c>
      <c r="HS190" s="265">
        <v>0.87319999999999998</v>
      </c>
      <c r="HT190" s="265">
        <v>0.79773000000000005</v>
      </c>
      <c r="HU190" s="265">
        <v>0.91513</v>
      </c>
      <c r="HV190" s="265">
        <v>0.78688999999999998</v>
      </c>
      <c r="HW190" s="265">
        <v>0.82294</v>
      </c>
      <c r="HX190" s="265">
        <v>0.85218000000000005</v>
      </c>
      <c r="HY190" s="265">
        <v>0.68754000000000004</v>
      </c>
      <c r="HZ190" s="265">
        <v>0.92569999999999997</v>
      </c>
      <c r="IA190" s="265">
        <v>0.84845000000000004</v>
      </c>
      <c r="IB190" s="265">
        <v>0.84060999999999997</v>
      </c>
      <c r="IC190" s="265">
        <v>0.85145000000000004</v>
      </c>
      <c r="ID190" s="265">
        <v>0.84599999999999997</v>
      </c>
      <c r="IE190" s="265">
        <v>0.80847000000000002</v>
      </c>
      <c r="IF190" s="265">
        <v>0.81383000000000005</v>
      </c>
      <c r="IG190" s="265">
        <v>0.76758000000000004</v>
      </c>
      <c r="IH190" s="265">
        <v>0.89692000000000005</v>
      </c>
      <c r="II190" s="265">
        <v>0.98707</v>
      </c>
      <c r="IJ190" s="265">
        <v>0.79179999999999995</v>
      </c>
      <c r="IK190" s="265">
        <v>0.80134000000000005</v>
      </c>
      <c r="IL190" s="265">
        <v>0.94833999999999996</v>
      </c>
      <c r="IM190" s="265">
        <v>0.93474999999999997</v>
      </c>
      <c r="IN190" s="265">
        <v>0.97202999999999995</v>
      </c>
      <c r="IO190" s="265">
        <v>0.95631999999999995</v>
      </c>
      <c r="IP190" s="265">
        <v>0.60267000000000004</v>
      </c>
      <c r="IQ190" s="265">
        <v>0.88978000000000002</v>
      </c>
      <c r="IR190" s="265">
        <v>0.85007999999999995</v>
      </c>
      <c r="IS190" s="265">
        <v>0.78795000000000004</v>
      </c>
      <c r="IT190" s="265">
        <v>0.67884999999999995</v>
      </c>
      <c r="IU190" s="265">
        <v>0.82042999999999999</v>
      </c>
      <c r="IV190" s="265">
        <v>0.54568000000000005</v>
      </c>
      <c r="IW190" s="265">
        <v>0.77588999999999997</v>
      </c>
      <c r="IX190" s="265">
        <v>0.84821999999999997</v>
      </c>
      <c r="IY190" s="265">
        <v>0.92317000000000005</v>
      </c>
      <c r="IZ190" s="265">
        <v>0.82438</v>
      </c>
      <c r="JA190" s="265">
        <v>0.86051</v>
      </c>
      <c r="JB190" s="265">
        <v>0.82821999999999996</v>
      </c>
      <c r="JC190" s="265">
        <v>0.89903</v>
      </c>
      <c r="JD190" s="265">
        <v>0.89593999999999996</v>
      </c>
      <c r="JE190" s="265">
        <v>0.82862000000000002</v>
      </c>
      <c r="JF190" s="265">
        <v>0.69025999999999998</v>
      </c>
      <c r="JG190" s="265">
        <v>0.89120999999999995</v>
      </c>
      <c r="JH190" s="265">
        <v>0.99465000000000003</v>
      </c>
      <c r="JI190" s="265">
        <v>0.83965000000000001</v>
      </c>
      <c r="JJ190" s="265">
        <v>0.79135999999999995</v>
      </c>
      <c r="JK190" s="265">
        <v>1</v>
      </c>
      <c r="JL190" s="265">
        <v>0.96060999999999996</v>
      </c>
      <c r="JM190" s="265">
        <v>0.93738999999999995</v>
      </c>
      <c r="JN190" s="265">
        <v>0.79642999999999997</v>
      </c>
      <c r="JO190" s="265">
        <v>0.83240999999999998</v>
      </c>
      <c r="JP190" s="265">
        <v>0.77819000000000005</v>
      </c>
      <c r="JQ190" s="265">
        <v>0.79491000000000001</v>
      </c>
      <c r="JR190" s="265">
        <v>0.70279999999999998</v>
      </c>
      <c r="JS190" s="265">
        <v>0.80842999999999998</v>
      </c>
      <c r="JT190" s="265">
        <v>0.43498999999999999</v>
      </c>
      <c r="JU190" s="265">
        <v>0.92689999999999995</v>
      </c>
      <c r="JV190" s="265">
        <v>0.88476999999999995</v>
      </c>
      <c r="JW190" s="265">
        <v>0.75378999999999996</v>
      </c>
      <c r="JX190" s="265">
        <v>0.76558000000000004</v>
      </c>
      <c r="JY190" s="265">
        <v>0.81232000000000004</v>
      </c>
      <c r="JZ190" s="265">
        <v>0.73648000000000002</v>
      </c>
      <c r="KA190" s="265">
        <v>0.64639999999999997</v>
      </c>
      <c r="KB190" s="265">
        <v>0.60499999999999998</v>
      </c>
      <c r="KC190" s="265">
        <v>0.67991000000000001</v>
      </c>
      <c r="KD190" s="265">
        <v>0.58582000000000001</v>
      </c>
      <c r="KE190" s="265">
        <v>0.61194999999999999</v>
      </c>
      <c r="KF190" s="265">
        <v>0.54561999999999999</v>
      </c>
      <c r="KG190" s="265">
        <v>0.52056999999999998</v>
      </c>
      <c r="KH190" s="265">
        <v>0.86462000000000006</v>
      </c>
      <c r="KI190" s="265">
        <v>0.71286000000000005</v>
      </c>
      <c r="KJ190" s="265">
        <v>0.76456999999999997</v>
      </c>
      <c r="KK190" s="265">
        <v>0.55627000000000004</v>
      </c>
      <c r="KL190" s="265">
        <v>0.59187000000000001</v>
      </c>
      <c r="KM190" s="265">
        <v>0.95938999999999997</v>
      </c>
      <c r="KN190" s="265">
        <v>0.94635999999999998</v>
      </c>
      <c r="KO190" s="265">
        <v>0.89746999999999999</v>
      </c>
      <c r="KP190" s="265">
        <v>6.8009064712344983E-3</v>
      </c>
      <c r="KQ190" s="265">
        <v>0.78163000000000005</v>
      </c>
      <c r="KR190" s="265">
        <v>0.73563999999999996</v>
      </c>
      <c r="KS190" s="265">
        <v>0.69771000000000005</v>
      </c>
      <c r="KT190" s="265">
        <v>0.94597109619990205</v>
      </c>
      <c r="KU190" s="265">
        <v>0.14996000000000001</v>
      </c>
      <c r="KV190" s="265">
        <v>0.30241000000000001</v>
      </c>
      <c r="KW190" s="265">
        <v>0.37217</v>
      </c>
      <c r="KX190" s="265">
        <v>0.48221000000000003</v>
      </c>
      <c r="KY190" s="265">
        <v>0.67190000000000005</v>
      </c>
      <c r="KZ190" s="265">
        <v>0.84911000000000003</v>
      </c>
      <c r="LA190" s="265">
        <v>0.95759000000000005</v>
      </c>
      <c r="LB190" s="265">
        <v>0.99839</v>
      </c>
      <c r="LC190" s="265">
        <v>1</v>
      </c>
      <c r="LD190" s="265">
        <v>0</v>
      </c>
      <c r="LE190" s="265">
        <v>0.63985999999999998</v>
      </c>
      <c r="LF190" s="265">
        <v>0</v>
      </c>
      <c r="LG190" s="265">
        <v>0</v>
      </c>
      <c r="LH190" s="431">
        <v>3.0279031489044428E-3</v>
      </c>
      <c r="LI190" s="431">
        <v>2.8153227176517248E-3</v>
      </c>
      <c r="LJ190" s="431">
        <v>2.3859476204961538E-3</v>
      </c>
      <c r="LK190" s="431">
        <v>2.3749771062284708E-3</v>
      </c>
      <c r="LL190" s="431">
        <v>1.9329970236867666E-3</v>
      </c>
      <c r="LM190" s="431">
        <v>1.9934212323278189E-3</v>
      </c>
      <c r="LN190" s="431">
        <v>1.6034928848966956E-3</v>
      </c>
      <c r="LO190" s="431">
        <v>1.6000859905034304E-3</v>
      </c>
      <c r="LP190" s="431">
        <v>1.4939088141545653E-3</v>
      </c>
      <c r="LQ190" s="431">
        <v>1.5003896551206708E-3</v>
      </c>
      <c r="LR190" s="431">
        <v>3.5262724850326777E-3</v>
      </c>
      <c r="LS190" s="431">
        <v>2.7227730024605989E-3</v>
      </c>
      <c r="LT190" s="431">
        <v>3.1831627711653709E-3</v>
      </c>
      <c r="LU190" s="431">
        <v>2.3148993495851755E-3</v>
      </c>
      <c r="LV190" s="431">
        <v>1.9060567719861865E-3</v>
      </c>
      <c r="LW190" s="431">
        <v>2.0305186044424772E-3</v>
      </c>
      <c r="LX190" s="431">
        <v>1.8468473572283983E-3</v>
      </c>
      <c r="LY190" s="431">
        <v>2.0569320768117905E-3</v>
      </c>
      <c r="LZ190" s="431">
        <v>3.2755234278738499E-3</v>
      </c>
      <c r="MA190" s="431">
        <v>2.7966343332082033E-3</v>
      </c>
      <c r="MB190" s="431">
        <v>2.859561936929822E-3</v>
      </c>
      <c r="MC190" s="431">
        <v>2.7879057452082634E-3</v>
      </c>
      <c r="MD190" s="431">
        <v>2.4267628323286772E-3</v>
      </c>
      <c r="ME190" s="431">
        <v>2.7513678651303053E-3</v>
      </c>
      <c r="MF190" s="431">
        <v>3.0978370923548937E-3</v>
      </c>
      <c r="MG190" s="431">
        <v>3.0130916275084019E-3</v>
      </c>
      <c r="MH190" s="266"/>
      <c r="MI190" s="266"/>
      <c r="MJ190" s="266"/>
      <c r="MK190" s="266"/>
      <c r="ML190" s="266"/>
      <c r="MM190" s="266"/>
      <c r="MN190" s="266"/>
      <c r="MO190" s="266"/>
      <c r="MP190" s="266"/>
      <c r="MQ190" s="266"/>
      <c r="MR190" s="266"/>
      <c r="MS190" s="266"/>
      <c r="MT190" s="266"/>
      <c r="MU190" s="266"/>
      <c r="MV190" s="266"/>
      <c r="MW190" s="266"/>
      <c r="MX190" s="266"/>
      <c r="MY190" s="266"/>
      <c r="MZ190" s="266"/>
      <c r="NA190" s="266"/>
      <c r="NB190" s="266"/>
      <c r="NC190" s="266"/>
      <c r="ND190" s="266"/>
      <c r="NE190" s="266"/>
      <c r="NF190" s="266"/>
      <c r="NG190" s="266"/>
      <c r="NH190" s="266"/>
      <c r="NI190" s="266"/>
      <c r="NJ190" s="266"/>
      <c r="NK190" s="266"/>
      <c r="NL190" s="266"/>
      <c r="NM190" s="266"/>
      <c r="NN190" s="266"/>
      <c r="NO190" s="266"/>
      <c r="NP190" s="266"/>
      <c r="NQ190" s="266"/>
      <c r="NR190" s="266"/>
      <c r="NS190" s="266"/>
      <c r="NT190" s="266"/>
      <c r="NU190" s="266"/>
      <c r="NV190" s="266"/>
      <c r="NW190" s="266"/>
      <c r="NX190" s="266"/>
      <c r="NY190" s="266"/>
      <c r="NZ190" s="266"/>
      <c r="OA190" s="266"/>
      <c r="OB190" s="266"/>
      <c r="OC190" s="266"/>
      <c r="OD190" s="266"/>
      <c r="OE190" s="266"/>
      <c r="OF190" s="266"/>
      <c r="OG190" s="266"/>
      <c r="OH190" s="266"/>
      <c r="OI190" s="266"/>
      <c r="OJ190" s="266"/>
      <c r="OK190" s="266"/>
      <c r="OL190" s="266"/>
      <c r="OM190" s="266"/>
      <c r="ON190" s="267"/>
    </row>
    <row r="191" spans="1:404">
      <c r="A191" s="261">
        <v>566</v>
      </c>
      <c r="B191" s="265">
        <v>0.34605000000000002</v>
      </c>
      <c r="C191" s="265">
        <v>0.50805999999999996</v>
      </c>
      <c r="D191" s="265">
        <v>0.5897</v>
      </c>
      <c r="E191" s="265">
        <v>0.62985000000000002</v>
      </c>
      <c r="F191" s="265">
        <v>0.38851999999999998</v>
      </c>
      <c r="G191" s="265">
        <v>0.57374999999999998</v>
      </c>
      <c r="H191" s="265">
        <v>0.28866999999999998</v>
      </c>
      <c r="I191" s="265">
        <v>0.34556999999999999</v>
      </c>
      <c r="J191" s="265">
        <v>0.40766000000000002</v>
      </c>
      <c r="K191" s="265">
        <v>3.2622999999999999E-2</v>
      </c>
      <c r="L191" s="265">
        <v>2.6112E-2</v>
      </c>
      <c r="M191" s="265">
        <v>3.5458999999999997E-2</v>
      </c>
      <c r="N191" s="265">
        <v>0.23250999999999999</v>
      </c>
      <c r="O191" s="265">
        <v>0.2266</v>
      </c>
      <c r="P191" s="265">
        <v>0.57484000000000002</v>
      </c>
      <c r="Q191" s="265">
        <v>0.65991999999999995</v>
      </c>
      <c r="R191" s="265">
        <v>0.67276999999999998</v>
      </c>
      <c r="S191" s="265">
        <v>0.29873</v>
      </c>
      <c r="T191" s="265">
        <v>0.20746999999999999</v>
      </c>
      <c r="U191" s="265">
        <v>0.22172</v>
      </c>
      <c r="V191" s="265">
        <v>0.15260000000000001</v>
      </c>
      <c r="W191" s="265">
        <v>0.25056</v>
      </c>
      <c r="X191" s="265">
        <v>0.21931</v>
      </c>
      <c r="Y191" s="265">
        <v>0.30010999999999999</v>
      </c>
      <c r="Z191" s="265">
        <v>0.20831</v>
      </c>
      <c r="AA191" s="265">
        <v>0.37774999999999997</v>
      </c>
      <c r="AB191" s="265">
        <v>0.26556000000000002</v>
      </c>
      <c r="AC191" s="265">
        <v>0.27815000000000001</v>
      </c>
      <c r="AD191" s="265">
        <v>0.18719</v>
      </c>
      <c r="AE191" s="265">
        <v>0.11175</v>
      </c>
      <c r="AF191" s="265">
        <v>0.11330999999999999</v>
      </c>
      <c r="AG191" s="265">
        <v>0.16847999999999999</v>
      </c>
      <c r="AH191" s="265">
        <v>6.8959000000000006E-2</v>
      </c>
      <c r="AI191" s="265">
        <v>1.1698999999999999E-2</v>
      </c>
      <c r="AJ191" s="265">
        <v>5.3881999999999999E-2</v>
      </c>
      <c r="AK191" s="265">
        <v>9.2686000000000001E-3</v>
      </c>
      <c r="AL191" s="265">
        <v>1.2411999999999999E-2</v>
      </c>
      <c r="AM191" s="265">
        <v>3.2763E-2</v>
      </c>
      <c r="AN191" s="265">
        <v>9.2768E-3</v>
      </c>
      <c r="AO191" s="265">
        <v>1.3544E-2</v>
      </c>
      <c r="AP191" s="265">
        <v>4.1444000000000002E-2</v>
      </c>
      <c r="AQ191" s="265">
        <v>1.0337000000000001E-2</v>
      </c>
      <c r="AR191" s="265">
        <v>1.4498E-2</v>
      </c>
      <c r="AS191" s="265">
        <v>2.5007000000000001E-2</v>
      </c>
      <c r="AT191" s="265">
        <v>1.0973999999999999E-2</v>
      </c>
      <c r="AU191" s="265">
        <v>1.5469E-2</v>
      </c>
      <c r="AV191" s="265">
        <v>1.1985000000000001E-2</v>
      </c>
      <c r="AW191" s="265">
        <v>4.0640999999999997E-2</v>
      </c>
      <c r="AX191" s="265">
        <v>5.1699000000000002E-2</v>
      </c>
      <c r="AY191" s="265">
        <v>3.9650999999999999E-2</v>
      </c>
      <c r="AZ191" s="265">
        <v>3.1234999999999999E-2</v>
      </c>
      <c r="BA191" s="265">
        <v>1.2914999999999999E-2</v>
      </c>
      <c r="BB191" s="265">
        <v>1.3984E-2</v>
      </c>
      <c r="BC191" s="265">
        <v>1.4689000000000001E-2</v>
      </c>
      <c r="BD191" s="265">
        <v>1.1997000000000001E-2</v>
      </c>
      <c r="BE191" s="265">
        <v>0.45383000000000001</v>
      </c>
      <c r="BF191" s="265">
        <v>0.27618999999999999</v>
      </c>
      <c r="BG191" s="265">
        <v>0.86839999999999995</v>
      </c>
      <c r="BH191" s="265">
        <v>0.74778</v>
      </c>
      <c r="BI191" s="265">
        <v>0.99156999999999995</v>
      </c>
      <c r="BJ191" s="265">
        <v>0.87151000000000001</v>
      </c>
      <c r="BK191" s="265">
        <v>0.23377000000000001</v>
      </c>
      <c r="BL191" s="265">
        <v>0.46637000000000001</v>
      </c>
      <c r="BM191" s="265">
        <v>0.23902000000000001</v>
      </c>
      <c r="BN191" s="265">
        <v>0.47669</v>
      </c>
      <c r="BO191" s="265">
        <v>0.53429000000000004</v>
      </c>
      <c r="BP191" s="265">
        <v>0.13972000000000001</v>
      </c>
      <c r="BQ191" s="265">
        <v>0.37585000000000002</v>
      </c>
      <c r="BR191" s="265">
        <v>0.47658</v>
      </c>
      <c r="BS191" s="265">
        <v>0.36707000000000001</v>
      </c>
      <c r="BT191" s="265">
        <v>0.4128</v>
      </c>
      <c r="BU191" s="265">
        <v>3.2250000000000001E-2</v>
      </c>
      <c r="BV191" s="265">
        <v>1.4749E-2</v>
      </c>
      <c r="BW191" s="265">
        <v>4.1194000000000001E-2</v>
      </c>
      <c r="BX191" s="265">
        <v>1.8842000000000001E-2</v>
      </c>
      <c r="BY191" s="265">
        <v>0.43391999999999997</v>
      </c>
      <c r="BZ191" s="265">
        <v>0.40305000000000002</v>
      </c>
      <c r="CA191" s="265">
        <v>0.71399999999999997</v>
      </c>
      <c r="CB191" s="265">
        <v>0.51705999999999996</v>
      </c>
      <c r="CC191" s="265">
        <v>0.64663000000000004</v>
      </c>
      <c r="CD191" s="265">
        <v>0.41654999999999998</v>
      </c>
      <c r="CE191" s="265">
        <v>0.39973999999999998</v>
      </c>
      <c r="CF191" s="265">
        <v>0.44091000000000002</v>
      </c>
      <c r="CG191" s="265">
        <v>0.35303000000000001</v>
      </c>
      <c r="CH191" s="265">
        <v>0.39256000000000002</v>
      </c>
      <c r="CI191" s="265">
        <v>0.40140999999999999</v>
      </c>
      <c r="CJ191" s="265">
        <v>0.3826</v>
      </c>
      <c r="CK191" s="265">
        <v>0.35892000000000002</v>
      </c>
      <c r="CL191" s="265">
        <v>0.66227000000000003</v>
      </c>
      <c r="CM191" s="265">
        <v>0.38431999999999999</v>
      </c>
      <c r="CN191" s="265">
        <v>0.2303</v>
      </c>
      <c r="CO191" s="265">
        <v>0.31081999999999999</v>
      </c>
      <c r="CP191" s="265">
        <v>0.37404999999999999</v>
      </c>
      <c r="CQ191" s="265">
        <v>0.35626000000000002</v>
      </c>
      <c r="CR191" s="265">
        <v>0.318</v>
      </c>
      <c r="CS191" s="265">
        <v>0.23265</v>
      </c>
      <c r="CT191" s="265">
        <v>0.32577</v>
      </c>
      <c r="CU191" s="265">
        <v>0.26</v>
      </c>
      <c r="CV191" s="265">
        <v>0.35377999999999998</v>
      </c>
      <c r="CW191" s="265">
        <v>0.56162000000000001</v>
      </c>
      <c r="CX191" s="265">
        <v>0.31752999999999998</v>
      </c>
      <c r="CY191" s="265">
        <v>0.46392</v>
      </c>
      <c r="CZ191" s="265">
        <v>0.49976999999999999</v>
      </c>
      <c r="DA191" s="265">
        <v>0.57996000000000003</v>
      </c>
      <c r="DB191" s="265">
        <v>0.11111</v>
      </c>
      <c r="DC191" s="265">
        <v>0.12371</v>
      </c>
      <c r="DD191" s="265">
        <v>9.8989999999999995E-2</v>
      </c>
      <c r="DE191" s="265">
        <v>0.24535999999999999</v>
      </c>
      <c r="DF191" s="265">
        <v>5.7581E-2</v>
      </c>
      <c r="DG191" s="265">
        <v>8.6725999999999998E-2</v>
      </c>
      <c r="DH191" s="265">
        <v>6.5800999999999998E-2</v>
      </c>
      <c r="DI191" s="265">
        <v>4.9278000000000002E-2</v>
      </c>
      <c r="DJ191" s="265">
        <v>5.8275E-2</v>
      </c>
      <c r="DK191" s="265">
        <v>0.18609000000000001</v>
      </c>
      <c r="DL191" s="265">
        <v>9.7333000000000003E-2</v>
      </c>
      <c r="DM191" s="265">
        <v>0.12676999999999999</v>
      </c>
      <c r="DN191" s="265">
        <v>9.0217000000000006E-2</v>
      </c>
      <c r="DO191" s="265">
        <v>7.9091999999999996E-2</v>
      </c>
      <c r="DP191" s="265">
        <v>0.16014999999999999</v>
      </c>
      <c r="DQ191" s="265">
        <v>9.6222000000000002E-2</v>
      </c>
      <c r="DR191" s="265">
        <v>9.2840000000000006E-2</v>
      </c>
      <c r="DS191" s="265">
        <v>0.13023999999999999</v>
      </c>
      <c r="DT191" s="265">
        <v>0.17745</v>
      </c>
      <c r="DU191" s="265">
        <v>0.18973999999999999</v>
      </c>
      <c r="DV191" s="265">
        <v>8.3373000000000003E-2</v>
      </c>
      <c r="DW191" s="265">
        <v>0.20848</v>
      </c>
      <c r="DX191" s="265">
        <v>5.4748999999999999E-2</v>
      </c>
      <c r="DY191" s="265">
        <v>7.5984999999999997E-2</v>
      </c>
      <c r="DZ191" s="265">
        <v>0.23163</v>
      </c>
      <c r="EA191" s="265">
        <v>0.1326</v>
      </c>
      <c r="EB191" s="265">
        <v>0.13403000000000001</v>
      </c>
      <c r="EC191" s="265">
        <v>0.14008000000000001</v>
      </c>
      <c r="ED191" s="265">
        <v>0.12545999999999999</v>
      </c>
      <c r="EE191" s="265">
        <v>0.1173</v>
      </c>
      <c r="EF191" s="265">
        <v>2.0183E-2</v>
      </c>
      <c r="EG191" s="265">
        <v>0.15672</v>
      </c>
      <c r="EH191" s="265">
        <v>0.28211000000000003</v>
      </c>
      <c r="EI191" s="265">
        <v>0.46327000000000002</v>
      </c>
      <c r="EJ191" s="265">
        <v>0.35670000000000002</v>
      </c>
      <c r="EK191" s="265">
        <v>0.13535</v>
      </c>
      <c r="EL191" s="265">
        <v>0.22708</v>
      </c>
      <c r="EM191" s="265">
        <v>0.57108000000000003</v>
      </c>
      <c r="EN191" s="265">
        <v>0.21329999999999999</v>
      </c>
      <c r="EO191" s="265">
        <v>0.56383000000000005</v>
      </c>
      <c r="EP191" s="265">
        <v>0.35393000000000002</v>
      </c>
      <c r="EQ191" s="265">
        <v>7.6841999999999994E-2</v>
      </c>
      <c r="ER191" s="265">
        <v>0.10625</v>
      </c>
      <c r="ES191" s="265">
        <v>8.9654999999999999E-2</v>
      </c>
      <c r="ET191" s="265">
        <v>9.9192000000000002E-2</v>
      </c>
      <c r="EU191" s="265">
        <v>8.3570000000000005E-2</v>
      </c>
      <c r="EV191" s="265">
        <v>8.7024000000000004E-2</v>
      </c>
      <c r="EW191" s="265">
        <v>9.1672000000000003E-2</v>
      </c>
      <c r="EX191" s="265">
        <v>9.9039000000000002E-2</v>
      </c>
      <c r="EY191" s="265">
        <v>7.6572000000000001E-2</v>
      </c>
      <c r="EZ191" s="265">
        <v>0.45043</v>
      </c>
      <c r="FA191" s="265">
        <v>0.12961</v>
      </c>
      <c r="FB191" s="265">
        <v>0.11884</v>
      </c>
      <c r="FC191" s="265">
        <v>0.11112</v>
      </c>
      <c r="FD191" s="265">
        <v>0.12272</v>
      </c>
      <c r="FE191" s="265">
        <v>0.10353</v>
      </c>
      <c r="FF191" s="265">
        <v>0.11550000000000001</v>
      </c>
      <c r="FG191" s="265">
        <v>0.13363</v>
      </c>
      <c r="FH191" s="265">
        <v>0.1051</v>
      </c>
      <c r="FI191" s="265">
        <v>9.9210999999999994E-2</v>
      </c>
      <c r="FJ191" s="265">
        <v>0.34816999999999998</v>
      </c>
      <c r="FK191" s="265">
        <v>0.30908999999999998</v>
      </c>
      <c r="FL191" s="265">
        <v>0.17746000000000001</v>
      </c>
      <c r="FM191" s="265">
        <v>0.19883000000000001</v>
      </c>
      <c r="FN191" s="265">
        <v>0.70484999999999998</v>
      </c>
      <c r="FO191" s="265">
        <v>0.88400000000000001</v>
      </c>
      <c r="FP191" s="265">
        <v>0.62665999999999999</v>
      </c>
      <c r="FQ191" s="265">
        <v>0.68071000000000004</v>
      </c>
      <c r="FR191" s="265">
        <v>0.66539000000000004</v>
      </c>
      <c r="FS191" s="265">
        <v>0.75158999999999998</v>
      </c>
      <c r="FT191" s="265">
        <v>0.57467000000000001</v>
      </c>
      <c r="FU191" s="265">
        <v>0.67125000000000001</v>
      </c>
      <c r="FV191" s="265">
        <v>0.79027000000000003</v>
      </c>
      <c r="FW191" s="265">
        <v>0.65312999999999999</v>
      </c>
      <c r="FX191" s="265">
        <v>0.82943999999999996</v>
      </c>
      <c r="FY191" s="265">
        <v>0.58796000000000004</v>
      </c>
      <c r="FZ191" s="265">
        <v>0.65312999999999999</v>
      </c>
      <c r="GA191" s="265">
        <v>0.72813000000000005</v>
      </c>
      <c r="GB191" s="265">
        <v>0.71536</v>
      </c>
      <c r="GC191" s="265">
        <v>0.83889999999999998</v>
      </c>
      <c r="GD191" s="265">
        <v>0.80747000000000002</v>
      </c>
      <c r="GE191" s="265">
        <v>0.96684999999999999</v>
      </c>
      <c r="GF191" s="265">
        <v>0.82257999999999998</v>
      </c>
      <c r="GG191" s="265">
        <v>0.73380000000000001</v>
      </c>
      <c r="GH191" s="265">
        <v>0.83286000000000004</v>
      </c>
      <c r="GI191" s="265">
        <v>0.78710999999999998</v>
      </c>
      <c r="GJ191" s="265">
        <v>0.90673999999999999</v>
      </c>
      <c r="GK191" s="265">
        <v>0.87060000000000004</v>
      </c>
      <c r="GL191" s="265">
        <v>0.79905999999999999</v>
      </c>
      <c r="GM191" s="265">
        <v>0.94172</v>
      </c>
      <c r="GN191" s="265">
        <v>0.97262000000000004</v>
      </c>
      <c r="GO191" s="265">
        <v>0.88131000000000004</v>
      </c>
      <c r="GP191" s="265">
        <v>0.83138000000000001</v>
      </c>
      <c r="GQ191" s="265">
        <v>0.82425000000000004</v>
      </c>
      <c r="GR191" s="265">
        <v>0.90990000000000004</v>
      </c>
      <c r="GS191" s="265">
        <v>0.82086000000000003</v>
      </c>
      <c r="GT191" s="265">
        <v>0.81818000000000002</v>
      </c>
      <c r="GU191" s="265">
        <v>0.81416999999999995</v>
      </c>
      <c r="GV191" s="265">
        <v>0.78605999999999998</v>
      </c>
      <c r="GW191" s="265">
        <v>0.78561999999999999</v>
      </c>
      <c r="GX191" s="265">
        <v>0.89336000000000004</v>
      </c>
      <c r="GY191" s="265">
        <v>0.71016000000000001</v>
      </c>
      <c r="GZ191" s="265">
        <v>0.56728000000000001</v>
      </c>
      <c r="HA191" s="265">
        <v>0.73834</v>
      </c>
      <c r="HB191" s="265">
        <v>0.74434999999999996</v>
      </c>
      <c r="HC191" s="265">
        <v>0.96916999999999998</v>
      </c>
      <c r="HD191" s="265">
        <v>0.71043000000000001</v>
      </c>
      <c r="HE191" s="265">
        <v>0.92664999999999997</v>
      </c>
      <c r="HF191" s="265">
        <v>0.86846000000000001</v>
      </c>
      <c r="HG191" s="265">
        <v>0.92806</v>
      </c>
      <c r="HH191" s="265">
        <v>0.92937999999999998</v>
      </c>
      <c r="HI191" s="265">
        <v>0.93318000000000001</v>
      </c>
      <c r="HJ191" s="265">
        <v>0.96777000000000002</v>
      </c>
      <c r="HK191" s="265">
        <v>0.79832000000000003</v>
      </c>
      <c r="HL191" s="265">
        <v>0.83028999999999997</v>
      </c>
      <c r="HM191" s="265">
        <v>0.8216</v>
      </c>
      <c r="HN191" s="265">
        <v>0.89209000000000005</v>
      </c>
      <c r="HO191" s="265">
        <v>0.89690999999999999</v>
      </c>
      <c r="HP191" s="265">
        <v>0.84202999999999995</v>
      </c>
      <c r="HQ191" s="265">
        <v>0.84379000000000004</v>
      </c>
      <c r="HR191" s="265">
        <v>0.93379000000000001</v>
      </c>
      <c r="HS191" s="265">
        <v>0.87926000000000004</v>
      </c>
      <c r="HT191" s="265">
        <v>0.79839000000000004</v>
      </c>
      <c r="HU191" s="265">
        <v>0.91422999999999999</v>
      </c>
      <c r="HV191" s="265">
        <v>0.79334000000000005</v>
      </c>
      <c r="HW191" s="265">
        <v>0.82091999999999998</v>
      </c>
      <c r="HX191" s="265">
        <v>0.85050000000000003</v>
      </c>
      <c r="HY191" s="265">
        <v>0.68589</v>
      </c>
      <c r="HZ191" s="265">
        <v>0.93359000000000003</v>
      </c>
      <c r="IA191" s="265">
        <v>0.85682000000000003</v>
      </c>
      <c r="IB191" s="265">
        <v>0.84897999999999996</v>
      </c>
      <c r="IC191" s="265">
        <v>0.85960999999999999</v>
      </c>
      <c r="ID191" s="265">
        <v>0.85455000000000003</v>
      </c>
      <c r="IE191" s="265">
        <v>0.81545999999999996</v>
      </c>
      <c r="IF191" s="265">
        <v>0.82103999999999999</v>
      </c>
      <c r="IG191" s="265">
        <v>0.77398</v>
      </c>
      <c r="IH191" s="265">
        <v>0.89998</v>
      </c>
      <c r="II191" s="265">
        <v>0.98897000000000002</v>
      </c>
      <c r="IJ191" s="265">
        <v>0.79923999999999995</v>
      </c>
      <c r="IK191" s="265">
        <v>0.80896999999999997</v>
      </c>
      <c r="IL191" s="265">
        <v>0.95067999999999997</v>
      </c>
      <c r="IM191" s="265">
        <v>0.93938999999999995</v>
      </c>
      <c r="IN191" s="265">
        <v>0.97762000000000004</v>
      </c>
      <c r="IO191" s="265">
        <v>0.96275999999999995</v>
      </c>
      <c r="IP191" s="265">
        <v>0.60834999999999995</v>
      </c>
      <c r="IQ191" s="265">
        <v>0.89366999999999996</v>
      </c>
      <c r="IR191" s="265">
        <v>0.84794999999999998</v>
      </c>
      <c r="IS191" s="265">
        <v>0.79222000000000004</v>
      </c>
      <c r="IT191" s="265">
        <v>0.67715000000000003</v>
      </c>
      <c r="IU191" s="265">
        <v>0.82620000000000005</v>
      </c>
      <c r="IV191" s="265">
        <v>0.54900000000000004</v>
      </c>
      <c r="IW191" s="265">
        <v>0.78154000000000001</v>
      </c>
      <c r="IX191" s="265">
        <v>0.85362000000000005</v>
      </c>
      <c r="IY191" s="265">
        <v>0.92379999999999995</v>
      </c>
      <c r="IZ191" s="265">
        <v>0.82498000000000005</v>
      </c>
      <c r="JA191" s="265">
        <v>0.86133000000000004</v>
      </c>
      <c r="JB191" s="265">
        <v>0.82867000000000002</v>
      </c>
      <c r="JC191" s="265">
        <v>0.89956000000000003</v>
      </c>
      <c r="JD191" s="265">
        <v>0.90254000000000001</v>
      </c>
      <c r="JE191" s="265">
        <v>0.83314999999999995</v>
      </c>
      <c r="JF191" s="265">
        <v>0.68784999999999996</v>
      </c>
      <c r="JG191" s="265">
        <v>0.89576999999999996</v>
      </c>
      <c r="JH191" s="265">
        <v>0.99572000000000005</v>
      </c>
      <c r="JI191" s="265">
        <v>0.83823999999999999</v>
      </c>
      <c r="JJ191" s="265">
        <v>0.79066999999999998</v>
      </c>
      <c r="JK191" s="265">
        <v>0.99885999999999997</v>
      </c>
      <c r="JL191" s="265">
        <v>0.95967000000000002</v>
      </c>
      <c r="JM191" s="265">
        <v>0.94086999999999998</v>
      </c>
      <c r="JN191" s="265">
        <v>0.80183000000000004</v>
      </c>
      <c r="JO191" s="265">
        <v>0.83860000000000001</v>
      </c>
      <c r="JP191" s="265">
        <v>0.77485000000000004</v>
      </c>
      <c r="JQ191" s="265">
        <v>0.80047999999999997</v>
      </c>
      <c r="JR191" s="265">
        <v>0.71208000000000005</v>
      </c>
      <c r="JS191" s="265">
        <v>0.81538999999999995</v>
      </c>
      <c r="JT191" s="265">
        <v>0.43453000000000003</v>
      </c>
      <c r="JU191" s="265">
        <v>0.92986000000000002</v>
      </c>
      <c r="JV191" s="265">
        <v>0.88812000000000002</v>
      </c>
      <c r="JW191" s="265">
        <v>0.76112000000000002</v>
      </c>
      <c r="JX191" s="265">
        <v>0.77332999999999996</v>
      </c>
      <c r="JY191" s="265">
        <v>0.81959000000000004</v>
      </c>
      <c r="JZ191" s="265">
        <v>0.73633999999999999</v>
      </c>
      <c r="KA191" s="265">
        <v>0.64881999999999995</v>
      </c>
      <c r="KB191" s="265">
        <v>0.60653999999999997</v>
      </c>
      <c r="KC191" s="265">
        <v>0.67793000000000003</v>
      </c>
      <c r="KD191" s="265">
        <v>0.58403000000000005</v>
      </c>
      <c r="KE191" s="265">
        <v>0.61002999999999996</v>
      </c>
      <c r="KF191" s="265">
        <v>0.54444000000000004</v>
      </c>
      <c r="KG191" s="265">
        <v>0.51941999999999999</v>
      </c>
      <c r="KH191" s="265">
        <v>0.87300999999999995</v>
      </c>
      <c r="KI191" s="265">
        <v>0.72245000000000004</v>
      </c>
      <c r="KJ191" s="265">
        <v>0.77254</v>
      </c>
      <c r="KK191" s="265">
        <v>0.55969000000000002</v>
      </c>
      <c r="KL191" s="265">
        <v>0.59492999999999996</v>
      </c>
      <c r="KM191" s="265">
        <v>0.95718999999999999</v>
      </c>
      <c r="KN191" s="265">
        <v>0.94369000000000003</v>
      </c>
      <c r="KO191" s="265">
        <v>0.89451000000000003</v>
      </c>
      <c r="KP191" s="265">
        <v>6.7725146224205538E-3</v>
      </c>
      <c r="KQ191" s="265">
        <v>0.77841000000000005</v>
      </c>
      <c r="KR191" s="265">
        <v>0.73233999999999999</v>
      </c>
      <c r="KS191" s="265">
        <v>0.69435999999999998</v>
      </c>
      <c r="KT191" s="265">
        <v>0.94499943679704335</v>
      </c>
      <c r="KU191" s="265">
        <v>0.15204999999999999</v>
      </c>
      <c r="KV191" s="265">
        <v>0.30520999999999998</v>
      </c>
      <c r="KW191" s="265">
        <v>0.37509999999999999</v>
      </c>
      <c r="KX191" s="265">
        <v>0.48519000000000001</v>
      </c>
      <c r="KY191" s="265">
        <v>0.67459000000000002</v>
      </c>
      <c r="KZ191" s="265">
        <v>0.85114000000000001</v>
      </c>
      <c r="LA191" s="265">
        <v>0.9587</v>
      </c>
      <c r="LB191" s="265">
        <v>0.99858000000000002</v>
      </c>
      <c r="LC191" s="265">
        <v>1</v>
      </c>
      <c r="LD191" s="265">
        <v>0</v>
      </c>
      <c r="LE191" s="265">
        <v>0.65141000000000004</v>
      </c>
      <c r="LF191" s="265">
        <v>0</v>
      </c>
      <c r="LG191" s="265">
        <v>0</v>
      </c>
      <c r="LH191" s="431">
        <v>3.1237024813890457E-3</v>
      </c>
      <c r="LI191" s="431">
        <v>2.8826962225139141E-3</v>
      </c>
      <c r="LJ191" s="431">
        <v>2.4726351257413626E-3</v>
      </c>
      <c r="LK191" s="431">
        <v>2.3825014941394329E-3</v>
      </c>
      <c r="LL191" s="431">
        <v>1.9811943639069796E-3</v>
      </c>
      <c r="LM191" s="431">
        <v>1.9670657347887754E-3</v>
      </c>
      <c r="LN191" s="431">
        <v>1.6191193135455251E-3</v>
      </c>
      <c r="LO191" s="431">
        <v>1.5613763825967908E-3</v>
      </c>
      <c r="LP191" s="431">
        <v>1.4725064393132925E-3</v>
      </c>
      <c r="LQ191" s="431">
        <v>1.4533844077959657E-3</v>
      </c>
      <c r="LR191" s="431">
        <v>3.579799784347415E-3</v>
      </c>
      <c r="LS191" s="431">
        <v>2.7356699574738741E-3</v>
      </c>
      <c r="LT191" s="431">
        <v>3.243190934881568E-3</v>
      </c>
      <c r="LU191" s="431">
        <v>2.2948409896343946E-3</v>
      </c>
      <c r="LV191" s="431">
        <v>1.9370602676644921E-3</v>
      </c>
      <c r="LW191" s="431">
        <v>1.9988548010587692E-3</v>
      </c>
      <c r="LX191" s="431">
        <v>1.8545066704973578E-3</v>
      </c>
      <c r="LY191" s="431">
        <v>2.0258345175534487E-3</v>
      </c>
      <c r="LZ191" s="431">
        <v>3.3506739418953657E-3</v>
      </c>
      <c r="MA191" s="431">
        <v>2.8482845518738031E-3</v>
      </c>
      <c r="MB191" s="431">
        <v>2.9389318078756332E-3</v>
      </c>
      <c r="MC191" s="431">
        <v>2.7783236000686884E-3</v>
      </c>
      <c r="MD191" s="431">
        <v>2.4042751174420118E-3</v>
      </c>
      <c r="ME191" s="431">
        <v>2.7730932924896479E-3</v>
      </c>
      <c r="MF191" s="431">
        <v>3.1345079187303782E-3</v>
      </c>
      <c r="MG191" s="431">
        <v>3.0247208196669817E-3</v>
      </c>
      <c r="MH191" s="266"/>
      <c r="MI191" s="266"/>
      <c r="MJ191" s="266"/>
      <c r="MK191" s="266"/>
      <c r="ML191" s="266"/>
      <c r="MM191" s="266"/>
      <c r="MN191" s="266"/>
      <c r="MO191" s="266"/>
      <c r="MP191" s="266"/>
      <c r="MQ191" s="266"/>
      <c r="MR191" s="266"/>
      <c r="MS191" s="266"/>
      <c r="MT191" s="266"/>
      <c r="MU191" s="266"/>
      <c r="MV191" s="266"/>
      <c r="MW191" s="266"/>
      <c r="MX191" s="266"/>
      <c r="MY191" s="266"/>
      <c r="MZ191" s="266"/>
      <c r="NA191" s="266"/>
      <c r="NB191" s="266"/>
      <c r="NC191" s="266"/>
      <c r="ND191" s="266"/>
      <c r="NE191" s="266"/>
      <c r="NF191" s="266"/>
      <c r="NG191" s="266"/>
      <c r="NH191" s="266"/>
      <c r="NI191" s="266"/>
      <c r="NJ191" s="266"/>
      <c r="NK191" s="266"/>
      <c r="NL191" s="266"/>
      <c r="NM191" s="266"/>
      <c r="NN191" s="266"/>
      <c r="NO191" s="266"/>
      <c r="NP191" s="266"/>
      <c r="NQ191" s="266"/>
      <c r="NR191" s="266"/>
      <c r="NS191" s="266"/>
      <c r="NT191" s="266"/>
      <c r="NU191" s="266"/>
      <c r="NV191" s="266"/>
      <c r="NW191" s="266"/>
      <c r="NX191" s="266"/>
      <c r="NY191" s="266"/>
      <c r="NZ191" s="266"/>
      <c r="OA191" s="266"/>
      <c r="OB191" s="266"/>
      <c r="OC191" s="266"/>
      <c r="OD191" s="266"/>
      <c r="OE191" s="266"/>
      <c r="OF191" s="266"/>
      <c r="OG191" s="266"/>
      <c r="OH191" s="266"/>
      <c r="OI191" s="266"/>
      <c r="OJ191" s="266"/>
      <c r="OK191" s="266"/>
      <c r="OL191" s="266"/>
      <c r="OM191" s="266"/>
      <c r="ON191" s="267"/>
    </row>
    <row r="192" spans="1:404">
      <c r="A192" s="261">
        <v>567</v>
      </c>
      <c r="B192" s="265">
        <v>0.34838999999999998</v>
      </c>
      <c r="C192" s="265">
        <v>0.51412000000000002</v>
      </c>
      <c r="D192" s="265">
        <v>0.59887000000000001</v>
      </c>
      <c r="E192" s="265">
        <v>0.64280000000000004</v>
      </c>
      <c r="F192" s="265">
        <v>0.39013999999999999</v>
      </c>
      <c r="G192" s="265">
        <v>0.57926999999999995</v>
      </c>
      <c r="H192" s="265">
        <v>0.28916999999999998</v>
      </c>
      <c r="I192" s="265">
        <v>0.34598000000000001</v>
      </c>
      <c r="J192" s="265">
        <v>0.41036</v>
      </c>
      <c r="K192" s="265">
        <v>3.1727999999999999E-2</v>
      </c>
      <c r="L192" s="265">
        <v>2.5316000000000002E-2</v>
      </c>
      <c r="M192" s="265">
        <v>3.4875000000000003E-2</v>
      </c>
      <c r="N192" s="265">
        <v>0.23638999999999999</v>
      </c>
      <c r="O192" s="265">
        <v>0.22858999999999999</v>
      </c>
      <c r="P192" s="265">
        <v>0.57989000000000002</v>
      </c>
      <c r="Q192" s="265">
        <v>0.66354999999999997</v>
      </c>
      <c r="R192" s="265">
        <v>0.68567999999999996</v>
      </c>
      <c r="S192" s="265">
        <v>0.29915999999999998</v>
      </c>
      <c r="T192" s="265">
        <v>0.20766999999999999</v>
      </c>
      <c r="U192" s="265">
        <v>0.22145000000000001</v>
      </c>
      <c r="V192" s="265">
        <v>0.15229999999999999</v>
      </c>
      <c r="W192" s="265">
        <v>0.25153999999999999</v>
      </c>
      <c r="X192" s="265">
        <v>0.21987000000000001</v>
      </c>
      <c r="Y192" s="265">
        <v>0.29991000000000001</v>
      </c>
      <c r="Z192" s="265">
        <v>0.20829</v>
      </c>
      <c r="AA192" s="265">
        <v>0.37952999999999998</v>
      </c>
      <c r="AB192" s="265">
        <v>0.26690000000000003</v>
      </c>
      <c r="AC192" s="265">
        <v>0.28033999999999998</v>
      </c>
      <c r="AD192" s="265">
        <v>0.18878</v>
      </c>
      <c r="AE192" s="265">
        <v>0.11252</v>
      </c>
      <c r="AF192" s="265">
        <v>0.11409</v>
      </c>
      <c r="AG192" s="265">
        <v>0.19048999999999999</v>
      </c>
      <c r="AH192" s="265">
        <v>6.8936999999999998E-2</v>
      </c>
      <c r="AI192" s="265">
        <v>1.1379999999999999E-2</v>
      </c>
      <c r="AJ192" s="265">
        <v>5.3913999999999997E-2</v>
      </c>
      <c r="AK192" s="265">
        <v>9.0621999999999994E-3</v>
      </c>
      <c r="AL192" s="265">
        <v>1.2215E-2</v>
      </c>
      <c r="AM192" s="265">
        <v>3.3168999999999997E-2</v>
      </c>
      <c r="AN192" s="265">
        <v>9.1105999999999999E-3</v>
      </c>
      <c r="AO192" s="265">
        <v>1.3358E-2</v>
      </c>
      <c r="AP192" s="265">
        <v>4.1326000000000002E-2</v>
      </c>
      <c r="AQ192" s="265">
        <v>1.0130999999999999E-2</v>
      </c>
      <c r="AR192" s="265">
        <v>1.4177E-2</v>
      </c>
      <c r="AS192" s="265">
        <v>2.4653000000000001E-2</v>
      </c>
      <c r="AT192" s="265">
        <v>1.0658000000000001E-2</v>
      </c>
      <c r="AU192" s="265">
        <v>1.5162E-2</v>
      </c>
      <c r="AV192" s="265">
        <v>1.1682E-2</v>
      </c>
      <c r="AW192" s="265">
        <v>3.9974999999999997E-2</v>
      </c>
      <c r="AX192" s="265">
        <v>5.1274E-2</v>
      </c>
      <c r="AY192" s="265">
        <v>3.9176999999999997E-2</v>
      </c>
      <c r="AZ192" s="265">
        <v>3.032E-2</v>
      </c>
      <c r="BA192" s="265">
        <v>1.2629E-2</v>
      </c>
      <c r="BB192" s="265">
        <v>1.3674E-2</v>
      </c>
      <c r="BC192" s="265">
        <v>1.4364E-2</v>
      </c>
      <c r="BD192" s="265">
        <v>1.1731999999999999E-2</v>
      </c>
      <c r="BE192" s="265">
        <v>0.53351999999999999</v>
      </c>
      <c r="BF192" s="265">
        <v>0.41128999999999999</v>
      </c>
      <c r="BG192" s="265">
        <v>0.90129999999999999</v>
      </c>
      <c r="BH192" s="265">
        <v>0.78768000000000005</v>
      </c>
      <c r="BI192" s="265">
        <v>0.99243000000000003</v>
      </c>
      <c r="BJ192" s="265">
        <v>0.87895999999999996</v>
      </c>
      <c r="BK192" s="265">
        <v>0.27272999999999997</v>
      </c>
      <c r="BL192" s="265">
        <v>0.51004000000000005</v>
      </c>
      <c r="BM192" s="265">
        <v>0.29511999999999999</v>
      </c>
      <c r="BN192" s="265">
        <v>0.47719</v>
      </c>
      <c r="BO192" s="265">
        <v>0.54</v>
      </c>
      <c r="BP192" s="265">
        <v>0.19491</v>
      </c>
      <c r="BQ192" s="265">
        <v>0.40153</v>
      </c>
      <c r="BR192" s="265">
        <v>0.47705999999999998</v>
      </c>
      <c r="BS192" s="265">
        <v>0.42002</v>
      </c>
      <c r="BT192" s="265">
        <v>0.41394999999999998</v>
      </c>
      <c r="BU192" s="265">
        <v>3.6333999999999998E-2</v>
      </c>
      <c r="BV192" s="265">
        <v>1.5987999999999999E-2</v>
      </c>
      <c r="BW192" s="265">
        <v>4.3776000000000002E-2</v>
      </c>
      <c r="BX192" s="265">
        <v>1.9730000000000001E-2</v>
      </c>
      <c r="BY192" s="265">
        <v>0.43675000000000003</v>
      </c>
      <c r="BZ192" s="265">
        <v>0.40629999999999999</v>
      </c>
      <c r="CA192" s="265">
        <v>0.71799999999999997</v>
      </c>
      <c r="CB192" s="265">
        <v>0.52029999999999998</v>
      </c>
      <c r="CC192" s="265">
        <v>0.65056000000000003</v>
      </c>
      <c r="CD192" s="265">
        <v>0.41986000000000001</v>
      </c>
      <c r="CE192" s="265">
        <v>0.40261999999999998</v>
      </c>
      <c r="CF192" s="265">
        <v>0.44407000000000002</v>
      </c>
      <c r="CG192" s="265">
        <v>0.32513999999999998</v>
      </c>
      <c r="CH192" s="265">
        <v>0.39562000000000003</v>
      </c>
      <c r="CI192" s="265">
        <v>0.40423999999999999</v>
      </c>
      <c r="CJ192" s="265">
        <v>0.38544</v>
      </c>
      <c r="CK192" s="265">
        <v>0.32741999999999999</v>
      </c>
      <c r="CL192" s="265">
        <v>0.66542000000000001</v>
      </c>
      <c r="CM192" s="265">
        <v>0.38339000000000001</v>
      </c>
      <c r="CN192" s="265">
        <v>0.22828000000000001</v>
      </c>
      <c r="CO192" s="265">
        <v>0.31012000000000001</v>
      </c>
      <c r="CP192" s="265">
        <v>0.37373000000000001</v>
      </c>
      <c r="CQ192" s="265">
        <v>0.35596</v>
      </c>
      <c r="CR192" s="265">
        <v>0.316</v>
      </c>
      <c r="CS192" s="265">
        <v>0.24082000000000001</v>
      </c>
      <c r="CT192" s="265">
        <v>0.33195999999999998</v>
      </c>
      <c r="CU192" s="265">
        <v>0.26</v>
      </c>
      <c r="CV192" s="265">
        <v>0.35249000000000003</v>
      </c>
      <c r="CW192" s="265">
        <v>0.56767999999999996</v>
      </c>
      <c r="CX192" s="265">
        <v>0.32577</v>
      </c>
      <c r="CY192" s="265">
        <v>0.46392</v>
      </c>
      <c r="CZ192" s="265">
        <v>0.50446000000000002</v>
      </c>
      <c r="DA192" s="265">
        <v>0.58294999999999997</v>
      </c>
      <c r="DB192" s="265">
        <v>0.11111</v>
      </c>
      <c r="DC192" s="265">
        <v>0.12371</v>
      </c>
      <c r="DD192" s="265">
        <v>9.6970000000000001E-2</v>
      </c>
      <c r="DE192" s="265">
        <v>0.24329999999999999</v>
      </c>
      <c r="DF192" s="265">
        <v>5.4434999999999997E-2</v>
      </c>
      <c r="DG192" s="265">
        <v>8.1864000000000006E-2</v>
      </c>
      <c r="DH192" s="265">
        <v>6.2486E-2</v>
      </c>
      <c r="DI192" s="265">
        <v>4.5984999999999998E-2</v>
      </c>
      <c r="DJ192" s="265">
        <v>5.4510000000000003E-2</v>
      </c>
      <c r="DK192" s="265">
        <v>0.17185</v>
      </c>
      <c r="DL192" s="265">
        <v>9.3103000000000005E-2</v>
      </c>
      <c r="DM192" s="265">
        <v>0.11956</v>
      </c>
      <c r="DN192" s="265">
        <v>8.4134E-2</v>
      </c>
      <c r="DO192" s="265">
        <v>7.4289999999999995E-2</v>
      </c>
      <c r="DP192" s="265">
        <v>0.14815</v>
      </c>
      <c r="DQ192" s="265">
        <v>8.9510000000000006E-2</v>
      </c>
      <c r="DR192" s="265">
        <v>8.8037000000000004E-2</v>
      </c>
      <c r="DS192" s="265">
        <v>0.12486</v>
      </c>
      <c r="DT192" s="265">
        <v>0.17094999999999999</v>
      </c>
      <c r="DU192" s="265">
        <v>0.17591000000000001</v>
      </c>
      <c r="DV192" s="265">
        <v>8.1200999999999995E-2</v>
      </c>
      <c r="DW192" s="265">
        <v>0.1925</v>
      </c>
      <c r="DX192" s="265">
        <v>5.2200000000000003E-2</v>
      </c>
      <c r="DY192" s="265">
        <v>7.2525999999999993E-2</v>
      </c>
      <c r="DZ192" s="265">
        <v>0.21682999999999999</v>
      </c>
      <c r="EA192" s="265">
        <v>0.12309</v>
      </c>
      <c r="EB192" s="265">
        <v>0.12436999999999999</v>
      </c>
      <c r="EC192" s="265">
        <v>0.12997</v>
      </c>
      <c r="ED192" s="265">
        <v>0.11644</v>
      </c>
      <c r="EE192" s="265">
        <v>0.10889</v>
      </c>
      <c r="EF192" s="265">
        <v>1.9310000000000001E-2</v>
      </c>
      <c r="EG192" s="265">
        <v>0.14544000000000001</v>
      </c>
      <c r="EH192" s="265">
        <v>0.25174000000000002</v>
      </c>
      <c r="EI192" s="265">
        <v>0.46734999999999999</v>
      </c>
      <c r="EJ192" s="265">
        <v>0.36288999999999999</v>
      </c>
      <c r="EK192" s="265">
        <v>0.13938999999999999</v>
      </c>
      <c r="EL192" s="265">
        <v>0.23541999999999999</v>
      </c>
      <c r="EM192" s="265">
        <v>0.62627999999999995</v>
      </c>
      <c r="EN192" s="265">
        <v>0.24063999999999999</v>
      </c>
      <c r="EO192" s="265">
        <v>0.57450999999999997</v>
      </c>
      <c r="EP192" s="265">
        <v>0.35770000000000002</v>
      </c>
      <c r="EQ192" s="265">
        <v>7.7398999999999996E-2</v>
      </c>
      <c r="ER192" s="265">
        <v>0.11142000000000001</v>
      </c>
      <c r="ES192" s="265">
        <v>9.1696E-2</v>
      </c>
      <c r="ET192" s="265">
        <v>0.10258</v>
      </c>
      <c r="EU192" s="265">
        <v>8.4860000000000005E-2</v>
      </c>
      <c r="EV192" s="265">
        <v>9.3301999999999996E-2</v>
      </c>
      <c r="EW192" s="265">
        <v>9.7699999999999995E-2</v>
      </c>
      <c r="EX192" s="265">
        <v>0.10467</v>
      </c>
      <c r="EY192" s="265">
        <v>7.6422000000000004E-2</v>
      </c>
      <c r="EZ192" s="265">
        <v>0.45236999999999999</v>
      </c>
      <c r="FA192" s="265">
        <v>0.13270000000000001</v>
      </c>
      <c r="FB192" s="265">
        <v>0.12242</v>
      </c>
      <c r="FC192" s="265">
        <v>0.11509</v>
      </c>
      <c r="FD192" s="265">
        <v>0.12293999999999999</v>
      </c>
      <c r="FE192" s="265">
        <v>0.10789</v>
      </c>
      <c r="FF192" s="265">
        <v>0.11501</v>
      </c>
      <c r="FG192" s="265">
        <v>0.13469999999999999</v>
      </c>
      <c r="FH192" s="265">
        <v>0.1037</v>
      </c>
      <c r="FI192" s="265">
        <v>9.7309000000000007E-2</v>
      </c>
      <c r="FJ192" s="265">
        <v>0.38643</v>
      </c>
      <c r="FK192" s="265">
        <v>0.34861999999999999</v>
      </c>
      <c r="FL192" s="265">
        <v>0.18184</v>
      </c>
      <c r="FM192" s="265">
        <v>0.20341999999999999</v>
      </c>
      <c r="FN192" s="265">
        <v>0.70775999999999994</v>
      </c>
      <c r="FO192" s="265">
        <v>0.88800000000000001</v>
      </c>
      <c r="FP192" s="265">
        <v>0.62505999999999995</v>
      </c>
      <c r="FQ192" s="265">
        <v>0.68764000000000003</v>
      </c>
      <c r="FR192" s="265">
        <v>0.67425000000000002</v>
      </c>
      <c r="FS192" s="265">
        <v>0.75932999999999995</v>
      </c>
      <c r="FT192" s="265">
        <v>0.57701999999999998</v>
      </c>
      <c r="FU192" s="265">
        <v>0.67242999999999997</v>
      </c>
      <c r="FV192" s="265">
        <v>0.79025999999999996</v>
      </c>
      <c r="FW192" s="265">
        <v>0.65112999999999999</v>
      </c>
      <c r="FX192" s="265">
        <v>0.83533000000000002</v>
      </c>
      <c r="FY192" s="265">
        <v>0.58581000000000005</v>
      </c>
      <c r="FZ192" s="265">
        <v>0.65112999999999999</v>
      </c>
      <c r="GA192" s="265">
        <v>0.72872999999999999</v>
      </c>
      <c r="GB192" s="265">
        <v>0.71884000000000003</v>
      </c>
      <c r="GC192" s="265">
        <v>0.84745000000000004</v>
      </c>
      <c r="GD192" s="265">
        <v>0.81176999999999999</v>
      </c>
      <c r="GE192" s="265">
        <v>0.97011999999999998</v>
      </c>
      <c r="GF192" s="265">
        <v>0.82923999999999998</v>
      </c>
      <c r="GG192" s="265">
        <v>0.73263999999999996</v>
      </c>
      <c r="GH192" s="265">
        <v>0.83170999999999995</v>
      </c>
      <c r="GI192" s="265">
        <v>0.78559999999999997</v>
      </c>
      <c r="GJ192" s="265">
        <v>0.9093</v>
      </c>
      <c r="GK192" s="265">
        <v>0.87368000000000001</v>
      </c>
      <c r="GL192" s="265">
        <v>0.80047000000000001</v>
      </c>
      <c r="GM192" s="265">
        <v>0.94462999999999997</v>
      </c>
      <c r="GN192" s="265">
        <v>0.97262000000000004</v>
      </c>
      <c r="GO192" s="265">
        <v>0.88541000000000003</v>
      </c>
      <c r="GP192" s="265">
        <v>0.83708000000000005</v>
      </c>
      <c r="GQ192" s="265">
        <v>0.83037000000000005</v>
      </c>
      <c r="GR192" s="265">
        <v>0.91356000000000004</v>
      </c>
      <c r="GS192" s="265">
        <v>0.82645999999999997</v>
      </c>
      <c r="GT192" s="265">
        <v>0.82432000000000005</v>
      </c>
      <c r="GU192" s="265">
        <v>0.82043999999999995</v>
      </c>
      <c r="GV192" s="265">
        <v>0.79181999999999997</v>
      </c>
      <c r="GW192" s="265">
        <v>0.79251000000000005</v>
      </c>
      <c r="GX192" s="265">
        <v>0.89681</v>
      </c>
      <c r="GY192" s="265">
        <v>0.70813000000000004</v>
      </c>
      <c r="GZ192" s="265">
        <v>0.56506999999999996</v>
      </c>
      <c r="HA192" s="265">
        <v>0.74543999999999999</v>
      </c>
      <c r="HB192" s="265">
        <v>0.75070000000000003</v>
      </c>
      <c r="HC192" s="265">
        <v>0.96921999999999997</v>
      </c>
      <c r="HD192" s="265">
        <v>0.70942000000000005</v>
      </c>
      <c r="HE192" s="265">
        <v>0.92971000000000004</v>
      </c>
      <c r="HF192" s="265">
        <v>0.86916000000000004</v>
      </c>
      <c r="HG192" s="265">
        <v>0.93125000000000002</v>
      </c>
      <c r="HH192" s="265">
        <v>0.93239000000000005</v>
      </c>
      <c r="HI192" s="265">
        <v>0.93618999999999997</v>
      </c>
      <c r="HJ192" s="265">
        <v>0.96833999999999998</v>
      </c>
      <c r="HK192" s="265">
        <v>0.80256000000000005</v>
      </c>
      <c r="HL192" s="265">
        <v>0.83365999999999996</v>
      </c>
      <c r="HM192" s="265">
        <v>0.82799999999999996</v>
      </c>
      <c r="HN192" s="265">
        <v>0.89593</v>
      </c>
      <c r="HO192" s="265">
        <v>0.90100999999999998</v>
      </c>
      <c r="HP192" s="265">
        <v>0.84831000000000001</v>
      </c>
      <c r="HQ192" s="265">
        <v>0.84391000000000005</v>
      </c>
      <c r="HR192" s="265">
        <v>0.93261000000000005</v>
      </c>
      <c r="HS192" s="265">
        <v>0.88532</v>
      </c>
      <c r="HT192" s="265">
        <v>0.79905999999999999</v>
      </c>
      <c r="HU192" s="265">
        <v>0.91334000000000004</v>
      </c>
      <c r="HV192" s="265">
        <v>0.79979</v>
      </c>
      <c r="HW192" s="265">
        <v>0.81889999999999996</v>
      </c>
      <c r="HX192" s="265">
        <v>0.84880999999999995</v>
      </c>
      <c r="HY192" s="265">
        <v>0.68423</v>
      </c>
      <c r="HZ192" s="265">
        <v>0.94147999999999998</v>
      </c>
      <c r="IA192" s="265">
        <v>0.86517999999999995</v>
      </c>
      <c r="IB192" s="265">
        <v>0.85734999999999995</v>
      </c>
      <c r="IC192" s="265">
        <v>0.86775999999999998</v>
      </c>
      <c r="ID192" s="265">
        <v>0.86309000000000002</v>
      </c>
      <c r="IE192" s="265">
        <v>0.82245000000000001</v>
      </c>
      <c r="IF192" s="265">
        <v>0.82825000000000004</v>
      </c>
      <c r="IG192" s="265">
        <v>0.78037000000000001</v>
      </c>
      <c r="IH192" s="265">
        <v>0.90303999999999995</v>
      </c>
      <c r="II192" s="265">
        <v>0.99087000000000003</v>
      </c>
      <c r="IJ192" s="265">
        <v>0.80667999999999995</v>
      </c>
      <c r="IK192" s="265">
        <v>0.81659999999999999</v>
      </c>
      <c r="IL192" s="265">
        <v>0.95301999999999998</v>
      </c>
      <c r="IM192" s="265">
        <v>0.94403999999999999</v>
      </c>
      <c r="IN192" s="265">
        <v>0.98321999999999998</v>
      </c>
      <c r="IO192" s="265">
        <v>0.96919999999999995</v>
      </c>
      <c r="IP192" s="265">
        <v>0.61402000000000001</v>
      </c>
      <c r="IQ192" s="265">
        <v>0.89756000000000002</v>
      </c>
      <c r="IR192" s="265">
        <v>0.84580999999999995</v>
      </c>
      <c r="IS192" s="265">
        <v>0.79649000000000003</v>
      </c>
      <c r="IT192" s="265">
        <v>0.67545999999999995</v>
      </c>
      <c r="IU192" s="265">
        <v>0.83196999999999999</v>
      </c>
      <c r="IV192" s="265">
        <v>0.55232000000000003</v>
      </c>
      <c r="IW192" s="265">
        <v>0.78718999999999995</v>
      </c>
      <c r="IX192" s="265">
        <v>0.85902000000000001</v>
      </c>
      <c r="IY192" s="265">
        <v>0.92442999999999997</v>
      </c>
      <c r="IZ192" s="265">
        <v>0.82557999999999998</v>
      </c>
      <c r="JA192" s="265">
        <v>0.86214999999999997</v>
      </c>
      <c r="JB192" s="265">
        <v>0.82913000000000003</v>
      </c>
      <c r="JC192" s="265">
        <v>0.90008999999999995</v>
      </c>
      <c r="JD192" s="265">
        <v>0.90913999999999995</v>
      </c>
      <c r="JE192" s="265">
        <v>0.83767000000000003</v>
      </c>
      <c r="JF192" s="265">
        <v>0.68542999999999998</v>
      </c>
      <c r="JG192" s="265">
        <v>0.90034000000000003</v>
      </c>
      <c r="JH192" s="265">
        <v>0.99678999999999995</v>
      </c>
      <c r="JI192" s="265">
        <v>0.83682999999999996</v>
      </c>
      <c r="JJ192" s="265">
        <v>0.78998000000000002</v>
      </c>
      <c r="JK192" s="265">
        <v>0.99772000000000005</v>
      </c>
      <c r="JL192" s="265">
        <v>0.95872999999999997</v>
      </c>
      <c r="JM192" s="265">
        <v>0.94433999999999996</v>
      </c>
      <c r="JN192" s="265">
        <v>0.80723</v>
      </c>
      <c r="JO192" s="265">
        <v>0.8448</v>
      </c>
      <c r="JP192" s="265">
        <v>0.77149999999999996</v>
      </c>
      <c r="JQ192" s="265">
        <v>0.80603999999999998</v>
      </c>
      <c r="JR192" s="265">
        <v>0.72136</v>
      </c>
      <c r="JS192" s="265">
        <v>0.82235000000000003</v>
      </c>
      <c r="JT192" s="265">
        <v>0.43407000000000001</v>
      </c>
      <c r="JU192" s="265">
        <v>0.93283000000000005</v>
      </c>
      <c r="JV192" s="265">
        <v>0.89148000000000005</v>
      </c>
      <c r="JW192" s="265">
        <v>0.76844999999999997</v>
      </c>
      <c r="JX192" s="265">
        <v>0.78108</v>
      </c>
      <c r="JY192" s="265">
        <v>0.82684999999999997</v>
      </c>
      <c r="JZ192" s="265">
        <v>0.73619000000000001</v>
      </c>
      <c r="KA192" s="265">
        <v>0.65124000000000004</v>
      </c>
      <c r="KB192" s="265">
        <v>0.60809000000000002</v>
      </c>
      <c r="KC192" s="265">
        <v>0.67595000000000005</v>
      </c>
      <c r="KD192" s="265">
        <v>0.58223000000000003</v>
      </c>
      <c r="KE192" s="265">
        <v>0.60811000000000004</v>
      </c>
      <c r="KF192" s="265">
        <v>0.54325999999999997</v>
      </c>
      <c r="KG192" s="265">
        <v>0.51827000000000001</v>
      </c>
      <c r="KH192" s="265">
        <v>0.88139999999999996</v>
      </c>
      <c r="KI192" s="265">
        <v>0.73204000000000002</v>
      </c>
      <c r="KJ192" s="265">
        <v>0.78049999999999997</v>
      </c>
      <c r="KK192" s="265">
        <v>0.56311</v>
      </c>
      <c r="KL192" s="265">
        <v>0.59799000000000002</v>
      </c>
      <c r="KM192" s="265">
        <v>0.95499000000000001</v>
      </c>
      <c r="KN192" s="265">
        <v>0.94101999999999997</v>
      </c>
      <c r="KO192" s="265">
        <v>0.89154999999999995</v>
      </c>
      <c r="KP192" s="265">
        <v>6.7411110914462769E-3</v>
      </c>
      <c r="KQ192" s="265">
        <v>0.77519000000000005</v>
      </c>
      <c r="KR192" s="265">
        <v>0.72904999999999998</v>
      </c>
      <c r="KS192" s="265">
        <v>0.69101000000000001</v>
      </c>
      <c r="KT192" s="265">
        <v>0.94402025315553262</v>
      </c>
      <c r="KU192" s="265">
        <v>0.15415000000000001</v>
      </c>
      <c r="KV192" s="265">
        <v>0.30801000000000001</v>
      </c>
      <c r="KW192" s="265">
        <v>0.37803999999999999</v>
      </c>
      <c r="KX192" s="265">
        <v>0.48816999999999999</v>
      </c>
      <c r="KY192" s="265">
        <v>0.67727999999999999</v>
      </c>
      <c r="KZ192" s="265">
        <v>0.85316999999999998</v>
      </c>
      <c r="LA192" s="265">
        <v>0.95981000000000005</v>
      </c>
      <c r="LB192" s="265">
        <v>0.99875999999999998</v>
      </c>
      <c r="LC192" s="265">
        <v>1</v>
      </c>
      <c r="LD192" s="265">
        <v>0</v>
      </c>
      <c r="LE192" s="265">
        <v>0.66295999999999999</v>
      </c>
      <c r="LF192" s="265">
        <v>0</v>
      </c>
      <c r="LG192" s="265">
        <v>0</v>
      </c>
      <c r="LH192" s="431">
        <v>3.2189572229981422E-3</v>
      </c>
      <c r="LI192" s="431">
        <v>2.9493172187358141E-3</v>
      </c>
      <c r="LJ192" s="431">
        <v>2.5598898064345121E-3</v>
      </c>
      <c r="LK192" s="431">
        <v>2.3895488120615482E-3</v>
      </c>
      <c r="LL192" s="431">
        <v>2.0302995108067989E-3</v>
      </c>
      <c r="LM192" s="431">
        <v>1.9417251460254192E-3</v>
      </c>
      <c r="LN192" s="431">
        <v>1.6364362090826035E-3</v>
      </c>
      <c r="LO192" s="431">
        <v>1.5247449046000838E-3</v>
      </c>
      <c r="LP192" s="431">
        <v>1.454364275559783E-3</v>
      </c>
      <c r="LQ192" s="431">
        <v>1.4090529875829816E-3</v>
      </c>
      <c r="LR192" s="431">
        <v>3.632755484431982E-3</v>
      </c>
      <c r="LS192" s="431">
        <v>2.7481184806674719E-3</v>
      </c>
      <c r="LT192" s="431">
        <v>3.3036507666110992E-3</v>
      </c>
      <c r="LU192" s="431">
        <v>2.2757656406611204E-3</v>
      </c>
      <c r="LV192" s="431">
        <v>1.9701237324625254E-3</v>
      </c>
      <c r="LW192" s="431">
        <v>1.9681164994835854E-3</v>
      </c>
      <c r="LX192" s="431">
        <v>1.8652160651981831E-3</v>
      </c>
      <c r="LY192" s="431">
        <v>1.9958172924816608E-3</v>
      </c>
      <c r="LZ192" s="431">
        <v>3.4249208401888609E-3</v>
      </c>
      <c r="MA192" s="431">
        <v>2.8999473433941603E-3</v>
      </c>
      <c r="MB192" s="431">
        <v>3.019706578925252E-3</v>
      </c>
      <c r="MC192" s="431">
        <v>2.7683735825121403E-3</v>
      </c>
      <c r="MD192" s="431">
        <v>2.3827932309359312E-3</v>
      </c>
      <c r="ME192" s="431">
        <v>2.7954394463449717E-3</v>
      </c>
      <c r="MF192" s="431">
        <v>3.1706881709396839E-3</v>
      </c>
      <c r="MG192" s="431">
        <v>3.0355928465723991E-3</v>
      </c>
      <c r="MH192" s="266"/>
      <c r="MI192" s="266"/>
      <c r="MJ192" s="266"/>
      <c r="MK192" s="266"/>
      <c r="ML192" s="266"/>
      <c r="MM192" s="266"/>
      <c r="MN192" s="266"/>
      <c r="MO192" s="266"/>
      <c r="MP192" s="266"/>
      <c r="MQ192" s="266"/>
      <c r="MR192" s="266"/>
      <c r="MS192" s="266"/>
      <c r="MT192" s="266"/>
      <c r="MU192" s="266"/>
      <c r="MV192" s="266"/>
      <c r="MW192" s="266"/>
      <c r="MX192" s="266"/>
      <c r="MY192" s="266"/>
      <c r="MZ192" s="266"/>
      <c r="NA192" s="266"/>
      <c r="NB192" s="266"/>
      <c r="NC192" s="266"/>
      <c r="ND192" s="266"/>
      <c r="NE192" s="266"/>
      <c r="NF192" s="266"/>
      <c r="NG192" s="266"/>
      <c r="NH192" s="266"/>
      <c r="NI192" s="266"/>
      <c r="NJ192" s="266"/>
      <c r="NK192" s="266"/>
      <c r="NL192" s="266"/>
      <c r="NM192" s="266"/>
      <c r="NN192" s="266"/>
      <c r="NO192" s="266"/>
      <c r="NP192" s="266"/>
      <c r="NQ192" s="266"/>
      <c r="NR192" s="266"/>
      <c r="NS192" s="266"/>
      <c r="NT192" s="266"/>
      <c r="NU192" s="266"/>
      <c r="NV192" s="266"/>
      <c r="NW192" s="266"/>
      <c r="NX192" s="266"/>
      <c r="NY192" s="266"/>
      <c r="NZ192" s="266"/>
      <c r="OA192" s="266"/>
      <c r="OB192" s="266"/>
      <c r="OC192" s="266"/>
      <c r="OD192" s="266"/>
      <c r="OE192" s="266"/>
      <c r="OF192" s="266"/>
      <c r="OG192" s="266"/>
      <c r="OH192" s="266"/>
      <c r="OI192" s="266"/>
      <c r="OJ192" s="266"/>
      <c r="OK192" s="266"/>
      <c r="OL192" s="266"/>
      <c r="OM192" s="266"/>
      <c r="ON192" s="267"/>
    </row>
    <row r="193" spans="1:404">
      <c r="A193" s="261">
        <v>568</v>
      </c>
      <c r="B193" s="265">
        <v>0.35071999999999998</v>
      </c>
      <c r="C193" s="265">
        <v>0.52017999999999998</v>
      </c>
      <c r="D193" s="265">
        <v>0.60804000000000002</v>
      </c>
      <c r="E193" s="265">
        <v>0.65575000000000006</v>
      </c>
      <c r="F193" s="265">
        <v>0.39176</v>
      </c>
      <c r="G193" s="265">
        <v>0.58479000000000003</v>
      </c>
      <c r="H193" s="265">
        <v>0.28966999999999998</v>
      </c>
      <c r="I193" s="265">
        <v>0.34638999999999998</v>
      </c>
      <c r="J193" s="265">
        <v>0.41305999999999998</v>
      </c>
      <c r="K193" s="265">
        <v>3.0831999999999998E-2</v>
      </c>
      <c r="L193" s="265">
        <v>2.4518999999999999E-2</v>
      </c>
      <c r="M193" s="265">
        <v>3.4292000000000003E-2</v>
      </c>
      <c r="N193" s="265">
        <v>0.24026</v>
      </c>
      <c r="O193" s="265">
        <v>0.23058000000000001</v>
      </c>
      <c r="P193" s="265">
        <v>0.58494999999999997</v>
      </c>
      <c r="Q193" s="265">
        <v>0.66718999999999995</v>
      </c>
      <c r="R193" s="265">
        <v>0.69859000000000004</v>
      </c>
      <c r="S193" s="265">
        <v>0.29958000000000001</v>
      </c>
      <c r="T193" s="265">
        <v>0.20788000000000001</v>
      </c>
      <c r="U193" s="265">
        <v>0.22119</v>
      </c>
      <c r="V193" s="265">
        <v>0.152</v>
      </c>
      <c r="W193" s="265">
        <v>0.25252999999999998</v>
      </c>
      <c r="X193" s="265">
        <v>0.22042999999999999</v>
      </c>
      <c r="Y193" s="265">
        <v>0.29970000000000002</v>
      </c>
      <c r="Z193" s="265">
        <v>0.20826</v>
      </c>
      <c r="AA193" s="265">
        <v>0.38130999999999998</v>
      </c>
      <c r="AB193" s="265">
        <v>0.26823999999999998</v>
      </c>
      <c r="AC193" s="265">
        <v>0.28253</v>
      </c>
      <c r="AD193" s="265">
        <v>0.19037000000000001</v>
      </c>
      <c r="AE193" s="265">
        <v>0.11329</v>
      </c>
      <c r="AF193" s="265">
        <v>0.11487</v>
      </c>
      <c r="AG193" s="265">
        <v>0.21249000000000001</v>
      </c>
      <c r="AH193" s="265">
        <v>6.8915000000000004E-2</v>
      </c>
      <c r="AI193" s="265">
        <v>1.1061E-2</v>
      </c>
      <c r="AJ193" s="265">
        <v>5.3947000000000002E-2</v>
      </c>
      <c r="AK193" s="265">
        <v>8.8558000000000005E-3</v>
      </c>
      <c r="AL193" s="265">
        <v>1.2017E-2</v>
      </c>
      <c r="AM193" s="265">
        <v>3.3575000000000001E-2</v>
      </c>
      <c r="AN193" s="265">
        <v>8.9443999999999999E-3</v>
      </c>
      <c r="AO193" s="265">
        <v>1.3171E-2</v>
      </c>
      <c r="AP193" s="265">
        <v>4.1207000000000001E-2</v>
      </c>
      <c r="AQ193" s="265">
        <v>9.9255999999999997E-3</v>
      </c>
      <c r="AR193" s="265">
        <v>1.3856E-2</v>
      </c>
      <c r="AS193" s="265">
        <v>2.4298E-2</v>
      </c>
      <c r="AT193" s="265">
        <v>1.0340999999999999E-2</v>
      </c>
      <c r="AU193" s="265">
        <v>1.4855999999999999E-2</v>
      </c>
      <c r="AV193" s="265">
        <v>1.1377999999999999E-2</v>
      </c>
      <c r="AW193" s="265">
        <v>3.9308000000000003E-2</v>
      </c>
      <c r="AX193" s="265">
        <v>5.0849999999999999E-2</v>
      </c>
      <c r="AY193" s="265">
        <v>3.8703000000000001E-2</v>
      </c>
      <c r="AZ193" s="265">
        <v>2.9404E-2</v>
      </c>
      <c r="BA193" s="265">
        <v>1.2343E-2</v>
      </c>
      <c r="BB193" s="265">
        <v>1.3365E-2</v>
      </c>
      <c r="BC193" s="265">
        <v>1.4038E-2</v>
      </c>
      <c r="BD193" s="265">
        <v>1.1466E-2</v>
      </c>
      <c r="BE193" s="265">
        <v>0.61321999999999999</v>
      </c>
      <c r="BF193" s="265">
        <v>0.54639000000000004</v>
      </c>
      <c r="BG193" s="265">
        <v>0.93420000000000003</v>
      </c>
      <c r="BH193" s="265">
        <v>0.82759000000000005</v>
      </c>
      <c r="BI193" s="265">
        <v>0.99329000000000001</v>
      </c>
      <c r="BJ193" s="265">
        <v>0.88639999999999997</v>
      </c>
      <c r="BK193" s="265">
        <v>0.31169000000000002</v>
      </c>
      <c r="BL193" s="265">
        <v>0.55371000000000004</v>
      </c>
      <c r="BM193" s="265">
        <v>0.35121999999999998</v>
      </c>
      <c r="BN193" s="265">
        <v>0.47767999999999999</v>
      </c>
      <c r="BO193" s="265">
        <v>0.54571000000000003</v>
      </c>
      <c r="BP193" s="265">
        <v>0.25011</v>
      </c>
      <c r="BQ193" s="265">
        <v>0.42721999999999999</v>
      </c>
      <c r="BR193" s="265">
        <v>0.47753000000000001</v>
      </c>
      <c r="BS193" s="265">
        <v>0.47298000000000001</v>
      </c>
      <c r="BT193" s="265">
        <v>0.41510999999999998</v>
      </c>
      <c r="BU193" s="265">
        <v>4.0417000000000002E-2</v>
      </c>
      <c r="BV193" s="265">
        <v>1.7226999999999999E-2</v>
      </c>
      <c r="BW193" s="265">
        <v>4.6358000000000003E-2</v>
      </c>
      <c r="BX193" s="265">
        <v>2.0618999999999998E-2</v>
      </c>
      <c r="BY193" s="265">
        <v>0.43958000000000003</v>
      </c>
      <c r="BZ193" s="265">
        <v>0.40955000000000003</v>
      </c>
      <c r="CA193" s="265">
        <v>0.72199999999999998</v>
      </c>
      <c r="CB193" s="265">
        <v>0.52353000000000005</v>
      </c>
      <c r="CC193" s="265">
        <v>0.65449999999999997</v>
      </c>
      <c r="CD193" s="265">
        <v>0.42315999999999998</v>
      </c>
      <c r="CE193" s="265">
        <v>0.40550999999999998</v>
      </c>
      <c r="CF193" s="265">
        <v>0.44724000000000003</v>
      </c>
      <c r="CG193" s="265">
        <v>0.29725000000000001</v>
      </c>
      <c r="CH193" s="265">
        <v>0.39868999999999999</v>
      </c>
      <c r="CI193" s="265">
        <v>0.40705999999999998</v>
      </c>
      <c r="CJ193" s="265">
        <v>0.38829000000000002</v>
      </c>
      <c r="CK193" s="265">
        <v>0.29591000000000001</v>
      </c>
      <c r="CL193" s="265">
        <v>0.66857</v>
      </c>
      <c r="CM193" s="265">
        <v>0.38245000000000001</v>
      </c>
      <c r="CN193" s="265">
        <v>0.22625999999999999</v>
      </c>
      <c r="CO193" s="265">
        <v>0.30941999999999997</v>
      </c>
      <c r="CP193" s="265">
        <v>0.37341999999999997</v>
      </c>
      <c r="CQ193" s="265">
        <v>0.35565999999999998</v>
      </c>
      <c r="CR193" s="265">
        <v>0.314</v>
      </c>
      <c r="CS193" s="265">
        <v>0.24898000000000001</v>
      </c>
      <c r="CT193" s="265">
        <v>0.33814</v>
      </c>
      <c r="CU193" s="265">
        <v>0.26</v>
      </c>
      <c r="CV193" s="265">
        <v>0.35120000000000001</v>
      </c>
      <c r="CW193" s="265">
        <v>0.57374000000000003</v>
      </c>
      <c r="CX193" s="265">
        <v>0.33401999999999998</v>
      </c>
      <c r="CY193" s="265">
        <v>0.46392</v>
      </c>
      <c r="CZ193" s="265">
        <v>0.50914999999999999</v>
      </c>
      <c r="DA193" s="265">
        <v>0.58592999999999995</v>
      </c>
      <c r="DB193" s="265">
        <v>0.11111</v>
      </c>
      <c r="DC193" s="265">
        <v>0.12371</v>
      </c>
      <c r="DD193" s="265">
        <v>9.4949000000000006E-2</v>
      </c>
      <c r="DE193" s="265">
        <v>0.24124000000000001</v>
      </c>
      <c r="DF193" s="265">
        <v>5.1288E-2</v>
      </c>
      <c r="DG193" s="265">
        <v>7.7003000000000002E-2</v>
      </c>
      <c r="DH193" s="265">
        <v>5.917E-2</v>
      </c>
      <c r="DI193" s="265">
        <v>4.2691E-2</v>
      </c>
      <c r="DJ193" s="265">
        <v>5.0743999999999997E-2</v>
      </c>
      <c r="DK193" s="265">
        <v>0.15759999999999999</v>
      </c>
      <c r="DL193" s="265">
        <v>8.8872000000000007E-2</v>
      </c>
      <c r="DM193" s="265">
        <v>0.11236</v>
      </c>
      <c r="DN193" s="265">
        <v>7.8051999999999996E-2</v>
      </c>
      <c r="DO193" s="265">
        <v>6.9486999999999993E-2</v>
      </c>
      <c r="DP193" s="265">
        <v>0.13616</v>
      </c>
      <c r="DQ193" s="265">
        <v>8.2796999999999996E-2</v>
      </c>
      <c r="DR193" s="265">
        <v>8.3233000000000001E-2</v>
      </c>
      <c r="DS193" s="265">
        <v>0.11948</v>
      </c>
      <c r="DT193" s="265">
        <v>0.16446</v>
      </c>
      <c r="DU193" s="265">
        <v>0.16208</v>
      </c>
      <c r="DV193" s="265">
        <v>7.9030000000000003E-2</v>
      </c>
      <c r="DW193" s="265">
        <v>0.17651</v>
      </c>
      <c r="DX193" s="265">
        <v>4.965E-2</v>
      </c>
      <c r="DY193" s="265">
        <v>6.9067000000000003E-2</v>
      </c>
      <c r="DZ193" s="265">
        <v>0.20204</v>
      </c>
      <c r="EA193" s="265">
        <v>0.11358</v>
      </c>
      <c r="EB193" s="265">
        <v>0.11472</v>
      </c>
      <c r="EC193" s="265">
        <v>0.11987</v>
      </c>
      <c r="ED193" s="265">
        <v>0.10742</v>
      </c>
      <c r="EE193" s="265">
        <v>0.10047</v>
      </c>
      <c r="EF193" s="265">
        <v>1.8438E-2</v>
      </c>
      <c r="EG193" s="265">
        <v>0.13414999999999999</v>
      </c>
      <c r="EH193" s="265">
        <v>0.22137000000000001</v>
      </c>
      <c r="EI193" s="265">
        <v>0.47143000000000002</v>
      </c>
      <c r="EJ193" s="265">
        <v>0.36907000000000001</v>
      </c>
      <c r="EK193" s="265">
        <v>0.14343</v>
      </c>
      <c r="EL193" s="265">
        <v>0.24374999999999999</v>
      </c>
      <c r="EM193" s="265">
        <v>0.68149000000000004</v>
      </c>
      <c r="EN193" s="265">
        <v>0.26798</v>
      </c>
      <c r="EO193" s="265">
        <v>0.58518999999999999</v>
      </c>
      <c r="EP193" s="265">
        <v>0.36148000000000002</v>
      </c>
      <c r="EQ193" s="265">
        <v>7.7954999999999997E-2</v>
      </c>
      <c r="ER193" s="265">
        <v>0.11658</v>
      </c>
      <c r="ES193" s="265">
        <v>9.3736E-2</v>
      </c>
      <c r="ET193" s="265">
        <v>0.10596999999999999</v>
      </c>
      <c r="EU193" s="265">
        <v>8.6150000000000004E-2</v>
      </c>
      <c r="EV193" s="265">
        <v>9.9580000000000002E-2</v>
      </c>
      <c r="EW193" s="265">
        <v>0.10373</v>
      </c>
      <c r="EX193" s="265">
        <v>0.11029</v>
      </c>
      <c r="EY193" s="265">
        <v>7.6271000000000005E-2</v>
      </c>
      <c r="EZ193" s="265">
        <v>0.45430999999999999</v>
      </c>
      <c r="FA193" s="265">
        <v>0.13578999999999999</v>
      </c>
      <c r="FB193" s="265">
        <v>0.12598999999999999</v>
      </c>
      <c r="FC193" s="265">
        <v>0.11906</v>
      </c>
      <c r="FD193" s="265">
        <v>0.12316000000000001</v>
      </c>
      <c r="FE193" s="265">
        <v>0.11225</v>
      </c>
      <c r="FF193" s="265">
        <v>0.11452</v>
      </c>
      <c r="FG193" s="265">
        <v>0.13575999999999999</v>
      </c>
      <c r="FH193" s="265">
        <v>0.10231</v>
      </c>
      <c r="FI193" s="265">
        <v>9.5407000000000006E-2</v>
      </c>
      <c r="FJ193" s="265">
        <v>0.42468</v>
      </c>
      <c r="FK193" s="265">
        <v>0.38816000000000001</v>
      </c>
      <c r="FL193" s="265">
        <v>0.18620999999999999</v>
      </c>
      <c r="FM193" s="265">
        <v>0.20799999999999999</v>
      </c>
      <c r="FN193" s="265">
        <v>0.71067000000000002</v>
      </c>
      <c r="FO193" s="265">
        <v>0.89200000000000002</v>
      </c>
      <c r="FP193" s="265">
        <v>0.62344999999999995</v>
      </c>
      <c r="FQ193" s="265">
        <v>0.69455999999999996</v>
      </c>
      <c r="FR193" s="265">
        <v>0.68310999999999999</v>
      </c>
      <c r="FS193" s="265">
        <v>0.76707000000000003</v>
      </c>
      <c r="FT193" s="265">
        <v>0.57937000000000005</v>
      </c>
      <c r="FU193" s="265">
        <v>0.67362</v>
      </c>
      <c r="FV193" s="265">
        <v>0.79025999999999996</v>
      </c>
      <c r="FW193" s="265">
        <v>0.64912999999999998</v>
      </c>
      <c r="FX193" s="265">
        <v>0.84121000000000001</v>
      </c>
      <c r="FY193" s="265">
        <v>0.58365999999999996</v>
      </c>
      <c r="FZ193" s="265">
        <v>0.64912999999999998</v>
      </c>
      <c r="GA193" s="265">
        <v>0.72933999999999999</v>
      </c>
      <c r="GB193" s="265">
        <v>0.72233000000000003</v>
      </c>
      <c r="GC193" s="265">
        <v>0.85601000000000005</v>
      </c>
      <c r="GD193" s="265">
        <v>0.81608000000000003</v>
      </c>
      <c r="GE193" s="265">
        <v>0.97338999999999998</v>
      </c>
      <c r="GF193" s="265">
        <v>0.83589999999999998</v>
      </c>
      <c r="GG193" s="265">
        <v>0.73148000000000002</v>
      </c>
      <c r="GH193" s="265">
        <v>0.83057000000000003</v>
      </c>
      <c r="GI193" s="265">
        <v>0.78408999999999995</v>
      </c>
      <c r="GJ193" s="265">
        <v>0.91185000000000005</v>
      </c>
      <c r="GK193" s="265">
        <v>0.87677000000000005</v>
      </c>
      <c r="GL193" s="265">
        <v>0.80188999999999999</v>
      </c>
      <c r="GM193" s="265">
        <v>0.94752999999999998</v>
      </c>
      <c r="GN193" s="265">
        <v>0.97262000000000004</v>
      </c>
      <c r="GO193" s="265">
        <v>0.88951999999999998</v>
      </c>
      <c r="GP193" s="265">
        <v>0.84279000000000004</v>
      </c>
      <c r="GQ193" s="265">
        <v>0.83650000000000002</v>
      </c>
      <c r="GR193" s="265">
        <v>0.91722999999999999</v>
      </c>
      <c r="GS193" s="265">
        <v>0.83204999999999996</v>
      </c>
      <c r="GT193" s="265">
        <v>0.83047000000000004</v>
      </c>
      <c r="GU193" s="265">
        <v>0.82669999999999999</v>
      </c>
      <c r="GV193" s="265">
        <v>0.79757999999999996</v>
      </c>
      <c r="GW193" s="265">
        <v>0.7994</v>
      </c>
      <c r="GX193" s="265">
        <v>0.90024999999999999</v>
      </c>
      <c r="GY193" s="265">
        <v>0.70609999999999995</v>
      </c>
      <c r="GZ193" s="265">
        <v>0.56284999999999996</v>
      </c>
      <c r="HA193" s="265">
        <v>0.75253000000000003</v>
      </c>
      <c r="HB193" s="265">
        <v>0.75705999999999996</v>
      </c>
      <c r="HC193" s="265">
        <v>0.96926999999999996</v>
      </c>
      <c r="HD193" s="265">
        <v>0.70840999999999998</v>
      </c>
      <c r="HE193" s="265">
        <v>0.93276000000000003</v>
      </c>
      <c r="HF193" s="265">
        <v>0.86985999999999997</v>
      </c>
      <c r="HG193" s="265">
        <v>0.93444000000000005</v>
      </c>
      <c r="HH193" s="265">
        <v>0.93540000000000001</v>
      </c>
      <c r="HI193" s="265">
        <v>0.93918999999999997</v>
      </c>
      <c r="HJ193" s="265">
        <v>0.96892</v>
      </c>
      <c r="HK193" s="265">
        <v>0.80679000000000001</v>
      </c>
      <c r="HL193" s="265">
        <v>0.83703000000000005</v>
      </c>
      <c r="HM193" s="265">
        <v>0.83440000000000003</v>
      </c>
      <c r="HN193" s="265">
        <v>0.89978000000000002</v>
      </c>
      <c r="HO193" s="265">
        <v>0.90512000000000004</v>
      </c>
      <c r="HP193" s="265">
        <v>0.85458999999999996</v>
      </c>
      <c r="HQ193" s="265">
        <v>0.84401999999999999</v>
      </c>
      <c r="HR193" s="265">
        <v>0.93144000000000005</v>
      </c>
      <c r="HS193" s="265">
        <v>0.89137999999999995</v>
      </c>
      <c r="HT193" s="265">
        <v>0.79971999999999999</v>
      </c>
      <c r="HU193" s="265">
        <v>0.91244999999999998</v>
      </c>
      <c r="HV193" s="265">
        <v>0.80625000000000002</v>
      </c>
      <c r="HW193" s="265">
        <v>0.81688000000000005</v>
      </c>
      <c r="HX193" s="265">
        <v>0.84713000000000005</v>
      </c>
      <c r="HY193" s="265">
        <v>0.68257999999999996</v>
      </c>
      <c r="HZ193" s="265">
        <v>0.94935999999999998</v>
      </c>
      <c r="IA193" s="265">
        <v>0.87355000000000005</v>
      </c>
      <c r="IB193" s="265">
        <v>0.86572000000000005</v>
      </c>
      <c r="IC193" s="265">
        <v>0.87592000000000003</v>
      </c>
      <c r="ID193" s="265">
        <v>0.87163000000000002</v>
      </c>
      <c r="IE193" s="265">
        <v>0.82943999999999996</v>
      </c>
      <c r="IF193" s="265">
        <v>0.83547000000000005</v>
      </c>
      <c r="IG193" s="265">
        <v>0.78676000000000001</v>
      </c>
      <c r="IH193" s="265">
        <v>0.90610000000000002</v>
      </c>
      <c r="II193" s="265">
        <v>0.99278</v>
      </c>
      <c r="IJ193" s="265">
        <v>0.81411999999999995</v>
      </c>
      <c r="IK193" s="265">
        <v>0.82423000000000002</v>
      </c>
      <c r="IL193" s="265">
        <v>0.95535999999999999</v>
      </c>
      <c r="IM193" s="265">
        <v>0.94867999999999997</v>
      </c>
      <c r="IN193" s="265">
        <v>0.98880999999999997</v>
      </c>
      <c r="IO193" s="265">
        <v>0.97563</v>
      </c>
      <c r="IP193" s="265">
        <v>0.61970000000000003</v>
      </c>
      <c r="IQ193" s="265">
        <v>0.90144999999999997</v>
      </c>
      <c r="IR193" s="265">
        <v>0.84367999999999999</v>
      </c>
      <c r="IS193" s="265">
        <v>0.80076000000000003</v>
      </c>
      <c r="IT193" s="265">
        <v>0.67376999999999998</v>
      </c>
      <c r="IU193" s="265">
        <v>0.83774000000000004</v>
      </c>
      <c r="IV193" s="265">
        <v>0.55564999999999998</v>
      </c>
      <c r="IW193" s="265">
        <v>0.79283999999999999</v>
      </c>
      <c r="IX193" s="265">
        <v>0.86441999999999997</v>
      </c>
      <c r="IY193" s="265">
        <v>0.92506999999999995</v>
      </c>
      <c r="IZ193" s="265">
        <v>0.82618000000000003</v>
      </c>
      <c r="JA193" s="265">
        <v>0.86295999999999995</v>
      </c>
      <c r="JB193" s="265">
        <v>0.82957999999999998</v>
      </c>
      <c r="JC193" s="265">
        <v>0.90063000000000004</v>
      </c>
      <c r="JD193" s="265">
        <v>0.91574</v>
      </c>
      <c r="JE193" s="265">
        <v>0.84219999999999995</v>
      </c>
      <c r="JF193" s="265">
        <v>0.68301999999999996</v>
      </c>
      <c r="JG193" s="265">
        <v>0.90490999999999999</v>
      </c>
      <c r="JH193" s="265">
        <v>0.99785999999999997</v>
      </c>
      <c r="JI193" s="265">
        <v>0.83540999999999999</v>
      </c>
      <c r="JJ193" s="265">
        <v>0.7893</v>
      </c>
      <c r="JK193" s="265">
        <v>0.99656999999999996</v>
      </c>
      <c r="JL193" s="265">
        <v>0.95779999999999998</v>
      </c>
      <c r="JM193" s="265">
        <v>0.94781000000000004</v>
      </c>
      <c r="JN193" s="265">
        <v>0.81262999999999996</v>
      </c>
      <c r="JO193" s="265">
        <v>0.85099000000000002</v>
      </c>
      <c r="JP193" s="265">
        <v>0.76815</v>
      </c>
      <c r="JQ193" s="265">
        <v>0.81159999999999999</v>
      </c>
      <c r="JR193" s="265">
        <v>0.73063999999999996</v>
      </c>
      <c r="JS193" s="265">
        <v>0.82930000000000004</v>
      </c>
      <c r="JT193" s="265">
        <v>0.43361</v>
      </c>
      <c r="JU193" s="265">
        <v>0.93579000000000001</v>
      </c>
      <c r="JV193" s="265">
        <v>0.89483999999999997</v>
      </c>
      <c r="JW193" s="265">
        <v>0.77578000000000003</v>
      </c>
      <c r="JX193" s="265">
        <v>0.78883000000000003</v>
      </c>
      <c r="JY193" s="265">
        <v>0.83411999999999997</v>
      </c>
      <c r="JZ193" s="265">
        <v>0.73604999999999998</v>
      </c>
      <c r="KA193" s="265">
        <v>0.65364999999999995</v>
      </c>
      <c r="KB193" s="265">
        <v>0.60963000000000001</v>
      </c>
      <c r="KC193" s="265">
        <v>0.67396999999999996</v>
      </c>
      <c r="KD193" s="265">
        <v>0.58043</v>
      </c>
      <c r="KE193" s="265">
        <v>0.60619000000000001</v>
      </c>
      <c r="KF193" s="265">
        <v>0.54208000000000001</v>
      </c>
      <c r="KG193" s="265">
        <v>0.51712000000000002</v>
      </c>
      <c r="KH193" s="265">
        <v>0.88978999999999997</v>
      </c>
      <c r="KI193" s="265">
        <v>0.74161999999999995</v>
      </c>
      <c r="KJ193" s="265">
        <v>0.78847</v>
      </c>
      <c r="KK193" s="265">
        <v>0.56654000000000004</v>
      </c>
      <c r="KL193" s="265">
        <v>0.60106000000000004</v>
      </c>
      <c r="KM193" s="265">
        <v>0.95279999999999998</v>
      </c>
      <c r="KN193" s="265">
        <v>0.93835000000000002</v>
      </c>
      <c r="KO193" s="265">
        <v>0.88858000000000004</v>
      </c>
      <c r="KP193" s="265">
        <v>6.7112134015494236E-3</v>
      </c>
      <c r="KQ193" s="265">
        <v>0.77197000000000005</v>
      </c>
      <c r="KR193" s="265">
        <v>0.72575000000000001</v>
      </c>
      <c r="KS193" s="265">
        <v>0.68766000000000005</v>
      </c>
      <c r="KT193" s="265">
        <v>0.94303359463196523</v>
      </c>
      <c r="KU193" s="265">
        <v>0.15625</v>
      </c>
      <c r="KV193" s="265">
        <v>0.31081999999999999</v>
      </c>
      <c r="KW193" s="265">
        <v>0.38097999999999999</v>
      </c>
      <c r="KX193" s="265">
        <v>0.49114999999999998</v>
      </c>
      <c r="KY193" s="265">
        <v>0.67996999999999996</v>
      </c>
      <c r="KZ193" s="265">
        <v>0.85519999999999996</v>
      </c>
      <c r="LA193" s="265">
        <v>0.96091000000000004</v>
      </c>
      <c r="LB193" s="265">
        <v>0.99894000000000005</v>
      </c>
      <c r="LC193" s="265">
        <v>1</v>
      </c>
      <c r="LD193" s="265">
        <v>0</v>
      </c>
      <c r="LE193" s="265">
        <v>0.67451000000000005</v>
      </c>
      <c r="LF193" s="265">
        <v>0</v>
      </c>
      <c r="LG193" s="265">
        <v>0</v>
      </c>
      <c r="LH193" s="431">
        <v>3.3117383718490601E-3</v>
      </c>
      <c r="LI193" s="431">
        <v>3.0145647469907999E-3</v>
      </c>
      <c r="LJ193" s="431">
        <v>2.6480879168957472E-3</v>
      </c>
      <c r="LK193" s="431">
        <v>2.3948804009705782E-3</v>
      </c>
      <c r="LL193" s="431">
        <v>2.0791934803128242E-3</v>
      </c>
      <c r="LM193" s="431">
        <v>1.9163819961249828E-3</v>
      </c>
      <c r="LN193" s="431">
        <v>1.6544335521757603E-3</v>
      </c>
      <c r="LO193" s="431">
        <v>1.4893310144543648E-3</v>
      </c>
      <c r="LP193" s="431">
        <v>1.4398465864360332E-3</v>
      </c>
      <c r="LQ193" s="431">
        <v>1.3671001652255654E-3</v>
      </c>
      <c r="LR193" s="431">
        <v>3.6852734629064798E-3</v>
      </c>
      <c r="LS193" s="431">
        <v>2.7599527966231108E-3</v>
      </c>
      <c r="LT193" s="431">
        <v>3.3632051199674606E-3</v>
      </c>
      <c r="LU193" s="431">
        <v>2.2573836613446474E-3</v>
      </c>
      <c r="LV193" s="431">
        <v>2.0044506527483463E-3</v>
      </c>
      <c r="LW193" s="431">
        <v>1.9378699362277985E-3</v>
      </c>
      <c r="LX193" s="431">
        <v>1.8794602947309613E-3</v>
      </c>
      <c r="LY193" s="431">
        <v>1.9667185842990875E-3</v>
      </c>
      <c r="LZ193" s="431">
        <v>3.4967651590704918E-3</v>
      </c>
      <c r="MA193" s="431">
        <v>2.949161920696497E-3</v>
      </c>
      <c r="MB193" s="431">
        <v>3.1020303722470999E-3</v>
      </c>
      <c r="MC193" s="431">
        <v>2.7571129612624645E-3</v>
      </c>
      <c r="MD193" s="431">
        <v>2.3620326537638903E-3</v>
      </c>
      <c r="ME193" s="431">
        <v>2.8174591716378927E-3</v>
      </c>
      <c r="MF193" s="431">
        <v>3.2054800540208817E-3</v>
      </c>
      <c r="MG193" s="431">
        <v>3.044304670765996E-3</v>
      </c>
      <c r="MH193" s="266"/>
      <c r="MI193" s="266"/>
      <c r="MJ193" s="266"/>
      <c r="MK193" s="266"/>
      <c r="ML193" s="266"/>
      <c r="MM193" s="266"/>
      <c r="MN193" s="266"/>
      <c r="MO193" s="266"/>
      <c r="MP193" s="266"/>
      <c r="MQ193" s="266"/>
      <c r="MR193" s="266"/>
      <c r="MS193" s="266"/>
      <c r="MT193" s="266"/>
      <c r="MU193" s="266"/>
      <c r="MV193" s="266"/>
      <c r="MW193" s="266"/>
      <c r="MX193" s="266"/>
      <c r="MY193" s="266"/>
      <c r="MZ193" s="266"/>
      <c r="NA193" s="266"/>
      <c r="NB193" s="266"/>
      <c r="NC193" s="266"/>
      <c r="ND193" s="266"/>
      <c r="NE193" s="266"/>
      <c r="NF193" s="266"/>
      <c r="NG193" s="266"/>
      <c r="NH193" s="266"/>
      <c r="NI193" s="266"/>
      <c r="NJ193" s="266"/>
      <c r="NK193" s="266"/>
      <c r="NL193" s="266"/>
      <c r="NM193" s="266"/>
      <c r="NN193" s="266"/>
      <c r="NO193" s="266"/>
      <c r="NP193" s="266"/>
      <c r="NQ193" s="266"/>
      <c r="NR193" s="266"/>
      <c r="NS193" s="266"/>
      <c r="NT193" s="266"/>
      <c r="NU193" s="266"/>
      <c r="NV193" s="266"/>
      <c r="NW193" s="266"/>
      <c r="NX193" s="266"/>
      <c r="NY193" s="266"/>
      <c r="NZ193" s="266"/>
      <c r="OA193" s="266"/>
      <c r="OB193" s="266"/>
      <c r="OC193" s="266"/>
      <c r="OD193" s="266"/>
      <c r="OE193" s="266"/>
      <c r="OF193" s="266"/>
      <c r="OG193" s="266"/>
      <c r="OH193" s="266"/>
      <c r="OI193" s="266"/>
      <c r="OJ193" s="266"/>
      <c r="OK193" s="266"/>
      <c r="OL193" s="266"/>
      <c r="OM193" s="266"/>
      <c r="ON193" s="267"/>
    </row>
    <row r="194" spans="1:404">
      <c r="A194" s="261">
        <v>569</v>
      </c>
      <c r="B194" s="265">
        <v>0.35305999999999998</v>
      </c>
      <c r="C194" s="265">
        <v>0.52624000000000004</v>
      </c>
      <c r="D194" s="265">
        <v>0.61721000000000004</v>
      </c>
      <c r="E194" s="265">
        <v>0.66869000000000001</v>
      </c>
      <c r="F194" s="265">
        <v>0.39338000000000001</v>
      </c>
      <c r="G194" s="265">
        <v>0.59031</v>
      </c>
      <c r="H194" s="265">
        <v>0.29016999999999998</v>
      </c>
      <c r="I194" s="265">
        <v>0.3468</v>
      </c>
      <c r="J194" s="265">
        <v>0.41576000000000002</v>
      </c>
      <c r="K194" s="265">
        <v>2.9936999999999998E-2</v>
      </c>
      <c r="L194" s="265">
        <v>2.3723000000000001E-2</v>
      </c>
      <c r="M194" s="265">
        <v>3.3708000000000002E-2</v>
      </c>
      <c r="N194" s="265">
        <v>0.24414</v>
      </c>
      <c r="O194" s="265">
        <v>0.23257</v>
      </c>
      <c r="P194" s="265">
        <v>0.59</v>
      </c>
      <c r="Q194" s="265">
        <v>0.67081999999999997</v>
      </c>
      <c r="R194" s="265">
        <v>0.71148999999999996</v>
      </c>
      <c r="S194" s="265">
        <v>0.30001</v>
      </c>
      <c r="T194" s="265">
        <v>0.20807999999999999</v>
      </c>
      <c r="U194" s="265">
        <v>0.22092000000000001</v>
      </c>
      <c r="V194" s="265">
        <v>0.1517</v>
      </c>
      <c r="W194" s="265">
        <v>0.25351000000000001</v>
      </c>
      <c r="X194" s="265">
        <v>0.221</v>
      </c>
      <c r="Y194" s="265">
        <v>0.29949999999999999</v>
      </c>
      <c r="Z194" s="265">
        <v>0.20823</v>
      </c>
      <c r="AA194" s="265">
        <v>0.38308999999999999</v>
      </c>
      <c r="AB194" s="265">
        <v>0.26957999999999999</v>
      </c>
      <c r="AC194" s="265">
        <v>0.28471000000000002</v>
      </c>
      <c r="AD194" s="265">
        <v>0.19195999999999999</v>
      </c>
      <c r="AE194" s="265">
        <v>0.11405999999999999</v>
      </c>
      <c r="AF194" s="265">
        <v>0.11564000000000001</v>
      </c>
      <c r="AG194" s="265">
        <v>0.23449</v>
      </c>
      <c r="AH194" s="265">
        <v>6.8892999999999996E-2</v>
      </c>
      <c r="AI194" s="265">
        <v>1.0742E-2</v>
      </c>
      <c r="AJ194" s="265">
        <v>5.3978999999999999E-2</v>
      </c>
      <c r="AK194" s="265">
        <v>8.6493999999999998E-3</v>
      </c>
      <c r="AL194" s="265">
        <v>1.1820000000000001E-2</v>
      </c>
      <c r="AM194" s="265">
        <v>3.3980999999999997E-2</v>
      </c>
      <c r="AN194" s="265">
        <v>8.7781999999999999E-3</v>
      </c>
      <c r="AO194" s="265">
        <v>1.2985E-2</v>
      </c>
      <c r="AP194" s="265">
        <v>4.1089000000000001E-2</v>
      </c>
      <c r="AQ194" s="265">
        <v>9.7198000000000007E-3</v>
      </c>
      <c r="AR194" s="265">
        <v>1.3535E-2</v>
      </c>
      <c r="AS194" s="265">
        <v>2.3944E-2</v>
      </c>
      <c r="AT194" s="265">
        <v>1.0024999999999999E-2</v>
      </c>
      <c r="AU194" s="265">
        <v>1.4548999999999999E-2</v>
      </c>
      <c r="AV194" s="265">
        <v>1.1075E-2</v>
      </c>
      <c r="AW194" s="265">
        <v>3.8642000000000003E-2</v>
      </c>
      <c r="AX194" s="265">
        <v>5.0424999999999998E-2</v>
      </c>
      <c r="AY194" s="265">
        <v>3.8228999999999999E-2</v>
      </c>
      <c r="AZ194" s="265">
        <v>2.8489E-2</v>
      </c>
      <c r="BA194" s="265">
        <v>1.2057E-2</v>
      </c>
      <c r="BB194" s="265">
        <v>1.3055000000000001E-2</v>
      </c>
      <c r="BC194" s="265">
        <v>1.3712999999999999E-2</v>
      </c>
      <c r="BD194" s="265">
        <v>1.1200999999999999E-2</v>
      </c>
      <c r="BE194" s="265">
        <v>0.69291999999999998</v>
      </c>
      <c r="BF194" s="265">
        <v>0.68149000000000004</v>
      </c>
      <c r="BG194" s="265">
        <v>0.96709999999999996</v>
      </c>
      <c r="BH194" s="265">
        <v>0.86750000000000005</v>
      </c>
      <c r="BI194" s="265">
        <v>0.99414999999999998</v>
      </c>
      <c r="BJ194" s="265">
        <v>0.89383999999999997</v>
      </c>
      <c r="BK194" s="265">
        <v>0.35065000000000002</v>
      </c>
      <c r="BL194" s="265">
        <v>0.59738000000000002</v>
      </c>
      <c r="BM194" s="265">
        <v>0.40732000000000002</v>
      </c>
      <c r="BN194" s="265">
        <v>0.47817999999999999</v>
      </c>
      <c r="BO194" s="265">
        <v>0.55142999999999998</v>
      </c>
      <c r="BP194" s="265">
        <v>0.30530000000000002</v>
      </c>
      <c r="BQ194" s="265">
        <v>0.45290999999999998</v>
      </c>
      <c r="BR194" s="265">
        <v>0.47800999999999999</v>
      </c>
      <c r="BS194" s="265">
        <v>0.52593999999999996</v>
      </c>
      <c r="BT194" s="265">
        <v>0.41626000000000002</v>
      </c>
      <c r="BU194" s="265">
        <v>4.4500999999999999E-2</v>
      </c>
      <c r="BV194" s="265">
        <v>1.8466E-2</v>
      </c>
      <c r="BW194" s="265">
        <v>4.8939999999999997E-2</v>
      </c>
      <c r="BX194" s="265">
        <v>2.1506999999999998E-2</v>
      </c>
      <c r="BY194" s="265">
        <v>0.44240000000000002</v>
      </c>
      <c r="BZ194" s="265">
        <v>0.4128</v>
      </c>
      <c r="CA194" s="265">
        <v>0.72599999999999998</v>
      </c>
      <c r="CB194" s="265">
        <v>0.52676999999999996</v>
      </c>
      <c r="CC194" s="265">
        <v>0.65842999999999996</v>
      </c>
      <c r="CD194" s="265">
        <v>0.42646000000000001</v>
      </c>
      <c r="CE194" s="265">
        <v>0.40839999999999999</v>
      </c>
      <c r="CF194" s="265">
        <v>0.45040000000000002</v>
      </c>
      <c r="CG194" s="265">
        <v>0.26937</v>
      </c>
      <c r="CH194" s="265">
        <v>0.40175</v>
      </c>
      <c r="CI194" s="265">
        <v>0.40988000000000002</v>
      </c>
      <c r="CJ194" s="265">
        <v>0.39113999999999999</v>
      </c>
      <c r="CK194" s="265">
        <v>0.26440999999999998</v>
      </c>
      <c r="CL194" s="265">
        <v>0.67171999999999998</v>
      </c>
      <c r="CM194" s="265">
        <v>0.38152000000000003</v>
      </c>
      <c r="CN194" s="265">
        <v>0.22423999999999999</v>
      </c>
      <c r="CO194" s="265">
        <v>0.30873</v>
      </c>
      <c r="CP194" s="265">
        <v>0.37311</v>
      </c>
      <c r="CQ194" s="265">
        <v>0.35537000000000002</v>
      </c>
      <c r="CR194" s="265">
        <v>0.312</v>
      </c>
      <c r="CS194" s="265">
        <v>0.25713999999999998</v>
      </c>
      <c r="CT194" s="265">
        <v>0.34433000000000002</v>
      </c>
      <c r="CU194" s="265">
        <v>0.26</v>
      </c>
      <c r="CV194" s="265">
        <v>0.34992000000000001</v>
      </c>
      <c r="CW194" s="265">
        <v>0.57979999999999998</v>
      </c>
      <c r="CX194" s="265">
        <v>0.34227000000000002</v>
      </c>
      <c r="CY194" s="265">
        <v>0.46392</v>
      </c>
      <c r="CZ194" s="265">
        <v>0.51383000000000001</v>
      </c>
      <c r="DA194" s="265">
        <v>0.58892</v>
      </c>
      <c r="DB194" s="265">
        <v>0.11111</v>
      </c>
      <c r="DC194" s="265">
        <v>0.12371</v>
      </c>
      <c r="DD194" s="265">
        <v>9.2928999999999998E-2</v>
      </c>
      <c r="DE194" s="265">
        <v>0.23918</v>
      </c>
      <c r="DF194" s="265">
        <v>4.8141999999999997E-2</v>
      </c>
      <c r="DG194" s="265">
        <v>7.2140999999999997E-2</v>
      </c>
      <c r="DH194" s="265">
        <v>5.5855000000000002E-2</v>
      </c>
      <c r="DI194" s="265">
        <v>3.9398000000000002E-2</v>
      </c>
      <c r="DJ194" s="265">
        <v>4.6979E-2</v>
      </c>
      <c r="DK194" s="265">
        <v>0.14335999999999999</v>
      </c>
      <c r="DL194" s="265">
        <v>8.4641999999999995E-2</v>
      </c>
      <c r="DM194" s="265">
        <v>0.10514999999999999</v>
      </c>
      <c r="DN194" s="265">
        <v>7.1969000000000005E-2</v>
      </c>
      <c r="DO194" s="265">
        <v>6.4685000000000006E-2</v>
      </c>
      <c r="DP194" s="265">
        <v>0.12417</v>
      </c>
      <c r="DQ194" s="265">
        <v>7.6085E-2</v>
      </c>
      <c r="DR194" s="265">
        <v>7.843E-2</v>
      </c>
      <c r="DS194" s="265">
        <v>0.11411</v>
      </c>
      <c r="DT194" s="265">
        <v>0.15797</v>
      </c>
      <c r="DU194" s="265">
        <v>0.14824999999999999</v>
      </c>
      <c r="DV194" s="265">
        <v>7.6857999999999996E-2</v>
      </c>
      <c r="DW194" s="265">
        <v>0.16052</v>
      </c>
      <c r="DX194" s="265">
        <v>4.7100999999999997E-2</v>
      </c>
      <c r="DY194" s="265">
        <v>6.5608E-2</v>
      </c>
      <c r="DZ194" s="265">
        <v>0.18723999999999999</v>
      </c>
      <c r="EA194" s="265">
        <v>0.10408000000000001</v>
      </c>
      <c r="EB194" s="265">
        <v>0.10506</v>
      </c>
      <c r="EC194" s="265">
        <v>0.10976</v>
      </c>
      <c r="ED194" s="265">
        <v>9.8393999999999995E-2</v>
      </c>
      <c r="EE194" s="265">
        <v>9.2057E-2</v>
      </c>
      <c r="EF194" s="265">
        <v>1.7565000000000001E-2</v>
      </c>
      <c r="EG194" s="265">
        <v>0.12286</v>
      </c>
      <c r="EH194" s="265">
        <v>0.19098999999999999</v>
      </c>
      <c r="EI194" s="265">
        <v>0.47550999999999999</v>
      </c>
      <c r="EJ194" s="265">
        <v>0.37525999999999998</v>
      </c>
      <c r="EK194" s="265">
        <v>0.14746999999999999</v>
      </c>
      <c r="EL194" s="265">
        <v>0.25208000000000003</v>
      </c>
      <c r="EM194" s="265">
        <v>0.73670000000000002</v>
      </c>
      <c r="EN194" s="265">
        <v>0.29531000000000002</v>
      </c>
      <c r="EO194" s="265">
        <v>0.59587000000000001</v>
      </c>
      <c r="EP194" s="265">
        <v>0.36525999999999997</v>
      </c>
      <c r="EQ194" s="265">
        <v>7.8511999999999998E-2</v>
      </c>
      <c r="ER194" s="265">
        <v>0.12174</v>
      </c>
      <c r="ES194" s="265">
        <v>9.5777000000000001E-2</v>
      </c>
      <c r="ET194" s="265">
        <v>0.10936</v>
      </c>
      <c r="EU194" s="265">
        <v>8.7440000000000004E-2</v>
      </c>
      <c r="EV194" s="265">
        <v>0.10586</v>
      </c>
      <c r="EW194" s="265">
        <v>0.10976</v>
      </c>
      <c r="EX194" s="265">
        <v>0.11592</v>
      </c>
      <c r="EY194" s="265">
        <v>7.6120999999999994E-2</v>
      </c>
      <c r="EZ194" s="265">
        <v>0.45624999999999999</v>
      </c>
      <c r="FA194" s="265">
        <v>0.13886999999999999</v>
      </c>
      <c r="FB194" s="265">
        <v>0.12956000000000001</v>
      </c>
      <c r="FC194" s="265">
        <v>0.12303</v>
      </c>
      <c r="FD194" s="265">
        <v>0.12338</v>
      </c>
      <c r="FE194" s="265">
        <v>0.11661000000000001</v>
      </c>
      <c r="FF194" s="265">
        <v>0.11403000000000001</v>
      </c>
      <c r="FG194" s="265">
        <v>0.13682</v>
      </c>
      <c r="FH194" s="265">
        <v>0.10092</v>
      </c>
      <c r="FI194" s="265">
        <v>9.3505000000000005E-2</v>
      </c>
      <c r="FJ194" s="265">
        <v>0.46293000000000001</v>
      </c>
      <c r="FK194" s="265">
        <v>0.42770000000000002</v>
      </c>
      <c r="FL194" s="265">
        <v>0.19059000000000001</v>
      </c>
      <c r="FM194" s="265">
        <v>0.21259</v>
      </c>
      <c r="FN194" s="265">
        <v>0.71357000000000004</v>
      </c>
      <c r="FO194" s="265">
        <v>0.89600000000000002</v>
      </c>
      <c r="FP194" s="265">
        <v>0.62183999999999995</v>
      </c>
      <c r="FQ194" s="265">
        <v>0.70147999999999999</v>
      </c>
      <c r="FR194" s="265">
        <v>0.69196999999999997</v>
      </c>
      <c r="FS194" s="265">
        <v>0.77481</v>
      </c>
      <c r="FT194" s="265">
        <v>0.58172000000000001</v>
      </c>
      <c r="FU194" s="265">
        <v>0.67481000000000002</v>
      </c>
      <c r="FV194" s="265">
        <v>0.79025000000000001</v>
      </c>
      <c r="FW194" s="265">
        <v>0.64712999999999998</v>
      </c>
      <c r="FX194" s="265">
        <v>0.84709000000000001</v>
      </c>
      <c r="FY194" s="265">
        <v>0.58150999999999997</v>
      </c>
      <c r="FZ194" s="265">
        <v>0.64712999999999998</v>
      </c>
      <c r="GA194" s="265">
        <v>0.72994999999999999</v>
      </c>
      <c r="GB194" s="265">
        <v>0.72580999999999996</v>
      </c>
      <c r="GC194" s="265">
        <v>0.86456999999999995</v>
      </c>
      <c r="GD194" s="265">
        <v>0.82038</v>
      </c>
      <c r="GE194" s="265">
        <v>0.97665999999999997</v>
      </c>
      <c r="GF194" s="265">
        <v>0.84255999999999998</v>
      </c>
      <c r="GG194" s="265">
        <v>0.73033000000000003</v>
      </c>
      <c r="GH194" s="265">
        <v>0.82943</v>
      </c>
      <c r="GI194" s="265">
        <v>0.78259000000000001</v>
      </c>
      <c r="GJ194" s="265">
        <v>0.91440999999999995</v>
      </c>
      <c r="GK194" s="265">
        <v>0.87985000000000002</v>
      </c>
      <c r="GL194" s="265">
        <v>0.80330000000000001</v>
      </c>
      <c r="GM194" s="265">
        <v>0.95043999999999995</v>
      </c>
      <c r="GN194" s="265">
        <v>0.97262000000000004</v>
      </c>
      <c r="GO194" s="265">
        <v>0.89361999999999997</v>
      </c>
      <c r="GP194" s="265">
        <v>0.84848999999999997</v>
      </c>
      <c r="GQ194" s="265">
        <v>0.84262000000000004</v>
      </c>
      <c r="GR194" s="265">
        <v>0.92090000000000005</v>
      </c>
      <c r="GS194" s="265">
        <v>0.83765000000000001</v>
      </c>
      <c r="GT194" s="265">
        <v>0.83660999999999996</v>
      </c>
      <c r="GU194" s="265">
        <v>0.83296999999999999</v>
      </c>
      <c r="GV194" s="265">
        <v>0.80332999999999999</v>
      </c>
      <c r="GW194" s="265">
        <v>0.80628999999999995</v>
      </c>
      <c r="GX194" s="265">
        <v>0.90369999999999995</v>
      </c>
      <c r="GY194" s="265">
        <v>0.70406000000000002</v>
      </c>
      <c r="GZ194" s="265">
        <v>0.56064000000000003</v>
      </c>
      <c r="HA194" s="265">
        <v>0.75961999999999996</v>
      </c>
      <c r="HB194" s="265">
        <v>0.76341000000000003</v>
      </c>
      <c r="HC194" s="265">
        <v>0.96931</v>
      </c>
      <c r="HD194" s="265">
        <v>0.70740999999999998</v>
      </c>
      <c r="HE194" s="265">
        <v>0.93581999999999999</v>
      </c>
      <c r="HF194" s="265">
        <v>0.87056</v>
      </c>
      <c r="HG194" s="265">
        <v>0.93762000000000001</v>
      </c>
      <c r="HH194" s="265">
        <v>0.93840999999999997</v>
      </c>
      <c r="HI194" s="265">
        <v>0.94220000000000004</v>
      </c>
      <c r="HJ194" s="265">
        <v>0.96948999999999996</v>
      </c>
      <c r="HK194" s="265">
        <v>0.81103000000000003</v>
      </c>
      <c r="HL194" s="265">
        <v>0.84040999999999999</v>
      </c>
      <c r="HM194" s="265">
        <v>0.84079999999999999</v>
      </c>
      <c r="HN194" s="265">
        <v>0.90363000000000004</v>
      </c>
      <c r="HO194" s="265">
        <v>0.90922999999999998</v>
      </c>
      <c r="HP194" s="265">
        <v>0.86087000000000002</v>
      </c>
      <c r="HQ194" s="265">
        <v>0.84414</v>
      </c>
      <c r="HR194" s="265">
        <v>0.93027000000000004</v>
      </c>
      <c r="HS194" s="265">
        <v>0.89744000000000002</v>
      </c>
      <c r="HT194" s="265">
        <v>0.80037999999999998</v>
      </c>
      <c r="HU194" s="265">
        <v>0.91156000000000004</v>
      </c>
      <c r="HV194" s="265">
        <v>0.81269999999999998</v>
      </c>
      <c r="HW194" s="265">
        <v>0.81486999999999998</v>
      </c>
      <c r="HX194" s="265">
        <v>0.84543999999999997</v>
      </c>
      <c r="HY194" s="265">
        <v>0.68091999999999997</v>
      </c>
      <c r="HZ194" s="265">
        <v>0.95725000000000005</v>
      </c>
      <c r="IA194" s="265">
        <v>0.88190999999999997</v>
      </c>
      <c r="IB194" s="265">
        <v>0.87409000000000003</v>
      </c>
      <c r="IC194" s="265">
        <v>0.88407000000000002</v>
      </c>
      <c r="ID194" s="265">
        <v>0.88017999999999996</v>
      </c>
      <c r="IE194" s="265">
        <v>0.83643000000000001</v>
      </c>
      <c r="IF194" s="265">
        <v>0.84267999999999998</v>
      </c>
      <c r="IG194" s="265">
        <v>0.79315999999999998</v>
      </c>
      <c r="IH194" s="265">
        <v>0.90915999999999997</v>
      </c>
      <c r="II194" s="265">
        <v>0.99468000000000001</v>
      </c>
      <c r="IJ194" s="265">
        <v>0.82155999999999996</v>
      </c>
      <c r="IK194" s="265">
        <v>0.83186000000000004</v>
      </c>
      <c r="IL194" s="265">
        <v>0.9577</v>
      </c>
      <c r="IM194" s="265">
        <v>0.95333000000000001</v>
      </c>
      <c r="IN194" s="265">
        <v>0.99441000000000002</v>
      </c>
      <c r="IO194" s="265">
        <v>0.98207</v>
      </c>
      <c r="IP194" s="265">
        <v>0.62538000000000005</v>
      </c>
      <c r="IQ194" s="265">
        <v>0.90534000000000003</v>
      </c>
      <c r="IR194" s="265">
        <v>0.84153999999999995</v>
      </c>
      <c r="IS194" s="265">
        <v>0.80503000000000002</v>
      </c>
      <c r="IT194" s="265">
        <v>0.67208000000000001</v>
      </c>
      <c r="IU194" s="265">
        <v>0.84350999999999998</v>
      </c>
      <c r="IV194" s="265">
        <v>0.55896999999999997</v>
      </c>
      <c r="IW194" s="265">
        <v>0.79849000000000003</v>
      </c>
      <c r="IX194" s="265">
        <v>0.86982999999999999</v>
      </c>
      <c r="IY194" s="265">
        <v>0.92569999999999997</v>
      </c>
      <c r="IZ194" s="265">
        <v>0.82677999999999996</v>
      </c>
      <c r="JA194" s="265">
        <v>0.86377999999999999</v>
      </c>
      <c r="JB194" s="265">
        <v>0.83003000000000005</v>
      </c>
      <c r="JC194" s="265">
        <v>0.90115999999999996</v>
      </c>
      <c r="JD194" s="265">
        <v>0.92234000000000005</v>
      </c>
      <c r="JE194" s="265">
        <v>0.84672999999999998</v>
      </c>
      <c r="JF194" s="265">
        <v>0.68059999999999998</v>
      </c>
      <c r="JG194" s="265">
        <v>0.90947</v>
      </c>
      <c r="JH194" s="265">
        <v>0.99892999999999998</v>
      </c>
      <c r="JI194" s="265">
        <v>0.83399999999999996</v>
      </c>
      <c r="JJ194" s="265">
        <v>0.78861000000000003</v>
      </c>
      <c r="JK194" s="265">
        <v>0.99543000000000004</v>
      </c>
      <c r="JL194" s="265">
        <v>0.95686000000000004</v>
      </c>
      <c r="JM194" s="265">
        <v>0.95128999999999997</v>
      </c>
      <c r="JN194" s="265">
        <v>0.81803000000000003</v>
      </c>
      <c r="JO194" s="265">
        <v>0.85719000000000001</v>
      </c>
      <c r="JP194" s="265">
        <v>0.76480999999999999</v>
      </c>
      <c r="JQ194" s="265">
        <v>0.81716</v>
      </c>
      <c r="JR194" s="265">
        <v>0.73992999999999998</v>
      </c>
      <c r="JS194" s="265">
        <v>0.83626</v>
      </c>
      <c r="JT194" s="265">
        <v>0.43314999999999998</v>
      </c>
      <c r="JU194" s="265">
        <v>0.93874999999999997</v>
      </c>
      <c r="JV194" s="265">
        <v>0.8982</v>
      </c>
      <c r="JW194" s="265">
        <v>0.78310999999999997</v>
      </c>
      <c r="JX194" s="265">
        <v>0.79657999999999995</v>
      </c>
      <c r="JY194" s="265">
        <v>0.84138999999999997</v>
      </c>
      <c r="JZ194" s="265">
        <v>0.73590999999999995</v>
      </c>
      <c r="KA194" s="265">
        <v>0.65607000000000004</v>
      </c>
      <c r="KB194" s="265">
        <v>0.61116999999999999</v>
      </c>
      <c r="KC194" s="265">
        <v>0.67198000000000002</v>
      </c>
      <c r="KD194" s="265">
        <v>0.57864000000000004</v>
      </c>
      <c r="KE194" s="265">
        <v>0.60426999999999997</v>
      </c>
      <c r="KF194" s="265">
        <v>0.54090000000000005</v>
      </c>
      <c r="KG194" s="265">
        <v>0.51597000000000004</v>
      </c>
      <c r="KH194" s="265">
        <v>0.89819000000000004</v>
      </c>
      <c r="KI194" s="265">
        <v>0.75121000000000004</v>
      </c>
      <c r="KJ194" s="265">
        <v>0.79644000000000004</v>
      </c>
      <c r="KK194" s="265">
        <v>0.56996000000000002</v>
      </c>
      <c r="KL194" s="265">
        <v>0.60411999999999999</v>
      </c>
      <c r="KM194" s="265">
        <v>0.9506</v>
      </c>
      <c r="KN194" s="265">
        <v>0.93567999999999996</v>
      </c>
      <c r="KO194" s="265">
        <v>0.88561999999999996</v>
      </c>
      <c r="KP194" s="265">
        <v>6.687339075962217E-3</v>
      </c>
      <c r="KQ194" s="265">
        <v>0.76873999999999998</v>
      </c>
      <c r="KR194" s="265">
        <v>0.72245999999999999</v>
      </c>
      <c r="KS194" s="265">
        <v>0.68430999999999997</v>
      </c>
      <c r="KT194" s="265">
        <v>0.94203951054934332</v>
      </c>
      <c r="KU194" s="265">
        <v>0.15834999999999999</v>
      </c>
      <c r="KV194" s="265">
        <v>0.31362000000000001</v>
      </c>
      <c r="KW194" s="265">
        <v>0.38390999999999997</v>
      </c>
      <c r="KX194" s="265">
        <v>0.49413000000000001</v>
      </c>
      <c r="KY194" s="265">
        <v>0.68266000000000004</v>
      </c>
      <c r="KZ194" s="265">
        <v>0.85723000000000005</v>
      </c>
      <c r="LA194" s="265">
        <v>0.96201999999999999</v>
      </c>
      <c r="LB194" s="265">
        <v>0.99912999999999996</v>
      </c>
      <c r="LC194" s="265">
        <v>1</v>
      </c>
      <c r="LD194" s="265">
        <v>0</v>
      </c>
      <c r="LE194" s="265">
        <v>0.68606999999999996</v>
      </c>
      <c r="LF194" s="265">
        <v>0</v>
      </c>
      <c r="LG194" s="265">
        <v>0</v>
      </c>
      <c r="LH194" s="431">
        <v>3.4015106502920389E-3</v>
      </c>
      <c r="LI194" s="431">
        <v>3.078376641497016E-3</v>
      </c>
      <c r="LJ194" s="431">
        <v>2.7368997689336538E-3</v>
      </c>
      <c r="LK194" s="431">
        <v>2.3983141873031855E-3</v>
      </c>
      <c r="LL194" s="431">
        <v>2.127606188878417E-3</v>
      </c>
      <c r="LM194" s="431">
        <v>1.8909004284068942E-3</v>
      </c>
      <c r="LN194" s="431">
        <v>1.6728163463994861E-3</v>
      </c>
      <c r="LO194" s="431">
        <v>1.4549288898706436E-3</v>
      </c>
      <c r="LP194" s="431">
        <v>1.4287264784798026E-3</v>
      </c>
      <c r="LQ194" s="431">
        <v>1.3275026576593518E-3</v>
      </c>
      <c r="LR194" s="431">
        <v>3.7371653597801924E-3</v>
      </c>
      <c r="LS194" s="431">
        <v>2.7711479924619198E-3</v>
      </c>
      <c r="LT194" s="431">
        <v>3.4213324543088675E-3</v>
      </c>
      <c r="LU194" s="431">
        <v>2.2394410334527493E-3</v>
      </c>
      <c r="LV194" s="431">
        <v>2.0395568571984768E-3</v>
      </c>
      <c r="LW194" s="431">
        <v>1.9081364152953029E-3</v>
      </c>
      <c r="LX194" s="431">
        <v>1.8968024523928761E-3</v>
      </c>
      <c r="LY194" s="431">
        <v>1.9385007908567786E-3</v>
      </c>
      <c r="LZ194" s="431">
        <v>3.5659405402839184E-3</v>
      </c>
      <c r="MA194" s="431">
        <v>2.9955555219203234E-3</v>
      </c>
      <c r="MB194" s="431">
        <v>3.1853856053203344E-3</v>
      </c>
      <c r="MC194" s="431">
        <v>2.7444567531347275E-3</v>
      </c>
      <c r="MD194" s="431">
        <v>2.3419107310473919E-3</v>
      </c>
      <c r="ME194" s="431">
        <v>2.8390106745064259E-3</v>
      </c>
      <c r="MF194" s="431">
        <v>3.2386747188866138E-3</v>
      </c>
      <c r="MG194" s="431">
        <v>3.0507158953696489E-3</v>
      </c>
      <c r="MH194" s="266"/>
      <c r="MI194" s="266"/>
      <c r="MJ194" s="266"/>
      <c r="MK194" s="266"/>
      <c r="ML194" s="266"/>
      <c r="MM194" s="266"/>
      <c r="MN194" s="266"/>
      <c r="MO194" s="266"/>
      <c r="MP194" s="266"/>
      <c r="MQ194" s="266"/>
      <c r="MR194" s="266"/>
      <c r="MS194" s="266"/>
      <c r="MT194" s="266"/>
      <c r="MU194" s="266"/>
      <c r="MV194" s="266"/>
      <c r="MW194" s="266"/>
      <c r="MX194" s="266"/>
      <c r="MY194" s="266"/>
      <c r="MZ194" s="266"/>
      <c r="NA194" s="266"/>
      <c r="NB194" s="266"/>
      <c r="NC194" s="266"/>
      <c r="ND194" s="266"/>
      <c r="NE194" s="266"/>
      <c r="NF194" s="266"/>
      <c r="NG194" s="266"/>
      <c r="NH194" s="266"/>
      <c r="NI194" s="266"/>
      <c r="NJ194" s="266"/>
      <c r="NK194" s="266"/>
      <c r="NL194" s="266"/>
      <c r="NM194" s="266"/>
      <c r="NN194" s="266"/>
      <c r="NO194" s="266"/>
      <c r="NP194" s="266"/>
      <c r="NQ194" s="266"/>
      <c r="NR194" s="266"/>
      <c r="NS194" s="266"/>
      <c r="NT194" s="266"/>
      <c r="NU194" s="266"/>
      <c r="NV194" s="266"/>
      <c r="NW194" s="266"/>
      <c r="NX194" s="266"/>
      <c r="NY194" s="266"/>
      <c r="NZ194" s="266"/>
      <c r="OA194" s="266"/>
      <c r="OB194" s="266"/>
      <c r="OC194" s="266"/>
      <c r="OD194" s="266"/>
      <c r="OE194" s="266"/>
      <c r="OF194" s="266"/>
      <c r="OG194" s="266"/>
      <c r="OH194" s="266"/>
      <c r="OI194" s="266"/>
      <c r="OJ194" s="266"/>
      <c r="OK194" s="266"/>
      <c r="OL194" s="266"/>
      <c r="OM194" s="266"/>
      <c r="ON194" s="267"/>
    </row>
    <row r="195" spans="1:404">
      <c r="A195" s="261">
        <v>570</v>
      </c>
      <c r="B195" s="265">
        <v>0.35538999999999998</v>
      </c>
      <c r="C195" s="265">
        <v>0.5323</v>
      </c>
      <c r="D195" s="265">
        <v>0.62636999999999998</v>
      </c>
      <c r="E195" s="265">
        <v>0.68164000000000002</v>
      </c>
      <c r="F195" s="265">
        <v>0.39499000000000001</v>
      </c>
      <c r="G195" s="265">
        <v>0.59582999999999997</v>
      </c>
      <c r="H195" s="265">
        <v>0.29066999999999998</v>
      </c>
      <c r="I195" s="265">
        <v>0.34721000000000002</v>
      </c>
      <c r="J195" s="265">
        <v>0.41846</v>
      </c>
      <c r="K195" s="265">
        <v>2.9041000000000001E-2</v>
      </c>
      <c r="L195" s="265">
        <v>2.2926999999999999E-2</v>
      </c>
      <c r="M195" s="265">
        <v>3.3124000000000001E-2</v>
      </c>
      <c r="N195" s="265">
        <v>0.24801999999999999</v>
      </c>
      <c r="O195" s="265">
        <v>0.23457</v>
      </c>
      <c r="P195" s="265">
        <v>0.59504999999999997</v>
      </c>
      <c r="Q195" s="265">
        <v>0.67445999999999995</v>
      </c>
      <c r="R195" s="265">
        <v>0.72440000000000004</v>
      </c>
      <c r="S195" s="265">
        <v>0.30043999999999998</v>
      </c>
      <c r="T195" s="265">
        <v>0.20827999999999999</v>
      </c>
      <c r="U195" s="265">
        <v>0.22065000000000001</v>
      </c>
      <c r="V195" s="265">
        <v>0.15140000000000001</v>
      </c>
      <c r="W195" s="265">
        <v>0.2545</v>
      </c>
      <c r="X195" s="265">
        <v>0.22156000000000001</v>
      </c>
      <c r="Y195" s="265">
        <v>0.29929</v>
      </c>
      <c r="Z195" s="265">
        <v>0.2082</v>
      </c>
      <c r="AA195" s="265">
        <v>0.38486999999999999</v>
      </c>
      <c r="AB195" s="265">
        <v>0.27091999999999999</v>
      </c>
      <c r="AC195" s="265">
        <v>0.28689999999999999</v>
      </c>
      <c r="AD195" s="265">
        <v>0.19355</v>
      </c>
      <c r="AE195" s="265">
        <v>0.11483</v>
      </c>
      <c r="AF195" s="265">
        <v>0.11642</v>
      </c>
      <c r="AG195" s="265">
        <v>0.25650000000000001</v>
      </c>
      <c r="AH195" s="265">
        <v>6.8871000000000002E-2</v>
      </c>
      <c r="AI195" s="265">
        <v>1.0423E-2</v>
      </c>
      <c r="AJ195" s="265">
        <v>5.4011000000000003E-2</v>
      </c>
      <c r="AK195" s="265">
        <v>8.4430000000000009E-3</v>
      </c>
      <c r="AL195" s="265">
        <v>1.1622E-2</v>
      </c>
      <c r="AM195" s="265">
        <v>3.4387000000000001E-2</v>
      </c>
      <c r="AN195" s="265">
        <v>8.6119999999999999E-3</v>
      </c>
      <c r="AO195" s="265">
        <v>1.2799E-2</v>
      </c>
      <c r="AP195" s="265">
        <v>4.0969999999999999E-2</v>
      </c>
      <c r="AQ195" s="265">
        <v>9.5139999999999999E-3</v>
      </c>
      <c r="AR195" s="265">
        <v>1.3214E-2</v>
      </c>
      <c r="AS195" s="265">
        <v>2.359E-2</v>
      </c>
      <c r="AT195" s="265">
        <v>9.7090000000000006E-3</v>
      </c>
      <c r="AU195" s="265">
        <v>1.4241999999999999E-2</v>
      </c>
      <c r="AV195" s="265">
        <v>1.0772E-2</v>
      </c>
      <c r="AW195" s="265">
        <v>3.7975000000000002E-2</v>
      </c>
      <c r="AX195" s="265">
        <v>0.05</v>
      </c>
      <c r="AY195" s="265">
        <v>3.7754999999999997E-2</v>
      </c>
      <c r="AZ195" s="265">
        <v>2.7574000000000001E-2</v>
      </c>
      <c r="BA195" s="265">
        <v>1.1771E-2</v>
      </c>
      <c r="BB195" s="265">
        <v>1.2746E-2</v>
      </c>
      <c r="BC195" s="265">
        <v>1.3388000000000001E-2</v>
      </c>
      <c r="BD195" s="265">
        <v>1.0935E-2</v>
      </c>
      <c r="BE195" s="265">
        <v>0.77261999999999997</v>
      </c>
      <c r="BF195" s="265">
        <v>0.81659000000000004</v>
      </c>
      <c r="BG195" s="265">
        <v>1</v>
      </c>
      <c r="BH195" s="265">
        <v>0.90741000000000005</v>
      </c>
      <c r="BI195" s="265">
        <v>0.99500999999999995</v>
      </c>
      <c r="BJ195" s="265">
        <v>0.90129000000000004</v>
      </c>
      <c r="BK195" s="265">
        <v>0.38961000000000001</v>
      </c>
      <c r="BL195" s="265">
        <v>0.64105999999999996</v>
      </c>
      <c r="BM195" s="265">
        <v>0.46342</v>
      </c>
      <c r="BN195" s="265">
        <v>0.47866999999999998</v>
      </c>
      <c r="BO195" s="265">
        <v>0.55713999999999997</v>
      </c>
      <c r="BP195" s="265">
        <v>0.36049999999999999</v>
      </c>
      <c r="BQ195" s="265">
        <v>0.47860000000000003</v>
      </c>
      <c r="BR195" s="265">
        <v>0.47848000000000002</v>
      </c>
      <c r="BS195" s="265">
        <v>0.57889999999999997</v>
      </c>
      <c r="BT195" s="265">
        <v>0.41742000000000001</v>
      </c>
      <c r="BU195" s="265">
        <v>4.8584000000000002E-2</v>
      </c>
      <c r="BV195" s="265">
        <v>1.9705E-2</v>
      </c>
      <c r="BW195" s="265">
        <v>5.1521999999999998E-2</v>
      </c>
      <c r="BX195" s="265">
        <v>2.2395000000000002E-2</v>
      </c>
      <c r="BY195" s="265">
        <v>0.44523000000000001</v>
      </c>
      <c r="BZ195" s="265">
        <v>0.41604999999999998</v>
      </c>
      <c r="CA195" s="265">
        <v>0.73</v>
      </c>
      <c r="CB195" s="265">
        <v>0.53000999999999998</v>
      </c>
      <c r="CC195" s="265">
        <v>0.66235999999999995</v>
      </c>
      <c r="CD195" s="265">
        <v>0.42975999999999998</v>
      </c>
      <c r="CE195" s="265">
        <v>0.41127999999999998</v>
      </c>
      <c r="CF195" s="265">
        <v>0.45356999999999997</v>
      </c>
      <c r="CG195" s="265">
        <v>0.24148</v>
      </c>
      <c r="CH195" s="265">
        <v>0.40481</v>
      </c>
      <c r="CI195" s="265">
        <v>0.41271000000000002</v>
      </c>
      <c r="CJ195" s="265">
        <v>0.39399000000000001</v>
      </c>
      <c r="CK195" s="265">
        <v>0.2329</v>
      </c>
      <c r="CL195" s="265">
        <v>0.67488000000000004</v>
      </c>
      <c r="CM195" s="265">
        <v>0.38057999999999997</v>
      </c>
      <c r="CN195" s="265">
        <v>0.22222</v>
      </c>
      <c r="CO195" s="265">
        <v>0.30803000000000003</v>
      </c>
      <c r="CP195" s="265">
        <v>0.37279000000000001</v>
      </c>
      <c r="CQ195" s="265">
        <v>0.35507</v>
      </c>
      <c r="CR195" s="265">
        <v>0.31</v>
      </c>
      <c r="CS195" s="265">
        <v>0.26530999999999999</v>
      </c>
      <c r="CT195" s="265">
        <v>0.35052</v>
      </c>
      <c r="CU195" s="265">
        <v>0.26</v>
      </c>
      <c r="CV195" s="265">
        <v>0.34863</v>
      </c>
      <c r="CW195" s="265">
        <v>0.58586000000000005</v>
      </c>
      <c r="CX195" s="265">
        <v>0.35052</v>
      </c>
      <c r="CY195" s="265">
        <v>0.46392</v>
      </c>
      <c r="CZ195" s="265">
        <v>0.51851999999999998</v>
      </c>
      <c r="DA195" s="265">
        <v>0.59191000000000005</v>
      </c>
      <c r="DB195" s="265">
        <v>0.11111</v>
      </c>
      <c r="DC195" s="265">
        <v>0.12371</v>
      </c>
      <c r="DD195" s="265">
        <v>9.0909000000000004E-2</v>
      </c>
      <c r="DE195" s="265">
        <v>0.23710999999999999</v>
      </c>
      <c r="DF195" s="265">
        <v>4.4995E-2</v>
      </c>
      <c r="DG195" s="265">
        <v>6.7279000000000005E-2</v>
      </c>
      <c r="DH195" s="265">
        <v>5.2540000000000003E-2</v>
      </c>
      <c r="DI195" s="265">
        <v>3.6104999999999998E-2</v>
      </c>
      <c r="DJ195" s="265">
        <v>4.3214000000000002E-2</v>
      </c>
      <c r="DK195" s="265">
        <v>0.12912000000000001</v>
      </c>
      <c r="DL195" s="265">
        <v>8.0410999999999996E-2</v>
      </c>
      <c r="DM195" s="265">
        <v>9.7943000000000002E-2</v>
      </c>
      <c r="DN195" s="265">
        <v>6.5887000000000001E-2</v>
      </c>
      <c r="DO195" s="265">
        <v>5.9882999999999999E-2</v>
      </c>
      <c r="DP195" s="265">
        <v>0.11217000000000001</v>
      </c>
      <c r="DQ195" s="265">
        <v>6.9373000000000004E-2</v>
      </c>
      <c r="DR195" s="265">
        <v>7.3625999999999997E-2</v>
      </c>
      <c r="DS195" s="265">
        <v>0.10872999999999999</v>
      </c>
      <c r="DT195" s="265">
        <v>0.15146999999999999</v>
      </c>
      <c r="DU195" s="265">
        <v>0.13442000000000001</v>
      </c>
      <c r="DV195" s="265">
        <v>7.4686000000000002E-2</v>
      </c>
      <c r="DW195" s="265">
        <v>0.14452999999999999</v>
      </c>
      <c r="DX195" s="265">
        <v>4.4551E-2</v>
      </c>
      <c r="DY195" s="265">
        <v>6.2149000000000003E-2</v>
      </c>
      <c r="DZ195" s="265">
        <v>0.17244999999999999</v>
      </c>
      <c r="EA195" s="265">
        <v>9.4566999999999998E-2</v>
      </c>
      <c r="EB195" s="265">
        <v>9.5398999999999998E-2</v>
      </c>
      <c r="EC195" s="265">
        <v>9.9652000000000004E-2</v>
      </c>
      <c r="ED195" s="265">
        <v>8.9372999999999994E-2</v>
      </c>
      <c r="EE195" s="265">
        <v>8.3640999999999993E-2</v>
      </c>
      <c r="EF195" s="265">
        <v>1.6693E-2</v>
      </c>
      <c r="EG195" s="265">
        <v>0.11158</v>
      </c>
      <c r="EH195" s="265">
        <v>0.16062000000000001</v>
      </c>
      <c r="EI195" s="265">
        <v>0.47959000000000002</v>
      </c>
      <c r="EJ195" s="265">
        <v>0.38144</v>
      </c>
      <c r="EK195" s="265">
        <v>0.15151999999999999</v>
      </c>
      <c r="EL195" s="265">
        <v>0.26041999999999998</v>
      </c>
      <c r="EM195" s="265">
        <v>0.79191</v>
      </c>
      <c r="EN195" s="265">
        <v>0.32264999999999999</v>
      </c>
      <c r="EO195" s="265">
        <v>0.60655999999999999</v>
      </c>
      <c r="EP195" s="265">
        <v>0.36903000000000002</v>
      </c>
      <c r="EQ195" s="265">
        <v>7.9067999999999999E-2</v>
      </c>
      <c r="ER195" s="265">
        <v>0.12691</v>
      </c>
      <c r="ES195" s="265">
        <v>9.7818000000000002E-2</v>
      </c>
      <c r="ET195" s="265">
        <v>0.11274000000000001</v>
      </c>
      <c r="EU195" s="265">
        <v>8.8730000000000003E-2</v>
      </c>
      <c r="EV195" s="265">
        <v>0.11214</v>
      </c>
      <c r="EW195" s="265">
        <v>0.11579</v>
      </c>
      <c r="EX195" s="265">
        <v>0.12155000000000001</v>
      </c>
      <c r="EY195" s="265">
        <v>7.5969999999999996E-2</v>
      </c>
      <c r="EZ195" s="265">
        <v>0.45818999999999999</v>
      </c>
      <c r="FA195" s="265">
        <v>0.14196</v>
      </c>
      <c r="FB195" s="265">
        <v>0.13313</v>
      </c>
      <c r="FC195" s="265">
        <v>0.127</v>
      </c>
      <c r="FD195" s="265">
        <v>0.1236</v>
      </c>
      <c r="FE195" s="265">
        <v>0.12096999999999999</v>
      </c>
      <c r="FF195" s="265">
        <v>0.11354</v>
      </c>
      <c r="FG195" s="265">
        <v>0.13789000000000001</v>
      </c>
      <c r="FH195" s="265">
        <v>9.9521999999999999E-2</v>
      </c>
      <c r="FI195" s="265">
        <v>9.1603000000000004E-2</v>
      </c>
      <c r="FJ195" s="265">
        <v>0.50119000000000002</v>
      </c>
      <c r="FK195" s="265">
        <v>0.46723999999999999</v>
      </c>
      <c r="FL195" s="265">
        <v>0.19497</v>
      </c>
      <c r="FM195" s="265">
        <v>0.21718000000000001</v>
      </c>
      <c r="FN195" s="265">
        <v>0.71648000000000001</v>
      </c>
      <c r="FO195" s="265">
        <v>0.9</v>
      </c>
      <c r="FP195" s="265">
        <v>0.62022999999999995</v>
      </c>
      <c r="FQ195" s="265">
        <v>0.70840000000000003</v>
      </c>
      <c r="FR195" s="265">
        <v>0.70082999999999995</v>
      </c>
      <c r="FS195" s="265">
        <v>0.78254999999999997</v>
      </c>
      <c r="FT195" s="265">
        <v>0.58406999999999998</v>
      </c>
      <c r="FU195" s="265">
        <v>0.67600000000000005</v>
      </c>
      <c r="FV195" s="265">
        <v>0.79025000000000001</v>
      </c>
      <c r="FW195" s="265">
        <v>0.64514000000000005</v>
      </c>
      <c r="FX195" s="265">
        <v>0.85297999999999996</v>
      </c>
      <c r="FY195" s="265">
        <v>0.57937000000000005</v>
      </c>
      <c r="FZ195" s="265">
        <v>0.64514000000000005</v>
      </c>
      <c r="GA195" s="265">
        <v>0.73055999999999999</v>
      </c>
      <c r="GB195" s="265">
        <v>0.72928999999999999</v>
      </c>
      <c r="GC195" s="265">
        <v>0.87312999999999996</v>
      </c>
      <c r="GD195" s="265">
        <v>0.82467999999999997</v>
      </c>
      <c r="GE195" s="265">
        <v>0.97992999999999997</v>
      </c>
      <c r="GF195" s="265">
        <v>0.84921999999999997</v>
      </c>
      <c r="GG195" s="265">
        <v>0.72916999999999998</v>
      </c>
      <c r="GH195" s="265">
        <v>0.82828000000000002</v>
      </c>
      <c r="GI195" s="265">
        <v>0.78108</v>
      </c>
      <c r="GJ195" s="265">
        <v>0.91696</v>
      </c>
      <c r="GK195" s="265">
        <v>0.88293999999999995</v>
      </c>
      <c r="GL195" s="265">
        <v>0.80471000000000004</v>
      </c>
      <c r="GM195" s="265">
        <v>0.95335000000000003</v>
      </c>
      <c r="GN195" s="265">
        <v>0.97262000000000004</v>
      </c>
      <c r="GO195" s="265">
        <v>0.89771999999999996</v>
      </c>
      <c r="GP195" s="265">
        <v>0.85419999999999996</v>
      </c>
      <c r="GQ195" s="265">
        <v>0.84874000000000005</v>
      </c>
      <c r="GR195" s="265">
        <v>0.92457</v>
      </c>
      <c r="GS195" s="265">
        <v>0.84323999999999999</v>
      </c>
      <c r="GT195" s="265">
        <v>0.84275</v>
      </c>
      <c r="GU195" s="265">
        <v>0.83923999999999999</v>
      </c>
      <c r="GV195" s="265">
        <v>0.80908999999999998</v>
      </c>
      <c r="GW195" s="265">
        <v>0.81316999999999995</v>
      </c>
      <c r="GX195" s="265">
        <v>0.90713999999999995</v>
      </c>
      <c r="GY195" s="265">
        <v>0.70203000000000004</v>
      </c>
      <c r="GZ195" s="265">
        <v>0.55842999999999998</v>
      </c>
      <c r="HA195" s="265">
        <v>0.76671</v>
      </c>
      <c r="HB195" s="265">
        <v>0.76976999999999995</v>
      </c>
      <c r="HC195" s="265">
        <v>0.96936</v>
      </c>
      <c r="HD195" s="265">
        <v>0.70640000000000003</v>
      </c>
      <c r="HE195" s="265">
        <v>0.93886999999999998</v>
      </c>
      <c r="HF195" s="265">
        <v>0.87126000000000003</v>
      </c>
      <c r="HG195" s="265">
        <v>0.94081000000000004</v>
      </c>
      <c r="HH195" s="265">
        <v>0.94142000000000003</v>
      </c>
      <c r="HI195" s="265">
        <v>0.94520000000000004</v>
      </c>
      <c r="HJ195" s="265">
        <v>0.97006999999999999</v>
      </c>
      <c r="HK195" s="265">
        <v>0.81525999999999998</v>
      </c>
      <c r="HL195" s="265">
        <v>0.84377999999999997</v>
      </c>
      <c r="HM195" s="265">
        <v>0.84719999999999995</v>
      </c>
      <c r="HN195" s="265">
        <v>0.90747</v>
      </c>
      <c r="HO195" s="265">
        <v>0.91334000000000004</v>
      </c>
      <c r="HP195" s="265">
        <v>0.86714999999999998</v>
      </c>
      <c r="HQ195" s="265">
        <v>0.84426000000000001</v>
      </c>
      <c r="HR195" s="265">
        <v>0.92908999999999997</v>
      </c>
      <c r="HS195" s="265">
        <v>0.90349999999999997</v>
      </c>
      <c r="HT195" s="265">
        <v>0.80103999999999997</v>
      </c>
      <c r="HU195" s="265">
        <v>0.91066999999999998</v>
      </c>
      <c r="HV195" s="265">
        <v>0.81915000000000004</v>
      </c>
      <c r="HW195" s="265">
        <v>0.81284999999999996</v>
      </c>
      <c r="HX195" s="265">
        <v>0.84375999999999995</v>
      </c>
      <c r="HY195" s="265">
        <v>0.67927000000000004</v>
      </c>
      <c r="HZ195" s="265">
        <v>0.96513000000000004</v>
      </c>
      <c r="IA195" s="265">
        <v>0.89027999999999996</v>
      </c>
      <c r="IB195" s="265">
        <v>0.88246000000000002</v>
      </c>
      <c r="IC195" s="265">
        <v>0.89222999999999997</v>
      </c>
      <c r="ID195" s="265">
        <v>0.88871999999999995</v>
      </c>
      <c r="IE195" s="265">
        <v>0.84343000000000001</v>
      </c>
      <c r="IF195" s="265">
        <v>0.84989000000000003</v>
      </c>
      <c r="IG195" s="265">
        <v>0.79954999999999998</v>
      </c>
      <c r="IH195" s="265">
        <v>0.91222000000000003</v>
      </c>
      <c r="II195" s="265">
        <v>0.99658000000000002</v>
      </c>
      <c r="IJ195" s="265">
        <v>0.82901000000000002</v>
      </c>
      <c r="IK195" s="265">
        <v>0.83948999999999996</v>
      </c>
      <c r="IL195" s="265">
        <v>0.96004</v>
      </c>
      <c r="IM195" s="265">
        <v>0.95798000000000005</v>
      </c>
      <c r="IN195" s="265">
        <v>1</v>
      </c>
      <c r="IO195" s="265">
        <v>0.98851</v>
      </c>
      <c r="IP195" s="265">
        <v>0.63105</v>
      </c>
      <c r="IQ195" s="265">
        <v>0.90922999999999998</v>
      </c>
      <c r="IR195" s="265">
        <v>0.83940999999999999</v>
      </c>
      <c r="IS195" s="265">
        <v>0.80930999999999997</v>
      </c>
      <c r="IT195" s="265">
        <v>0.67039000000000004</v>
      </c>
      <c r="IU195" s="265">
        <v>0.84928000000000003</v>
      </c>
      <c r="IV195" s="265">
        <v>0.56228999999999996</v>
      </c>
      <c r="IW195" s="265">
        <v>0.80413999999999997</v>
      </c>
      <c r="IX195" s="265">
        <v>0.87522999999999995</v>
      </c>
      <c r="IY195" s="265">
        <v>0.92632999999999999</v>
      </c>
      <c r="IZ195" s="265">
        <v>0.82738</v>
      </c>
      <c r="JA195" s="265">
        <v>0.86460000000000004</v>
      </c>
      <c r="JB195" s="265">
        <v>0.83048</v>
      </c>
      <c r="JC195" s="265">
        <v>0.90169999999999995</v>
      </c>
      <c r="JD195" s="265">
        <v>0.92893000000000003</v>
      </c>
      <c r="JE195" s="265">
        <v>0.85124999999999995</v>
      </c>
      <c r="JF195" s="265">
        <v>0.67818999999999996</v>
      </c>
      <c r="JG195" s="265">
        <v>0.91403999999999996</v>
      </c>
      <c r="JH195" s="265">
        <v>1</v>
      </c>
      <c r="JI195" s="265">
        <v>0.83259000000000005</v>
      </c>
      <c r="JJ195" s="265">
        <v>0.78791999999999995</v>
      </c>
      <c r="JK195" s="265">
        <v>0.99429000000000001</v>
      </c>
      <c r="JL195" s="265">
        <v>0.95592999999999995</v>
      </c>
      <c r="JM195" s="265">
        <v>0.95476000000000005</v>
      </c>
      <c r="JN195" s="265">
        <v>0.82343</v>
      </c>
      <c r="JO195" s="265">
        <v>0.86338000000000004</v>
      </c>
      <c r="JP195" s="265">
        <v>0.76146000000000003</v>
      </c>
      <c r="JQ195" s="265">
        <v>0.82272999999999996</v>
      </c>
      <c r="JR195" s="265">
        <v>0.74921000000000004</v>
      </c>
      <c r="JS195" s="265">
        <v>0.84321999999999997</v>
      </c>
      <c r="JT195" s="265">
        <v>0.43269000000000002</v>
      </c>
      <c r="JU195" s="265">
        <v>0.94171000000000005</v>
      </c>
      <c r="JV195" s="265">
        <v>0.90156000000000003</v>
      </c>
      <c r="JW195" s="265">
        <v>0.79044000000000003</v>
      </c>
      <c r="JX195" s="265">
        <v>0.80432999999999999</v>
      </c>
      <c r="JY195" s="265">
        <v>0.84865999999999997</v>
      </c>
      <c r="JZ195" s="265">
        <v>0.73577000000000004</v>
      </c>
      <c r="KA195" s="265">
        <v>0.65847999999999995</v>
      </c>
      <c r="KB195" s="265">
        <v>0.61272000000000004</v>
      </c>
      <c r="KC195" s="265">
        <v>0.67</v>
      </c>
      <c r="KD195" s="265">
        <v>0.57684000000000002</v>
      </c>
      <c r="KE195" s="265">
        <v>0.60235000000000005</v>
      </c>
      <c r="KF195" s="265">
        <v>0.53971999999999998</v>
      </c>
      <c r="KG195" s="265">
        <v>0.51482000000000006</v>
      </c>
      <c r="KH195" s="265">
        <v>0.90658000000000005</v>
      </c>
      <c r="KI195" s="265">
        <v>0.76080000000000003</v>
      </c>
      <c r="KJ195" s="265">
        <v>0.8044</v>
      </c>
      <c r="KK195" s="265">
        <v>0.57338</v>
      </c>
      <c r="KL195" s="265">
        <v>0.60718000000000005</v>
      </c>
      <c r="KM195" s="265">
        <v>0.94840999999999998</v>
      </c>
      <c r="KN195" s="265">
        <v>0.93301999999999996</v>
      </c>
      <c r="KO195" s="265">
        <v>0.88266</v>
      </c>
      <c r="KP195" s="265">
        <v>6.674005637917005E-3</v>
      </c>
      <c r="KQ195" s="265">
        <v>0.76551999999999998</v>
      </c>
      <c r="KR195" s="265">
        <v>0.71916000000000002</v>
      </c>
      <c r="KS195" s="265">
        <v>0.68096000000000001</v>
      </c>
      <c r="KT195" s="265">
        <v>0.94103805019262354</v>
      </c>
      <c r="KU195" s="265">
        <v>0.16045000000000001</v>
      </c>
      <c r="KV195" s="265">
        <v>0.31641999999999998</v>
      </c>
      <c r="KW195" s="265">
        <v>0.38685000000000003</v>
      </c>
      <c r="KX195" s="265">
        <v>0.49711</v>
      </c>
      <c r="KY195" s="265">
        <v>0.68535000000000001</v>
      </c>
      <c r="KZ195" s="265">
        <v>0.85926000000000002</v>
      </c>
      <c r="LA195" s="265">
        <v>0.96313000000000004</v>
      </c>
      <c r="LB195" s="265">
        <v>0.99931000000000003</v>
      </c>
      <c r="LC195" s="265">
        <v>1</v>
      </c>
      <c r="LD195" s="265">
        <v>0</v>
      </c>
      <c r="LE195" s="265">
        <v>0.69762000000000002</v>
      </c>
      <c r="LF195" s="265">
        <v>0</v>
      </c>
      <c r="LG195" s="265">
        <v>0</v>
      </c>
      <c r="LH195" s="431">
        <v>3.4893467091023922E-3</v>
      </c>
      <c r="LI195" s="431">
        <v>3.1413359101861715E-3</v>
      </c>
      <c r="LJ195" s="431">
        <v>2.8251823969185352E-3</v>
      </c>
      <c r="LK195" s="431">
        <v>2.4008867330849171E-3</v>
      </c>
      <c r="LL195" s="431">
        <v>2.1762468386441469E-3</v>
      </c>
      <c r="LM195" s="431">
        <v>1.8661597277969122E-3</v>
      </c>
      <c r="LN195" s="431">
        <v>1.6921139322221279E-3</v>
      </c>
      <c r="LO195" s="431">
        <v>1.4220870798453689E-3</v>
      </c>
      <c r="LP195" s="431">
        <v>1.4200956793501973E-3</v>
      </c>
      <c r="LQ195" s="431">
        <v>1.2905498733744025E-3</v>
      </c>
      <c r="LR195" s="431">
        <v>3.7878705188632011E-3</v>
      </c>
      <c r="LS195" s="431">
        <v>2.7818388771265745E-3</v>
      </c>
      <c r="LT195" s="431">
        <v>3.4784483723342419E-3</v>
      </c>
      <c r="LU195" s="431">
        <v>2.2217261139303446E-3</v>
      </c>
      <c r="LV195" s="431">
        <v>2.0753177814185619E-3</v>
      </c>
      <c r="LW195" s="431">
        <v>1.8794636707752943E-3</v>
      </c>
      <c r="LX195" s="431">
        <v>1.9157432252541184E-3</v>
      </c>
      <c r="LY195" s="431">
        <v>1.9112700829282403E-3</v>
      </c>
      <c r="LZ195" s="431">
        <v>3.6336013581603765E-3</v>
      </c>
      <c r="MA195" s="431">
        <v>3.0411637853831053E-3</v>
      </c>
      <c r="MB195" s="431">
        <v>3.2684921752661467E-3</v>
      </c>
      <c r="MC195" s="431">
        <v>2.7313081081956625E-3</v>
      </c>
      <c r="MD195" s="431">
        <v>2.3225778713822365E-3</v>
      </c>
      <c r="ME195" s="431">
        <v>2.8608799912035465E-3</v>
      </c>
      <c r="MF195" s="431">
        <v>3.2708568032830954E-3</v>
      </c>
      <c r="MG195" s="431">
        <v>3.0561401508748531E-3</v>
      </c>
      <c r="MH195" s="266"/>
      <c r="MI195" s="266"/>
      <c r="MJ195" s="266"/>
      <c r="MK195" s="266"/>
      <c r="ML195" s="266"/>
      <c r="MM195" s="266"/>
      <c r="MN195" s="266"/>
      <c r="MO195" s="266"/>
      <c r="MP195" s="266"/>
      <c r="MQ195" s="266"/>
      <c r="MR195" s="266"/>
      <c r="MS195" s="266"/>
      <c r="MT195" s="266"/>
      <c r="MU195" s="266"/>
      <c r="MV195" s="266"/>
      <c r="MW195" s="266"/>
      <c r="MX195" s="266"/>
      <c r="MY195" s="266"/>
      <c r="MZ195" s="266"/>
      <c r="NA195" s="266"/>
      <c r="NB195" s="266"/>
      <c r="NC195" s="266"/>
      <c r="ND195" s="266"/>
      <c r="NE195" s="266"/>
      <c r="NF195" s="266"/>
      <c r="NG195" s="266"/>
      <c r="NH195" s="266"/>
      <c r="NI195" s="266"/>
      <c r="NJ195" s="266"/>
      <c r="NK195" s="266"/>
      <c r="NL195" s="266"/>
      <c r="NM195" s="266"/>
      <c r="NN195" s="266"/>
      <c r="NO195" s="266"/>
      <c r="NP195" s="266"/>
      <c r="NQ195" s="266"/>
      <c r="NR195" s="266"/>
      <c r="NS195" s="266"/>
      <c r="NT195" s="266"/>
      <c r="NU195" s="266"/>
      <c r="NV195" s="266"/>
      <c r="NW195" s="266"/>
      <c r="NX195" s="266"/>
      <c r="NY195" s="266"/>
      <c r="NZ195" s="266"/>
      <c r="OA195" s="266"/>
      <c r="OB195" s="266"/>
      <c r="OC195" s="266"/>
      <c r="OD195" s="266"/>
      <c r="OE195" s="266"/>
      <c r="OF195" s="266"/>
      <c r="OG195" s="266"/>
      <c r="OH195" s="266"/>
      <c r="OI195" s="266"/>
      <c r="OJ195" s="266"/>
      <c r="OK195" s="266"/>
      <c r="OL195" s="266"/>
      <c r="OM195" s="266"/>
      <c r="ON195" s="267"/>
    </row>
    <row r="196" spans="1:404">
      <c r="A196" s="261">
        <v>571</v>
      </c>
      <c r="B196" s="265">
        <v>0.36808000000000002</v>
      </c>
      <c r="C196" s="265">
        <v>0.54859999999999998</v>
      </c>
      <c r="D196" s="265">
        <v>0.64622000000000002</v>
      </c>
      <c r="E196" s="265">
        <v>0.70567999999999997</v>
      </c>
      <c r="F196" s="265">
        <v>0.40697</v>
      </c>
      <c r="G196" s="265">
        <v>0.61141000000000001</v>
      </c>
      <c r="H196" s="265">
        <v>0.30258000000000002</v>
      </c>
      <c r="I196" s="265">
        <v>0.36346000000000001</v>
      </c>
      <c r="J196" s="265">
        <v>0.43636000000000003</v>
      </c>
      <c r="K196" s="265">
        <v>3.6422999999999997E-2</v>
      </c>
      <c r="L196" s="265">
        <v>3.0505000000000001E-2</v>
      </c>
      <c r="M196" s="265">
        <v>4.1354000000000002E-2</v>
      </c>
      <c r="N196" s="265">
        <v>0.26332</v>
      </c>
      <c r="O196" s="265">
        <v>0.24293000000000001</v>
      </c>
      <c r="P196" s="265">
        <v>0.60660999999999998</v>
      </c>
      <c r="Q196" s="265">
        <v>0.68332000000000004</v>
      </c>
      <c r="R196" s="265">
        <v>0.74426000000000003</v>
      </c>
      <c r="S196" s="265">
        <v>0.31276999999999999</v>
      </c>
      <c r="T196" s="265">
        <v>0.21462999999999999</v>
      </c>
      <c r="U196" s="265">
        <v>0.23189000000000001</v>
      </c>
      <c r="V196" s="265">
        <v>0.15703</v>
      </c>
      <c r="W196" s="265">
        <v>0.26407000000000003</v>
      </c>
      <c r="X196" s="265">
        <v>0.22735</v>
      </c>
      <c r="Y196" s="265">
        <v>0.31065999999999999</v>
      </c>
      <c r="Z196" s="265">
        <v>0.21381</v>
      </c>
      <c r="AA196" s="265">
        <v>0.39568999999999999</v>
      </c>
      <c r="AB196" s="265">
        <v>0.27614</v>
      </c>
      <c r="AC196" s="265">
        <v>0.30230000000000001</v>
      </c>
      <c r="AD196" s="265">
        <v>0.20161999999999999</v>
      </c>
      <c r="AE196" s="265">
        <v>0.12127</v>
      </c>
      <c r="AF196" s="265">
        <v>0.12214999999999999</v>
      </c>
      <c r="AG196" s="265">
        <v>0.25899</v>
      </c>
      <c r="AH196" s="265">
        <v>7.3587E-2</v>
      </c>
      <c r="AI196" s="265">
        <v>1.8280000000000001E-2</v>
      </c>
      <c r="AJ196" s="265">
        <v>5.8332000000000002E-2</v>
      </c>
      <c r="AK196" s="265">
        <v>1.3708E-2</v>
      </c>
      <c r="AL196" s="265">
        <v>1.9703999999999999E-2</v>
      </c>
      <c r="AM196" s="265">
        <v>3.9813000000000001E-2</v>
      </c>
      <c r="AN196" s="265">
        <v>1.3764E-2</v>
      </c>
      <c r="AO196" s="265">
        <v>2.0580000000000001E-2</v>
      </c>
      <c r="AP196" s="265">
        <v>4.5379999999999997E-2</v>
      </c>
      <c r="AQ196" s="265">
        <v>1.4605E-2</v>
      </c>
      <c r="AR196" s="265">
        <v>2.0990999999999999E-2</v>
      </c>
      <c r="AS196" s="265">
        <v>2.7609000000000002E-2</v>
      </c>
      <c r="AT196" s="265">
        <v>1.4803999999999999E-2</v>
      </c>
      <c r="AU196" s="265">
        <v>2.171E-2</v>
      </c>
      <c r="AV196" s="265">
        <v>1.5807000000000002E-2</v>
      </c>
      <c r="AW196" s="265">
        <v>4.2548999999999997E-2</v>
      </c>
      <c r="AX196" s="265">
        <v>5.3876E-2</v>
      </c>
      <c r="AY196" s="265">
        <v>4.1405999999999998E-2</v>
      </c>
      <c r="AZ196" s="265">
        <v>3.1147999999999999E-2</v>
      </c>
      <c r="BA196" s="265">
        <v>1.8699E-2</v>
      </c>
      <c r="BB196" s="265">
        <v>2.0247999999999999E-2</v>
      </c>
      <c r="BC196" s="265">
        <v>2.1267999999999999E-2</v>
      </c>
      <c r="BD196" s="265">
        <v>1.7371000000000001E-2</v>
      </c>
      <c r="BE196" s="265">
        <v>0.66522000000000003</v>
      </c>
      <c r="BF196" s="265">
        <v>0.68994</v>
      </c>
      <c r="BG196" s="265">
        <v>0.95867999999999998</v>
      </c>
      <c r="BH196" s="265">
        <v>0.88575999999999999</v>
      </c>
      <c r="BI196" s="265">
        <v>0.92337000000000002</v>
      </c>
      <c r="BJ196" s="265">
        <v>0.84018999999999999</v>
      </c>
      <c r="BK196" s="265">
        <v>0.34805000000000003</v>
      </c>
      <c r="BL196" s="265">
        <v>0.60267999999999999</v>
      </c>
      <c r="BM196" s="265">
        <v>0.40732000000000002</v>
      </c>
      <c r="BN196" s="265">
        <v>0.48255999999999999</v>
      </c>
      <c r="BO196" s="265">
        <v>0.54286000000000001</v>
      </c>
      <c r="BP196" s="265">
        <v>0.34837000000000001</v>
      </c>
      <c r="BQ196" s="265">
        <v>0.44923000000000002</v>
      </c>
      <c r="BR196" s="265">
        <v>0.47399999999999998</v>
      </c>
      <c r="BS196" s="265">
        <v>0.52793999999999996</v>
      </c>
      <c r="BT196" s="265">
        <v>0.41627999999999998</v>
      </c>
      <c r="BU196" s="265">
        <v>0.17746000000000001</v>
      </c>
      <c r="BV196" s="265">
        <v>0.12052</v>
      </c>
      <c r="BW196" s="265">
        <v>0.14990000000000001</v>
      </c>
      <c r="BX196" s="265">
        <v>3.4306999999999997E-2</v>
      </c>
      <c r="BY196" s="265">
        <v>0.44840999999999998</v>
      </c>
      <c r="BZ196" s="265">
        <v>0.41944999999999999</v>
      </c>
      <c r="CA196" s="265">
        <v>0.73199999999999998</v>
      </c>
      <c r="CB196" s="265">
        <v>0.53317999999999999</v>
      </c>
      <c r="CC196" s="265">
        <v>0.66647000000000001</v>
      </c>
      <c r="CD196" s="265">
        <v>0.43303999999999998</v>
      </c>
      <c r="CE196" s="265">
        <v>0.41416999999999998</v>
      </c>
      <c r="CF196" s="265">
        <v>0.45655000000000001</v>
      </c>
      <c r="CG196" s="265">
        <v>0.22721</v>
      </c>
      <c r="CH196" s="265">
        <v>0.40772000000000003</v>
      </c>
      <c r="CI196" s="265">
        <v>0.41539999999999999</v>
      </c>
      <c r="CJ196" s="265">
        <v>0.39715</v>
      </c>
      <c r="CK196" s="265">
        <v>0.22259999999999999</v>
      </c>
      <c r="CL196" s="265">
        <v>0.67764000000000002</v>
      </c>
      <c r="CM196" s="265">
        <v>0.37923000000000001</v>
      </c>
      <c r="CN196" s="265">
        <v>0.22222</v>
      </c>
      <c r="CO196" s="265">
        <v>0.30703000000000003</v>
      </c>
      <c r="CP196" s="265">
        <v>0.37269000000000002</v>
      </c>
      <c r="CQ196" s="265">
        <v>0.35399999999999998</v>
      </c>
      <c r="CR196" s="265">
        <v>0.308</v>
      </c>
      <c r="CS196" s="265">
        <v>0.28162999999999999</v>
      </c>
      <c r="CT196" s="265">
        <v>0.36495</v>
      </c>
      <c r="CU196" s="265">
        <v>0.25800000000000001</v>
      </c>
      <c r="CV196" s="265">
        <v>0.34710999999999997</v>
      </c>
      <c r="CW196" s="265">
        <v>0.59394000000000002</v>
      </c>
      <c r="CX196" s="265">
        <v>0.36495</v>
      </c>
      <c r="CY196" s="265">
        <v>0.46185999999999999</v>
      </c>
      <c r="CZ196" s="265">
        <v>0.52139000000000002</v>
      </c>
      <c r="DA196" s="265">
        <v>0.59347000000000005</v>
      </c>
      <c r="DB196" s="265">
        <v>0.10909000000000001</v>
      </c>
      <c r="DC196" s="265">
        <v>0.12371</v>
      </c>
      <c r="DD196" s="265">
        <v>8.8888999999999996E-2</v>
      </c>
      <c r="DE196" s="265">
        <v>0.23505000000000001</v>
      </c>
      <c r="DF196" s="265">
        <v>4.292E-2</v>
      </c>
      <c r="DG196" s="265">
        <v>6.3948000000000005E-2</v>
      </c>
      <c r="DH196" s="265">
        <v>5.0219E-2</v>
      </c>
      <c r="DI196" s="265">
        <v>3.4339000000000001E-2</v>
      </c>
      <c r="DJ196" s="265">
        <v>4.0962999999999999E-2</v>
      </c>
      <c r="DK196" s="265">
        <v>0.12081</v>
      </c>
      <c r="DL196" s="265">
        <v>8.0140000000000003E-2</v>
      </c>
      <c r="DM196" s="265">
        <v>9.2872999999999997E-2</v>
      </c>
      <c r="DN196" s="265">
        <v>6.1952E-2</v>
      </c>
      <c r="DO196" s="265">
        <v>5.7327999999999997E-2</v>
      </c>
      <c r="DP196" s="265">
        <v>0.10524</v>
      </c>
      <c r="DQ196" s="265">
        <v>6.5046999999999994E-2</v>
      </c>
      <c r="DR196" s="265">
        <v>7.0347000000000007E-2</v>
      </c>
      <c r="DS196" s="265">
        <v>0.10417999999999999</v>
      </c>
      <c r="DT196" s="265">
        <v>0.14646000000000001</v>
      </c>
      <c r="DU196" s="265">
        <v>0.12679000000000001</v>
      </c>
      <c r="DV196" s="265">
        <v>7.6457999999999998E-2</v>
      </c>
      <c r="DW196" s="265">
        <v>0.13558999999999999</v>
      </c>
      <c r="DX196" s="265">
        <v>4.2417000000000003E-2</v>
      </c>
      <c r="DY196" s="265">
        <v>5.9326999999999998E-2</v>
      </c>
      <c r="DZ196" s="265">
        <v>0.16703999999999999</v>
      </c>
      <c r="EA196" s="265">
        <v>8.9231000000000005E-2</v>
      </c>
      <c r="EB196" s="265">
        <v>9.0053999999999995E-2</v>
      </c>
      <c r="EC196" s="265">
        <v>9.4034000000000006E-2</v>
      </c>
      <c r="ED196" s="265">
        <v>8.4415000000000004E-2</v>
      </c>
      <c r="EE196" s="265">
        <v>7.9050999999999996E-2</v>
      </c>
      <c r="EF196" s="265">
        <v>1.6361000000000001E-2</v>
      </c>
      <c r="EG196" s="265">
        <v>0.10514999999999999</v>
      </c>
      <c r="EH196" s="265">
        <v>0.14693000000000001</v>
      </c>
      <c r="EI196" s="265">
        <v>0.49184</v>
      </c>
      <c r="EJ196" s="265">
        <v>0.39588000000000001</v>
      </c>
      <c r="EK196" s="265">
        <v>0.16162000000000001</v>
      </c>
      <c r="EL196" s="265">
        <v>0.27707999999999999</v>
      </c>
      <c r="EM196" s="265">
        <v>0.79459999999999997</v>
      </c>
      <c r="EN196" s="265">
        <v>0.36819000000000002</v>
      </c>
      <c r="EO196" s="265">
        <v>0.62272000000000005</v>
      </c>
      <c r="EP196" s="265">
        <v>0.37569000000000002</v>
      </c>
      <c r="EQ196" s="265">
        <v>8.4912000000000001E-2</v>
      </c>
      <c r="ER196" s="265">
        <v>0.14329</v>
      </c>
      <c r="ES196" s="265">
        <v>0.10774</v>
      </c>
      <c r="ET196" s="265">
        <v>0.12537999999999999</v>
      </c>
      <c r="EU196" s="265">
        <v>9.6430000000000002E-2</v>
      </c>
      <c r="EV196" s="265">
        <v>0.12953000000000001</v>
      </c>
      <c r="EW196" s="265">
        <v>0.13297</v>
      </c>
      <c r="EX196" s="265">
        <v>0.13844999999999999</v>
      </c>
      <c r="EY196" s="265">
        <v>8.0590999999999996E-2</v>
      </c>
      <c r="EZ196" s="265">
        <v>0.46278999999999998</v>
      </c>
      <c r="FA196" s="265">
        <v>0.15648000000000001</v>
      </c>
      <c r="FB196" s="265">
        <v>0.14804</v>
      </c>
      <c r="FC196" s="265">
        <v>0.14221</v>
      </c>
      <c r="FD196" s="265">
        <v>0.13197999999999999</v>
      </c>
      <c r="FE196" s="265">
        <v>0.13642000000000001</v>
      </c>
      <c r="FF196" s="265">
        <v>0.12025</v>
      </c>
      <c r="FG196" s="265">
        <v>0.14860000000000001</v>
      </c>
      <c r="FH196" s="265">
        <v>0.10377</v>
      </c>
      <c r="FI196" s="265">
        <v>9.4548999999999994E-2</v>
      </c>
      <c r="FJ196" s="265">
        <v>0.52890999999999999</v>
      </c>
      <c r="FK196" s="265">
        <v>0.49869000000000002</v>
      </c>
      <c r="FL196" s="265">
        <v>0.19966</v>
      </c>
      <c r="FM196" s="265">
        <v>0.22219</v>
      </c>
      <c r="FN196" s="265">
        <v>0.71897999999999995</v>
      </c>
      <c r="FO196" s="265">
        <v>0.90400000000000003</v>
      </c>
      <c r="FP196" s="265">
        <v>0.61809000000000003</v>
      </c>
      <c r="FQ196" s="265">
        <v>0.71457999999999999</v>
      </c>
      <c r="FR196" s="265">
        <v>0.71077000000000001</v>
      </c>
      <c r="FS196" s="265">
        <v>0.79193000000000002</v>
      </c>
      <c r="FT196" s="265">
        <v>0.58665</v>
      </c>
      <c r="FU196" s="265">
        <v>0.67723999999999995</v>
      </c>
      <c r="FV196" s="265">
        <v>0.78932000000000002</v>
      </c>
      <c r="FW196" s="265">
        <v>0.64256000000000002</v>
      </c>
      <c r="FX196" s="265">
        <v>0.85895999999999995</v>
      </c>
      <c r="FY196" s="265">
        <v>0.57681000000000004</v>
      </c>
      <c r="FZ196" s="265">
        <v>0.64256000000000002</v>
      </c>
      <c r="GA196" s="265">
        <v>0.73077000000000003</v>
      </c>
      <c r="GB196" s="265">
        <v>0.73136999999999996</v>
      </c>
      <c r="GC196" s="265">
        <v>0.88092000000000004</v>
      </c>
      <c r="GD196" s="265">
        <v>0.82896000000000003</v>
      </c>
      <c r="GE196" s="265">
        <v>0.98126999999999998</v>
      </c>
      <c r="GF196" s="265">
        <v>0.85509000000000002</v>
      </c>
      <c r="GG196" s="265">
        <v>0.72621999999999998</v>
      </c>
      <c r="GH196" s="265">
        <v>0.82543999999999995</v>
      </c>
      <c r="GI196" s="265">
        <v>0.77861000000000002</v>
      </c>
      <c r="GJ196" s="265">
        <v>0.91922999999999999</v>
      </c>
      <c r="GK196" s="265">
        <v>0.88529999999999998</v>
      </c>
      <c r="GL196" s="265">
        <v>0.80571000000000004</v>
      </c>
      <c r="GM196" s="265">
        <v>0.95579999999999998</v>
      </c>
      <c r="GN196" s="265">
        <v>0.97262000000000004</v>
      </c>
      <c r="GO196" s="265">
        <v>0.90103</v>
      </c>
      <c r="GP196" s="265">
        <v>0.86012</v>
      </c>
      <c r="GQ196" s="265">
        <v>0.85462000000000005</v>
      </c>
      <c r="GR196" s="265">
        <v>0.92845999999999995</v>
      </c>
      <c r="GS196" s="265">
        <v>0.84872000000000003</v>
      </c>
      <c r="GT196" s="265">
        <v>0.84889000000000003</v>
      </c>
      <c r="GU196" s="265">
        <v>0.84523000000000004</v>
      </c>
      <c r="GV196" s="265">
        <v>0.81515000000000004</v>
      </c>
      <c r="GW196" s="265">
        <v>0.82050999999999996</v>
      </c>
      <c r="GX196" s="265">
        <v>0.91056999999999999</v>
      </c>
      <c r="GY196" s="265">
        <v>0.69886999999999999</v>
      </c>
      <c r="GZ196" s="265">
        <v>0.55595000000000006</v>
      </c>
      <c r="HA196" s="265">
        <v>0.77388000000000001</v>
      </c>
      <c r="HB196" s="265">
        <v>0.77727999999999997</v>
      </c>
      <c r="HC196" s="265">
        <v>0.96928000000000003</v>
      </c>
      <c r="HD196" s="265">
        <v>0.70538999999999996</v>
      </c>
      <c r="HE196" s="265">
        <v>0.94149000000000005</v>
      </c>
      <c r="HF196" s="265">
        <v>0.87153000000000003</v>
      </c>
      <c r="HG196" s="265">
        <v>0.94328000000000001</v>
      </c>
      <c r="HH196" s="265">
        <v>0.94394</v>
      </c>
      <c r="HI196" s="265">
        <v>0.94740999999999997</v>
      </c>
      <c r="HJ196" s="265">
        <v>0.97004999999999997</v>
      </c>
      <c r="HK196" s="265">
        <v>0.81928000000000001</v>
      </c>
      <c r="HL196" s="265">
        <v>0.84807999999999995</v>
      </c>
      <c r="HM196" s="265">
        <v>0.85250999999999999</v>
      </c>
      <c r="HN196" s="265">
        <v>0.91139000000000003</v>
      </c>
      <c r="HO196" s="265">
        <v>0.91730999999999996</v>
      </c>
      <c r="HP196" s="265">
        <v>0.87295</v>
      </c>
      <c r="HQ196" s="265">
        <v>0.84253</v>
      </c>
      <c r="HR196" s="265">
        <v>0.92617000000000005</v>
      </c>
      <c r="HS196" s="265">
        <v>0.90861999999999998</v>
      </c>
      <c r="HT196" s="265">
        <v>0.80052999999999996</v>
      </c>
      <c r="HU196" s="265">
        <v>0.90749000000000002</v>
      </c>
      <c r="HV196" s="265">
        <v>0.82581000000000004</v>
      </c>
      <c r="HW196" s="265">
        <v>0.80991000000000002</v>
      </c>
      <c r="HX196" s="265">
        <v>0.84106000000000003</v>
      </c>
      <c r="HY196" s="265">
        <v>0.67688999999999999</v>
      </c>
      <c r="HZ196" s="265">
        <v>0.96862000000000004</v>
      </c>
      <c r="IA196" s="265">
        <v>0.89712000000000003</v>
      </c>
      <c r="IB196" s="265">
        <v>0.88976</v>
      </c>
      <c r="IC196" s="265">
        <v>0.89937</v>
      </c>
      <c r="ID196" s="265">
        <v>0.89588000000000001</v>
      </c>
      <c r="IE196" s="265">
        <v>0.85019</v>
      </c>
      <c r="IF196" s="265">
        <v>0.85658999999999996</v>
      </c>
      <c r="IG196" s="265">
        <v>0.80632999999999999</v>
      </c>
      <c r="IH196" s="265">
        <v>0.91527999999999998</v>
      </c>
      <c r="II196" s="265">
        <v>0.99726000000000004</v>
      </c>
      <c r="IJ196" s="265">
        <v>0.83616000000000001</v>
      </c>
      <c r="IK196" s="265">
        <v>0.84650999999999998</v>
      </c>
      <c r="IL196" s="265">
        <v>0.96199000000000001</v>
      </c>
      <c r="IM196" s="265">
        <v>0.96230000000000004</v>
      </c>
      <c r="IN196" s="265">
        <v>0.99995000000000001</v>
      </c>
      <c r="IO196" s="265">
        <v>0.99080000000000001</v>
      </c>
      <c r="IP196" s="265">
        <v>0.63839999999999997</v>
      </c>
      <c r="IQ196" s="265">
        <v>0.91291999999999995</v>
      </c>
      <c r="IR196" s="265">
        <v>0.83504999999999996</v>
      </c>
      <c r="IS196" s="265">
        <v>0.81403999999999999</v>
      </c>
      <c r="IT196" s="265">
        <v>0.66869000000000001</v>
      </c>
      <c r="IU196" s="265">
        <v>0.85509000000000002</v>
      </c>
      <c r="IV196" s="265">
        <v>0.56655999999999995</v>
      </c>
      <c r="IW196" s="265">
        <v>0.81118000000000001</v>
      </c>
      <c r="IX196" s="265">
        <v>0.88097999999999999</v>
      </c>
      <c r="IY196" s="265">
        <v>0.92515000000000003</v>
      </c>
      <c r="IZ196" s="265">
        <v>0.82652000000000003</v>
      </c>
      <c r="JA196" s="265">
        <v>0.86387999999999998</v>
      </c>
      <c r="JB196" s="265">
        <v>0.82991000000000004</v>
      </c>
      <c r="JC196" s="265">
        <v>0.90127000000000002</v>
      </c>
      <c r="JD196" s="265">
        <v>0.93430999999999997</v>
      </c>
      <c r="JE196" s="265">
        <v>0.85546</v>
      </c>
      <c r="JF196" s="265">
        <v>0.67508999999999997</v>
      </c>
      <c r="JG196" s="265">
        <v>0.91791999999999996</v>
      </c>
      <c r="JH196" s="265">
        <v>1</v>
      </c>
      <c r="JI196" s="265">
        <v>0.83042000000000005</v>
      </c>
      <c r="JJ196" s="265">
        <v>0.78619000000000006</v>
      </c>
      <c r="JK196" s="265">
        <v>0.99194000000000004</v>
      </c>
      <c r="JL196" s="265">
        <v>0.95392999999999994</v>
      </c>
      <c r="JM196" s="265">
        <v>0.95684000000000002</v>
      </c>
      <c r="JN196" s="265">
        <v>0.82979000000000003</v>
      </c>
      <c r="JO196" s="265">
        <v>0.86909999999999998</v>
      </c>
      <c r="JP196" s="265">
        <v>0.75854999999999995</v>
      </c>
      <c r="JQ196" s="265">
        <v>0.82962000000000002</v>
      </c>
      <c r="JR196" s="265">
        <v>0.76105999999999996</v>
      </c>
      <c r="JS196" s="265">
        <v>0.85062000000000004</v>
      </c>
      <c r="JT196" s="265">
        <v>0.43131000000000003</v>
      </c>
      <c r="JU196" s="265">
        <v>0.94228999999999996</v>
      </c>
      <c r="JV196" s="265">
        <v>0.90281</v>
      </c>
      <c r="JW196" s="265">
        <v>0.79691000000000001</v>
      </c>
      <c r="JX196" s="265">
        <v>0.81147999999999998</v>
      </c>
      <c r="JY196" s="265">
        <v>0.85272000000000003</v>
      </c>
      <c r="JZ196" s="265">
        <v>0.74016000000000004</v>
      </c>
      <c r="KA196" s="265">
        <v>0.66193999999999997</v>
      </c>
      <c r="KB196" s="265">
        <v>0.61404999999999998</v>
      </c>
      <c r="KC196" s="265">
        <v>0.66735</v>
      </c>
      <c r="KD196" s="265">
        <v>0.57435999999999998</v>
      </c>
      <c r="KE196" s="265">
        <v>0.59974000000000005</v>
      </c>
      <c r="KF196" s="265">
        <v>0.53783999999999998</v>
      </c>
      <c r="KG196" s="265">
        <v>0.51300000000000001</v>
      </c>
      <c r="KH196" s="265">
        <v>0.91403000000000001</v>
      </c>
      <c r="KI196" s="265">
        <v>0.77198</v>
      </c>
      <c r="KJ196" s="265">
        <v>0.81423000000000001</v>
      </c>
      <c r="KK196" s="265">
        <v>0.57911999999999997</v>
      </c>
      <c r="KL196" s="265">
        <v>0.61251999999999995</v>
      </c>
      <c r="KM196" s="265">
        <v>0.94955999999999996</v>
      </c>
      <c r="KN196" s="265">
        <v>0.93352999999999997</v>
      </c>
      <c r="KO196" s="265">
        <v>0.88263000000000003</v>
      </c>
      <c r="KP196" s="265">
        <v>6.6684536870032412E-3</v>
      </c>
      <c r="KQ196" s="265">
        <v>0.76473000000000002</v>
      </c>
      <c r="KR196" s="265">
        <v>0.71811000000000003</v>
      </c>
      <c r="KS196" s="265">
        <v>0.67969999999999997</v>
      </c>
      <c r="KT196" s="265">
        <v>0.94166722100611444</v>
      </c>
      <c r="KU196" s="265">
        <v>0.16264000000000001</v>
      </c>
      <c r="KV196" s="265">
        <v>0.31928000000000001</v>
      </c>
      <c r="KW196" s="265">
        <v>0.38982</v>
      </c>
      <c r="KX196" s="265">
        <v>0.50009000000000003</v>
      </c>
      <c r="KY196" s="265">
        <v>0.68798999999999999</v>
      </c>
      <c r="KZ196" s="265">
        <v>0.86121999999999999</v>
      </c>
      <c r="LA196" s="265">
        <v>0.96414999999999995</v>
      </c>
      <c r="LB196" s="265">
        <v>0.99941999999999998</v>
      </c>
      <c r="LC196" s="265">
        <v>1</v>
      </c>
      <c r="LD196" s="265">
        <v>0</v>
      </c>
      <c r="LE196" s="265">
        <v>0.69999</v>
      </c>
      <c r="LF196" s="265">
        <v>0</v>
      </c>
      <c r="LG196" s="265">
        <v>0</v>
      </c>
      <c r="LH196" s="431">
        <v>3.5751985851675272E-3</v>
      </c>
      <c r="LI196" s="431">
        <v>3.2035759650170803E-3</v>
      </c>
      <c r="LJ196" s="431">
        <v>2.9123600106686354E-3</v>
      </c>
      <c r="LK196" s="431">
        <v>2.4027850013226271E-3</v>
      </c>
      <c r="LL196" s="431">
        <v>2.2251419723033905E-3</v>
      </c>
      <c r="LM196" s="431">
        <v>1.8423314904794097E-3</v>
      </c>
      <c r="LN196" s="431">
        <v>1.7122812569141388E-3</v>
      </c>
      <c r="LO196" s="431">
        <v>1.3908281689509749E-3</v>
      </c>
      <c r="LP196" s="431">
        <v>1.4135211240500212E-3</v>
      </c>
      <c r="LQ196" s="431">
        <v>1.2563135242089629E-3</v>
      </c>
      <c r="LR196" s="431">
        <v>3.8370878901332617E-3</v>
      </c>
      <c r="LS196" s="431">
        <v>2.7920494321733713E-3</v>
      </c>
      <c r="LT196" s="431">
        <v>3.5343153867870569E-3</v>
      </c>
      <c r="LU196" s="431">
        <v>2.2039981558918953E-3</v>
      </c>
      <c r="LV196" s="431">
        <v>2.1113583352416754E-3</v>
      </c>
      <c r="LW196" s="431">
        <v>1.85203249566257E-3</v>
      </c>
      <c r="LX196" s="431">
        <v>1.9355238182470202E-3</v>
      </c>
      <c r="LY196" s="431">
        <v>1.8850326305255294E-3</v>
      </c>
      <c r="LZ196" s="431">
        <v>3.6999117583036423E-3</v>
      </c>
      <c r="MA196" s="431">
        <v>3.0863431748002768E-3</v>
      </c>
      <c r="MB196" s="431">
        <v>3.350601764395833E-3</v>
      </c>
      <c r="MC196" s="431">
        <v>2.7178807649761438E-3</v>
      </c>
      <c r="MD196" s="431">
        <v>2.3040217347443104E-3</v>
      </c>
      <c r="ME196" s="431">
        <v>2.8832063544541597E-3</v>
      </c>
      <c r="MF196" s="431">
        <v>3.3020577393472195E-3</v>
      </c>
      <c r="MG196" s="431">
        <v>3.0608766246587038E-3</v>
      </c>
      <c r="MH196" s="266"/>
      <c r="MI196" s="266"/>
      <c r="MJ196" s="266"/>
      <c r="MK196" s="266"/>
      <c r="ML196" s="266"/>
      <c r="MM196" s="266"/>
      <c r="MN196" s="266"/>
      <c r="MO196" s="266"/>
      <c r="MP196" s="266"/>
      <c r="MQ196" s="266"/>
      <c r="MR196" s="266"/>
      <c r="MS196" s="266"/>
      <c r="MT196" s="266"/>
      <c r="MU196" s="266"/>
      <c r="MV196" s="266"/>
      <c r="MW196" s="266"/>
      <c r="MX196" s="266"/>
      <c r="MY196" s="266"/>
      <c r="MZ196" s="266"/>
      <c r="NA196" s="266"/>
      <c r="NB196" s="266"/>
      <c r="NC196" s="266"/>
      <c r="ND196" s="266"/>
      <c r="NE196" s="266"/>
      <c r="NF196" s="266"/>
      <c r="NG196" s="266"/>
      <c r="NH196" s="266"/>
      <c r="NI196" s="266"/>
      <c r="NJ196" s="266"/>
      <c r="NK196" s="266"/>
      <c r="NL196" s="266"/>
      <c r="NM196" s="266"/>
      <c r="NN196" s="266"/>
      <c r="NO196" s="266"/>
      <c r="NP196" s="266"/>
      <c r="NQ196" s="266"/>
      <c r="NR196" s="266"/>
      <c r="NS196" s="266"/>
      <c r="NT196" s="266"/>
      <c r="NU196" s="266"/>
      <c r="NV196" s="266"/>
      <c r="NW196" s="266"/>
      <c r="NX196" s="266"/>
      <c r="NY196" s="266"/>
      <c r="NZ196" s="266"/>
      <c r="OA196" s="266"/>
      <c r="OB196" s="266"/>
      <c r="OC196" s="266"/>
      <c r="OD196" s="266"/>
      <c r="OE196" s="266"/>
      <c r="OF196" s="266"/>
      <c r="OG196" s="266"/>
      <c r="OH196" s="266"/>
      <c r="OI196" s="266"/>
      <c r="OJ196" s="266"/>
      <c r="OK196" s="266"/>
      <c r="OL196" s="266"/>
      <c r="OM196" s="266"/>
      <c r="ON196" s="267"/>
    </row>
    <row r="197" spans="1:404">
      <c r="A197" s="261">
        <v>572</v>
      </c>
      <c r="B197" s="265">
        <v>0.38077</v>
      </c>
      <c r="C197" s="265">
        <v>0.56489</v>
      </c>
      <c r="D197" s="265">
        <v>0.66605999999999999</v>
      </c>
      <c r="E197" s="265">
        <v>0.72972000000000004</v>
      </c>
      <c r="F197" s="265">
        <v>0.41893999999999998</v>
      </c>
      <c r="G197" s="265">
        <v>0.62699000000000005</v>
      </c>
      <c r="H197" s="265">
        <v>0.3145</v>
      </c>
      <c r="I197" s="265">
        <v>0.37970999999999999</v>
      </c>
      <c r="J197" s="265">
        <v>0.45426</v>
      </c>
      <c r="K197" s="265">
        <v>4.3804999999999997E-2</v>
      </c>
      <c r="L197" s="265">
        <v>3.8082999999999999E-2</v>
      </c>
      <c r="M197" s="265">
        <v>4.9584000000000003E-2</v>
      </c>
      <c r="N197" s="265">
        <v>0.27862999999999999</v>
      </c>
      <c r="O197" s="265">
        <v>0.25130000000000002</v>
      </c>
      <c r="P197" s="265">
        <v>0.61817999999999995</v>
      </c>
      <c r="Q197" s="265">
        <v>0.69218999999999997</v>
      </c>
      <c r="R197" s="265">
        <v>0.76410999999999996</v>
      </c>
      <c r="S197" s="265">
        <v>0.3251</v>
      </c>
      <c r="T197" s="265">
        <v>0.22097</v>
      </c>
      <c r="U197" s="265">
        <v>0.24312</v>
      </c>
      <c r="V197" s="265">
        <v>0.16264999999999999</v>
      </c>
      <c r="W197" s="265">
        <v>0.27363999999999999</v>
      </c>
      <c r="X197" s="265">
        <v>0.23315</v>
      </c>
      <c r="Y197" s="265">
        <v>0.32201999999999997</v>
      </c>
      <c r="Z197" s="265">
        <v>0.21942999999999999</v>
      </c>
      <c r="AA197" s="265">
        <v>0.40649999999999997</v>
      </c>
      <c r="AB197" s="265">
        <v>0.28137000000000001</v>
      </c>
      <c r="AC197" s="265">
        <v>0.31770999999999999</v>
      </c>
      <c r="AD197" s="265">
        <v>0.20968999999999999</v>
      </c>
      <c r="AE197" s="265">
        <v>0.12772</v>
      </c>
      <c r="AF197" s="265">
        <v>0.12787999999999999</v>
      </c>
      <c r="AG197" s="265">
        <v>0.26147999999999999</v>
      </c>
      <c r="AH197" s="265">
        <v>7.8302999999999998E-2</v>
      </c>
      <c r="AI197" s="265">
        <v>2.6137000000000001E-2</v>
      </c>
      <c r="AJ197" s="265">
        <v>6.2653E-2</v>
      </c>
      <c r="AK197" s="265">
        <v>1.8973E-2</v>
      </c>
      <c r="AL197" s="265">
        <v>2.7786000000000002E-2</v>
      </c>
      <c r="AM197" s="265">
        <v>4.5239000000000001E-2</v>
      </c>
      <c r="AN197" s="265">
        <v>1.8915999999999999E-2</v>
      </c>
      <c r="AO197" s="265">
        <v>2.8361000000000001E-2</v>
      </c>
      <c r="AP197" s="265">
        <v>4.9790000000000001E-2</v>
      </c>
      <c r="AQ197" s="265">
        <v>1.9696000000000002E-2</v>
      </c>
      <c r="AR197" s="265">
        <v>2.8768999999999999E-2</v>
      </c>
      <c r="AS197" s="265">
        <v>3.1627000000000002E-2</v>
      </c>
      <c r="AT197" s="265">
        <v>1.9900000000000001E-2</v>
      </c>
      <c r="AU197" s="265">
        <v>2.9177999999999999E-2</v>
      </c>
      <c r="AV197" s="265">
        <v>2.0840999999999998E-2</v>
      </c>
      <c r="AW197" s="265">
        <v>4.7122999999999998E-2</v>
      </c>
      <c r="AX197" s="265">
        <v>5.7751999999999998E-2</v>
      </c>
      <c r="AY197" s="265">
        <v>4.5055999999999999E-2</v>
      </c>
      <c r="AZ197" s="265">
        <v>3.4722000000000003E-2</v>
      </c>
      <c r="BA197" s="265">
        <v>2.5627E-2</v>
      </c>
      <c r="BB197" s="265">
        <v>2.7748999999999999E-2</v>
      </c>
      <c r="BC197" s="265">
        <v>2.9148E-2</v>
      </c>
      <c r="BD197" s="265">
        <v>2.3806999999999998E-2</v>
      </c>
      <c r="BE197" s="265">
        <v>0.55781999999999998</v>
      </c>
      <c r="BF197" s="265">
        <v>0.56328999999999996</v>
      </c>
      <c r="BG197" s="265">
        <v>0.91735999999999995</v>
      </c>
      <c r="BH197" s="265">
        <v>0.86412</v>
      </c>
      <c r="BI197" s="265">
        <v>0.85172000000000003</v>
      </c>
      <c r="BJ197" s="265">
        <v>0.77910000000000001</v>
      </c>
      <c r="BK197" s="265">
        <v>0.30648999999999998</v>
      </c>
      <c r="BL197" s="265">
        <v>0.56430000000000002</v>
      </c>
      <c r="BM197" s="265">
        <v>0.35121999999999998</v>
      </c>
      <c r="BN197" s="265">
        <v>0.48643999999999998</v>
      </c>
      <c r="BO197" s="265">
        <v>0.52856999999999998</v>
      </c>
      <c r="BP197" s="265">
        <v>0.33624999999999999</v>
      </c>
      <c r="BQ197" s="265">
        <v>0.41986000000000001</v>
      </c>
      <c r="BR197" s="265">
        <v>0.46950999999999998</v>
      </c>
      <c r="BS197" s="265">
        <v>0.47699000000000003</v>
      </c>
      <c r="BT197" s="265">
        <v>0.41514000000000001</v>
      </c>
      <c r="BU197" s="265">
        <v>0.30634</v>
      </c>
      <c r="BV197" s="265">
        <v>0.22133</v>
      </c>
      <c r="BW197" s="265">
        <v>0.24829000000000001</v>
      </c>
      <c r="BX197" s="265">
        <v>4.6218000000000002E-2</v>
      </c>
      <c r="BY197" s="265">
        <v>0.45158999999999999</v>
      </c>
      <c r="BZ197" s="265">
        <v>0.42285</v>
      </c>
      <c r="CA197" s="265">
        <v>0.73399999999999999</v>
      </c>
      <c r="CB197" s="265">
        <v>0.53634000000000004</v>
      </c>
      <c r="CC197" s="265">
        <v>0.67057</v>
      </c>
      <c r="CD197" s="265">
        <v>0.43631999999999999</v>
      </c>
      <c r="CE197" s="265">
        <v>0.41704999999999998</v>
      </c>
      <c r="CF197" s="265">
        <v>0.45952999999999999</v>
      </c>
      <c r="CG197" s="265">
        <v>0.21293999999999999</v>
      </c>
      <c r="CH197" s="265">
        <v>0.41063</v>
      </c>
      <c r="CI197" s="265">
        <v>0.41809000000000002</v>
      </c>
      <c r="CJ197" s="265">
        <v>0.40032000000000001</v>
      </c>
      <c r="CK197" s="265">
        <v>0.21229999999999999</v>
      </c>
      <c r="CL197" s="265">
        <v>0.68039000000000005</v>
      </c>
      <c r="CM197" s="265">
        <v>0.37787999999999999</v>
      </c>
      <c r="CN197" s="265">
        <v>0.22222</v>
      </c>
      <c r="CO197" s="265">
        <v>0.30603000000000002</v>
      </c>
      <c r="CP197" s="265">
        <v>0.37258999999999998</v>
      </c>
      <c r="CQ197" s="265">
        <v>0.35293999999999998</v>
      </c>
      <c r="CR197" s="265">
        <v>0.30599999999999999</v>
      </c>
      <c r="CS197" s="265">
        <v>0.29796</v>
      </c>
      <c r="CT197" s="265">
        <v>0.37938</v>
      </c>
      <c r="CU197" s="265">
        <v>0.25600000000000001</v>
      </c>
      <c r="CV197" s="265">
        <v>0.34558</v>
      </c>
      <c r="CW197" s="265">
        <v>0.60202</v>
      </c>
      <c r="CX197" s="265">
        <v>0.37938</v>
      </c>
      <c r="CY197" s="265">
        <v>0.45978999999999998</v>
      </c>
      <c r="CZ197" s="265">
        <v>0.52425999999999995</v>
      </c>
      <c r="DA197" s="265">
        <v>0.59501999999999999</v>
      </c>
      <c r="DB197" s="265">
        <v>0.10707</v>
      </c>
      <c r="DC197" s="265">
        <v>0.12371</v>
      </c>
      <c r="DD197" s="265">
        <v>8.6869000000000002E-2</v>
      </c>
      <c r="DE197" s="265">
        <v>0.23299</v>
      </c>
      <c r="DF197" s="265">
        <v>4.0844999999999999E-2</v>
      </c>
      <c r="DG197" s="265">
        <v>6.0616999999999997E-2</v>
      </c>
      <c r="DH197" s="265">
        <v>4.7898000000000003E-2</v>
      </c>
      <c r="DI197" s="265">
        <v>3.2572999999999998E-2</v>
      </c>
      <c r="DJ197" s="265">
        <v>3.8712000000000003E-2</v>
      </c>
      <c r="DK197" s="265">
        <v>0.11251</v>
      </c>
      <c r="DL197" s="265">
        <v>7.9869999999999997E-2</v>
      </c>
      <c r="DM197" s="265">
        <v>8.7803000000000006E-2</v>
      </c>
      <c r="DN197" s="265">
        <v>5.8016999999999999E-2</v>
      </c>
      <c r="DO197" s="265">
        <v>5.4773000000000002E-2</v>
      </c>
      <c r="DP197" s="265">
        <v>9.8299999999999998E-2</v>
      </c>
      <c r="DQ197" s="265">
        <v>6.0720999999999997E-2</v>
      </c>
      <c r="DR197" s="265">
        <v>6.7068000000000003E-2</v>
      </c>
      <c r="DS197" s="265">
        <v>9.9635000000000001E-2</v>
      </c>
      <c r="DT197" s="265">
        <v>0.14144999999999999</v>
      </c>
      <c r="DU197" s="265">
        <v>0.11917</v>
      </c>
      <c r="DV197" s="265">
        <v>7.8229999999999994E-2</v>
      </c>
      <c r="DW197" s="265">
        <v>0.12665000000000001</v>
      </c>
      <c r="DX197" s="265">
        <v>4.0282999999999999E-2</v>
      </c>
      <c r="DY197" s="265">
        <v>5.6505E-2</v>
      </c>
      <c r="DZ197" s="265">
        <v>0.16164000000000001</v>
      </c>
      <c r="EA197" s="265">
        <v>8.3893999999999996E-2</v>
      </c>
      <c r="EB197" s="265">
        <v>8.4709999999999994E-2</v>
      </c>
      <c r="EC197" s="265">
        <v>8.8416999999999996E-2</v>
      </c>
      <c r="ED197" s="265">
        <v>7.9457E-2</v>
      </c>
      <c r="EE197" s="265">
        <v>7.4459999999999998E-2</v>
      </c>
      <c r="EF197" s="265">
        <v>1.6028000000000001E-2</v>
      </c>
      <c r="EG197" s="265">
        <v>9.8728999999999997E-2</v>
      </c>
      <c r="EH197" s="265">
        <v>0.13325000000000001</v>
      </c>
      <c r="EI197" s="265">
        <v>0.50407999999999997</v>
      </c>
      <c r="EJ197" s="265">
        <v>0.41031000000000001</v>
      </c>
      <c r="EK197" s="265">
        <v>0.17172000000000001</v>
      </c>
      <c r="EL197" s="265">
        <v>0.29375000000000001</v>
      </c>
      <c r="EM197" s="265">
        <v>0.79729000000000005</v>
      </c>
      <c r="EN197" s="265">
        <v>0.41374</v>
      </c>
      <c r="EO197" s="265">
        <v>0.63888</v>
      </c>
      <c r="EP197" s="265">
        <v>0.38235999999999998</v>
      </c>
      <c r="EQ197" s="265">
        <v>9.0756000000000003E-2</v>
      </c>
      <c r="ER197" s="265">
        <v>0.15966</v>
      </c>
      <c r="ES197" s="265">
        <v>0.11766</v>
      </c>
      <c r="ET197" s="265">
        <v>0.13800999999999999</v>
      </c>
      <c r="EU197" s="265">
        <v>0.10413</v>
      </c>
      <c r="EV197" s="265">
        <v>0.14693000000000001</v>
      </c>
      <c r="EW197" s="265">
        <v>0.15015999999999999</v>
      </c>
      <c r="EX197" s="265">
        <v>0.15534999999999999</v>
      </c>
      <c r="EY197" s="265">
        <v>8.5211999999999996E-2</v>
      </c>
      <c r="EZ197" s="265">
        <v>0.46738000000000002</v>
      </c>
      <c r="FA197" s="265">
        <v>0.17101</v>
      </c>
      <c r="FB197" s="265">
        <v>0.16295000000000001</v>
      </c>
      <c r="FC197" s="265">
        <v>0.15742</v>
      </c>
      <c r="FD197" s="265">
        <v>0.14035</v>
      </c>
      <c r="FE197" s="265">
        <v>0.15187</v>
      </c>
      <c r="FF197" s="265">
        <v>0.12695999999999999</v>
      </c>
      <c r="FG197" s="265">
        <v>0.15931999999999999</v>
      </c>
      <c r="FH197" s="265">
        <v>0.10800999999999999</v>
      </c>
      <c r="FI197" s="265">
        <v>9.7493999999999997E-2</v>
      </c>
      <c r="FJ197" s="265">
        <v>0.55662999999999996</v>
      </c>
      <c r="FK197" s="265">
        <v>0.53013999999999994</v>
      </c>
      <c r="FL197" s="265">
        <v>0.20436000000000001</v>
      </c>
      <c r="FM197" s="265">
        <v>0.22719</v>
      </c>
      <c r="FN197" s="265">
        <v>0.72146999999999994</v>
      </c>
      <c r="FO197" s="265">
        <v>0.90800000000000003</v>
      </c>
      <c r="FP197" s="265">
        <v>0.61594000000000004</v>
      </c>
      <c r="FQ197" s="265">
        <v>0.72075999999999996</v>
      </c>
      <c r="FR197" s="265">
        <v>0.72072000000000003</v>
      </c>
      <c r="FS197" s="265">
        <v>0.80130999999999997</v>
      </c>
      <c r="FT197" s="265">
        <v>0.58923000000000003</v>
      </c>
      <c r="FU197" s="265">
        <v>0.67847000000000002</v>
      </c>
      <c r="FV197" s="265">
        <v>0.78839000000000004</v>
      </c>
      <c r="FW197" s="265">
        <v>0.63997999999999999</v>
      </c>
      <c r="FX197" s="265">
        <v>0.86494000000000004</v>
      </c>
      <c r="FY197" s="265">
        <v>0.57425000000000004</v>
      </c>
      <c r="FZ197" s="265">
        <v>0.63997999999999999</v>
      </c>
      <c r="GA197" s="265">
        <v>0.73097000000000001</v>
      </c>
      <c r="GB197" s="265">
        <v>0.73343999999999998</v>
      </c>
      <c r="GC197" s="265">
        <v>0.88871</v>
      </c>
      <c r="GD197" s="265">
        <v>0.83323000000000003</v>
      </c>
      <c r="GE197" s="265">
        <v>0.98260999999999998</v>
      </c>
      <c r="GF197" s="265">
        <v>0.86094999999999999</v>
      </c>
      <c r="GG197" s="265">
        <v>0.72326999999999997</v>
      </c>
      <c r="GH197" s="265">
        <v>0.8226</v>
      </c>
      <c r="GI197" s="265">
        <v>0.77615000000000001</v>
      </c>
      <c r="GJ197" s="265">
        <v>0.92149999999999999</v>
      </c>
      <c r="GK197" s="265">
        <v>0.88766</v>
      </c>
      <c r="GL197" s="265">
        <v>0.80669999999999997</v>
      </c>
      <c r="GM197" s="265">
        <v>0.95826</v>
      </c>
      <c r="GN197" s="265">
        <v>0.97262000000000004</v>
      </c>
      <c r="GO197" s="265">
        <v>0.90434999999999999</v>
      </c>
      <c r="GP197" s="265">
        <v>0.86602999999999997</v>
      </c>
      <c r="GQ197" s="265">
        <v>0.86050000000000004</v>
      </c>
      <c r="GR197" s="265">
        <v>0.93235000000000001</v>
      </c>
      <c r="GS197" s="265">
        <v>0.85419999999999996</v>
      </c>
      <c r="GT197" s="265">
        <v>0.85504000000000002</v>
      </c>
      <c r="GU197" s="265">
        <v>0.85123000000000004</v>
      </c>
      <c r="GV197" s="265">
        <v>0.82121</v>
      </c>
      <c r="GW197" s="265">
        <v>0.82784000000000002</v>
      </c>
      <c r="GX197" s="265">
        <v>0.91398999999999997</v>
      </c>
      <c r="GY197" s="265">
        <v>0.69571000000000005</v>
      </c>
      <c r="GZ197" s="265">
        <v>0.55347000000000002</v>
      </c>
      <c r="HA197" s="265">
        <v>0.78103999999999996</v>
      </c>
      <c r="HB197" s="265">
        <v>0.78478999999999999</v>
      </c>
      <c r="HC197" s="265">
        <v>0.96919</v>
      </c>
      <c r="HD197" s="265">
        <v>0.70438000000000001</v>
      </c>
      <c r="HE197" s="265">
        <v>0.94411</v>
      </c>
      <c r="HF197" s="265">
        <v>0.87180000000000002</v>
      </c>
      <c r="HG197" s="265">
        <v>0.94574999999999998</v>
      </c>
      <c r="HH197" s="265">
        <v>0.94645000000000001</v>
      </c>
      <c r="HI197" s="265">
        <v>0.94960999999999995</v>
      </c>
      <c r="HJ197" s="265">
        <v>0.97002999999999995</v>
      </c>
      <c r="HK197" s="265">
        <v>0.82330000000000003</v>
      </c>
      <c r="HL197" s="265">
        <v>0.85238999999999998</v>
      </c>
      <c r="HM197" s="265">
        <v>0.85782000000000003</v>
      </c>
      <c r="HN197" s="265">
        <v>0.91530999999999996</v>
      </c>
      <c r="HO197" s="265">
        <v>0.92129000000000005</v>
      </c>
      <c r="HP197" s="265">
        <v>0.87873999999999997</v>
      </c>
      <c r="HQ197" s="265">
        <v>0.84080999999999995</v>
      </c>
      <c r="HR197" s="265">
        <v>0.92325000000000002</v>
      </c>
      <c r="HS197" s="265">
        <v>0.91374</v>
      </c>
      <c r="HT197" s="265">
        <v>0.80001999999999995</v>
      </c>
      <c r="HU197" s="265">
        <v>0.90430999999999995</v>
      </c>
      <c r="HV197" s="265">
        <v>0.83245999999999998</v>
      </c>
      <c r="HW197" s="265">
        <v>0.80696999999999997</v>
      </c>
      <c r="HX197" s="265">
        <v>0.83835999999999999</v>
      </c>
      <c r="HY197" s="265">
        <v>0.67451000000000005</v>
      </c>
      <c r="HZ197" s="265">
        <v>0.97211000000000003</v>
      </c>
      <c r="IA197" s="265">
        <v>0.90397000000000005</v>
      </c>
      <c r="IB197" s="265">
        <v>0.89705999999999997</v>
      </c>
      <c r="IC197" s="265">
        <v>0.90651000000000004</v>
      </c>
      <c r="ID197" s="265">
        <v>0.90303</v>
      </c>
      <c r="IE197" s="265">
        <v>0.85694000000000004</v>
      </c>
      <c r="IF197" s="265">
        <v>0.86329</v>
      </c>
      <c r="IG197" s="265">
        <v>0.81311</v>
      </c>
      <c r="IH197" s="265">
        <v>0.91834000000000005</v>
      </c>
      <c r="II197" s="265">
        <v>0.99795</v>
      </c>
      <c r="IJ197" s="265">
        <v>0.84331999999999996</v>
      </c>
      <c r="IK197" s="265">
        <v>0.85351999999999995</v>
      </c>
      <c r="IL197" s="265">
        <v>0.96394000000000002</v>
      </c>
      <c r="IM197" s="265">
        <v>0.96662999999999999</v>
      </c>
      <c r="IN197" s="265">
        <v>0.99990999999999997</v>
      </c>
      <c r="IO197" s="265">
        <v>0.99309999999999998</v>
      </c>
      <c r="IP197" s="265">
        <v>0.64573999999999998</v>
      </c>
      <c r="IQ197" s="265">
        <v>0.91661000000000004</v>
      </c>
      <c r="IR197" s="265">
        <v>0.83069999999999999</v>
      </c>
      <c r="IS197" s="265">
        <v>0.81876000000000004</v>
      </c>
      <c r="IT197" s="265">
        <v>0.66700000000000004</v>
      </c>
      <c r="IU197" s="265">
        <v>0.8609</v>
      </c>
      <c r="IV197" s="265">
        <v>0.57082999999999995</v>
      </c>
      <c r="IW197" s="265">
        <v>0.81823000000000001</v>
      </c>
      <c r="IX197" s="265">
        <v>0.88671999999999995</v>
      </c>
      <c r="IY197" s="265">
        <v>0.92398000000000002</v>
      </c>
      <c r="IZ197" s="265">
        <v>0.82567000000000002</v>
      </c>
      <c r="JA197" s="265">
        <v>0.86316000000000004</v>
      </c>
      <c r="JB197" s="265">
        <v>0.82933999999999997</v>
      </c>
      <c r="JC197" s="265">
        <v>0.90083999999999997</v>
      </c>
      <c r="JD197" s="265">
        <v>0.93969999999999998</v>
      </c>
      <c r="JE197" s="265">
        <v>0.85965999999999998</v>
      </c>
      <c r="JF197" s="265">
        <v>0.67198999999999998</v>
      </c>
      <c r="JG197" s="265">
        <v>0.92181000000000002</v>
      </c>
      <c r="JH197" s="265">
        <v>1</v>
      </c>
      <c r="JI197" s="265">
        <v>0.82826</v>
      </c>
      <c r="JJ197" s="265">
        <v>0.78444999999999998</v>
      </c>
      <c r="JK197" s="265">
        <v>0.98958999999999997</v>
      </c>
      <c r="JL197" s="265">
        <v>0.95193000000000005</v>
      </c>
      <c r="JM197" s="265">
        <v>0.95891999999999999</v>
      </c>
      <c r="JN197" s="265">
        <v>0.83614999999999995</v>
      </c>
      <c r="JO197" s="265">
        <v>0.87482000000000004</v>
      </c>
      <c r="JP197" s="265">
        <v>0.75563999999999998</v>
      </c>
      <c r="JQ197" s="265">
        <v>0.83650999999999998</v>
      </c>
      <c r="JR197" s="265">
        <v>0.77290999999999999</v>
      </c>
      <c r="JS197" s="265">
        <v>0.85802</v>
      </c>
      <c r="JT197" s="265">
        <v>0.42993999999999999</v>
      </c>
      <c r="JU197" s="265">
        <v>0.94286000000000003</v>
      </c>
      <c r="JV197" s="265">
        <v>0.90407000000000004</v>
      </c>
      <c r="JW197" s="265">
        <v>0.80337999999999998</v>
      </c>
      <c r="JX197" s="265">
        <v>0.81864000000000003</v>
      </c>
      <c r="JY197" s="265">
        <v>0.85679000000000005</v>
      </c>
      <c r="JZ197" s="265">
        <v>0.74456</v>
      </c>
      <c r="KA197" s="265">
        <v>0.66539000000000004</v>
      </c>
      <c r="KB197" s="265">
        <v>0.61538000000000004</v>
      </c>
      <c r="KC197" s="265">
        <v>0.66469999999999996</v>
      </c>
      <c r="KD197" s="265">
        <v>0.57188000000000005</v>
      </c>
      <c r="KE197" s="265">
        <v>0.59713000000000005</v>
      </c>
      <c r="KF197" s="265">
        <v>0.53596999999999995</v>
      </c>
      <c r="KG197" s="265">
        <v>0.51119000000000003</v>
      </c>
      <c r="KH197" s="265">
        <v>0.92147999999999997</v>
      </c>
      <c r="KI197" s="265">
        <v>0.78315000000000001</v>
      </c>
      <c r="KJ197" s="265">
        <v>0.82406000000000001</v>
      </c>
      <c r="KK197" s="265">
        <v>0.58484999999999998</v>
      </c>
      <c r="KL197" s="265">
        <v>0.61787000000000003</v>
      </c>
      <c r="KM197" s="265">
        <v>0.95071000000000006</v>
      </c>
      <c r="KN197" s="265">
        <v>0.93403999999999998</v>
      </c>
      <c r="KO197" s="265">
        <v>0.88260000000000005</v>
      </c>
      <c r="KP197" s="265">
        <v>6.6644653841008497E-3</v>
      </c>
      <c r="KQ197" s="265">
        <v>0.76393</v>
      </c>
      <c r="KR197" s="265">
        <v>0.71704999999999997</v>
      </c>
      <c r="KS197" s="265">
        <v>0.67842999999999998</v>
      </c>
      <c r="KT197" s="265">
        <v>0.94228911398390947</v>
      </c>
      <c r="KU197" s="265">
        <v>0.16483</v>
      </c>
      <c r="KV197" s="265">
        <v>0.32213000000000003</v>
      </c>
      <c r="KW197" s="265">
        <v>0.39278000000000002</v>
      </c>
      <c r="KX197" s="265">
        <v>0.50305999999999995</v>
      </c>
      <c r="KY197" s="265">
        <v>0.69062999999999997</v>
      </c>
      <c r="KZ197" s="265">
        <v>0.86316999999999999</v>
      </c>
      <c r="LA197" s="265">
        <v>0.96516999999999997</v>
      </c>
      <c r="LB197" s="265">
        <v>0.99951999999999996</v>
      </c>
      <c r="LC197" s="265">
        <v>1</v>
      </c>
      <c r="LD197" s="265">
        <v>0</v>
      </c>
      <c r="LE197" s="265">
        <v>0.70237000000000005</v>
      </c>
      <c r="LF197" s="265">
        <v>0</v>
      </c>
      <c r="LG197" s="265">
        <v>0</v>
      </c>
      <c r="LH197" s="431">
        <v>3.6592914257198572E-3</v>
      </c>
      <c r="LI197" s="431">
        <v>3.266303101554513E-3</v>
      </c>
      <c r="LJ197" s="431">
        <v>2.997315488755703E-3</v>
      </c>
      <c r="LK197" s="431">
        <v>2.4040516000241041E-3</v>
      </c>
      <c r="LL197" s="431">
        <v>2.2745134774595499E-3</v>
      </c>
      <c r="LM197" s="431">
        <v>1.8198636826127768E-3</v>
      </c>
      <c r="LN197" s="431">
        <v>1.7332660499960184E-3</v>
      </c>
      <c r="LO197" s="431">
        <v>1.3610686874017119E-3</v>
      </c>
      <c r="LP197" s="431">
        <v>1.4083553105592728E-3</v>
      </c>
      <c r="LQ197" s="431">
        <v>1.2254806933924556E-3</v>
      </c>
      <c r="LR197" s="431">
        <v>3.8843885995447636E-3</v>
      </c>
      <c r="LS197" s="431">
        <v>2.8021456673741341E-3</v>
      </c>
      <c r="LT197" s="431">
        <v>3.588567953556776E-3</v>
      </c>
      <c r="LU197" s="431">
        <v>2.1853102371096611E-3</v>
      </c>
      <c r="LV197" s="431">
        <v>2.1467769984155893E-3</v>
      </c>
      <c r="LW197" s="431">
        <v>1.8264855025336146E-3</v>
      </c>
      <c r="LX197" s="431">
        <v>1.9539219792932272E-3</v>
      </c>
      <c r="LY197" s="431">
        <v>1.8598977476358414E-3</v>
      </c>
      <c r="LZ197" s="431">
        <v>3.7658447399735451E-3</v>
      </c>
      <c r="MA197" s="431">
        <v>3.1322964932769537E-3</v>
      </c>
      <c r="MB197" s="431">
        <v>3.4297602251172066E-3</v>
      </c>
      <c r="MC197" s="431">
        <v>2.7048569172620773E-3</v>
      </c>
      <c r="MD197" s="431">
        <v>2.286587143316865E-3</v>
      </c>
      <c r="ME197" s="431">
        <v>2.9073613695800304E-3</v>
      </c>
      <c r="MF197" s="431">
        <v>3.3327916171401739E-3</v>
      </c>
      <c r="MG197" s="431">
        <v>3.0658657196909189E-3</v>
      </c>
      <c r="MH197" s="266"/>
      <c r="MI197" s="266"/>
      <c r="MJ197" s="266"/>
      <c r="MK197" s="266"/>
      <c r="ML197" s="266"/>
      <c r="MM197" s="266"/>
      <c r="MN197" s="266"/>
      <c r="MO197" s="266"/>
      <c r="MP197" s="266"/>
      <c r="MQ197" s="266"/>
      <c r="MR197" s="266"/>
      <c r="MS197" s="266"/>
      <c r="MT197" s="266"/>
      <c r="MU197" s="266"/>
      <c r="MV197" s="266"/>
      <c r="MW197" s="266"/>
      <c r="MX197" s="266"/>
      <c r="MY197" s="266"/>
      <c r="MZ197" s="266"/>
      <c r="NA197" s="266"/>
      <c r="NB197" s="266"/>
      <c r="NC197" s="266"/>
      <c r="ND197" s="266"/>
      <c r="NE197" s="266"/>
      <c r="NF197" s="266"/>
      <c r="NG197" s="266"/>
      <c r="NH197" s="266"/>
      <c r="NI197" s="266"/>
      <c r="NJ197" s="266"/>
      <c r="NK197" s="266"/>
      <c r="NL197" s="266"/>
      <c r="NM197" s="266"/>
      <c r="NN197" s="266"/>
      <c r="NO197" s="266"/>
      <c r="NP197" s="266"/>
      <c r="NQ197" s="266"/>
      <c r="NR197" s="266"/>
      <c r="NS197" s="266"/>
      <c r="NT197" s="266"/>
      <c r="NU197" s="266"/>
      <c r="NV197" s="266"/>
      <c r="NW197" s="266"/>
      <c r="NX197" s="266"/>
      <c r="NY197" s="266"/>
      <c r="NZ197" s="266"/>
      <c r="OA197" s="266"/>
      <c r="OB197" s="266"/>
      <c r="OC197" s="266"/>
      <c r="OD197" s="266"/>
      <c r="OE197" s="266"/>
      <c r="OF197" s="266"/>
      <c r="OG197" s="266"/>
      <c r="OH197" s="266"/>
      <c r="OI197" s="266"/>
      <c r="OJ197" s="266"/>
      <c r="OK197" s="266"/>
      <c r="OL197" s="266"/>
      <c r="OM197" s="266"/>
      <c r="ON197" s="267"/>
    </row>
    <row r="198" spans="1:404">
      <c r="A198" s="261">
        <v>573</v>
      </c>
      <c r="B198" s="265">
        <v>0.39345000000000002</v>
      </c>
      <c r="C198" s="265">
        <v>0.58118999999999998</v>
      </c>
      <c r="D198" s="265">
        <v>0.68589999999999995</v>
      </c>
      <c r="E198" s="265">
        <v>0.75375999999999999</v>
      </c>
      <c r="F198" s="265">
        <v>0.43091000000000002</v>
      </c>
      <c r="G198" s="265">
        <v>0.64256000000000002</v>
      </c>
      <c r="H198" s="265">
        <v>0.32641999999999999</v>
      </c>
      <c r="I198" s="265">
        <v>0.39595000000000002</v>
      </c>
      <c r="J198" s="265">
        <v>0.47216000000000002</v>
      </c>
      <c r="K198" s="265">
        <v>5.1187999999999997E-2</v>
      </c>
      <c r="L198" s="265">
        <v>4.5662000000000001E-2</v>
      </c>
      <c r="M198" s="265">
        <v>5.7813999999999997E-2</v>
      </c>
      <c r="N198" s="265">
        <v>0.29393000000000002</v>
      </c>
      <c r="O198" s="265">
        <v>0.25967000000000001</v>
      </c>
      <c r="P198" s="265">
        <v>0.62973999999999997</v>
      </c>
      <c r="Q198" s="265">
        <v>0.70104999999999995</v>
      </c>
      <c r="R198" s="265">
        <v>0.78395999999999999</v>
      </c>
      <c r="S198" s="265">
        <v>0.33743000000000001</v>
      </c>
      <c r="T198" s="265">
        <v>0.22731000000000001</v>
      </c>
      <c r="U198" s="265">
        <v>0.25435999999999998</v>
      </c>
      <c r="V198" s="265">
        <v>0.16827</v>
      </c>
      <c r="W198" s="265">
        <v>0.28320000000000001</v>
      </c>
      <c r="X198" s="265">
        <v>0.23894000000000001</v>
      </c>
      <c r="Y198" s="265">
        <v>0.33338000000000001</v>
      </c>
      <c r="Z198" s="265">
        <v>0.22503999999999999</v>
      </c>
      <c r="AA198" s="265">
        <v>0.41732000000000002</v>
      </c>
      <c r="AB198" s="265">
        <v>0.28659000000000001</v>
      </c>
      <c r="AC198" s="265">
        <v>0.33311000000000002</v>
      </c>
      <c r="AD198" s="265">
        <v>0.21776000000000001</v>
      </c>
      <c r="AE198" s="265">
        <v>0.13417000000000001</v>
      </c>
      <c r="AF198" s="265">
        <v>0.13361000000000001</v>
      </c>
      <c r="AG198" s="265">
        <v>0.26396999999999998</v>
      </c>
      <c r="AH198" s="265">
        <v>8.3019999999999997E-2</v>
      </c>
      <c r="AI198" s="265">
        <v>3.3994999999999997E-2</v>
      </c>
      <c r="AJ198" s="265">
        <v>6.6973000000000005E-2</v>
      </c>
      <c r="AK198" s="265">
        <v>2.4237000000000002E-2</v>
      </c>
      <c r="AL198" s="265">
        <v>3.5867999999999997E-2</v>
      </c>
      <c r="AM198" s="265">
        <v>5.0665000000000002E-2</v>
      </c>
      <c r="AN198" s="265">
        <v>2.4069E-2</v>
      </c>
      <c r="AO198" s="265">
        <v>3.6141E-2</v>
      </c>
      <c r="AP198" s="265">
        <v>5.4198999999999997E-2</v>
      </c>
      <c r="AQ198" s="265">
        <v>2.4788000000000001E-2</v>
      </c>
      <c r="AR198" s="265">
        <v>3.6546000000000002E-2</v>
      </c>
      <c r="AS198" s="265">
        <v>3.5645999999999997E-2</v>
      </c>
      <c r="AT198" s="265">
        <v>2.4995E-2</v>
      </c>
      <c r="AU198" s="265">
        <v>3.6645999999999998E-2</v>
      </c>
      <c r="AV198" s="265">
        <v>2.5876E-2</v>
      </c>
      <c r="AW198" s="265">
        <v>5.1695999999999999E-2</v>
      </c>
      <c r="AX198" s="265">
        <v>6.1629000000000003E-2</v>
      </c>
      <c r="AY198" s="265">
        <v>4.8707E-2</v>
      </c>
      <c r="AZ198" s="265">
        <v>3.8295999999999997E-2</v>
      </c>
      <c r="BA198" s="265">
        <v>3.2556000000000002E-2</v>
      </c>
      <c r="BB198" s="265">
        <v>3.5250999999999998E-2</v>
      </c>
      <c r="BC198" s="265">
        <v>3.7026999999999997E-2</v>
      </c>
      <c r="BD198" s="265">
        <v>3.0242999999999999E-2</v>
      </c>
      <c r="BE198" s="265">
        <v>0.45043</v>
      </c>
      <c r="BF198" s="265">
        <v>0.43663999999999997</v>
      </c>
      <c r="BG198" s="265">
        <v>0.87602999999999998</v>
      </c>
      <c r="BH198" s="265">
        <v>0.84248000000000001</v>
      </c>
      <c r="BI198" s="265">
        <v>0.78008</v>
      </c>
      <c r="BJ198" s="265">
        <v>0.71801000000000004</v>
      </c>
      <c r="BK198" s="265">
        <v>0.26493</v>
      </c>
      <c r="BL198" s="265">
        <v>0.52592000000000005</v>
      </c>
      <c r="BM198" s="265">
        <v>0.29511999999999999</v>
      </c>
      <c r="BN198" s="265">
        <v>0.49032999999999999</v>
      </c>
      <c r="BO198" s="265">
        <v>0.51429000000000002</v>
      </c>
      <c r="BP198" s="265">
        <v>0.32412999999999997</v>
      </c>
      <c r="BQ198" s="265">
        <v>0.39050000000000001</v>
      </c>
      <c r="BR198" s="265">
        <v>0.46503</v>
      </c>
      <c r="BS198" s="265">
        <v>0.42603000000000002</v>
      </c>
      <c r="BT198" s="265">
        <v>0.41399999999999998</v>
      </c>
      <c r="BU198" s="265">
        <v>0.43520999999999999</v>
      </c>
      <c r="BV198" s="265">
        <v>0.32213999999999998</v>
      </c>
      <c r="BW198" s="265">
        <v>0.34666999999999998</v>
      </c>
      <c r="BX198" s="265">
        <v>5.8130000000000001E-2</v>
      </c>
      <c r="BY198" s="265">
        <v>0.45477000000000001</v>
      </c>
      <c r="BZ198" s="265">
        <v>0.42625000000000002</v>
      </c>
      <c r="CA198" s="265">
        <v>0.73599999999999999</v>
      </c>
      <c r="CB198" s="265">
        <v>0.53951000000000005</v>
      </c>
      <c r="CC198" s="265">
        <v>0.67467999999999995</v>
      </c>
      <c r="CD198" s="265">
        <v>0.43959999999999999</v>
      </c>
      <c r="CE198" s="265">
        <v>0.41993999999999998</v>
      </c>
      <c r="CF198" s="265">
        <v>0.46250999999999998</v>
      </c>
      <c r="CG198" s="265">
        <v>0.19867000000000001</v>
      </c>
      <c r="CH198" s="265">
        <v>0.41354000000000002</v>
      </c>
      <c r="CI198" s="265">
        <v>0.42077999999999999</v>
      </c>
      <c r="CJ198" s="265">
        <v>0.40348000000000001</v>
      </c>
      <c r="CK198" s="265">
        <v>0.20200000000000001</v>
      </c>
      <c r="CL198" s="265">
        <v>0.68315000000000003</v>
      </c>
      <c r="CM198" s="265">
        <v>0.37652000000000002</v>
      </c>
      <c r="CN198" s="265">
        <v>0.22222</v>
      </c>
      <c r="CO198" s="265">
        <v>0.30503000000000002</v>
      </c>
      <c r="CP198" s="265">
        <v>0.37248999999999999</v>
      </c>
      <c r="CQ198" s="265">
        <v>0.35187000000000002</v>
      </c>
      <c r="CR198" s="265">
        <v>0.30399999999999999</v>
      </c>
      <c r="CS198" s="265">
        <v>0.31429000000000001</v>
      </c>
      <c r="CT198" s="265">
        <v>0.39380999999999999</v>
      </c>
      <c r="CU198" s="265">
        <v>0.254</v>
      </c>
      <c r="CV198" s="265">
        <v>0.34405999999999998</v>
      </c>
      <c r="CW198" s="265">
        <v>0.61009999999999998</v>
      </c>
      <c r="CX198" s="265">
        <v>0.39380999999999999</v>
      </c>
      <c r="CY198" s="265">
        <v>0.45773000000000003</v>
      </c>
      <c r="CZ198" s="265">
        <v>0.52712999999999999</v>
      </c>
      <c r="DA198" s="265">
        <v>0.59658</v>
      </c>
      <c r="DB198" s="265">
        <v>0.10505</v>
      </c>
      <c r="DC198" s="265">
        <v>0.12371</v>
      </c>
      <c r="DD198" s="265">
        <v>8.4848000000000007E-2</v>
      </c>
      <c r="DE198" s="265">
        <v>0.23093</v>
      </c>
      <c r="DF198" s="265">
        <v>3.8771E-2</v>
      </c>
      <c r="DG198" s="265">
        <v>5.7285999999999997E-2</v>
      </c>
      <c r="DH198" s="265">
        <v>4.5576999999999999E-2</v>
      </c>
      <c r="DI198" s="265">
        <v>3.0807000000000001E-2</v>
      </c>
      <c r="DJ198" s="265">
        <v>3.6462000000000001E-2</v>
      </c>
      <c r="DK198" s="265">
        <v>0.1042</v>
      </c>
      <c r="DL198" s="265">
        <v>7.9599000000000003E-2</v>
      </c>
      <c r="DM198" s="265">
        <v>8.2732E-2</v>
      </c>
      <c r="DN198" s="265">
        <v>5.4081999999999998E-2</v>
      </c>
      <c r="DO198" s="265">
        <v>5.2217E-2</v>
      </c>
      <c r="DP198" s="265">
        <v>9.1365000000000002E-2</v>
      </c>
      <c r="DQ198" s="265">
        <v>5.6394E-2</v>
      </c>
      <c r="DR198" s="265">
        <v>6.3787999999999997E-2</v>
      </c>
      <c r="DS198" s="265">
        <v>9.5087000000000005E-2</v>
      </c>
      <c r="DT198" s="265">
        <v>0.13644000000000001</v>
      </c>
      <c r="DU198" s="265">
        <v>0.11155</v>
      </c>
      <c r="DV198" s="265">
        <v>8.0002000000000004E-2</v>
      </c>
      <c r="DW198" s="265">
        <v>0.11771</v>
      </c>
      <c r="DX198" s="265">
        <v>3.8149000000000002E-2</v>
      </c>
      <c r="DY198" s="265">
        <v>5.3682000000000001E-2</v>
      </c>
      <c r="DZ198" s="265">
        <v>0.15623000000000001</v>
      </c>
      <c r="EA198" s="265">
        <v>7.8558000000000003E-2</v>
      </c>
      <c r="EB198" s="265">
        <v>7.9365000000000005E-2</v>
      </c>
      <c r="EC198" s="265">
        <v>8.2798999999999998E-2</v>
      </c>
      <c r="ED198" s="265">
        <v>7.4498999999999996E-2</v>
      </c>
      <c r="EE198" s="265">
        <v>6.9870000000000002E-2</v>
      </c>
      <c r="EF198" s="265">
        <v>1.5696000000000002E-2</v>
      </c>
      <c r="EG198" s="265">
        <v>9.2303999999999997E-2</v>
      </c>
      <c r="EH198" s="265">
        <v>0.11956</v>
      </c>
      <c r="EI198" s="265">
        <v>0.51632999999999996</v>
      </c>
      <c r="EJ198" s="265">
        <v>0.42474000000000001</v>
      </c>
      <c r="EK198" s="265">
        <v>0.18182000000000001</v>
      </c>
      <c r="EL198" s="265">
        <v>0.31041999999999997</v>
      </c>
      <c r="EM198" s="265">
        <v>0.79998000000000002</v>
      </c>
      <c r="EN198" s="265">
        <v>0.45928000000000002</v>
      </c>
      <c r="EO198" s="265">
        <v>0.65505000000000002</v>
      </c>
      <c r="EP198" s="265">
        <v>0.38901999999999998</v>
      </c>
      <c r="EQ198" s="265">
        <v>9.6600000000000005E-2</v>
      </c>
      <c r="ER198" s="265">
        <v>0.17604</v>
      </c>
      <c r="ES198" s="265">
        <v>0.12759000000000001</v>
      </c>
      <c r="ET198" s="265">
        <v>0.15065000000000001</v>
      </c>
      <c r="EU198" s="265">
        <v>0.11183</v>
      </c>
      <c r="EV198" s="265">
        <v>0.16433</v>
      </c>
      <c r="EW198" s="265">
        <v>0.16733999999999999</v>
      </c>
      <c r="EX198" s="265">
        <v>0.17224999999999999</v>
      </c>
      <c r="EY198" s="265">
        <v>8.9831999999999995E-2</v>
      </c>
      <c r="EZ198" s="265">
        <v>0.47198000000000001</v>
      </c>
      <c r="FA198" s="265">
        <v>0.18554000000000001</v>
      </c>
      <c r="FB198" s="265">
        <v>0.17785000000000001</v>
      </c>
      <c r="FC198" s="265">
        <v>0.17262</v>
      </c>
      <c r="FD198" s="265">
        <v>0.14873</v>
      </c>
      <c r="FE198" s="265">
        <v>0.16732</v>
      </c>
      <c r="FF198" s="265">
        <v>0.13367000000000001</v>
      </c>
      <c r="FG198" s="265">
        <v>0.17004</v>
      </c>
      <c r="FH198" s="265">
        <v>0.11225</v>
      </c>
      <c r="FI198" s="265">
        <v>0.10044</v>
      </c>
      <c r="FJ198" s="265">
        <v>0.58435000000000004</v>
      </c>
      <c r="FK198" s="265">
        <v>0.56159999999999999</v>
      </c>
      <c r="FL198" s="265">
        <v>0.20906</v>
      </c>
      <c r="FM198" s="265">
        <v>0.23219999999999999</v>
      </c>
      <c r="FN198" s="265">
        <v>0.72397</v>
      </c>
      <c r="FO198" s="265">
        <v>0.91200000000000003</v>
      </c>
      <c r="FP198" s="265">
        <v>0.61378999999999995</v>
      </c>
      <c r="FQ198" s="265">
        <v>0.72694000000000003</v>
      </c>
      <c r="FR198" s="265">
        <v>0.73067000000000004</v>
      </c>
      <c r="FS198" s="265">
        <v>0.81069000000000002</v>
      </c>
      <c r="FT198" s="265">
        <v>0.59180999999999995</v>
      </c>
      <c r="FU198" s="265">
        <v>0.67971000000000004</v>
      </c>
      <c r="FV198" s="265">
        <v>0.78746000000000005</v>
      </c>
      <c r="FW198" s="265">
        <v>0.63739999999999997</v>
      </c>
      <c r="FX198" s="265">
        <v>0.87092000000000003</v>
      </c>
      <c r="FY198" s="265">
        <v>0.57169999999999999</v>
      </c>
      <c r="FZ198" s="265">
        <v>0.63739999999999997</v>
      </c>
      <c r="GA198" s="265">
        <v>0.73118000000000005</v>
      </c>
      <c r="GB198" s="265">
        <v>0.73551999999999995</v>
      </c>
      <c r="GC198" s="265">
        <v>0.89649999999999996</v>
      </c>
      <c r="GD198" s="265">
        <v>0.83750000000000002</v>
      </c>
      <c r="GE198" s="265">
        <v>0.98394999999999999</v>
      </c>
      <c r="GF198" s="265">
        <v>0.86682000000000003</v>
      </c>
      <c r="GG198" s="265">
        <v>0.72031999999999996</v>
      </c>
      <c r="GH198" s="265">
        <v>0.81974999999999998</v>
      </c>
      <c r="GI198" s="265">
        <v>0.77368000000000003</v>
      </c>
      <c r="GJ198" s="265">
        <v>0.92378000000000005</v>
      </c>
      <c r="GK198" s="265">
        <v>0.89002000000000003</v>
      </c>
      <c r="GL198" s="265">
        <v>0.80769000000000002</v>
      </c>
      <c r="GM198" s="265">
        <v>0.96070999999999995</v>
      </c>
      <c r="GN198" s="265">
        <v>0.97262000000000004</v>
      </c>
      <c r="GO198" s="265">
        <v>0.90766000000000002</v>
      </c>
      <c r="GP198" s="265">
        <v>0.87195</v>
      </c>
      <c r="GQ198" s="265">
        <v>0.86638000000000004</v>
      </c>
      <c r="GR198" s="265">
        <v>0.93623000000000001</v>
      </c>
      <c r="GS198" s="265">
        <v>0.85967000000000005</v>
      </c>
      <c r="GT198" s="265">
        <v>0.86117999999999995</v>
      </c>
      <c r="GU198" s="265">
        <v>0.85721999999999998</v>
      </c>
      <c r="GV198" s="265">
        <v>0.82726999999999995</v>
      </c>
      <c r="GW198" s="265">
        <v>0.83516999999999997</v>
      </c>
      <c r="GX198" s="265">
        <v>0.91742000000000001</v>
      </c>
      <c r="GY198" s="265">
        <v>0.69255</v>
      </c>
      <c r="GZ198" s="265">
        <v>0.55098999999999998</v>
      </c>
      <c r="HA198" s="265">
        <v>0.78820000000000001</v>
      </c>
      <c r="HB198" s="265">
        <v>0.79230999999999996</v>
      </c>
      <c r="HC198" s="265">
        <v>0.96911000000000003</v>
      </c>
      <c r="HD198" s="265">
        <v>0.70337000000000005</v>
      </c>
      <c r="HE198" s="265">
        <v>0.94672999999999996</v>
      </c>
      <c r="HF198" s="265">
        <v>0.87207000000000001</v>
      </c>
      <c r="HG198" s="265">
        <v>0.94821999999999995</v>
      </c>
      <c r="HH198" s="265">
        <v>0.94896000000000003</v>
      </c>
      <c r="HI198" s="265">
        <v>0.95182</v>
      </c>
      <c r="HJ198" s="265">
        <v>0.97001000000000004</v>
      </c>
      <c r="HK198" s="265">
        <v>0.82732000000000006</v>
      </c>
      <c r="HL198" s="265">
        <v>0.85670000000000002</v>
      </c>
      <c r="HM198" s="265">
        <v>0.86314000000000002</v>
      </c>
      <c r="HN198" s="265">
        <v>0.91922000000000004</v>
      </c>
      <c r="HO198" s="265">
        <v>0.92525999999999997</v>
      </c>
      <c r="HP198" s="265">
        <v>0.88453999999999999</v>
      </c>
      <c r="HQ198" s="265">
        <v>0.83908000000000005</v>
      </c>
      <c r="HR198" s="265">
        <v>0.92034000000000005</v>
      </c>
      <c r="HS198" s="265">
        <v>0.91886000000000001</v>
      </c>
      <c r="HT198" s="265">
        <v>0.79951000000000005</v>
      </c>
      <c r="HU198" s="265">
        <v>0.90112999999999999</v>
      </c>
      <c r="HV198" s="265">
        <v>0.83911999999999998</v>
      </c>
      <c r="HW198" s="265">
        <v>0.80403000000000002</v>
      </c>
      <c r="HX198" s="265">
        <v>0.83565999999999996</v>
      </c>
      <c r="HY198" s="265">
        <v>0.67213000000000001</v>
      </c>
      <c r="HZ198" s="265">
        <v>0.97558999999999996</v>
      </c>
      <c r="IA198" s="265">
        <v>0.91081000000000001</v>
      </c>
      <c r="IB198" s="265">
        <v>0.90436000000000005</v>
      </c>
      <c r="IC198" s="265">
        <v>0.91364999999999996</v>
      </c>
      <c r="ID198" s="265">
        <v>0.91017999999999999</v>
      </c>
      <c r="IE198" s="265">
        <v>0.86370000000000002</v>
      </c>
      <c r="IF198" s="265">
        <v>0.87</v>
      </c>
      <c r="IG198" s="265">
        <v>0.81988000000000005</v>
      </c>
      <c r="IH198" s="265">
        <v>0.9214</v>
      </c>
      <c r="II198" s="265">
        <v>0.99863000000000002</v>
      </c>
      <c r="IJ198" s="265">
        <v>0.85048000000000001</v>
      </c>
      <c r="IK198" s="265">
        <v>0.86053999999999997</v>
      </c>
      <c r="IL198" s="265">
        <v>0.96589000000000003</v>
      </c>
      <c r="IM198" s="265">
        <v>0.97096000000000005</v>
      </c>
      <c r="IN198" s="265">
        <v>0.99985999999999997</v>
      </c>
      <c r="IO198" s="265">
        <v>0.99539999999999995</v>
      </c>
      <c r="IP198" s="265">
        <v>0.65308999999999995</v>
      </c>
      <c r="IQ198" s="265">
        <v>0.92030000000000001</v>
      </c>
      <c r="IR198" s="265">
        <v>0.82633999999999996</v>
      </c>
      <c r="IS198" s="265">
        <v>0.82349000000000006</v>
      </c>
      <c r="IT198" s="265">
        <v>0.66530999999999996</v>
      </c>
      <c r="IU198" s="265">
        <v>0.86670999999999998</v>
      </c>
      <c r="IV198" s="265">
        <v>0.57509999999999994</v>
      </c>
      <c r="IW198" s="265">
        <v>0.82526999999999995</v>
      </c>
      <c r="IX198" s="265">
        <v>0.89246999999999999</v>
      </c>
      <c r="IY198" s="265">
        <v>0.92279999999999995</v>
      </c>
      <c r="IZ198" s="265">
        <v>0.82482</v>
      </c>
      <c r="JA198" s="265">
        <v>0.86243999999999998</v>
      </c>
      <c r="JB198" s="265">
        <v>0.82877000000000001</v>
      </c>
      <c r="JC198" s="265">
        <v>0.90041000000000004</v>
      </c>
      <c r="JD198" s="265">
        <v>0.94508000000000003</v>
      </c>
      <c r="JE198" s="265">
        <v>0.86385999999999996</v>
      </c>
      <c r="JF198" s="265">
        <v>0.66890000000000005</v>
      </c>
      <c r="JG198" s="265">
        <v>0.92569000000000001</v>
      </c>
      <c r="JH198" s="265">
        <v>1</v>
      </c>
      <c r="JI198" s="265">
        <v>0.82608999999999999</v>
      </c>
      <c r="JJ198" s="265">
        <v>0.78271000000000002</v>
      </c>
      <c r="JK198" s="265">
        <v>0.98724000000000001</v>
      </c>
      <c r="JL198" s="265">
        <v>0.94993000000000005</v>
      </c>
      <c r="JM198" s="265">
        <v>0.96101000000000003</v>
      </c>
      <c r="JN198" s="265">
        <v>0.84250999999999998</v>
      </c>
      <c r="JO198" s="265">
        <v>0.88053999999999999</v>
      </c>
      <c r="JP198" s="265">
        <v>0.75273999999999996</v>
      </c>
      <c r="JQ198" s="265">
        <v>0.84340000000000004</v>
      </c>
      <c r="JR198" s="265">
        <v>0.78476999999999997</v>
      </c>
      <c r="JS198" s="265">
        <v>0.86541999999999997</v>
      </c>
      <c r="JT198" s="265">
        <v>0.42857000000000001</v>
      </c>
      <c r="JU198" s="265">
        <v>0.94342999999999999</v>
      </c>
      <c r="JV198" s="265">
        <v>0.90532000000000001</v>
      </c>
      <c r="JW198" s="265">
        <v>0.80984999999999996</v>
      </c>
      <c r="JX198" s="265">
        <v>0.82579000000000002</v>
      </c>
      <c r="JY198" s="265">
        <v>0.86085</v>
      </c>
      <c r="JZ198" s="265">
        <v>0.74895999999999996</v>
      </c>
      <c r="KA198" s="265">
        <v>0.66884999999999994</v>
      </c>
      <c r="KB198" s="265">
        <v>0.61672000000000005</v>
      </c>
      <c r="KC198" s="265">
        <v>0.66205000000000003</v>
      </c>
      <c r="KD198" s="265">
        <v>0.56940999999999997</v>
      </c>
      <c r="KE198" s="265">
        <v>0.59452000000000005</v>
      </c>
      <c r="KF198" s="265">
        <v>0.53410000000000002</v>
      </c>
      <c r="KG198" s="265">
        <v>0.50936000000000003</v>
      </c>
      <c r="KH198" s="265">
        <v>0.92893999999999999</v>
      </c>
      <c r="KI198" s="265">
        <v>0.79432999999999998</v>
      </c>
      <c r="KJ198" s="265">
        <v>0.83389000000000002</v>
      </c>
      <c r="KK198" s="265">
        <v>0.59058999999999995</v>
      </c>
      <c r="KL198" s="265">
        <v>0.62321000000000004</v>
      </c>
      <c r="KM198" s="265">
        <v>0.95186000000000004</v>
      </c>
      <c r="KN198" s="265">
        <v>0.93455999999999995</v>
      </c>
      <c r="KO198" s="265">
        <v>0.88256000000000001</v>
      </c>
      <c r="KP198" s="265">
        <v>6.6613705943443669E-3</v>
      </c>
      <c r="KQ198" s="265">
        <v>0.76314000000000004</v>
      </c>
      <c r="KR198" s="265">
        <v>0.71599999999999997</v>
      </c>
      <c r="KS198" s="265">
        <v>0.67717000000000005</v>
      </c>
      <c r="KT198" s="265">
        <v>0.94290377827096572</v>
      </c>
      <c r="KU198" s="265">
        <v>0.16702</v>
      </c>
      <c r="KV198" s="265">
        <v>0.32499</v>
      </c>
      <c r="KW198" s="265">
        <v>0.39574999999999999</v>
      </c>
      <c r="KX198" s="265">
        <v>0.50604000000000005</v>
      </c>
      <c r="KY198" s="265">
        <v>0.69327000000000005</v>
      </c>
      <c r="KZ198" s="265">
        <v>0.86512999999999995</v>
      </c>
      <c r="LA198" s="265">
        <v>0.96618999999999999</v>
      </c>
      <c r="LB198" s="265">
        <v>0.99963000000000002</v>
      </c>
      <c r="LC198" s="265">
        <v>1</v>
      </c>
      <c r="LD198" s="265">
        <v>0</v>
      </c>
      <c r="LE198" s="265">
        <v>0.70474999999999999</v>
      </c>
      <c r="LF198" s="265">
        <v>0</v>
      </c>
      <c r="LG198" s="265">
        <v>0</v>
      </c>
      <c r="LH198" s="431">
        <v>3.7415011320263147E-3</v>
      </c>
      <c r="LI198" s="431">
        <v>3.3293503802269697E-3</v>
      </c>
      <c r="LJ198" s="431">
        <v>3.079624380916357E-3</v>
      </c>
      <c r="LK198" s="431">
        <v>2.4049140047281981E-3</v>
      </c>
      <c r="LL198" s="431">
        <v>2.3243329487740993E-3</v>
      </c>
      <c r="LM198" s="431">
        <v>1.7988506006076932E-3</v>
      </c>
      <c r="LN198" s="431">
        <v>1.7550250049680471E-3</v>
      </c>
      <c r="LO198" s="431">
        <v>1.3328609056770802E-3</v>
      </c>
      <c r="LP198" s="431">
        <v>1.4042251277714968E-3</v>
      </c>
      <c r="LQ198" s="431">
        <v>1.1979504488408566E-3</v>
      </c>
      <c r="LR198" s="431">
        <v>3.929507452994585E-3</v>
      </c>
      <c r="LS198" s="431">
        <v>2.8120549395680428E-3</v>
      </c>
      <c r="LT198" s="431">
        <v>3.6410035099834204E-3</v>
      </c>
      <c r="LU198" s="431">
        <v>2.1656190510839224E-3</v>
      </c>
      <c r="LV198" s="431">
        <v>2.181345596909523E-3</v>
      </c>
      <c r="LW198" s="431">
        <v>1.8028741469606757E-3</v>
      </c>
      <c r="LX198" s="431">
        <v>1.9705889280885458E-3</v>
      </c>
      <c r="LY198" s="431">
        <v>1.83584273327142E-3</v>
      </c>
      <c r="LZ198" s="431">
        <v>3.8313374388962984E-3</v>
      </c>
      <c r="MA198" s="431">
        <v>3.1791436485946178E-3</v>
      </c>
      <c r="MB198" s="431">
        <v>3.5055563785135746E-3</v>
      </c>
      <c r="MC198" s="431">
        <v>2.6923196855932474E-3</v>
      </c>
      <c r="MD198" s="431">
        <v>2.2701618727296591E-3</v>
      </c>
      <c r="ME198" s="431">
        <v>2.9331392142921686E-3</v>
      </c>
      <c r="MF198" s="431">
        <v>3.3629543613642454E-3</v>
      </c>
      <c r="MG198" s="431">
        <v>3.0712280422449112E-3</v>
      </c>
      <c r="MH198" s="266"/>
      <c r="MI198" s="266"/>
      <c r="MJ198" s="266"/>
      <c r="MK198" s="266"/>
      <c r="ML198" s="266"/>
      <c r="MM198" s="266"/>
      <c r="MN198" s="266"/>
      <c r="MO198" s="266"/>
      <c r="MP198" s="266"/>
      <c r="MQ198" s="266"/>
      <c r="MR198" s="266"/>
      <c r="MS198" s="266"/>
      <c r="MT198" s="266"/>
      <c r="MU198" s="266"/>
      <c r="MV198" s="266"/>
      <c r="MW198" s="266"/>
      <c r="MX198" s="266"/>
      <c r="MY198" s="266"/>
      <c r="MZ198" s="266"/>
      <c r="NA198" s="266"/>
      <c r="NB198" s="266"/>
      <c r="NC198" s="266"/>
      <c r="ND198" s="266"/>
      <c r="NE198" s="266"/>
      <c r="NF198" s="266"/>
      <c r="NG198" s="266"/>
      <c r="NH198" s="266"/>
      <c r="NI198" s="266"/>
      <c r="NJ198" s="266"/>
      <c r="NK198" s="266"/>
      <c r="NL198" s="266"/>
      <c r="NM198" s="266"/>
      <c r="NN198" s="266"/>
      <c r="NO198" s="266"/>
      <c r="NP198" s="266"/>
      <c r="NQ198" s="266"/>
      <c r="NR198" s="266"/>
      <c r="NS198" s="266"/>
      <c r="NT198" s="266"/>
      <c r="NU198" s="266"/>
      <c r="NV198" s="266"/>
      <c r="NW198" s="266"/>
      <c r="NX198" s="266"/>
      <c r="NY198" s="266"/>
      <c r="NZ198" s="266"/>
      <c r="OA198" s="266"/>
      <c r="OB198" s="266"/>
      <c r="OC198" s="266"/>
      <c r="OD198" s="266"/>
      <c r="OE198" s="266"/>
      <c r="OF198" s="266"/>
      <c r="OG198" s="266"/>
      <c r="OH198" s="266"/>
      <c r="OI198" s="266"/>
      <c r="OJ198" s="266"/>
      <c r="OK198" s="266"/>
      <c r="OL198" s="266"/>
      <c r="OM198" s="266"/>
      <c r="ON198" s="267"/>
    </row>
    <row r="199" spans="1:404">
      <c r="A199" s="261">
        <v>574</v>
      </c>
      <c r="B199" s="265">
        <v>0.40614</v>
      </c>
      <c r="C199" s="265">
        <v>0.59748000000000001</v>
      </c>
      <c r="D199" s="265">
        <v>0.70574999999999999</v>
      </c>
      <c r="E199" s="265">
        <v>0.77781</v>
      </c>
      <c r="F199" s="265">
        <v>0.44289000000000001</v>
      </c>
      <c r="G199" s="265">
        <v>0.65813999999999995</v>
      </c>
      <c r="H199" s="265">
        <v>0.33833000000000002</v>
      </c>
      <c r="I199" s="265">
        <v>0.41220000000000001</v>
      </c>
      <c r="J199" s="265">
        <v>0.49007000000000001</v>
      </c>
      <c r="K199" s="265">
        <v>5.8569999999999997E-2</v>
      </c>
      <c r="L199" s="265">
        <v>5.3240000000000003E-2</v>
      </c>
      <c r="M199" s="265">
        <v>6.6044000000000005E-2</v>
      </c>
      <c r="N199" s="265">
        <v>0.30923</v>
      </c>
      <c r="O199" s="265">
        <v>0.26802999999999999</v>
      </c>
      <c r="P199" s="265">
        <v>0.64129999999999998</v>
      </c>
      <c r="Q199" s="265">
        <v>0.70991000000000004</v>
      </c>
      <c r="R199" s="265">
        <v>0.80381999999999998</v>
      </c>
      <c r="S199" s="265">
        <v>0.34976000000000002</v>
      </c>
      <c r="T199" s="265">
        <v>0.23365</v>
      </c>
      <c r="U199" s="265">
        <v>0.26558999999999999</v>
      </c>
      <c r="V199" s="265">
        <v>0.1739</v>
      </c>
      <c r="W199" s="265">
        <v>0.29276999999999997</v>
      </c>
      <c r="X199" s="265">
        <v>0.24474000000000001</v>
      </c>
      <c r="Y199" s="265">
        <v>0.34473999999999999</v>
      </c>
      <c r="Z199" s="265">
        <v>0.23064999999999999</v>
      </c>
      <c r="AA199" s="265">
        <v>0.42814000000000002</v>
      </c>
      <c r="AB199" s="265">
        <v>0.29181000000000001</v>
      </c>
      <c r="AC199" s="265">
        <v>0.34852</v>
      </c>
      <c r="AD199" s="265">
        <v>0.22583</v>
      </c>
      <c r="AE199" s="265">
        <v>0.14061999999999999</v>
      </c>
      <c r="AF199" s="265">
        <v>0.13933999999999999</v>
      </c>
      <c r="AG199" s="265">
        <v>0.26645999999999997</v>
      </c>
      <c r="AH199" s="265">
        <v>8.7735999999999995E-2</v>
      </c>
      <c r="AI199" s="265">
        <v>4.1852E-2</v>
      </c>
      <c r="AJ199" s="265">
        <v>7.1293999999999996E-2</v>
      </c>
      <c r="AK199" s="265">
        <v>2.9502E-2</v>
      </c>
      <c r="AL199" s="265">
        <v>4.3950000000000003E-2</v>
      </c>
      <c r="AM199" s="265">
        <v>5.6091000000000002E-2</v>
      </c>
      <c r="AN199" s="265">
        <v>2.9221E-2</v>
      </c>
      <c r="AO199" s="265">
        <v>4.3922000000000003E-2</v>
      </c>
      <c r="AP199" s="265">
        <v>5.8609000000000001E-2</v>
      </c>
      <c r="AQ199" s="265">
        <v>2.9878999999999999E-2</v>
      </c>
      <c r="AR199" s="265">
        <v>4.4324000000000002E-2</v>
      </c>
      <c r="AS199" s="265">
        <v>3.9663999999999998E-2</v>
      </c>
      <c r="AT199" s="265">
        <v>3.0091E-2</v>
      </c>
      <c r="AU199" s="265">
        <v>4.4114E-2</v>
      </c>
      <c r="AV199" s="265">
        <v>3.091E-2</v>
      </c>
      <c r="AW199" s="265">
        <v>5.6270000000000001E-2</v>
      </c>
      <c r="AX199" s="265">
        <v>6.5504999999999994E-2</v>
      </c>
      <c r="AY199" s="265">
        <v>5.2357000000000001E-2</v>
      </c>
      <c r="AZ199" s="265">
        <v>4.1869999999999997E-2</v>
      </c>
      <c r="BA199" s="265">
        <v>3.9483999999999998E-2</v>
      </c>
      <c r="BB199" s="265">
        <v>4.2751999999999998E-2</v>
      </c>
      <c r="BC199" s="265">
        <v>4.4907000000000002E-2</v>
      </c>
      <c r="BD199" s="265">
        <v>3.6679000000000003E-2</v>
      </c>
      <c r="BE199" s="265">
        <v>0.34303</v>
      </c>
      <c r="BF199" s="265">
        <v>0.31</v>
      </c>
      <c r="BG199" s="265">
        <v>0.83470999999999995</v>
      </c>
      <c r="BH199" s="265">
        <v>0.82082999999999995</v>
      </c>
      <c r="BI199" s="265">
        <v>0.70843</v>
      </c>
      <c r="BJ199" s="265">
        <v>0.65690999999999999</v>
      </c>
      <c r="BK199" s="265">
        <v>0.22338</v>
      </c>
      <c r="BL199" s="265">
        <v>0.48753999999999997</v>
      </c>
      <c r="BM199" s="265">
        <v>0.23902000000000001</v>
      </c>
      <c r="BN199" s="265">
        <v>0.49421999999999999</v>
      </c>
      <c r="BO199" s="265">
        <v>0.5</v>
      </c>
      <c r="BP199" s="265">
        <v>0.31201000000000001</v>
      </c>
      <c r="BQ199" s="265">
        <v>0.36113000000000001</v>
      </c>
      <c r="BR199" s="265">
        <v>0.46054</v>
      </c>
      <c r="BS199" s="265">
        <v>0.37507000000000001</v>
      </c>
      <c r="BT199" s="265">
        <v>0.41286</v>
      </c>
      <c r="BU199" s="265">
        <v>0.56408999999999998</v>
      </c>
      <c r="BV199" s="265">
        <v>0.42294999999999999</v>
      </c>
      <c r="BW199" s="265">
        <v>0.44505</v>
      </c>
      <c r="BX199" s="265">
        <v>7.0041000000000006E-2</v>
      </c>
      <c r="BY199" s="265">
        <v>0.45795000000000002</v>
      </c>
      <c r="BZ199" s="265">
        <v>0.42964999999999998</v>
      </c>
      <c r="CA199" s="265">
        <v>0.73799999999999999</v>
      </c>
      <c r="CB199" s="265">
        <v>0.54266999999999999</v>
      </c>
      <c r="CC199" s="265">
        <v>0.67878000000000005</v>
      </c>
      <c r="CD199" s="265">
        <v>0.44288</v>
      </c>
      <c r="CE199" s="265">
        <v>0.42282999999999998</v>
      </c>
      <c r="CF199" s="265">
        <v>0.46549000000000001</v>
      </c>
      <c r="CG199" s="265">
        <v>0.18439</v>
      </c>
      <c r="CH199" s="265">
        <v>0.41644999999999999</v>
      </c>
      <c r="CI199" s="265">
        <v>0.42348000000000002</v>
      </c>
      <c r="CJ199" s="265">
        <v>0.40665000000000001</v>
      </c>
      <c r="CK199" s="265">
        <v>0.19170000000000001</v>
      </c>
      <c r="CL199" s="265">
        <v>0.68591000000000002</v>
      </c>
      <c r="CM199" s="265">
        <v>0.37517</v>
      </c>
      <c r="CN199" s="265">
        <v>0.22222</v>
      </c>
      <c r="CO199" s="265">
        <v>0.30403000000000002</v>
      </c>
      <c r="CP199" s="265">
        <v>0.37239</v>
      </c>
      <c r="CQ199" s="265">
        <v>0.3508</v>
      </c>
      <c r="CR199" s="265">
        <v>0.30199999999999999</v>
      </c>
      <c r="CS199" s="265">
        <v>0.33061000000000001</v>
      </c>
      <c r="CT199" s="265">
        <v>0.40825</v>
      </c>
      <c r="CU199" s="265">
        <v>0.252</v>
      </c>
      <c r="CV199" s="265">
        <v>0.34253</v>
      </c>
      <c r="CW199" s="265">
        <v>0.61817999999999995</v>
      </c>
      <c r="CX199" s="265">
        <v>0.40825</v>
      </c>
      <c r="CY199" s="265">
        <v>0.45567000000000002</v>
      </c>
      <c r="CZ199" s="265">
        <v>0.53</v>
      </c>
      <c r="DA199" s="265">
        <v>0.59814000000000001</v>
      </c>
      <c r="DB199" s="265">
        <v>0.10303</v>
      </c>
      <c r="DC199" s="265">
        <v>0.12371</v>
      </c>
      <c r="DD199" s="265">
        <v>8.2827999999999999E-2</v>
      </c>
      <c r="DE199" s="265">
        <v>0.22886999999999999</v>
      </c>
      <c r="DF199" s="265">
        <v>3.6695999999999999E-2</v>
      </c>
      <c r="DG199" s="265">
        <v>5.3955000000000003E-2</v>
      </c>
      <c r="DH199" s="265">
        <v>4.3256000000000003E-2</v>
      </c>
      <c r="DI199" s="265">
        <v>2.9041000000000001E-2</v>
      </c>
      <c r="DJ199" s="265">
        <v>3.4210999999999998E-2</v>
      </c>
      <c r="DK199" s="265">
        <v>9.5893999999999993E-2</v>
      </c>
      <c r="DL199" s="265">
        <v>7.9328999999999997E-2</v>
      </c>
      <c r="DM199" s="265">
        <v>7.7661999999999995E-2</v>
      </c>
      <c r="DN199" s="265">
        <v>5.0146999999999997E-2</v>
      </c>
      <c r="DO199" s="265">
        <v>4.9661999999999998E-2</v>
      </c>
      <c r="DP199" s="265">
        <v>8.4429000000000004E-2</v>
      </c>
      <c r="DQ199" s="265">
        <v>5.2068000000000003E-2</v>
      </c>
      <c r="DR199" s="265">
        <v>6.0509E-2</v>
      </c>
      <c r="DS199" s="265">
        <v>9.0539999999999995E-2</v>
      </c>
      <c r="DT199" s="265">
        <v>0.13142999999999999</v>
      </c>
      <c r="DU199" s="265">
        <v>0.10392</v>
      </c>
      <c r="DV199" s="265">
        <v>8.1773999999999999E-2</v>
      </c>
      <c r="DW199" s="265">
        <v>0.10877000000000001</v>
      </c>
      <c r="DX199" s="265">
        <v>3.6014999999999998E-2</v>
      </c>
      <c r="DY199" s="265">
        <v>5.0860000000000002E-2</v>
      </c>
      <c r="DZ199" s="265">
        <v>0.15082999999999999</v>
      </c>
      <c r="EA199" s="265">
        <v>7.3220999999999994E-2</v>
      </c>
      <c r="EB199" s="265">
        <v>7.4021000000000003E-2</v>
      </c>
      <c r="EC199" s="265">
        <v>7.7182000000000001E-2</v>
      </c>
      <c r="ED199" s="265">
        <v>6.9541000000000006E-2</v>
      </c>
      <c r="EE199" s="265">
        <v>6.5279000000000004E-2</v>
      </c>
      <c r="EF199" s="265">
        <v>1.5363E-2</v>
      </c>
      <c r="EG199" s="265">
        <v>8.5879999999999998E-2</v>
      </c>
      <c r="EH199" s="265">
        <v>0.10588</v>
      </c>
      <c r="EI199" s="265">
        <v>0.52856999999999998</v>
      </c>
      <c r="EJ199" s="265">
        <v>0.43917</v>
      </c>
      <c r="EK199" s="265">
        <v>0.19192000000000001</v>
      </c>
      <c r="EL199" s="265">
        <v>0.32707999999999998</v>
      </c>
      <c r="EM199" s="265">
        <v>0.80266999999999999</v>
      </c>
      <c r="EN199" s="265">
        <v>0.50482000000000005</v>
      </c>
      <c r="EO199" s="265">
        <v>0.67120999999999997</v>
      </c>
      <c r="EP199" s="265">
        <v>0.39567999999999998</v>
      </c>
      <c r="EQ199" s="265">
        <v>0.10244</v>
      </c>
      <c r="ER199" s="265">
        <v>0.19242000000000001</v>
      </c>
      <c r="ES199" s="265">
        <v>0.13750999999999999</v>
      </c>
      <c r="ET199" s="265">
        <v>0.16328000000000001</v>
      </c>
      <c r="EU199" s="265">
        <v>0.11953</v>
      </c>
      <c r="EV199" s="265">
        <v>0.18171999999999999</v>
      </c>
      <c r="EW199" s="265">
        <v>0.18453</v>
      </c>
      <c r="EX199" s="265">
        <v>0.18915000000000001</v>
      </c>
      <c r="EY199" s="265">
        <v>9.4452999999999995E-2</v>
      </c>
      <c r="EZ199" s="265">
        <v>0.47656999999999999</v>
      </c>
      <c r="FA199" s="265">
        <v>0.20007</v>
      </c>
      <c r="FB199" s="265">
        <v>0.19275999999999999</v>
      </c>
      <c r="FC199" s="265">
        <v>0.18783</v>
      </c>
      <c r="FD199" s="265">
        <v>0.15711</v>
      </c>
      <c r="FE199" s="265">
        <v>0.18276999999999999</v>
      </c>
      <c r="FF199" s="265">
        <v>0.14038</v>
      </c>
      <c r="FG199" s="265">
        <v>0.18076</v>
      </c>
      <c r="FH199" s="265">
        <v>0.11650000000000001</v>
      </c>
      <c r="FI199" s="265">
        <v>0.10339</v>
      </c>
      <c r="FJ199" s="265">
        <v>0.61207999999999996</v>
      </c>
      <c r="FK199" s="265">
        <v>0.59304999999999997</v>
      </c>
      <c r="FL199" s="265">
        <v>0.21375</v>
      </c>
      <c r="FM199" s="265">
        <v>0.23721</v>
      </c>
      <c r="FN199" s="265">
        <v>0.72646999999999995</v>
      </c>
      <c r="FO199" s="265">
        <v>0.91600000000000004</v>
      </c>
      <c r="FP199" s="265">
        <v>0.61165000000000003</v>
      </c>
      <c r="FQ199" s="265">
        <v>0.73312999999999995</v>
      </c>
      <c r="FR199" s="265">
        <v>0.74060999999999999</v>
      </c>
      <c r="FS199" s="265">
        <v>0.82006999999999997</v>
      </c>
      <c r="FT199" s="265">
        <v>0.59438999999999997</v>
      </c>
      <c r="FU199" s="265">
        <v>0.68095000000000006</v>
      </c>
      <c r="FV199" s="265">
        <v>0.78652999999999995</v>
      </c>
      <c r="FW199" s="265">
        <v>0.63482000000000005</v>
      </c>
      <c r="FX199" s="265">
        <v>0.87690000000000001</v>
      </c>
      <c r="FY199" s="265">
        <v>0.56913999999999998</v>
      </c>
      <c r="FZ199" s="265">
        <v>0.63482000000000005</v>
      </c>
      <c r="GA199" s="265">
        <v>0.73138999999999998</v>
      </c>
      <c r="GB199" s="265">
        <v>0.73758999999999997</v>
      </c>
      <c r="GC199" s="265">
        <v>0.90427999999999997</v>
      </c>
      <c r="GD199" s="265">
        <v>0.84177000000000002</v>
      </c>
      <c r="GE199" s="265">
        <v>0.98528000000000004</v>
      </c>
      <c r="GF199" s="265">
        <v>0.87268999999999997</v>
      </c>
      <c r="GG199" s="265">
        <v>0.71736999999999995</v>
      </c>
      <c r="GH199" s="265">
        <v>0.81691000000000003</v>
      </c>
      <c r="GI199" s="265">
        <v>0.77122000000000002</v>
      </c>
      <c r="GJ199" s="265">
        <v>0.92605000000000004</v>
      </c>
      <c r="GK199" s="265">
        <v>0.89237999999999995</v>
      </c>
      <c r="GL199" s="265">
        <v>0.80869000000000002</v>
      </c>
      <c r="GM199" s="265">
        <v>0.96316999999999997</v>
      </c>
      <c r="GN199" s="265">
        <v>0.97262000000000004</v>
      </c>
      <c r="GO199" s="265">
        <v>0.91096999999999995</v>
      </c>
      <c r="GP199" s="265">
        <v>0.87787000000000004</v>
      </c>
      <c r="GQ199" s="265">
        <v>0.87226000000000004</v>
      </c>
      <c r="GR199" s="265">
        <v>0.94011999999999996</v>
      </c>
      <c r="GS199" s="265">
        <v>0.86514999999999997</v>
      </c>
      <c r="GT199" s="265">
        <v>0.86731999999999998</v>
      </c>
      <c r="GU199" s="265">
        <v>0.86321999999999999</v>
      </c>
      <c r="GV199" s="265">
        <v>0.83333000000000002</v>
      </c>
      <c r="GW199" s="265">
        <v>0.84250000000000003</v>
      </c>
      <c r="GX199" s="265">
        <v>0.92083999999999999</v>
      </c>
      <c r="GY199" s="265">
        <v>0.68938999999999995</v>
      </c>
      <c r="GZ199" s="265">
        <v>0.54851000000000005</v>
      </c>
      <c r="HA199" s="265">
        <v>0.79537000000000002</v>
      </c>
      <c r="HB199" s="265">
        <v>0.79981999999999998</v>
      </c>
      <c r="HC199" s="265">
        <v>0.96902999999999995</v>
      </c>
      <c r="HD199" s="265">
        <v>0.70237000000000005</v>
      </c>
      <c r="HE199" s="265">
        <v>0.94935000000000003</v>
      </c>
      <c r="HF199" s="265">
        <v>0.87234</v>
      </c>
      <c r="HG199" s="265">
        <v>0.95069000000000004</v>
      </c>
      <c r="HH199" s="265">
        <v>0.95147000000000004</v>
      </c>
      <c r="HI199" s="265">
        <v>0.95401999999999998</v>
      </c>
      <c r="HJ199" s="265">
        <v>0.96999000000000002</v>
      </c>
      <c r="HK199" s="265">
        <v>0.83133999999999997</v>
      </c>
      <c r="HL199" s="265">
        <v>0.86099999999999999</v>
      </c>
      <c r="HM199" s="265">
        <v>0.86845000000000006</v>
      </c>
      <c r="HN199" s="265">
        <v>0.92313999999999996</v>
      </c>
      <c r="HO199" s="265">
        <v>0.92923</v>
      </c>
      <c r="HP199" s="265">
        <v>0.89034000000000002</v>
      </c>
      <c r="HQ199" s="265">
        <v>0.83735999999999999</v>
      </c>
      <c r="HR199" s="265">
        <v>0.91742000000000001</v>
      </c>
      <c r="HS199" s="265">
        <v>0.92398000000000002</v>
      </c>
      <c r="HT199" s="265">
        <v>0.79900000000000004</v>
      </c>
      <c r="HU199" s="265">
        <v>0.89795000000000003</v>
      </c>
      <c r="HV199" s="265">
        <v>0.84577999999999998</v>
      </c>
      <c r="HW199" s="265">
        <v>0.80108999999999997</v>
      </c>
      <c r="HX199" s="265">
        <v>0.83296000000000003</v>
      </c>
      <c r="HY199" s="265">
        <v>0.66974999999999996</v>
      </c>
      <c r="HZ199" s="265">
        <v>0.97907999999999995</v>
      </c>
      <c r="IA199" s="265">
        <v>0.91764999999999997</v>
      </c>
      <c r="IB199" s="265">
        <v>0.91166999999999998</v>
      </c>
      <c r="IC199" s="265">
        <v>0.92079999999999995</v>
      </c>
      <c r="ID199" s="265">
        <v>0.91734000000000004</v>
      </c>
      <c r="IE199" s="265">
        <v>0.87046000000000001</v>
      </c>
      <c r="IF199" s="265">
        <v>0.87670000000000003</v>
      </c>
      <c r="IG199" s="265">
        <v>0.82665999999999995</v>
      </c>
      <c r="IH199" s="265">
        <v>0.92445999999999995</v>
      </c>
      <c r="II199" s="265">
        <v>0.99931999999999999</v>
      </c>
      <c r="IJ199" s="265">
        <v>0.85763</v>
      </c>
      <c r="IK199" s="265">
        <v>0.86756</v>
      </c>
      <c r="IL199" s="265">
        <v>0.96784000000000003</v>
      </c>
      <c r="IM199" s="265">
        <v>0.97528999999999999</v>
      </c>
      <c r="IN199" s="265">
        <v>0.99980999999999998</v>
      </c>
      <c r="IO199" s="265">
        <v>0.99770000000000003</v>
      </c>
      <c r="IP199" s="265">
        <v>0.66042999999999996</v>
      </c>
      <c r="IQ199" s="265">
        <v>0.92398999999999998</v>
      </c>
      <c r="IR199" s="265">
        <v>0.82199</v>
      </c>
      <c r="IS199" s="265">
        <v>0.82821999999999996</v>
      </c>
      <c r="IT199" s="265">
        <v>0.66361999999999999</v>
      </c>
      <c r="IU199" s="265">
        <v>0.87251999999999996</v>
      </c>
      <c r="IV199" s="265">
        <v>0.57937000000000005</v>
      </c>
      <c r="IW199" s="265">
        <v>0.83231999999999995</v>
      </c>
      <c r="IX199" s="265">
        <v>0.89822000000000002</v>
      </c>
      <c r="IY199" s="265">
        <v>0.92162999999999995</v>
      </c>
      <c r="IZ199" s="265">
        <v>0.82396999999999998</v>
      </c>
      <c r="JA199" s="265">
        <v>0.86173</v>
      </c>
      <c r="JB199" s="265">
        <v>0.82820000000000005</v>
      </c>
      <c r="JC199" s="265">
        <v>0.89998</v>
      </c>
      <c r="JD199" s="265">
        <v>0.95045999999999997</v>
      </c>
      <c r="JE199" s="265">
        <v>0.86807000000000001</v>
      </c>
      <c r="JF199" s="265">
        <v>0.66579999999999995</v>
      </c>
      <c r="JG199" s="265">
        <v>0.92957999999999996</v>
      </c>
      <c r="JH199" s="265">
        <v>1</v>
      </c>
      <c r="JI199" s="265">
        <v>0.82391999999999999</v>
      </c>
      <c r="JJ199" s="265">
        <v>0.78097000000000005</v>
      </c>
      <c r="JK199" s="265">
        <v>0.98489000000000004</v>
      </c>
      <c r="JL199" s="265">
        <v>0.94793000000000005</v>
      </c>
      <c r="JM199" s="265">
        <v>0.96309</v>
      </c>
      <c r="JN199" s="265">
        <v>0.84885999999999995</v>
      </c>
      <c r="JO199" s="265">
        <v>0.88626000000000005</v>
      </c>
      <c r="JP199" s="265">
        <v>0.74983</v>
      </c>
      <c r="JQ199" s="265">
        <v>0.85028999999999999</v>
      </c>
      <c r="JR199" s="265">
        <v>0.79661999999999999</v>
      </c>
      <c r="JS199" s="265">
        <v>0.87282000000000004</v>
      </c>
      <c r="JT199" s="265">
        <v>0.42719000000000001</v>
      </c>
      <c r="JU199" s="265">
        <v>0.94401000000000002</v>
      </c>
      <c r="JV199" s="265">
        <v>0.90656999999999999</v>
      </c>
      <c r="JW199" s="265">
        <v>0.81632000000000005</v>
      </c>
      <c r="JX199" s="265">
        <v>0.83294999999999997</v>
      </c>
      <c r="JY199" s="265">
        <v>0.86492000000000002</v>
      </c>
      <c r="JZ199" s="265">
        <v>0.75334999999999996</v>
      </c>
      <c r="KA199" s="265">
        <v>0.67230000000000001</v>
      </c>
      <c r="KB199" s="265">
        <v>0.61804999999999999</v>
      </c>
      <c r="KC199" s="265">
        <v>0.65939000000000003</v>
      </c>
      <c r="KD199" s="265">
        <v>0.56693000000000005</v>
      </c>
      <c r="KE199" s="265">
        <v>0.59192</v>
      </c>
      <c r="KF199" s="265">
        <v>0.53222999999999998</v>
      </c>
      <c r="KG199" s="265">
        <v>0.50754999999999995</v>
      </c>
      <c r="KH199" s="265">
        <v>0.93638999999999994</v>
      </c>
      <c r="KI199" s="265">
        <v>0.80550999999999995</v>
      </c>
      <c r="KJ199" s="265">
        <v>0.84372000000000003</v>
      </c>
      <c r="KK199" s="265">
        <v>0.59631999999999996</v>
      </c>
      <c r="KL199" s="265">
        <v>0.62856000000000001</v>
      </c>
      <c r="KM199" s="265">
        <v>0.95301000000000002</v>
      </c>
      <c r="KN199" s="265">
        <v>0.93506999999999996</v>
      </c>
      <c r="KO199" s="265">
        <v>0.88253000000000004</v>
      </c>
      <c r="KP199" s="265">
        <v>6.658499182874358E-3</v>
      </c>
      <c r="KQ199" s="265">
        <v>0.76234000000000002</v>
      </c>
      <c r="KR199" s="265">
        <v>0.71494999999999997</v>
      </c>
      <c r="KS199" s="265">
        <v>0.67591000000000001</v>
      </c>
      <c r="KT199" s="265">
        <v>0.9435112629572221</v>
      </c>
      <c r="KU199" s="265">
        <v>0.16922000000000001</v>
      </c>
      <c r="KV199" s="265">
        <v>0.32784000000000002</v>
      </c>
      <c r="KW199" s="265">
        <v>0.39872000000000002</v>
      </c>
      <c r="KX199" s="265">
        <v>0.50902000000000003</v>
      </c>
      <c r="KY199" s="265">
        <v>0.69591999999999998</v>
      </c>
      <c r="KZ199" s="265">
        <v>0.86707999999999996</v>
      </c>
      <c r="LA199" s="265">
        <v>0.96721999999999997</v>
      </c>
      <c r="LB199" s="265">
        <v>0.99973000000000001</v>
      </c>
      <c r="LC199" s="265">
        <v>1</v>
      </c>
      <c r="LD199" s="265">
        <v>0</v>
      </c>
      <c r="LE199" s="265">
        <v>0.70711999999999997</v>
      </c>
      <c r="LF199" s="265">
        <v>0</v>
      </c>
      <c r="LG199" s="265">
        <v>0</v>
      </c>
      <c r="LH199" s="431">
        <v>3.8212607614696026E-3</v>
      </c>
      <c r="LI199" s="431">
        <v>3.3908186014741659E-3</v>
      </c>
      <c r="LJ199" s="431">
        <v>3.1597348861396313E-3</v>
      </c>
      <c r="LK199" s="431">
        <v>2.4058329872786999E-3</v>
      </c>
      <c r="LL199" s="431">
        <v>2.3742583580315113E-3</v>
      </c>
      <c r="LM199" s="431">
        <v>1.7789397388696671E-3</v>
      </c>
      <c r="LN199" s="431">
        <v>1.7775259912014008E-3</v>
      </c>
      <c r="LO199" s="431">
        <v>1.3064288068562746E-3</v>
      </c>
      <c r="LP199" s="431">
        <v>1.4011022867634892E-3</v>
      </c>
      <c r="LQ199" s="431">
        <v>1.1726274387910962E-3</v>
      </c>
      <c r="LR199" s="431">
        <v>3.9723846130073071E-3</v>
      </c>
      <c r="LS199" s="431">
        <v>2.8211502358317375E-3</v>
      </c>
      <c r="LT199" s="431">
        <v>3.6916257813572884E-3</v>
      </c>
      <c r="LU199" s="431">
        <v>2.1460205316543579E-3</v>
      </c>
      <c r="LV199" s="431">
        <v>2.2156857885420322E-3</v>
      </c>
      <c r="LW199" s="431">
        <v>1.7805056413635612E-3</v>
      </c>
      <c r="LX199" s="431">
        <v>1.9875373691320419E-3</v>
      </c>
      <c r="LY199" s="431">
        <v>1.8126774812117219E-3</v>
      </c>
      <c r="LZ199" s="431">
        <v>3.8950219750404358E-3</v>
      </c>
      <c r="MA199" s="431">
        <v>3.2256399281322956E-3</v>
      </c>
      <c r="MB199" s="431">
        <v>3.5795257426798344E-3</v>
      </c>
      <c r="MC199" s="431">
        <v>2.6795968879014254E-3</v>
      </c>
      <c r="MD199" s="431">
        <v>2.2540588397532701E-3</v>
      </c>
      <c r="ME199" s="431">
        <v>2.9583447612822056E-3</v>
      </c>
      <c r="MF199" s="431">
        <v>3.3916637767106295E-3</v>
      </c>
      <c r="MG199" s="431">
        <v>3.0760497320443392E-3</v>
      </c>
      <c r="MH199" s="266"/>
      <c r="MI199" s="266"/>
      <c r="MJ199" s="266"/>
      <c r="MK199" s="266"/>
      <c r="ML199" s="266"/>
      <c r="MM199" s="266"/>
      <c r="MN199" s="266"/>
      <c r="MO199" s="266"/>
      <c r="MP199" s="266"/>
      <c r="MQ199" s="266"/>
      <c r="MR199" s="266"/>
      <c r="MS199" s="266"/>
      <c r="MT199" s="266"/>
      <c r="MU199" s="266"/>
      <c r="MV199" s="266"/>
      <c r="MW199" s="266"/>
      <c r="MX199" s="266"/>
      <c r="MY199" s="266"/>
      <c r="MZ199" s="266"/>
      <c r="NA199" s="266"/>
      <c r="NB199" s="266"/>
      <c r="NC199" s="266"/>
      <c r="ND199" s="266"/>
      <c r="NE199" s="266"/>
      <c r="NF199" s="266"/>
      <c r="NG199" s="266"/>
      <c r="NH199" s="266"/>
      <c r="NI199" s="266"/>
      <c r="NJ199" s="266"/>
      <c r="NK199" s="266"/>
      <c r="NL199" s="266"/>
      <c r="NM199" s="266"/>
      <c r="NN199" s="266"/>
      <c r="NO199" s="266"/>
      <c r="NP199" s="266"/>
      <c r="NQ199" s="266"/>
      <c r="NR199" s="266"/>
      <c r="NS199" s="266"/>
      <c r="NT199" s="266"/>
      <c r="NU199" s="266"/>
      <c r="NV199" s="266"/>
      <c r="NW199" s="266"/>
      <c r="NX199" s="266"/>
      <c r="NY199" s="266"/>
      <c r="NZ199" s="266"/>
      <c r="OA199" s="266"/>
      <c r="OB199" s="266"/>
      <c r="OC199" s="266"/>
      <c r="OD199" s="266"/>
      <c r="OE199" s="266"/>
      <c r="OF199" s="266"/>
      <c r="OG199" s="266"/>
      <c r="OH199" s="266"/>
      <c r="OI199" s="266"/>
      <c r="OJ199" s="266"/>
      <c r="OK199" s="266"/>
      <c r="OL199" s="266"/>
      <c r="OM199" s="266"/>
      <c r="ON199" s="267"/>
    </row>
    <row r="200" spans="1:404">
      <c r="A200" s="261">
        <v>575</v>
      </c>
      <c r="B200" s="265">
        <v>0.41882000000000003</v>
      </c>
      <c r="C200" s="265">
        <v>0.61377999999999999</v>
      </c>
      <c r="D200" s="265">
        <v>0.72558999999999996</v>
      </c>
      <c r="E200" s="265">
        <v>0.80184999999999995</v>
      </c>
      <c r="F200" s="265">
        <v>0.45485999999999999</v>
      </c>
      <c r="G200" s="265">
        <v>0.67371999999999999</v>
      </c>
      <c r="H200" s="265">
        <v>0.35025000000000001</v>
      </c>
      <c r="I200" s="265">
        <v>0.42845</v>
      </c>
      <c r="J200" s="265">
        <v>0.50797000000000003</v>
      </c>
      <c r="K200" s="265">
        <v>6.5951999999999997E-2</v>
      </c>
      <c r="L200" s="265">
        <v>6.0817999999999997E-2</v>
      </c>
      <c r="M200" s="265">
        <v>7.4274000000000007E-2</v>
      </c>
      <c r="N200" s="265">
        <v>0.32454</v>
      </c>
      <c r="O200" s="265">
        <v>0.27639999999999998</v>
      </c>
      <c r="P200" s="265">
        <v>0.65286999999999995</v>
      </c>
      <c r="Q200" s="265">
        <v>0.71877000000000002</v>
      </c>
      <c r="R200" s="265">
        <v>0.82367000000000001</v>
      </c>
      <c r="S200" s="265">
        <v>0.36209000000000002</v>
      </c>
      <c r="T200" s="265">
        <v>0.24</v>
      </c>
      <c r="U200" s="265">
        <v>0.27683000000000002</v>
      </c>
      <c r="V200" s="265">
        <v>0.17952000000000001</v>
      </c>
      <c r="W200" s="265">
        <v>0.30234</v>
      </c>
      <c r="X200" s="265">
        <v>0.25052999999999997</v>
      </c>
      <c r="Y200" s="265">
        <v>0.35610000000000003</v>
      </c>
      <c r="Z200" s="265">
        <v>0.23627000000000001</v>
      </c>
      <c r="AA200" s="265">
        <v>0.43895000000000001</v>
      </c>
      <c r="AB200" s="265">
        <v>0.29704000000000003</v>
      </c>
      <c r="AC200" s="265">
        <v>0.36392000000000002</v>
      </c>
      <c r="AD200" s="265">
        <v>0.2339</v>
      </c>
      <c r="AE200" s="265">
        <v>0.14707000000000001</v>
      </c>
      <c r="AF200" s="265">
        <v>0.14507999999999999</v>
      </c>
      <c r="AG200" s="265">
        <v>0.26895000000000002</v>
      </c>
      <c r="AH200" s="265">
        <v>9.2452000000000006E-2</v>
      </c>
      <c r="AI200" s="265">
        <v>4.9709000000000003E-2</v>
      </c>
      <c r="AJ200" s="265">
        <v>7.5615000000000002E-2</v>
      </c>
      <c r="AK200" s="265">
        <v>3.4766999999999999E-2</v>
      </c>
      <c r="AL200" s="265">
        <v>5.2032000000000002E-2</v>
      </c>
      <c r="AM200" s="265">
        <v>6.1517000000000002E-2</v>
      </c>
      <c r="AN200" s="265">
        <v>3.4373000000000001E-2</v>
      </c>
      <c r="AO200" s="265">
        <v>5.1702999999999999E-2</v>
      </c>
      <c r="AP200" s="265">
        <v>6.3019000000000006E-2</v>
      </c>
      <c r="AQ200" s="265">
        <v>3.4970000000000001E-2</v>
      </c>
      <c r="AR200" s="265">
        <v>5.2101000000000001E-2</v>
      </c>
      <c r="AS200" s="265">
        <v>4.3683E-2</v>
      </c>
      <c r="AT200" s="265">
        <v>3.5186000000000002E-2</v>
      </c>
      <c r="AU200" s="265">
        <v>5.1582000000000003E-2</v>
      </c>
      <c r="AV200" s="265">
        <v>3.5944999999999998E-2</v>
      </c>
      <c r="AW200" s="265">
        <v>6.0844000000000002E-2</v>
      </c>
      <c r="AX200" s="265">
        <v>6.9380999999999998E-2</v>
      </c>
      <c r="AY200" s="265">
        <v>5.6008000000000002E-2</v>
      </c>
      <c r="AZ200" s="265">
        <v>4.5443999999999998E-2</v>
      </c>
      <c r="BA200" s="265">
        <v>4.6412000000000002E-2</v>
      </c>
      <c r="BB200" s="265">
        <v>5.0254E-2</v>
      </c>
      <c r="BC200" s="265">
        <v>5.2787000000000001E-2</v>
      </c>
      <c r="BD200" s="265">
        <v>4.3115000000000001E-2</v>
      </c>
      <c r="BE200" s="265">
        <v>0.23563000000000001</v>
      </c>
      <c r="BF200" s="265">
        <v>0.18335000000000001</v>
      </c>
      <c r="BG200" s="265">
        <v>0.79339000000000004</v>
      </c>
      <c r="BH200" s="265">
        <v>0.79918999999999996</v>
      </c>
      <c r="BI200" s="265">
        <v>0.63678999999999997</v>
      </c>
      <c r="BJ200" s="265">
        <v>0.59582000000000002</v>
      </c>
      <c r="BK200" s="265">
        <v>0.18182000000000001</v>
      </c>
      <c r="BL200" s="265">
        <v>0.44916</v>
      </c>
      <c r="BM200" s="265">
        <v>0.18293000000000001</v>
      </c>
      <c r="BN200" s="265">
        <v>0.49809999999999999</v>
      </c>
      <c r="BO200" s="265">
        <v>0.48570999999999998</v>
      </c>
      <c r="BP200" s="265">
        <v>0.29987999999999998</v>
      </c>
      <c r="BQ200" s="265">
        <v>0.33176</v>
      </c>
      <c r="BR200" s="265">
        <v>0.45606000000000002</v>
      </c>
      <c r="BS200" s="265">
        <v>0.32412000000000002</v>
      </c>
      <c r="BT200" s="265">
        <v>0.41172999999999998</v>
      </c>
      <c r="BU200" s="265">
        <v>0.69296999999999997</v>
      </c>
      <c r="BV200" s="265">
        <v>0.52376</v>
      </c>
      <c r="BW200" s="265">
        <v>0.54342999999999997</v>
      </c>
      <c r="BX200" s="265">
        <v>8.1952999999999998E-2</v>
      </c>
      <c r="BY200" s="265">
        <v>0.46112999999999998</v>
      </c>
      <c r="BZ200" s="265">
        <v>0.43304999999999999</v>
      </c>
      <c r="CA200" s="265">
        <v>0.74</v>
      </c>
      <c r="CB200" s="265">
        <v>0.54583999999999999</v>
      </c>
      <c r="CC200" s="265">
        <v>0.68289</v>
      </c>
      <c r="CD200" s="265">
        <v>0.44617000000000001</v>
      </c>
      <c r="CE200" s="265">
        <v>0.42570999999999998</v>
      </c>
      <c r="CF200" s="265">
        <v>0.46847</v>
      </c>
      <c r="CG200" s="265">
        <v>0.17011999999999999</v>
      </c>
      <c r="CH200" s="265">
        <v>0.41936000000000001</v>
      </c>
      <c r="CI200" s="265">
        <v>0.42616999999999999</v>
      </c>
      <c r="CJ200" s="265">
        <v>0.40981000000000001</v>
      </c>
      <c r="CK200" s="265">
        <v>0.18140000000000001</v>
      </c>
      <c r="CL200" s="265">
        <v>0.68867</v>
      </c>
      <c r="CM200" s="265">
        <v>0.37381999999999999</v>
      </c>
      <c r="CN200" s="265">
        <v>0.22222</v>
      </c>
      <c r="CO200" s="265">
        <v>0.30303000000000002</v>
      </c>
      <c r="CP200" s="265">
        <v>0.37229000000000001</v>
      </c>
      <c r="CQ200" s="265">
        <v>0.34974</v>
      </c>
      <c r="CR200" s="265">
        <v>0.3</v>
      </c>
      <c r="CS200" s="265">
        <v>0.34694000000000003</v>
      </c>
      <c r="CT200" s="265">
        <v>0.42268</v>
      </c>
      <c r="CU200" s="265">
        <v>0.25</v>
      </c>
      <c r="CV200" s="265">
        <v>0.34100999999999998</v>
      </c>
      <c r="CW200" s="265">
        <v>0.62626000000000004</v>
      </c>
      <c r="CX200" s="265">
        <v>0.42268</v>
      </c>
      <c r="CY200" s="265">
        <v>0.45361000000000001</v>
      </c>
      <c r="CZ200" s="265">
        <v>0.53286999999999995</v>
      </c>
      <c r="DA200" s="265">
        <v>0.59968999999999995</v>
      </c>
      <c r="DB200" s="265">
        <v>0.10101</v>
      </c>
      <c r="DC200" s="265">
        <v>0.12371</v>
      </c>
      <c r="DD200" s="265">
        <v>8.0808000000000005E-2</v>
      </c>
      <c r="DE200" s="265">
        <v>0.2268</v>
      </c>
      <c r="DF200" s="265">
        <v>3.4620999999999999E-2</v>
      </c>
      <c r="DG200" s="265">
        <v>5.0624000000000002E-2</v>
      </c>
      <c r="DH200" s="265">
        <v>4.0934999999999999E-2</v>
      </c>
      <c r="DI200" s="265">
        <v>2.7275000000000001E-2</v>
      </c>
      <c r="DJ200" s="265">
        <v>3.1960000000000002E-2</v>
      </c>
      <c r="DK200" s="265">
        <v>8.7587999999999999E-2</v>
      </c>
      <c r="DL200" s="265">
        <v>7.9058000000000003E-2</v>
      </c>
      <c r="DM200" s="265">
        <v>7.2592000000000004E-2</v>
      </c>
      <c r="DN200" s="265">
        <v>4.6212000000000003E-2</v>
      </c>
      <c r="DO200" s="265">
        <v>4.7107000000000003E-2</v>
      </c>
      <c r="DP200" s="265">
        <v>7.7493000000000006E-2</v>
      </c>
      <c r="DQ200" s="265">
        <v>4.7742E-2</v>
      </c>
      <c r="DR200" s="265">
        <v>5.7230000000000003E-2</v>
      </c>
      <c r="DS200" s="265">
        <v>8.5991999999999999E-2</v>
      </c>
      <c r="DT200" s="265">
        <v>0.12642</v>
      </c>
      <c r="DU200" s="265">
        <v>9.6298999999999996E-2</v>
      </c>
      <c r="DV200" s="265">
        <v>8.3545999999999995E-2</v>
      </c>
      <c r="DW200" s="265">
        <v>9.9822999999999995E-2</v>
      </c>
      <c r="DX200" s="265">
        <v>3.3881000000000001E-2</v>
      </c>
      <c r="DY200" s="265">
        <v>4.8037999999999997E-2</v>
      </c>
      <c r="DZ200" s="265">
        <v>0.14543</v>
      </c>
      <c r="EA200" s="265">
        <v>6.7885000000000001E-2</v>
      </c>
      <c r="EB200" s="265">
        <v>6.8676000000000001E-2</v>
      </c>
      <c r="EC200" s="265">
        <v>7.1564000000000003E-2</v>
      </c>
      <c r="ED200" s="265">
        <v>6.4583000000000002E-2</v>
      </c>
      <c r="EE200" s="265">
        <v>6.0689E-2</v>
      </c>
      <c r="EF200" s="265">
        <v>1.5030999999999999E-2</v>
      </c>
      <c r="EG200" s="265">
        <v>7.9454999999999998E-2</v>
      </c>
      <c r="EH200" s="265">
        <v>9.2193999999999998E-2</v>
      </c>
      <c r="EI200" s="265">
        <v>0.54081999999999997</v>
      </c>
      <c r="EJ200" s="265">
        <v>0.45361000000000001</v>
      </c>
      <c r="EK200" s="265">
        <v>0.20202000000000001</v>
      </c>
      <c r="EL200" s="265">
        <v>0.34375</v>
      </c>
      <c r="EM200" s="265">
        <v>0.80537000000000003</v>
      </c>
      <c r="EN200" s="265">
        <v>0.55037000000000003</v>
      </c>
      <c r="EO200" s="265">
        <v>0.68737000000000004</v>
      </c>
      <c r="EP200" s="265">
        <v>0.40233999999999998</v>
      </c>
      <c r="EQ200" s="265">
        <v>0.10829</v>
      </c>
      <c r="ER200" s="265">
        <v>0.20880000000000001</v>
      </c>
      <c r="ES200" s="265">
        <v>0.14743000000000001</v>
      </c>
      <c r="ET200" s="265">
        <v>0.17591000000000001</v>
      </c>
      <c r="EU200" s="265">
        <v>0.12723000000000001</v>
      </c>
      <c r="EV200" s="265">
        <v>0.19911999999999999</v>
      </c>
      <c r="EW200" s="265">
        <v>0.20171</v>
      </c>
      <c r="EX200" s="265">
        <v>0.20605000000000001</v>
      </c>
      <c r="EY200" s="265">
        <v>9.9073999999999995E-2</v>
      </c>
      <c r="EZ200" s="265">
        <v>0.48115999999999998</v>
      </c>
      <c r="FA200" s="265">
        <v>0.21459</v>
      </c>
      <c r="FB200" s="265">
        <v>0.20766999999999999</v>
      </c>
      <c r="FC200" s="265">
        <v>0.20304</v>
      </c>
      <c r="FD200" s="265">
        <v>0.16547999999999999</v>
      </c>
      <c r="FE200" s="265">
        <v>0.19822000000000001</v>
      </c>
      <c r="FF200" s="265">
        <v>0.14710000000000001</v>
      </c>
      <c r="FG200" s="265">
        <v>0.19148000000000001</v>
      </c>
      <c r="FH200" s="265">
        <v>0.12074</v>
      </c>
      <c r="FI200" s="265">
        <v>0.10632999999999999</v>
      </c>
      <c r="FJ200" s="265">
        <v>0.63980000000000004</v>
      </c>
      <c r="FK200" s="265">
        <v>0.62450000000000006</v>
      </c>
      <c r="FL200" s="265">
        <v>0.21845000000000001</v>
      </c>
      <c r="FM200" s="265">
        <v>0.24221999999999999</v>
      </c>
      <c r="FN200" s="265">
        <v>0.72896000000000005</v>
      </c>
      <c r="FO200" s="265">
        <v>0.92</v>
      </c>
      <c r="FP200" s="265">
        <v>0.60950000000000004</v>
      </c>
      <c r="FQ200" s="265">
        <v>0.73931000000000002</v>
      </c>
      <c r="FR200" s="265">
        <v>0.75055000000000005</v>
      </c>
      <c r="FS200" s="265">
        <v>0.82943999999999996</v>
      </c>
      <c r="FT200" s="265">
        <v>0.59697</v>
      </c>
      <c r="FU200" s="265">
        <v>0.68218999999999996</v>
      </c>
      <c r="FV200" s="265">
        <v>0.78559999999999997</v>
      </c>
      <c r="FW200" s="265">
        <v>0.63224000000000002</v>
      </c>
      <c r="FX200" s="265">
        <v>0.88288</v>
      </c>
      <c r="FY200" s="265">
        <v>0.56657999999999997</v>
      </c>
      <c r="FZ200" s="265">
        <v>0.63224000000000002</v>
      </c>
      <c r="GA200" s="265">
        <v>0.73160000000000003</v>
      </c>
      <c r="GB200" s="265">
        <v>0.73967000000000005</v>
      </c>
      <c r="GC200" s="265">
        <v>0.91207000000000005</v>
      </c>
      <c r="GD200" s="265">
        <v>0.84604000000000001</v>
      </c>
      <c r="GE200" s="265">
        <v>0.98662000000000005</v>
      </c>
      <c r="GF200" s="265">
        <v>0.87856000000000001</v>
      </c>
      <c r="GG200" s="265">
        <v>0.71443000000000001</v>
      </c>
      <c r="GH200" s="265">
        <v>0.81406999999999996</v>
      </c>
      <c r="GI200" s="265">
        <v>0.76875000000000004</v>
      </c>
      <c r="GJ200" s="265">
        <v>0.92832000000000003</v>
      </c>
      <c r="GK200" s="265">
        <v>0.89473999999999998</v>
      </c>
      <c r="GL200" s="265">
        <v>0.80967999999999996</v>
      </c>
      <c r="GM200" s="265">
        <v>0.96562000000000003</v>
      </c>
      <c r="GN200" s="265">
        <v>0.97262000000000004</v>
      </c>
      <c r="GO200" s="265">
        <v>0.91429000000000005</v>
      </c>
      <c r="GP200" s="265">
        <v>0.88378000000000001</v>
      </c>
      <c r="GQ200" s="265">
        <v>0.87814000000000003</v>
      </c>
      <c r="GR200" s="265">
        <v>0.94401000000000002</v>
      </c>
      <c r="GS200" s="265">
        <v>0.87063000000000001</v>
      </c>
      <c r="GT200" s="265">
        <v>0.87346000000000001</v>
      </c>
      <c r="GU200" s="265">
        <v>0.86921000000000004</v>
      </c>
      <c r="GV200" s="265">
        <v>0.83938999999999997</v>
      </c>
      <c r="GW200" s="265">
        <v>0.84982999999999997</v>
      </c>
      <c r="GX200" s="265">
        <v>0.92427000000000004</v>
      </c>
      <c r="GY200" s="265">
        <v>0.68623000000000001</v>
      </c>
      <c r="GZ200" s="265">
        <v>0.54603000000000002</v>
      </c>
      <c r="HA200" s="265">
        <v>0.80252999999999997</v>
      </c>
      <c r="HB200" s="265">
        <v>0.80732999999999999</v>
      </c>
      <c r="HC200" s="265">
        <v>0.96894000000000002</v>
      </c>
      <c r="HD200" s="265">
        <v>0.70135999999999998</v>
      </c>
      <c r="HE200" s="265">
        <v>0.95196999999999998</v>
      </c>
      <c r="HF200" s="265">
        <v>0.87261</v>
      </c>
      <c r="HG200" s="265">
        <v>0.95316000000000001</v>
      </c>
      <c r="HH200" s="265">
        <v>0.95399</v>
      </c>
      <c r="HI200" s="265">
        <v>0.95623000000000002</v>
      </c>
      <c r="HJ200" s="265">
        <v>0.96997</v>
      </c>
      <c r="HK200" s="265">
        <v>0.83535999999999999</v>
      </c>
      <c r="HL200" s="265">
        <v>0.86531000000000002</v>
      </c>
      <c r="HM200" s="265">
        <v>0.87375999999999998</v>
      </c>
      <c r="HN200" s="265">
        <v>0.92705000000000004</v>
      </c>
      <c r="HO200" s="265">
        <v>0.93320999999999998</v>
      </c>
      <c r="HP200" s="265">
        <v>0.89614000000000005</v>
      </c>
      <c r="HQ200" s="265">
        <v>0.83564000000000005</v>
      </c>
      <c r="HR200" s="265">
        <v>0.91449999999999998</v>
      </c>
      <c r="HS200" s="265">
        <v>0.92910000000000004</v>
      </c>
      <c r="HT200" s="265">
        <v>0.79847999999999997</v>
      </c>
      <c r="HU200" s="265">
        <v>0.89476999999999995</v>
      </c>
      <c r="HV200" s="265">
        <v>0.85243999999999998</v>
      </c>
      <c r="HW200" s="265">
        <v>0.79815000000000003</v>
      </c>
      <c r="HX200" s="265">
        <v>0.83026</v>
      </c>
      <c r="HY200" s="265">
        <v>0.66737999999999997</v>
      </c>
      <c r="HZ200" s="265">
        <v>0.98257000000000005</v>
      </c>
      <c r="IA200" s="265">
        <v>0.92449999999999999</v>
      </c>
      <c r="IB200" s="265">
        <v>0.91896999999999995</v>
      </c>
      <c r="IC200" s="265">
        <v>0.92793999999999999</v>
      </c>
      <c r="ID200" s="265">
        <v>0.92449000000000003</v>
      </c>
      <c r="IE200" s="265">
        <v>0.87722</v>
      </c>
      <c r="IF200" s="265">
        <v>0.88341000000000003</v>
      </c>
      <c r="IG200" s="265">
        <v>0.83343999999999996</v>
      </c>
      <c r="IH200" s="265">
        <v>0.92752000000000001</v>
      </c>
      <c r="II200" s="265">
        <v>1</v>
      </c>
      <c r="IJ200" s="265">
        <v>0.86478999999999995</v>
      </c>
      <c r="IK200" s="265">
        <v>0.87458000000000002</v>
      </c>
      <c r="IL200" s="265">
        <v>0.96979000000000004</v>
      </c>
      <c r="IM200" s="265">
        <v>0.97962000000000005</v>
      </c>
      <c r="IN200" s="265">
        <v>0.99977000000000005</v>
      </c>
      <c r="IO200" s="265">
        <v>1</v>
      </c>
      <c r="IP200" s="265">
        <v>0.66778000000000004</v>
      </c>
      <c r="IQ200" s="265">
        <v>0.92767999999999995</v>
      </c>
      <c r="IR200" s="265">
        <v>0.81762999999999997</v>
      </c>
      <c r="IS200" s="265">
        <v>0.83294999999999997</v>
      </c>
      <c r="IT200" s="265">
        <v>0.66191999999999995</v>
      </c>
      <c r="IU200" s="265">
        <v>0.87831999999999999</v>
      </c>
      <c r="IV200" s="265">
        <v>0.58364000000000005</v>
      </c>
      <c r="IW200" s="265">
        <v>0.83936999999999995</v>
      </c>
      <c r="IX200" s="265">
        <v>0.90397000000000005</v>
      </c>
      <c r="IY200" s="265">
        <v>0.92044999999999999</v>
      </c>
      <c r="IZ200" s="265">
        <v>0.82311999999999996</v>
      </c>
      <c r="JA200" s="265">
        <v>0.86101000000000005</v>
      </c>
      <c r="JB200" s="265">
        <v>0.82762999999999998</v>
      </c>
      <c r="JC200" s="265">
        <v>0.89954999999999996</v>
      </c>
      <c r="JD200" s="265">
        <v>0.95584000000000002</v>
      </c>
      <c r="JE200" s="265">
        <v>0.87226999999999999</v>
      </c>
      <c r="JF200" s="265">
        <v>0.66269999999999996</v>
      </c>
      <c r="JG200" s="265">
        <v>0.93345999999999996</v>
      </c>
      <c r="JH200" s="265">
        <v>1</v>
      </c>
      <c r="JI200" s="265">
        <v>0.82176000000000005</v>
      </c>
      <c r="JJ200" s="265">
        <v>0.77924000000000004</v>
      </c>
      <c r="JK200" s="265">
        <v>0.98253999999999997</v>
      </c>
      <c r="JL200" s="265">
        <v>0.94593000000000005</v>
      </c>
      <c r="JM200" s="265">
        <v>0.96516999999999997</v>
      </c>
      <c r="JN200" s="265">
        <v>0.85521999999999998</v>
      </c>
      <c r="JO200" s="265">
        <v>0.89198</v>
      </c>
      <c r="JP200" s="265">
        <v>0.74692000000000003</v>
      </c>
      <c r="JQ200" s="265">
        <v>0.85718000000000005</v>
      </c>
      <c r="JR200" s="265">
        <v>0.80847000000000002</v>
      </c>
      <c r="JS200" s="265">
        <v>0.88022</v>
      </c>
      <c r="JT200" s="265">
        <v>0.42581999999999998</v>
      </c>
      <c r="JU200" s="265">
        <v>0.94457999999999998</v>
      </c>
      <c r="JV200" s="265">
        <v>0.90783000000000003</v>
      </c>
      <c r="JW200" s="265">
        <v>0.82279000000000002</v>
      </c>
      <c r="JX200" s="265">
        <v>0.84009999999999996</v>
      </c>
      <c r="JY200" s="265">
        <v>0.86897999999999997</v>
      </c>
      <c r="JZ200" s="265">
        <v>0.75775000000000003</v>
      </c>
      <c r="KA200" s="265">
        <v>0.67574999999999996</v>
      </c>
      <c r="KB200" s="265">
        <v>0.61938000000000004</v>
      </c>
      <c r="KC200" s="265">
        <v>0.65673999999999999</v>
      </c>
      <c r="KD200" s="265">
        <v>0.56445000000000001</v>
      </c>
      <c r="KE200" s="265">
        <v>0.58931</v>
      </c>
      <c r="KF200" s="265">
        <v>0.53036000000000005</v>
      </c>
      <c r="KG200" s="265">
        <v>0.50571999999999995</v>
      </c>
      <c r="KH200" s="265">
        <v>0.94384000000000001</v>
      </c>
      <c r="KI200" s="265">
        <v>0.81667999999999996</v>
      </c>
      <c r="KJ200" s="265">
        <v>0.85355000000000003</v>
      </c>
      <c r="KK200" s="265">
        <v>0.60204999999999997</v>
      </c>
      <c r="KL200" s="265">
        <v>0.63390000000000002</v>
      </c>
      <c r="KM200" s="265">
        <v>0.95416000000000001</v>
      </c>
      <c r="KN200" s="265">
        <v>0.93559000000000003</v>
      </c>
      <c r="KO200" s="265">
        <v>0.88249999999999995</v>
      </c>
      <c r="KP200" s="265">
        <v>6.6551810148314005E-3</v>
      </c>
      <c r="KQ200" s="265">
        <v>0.76154999999999995</v>
      </c>
      <c r="KR200" s="265">
        <v>0.71389000000000002</v>
      </c>
      <c r="KS200" s="265">
        <v>0.67464999999999997</v>
      </c>
      <c r="KT200" s="265">
        <v>0.94411161707355551</v>
      </c>
      <c r="KU200" s="265">
        <v>0.17141000000000001</v>
      </c>
      <c r="KV200" s="265">
        <v>0.33069999999999999</v>
      </c>
      <c r="KW200" s="265">
        <v>0.40167999999999998</v>
      </c>
      <c r="KX200" s="265">
        <v>0.51200000000000001</v>
      </c>
      <c r="KY200" s="265">
        <v>0.69855999999999996</v>
      </c>
      <c r="KZ200" s="265">
        <v>0.86904000000000003</v>
      </c>
      <c r="LA200" s="265">
        <v>0.96823999999999999</v>
      </c>
      <c r="LB200" s="265">
        <v>0.99983999999999995</v>
      </c>
      <c r="LC200" s="265">
        <v>1</v>
      </c>
      <c r="LD200" s="265">
        <v>0</v>
      </c>
      <c r="LE200" s="265">
        <v>0.70950000000000002</v>
      </c>
      <c r="LF200" s="265">
        <v>0</v>
      </c>
      <c r="LG200" s="265">
        <v>0</v>
      </c>
      <c r="LH200" s="431">
        <v>3.898304421454668E-3</v>
      </c>
      <c r="LI200" s="431">
        <v>3.4499880857765675E-3</v>
      </c>
      <c r="LJ200" s="431">
        <v>3.237501485273242E-3</v>
      </c>
      <c r="LK200" s="431">
        <v>2.407110994681716E-3</v>
      </c>
      <c r="LL200" s="431">
        <v>2.4241607170552015E-3</v>
      </c>
      <c r="LM200" s="431">
        <v>1.7600826686248183E-3</v>
      </c>
      <c r="LN200" s="431">
        <v>1.8007290782406926E-3</v>
      </c>
      <c r="LO200" s="431">
        <v>1.2818792602047324E-3</v>
      </c>
      <c r="LP200" s="431">
        <v>1.3987240381538868E-3</v>
      </c>
      <c r="LQ200" s="431">
        <v>1.1490931501612067E-3</v>
      </c>
      <c r="LR200" s="431">
        <v>4.0128212422132492E-3</v>
      </c>
      <c r="LS200" s="431">
        <v>2.8291819617152214E-3</v>
      </c>
      <c r="LT200" s="431">
        <v>3.7402985617518425E-3</v>
      </c>
      <c r="LU200" s="431">
        <v>2.1268357522785664E-3</v>
      </c>
      <c r="LV200" s="431">
        <v>2.2498401813209057E-3</v>
      </c>
      <c r="LW200" s="431">
        <v>1.759193604812026E-3</v>
      </c>
      <c r="LX200" s="431">
        <v>2.005172660574317E-3</v>
      </c>
      <c r="LY200" s="431">
        <v>1.7903260886669159E-3</v>
      </c>
      <c r="LZ200" s="431">
        <v>3.9564189501106739E-3</v>
      </c>
      <c r="MA200" s="431">
        <v>3.271469147875905E-3</v>
      </c>
      <c r="MB200" s="431">
        <v>3.6518785636872053E-3</v>
      </c>
      <c r="MC200" s="431">
        <v>2.6665306650102139E-3</v>
      </c>
      <c r="MD200" s="431">
        <v>2.2379818838089705E-3</v>
      </c>
      <c r="ME200" s="431">
        <v>2.9821370262652636E-3</v>
      </c>
      <c r="MF200" s="431">
        <v>3.4185673575848341E-3</v>
      </c>
      <c r="MG200" s="431">
        <v>3.0801207758486271E-3</v>
      </c>
      <c r="MH200" s="266"/>
      <c r="MI200" s="266"/>
      <c r="MJ200" s="266"/>
      <c r="MK200" s="266"/>
      <c r="ML200" s="266"/>
      <c r="MM200" s="266"/>
      <c r="MN200" s="266"/>
      <c r="MO200" s="266"/>
      <c r="MP200" s="266"/>
      <c r="MQ200" s="266"/>
      <c r="MR200" s="266"/>
      <c r="MS200" s="266"/>
      <c r="MT200" s="266"/>
      <c r="MU200" s="266"/>
      <c r="MV200" s="266"/>
      <c r="MW200" s="266"/>
      <c r="MX200" s="266"/>
      <c r="MY200" s="266"/>
      <c r="MZ200" s="266"/>
      <c r="NA200" s="266"/>
      <c r="NB200" s="266"/>
      <c r="NC200" s="266"/>
      <c r="ND200" s="266"/>
      <c r="NE200" s="266"/>
      <c r="NF200" s="266"/>
      <c r="NG200" s="266"/>
      <c r="NH200" s="266"/>
      <c r="NI200" s="266"/>
      <c r="NJ200" s="266"/>
      <c r="NK200" s="266"/>
      <c r="NL200" s="266"/>
      <c r="NM200" s="266"/>
      <c r="NN200" s="266"/>
      <c r="NO200" s="266"/>
      <c r="NP200" s="266"/>
      <c r="NQ200" s="266"/>
      <c r="NR200" s="266"/>
      <c r="NS200" s="266"/>
      <c r="NT200" s="266"/>
      <c r="NU200" s="266"/>
      <c r="NV200" s="266"/>
      <c r="NW200" s="266"/>
      <c r="NX200" s="266"/>
      <c r="NY200" s="266"/>
      <c r="NZ200" s="266"/>
      <c r="OA200" s="266"/>
      <c r="OB200" s="266"/>
      <c r="OC200" s="266"/>
      <c r="OD200" s="266"/>
      <c r="OE200" s="266"/>
      <c r="OF200" s="266"/>
      <c r="OG200" s="266"/>
      <c r="OH200" s="266"/>
      <c r="OI200" s="266"/>
      <c r="OJ200" s="266"/>
      <c r="OK200" s="266"/>
      <c r="OL200" s="266"/>
      <c r="OM200" s="266"/>
      <c r="ON200" s="267"/>
    </row>
    <row r="201" spans="1:404">
      <c r="A201" s="261">
        <v>576</v>
      </c>
      <c r="B201" s="265">
        <v>0.42459000000000002</v>
      </c>
      <c r="C201" s="265">
        <v>0.62133000000000005</v>
      </c>
      <c r="D201" s="265">
        <v>0.73551</v>
      </c>
      <c r="E201" s="265">
        <v>0.81493000000000004</v>
      </c>
      <c r="F201" s="265">
        <v>0.45956999999999998</v>
      </c>
      <c r="G201" s="265">
        <v>0.68010000000000004</v>
      </c>
      <c r="H201" s="265">
        <v>0.35609000000000002</v>
      </c>
      <c r="I201" s="265">
        <v>0.43724000000000002</v>
      </c>
      <c r="J201" s="265">
        <v>0.51759999999999995</v>
      </c>
      <c r="K201" s="265">
        <v>8.3837999999999996E-2</v>
      </c>
      <c r="L201" s="265">
        <v>7.9626000000000002E-2</v>
      </c>
      <c r="M201" s="265">
        <v>9.4324000000000005E-2</v>
      </c>
      <c r="N201" s="265">
        <v>0.34089999999999998</v>
      </c>
      <c r="O201" s="265">
        <v>0.28549999999999998</v>
      </c>
      <c r="P201" s="265">
        <v>0.65590999999999999</v>
      </c>
      <c r="Q201" s="265">
        <v>0.71958</v>
      </c>
      <c r="R201" s="265">
        <v>0.83211000000000002</v>
      </c>
      <c r="S201" s="265">
        <v>0.36820000000000003</v>
      </c>
      <c r="T201" s="265">
        <v>0.24681</v>
      </c>
      <c r="U201" s="265">
        <v>0.28108</v>
      </c>
      <c r="V201" s="265">
        <v>0.18523000000000001</v>
      </c>
      <c r="W201" s="265">
        <v>0.31141999999999997</v>
      </c>
      <c r="X201" s="265">
        <v>0.26556000000000002</v>
      </c>
      <c r="Y201" s="265">
        <v>0.36081999999999997</v>
      </c>
      <c r="Z201" s="265">
        <v>0.24354000000000001</v>
      </c>
      <c r="AA201" s="265">
        <v>0.44192999999999999</v>
      </c>
      <c r="AB201" s="265">
        <v>0.30299999999999999</v>
      </c>
      <c r="AC201" s="265">
        <v>0.36992999999999998</v>
      </c>
      <c r="AD201" s="265">
        <v>0.24071999999999999</v>
      </c>
      <c r="AE201" s="265">
        <v>0.17077999999999999</v>
      </c>
      <c r="AF201" s="265">
        <v>0.16466</v>
      </c>
      <c r="AG201" s="265">
        <v>0.25807999999999998</v>
      </c>
      <c r="AH201" s="265">
        <v>0.10911</v>
      </c>
      <c r="AI201" s="265">
        <v>7.2534000000000001E-2</v>
      </c>
      <c r="AJ201" s="265">
        <v>9.9209000000000006E-2</v>
      </c>
      <c r="AK201" s="265">
        <v>6.1504000000000003E-2</v>
      </c>
      <c r="AL201" s="265">
        <v>7.5801999999999994E-2</v>
      </c>
      <c r="AM201" s="265">
        <v>8.7488999999999997E-2</v>
      </c>
      <c r="AN201" s="265">
        <v>6.0707999999999998E-2</v>
      </c>
      <c r="AO201" s="265">
        <v>7.4191999999999994E-2</v>
      </c>
      <c r="AP201" s="265">
        <v>9.1493000000000005E-2</v>
      </c>
      <c r="AQ201" s="265">
        <v>5.9699000000000002E-2</v>
      </c>
      <c r="AR201" s="265">
        <v>7.3710999999999999E-2</v>
      </c>
      <c r="AS201" s="265">
        <v>6.1427000000000002E-2</v>
      </c>
      <c r="AT201" s="265">
        <v>5.8616000000000001E-2</v>
      </c>
      <c r="AU201" s="265">
        <v>7.2066000000000005E-2</v>
      </c>
      <c r="AV201" s="265">
        <v>5.7918999999999998E-2</v>
      </c>
      <c r="AW201" s="265">
        <v>8.3948999999999996E-2</v>
      </c>
      <c r="AX201" s="265">
        <v>9.0549000000000004E-2</v>
      </c>
      <c r="AY201" s="265">
        <v>7.4994000000000005E-2</v>
      </c>
      <c r="AZ201" s="265">
        <v>6.2548000000000006E-2</v>
      </c>
      <c r="BA201" s="265">
        <v>6.5661999999999998E-2</v>
      </c>
      <c r="BB201" s="265">
        <v>7.1097999999999995E-2</v>
      </c>
      <c r="BC201" s="265">
        <v>7.4681999999999998E-2</v>
      </c>
      <c r="BD201" s="265">
        <v>6.0997000000000003E-2</v>
      </c>
      <c r="BE201" s="265">
        <v>0.27660000000000001</v>
      </c>
      <c r="BF201" s="265">
        <v>0.21764</v>
      </c>
      <c r="BG201" s="265">
        <v>0.76158000000000003</v>
      </c>
      <c r="BH201" s="265">
        <v>0.78059000000000001</v>
      </c>
      <c r="BI201" s="265">
        <v>0.55474000000000001</v>
      </c>
      <c r="BJ201" s="265">
        <v>0.51198999999999995</v>
      </c>
      <c r="BK201" s="265">
        <v>0.18961</v>
      </c>
      <c r="BL201" s="265">
        <v>0.44957999999999998</v>
      </c>
      <c r="BM201" s="265">
        <v>0.19023999999999999</v>
      </c>
      <c r="BN201" s="265">
        <v>0.48512</v>
      </c>
      <c r="BO201" s="265">
        <v>0.48570999999999998</v>
      </c>
      <c r="BP201" s="265">
        <v>0.27900000000000003</v>
      </c>
      <c r="BQ201" s="265">
        <v>0.33434999999999998</v>
      </c>
      <c r="BR201" s="265">
        <v>0.44964999999999999</v>
      </c>
      <c r="BS201" s="265">
        <v>0.32571</v>
      </c>
      <c r="BT201" s="265">
        <v>0.40318999999999999</v>
      </c>
      <c r="BU201" s="265">
        <v>0.64529999999999998</v>
      </c>
      <c r="BV201" s="265">
        <v>0.44485999999999998</v>
      </c>
      <c r="BW201" s="265">
        <v>0.58765999999999996</v>
      </c>
      <c r="BX201" s="265">
        <v>0.13833000000000001</v>
      </c>
      <c r="BY201" s="265">
        <v>0.46431</v>
      </c>
      <c r="BZ201" s="265">
        <v>0.43639</v>
      </c>
      <c r="CA201" s="265">
        <v>0.74199999999999999</v>
      </c>
      <c r="CB201" s="265">
        <v>0.54905999999999999</v>
      </c>
      <c r="CC201" s="265">
        <v>0.68735000000000002</v>
      </c>
      <c r="CD201" s="265">
        <v>0.44930999999999999</v>
      </c>
      <c r="CE201" s="265">
        <v>0.42853000000000002</v>
      </c>
      <c r="CF201" s="265">
        <v>0.47141</v>
      </c>
      <c r="CG201" s="265">
        <v>0.1759</v>
      </c>
      <c r="CH201" s="265">
        <v>0.42215000000000003</v>
      </c>
      <c r="CI201" s="265">
        <v>0.42886000000000002</v>
      </c>
      <c r="CJ201" s="265">
        <v>0.41297</v>
      </c>
      <c r="CK201" s="265">
        <v>0.18687000000000001</v>
      </c>
      <c r="CL201" s="265">
        <v>0.69064000000000003</v>
      </c>
      <c r="CM201" s="265">
        <v>0.37267</v>
      </c>
      <c r="CN201" s="265">
        <v>0.22020000000000001</v>
      </c>
      <c r="CO201" s="265">
        <v>0.30225000000000002</v>
      </c>
      <c r="CP201" s="265">
        <v>0.37</v>
      </c>
      <c r="CQ201" s="265">
        <v>0.34805000000000003</v>
      </c>
      <c r="CR201" s="265">
        <v>0.29799999999999999</v>
      </c>
      <c r="CS201" s="265">
        <v>0.37142999999999998</v>
      </c>
      <c r="CT201" s="265">
        <v>0.44535999999999998</v>
      </c>
      <c r="CU201" s="265">
        <v>0.25</v>
      </c>
      <c r="CV201" s="265">
        <v>0.33939999999999998</v>
      </c>
      <c r="CW201" s="265">
        <v>0.64444000000000001</v>
      </c>
      <c r="CX201" s="265">
        <v>0.44947999999999999</v>
      </c>
      <c r="CY201" s="265">
        <v>0.45155000000000001</v>
      </c>
      <c r="CZ201" s="265">
        <v>0.53437000000000001</v>
      </c>
      <c r="DA201" s="265">
        <v>0.60026000000000002</v>
      </c>
      <c r="DB201" s="265">
        <v>0.10101</v>
      </c>
      <c r="DC201" s="265">
        <v>0.12164999999999999</v>
      </c>
      <c r="DD201" s="265">
        <v>8.0808000000000005E-2</v>
      </c>
      <c r="DE201" s="265">
        <v>0.22474</v>
      </c>
      <c r="DF201" s="265">
        <v>3.3605999999999997E-2</v>
      </c>
      <c r="DG201" s="265">
        <v>4.8690999999999998E-2</v>
      </c>
      <c r="DH201" s="265">
        <v>3.9466000000000001E-2</v>
      </c>
      <c r="DI201" s="265">
        <v>2.7435000000000001E-2</v>
      </c>
      <c r="DJ201" s="265">
        <v>3.1521E-2</v>
      </c>
      <c r="DK201" s="265">
        <v>8.2547999999999996E-2</v>
      </c>
      <c r="DL201" s="265">
        <v>8.301E-2</v>
      </c>
      <c r="DM201" s="265">
        <v>6.9416000000000005E-2</v>
      </c>
      <c r="DN201" s="265">
        <v>4.3895999999999998E-2</v>
      </c>
      <c r="DO201" s="265">
        <v>4.7049000000000001E-2</v>
      </c>
      <c r="DP201" s="265">
        <v>7.3476E-2</v>
      </c>
      <c r="DQ201" s="265">
        <v>4.4830000000000002E-2</v>
      </c>
      <c r="DR201" s="265">
        <v>5.4760999999999997E-2</v>
      </c>
      <c r="DS201" s="265">
        <v>8.2519999999999996E-2</v>
      </c>
      <c r="DT201" s="265">
        <v>0.12651000000000001</v>
      </c>
      <c r="DU201" s="265">
        <v>9.2660999999999993E-2</v>
      </c>
      <c r="DV201" s="265">
        <v>8.9906E-2</v>
      </c>
      <c r="DW201" s="265">
        <v>9.5333000000000001E-2</v>
      </c>
      <c r="DX201" s="265">
        <v>3.2784000000000001E-2</v>
      </c>
      <c r="DY201" s="265">
        <v>4.6108999999999997E-2</v>
      </c>
      <c r="DZ201" s="265">
        <v>0.14768000000000001</v>
      </c>
      <c r="EA201" s="265">
        <v>6.5313999999999997E-2</v>
      </c>
      <c r="EB201" s="265">
        <v>6.6206000000000001E-2</v>
      </c>
      <c r="EC201" s="265">
        <v>6.8907999999999997E-2</v>
      </c>
      <c r="ED201" s="265">
        <v>6.2376000000000001E-2</v>
      </c>
      <c r="EE201" s="265">
        <v>5.8733E-2</v>
      </c>
      <c r="EF201" s="265">
        <v>1.5292999999999999E-2</v>
      </c>
      <c r="EG201" s="265">
        <v>7.6136999999999996E-2</v>
      </c>
      <c r="EH201" s="265">
        <v>8.5719000000000004E-2</v>
      </c>
      <c r="EI201" s="265">
        <v>0.56122000000000005</v>
      </c>
      <c r="EJ201" s="265">
        <v>0.47628999999999999</v>
      </c>
      <c r="EK201" s="265">
        <v>0.22020000000000001</v>
      </c>
      <c r="EL201" s="265">
        <v>0.37082999999999999</v>
      </c>
      <c r="EM201" s="265">
        <v>0.75170000000000003</v>
      </c>
      <c r="EN201" s="265">
        <v>0.57633000000000001</v>
      </c>
      <c r="EO201" s="265">
        <v>0.70301999999999998</v>
      </c>
      <c r="EP201" s="265">
        <v>0.41204000000000002</v>
      </c>
      <c r="EQ201" s="265">
        <v>0.12123</v>
      </c>
      <c r="ER201" s="265">
        <v>0.24030000000000001</v>
      </c>
      <c r="ES201" s="265">
        <v>0.16735</v>
      </c>
      <c r="ET201" s="265">
        <v>0.20085</v>
      </c>
      <c r="EU201" s="265">
        <v>0.14354</v>
      </c>
      <c r="EV201" s="265">
        <v>0.23147000000000001</v>
      </c>
      <c r="EW201" s="265">
        <v>0.23400000000000001</v>
      </c>
      <c r="EX201" s="265">
        <v>0.23813999999999999</v>
      </c>
      <c r="EY201" s="265">
        <v>0.10962</v>
      </c>
      <c r="EZ201" s="265">
        <v>0.48896000000000001</v>
      </c>
      <c r="FA201" s="265">
        <v>0.24435000000000001</v>
      </c>
      <c r="FB201" s="265">
        <v>0.23765</v>
      </c>
      <c r="FC201" s="265">
        <v>0.23311000000000001</v>
      </c>
      <c r="FD201" s="265">
        <v>0.18468999999999999</v>
      </c>
      <c r="FE201" s="265">
        <v>0.22858999999999999</v>
      </c>
      <c r="FF201" s="265">
        <v>0.16314000000000001</v>
      </c>
      <c r="FG201" s="265">
        <v>0.21496999999999999</v>
      </c>
      <c r="FH201" s="265">
        <v>0.13220999999999999</v>
      </c>
      <c r="FI201" s="265">
        <v>0.11532000000000001</v>
      </c>
      <c r="FJ201" s="265">
        <v>0.62024000000000001</v>
      </c>
      <c r="FK201" s="265">
        <v>0.60904999999999998</v>
      </c>
      <c r="FL201" s="265">
        <v>0.22267000000000001</v>
      </c>
      <c r="FM201" s="265">
        <v>0.24657000000000001</v>
      </c>
      <c r="FN201" s="265">
        <v>0.73148999999999997</v>
      </c>
      <c r="FO201" s="265">
        <v>0.92400000000000004</v>
      </c>
      <c r="FP201" s="265">
        <v>0.60619000000000001</v>
      </c>
      <c r="FQ201" s="265">
        <v>0.74570000000000003</v>
      </c>
      <c r="FR201" s="265">
        <v>0.76134999999999997</v>
      </c>
      <c r="FS201" s="265">
        <v>0.83811999999999998</v>
      </c>
      <c r="FT201" s="265">
        <v>0.60019</v>
      </c>
      <c r="FU201" s="265">
        <v>0.68396000000000001</v>
      </c>
      <c r="FV201" s="265">
        <v>0.78419000000000005</v>
      </c>
      <c r="FW201" s="265">
        <v>0.62902000000000002</v>
      </c>
      <c r="FX201" s="265">
        <v>0.88863999999999999</v>
      </c>
      <c r="FY201" s="265">
        <v>0.56342999999999999</v>
      </c>
      <c r="FZ201" s="265">
        <v>0.62902000000000002</v>
      </c>
      <c r="GA201" s="265">
        <v>0.73158000000000001</v>
      </c>
      <c r="GB201" s="265">
        <v>0.74021999999999999</v>
      </c>
      <c r="GC201" s="265">
        <v>0.91903999999999997</v>
      </c>
      <c r="GD201" s="265">
        <v>0.85035000000000005</v>
      </c>
      <c r="GE201" s="265">
        <v>0.98848000000000003</v>
      </c>
      <c r="GF201" s="265">
        <v>0.88441999999999998</v>
      </c>
      <c r="GG201" s="265">
        <v>0.71148</v>
      </c>
      <c r="GH201" s="265">
        <v>0.81122000000000005</v>
      </c>
      <c r="GI201" s="265">
        <v>0.76629000000000003</v>
      </c>
      <c r="GJ201" s="265">
        <v>0.93045</v>
      </c>
      <c r="GK201" s="265">
        <v>0.89746000000000004</v>
      </c>
      <c r="GL201" s="265">
        <v>0.81040000000000001</v>
      </c>
      <c r="GM201" s="265">
        <v>0.96782999999999997</v>
      </c>
      <c r="GN201" s="265">
        <v>0.97163999999999995</v>
      </c>
      <c r="GO201" s="265">
        <v>0.91759999999999997</v>
      </c>
      <c r="GP201" s="265">
        <v>0.88895999999999997</v>
      </c>
      <c r="GQ201" s="265">
        <v>0.88353000000000004</v>
      </c>
      <c r="GR201" s="265">
        <v>0.94803000000000004</v>
      </c>
      <c r="GS201" s="265">
        <v>0.87587000000000004</v>
      </c>
      <c r="GT201" s="265">
        <v>0.87936000000000003</v>
      </c>
      <c r="GU201" s="265">
        <v>0.87492999999999999</v>
      </c>
      <c r="GV201" s="265">
        <v>0.84514999999999996</v>
      </c>
      <c r="GW201" s="265">
        <v>0.85729999999999995</v>
      </c>
      <c r="GX201" s="265">
        <v>0.92752999999999997</v>
      </c>
      <c r="GY201" s="265">
        <v>0.68262</v>
      </c>
      <c r="GZ201" s="265">
        <v>0.54300999999999999</v>
      </c>
      <c r="HA201" s="265">
        <v>0.80981000000000003</v>
      </c>
      <c r="HB201" s="265">
        <v>0.81484000000000001</v>
      </c>
      <c r="HC201" s="265">
        <v>0.96841999999999995</v>
      </c>
      <c r="HD201" s="265">
        <v>0.70035000000000003</v>
      </c>
      <c r="HE201" s="265">
        <v>0.95438999999999996</v>
      </c>
      <c r="HF201" s="265">
        <v>0.87207000000000001</v>
      </c>
      <c r="HG201" s="265">
        <v>0.95540000000000003</v>
      </c>
      <c r="HH201" s="265">
        <v>0.95637000000000005</v>
      </c>
      <c r="HI201" s="265">
        <v>0.95857999999999999</v>
      </c>
      <c r="HJ201" s="265">
        <v>0.96897999999999995</v>
      </c>
      <c r="HK201" s="265">
        <v>0.83938000000000001</v>
      </c>
      <c r="HL201" s="265">
        <v>0.86806000000000005</v>
      </c>
      <c r="HM201" s="265">
        <v>0.87932999999999995</v>
      </c>
      <c r="HN201" s="265">
        <v>0.93096999999999996</v>
      </c>
      <c r="HO201" s="265">
        <v>0.93718000000000001</v>
      </c>
      <c r="HP201" s="265">
        <v>0.90144999999999997</v>
      </c>
      <c r="HQ201" s="265">
        <v>0.83372999999999997</v>
      </c>
      <c r="HR201" s="265">
        <v>0.91105999999999998</v>
      </c>
      <c r="HS201" s="265">
        <v>0.93420999999999998</v>
      </c>
      <c r="HT201" s="265">
        <v>0.79796999999999996</v>
      </c>
      <c r="HU201" s="265">
        <v>0.89158999999999999</v>
      </c>
      <c r="HV201" s="265">
        <v>0.85902999999999996</v>
      </c>
      <c r="HW201" s="265">
        <v>0.79420999999999997</v>
      </c>
      <c r="HX201" s="265">
        <v>0.82755999999999996</v>
      </c>
      <c r="HY201" s="265">
        <v>0.66417000000000004</v>
      </c>
      <c r="HZ201" s="265">
        <v>0.98604999999999998</v>
      </c>
      <c r="IA201" s="265">
        <v>0.93035999999999996</v>
      </c>
      <c r="IB201" s="265">
        <v>0.92501999999999995</v>
      </c>
      <c r="IC201" s="265">
        <v>0.93381999999999998</v>
      </c>
      <c r="ID201" s="265">
        <v>0.93045</v>
      </c>
      <c r="IE201" s="265">
        <v>0.88397999999999999</v>
      </c>
      <c r="IF201" s="265">
        <v>0.89010999999999996</v>
      </c>
      <c r="IG201" s="265">
        <v>0.84003000000000005</v>
      </c>
      <c r="IH201" s="265">
        <v>0.93037999999999998</v>
      </c>
      <c r="II201" s="265">
        <v>0.99970000000000003</v>
      </c>
      <c r="IJ201" s="265">
        <v>0.87194000000000005</v>
      </c>
      <c r="IK201" s="265">
        <v>0.88160000000000005</v>
      </c>
      <c r="IL201" s="265">
        <v>0.97096000000000005</v>
      </c>
      <c r="IM201" s="265">
        <v>0.98199000000000003</v>
      </c>
      <c r="IN201" s="265">
        <v>0.99972000000000005</v>
      </c>
      <c r="IO201" s="265">
        <v>0.99885000000000002</v>
      </c>
      <c r="IP201" s="265">
        <v>0.67613000000000001</v>
      </c>
      <c r="IQ201" s="265">
        <v>0.93147000000000002</v>
      </c>
      <c r="IR201" s="265">
        <v>0.81328</v>
      </c>
      <c r="IS201" s="265">
        <v>0.83738000000000001</v>
      </c>
      <c r="IT201" s="265">
        <v>0.65954000000000002</v>
      </c>
      <c r="IU201" s="265">
        <v>0.88395000000000001</v>
      </c>
      <c r="IV201" s="265">
        <v>0.58867999999999998</v>
      </c>
      <c r="IW201" s="265">
        <v>0.84616999999999998</v>
      </c>
      <c r="IX201" s="265">
        <v>0.90971999999999997</v>
      </c>
      <c r="IY201" s="265">
        <v>0.91927999999999999</v>
      </c>
      <c r="IZ201" s="265">
        <v>0.82225999999999999</v>
      </c>
      <c r="JA201" s="265">
        <v>0.86029</v>
      </c>
      <c r="JB201" s="265">
        <v>0.82706000000000002</v>
      </c>
      <c r="JC201" s="265">
        <v>0.89912000000000003</v>
      </c>
      <c r="JD201" s="265">
        <v>0.95959000000000005</v>
      </c>
      <c r="JE201" s="265">
        <v>0.87663999999999997</v>
      </c>
      <c r="JF201" s="265">
        <v>0.65895000000000004</v>
      </c>
      <c r="JG201" s="265">
        <v>0.93754000000000004</v>
      </c>
      <c r="JH201" s="265">
        <v>0.99924000000000002</v>
      </c>
      <c r="JI201" s="265">
        <v>0.81879000000000002</v>
      </c>
      <c r="JJ201" s="265">
        <v>0.77661000000000002</v>
      </c>
      <c r="JK201" s="265">
        <v>0.97919999999999996</v>
      </c>
      <c r="JL201" s="265">
        <v>0.94345999999999997</v>
      </c>
      <c r="JM201" s="265">
        <v>0.96725000000000005</v>
      </c>
      <c r="JN201" s="265">
        <v>0.86158000000000001</v>
      </c>
      <c r="JO201" s="265">
        <v>0.89754</v>
      </c>
      <c r="JP201" s="265">
        <v>0.74356999999999995</v>
      </c>
      <c r="JQ201" s="265">
        <v>0.86362000000000005</v>
      </c>
      <c r="JR201" s="265">
        <v>0.81764999999999999</v>
      </c>
      <c r="JS201" s="265">
        <v>0.88817000000000002</v>
      </c>
      <c r="JT201" s="265">
        <v>0.42459000000000002</v>
      </c>
      <c r="JU201" s="265">
        <v>0.94518000000000002</v>
      </c>
      <c r="JV201" s="265">
        <v>0.90803</v>
      </c>
      <c r="JW201" s="265">
        <v>0.83101000000000003</v>
      </c>
      <c r="JX201" s="265">
        <v>0.84470000000000001</v>
      </c>
      <c r="JY201" s="265">
        <v>0.87475999999999998</v>
      </c>
      <c r="JZ201" s="265">
        <v>0.76427</v>
      </c>
      <c r="KA201" s="265">
        <v>0.67978000000000005</v>
      </c>
      <c r="KB201" s="265">
        <v>0.62019000000000002</v>
      </c>
      <c r="KC201" s="265">
        <v>0.65351000000000004</v>
      </c>
      <c r="KD201" s="265">
        <v>0.56140000000000001</v>
      </c>
      <c r="KE201" s="265">
        <v>0.58611999999999997</v>
      </c>
      <c r="KF201" s="265">
        <v>0.52798999999999996</v>
      </c>
      <c r="KG201" s="265">
        <v>0.50346999999999997</v>
      </c>
      <c r="KH201" s="265">
        <v>0.9496</v>
      </c>
      <c r="KI201" s="265">
        <v>0.82543999999999995</v>
      </c>
      <c r="KJ201" s="265">
        <v>0.86075000000000002</v>
      </c>
      <c r="KK201" s="265">
        <v>0.6089</v>
      </c>
      <c r="KL201" s="265">
        <v>0.63856000000000002</v>
      </c>
      <c r="KM201" s="265">
        <v>0.95530999999999999</v>
      </c>
      <c r="KN201" s="265">
        <v>0.93610000000000004</v>
      </c>
      <c r="KO201" s="265">
        <v>0.88246000000000002</v>
      </c>
      <c r="KP201" s="265">
        <v>6.6519328330371481E-3</v>
      </c>
      <c r="KQ201" s="265">
        <v>0.76075999999999999</v>
      </c>
      <c r="KR201" s="265">
        <v>0.71284000000000003</v>
      </c>
      <c r="KS201" s="265">
        <v>0.67339000000000004</v>
      </c>
      <c r="KT201" s="265">
        <v>0.94470488958782028</v>
      </c>
      <c r="KU201" s="265">
        <v>0.17369999999999999</v>
      </c>
      <c r="KV201" s="265">
        <v>0.33361000000000002</v>
      </c>
      <c r="KW201" s="265">
        <v>0.40467999999999998</v>
      </c>
      <c r="KX201" s="265">
        <v>0.51497000000000004</v>
      </c>
      <c r="KY201" s="265">
        <v>0.70115000000000005</v>
      </c>
      <c r="KZ201" s="265">
        <v>0.87090999999999996</v>
      </c>
      <c r="LA201" s="265">
        <v>0.96918000000000004</v>
      </c>
      <c r="LB201" s="265">
        <v>0.99987000000000004</v>
      </c>
      <c r="LC201" s="265">
        <v>1</v>
      </c>
      <c r="LD201" s="265">
        <v>0</v>
      </c>
      <c r="LE201" s="265">
        <v>0.7319</v>
      </c>
      <c r="LF201" s="265">
        <v>0</v>
      </c>
      <c r="LG201" s="265">
        <v>0</v>
      </c>
      <c r="LH201" s="431">
        <v>3.9722337387502193E-3</v>
      </c>
      <c r="LI201" s="431">
        <v>3.5048951394855976E-3</v>
      </c>
      <c r="LJ201" s="431">
        <v>3.31276492215693E-3</v>
      </c>
      <c r="LK201" s="431">
        <v>2.409833250567317E-3</v>
      </c>
      <c r="LL201" s="431">
        <v>2.4746579583734274E-3</v>
      </c>
      <c r="LM201" s="431">
        <v>1.74216169398278E-3</v>
      </c>
      <c r="LN201" s="431">
        <v>1.8250702414661646E-3</v>
      </c>
      <c r="LO201" s="431">
        <v>1.2595910811796784E-3</v>
      </c>
      <c r="LP201" s="431">
        <v>1.3960266951471567E-3</v>
      </c>
      <c r="LQ201" s="431">
        <v>1.1262756306678057E-3</v>
      </c>
      <c r="LR201" s="431">
        <v>4.0503623895347118E-3</v>
      </c>
      <c r="LS201" s="431">
        <v>2.835430670529604E-3</v>
      </c>
      <c r="LT201" s="431">
        <v>3.7869119551032782E-3</v>
      </c>
      <c r="LU201" s="431">
        <v>2.1088493522256613E-3</v>
      </c>
      <c r="LV201" s="431">
        <v>2.2840669844299555E-3</v>
      </c>
      <c r="LW201" s="431">
        <v>1.7384040402248502E-3</v>
      </c>
      <c r="LX201" s="431">
        <v>2.0249623339623213E-3</v>
      </c>
      <c r="LY201" s="431">
        <v>1.7684368649497628E-3</v>
      </c>
      <c r="LZ201" s="431">
        <v>4.0145926177501678E-3</v>
      </c>
      <c r="MA201" s="431">
        <v>3.3165658824145794E-3</v>
      </c>
      <c r="MB201" s="431">
        <v>3.7240285892039537E-3</v>
      </c>
      <c r="MC201" s="431">
        <v>2.6527962181717157E-3</v>
      </c>
      <c r="MD201" s="431">
        <v>2.221135888248682E-3</v>
      </c>
      <c r="ME201" s="431">
        <v>3.0020640697330236E-3</v>
      </c>
      <c r="MF201" s="431">
        <v>3.44281573779881E-3</v>
      </c>
      <c r="MG201" s="431">
        <v>3.0831564217805862E-3</v>
      </c>
      <c r="MH201" s="266"/>
      <c r="MI201" s="266"/>
      <c r="MJ201" s="266"/>
      <c r="MK201" s="266"/>
      <c r="ML201" s="266"/>
      <c r="MM201" s="266"/>
      <c r="MN201" s="266"/>
      <c r="MO201" s="266"/>
      <c r="MP201" s="266"/>
      <c r="MQ201" s="266"/>
      <c r="MR201" s="266"/>
      <c r="MS201" s="266"/>
      <c r="MT201" s="266"/>
      <c r="MU201" s="266"/>
      <c r="MV201" s="266"/>
      <c r="MW201" s="266"/>
      <c r="MX201" s="266"/>
      <c r="MY201" s="266"/>
      <c r="MZ201" s="266"/>
      <c r="NA201" s="266"/>
      <c r="NB201" s="266"/>
      <c r="NC201" s="266"/>
      <c r="ND201" s="266"/>
      <c r="NE201" s="266"/>
      <c r="NF201" s="266"/>
      <c r="NG201" s="266"/>
      <c r="NH201" s="266"/>
      <c r="NI201" s="266"/>
      <c r="NJ201" s="266"/>
      <c r="NK201" s="266"/>
      <c r="NL201" s="266"/>
      <c r="NM201" s="266"/>
      <c r="NN201" s="266"/>
      <c r="NO201" s="266"/>
      <c r="NP201" s="266"/>
      <c r="NQ201" s="266"/>
      <c r="NR201" s="266"/>
      <c r="NS201" s="266"/>
      <c r="NT201" s="266"/>
      <c r="NU201" s="266"/>
      <c r="NV201" s="266"/>
      <c r="NW201" s="266"/>
      <c r="NX201" s="266"/>
      <c r="NY201" s="266"/>
      <c r="NZ201" s="266"/>
      <c r="OA201" s="266"/>
      <c r="OB201" s="266"/>
      <c r="OC201" s="266"/>
      <c r="OD201" s="266"/>
      <c r="OE201" s="266"/>
      <c r="OF201" s="266"/>
      <c r="OG201" s="266"/>
      <c r="OH201" s="266"/>
      <c r="OI201" s="266"/>
      <c r="OJ201" s="266"/>
      <c r="OK201" s="266"/>
      <c r="OL201" s="266"/>
      <c r="OM201" s="266"/>
      <c r="ON201" s="267"/>
    </row>
    <row r="202" spans="1:404">
      <c r="A202" s="261">
        <v>577</v>
      </c>
      <c r="B202" s="265">
        <v>0.43036000000000002</v>
      </c>
      <c r="C202" s="265">
        <v>0.62887000000000004</v>
      </c>
      <c r="D202" s="265">
        <v>0.74543000000000004</v>
      </c>
      <c r="E202" s="265">
        <v>0.82799999999999996</v>
      </c>
      <c r="F202" s="265">
        <v>0.46428000000000003</v>
      </c>
      <c r="G202" s="265">
        <v>0.68647999999999998</v>
      </c>
      <c r="H202" s="265">
        <v>0.36193999999999998</v>
      </c>
      <c r="I202" s="265">
        <v>0.44603999999999999</v>
      </c>
      <c r="J202" s="265">
        <v>0.52722000000000002</v>
      </c>
      <c r="K202" s="265">
        <v>0.10172</v>
      </c>
      <c r="L202" s="265">
        <v>9.8434999999999995E-2</v>
      </c>
      <c r="M202" s="265">
        <v>0.11437</v>
      </c>
      <c r="N202" s="265">
        <v>0.35726000000000002</v>
      </c>
      <c r="O202" s="265">
        <v>0.29459999999999997</v>
      </c>
      <c r="P202" s="265">
        <v>0.65895999999999999</v>
      </c>
      <c r="Q202" s="265">
        <v>0.72038999999999997</v>
      </c>
      <c r="R202" s="265">
        <v>0.84055000000000002</v>
      </c>
      <c r="S202" s="265">
        <v>0.37430000000000002</v>
      </c>
      <c r="T202" s="265">
        <v>0.25362000000000001</v>
      </c>
      <c r="U202" s="265">
        <v>0.28533999999999998</v>
      </c>
      <c r="V202" s="265">
        <v>0.19095000000000001</v>
      </c>
      <c r="W202" s="265">
        <v>0.32050000000000001</v>
      </c>
      <c r="X202" s="265">
        <v>0.28060000000000002</v>
      </c>
      <c r="Y202" s="265">
        <v>0.36554999999999999</v>
      </c>
      <c r="Z202" s="265">
        <v>0.25081999999999999</v>
      </c>
      <c r="AA202" s="265">
        <v>0.44491000000000003</v>
      </c>
      <c r="AB202" s="265">
        <v>0.30897000000000002</v>
      </c>
      <c r="AC202" s="265">
        <v>0.37594</v>
      </c>
      <c r="AD202" s="265">
        <v>0.24754999999999999</v>
      </c>
      <c r="AE202" s="265">
        <v>0.19449</v>
      </c>
      <c r="AF202" s="265">
        <v>0.18423999999999999</v>
      </c>
      <c r="AG202" s="265">
        <v>0.24721000000000001</v>
      </c>
      <c r="AH202" s="265">
        <v>0.12576999999999999</v>
      </c>
      <c r="AI202" s="265">
        <v>9.5357999999999998E-2</v>
      </c>
      <c r="AJ202" s="265">
        <v>0.12280000000000001</v>
      </c>
      <c r="AK202" s="265">
        <v>8.8239999999999999E-2</v>
      </c>
      <c r="AL202" s="265">
        <v>9.9571999999999994E-2</v>
      </c>
      <c r="AM202" s="265">
        <v>0.11346000000000001</v>
      </c>
      <c r="AN202" s="265">
        <v>8.7043999999999996E-2</v>
      </c>
      <c r="AO202" s="265">
        <v>9.6682000000000004E-2</v>
      </c>
      <c r="AP202" s="265">
        <v>0.11996999999999999</v>
      </c>
      <c r="AQ202" s="265">
        <v>8.4428000000000003E-2</v>
      </c>
      <c r="AR202" s="265">
        <v>9.5321000000000003E-2</v>
      </c>
      <c r="AS202" s="265">
        <v>7.9170000000000004E-2</v>
      </c>
      <c r="AT202" s="265">
        <v>8.2045999999999994E-2</v>
      </c>
      <c r="AU202" s="265">
        <v>9.2549999999999993E-2</v>
      </c>
      <c r="AV202" s="265">
        <v>7.9893000000000006E-2</v>
      </c>
      <c r="AW202" s="265">
        <v>0.10705000000000001</v>
      </c>
      <c r="AX202" s="265">
        <v>0.11172</v>
      </c>
      <c r="AY202" s="265">
        <v>9.3978999999999993E-2</v>
      </c>
      <c r="AZ202" s="265">
        <v>7.9653000000000002E-2</v>
      </c>
      <c r="BA202" s="265">
        <v>8.4912000000000001E-2</v>
      </c>
      <c r="BB202" s="265">
        <v>9.1940999999999995E-2</v>
      </c>
      <c r="BC202" s="265">
        <v>9.6575999999999995E-2</v>
      </c>
      <c r="BD202" s="265">
        <v>7.8880000000000006E-2</v>
      </c>
      <c r="BE202" s="265">
        <v>0.31757000000000002</v>
      </c>
      <c r="BF202" s="265">
        <v>0.25192999999999999</v>
      </c>
      <c r="BG202" s="265">
        <v>0.72975999999999996</v>
      </c>
      <c r="BH202" s="265">
        <v>0.76198999999999995</v>
      </c>
      <c r="BI202" s="265">
        <v>0.47269</v>
      </c>
      <c r="BJ202" s="265">
        <v>0.42817</v>
      </c>
      <c r="BK202" s="265">
        <v>0.19739999999999999</v>
      </c>
      <c r="BL202" s="265">
        <v>0.44999</v>
      </c>
      <c r="BM202" s="265">
        <v>0.19756000000000001</v>
      </c>
      <c r="BN202" s="265">
        <v>0.47212999999999999</v>
      </c>
      <c r="BO202" s="265">
        <v>0.48570999999999998</v>
      </c>
      <c r="BP202" s="265">
        <v>0.25812000000000002</v>
      </c>
      <c r="BQ202" s="265">
        <v>0.33695000000000003</v>
      </c>
      <c r="BR202" s="265">
        <v>0.44324000000000002</v>
      </c>
      <c r="BS202" s="265">
        <v>0.32729999999999998</v>
      </c>
      <c r="BT202" s="265">
        <v>0.39465</v>
      </c>
      <c r="BU202" s="265">
        <v>0.59763999999999995</v>
      </c>
      <c r="BV202" s="265">
        <v>0.36596000000000001</v>
      </c>
      <c r="BW202" s="265">
        <v>0.63188999999999995</v>
      </c>
      <c r="BX202" s="265">
        <v>0.19470999999999999</v>
      </c>
      <c r="BY202" s="265">
        <v>0.46749000000000002</v>
      </c>
      <c r="BZ202" s="265">
        <v>0.43974000000000002</v>
      </c>
      <c r="CA202" s="265">
        <v>0.74399999999999999</v>
      </c>
      <c r="CB202" s="265">
        <v>0.55227999999999999</v>
      </c>
      <c r="CC202" s="265">
        <v>0.69181999999999999</v>
      </c>
      <c r="CD202" s="265">
        <v>0.45245000000000002</v>
      </c>
      <c r="CE202" s="265">
        <v>0.43135000000000001</v>
      </c>
      <c r="CF202" s="265">
        <v>0.47434999999999999</v>
      </c>
      <c r="CG202" s="265">
        <v>0.18167</v>
      </c>
      <c r="CH202" s="265">
        <v>0.42493999999999998</v>
      </c>
      <c r="CI202" s="265">
        <v>0.43154999999999999</v>
      </c>
      <c r="CJ202" s="265">
        <v>0.41614000000000001</v>
      </c>
      <c r="CK202" s="265">
        <v>0.19234000000000001</v>
      </c>
      <c r="CL202" s="265">
        <v>0.69260999999999995</v>
      </c>
      <c r="CM202" s="265">
        <v>0.37152000000000002</v>
      </c>
      <c r="CN202" s="265">
        <v>0.21818000000000001</v>
      </c>
      <c r="CO202" s="265">
        <v>0.30147000000000002</v>
      </c>
      <c r="CP202" s="265">
        <v>0.36771999999999999</v>
      </c>
      <c r="CQ202" s="265">
        <v>0.34636</v>
      </c>
      <c r="CR202" s="265">
        <v>0.29599999999999999</v>
      </c>
      <c r="CS202" s="265">
        <v>0.39591999999999999</v>
      </c>
      <c r="CT202" s="265">
        <v>0.46804000000000001</v>
      </c>
      <c r="CU202" s="265">
        <v>0.25</v>
      </c>
      <c r="CV202" s="265">
        <v>0.33778999999999998</v>
      </c>
      <c r="CW202" s="265">
        <v>0.66263000000000005</v>
      </c>
      <c r="CX202" s="265">
        <v>0.47628999999999999</v>
      </c>
      <c r="CY202" s="265">
        <v>0.44947999999999999</v>
      </c>
      <c r="CZ202" s="265">
        <v>0.53586999999999996</v>
      </c>
      <c r="DA202" s="265">
        <v>0.60082999999999998</v>
      </c>
      <c r="DB202" s="265">
        <v>0.10101</v>
      </c>
      <c r="DC202" s="265">
        <v>0.11959</v>
      </c>
      <c r="DD202" s="265">
        <v>8.0808000000000005E-2</v>
      </c>
      <c r="DE202" s="265">
        <v>0.22267999999999999</v>
      </c>
      <c r="DF202" s="265">
        <v>3.2592000000000003E-2</v>
      </c>
      <c r="DG202" s="265">
        <v>4.6758000000000001E-2</v>
      </c>
      <c r="DH202" s="265">
        <v>3.7996000000000002E-2</v>
      </c>
      <c r="DI202" s="265">
        <v>2.7595000000000001E-2</v>
      </c>
      <c r="DJ202" s="265">
        <v>3.1081999999999999E-2</v>
      </c>
      <c r="DK202" s="265">
        <v>7.7507999999999994E-2</v>
      </c>
      <c r="DL202" s="265">
        <v>8.6961999999999998E-2</v>
      </c>
      <c r="DM202" s="265">
        <v>6.6239999999999993E-2</v>
      </c>
      <c r="DN202" s="265">
        <v>4.1579999999999999E-2</v>
      </c>
      <c r="DO202" s="265">
        <v>4.6990999999999998E-2</v>
      </c>
      <c r="DP202" s="265">
        <v>6.9458000000000006E-2</v>
      </c>
      <c r="DQ202" s="265">
        <v>4.1917999999999997E-2</v>
      </c>
      <c r="DR202" s="265">
        <v>5.2291999999999998E-2</v>
      </c>
      <c r="DS202" s="265">
        <v>7.9047999999999993E-2</v>
      </c>
      <c r="DT202" s="265">
        <v>0.12661</v>
      </c>
      <c r="DU202" s="265">
        <v>8.9023000000000005E-2</v>
      </c>
      <c r="DV202" s="265">
        <v>9.6266000000000004E-2</v>
      </c>
      <c r="DW202" s="265">
        <v>9.0842999999999993E-2</v>
      </c>
      <c r="DX202" s="265">
        <v>3.1687E-2</v>
      </c>
      <c r="DY202" s="265">
        <v>4.4179999999999997E-2</v>
      </c>
      <c r="DZ202" s="265">
        <v>0.14993000000000001</v>
      </c>
      <c r="EA202" s="265">
        <v>6.2743999999999994E-2</v>
      </c>
      <c r="EB202" s="265">
        <v>6.3735E-2</v>
      </c>
      <c r="EC202" s="265">
        <v>6.6251000000000004E-2</v>
      </c>
      <c r="ED202" s="265">
        <v>6.0169E-2</v>
      </c>
      <c r="EE202" s="265">
        <v>5.6777000000000001E-2</v>
      </c>
      <c r="EF202" s="265">
        <v>1.5554999999999999E-2</v>
      </c>
      <c r="EG202" s="265">
        <v>7.2817999999999994E-2</v>
      </c>
      <c r="EH202" s="265">
        <v>7.9242999999999994E-2</v>
      </c>
      <c r="EI202" s="265">
        <v>0.58162999999999998</v>
      </c>
      <c r="EJ202" s="265">
        <v>0.49897000000000002</v>
      </c>
      <c r="EK202" s="265">
        <v>0.23838000000000001</v>
      </c>
      <c r="EL202" s="265">
        <v>0.39792</v>
      </c>
      <c r="EM202" s="265">
        <v>0.69803999999999999</v>
      </c>
      <c r="EN202" s="265">
        <v>0.60229999999999995</v>
      </c>
      <c r="EO202" s="265">
        <v>0.71867999999999999</v>
      </c>
      <c r="EP202" s="265">
        <v>0.42174</v>
      </c>
      <c r="EQ202" s="265">
        <v>0.13417999999999999</v>
      </c>
      <c r="ER202" s="265">
        <v>0.27179999999999999</v>
      </c>
      <c r="ES202" s="265">
        <v>0.18726000000000001</v>
      </c>
      <c r="ET202" s="265">
        <v>0.2258</v>
      </c>
      <c r="EU202" s="265">
        <v>0.15986</v>
      </c>
      <c r="EV202" s="265">
        <v>0.26382</v>
      </c>
      <c r="EW202" s="265">
        <v>0.26629000000000003</v>
      </c>
      <c r="EX202" s="265">
        <v>0.27023000000000003</v>
      </c>
      <c r="EY202" s="265">
        <v>0.12017</v>
      </c>
      <c r="EZ202" s="265">
        <v>0.49675999999999998</v>
      </c>
      <c r="FA202" s="265">
        <v>0.27411000000000002</v>
      </c>
      <c r="FB202" s="265">
        <v>0.26762999999999998</v>
      </c>
      <c r="FC202" s="265">
        <v>0.26318999999999998</v>
      </c>
      <c r="FD202" s="265">
        <v>0.2039</v>
      </c>
      <c r="FE202" s="265">
        <v>0.25896000000000002</v>
      </c>
      <c r="FF202" s="265">
        <v>0.17917</v>
      </c>
      <c r="FG202" s="265">
        <v>0.23846000000000001</v>
      </c>
      <c r="FH202" s="265">
        <v>0.14368</v>
      </c>
      <c r="FI202" s="265">
        <v>0.12431</v>
      </c>
      <c r="FJ202" s="265">
        <v>0.60068999999999995</v>
      </c>
      <c r="FK202" s="265">
        <v>0.59358999999999995</v>
      </c>
      <c r="FL202" s="265">
        <v>0.22689999999999999</v>
      </c>
      <c r="FM202" s="265">
        <v>0.25091999999999998</v>
      </c>
      <c r="FN202" s="265">
        <v>0.73402000000000001</v>
      </c>
      <c r="FO202" s="265">
        <v>0.92800000000000005</v>
      </c>
      <c r="FP202" s="265">
        <v>0.60289000000000004</v>
      </c>
      <c r="FQ202" s="265">
        <v>0.75209000000000004</v>
      </c>
      <c r="FR202" s="265">
        <v>0.77215</v>
      </c>
      <c r="FS202" s="265">
        <v>0.84679000000000004</v>
      </c>
      <c r="FT202" s="265">
        <v>0.60341</v>
      </c>
      <c r="FU202" s="265">
        <v>0.68574000000000002</v>
      </c>
      <c r="FV202" s="265">
        <v>0.78278000000000003</v>
      </c>
      <c r="FW202" s="265">
        <v>0.62578999999999996</v>
      </c>
      <c r="FX202" s="265">
        <v>0.89439999999999997</v>
      </c>
      <c r="FY202" s="265">
        <v>0.56028</v>
      </c>
      <c r="FZ202" s="265">
        <v>0.62578999999999996</v>
      </c>
      <c r="GA202" s="265">
        <v>0.73155999999999999</v>
      </c>
      <c r="GB202" s="265">
        <v>0.74075999999999997</v>
      </c>
      <c r="GC202" s="265">
        <v>0.92601999999999995</v>
      </c>
      <c r="GD202" s="265">
        <v>0.85465000000000002</v>
      </c>
      <c r="GE202" s="265">
        <v>0.99034</v>
      </c>
      <c r="GF202" s="265">
        <v>0.89029000000000003</v>
      </c>
      <c r="GG202" s="265">
        <v>0.70852999999999999</v>
      </c>
      <c r="GH202" s="265">
        <v>0.80837999999999999</v>
      </c>
      <c r="GI202" s="265">
        <v>0.76382000000000005</v>
      </c>
      <c r="GJ202" s="265">
        <v>0.93257999999999996</v>
      </c>
      <c r="GK202" s="265">
        <v>0.90017999999999998</v>
      </c>
      <c r="GL202" s="265">
        <v>0.81111999999999995</v>
      </c>
      <c r="GM202" s="265">
        <v>0.97004000000000001</v>
      </c>
      <c r="GN202" s="265">
        <v>0.97065999999999997</v>
      </c>
      <c r="GO202" s="265">
        <v>0.92091000000000001</v>
      </c>
      <c r="GP202" s="265">
        <v>0.89414000000000005</v>
      </c>
      <c r="GQ202" s="265">
        <v>0.88892000000000004</v>
      </c>
      <c r="GR202" s="265">
        <v>0.95204999999999995</v>
      </c>
      <c r="GS202" s="265">
        <v>0.88112000000000001</v>
      </c>
      <c r="GT202" s="265">
        <v>0.88526000000000005</v>
      </c>
      <c r="GU202" s="265">
        <v>0.88065000000000004</v>
      </c>
      <c r="GV202" s="265">
        <v>0.85091000000000006</v>
      </c>
      <c r="GW202" s="265">
        <v>0.86477000000000004</v>
      </c>
      <c r="GX202" s="265">
        <v>0.93079999999999996</v>
      </c>
      <c r="GY202" s="265">
        <v>0.67901</v>
      </c>
      <c r="GZ202" s="265">
        <v>0.54</v>
      </c>
      <c r="HA202" s="265">
        <v>0.81708000000000003</v>
      </c>
      <c r="HB202" s="265">
        <v>0.82235999999999998</v>
      </c>
      <c r="HC202" s="265">
        <v>0.96789000000000003</v>
      </c>
      <c r="HD202" s="265">
        <v>0.69933999999999996</v>
      </c>
      <c r="HE202" s="265">
        <v>0.95682</v>
      </c>
      <c r="HF202" s="265">
        <v>0.87153000000000003</v>
      </c>
      <c r="HG202" s="265">
        <v>0.95765</v>
      </c>
      <c r="HH202" s="265">
        <v>0.95874000000000004</v>
      </c>
      <c r="HI202" s="265">
        <v>0.96092999999999995</v>
      </c>
      <c r="HJ202" s="265">
        <v>0.96799000000000002</v>
      </c>
      <c r="HK202" s="265">
        <v>0.84340000000000004</v>
      </c>
      <c r="HL202" s="265">
        <v>0.87080999999999997</v>
      </c>
      <c r="HM202" s="265">
        <v>0.88490000000000002</v>
      </c>
      <c r="HN202" s="265">
        <v>0.93489</v>
      </c>
      <c r="HO202" s="265">
        <v>0.94116</v>
      </c>
      <c r="HP202" s="265">
        <v>0.90676000000000001</v>
      </c>
      <c r="HQ202" s="265">
        <v>0.83182999999999996</v>
      </c>
      <c r="HR202" s="265">
        <v>0.90761999999999998</v>
      </c>
      <c r="HS202" s="265">
        <v>0.93933</v>
      </c>
      <c r="HT202" s="265">
        <v>0.79745999999999995</v>
      </c>
      <c r="HU202" s="265">
        <v>0.88841000000000003</v>
      </c>
      <c r="HV202" s="265">
        <v>0.86560999999999999</v>
      </c>
      <c r="HW202" s="265">
        <v>0.79025999999999996</v>
      </c>
      <c r="HX202" s="265">
        <v>0.82486000000000004</v>
      </c>
      <c r="HY202" s="265">
        <v>0.66096999999999995</v>
      </c>
      <c r="HZ202" s="265">
        <v>0.98953999999999998</v>
      </c>
      <c r="IA202" s="265">
        <v>0.93623000000000001</v>
      </c>
      <c r="IB202" s="265">
        <v>0.93108000000000002</v>
      </c>
      <c r="IC202" s="265">
        <v>0.93969999999999998</v>
      </c>
      <c r="ID202" s="265">
        <v>0.93640999999999996</v>
      </c>
      <c r="IE202" s="265">
        <v>0.89073999999999998</v>
      </c>
      <c r="IF202" s="265">
        <v>0.89681</v>
      </c>
      <c r="IG202" s="265">
        <v>0.84660999999999997</v>
      </c>
      <c r="IH202" s="265">
        <v>0.93325000000000002</v>
      </c>
      <c r="II202" s="265">
        <v>0.99939</v>
      </c>
      <c r="IJ202" s="265">
        <v>0.87909999999999999</v>
      </c>
      <c r="IK202" s="265">
        <v>0.88861999999999997</v>
      </c>
      <c r="IL202" s="265">
        <v>0.97213000000000005</v>
      </c>
      <c r="IM202" s="265">
        <v>0.98434999999999995</v>
      </c>
      <c r="IN202" s="265">
        <v>0.99968000000000001</v>
      </c>
      <c r="IO202" s="265">
        <v>0.99770000000000003</v>
      </c>
      <c r="IP202" s="265">
        <v>0.68447000000000002</v>
      </c>
      <c r="IQ202" s="265">
        <v>0.93525999999999998</v>
      </c>
      <c r="IR202" s="265">
        <v>0.80891999999999997</v>
      </c>
      <c r="IS202" s="265">
        <v>0.84179999999999999</v>
      </c>
      <c r="IT202" s="265">
        <v>0.65715000000000001</v>
      </c>
      <c r="IU202" s="265">
        <v>0.88958000000000004</v>
      </c>
      <c r="IV202" s="265">
        <v>0.59372000000000003</v>
      </c>
      <c r="IW202" s="265">
        <v>0.85297000000000001</v>
      </c>
      <c r="IX202" s="265">
        <v>0.91547000000000001</v>
      </c>
      <c r="IY202" s="265">
        <v>0.91810000000000003</v>
      </c>
      <c r="IZ202" s="265">
        <v>0.82140999999999997</v>
      </c>
      <c r="JA202" s="265">
        <v>0.85956999999999995</v>
      </c>
      <c r="JB202" s="265">
        <v>0.82648999999999995</v>
      </c>
      <c r="JC202" s="265">
        <v>0.89868999999999999</v>
      </c>
      <c r="JD202" s="265">
        <v>0.96335000000000004</v>
      </c>
      <c r="JE202" s="265">
        <v>0.88100000000000001</v>
      </c>
      <c r="JF202" s="265">
        <v>0.65520999999999996</v>
      </c>
      <c r="JG202" s="265">
        <v>0.94162000000000001</v>
      </c>
      <c r="JH202" s="265">
        <v>0.99846999999999997</v>
      </c>
      <c r="JI202" s="265">
        <v>0.81581999999999999</v>
      </c>
      <c r="JJ202" s="265">
        <v>0.77398999999999996</v>
      </c>
      <c r="JK202" s="265">
        <v>0.97585999999999995</v>
      </c>
      <c r="JL202" s="265">
        <v>0.94099999999999995</v>
      </c>
      <c r="JM202" s="265">
        <v>0.96933999999999998</v>
      </c>
      <c r="JN202" s="265">
        <v>0.86794000000000004</v>
      </c>
      <c r="JO202" s="265">
        <v>0.90310000000000001</v>
      </c>
      <c r="JP202" s="265">
        <v>0.74023000000000005</v>
      </c>
      <c r="JQ202" s="265">
        <v>0.87005999999999994</v>
      </c>
      <c r="JR202" s="265">
        <v>0.82682999999999995</v>
      </c>
      <c r="JS202" s="265">
        <v>0.89612000000000003</v>
      </c>
      <c r="JT202" s="265">
        <v>0.42336000000000001</v>
      </c>
      <c r="JU202" s="265">
        <v>0.94577999999999995</v>
      </c>
      <c r="JV202" s="265">
        <v>0.90822000000000003</v>
      </c>
      <c r="JW202" s="265">
        <v>0.83921999999999997</v>
      </c>
      <c r="JX202" s="265">
        <v>0.84931000000000001</v>
      </c>
      <c r="JY202" s="265">
        <v>0.88053999999999999</v>
      </c>
      <c r="JZ202" s="265">
        <v>0.77078000000000002</v>
      </c>
      <c r="KA202" s="265">
        <v>0.68379999999999996</v>
      </c>
      <c r="KB202" s="265">
        <v>0.62099000000000004</v>
      </c>
      <c r="KC202" s="265">
        <v>0.65027000000000001</v>
      </c>
      <c r="KD202" s="265">
        <v>0.55835000000000001</v>
      </c>
      <c r="KE202" s="265">
        <v>0.58294000000000001</v>
      </c>
      <c r="KF202" s="265">
        <v>0.52561999999999998</v>
      </c>
      <c r="KG202" s="265">
        <v>0.50122</v>
      </c>
      <c r="KH202" s="265">
        <v>0.95535999999999999</v>
      </c>
      <c r="KI202" s="265">
        <v>0.83420000000000005</v>
      </c>
      <c r="KJ202" s="265">
        <v>0.86795</v>
      </c>
      <c r="KK202" s="265">
        <v>0.61575000000000002</v>
      </c>
      <c r="KL202" s="265">
        <v>0.64322999999999997</v>
      </c>
      <c r="KM202" s="265">
        <v>0.95645999999999998</v>
      </c>
      <c r="KN202" s="265">
        <v>0.93661000000000005</v>
      </c>
      <c r="KO202" s="265">
        <v>0.88243000000000005</v>
      </c>
      <c r="KP202" s="265">
        <v>6.6492013940672359E-3</v>
      </c>
      <c r="KQ202" s="265">
        <v>0.75995999999999997</v>
      </c>
      <c r="KR202" s="265">
        <v>0.71179000000000003</v>
      </c>
      <c r="KS202" s="265">
        <v>0.67213000000000001</v>
      </c>
      <c r="KT202" s="265">
        <v>0.94529112940095839</v>
      </c>
      <c r="KU202" s="265">
        <v>0.17598</v>
      </c>
      <c r="KV202" s="265">
        <v>0.33650999999999998</v>
      </c>
      <c r="KW202" s="265">
        <v>0.40767999999999999</v>
      </c>
      <c r="KX202" s="265">
        <v>0.51795000000000002</v>
      </c>
      <c r="KY202" s="265">
        <v>0.70374000000000003</v>
      </c>
      <c r="KZ202" s="265">
        <v>0.87278999999999995</v>
      </c>
      <c r="LA202" s="265">
        <v>0.97011999999999998</v>
      </c>
      <c r="LB202" s="265">
        <v>0.99990000000000001</v>
      </c>
      <c r="LC202" s="265">
        <v>1</v>
      </c>
      <c r="LD202" s="265">
        <v>0</v>
      </c>
      <c r="LE202" s="265">
        <v>0.75429000000000002</v>
      </c>
      <c r="LF202" s="265">
        <v>0</v>
      </c>
      <c r="LG202" s="265">
        <v>0</v>
      </c>
      <c r="LH202" s="431">
        <v>4.0428140200674534E-3</v>
      </c>
      <c r="LI202" s="431">
        <v>3.5551132168620825E-3</v>
      </c>
      <c r="LJ202" s="431">
        <v>3.3853824716061354E-3</v>
      </c>
      <c r="LK202" s="431">
        <v>2.4141166359186172E-3</v>
      </c>
      <c r="LL202" s="431">
        <v>2.5254450738430023E-3</v>
      </c>
      <c r="LM202" s="431">
        <v>1.725144567899406E-3</v>
      </c>
      <c r="LN202" s="431">
        <v>1.8503973260521889E-3</v>
      </c>
      <c r="LO202" s="431">
        <v>1.2396073434501886E-3</v>
      </c>
      <c r="LP202" s="431">
        <v>1.3929363340139389E-3</v>
      </c>
      <c r="LQ202" s="431">
        <v>1.1039105011150241E-3</v>
      </c>
      <c r="LR202" s="431">
        <v>4.0848692879080772E-3</v>
      </c>
      <c r="LS202" s="431">
        <v>2.8397573623806238E-3</v>
      </c>
      <c r="LT202" s="431">
        <v>3.8313234690576792E-3</v>
      </c>
      <c r="LU202" s="431">
        <v>2.0922727417200804E-3</v>
      </c>
      <c r="LV202" s="431">
        <v>2.3183587472885847E-3</v>
      </c>
      <c r="LW202" s="431">
        <v>1.7180329887196422E-3</v>
      </c>
      <c r="LX202" s="431">
        <v>2.0470612216740847E-3</v>
      </c>
      <c r="LY202" s="431">
        <v>1.7469988670200109E-3</v>
      </c>
      <c r="LZ202" s="431">
        <v>4.0691718459129333E-3</v>
      </c>
      <c r="MA202" s="431">
        <v>3.360554575920105E-3</v>
      </c>
      <c r="MB202" s="431">
        <v>3.7959027104079723E-3</v>
      </c>
      <c r="MC202" s="431">
        <v>2.6382748037576675E-3</v>
      </c>
      <c r="MD202" s="431">
        <v>2.2033429704606533E-3</v>
      </c>
      <c r="ME202" s="431">
        <v>3.0176646541804075E-3</v>
      </c>
      <c r="MF202" s="431">
        <v>3.4641737584024668E-3</v>
      </c>
      <c r="MG202" s="431">
        <v>3.0849643517285585E-3</v>
      </c>
      <c r="MH202" s="266"/>
      <c r="MI202" s="266"/>
      <c r="MJ202" s="266"/>
      <c r="MK202" s="266"/>
      <c r="ML202" s="266"/>
      <c r="MM202" s="266"/>
      <c r="MN202" s="266"/>
      <c r="MO202" s="266"/>
      <c r="MP202" s="266"/>
      <c r="MQ202" s="266"/>
      <c r="MR202" s="266"/>
      <c r="MS202" s="266"/>
      <c r="MT202" s="266"/>
      <c r="MU202" s="266"/>
      <c r="MV202" s="266"/>
      <c r="MW202" s="266"/>
      <c r="MX202" s="266"/>
      <c r="MY202" s="266"/>
      <c r="MZ202" s="266"/>
      <c r="NA202" s="266"/>
      <c r="NB202" s="266"/>
      <c r="NC202" s="266"/>
      <c r="ND202" s="266"/>
      <c r="NE202" s="266"/>
      <c r="NF202" s="266"/>
      <c r="NG202" s="266"/>
      <c r="NH202" s="266"/>
      <c r="NI202" s="266"/>
      <c r="NJ202" s="266"/>
      <c r="NK202" s="266"/>
      <c r="NL202" s="266"/>
      <c r="NM202" s="266"/>
      <c r="NN202" s="266"/>
      <c r="NO202" s="266"/>
      <c r="NP202" s="266"/>
      <c r="NQ202" s="266"/>
      <c r="NR202" s="266"/>
      <c r="NS202" s="266"/>
      <c r="NT202" s="266"/>
      <c r="NU202" s="266"/>
      <c r="NV202" s="266"/>
      <c r="NW202" s="266"/>
      <c r="NX202" s="266"/>
      <c r="NY202" s="266"/>
      <c r="NZ202" s="266"/>
      <c r="OA202" s="266"/>
      <c r="OB202" s="266"/>
      <c r="OC202" s="266"/>
      <c r="OD202" s="266"/>
      <c r="OE202" s="266"/>
      <c r="OF202" s="266"/>
      <c r="OG202" s="266"/>
      <c r="OH202" s="266"/>
      <c r="OI202" s="266"/>
      <c r="OJ202" s="266"/>
      <c r="OK202" s="266"/>
      <c r="OL202" s="266"/>
      <c r="OM202" s="266"/>
      <c r="ON202" s="267"/>
    </row>
    <row r="203" spans="1:404">
      <c r="A203" s="261">
        <v>578</v>
      </c>
      <c r="B203" s="265">
        <v>0.43613000000000002</v>
      </c>
      <c r="C203" s="265">
        <v>0.63641999999999999</v>
      </c>
      <c r="D203" s="265">
        <v>0.75534999999999997</v>
      </c>
      <c r="E203" s="265">
        <v>0.84108000000000005</v>
      </c>
      <c r="F203" s="265">
        <v>0.46899000000000002</v>
      </c>
      <c r="G203" s="265">
        <v>0.69286000000000003</v>
      </c>
      <c r="H203" s="265">
        <v>0.36778</v>
      </c>
      <c r="I203" s="265">
        <v>0.45484000000000002</v>
      </c>
      <c r="J203" s="265">
        <v>0.53685000000000005</v>
      </c>
      <c r="K203" s="265">
        <v>0.11960999999999999</v>
      </c>
      <c r="L203" s="265">
        <v>0.11724</v>
      </c>
      <c r="M203" s="265">
        <v>0.13442000000000001</v>
      </c>
      <c r="N203" s="265">
        <v>0.37361</v>
      </c>
      <c r="O203" s="265">
        <v>0.30370000000000003</v>
      </c>
      <c r="P203" s="265">
        <v>0.66200000000000003</v>
      </c>
      <c r="Q203" s="265">
        <v>0.72119999999999995</v>
      </c>
      <c r="R203" s="265">
        <v>0.84899000000000002</v>
      </c>
      <c r="S203" s="265">
        <v>0.38041000000000003</v>
      </c>
      <c r="T203" s="265">
        <v>0.26042999999999999</v>
      </c>
      <c r="U203" s="265">
        <v>0.28960000000000002</v>
      </c>
      <c r="V203" s="265">
        <v>0.19666</v>
      </c>
      <c r="W203" s="265">
        <v>0.32956999999999997</v>
      </c>
      <c r="X203" s="265">
        <v>0.29563</v>
      </c>
      <c r="Y203" s="265">
        <v>0.37028</v>
      </c>
      <c r="Z203" s="265">
        <v>0.2581</v>
      </c>
      <c r="AA203" s="265">
        <v>0.44790000000000002</v>
      </c>
      <c r="AB203" s="265">
        <v>0.31492999999999999</v>
      </c>
      <c r="AC203" s="265">
        <v>0.38194</v>
      </c>
      <c r="AD203" s="265">
        <v>0.25436999999999999</v>
      </c>
      <c r="AE203" s="265">
        <v>0.21820000000000001</v>
      </c>
      <c r="AF203" s="265">
        <v>0.20382</v>
      </c>
      <c r="AG203" s="265">
        <v>0.23633999999999999</v>
      </c>
      <c r="AH203" s="265">
        <v>0.14244000000000001</v>
      </c>
      <c r="AI203" s="265">
        <v>0.11817999999999999</v>
      </c>
      <c r="AJ203" s="265">
        <v>0.1464</v>
      </c>
      <c r="AK203" s="265">
        <v>0.11498</v>
      </c>
      <c r="AL203" s="265">
        <v>0.12334000000000001</v>
      </c>
      <c r="AM203" s="265">
        <v>0.13943</v>
      </c>
      <c r="AN203" s="265">
        <v>0.11337999999999999</v>
      </c>
      <c r="AO203" s="265">
        <v>0.11917</v>
      </c>
      <c r="AP203" s="265">
        <v>0.14843999999999999</v>
      </c>
      <c r="AQ203" s="265">
        <v>0.10915999999999999</v>
      </c>
      <c r="AR203" s="265">
        <v>0.11693000000000001</v>
      </c>
      <c r="AS203" s="265">
        <v>9.6914E-2</v>
      </c>
      <c r="AT203" s="265">
        <v>0.10548</v>
      </c>
      <c r="AU203" s="265">
        <v>0.11303000000000001</v>
      </c>
      <c r="AV203" s="265">
        <v>0.10187</v>
      </c>
      <c r="AW203" s="265">
        <v>0.13016</v>
      </c>
      <c r="AX203" s="265">
        <v>0.13288</v>
      </c>
      <c r="AY203" s="265">
        <v>0.11296</v>
      </c>
      <c r="AZ203" s="265">
        <v>9.6756999999999996E-2</v>
      </c>
      <c r="BA203" s="265">
        <v>0.10416</v>
      </c>
      <c r="BB203" s="265">
        <v>0.11278000000000001</v>
      </c>
      <c r="BC203" s="265">
        <v>0.11847000000000001</v>
      </c>
      <c r="BD203" s="265">
        <v>9.6762000000000001E-2</v>
      </c>
      <c r="BE203" s="265">
        <v>0.35854999999999998</v>
      </c>
      <c r="BF203" s="265">
        <v>0.28621000000000002</v>
      </c>
      <c r="BG203" s="265">
        <v>0.69794999999999996</v>
      </c>
      <c r="BH203" s="265">
        <v>0.74338000000000004</v>
      </c>
      <c r="BI203" s="265">
        <v>0.39063999999999999</v>
      </c>
      <c r="BJ203" s="265">
        <v>0.34433999999999998</v>
      </c>
      <c r="BK203" s="265">
        <v>0.20519000000000001</v>
      </c>
      <c r="BL203" s="265">
        <v>0.45040000000000002</v>
      </c>
      <c r="BM203" s="265">
        <v>0.20488000000000001</v>
      </c>
      <c r="BN203" s="265">
        <v>0.45913999999999999</v>
      </c>
      <c r="BO203" s="265">
        <v>0.48570999999999998</v>
      </c>
      <c r="BP203" s="265">
        <v>0.23724999999999999</v>
      </c>
      <c r="BQ203" s="265">
        <v>0.33954000000000001</v>
      </c>
      <c r="BR203" s="265">
        <v>0.43683</v>
      </c>
      <c r="BS203" s="265">
        <v>0.32889000000000002</v>
      </c>
      <c r="BT203" s="265">
        <v>0.38611000000000001</v>
      </c>
      <c r="BU203" s="265">
        <v>0.54996999999999996</v>
      </c>
      <c r="BV203" s="265">
        <v>0.28705000000000003</v>
      </c>
      <c r="BW203" s="265">
        <v>0.67612000000000005</v>
      </c>
      <c r="BX203" s="265">
        <v>0.25108000000000003</v>
      </c>
      <c r="BY203" s="265">
        <v>0.47066999999999998</v>
      </c>
      <c r="BZ203" s="265">
        <v>0.44307999999999997</v>
      </c>
      <c r="CA203" s="265">
        <v>0.746</v>
      </c>
      <c r="CB203" s="265">
        <v>0.55550999999999995</v>
      </c>
      <c r="CC203" s="265">
        <v>0.69628999999999996</v>
      </c>
      <c r="CD203" s="265">
        <v>0.45558999999999999</v>
      </c>
      <c r="CE203" s="265">
        <v>0.43417</v>
      </c>
      <c r="CF203" s="265">
        <v>0.47728999999999999</v>
      </c>
      <c r="CG203" s="265">
        <v>0.18744</v>
      </c>
      <c r="CH203" s="265">
        <v>0.42773</v>
      </c>
      <c r="CI203" s="265">
        <v>0.43425000000000002</v>
      </c>
      <c r="CJ203" s="265">
        <v>0.41930000000000001</v>
      </c>
      <c r="CK203" s="265">
        <v>0.19781000000000001</v>
      </c>
      <c r="CL203" s="265">
        <v>0.69457999999999998</v>
      </c>
      <c r="CM203" s="265">
        <v>0.37036999999999998</v>
      </c>
      <c r="CN203" s="265">
        <v>0.21615999999999999</v>
      </c>
      <c r="CO203" s="265">
        <v>0.30068</v>
      </c>
      <c r="CP203" s="265">
        <v>0.36543999999999999</v>
      </c>
      <c r="CQ203" s="265">
        <v>0.34466999999999998</v>
      </c>
      <c r="CR203" s="265">
        <v>0.29399999999999998</v>
      </c>
      <c r="CS203" s="265">
        <v>0.42041000000000001</v>
      </c>
      <c r="CT203" s="265">
        <v>0.49071999999999999</v>
      </c>
      <c r="CU203" s="265">
        <v>0.25</v>
      </c>
      <c r="CV203" s="265">
        <v>0.33617999999999998</v>
      </c>
      <c r="CW203" s="265">
        <v>0.68081000000000003</v>
      </c>
      <c r="CX203" s="265">
        <v>0.50309000000000004</v>
      </c>
      <c r="CY203" s="265">
        <v>0.44741999999999998</v>
      </c>
      <c r="CZ203" s="265">
        <v>0.53737999999999997</v>
      </c>
      <c r="DA203" s="265">
        <v>0.60140000000000005</v>
      </c>
      <c r="DB203" s="265">
        <v>0.10101</v>
      </c>
      <c r="DC203" s="265">
        <v>0.11753</v>
      </c>
      <c r="DD203" s="265">
        <v>8.0808000000000005E-2</v>
      </c>
      <c r="DE203" s="265">
        <v>0.22062000000000001</v>
      </c>
      <c r="DF203" s="265">
        <v>3.1577000000000001E-2</v>
      </c>
      <c r="DG203" s="265">
        <v>4.4824000000000003E-2</v>
      </c>
      <c r="DH203" s="265">
        <v>3.6526999999999997E-2</v>
      </c>
      <c r="DI203" s="265">
        <v>2.7754999999999998E-2</v>
      </c>
      <c r="DJ203" s="265">
        <v>3.0643E-2</v>
      </c>
      <c r="DK203" s="265">
        <v>7.2469000000000006E-2</v>
      </c>
      <c r="DL203" s="265">
        <v>9.0912999999999994E-2</v>
      </c>
      <c r="DM203" s="265">
        <v>6.3062999999999994E-2</v>
      </c>
      <c r="DN203" s="265">
        <v>3.9262999999999999E-2</v>
      </c>
      <c r="DO203" s="265">
        <v>4.6933999999999997E-2</v>
      </c>
      <c r="DP203" s="265">
        <v>6.5440999999999999E-2</v>
      </c>
      <c r="DQ203" s="265">
        <v>3.9005999999999999E-2</v>
      </c>
      <c r="DR203" s="265">
        <v>4.9821999999999998E-2</v>
      </c>
      <c r="DS203" s="265">
        <v>7.5576000000000004E-2</v>
      </c>
      <c r="DT203" s="265">
        <v>0.12670000000000001</v>
      </c>
      <c r="DU203" s="265">
        <v>8.5385000000000003E-2</v>
      </c>
      <c r="DV203" s="265">
        <v>0.10263</v>
      </c>
      <c r="DW203" s="265">
        <v>8.6351999999999998E-2</v>
      </c>
      <c r="DX203" s="265">
        <v>3.0591E-2</v>
      </c>
      <c r="DY203" s="265">
        <v>4.2251999999999998E-2</v>
      </c>
      <c r="DZ203" s="265">
        <v>0.15218000000000001</v>
      </c>
      <c r="EA203" s="265">
        <v>6.0172999999999997E-2</v>
      </c>
      <c r="EB203" s="265">
        <v>6.1265E-2</v>
      </c>
      <c r="EC203" s="265">
        <v>6.3594999999999999E-2</v>
      </c>
      <c r="ED203" s="265">
        <v>5.7963000000000001E-2</v>
      </c>
      <c r="EE203" s="265">
        <v>5.4821000000000002E-2</v>
      </c>
      <c r="EF203" s="265">
        <v>1.5817999999999999E-2</v>
      </c>
      <c r="EG203" s="265">
        <v>6.9500000000000006E-2</v>
      </c>
      <c r="EH203" s="265">
        <v>7.2767999999999999E-2</v>
      </c>
      <c r="EI203" s="265">
        <v>0.60204000000000002</v>
      </c>
      <c r="EJ203" s="265">
        <v>0.52164999999999995</v>
      </c>
      <c r="EK203" s="265">
        <v>0.25657000000000002</v>
      </c>
      <c r="EL203" s="265">
        <v>0.42499999999999999</v>
      </c>
      <c r="EM203" s="265">
        <v>0.64437</v>
      </c>
      <c r="EN203" s="265">
        <v>0.62826000000000004</v>
      </c>
      <c r="EO203" s="265">
        <v>0.73433000000000004</v>
      </c>
      <c r="EP203" s="265">
        <v>0.43145</v>
      </c>
      <c r="EQ203" s="265">
        <v>0.14713000000000001</v>
      </c>
      <c r="ER203" s="265">
        <v>0.30330000000000001</v>
      </c>
      <c r="ES203" s="265">
        <v>0.20718</v>
      </c>
      <c r="ET203" s="265">
        <v>0.25074000000000002</v>
      </c>
      <c r="EU203" s="265">
        <v>0.17616999999999999</v>
      </c>
      <c r="EV203" s="265">
        <v>0.29618</v>
      </c>
      <c r="EW203" s="265">
        <v>0.29857</v>
      </c>
      <c r="EX203" s="265">
        <v>0.30232999999999999</v>
      </c>
      <c r="EY203" s="265">
        <v>0.13072</v>
      </c>
      <c r="EZ203" s="265">
        <v>0.50456000000000001</v>
      </c>
      <c r="FA203" s="265">
        <v>0.30386999999999997</v>
      </c>
      <c r="FB203" s="265">
        <v>0.29760999999999999</v>
      </c>
      <c r="FC203" s="265">
        <v>0.29326000000000002</v>
      </c>
      <c r="FD203" s="265">
        <v>0.22311</v>
      </c>
      <c r="FE203" s="265">
        <v>0.28933999999999999</v>
      </c>
      <c r="FF203" s="265">
        <v>0.19520999999999999</v>
      </c>
      <c r="FG203" s="265">
        <v>0.26194000000000001</v>
      </c>
      <c r="FH203" s="265">
        <v>0.15514</v>
      </c>
      <c r="FI203" s="265">
        <v>0.1333</v>
      </c>
      <c r="FJ203" s="265">
        <v>0.58113999999999999</v>
      </c>
      <c r="FK203" s="265">
        <v>0.57813999999999999</v>
      </c>
      <c r="FL203" s="265">
        <v>0.23111999999999999</v>
      </c>
      <c r="FM203" s="265">
        <v>0.25527</v>
      </c>
      <c r="FN203" s="265">
        <v>0.73653999999999997</v>
      </c>
      <c r="FO203" s="265">
        <v>0.93200000000000005</v>
      </c>
      <c r="FP203" s="265">
        <v>0.59958</v>
      </c>
      <c r="FQ203" s="265">
        <v>0.75848000000000004</v>
      </c>
      <c r="FR203" s="265">
        <v>0.78295000000000003</v>
      </c>
      <c r="FS203" s="265">
        <v>0.85546</v>
      </c>
      <c r="FT203" s="265">
        <v>0.60663</v>
      </c>
      <c r="FU203" s="265">
        <v>0.68752000000000002</v>
      </c>
      <c r="FV203" s="265">
        <v>0.78137000000000001</v>
      </c>
      <c r="FW203" s="265">
        <v>0.62256999999999996</v>
      </c>
      <c r="FX203" s="265">
        <v>0.90015999999999996</v>
      </c>
      <c r="FY203" s="265">
        <v>0.55713000000000001</v>
      </c>
      <c r="FZ203" s="265">
        <v>0.62256999999999996</v>
      </c>
      <c r="GA203" s="265">
        <v>0.73153999999999997</v>
      </c>
      <c r="GB203" s="265">
        <v>0.74131000000000002</v>
      </c>
      <c r="GC203" s="265">
        <v>0.93298999999999999</v>
      </c>
      <c r="GD203" s="265">
        <v>0.85895999999999995</v>
      </c>
      <c r="GE203" s="265">
        <v>0.99219999999999997</v>
      </c>
      <c r="GF203" s="265">
        <v>0.89615999999999996</v>
      </c>
      <c r="GG203" s="265">
        <v>0.70557999999999998</v>
      </c>
      <c r="GH203" s="265">
        <v>0.80552999999999997</v>
      </c>
      <c r="GI203" s="265">
        <v>0.76136000000000004</v>
      </c>
      <c r="GJ203" s="265">
        <v>0.93471000000000004</v>
      </c>
      <c r="GK203" s="265">
        <v>0.90290000000000004</v>
      </c>
      <c r="GL203" s="265">
        <v>0.81184000000000001</v>
      </c>
      <c r="GM203" s="265">
        <v>0.97224999999999995</v>
      </c>
      <c r="GN203" s="265">
        <v>0.96967999999999999</v>
      </c>
      <c r="GO203" s="265">
        <v>0.92423</v>
      </c>
      <c r="GP203" s="265">
        <v>0.89931000000000005</v>
      </c>
      <c r="GQ203" s="265">
        <v>0.89431000000000005</v>
      </c>
      <c r="GR203" s="265">
        <v>0.95606999999999998</v>
      </c>
      <c r="GS203" s="265">
        <v>0.88636000000000004</v>
      </c>
      <c r="GT203" s="265">
        <v>0.89115</v>
      </c>
      <c r="GU203" s="265">
        <v>0.88637999999999995</v>
      </c>
      <c r="GV203" s="265">
        <v>0.85667000000000004</v>
      </c>
      <c r="GW203" s="265">
        <v>0.87224000000000002</v>
      </c>
      <c r="GX203" s="265">
        <v>0.93406</v>
      </c>
      <c r="GY203" s="265">
        <v>0.6754</v>
      </c>
      <c r="GZ203" s="265">
        <v>0.53698000000000001</v>
      </c>
      <c r="HA203" s="265">
        <v>0.82435000000000003</v>
      </c>
      <c r="HB203" s="265">
        <v>0.82987</v>
      </c>
      <c r="HC203" s="265">
        <v>0.96736999999999995</v>
      </c>
      <c r="HD203" s="265">
        <v>0.69833000000000001</v>
      </c>
      <c r="HE203" s="265">
        <v>0.95925000000000005</v>
      </c>
      <c r="HF203" s="265">
        <v>0.87099000000000004</v>
      </c>
      <c r="HG203" s="265">
        <v>0.95989000000000002</v>
      </c>
      <c r="HH203" s="265">
        <v>0.96111999999999997</v>
      </c>
      <c r="HI203" s="265">
        <v>0.96328999999999998</v>
      </c>
      <c r="HJ203" s="265">
        <v>0.96699000000000002</v>
      </c>
      <c r="HK203" s="265">
        <v>0.84741999999999995</v>
      </c>
      <c r="HL203" s="265">
        <v>0.87355000000000005</v>
      </c>
      <c r="HM203" s="265">
        <v>0.89046000000000003</v>
      </c>
      <c r="HN203" s="265">
        <v>0.93879999999999997</v>
      </c>
      <c r="HO203" s="265">
        <v>0.94513000000000003</v>
      </c>
      <c r="HP203" s="265">
        <v>0.91208</v>
      </c>
      <c r="HQ203" s="265">
        <v>0.82991999999999999</v>
      </c>
      <c r="HR203" s="265">
        <v>0.90417999999999998</v>
      </c>
      <c r="HS203" s="265">
        <v>0.94445000000000001</v>
      </c>
      <c r="HT203" s="265">
        <v>0.79695000000000005</v>
      </c>
      <c r="HU203" s="265">
        <v>0.88522999999999996</v>
      </c>
      <c r="HV203" s="265">
        <v>0.87219999999999998</v>
      </c>
      <c r="HW203" s="265">
        <v>0.78632000000000002</v>
      </c>
      <c r="HX203" s="265">
        <v>0.82216</v>
      </c>
      <c r="HY203" s="265">
        <v>0.65776999999999997</v>
      </c>
      <c r="HZ203" s="265">
        <v>0.99302999999999997</v>
      </c>
      <c r="IA203" s="265">
        <v>0.94210000000000005</v>
      </c>
      <c r="IB203" s="265">
        <v>0.93713000000000002</v>
      </c>
      <c r="IC203" s="265">
        <v>0.94557000000000002</v>
      </c>
      <c r="ID203" s="265">
        <v>0.94237000000000004</v>
      </c>
      <c r="IE203" s="265">
        <v>0.89749999999999996</v>
      </c>
      <c r="IF203" s="265">
        <v>0.90351999999999999</v>
      </c>
      <c r="IG203" s="265">
        <v>0.85319999999999996</v>
      </c>
      <c r="IH203" s="265">
        <v>0.93611</v>
      </c>
      <c r="II203" s="265">
        <v>0.99909000000000003</v>
      </c>
      <c r="IJ203" s="265">
        <v>0.88626000000000005</v>
      </c>
      <c r="IK203" s="265">
        <v>0.89563999999999999</v>
      </c>
      <c r="IL203" s="265">
        <v>0.97328999999999999</v>
      </c>
      <c r="IM203" s="265">
        <v>0.98672000000000004</v>
      </c>
      <c r="IN203" s="265">
        <v>0.99963000000000002</v>
      </c>
      <c r="IO203" s="265">
        <v>0.99655000000000005</v>
      </c>
      <c r="IP203" s="265">
        <v>0.69281999999999999</v>
      </c>
      <c r="IQ203" s="265">
        <v>0.93905000000000005</v>
      </c>
      <c r="IR203" s="265">
        <v>0.80457000000000001</v>
      </c>
      <c r="IS203" s="265">
        <v>0.84621999999999997</v>
      </c>
      <c r="IT203" s="265">
        <v>0.65476999999999996</v>
      </c>
      <c r="IU203" s="265">
        <v>0.89520999999999995</v>
      </c>
      <c r="IV203" s="265">
        <v>0.59877000000000002</v>
      </c>
      <c r="IW203" s="265">
        <v>0.85977999999999999</v>
      </c>
      <c r="IX203" s="265">
        <v>0.92122000000000004</v>
      </c>
      <c r="IY203" s="265">
        <v>0.91693000000000002</v>
      </c>
      <c r="IZ203" s="265">
        <v>0.82055999999999996</v>
      </c>
      <c r="JA203" s="265">
        <v>0.85885</v>
      </c>
      <c r="JB203" s="265">
        <v>0.82591999999999999</v>
      </c>
      <c r="JC203" s="265">
        <v>0.89825999999999995</v>
      </c>
      <c r="JD203" s="265">
        <v>0.96711000000000003</v>
      </c>
      <c r="JE203" s="265">
        <v>0.88536999999999999</v>
      </c>
      <c r="JF203" s="265">
        <v>0.65146000000000004</v>
      </c>
      <c r="JG203" s="265">
        <v>0.94569999999999999</v>
      </c>
      <c r="JH203" s="265">
        <v>0.99770999999999999</v>
      </c>
      <c r="JI203" s="265">
        <v>0.81286000000000003</v>
      </c>
      <c r="JJ203" s="265">
        <v>0.77136000000000005</v>
      </c>
      <c r="JK203" s="265">
        <v>0.97252000000000005</v>
      </c>
      <c r="JL203" s="265">
        <v>0.93854000000000004</v>
      </c>
      <c r="JM203" s="265">
        <v>0.97141999999999995</v>
      </c>
      <c r="JN203" s="265">
        <v>0.87429000000000001</v>
      </c>
      <c r="JO203" s="265">
        <v>0.90866000000000002</v>
      </c>
      <c r="JP203" s="265">
        <v>0.73687999999999998</v>
      </c>
      <c r="JQ203" s="265">
        <v>0.87649999999999995</v>
      </c>
      <c r="JR203" s="265">
        <v>0.83601000000000003</v>
      </c>
      <c r="JS203" s="265">
        <v>0.90407999999999999</v>
      </c>
      <c r="JT203" s="265">
        <v>0.42212</v>
      </c>
      <c r="JU203" s="265">
        <v>0.94638</v>
      </c>
      <c r="JV203" s="265">
        <v>0.90842000000000001</v>
      </c>
      <c r="JW203" s="265">
        <v>0.84743999999999997</v>
      </c>
      <c r="JX203" s="265">
        <v>0.85390999999999995</v>
      </c>
      <c r="JY203" s="265">
        <v>0.88632</v>
      </c>
      <c r="JZ203" s="265">
        <v>0.77729999999999999</v>
      </c>
      <c r="KA203" s="265">
        <v>0.68781000000000003</v>
      </c>
      <c r="KB203" s="265">
        <v>0.62180000000000002</v>
      </c>
      <c r="KC203" s="265">
        <v>0.64702999999999999</v>
      </c>
      <c r="KD203" s="265">
        <v>0.55530000000000002</v>
      </c>
      <c r="KE203" s="265">
        <v>0.57974999999999999</v>
      </c>
      <c r="KF203" s="265">
        <v>0.52324999999999999</v>
      </c>
      <c r="KG203" s="265">
        <v>0.49897000000000002</v>
      </c>
      <c r="KH203" s="265">
        <v>0.96111999999999997</v>
      </c>
      <c r="KI203" s="265">
        <v>0.84296000000000004</v>
      </c>
      <c r="KJ203" s="265">
        <v>0.87516000000000005</v>
      </c>
      <c r="KK203" s="265">
        <v>0.62258999999999998</v>
      </c>
      <c r="KL203" s="265">
        <v>0.64788999999999997</v>
      </c>
      <c r="KM203" s="265">
        <v>0.95760999999999996</v>
      </c>
      <c r="KN203" s="265">
        <v>0.93713000000000002</v>
      </c>
      <c r="KO203" s="265">
        <v>0.88239999999999996</v>
      </c>
      <c r="KP203" s="265">
        <v>6.6462115836858201E-3</v>
      </c>
      <c r="KQ203" s="265">
        <v>0.75917000000000001</v>
      </c>
      <c r="KR203" s="265">
        <v>0.71072999999999997</v>
      </c>
      <c r="KS203" s="265">
        <v>0.67086999999999997</v>
      </c>
      <c r="KT203" s="265">
        <v>0.9458703853431929</v>
      </c>
      <c r="KU203" s="265">
        <v>0.17827000000000001</v>
      </c>
      <c r="KV203" s="265">
        <v>0.33942</v>
      </c>
      <c r="KW203" s="265">
        <v>0.41066999999999998</v>
      </c>
      <c r="KX203" s="265">
        <v>0.52092000000000005</v>
      </c>
      <c r="KY203" s="265">
        <v>0.70633999999999997</v>
      </c>
      <c r="KZ203" s="265">
        <v>0.87466999999999995</v>
      </c>
      <c r="LA203" s="265">
        <v>0.97104999999999997</v>
      </c>
      <c r="LB203" s="265">
        <v>0.99994000000000005</v>
      </c>
      <c r="LC203" s="265">
        <v>1</v>
      </c>
      <c r="LD203" s="265">
        <v>0</v>
      </c>
      <c r="LE203" s="265">
        <v>0.77668999999999999</v>
      </c>
      <c r="LF203" s="265">
        <v>0</v>
      </c>
      <c r="LG203" s="265">
        <v>0</v>
      </c>
      <c r="LH203" s="431">
        <v>4.1100392118096352E-3</v>
      </c>
      <c r="LI203" s="431">
        <v>3.6023503635078669E-3</v>
      </c>
      <c r="LJ203" s="431">
        <v>3.4552349243313074E-3</v>
      </c>
      <c r="LK203" s="431">
        <v>2.4187336675822735E-3</v>
      </c>
      <c r="LL203" s="431">
        <v>2.5749367196112871E-3</v>
      </c>
      <c r="LM203" s="431">
        <v>1.7091180197894573E-3</v>
      </c>
      <c r="LN203" s="431">
        <v>1.8757412908598781E-3</v>
      </c>
      <c r="LO203" s="431">
        <v>1.2215044116601348E-3</v>
      </c>
      <c r="LP203" s="431">
        <v>1.3907535467296839E-3</v>
      </c>
      <c r="LQ203" s="431">
        <v>1.0828550439327955E-3</v>
      </c>
      <c r="LR203" s="431">
        <v>4.1166404262185097E-3</v>
      </c>
      <c r="LS203" s="431">
        <v>2.842829329892993E-3</v>
      </c>
      <c r="LT203" s="431">
        <v>3.8733433466404676E-3</v>
      </c>
      <c r="LU203" s="431">
        <v>2.0765194203704596E-3</v>
      </c>
      <c r="LV203" s="431">
        <v>2.3523401468992233E-3</v>
      </c>
      <c r="LW203" s="431">
        <v>1.6985737020149827E-3</v>
      </c>
      <c r="LX203" s="431">
        <v>2.0698001608252525E-3</v>
      </c>
      <c r="LY203" s="431">
        <v>1.7264732159674168E-3</v>
      </c>
      <c r="LZ203" s="431">
        <v>4.1205668821930885E-3</v>
      </c>
      <c r="MA203" s="431">
        <v>3.4026307985186577E-3</v>
      </c>
      <c r="MB203" s="431">
        <v>3.865361912176013E-3</v>
      </c>
      <c r="MC203" s="431">
        <v>2.6231335941702127E-3</v>
      </c>
      <c r="MD203" s="431">
        <v>2.1852832287549973E-3</v>
      </c>
      <c r="ME203" s="431">
        <v>3.0312438029795885E-3</v>
      </c>
      <c r="MF203" s="431">
        <v>3.4832598175853491E-3</v>
      </c>
      <c r="MG203" s="431">
        <v>3.0854814685881138E-3</v>
      </c>
      <c r="MH203" s="266"/>
      <c r="MI203" s="266"/>
      <c r="MJ203" s="266"/>
      <c r="MK203" s="266"/>
      <c r="ML203" s="266"/>
      <c r="MM203" s="266"/>
      <c r="MN203" s="266"/>
      <c r="MO203" s="266"/>
      <c r="MP203" s="266"/>
      <c r="MQ203" s="266"/>
      <c r="MR203" s="266"/>
      <c r="MS203" s="266"/>
      <c r="MT203" s="266"/>
      <c r="MU203" s="266"/>
      <c r="MV203" s="266"/>
      <c r="MW203" s="266"/>
      <c r="MX203" s="266"/>
      <c r="MY203" s="266"/>
      <c r="MZ203" s="266"/>
      <c r="NA203" s="266"/>
      <c r="NB203" s="266"/>
      <c r="NC203" s="266"/>
      <c r="ND203" s="266"/>
      <c r="NE203" s="266"/>
      <c r="NF203" s="266"/>
      <c r="NG203" s="266"/>
      <c r="NH203" s="266"/>
      <c r="NI203" s="266"/>
      <c r="NJ203" s="266"/>
      <c r="NK203" s="266"/>
      <c r="NL203" s="266"/>
      <c r="NM203" s="266"/>
      <c r="NN203" s="266"/>
      <c r="NO203" s="266"/>
      <c r="NP203" s="266"/>
      <c r="NQ203" s="266"/>
      <c r="NR203" s="266"/>
      <c r="NS203" s="266"/>
      <c r="NT203" s="266"/>
      <c r="NU203" s="266"/>
      <c r="NV203" s="266"/>
      <c r="NW203" s="266"/>
      <c r="NX203" s="266"/>
      <c r="NY203" s="266"/>
      <c r="NZ203" s="266"/>
      <c r="OA203" s="266"/>
      <c r="OB203" s="266"/>
      <c r="OC203" s="266"/>
      <c r="OD203" s="266"/>
      <c r="OE203" s="266"/>
      <c r="OF203" s="266"/>
      <c r="OG203" s="266"/>
      <c r="OH203" s="266"/>
      <c r="OI203" s="266"/>
      <c r="OJ203" s="266"/>
      <c r="OK203" s="266"/>
      <c r="OL203" s="266"/>
      <c r="OM203" s="266"/>
      <c r="ON203" s="267"/>
    </row>
    <row r="204" spans="1:404">
      <c r="A204" s="261">
        <v>579</v>
      </c>
      <c r="B204" s="265">
        <v>0.44191000000000003</v>
      </c>
      <c r="C204" s="265">
        <v>0.64397000000000004</v>
      </c>
      <c r="D204" s="265">
        <v>0.76527000000000001</v>
      </c>
      <c r="E204" s="265">
        <v>0.85416000000000003</v>
      </c>
      <c r="F204" s="265">
        <v>0.47370000000000001</v>
      </c>
      <c r="G204" s="265">
        <v>0.69923000000000002</v>
      </c>
      <c r="H204" s="265">
        <v>0.37363000000000002</v>
      </c>
      <c r="I204" s="265">
        <v>0.46364</v>
      </c>
      <c r="J204" s="265">
        <v>0.54647000000000001</v>
      </c>
      <c r="K204" s="265">
        <v>0.13750000000000001</v>
      </c>
      <c r="L204" s="265">
        <v>0.13605</v>
      </c>
      <c r="M204" s="265">
        <v>0.15447</v>
      </c>
      <c r="N204" s="265">
        <v>0.38996999999999998</v>
      </c>
      <c r="O204" s="265">
        <v>0.31279000000000001</v>
      </c>
      <c r="P204" s="265">
        <v>0.66505000000000003</v>
      </c>
      <c r="Q204" s="265">
        <v>0.72199999999999998</v>
      </c>
      <c r="R204" s="265">
        <v>0.85743999999999998</v>
      </c>
      <c r="S204" s="265">
        <v>0.38651000000000002</v>
      </c>
      <c r="T204" s="265">
        <v>0.26724999999999999</v>
      </c>
      <c r="U204" s="265">
        <v>0.29385</v>
      </c>
      <c r="V204" s="265">
        <v>0.20236999999999999</v>
      </c>
      <c r="W204" s="265">
        <v>0.33865000000000001</v>
      </c>
      <c r="X204" s="265">
        <v>0.31065999999999999</v>
      </c>
      <c r="Y204" s="265">
        <v>0.37501000000000001</v>
      </c>
      <c r="Z204" s="265">
        <v>0.26536999999999999</v>
      </c>
      <c r="AA204" s="265">
        <v>0.45088</v>
      </c>
      <c r="AB204" s="265">
        <v>0.32090000000000002</v>
      </c>
      <c r="AC204" s="265">
        <v>0.38795000000000002</v>
      </c>
      <c r="AD204" s="265">
        <v>0.26118999999999998</v>
      </c>
      <c r="AE204" s="265">
        <v>0.24190999999999999</v>
      </c>
      <c r="AF204" s="265">
        <v>0.22339999999999999</v>
      </c>
      <c r="AG204" s="265">
        <v>0.22547</v>
      </c>
      <c r="AH204" s="265">
        <v>0.15909999999999999</v>
      </c>
      <c r="AI204" s="265">
        <v>0.14101</v>
      </c>
      <c r="AJ204" s="265">
        <v>0.16999</v>
      </c>
      <c r="AK204" s="265">
        <v>0.14171</v>
      </c>
      <c r="AL204" s="265">
        <v>0.14710999999999999</v>
      </c>
      <c r="AM204" s="265">
        <v>0.16539999999999999</v>
      </c>
      <c r="AN204" s="265">
        <v>0.13971</v>
      </c>
      <c r="AO204" s="265">
        <v>0.14166000000000001</v>
      </c>
      <c r="AP204" s="265">
        <v>0.17691999999999999</v>
      </c>
      <c r="AQ204" s="265">
        <v>0.13389000000000001</v>
      </c>
      <c r="AR204" s="265">
        <v>0.13854</v>
      </c>
      <c r="AS204" s="265">
        <v>0.11466</v>
      </c>
      <c r="AT204" s="265">
        <v>0.12891</v>
      </c>
      <c r="AU204" s="265">
        <v>0.13352</v>
      </c>
      <c r="AV204" s="265">
        <v>0.12384000000000001</v>
      </c>
      <c r="AW204" s="265">
        <v>0.15326999999999999</v>
      </c>
      <c r="AX204" s="265">
        <v>0.15404999999999999</v>
      </c>
      <c r="AY204" s="265">
        <v>0.13195000000000001</v>
      </c>
      <c r="AZ204" s="265">
        <v>0.11386</v>
      </c>
      <c r="BA204" s="265">
        <v>0.12341000000000001</v>
      </c>
      <c r="BB204" s="265">
        <v>0.13363</v>
      </c>
      <c r="BC204" s="265">
        <v>0.14036999999999999</v>
      </c>
      <c r="BD204" s="265">
        <v>0.11464000000000001</v>
      </c>
      <c r="BE204" s="265">
        <v>0.39951999999999999</v>
      </c>
      <c r="BF204" s="265">
        <v>0.32050000000000001</v>
      </c>
      <c r="BG204" s="265">
        <v>0.66613</v>
      </c>
      <c r="BH204" s="265">
        <v>0.72477999999999998</v>
      </c>
      <c r="BI204" s="265">
        <v>0.30858000000000002</v>
      </c>
      <c r="BJ204" s="265">
        <v>0.26051999999999997</v>
      </c>
      <c r="BK204" s="265">
        <v>0.21299000000000001</v>
      </c>
      <c r="BL204" s="265">
        <v>0.45080999999999999</v>
      </c>
      <c r="BM204" s="265">
        <v>0.2122</v>
      </c>
      <c r="BN204" s="265">
        <v>0.44614999999999999</v>
      </c>
      <c r="BO204" s="265">
        <v>0.48570999999999998</v>
      </c>
      <c r="BP204" s="265">
        <v>0.21637000000000001</v>
      </c>
      <c r="BQ204" s="265">
        <v>0.34212999999999999</v>
      </c>
      <c r="BR204" s="265">
        <v>0.43042999999999998</v>
      </c>
      <c r="BS204" s="265">
        <v>0.33049000000000001</v>
      </c>
      <c r="BT204" s="265">
        <v>0.37757000000000002</v>
      </c>
      <c r="BU204" s="265">
        <v>0.50231000000000003</v>
      </c>
      <c r="BV204" s="265">
        <v>0.20815</v>
      </c>
      <c r="BW204" s="265">
        <v>0.72033999999999998</v>
      </c>
      <c r="BX204" s="265">
        <v>0.30746000000000001</v>
      </c>
      <c r="BY204" s="265">
        <v>0.47384999999999999</v>
      </c>
      <c r="BZ204" s="265">
        <v>0.44641999999999998</v>
      </c>
      <c r="CA204" s="265">
        <v>0.748</v>
      </c>
      <c r="CB204" s="265">
        <v>0.55872999999999995</v>
      </c>
      <c r="CC204" s="265">
        <v>0.70076000000000005</v>
      </c>
      <c r="CD204" s="265">
        <v>0.45873000000000003</v>
      </c>
      <c r="CE204" s="265">
        <v>0.437</v>
      </c>
      <c r="CF204" s="265">
        <v>0.48021999999999998</v>
      </c>
      <c r="CG204" s="265">
        <v>0.19320999999999999</v>
      </c>
      <c r="CH204" s="265">
        <v>0.43052000000000001</v>
      </c>
      <c r="CI204" s="265">
        <v>0.43694</v>
      </c>
      <c r="CJ204" s="265">
        <v>0.42247000000000001</v>
      </c>
      <c r="CK204" s="265">
        <v>0.20327999999999999</v>
      </c>
      <c r="CL204" s="265">
        <v>0.69655</v>
      </c>
      <c r="CM204" s="265">
        <v>0.36921999999999999</v>
      </c>
      <c r="CN204" s="265">
        <v>0.21414</v>
      </c>
      <c r="CO204" s="265">
        <v>0.2999</v>
      </c>
      <c r="CP204" s="265">
        <v>0.36314999999999997</v>
      </c>
      <c r="CQ204" s="265">
        <v>0.34299000000000002</v>
      </c>
      <c r="CR204" s="265">
        <v>0.29199999999999998</v>
      </c>
      <c r="CS204" s="265">
        <v>0.44490000000000002</v>
      </c>
      <c r="CT204" s="265">
        <v>0.51339999999999997</v>
      </c>
      <c r="CU204" s="265">
        <v>0.25</v>
      </c>
      <c r="CV204" s="265">
        <v>0.33456999999999998</v>
      </c>
      <c r="CW204" s="265">
        <v>0.69899</v>
      </c>
      <c r="CX204" s="265">
        <v>0.52990000000000004</v>
      </c>
      <c r="CY204" s="265">
        <v>0.44535999999999998</v>
      </c>
      <c r="CZ204" s="265">
        <v>0.53888000000000003</v>
      </c>
      <c r="DA204" s="265">
        <v>0.60197000000000001</v>
      </c>
      <c r="DB204" s="265">
        <v>0.10101</v>
      </c>
      <c r="DC204" s="265">
        <v>0.11545999999999999</v>
      </c>
      <c r="DD204" s="265">
        <v>8.0808000000000005E-2</v>
      </c>
      <c r="DE204" s="265">
        <v>0.21856</v>
      </c>
      <c r="DF204" s="265">
        <v>3.0563E-2</v>
      </c>
      <c r="DG204" s="265">
        <v>4.2890999999999999E-2</v>
      </c>
      <c r="DH204" s="265">
        <v>3.5056999999999998E-2</v>
      </c>
      <c r="DI204" s="265">
        <v>2.7914999999999999E-2</v>
      </c>
      <c r="DJ204" s="265">
        <v>3.0204000000000002E-2</v>
      </c>
      <c r="DK204" s="265">
        <v>6.7429000000000003E-2</v>
      </c>
      <c r="DL204" s="265">
        <v>9.4865000000000005E-2</v>
      </c>
      <c r="DM204" s="265">
        <v>5.9887000000000003E-2</v>
      </c>
      <c r="DN204" s="265">
        <v>3.6947000000000001E-2</v>
      </c>
      <c r="DO204" s="265">
        <v>4.6876000000000001E-2</v>
      </c>
      <c r="DP204" s="265">
        <v>6.1422999999999998E-2</v>
      </c>
      <c r="DQ204" s="265">
        <v>3.6094000000000001E-2</v>
      </c>
      <c r="DR204" s="265">
        <v>4.7352999999999999E-2</v>
      </c>
      <c r="DS204" s="265">
        <v>7.2104000000000001E-2</v>
      </c>
      <c r="DT204" s="265">
        <v>0.1268</v>
      </c>
      <c r="DU204" s="265">
        <v>8.1747E-2</v>
      </c>
      <c r="DV204" s="265">
        <v>0.10899</v>
      </c>
      <c r="DW204" s="265">
        <v>8.1862000000000004E-2</v>
      </c>
      <c r="DX204" s="265">
        <v>2.9493999999999999E-2</v>
      </c>
      <c r="DY204" s="265">
        <v>4.0322999999999998E-2</v>
      </c>
      <c r="DZ204" s="265">
        <v>0.15443000000000001</v>
      </c>
      <c r="EA204" s="265">
        <v>5.7603000000000001E-2</v>
      </c>
      <c r="EB204" s="265">
        <v>5.8793999999999999E-2</v>
      </c>
      <c r="EC204" s="265">
        <v>6.0937999999999999E-2</v>
      </c>
      <c r="ED204" s="265">
        <v>5.5756E-2</v>
      </c>
      <c r="EE204" s="265">
        <v>5.2865000000000002E-2</v>
      </c>
      <c r="EF204" s="265">
        <v>1.6080000000000001E-2</v>
      </c>
      <c r="EG204" s="265">
        <v>6.6181000000000004E-2</v>
      </c>
      <c r="EH204" s="265">
        <v>6.6292000000000004E-2</v>
      </c>
      <c r="EI204" s="265">
        <v>0.62244999999999995</v>
      </c>
      <c r="EJ204" s="265">
        <v>0.54432999999999998</v>
      </c>
      <c r="EK204" s="265">
        <v>0.27474999999999999</v>
      </c>
      <c r="EL204" s="265">
        <v>0.45207999999999998</v>
      </c>
      <c r="EM204" s="265">
        <v>0.59070999999999996</v>
      </c>
      <c r="EN204" s="265">
        <v>0.65422999999999998</v>
      </c>
      <c r="EO204" s="265">
        <v>0.74997999999999998</v>
      </c>
      <c r="EP204" s="265">
        <v>0.44114999999999999</v>
      </c>
      <c r="EQ204" s="265">
        <v>0.16006999999999999</v>
      </c>
      <c r="ER204" s="265">
        <v>0.33479999999999999</v>
      </c>
      <c r="ES204" s="265">
        <v>0.22708999999999999</v>
      </c>
      <c r="ET204" s="265">
        <v>0.27567999999999998</v>
      </c>
      <c r="EU204" s="265">
        <v>0.19248000000000001</v>
      </c>
      <c r="EV204" s="265">
        <v>0.32852999999999999</v>
      </c>
      <c r="EW204" s="265">
        <v>0.33085999999999999</v>
      </c>
      <c r="EX204" s="265">
        <v>0.33442</v>
      </c>
      <c r="EY204" s="265">
        <v>0.14127000000000001</v>
      </c>
      <c r="EZ204" s="265">
        <v>0.51236000000000004</v>
      </c>
      <c r="FA204" s="265">
        <v>0.33362999999999998</v>
      </c>
      <c r="FB204" s="265">
        <v>0.32758999999999999</v>
      </c>
      <c r="FC204" s="265">
        <v>0.32333000000000001</v>
      </c>
      <c r="FD204" s="265">
        <v>0.24232000000000001</v>
      </c>
      <c r="FE204" s="265">
        <v>0.31970999999999999</v>
      </c>
      <c r="FF204" s="265">
        <v>0.21124999999999999</v>
      </c>
      <c r="FG204" s="265">
        <v>0.28543000000000002</v>
      </c>
      <c r="FH204" s="265">
        <v>0.16661000000000001</v>
      </c>
      <c r="FI204" s="265">
        <v>0.14229</v>
      </c>
      <c r="FJ204" s="265">
        <v>0.56157999999999997</v>
      </c>
      <c r="FK204" s="265">
        <v>0.56267999999999996</v>
      </c>
      <c r="FL204" s="265">
        <v>0.23533999999999999</v>
      </c>
      <c r="FM204" s="265">
        <v>0.25962000000000002</v>
      </c>
      <c r="FN204" s="265">
        <v>0.73907</v>
      </c>
      <c r="FO204" s="265">
        <v>0.93600000000000005</v>
      </c>
      <c r="FP204" s="265">
        <v>0.59628000000000003</v>
      </c>
      <c r="FQ204" s="265">
        <v>0.76487000000000005</v>
      </c>
      <c r="FR204" s="265">
        <v>0.79374999999999996</v>
      </c>
      <c r="FS204" s="265">
        <v>0.86412999999999995</v>
      </c>
      <c r="FT204" s="265">
        <v>0.60985</v>
      </c>
      <c r="FU204" s="265">
        <v>0.68928999999999996</v>
      </c>
      <c r="FV204" s="265">
        <v>0.77995999999999999</v>
      </c>
      <c r="FW204" s="265">
        <v>0.61934</v>
      </c>
      <c r="FX204" s="265">
        <v>0.90593000000000001</v>
      </c>
      <c r="FY204" s="265">
        <v>0.55396999999999996</v>
      </c>
      <c r="FZ204" s="265">
        <v>0.61934</v>
      </c>
      <c r="GA204" s="265">
        <v>0.73151999999999995</v>
      </c>
      <c r="GB204" s="265">
        <v>0.74185000000000001</v>
      </c>
      <c r="GC204" s="265">
        <v>0.93996000000000002</v>
      </c>
      <c r="GD204" s="265">
        <v>0.86326000000000003</v>
      </c>
      <c r="GE204" s="265">
        <v>0.99404999999999999</v>
      </c>
      <c r="GF204" s="265">
        <v>0.90203</v>
      </c>
      <c r="GG204" s="265">
        <v>0.70262999999999998</v>
      </c>
      <c r="GH204" s="265">
        <v>0.80269000000000001</v>
      </c>
      <c r="GI204" s="265">
        <v>0.75888999999999995</v>
      </c>
      <c r="GJ204" s="265">
        <v>0.93683000000000005</v>
      </c>
      <c r="GK204" s="265">
        <v>0.90563000000000005</v>
      </c>
      <c r="GL204" s="265">
        <v>0.81255999999999995</v>
      </c>
      <c r="GM204" s="265">
        <v>0.97445999999999999</v>
      </c>
      <c r="GN204" s="265">
        <v>0.96870000000000001</v>
      </c>
      <c r="GO204" s="265">
        <v>0.92754000000000003</v>
      </c>
      <c r="GP204" s="265">
        <v>0.90449000000000002</v>
      </c>
      <c r="GQ204" s="265">
        <v>0.89968999999999999</v>
      </c>
      <c r="GR204" s="265">
        <v>0.96009</v>
      </c>
      <c r="GS204" s="265">
        <v>0.89161000000000001</v>
      </c>
      <c r="GT204" s="265">
        <v>0.89705000000000001</v>
      </c>
      <c r="GU204" s="265">
        <v>0.8921</v>
      </c>
      <c r="GV204" s="265">
        <v>0.86241999999999996</v>
      </c>
      <c r="GW204" s="265">
        <v>0.87970999999999999</v>
      </c>
      <c r="GX204" s="265">
        <v>0.93732000000000004</v>
      </c>
      <c r="GY204" s="265">
        <v>0.67178000000000004</v>
      </c>
      <c r="GZ204" s="265">
        <v>0.53396999999999994</v>
      </c>
      <c r="HA204" s="265">
        <v>0.83162000000000003</v>
      </c>
      <c r="HB204" s="265">
        <v>0.83738000000000001</v>
      </c>
      <c r="HC204" s="265">
        <v>0.96684000000000003</v>
      </c>
      <c r="HD204" s="265">
        <v>0.69732000000000005</v>
      </c>
      <c r="HE204" s="265">
        <v>0.96167000000000002</v>
      </c>
      <c r="HF204" s="265">
        <v>0.87046000000000001</v>
      </c>
      <c r="HG204" s="265">
        <v>0.96213000000000004</v>
      </c>
      <c r="HH204" s="265">
        <v>0.96350000000000002</v>
      </c>
      <c r="HI204" s="265">
        <v>0.96564000000000005</v>
      </c>
      <c r="HJ204" s="265">
        <v>0.96599999999999997</v>
      </c>
      <c r="HK204" s="265">
        <v>0.85145000000000004</v>
      </c>
      <c r="HL204" s="265">
        <v>0.87629999999999997</v>
      </c>
      <c r="HM204" s="265">
        <v>0.89602999999999999</v>
      </c>
      <c r="HN204" s="265">
        <v>0.94272</v>
      </c>
      <c r="HO204" s="265">
        <v>0.94911000000000001</v>
      </c>
      <c r="HP204" s="265">
        <v>0.91739000000000004</v>
      </c>
      <c r="HQ204" s="265">
        <v>0.82801999999999998</v>
      </c>
      <c r="HR204" s="265">
        <v>0.90075000000000005</v>
      </c>
      <c r="HS204" s="265">
        <v>0.94957000000000003</v>
      </c>
      <c r="HT204" s="265">
        <v>0.79644000000000004</v>
      </c>
      <c r="HU204" s="265">
        <v>0.88205</v>
      </c>
      <c r="HV204" s="265">
        <v>0.87878999999999996</v>
      </c>
      <c r="HW204" s="265">
        <v>0.78237000000000001</v>
      </c>
      <c r="HX204" s="265">
        <v>0.81945999999999997</v>
      </c>
      <c r="HY204" s="265">
        <v>0.65456000000000003</v>
      </c>
      <c r="HZ204" s="265">
        <v>0.99651000000000001</v>
      </c>
      <c r="IA204" s="265">
        <v>0.94796000000000002</v>
      </c>
      <c r="IB204" s="265">
        <v>0.94318999999999997</v>
      </c>
      <c r="IC204" s="265">
        <v>0.95145000000000002</v>
      </c>
      <c r="ID204" s="265">
        <v>0.94833999999999996</v>
      </c>
      <c r="IE204" s="265">
        <v>0.90425999999999995</v>
      </c>
      <c r="IF204" s="265">
        <v>0.91022000000000003</v>
      </c>
      <c r="IG204" s="265">
        <v>0.85977999999999999</v>
      </c>
      <c r="IH204" s="265">
        <v>0.93896999999999997</v>
      </c>
      <c r="II204" s="265">
        <v>0.99878</v>
      </c>
      <c r="IJ204" s="265">
        <v>0.89341000000000004</v>
      </c>
      <c r="IK204" s="265">
        <v>0.90264999999999995</v>
      </c>
      <c r="IL204" s="265">
        <v>0.97445999999999999</v>
      </c>
      <c r="IM204" s="265">
        <v>0.98909000000000002</v>
      </c>
      <c r="IN204" s="265">
        <v>0.99958000000000002</v>
      </c>
      <c r="IO204" s="265">
        <v>0.99539999999999995</v>
      </c>
      <c r="IP204" s="265">
        <v>0.70116999999999996</v>
      </c>
      <c r="IQ204" s="265">
        <v>0.94284000000000001</v>
      </c>
      <c r="IR204" s="265">
        <v>0.80022000000000004</v>
      </c>
      <c r="IS204" s="265">
        <v>0.85065000000000002</v>
      </c>
      <c r="IT204" s="265">
        <v>0.65237999999999996</v>
      </c>
      <c r="IU204" s="265">
        <v>0.90083999999999997</v>
      </c>
      <c r="IV204" s="265">
        <v>0.60380999999999996</v>
      </c>
      <c r="IW204" s="265">
        <v>0.86658000000000002</v>
      </c>
      <c r="IX204" s="265">
        <v>0.92696999999999996</v>
      </c>
      <c r="IY204" s="265">
        <v>0.91574999999999995</v>
      </c>
      <c r="IZ204" s="265">
        <v>0.81971000000000005</v>
      </c>
      <c r="JA204" s="265">
        <v>0.85812999999999995</v>
      </c>
      <c r="JB204" s="265">
        <v>0.82535000000000003</v>
      </c>
      <c r="JC204" s="265">
        <v>0.89783000000000002</v>
      </c>
      <c r="JD204" s="265">
        <v>0.97085999999999995</v>
      </c>
      <c r="JE204" s="265">
        <v>0.88973000000000002</v>
      </c>
      <c r="JF204" s="265">
        <v>0.64771000000000001</v>
      </c>
      <c r="JG204" s="265">
        <v>0.94977999999999996</v>
      </c>
      <c r="JH204" s="265">
        <v>0.99694000000000005</v>
      </c>
      <c r="JI204" s="265">
        <v>0.80989</v>
      </c>
      <c r="JJ204" s="265">
        <v>0.76873000000000002</v>
      </c>
      <c r="JK204" s="265">
        <v>0.96918000000000004</v>
      </c>
      <c r="JL204" s="265">
        <v>0.93608000000000002</v>
      </c>
      <c r="JM204" s="265">
        <v>0.97350000000000003</v>
      </c>
      <c r="JN204" s="265">
        <v>0.88065000000000004</v>
      </c>
      <c r="JO204" s="265">
        <v>0.91422000000000003</v>
      </c>
      <c r="JP204" s="265">
        <v>0.73353000000000002</v>
      </c>
      <c r="JQ204" s="265">
        <v>0.88293999999999995</v>
      </c>
      <c r="JR204" s="265">
        <v>0.84519</v>
      </c>
      <c r="JS204" s="265">
        <v>0.91203000000000001</v>
      </c>
      <c r="JT204" s="265">
        <v>0.42088999999999999</v>
      </c>
      <c r="JU204" s="265">
        <v>0.94699</v>
      </c>
      <c r="JV204" s="265">
        <v>0.90861999999999998</v>
      </c>
      <c r="JW204" s="265">
        <v>0.85565999999999998</v>
      </c>
      <c r="JX204" s="265">
        <v>0.85851999999999995</v>
      </c>
      <c r="JY204" s="265">
        <v>0.8921</v>
      </c>
      <c r="JZ204" s="265">
        <v>0.78381999999999996</v>
      </c>
      <c r="KA204" s="265">
        <v>0.69182999999999995</v>
      </c>
      <c r="KB204" s="265">
        <v>0.62260000000000004</v>
      </c>
      <c r="KC204" s="265">
        <v>0.64378999999999997</v>
      </c>
      <c r="KD204" s="265">
        <v>0.55225000000000002</v>
      </c>
      <c r="KE204" s="265">
        <v>0.57655999999999996</v>
      </c>
      <c r="KF204" s="265">
        <v>0.52088000000000001</v>
      </c>
      <c r="KG204" s="265">
        <v>0.49671999999999999</v>
      </c>
      <c r="KH204" s="265">
        <v>0.96687999999999996</v>
      </c>
      <c r="KI204" s="265">
        <v>0.85172000000000003</v>
      </c>
      <c r="KJ204" s="265">
        <v>0.88236000000000003</v>
      </c>
      <c r="KK204" s="265">
        <v>0.62944</v>
      </c>
      <c r="KL204" s="265">
        <v>0.65254999999999996</v>
      </c>
      <c r="KM204" s="265">
        <v>0.95877000000000001</v>
      </c>
      <c r="KN204" s="265">
        <v>0.93764000000000003</v>
      </c>
      <c r="KO204" s="265">
        <v>0.88236000000000003</v>
      </c>
      <c r="KP204" s="265">
        <v>6.6421882876584164E-3</v>
      </c>
      <c r="KQ204" s="265">
        <v>0.75838000000000005</v>
      </c>
      <c r="KR204" s="265">
        <v>0.70967999999999998</v>
      </c>
      <c r="KS204" s="265">
        <v>0.66959999999999997</v>
      </c>
      <c r="KT204" s="265">
        <v>0.94644270617029336</v>
      </c>
      <c r="KU204" s="265">
        <v>0.18054999999999999</v>
      </c>
      <c r="KV204" s="265">
        <v>0.34232000000000001</v>
      </c>
      <c r="KW204" s="265">
        <v>0.41366999999999998</v>
      </c>
      <c r="KX204" s="265">
        <v>0.52390000000000003</v>
      </c>
      <c r="KY204" s="265">
        <v>0.70892999999999995</v>
      </c>
      <c r="KZ204" s="265">
        <v>0.87655000000000005</v>
      </c>
      <c r="LA204" s="265">
        <v>0.97199000000000002</v>
      </c>
      <c r="LB204" s="265">
        <v>0.99997000000000003</v>
      </c>
      <c r="LC204" s="265">
        <v>1</v>
      </c>
      <c r="LD204" s="265">
        <v>0</v>
      </c>
      <c r="LE204" s="265">
        <v>0.79908999999999997</v>
      </c>
      <c r="LF204" s="265">
        <v>0</v>
      </c>
      <c r="LG204" s="265">
        <v>0</v>
      </c>
      <c r="LH204" s="431">
        <v>4.1737514548003674E-3</v>
      </c>
      <c r="LI204" s="431">
        <v>3.6468955222517252E-3</v>
      </c>
      <c r="LJ204" s="431">
        <v>3.5221870057284832E-3</v>
      </c>
      <c r="LK204" s="431">
        <v>2.4233504664152861E-3</v>
      </c>
      <c r="LL204" s="431">
        <v>2.6223985478281975E-3</v>
      </c>
      <c r="LM204" s="431">
        <v>1.6940896166488528E-3</v>
      </c>
      <c r="LN204" s="431">
        <v>1.9006761722266674E-3</v>
      </c>
      <c r="LO204" s="431">
        <v>1.2051691301167011E-3</v>
      </c>
      <c r="LP204" s="431">
        <v>1.3898649485781789E-3</v>
      </c>
      <c r="LQ204" s="431">
        <v>1.0632207849994302E-3</v>
      </c>
      <c r="LR204" s="431">
        <v>4.145684652030468E-3</v>
      </c>
      <c r="LS204" s="431">
        <v>2.8447778895497322E-3</v>
      </c>
      <c r="LT204" s="431">
        <v>3.9128134958446026E-3</v>
      </c>
      <c r="LU204" s="431">
        <v>2.0615332759916782E-3</v>
      </c>
      <c r="LV204" s="431">
        <v>2.3858805652707815E-3</v>
      </c>
      <c r="LW204" s="431">
        <v>1.680122222751379E-3</v>
      </c>
      <c r="LX204" s="431">
        <v>2.092722337692976E-3</v>
      </c>
      <c r="LY204" s="431">
        <v>1.7070071771740913E-3</v>
      </c>
      <c r="LZ204" s="431">
        <v>4.1686673648655415E-3</v>
      </c>
      <c r="MA204" s="431">
        <v>3.442275570705533E-3</v>
      </c>
      <c r="MB204" s="431">
        <v>3.9316406473517418E-3</v>
      </c>
      <c r="MC204" s="431">
        <v>2.6073490735143423E-3</v>
      </c>
      <c r="MD204" s="431">
        <v>2.1670665591955185E-3</v>
      </c>
      <c r="ME204" s="431">
        <v>3.0432678759098053E-3</v>
      </c>
      <c r="MF204" s="431">
        <v>3.5001253709197044E-3</v>
      </c>
      <c r="MG204" s="431">
        <v>3.0845587607473135E-3</v>
      </c>
      <c r="MH204" s="266"/>
      <c r="MI204" s="266"/>
      <c r="MJ204" s="266"/>
      <c r="MK204" s="266"/>
      <c r="ML204" s="266"/>
      <c r="MM204" s="266"/>
      <c r="MN204" s="266"/>
      <c r="MO204" s="266"/>
      <c r="MP204" s="266"/>
      <c r="MQ204" s="266"/>
      <c r="MR204" s="266"/>
      <c r="MS204" s="266"/>
      <c r="MT204" s="266"/>
      <c r="MU204" s="266"/>
      <c r="MV204" s="266"/>
      <c r="MW204" s="266"/>
      <c r="MX204" s="266"/>
      <c r="MY204" s="266"/>
      <c r="MZ204" s="266"/>
      <c r="NA204" s="266"/>
      <c r="NB204" s="266"/>
      <c r="NC204" s="266"/>
      <c r="ND204" s="266"/>
      <c r="NE204" s="266"/>
      <c r="NF204" s="266"/>
      <c r="NG204" s="266"/>
      <c r="NH204" s="266"/>
      <c r="NI204" s="266"/>
      <c r="NJ204" s="266"/>
      <c r="NK204" s="266"/>
      <c r="NL204" s="266"/>
      <c r="NM204" s="266"/>
      <c r="NN204" s="266"/>
      <c r="NO204" s="266"/>
      <c r="NP204" s="266"/>
      <c r="NQ204" s="266"/>
      <c r="NR204" s="266"/>
      <c r="NS204" s="266"/>
      <c r="NT204" s="266"/>
      <c r="NU204" s="266"/>
      <c r="NV204" s="266"/>
      <c r="NW204" s="266"/>
      <c r="NX204" s="266"/>
      <c r="NY204" s="266"/>
      <c r="NZ204" s="266"/>
      <c r="OA204" s="266"/>
      <c r="OB204" s="266"/>
      <c r="OC204" s="266"/>
      <c r="OD204" s="266"/>
      <c r="OE204" s="266"/>
      <c r="OF204" s="266"/>
      <c r="OG204" s="266"/>
      <c r="OH204" s="266"/>
      <c r="OI204" s="266"/>
      <c r="OJ204" s="266"/>
      <c r="OK204" s="266"/>
      <c r="OL204" s="266"/>
      <c r="OM204" s="266"/>
      <c r="ON204" s="267"/>
    </row>
    <row r="205" spans="1:404">
      <c r="A205" s="261">
        <v>580</v>
      </c>
      <c r="B205" s="265">
        <v>0.44768000000000002</v>
      </c>
      <c r="C205" s="265">
        <v>0.65151000000000003</v>
      </c>
      <c r="D205" s="265">
        <v>0.7752</v>
      </c>
      <c r="E205" s="265">
        <v>0.86724000000000001</v>
      </c>
      <c r="F205" s="265">
        <v>0.47841</v>
      </c>
      <c r="G205" s="265">
        <v>0.70560999999999996</v>
      </c>
      <c r="H205" s="265">
        <v>0.37946999999999997</v>
      </c>
      <c r="I205" s="265">
        <v>0.47243000000000002</v>
      </c>
      <c r="J205" s="265">
        <v>0.55610000000000004</v>
      </c>
      <c r="K205" s="265">
        <v>0.15537999999999999</v>
      </c>
      <c r="L205" s="265">
        <v>0.15486</v>
      </c>
      <c r="M205" s="265">
        <v>0.17452000000000001</v>
      </c>
      <c r="N205" s="265">
        <v>0.40633000000000002</v>
      </c>
      <c r="O205" s="265">
        <v>0.32189000000000001</v>
      </c>
      <c r="P205" s="265">
        <v>0.66808999999999996</v>
      </c>
      <c r="Q205" s="265">
        <v>0.72280999999999995</v>
      </c>
      <c r="R205" s="265">
        <v>0.86587999999999998</v>
      </c>
      <c r="S205" s="265">
        <v>0.39262000000000002</v>
      </c>
      <c r="T205" s="265">
        <v>0.27406000000000003</v>
      </c>
      <c r="U205" s="265">
        <v>0.29810999999999999</v>
      </c>
      <c r="V205" s="265">
        <v>0.20807999999999999</v>
      </c>
      <c r="W205" s="265">
        <v>0.34772999999999998</v>
      </c>
      <c r="X205" s="265">
        <v>0.32568999999999998</v>
      </c>
      <c r="Y205" s="265">
        <v>0.37974000000000002</v>
      </c>
      <c r="Z205" s="265">
        <v>0.27265</v>
      </c>
      <c r="AA205" s="265">
        <v>0.45385999999999999</v>
      </c>
      <c r="AB205" s="265">
        <v>0.32685999999999998</v>
      </c>
      <c r="AC205" s="265">
        <v>0.39395000000000002</v>
      </c>
      <c r="AD205" s="265">
        <v>0.26801000000000003</v>
      </c>
      <c r="AE205" s="265">
        <v>0.26561000000000001</v>
      </c>
      <c r="AF205" s="265">
        <v>0.24299000000000001</v>
      </c>
      <c r="AG205" s="265">
        <v>0.21460000000000001</v>
      </c>
      <c r="AH205" s="265">
        <v>0.17576</v>
      </c>
      <c r="AI205" s="265">
        <v>0.16383</v>
      </c>
      <c r="AJ205" s="265">
        <v>0.19358</v>
      </c>
      <c r="AK205" s="265">
        <v>0.16844999999999999</v>
      </c>
      <c r="AL205" s="265">
        <v>0.17088</v>
      </c>
      <c r="AM205" s="265">
        <v>0.19137999999999999</v>
      </c>
      <c r="AN205" s="265">
        <v>0.16605</v>
      </c>
      <c r="AO205" s="265">
        <v>0.16414999999999999</v>
      </c>
      <c r="AP205" s="265">
        <v>0.20538999999999999</v>
      </c>
      <c r="AQ205" s="265">
        <v>0.15862000000000001</v>
      </c>
      <c r="AR205" s="265">
        <v>0.16014999999999999</v>
      </c>
      <c r="AS205" s="265">
        <v>0.13239999999999999</v>
      </c>
      <c r="AT205" s="265">
        <v>0.15234</v>
      </c>
      <c r="AU205" s="265">
        <v>0.154</v>
      </c>
      <c r="AV205" s="265">
        <v>0.14582000000000001</v>
      </c>
      <c r="AW205" s="265">
        <v>0.17637</v>
      </c>
      <c r="AX205" s="265">
        <v>0.17521999999999999</v>
      </c>
      <c r="AY205" s="265">
        <v>0.15093999999999999</v>
      </c>
      <c r="AZ205" s="265">
        <v>0.13097</v>
      </c>
      <c r="BA205" s="265">
        <v>0.14266000000000001</v>
      </c>
      <c r="BB205" s="265">
        <v>0.15447</v>
      </c>
      <c r="BC205" s="265">
        <v>0.16225999999999999</v>
      </c>
      <c r="BD205" s="265">
        <v>0.13253000000000001</v>
      </c>
      <c r="BE205" s="265">
        <v>0.44048999999999999</v>
      </c>
      <c r="BF205" s="265">
        <v>0.35478999999999999</v>
      </c>
      <c r="BG205" s="265">
        <v>0.63431999999999999</v>
      </c>
      <c r="BH205" s="265">
        <v>0.70618000000000003</v>
      </c>
      <c r="BI205" s="265">
        <v>0.22653000000000001</v>
      </c>
      <c r="BJ205" s="265">
        <v>0.17669000000000001</v>
      </c>
      <c r="BK205" s="265">
        <v>0.22078</v>
      </c>
      <c r="BL205" s="265">
        <v>0.45122000000000001</v>
      </c>
      <c r="BM205" s="265">
        <v>0.21951000000000001</v>
      </c>
      <c r="BN205" s="265">
        <v>0.43317</v>
      </c>
      <c r="BO205" s="265">
        <v>0.48570999999999998</v>
      </c>
      <c r="BP205" s="265">
        <v>0.19549</v>
      </c>
      <c r="BQ205" s="265">
        <v>0.34472000000000003</v>
      </c>
      <c r="BR205" s="265">
        <v>0.42402000000000001</v>
      </c>
      <c r="BS205" s="265">
        <v>0.33207999999999999</v>
      </c>
      <c r="BT205" s="265">
        <v>0.36903000000000002</v>
      </c>
      <c r="BU205" s="265">
        <v>0.45465</v>
      </c>
      <c r="BV205" s="265">
        <v>0.12925</v>
      </c>
      <c r="BW205" s="265">
        <v>0.76456999999999997</v>
      </c>
      <c r="BX205" s="265">
        <v>0.36382999999999999</v>
      </c>
      <c r="BY205" s="265">
        <v>0.47703000000000001</v>
      </c>
      <c r="BZ205" s="265">
        <v>0.44977</v>
      </c>
      <c r="CA205" s="265">
        <v>0.75</v>
      </c>
      <c r="CB205" s="265">
        <v>0.56194999999999995</v>
      </c>
      <c r="CC205" s="265">
        <v>0.70521999999999996</v>
      </c>
      <c r="CD205" s="265">
        <v>0.46187</v>
      </c>
      <c r="CE205" s="265">
        <v>0.43981999999999999</v>
      </c>
      <c r="CF205" s="265">
        <v>0.48315999999999998</v>
      </c>
      <c r="CG205" s="265">
        <v>0.19899</v>
      </c>
      <c r="CH205" s="265">
        <v>0.43331999999999998</v>
      </c>
      <c r="CI205" s="265">
        <v>0.43963000000000002</v>
      </c>
      <c r="CJ205" s="265">
        <v>0.42563000000000001</v>
      </c>
      <c r="CK205" s="265">
        <v>0.20874999999999999</v>
      </c>
      <c r="CL205" s="265">
        <v>0.69852000000000003</v>
      </c>
      <c r="CM205" s="265">
        <v>0.36807000000000001</v>
      </c>
      <c r="CN205" s="265">
        <v>0.21212</v>
      </c>
      <c r="CO205" s="265">
        <v>0.29912</v>
      </c>
      <c r="CP205" s="265">
        <v>0.36087000000000002</v>
      </c>
      <c r="CQ205" s="265">
        <v>0.34129999999999999</v>
      </c>
      <c r="CR205" s="265">
        <v>0.28999999999999998</v>
      </c>
      <c r="CS205" s="265">
        <v>0.46938999999999997</v>
      </c>
      <c r="CT205" s="265">
        <v>0.53608</v>
      </c>
      <c r="CU205" s="265">
        <v>0.25</v>
      </c>
      <c r="CV205" s="265">
        <v>0.33295999999999998</v>
      </c>
      <c r="CW205" s="265">
        <v>0.71716999999999997</v>
      </c>
      <c r="CX205" s="265">
        <v>0.55669999999999997</v>
      </c>
      <c r="CY205" s="265">
        <v>0.44330000000000003</v>
      </c>
      <c r="CZ205" s="265">
        <v>0.54039000000000004</v>
      </c>
      <c r="DA205" s="265">
        <v>0.60253999999999996</v>
      </c>
      <c r="DB205" s="265">
        <v>0.10101</v>
      </c>
      <c r="DC205" s="265">
        <v>0.1134</v>
      </c>
      <c r="DD205" s="265">
        <v>8.0808000000000005E-2</v>
      </c>
      <c r="DE205" s="265">
        <v>0.21648999999999999</v>
      </c>
      <c r="DF205" s="265">
        <v>2.9548000000000001E-2</v>
      </c>
      <c r="DG205" s="265">
        <v>4.0958000000000001E-2</v>
      </c>
      <c r="DH205" s="265">
        <v>3.3588E-2</v>
      </c>
      <c r="DI205" s="265">
        <v>2.8074999999999999E-2</v>
      </c>
      <c r="DJ205" s="265">
        <v>2.9765E-2</v>
      </c>
      <c r="DK205" s="265">
        <v>6.2389E-2</v>
      </c>
      <c r="DL205" s="265">
        <v>9.8817000000000002E-2</v>
      </c>
      <c r="DM205" s="265">
        <v>5.6710999999999998E-2</v>
      </c>
      <c r="DN205" s="265">
        <v>3.4631000000000002E-2</v>
      </c>
      <c r="DO205" s="265">
        <v>4.6817999999999999E-2</v>
      </c>
      <c r="DP205" s="265">
        <v>5.7405999999999999E-2</v>
      </c>
      <c r="DQ205" s="265">
        <v>3.3182000000000003E-2</v>
      </c>
      <c r="DR205" s="265">
        <v>4.4884E-2</v>
      </c>
      <c r="DS205" s="265">
        <v>6.8631999999999999E-2</v>
      </c>
      <c r="DT205" s="265">
        <v>0.12689</v>
      </c>
      <c r="DU205" s="265">
        <v>7.8108999999999998E-2</v>
      </c>
      <c r="DV205" s="265">
        <v>0.11534999999999999</v>
      </c>
      <c r="DW205" s="265">
        <v>7.7371999999999996E-2</v>
      </c>
      <c r="DX205" s="265">
        <v>2.8396999999999999E-2</v>
      </c>
      <c r="DY205" s="265">
        <v>3.8393999999999998E-2</v>
      </c>
      <c r="DZ205" s="265">
        <v>0.15668000000000001</v>
      </c>
      <c r="EA205" s="265">
        <v>5.5031999999999998E-2</v>
      </c>
      <c r="EB205" s="265">
        <v>5.6323999999999999E-2</v>
      </c>
      <c r="EC205" s="265">
        <v>5.8282E-2</v>
      </c>
      <c r="ED205" s="265">
        <v>5.3548999999999999E-2</v>
      </c>
      <c r="EE205" s="265">
        <v>5.0909000000000003E-2</v>
      </c>
      <c r="EF205" s="265">
        <v>1.6341999999999999E-2</v>
      </c>
      <c r="EG205" s="265">
        <v>6.2863000000000002E-2</v>
      </c>
      <c r="EH205" s="265">
        <v>5.9817000000000002E-2</v>
      </c>
      <c r="EI205" s="265">
        <v>0.64285999999999999</v>
      </c>
      <c r="EJ205" s="265">
        <v>0.56701000000000001</v>
      </c>
      <c r="EK205" s="265">
        <v>0.29293000000000002</v>
      </c>
      <c r="EL205" s="265">
        <v>0.47916999999999998</v>
      </c>
      <c r="EM205" s="265">
        <v>0.53703999999999996</v>
      </c>
      <c r="EN205" s="265">
        <v>0.68018999999999996</v>
      </c>
      <c r="EO205" s="265">
        <v>0.76563999999999999</v>
      </c>
      <c r="EP205" s="265">
        <v>0.45084999999999997</v>
      </c>
      <c r="EQ205" s="265">
        <v>0.17302000000000001</v>
      </c>
      <c r="ER205" s="265">
        <v>0.36630000000000001</v>
      </c>
      <c r="ES205" s="265">
        <v>0.24701000000000001</v>
      </c>
      <c r="ET205" s="265">
        <v>0.30062</v>
      </c>
      <c r="EU205" s="265">
        <v>0.20880000000000001</v>
      </c>
      <c r="EV205" s="265">
        <v>0.36087999999999998</v>
      </c>
      <c r="EW205" s="265">
        <v>0.36314000000000002</v>
      </c>
      <c r="EX205" s="265">
        <v>0.36651</v>
      </c>
      <c r="EY205" s="265">
        <v>0.15182000000000001</v>
      </c>
      <c r="EZ205" s="265">
        <v>0.52015999999999996</v>
      </c>
      <c r="FA205" s="265">
        <v>0.36338999999999999</v>
      </c>
      <c r="FB205" s="265">
        <v>0.35757</v>
      </c>
      <c r="FC205" s="265">
        <v>0.35339999999999999</v>
      </c>
      <c r="FD205" s="265">
        <v>0.26152999999999998</v>
      </c>
      <c r="FE205" s="265">
        <v>0.35009000000000001</v>
      </c>
      <c r="FF205" s="265">
        <v>0.22728999999999999</v>
      </c>
      <c r="FG205" s="265">
        <v>0.30892999999999998</v>
      </c>
      <c r="FH205" s="265">
        <v>0.17807999999999999</v>
      </c>
      <c r="FI205" s="265">
        <v>0.15129000000000001</v>
      </c>
      <c r="FJ205" s="265">
        <v>0.54203000000000001</v>
      </c>
      <c r="FK205" s="265">
        <v>0.54722999999999999</v>
      </c>
      <c r="FL205" s="265">
        <v>0.23957000000000001</v>
      </c>
      <c r="FM205" s="265">
        <v>0.26396999999999998</v>
      </c>
      <c r="FN205" s="265">
        <v>0.74158999999999997</v>
      </c>
      <c r="FO205" s="265">
        <v>0.94</v>
      </c>
      <c r="FP205" s="265">
        <v>0.59297999999999995</v>
      </c>
      <c r="FQ205" s="265">
        <v>0.77125999999999995</v>
      </c>
      <c r="FR205" s="265">
        <v>0.80454999999999999</v>
      </c>
      <c r="FS205" s="265">
        <v>0.87280999999999997</v>
      </c>
      <c r="FT205" s="265">
        <v>0.61307999999999996</v>
      </c>
      <c r="FU205" s="265">
        <v>0.69106999999999996</v>
      </c>
      <c r="FV205" s="265">
        <v>0.77854999999999996</v>
      </c>
      <c r="FW205" s="265">
        <v>0.61612</v>
      </c>
      <c r="FX205" s="265">
        <v>0.91169</v>
      </c>
      <c r="FY205" s="265">
        <v>0.55081999999999998</v>
      </c>
      <c r="FZ205" s="265">
        <v>0.61612</v>
      </c>
      <c r="GA205" s="265">
        <v>0.73150000000000004</v>
      </c>
      <c r="GB205" s="265">
        <v>0.74239999999999995</v>
      </c>
      <c r="GC205" s="265">
        <v>0.94693000000000005</v>
      </c>
      <c r="GD205" s="265">
        <v>0.86756</v>
      </c>
      <c r="GE205" s="265">
        <v>0.99590999999999996</v>
      </c>
      <c r="GF205" s="265">
        <v>0.90790000000000004</v>
      </c>
      <c r="GG205" s="265">
        <v>0.69967999999999997</v>
      </c>
      <c r="GH205" s="265">
        <v>0.79984999999999995</v>
      </c>
      <c r="GI205" s="265">
        <v>0.75643000000000005</v>
      </c>
      <c r="GJ205" s="265">
        <v>0.93896000000000002</v>
      </c>
      <c r="GK205" s="265">
        <v>0.90834999999999999</v>
      </c>
      <c r="GL205" s="265">
        <v>0.81327000000000005</v>
      </c>
      <c r="GM205" s="265">
        <v>0.97667000000000004</v>
      </c>
      <c r="GN205" s="265">
        <v>0.96772000000000002</v>
      </c>
      <c r="GO205" s="265">
        <v>0.93084999999999996</v>
      </c>
      <c r="GP205" s="265">
        <v>0.90966999999999998</v>
      </c>
      <c r="GQ205" s="265">
        <v>0.90508</v>
      </c>
      <c r="GR205" s="265">
        <v>0.96409999999999996</v>
      </c>
      <c r="GS205" s="265">
        <v>0.89685000000000004</v>
      </c>
      <c r="GT205" s="265">
        <v>0.90295000000000003</v>
      </c>
      <c r="GU205" s="265">
        <v>0.89781999999999995</v>
      </c>
      <c r="GV205" s="265">
        <v>0.86817999999999995</v>
      </c>
      <c r="GW205" s="265">
        <v>0.88717999999999997</v>
      </c>
      <c r="GX205" s="265">
        <v>0.94059000000000004</v>
      </c>
      <c r="GY205" s="265">
        <v>0.66817000000000004</v>
      </c>
      <c r="GZ205" s="265">
        <v>0.53095000000000003</v>
      </c>
      <c r="HA205" s="265">
        <v>0.83889999999999998</v>
      </c>
      <c r="HB205" s="265">
        <v>0.84489000000000003</v>
      </c>
      <c r="HC205" s="265">
        <v>0.96631999999999996</v>
      </c>
      <c r="HD205" s="265">
        <v>0.69632000000000005</v>
      </c>
      <c r="HE205" s="265">
        <v>0.96409999999999996</v>
      </c>
      <c r="HF205" s="265">
        <v>0.86992000000000003</v>
      </c>
      <c r="HG205" s="265">
        <v>0.96436999999999995</v>
      </c>
      <c r="HH205" s="265">
        <v>0.96587999999999996</v>
      </c>
      <c r="HI205" s="265">
        <v>0.96799999999999997</v>
      </c>
      <c r="HJ205" s="265">
        <v>0.96501000000000003</v>
      </c>
      <c r="HK205" s="265">
        <v>0.85546999999999995</v>
      </c>
      <c r="HL205" s="265">
        <v>0.87905</v>
      </c>
      <c r="HM205" s="265">
        <v>0.90159999999999996</v>
      </c>
      <c r="HN205" s="265">
        <v>0.94664000000000004</v>
      </c>
      <c r="HO205" s="265">
        <v>0.95308000000000004</v>
      </c>
      <c r="HP205" s="265">
        <v>0.92271000000000003</v>
      </c>
      <c r="HQ205" s="265">
        <v>0.82611999999999997</v>
      </c>
      <c r="HR205" s="265">
        <v>0.89731000000000005</v>
      </c>
      <c r="HS205" s="265">
        <v>0.95469000000000004</v>
      </c>
      <c r="HT205" s="265">
        <v>0.79593000000000003</v>
      </c>
      <c r="HU205" s="265">
        <v>0.87887000000000004</v>
      </c>
      <c r="HV205" s="265">
        <v>0.88537999999999994</v>
      </c>
      <c r="HW205" s="265">
        <v>0.77842999999999996</v>
      </c>
      <c r="HX205" s="265">
        <v>0.81676000000000004</v>
      </c>
      <c r="HY205" s="265">
        <v>0.65136000000000005</v>
      </c>
      <c r="HZ205" s="265">
        <v>1</v>
      </c>
      <c r="IA205" s="265">
        <v>0.95382999999999996</v>
      </c>
      <c r="IB205" s="265">
        <v>0.94923999999999997</v>
      </c>
      <c r="IC205" s="265">
        <v>0.95733000000000001</v>
      </c>
      <c r="ID205" s="265">
        <v>0.95430000000000004</v>
      </c>
      <c r="IE205" s="265">
        <v>0.91102000000000005</v>
      </c>
      <c r="IF205" s="265">
        <v>0.91691999999999996</v>
      </c>
      <c r="IG205" s="265">
        <v>0.86636999999999997</v>
      </c>
      <c r="IH205" s="265">
        <v>0.94182999999999995</v>
      </c>
      <c r="II205" s="265">
        <v>0.99848000000000003</v>
      </c>
      <c r="IJ205" s="265">
        <v>0.90056999999999998</v>
      </c>
      <c r="IK205" s="265">
        <v>0.90966999999999998</v>
      </c>
      <c r="IL205" s="265">
        <v>0.97563</v>
      </c>
      <c r="IM205" s="265">
        <v>0.99146000000000001</v>
      </c>
      <c r="IN205" s="265">
        <v>0.99953999999999998</v>
      </c>
      <c r="IO205" s="265">
        <v>0.99424999999999997</v>
      </c>
      <c r="IP205" s="265">
        <v>0.70952000000000004</v>
      </c>
      <c r="IQ205" s="265">
        <v>0.94662999999999997</v>
      </c>
      <c r="IR205" s="265">
        <v>0.79586000000000001</v>
      </c>
      <c r="IS205" s="265">
        <v>0.85507</v>
      </c>
      <c r="IT205" s="265">
        <v>0.65</v>
      </c>
      <c r="IU205" s="265">
        <v>0.90646000000000004</v>
      </c>
      <c r="IV205" s="265">
        <v>0.60885999999999996</v>
      </c>
      <c r="IW205" s="265">
        <v>0.87338000000000005</v>
      </c>
      <c r="IX205" s="265">
        <v>0.93271000000000004</v>
      </c>
      <c r="IY205" s="265">
        <v>0.91457999999999995</v>
      </c>
      <c r="IZ205" s="265">
        <v>0.81886000000000003</v>
      </c>
      <c r="JA205" s="265">
        <v>0.85741999999999996</v>
      </c>
      <c r="JB205" s="265">
        <v>0.82477999999999996</v>
      </c>
      <c r="JC205" s="265">
        <v>0.89739999999999998</v>
      </c>
      <c r="JD205" s="265">
        <v>0.97462000000000004</v>
      </c>
      <c r="JE205" s="265">
        <v>0.89410000000000001</v>
      </c>
      <c r="JF205" s="265">
        <v>0.64397000000000004</v>
      </c>
      <c r="JG205" s="265">
        <v>0.95386000000000004</v>
      </c>
      <c r="JH205" s="265">
        <v>0.99617999999999995</v>
      </c>
      <c r="JI205" s="265">
        <v>0.80691999999999997</v>
      </c>
      <c r="JJ205" s="265">
        <v>0.76610999999999996</v>
      </c>
      <c r="JK205" s="265">
        <v>0.96584000000000003</v>
      </c>
      <c r="JL205" s="265">
        <v>0.93361000000000005</v>
      </c>
      <c r="JM205" s="265">
        <v>0.97558</v>
      </c>
      <c r="JN205" s="265">
        <v>0.88700999999999997</v>
      </c>
      <c r="JO205" s="265">
        <v>0.91978000000000004</v>
      </c>
      <c r="JP205" s="265">
        <v>0.73019000000000001</v>
      </c>
      <c r="JQ205" s="265">
        <v>0.88937999999999995</v>
      </c>
      <c r="JR205" s="265">
        <v>0.85436999999999996</v>
      </c>
      <c r="JS205" s="265">
        <v>0.91998000000000002</v>
      </c>
      <c r="JT205" s="265">
        <v>0.41965999999999998</v>
      </c>
      <c r="JU205" s="265">
        <v>0.94759000000000004</v>
      </c>
      <c r="JV205" s="265">
        <v>0.90881999999999996</v>
      </c>
      <c r="JW205" s="265">
        <v>0.86387999999999998</v>
      </c>
      <c r="JX205" s="265">
        <v>0.86312</v>
      </c>
      <c r="JY205" s="265">
        <v>0.89788000000000001</v>
      </c>
      <c r="JZ205" s="265">
        <v>0.79032999999999998</v>
      </c>
      <c r="KA205" s="265">
        <v>0.69586000000000003</v>
      </c>
      <c r="KB205" s="265">
        <v>0.62341000000000002</v>
      </c>
      <c r="KC205" s="265">
        <v>0.64056000000000002</v>
      </c>
      <c r="KD205" s="265">
        <v>0.54920000000000002</v>
      </c>
      <c r="KE205" s="265">
        <v>0.57338</v>
      </c>
      <c r="KF205" s="265">
        <v>0.51851000000000003</v>
      </c>
      <c r="KG205" s="265">
        <v>0.49447000000000002</v>
      </c>
      <c r="KH205" s="265">
        <v>0.97263999999999995</v>
      </c>
      <c r="KI205" s="265">
        <v>0.86048000000000002</v>
      </c>
      <c r="KJ205" s="265">
        <v>0.88956000000000002</v>
      </c>
      <c r="KK205" s="265">
        <v>0.63627999999999996</v>
      </c>
      <c r="KL205" s="265">
        <v>0.65720999999999996</v>
      </c>
      <c r="KM205" s="265">
        <v>0.95992</v>
      </c>
      <c r="KN205" s="265">
        <v>0.93815000000000004</v>
      </c>
      <c r="KO205" s="265">
        <v>0.88232999999999995</v>
      </c>
      <c r="KP205" s="265">
        <v>6.6363563917505091E-3</v>
      </c>
      <c r="KQ205" s="265">
        <v>0.75758000000000003</v>
      </c>
      <c r="KR205" s="265">
        <v>0.70862000000000003</v>
      </c>
      <c r="KS205" s="265">
        <v>0.66834000000000005</v>
      </c>
      <c r="KT205" s="265">
        <v>0.94700814055991844</v>
      </c>
      <c r="KU205" s="265">
        <v>0.18284</v>
      </c>
      <c r="KV205" s="265">
        <v>0.34522999999999998</v>
      </c>
      <c r="KW205" s="265">
        <v>0.41665999999999997</v>
      </c>
      <c r="KX205" s="265">
        <v>0.52686999999999995</v>
      </c>
      <c r="KY205" s="265">
        <v>0.71152000000000004</v>
      </c>
      <c r="KZ205" s="265">
        <v>0.87841999999999998</v>
      </c>
      <c r="LA205" s="265">
        <v>0.97292999999999996</v>
      </c>
      <c r="LB205" s="265">
        <v>1</v>
      </c>
      <c r="LC205" s="265">
        <v>1</v>
      </c>
      <c r="LD205" s="265">
        <v>0</v>
      </c>
      <c r="LE205" s="265">
        <v>0.82149000000000005</v>
      </c>
      <c r="LF205" s="265">
        <v>0</v>
      </c>
      <c r="LG205" s="265">
        <v>0</v>
      </c>
      <c r="LH205" s="431">
        <v>4.2339065112173557E-3</v>
      </c>
      <c r="LI205" s="431">
        <v>3.6899757105857134E-3</v>
      </c>
      <c r="LJ205" s="431">
        <v>3.586537204682827E-3</v>
      </c>
      <c r="LK205" s="431">
        <v>2.4274224415421486E-3</v>
      </c>
      <c r="LL205" s="431">
        <v>2.6660377625375986E-3</v>
      </c>
      <c r="LM205" s="431">
        <v>1.6799495788291097E-3</v>
      </c>
      <c r="LN205" s="431">
        <v>1.9242824055254459E-3</v>
      </c>
      <c r="LO205" s="431">
        <v>1.1904343264177442E-3</v>
      </c>
      <c r="LP205" s="431">
        <v>1.3915057061240077E-3</v>
      </c>
      <c r="LQ205" s="431">
        <v>1.0451796697452664E-3</v>
      </c>
      <c r="LR205" s="431">
        <v>4.1721700690686703E-3</v>
      </c>
      <c r="LS205" s="431">
        <v>2.8459292370826006E-3</v>
      </c>
      <c r="LT205" s="431">
        <v>3.9494289085268974E-3</v>
      </c>
      <c r="LU205" s="431">
        <v>2.0472633186727762E-3</v>
      </c>
      <c r="LV205" s="431">
        <v>2.4192898999899626E-3</v>
      </c>
      <c r="LW205" s="431">
        <v>1.6628019511699677E-3</v>
      </c>
      <c r="LX205" s="431">
        <v>2.1149851381778717E-3</v>
      </c>
      <c r="LY205" s="431">
        <v>1.6890582628548145E-3</v>
      </c>
      <c r="LZ205" s="431">
        <v>4.2133163660764694E-3</v>
      </c>
      <c r="MA205" s="431">
        <v>3.4784409217536449E-3</v>
      </c>
      <c r="MB205" s="431">
        <v>3.9930827915668488E-3</v>
      </c>
      <c r="MC205" s="431">
        <v>2.590222517028451E-3</v>
      </c>
      <c r="MD205" s="431">
        <v>2.1486012265086174E-3</v>
      </c>
      <c r="ME205" s="431">
        <v>3.0549471266567707E-3</v>
      </c>
      <c r="MF205" s="431">
        <v>3.5148863680660725E-3</v>
      </c>
      <c r="MG205" s="431">
        <v>3.081778297200799E-3</v>
      </c>
      <c r="MH205" s="266"/>
      <c r="MI205" s="266"/>
      <c r="MJ205" s="266"/>
      <c r="MK205" s="266"/>
      <c r="ML205" s="266"/>
      <c r="MM205" s="266"/>
      <c r="MN205" s="266"/>
      <c r="MO205" s="266"/>
      <c r="MP205" s="266"/>
      <c r="MQ205" s="266"/>
      <c r="MR205" s="266"/>
      <c r="MS205" s="266"/>
      <c r="MT205" s="266"/>
      <c r="MU205" s="266"/>
      <c r="MV205" s="266"/>
      <c r="MW205" s="266"/>
      <c r="MX205" s="266"/>
      <c r="MY205" s="266"/>
      <c r="MZ205" s="266"/>
      <c r="NA205" s="266"/>
      <c r="NB205" s="266"/>
      <c r="NC205" s="266"/>
      <c r="ND205" s="266"/>
      <c r="NE205" s="266"/>
      <c r="NF205" s="266"/>
      <c r="NG205" s="266"/>
      <c r="NH205" s="266"/>
      <c r="NI205" s="266"/>
      <c r="NJ205" s="266"/>
      <c r="NK205" s="266"/>
      <c r="NL205" s="266"/>
      <c r="NM205" s="266"/>
      <c r="NN205" s="266"/>
      <c r="NO205" s="266"/>
      <c r="NP205" s="266"/>
      <c r="NQ205" s="266"/>
      <c r="NR205" s="266"/>
      <c r="NS205" s="266"/>
      <c r="NT205" s="266"/>
      <c r="NU205" s="266"/>
      <c r="NV205" s="266"/>
      <c r="NW205" s="266"/>
      <c r="NX205" s="266"/>
      <c r="NY205" s="266"/>
      <c r="NZ205" s="266"/>
      <c r="OA205" s="266"/>
      <c r="OB205" s="266"/>
      <c r="OC205" s="266"/>
      <c r="OD205" s="266"/>
      <c r="OE205" s="266"/>
      <c r="OF205" s="266"/>
      <c r="OG205" s="266"/>
      <c r="OH205" s="266"/>
      <c r="OI205" s="266"/>
      <c r="OJ205" s="266"/>
      <c r="OK205" s="266"/>
      <c r="OL205" s="266"/>
      <c r="OM205" s="266"/>
      <c r="ON205" s="267"/>
    </row>
    <row r="206" spans="1:404">
      <c r="A206" s="261">
        <v>581</v>
      </c>
      <c r="B206" s="265">
        <v>0.42903999999999998</v>
      </c>
      <c r="C206" s="265">
        <v>0.63149999999999995</v>
      </c>
      <c r="D206" s="265">
        <v>0.75460000000000005</v>
      </c>
      <c r="E206" s="265">
        <v>0.84755999999999998</v>
      </c>
      <c r="F206" s="265">
        <v>0.45823999999999998</v>
      </c>
      <c r="G206" s="265">
        <v>0.68352999999999997</v>
      </c>
      <c r="H206" s="265">
        <v>0.36170999999999998</v>
      </c>
      <c r="I206" s="265">
        <v>0.45032</v>
      </c>
      <c r="J206" s="265">
        <v>0.53408999999999995</v>
      </c>
      <c r="K206" s="265">
        <v>0.16445000000000001</v>
      </c>
      <c r="L206" s="265">
        <v>0.16442000000000001</v>
      </c>
      <c r="M206" s="265">
        <v>0.18432999999999999</v>
      </c>
      <c r="N206" s="265">
        <v>0.40354000000000001</v>
      </c>
      <c r="O206" s="265">
        <v>0.31225000000000003</v>
      </c>
      <c r="P206" s="265">
        <v>0.65329000000000004</v>
      </c>
      <c r="Q206" s="265">
        <v>0.70491000000000004</v>
      </c>
      <c r="R206" s="265">
        <v>0.85336999999999996</v>
      </c>
      <c r="S206" s="265">
        <v>0.37809999999999999</v>
      </c>
      <c r="T206" s="265">
        <v>0.26283000000000001</v>
      </c>
      <c r="U206" s="265">
        <v>0.28317999999999999</v>
      </c>
      <c r="V206" s="265">
        <v>0.19705</v>
      </c>
      <c r="W206" s="265">
        <v>0.33885999999999999</v>
      </c>
      <c r="X206" s="265">
        <v>0.30930000000000002</v>
      </c>
      <c r="Y206" s="265">
        <v>0.36509999999999998</v>
      </c>
      <c r="Z206" s="265">
        <v>0.25935999999999998</v>
      </c>
      <c r="AA206" s="265">
        <v>0.43772</v>
      </c>
      <c r="AB206" s="265">
        <v>0.31385000000000002</v>
      </c>
      <c r="AC206" s="265">
        <v>0.38119999999999998</v>
      </c>
      <c r="AD206" s="265">
        <v>0.25872000000000001</v>
      </c>
      <c r="AE206" s="265">
        <v>0.26901999999999998</v>
      </c>
      <c r="AF206" s="265">
        <v>0.24854000000000001</v>
      </c>
      <c r="AG206" s="265">
        <v>0.20510999999999999</v>
      </c>
      <c r="AH206" s="265">
        <v>0.18440999999999999</v>
      </c>
      <c r="AI206" s="265">
        <v>0.1774</v>
      </c>
      <c r="AJ206" s="265">
        <v>0.20053000000000001</v>
      </c>
      <c r="AK206" s="265">
        <v>0.17329</v>
      </c>
      <c r="AL206" s="265">
        <v>0.18595</v>
      </c>
      <c r="AM206" s="265">
        <v>0.19868</v>
      </c>
      <c r="AN206" s="265">
        <v>0.17246</v>
      </c>
      <c r="AO206" s="265">
        <v>0.17916000000000001</v>
      </c>
      <c r="AP206" s="265">
        <v>0.21328</v>
      </c>
      <c r="AQ206" s="265">
        <v>0.16625000000000001</v>
      </c>
      <c r="AR206" s="265">
        <v>0.17418</v>
      </c>
      <c r="AS206" s="265">
        <v>0.14452000000000001</v>
      </c>
      <c r="AT206" s="265">
        <v>0.15977</v>
      </c>
      <c r="AU206" s="265">
        <v>0.16802</v>
      </c>
      <c r="AV206" s="265">
        <v>0.15439</v>
      </c>
      <c r="AW206" s="265">
        <v>0.18578</v>
      </c>
      <c r="AX206" s="265">
        <v>0.18393999999999999</v>
      </c>
      <c r="AY206" s="265">
        <v>0.16220000000000001</v>
      </c>
      <c r="AZ206" s="265">
        <v>0.14426</v>
      </c>
      <c r="BA206" s="265">
        <v>0.15515999999999999</v>
      </c>
      <c r="BB206" s="265">
        <v>0.16800999999999999</v>
      </c>
      <c r="BC206" s="265">
        <v>0.17648</v>
      </c>
      <c r="BD206" s="265">
        <v>0.14413999999999999</v>
      </c>
      <c r="BE206" s="265">
        <v>0.51075000000000004</v>
      </c>
      <c r="BF206" s="265">
        <v>0.46514</v>
      </c>
      <c r="BG206" s="265">
        <v>0.53668000000000005</v>
      </c>
      <c r="BH206" s="265">
        <v>0.57981000000000005</v>
      </c>
      <c r="BI206" s="265">
        <v>0.1893</v>
      </c>
      <c r="BJ206" s="265">
        <v>0.14704999999999999</v>
      </c>
      <c r="BK206" s="265">
        <v>0.22857</v>
      </c>
      <c r="BL206" s="265">
        <v>0.51878000000000002</v>
      </c>
      <c r="BM206" s="265">
        <v>0.23658999999999999</v>
      </c>
      <c r="BN206" s="265">
        <v>0.44356000000000001</v>
      </c>
      <c r="BO206" s="265">
        <v>0.48</v>
      </c>
      <c r="BP206" s="265">
        <v>0.16657</v>
      </c>
      <c r="BQ206" s="265">
        <v>0.38399</v>
      </c>
      <c r="BR206" s="265">
        <v>0.43697000000000003</v>
      </c>
      <c r="BS206" s="265">
        <v>0.37607000000000002</v>
      </c>
      <c r="BT206" s="265">
        <v>0.37297999999999998</v>
      </c>
      <c r="BU206" s="265">
        <v>0.37093999999999999</v>
      </c>
      <c r="BV206" s="265">
        <v>0.10646</v>
      </c>
      <c r="BW206" s="265">
        <v>0.62846000000000002</v>
      </c>
      <c r="BX206" s="265">
        <v>0.29724</v>
      </c>
      <c r="BY206" s="265">
        <v>0.47986000000000001</v>
      </c>
      <c r="BZ206" s="265">
        <v>0.45313999999999999</v>
      </c>
      <c r="CA206" s="265">
        <v>0.754</v>
      </c>
      <c r="CB206" s="265">
        <v>0.56491000000000002</v>
      </c>
      <c r="CC206" s="265">
        <v>0.70965</v>
      </c>
      <c r="CD206" s="265">
        <v>0.46492</v>
      </c>
      <c r="CE206" s="265">
        <v>0.44283</v>
      </c>
      <c r="CF206" s="265">
        <v>0.48635</v>
      </c>
      <c r="CG206" s="265">
        <v>0.18562000000000001</v>
      </c>
      <c r="CH206" s="265">
        <v>0.43652000000000002</v>
      </c>
      <c r="CI206" s="265">
        <v>0.4425</v>
      </c>
      <c r="CJ206" s="265">
        <v>0.42880000000000001</v>
      </c>
      <c r="CK206" s="265">
        <v>0.19492999999999999</v>
      </c>
      <c r="CL206" s="265">
        <v>0.69930999999999999</v>
      </c>
      <c r="CM206" s="265">
        <v>0.36720000000000003</v>
      </c>
      <c r="CN206" s="265">
        <v>0.21010000000000001</v>
      </c>
      <c r="CO206" s="265">
        <v>0.29835</v>
      </c>
      <c r="CP206" s="265">
        <v>0.35996</v>
      </c>
      <c r="CQ206" s="265">
        <v>0.34005000000000002</v>
      </c>
      <c r="CR206" s="265">
        <v>0.28999999999999998</v>
      </c>
      <c r="CS206" s="265">
        <v>0.51224999999999998</v>
      </c>
      <c r="CT206" s="265">
        <v>0.57732000000000006</v>
      </c>
      <c r="CU206" s="265">
        <v>0.248</v>
      </c>
      <c r="CV206" s="265">
        <v>0.33151000000000003</v>
      </c>
      <c r="CW206" s="265">
        <v>0.74544999999999995</v>
      </c>
      <c r="CX206" s="265">
        <v>0.60206000000000004</v>
      </c>
      <c r="CY206" s="265">
        <v>0.44124000000000002</v>
      </c>
      <c r="CZ206" s="265">
        <v>0.54096999999999995</v>
      </c>
      <c r="DA206" s="265">
        <v>0.60253999999999996</v>
      </c>
      <c r="DB206" s="265">
        <v>0.10101</v>
      </c>
      <c r="DC206" s="265">
        <v>0.1134</v>
      </c>
      <c r="DD206" s="265">
        <v>8.0808000000000005E-2</v>
      </c>
      <c r="DE206" s="265">
        <v>0.21648999999999999</v>
      </c>
      <c r="DF206" s="265">
        <v>2.9658E-2</v>
      </c>
      <c r="DG206" s="265">
        <v>4.0431000000000002E-2</v>
      </c>
      <c r="DH206" s="265">
        <v>3.3015000000000003E-2</v>
      </c>
      <c r="DI206" s="265">
        <v>3.0880999999999999E-2</v>
      </c>
      <c r="DJ206" s="265">
        <v>3.1836000000000003E-2</v>
      </c>
      <c r="DK206" s="265">
        <v>5.9636000000000002E-2</v>
      </c>
      <c r="DL206" s="265">
        <v>0.10802</v>
      </c>
      <c r="DM206" s="265">
        <v>5.5301000000000003E-2</v>
      </c>
      <c r="DN206" s="265">
        <v>3.4224999999999998E-2</v>
      </c>
      <c r="DO206" s="265">
        <v>5.0103000000000002E-2</v>
      </c>
      <c r="DP206" s="265">
        <v>5.5818E-2</v>
      </c>
      <c r="DQ206" s="265">
        <v>3.1597E-2</v>
      </c>
      <c r="DR206" s="265">
        <v>4.3901000000000003E-2</v>
      </c>
      <c r="DS206" s="265">
        <v>6.6656000000000007E-2</v>
      </c>
      <c r="DT206" s="265">
        <v>0.13822000000000001</v>
      </c>
      <c r="DU206" s="265">
        <v>7.8187999999999994E-2</v>
      </c>
      <c r="DV206" s="265">
        <v>0.12814</v>
      </c>
      <c r="DW206" s="265">
        <v>7.6434000000000002E-2</v>
      </c>
      <c r="DX206" s="265">
        <v>2.7931999999999998E-2</v>
      </c>
      <c r="DY206" s="265">
        <v>3.7463999999999997E-2</v>
      </c>
      <c r="DZ206" s="265">
        <v>0.16642000000000001</v>
      </c>
      <c r="EA206" s="265">
        <v>5.5320000000000001E-2</v>
      </c>
      <c r="EB206" s="265">
        <v>5.6794999999999998E-2</v>
      </c>
      <c r="EC206" s="265">
        <v>5.8617000000000002E-2</v>
      </c>
      <c r="ED206" s="265">
        <v>5.4212000000000003E-2</v>
      </c>
      <c r="EE206" s="265">
        <v>5.1754000000000001E-2</v>
      </c>
      <c r="EF206" s="265">
        <v>1.7344999999999999E-2</v>
      </c>
      <c r="EG206" s="265">
        <v>6.2605999999999995E-2</v>
      </c>
      <c r="EH206" s="265">
        <v>5.8062000000000002E-2</v>
      </c>
      <c r="EI206" s="265">
        <v>0.67959000000000003</v>
      </c>
      <c r="EJ206" s="265">
        <v>0.60619000000000001</v>
      </c>
      <c r="EK206" s="265">
        <v>0.32323000000000002</v>
      </c>
      <c r="EL206" s="265">
        <v>0.52500000000000002</v>
      </c>
      <c r="EM206" s="265">
        <v>0.48604000000000003</v>
      </c>
      <c r="EN206" s="265">
        <v>0.65347999999999995</v>
      </c>
      <c r="EO206" s="265">
        <v>0.77673000000000003</v>
      </c>
      <c r="EP206" s="265">
        <v>0.46618999999999999</v>
      </c>
      <c r="EQ206" s="265">
        <v>0.19711000000000001</v>
      </c>
      <c r="ER206" s="265">
        <v>0.42231000000000002</v>
      </c>
      <c r="ES206" s="265">
        <v>0.28317999999999999</v>
      </c>
      <c r="ET206" s="265">
        <v>0.34588999999999998</v>
      </c>
      <c r="EU206" s="265">
        <v>0.23874999999999999</v>
      </c>
      <c r="EV206" s="265">
        <v>0.41760000000000003</v>
      </c>
      <c r="EW206" s="265">
        <v>0.42009999999999997</v>
      </c>
      <c r="EX206" s="265">
        <v>0.42336000000000001</v>
      </c>
      <c r="EY206" s="265">
        <v>0.17204</v>
      </c>
      <c r="EZ206" s="265">
        <v>0.53281999999999996</v>
      </c>
      <c r="FA206" s="265">
        <v>0.41516999999999998</v>
      </c>
      <c r="FB206" s="265">
        <v>0.40910000000000002</v>
      </c>
      <c r="FC206" s="265">
        <v>0.40489000000000003</v>
      </c>
      <c r="FD206" s="265">
        <v>0.29658000000000001</v>
      </c>
      <c r="FE206" s="265">
        <v>0.40131</v>
      </c>
      <c r="FF206" s="265">
        <v>0.25690000000000002</v>
      </c>
      <c r="FG206" s="265">
        <v>0.35126000000000002</v>
      </c>
      <c r="FH206" s="265">
        <v>0.20036000000000001</v>
      </c>
      <c r="FI206" s="265">
        <v>0.16927</v>
      </c>
      <c r="FJ206" s="265">
        <v>0.49813000000000002</v>
      </c>
      <c r="FK206" s="265">
        <v>0.50407999999999997</v>
      </c>
      <c r="FL206" s="265">
        <v>0.24328</v>
      </c>
      <c r="FM206" s="265">
        <v>0.26756999999999997</v>
      </c>
      <c r="FN206" s="265">
        <v>0.74412</v>
      </c>
      <c r="FO206" s="265">
        <v>0.94399999999999995</v>
      </c>
      <c r="FP206" s="265">
        <v>0.58882999999999996</v>
      </c>
      <c r="FQ206" s="265">
        <v>0.77812999999999999</v>
      </c>
      <c r="FR206" s="265">
        <v>0.81657999999999997</v>
      </c>
      <c r="FS206" s="265">
        <v>0.88097000000000003</v>
      </c>
      <c r="FT206" s="265">
        <v>0.61673</v>
      </c>
      <c r="FU206" s="265">
        <v>0.69359000000000004</v>
      </c>
      <c r="FV206" s="265">
        <v>0.77597000000000005</v>
      </c>
      <c r="FW206" s="265">
        <v>0.61241999999999996</v>
      </c>
      <c r="FX206" s="265">
        <v>0.91735</v>
      </c>
      <c r="FY206" s="265">
        <v>0.54739000000000004</v>
      </c>
      <c r="FZ206" s="265">
        <v>0.61241999999999996</v>
      </c>
      <c r="GA206" s="265">
        <v>0.73138999999999998</v>
      </c>
      <c r="GB206" s="265">
        <v>0.74145000000000005</v>
      </c>
      <c r="GC206" s="265">
        <v>0.95248999999999995</v>
      </c>
      <c r="GD206" s="265">
        <v>0.87170999999999998</v>
      </c>
      <c r="GE206" s="265">
        <v>0.99673</v>
      </c>
      <c r="GF206" s="265">
        <v>0.91286999999999996</v>
      </c>
      <c r="GG206" s="265">
        <v>0.69538999999999995</v>
      </c>
      <c r="GH206" s="265">
        <v>0.79491000000000001</v>
      </c>
      <c r="GI206" s="265">
        <v>0.75149999999999995</v>
      </c>
      <c r="GJ206" s="265">
        <v>0.94152000000000002</v>
      </c>
      <c r="GK206" s="265">
        <v>0.91107000000000005</v>
      </c>
      <c r="GL206" s="265">
        <v>0.81333999999999995</v>
      </c>
      <c r="GM206" s="265">
        <v>0.97835000000000005</v>
      </c>
      <c r="GN206" s="265">
        <v>0.96506999999999998</v>
      </c>
      <c r="GO206" s="265">
        <v>0.93444000000000005</v>
      </c>
      <c r="GP206" s="265">
        <v>0.91557999999999995</v>
      </c>
      <c r="GQ206" s="265">
        <v>0.91132999999999997</v>
      </c>
      <c r="GR206" s="265">
        <v>0.96779000000000004</v>
      </c>
      <c r="GS206" s="265">
        <v>0.90303</v>
      </c>
      <c r="GT206" s="265">
        <v>0.90834999999999999</v>
      </c>
      <c r="GU206" s="265">
        <v>0.90327000000000002</v>
      </c>
      <c r="GV206" s="265">
        <v>0.87333000000000005</v>
      </c>
      <c r="GW206" s="265">
        <v>0.89424000000000003</v>
      </c>
      <c r="GX206" s="265">
        <v>0.94364999999999999</v>
      </c>
      <c r="GY206" s="265">
        <v>0.66432999999999998</v>
      </c>
      <c r="GZ206" s="265">
        <v>0.52776999999999996</v>
      </c>
      <c r="HA206" s="265">
        <v>0.84606000000000003</v>
      </c>
      <c r="HB206" s="265">
        <v>0.85277000000000003</v>
      </c>
      <c r="HC206" s="265">
        <v>0.96579999999999999</v>
      </c>
      <c r="HD206" s="265">
        <v>0.69504999999999995</v>
      </c>
      <c r="HE206" s="265">
        <v>0.96604000000000001</v>
      </c>
      <c r="HF206" s="265">
        <v>0.86921999999999999</v>
      </c>
      <c r="HG206" s="265">
        <v>0.96648000000000001</v>
      </c>
      <c r="HH206" s="265">
        <v>0.96782999999999997</v>
      </c>
      <c r="HI206" s="265">
        <v>0.97</v>
      </c>
      <c r="HJ206" s="265">
        <v>0.96333999999999997</v>
      </c>
      <c r="HK206" s="265">
        <v>0.85955999999999999</v>
      </c>
      <c r="HL206" s="265">
        <v>0.88439999999999996</v>
      </c>
      <c r="HM206" s="265">
        <v>0.90764999999999996</v>
      </c>
      <c r="HN206" s="265">
        <v>0.95057000000000003</v>
      </c>
      <c r="HO206" s="265">
        <v>0.95701999999999998</v>
      </c>
      <c r="HP206" s="265">
        <v>0.92849999999999999</v>
      </c>
      <c r="HQ206" s="265">
        <v>0.82289000000000001</v>
      </c>
      <c r="HR206" s="265">
        <v>0.89341999999999999</v>
      </c>
      <c r="HS206" s="265">
        <v>0.95774999999999999</v>
      </c>
      <c r="HT206" s="265">
        <v>0.79469000000000001</v>
      </c>
      <c r="HU206" s="265">
        <v>0.87348000000000003</v>
      </c>
      <c r="HV206" s="265">
        <v>0.89170000000000005</v>
      </c>
      <c r="HW206" s="265">
        <v>0.77447999999999995</v>
      </c>
      <c r="HX206" s="265">
        <v>0.81179000000000001</v>
      </c>
      <c r="HY206" s="265">
        <v>0.64749000000000001</v>
      </c>
      <c r="HZ206" s="265">
        <v>0.99965999999999999</v>
      </c>
      <c r="IA206" s="265">
        <v>0.95850000000000002</v>
      </c>
      <c r="IB206" s="265">
        <v>0.95423000000000002</v>
      </c>
      <c r="IC206" s="265">
        <v>0.96187999999999996</v>
      </c>
      <c r="ID206" s="265">
        <v>0.95916999999999997</v>
      </c>
      <c r="IE206" s="265">
        <v>0.91708999999999996</v>
      </c>
      <c r="IF206" s="265">
        <v>0.92244000000000004</v>
      </c>
      <c r="IG206" s="265">
        <v>0.87339999999999995</v>
      </c>
      <c r="IH206" s="265">
        <v>0.94433</v>
      </c>
      <c r="II206" s="265">
        <v>0.99741000000000002</v>
      </c>
      <c r="IJ206" s="265">
        <v>0.90725</v>
      </c>
      <c r="IK206" s="265">
        <v>0.91590000000000005</v>
      </c>
      <c r="IL206" s="265">
        <v>0.97719</v>
      </c>
      <c r="IM206" s="265">
        <v>0.99258999999999997</v>
      </c>
      <c r="IN206" s="265">
        <v>0.99531000000000003</v>
      </c>
      <c r="IO206" s="265">
        <v>0.98965999999999998</v>
      </c>
      <c r="IP206" s="265">
        <v>0.71853</v>
      </c>
      <c r="IQ206" s="265">
        <v>0.95072000000000001</v>
      </c>
      <c r="IR206" s="265">
        <v>0.79110000000000003</v>
      </c>
      <c r="IS206" s="265">
        <v>0.86055999999999999</v>
      </c>
      <c r="IT206" s="265">
        <v>0.64722999999999997</v>
      </c>
      <c r="IU206" s="265">
        <v>0.91171999999999997</v>
      </c>
      <c r="IV206" s="265">
        <v>0.61565999999999999</v>
      </c>
      <c r="IW206" s="265">
        <v>0.88073000000000001</v>
      </c>
      <c r="IX206" s="265">
        <v>0.93740999999999997</v>
      </c>
      <c r="IY206" s="265">
        <v>0.91346000000000005</v>
      </c>
      <c r="IZ206" s="265">
        <v>0.81823999999999997</v>
      </c>
      <c r="JA206" s="265">
        <v>0.85646999999999995</v>
      </c>
      <c r="JB206" s="265">
        <v>0.82389999999999997</v>
      </c>
      <c r="JC206" s="265">
        <v>0.89627999999999997</v>
      </c>
      <c r="JD206" s="265">
        <v>0.97816999999999998</v>
      </c>
      <c r="JE206" s="265">
        <v>0.89863000000000004</v>
      </c>
      <c r="JF206" s="265">
        <v>0.63954999999999995</v>
      </c>
      <c r="JG206" s="265">
        <v>0.95774999999999999</v>
      </c>
      <c r="JH206" s="265">
        <v>0.99556999999999995</v>
      </c>
      <c r="JI206" s="265">
        <v>0.80334000000000005</v>
      </c>
      <c r="JJ206" s="265">
        <v>0.76315999999999995</v>
      </c>
      <c r="JK206" s="265">
        <v>0.96184999999999998</v>
      </c>
      <c r="JL206" s="265">
        <v>0.93035999999999996</v>
      </c>
      <c r="JM206" s="265">
        <v>0.97765999999999997</v>
      </c>
      <c r="JN206" s="265">
        <v>0.89307999999999998</v>
      </c>
      <c r="JO206" s="265">
        <v>0.92501999999999995</v>
      </c>
      <c r="JP206" s="265">
        <v>0.72618000000000005</v>
      </c>
      <c r="JQ206" s="265">
        <v>0.89573999999999998</v>
      </c>
      <c r="JR206" s="265">
        <v>0.86306000000000005</v>
      </c>
      <c r="JS206" s="265">
        <v>0.92523999999999995</v>
      </c>
      <c r="JT206" s="265">
        <v>0.41786000000000001</v>
      </c>
      <c r="JU206" s="265">
        <v>0.94925999999999999</v>
      </c>
      <c r="JV206" s="265">
        <v>0.90954000000000002</v>
      </c>
      <c r="JW206" s="265">
        <v>0.87026999999999999</v>
      </c>
      <c r="JX206" s="265">
        <v>0.86989000000000005</v>
      </c>
      <c r="JY206" s="265">
        <v>0.90293999999999996</v>
      </c>
      <c r="JZ206" s="265">
        <v>0.79408999999999996</v>
      </c>
      <c r="KA206" s="265">
        <v>0.70108000000000004</v>
      </c>
      <c r="KB206" s="265">
        <v>0.62709999999999999</v>
      </c>
      <c r="KC206" s="265">
        <v>0.63666999999999996</v>
      </c>
      <c r="KD206" s="265">
        <v>0.54554999999999998</v>
      </c>
      <c r="KE206" s="265">
        <v>0.56959000000000004</v>
      </c>
      <c r="KF206" s="265">
        <v>0.51561999999999997</v>
      </c>
      <c r="KG206" s="265">
        <v>0.49170999999999998</v>
      </c>
      <c r="KH206" s="265">
        <v>0.97619</v>
      </c>
      <c r="KI206" s="265">
        <v>0.87019000000000002</v>
      </c>
      <c r="KJ206" s="265">
        <v>0.89778000000000002</v>
      </c>
      <c r="KK206" s="265">
        <v>0.64268999999999998</v>
      </c>
      <c r="KL206" s="265">
        <v>0.66430999999999996</v>
      </c>
      <c r="KM206" s="265">
        <v>0.95465999999999995</v>
      </c>
      <c r="KN206" s="265">
        <v>0.93210000000000004</v>
      </c>
      <c r="KO206" s="265">
        <v>0.87609999999999999</v>
      </c>
      <c r="KP206" s="265">
        <v>6.6141691159861699E-3</v>
      </c>
      <c r="KQ206" s="265">
        <v>0.75183</v>
      </c>
      <c r="KR206" s="265">
        <v>0.70320000000000005</v>
      </c>
      <c r="KS206" s="265">
        <v>0.66322999999999999</v>
      </c>
      <c r="KT206" s="265">
        <v>0.94443312553747627</v>
      </c>
      <c r="KU206" s="265">
        <v>0.18522</v>
      </c>
      <c r="KV206" s="265">
        <v>0.34817999999999999</v>
      </c>
      <c r="KW206" s="265">
        <v>0.41968</v>
      </c>
      <c r="KX206" s="265">
        <v>0.52983999999999998</v>
      </c>
      <c r="KY206" s="265">
        <v>0.71406999999999998</v>
      </c>
      <c r="KZ206" s="265">
        <v>0.88022</v>
      </c>
      <c r="LA206" s="265">
        <v>0.97379000000000004</v>
      </c>
      <c r="LB206" s="265">
        <v>0.99995999999999996</v>
      </c>
      <c r="LC206" s="265">
        <v>1</v>
      </c>
      <c r="LD206" s="265">
        <v>0</v>
      </c>
      <c r="LE206" s="265">
        <v>0.79581000000000002</v>
      </c>
      <c r="LF206" s="265">
        <v>0</v>
      </c>
      <c r="LG206" s="265">
        <v>0</v>
      </c>
      <c r="LH206" s="431">
        <v>4.2903251014649868E-3</v>
      </c>
      <c r="LI206" s="431">
        <v>3.7317043170332909E-3</v>
      </c>
      <c r="LJ206" s="431">
        <v>3.6480692215263844E-3</v>
      </c>
      <c r="LK206" s="431">
        <v>2.4306550621986389E-3</v>
      </c>
      <c r="LL206" s="431">
        <v>2.705318620428443E-3</v>
      </c>
      <c r="LM206" s="431">
        <v>1.6667272429913282E-3</v>
      </c>
      <c r="LN206" s="431">
        <v>1.9462264608591795E-3</v>
      </c>
      <c r="LO206" s="431">
        <v>1.1771969730034471E-3</v>
      </c>
      <c r="LP206" s="431">
        <v>1.3959038769826293E-3</v>
      </c>
      <c r="LQ206" s="431">
        <v>1.0288320481777191E-3</v>
      </c>
      <c r="LR206" s="431">
        <v>4.1960747912526131E-3</v>
      </c>
      <c r="LS206" s="431">
        <v>2.8463783673942089E-3</v>
      </c>
      <c r="LT206" s="431">
        <v>3.9830589666962624E-3</v>
      </c>
      <c r="LU206" s="431">
        <v>2.0336522720754147E-3</v>
      </c>
      <c r="LV206" s="431">
        <v>2.4523553438484669E-3</v>
      </c>
      <c r="LW206" s="431">
        <v>1.6467038076370955E-3</v>
      </c>
      <c r="LX206" s="431">
        <v>2.1362043917179108E-3</v>
      </c>
      <c r="LY206" s="431">
        <v>1.6727155307307839E-3</v>
      </c>
      <c r="LZ206" s="431">
        <v>4.2544133029878139E-3</v>
      </c>
      <c r="MA206" s="431">
        <v>3.5107070580124855E-3</v>
      </c>
      <c r="MB206" s="431">
        <v>4.0490888059139252E-3</v>
      </c>
      <c r="MC206" s="431">
        <v>2.5718570686876774E-3</v>
      </c>
      <c r="MD206" s="431">
        <v>2.1300343796610832E-3</v>
      </c>
      <c r="ME206" s="431">
        <v>3.0666089151054621E-3</v>
      </c>
      <c r="MF206" s="431">
        <v>3.5275816917419434E-3</v>
      </c>
      <c r="MG206" s="431">
        <v>3.0770415905863047E-3</v>
      </c>
      <c r="MH206" s="266"/>
      <c r="MI206" s="266"/>
      <c r="MJ206" s="266"/>
      <c r="MK206" s="266"/>
      <c r="ML206" s="266"/>
      <c r="MM206" s="266"/>
      <c r="MN206" s="266"/>
      <c r="MO206" s="266"/>
      <c r="MP206" s="266"/>
      <c r="MQ206" s="266"/>
      <c r="MR206" s="266"/>
      <c r="MS206" s="266"/>
      <c r="MT206" s="266"/>
      <c r="MU206" s="266"/>
      <c r="MV206" s="266"/>
      <c r="MW206" s="266"/>
      <c r="MX206" s="266"/>
      <c r="MY206" s="266"/>
      <c r="MZ206" s="266"/>
      <c r="NA206" s="266"/>
      <c r="NB206" s="266"/>
      <c r="NC206" s="266"/>
      <c r="ND206" s="266"/>
      <c r="NE206" s="266"/>
      <c r="NF206" s="266"/>
      <c r="NG206" s="266"/>
      <c r="NH206" s="266"/>
      <c r="NI206" s="266"/>
      <c r="NJ206" s="266"/>
      <c r="NK206" s="266"/>
      <c r="NL206" s="266"/>
      <c r="NM206" s="266"/>
      <c r="NN206" s="266"/>
      <c r="NO206" s="266"/>
      <c r="NP206" s="266"/>
      <c r="NQ206" s="266"/>
      <c r="NR206" s="266"/>
      <c r="NS206" s="266"/>
      <c r="NT206" s="266"/>
      <c r="NU206" s="266"/>
      <c r="NV206" s="266"/>
      <c r="NW206" s="266"/>
      <c r="NX206" s="266"/>
      <c r="NY206" s="266"/>
      <c r="NZ206" s="266"/>
      <c r="OA206" s="266"/>
      <c r="OB206" s="266"/>
      <c r="OC206" s="266"/>
      <c r="OD206" s="266"/>
      <c r="OE206" s="266"/>
      <c r="OF206" s="266"/>
      <c r="OG206" s="266"/>
      <c r="OH206" s="266"/>
      <c r="OI206" s="266"/>
      <c r="OJ206" s="266"/>
      <c r="OK206" s="266"/>
      <c r="OL206" s="266"/>
      <c r="OM206" s="266"/>
      <c r="ON206" s="267"/>
    </row>
    <row r="207" spans="1:404">
      <c r="A207" s="261">
        <v>582</v>
      </c>
      <c r="B207" s="265">
        <v>0.41039999999999999</v>
      </c>
      <c r="C207" s="265">
        <v>0.61148999999999998</v>
      </c>
      <c r="D207" s="265">
        <v>0.73399999999999999</v>
      </c>
      <c r="E207" s="265">
        <v>0.82786999999999999</v>
      </c>
      <c r="F207" s="265">
        <v>0.43808000000000002</v>
      </c>
      <c r="G207" s="265">
        <v>0.66144999999999998</v>
      </c>
      <c r="H207" s="265">
        <v>0.34394999999999998</v>
      </c>
      <c r="I207" s="265">
        <v>0.42820999999999998</v>
      </c>
      <c r="J207" s="265">
        <v>0.51207999999999998</v>
      </c>
      <c r="K207" s="265">
        <v>0.17351</v>
      </c>
      <c r="L207" s="265">
        <v>0.17397000000000001</v>
      </c>
      <c r="M207" s="265">
        <v>0.19413</v>
      </c>
      <c r="N207" s="265">
        <v>0.40073999999999999</v>
      </c>
      <c r="O207" s="265">
        <v>0.30259999999999998</v>
      </c>
      <c r="P207" s="265">
        <v>0.63849</v>
      </c>
      <c r="Q207" s="265">
        <v>0.68701000000000001</v>
      </c>
      <c r="R207" s="265">
        <v>0.84086000000000005</v>
      </c>
      <c r="S207" s="265">
        <v>0.36359000000000002</v>
      </c>
      <c r="T207" s="265">
        <v>0.25159999999999999</v>
      </c>
      <c r="U207" s="265">
        <v>0.26823999999999998</v>
      </c>
      <c r="V207" s="265">
        <v>0.18601000000000001</v>
      </c>
      <c r="W207" s="265">
        <v>0.33</v>
      </c>
      <c r="X207" s="265">
        <v>0.29289999999999999</v>
      </c>
      <c r="Y207" s="265">
        <v>0.35044999999999998</v>
      </c>
      <c r="Z207" s="265">
        <v>0.24607000000000001</v>
      </c>
      <c r="AA207" s="265">
        <v>0.42158000000000001</v>
      </c>
      <c r="AB207" s="265">
        <v>0.30084</v>
      </c>
      <c r="AC207" s="265">
        <v>0.36845</v>
      </c>
      <c r="AD207" s="265">
        <v>0.24943000000000001</v>
      </c>
      <c r="AE207" s="265">
        <v>0.27243000000000001</v>
      </c>
      <c r="AF207" s="265">
        <v>0.25408999999999998</v>
      </c>
      <c r="AG207" s="265">
        <v>0.19561999999999999</v>
      </c>
      <c r="AH207" s="265">
        <v>0.19306000000000001</v>
      </c>
      <c r="AI207" s="265">
        <v>0.19095999999999999</v>
      </c>
      <c r="AJ207" s="265">
        <v>0.20749000000000001</v>
      </c>
      <c r="AK207" s="265">
        <v>0.17812</v>
      </c>
      <c r="AL207" s="265">
        <v>0.20102</v>
      </c>
      <c r="AM207" s="265">
        <v>0.20598</v>
      </c>
      <c r="AN207" s="265">
        <v>0.17885999999999999</v>
      </c>
      <c r="AO207" s="265">
        <v>0.19416</v>
      </c>
      <c r="AP207" s="265">
        <v>0.22117999999999999</v>
      </c>
      <c r="AQ207" s="265">
        <v>0.17388000000000001</v>
      </c>
      <c r="AR207" s="265">
        <v>0.18820999999999999</v>
      </c>
      <c r="AS207" s="265">
        <v>0.15664</v>
      </c>
      <c r="AT207" s="265">
        <v>0.16721</v>
      </c>
      <c r="AU207" s="265">
        <v>0.18204000000000001</v>
      </c>
      <c r="AV207" s="265">
        <v>0.16297</v>
      </c>
      <c r="AW207" s="265">
        <v>0.19519</v>
      </c>
      <c r="AX207" s="265">
        <v>0.19264999999999999</v>
      </c>
      <c r="AY207" s="265">
        <v>0.17347000000000001</v>
      </c>
      <c r="AZ207" s="265">
        <v>0.15755</v>
      </c>
      <c r="BA207" s="265">
        <v>0.16766</v>
      </c>
      <c r="BB207" s="265">
        <v>0.18154000000000001</v>
      </c>
      <c r="BC207" s="265">
        <v>0.19069</v>
      </c>
      <c r="BD207" s="265">
        <v>0.15575</v>
      </c>
      <c r="BE207" s="265">
        <v>0.58101999999999998</v>
      </c>
      <c r="BF207" s="265">
        <v>0.57550000000000001</v>
      </c>
      <c r="BG207" s="265">
        <v>0.43903999999999999</v>
      </c>
      <c r="BH207" s="265">
        <v>0.45345000000000002</v>
      </c>
      <c r="BI207" s="265">
        <v>0.15206</v>
      </c>
      <c r="BJ207" s="265">
        <v>0.1174</v>
      </c>
      <c r="BK207" s="265">
        <v>0.23635999999999999</v>
      </c>
      <c r="BL207" s="265">
        <v>0.58633999999999997</v>
      </c>
      <c r="BM207" s="265">
        <v>0.25366</v>
      </c>
      <c r="BN207" s="265">
        <v>0.45395999999999997</v>
      </c>
      <c r="BO207" s="265">
        <v>0.47428999999999999</v>
      </c>
      <c r="BP207" s="265">
        <v>0.13764999999999999</v>
      </c>
      <c r="BQ207" s="265">
        <v>0.42326000000000003</v>
      </c>
      <c r="BR207" s="265">
        <v>0.44991999999999999</v>
      </c>
      <c r="BS207" s="265">
        <v>0.42004999999999998</v>
      </c>
      <c r="BT207" s="265">
        <v>0.37692999999999999</v>
      </c>
      <c r="BU207" s="265">
        <v>0.28722999999999999</v>
      </c>
      <c r="BV207" s="265">
        <v>8.3679000000000003E-2</v>
      </c>
      <c r="BW207" s="265">
        <v>0.49235000000000001</v>
      </c>
      <c r="BX207" s="265">
        <v>0.23064000000000001</v>
      </c>
      <c r="BY207" s="265">
        <v>0.48269000000000001</v>
      </c>
      <c r="BZ207" s="265">
        <v>0.45651999999999998</v>
      </c>
      <c r="CA207" s="265">
        <v>0.75800000000000001</v>
      </c>
      <c r="CB207" s="265">
        <v>0.56786999999999999</v>
      </c>
      <c r="CC207" s="265">
        <v>0.71406999999999998</v>
      </c>
      <c r="CD207" s="265">
        <v>0.46795999999999999</v>
      </c>
      <c r="CE207" s="265">
        <v>0.44585000000000002</v>
      </c>
      <c r="CF207" s="265">
        <v>0.48953999999999998</v>
      </c>
      <c r="CG207" s="265">
        <v>0.17224999999999999</v>
      </c>
      <c r="CH207" s="265">
        <v>0.43972</v>
      </c>
      <c r="CI207" s="265">
        <v>0.44536999999999999</v>
      </c>
      <c r="CJ207" s="265">
        <v>0.43196000000000001</v>
      </c>
      <c r="CK207" s="265">
        <v>0.18112</v>
      </c>
      <c r="CL207" s="265">
        <v>0.70009999999999994</v>
      </c>
      <c r="CM207" s="265">
        <v>0.36634</v>
      </c>
      <c r="CN207" s="265">
        <v>0.20807999999999999</v>
      </c>
      <c r="CO207" s="265">
        <v>0.29758000000000001</v>
      </c>
      <c r="CP207" s="265">
        <v>0.35904999999999998</v>
      </c>
      <c r="CQ207" s="265">
        <v>0.33878999999999998</v>
      </c>
      <c r="CR207" s="265">
        <v>0.28999999999999998</v>
      </c>
      <c r="CS207" s="265">
        <v>0.55510000000000004</v>
      </c>
      <c r="CT207" s="265">
        <v>0.61856</v>
      </c>
      <c r="CU207" s="265">
        <v>0.246</v>
      </c>
      <c r="CV207" s="265">
        <v>0.33006000000000002</v>
      </c>
      <c r="CW207" s="265">
        <v>0.77373999999999998</v>
      </c>
      <c r="CX207" s="265">
        <v>0.64742</v>
      </c>
      <c r="CY207" s="265">
        <v>0.43918000000000001</v>
      </c>
      <c r="CZ207" s="265">
        <v>0.54154000000000002</v>
      </c>
      <c r="DA207" s="265">
        <v>0.60253999999999996</v>
      </c>
      <c r="DB207" s="265">
        <v>0.10101</v>
      </c>
      <c r="DC207" s="265">
        <v>0.1134</v>
      </c>
      <c r="DD207" s="265">
        <v>8.0808000000000005E-2</v>
      </c>
      <c r="DE207" s="265">
        <v>0.21648999999999999</v>
      </c>
      <c r="DF207" s="265">
        <v>2.9767999999999999E-2</v>
      </c>
      <c r="DG207" s="265">
        <v>3.9904000000000002E-2</v>
      </c>
      <c r="DH207" s="265">
        <v>3.2441999999999999E-2</v>
      </c>
      <c r="DI207" s="265">
        <v>3.3688000000000003E-2</v>
      </c>
      <c r="DJ207" s="265">
        <v>3.3907E-2</v>
      </c>
      <c r="DK207" s="265">
        <v>5.6883000000000003E-2</v>
      </c>
      <c r="DL207" s="265">
        <v>0.11723</v>
      </c>
      <c r="DM207" s="265">
        <v>5.3891000000000001E-2</v>
      </c>
      <c r="DN207" s="265">
        <v>3.3820000000000003E-2</v>
      </c>
      <c r="DO207" s="265">
        <v>5.3387999999999998E-2</v>
      </c>
      <c r="DP207" s="265">
        <v>5.4228999999999999E-2</v>
      </c>
      <c r="DQ207" s="265">
        <v>3.0012E-2</v>
      </c>
      <c r="DR207" s="265">
        <v>4.2917999999999998E-2</v>
      </c>
      <c r="DS207" s="265">
        <v>6.4680000000000001E-2</v>
      </c>
      <c r="DT207" s="265">
        <v>0.14954999999999999</v>
      </c>
      <c r="DU207" s="265">
        <v>7.8266000000000002E-2</v>
      </c>
      <c r="DV207" s="265">
        <v>0.14093</v>
      </c>
      <c r="DW207" s="265">
        <v>7.5495000000000007E-2</v>
      </c>
      <c r="DX207" s="265">
        <v>2.7466999999999998E-2</v>
      </c>
      <c r="DY207" s="265">
        <v>3.6533999999999997E-2</v>
      </c>
      <c r="DZ207" s="265">
        <v>0.17616000000000001</v>
      </c>
      <c r="EA207" s="265">
        <v>5.5607999999999998E-2</v>
      </c>
      <c r="EB207" s="265">
        <v>5.7265000000000003E-2</v>
      </c>
      <c r="EC207" s="265">
        <v>5.8952999999999998E-2</v>
      </c>
      <c r="ED207" s="265">
        <v>5.4873999999999999E-2</v>
      </c>
      <c r="EE207" s="265">
        <v>5.2599E-2</v>
      </c>
      <c r="EF207" s="265">
        <v>1.8348E-2</v>
      </c>
      <c r="EG207" s="265">
        <v>6.2349000000000002E-2</v>
      </c>
      <c r="EH207" s="265">
        <v>5.6306000000000002E-2</v>
      </c>
      <c r="EI207" s="265">
        <v>0.71633000000000002</v>
      </c>
      <c r="EJ207" s="265">
        <v>0.64536000000000004</v>
      </c>
      <c r="EK207" s="265">
        <v>0.35353000000000001</v>
      </c>
      <c r="EL207" s="265">
        <v>0.57082999999999995</v>
      </c>
      <c r="EM207" s="265">
        <v>0.43503999999999998</v>
      </c>
      <c r="EN207" s="265">
        <v>0.62677000000000005</v>
      </c>
      <c r="EO207" s="265">
        <v>0.78781999999999996</v>
      </c>
      <c r="EP207" s="265">
        <v>0.48153000000000001</v>
      </c>
      <c r="EQ207" s="265">
        <v>0.22120000000000001</v>
      </c>
      <c r="ER207" s="265">
        <v>0.47832000000000002</v>
      </c>
      <c r="ES207" s="265">
        <v>0.31935000000000002</v>
      </c>
      <c r="ET207" s="265">
        <v>0.39116000000000001</v>
      </c>
      <c r="EU207" s="265">
        <v>0.26869999999999999</v>
      </c>
      <c r="EV207" s="265">
        <v>0.47432000000000002</v>
      </c>
      <c r="EW207" s="265">
        <v>0.47705999999999998</v>
      </c>
      <c r="EX207" s="265">
        <v>0.48021999999999998</v>
      </c>
      <c r="EY207" s="265">
        <v>0.19225999999999999</v>
      </c>
      <c r="EZ207" s="265">
        <v>0.54547999999999996</v>
      </c>
      <c r="FA207" s="265">
        <v>0.46694000000000002</v>
      </c>
      <c r="FB207" s="265">
        <v>0.46061999999999997</v>
      </c>
      <c r="FC207" s="265">
        <v>0.45638000000000001</v>
      </c>
      <c r="FD207" s="265">
        <v>0.33162999999999998</v>
      </c>
      <c r="FE207" s="265">
        <v>0.45252999999999999</v>
      </c>
      <c r="FF207" s="265">
        <v>0.28650999999999999</v>
      </c>
      <c r="FG207" s="265">
        <v>0.39359</v>
      </c>
      <c r="FH207" s="265">
        <v>0.22264</v>
      </c>
      <c r="FI207" s="265">
        <v>0.18726000000000001</v>
      </c>
      <c r="FJ207" s="265">
        <v>0.45423999999999998</v>
      </c>
      <c r="FK207" s="265">
        <v>0.46093000000000001</v>
      </c>
      <c r="FL207" s="265">
        <v>0.24698999999999999</v>
      </c>
      <c r="FM207" s="265">
        <v>0.27117000000000002</v>
      </c>
      <c r="FN207" s="265">
        <v>0.74665999999999999</v>
      </c>
      <c r="FO207" s="265">
        <v>0.94799999999999995</v>
      </c>
      <c r="FP207" s="265">
        <v>0.58467999999999998</v>
      </c>
      <c r="FQ207" s="265">
        <v>0.78500000000000003</v>
      </c>
      <c r="FR207" s="265">
        <v>0.8286</v>
      </c>
      <c r="FS207" s="265">
        <v>0.88914000000000004</v>
      </c>
      <c r="FT207" s="265">
        <v>0.62039</v>
      </c>
      <c r="FU207" s="265">
        <v>0.69611000000000001</v>
      </c>
      <c r="FV207" s="265">
        <v>0.77339999999999998</v>
      </c>
      <c r="FW207" s="265">
        <v>0.60872000000000004</v>
      </c>
      <c r="FX207" s="265">
        <v>0.92301</v>
      </c>
      <c r="FY207" s="265">
        <v>0.54395000000000004</v>
      </c>
      <c r="FZ207" s="265">
        <v>0.60872000000000004</v>
      </c>
      <c r="GA207" s="265">
        <v>0.73129</v>
      </c>
      <c r="GB207" s="265">
        <v>0.74051</v>
      </c>
      <c r="GC207" s="265">
        <v>0.95804999999999996</v>
      </c>
      <c r="GD207" s="265">
        <v>0.87585000000000002</v>
      </c>
      <c r="GE207" s="265">
        <v>0.99755000000000005</v>
      </c>
      <c r="GF207" s="265">
        <v>0.91783999999999999</v>
      </c>
      <c r="GG207" s="265">
        <v>0.69108999999999998</v>
      </c>
      <c r="GH207" s="265">
        <v>0.78996999999999995</v>
      </c>
      <c r="GI207" s="265">
        <v>0.74656999999999996</v>
      </c>
      <c r="GJ207" s="265">
        <v>0.94406999999999996</v>
      </c>
      <c r="GK207" s="265">
        <v>0.91378999999999999</v>
      </c>
      <c r="GL207" s="265">
        <v>0.81340000000000001</v>
      </c>
      <c r="GM207" s="265">
        <v>0.98002999999999996</v>
      </c>
      <c r="GN207" s="265">
        <v>0.96242000000000005</v>
      </c>
      <c r="GO207" s="265">
        <v>0.93803000000000003</v>
      </c>
      <c r="GP207" s="265">
        <v>0.92149999999999999</v>
      </c>
      <c r="GQ207" s="265">
        <v>0.91757999999999995</v>
      </c>
      <c r="GR207" s="265">
        <v>0.97148000000000001</v>
      </c>
      <c r="GS207" s="265">
        <v>0.90920999999999996</v>
      </c>
      <c r="GT207" s="265">
        <v>0.91376000000000002</v>
      </c>
      <c r="GU207" s="265">
        <v>0.90871999999999997</v>
      </c>
      <c r="GV207" s="265">
        <v>0.87848000000000004</v>
      </c>
      <c r="GW207" s="265">
        <v>0.90130999999999994</v>
      </c>
      <c r="GX207" s="265">
        <v>0.94672000000000001</v>
      </c>
      <c r="GY207" s="265">
        <v>0.66049999999999998</v>
      </c>
      <c r="GZ207" s="265">
        <v>0.52458000000000005</v>
      </c>
      <c r="HA207" s="265">
        <v>0.85321999999999998</v>
      </c>
      <c r="HB207" s="265">
        <v>0.86065000000000003</v>
      </c>
      <c r="HC207" s="265">
        <v>0.96526999999999996</v>
      </c>
      <c r="HD207" s="265">
        <v>0.69377999999999995</v>
      </c>
      <c r="HE207" s="265">
        <v>0.96799000000000002</v>
      </c>
      <c r="HF207" s="265">
        <v>0.86851999999999996</v>
      </c>
      <c r="HG207" s="265">
        <v>0.96858999999999995</v>
      </c>
      <c r="HH207" s="265">
        <v>0.96977999999999998</v>
      </c>
      <c r="HI207" s="265">
        <v>0.97199999999999998</v>
      </c>
      <c r="HJ207" s="265">
        <v>0.96167999999999998</v>
      </c>
      <c r="HK207" s="265">
        <v>0.86365999999999998</v>
      </c>
      <c r="HL207" s="265">
        <v>0.88975000000000004</v>
      </c>
      <c r="HM207" s="265">
        <v>0.91369999999999996</v>
      </c>
      <c r="HN207" s="265">
        <v>0.95450999999999997</v>
      </c>
      <c r="HO207" s="265">
        <v>0.96096000000000004</v>
      </c>
      <c r="HP207" s="265">
        <v>0.93430000000000002</v>
      </c>
      <c r="HQ207" s="265">
        <v>0.81966000000000006</v>
      </c>
      <c r="HR207" s="265">
        <v>0.88953000000000004</v>
      </c>
      <c r="HS207" s="265">
        <v>0.96079999999999999</v>
      </c>
      <c r="HT207" s="265">
        <v>0.79346000000000005</v>
      </c>
      <c r="HU207" s="265">
        <v>0.86809999999999998</v>
      </c>
      <c r="HV207" s="265">
        <v>0.89800999999999997</v>
      </c>
      <c r="HW207" s="265">
        <v>0.77054</v>
      </c>
      <c r="HX207" s="265">
        <v>0.80681000000000003</v>
      </c>
      <c r="HY207" s="265">
        <v>0.64361999999999997</v>
      </c>
      <c r="HZ207" s="265">
        <v>0.99931000000000003</v>
      </c>
      <c r="IA207" s="265">
        <v>0.96316999999999997</v>
      </c>
      <c r="IB207" s="265">
        <v>0.95921999999999996</v>
      </c>
      <c r="IC207" s="265">
        <v>0.96643000000000001</v>
      </c>
      <c r="ID207" s="265">
        <v>0.96403000000000005</v>
      </c>
      <c r="IE207" s="265">
        <v>0.92315999999999998</v>
      </c>
      <c r="IF207" s="265">
        <v>0.92796000000000001</v>
      </c>
      <c r="IG207" s="265">
        <v>0.88043000000000005</v>
      </c>
      <c r="IH207" s="265">
        <v>0.94682999999999995</v>
      </c>
      <c r="II207" s="265">
        <v>0.99634999999999996</v>
      </c>
      <c r="IJ207" s="265">
        <v>0.91393000000000002</v>
      </c>
      <c r="IK207" s="265">
        <v>0.92212000000000005</v>
      </c>
      <c r="IL207" s="265">
        <v>0.97875000000000001</v>
      </c>
      <c r="IM207" s="265">
        <v>0.99370999999999998</v>
      </c>
      <c r="IN207" s="265">
        <v>0.99107999999999996</v>
      </c>
      <c r="IO207" s="265">
        <v>0.98506000000000005</v>
      </c>
      <c r="IP207" s="265">
        <v>0.72755000000000003</v>
      </c>
      <c r="IQ207" s="265">
        <v>0.95481000000000005</v>
      </c>
      <c r="IR207" s="265">
        <v>0.78634000000000004</v>
      </c>
      <c r="IS207" s="265">
        <v>0.86606000000000005</v>
      </c>
      <c r="IT207" s="265">
        <v>0.64446000000000003</v>
      </c>
      <c r="IU207" s="265">
        <v>0.91696999999999995</v>
      </c>
      <c r="IV207" s="265">
        <v>0.62244999999999995</v>
      </c>
      <c r="IW207" s="265">
        <v>0.88807999999999998</v>
      </c>
      <c r="IX207" s="265">
        <v>0.94210000000000005</v>
      </c>
      <c r="IY207" s="265">
        <v>0.91234000000000004</v>
      </c>
      <c r="IZ207" s="265">
        <v>0.81762000000000001</v>
      </c>
      <c r="JA207" s="265">
        <v>0.85553000000000001</v>
      </c>
      <c r="JB207" s="265">
        <v>0.82301999999999997</v>
      </c>
      <c r="JC207" s="265">
        <v>0.89515999999999996</v>
      </c>
      <c r="JD207" s="265">
        <v>0.98172999999999999</v>
      </c>
      <c r="JE207" s="265">
        <v>0.90315000000000001</v>
      </c>
      <c r="JF207" s="265">
        <v>0.63512999999999997</v>
      </c>
      <c r="JG207" s="265">
        <v>0.96162999999999998</v>
      </c>
      <c r="JH207" s="265">
        <v>0.99495</v>
      </c>
      <c r="JI207" s="265">
        <v>0.79976000000000003</v>
      </c>
      <c r="JJ207" s="265">
        <v>0.76021000000000005</v>
      </c>
      <c r="JK207" s="265">
        <v>0.95787</v>
      </c>
      <c r="JL207" s="265">
        <v>0.92710999999999999</v>
      </c>
      <c r="JM207" s="265">
        <v>0.97974000000000006</v>
      </c>
      <c r="JN207" s="265">
        <v>0.89915</v>
      </c>
      <c r="JO207" s="265">
        <v>0.93025999999999998</v>
      </c>
      <c r="JP207" s="265">
        <v>0.72216000000000002</v>
      </c>
      <c r="JQ207" s="265">
        <v>0.90210000000000001</v>
      </c>
      <c r="JR207" s="265">
        <v>0.87173999999999996</v>
      </c>
      <c r="JS207" s="265">
        <v>0.93049000000000004</v>
      </c>
      <c r="JT207" s="265">
        <v>0.41607</v>
      </c>
      <c r="JU207" s="265">
        <v>0.95094000000000001</v>
      </c>
      <c r="JV207" s="265">
        <v>0.91025999999999996</v>
      </c>
      <c r="JW207" s="265">
        <v>0.87665999999999999</v>
      </c>
      <c r="JX207" s="265">
        <v>0.87666999999999995</v>
      </c>
      <c r="JY207" s="265">
        <v>0.90800000000000003</v>
      </c>
      <c r="JZ207" s="265">
        <v>0.79784999999999995</v>
      </c>
      <c r="KA207" s="265">
        <v>0.70630999999999999</v>
      </c>
      <c r="KB207" s="265">
        <v>0.63080000000000003</v>
      </c>
      <c r="KC207" s="265">
        <v>0.63278999999999996</v>
      </c>
      <c r="KD207" s="265">
        <v>0.54190000000000005</v>
      </c>
      <c r="KE207" s="265">
        <v>0.56579999999999997</v>
      </c>
      <c r="KF207" s="265">
        <v>0.51273000000000002</v>
      </c>
      <c r="KG207" s="265">
        <v>0.48895</v>
      </c>
      <c r="KH207" s="265">
        <v>0.97974000000000006</v>
      </c>
      <c r="KI207" s="265">
        <v>0.87990000000000002</v>
      </c>
      <c r="KJ207" s="265">
        <v>0.90600999999999998</v>
      </c>
      <c r="KK207" s="265">
        <v>0.64910000000000001</v>
      </c>
      <c r="KL207" s="265">
        <v>0.6714</v>
      </c>
      <c r="KM207" s="265">
        <v>0.94940999999999998</v>
      </c>
      <c r="KN207" s="265">
        <v>0.92603999999999997</v>
      </c>
      <c r="KO207" s="265">
        <v>0.86987000000000003</v>
      </c>
      <c r="KP207" s="265">
        <v>6.5683487381049694E-3</v>
      </c>
      <c r="KQ207" s="265">
        <v>0.74607999999999997</v>
      </c>
      <c r="KR207" s="265">
        <v>0.69777</v>
      </c>
      <c r="KS207" s="265">
        <v>0.65812000000000004</v>
      </c>
      <c r="KT207" s="265">
        <v>0.94185132118427894</v>
      </c>
      <c r="KU207" s="265">
        <v>0.18759999999999999</v>
      </c>
      <c r="KV207" s="265">
        <v>0.35114000000000001</v>
      </c>
      <c r="KW207" s="265">
        <v>0.42270999999999997</v>
      </c>
      <c r="KX207" s="265">
        <v>0.53281000000000001</v>
      </c>
      <c r="KY207" s="265">
        <v>0.71660999999999997</v>
      </c>
      <c r="KZ207" s="265">
        <v>0.88202000000000003</v>
      </c>
      <c r="LA207" s="265">
        <v>0.97465000000000002</v>
      </c>
      <c r="LB207" s="265">
        <v>0.99992000000000003</v>
      </c>
      <c r="LC207" s="265">
        <v>1</v>
      </c>
      <c r="LD207" s="265">
        <v>0</v>
      </c>
      <c r="LE207" s="265">
        <v>0.77012999999999998</v>
      </c>
      <c r="LF207" s="265">
        <v>0</v>
      </c>
      <c r="LG207" s="265">
        <v>0</v>
      </c>
      <c r="LH207" s="431">
        <v>4.3426193296909332E-3</v>
      </c>
      <c r="LI207" s="431">
        <v>3.7704724818468094E-3</v>
      </c>
      <c r="LJ207" s="431">
        <v>3.7057730369269848E-3</v>
      </c>
      <c r="LK207" s="431">
        <v>2.4331426247954369E-3</v>
      </c>
      <c r="LL207" s="431">
        <v>2.7416483499109745E-3</v>
      </c>
      <c r="LM207" s="431">
        <v>1.6546685947105289E-3</v>
      </c>
      <c r="LN207" s="431">
        <v>1.9670808687806129E-3</v>
      </c>
      <c r="LO207" s="431">
        <v>1.1654518311843276E-3</v>
      </c>
      <c r="LP207" s="431">
        <v>1.4017295325174928E-3</v>
      </c>
      <c r="LQ207" s="431">
        <v>1.0141672100871801E-3</v>
      </c>
      <c r="LR207" s="431">
        <v>4.2170803062617779E-3</v>
      </c>
      <c r="LS207" s="431">
        <v>2.8458607848733664E-3</v>
      </c>
      <c r="LT207" s="431">
        <v>4.0138401091098785E-3</v>
      </c>
      <c r="LU207" s="431">
        <v>2.0206333138048649E-3</v>
      </c>
      <c r="LV207" s="431">
        <v>2.4840550031512976E-3</v>
      </c>
      <c r="LW207" s="431">
        <v>1.6318692360073328E-3</v>
      </c>
      <c r="LX207" s="431">
        <v>2.1567039657384157E-3</v>
      </c>
      <c r="LY207" s="431">
        <v>1.6574985347688198E-3</v>
      </c>
      <c r="LZ207" s="431">
        <v>4.2919437400996685E-3</v>
      </c>
      <c r="MA207" s="431">
        <v>3.5396234598010778E-3</v>
      </c>
      <c r="MB207" s="431">
        <v>4.1006961837410927E-3</v>
      </c>
      <c r="MC207" s="431">
        <v>2.5535973254591227E-3</v>
      </c>
      <c r="MD207" s="431">
        <v>2.1118840668350458E-3</v>
      </c>
      <c r="ME207" s="431">
        <v>3.077212255448103E-3</v>
      </c>
      <c r="MF207" s="431">
        <v>3.5381310153752565E-3</v>
      </c>
      <c r="MG207" s="431">
        <v>3.0707439873367548E-3</v>
      </c>
      <c r="MH207" s="266"/>
      <c r="MI207" s="266"/>
      <c r="MJ207" s="266"/>
      <c r="MK207" s="266"/>
      <c r="ML207" s="266"/>
      <c r="MM207" s="266"/>
      <c r="MN207" s="266"/>
      <c r="MO207" s="266"/>
      <c r="MP207" s="266"/>
      <c r="MQ207" s="266"/>
      <c r="MR207" s="266"/>
      <c r="MS207" s="266"/>
      <c r="MT207" s="266"/>
      <c r="MU207" s="266"/>
      <c r="MV207" s="266"/>
      <c r="MW207" s="266"/>
      <c r="MX207" s="266"/>
      <c r="MY207" s="266"/>
      <c r="MZ207" s="266"/>
      <c r="NA207" s="266"/>
      <c r="NB207" s="266"/>
      <c r="NC207" s="266"/>
      <c r="ND207" s="266"/>
      <c r="NE207" s="266"/>
      <c r="NF207" s="266"/>
      <c r="NG207" s="266"/>
      <c r="NH207" s="266"/>
      <c r="NI207" s="266"/>
      <c r="NJ207" s="266"/>
      <c r="NK207" s="266"/>
      <c r="NL207" s="266"/>
      <c r="NM207" s="266"/>
      <c r="NN207" s="266"/>
      <c r="NO207" s="266"/>
      <c r="NP207" s="266"/>
      <c r="NQ207" s="266"/>
      <c r="NR207" s="266"/>
      <c r="NS207" s="266"/>
      <c r="NT207" s="266"/>
      <c r="NU207" s="266"/>
      <c r="NV207" s="266"/>
      <c r="NW207" s="266"/>
      <c r="NX207" s="266"/>
      <c r="NY207" s="266"/>
      <c r="NZ207" s="266"/>
      <c r="OA207" s="266"/>
      <c r="OB207" s="266"/>
      <c r="OC207" s="266"/>
      <c r="OD207" s="266"/>
      <c r="OE207" s="266"/>
      <c r="OF207" s="266"/>
      <c r="OG207" s="266"/>
      <c r="OH207" s="266"/>
      <c r="OI207" s="266"/>
      <c r="OJ207" s="266"/>
      <c r="OK207" s="266"/>
      <c r="OL207" s="266"/>
      <c r="OM207" s="266"/>
      <c r="ON207" s="267"/>
    </row>
    <row r="208" spans="1:404">
      <c r="A208" s="261">
        <v>583</v>
      </c>
      <c r="B208" s="265">
        <v>0.39176</v>
      </c>
      <c r="C208" s="265">
        <v>0.59148000000000001</v>
      </c>
      <c r="D208" s="265">
        <v>0.71340999999999999</v>
      </c>
      <c r="E208" s="265">
        <v>0.80818999999999996</v>
      </c>
      <c r="F208" s="265">
        <v>0.41791</v>
      </c>
      <c r="G208" s="265">
        <v>0.63936999999999999</v>
      </c>
      <c r="H208" s="265">
        <v>0.32618999999999998</v>
      </c>
      <c r="I208" s="265">
        <v>0.40610000000000002</v>
      </c>
      <c r="J208" s="265">
        <v>0.49007000000000001</v>
      </c>
      <c r="K208" s="265">
        <v>0.18257999999999999</v>
      </c>
      <c r="L208" s="265">
        <v>0.18353</v>
      </c>
      <c r="M208" s="265">
        <v>0.20394000000000001</v>
      </c>
      <c r="N208" s="265">
        <v>0.39794000000000002</v>
      </c>
      <c r="O208" s="265">
        <v>0.29294999999999999</v>
      </c>
      <c r="P208" s="265">
        <v>0.62368000000000001</v>
      </c>
      <c r="Q208" s="265">
        <v>0.66912000000000005</v>
      </c>
      <c r="R208" s="265">
        <v>0.82835000000000003</v>
      </c>
      <c r="S208" s="265">
        <v>0.34908</v>
      </c>
      <c r="T208" s="265">
        <v>0.24037</v>
      </c>
      <c r="U208" s="265">
        <v>0.25330999999999998</v>
      </c>
      <c r="V208" s="265">
        <v>0.17496999999999999</v>
      </c>
      <c r="W208" s="265">
        <v>0.32113000000000003</v>
      </c>
      <c r="X208" s="265">
        <v>0.27650999999999998</v>
      </c>
      <c r="Y208" s="265">
        <v>0.33581</v>
      </c>
      <c r="Z208" s="265">
        <v>0.23279</v>
      </c>
      <c r="AA208" s="265">
        <v>0.40544000000000002</v>
      </c>
      <c r="AB208" s="265">
        <v>0.28782999999999997</v>
      </c>
      <c r="AC208" s="265">
        <v>0.35569000000000001</v>
      </c>
      <c r="AD208" s="265">
        <v>0.24015</v>
      </c>
      <c r="AE208" s="265">
        <v>0.27583999999999997</v>
      </c>
      <c r="AF208" s="265">
        <v>0.25963999999999998</v>
      </c>
      <c r="AG208" s="265">
        <v>0.18612999999999999</v>
      </c>
      <c r="AH208" s="265">
        <v>0.20171</v>
      </c>
      <c r="AI208" s="265">
        <v>0.20452999999999999</v>
      </c>
      <c r="AJ208" s="265">
        <v>0.21443999999999999</v>
      </c>
      <c r="AK208" s="265">
        <v>0.18296000000000001</v>
      </c>
      <c r="AL208" s="265">
        <v>0.21609</v>
      </c>
      <c r="AM208" s="265">
        <v>0.21328</v>
      </c>
      <c r="AN208" s="265">
        <v>0.18526999999999999</v>
      </c>
      <c r="AO208" s="265">
        <v>0.20916999999999999</v>
      </c>
      <c r="AP208" s="265">
        <v>0.22907</v>
      </c>
      <c r="AQ208" s="265">
        <v>0.18151999999999999</v>
      </c>
      <c r="AR208" s="265">
        <v>0.20224</v>
      </c>
      <c r="AS208" s="265">
        <v>0.16875999999999999</v>
      </c>
      <c r="AT208" s="265">
        <v>0.17463999999999999</v>
      </c>
      <c r="AU208" s="265">
        <v>0.19606999999999999</v>
      </c>
      <c r="AV208" s="265">
        <v>0.17155000000000001</v>
      </c>
      <c r="AW208" s="265">
        <v>0.2046</v>
      </c>
      <c r="AX208" s="265">
        <v>0.20136999999999999</v>
      </c>
      <c r="AY208" s="265">
        <v>0.18473999999999999</v>
      </c>
      <c r="AZ208" s="265">
        <v>0.17085</v>
      </c>
      <c r="BA208" s="265">
        <v>0.18015999999999999</v>
      </c>
      <c r="BB208" s="265">
        <v>0.19506999999999999</v>
      </c>
      <c r="BC208" s="265">
        <v>0.20491000000000001</v>
      </c>
      <c r="BD208" s="265">
        <v>0.16736000000000001</v>
      </c>
      <c r="BE208" s="265">
        <v>0.65127999999999997</v>
      </c>
      <c r="BF208" s="265">
        <v>0.68584999999999996</v>
      </c>
      <c r="BG208" s="265">
        <v>0.34139999999999998</v>
      </c>
      <c r="BH208" s="265">
        <v>0.32707999999999998</v>
      </c>
      <c r="BI208" s="265">
        <v>0.11482000000000001</v>
      </c>
      <c r="BJ208" s="265">
        <v>8.7760000000000005E-2</v>
      </c>
      <c r="BK208" s="265">
        <v>0.24415999999999999</v>
      </c>
      <c r="BL208" s="265">
        <v>0.65390000000000004</v>
      </c>
      <c r="BM208" s="265">
        <v>0.27073000000000003</v>
      </c>
      <c r="BN208" s="265">
        <v>0.46435999999999999</v>
      </c>
      <c r="BO208" s="265">
        <v>0.46856999999999999</v>
      </c>
      <c r="BP208" s="265">
        <v>0.10872999999999999</v>
      </c>
      <c r="BQ208" s="265">
        <v>0.46251999999999999</v>
      </c>
      <c r="BR208" s="265">
        <v>0.46287</v>
      </c>
      <c r="BS208" s="265">
        <v>0.46404000000000001</v>
      </c>
      <c r="BT208" s="265">
        <v>0.38086999999999999</v>
      </c>
      <c r="BU208" s="265">
        <v>0.20352000000000001</v>
      </c>
      <c r="BV208" s="265">
        <v>6.0894999999999998E-2</v>
      </c>
      <c r="BW208" s="265">
        <v>0.35624</v>
      </c>
      <c r="BX208" s="265">
        <v>0.16405</v>
      </c>
      <c r="BY208" s="265">
        <v>0.48551</v>
      </c>
      <c r="BZ208" s="265">
        <v>0.45989000000000002</v>
      </c>
      <c r="CA208" s="265">
        <v>0.76200000000000001</v>
      </c>
      <c r="CB208" s="265">
        <v>0.57082999999999995</v>
      </c>
      <c r="CC208" s="265">
        <v>0.71848999999999996</v>
      </c>
      <c r="CD208" s="265">
        <v>0.47099999999999997</v>
      </c>
      <c r="CE208" s="265">
        <v>0.44886999999999999</v>
      </c>
      <c r="CF208" s="265">
        <v>0.49273</v>
      </c>
      <c r="CG208" s="265">
        <v>0.15889</v>
      </c>
      <c r="CH208" s="265">
        <v>0.44291999999999998</v>
      </c>
      <c r="CI208" s="265">
        <v>0.44824000000000003</v>
      </c>
      <c r="CJ208" s="265">
        <v>0.43513000000000002</v>
      </c>
      <c r="CK208" s="265">
        <v>0.16730999999999999</v>
      </c>
      <c r="CL208" s="265">
        <v>0.70089000000000001</v>
      </c>
      <c r="CM208" s="265">
        <v>0.36547000000000002</v>
      </c>
      <c r="CN208" s="265">
        <v>0.20605999999999999</v>
      </c>
      <c r="CO208" s="265">
        <v>0.29681000000000002</v>
      </c>
      <c r="CP208" s="265">
        <v>0.35815000000000002</v>
      </c>
      <c r="CQ208" s="265">
        <v>0.33754000000000001</v>
      </c>
      <c r="CR208" s="265">
        <v>0.28999999999999998</v>
      </c>
      <c r="CS208" s="265">
        <v>0.59796000000000005</v>
      </c>
      <c r="CT208" s="265">
        <v>0.65978999999999999</v>
      </c>
      <c r="CU208" s="265">
        <v>0.24399999999999999</v>
      </c>
      <c r="CV208" s="265">
        <v>0.32862000000000002</v>
      </c>
      <c r="CW208" s="265">
        <v>0.80201999999999996</v>
      </c>
      <c r="CX208" s="265">
        <v>0.69277999999999995</v>
      </c>
      <c r="CY208" s="265">
        <v>0.43711</v>
      </c>
      <c r="CZ208" s="265">
        <v>0.54212000000000005</v>
      </c>
      <c r="DA208" s="265">
        <v>0.60253999999999996</v>
      </c>
      <c r="DB208" s="265">
        <v>0.10101</v>
      </c>
      <c r="DC208" s="265">
        <v>0.1134</v>
      </c>
      <c r="DD208" s="265">
        <v>8.0808000000000005E-2</v>
      </c>
      <c r="DE208" s="265">
        <v>0.21648999999999999</v>
      </c>
      <c r="DF208" s="265">
        <v>2.9877999999999998E-2</v>
      </c>
      <c r="DG208" s="265">
        <v>3.9378000000000003E-2</v>
      </c>
      <c r="DH208" s="265">
        <v>3.1868E-2</v>
      </c>
      <c r="DI208" s="265">
        <v>3.6493999999999999E-2</v>
      </c>
      <c r="DJ208" s="265">
        <v>3.5978000000000003E-2</v>
      </c>
      <c r="DK208" s="265">
        <v>5.4128999999999997E-2</v>
      </c>
      <c r="DL208" s="265">
        <v>0.12642999999999999</v>
      </c>
      <c r="DM208" s="265">
        <v>5.2482000000000001E-2</v>
      </c>
      <c r="DN208" s="265">
        <v>3.3413999999999999E-2</v>
      </c>
      <c r="DO208" s="265">
        <v>5.6672E-2</v>
      </c>
      <c r="DP208" s="265">
        <v>5.2641E-2</v>
      </c>
      <c r="DQ208" s="265">
        <v>2.8427999999999998E-2</v>
      </c>
      <c r="DR208" s="265">
        <v>4.1933999999999999E-2</v>
      </c>
      <c r="DS208" s="265">
        <v>6.2704999999999997E-2</v>
      </c>
      <c r="DT208" s="265">
        <v>0.16088</v>
      </c>
      <c r="DU208" s="265">
        <v>7.8344999999999998E-2</v>
      </c>
      <c r="DV208" s="265">
        <v>0.15373000000000001</v>
      </c>
      <c r="DW208" s="265">
        <v>7.4556999999999998E-2</v>
      </c>
      <c r="DX208" s="265">
        <v>2.7001000000000001E-2</v>
      </c>
      <c r="DY208" s="265">
        <v>3.5603000000000003E-2</v>
      </c>
      <c r="DZ208" s="265">
        <v>0.18590000000000001</v>
      </c>
      <c r="EA208" s="265">
        <v>5.5896000000000001E-2</v>
      </c>
      <c r="EB208" s="265">
        <v>5.7736000000000003E-2</v>
      </c>
      <c r="EC208" s="265">
        <v>5.9288E-2</v>
      </c>
      <c r="ED208" s="265">
        <v>5.5537000000000003E-2</v>
      </c>
      <c r="EE208" s="265">
        <v>5.3444999999999999E-2</v>
      </c>
      <c r="EF208" s="265">
        <v>1.9351E-2</v>
      </c>
      <c r="EG208" s="265">
        <v>6.2092000000000001E-2</v>
      </c>
      <c r="EH208" s="265">
        <v>5.4551000000000002E-2</v>
      </c>
      <c r="EI208" s="265">
        <v>0.75305999999999995</v>
      </c>
      <c r="EJ208" s="265">
        <v>0.68454000000000004</v>
      </c>
      <c r="EK208" s="265">
        <v>0.38384000000000001</v>
      </c>
      <c r="EL208" s="265">
        <v>0.61667000000000005</v>
      </c>
      <c r="EM208" s="265">
        <v>0.38402999999999998</v>
      </c>
      <c r="EN208" s="265">
        <v>0.60006000000000004</v>
      </c>
      <c r="EO208" s="265">
        <v>0.79891000000000001</v>
      </c>
      <c r="EP208" s="265">
        <v>0.49686999999999998</v>
      </c>
      <c r="EQ208" s="265">
        <v>0.24529000000000001</v>
      </c>
      <c r="ER208" s="265">
        <v>0.53432999999999997</v>
      </c>
      <c r="ES208" s="265">
        <v>0.35552</v>
      </c>
      <c r="ET208" s="265">
        <v>0.43642999999999998</v>
      </c>
      <c r="EU208" s="265">
        <v>0.29865999999999998</v>
      </c>
      <c r="EV208" s="265">
        <v>0.53103999999999996</v>
      </c>
      <c r="EW208" s="265">
        <v>0.53400999999999998</v>
      </c>
      <c r="EX208" s="265">
        <v>0.53707000000000005</v>
      </c>
      <c r="EY208" s="265">
        <v>0.21248</v>
      </c>
      <c r="EZ208" s="265">
        <v>0.55813999999999997</v>
      </c>
      <c r="FA208" s="265">
        <v>0.51871999999999996</v>
      </c>
      <c r="FB208" s="265">
        <v>0.51214999999999999</v>
      </c>
      <c r="FC208" s="265">
        <v>0.50787000000000004</v>
      </c>
      <c r="FD208" s="265">
        <v>0.36668000000000001</v>
      </c>
      <c r="FE208" s="265">
        <v>0.50375000000000003</v>
      </c>
      <c r="FF208" s="265">
        <v>0.31613000000000002</v>
      </c>
      <c r="FG208" s="265">
        <v>0.43591999999999997</v>
      </c>
      <c r="FH208" s="265">
        <v>0.24492</v>
      </c>
      <c r="FI208" s="265">
        <v>0.20524999999999999</v>
      </c>
      <c r="FJ208" s="265">
        <v>0.41034999999999999</v>
      </c>
      <c r="FK208" s="265">
        <v>0.41778999999999999</v>
      </c>
      <c r="FL208" s="265">
        <v>0.25069999999999998</v>
      </c>
      <c r="FM208" s="265">
        <v>0.27476</v>
      </c>
      <c r="FN208" s="265">
        <v>0.74919000000000002</v>
      </c>
      <c r="FO208" s="265">
        <v>0.95199999999999996</v>
      </c>
      <c r="FP208" s="265">
        <v>0.58052999999999999</v>
      </c>
      <c r="FQ208" s="265">
        <v>0.79186000000000001</v>
      </c>
      <c r="FR208" s="265">
        <v>0.84062000000000003</v>
      </c>
      <c r="FS208" s="265">
        <v>0.89729999999999999</v>
      </c>
      <c r="FT208" s="265">
        <v>0.62404999999999999</v>
      </c>
      <c r="FU208" s="265">
        <v>0.69862999999999997</v>
      </c>
      <c r="FV208" s="265">
        <v>0.77081999999999995</v>
      </c>
      <c r="FW208" s="265">
        <v>0.60502</v>
      </c>
      <c r="FX208" s="265">
        <v>0.92867999999999995</v>
      </c>
      <c r="FY208" s="265">
        <v>0.54052</v>
      </c>
      <c r="FZ208" s="265">
        <v>0.60502</v>
      </c>
      <c r="GA208" s="265">
        <v>0.73118000000000005</v>
      </c>
      <c r="GB208" s="265">
        <v>0.73956</v>
      </c>
      <c r="GC208" s="265">
        <v>0.96360999999999997</v>
      </c>
      <c r="GD208" s="265">
        <v>0.88</v>
      </c>
      <c r="GE208" s="265">
        <v>0.99836000000000003</v>
      </c>
      <c r="GF208" s="265">
        <v>0.92281000000000002</v>
      </c>
      <c r="GG208" s="265">
        <v>0.68679999999999997</v>
      </c>
      <c r="GH208" s="265">
        <v>0.78503000000000001</v>
      </c>
      <c r="GI208" s="265">
        <v>0.74165000000000003</v>
      </c>
      <c r="GJ208" s="265">
        <v>0.94662999999999997</v>
      </c>
      <c r="GK208" s="265">
        <v>0.91652</v>
      </c>
      <c r="GL208" s="265">
        <v>0.81347000000000003</v>
      </c>
      <c r="GM208" s="265">
        <v>0.98170999999999997</v>
      </c>
      <c r="GN208" s="265">
        <v>0.95977000000000001</v>
      </c>
      <c r="GO208" s="265">
        <v>0.94160999999999995</v>
      </c>
      <c r="GP208" s="265">
        <v>0.92742000000000002</v>
      </c>
      <c r="GQ208" s="265">
        <v>0.92381999999999997</v>
      </c>
      <c r="GR208" s="265">
        <v>0.97516000000000003</v>
      </c>
      <c r="GS208" s="265">
        <v>0.91537999999999997</v>
      </c>
      <c r="GT208" s="265">
        <v>0.91915999999999998</v>
      </c>
      <c r="GU208" s="265">
        <v>0.91417000000000004</v>
      </c>
      <c r="GV208" s="265">
        <v>0.88363999999999998</v>
      </c>
      <c r="GW208" s="265">
        <v>0.90837999999999997</v>
      </c>
      <c r="GX208" s="265">
        <v>0.94977999999999996</v>
      </c>
      <c r="GY208" s="265">
        <v>0.65666000000000002</v>
      </c>
      <c r="GZ208" s="265">
        <v>0.52139999999999997</v>
      </c>
      <c r="HA208" s="265">
        <v>0.86038999999999999</v>
      </c>
      <c r="HB208" s="265">
        <v>0.86851999999999996</v>
      </c>
      <c r="HC208" s="265">
        <v>0.96475</v>
      </c>
      <c r="HD208" s="265">
        <v>0.69250999999999996</v>
      </c>
      <c r="HE208" s="265">
        <v>0.96992999999999996</v>
      </c>
      <c r="HF208" s="265">
        <v>0.86782000000000004</v>
      </c>
      <c r="HG208" s="265">
        <v>0.97070000000000001</v>
      </c>
      <c r="HH208" s="265">
        <v>0.97172999999999998</v>
      </c>
      <c r="HI208" s="265">
        <v>0.97399999999999998</v>
      </c>
      <c r="HJ208" s="265">
        <v>0.96001999999999998</v>
      </c>
      <c r="HK208" s="265">
        <v>0.86775000000000002</v>
      </c>
      <c r="HL208" s="265">
        <v>0.89510000000000001</v>
      </c>
      <c r="HM208" s="265">
        <v>0.91974</v>
      </c>
      <c r="HN208" s="265">
        <v>0.95843999999999996</v>
      </c>
      <c r="HO208" s="265">
        <v>0.96489999999999998</v>
      </c>
      <c r="HP208" s="265">
        <v>0.94010000000000005</v>
      </c>
      <c r="HQ208" s="265">
        <v>0.81644000000000005</v>
      </c>
      <c r="HR208" s="265">
        <v>0.88565000000000005</v>
      </c>
      <c r="HS208" s="265">
        <v>0.96386000000000005</v>
      </c>
      <c r="HT208" s="265">
        <v>0.79222000000000004</v>
      </c>
      <c r="HU208" s="265">
        <v>0.86270999999999998</v>
      </c>
      <c r="HV208" s="265">
        <v>0.90432000000000001</v>
      </c>
      <c r="HW208" s="265">
        <v>0.76658999999999999</v>
      </c>
      <c r="HX208" s="265">
        <v>0.80184</v>
      </c>
      <c r="HY208" s="265">
        <v>0.63975000000000004</v>
      </c>
      <c r="HZ208" s="265">
        <v>0.99897000000000002</v>
      </c>
      <c r="IA208" s="265">
        <v>0.96784000000000003</v>
      </c>
      <c r="IB208" s="265">
        <v>0.96419999999999995</v>
      </c>
      <c r="IC208" s="265">
        <v>0.97099000000000002</v>
      </c>
      <c r="ID208" s="265">
        <v>0.96889999999999998</v>
      </c>
      <c r="IE208" s="265">
        <v>0.92923999999999995</v>
      </c>
      <c r="IF208" s="265">
        <v>0.93347999999999998</v>
      </c>
      <c r="IG208" s="265">
        <v>0.88746999999999998</v>
      </c>
      <c r="IH208" s="265">
        <v>0.94932000000000005</v>
      </c>
      <c r="II208" s="265">
        <v>0.99529000000000001</v>
      </c>
      <c r="IJ208" s="265">
        <v>0.92061000000000004</v>
      </c>
      <c r="IK208" s="265">
        <v>0.92835000000000001</v>
      </c>
      <c r="IL208" s="265">
        <v>0.98031000000000001</v>
      </c>
      <c r="IM208" s="265">
        <v>0.99483999999999995</v>
      </c>
      <c r="IN208" s="265">
        <v>0.98685999999999996</v>
      </c>
      <c r="IO208" s="265">
        <v>0.98046</v>
      </c>
      <c r="IP208" s="265">
        <v>0.73655999999999999</v>
      </c>
      <c r="IQ208" s="265">
        <v>0.95889999999999997</v>
      </c>
      <c r="IR208" s="265">
        <v>0.78156999999999999</v>
      </c>
      <c r="IS208" s="265">
        <v>0.87155000000000005</v>
      </c>
      <c r="IT208" s="265">
        <v>0.64168999999999998</v>
      </c>
      <c r="IU208" s="265">
        <v>0.92222999999999999</v>
      </c>
      <c r="IV208" s="265">
        <v>0.62924999999999998</v>
      </c>
      <c r="IW208" s="265">
        <v>0.89542999999999995</v>
      </c>
      <c r="IX208" s="265">
        <v>0.94679000000000002</v>
      </c>
      <c r="IY208" s="265">
        <v>0.91120999999999996</v>
      </c>
      <c r="IZ208" s="265">
        <v>0.81699999999999995</v>
      </c>
      <c r="JA208" s="265">
        <v>0.85458999999999996</v>
      </c>
      <c r="JB208" s="265">
        <v>0.82215000000000005</v>
      </c>
      <c r="JC208" s="265">
        <v>0.89405000000000001</v>
      </c>
      <c r="JD208" s="265">
        <v>0.98528000000000004</v>
      </c>
      <c r="JE208" s="265">
        <v>0.90768000000000004</v>
      </c>
      <c r="JF208" s="265">
        <v>0.63070999999999999</v>
      </c>
      <c r="JG208" s="265">
        <v>0.96552000000000004</v>
      </c>
      <c r="JH208" s="265">
        <v>0.99434</v>
      </c>
      <c r="JI208" s="265">
        <v>0.79618999999999995</v>
      </c>
      <c r="JJ208" s="265">
        <v>0.75726000000000004</v>
      </c>
      <c r="JK208" s="265">
        <v>0.95387999999999995</v>
      </c>
      <c r="JL208" s="265">
        <v>0.92386000000000001</v>
      </c>
      <c r="JM208" s="265">
        <v>0.98182000000000003</v>
      </c>
      <c r="JN208" s="265">
        <v>0.90522999999999998</v>
      </c>
      <c r="JO208" s="265">
        <v>0.9355</v>
      </c>
      <c r="JP208" s="265">
        <v>0.71814999999999996</v>
      </c>
      <c r="JQ208" s="265">
        <v>0.90847</v>
      </c>
      <c r="JR208" s="265">
        <v>0.88041999999999998</v>
      </c>
      <c r="JS208" s="265">
        <v>0.93574999999999997</v>
      </c>
      <c r="JT208" s="265">
        <v>0.41427000000000003</v>
      </c>
      <c r="JU208" s="265">
        <v>0.95260999999999996</v>
      </c>
      <c r="JV208" s="265">
        <v>0.91098000000000001</v>
      </c>
      <c r="JW208" s="265">
        <v>0.88305</v>
      </c>
      <c r="JX208" s="265">
        <v>0.88344</v>
      </c>
      <c r="JY208" s="265">
        <v>0.91305999999999998</v>
      </c>
      <c r="JZ208" s="265">
        <v>0.80161000000000004</v>
      </c>
      <c r="KA208" s="265">
        <v>0.71153999999999995</v>
      </c>
      <c r="KB208" s="265">
        <v>0.63449</v>
      </c>
      <c r="KC208" s="265">
        <v>0.62890999999999997</v>
      </c>
      <c r="KD208" s="265">
        <v>0.53825000000000001</v>
      </c>
      <c r="KE208" s="265">
        <v>0.56201000000000001</v>
      </c>
      <c r="KF208" s="265">
        <v>0.50983000000000001</v>
      </c>
      <c r="KG208" s="265">
        <v>0.48619000000000001</v>
      </c>
      <c r="KH208" s="265">
        <v>0.98329</v>
      </c>
      <c r="KI208" s="265">
        <v>0.88959999999999995</v>
      </c>
      <c r="KJ208" s="265">
        <v>0.91422999999999999</v>
      </c>
      <c r="KK208" s="265">
        <v>0.65551000000000004</v>
      </c>
      <c r="KL208" s="265">
        <v>0.67849000000000004</v>
      </c>
      <c r="KM208" s="265">
        <v>0.94416</v>
      </c>
      <c r="KN208" s="265">
        <v>0.91998000000000002</v>
      </c>
      <c r="KO208" s="265">
        <v>0.86363999999999996</v>
      </c>
      <c r="KP208" s="265">
        <v>6.5090237304425E-3</v>
      </c>
      <c r="KQ208" s="265">
        <v>0.74031999999999998</v>
      </c>
      <c r="KR208" s="265">
        <v>0.69233999999999996</v>
      </c>
      <c r="KS208" s="265">
        <v>0.65300999999999998</v>
      </c>
      <c r="KT208" s="265">
        <v>0.93926277592243834</v>
      </c>
      <c r="KU208" s="265">
        <v>0.18998999999999999</v>
      </c>
      <c r="KV208" s="265">
        <v>0.35409000000000002</v>
      </c>
      <c r="KW208" s="265">
        <v>0.42573</v>
      </c>
      <c r="KX208" s="265">
        <v>0.53576999999999997</v>
      </c>
      <c r="KY208" s="265">
        <v>0.71914999999999996</v>
      </c>
      <c r="KZ208" s="265">
        <v>0.88383</v>
      </c>
      <c r="LA208" s="265">
        <v>0.97550000000000003</v>
      </c>
      <c r="LB208" s="265">
        <v>0.99987999999999999</v>
      </c>
      <c r="LC208" s="265">
        <v>1</v>
      </c>
      <c r="LD208" s="265">
        <v>0</v>
      </c>
      <c r="LE208" s="265">
        <v>0.74444999999999995</v>
      </c>
      <c r="LF208" s="265">
        <v>0</v>
      </c>
      <c r="LG208" s="265">
        <v>0</v>
      </c>
      <c r="LH208" s="431">
        <v>4.3905368074774742E-3</v>
      </c>
      <c r="LI208" s="431">
        <v>3.8057893980294466E-3</v>
      </c>
      <c r="LJ208" s="431">
        <v>3.7591543514281511E-3</v>
      </c>
      <c r="LK208" s="431">
        <v>2.4347268044948578E-3</v>
      </c>
      <c r="LL208" s="431">
        <v>2.7751724701374769E-3</v>
      </c>
      <c r="LM208" s="431">
        <v>1.6438789898529649E-3</v>
      </c>
      <c r="LN208" s="431">
        <v>1.9868295639753342E-3</v>
      </c>
      <c r="LO208" s="431">
        <v>1.1551302159205079E-3</v>
      </c>
      <c r="LP208" s="431">
        <v>1.4086642768234015E-3</v>
      </c>
      <c r="LQ208" s="431">
        <v>1.0012466227635741E-3</v>
      </c>
      <c r="LR208" s="431">
        <v>4.2350613512098789E-3</v>
      </c>
      <c r="LS208" s="431">
        <v>2.8443452902138233E-3</v>
      </c>
      <c r="LT208" s="431">
        <v>4.041734617203474E-3</v>
      </c>
      <c r="LU208" s="431">
        <v>2.0081454422324896E-3</v>
      </c>
      <c r="LV208" s="431">
        <v>2.5138924829661846E-3</v>
      </c>
      <c r="LW208" s="431">
        <v>1.6183719271793962E-3</v>
      </c>
      <c r="LX208" s="431">
        <v>2.1763481199741364E-3</v>
      </c>
      <c r="LY208" s="431">
        <v>1.6432965639978647E-3</v>
      </c>
      <c r="LZ208" s="431">
        <v>4.3258373625576496E-3</v>
      </c>
      <c r="MA208" s="431">
        <v>3.5651098005473614E-3</v>
      </c>
      <c r="MB208" s="431">
        <v>4.1478788480162621E-3</v>
      </c>
      <c r="MC208" s="431">
        <v>2.5359815917909145E-3</v>
      </c>
      <c r="MD208" s="431">
        <v>2.0944273564964533E-3</v>
      </c>
      <c r="ME208" s="431">
        <v>3.0866044107824564E-3</v>
      </c>
      <c r="MF208" s="431">
        <v>3.5465310793370008E-3</v>
      </c>
      <c r="MG208" s="431">
        <v>3.062959760427475E-3</v>
      </c>
      <c r="MH208" s="266"/>
      <c r="MI208" s="266"/>
      <c r="MJ208" s="266"/>
      <c r="MK208" s="266"/>
      <c r="ML208" s="266"/>
      <c r="MM208" s="266"/>
      <c r="MN208" s="266"/>
      <c r="MO208" s="266"/>
      <c r="MP208" s="266"/>
      <c r="MQ208" s="266"/>
      <c r="MR208" s="266"/>
      <c r="MS208" s="266"/>
      <c r="MT208" s="266"/>
      <c r="MU208" s="266"/>
      <c r="MV208" s="266"/>
      <c r="MW208" s="266"/>
      <c r="MX208" s="266"/>
      <c r="MY208" s="266"/>
      <c r="MZ208" s="266"/>
      <c r="NA208" s="266"/>
      <c r="NB208" s="266"/>
      <c r="NC208" s="266"/>
      <c r="ND208" s="266"/>
      <c r="NE208" s="266"/>
      <c r="NF208" s="266"/>
      <c r="NG208" s="266"/>
      <c r="NH208" s="266"/>
      <c r="NI208" s="266"/>
      <c r="NJ208" s="266"/>
      <c r="NK208" s="266"/>
      <c r="NL208" s="266"/>
      <c r="NM208" s="266"/>
      <c r="NN208" s="266"/>
      <c r="NO208" s="266"/>
      <c r="NP208" s="266"/>
      <c r="NQ208" s="266"/>
      <c r="NR208" s="266"/>
      <c r="NS208" s="266"/>
      <c r="NT208" s="266"/>
      <c r="NU208" s="266"/>
      <c r="NV208" s="266"/>
      <c r="NW208" s="266"/>
      <c r="NX208" s="266"/>
      <c r="NY208" s="266"/>
      <c r="NZ208" s="266"/>
      <c r="OA208" s="266"/>
      <c r="OB208" s="266"/>
      <c r="OC208" s="266"/>
      <c r="OD208" s="266"/>
      <c r="OE208" s="266"/>
      <c r="OF208" s="266"/>
      <c r="OG208" s="266"/>
      <c r="OH208" s="266"/>
      <c r="OI208" s="266"/>
      <c r="OJ208" s="266"/>
      <c r="OK208" s="266"/>
      <c r="OL208" s="266"/>
      <c r="OM208" s="266"/>
      <c r="ON208" s="267"/>
    </row>
    <row r="209" spans="1:404">
      <c r="A209" s="261">
        <v>584</v>
      </c>
      <c r="B209" s="265">
        <v>0.37312000000000001</v>
      </c>
      <c r="C209" s="265">
        <v>0.57147000000000003</v>
      </c>
      <c r="D209" s="265">
        <v>0.69281000000000004</v>
      </c>
      <c r="E209" s="265">
        <v>0.78851000000000004</v>
      </c>
      <c r="F209" s="265">
        <v>0.39773999999999998</v>
      </c>
      <c r="G209" s="265">
        <v>0.61729999999999996</v>
      </c>
      <c r="H209" s="265">
        <v>0.30842999999999998</v>
      </c>
      <c r="I209" s="265">
        <v>0.38399</v>
      </c>
      <c r="J209" s="265">
        <v>0.46805999999999998</v>
      </c>
      <c r="K209" s="265">
        <v>0.19164</v>
      </c>
      <c r="L209" s="265">
        <v>0.19308</v>
      </c>
      <c r="M209" s="265">
        <v>0.21375</v>
      </c>
      <c r="N209" s="265">
        <v>0.39513999999999999</v>
      </c>
      <c r="O209" s="265">
        <v>0.28331000000000001</v>
      </c>
      <c r="P209" s="265">
        <v>0.60887999999999998</v>
      </c>
      <c r="Q209" s="265">
        <v>0.65122000000000002</v>
      </c>
      <c r="R209" s="265">
        <v>0.81583000000000006</v>
      </c>
      <c r="S209" s="265">
        <v>0.33456000000000002</v>
      </c>
      <c r="T209" s="265">
        <v>0.22914000000000001</v>
      </c>
      <c r="U209" s="265">
        <v>0.23837</v>
      </c>
      <c r="V209" s="265">
        <v>0.16392999999999999</v>
      </c>
      <c r="W209" s="265">
        <v>0.31225999999999998</v>
      </c>
      <c r="X209" s="265">
        <v>0.26011000000000001</v>
      </c>
      <c r="Y209" s="265">
        <v>0.32117000000000001</v>
      </c>
      <c r="Z209" s="265">
        <v>0.2195</v>
      </c>
      <c r="AA209" s="265">
        <v>0.38929999999999998</v>
      </c>
      <c r="AB209" s="265">
        <v>0.27482000000000001</v>
      </c>
      <c r="AC209" s="265">
        <v>0.34294000000000002</v>
      </c>
      <c r="AD209" s="265">
        <v>0.23086000000000001</v>
      </c>
      <c r="AE209" s="265">
        <v>0.27923999999999999</v>
      </c>
      <c r="AF209" s="265">
        <v>0.26518999999999998</v>
      </c>
      <c r="AG209" s="265">
        <v>0.17663999999999999</v>
      </c>
      <c r="AH209" s="265">
        <v>0.21035999999999999</v>
      </c>
      <c r="AI209" s="265">
        <v>0.21809999999999999</v>
      </c>
      <c r="AJ209" s="265">
        <v>0.22139</v>
      </c>
      <c r="AK209" s="265">
        <v>0.18779999999999999</v>
      </c>
      <c r="AL209" s="265">
        <v>0.23116</v>
      </c>
      <c r="AM209" s="265">
        <v>0.22058</v>
      </c>
      <c r="AN209" s="265">
        <v>0.19167000000000001</v>
      </c>
      <c r="AO209" s="265">
        <v>0.22417999999999999</v>
      </c>
      <c r="AP209" s="265">
        <v>0.23696</v>
      </c>
      <c r="AQ209" s="265">
        <v>0.18915000000000001</v>
      </c>
      <c r="AR209" s="265">
        <v>0.21626999999999999</v>
      </c>
      <c r="AS209" s="265">
        <v>0.18089</v>
      </c>
      <c r="AT209" s="265">
        <v>0.18207999999999999</v>
      </c>
      <c r="AU209" s="265">
        <v>0.21009</v>
      </c>
      <c r="AV209" s="265">
        <v>0.18012</v>
      </c>
      <c r="AW209" s="265">
        <v>0.21401000000000001</v>
      </c>
      <c r="AX209" s="265">
        <v>0.21009</v>
      </c>
      <c r="AY209" s="265">
        <v>0.19600999999999999</v>
      </c>
      <c r="AZ209" s="265">
        <v>0.18414</v>
      </c>
      <c r="BA209" s="265">
        <v>0.19264999999999999</v>
      </c>
      <c r="BB209" s="265">
        <v>0.20860000000000001</v>
      </c>
      <c r="BC209" s="265">
        <v>0.21912000000000001</v>
      </c>
      <c r="BD209" s="265">
        <v>0.17896999999999999</v>
      </c>
      <c r="BE209" s="265">
        <v>0.72153999999999996</v>
      </c>
      <c r="BF209" s="265">
        <v>0.79620999999999997</v>
      </c>
      <c r="BG209" s="265">
        <v>0.24376</v>
      </c>
      <c r="BH209" s="265">
        <v>0.20071</v>
      </c>
      <c r="BI209" s="265">
        <v>7.7589000000000005E-2</v>
      </c>
      <c r="BJ209" s="265">
        <v>5.8117000000000002E-2</v>
      </c>
      <c r="BK209" s="265">
        <v>0.25195000000000001</v>
      </c>
      <c r="BL209" s="265">
        <v>0.72145000000000004</v>
      </c>
      <c r="BM209" s="265">
        <v>0.2878</v>
      </c>
      <c r="BN209" s="265">
        <v>0.47475000000000001</v>
      </c>
      <c r="BO209" s="265">
        <v>0.46285999999999999</v>
      </c>
      <c r="BP209" s="265">
        <v>7.9815999999999998E-2</v>
      </c>
      <c r="BQ209" s="265">
        <v>0.50178999999999996</v>
      </c>
      <c r="BR209" s="265">
        <v>0.47582000000000002</v>
      </c>
      <c r="BS209" s="265">
        <v>0.50802999999999998</v>
      </c>
      <c r="BT209" s="265">
        <v>0.38482</v>
      </c>
      <c r="BU209" s="265">
        <v>0.1198</v>
      </c>
      <c r="BV209" s="265">
        <v>3.8110999999999999E-2</v>
      </c>
      <c r="BW209" s="265">
        <v>0.22012999999999999</v>
      </c>
      <c r="BX209" s="265">
        <v>9.7455E-2</v>
      </c>
      <c r="BY209" s="265">
        <v>0.48834</v>
      </c>
      <c r="BZ209" s="265">
        <v>0.46327000000000002</v>
      </c>
      <c r="CA209" s="265">
        <v>0.76600000000000001</v>
      </c>
      <c r="CB209" s="265">
        <v>0.57379000000000002</v>
      </c>
      <c r="CC209" s="265">
        <v>0.72292000000000001</v>
      </c>
      <c r="CD209" s="265">
        <v>0.47404000000000002</v>
      </c>
      <c r="CE209" s="265">
        <v>0.45189000000000001</v>
      </c>
      <c r="CF209" s="265">
        <v>0.49592000000000003</v>
      </c>
      <c r="CG209" s="265">
        <v>0.14552000000000001</v>
      </c>
      <c r="CH209" s="265">
        <v>0.44613000000000003</v>
      </c>
      <c r="CI209" s="265">
        <v>0.45111000000000001</v>
      </c>
      <c r="CJ209" s="265">
        <v>0.43829000000000001</v>
      </c>
      <c r="CK209" s="265">
        <v>0.1535</v>
      </c>
      <c r="CL209" s="265">
        <v>0.70167000000000002</v>
      </c>
      <c r="CM209" s="265">
        <v>0.36459999999999998</v>
      </c>
      <c r="CN209" s="265">
        <v>0.20404</v>
      </c>
      <c r="CO209" s="265">
        <v>0.29604000000000003</v>
      </c>
      <c r="CP209" s="265">
        <v>0.35724</v>
      </c>
      <c r="CQ209" s="265">
        <v>0.33628000000000002</v>
      </c>
      <c r="CR209" s="265">
        <v>0.28999999999999998</v>
      </c>
      <c r="CS209" s="265">
        <v>0.64081999999999995</v>
      </c>
      <c r="CT209" s="265">
        <v>0.70103000000000004</v>
      </c>
      <c r="CU209" s="265">
        <v>0.24199999999999999</v>
      </c>
      <c r="CV209" s="265">
        <v>0.32717000000000002</v>
      </c>
      <c r="CW209" s="265">
        <v>0.83030000000000004</v>
      </c>
      <c r="CX209" s="265">
        <v>0.73814000000000002</v>
      </c>
      <c r="CY209" s="265">
        <v>0.43504999999999999</v>
      </c>
      <c r="CZ209" s="265">
        <v>0.54269999999999996</v>
      </c>
      <c r="DA209" s="265">
        <v>0.60253999999999996</v>
      </c>
      <c r="DB209" s="265">
        <v>0.10101</v>
      </c>
      <c r="DC209" s="265">
        <v>0.1134</v>
      </c>
      <c r="DD209" s="265">
        <v>8.0808000000000005E-2</v>
      </c>
      <c r="DE209" s="265">
        <v>0.21648999999999999</v>
      </c>
      <c r="DF209" s="265">
        <v>2.9988000000000001E-2</v>
      </c>
      <c r="DG209" s="265">
        <v>3.8850999999999997E-2</v>
      </c>
      <c r="DH209" s="265">
        <v>3.1295000000000003E-2</v>
      </c>
      <c r="DI209" s="265">
        <v>3.9301000000000003E-2</v>
      </c>
      <c r="DJ209" s="265">
        <v>3.8048999999999999E-2</v>
      </c>
      <c r="DK209" s="265">
        <v>5.1375999999999998E-2</v>
      </c>
      <c r="DL209" s="265">
        <v>0.13564000000000001</v>
      </c>
      <c r="DM209" s="265">
        <v>5.1071999999999999E-2</v>
      </c>
      <c r="DN209" s="265">
        <v>3.3008999999999997E-2</v>
      </c>
      <c r="DO209" s="265">
        <v>5.9957000000000003E-2</v>
      </c>
      <c r="DP209" s="265">
        <v>5.1052E-2</v>
      </c>
      <c r="DQ209" s="265">
        <v>2.6842999999999999E-2</v>
      </c>
      <c r="DR209" s="265">
        <v>4.0951000000000001E-2</v>
      </c>
      <c r="DS209" s="265">
        <v>6.0728999999999998E-2</v>
      </c>
      <c r="DT209" s="265">
        <v>0.17219999999999999</v>
      </c>
      <c r="DU209" s="265">
        <v>7.8423000000000007E-2</v>
      </c>
      <c r="DV209" s="265">
        <v>0.16652</v>
      </c>
      <c r="DW209" s="265">
        <v>7.3618000000000003E-2</v>
      </c>
      <c r="DX209" s="265">
        <v>2.6536000000000001E-2</v>
      </c>
      <c r="DY209" s="265">
        <v>3.4673000000000002E-2</v>
      </c>
      <c r="DZ209" s="265">
        <v>0.19564000000000001</v>
      </c>
      <c r="EA209" s="265">
        <v>5.6183999999999998E-2</v>
      </c>
      <c r="EB209" s="265">
        <v>5.8206000000000001E-2</v>
      </c>
      <c r="EC209" s="265">
        <v>5.9624000000000003E-2</v>
      </c>
      <c r="ED209" s="265">
        <v>5.6198999999999999E-2</v>
      </c>
      <c r="EE209" s="265">
        <v>5.4289999999999998E-2</v>
      </c>
      <c r="EF209" s="265">
        <v>2.0354000000000001E-2</v>
      </c>
      <c r="EG209" s="265">
        <v>6.1835000000000001E-2</v>
      </c>
      <c r="EH209" s="265">
        <v>5.2795000000000002E-2</v>
      </c>
      <c r="EI209" s="265">
        <v>0.78979999999999995</v>
      </c>
      <c r="EJ209" s="265">
        <v>0.72370999999999996</v>
      </c>
      <c r="EK209" s="265">
        <v>0.41414000000000001</v>
      </c>
      <c r="EL209" s="265">
        <v>0.66249999999999998</v>
      </c>
      <c r="EM209" s="265">
        <v>0.33302999999999999</v>
      </c>
      <c r="EN209" s="265">
        <v>0.57335000000000003</v>
      </c>
      <c r="EO209" s="265">
        <v>0.81</v>
      </c>
      <c r="EP209" s="265">
        <v>0.51222000000000001</v>
      </c>
      <c r="EQ209" s="265">
        <v>0.26938000000000001</v>
      </c>
      <c r="ER209" s="265">
        <v>0.59033999999999998</v>
      </c>
      <c r="ES209" s="265">
        <v>0.39169999999999999</v>
      </c>
      <c r="ET209" s="265">
        <v>0.48169000000000001</v>
      </c>
      <c r="EU209" s="265">
        <v>0.32861000000000001</v>
      </c>
      <c r="EV209" s="265">
        <v>0.58775999999999995</v>
      </c>
      <c r="EW209" s="265">
        <v>0.59097</v>
      </c>
      <c r="EX209" s="265">
        <v>0.59392</v>
      </c>
      <c r="EY209" s="265">
        <v>0.23269999999999999</v>
      </c>
      <c r="EZ209" s="265">
        <v>0.57079999999999997</v>
      </c>
      <c r="FA209" s="265">
        <v>0.57050000000000001</v>
      </c>
      <c r="FB209" s="265">
        <v>0.56367999999999996</v>
      </c>
      <c r="FC209" s="265">
        <v>0.55935999999999997</v>
      </c>
      <c r="FD209" s="265">
        <v>0.40172999999999998</v>
      </c>
      <c r="FE209" s="265">
        <v>0.55496999999999996</v>
      </c>
      <c r="FF209" s="265">
        <v>0.34573999999999999</v>
      </c>
      <c r="FG209" s="265">
        <v>0.47825000000000001</v>
      </c>
      <c r="FH209" s="265">
        <v>0.26721</v>
      </c>
      <c r="FI209" s="265">
        <v>0.22323000000000001</v>
      </c>
      <c r="FJ209" s="265">
        <v>0.36645</v>
      </c>
      <c r="FK209" s="265">
        <v>0.37463999999999997</v>
      </c>
      <c r="FL209" s="265">
        <v>0.25441000000000003</v>
      </c>
      <c r="FM209" s="265">
        <v>0.27836</v>
      </c>
      <c r="FN209" s="265">
        <v>0.75172000000000005</v>
      </c>
      <c r="FO209" s="265">
        <v>0.95599999999999996</v>
      </c>
      <c r="FP209" s="265">
        <v>0.57638</v>
      </c>
      <c r="FQ209" s="265">
        <v>0.79873000000000005</v>
      </c>
      <c r="FR209" s="265">
        <v>0.85265000000000002</v>
      </c>
      <c r="FS209" s="265">
        <v>0.90547</v>
      </c>
      <c r="FT209" s="265">
        <v>0.62770000000000004</v>
      </c>
      <c r="FU209" s="265">
        <v>0.70115000000000005</v>
      </c>
      <c r="FV209" s="265">
        <v>0.76824999999999999</v>
      </c>
      <c r="FW209" s="265">
        <v>0.60131999999999997</v>
      </c>
      <c r="FX209" s="265">
        <v>0.93433999999999995</v>
      </c>
      <c r="FY209" s="265">
        <v>0.53708</v>
      </c>
      <c r="FZ209" s="265">
        <v>0.60131999999999997</v>
      </c>
      <c r="GA209" s="265">
        <v>0.73107999999999995</v>
      </c>
      <c r="GB209" s="265">
        <v>0.73860999999999999</v>
      </c>
      <c r="GC209" s="265">
        <v>0.96916999999999998</v>
      </c>
      <c r="GD209" s="265">
        <v>0.88414999999999999</v>
      </c>
      <c r="GE209" s="265">
        <v>0.99917999999999996</v>
      </c>
      <c r="GF209" s="265">
        <v>0.92778000000000005</v>
      </c>
      <c r="GG209" s="265">
        <v>0.6825</v>
      </c>
      <c r="GH209" s="265">
        <v>0.78008999999999995</v>
      </c>
      <c r="GI209" s="265">
        <v>0.73672000000000004</v>
      </c>
      <c r="GJ209" s="265">
        <v>0.94918000000000002</v>
      </c>
      <c r="GK209" s="265">
        <v>0.91923999999999995</v>
      </c>
      <c r="GL209" s="265">
        <v>0.81352999999999998</v>
      </c>
      <c r="GM209" s="265">
        <v>0.98338000000000003</v>
      </c>
      <c r="GN209" s="265">
        <v>0.95711999999999997</v>
      </c>
      <c r="GO209" s="265">
        <v>0.94520000000000004</v>
      </c>
      <c r="GP209" s="265">
        <v>0.93332999999999999</v>
      </c>
      <c r="GQ209" s="265">
        <v>0.93006999999999995</v>
      </c>
      <c r="GR209" s="265">
        <v>0.97885</v>
      </c>
      <c r="GS209" s="265">
        <v>0.92156000000000005</v>
      </c>
      <c r="GT209" s="265">
        <v>0.92457</v>
      </c>
      <c r="GU209" s="265">
        <v>0.91961999999999999</v>
      </c>
      <c r="GV209" s="265">
        <v>0.88878999999999997</v>
      </c>
      <c r="GW209" s="265">
        <v>0.91544999999999999</v>
      </c>
      <c r="GX209" s="265">
        <v>0.95284999999999997</v>
      </c>
      <c r="GY209" s="265">
        <v>0.65281999999999996</v>
      </c>
      <c r="GZ209" s="265">
        <v>0.51820999999999995</v>
      </c>
      <c r="HA209" s="265">
        <v>0.86755000000000004</v>
      </c>
      <c r="HB209" s="265">
        <v>0.87639999999999996</v>
      </c>
      <c r="HC209" s="265">
        <v>0.96421999999999997</v>
      </c>
      <c r="HD209" s="265">
        <v>0.69123999999999997</v>
      </c>
      <c r="HE209" s="265">
        <v>0.97187000000000001</v>
      </c>
      <c r="HF209" s="265">
        <v>0.86712</v>
      </c>
      <c r="HG209" s="265">
        <v>0.9728</v>
      </c>
      <c r="HH209" s="265">
        <v>0.97367999999999999</v>
      </c>
      <c r="HI209" s="265">
        <v>0.97599999999999998</v>
      </c>
      <c r="HJ209" s="265">
        <v>0.95835999999999999</v>
      </c>
      <c r="HK209" s="265">
        <v>0.87185000000000001</v>
      </c>
      <c r="HL209" s="265">
        <v>0.90044999999999997</v>
      </c>
      <c r="HM209" s="265">
        <v>0.92579</v>
      </c>
      <c r="HN209" s="265">
        <v>0.96236999999999995</v>
      </c>
      <c r="HO209" s="265">
        <v>0.96884000000000003</v>
      </c>
      <c r="HP209" s="265">
        <v>0.94589000000000001</v>
      </c>
      <c r="HQ209" s="265">
        <v>0.81320999999999999</v>
      </c>
      <c r="HR209" s="265">
        <v>0.88175999999999999</v>
      </c>
      <c r="HS209" s="265">
        <v>0.96691000000000005</v>
      </c>
      <c r="HT209" s="265">
        <v>0.79098999999999997</v>
      </c>
      <c r="HU209" s="265">
        <v>0.85731999999999997</v>
      </c>
      <c r="HV209" s="265">
        <v>0.91064000000000001</v>
      </c>
      <c r="HW209" s="265">
        <v>0.76265000000000005</v>
      </c>
      <c r="HX209" s="265">
        <v>0.79686999999999997</v>
      </c>
      <c r="HY209" s="265">
        <v>0.63588</v>
      </c>
      <c r="HZ209" s="265">
        <v>0.99861999999999995</v>
      </c>
      <c r="IA209" s="265">
        <v>0.97250999999999999</v>
      </c>
      <c r="IB209" s="265">
        <v>0.96919</v>
      </c>
      <c r="IC209" s="265">
        <v>0.97553999999999996</v>
      </c>
      <c r="ID209" s="265">
        <v>0.97377000000000002</v>
      </c>
      <c r="IE209" s="265">
        <v>0.93530999999999997</v>
      </c>
      <c r="IF209" s="265">
        <v>0.93899999999999995</v>
      </c>
      <c r="IG209" s="265">
        <v>0.89449999999999996</v>
      </c>
      <c r="IH209" s="265">
        <v>0.95182</v>
      </c>
      <c r="II209" s="265">
        <v>0.99421999999999999</v>
      </c>
      <c r="IJ209" s="265">
        <v>0.92730000000000001</v>
      </c>
      <c r="IK209" s="265">
        <v>0.93457000000000001</v>
      </c>
      <c r="IL209" s="265">
        <v>0.98187000000000002</v>
      </c>
      <c r="IM209" s="265">
        <v>0.99595999999999996</v>
      </c>
      <c r="IN209" s="265">
        <v>0.98263</v>
      </c>
      <c r="IO209" s="265">
        <v>0.97585999999999995</v>
      </c>
      <c r="IP209" s="265">
        <v>0.74558000000000002</v>
      </c>
      <c r="IQ209" s="265">
        <v>0.96299000000000001</v>
      </c>
      <c r="IR209" s="265">
        <v>0.77681</v>
      </c>
      <c r="IS209" s="265">
        <v>0.87704000000000004</v>
      </c>
      <c r="IT209" s="265">
        <v>0.63892000000000004</v>
      </c>
      <c r="IU209" s="265">
        <v>0.92747999999999997</v>
      </c>
      <c r="IV209" s="265">
        <v>0.63605</v>
      </c>
      <c r="IW209" s="265">
        <v>0.90278000000000003</v>
      </c>
      <c r="IX209" s="265">
        <v>0.95147999999999999</v>
      </c>
      <c r="IY209" s="265">
        <v>0.91008999999999995</v>
      </c>
      <c r="IZ209" s="265">
        <v>0.81637999999999999</v>
      </c>
      <c r="JA209" s="265">
        <v>0.85365000000000002</v>
      </c>
      <c r="JB209" s="265">
        <v>0.82126999999999994</v>
      </c>
      <c r="JC209" s="265">
        <v>0.89293</v>
      </c>
      <c r="JD209" s="265">
        <v>0.98882999999999999</v>
      </c>
      <c r="JE209" s="265">
        <v>0.91220999999999997</v>
      </c>
      <c r="JF209" s="265">
        <v>0.62629000000000001</v>
      </c>
      <c r="JG209" s="265">
        <v>0.96940000000000004</v>
      </c>
      <c r="JH209" s="265">
        <v>0.99373</v>
      </c>
      <c r="JI209" s="265">
        <v>0.79261000000000004</v>
      </c>
      <c r="JJ209" s="265">
        <v>0.75431000000000004</v>
      </c>
      <c r="JK209" s="265">
        <v>0.94989000000000001</v>
      </c>
      <c r="JL209" s="265">
        <v>0.92061000000000004</v>
      </c>
      <c r="JM209" s="265">
        <v>0.9839</v>
      </c>
      <c r="JN209" s="265">
        <v>0.9113</v>
      </c>
      <c r="JO209" s="265">
        <v>0.94074999999999998</v>
      </c>
      <c r="JP209" s="265">
        <v>0.71414</v>
      </c>
      <c r="JQ209" s="265">
        <v>0.91483000000000003</v>
      </c>
      <c r="JR209" s="265">
        <v>0.8891</v>
      </c>
      <c r="JS209" s="265">
        <v>0.94101000000000001</v>
      </c>
      <c r="JT209" s="265">
        <v>0.41247</v>
      </c>
      <c r="JU209" s="265">
        <v>0.95428999999999997</v>
      </c>
      <c r="JV209" s="265">
        <v>0.91169</v>
      </c>
      <c r="JW209" s="265">
        <v>0.88944000000000001</v>
      </c>
      <c r="JX209" s="265">
        <v>0.89020999999999995</v>
      </c>
      <c r="JY209" s="265">
        <v>0.91812000000000005</v>
      </c>
      <c r="JZ209" s="265">
        <v>0.80537000000000003</v>
      </c>
      <c r="KA209" s="265">
        <v>0.71677000000000002</v>
      </c>
      <c r="KB209" s="265">
        <v>0.63819000000000004</v>
      </c>
      <c r="KC209" s="265">
        <v>0.62502000000000002</v>
      </c>
      <c r="KD209" s="265">
        <v>0.53459999999999996</v>
      </c>
      <c r="KE209" s="265">
        <v>0.55823</v>
      </c>
      <c r="KF209" s="265">
        <v>0.50693999999999995</v>
      </c>
      <c r="KG209" s="265">
        <v>0.48343000000000003</v>
      </c>
      <c r="KH209" s="265">
        <v>0.98684000000000005</v>
      </c>
      <c r="KI209" s="265">
        <v>0.89931000000000005</v>
      </c>
      <c r="KJ209" s="265">
        <v>0.92244999999999999</v>
      </c>
      <c r="KK209" s="265">
        <v>0.66191</v>
      </c>
      <c r="KL209" s="265">
        <v>0.68559000000000003</v>
      </c>
      <c r="KM209" s="265">
        <v>0.93889999999999996</v>
      </c>
      <c r="KN209" s="265">
        <v>0.91391999999999995</v>
      </c>
      <c r="KO209" s="265">
        <v>0.85740000000000005</v>
      </c>
      <c r="KP209" s="265">
        <v>6.4463225653346263E-3</v>
      </c>
      <c r="KQ209" s="265">
        <v>0.73456999999999995</v>
      </c>
      <c r="KR209" s="265">
        <v>0.68691999999999998</v>
      </c>
      <c r="KS209" s="265">
        <v>0.64790000000000003</v>
      </c>
      <c r="KT209" s="265">
        <v>0.93666753808205694</v>
      </c>
      <c r="KU209" s="265">
        <v>0.19237000000000001</v>
      </c>
      <c r="KV209" s="265">
        <v>0.35704999999999998</v>
      </c>
      <c r="KW209" s="265">
        <v>0.42875000000000002</v>
      </c>
      <c r="KX209" s="265">
        <v>0.53874</v>
      </c>
      <c r="KY209" s="265">
        <v>0.72170000000000001</v>
      </c>
      <c r="KZ209" s="265">
        <v>0.88563000000000003</v>
      </c>
      <c r="LA209" s="265">
        <v>0.97636000000000001</v>
      </c>
      <c r="LB209" s="265">
        <v>0.99983999999999995</v>
      </c>
      <c r="LC209" s="265">
        <v>1</v>
      </c>
      <c r="LD209" s="265">
        <v>0</v>
      </c>
      <c r="LE209" s="265">
        <v>0.71877000000000002</v>
      </c>
      <c r="LF209" s="265">
        <v>0</v>
      </c>
      <c r="LG209" s="265">
        <v>0</v>
      </c>
      <c r="LH209" s="431">
        <v>4.4333306141197681E-3</v>
      </c>
      <c r="LI209" s="431">
        <v>3.8360061589628458E-3</v>
      </c>
      <c r="LJ209" s="431">
        <v>3.8063803222030401E-3</v>
      </c>
      <c r="LK209" s="431">
        <v>2.4348795413970947E-3</v>
      </c>
      <c r="LL209" s="431">
        <v>2.8058283496648073E-3</v>
      </c>
      <c r="LM209" s="431">
        <v>1.6347920754924417E-3</v>
      </c>
      <c r="LN209" s="431">
        <v>2.0049493759870529E-3</v>
      </c>
      <c r="LO209" s="431">
        <v>1.1458265362307429E-3</v>
      </c>
      <c r="LP209" s="431">
        <v>1.4159884303808212E-3</v>
      </c>
      <c r="LQ209" s="431">
        <v>9.8992150742560625E-4</v>
      </c>
      <c r="LR209" s="431">
        <v>4.2497934773564339E-3</v>
      </c>
      <c r="LS209" s="431">
        <v>2.8415471315383911E-3</v>
      </c>
      <c r="LT209" s="431">
        <v>4.0669082663953304E-3</v>
      </c>
      <c r="LU209" s="431">
        <v>1.9958098419010639E-3</v>
      </c>
      <c r="LV209" s="431">
        <v>2.5401234161108732E-3</v>
      </c>
      <c r="LW209" s="431">
        <v>1.6064380761235952E-3</v>
      </c>
      <c r="LX209" s="431">
        <v>2.1946823690086603E-3</v>
      </c>
      <c r="LY209" s="431">
        <v>1.6294957604259253E-3</v>
      </c>
      <c r="LZ209" s="431">
        <v>4.356317687779665E-3</v>
      </c>
      <c r="MA209" s="431">
        <v>3.5863402299582958E-3</v>
      </c>
      <c r="MB209" s="431">
        <v>4.1905967518687248E-3</v>
      </c>
      <c r="MC209" s="431">
        <v>2.5204678531736135E-3</v>
      </c>
      <c r="MD209" s="431">
        <v>2.078288933262229E-3</v>
      </c>
      <c r="ME209" s="431">
        <v>3.0943963211029768E-3</v>
      </c>
      <c r="MF209" s="431">
        <v>3.5524384584277868E-3</v>
      </c>
      <c r="MG209" s="431">
        <v>3.0533059034496546E-3</v>
      </c>
      <c r="MH209" s="266"/>
      <c r="MI209" s="266"/>
      <c r="MJ209" s="266"/>
      <c r="MK209" s="266"/>
      <c r="ML209" s="266"/>
      <c r="MM209" s="266"/>
      <c r="MN209" s="266"/>
      <c r="MO209" s="266"/>
      <c r="MP209" s="266"/>
      <c r="MQ209" s="266"/>
      <c r="MR209" s="266"/>
      <c r="MS209" s="266"/>
      <c r="MT209" s="266"/>
      <c r="MU209" s="266"/>
      <c r="MV209" s="266"/>
      <c r="MW209" s="266"/>
      <c r="MX209" s="266"/>
      <c r="MY209" s="266"/>
      <c r="MZ209" s="266"/>
      <c r="NA209" s="266"/>
      <c r="NB209" s="266"/>
      <c r="NC209" s="266"/>
      <c r="ND209" s="266"/>
      <c r="NE209" s="266"/>
      <c r="NF209" s="266"/>
      <c r="NG209" s="266"/>
      <c r="NH209" s="266"/>
      <c r="NI209" s="266"/>
      <c r="NJ209" s="266"/>
      <c r="NK209" s="266"/>
      <c r="NL209" s="266"/>
      <c r="NM209" s="266"/>
      <c r="NN209" s="266"/>
      <c r="NO209" s="266"/>
      <c r="NP209" s="266"/>
      <c r="NQ209" s="266"/>
      <c r="NR209" s="266"/>
      <c r="NS209" s="266"/>
      <c r="NT209" s="266"/>
      <c r="NU209" s="266"/>
      <c r="NV209" s="266"/>
      <c r="NW209" s="266"/>
      <c r="NX209" s="266"/>
      <c r="NY209" s="266"/>
      <c r="NZ209" s="266"/>
      <c r="OA209" s="266"/>
      <c r="OB209" s="266"/>
      <c r="OC209" s="266"/>
      <c r="OD209" s="266"/>
      <c r="OE209" s="266"/>
      <c r="OF209" s="266"/>
      <c r="OG209" s="266"/>
      <c r="OH209" s="266"/>
      <c r="OI209" s="266"/>
      <c r="OJ209" s="266"/>
      <c r="OK209" s="266"/>
      <c r="OL209" s="266"/>
      <c r="OM209" s="266"/>
      <c r="ON209" s="267"/>
    </row>
    <row r="210" spans="1:404">
      <c r="A210" s="261">
        <v>585</v>
      </c>
      <c r="B210" s="265">
        <v>0.35448000000000002</v>
      </c>
      <c r="C210" s="265">
        <v>0.55145999999999995</v>
      </c>
      <c r="D210" s="265">
        <v>0.67220999999999997</v>
      </c>
      <c r="E210" s="265">
        <v>0.76881999999999995</v>
      </c>
      <c r="F210" s="265">
        <v>0.37758000000000003</v>
      </c>
      <c r="G210" s="265">
        <v>0.59521999999999997</v>
      </c>
      <c r="H210" s="265">
        <v>0.29066999999999998</v>
      </c>
      <c r="I210" s="265">
        <v>0.36187999999999998</v>
      </c>
      <c r="J210" s="265">
        <v>0.44605</v>
      </c>
      <c r="K210" s="265">
        <v>0.20071</v>
      </c>
      <c r="L210" s="265">
        <v>0.20263999999999999</v>
      </c>
      <c r="M210" s="265">
        <v>0.22355</v>
      </c>
      <c r="N210" s="265">
        <v>0.39234999999999998</v>
      </c>
      <c r="O210" s="265">
        <v>0.27366000000000001</v>
      </c>
      <c r="P210" s="265">
        <v>0.59406999999999999</v>
      </c>
      <c r="Q210" s="265">
        <v>0.63331999999999999</v>
      </c>
      <c r="R210" s="265">
        <v>0.80332000000000003</v>
      </c>
      <c r="S210" s="265">
        <v>0.32005</v>
      </c>
      <c r="T210" s="265">
        <v>0.21792</v>
      </c>
      <c r="U210" s="265">
        <v>0.22344</v>
      </c>
      <c r="V210" s="265">
        <v>0.15289</v>
      </c>
      <c r="W210" s="265">
        <v>0.3034</v>
      </c>
      <c r="X210" s="265">
        <v>0.24371000000000001</v>
      </c>
      <c r="Y210" s="265">
        <v>0.30652000000000001</v>
      </c>
      <c r="Z210" s="265">
        <v>0.20621</v>
      </c>
      <c r="AA210" s="265">
        <v>0.37317</v>
      </c>
      <c r="AB210" s="265">
        <v>0.26179999999999998</v>
      </c>
      <c r="AC210" s="265">
        <v>0.33017999999999997</v>
      </c>
      <c r="AD210" s="265">
        <v>0.22156999999999999</v>
      </c>
      <c r="AE210" s="265">
        <v>0.28265000000000001</v>
      </c>
      <c r="AF210" s="265">
        <v>0.27074999999999999</v>
      </c>
      <c r="AG210" s="265">
        <v>0.16714999999999999</v>
      </c>
      <c r="AH210" s="265">
        <v>0.21901000000000001</v>
      </c>
      <c r="AI210" s="265">
        <v>0.23166</v>
      </c>
      <c r="AJ210" s="265">
        <v>0.22833999999999999</v>
      </c>
      <c r="AK210" s="265">
        <v>0.19263</v>
      </c>
      <c r="AL210" s="265">
        <v>0.24623</v>
      </c>
      <c r="AM210" s="265">
        <v>0.22788</v>
      </c>
      <c r="AN210" s="265">
        <v>0.19808000000000001</v>
      </c>
      <c r="AO210" s="265">
        <v>0.23919000000000001</v>
      </c>
      <c r="AP210" s="265">
        <v>0.24485000000000001</v>
      </c>
      <c r="AQ210" s="265">
        <v>0.19678000000000001</v>
      </c>
      <c r="AR210" s="265">
        <v>0.2303</v>
      </c>
      <c r="AS210" s="265">
        <v>0.19300999999999999</v>
      </c>
      <c r="AT210" s="265">
        <v>0.18951999999999999</v>
      </c>
      <c r="AU210" s="265">
        <v>0.22411</v>
      </c>
      <c r="AV210" s="265">
        <v>0.18870000000000001</v>
      </c>
      <c r="AW210" s="265">
        <v>0.22342000000000001</v>
      </c>
      <c r="AX210" s="265">
        <v>0.21881</v>
      </c>
      <c r="AY210" s="265">
        <v>0.20727999999999999</v>
      </c>
      <c r="AZ210" s="265">
        <v>0.19744</v>
      </c>
      <c r="BA210" s="265">
        <v>0.20515</v>
      </c>
      <c r="BB210" s="265">
        <v>0.22214</v>
      </c>
      <c r="BC210" s="265">
        <v>0.23333999999999999</v>
      </c>
      <c r="BD210" s="265">
        <v>0.19058</v>
      </c>
      <c r="BE210" s="265">
        <v>0.79181000000000001</v>
      </c>
      <c r="BF210" s="265">
        <v>0.90656000000000003</v>
      </c>
      <c r="BG210" s="265">
        <v>0.14612</v>
      </c>
      <c r="BH210" s="265">
        <v>7.4346999999999996E-2</v>
      </c>
      <c r="BI210" s="265">
        <v>4.0353E-2</v>
      </c>
      <c r="BJ210" s="265">
        <v>2.8473999999999999E-2</v>
      </c>
      <c r="BK210" s="265">
        <v>0.25974000000000003</v>
      </c>
      <c r="BL210" s="265">
        <v>0.78900999999999999</v>
      </c>
      <c r="BM210" s="265">
        <v>0.30487999999999998</v>
      </c>
      <c r="BN210" s="265">
        <v>0.48515000000000003</v>
      </c>
      <c r="BO210" s="265">
        <v>0.45713999999999999</v>
      </c>
      <c r="BP210" s="265">
        <v>5.0897999999999999E-2</v>
      </c>
      <c r="BQ210" s="265">
        <v>0.54105000000000003</v>
      </c>
      <c r="BR210" s="265">
        <v>0.48876999999999998</v>
      </c>
      <c r="BS210" s="265">
        <v>0.55201999999999996</v>
      </c>
      <c r="BT210" s="265">
        <v>0.38877</v>
      </c>
      <c r="BU210" s="265">
        <v>3.6095000000000002E-2</v>
      </c>
      <c r="BV210" s="265">
        <v>1.5327E-2</v>
      </c>
      <c r="BW210" s="265">
        <v>8.4023E-2</v>
      </c>
      <c r="BX210" s="265">
        <v>3.0859999999999999E-2</v>
      </c>
      <c r="BY210" s="265">
        <v>0.49117</v>
      </c>
      <c r="BZ210" s="265">
        <v>0.46664</v>
      </c>
      <c r="CA210" s="265">
        <v>0.77</v>
      </c>
      <c r="CB210" s="265">
        <v>0.57674999999999998</v>
      </c>
      <c r="CC210" s="265">
        <v>0.72733999999999999</v>
      </c>
      <c r="CD210" s="265">
        <v>0.47708</v>
      </c>
      <c r="CE210" s="265">
        <v>0.45490000000000003</v>
      </c>
      <c r="CF210" s="265">
        <v>0.49911</v>
      </c>
      <c r="CG210" s="265">
        <v>0.13214999999999999</v>
      </c>
      <c r="CH210" s="265">
        <v>0.44933000000000001</v>
      </c>
      <c r="CI210" s="265">
        <v>0.45399</v>
      </c>
      <c r="CJ210" s="265">
        <v>0.44146000000000002</v>
      </c>
      <c r="CK210" s="265">
        <v>0.13969000000000001</v>
      </c>
      <c r="CL210" s="265">
        <v>0.70245999999999997</v>
      </c>
      <c r="CM210" s="265">
        <v>0.36374000000000001</v>
      </c>
      <c r="CN210" s="265">
        <v>0.20202000000000001</v>
      </c>
      <c r="CO210" s="265">
        <v>0.29526999999999998</v>
      </c>
      <c r="CP210" s="265">
        <v>0.35632999999999998</v>
      </c>
      <c r="CQ210" s="265">
        <v>0.33502999999999999</v>
      </c>
      <c r="CR210" s="265">
        <v>0.28999999999999998</v>
      </c>
      <c r="CS210" s="265">
        <v>0.68367</v>
      </c>
      <c r="CT210" s="265">
        <v>0.74226999999999999</v>
      </c>
      <c r="CU210" s="265">
        <v>0.24</v>
      </c>
      <c r="CV210" s="265">
        <v>0.32572000000000001</v>
      </c>
      <c r="CW210" s="265">
        <v>0.85858999999999996</v>
      </c>
      <c r="CX210" s="265">
        <v>0.78351000000000004</v>
      </c>
      <c r="CY210" s="265">
        <v>0.43298999999999999</v>
      </c>
      <c r="CZ210" s="265">
        <v>0.54327999999999999</v>
      </c>
      <c r="DA210" s="265">
        <v>0.60253999999999996</v>
      </c>
      <c r="DB210" s="265">
        <v>0.10101</v>
      </c>
      <c r="DC210" s="265">
        <v>0.1134</v>
      </c>
      <c r="DD210" s="265">
        <v>8.0808000000000005E-2</v>
      </c>
      <c r="DE210" s="265">
        <v>0.21648999999999999</v>
      </c>
      <c r="DF210" s="265">
        <v>3.0098E-2</v>
      </c>
      <c r="DG210" s="265">
        <v>3.8323999999999997E-2</v>
      </c>
      <c r="DH210" s="265">
        <v>3.0721999999999999E-2</v>
      </c>
      <c r="DI210" s="265">
        <v>4.2106999999999999E-2</v>
      </c>
      <c r="DJ210" s="265">
        <v>4.0120000000000003E-2</v>
      </c>
      <c r="DK210" s="265">
        <v>4.8623E-2</v>
      </c>
      <c r="DL210" s="265">
        <v>0.14485000000000001</v>
      </c>
      <c r="DM210" s="265">
        <v>4.9661999999999998E-2</v>
      </c>
      <c r="DN210" s="265">
        <v>3.2603E-2</v>
      </c>
      <c r="DO210" s="265">
        <v>6.3242000000000007E-2</v>
      </c>
      <c r="DP210" s="265">
        <v>4.9464000000000001E-2</v>
      </c>
      <c r="DQ210" s="265">
        <v>2.5257999999999999E-2</v>
      </c>
      <c r="DR210" s="265">
        <v>3.9967999999999997E-2</v>
      </c>
      <c r="DS210" s="265">
        <v>5.8753E-2</v>
      </c>
      <c r="DT210" s="265">
        <v>0.18353</v>
      </c>
      <c r="DU210" s="265">
        <v>7.8502000000000002E-2</v>
      </c>
      <c r="DV210" s="265">
        <v>0.17931</v>
      </c>
      <c r="DW210" s="265">
        <v>7.2679999999999995E-2</v>
      </c>
      <c r="DX210" s="265">
        <v>2.6071E-2</v>
      </c>
      <c r="DY210" s="265">
        <v>3.3743000000000002E-2</v>
      </c>
      <c r="DZ210" s="265">
        <v>0.20538999999999999</v>
      </c>
      <c r="EA210" s="265">
        <v>5.6472000000000001E-2</v>
      </c>
      <c r="EB210" s="265">
        <v>5.8677E-2</v>
      </c>
      <c r="EC210" s="265">
        <v>5.9958999999999998E-2</v>
      </c>
      <c r="ED210" s="265">
        <v>5.6862000000000003E-2</v>
      </c>
      <c r="EE210" s="265">
        <v>5.5135000000000003E-2</v>
      </c>
      <c r="EF210" s="265">
        <v>2.1357000000000001E-2</v>
      </c>
      <c r="EG210" s="265">
        <v>6.1578000000000001E-2</v>
      </c>
      <c r="EH210" s="265">
        <v>5.1040000000000002E-2</v>
      </c>
      <c r="EI210" s="265">
        <v>0.82652999999999999</v>
      </c>
      <c r="EJ210" s="265">
        <v>0.76288999999999996</v>
      </c>
      <c r="EK210" s="265">
        <v>0.44444</v>
      </c>
      <c r="EL210" s="265">
        <v>0.70833000000000002</v>
      </c>
      <c r="EM210" s="265">
        <v>0.28201999999999999</v>
      </c>
      <c r="EN210" s="265">
        <v>0.54664000000000001</v>
      </c>
      <c r="EO210" s="265">
        <v>0.82108999999999999</v>
      </c>
      <c r="EP210" s="265">
        <v>0.52756000000000003</v>
      </c>
      <c r="EQ210" s="265">
        <v>0.29347000000000001</v>
      </c>
      <c r="ER210" s="265">
        <v>0.64634999999999998</v>
      </c>
      <c r="ES210" s="265">
        <v>0.42786999999999997</v>
      </c>
      <c r="ET210" s="265">
        <v>0.52695999999999998</v>
      </c>
      <c r="EU210" s="265">
        <v>0.35857</v>
      </c>
      <c r="EV210" s="265">
        <v>0.64448000000000005</v>
      </c>
      <c r="EW210" s="265">
        <v>0.64793000000000001</v>
      </c>
      <c r="EX210" s="265">
        <v>0.65076999999999996</v>
      </c>
      <c r="EY210" s="265">
        <v>0.25291999999999998</v>
      </c>
      <c r="EZ210" s="265">
        <v>0.58345999999999998</v>
      </c>
      <c r="FA210" s="265">
        <v>0.62226999999999999</v>
      </c>
      <c r="FB210" s="265">
        <v>0.61521000000000003</v>
      </c>
      <c r="FC210" s="265">
        <v>0.61085</v>
      </c>
      <c r="FD210" s="265">
        <v>0.43676999999999999</v>
      </c>
      <c r="FE210" s="265">
        <v>0.60619000000000001</v>
      </c>
      <c r="FF210" s="265">
        <v>0.37535000000000002</v>
      </c>
      <c r="FG210" s="265">
        <v>0.52058000000000004</v>
      </c>
      <c r="FH210" s="265">
        <v>0.28949000000000003</v>
      </c>
      <c r="FI210" s="265">
        <v>0.24121999999999999</v>
      </c>
      <c r="FJ210" s="265">
        <v>0.32256000000000001</v>
      </c>
      <c r="FK210" s="265">
        <v>0.33149000000000001</v>
      </c>
      <c r="FL210" s="265">
        <v>0.25812000000000002</v>
      </c>
      <c r="FM210" s="265">
        <v>0.28195999999999999</v>
      </c>
      <c r="FN210" s="265">
        <v>0.75424999999999998</v>
      </c>
      <c r="FO210" s="265">
        <v>0.96</v>
      </c>
      <c r="FP210" s="265">
        <v>0.57223000000000002</v>
      </c>
      <c r="FQ210" s="265">
        <v>0.80559999999999998</v>
      </c>
      <c r="FR210" s="265">
        <v>0.86467000000000005</v>
      </c>
      <c r="FS210" s="265">
        <v>0.91364000000000001</v>
      </c>
      <c r="FT210" s="265">
        <v>0.63136000000000003</v>
      </c>
      <c r="FU210" s="265">
        <v>0.70367999999999997</v>
      </c>
      <c r="FV210" s="265">
        <v>0.76566999999999996</v>
      </c>
      <c r="FW210" s="265">
        <v>0.59762000000000004</v>
      </c>
      <c r="FX210" s="265">
        <v>0.94</v>
      </c>
      <c r="FY210" s="265">
        <v>0.53364999999999996</v>
      </c>
      <c r="FZ210" s="265">
        <v>0.59762000000000004</v>
      </c>
      <c r="GA210" s="265">
        <v>0.73097999999999996</v>
      </c>
      <c r="GB210" s="265">
        <v>0.73767000000000005</v>
      </c>
      <c r="GC210" s="265">
        <v>0.97472999999999999</v>
      </c>
      <c r="GD210" s="265">
        <v>0.88829000000000002</v>
      </c>
      <c r="GE210" s="265">
        <v>1</v>
      </c>
      <c r="GF210" s="265">
        <v>0.93274999999999997</v>
      </c>
      <c r="GG210" s="265">
        <v>0.67820000000000003</v>
      </c>
      <c r="GH210" s="265">
        <v>0.77515999999999996</v>
      </c>
      <c r="GI210" s="265">
        <v>0.73179000000000005</v>
      </c>
      <c r="GJ210" s="265">
        <v>0.95174000000000003</v>
      </c>
      <c r="GK210" s="265">
        <v>0.92196</v>
      </c>
      <c r="GL210" s="265">
        <v>0.81359999999999999</v>
      </c>
      <c r="GM210" s="265">
        <v>0.98506000000000005</v>
      </c>
      <c r="GN210" s="265">
        <v>0.95447000000000004</v>
      </c>
      <c r="GO210" s="265">
        <v>0.94877999999999996</v>
      </c>
      <c r="GP210" s="265">
        <v>0.93925000000000003</v>
      </c>
      <c r="GQ210" s="265">
        <v>0.93630999999999998</v>
      </c>
      <c r="GR210" s="265">
        <v>0.98253999999999997</v>
      </c>
      <c r="GS210" s="265">
        <v>0.92774000000000001</v>
      </c>
      <c r="GT210" s="265">
        <v>0.92998000000000003</v>
      </c>
      <c r="GU210" s="265">
        <v>0.92506999999999995</v>
      </c>
      <c r="GV210" s="265">
        <v>0.89393999999999996</v>
      </c>
      <c r="GW210" s="265">
        <v>0.92252000000000001</v>
      </c>
      <c r="GX210" s="265">
        <v>0.95591000000000004</v>
      </c>
      <c r="GY210" s="265">
        <v>0.64898</v>
      </c>
      <c r="GZ210" s="265">
        <v>0.51502000000000003</v>
      </c>
      <c r="HA210" s="265">
        <v>0.87472000000000005</v>
      </c>
      <c r="HB210" s="265">
        <v>0.88427</v>
      </c>
      <c r="HC210" s="265">
        <v>0.9637</v>
      </c>
      <c r="HD210" s="265">
        <v>0.68996999999999997</v>
      </c>
      <c r="HE210" s="265">
        <v>0.97382000000000002</v>
      </c>
      <c r="HF210" s="265">
        <v>0.86641999999999997</v>
      </c>
      <c r="HG210" s="265">
        <v>0.97491000000000005</v>
      </c>
      <c r="HH210" s="265">
        <v>0.97563999999999995</v>
      </c>
      <c r="HI210" s="265">
        <v>0.97799999999999998</v>
      </c>
      <c r="HJ210" s="265">
        <v>0.95669999999999999</v>
      </c>
      <c r="HK210" s="265">
        <v>0.87595000000000001</v>
      </c>
      <c r="HL210" s="265">
        <v>0.90578999999999998</v>
      </c>
      <c r="HM210" s="265">
        <v>0.93184</v>
      </c>
      <c r="HN210" s="265">
        <v>0.96631</v>
      </c>
      <c r="HO210" s="265">
        <v>0.97279000000000004</v>
      </c>
      <c r="HP210" s="265">
        <v>0.95169000000000004</v>
      </c>
      <c r="HQ210" s="265">
        <v>0.80998000000000003</v>
      </c>
      <c r="HR210" s="265">
        <v>0.87787000000000004</v>
      </c>
      <c r="HS210" s="265">
        <v>0.96997</v>
      </c>
      <c r="HT210" s="265">
        <v>0.78974999999999995</v>
      </c>
      <c r="HU210" s="265">
        <v>0.85194000000000003</v>
      </c>
      <c r="HV210" s="265">
        <v>0.91695000000000004</v>
      </c>
      <c r="HW210" s="265">
        <v>0.75870000000000004</v>
      </c>
      <c r="HX210" s="265">
        <v>0.79188999999999998</v>
      </c>
      <c r="HY210" s="265">
        <v>0.63200999999999996</v>
      </c>
      <c r="HZ210" s="265">
        <v>0.99827999999999995</v>
      </c>
      <c r="IA210" s="265">
        <v>0.97719</v>
      </c>
      <c r="IB210" s="265">
        <v>0.97418000000000005</v>
      </c>
      <c r="IC210" s="265">
        <v>0.98009000000000002</v>
      </c>
      <c r="ID210" s="265">
        <v>0.97863999999999995</v>
      </c>
      <c r="IE210" s="265">
        <v>0.94137999999999999</v>
      </c>
      <c r="IF210" s="265">
        <v>0.94452000000000003</v>
      </c>
      <c r="IG210" s="265">
        <v>0.90153000000000005</v>
      </c>
      <c r="IH210" s="265">
        <v>0.95430999999999999</v>
      </c>
      <c r="II210" s="265">
        <v>0.99316000000000004</v>
      </c>
      <c r="IJ210" s="265">
        <v>0.93398000000000003</v>
      </c>
      <c r="IK210" s="265">
        <v>0.94079999999999997</v>
      </c>
      <c r="IL210" s="265">
        <v>0.98343000000000003</v>
      </c>
      <c r="IM210" s="265">
        <v>0.99709000000000003</v>
      </c>
      <c r="IN210" s="265">
        <v>0.97840000000000005</v>
      </c>
      <c r="IO210" s="265">
        <v>0.97126000000000001</v>
      </c>
      <c r="IP210" s="265">
        <v>0.75458999999999998</v>
      </c>
      <c r="IQ210" s="265">
        <v>0.96708000000000005</v>
      </c>
      <c r="IR210" s="265">
        <v>0.77205000000000001</v>
      </c>
      <c r="IS210" s="265">
        <v>0.88253000000000004</v>
      </c>
      <c r="IT210" s="265">
        <v>0.63614999999999999</v>
      </c>
      <c r="IU210" s="265">
        <v>0.93272999999999995</v>
      </c>
      <c r="IV210" s="265">
        <v>0.64285000000000003</v>
      </c>
      <c r="IW210" s="265">
        <v>0.91012999999999999</v>
      </c>
      <c r="IX210" s="265">
        <v>0.95616999999999996</v>
      </c>
      <c r="IY210" s="265">
        <v>0.90896999999999994</v>
      </c>
      <c r="IZ210" s="265">
        <v>0.81576000000000004</v>
      </c>
      <c r="JA210" s="265">
        <v>0.85270000000000001</v>
      </c>
      <c r="JB210" s="265">
        <v>0.82038999999999995</v>
      </c>
      <c r="JC210" s="265">
        <v>0.89180999999999999</v>
      </c>
      <c r="JD210" s="265">
        <v>0.99238999999999999</v>
      </c>
      <c r="JE210" s="265">
        <v>0.91673000000000004</v>
      </c>
      <c r="JF210" s="265">
        <v>0.62187000000000003</v>
      </c>
      <c r="JG210" s="265">
        <v>0.97328999999999999</v>
      </c>
      <c r="JH210" s="265">
        <v>0.99312</v>
      </c>
      <c r="JI210" s="265">
        <v>0.78903000000000001</v>
      </c>
      <c r="JJ210" s="265">
        <v>0.75136000000000003</v>
      </c>
      <c r="JK210" s="265">
        <v>0.94591000000000003</v>
      </c>
      <c r="JL210" s="265">
        <v>0.91735</v>
      </c>
      <c r="JM210" s="265">
        <v>0.98597999999999997</v>
      </c>
      <c r="JN210" s="265">
        <v>0.91737000000000002</v>
      </c>
      <c r="JO210" s="265">
        <v>0.94599</v>
      </c>
      <c r="JP210" s="265">
        <v>0.71013000000000004</v>
      </c>
      <c r="JQ210" s="265">
        <v>0.92120000000000002</v>
      </c>
      <c r="JR210" s="265">
        <v>0.89778999999999998</v>
      </c>
      <c r="JS210" s="265">
        <v>0.94625999999999999</v>
      </c>
      <c r="JT210" s="265">
        <v>0.41067999999999999</v>
      </c>
      <c r="JU210" s="265">
        <v>0.95596000000000003</v>
      </c>
      <c r="JV210" s="265">
        <v>0.91241000000000005</v>
      </c>
      <c r="JW210" s="265">
        <v>0.89583000000000002</v>
      </c>
      <c r="JX210" s="265">
        <v>0.89698</v>
      </c>
      <c r="JY210" s="265">
        <v>0.92317000000000005</v>
      </c>
      <c r="JZ210" s="265">
        <v>0.80913000000000002</v>
      </c>
      <c r="KA210" s="265">
        <v>0.72199999999999998</v>
      </c>
      <c r="KB210" s="265">
        <v>0.64188000000000001</v>
      </c>
      <c r="KC210" s="265">
        <v>0.62114000000000003</v>
      </c>
      <c r="KD210" s="265">
        <v>0.53095000000000003</v>
      </c>
      <c r="KE210" s="265">
        <v>0.55444000000000004</v>
      </c>
      <c r="KF210" s="265">
        <v>0.50404000000000004</v>
      </c>
      <c r="KG210" s="265">
        <v>0.48066999999999999</v>
      </c>
      <c r="KH210" s="265">
        <v>0.99038999999999999</v>
      </c>
      <c r="KI210" s="265">
        <v>0.90902000000000005</v>
      </c>
      <c r="KJ210" s="265">
        <v>0.93067</v>
      </c>
      <c r="KK210" s="265">
        <v>0.66832000000000003</v>
      </c>
      <c r="KL210" s="265">
        <v>0.69267999999999996</v>
      </c>
      <c r="KM210" s="265">
        <v>0.93364999999999998</v>
      </c>
      <c r="KN210" s="265">
        <v>0.90786</v>
      </c>
      <c r="KO210" s="265">
        <v>0.85116999999999998</v>
      </c>
      <c r="KP210" s="265">
        <v>6.3903737151174657E-3</v>
      </c>
      <c r="KQ210" s="265">
        <v>0.72882000000000002</v>
      </c>
      <c r="KR210" s="265">
        <v>0.68149000000000004</v>
      </c>
      <c r="KS210" s="265">
        <v>0.64278999999999997</v>
      </c>
      <c r="KT210" s="265">
        <v>0.93406565589792589</v>
      </c>
      <c r="KU210" s="265">
        <v>0.19475000000000001</v>
      </c>
      <c r="KV210" s="265">
        <v>0.36</v>
      </c>
      <c r="KW210" s="265">
        <v>0.43176999999999999</v>
      </c>
      <c r="KX210" s="265">
        <v>0.54171000000000002</v>
      </c>
      <c r="KY210" s="265">
        <v>0.72423999999999999</v>
      </c>
      <c r="KZ210" s="265">
        <v>0.88743000000000005</v>
      </c>
      <c r="LA210" s="265">
        <v>0.97721999999999998</v>
      </c>
      <c r="LB210" s="265">
        <v>0.99980000000000002</v>
      </c>
      <c r="LC210" s="265">
        <v>1</v>
      </c>
      <c r="LD210" s="265">
        <v>0</v>
      </c>
      <c r="LE210" s="265">
        <v>0.69308999999999998</v>
      </c>
      <c r="LF210" s="265">
        <v>0</v>
      </c>
      <c r="LG210" s="265">
        <v>0</v>
      </c>
      <c r="LH210" s="431">
        <v>4.4708210043609142E-3</v>
      </c>
      <c r="LI210" s="431">
        <v>3.8608014583587646E-3</v>
      </c>
      <c r="LJ210" s="431">
        <v>3.8471526931971312E-3</v>
      </c>
      <c r="LK210" s="431">
        <v>2.4334967602044344E-3</v>
      </c>
      <c r="LL210" s="431">
        <v>2.8337922412902117E-3</v>
      </c>
      <c r="LM210" s="431">
        <v>1.6274654772132635E-3</v>
      </c>
      <c r="LN210" s="431">
        <v>2.0214985124766827E-3</v>
      </c>
      <c r="LO210" s="431">
        <v>1.1375212343409657E-3</v>
      </c>
      <c r="LP210" s="431">
        <v>1.4234420377761126E-3</v>
      </c>
      <c r="LQ210" s="431">
        <v>9.8028406500816345E-4</v>
      </c>
      <c r="LR210" s="431">
        <v>4.2611658573150635E-3</v>
      </c>
      <c r="LS210" s="431">
        <v>2.8374725952744484E-3</v>
      </c>
      <c r="LT210" s="431">
        <v>4.0892935357987881E-3</v>
      </c>
      <c r="LU210" s="431">
        <v>1.983612310141325E-3</v>
      </c>
      <c r="LV210" s="431">
        <v>2.562433946877718E-3</v>
      </c>
      <c r="LW210" s="431">
        <v>1.5961191384121776E-3</v>
      </c>
      <c r="LX210" s="431">
        <v>2.2116175387054682E-3</v>
      </c>
      <c r="LY210" s="431">
        <v>1.6160589875653386E-3</v>
      </c>
      <c r="LZ210" s="431">
        <v>4.3832720257341862E-3</v>
      </c>
      <c r="MA210" s="431">
        <v>3.6033438518643379E-3</v>
      </c>
      <c r="MB210" s="431">
        <v>4.2288266122341156E-3</v>
      </c>
      <c r="MC210" s="431">
        <v>2.5074600707739592E-3</v>
      </c>
      <c r="MD210" s="431">
        <v>2.0636955741792917E-3</v>
      </c>
      <c r="ME210" s="431">
        <v>3.100469708442688E-3</v>
      </c>
      <c r="MF210" s="431">
        <v>3.5559001844376326E-3</v>
      </c>
      <c r="MG210" s="431">
        <v>3.0419242102652788E-3</v>
      </c>
      <c r="MH210" s="266"/>
      <c r="MI210" s="266"/>
      <c r="MJ210" s="266"/>
      <c r="MK210" s="266"/>
      <c r="ML210" s="266"/>
      <c r="MM210" s="266"/>
      <c r="MN210" s="266"/>
      <c r="MO210" s="266"/>
      <c r="MP210" s="266"/>
      <c r="MQ210" s="266"/>
      <c r="MR210" s="266"/>
      <c r="MS210" s="266"/>
      <c r="MT210" s="266"/>
      <c r="MU210" s="266"/>
      <c r="MV210" s="266"/>
      <c r="MW210" s="266"/>
      <c r="MX210" s="266"/>
      <c r="MY210" s="266"/>
      <c r="MZ210" s="266"/>
      <c r="NA210" s="266"/>
      <c r="NB210" s="266"/>
      <c r="NC210" s="266"/>
      <c r="ND210" s="266"/>
      <c r="NE210" s="266"/>
      <c r="NF210" s="266"/>
      <c r="NG210" s="266"/>
      <c r="NH210" s="266"/>
      <c r="NI210" s="266"/>
      <c r="NJ210" s="266"/>
      <c r="NK210" s="266"/>
      <c r="NL210" s="266"/>
      <c r="NM210" s="266"/>
      <c r="NN210" s="266"/>
      <c r="NO210" s="266"/>
      <c r="NP210" s="266"/>
      <c r="NQ210" s="266"/>
      <c r="NR210" s="266"/>
      <c r="NS210" s="266"/>
      <c r="NT210" s="266"/>
      <c r="NU210" s="266"/>
      <c r="NV210" s="266"/>
      <c r="NW210" s="266"/>
      <c r="NX210" s="266"/>
      <c r="NY210" s="266"/>
      <c r="NZ210" s="266"/>
      <c r="OA210" s="266"/>
      <c r="OB210" s="266"/>
      <c r="OC210" s="266"/>
      <c r="OD210" s="266"/>
      <c r="OE210" s="266"/>
      <c r="OF210" s="266"/>
      <c r="OG210" s="266"/>
      <c r="OH210" s="266"/>
      <c r="OI210" s="266"/>
      <c r="OJ210" s="266"/>
      <c r="OK210" s="266"/>
      <c r="OL210" s="266"/>
      <c r="OM210" s="266"/>
      <c r="ON210" s="267"/>
    </row>
    <row r="211" spans="1:404">
      <c r="A211" s="261">
        <v>586</v>
      </c>
      <c r="B211" s="265">
        <v>0.35187000000000002</v>
      </c>
      <c r="C211" s="265">
        <v>0.54786000000000001</v>
      </c>
      <c r="D211" s="265">
        <v>0.66869999999999996</v>
      </c>
      <c r="E211" s="265">
        <v>0.76658000000000004</v>
      </c>
      <c r="F211" s="265">
        <v>0.37390000000000001</v>
      </c>
      <c r="G211" s="265">
        <v>0.59</v>
      </c>
      <c r="H211" s="265">
        <v>0.28993999999999998</v>
      </c>
      <c r="I211" s="265">
        <v>0.36298999999999998</v>
      </c>
      <c r="J211" s="265">
        <v>0.44666</v>
      </c>
      <c r="K211" s="265">
        <v>0.19356999999999999</v>
      </c>
      <c r="L211" s="265">
        <v>0.19706000000000001</v>
      </c>
      <c r="M211" s="265">
        <v>0.22048999999999999</v>
      </c>
      <c r="N211" s="265">
        <v>0.39726</v>
      </c>
      <c r="O211" s="265">
        <v>0.27395999999999998</v>
      </c>
      <c r="P211" s="265">
        <v>0.58952000000000004</v>
      </c>
      <c r="Q211" s="265">
        <v>0.62419000000000002</v>
      </c>
      <c r="R211" s="265">
        <v>0.80005999999999999</v>
      </c>
      <c r="S211" s="265">
        <v>0.32052000000000003</v>
      </c>
      <c r="T211" s="265">
        <v>0.21787000000000001</v>
      </c>
      <c r="U211" s="265">
        <v>0.22383</v>
      </c>
      <c r="V211" s="265">
        <v>0.15289</v>
      </c>
      <c r="W211" s="265">
        <v>0.30715999999999999</v>
      </c>
      <c r="X211" s="265">
        <v>0.24135999999999999</v>
      </c>
      <c r="Y211" s="265">
        <v>0.30619000000000002</v>
      </c>
      <c r="Z211" s="265">
        <v>0.20415</v>
      </c>
      <c r="AA211" s="265">
        <v>0.36962</v>
      </c>
      <c r="AB211" s="265">
        <v>0.25941999999999998</v>
      </c>
      <c r="AC211" s="265">
        <v>0.33239000000000002</v>
      </c>
      <c r="AD211" s="265">
        <v>0.22298000000000001</v>
      </c>
      <c r="AE211" s="265">
        <v>0.26712999999999998</v>
      </c>
      <c r="AF211" s="265">
        <v>0.25503999999999999</v>
      </c>
      <c r="AG211" s="265">
        <v>0.16769000000000001</v>
      </c>
      <c r="AH211" s="265">
        <v>0.20352999999999999</v>
      </c>
      <c r="AI211" s="265">
        <v>0.22803999999999999</v>
      </c>
      <c r="AJ211" s="265">
        <v>0.21134</v>
      </c>
      <c r="AK211" s="265">
        <v>0.18135999999999999</v>
      </c>
      <c r="AL211" s="265">
        <v>0.24092</v>
      </c>
      <c r="AM211" s="265">
        <v>0.21548</v>
      </c>
      <c r="AN211" s="265">
        <v>0.18657000000000001</v>
      </c>
      <c r="AO211" s="265">
        <v>0.23266000000000001</v>
      </c>
      <c r="AP211" s="265">
        <v>0.23663999999999999</v>
      </c>
      <c r="AQ211" s="265">
        <v>0.18525</v>
      </c>
      <c r="AR211" s="265">
        <v>0.22334000000000001</v>
      </c>
      <c r="AS211" s="265">
        <v>0.17557</v>
      </c>
      <c r="AT211" s="265">
        <v>0.17826</v>
      </c>
      <c r="AU211" s="265">
        <v>0.21609</v>
      </c>
      <c r="AV211" s="265">
        <v>0.17724999999999999</v>
      </c>
      <c r="AW211" s="265">
        <v>0.20574000000000001</v>
      </c>
      <c r="AX211" s="265">
        <v>0.20221</v>
      </c>
      <c r="AY211" s="265">
        <v>0.19026999999999999</v>
      </c>
      <c r="AZ211" s="265">
        <v>0.17996000000000001</v>
      </c>
      <c r="BA211" s="265">
        <v>0.19894999999999999</v>
      </c>
      <c r="BB211" s="265">
        <v>0.21542</v>
      </c>
      <c r="BC211" s="265">
        <v>0.22628000000000001</v>
      </c>
      <c r="BD211" s="265">
        <v>0.18482000000000001</v>
      </c>
      <c r="BE211" s="265">
        <v>0.72109000000000001</v>
      </c>
      <c r="BF211" s="265">
        <v>0.73836000000000002</v>
      </c>
      <c r="BG211" s="265">
        <v>0.13113</v>
      </c>
      <c r="BH211" s="265">
        <v>7.0885000000000004E-2</v>
      </c>
      <c r="BI211" s="265">
        <v>4.0454999999999998E-2</v>
      </c>
      <c r="BJ211" s="265">
        <v>2.9915000000000001E-2</v>
      </c>
      <c r="BK211" s="265">
        <v>0.26752999999999999</v>
      </c>
      <c r="BL211" s="265">
        <v>0.67981999999999998</v>
      </c>
      <c r="BM211" s="265">
        <v>0.26340999999999998</v>
      </c>
      <c r="BN211" s="265">
        <v>0.53734000000000004</v>
      </c>
      <c r="BO211" s="265">
        <v>0.44571</v>
      </c>
      <c r="BP211" s="265">
        <v>0.24071999999999999</v>
      </c>
      <c r="BQ211" s="265">
        <v>0.53369</v>
      </c>
      <c r="BR211" s="265">
        <v>0.53903000000000001</v>
      </c>
      <c r="BS211" s="265">
        <v>0.47487000000000001</v>
      </c>
      <c r="BT211" s="265">
        <v>0.41876999999999998</v>
      </c>
      <c r="BU211" s="265">
        <v>3.3681000000000003E-2</v>
      </c>
      <c r="BV211" s="265">
        <v>1.464E-2</v>
      </c>
      <c r="BW211" s="265">
        <v>8.3206000000000002E-2</v>
      </c>
      <c r="BX211" s="265">
        <v>3.0395999999999999E-2</v>
      </c>
      <c r="BY211" s="265">
        <v>0.49435000000000001</v>
      </c>
      <c r="BZ211" s="265">
        <v>0.46971000000000002</v>
      </c>
      <c r="CA211" s="265">
        <v>0.77</v>
      </c>
      <c r="CB211" s="265">
        <v>0.57957000000000003</v>
      </c>
      <c r="CC211" s="265">
        <v>0.73134999999999994</v>
      </c>
      <c r="CD211" s="265">
        <v>0.48010000000000003</v>
      </c>
      <c r="CE211" s="265">
        <v>0.45778999999999997</v>
      </c>
      <c r="CF211" s="265">
        <v>0.50227999999999995</v>
      </c>
      <c r="CG211" s="265">
        <v>0.14291000000000001</v>
      </c>
      <c r="CH211" s="265">
        <v>0.45244000000000001</v>
      </c>
      <c r="CI211" s="265">
        <v>0.45695999999999998</v>
      </c>
      <c r="CJ211" s="265">
        <v>0.44462000000000002</v>
      </c>
      <c r="CK211" s="265">
        <v>0.15287000000000001</v>
      </c>
      <c r="CL211" s="265">
        <v>0.70265999999999995</v>
      </c>
      <c r="CM211" s="265">
        <v>0.36369000000000001</v>
      </c>
      <c r="CN211" s="265">
        <v>0.2</v>
      </c>
      <c r="CO211" s="265">
        <v>0.29565999999999998</v>
      </c>
      <c r="CP211" s="265">
        <v>0.35535</v>
      </c>
      <c r="CQ211" s="265">
        <v>0.33406999999999998</v>
      </c>
      <c r="CR211" s="265">
        <v>0.28799999999999998</v>
      </c>
      <c r="CS211" s="265">
        <v>0.73468999999999995</v>
      </c>
      <c r="CT211" s="265">
        <v>0.78763000000000005</v>
      </c>
      <c r="CU211" s="265">
        <v>0.24</v>
      </c>
      <c r="CV211" s="265">
        <v>0.32482</v>
      </c>
      <c r="CW211" s="265">
        <v>0.88687000000000005</v>
      </c>
      <c r="CX211" s="265">
        <v>0.82679999999999998</v>
      </c>
      <c r="CY211" s="265">
        <v>0.42886999999999997</v>
      </c>
      <c r="CZ211" s="265">
        <v>0.54276000000000002</v>
      </c>
      <c r="DA211" s="265">
        <v>0.60092000000000001</v>
      </c>
      <c r="DB211" s="265">
        <v>0.10101</v>
      </c>
      <c r="DC211" s="265">
        <v>0.1134</v>
      </c>
      <c r="DD211" s="265">
        <v>8.0808000000000005E-2</v>
      </c>
      <c r="DE211" s="265">
        <v>0.21443000000000001</v>
      </c>
      <c r="DF211" s="265">
        <v>3.1669999999999997E-2</v>
      </c>
      <c r="DG211" s="265">
        <v>3.9433000000000003E-2</v>
      </c>
      <c r="DH211" s="265">
        <v>3.1251000000000001E-2</v>
      </c>
      <c r="DI211" s="265">
        <v>4.8447999999999998E-2</v>
      </c>
      <c r="DJ211" s="265">
        <v>4.5606000000000001E-2</v>
      </c>
      <c r="DK211" s="265">
        <v>4.8436E-2</v>
      </c>
      <c r="DL211" s="265">
        <v>0.16391</v>
      </c>
      <c r="DM211" s="265">
        <v>5.0139000000000003E-2</v>
      </c>
      <c r="DN211" s="265">
        <v>3.4837E-2</v>
      </c>
      <c r="DO211" s="265">
        <v>7.0829000000000003E-2</v>
      </c>
      <c r="DP211" s="265">
        <v>5.0861000000000003E-2</v>
      </c>
      <c r="DQ211" s="265">
        <v>2.5385999999999999E-2</v>
      </c>
      <c r="DR211" s="265">
        <v>3.9733999999999998E-2</v>
      </c>
      <c r="DS211" s="265">
        <v>5.7556000000000003E-2</v>
      </c>
      <c r="DT211" s="265">
        <v>0.23219999999999999</v>
      </c>
      <c r="DU211" s="265">
        <v>8.2974999999999993E-2</v>
      </c>
      <c r="DV211" s="265">
        <v>0.20699999999999999</v>
      </c>
      <c r="DW211" s="265">
        <v>7.5745999999999994E-2</v>
      </c>
      <c r="DX211" s="265">
        <v>2.6331E-2</v>
      </c>
      <c r="DY211" s="265">
        <v>3.3694000000000002E-2</v>
      </c>
      <c r="DZ211" s="265">
        <v>0.22986999999999999</v>
      </c>
      <c r="EA211" s="265">
        <v>6.0439E-2</v>
      </c>
      <c r="EB211" s="265">
        <v>6.2895000000000006E-2</v>
      </c>
      <c r="EC211" s="265">
        <v>6.4079999999999998E-2</v>
      </c>
      <c r="ED211" s="265">
        <v>6.1217000000000001E-2</v>
      </c>
      <c r="EE211" s="265">
        <v>5.9621E-2</v>
      </c>
      <c r="EF211" s="265">
        <v>2.3436999999999999E-2</v>
      </c>
      <c r="EG211" s="265">
        <v>6.5156000000000006E-2</v>
      </c>
      <c r="EH211" s="265">
        <v>5.4178999999999998E-2</v>
      </c>
      <c r="EI211" s="265">
        <v>0.86121999999999999</v>
      </c>
      <c r="EJ211" s="265">
        <v>0.80206</v>
      </c>
      <c r="EK211" s="265">
        <v>0.47878999999999999</v>
      </c>
      <c r="EL211" s="265">
        <v>0.76249999999999996</v>
      </c>
      <c r="EM211" s="265">
        <v>0.25718000000000002</v>
      </c>
      <c r="EN211" s="265">
        <v>0.50085000000000002</v>
      </c>
      <c r="EO211" s="265">
        <v>0.83077999999999996</v>
      </c>
      <c r="EP211" s="265">
        <v>0.54305999999999999</v>
      </c>
      <c r="EQ211" s="265">
        <v>0.32178000000000001</v>
      </c>
      <c r="ER211" s="265">
        <v>0.71708000000000005</v>
      </c>
      <c r="ES211" s="265">
        <v>0.47127000000000002</v>
      </c>
      <c r="ET211" s="265">
        <v>0.58162999999999998</v>
      </c>
      <c r="EU211" s="265">
        <v>0.39401000000000003</v>
      </c>
      <c r="EV211" s="265">
        <v>0.71557999999999999</v>
      </c>
      <c r="EW211" s="265">
        <v>0.71833999999999998</v>
      </c>
      <c r="EX211" s="265">
        <v>0.72062000000000004</v>
      </c>
      <c r="EY211" s="265">
        <v>0.27646999999999999</v>
      </c>
      <c r="EZ211" s="265">
        <v>0.59755000000000003</v>
      </c>
      <c r="FA211" s="265">
        <v>0.69782</v>
      </c>
      <c r="FB211" s="265">
        <v>0.69216</v>
      </c>
      <c r="FC211" s="265">
        <v>0.68867999999999996</v>
      </c>
      <c r="FD211" s="265">
        <v>0.48555999999999999</v>
      </c>
      <c r="FE211" s="265">
        <v>0.68494999999999995</v>
      </c>
      <c r="FF211" s="265">
        <v>0.41644999999999999</v>
      </c>
      <c r="FG211" s="265">
        <v>0.58047000000000004</v>
      </c>
      <c r="FH211" s="265">
        <v>0.31934000000000001</v>
      </c>
      <c r="FI211" s="265">
        <v>0.26502999999999999</v>
      </c>
      <c r="FJ211" s="265">
        <v>0.29382999999999998</v>
      </c>
      <c r="FK211" s="265">
        <v>0.30180000000000001</v>
      </c>
      <c r="FL211" s="265">
        <v>0.26132</v>
      </c>
      <c r="FM211" s="265">
        <v>0.28450999999999999</v>
      </c>
      <c r="FN211" s="265">
        <v>0.75712999999999997</v>
      </c>
      <c r="FO211" s="265">
        <v>0.96199999999999997</v>
      </c>
      <c r="FP211" s="265">
        <v>0.56696999999999997</v>
      </c>
      <c r="FQ211" s="265">
        <v>0.81342999999999999</v>
      </c>
      <c r="FR211" s="265">
        <v>0.87365000000000004</v>
      </c>
      <c r="FS211" s="265">
        <v>0.92083999999999999</v>
      </c>
      <c r="FT211" s="265">
        <v>0.63712000000000002</v>
      </c>
      <c r="FU211" s="265">
        <v>0.70747000000000004</v>
      </c>
      <c r="FV211" s="265">
        <v>0.76246999999999998</v>
      </c>
      <c r="FW211" s="265">
        <v>0.59291000000000005</v>
      </c>
      <c r="FX211" s="265">
        <v>0.94423999999999997</v>
      </c>
      <c r="FY211" s="265">
        <v>0.52930999999999995</v>
      </c>
      <c r="FZ211" s="265">
        <v>0.59291000000000005</v>
      </c>
      <c r="GA211" s="265">
        <v>0.73087000000000002</v>
      </c>
      <c r="GB211" s="265">
        <v>0.73536999999999997</v>
      </c>
      <c r="GC211" s="265">
        <v>0.97831999999999997</v>
      </c>
      <c r="GD211" s="265">
        <v>0.89263000000000003</v>
      </c>
      <c r="GE211" s="265">
        <v>1</v>
      </c>
      <c r="GF211" s="265">
        <v>0.93772</v>
      </c>
      <c r="GG211" s="265">
        <v>0.67391000000000001</v>
      </c>
      <c r="GH211" s="265">
        <v>0.77022000000000002</v>
      </c>
      <c r="GI211" s="265">
        <v>0.72685999999999995</v>
      </c>
      <c r="GJ211" s="265">
        <v>0.95401000000000002</v>
      </c>
      <c r="GK211" s="265">
        <v>0.92505000000000004</v>
      </c>
      <c r="GL211" s="265">
        <v>0.81354000000000004</v>
      </c>
      <c r="GM211" s="265">
        <v>0.98636999999999997</v>
      </c>
      <c r="GN211" s="265">
        <v>0.95182</v>
      </c>
      <c r="GO211" s="265">
        <v>0.95237000000000005</v>
      </c>
      <c r="GP211" s="265">
        <v>0.94464000000000004</v>
      </c>
      <c r="GQ211" s="265">
        <v>0.94182999999999995</v>
      </c>
      <c r="GR211" s="265">
        <v>0.98428000000000004</v>
      </c>
      <c r="GS211" s="265">
        <v>0.93332999999999999</v>
      </c>
      <c r="GT211" s="265">
        <v>0.93513000000000002</v>
      </c>
      <c r="GU211" s="265">
        <v>0.93025000000000002</v>
      </c>
      <c r="GV211" s="265">
        <v>0.91515000000000002</v>
      </c>
      <c r="GW211" s="265">
        <v>0.92908999999999997</v>
      </c>
      <c r="GX211" s="265">
        <v>0.95814999999999995</v>
      </c>
      <c r="GY211" s="265">
        <v>0.64424000000000003</v>
      </c>
      <c r="GZ211" s="265">
        <v>0.51132</v>
      </c>
      <c r="HA211" s="265">
        <v>0.88173999999999997</v>
      </c>
      <c r="HB211" s="265">
        <v>0.89215</v>
      </c>
      <c r="HC211" s="265">
        <v>0.96189999999999998</v>
      </c>
      <c r="HD211" s="265">
        <v>0.68762999999999996</v>
      </c>
      <c r="HE211" s="265">
        <v>0.97570000000000001</v>
      </c>
      <c r="HF211" s="265">
        <v>0.86495999999999995</v>
      </c>
      <c r="HG211" s="265">
        <v>0.97674000000000005</v>
      </c>
      <c r="HH211" s="265">
        <v>0.97723000000000004</v>
      </c>
      <c r="HI211" s="265">
        <v>0.97953000000000001</v>
      </c>
      <c r="HJ211" s="265">
        <v>0.95387999999999995</v>
      </c>
      <c r="HK211" s="265">
        <v>0.88007000000000002</v>
      </c>
      <c r="HL211" s="265">
        <v>0.90998000000000001</v>
      </c>
      <c r="HM211" s="265">
        <v>0.93696000000000002</v>
      </c>
      <c r="HN211" s="265">
        <v>0.97023999999999999</v>
      </c>
      <c r="HO211" s="265">
        <v>0.97672999999999999</v>
      </c>
      <c r="HP211" s="265">
        <v>0.95652000000000004</v>
      </c>
      <c r="HQ211" s="265">
        <v>0.80635000000000001</v>
      </c>
      <c r="HR211" s="265">
        <v>0.87327999999999995</v>
      </c>
      <c r="HS211" s="265">
        <v>0.97302999999999995</v>
      </c>
      <c r="HT211" s="265">
        <v>0.78852</v>
      </c>
      <c r="HU211" s="265">
        <v>0.84655000000000002</v>
      </c>
      <c r="HV211" s="265">
        <v>0.92264999999999997</v>
      </c>
      <c r="HW211" s="265">
        <v>0.75475000000000003</v>
      </c>
      <c r="HX211" s="265">
        <v>0.78691999999999995</v>
      </c>
      <c r="HY211" s="265">
        <v>0.62766999999999995</v>
      </c>
      <c r="HZ211" s="265">
        <v>0.99792999999999998</v>
      </c>
      <c r="IA211" s="265">
        <v>0.98001000000000005</v>
      </c>
      <c r="IB211" s="265">
        <v>0.97738000000000003</v>
      </c>
      <c r="IC211" s="265">
        <v>0.98287000000000002</v>
      </c>
      <c r="ID211" s="265">
        <v>0.98162000000000005</v>
      </c>
      <c r="IE211" s="265">
        <v>0.94745000000000001</v>
      </c>
      <c r="IF211" s="265">
        <v>0.95004</v>
      </c>
      <c r="IG211" s="265">
        <v>0.90825</v>
      </c>
      <c r="IH211" s="265">
        <v>0.95681000000000005</v>
      </c>
      <c r="II211" s="265">
        <v>0.99056999999999995</v>
      </c>
      <c r="IJ211" s="265">
        <v>0.94066000000000005</v>
      </c>
      <c r="IK211" s="265">
        <v>0.94703000000000004</v>
      </c>
      <c r="IL211" s="265">
        <v>0.98499000000000003</v>
      </c>
      <c r="IM211" s="265">
        <v>0.99766999999999995</v>
      </c>
      <c r="IN211" s="265">
        <v>0.97418000000000005</v>
      </c>
      <c r="IO211" s="265">
        <v>0.96391000000000004</v>
      </c>
      <c r="IP211" s="265">
        <v>0.76527999999999996</v>
      </c>
      <c r="IQ211" s="265">
        <v>0.97077000000000002</v>
      </c>
      <c r="IR211" s="265">
        <v>0.76729000000000003</v>
      </c>
      <c r="IS211" s="265">
        <v>0.88771999999999995</v>
      </c>
      <c r="IT211" s="265">
        <v>0.63253999999999999</v>
      </c>
      <c r="IU211" s="265">
        <v>0.93747999999999998</v>
      </c>
      <c r="IV211" s="265">
        <v>0.65125</v>
      </c>
      <c r="IW211" s="265">
        <v>0.91754000000000002</v>
      </c>
      <c r="IX211" s="265">
        <v>0.96086000000000005</v>
      </c>
      <c r="IY211" s="265">
        <v>0.90785000000000005</v>
      </c>
      <c r="IZ211" s="265">
        <v>0.81513999999999998</v>
      </c>
      <c r="JA211" s="265">
        <v>0.85175999999999996</v>
      </c>
      <c r="JB211" s="265">
        <v>0.81950999999999996</v>
      </c>
      <c r="JC211" s="265">
        <v>0.89068999999999998</v>
      </c>
      <c r="JD211" s="265">
        <v>0.99390999999999996</v>
      </c>
      <c r="JE211" s="265">
        <v>0.92125999999999997</v>
      </c>
      <c r="JF211" s="265">
        <v>0.61687999999999998</v>
      </c>
      <c r="JG211" s="265">
        <v>0.97668999999999995</v>
      </c>
      <c r="JH211" s="265">
        <v>0.99051999999999996</v>
      </c>
      <c r="JI211" s="265">
        <v>0.78451000000000004</v>
      </c>
      <c r="JJ211" s="265">
        <v>0.74739999999999995</v>
      </c>
      <c r="JK211" s="265">
        <v>0.94079999999999997</v>
      </c>
      <c r="JL211" s="265">
        <v>0.91249000000000002</v>
      </c>
      <c r="JM211" s="265">
        <v>0.98804999999999998</v>
      </c>
      <c r="JN211" s="265">
        <v>0.92344000000000004</v>
      </c>
      <c r="JO211" s="265">
        <v>0.95028000000000001</v>
      </c>
      <c r="JP211" s="265">
        <v>0.70552000000000004</v>
      </c>
      <c r="JQ211" s="265">
        <v>0.92766000000000004</v>
      </c>
      <c r="JR211" s="265">
        <v>0.90456999999999999</v>
      </c>
      <c r="JS211" s="265">
        <v>0.95081000000000004</v>
      </c>
      <c r="JT211" s="265">
        <v>0.40799000000000002</v>
      </c>
      <c r="JU211" s="265">
        <v>0.95323999999999998</v>
      </c>
      <c r="JV211" s="265">
        <v>0.91261000000000003</v>
      </c>
      <c r="JW211" s="265">
        <v>0.90192000000000005</v>
      </c>
      <c r="JX211" s="265">
        <v>0.90398999999999996</v>
      </c>
      <c r="JY211" s="265">
        <v>0.92835999999999996</v>
      </c>
      <c r="JZ211" s="265">
        <v>0.81745000000000001</v>
      </c>
      <c r="KA211" s="265">
        <v>0.72809000000000001</v>
      </c>
      <c r="KB211" s="265">
        <v>0.64461000000000002</v>
      </c>
      <c r="KC211" s="265">
        <v>0.61643000000000003</v>
      </c>
      <c r="KD211" s="265">
        <v>0.52671000000000001</v>
      </c>
      <c r="KE211" s="265">
        <v>0.55003999999999997</v>
      </c>
      <c r="KF211" s="265">
        <v>0.50063000000000002</v>
      </c>
      <c r="KG211" s="265">
        <v>0.47739999999999999</v>
      </c>
      <c r="KH211" s="265">
        <v>0.99231000000000003</v>
      </c>
      <c r="KI211" s="265">
        <v>0.91647000000000001</v>
      </c>
      <c r="KJ211" s="265">
        <v>0.93681999999999999</v>
      </c>
      <c r="KK211" s="265">
        <v>0.67647000000000002</v>
      </c>
      <c r="KL211" s="265">
        <v>0.70040999999999998</v>
      </c>
      <c r="KM211" s="265">
        <v>0.9284</v>
      </c>
      <c r="KN211" s="265">
        <v>0.90180000000000005</v>
      </c>
      <c r="KO211" s="265">
        <v>0.84494000000000002</v>
      </c>
      <c r="KP211" s="265">
        <v>6.3333057341606724E-3</v>
      </c>
      <c r="KQ211" s="265">
        <v>0.72306999999999999</v>
      </c>
      <c r="KR211" s="265">
        <v>0.67605999999999999</v>
      </c>
      <c r="KS211" s="265">
        <v>0.63768000000000002</v>
      </c>
      <c r="KT211" s="265">
        <v>0.93145717750630408</v>
      </c>
      <c r="KU211" s="265">
        <v>0.19722999999999999</v>
      </c>
      <c r="KV211" s="265">
        <v>0.36299999999999999</v>
      </c>
      <c r="KW211" s="265">
        <v>0.43480999999999997</v>
      </c>
      <c r="KX211" s="265">
        <v>0.54466999999999999</v>
      </c>
      <c r="KY211" s="265">
        <v>0.72672999999999999</v>
      </c>
      <c r="KZ211" s="265">
        <v>0.88915</v>
      </c>
      <c r="LA211" s="265">
        <v>0.97799000000000003</v>
      </c>
      <c r="LB211" s="265">
        <v>0.99968999999999997</v>
      </c>
      <c r="LC211" s="265">
        <v>1</v>
      </c>
      <c r="LD211" s="265">
        <v>0</v>
      </c>
      <c r="LE211" s="265">
        <v>0.68725999999999998</v>
      </c>
      <c r="LF211" s="265">
        <v>0</v>
      </c>
      <c r="LG211" s="265">
        <v>0</v>
      </c>
      <c r="LH211" s="431">
        <v>4.5037809759378433E-3</v>
      </c>
      <c r="LI211" s="431">
        <v>3.8820921909064054E-3</v>
      </c>
      <c r="LJ211" s="431">
        <v>3.8837583269923925E-3</v>
      </c>
      <c r="LK211" s="431">
        <v>2.4311905726790428E-3</v>
      </c>
      <c r="LL211" s="431">
        <v>2.8596436604857445E-3</v>
      </c>
      <c r="LM211" s="431">
        <v>1.6213220078498125E-3</v>
      </c>
      <c r="LN211" s="431">
        <v>2.0375172607600689E-3</v>
      </c>
      <c r="LO211" s="431">
        <v>1.1308456305414438E-3</v>
      </c>
      <c r="LP211" s="431">
        <v>1.4315403532236814E-3</v>
      </c>
      <c r="LQ211" s="431">
        <v>9.728324948810041E-4</v>
      </c>
      <c r="LR211" s="431">
        <v>4.2692539282143116E-3</v>
      </c>
      <c r="LS211" s="431">
        <v>2.832615515217185E-3</v>
      </c>
      <c r="LT211" s="431">
        <v>4.1084336116909981E-3</v>
      </c>
      <c r="LU211" s="431">
        <v>1.9721540156751871E-3</v>
      </c>
      <c r="LV211" s="431">
        <v>2.5829202495515347E-3</v>
      </c>
      <c r="LW211" s="431">
        <v>1.5871714567765594E-3</v>
      </c>
      <c r="LX211" s="431">
        <v>2.2276798263192177E-3</v>
      </c>
      <c r="LY211" s="431">
        <v>1.6039218753576279E-3</v>
      </c>
      <c r="LZ211" s="431">
        <v>4.4060167856514454E-3</v>
      </c>
      <c r="MA211" s="431">
        <v>3.6175914574414492E-3</v>
      </c>
      <c r="MB211" s="431">
        <v>4.2625763453543186E-3</v>
      </c>
      <c r="MC211" s="431">
        <v>2.4955871049314737E-3</v>
      </c>
      <c r="MD211" s="431">
        <v>2.050202339887619E-3</v>
      </c>
      <c r="ME211" s="431">
        <v>3.1051621772348881E-3</v>
      </c>
      <c r="MF211" s="431">
        <v>3.5576215013861656E-3</v>
      </c>
      <c r="MG211" s="431">
        <v>3.0298409983515739E-3</v>
      </c>
      <c r="MH211" s="266"/>
      <c r="MI211" s="266"/>
      <c r="MJ211" s="266"/>
      <c r="MK211" s="266"/>
      <c r="ML211" s="266"/>
      <c r="MM211" s="266"/>
      <c r="MN211" s="266"/>
      <c r="MO211" s="266"/>
      <c r="MP211" s="266"/>
      <c r="MQ211" s="266"/>
      <c r="MR211" s="266"/>
      <c r="MS211" s="266"/>
      <c r="MT211" s="266"/>
      <c r="MU211" s="266"/>
      <c r="MV211" s="266"/>
      <c r="MW211" s="266"/>
      <c r="MX211" s="266"/>
      <c r="MY211" s="266"/>
      <c r="MZ211" s="266"/>
      <c r="NA211" s="266"/>
      <c r="NB211" s="266"/>
      <c r="NC211" s="266"/>
      <c r="ND211" s="266"/>
      <c r="NE211" s="266"/>
      <c r="NF211" s="266"/>
      <c r="NG211" s="266"/>
      <c r="NH211" s="266"/>
      <c r="NI211" s="266"/>
      <c r="NJ211" s="266"/>
      <c r="NK211" s="266"/>
      <c r="NL211" s="266"/>
      <c r="NM211" s="266"/>
      <c r="NN211" s="266"/>
      <c r="NO211" s="266"/>
      <c r="NP211" s="266"/>
      <c r="NQ211" s="266"/>
      <c r="NR211" s="266"/>
      <c r="NS211" s="266"/>
      <c r="NT211" s="266"/>
      <c r="NU211" s="266"/>
      <c r="NV211" s="266"/>
      <c r="NW211" s="266"/>
      <c r="NX211" s="266"/>
      <c r="NY211" s="266"/>
      <c r="NZ211" s="266"/>
      <c r="OA211" s="266"/>
      <c r="OB211" s="266"/>
      <c r="OC211" s="266"/>
      <c r="OD211" s="266"/>
      <c r="OE211" s="266"/>
      <c r="OF211" s="266"/>
      <c r="OG211" s="266"/>
      <c r="OH211" s="266"/>
      <c r="OI211" s="266"/>
      <c r="OJ211" s="266"/>
      <c r="OK211" s="266"/>
      <c r="OL211" s="266"/>
      <c r="OM211" s="266"/>
      <c r="ON211" s="267"/>
    </row>
    <row r="212" spans="1:404">
      <c r="A212" s="261">
        <v>587</v>
      </c>
      <c r="B212" s="265">
        <v>0.34926000000000001</v>
      </c>
      <c r="C212" s="265">
        <v>0.54425000000000001</v>
      </c>
      <c r="D212" s="265">
        <v>0.66517999999999999</v>
      </c>
      <c r="E212" s="265">
        <v>0.76432999999999995</v>
      </c>
      <c r="F212" s="265">
        <v>0.37021999999999999</v>
      </c>
      <c r="G212" s="265">
        <v>0.58479000000000003</v>
      </c>
      <c r="H212" s="265">
        <v>0.28921999999999998</v>
      </c>
      <c r="I212" s="265">
        <v>0.36410999999999999</v>
      </c>
      <c r="J212" s="265">
        <v>0.44727</v>
      </c>
      <c r="K212" s="265">
        <v>0.18643000000000001</v>
      </c>
      <c r="L212" s="265">
        <v>0.19148999999999999</v>
      </c>
      <c r="M212" s="265">
        <v>0.21742</v>
      </c>
      <c r="N212" s="265">
        <v>0.40216000000000002</v>
      </c>
      <c r="O212" s="265">
        <v>0.27427000000000001</v>
      </c>
      <c r="P212" s="265">
        <v>0.58496999999999999</v>
      </c>
      <c r="Q212" s="265">
        <v>0.61507000000000001</v>
      </c>
      <c r="R212" s="265">
        <v>0.79679999999999995</v>
      </c>
      <c r="S212" s="265">
        <v>0.32099</v>
      </c>
      <c r="T212" s="265">
        <v>0.21782000000000001</v>
      </c>
      <c r="U212" s="265">
        <v>0.22423000000000001</v>
      </c>
      <c r="V212" s="265">
        <v>0.15289</v>
      </c>
      <c r="W212" s="265">
        <v>0.31091999999999997</v>
      </c>
      <c r="X212" s="265">
        <v>0.23901</v>
      </c>
      <c r="Y212" s="265">
        <v>0.30586000000000002</v>
      </c>
      <c r="Z212" s="265">
        <v>0.20208999999999999</v>
      </c>
      <c r="AA212" s="265">
        <v>0.36608000000000002</v>
      </c>
      <c r="AB212" s="265">
        <v>0.25703999999999999</v>
      </c>
      <c r="AC212" s="265">
        <v>0.33460000000000001</v>
      </c>
      <c r="AD212" s="265">
        <v>0.22438</v>
      </c>
      <c r="AE212" s="265">
        <v>0.25161</v>
      </c>
      <c r="AF212" s="265">
        <v>0.23934</v>
      </c>
      <c r="AG212" s="265">
        <v>0.16824</v>
      </c>
      <c r="AH212" s="265">
        <v>0.18804000000000001</v>
      </c>
      <c r="AI212" s="265">
        <v>0.22441</v>
      </c>
      <c r="AJ212" s="265">
        <v>0.19433</v>
      </c>
      <c r="AK212" s="265">
        <v>0.17008000000000001</v>
      </c>
      <c r="AL212" s="265">
        <v>0.23562</v>
      </c>
      <c r="AM212" s="265">
        <v>0.20308000000000001</v>
      </c>
      <c r="AN212" s="265">
        <v>0.17505000000000001</v>
      </c>
      <c r="AO212" s="265">
        <v>0.22614000000000001</v>
      </c>
      <c r="AP212" s="265">
        <v>0.22842000000000001</v>
      </c>
      <c r="AQ212" s="265">
        <v>0.17371</v>
      </c>
      <c r="AR212" s="265">
        <v>0.21637000000000001</v>
      </c>
      <c r="AS212" s="265">
        <v>0.15814</v>
      </c>
      <c r="AT212" s="265">
        <v>0.16700000000000001</v>
      </c>
      <c r="AU212" s="265">
        <v>0.20807</v>
      </c>
      <c r="AV212" s="265">
        <v>0.1658</v>
      </c>
      <c r="AW212" s="265">
        <v>0.18806</v>
      </c>
      <c r="AX212" s="265">
        <v>0.18562000000000001</v>
      </c>
      <c r="AY212" s="265">
        <v>0.17326</v>
      </c>
      <c r="AZ212" s="265">
        <v>0.16249</v>
      </c>
      <c r="BA212" s="265">
        <v>0.19273999999999999</v>
      </c>
      <c r="BB212" s="265">
        <v>0.2087</v>
      </c>
      <c r="BC212" s="265">
        <v>0.21922</v>
      </c>
      <c r="BD212" s="265">
        <v>0.17904999999999999</v>
      </c>
      <c r="BE212" s="265">
        <v>0.65037</v>
      </c>
      <c r="BF212" s="265">
        <v>0.57015000000000005</v>
      </c>
      <c r="BG212" s="265">
        <v>0.11615</v>
      </c>
      <c r="BH212" s="265">
        <v>6.7422999999999997E-2</v>
      </c>
      <c r="BI212" s="265">
        <v>4.0556000000000002E-2</v>
      </c>
      <c r="BJ212" s="265">
        <v>3.1357000000000003E-2</v>
      </c>
      <c r="BK212" s="265">
        <v>0.27532000000000001</v>
      </c>
      <c r="BL212" s="265">
        <v>0.57064000000000004</v>
      </c>
      <c r="BM212" s="265">
        <v>0.22195000000000001</v>
      </c>
      <c r="BN212" s="265">
        <v>0.58952000000000004</v>
      </c>
      <c r="BO212" s="265">
        <v>0.43429000000000001</v>
      </c>
      <c r="BP212" s="265">
        <v>0.43053999999999998</v>
      </c>
      <c r="BQ212" s="265">
        <v>0.52632000000000001</v>
      </c>
      <c r="BR212" s="265">
        <v>0.58928999999999998</v>
      </c>
      <c r="BS212" s="265">
        <v>0.39772000000000002</v>
      </c>
      <c r="BT212" s="265">
        <v>0.44875999999999999</v>
      </c>
      <c r="BU212" s="265">
        <v>3.1267999999999997E-2</v>
      </c>
      <c r="BV212" s="265">
        <v>1.3953E-2</v>
      </c>
      <c r="BW212" s="265">
        <v>8.2390000000000005E-2</v>
      </c>
      <c r="BX212" s="265">
        <v>2.9930999999999999E-2</v>
      </c>
      <c r="BY212" s="265">
        <v>0.49752999999999997</v>
      </c>
      <c r="BZ212" s="265">
        <v>0.47277999999999998</v>
      </c>
      <c r="CA212" s="265">
        <v>0.77</v>
      </c>
      <c r="CB212" s="265">
        <v>0.58238000000000001</v>
      </c>
      <c r="CC212" s="265">
        <v>0.73534999999999995</v>
      </c>
      <c r="CD212" s="265">
        <v>0.48311999999999999</v>
      </c>
      <c r="CE212" s="265">
        <v>0.46067999999999998</v>
      </c>
      <c r="CF212" s="265">
        <v>0.50544999999999995</v>
      </c>
      <c r="CG212" s="265">
        <v>0.15365999999999999</v>
      </c>
      <c r="CH212" s="265">
        <v>0.45554</v>
      </c>
      <c r="CI212" s="265">
        <v>0.45993000000000001</v>
      </c>
      <c r="CJ212" s="265">
        <v>0.44778000000000001</v>
      </c>
      <c r="CK212" s="265">
        <v>0.16606000000000001</v>
      </c>
      <c r="CL212" s="265">
        <v>0.70286000000000004</v>
      </c>
      <c r="CM212" s="265">
        <v>0.36364999999999997</v>
      </c>
      <c r="CN212" s="265">
        <v>0.19797999999999999</v>
      </c>
      <c r="CO212" s="265">
        <v>0.29604999999999998</v>
      </c>
      <c r="CP212" s="265">
        <v>0.35437999999999997</v>
      </c>
      <c r="CQ212" s="265">
        <v>0.33312000000000003</v>
      </c>
      <c r="CR212" s="265">
        <v>0.28599999999999998</v>
      </c>
      <c r="CS212" s="265">
        <v>0.78571000000000002</v>
      </c>
      <c r="CT212" s="265">
        <v>0.83299000000000001</v>
      </c>
      <c r="CU212" s="265">
        <v>0.24</v>
      </c>
      <c r="CV212" s="265">
        <v>0.32391999999999999</v>
      </c>
      <c r="CW212" s="265">
        <v>0.91515000000000002</v>
      </c>
      <c r="CX212" s="265">
        <v>0.87009999999999998</v>
      </c>
      <c r="CY212" s="265">
        <v>0.42474000000000001</v>
      </c>
      <c r="CZ212" s="265">
        <v>0.54224000000000006</v>
      </c>
      <c r="DA212" s="265">
        <v>0.59931000000000001</v>
      </c>
      <c r="DB212" s="265">
        <v>0.10101</v>
      </c>
      <c r="DC212" s="265">
        <v>0.1134</v>
      </c>
      <c r="DD212" s="265">
        <v>8.0808000000000005E-2</v>
      </c>
      <c r="DE212" s="265">
        <v>0.21237</v>
      </c>
      <c r="DF212" s="265">
        <v>3.3242000000000001E-2</v>
      </c>
      <c r="DG212" s="265">
        <v>4.0542000000000002E-2</v>
      </c>
      <c r="DH212" s="265">
        <v>3.1780000000000003E-2</v>
      </c>
      <c r="DI212" s="265">
        <v>5.4789999999999998E-2</v>
      </c>
      <c r="DJ212" s="265">
        <v>5.1091999999999999E-2</v>
      </c>
      <c r="DK212" s="265">
        <v>4.8247999999999999E-2</v>
      </c>
      <c r="DL212" s="265">
        <v>0.18298</v>
      </c>
      <c r="DM212" s="265">
        <v>5.0616000000000001E-2</v>
      </c>
      <c r="DN212" s="265">
        <v>3.7071E-2</v>
      </c>
      <c r="DO212" s="265">
        <v>7.8416E-2</v>
      </c>
      <c r="DP212" s="265">
        <v>5.2257999999999999E-2</v>
      </c>
      <c r="DQ212" s="265">
        <v>2.5513999999999998E-2</v>
      </c>
      <c r="DR212" s="265">
        <v>3.95E-2</v>
      </c>
      <c r="DS212" s="265">
        <v>5.6357999999999998E-2</v>
      </c>
      <c r="DT212" s="265">
        <v>0.28087000000000001</v>
      </c>
      <c r="DU212" s="265">
        <v>8.7447999999999998E-2</v>
      </c>
      <c r="DV212" s="265">
        <v>0.23469000000000001</v>
      </c>
      <c r="DW212" s="265">
        <v>7.8811000000000006E-2</v>
      </c>
      <c r="DX212" s="265">
        <v>2.6591E-2</v>
      </c>
      <c r="DY212" s="265">
        <v>3.3644E-2</v>
      </c>
      <c r="DZ212" s="265">
        <v>0.25435000000000002</v>
      </c>
      <c r="EA212" s="265">
        <v>6.4406000000000005E-2</v>
      </c>
      <c r="EB212" s="265">
        <v>6.7113000000000006E-2</v>
      </c>
      <c r="EC212" s="265">
        <v>6.8200999999999998E-2</v>
      </c>
      <c r="ED212" s="265">
        <v>6.5572000000000005E-2</v>
      </c>
      <c r="EE212" s="265">
        <v>6.4106999999999997E-2</v>
      </c>
      <c r="EF212" s="265">
        <v>2.5516E-2</v>
      </c>
      <c r="EG212" s="265">
        <v>6.8734000000000003E-2</v>
      </c>
      <c r="EH212" s="265">
        <v>5.7318000000000001E-2</v>
      </c>
      <c r="EI212" s="265">
        <v>0.89592000000000005</v>
      </c>
      <c r="EJ212" s="265">
        <v>0.84123999999999999</v>
      </c>
      <c r="EK212" s="265">
        <v>0.51312999999999998</v>
      </c>
      <c r="EL212" s="265">
        <v>0.81667000000000001</v>
      </c>
      <c r="EM212" s="265">
        <v>0.23233000000000001</v>
      </c>
      <c r="EN212" s="265">
        <v>0.45506000000000002</v>
      </c>
      <c r="EO212" s="265">
        <v>0.84045999999999998</v>
      </c>
      <c r="EP212" s="265">
        <v>0.55854999999999999</v>
      </c>
      <c r="EQ212" s="265">
        <v>0.35009000000000001</v>
      </c>
      <c r="ER212" s="265">
        <v>0.78781000000000001</v>
      </c>
      <c r="ES212" s="265">
        <v>0.51468000000000003</v>
      </c>
      <c r="ET212" s="265">
        <v>0.63629999999999998</v>
      </c>
      <c r="EU212" s="265">
        <v>0.42945</v>
      </c>
      <c r="EV212" s="265">
        <v>0.78669</v>
      </c>
      <c r="EW212" s="265">
        <v>0.78876000000000002</v>
      </c>
      <c r="EX212" s="265">
        <v>0.79046000000000005</v>
      </c>
      <c r="EY212" s="265">
        <v>0.30001</v>
      </c>
      <c r="EZ212" s="265">
        <v>0.61163999999999996</v>
      </c>
      <c r="FA212" s="265">
        <v>0.77336000000000005</v>
      </c>
      <c r="FB212" s="265">
        <v>0.76912000000000003</v>
      </c>
      <c r="FC212" s="265">
        <v>0.76651000000000002</v>
      </c>
      <c r="FD212" s="265">
        <v>0.53434999999999999</v>
      </c>
      <c r="FE212" s="265">
        <v>0.76371</v>
      </c>
      <c r="FF212" s="265">
        <v>0.45756000000000002</v>
      </c>
      <c r="FG212" s="265">
        <v>0.64036000000000004</v>
      </c>
      <c r="FH212" s="265">
        <v>0.34917999999999999</v>
      </c>
      <c r="FI212" s="265">
        <v>0.28883999999999999</v>
      </c>
      <c r="FJ212" s="265">
        <v>0.26511000000000001</v>
      </c>
      <c r="FK212" s="265">
        <v>0.27211000000000002</v>
      </c>
      <c r="FL212" s="265">
        <v>0.26451999999999998</v>
      </c>
      <c r="FM212" s="265">
        <v>0.28706999999999999</v>
      </c>
      <c r="FN212" s="265">
        <v>0.76000999999999996</v>
      </c>
      <c r="FO212" s="265">
        <v>0.96399999999999997</v>
      </c>
      <c r="FP212" s="265">
        <v>0.56169999999999998</v>
      </c>
      <c r="FQ212" s="265">
        <v>0.82126999999999994</v>
      </c>
      <c r="FR212" s="265">
        <v>0.88261999999999996</v>
      </c>
      <c r="FS212" s="265">
        <v>0.92803999999999998</v>
      </c>
      <c r="FT212" s="265">
        <v>0.64288000000000001</v>
      </c>
      <c r="FU212" s="265">
        <v>0.71126</v>
      </c>
      <c r="FV212" s="265">
        <v>0.75926000000000005</v>
      </c>
      <c r="FW212" s="265">
        <v>0.58821000000000001</v>
      </c>
      <c r="FX212" s="265">
        <v>0.94847000000000004</v>
      </c>
      <c r="FY212" s="265">
        <v>0.52498</v>
      </c>
      <c r="FZ212" s="265">
        <v>0.58821000000000001</v>
      </c>
      <c r="GA212" s="265">
        <v>0.73077000000000003</v>
      </c>
      <c r="GB212" s="265">
        <v>0.73307999999999995</v>
      </c>
      <c r="GC212" s="265">
        <v>0.98192000000000002</v>
      </c>
      <c r="GD212" s="265">
        <v>0.89695999999999998</v>
      </c>
      <c r="GE212" s="265">
        <v>1</v>
      </c>
      <c r="GF212" s="265">
        <v>0.94269000000000003</v>
      </c>
      <c r="GG212" s="265">
        <v>0.66961000000000004</v>
      </c>
      <c r="GH212" s="265">
        <v>0.76527999999999996</v>
      </c>
      <c r="GI212" s="265">
        <v>0.72194000000000003</v>
      </c>
      <c r="GJ212" s="265">
        <v>0.95628000000000002</v>
      </c>
      <c r="GK212" s="265">
        <v>0.92813000000000001</v>
      </c>
      <c r="GL212" s="265">
        <v>0.81347000000000003</v>
      </c>
      <c r="GM212" s="265">
        <v>0.98768</v>
      </c>
      <c r="GN212" s="265">
        <v>0.94916999999999996</v>
      </c>
      <c r="GO212" s="265">
        <v>0.95596000000000003</v>
      </c>
      <c r="GP212" s="265">
        <v>0.95003000000000004</v>
      </c>
      <c r="GQ212" s="265">
        <v>0.94733999999999996</v>
      </c>
      <c r="GR212" s="265">
        <v>0.98602999999999996</v>
      </c>
      <c r="GS212" s="265">
        <v>0.93893000000000004</v>
      </c>
      <c r="GT212" s="265">
        <v>0.94028999999999996</v>
      </c>
      <c r="GU212" s="265">
        <v>0.93542000000000003</v>
      </c>
      <c r="GV212" s="265">
        <v>0.93635999999999997</v>
      </c>
      <c r="GW212" s="265">
        <v>0.93566000000000005</v>
      </c>
      <c r="GX212" s="265">
        <v>0.96038999999999997</v>
      </c>
      <c r="GY212" s="265">
        <v>0.63949999999999996</v>
      </c>
      <c r="GZ212" s="265">
        <v>0.50761999999999996</v>
      </c>
      <c r="HA212" s="265">
        <v>0.88875999999999999</v>
      </c>
      <c r="HB212" s="265">
        <v>0.90003</v>
      </c>
      <c r="HC212" s="265">
        <v>0.96009999999999995</v>
      </c>
      <c r="HD212" s="265">
        <v>0.68530000000000002</v>
      </c>
      <c r="HE212" s="265">
        <v>0.97758999999999996</v>
      </c>
      <c r="HF212" s="265">
        <v>0.86351</v>
      </c>
      <c r="HG212" s="265">
        <v>0.97857000000000005</v>
      </c>
      <c r="HH212" s="265">
        <v>0.97882000000000002</v>
      </c>
      <c r="HI212" s="265">
        <v>0.98107</v>
      </c>
      <c r="HJ212" s="265">
        <v>0.95106999999999997</v>
      </c>
      <c r="HK212" s="265">
        <v>0.88419999999999999</v>
      </c>
      <c r="HL212" s="265">
        <v>0.91415999999999997</v>
      </c>
      <c r="HM212" s="265">
        <v>0.94208000000000003</v>
      </c>
      <c r="HN212" s="265">
        <v>0.97418000000000005</v>
      </c>
      <c r="HO212" s="265">
        <v>0.98067000000000004</v>
      </c>
      <c r="HP212" s="265">
        <v>0.96135000000000004</v>
      </c>
      <c r="HQ212" s="265">
        <v>0.80271000000000003</v>
      </c>
      <c r="HR212" s="265">
        <v>0.86868000000000001</v>
      </c>
      <c r="HS212" s="265">
        <v>0.97607999999999995</v>
      </c>
      <c r="HT212" s="265">
        <v>0.78729000000000005</v>
      </c>
      <c r="HU212" s="265">
        <v>0.84116999999999997</v>
      </c>
      <c r="HV212" s="265">
        <v>0.92835000000000001</v>
      </c>
      <c r="HW212" s="265">
        <v>0.75080999999999998</v>
      </c>
      <c r="HX212" s="265">
        <v>0.78195000000000003</v>
      </c>
      <c r="HY212" s="265">
        <v>0.62331999999999999</v>
      </c>
      <c r="HZ212" s="265">
        <v>0.99758999999999998</v>
      </c>
      <c r="IA212" s="265">
        <v>0.98284000000000005</v>
      </c>
      <c r="IB212" s="265">
        <v>0.98058999999999996</v>
      </c>
      <c r="IC212" s="265">
        <v>0.98565000000000003</v>
      </c>
      <c r="ID212" s="265">
        <v>0.98460000000000003</v>
      </c>
      <c r="IE212" s="265">
        <v>0.95352999999999999</v>
      </c>
      <c r="IF212" s="265">
        <v>0.95555999999999996</v>
      </c>
      <c r="IG212" s="265">
        <v>0.91496</v>
      </c>
      <c r="IH212" s="265">
        <v>0.95930000000000004</v>
      </c>
      <c r="II212" s="265">
        <v>0.98797999999999997</v>
      </c>
      <c r="IJ212" s="265">
        <v>0.94733999999999996</v>
      </c>
      <c r="IK212" s="265">
        <v>0.95325000000000004</v>
      </c>
      <c r="IL212" s="265">
        <v>0.98655000000000004</v>
      </c>
      <c r="IM212" s="265">
        <v>0.99824999999999997</v>
      </c>
      <c r="IN212" s="265">
        <v>0.96994999999999998</v>
      </c>
      <c r="IO212" s="265">
        <v>0.95655000000000001</v>
      </c>
      <c r="IP212" s="265">
        <v>0.77595999999999998</v>
      </c>
      <c r="IQ212" s="265">
        <v>0.97445999999999999</v>
      </c>
      <c r="IR212" s="265">
        <v>0.76251999999999998</v>
      </c>
      <c r="IS212" s="265">
        <v>0.89290999999999998</v>
      </c>
      <c r="IT212" s="265">
        <v>0.62892000000000003</v>
      </c>
      <c r="IU212" s="265">
        <v>0.94221999999999995</v>
      </c>
      <c r="IV212" s="265">
        <v>0.65964999999999996</v>
      </c>
      <c r="IW212" s="265">
        <v>0.92493999999999998</v>
      </c>
      <c r="IX212" s="265">
        <v>0.96555000000000002</v>
      </c>
      <c r="IY212" s="265">
        <v>0.90673000000000004</v>
      </c>
      <c r="IZ212" s="265">
        <v>0.81452000000000002</v>
      </c>
      <c r="JA212" s="265">
        <v>0.85082000000000002</v>
      </c>
      <c r="JB212" s="265">
        <v>0.81864000000000003</v>
      </c>
      <c r="JC212" s="265">
        <v>0.88958000000000004</v>
      </c>
      <c r="JD212" s="265">
        <v>0.99543000000000004</v>
      </c>
      <c r="JE212" s="265">
        <v>0.92579</v>
      </c>
      <c r="JF212" s="265">
        <v>0.61189000000000004</v>
      </c>
      <c r="JG212" s="265">
        <v>0.98009000000000002</v>
      </c>
      <c r="JH212" s="265">
        <v>0.98792000000000002</v>
      </c>
      <c r="JI212" s="265">
        <v>0.77998999999999996</v>
      </c>
      <c r="JJ212" s="265">
        <v>0.74345000000000006</v>
      </c>
      <c r="JK212" s="265">
        <v>0.93569000000000002</v>
      </c>
      <c r="JL212" s="265">
        <v>0.90763000000000005</v>
      </c>
      <c r="JM212" s="265">
        <v>0.99012999999999995</v>
      </c>
      <c r="JN212" s="265">
        <v>0.92952000000000001</v>
      </c>
      <c r="JO212" s="265">
        <v>0.95457000000000003</v>
      </c>
      <c r="JP212" s="265">
        <v>0.70089999999999997</v>
      </c>
      <c r="JQ212" s="265">
        <v>0.93413000000000002</v>
      </c>
      <c r="JR212" s="265">
        <v>0.91134999999999999</v>
      </c>
      <c r="JS212" s="265">
        <v>0.95535000000000003</v>
      </c>
      <c r="JT212" s="265">
        <v>0.40528999999999998</v>
      </c>
      <c r="JU212" s="265">
        <v>0.95050999999999997</v>
      </c>
      <c r="JV212" s="265">
        <v>0.91281000000000001</v>
      </c>
      <c r="JW212" s="265">
        <v>0.90800000000000003</v>
      </c>
      <c r="JX212" s="265">
        <v>0.91100999999999999</v>
      </c>
      <c r="JY212" s="265">
        <v>0.93354000000000004</v>
      </c>
      <c r="JZ212" s="265">
        <v>0.82576000000000005</v>
      </c>
      <c r="KA212" s="265">
        <v>0.73418000000000005</v>
      </c>
      <c r="KB212" s="265">
        <v>0.64732999999999996</v>
      </c>
      <c r="KC212" s="265">
        <v>0.61173</v>
      </c>
      <c r="KD212" s="265">
        <v>0.52248000000000006</v>
      </c>
      <c r="KE212" s="265">
        <v>0.54564999999999997</v>
      </c>
      <c r="KF212" s="265">
        <v>0.49720999999999999</v>
      </c>
      <c r="KG212" s="265">
        <v>0.47413</v>
      </c>
      <c r="KH212" s="265">
        <v>0.99422999999999995</v>
      </c>
      <c r="KI212" s="265">
        <v>0.92393000000000003</v>
      </c>
      <c r="KJ212" s="265">
        <v>0.94296000000000002</v>
      </c>
      <c r="KK212" s="265">
        <v>0.68461000000000005</v>
      </c>
      <c r="KL212" s="265">
        <v>0.70813000000000004</v>
      </c>
      <c r="KM212" s="265">
        <v>0.92315000000000003</v>
      </c>
      <c r="KN212" s="265">
        <v>0.89575000000000005</v>
      </c>
      <c r="KO212" s="265">
        <v>0.83870999999999996</v>
      </c>
      <c r="KP212" s="265">
        <v>6.2683663075298992E-3</v>
      </c>
      <c r="KQ212" s="265">
        <v>0.71731</v>
      </c>
      <c r="KR212" s="265">
        <v>0.67062999999999995</v>
      </c>
      <c r="KS212" s="265">
        <v>0.63256999999999997</v>
      </c>
      <c r="KT212" s="265">
        <v>0.92884215094175693</v>
      </c>
      <c r="KU212" s="265">
        <v>0.19969999999999999</v>
      </c>
      <c r="KV212" s="265">
        <v>0.36599999999999999</v>
      </c>
      <c r="KW212" s="265">
        <v>0.43786000000000003</v>
      </c>
      <c r="KX212" s="265">
        <v>0.54762999999999995</v>
      </c>
      <c r="KY212" s="265">
        <v>0.72921999999999998</v>
      </c>
      <c r="KZ212" s="265">
        <v>0.89088000000000001</v>
      </c>
      <c r="LA212" s="265">
        <v>0.97877000000000003</v>
      </c>
      <c r="LB212" s="265">
        <v>0.99958000000000002</v>
      </c>
      <c r="LC212" s="265">
        <v>1</v>
      </c>
      <c r="LD212" s="265">
        <v>0</v>
      </c>
      <c r="LE212" s="265">
        <v>0.68142999999999998</v>
      </c>
      <c r="LF212" s="265">
        <v>0</v>
      </c>
      <c r="LG212" s="265">
        <v>0</v>
      </c>
      <c r="LH212" s="431">
        <v>4.5323767699301243E-3</v>
      </c>
      <c r="LI212" s="431">
        <v>3.9003686979413033E-3</v>
      </c>
      <c r="LJ212" s="431">
        <v>3.9168358780443668E-3</v>
      </c>
      <c r="LK212" s="431">
        <v>2.4281160440295935E-3</v>
      </c>
      <c r="LL212" s="431">
        <v>2.883704612031579E-3</v>
      </c>
      <c r="LM212" s="431">
        <v>1.6161890234798193E-3</v>
      </c>
      <c r="LN212" s="431">
        <v>2.0534198265522718E-3</v>
      </c>
      <c r="LO212" s="431">
        <v>1.1260159080848098E-3</v>
      </c>
      <c r="LP212" s="431">
        <v>1.4403045643121004E-3</v>
      </c>
      <c r="LQ212" s="431">
        <v>9.6780637977644801E-4</v>
      </c>
      <c r="LR212" s="431">
        <v>4.2740143835544586E-3</v>
      </c>
      <c r="LS212" s="431">
        <v>2.8271586634218693E-3</v>
      </c>
      <c r="LT212" s="431">
        <v>4.1241203434765339E-3</v>
      </c>
      <c r="LU212" s="431">
        <v>1.9616440404206514E-3</v>
      </c>
      <c r="LV212" s="431">
        <v>2.6021425146609545E-3</v>
      </c>
      <c r="LW212" s="431">
        <v>1.5795397339388728E-3</v>
      </c>
      <c r="LX212" s="431">
        <v>2.2430033423006535E-3</v>
      </c>
      <c r="LY212" s="431">
        <v>1.5933997929096222E-3</v>
      </c>
      <c r="LZ212" s="431">
        <v>4.4242325238883495E-3</v>
      </c>
      <c r="MA212" s="431">
        <v>3.6296350881457329E-3</v>
      </c>
      <c r="MB212" s="431">
        <v>4.2918347753584385E-3</v>
      </c>
      <c r="MC212" s="431">
        <v>2.4846086744219065E-3</v>
      </c>
      <c r="MD212" s="431">
        <v>2.0377926994115114E-3</v>
      </c>
      <c r="ME212" s="431">
        <v>3.1085212249308825E-3</v>
      </c>
      <c r="MF212" s="431">
        <v>3.5578880924731493E-3</v>
      </c>
      <c r="MG212" s="431">
        <v>3.0175186693668365E-3</v>
      </c>
      <c r="MH212" s="266"/>
      <c r="MI212" s="266"/>
      <c r="MJ212" s="266"/>
      <c r="MK212" s="266"/>
      <c r="ML212" s="266"/>
      <c r="MM212" s="266"/>
      <c r="MN212" s="266"/>
      <c r="MO212" s="266"/>
      <c r="MP212" s="266"/>
      <c r="MQ212" s="266"/>
      <c r="MR212" s="266"/>
      <c r="MS212" s="266"/>
      <c r="MT212" s="266"/>
      <c r="MU212" s="266"/>
      <c r="MV212" s="266"/>
      <c r="MW212" s="266"/>
      <c r="MX212" s="266"/>
      <c r="MY212" s="266"/>
      <c r="MZ212" s="266"/>
      <c r="NA212" s="266"/>
      <c r="NB212" s="266"/>
      <c r="NC212" s="266"/>
      <c r="ND212" s="266"/>
      <c r="NE212" s="266"/>
      <c r="NF212" s="266"/>
      <c r="NG212" s="266"/>
      <c r="NH212" s="266"/>
      <c r="NI212" s="266"/>
      <c r="NJ212" s="266"/>
      <c r="NK212" s="266"/>
      <c r="NL212" s="266"/>
      <c r="NM212" s="266"/>
      <c r="NN212" s="266"/>
      <c r="NO212" s="266"/>
      <c r="NP212" s="266"/>
      <c r="NQ212" s="266"/>
      <c r="NR212" s="266"/>
      <c r="NS212" s="266"/>
      <c r="NT212" s="266"/>
      <c r="NU212" s="266"/>
      <c r="NV212" s="266"/>
      <c r="NW212" s="266"/>
      <c r="NX212" s="266"/>
      <c r="NY212" s="266"/>
      <c r="NZ212" s="266"/>
      <c r="OA212" s="266"/>
      <c r="OB212" s="266"/>
      <c r="OC212" s="266"/>
      <c r="OD212" s="266"/>
      <c r="OE212" s="266"/>
      <c r="OF212" s="266"/>
      <c r="OG212" s="266"/>
      <c r="OH212" s="266"/>
      <c r="OI212" s="266"/>
      <c r="OJ212" s="266"/>
      <c r="OK212" s="266"/>
      <c r="OL212" s="266"/>
      <c r="OM212" s="266"/>
      <c r="ON212" s="267"/>
    </row>
    <row r="213" spans="1:404">
      <c r="A213" s="261">
        <v>588</v>
      </c>
      <c r="B213" s="265">
        <v>0.34665000000000001</v>
      </c>
      <c r="C213" s="265">
        <v>0.54064999999999996</v>
      </c>
      <c r="D213" s="265">
        <v>0.66166000000000003</v>
      </c>
      <c r="E213" s="265">
        <v>0.76209000000000005</v>
      </c>
      <c r="F213" s="265">
        <v>0.36653999999999998</v>
      </c>
      <c r="G213" s="265">
        <v>0.57957999999999998</v>
      </c>
      <c r="H213" s="265">
        <v>0.28849000000000002</v>
      </c>
      <c r="I213" s="265">
        <v>0.36521999999999999</v>
      </c>
      <c r="J213" s="265">
        <v>0.44788</v>
      </c>
      <c r="K213" s="265">
        <v>0.17929</v>
      </c>
      <c r="L213" s="265">
        <v>0.18590999999999999</v>
      </c>
      <c r="M213" s="265">
        <v>0.21435999999999999</v>
      </c>
      <c r="N213" s="265">
        <v>0.40706999999999999</v>
      </c>
      <c r="O213" s="265">
        <v>0.27456999999999998</v>
      </c>
      <c r="P213" s="265">
        <v>0.58042000000000005</v>
      </c>
      <c r="Q213" s="265">
        <v>0.60594000000000003</v>
      </c>
      <c r="R213" s="265">
        <v>0.79354000000000002</v>
      </c>
      <c r="S213" s="265">
        <v>0.32146000000000002</v>
      </c>
      <c r="T213" s="265">
        <v>0.21778</v>
      </c>
      <c r="U213" s="265">
        <v>0.22463</v>
      </c>
      <c r="V213" s="265">
        <v>0.15289</v>
      </c>
      <c r="W213" s="265">
        <v>0.31468000000000002</v>
      </c>
      <c r="X213" s="265">
        <v>0.23666000000000001</v>
      </c>
      <c r="Y213" s="265">
        <v>0.30553000000000002</v>
      </c>
      <c r="Z213" s="265">
        <v>0.20003000000000001</v>
      </c>
      <c r="AA213" s="265">
        <v>0.36253000000000002</v>
      </c>
      <c r="AB213" s="265">
        <v>0.25464999999999999</v>
      </c>
      <c r="AC213" s="265">
        <v>0.33681</v>
      </c>
      <c r="AD213" s="265">
        <v>0.22578999999999999</v>
      </c>
      <c r="AE213" s="265">
        <v>0.23608999999999999</v>
      </c>
      <c r="AF213" s="265">
        <v>0.22364000000000001</v>
      </c>
      <c r="AG213" s="265">
        <v>0.16878000000000001</v>
      </c>
      <c r="AH213" s="265">
        <v>0.17255999999999999</v>
      </c>
      <c r="AI213" s="265">
        <v>0.22078</v>
      </c>
      <c r="AJ213" s="265">
        <v>0.17732999999999999</v>
      </c>
      <c r="AK213" s="265">
        <v>0.1588</v>
      </c>
      <c r="AL213" s="265">
        <v>0.23032</v>
      </c>
      <c r="AM213" s="265">
        <v>0.19069</v>
      </c>
      <c r="AN213" s="265">
        <v>0.16353999999999999</v>
      </c>
      <c r="AO213" s="265">
        <v>0.21962000000000001</v>
      </c>
      <c r="AP213" s="265">
        <v>0.22020999999999999</v>
      </c>
      <c r="AQ213" s="265">
        <v>0.16217999999999999</v>
      </c>
      <c r="AR213" s="265">
        <v>0.20941000000000001</v>
      </c>
      <c r="AS213" s="265">
        <v>0.14069999999999999</v>
      </c>
      <c r="AT213" s="265">
        <v>0.15573999999999999</v>
      </c>
      <c r="AU213" s="265">
        <v>0.20005000000000001</v>
      </c>
      <c r="AV213" s="265">
        <v>0.15434999999999999</v>
      </c>
      <c r="AW213" s="265">
        <v>0.17038</v>
      </c>
      <c r="AX213" s="265">
        <v>0.16903000000000001</v>
      </c>
      <c r="AY213" s="265">
        <v>0.15626000000000001</v>
      </c>
      <c r="AZ213" s="265">
        <v>0.14501</v>
      </c>
      <c r="BA213" s="265">
        <v>0.18654000000000001</v>
      </c>
      <c r="BB213" s="265">
        <v>0.20197999999999999</v>
      </c>
      <c r="BC213" s="265">
        <v>0.21215999999999999</v>
      </c>
      <c r="BD213" s="265">
        <v>0.17329</v>
      </c>
      <c r="BE213" s="265">
        <v>0.57965</v>
      </c>
      <c r="BF213" s="265">
        <v>0.40194999999999997</v>
      </c>
      <c r="BG213" s="265">
        <v>0.10117</v>
      </c>
      <c r="BH213" s="265">
        <v>6.3961000000000004E-2</v>
      </c>
      <c r="BI213" s="265">
        <v>4.0658E-2</v>
      </c>
      <c r="BJ213" s="265">
        <v>3.2798000000000001E-2</v>
      </c>
      <c r="BK213" s="265">
        <v>0.28311999999999998</v>
      </c>
      <c r="BL213" s="265">
        <v>0.46145999999999998</v>
      </c>
      <c r="BM213" s="265">
        <v>0.18049000000000001</v>
      </c>
      <c r="BN213" s="265">
        <v>0.64171</v>
      </c>
      <c r="BO213" s="265">
        <v>0.42286000000000001</v>
      </c>
      <c r="BP213" s="265">
        <v>0.62036000000000002</v>
      </c>
      <c r="BQ213" s="265">
        <v>0.51895999999999998</v>
      </c>
      <c r="BR213" s="265">
        <v>0.63954999999999995</v>
      </c>
      <c r="BS213" s="265">
        <v>0.32057000000000002</v>
      </c>
      <c r="BT213" s="265">
        <v>0.47876000000000002</v>
      </c>
      <c r="BU213" s="265">
        <v>2.8854000000000001E-2</v>
      </c>
      <c r="BV213" s="265">
        <v>1.3266E-2</v>
      </c>
      <c r="BW213" s="265">
        <v>8.1573000000000007E-2</v>
      </c>
      <c r="BX213" s="265">
        <v>2.9467E-2</v>
      </c>
      <c r="BY213" s="265">
        <v>0.50070999999999999</v>
      </c>
      <c r="BZ213" s="265">
        <v>0.47585</v>
      </c>
      <c r="CA213" s="265">
        <v>0.77</v>
      </c>
      <c r="CB213" s="265">
        <v>0.58520000000000005</v>
      </c>
      <c r="CC213" s="265">
        <v>0.73936000000000002</v>
      </c>
      <c r="CD213" s="265">
        <v>0.48613000000000001</v>
      </c>
      <c r="CE213" s="265">
        <v>0.46356000000000003</v>
      </c>
      <c r="CF213" s="265">
        <v>0.50861999999999996</v>
      </c>
      <c r="CG213" s="265">
        <v>0.16442000000000001</v>
      </c>
      <c r="CH213" s="265">
        <v>0.45865</v>
      </c>
      <c r="CI213" s="265">
        <v>0.46289999999999998</v>
      </c>
      <c r="CJ213" s="265">
        <v>0.45095000000000002</v>
      </c>
      <c r="CK213" s="265">
        <v>0.17924000000000001</v>
      </c>
      <c r="CL213" s="265">
        <v>0.70304999999999995</v>
      </c>
      <c r="CM213" s="265">
        <v>0.36360999999999999</v>
      </c>
      <c r="CN213" s="265">
        <v>0.19596</v>
      </c>
      <c r="CO213" s="265">
        <v>0.29643000000000003</v>
      </c>
      <c r="CP213" s="265">
        <v>0.35339999999999999</v>
      </c>
      <c r="CQ213" s="265">
        <v>0.33216000000000001</v>
      </c>
      <c r="CR213" s="265">
        <v>0.28399999999999997</v>
      </c>
      <c r="CS213" s="265">
        <v>0.83672999999999997</v>
      </c>
      <c r="CT213" s="265">
        <v>0.87834999999999996</v>
      </c>
      <c r="CU213" s="265">
        <v>0.24</v>
      </c>
      <c r="CV213" s="265">
        <v>0.32301000000000002</v>
      </c>
      <c r="CW213" s="265">
        <v>0.94342999999999999</v>
      </c>
      <c r="CX213" s="265">
        <v>0.91339999999999999</v>
      </c>
      <c r="CY213" s="265">
        <v>0.42061999999999999</v>
      </c>
      <c r="CZ213" s="265">
        <v>0.54171999999999998</v>
      </c>
      <c r="DA213" s="265">
        <v>0.59769000000000005</v>
      </c>
      <c r="DB213" s="265">
        <v>0.10101</v>
      </c>
      <c r="DC213" s="265">
        <v>0.1134</v>
      </c>
      <c r="DD213" s="265">
        <v>8.0808000000000005E-2</v>
      </c>
      <c r="DE213" s="265">
        <v>0.21031</v>
      </c>
      <c r="DF213" s="265">
        <v>3.4813999999999998E-2</v>
      </c>
      <c r="DG213" s="265">
        <v>4.1652000000000002E-2</v>
      </c>
      <c r="DH213" s="265">
        <v>3.2309999999999998E-2</v>
      </c>
      <c r="DI213" s="265">
        <v>6.1130999999999998E-2</v>
      </c>
      <c r="DJ213" s="265">
        <v>5.6578000000000003E-2</v>
      </c>
      <c r="DK213" s="265">
        <v>4.8061E-2</v>
      </c>
      <c r="DL213" s="265">
        <v>0.20205000000000001</v>
      </c>
      <c r="DM213" s="265">
        <v>5.1094000000000001E-2</v>
      </c>
      <c r="DN213" s="265">
        <v>3.9303999999999999E-2</v>
      </c>
      <c r="DO213" s="265">
        <v>8.6001999999999995E-2</v>
      </c>
      <c r="DP213" s="265">
        <v>5.3656000000000002E-2</v>
      </c>
      <c r="DQ213" s="265">
        <v>2.5642999999999999E-2</v>
      </c>
      <c r="DR213" s="265">
        <v>3.9266000000000002E-2</v>
      </c>
      <c r="DS213" s="265">
        <v>5.5161000000000002E-2</v>
      </c>
      <c r="DT213" s="265">
        <v>0.32952999999999999</v>
      </c>
      <c r="DU213" s="265">
        <v>9.1922000000000004E-2</v>
      </c>
      <c r="DV213" s="265">
        <v>0.26236999999999999</v>
      </c>
      <c r="DW213" s="265">
        <v>8.1877000000000005E-2</v>
      </c>
      <c r="DX213" s="265">
        <v>2.6852000000000001E-2</v>
      </c>
      <c r="DY213" s="265">
        <v>3.3595E-2</v>
      </c>
      <c r="DZ213" s="265">
        <v>0.27883000000000002</v>
      </c>
      <c r="EA213" s="265">
        <v>6.8372000000000002E-2</v>
      </c>
      <c r="EB213" s="265">
        <v>7.1331000000000006E-2</v>
      </c>
      <c r="EC213" s="265">
        <v>7.2320999999999996E-2</v>
      </c>
      <c r="ED213" s="265">
        <v>6.9928000000000004E-2</v>
      </c>
      <c r="EE213" s="265">
        <v>6.8592E-2</v>
      </c>
      <c r="EF213" s="265">
        <v>2.7595999999999999E-2</v>
      </c>
      <c r="EG213" s="265">
        <v>7.2312000000000001E-2</v>
      </c>
      <c r="EH213" s="265">
        <v>6.0456999999999997E-2</v>
      </c>
      <c r="EI213" s="265">
        <v>0.93061000000000005</v>
      </c>
      <c r="EJ213" s="265">
        <v>0.88041000000000003</v>
      </c>
      <c r="EK213" s="265">
        <v>0.54747000000000001</v>
      </c>
      <c r="EL213" s="265">
        <v>0.87082999999999999</v>
      </c>
      <c r="EM213" s="265">
        <v>0.20748</v>
      </c>
      <c r="EN213" s="265">
        <v>0.40927000000000002</v>
      </c>
      <c r="EO213" s="265">
        <v>0.85014999999999996</v>
      </c>
      <c r="EP213" s="265">
        <v>0.57404999999999995</v>
      </c>
      <c r="EQ213" s="265">
        <v>0.37840000000000001</v>
      </c>
      <c r="ER213" s="265">
        <v>0.85853999999999997</v>
      </c>
      <c r="ES213" s="265">
        <v>0.55808999999999997</v>
      </c>
      <c r="ET213" s="265">
        <v>0.69096999999999997</v>
      </c>
      <c r="EU213" s="265">
        <v>0.46489000000000003</v>
      </c>
      <c r="EV213" s="265">
        <v>0.85779000000000005</v>
      </c>
      <c r="EW213" s="265">
        <v>0.85916999999999999</v>
      </c>
      <c r="EX213" s="265">
        <v>0.86031000000000002</v>
      </c>
      <c r="EY213" s="265">
        <v>0.32356000000000001</v>
      </c>
      <c r="EZ213" s="265">
        <v>0.62573000000000001</v>
      </c>
      <c r="FA213" s="265">
        <v>0.84891000000000005</v>
      </c>
      <c r="FB213" s="265">
        <v>0.84608000000000005</v>
      </c>
      <c r="FC213" s="265">
        <v>0.84433999999999998</v>
      </c>
      <c r="FD213" s="265">
        <v>0.58313999999999999</v>
      </c>
      <c r="FE213" s="265">
        <v>0.84247000000000005</v>
      </c>
      <c r="FF213" s="265">
        <v>0.49867</v>
      </c>
      <c r="FG213" s="265">
        <v>0.70025000000000004</v>
      </c>
      <c r="FH213" s="265">
        <v>0.37902999999999998</v>
      </c>
      <c r="FI213" s="265">
        <v>0.31264999999999998</v>
      </c>
      <c r="FJ213" s="265">
        <v>0.23638999999999999</v>
      </c>
      <c r="FK213" s="265">
        <v>0.24242</v>
      </c>
      <c r="FL213" s="265">
        <v>0.26772000000000001</v>
      </c>
      <c r="FM213" s="265">
        <v>0.28963</v>
      </c>
      <c r="FN213" s="265">
        <v>0.76288999999999996</v>
      </c>
      <c r="FO213" s="265">
        <v>0.96599999999999997</v>
      </c>
      <c r="FP213" s="265">
        <v>0.55644000000000005</v>
      </c>
      <c r="FQ213" s="265">
        <v>0.82911000000000001</v>
      </c>
      <c r="FR213" s="265">
        <v>0.89159999999999995</v>
      </c>
      <c r="FS213" s="265">
        <v>0.93525000000000003</v>
      </c>
      <c r="FT213" s="265">
        <v>0.64863999999999999</v>
      </c>
      <c r="FU213" s="265">
        <v>0.71504999999999996</v>
      </c>
      <c r="FV213" s="265">
        <v>0.75605999999999995</v>
      </c>
      <c r="FW213" s="265">
        <v>0.58350000000000002</v>
      </c>
      <c r="FX213" s="265">
        <v>0.95270999999999995</v>
      </c>
      <c r="FY213" s="265">
        <v>0.52064999999999995</v>
      </c>
      <c r="FZ213" s="265">
        <v>0.58350000000000002</v>
      </c>
      <c r="GA213" s="265">
        <v>0.73065999999999998</v>
      </c>
      <c r="GB213" s="265">
        <v>0.73077999999999999</v>
      </c>
      <c r="GC213" s="265">
        <v>0.98551999999999995</v>
      </c>
      <c r="GD213" s="265">
        <v>0.90129999999999999</v>
      </c>
      <c r="GE213" s="265">
        <v>1</v>
      </c>
      <c r="GF213" s="265">
        <v>0.94765999999999995</v>
      </c>
      <c r="GG213" s="265">
        <v>0.66532000000000002</v>
      </c>
      <c r="GH213" s="265">
        <v>0.76034000000000002</v>
      </c>
      <c r="GI213" s="265">
        <v>0.71701000000000004</v>
      </c>
      <c r="GJ213" s="265">
        <v>0.95855000000000001</v>
      </c>
      <c r="GK213" s="265">
        <v>0.93122000000000005</v>
      </c>
      <c r="GL213" s="265">
        <v>0.81340999999999997</v>
      </c>
      <c r="GM213" s="265">
        <v>0.98899000000000004</v>
      </c>
      <c r="GN213" s="265">
        <v>0.94652000000000003</v>
      </c>
      <c r="GO213" s="265">
        <v>0.95953999999999995</v>
      </c>
      <c r="GP213" s="265">
        <v>0.95540999999999998</v>
      </c>
      <c r="GQ213" s="265">
        <v>0.95284999999999997</v>
      </c>
      <c r="GR213" s="265">
        <v>0.98777999999999999</v>
      </c>
      <c r="GS213" s="265">
        <v>0.94452000000000003</v>
      </c>
      <c r="GT213" s="265">
        <v>0.94545000000000001</v>
      </c>
      <c r="GU213" s="265">
        <v>0.94059999999999999</v>
      </c>
      <c r="GV213" s="265">
        <v>0.95757999999999999</v>
      </c>
      <c r="GW213" s="265">
        <v>0.94223000000000001</v>
      </c>
      <c r="GX213" s="265">
        <v>0.96262000000000003</v>
      </c>
      <c r="GY213" s="265">
        <v>0.63475999999999999</v>
      </c>
      <c r="GZ213" s="265">
        <v>0.50392000000000003</v>
      </c>
      <c r="HA213" s="265">
        <v>0.89578000000000002</v>
      </c>
      <c r="HB213" s="265">
        <v>0.90790000000000004</v>
      </c>
      <c r="HC213" s="265">
        <v>0.95830000000000004</v>
      </c>
      <c r="HD213" s="265">
        <v>0.68296000000000001</v>
      </c>
      <c r="HE213" s="265">
        <v>0.97948000000000002</v>
      </c>
      <c r="HF213" s="265">
        <v>0.86204999999999998</v>
      </c>
      <c r="HG213" s="265">
        <v>0.98041</v>
      </c>
      <c r="HH213" s="265">
        <v>0.98041999999999996</v>
      </c>
      <c r="HI213" s="265">
        <v>0.98260000000000003</v>
      </c>
      <c r="HJ213" s="265">
        <v>0.94825000000000004</v>
      </c>
      <c r="HK213" s="265">
        <v>0.88832999999999995</v>
      </c>
      <c r="HL213" s="265">
        <v>0.91834000000000005</v>
      </c>
      <c r="HM213" s="265">
        <v>0.94720000000000004</v>
      </c>
      <c r="HN213" s="265">
        <v>0.97811000000000003</v>
      </c>
      <c r="HO213" s="265">
        <v>0.98460999999999999</v>
      </c>
      <c r="HP213" s="265">
        <v>0.96618000000000004</v>
      </c>
      <c r="HQ213" s="265">
        <v>0.79906999999999995</v>
      </c>
      <c r="HR213" s="265">
        <v>0.86407999999999996</v>
      </c>
      <c r="HS213" s="265">
        <v>0.97914000000000001</v>
      </c>
      <c r="HT213" s="265">
        <v>0.78605000000000003</v>
      </c>
      <c r="HU213" s="265">
        <v>0.83577999999999997</v>
      </c>
      <c r="HV213" s="265">
        <v>0.93403999999999998</v>
      </c>
      <c r="HW213" s="265">
        <v>0.74685999999999997</v>
      </c>
      <c r="HX213" s="265">
        <v>0.77697000000000005</v>
      </c>
      <c r="HY213" s="265">
        <v>0.61897999999999997</v>
      </c>
      <c r="HZ213" s="265">
        <v>0.99724999999999997</v>
      </c>
      <c r="IA213" s="265">
        <v>0.98565999999999998</v>
      </c>
      <c r="IB213" s="265">
        <v>0.98379000000000005</v>
      </c>
      <c r="IC213" s="265">
        <v>0.98843000000000003</v>
      </c>
      <c r="ID213" s="265">
        <v>0.98758000000000001</v>
      </c>
      <c r="IE213" s="265">
        <v>0.95960000000000001</v>
      </c>
      <c r="IF213" s="265">
        <v>0.96106999999999998</v>
      </c>
      <c r="IG213" s="265">
        <v>0.92168000000000005</v>
      </c>
      <c r="IH213" s="265">
        <v>0.96179999999999999</v>
      </c>
      <c r="II213" s="265">
        <v>0.98540000000000005</v>
      </c>
      <c r="IJ213" s="265">
        <v>0.95401999999999998</v>
      </c>
      <c r="IK213" s="265">
        <v>0.95948</v>
      </c>
      <c r="IL213" s="265">
        <v>0.98811000000000004</v>
      </c>
      <c r="IM213" s="265">
        <v>0.99883999999999995</v>
      </c>
      <c r="IN213" s="265">
        <v>0.96572000000000002</v>
      </c>
      <c r="IO213" s="265">
        <v>0.94920000000000004</v>
      </c>
      <c r="IP213" s="265">
        <v>0.78664000000000001</v>
      </c>
      <c r="IQ213" s="265">
        <v>0.97814999999999996</v>
      </c>
      <c r="IR213" s="265">
        <v>0.75775999999999999</v>
      </c>
      <c r="IS213" s="265">
        <v>0.89809000000000005</v>
      </c>
      <c r="IT213" s="265">
        <v>0.62531000000000003</v>
      </c>
      <c r="IU213" s="265">
        <v>0.94696999999999998</v>
      </c>
      <c r="IV213" s="265">
        <v>0.66805999999999999</v>
      </c>
      <c r="IW213" s="265">
        <v>0.93233999999999995</v>
      </c>
      <c r="IX213" s="265">
        <v>0.97023999999999999</v>
      </c>
      <c r="IY213" s="265">
        <v>0.90559999999999996</v>
      </c>
      <c r="IZ213" s="265">
        <v>0.81391000000000002</v>
      </c>
      <c r="JA213" s="265">
        <v>0.84987999999999997</v>
      </c>
      <c r="JB213" s="265">
        <v>0.81776000000000004</v>
      </c>
      <c r="JC213" s="265">
        <v>0.88846000000000003</v>
      </c>
      <c r="JD213" s="265">
        <v>0.99695</v>
      </c>
      <c r="JE213" s="265">
        <v>0.93032000000000004</v>
      </c>
      <c r="JF213" s="265">
        <v>0.6069</v>
      </c>
      <c r="JG213" s="265">
        <v>0.98348999999999998</v>
      </c>
      <c r="JH213" s="265">
        <v>0.98531999999999997</v>
      </c>
      <c r="JI213" s="265">
        <v>0.77546000000000004</v>
      </c>
      <c r="JJ213" s="265">
        <v>0.73948999999999998</v>
      </c>
      <c r="JK213" s="265">
        <v>0.93057999999999996</v>
      </c>
      <c r="JL213" s="265">
        <v>0.90276000000000001</v>
      </c>
      <c r="JM213" s="265">
        <v>0.99221000000000004</v>
      </c>
      <c r="JN213" s="265">
        <v>0.93559000000000003</v>
      </c>
      <c r="JO213" s="265">
        <v>0.95886000000000005</v>
      </c>
      <c r="JP213" s="265">
        <v>0.69628999999999996</v>
      </c>
      <c r="JQ213" s="265">
        <v>0.94059000000000004</v>
      </c>
      <c r="JR213" s="265">
        <v>0.91813</v>
      </c>
      <c r="JS213" s="265">
        <v>0.95989999999999998</v>
      </c>
      <c r="JT213" s="265">
        <v>0.40260000000000001</v>
      </c>
      <c r="JU213" s="265">
        <v>0.94779000000000002</v>
      </c>
      <c r="JV213" s="265">
        <v>0.91300999999999999</v>
      </c>
      <c r="JW213" s="265">
        <v>0.91408999999999996</v>
      </c>
      <c r="JX213" s="265">
        <v>0.91803000000000001</v>
      </c>
      <c r="JY213" s="265">
        <v>0.93872</v>
      </c>
      <c r="JZ213" s="265">
        <v>0.83408000000000004</v>
      </c>
      <c r="KA213" s="265">
        <v>0.74028000000000005</v>
      </c>
      <c r="KB213" s="265">
        <v>0.65005999999999997</v>
      </c>
      <c r="KC213" s="265">
        <v>0.60702999999999996</v>
      </c>
      <c r="KD213" s="265">
        <v>0.51824000000000003</v>
      </c>
      <c r="KE213" s="265">
        <v>0.54125999999999996</v>
      </c>
      <c r="KF213" s="265">
        <v>0.49380000000000002</v>
      </c>
      <c r="KG213" s="265">
        <v>0.47086</v>
      </c>
      <c r="KH213" s="265">
        <v>0.99616000000000005</v>
      </c>
      <c r="KI213" s="265">
        <v>0.93137999999999999</v>
      </c>
      <c r="KJ213" s="265">
        <v>0.94911000000000001</v>
      </c>
      <c r="KK213" s="265">
        <v>0.69274999999999998</v>
      </c>
      <c r="KL213" s="265">
        <v>0.71586000000000005</v>
      </c>
      <c r="KM213" s="265">
        <v>0.91788999999999998</v>
      </c>
      <c r="KN213" s="265">
        <v>0.88968999999999998</v>
      </c>
      <c r="KO213" s="265">
        <v>0.83248</v>
      </c>
      <c r="KP213" s="265">
        <v>6.2073626037251846E-3</v>
      </c>
      <c r="KQ213" s="265">
        <v>0.71155999999999997</v>
      </c>
      <c r="KR213" s="265">
        <v>0.66520999999999997</v>
      </c>
      <c r="KS213" s="265">
        <v>0.62746999999999997</v>
      </c>
      <c r="KT213" s="265">
        <v>0.92622062413406603</v>
      </c>
      <c r="KU213" s="265">
        <v>0.20218</v>
      </c>
      <c r="KV213" s="265">
        <v>0.36899999999999999</v>
      </c>
      <c r="KW213" s="265">
        <v>0.44090000000000001</v>
      </c>
      <c r="KX213" s="265">
        <v>0.55059000000000002</v>
      </c>
      <c r="KY213" s="265">
        <v>0.73170999999999997</v>
      </c>
      <c r="KZ213" s="265">
        <v>0.89259999999999995</v>
      </c>
      <c r="LA213" s="265">
        <v>0.97955000000000003</v>
      </c>
      <c r="LB213" s="265">
        <v>0.99948000000000004</v>
      </c>
      <c r="LC213" s="265">
        <v>1</v>
      </c>
      <c r="LD213" s="265">
        <v>0</v>
      </c>
      <c r="LE213" s="265">
        <v>0.67559999999999998</v>
      </c>
      <c r="LF213" s="265">
        <v>0</v>
      </c>
      <c r="LG213" s="265">
        <v>0</v>
      </c>
      <c r="LH213" s="431">
        <v>4.5572249218821526E-3</v>
      </c>
      <c r="LI213" s="431">
        <v>3.9169644005596638E-3</v>
      </c>
      <c r="LJ213" s="431">
        <v>3.9482484571635723E-3</v>
      </c>
      <c r="LK213" s="431">
        <v>2.4240189231932163E-3</v>
      </c>
      <c r="LL213" s="431">
        <v>2.9063185211271048E-3</v>
      </c>
      <c r="LM213" s="431">
        <v>1.6111418372020125E-3</v>
      </c>
      <c r="LN213" s="431">
        <v>2.0700832828879356E-3</v>
      </c>
      <c r="LO213" s="431">
        <v>1.1234000558033586E-3</v>
      </c>
      <c r="LP213" s="431">
        <v>1.4495007926598191E-3</v>
      </c>
      <c r="LQ213" s="431">
        <v>9.6564606064930558E-4</v>
      </c>
      <c r="LR213" s="431">
        <v>4.2751780711114407E-3</v>
      </c>
      <c r="LS213" s="431">
        <v>2.821396803483367E-3</v>
      </c>
      <c r="LT213" s="431">
        <v>4.1357846930623055E-3</v>
      </c>
      <c r="LU213" s="431">
        <v>1.9524748204275966E-3</v>
      </c>
      <c r="LV213" s="431">
        <v>2.621443709358573E-3</v>
      </c>
      <c r="LW213" s="431">
        <v>1.5726301353424788E-3</v>
      </c>
      <c r="LX213" s="431">
        <v>2.2576623596251011E-3</v>
      </c>
      <c r="LY213" s="431">
        <v>1.5855012461543083E-3</v>
      </c>
      <c r="LZ213" s="431">
        <v>4.4367699883878231E-3</v>
      </c>
      <c r="MA213" s="431">
        <v>3.64097417332232E-3</v>
      </c>
      <c r="MB213" s="431">
        <v>4.3162079527974129E-3</v>
      </c>
      <c r="MC213" s="431">
        <v>2.474277513101697E-3</v>
      </c>
      <c r="MD213" s="431">
        <v>2.0261439494788647E-3</v>
      </c>
      <c r="ME213" s="431">
        <v>3.110482357442379E-3</v>
      </c>
      <c r="MF213" s="431">
        <v>3.5575036890804768E-3</v>
      </c>
      <c r="MG213" s="431">
        <v>3.0060952994972467E-3</v>
      </c>
      <c r="MH213" s="266"/>
      <c r="MI213" s="266"/>
      <c r="MJ213" s="266"/>
      <c r="MK213" s="266"/>
      <c r="ML213" s="266"/>
      <c r="MM213" s="266"/>
      <c r="MN213" s="266"/>
      <c r="MO213" s="266"/>
      <c r="MP213" s="266"/>
      <c r="MQ213" s="266"/>
      <c r="MR213" s="266"/>
      <c r="MS213" s="266"/>
      <c r="MT213" s="266"/>
      <c r="MU213" s="266"/>
      <c r="MV213" s="266"/>
      <c r="MW213" s="266"/>
      <c r="MX213" s="266"/>
      <c r="MY213" s="266"/>
      <c r="MZ213" s="266"/>
      <c r="NA213" s="266"/>
      <c r="NB213" s="266"/>
      <c r="NC213" s="266"/>
      <c r="ND213" s="266"/>
      <c r="NE213" s="266"/>
      <c r="NF213" s="266"/>
      <c r="NG213" s="266"/>
      <c r="NH213" s="266"/>
      <c r="NI213" s="266"/>
      <c r="NJ213" s="266"/>
      <c r="NK213" s="266"/>
      <c r="NL213" s="266"/>
      <c r="NM213" s="266"/>
      <c r="NN213" s="266"/>
      <c r="NO213" s="266"/>
      <c r="NP213" s="266"/>
      <c r="NQ213" s="266"/>
      <c r="NR213" s="266"/>
      <c r="NS213" s="266"/>
      <c r="NT213" s="266"/>
      <c r="NU213" s="266"/>
      <c r="NV213" s="266"/>
      <c r="NW213" s="266"/>
      <c r="NX213" s="266"/>
      <c r="NY213" s="266"/>
      <c r="NZ213" s="266"/>
      <c r="OA213" s="266"/>
      <c r="OB213" s="266"/>
      <c r="OC213" s="266"/>
      <c r="OD213" s="266"/>
      <c r="OE213" s="266"/>
      <c r="OF213" s="266"/>
      <c r="OG213" s="266"/>
      <c r="OH213" s="266"/>
      <c r="OI213" s="266"/>
      <c r="OJ213" s="266"/>
      <c r="OK213" s="266"/>
      <c r="OL213" s="266"/>
      <c r="OM213" s="266"/>
      <c r="ON213" s="267"/>
    </row>
    <row r="214" spans="1:404">
      <c r="A214" s="261">
        <v>589</v>
      </c>
      <c r="B214" s="265">
        <v>0.34403</v>
      </c>
      <c r="C214" s="265">
        <v>0.53705000000000003</v>
      </c>
      <c r="D214" s="265">
        <v>0.65815000000000001</v>
      </c>
      <c r="E214" s="265">
        <v>0.75983999999999996</v>
      </c>
      <c r="F214" s="265">
        <v>0.36286000000000002</v>
      </c>
      <c r="G214" s="265">
        <v>0.57435999999999998</v>
      </c>
      <c r="H214" s="265">
        <v>0.28777000000000003</v>
      </c>
      <c r="I214" s="265">
        <v>0.36632999999999999</v>
      </c>
      <c r="J214" s="265">
        <v>0.44850000000000001</v>
      </c>
      <c r="K214" s="265">
        <v>0.17215</v>
      </c>
      <c r="L214" s="265">
        <v>0.18034</v>
      </c>
      <c r="M214" s="265">
        <v>0.21129000000000001</v>
      </c>
      <c r="N214" s="265">
        <v>0.41198000000000001</v>
      </c>
      <c r="O214" s="265">
        <v>0.27488000000000001</v>
      </c>
      <c r="P214" s="265">
        <v>0.57586000000000004</v>
      </c>
      <c r="Q214" s="265">
        <v>0.59682000000000002</v>
      </c>
      <c r="R214" s="265">
        <v>0.79027000000000003</v>
      </c>
      <c r="S214" s="265">
        <v>0.32191999999999998</v>
      </c>
      <c r="T214" s="265">
        <v>0.21773000000000001</v>
      </c>
      <c r="U214" s="265">
        <v>0.22502</v>
      </c>
      <c r="V214" s="265">
        <v>0.15289</v>
      </c>
      <c r="W214" s="265">
        <v>0.31844</v>
      </c>
      <c r="X214" s="265">
        <v>0.23430999999999999</v>
      </c>
      <c r="Y214" s="265">
        <v>0.30520000000000003</v>
      </c>
      <c r="Z214" s="265">
        <v>0.19797000000000001</v>
      </c>
      <c r="AA214" s="265">
        <v>0.35898999999999998</v>
      </c>
      <c r="AB214" s="265">
        <v>0.25226999999999999</v>
      </c>
      <c r="AC214" s="265">
        <v>0.33901999999999999</v>
      </c>
      <c r="AD214" s="265">
        <v>0.22719</v>
      </c>
      <c r="AE214" s="265">
        <v>0.22056999999999999</v>
      </c>
      <c r="AF214" s="265">
        <v>0.20794000000000001</v>
      </c>
      <c r="AG214" s="265">
        <v>0.16932</v>
      </c>
      <c r="AH214" s="265">
        <v>0.15708</v>
      </c>
      <c r="AI214" s="265">
        <v>0.21715000000000001</v>
      </c>
      <c r="AJ214" s="265">
        <v>0.16031999999999999</v>
      </c>
      <c r="AK214" s="265">
        <v>0.14752000000000001</v>
      </c>
      <c r="AL214" s="265">
        <v>0.22500999999999999</v>
      </c>
      <c r="AM214" s="265">
        <v>0.17829</v>
      </c>
      <c r="AN214" s="265">
        <v>0.15203</v>
      </c>
      <c r="AO214" s="265">
        <v>0.21309</v>
      </c>
      <c r="AP214" s="265">
        <v>0.21199000000000001</v>
      </c>
      <c r="AQ214" s="265">
        <v>0.15064</v>
      </c>
      <c r="AR214" s="265">
        <v>0.20244000000000001</v>
      </c>
      <c r="AS214" s="265">
        <v>0.12325999999999999</v>
      </c>
      <c r="AT214" s="265">
        <v>0.14448</v>
      </c>
      <c r="AU214" s="265">
        <v>0.19203000000000001</v>
      </c>
      <c r="AV214" s="265">
        <v>0.1429</v>
      </c>
      <c r="AW214" s="265">
        <v>0.1527</v>
      </c>
      <c r="AX214" s="265">
        <v>0.15243000000000001</v>
      </c>
      <c r="AY214" s="265">
        <v>0.13925000000000001</v>
      </c>
      <c r="AZ214" s="265">
        <v>0.12753</v>
      </c>
      <c r="BA214" s="265">
        <v>0.18032999999999999</v>
      </c>
      <c r="BB214" s="265">
        <v>0.19525999999999999</v>
      </c>
      <c r="BC214" s="265">
        <v>0.20510999999999999</v>
      </c>
      <c r="BD214" s="265">
        <v>0.16752</v>
      </c>
      <c r="BE214" s="265">
        <v>0.50892999999999999</v>
      </c>
      <c r="BF214" s="265">
        <v>0.23374</v>
      </c>
      <c r="BG214" s="265">
        <v>8.6183999999999997E-2</v>
      </c>
      <c r="BH214" s="265">
        <v>6.0498999999999997E-2</v>
      </c>
      <c r="BI214" s="265">
        <v>4.0758999999999997E-2</v>
      </c>
      <c r="BJ214" s="265">
        <v>3.424E-2</v>
      </c>
      <c r="BK214" s="265">
        <v>0.29091</v>
      </c>
      <c r="BL214" s="265">
        <v>0.35227000000000003</v>
      </c>
      <c r="BM214" s="265">
        <v>0.13902</v>
      </c>
      <c r="BN214" s="265">
        <v>0.69389000000000001</v>
      </c>
      <c r="BO214" s="265">
        <v>0.41143000000000002</v>
      </c>
      <c r="BP214" s="265">
        <v>0.81018000000000001</v>
      </c>
      <c r="BQ214" s="265">
        <v>0.51158999999999999</v>
      </c>
      <c r="BR214" s="265">
        <v>0.68981000000000003</v>
      </c>
      <c r="BS214" s="265">
        <v>0.24342</v>
      </c>
      <c r="BT214" s="265">
        <v>0.50875000000000004</v>
      </c>
      <c r="BU214" s="265">
        <v>2.6440999999999999E-2</v>
      </c>
      <c r="BV214" s="265">
        <v>1.2579E-2</v>
      </c>
      <c r="BW214" s="265">
        <v>8.0756999999999995E-2</v>
      </c>
      <c r="BX214" s="265">
        <v>2.9002E-2</v>
      </c>
      <c r="BY214" s="265">
        <v>0.50388999999999995</v>
      </c>
      <c r="BZ214" s="265">
        <v>0.47892000000000001</v>
      </c>
      <c r="CA214" s="265">
        <v>0.77</v>
      </c>
      <c r="CB214" s="265">
        <v>0.58801000000000003</v>
      </c>
      <c r="CC214" s="265">
        <v>0.74336000000000002</v>
      </c>
      <c r="CD214" s="265">
        <v>0.48914999999999997</v>
      </c>
      <c r="CE214" s="265">
        <v>0.46644999999999998</v>
      </c>
      <c r="CF214" s="265">
        <v>0.51180000000000003</v>
      </c>
      <c r="CG214" s="265">
        <v>0.17516999999999999</v>
      </c>
      <c r="CH214" s="265">
        <v>0.46176</v>
      </c>
      <c r="CI214" s="265">
        <v>0.46587000000000001</v>
      </c>
      <c r="CJ214" s="265">
        <v>0.45411000000000001</v>
      </c>
      <c r="CK214" s="265">
        <v>0.19242000000000001</v>
      </c>
      <c r="CL214" s="265">
        <v>0.70325000000000004</v>
      </c>
      <c r="CM214" s="265">
        <v>0.36355999999999999</v>
      </c>
      <c r="CN214" s="265">
        <v>0.19394</v>
      </c>
      <c r="CO214" s="265">
        <v>0.29681999999999997</v>
      </c>
      <c r="CP214" s="265">
        <v>0.35243000000000002</v>
      </c>
      <c r="CQ214" s="265">
        <v>0.33119999999999999</v>
      </c>
      <c r="CR214" s="265">
        <v>0.28199999999999997</v>
      </c>
      <c r="CS214" s="265">
        <v>0.88775999999999999</v>
      </c>
      <c r="CT214" s="265">
        <v>0.92371000000000003</v>
      </c>
      <c r="CU214" s="265">
        <v>0.24</v>
      </c>
      <c r="CV214" s="265">
        <v>0.32211000000000001</v>
      </c>
      <c r="CW214" s="265">
        <v>0.97172000000000003</v>
      </c>
      <c r="CX214" s="265">
        <v>0.95669999999999999</v>
      </c>
      <c r="CY214" s="265">
        <v>0.41649000000000003</v>
      </c>
      <c r="CZ214" s="265">
        <v>0.54120000000000001</v>
      </c>
      <c r="DA214" s="265">
        <v>0.59608000000000005</v>
      </c>
      <c r="DB214" s="265">
        <v>0.10101</v>
      </c>
      <c r="DC214" s="265">
        <v>0.1134</v>
      </c>
      <c r="DD214" s="265">
        <v>8.0808000000000005E-2</v>
      </c>
      <c r="DE214" s="265">
        <v>0.20824999999999999</v>
      </c>
      <c r="DF214" s="265">
        <v>3.6386000000000002E-2</v>
      </c>
      <c r="DG214" s="265">
        <v>4.2761E-2</v>
      </c>
      <c r="DH214" s="265">
        <v>3.2839E-2</v>
      </c>
      <c r="DI214" s="265">
        <v>6.7473000000000005E-2</v>
      </c>
      <c r="DJ214" s="265">
        <v>6.2064000000000001E-2</v>
      </c>
      <c r="DK214" s="265">
        <v>4.7872999999999999E-2</v>
      </c>
      <c r="DL214" s="265">
        <v>0.22111</v>
      </c>
      <c r="DM214" s="265">
        <v>5.1570999999999999E-2</v>
      </c>
      <c r="DN214" s="265">
        <v>4.1537999999999999E-2</v>
      </c>
      <c r="DO214" s="265">
        <v>9.3589000000000006E-2</v>
      </c>
      <c r="DP214" s="265">
        <v>5.5052999999999998E-2</v>
      </c>
      <c r="DQ214" s="265">
        <v>2.5770999999999999E-2</v>
      </c>
      <c r="DR214" s="265">
        <v>3.9031999999999997E-2</v>
      </c>
      <c r="DS214" s="265">
        <v>5.3962999999999997E-2</v>
      </c>
      <c r="DT214" s="265">
        <v>0.37819999999999998</v>
      </c>
      <c r="DU214" s="265">
        <v>9.6394999999999995E-2</v>
      </c>
      <c r="DV214" s="265">
        <v>0.29005999999999998</v>
      </c>
      <c r="DW214" s="265">
        <v>8.4942000000000004E-2</v>
      </c>
      <c r="DX214" s="265">
        <v>2.7112000000000001E-2</v>
      </c>
      <c r="DY214" s="265">
        <v>3.3544999999999998E-2</v>
      </c>
      <c r="DZ214" s="265">
        <v>0.30331999999999998</v>
      </c>
      <c r="EA214" s="265">
        <v>7.2339000000000001E-2</v>
      </c>
      <c r="EB214" s="265">
        <v>7.5549000000000005E-2</v>
      </c>
      <c r="EC214" s="265">
        <v>7.6441999999999996E-2</v>
      </c>
      <c r="ED214" s="265">
        <v>7.4283000000000002E-2</v>
      </c>
      <c r="EE214" s="265">
        <v>7.3078000000000004E-2</v>
      </c>
      <c r="EF214" s="265">
        <v>2.9675E-2</v>
      </c>
      <c r="EG214" s="265">
        <v>7.5889999999999999E-2</v>
      </c>
      <c r="EH214" s="265">
        <v>6.3596E-2</v>
      </c>
      <c r="EI214" s="265">
        <v>0.96531</v>
      </c>
      <c r="EJ214" s="265">
        <v>0.91959000000000002</v>
      </c>
      <c r="EK214" s="265">
        <v>0.58182</v>
      </c>
      <c r="EL214" s="265">
        <v>0.92500000000000004</v>
      </c>
      <c r="EM214" s="265">
        <v>0.18264</v>
      </c>
      <c r="EN214" s="265">
        <v>0.36348000000000003</v>
      </c>
      <c r="EO214" s="265">
        <v>0.85982999999999998</v>
      </c>
      <c r="EP214" s="265">
        <v>0.58953999999999995</v>
      </c>
      <c r="EQ214" s="265">
        <v>0.40671000000000002</v>
      </c>
      <c r="ER214" s="265">
        <v>0.92927000000000004</v>
      </c>
      <c r="ES214" s="265">
        <v>0.60148999999999997</v>
      </c>
      <c r="ET214" s="265">
        <v>0.74563999999999997</v>
      </c>
      <c r="EU214" s="265">
        <v>0.50033000000000005</v>
      </c>
      <c r="EV214" s="265">
        <v>0.92889999999999995</v>
      </c>
      <c r="EW214" s="265">
        <v>0.92959000000000003</v>
      </c>
      <c r="EX214" s="265">
        <v>0.93015999999999999</v>
      </c>
      <c r="EY214" s="265">
        <v>0.34710000000000002</v>
      </c>
      <c r="EZ214" s="265">
        <v>0.63982000000000006</v>
      </c>
      <c r="FA214" s="265">
        <v>0.92444999999999999</v>
      </c>
      <c r="FB214" s="265">
        <v>0.92303999999999997</v>
      </c>
      <c r="FC214" s="265">
        <v>0.92217000000000005</v>
      </c>
      <c r="FD214" s="265">
        <v>0.63192999999999999</v>
      </c>
      <c r="FE214" s="265">
        <v>0.92123999999999995</v>
      </c>
      <c r="FF214" s="265">
        <v>0.53976999999999997</v>
      </c>
      <c r="FG214" s="265">
        <v>0.76014999999999999</v>
      </c>
      <c r="FH214" s="265">
        <v>0.40888000000000002</v>
      </c>
      <c r="FI214" s="265">
        <v>0.33645999999999998</v>
      </c>
      <c r="FJ214" s="265">
        <v>0.20766999999999999</v>
      </c>
      <c r="FK214" s="265">
        <v>0.21271999999999999</v>
      </c>
      <c r="FL214" s="265">
        <v>0.27091999999999999</v>
      </c>
      <c r="FM214" s="265">
        <v>0.29219000000000001</v>
      </c>
      <c r="FN214" s="265">
        <v>0.76578000000000002</v>
      </c>
      <c r="FO214" s="265">
        <v>0.96799999999999997</v>
      </c>
      <c r="FP214" s="265">
        <v>0.55118</v>
      </c>
      <c r="FQ214" s="265">
        <v>0.83694999999999997</v>
      </c>
      <c r="FR214" s="265">
        <v>0.90058000000000005</v>
      </c>
      <c r="FS214" s="265">
        <v>0.94245000000000001</v>
      </c>
      <c r="FT214" s="265">
        <v>0.65439999999999998</v>
      </c>
      <c r="FU214" s="265">
        <v>0.71884000000000003</v>
      </c>
      <c r="FV214" s="265">
        <v>0.75285999999999997</v>
      </c>
      <c r="FW214" s="265">
        <v>0.57879999999999998</v>
      </c>
      <c r="FX214" s="265">
        <v>0.95694000000000001</v>
      </c>
      <c r="FY214" s="265">
        <v>0.51632</v>
      </c>
      <c r="FZ214" s="265">
        <v>0.57879999999999998</v>
      </c>
      <c r="GA214" s="265">
        <v>0.73055999999999999</v>
      </c>
      <c r="GB214" s="265">
        <v>0.72848999999999997</v>
      </c>
      <c r="GC214" s="265">
        <v>0.98911000000000004</v>
      </c>
      <c r="GD214" s="265">
        <v>0.90563000000000005</v>
      </c>
      <c r="GE214" s="265">
        <v>1</v>
      </c>
      <c r="GF214" s="265">
        <v>0.95262999999999998</v>
      </c>
      <c r="GG214" s="265">
        <v>0.66102000000000005</v>
      </c>
      <c r="GH214" s="265">
        <v>0.75539999999999996</v>
      </c>
      <c r="GI214" s="265">
        <v>0.71208000000000005</v>
      </c>
      <c r="GJ214" s="265">
        <v>0.96082000000000001</v>
      </c>
      <c r="GK214" s="265">
        <v>0.93430000000000002</v>
      </c>
      <c r="GL214" s="265">
        <v>0.81335000000000002</v>
      </c>
      <c r="GM214" s="265">
        <v>0.99029999999999996</v>
      </c>
      <c r="GN214" s="265">
        <v>0.94386999999999999</v>
      </c>
      <c r="GO214" s="265">
        <v>0.96313000000000004</v>
      </c>
      <c r="GP214" s="265">
        <v>0.96079999999999999</v>
      </c>
      <c r="GQ214" s="265">
        <v>0.95835999999999999</v>
      </c>
      <c r="GR214" s="265">
        <v>0.98951999999999996</v>
      </c>
      <c r="GS214" s="265">
        <v>0.95011999999999996</v>
      </c>
      <c r="GT214" s="265">
        <v>0.95060999999999996</v>
      </c>
      <c r="GU214" s="265">
        <v>0.94577999999999995</v>
      </c>
      <c r="GV214" s="265">
        <v>0.97879000000000005</v>
      </c>
      <c r="GW214" s="265">
        <v>0.94879999999999998</v>
      </c>
      <c r="GX214" s="265">
        <v>0.96486000000000005</v>
      </c>
      <c r="GY214" s="265">
        <v>0.63002000000000002</v>
      </c>
      <c r="GZ214" s="265">
        <v>0.50022</v>
      </c>
      <c r="HA214" s="265">
        <v>0.90280000000000005</v>
      </c>
      <c r="HB214" s="265">
        <v>0.91578000000000004</v>
      </c>
      <c r="HC214" s="265">
        <v>0.95650000000000002</v>
      </c>
      <c r="HD214" s="265">
        <v>0.68062999999999996</v>
      </c>
      <c r="HE214" s="265">
        <v>0.98136999999999996</v>
      </c>
      <c r="HF214" s="265">
        <v>0.86060000000000003</v>
      </c>
      <c r="HG214" s="265">
        <v>0.98224</v>
      </c>
      <c r="HH214" s="265">
        <v>0.98201000000000005</v>
      </c>
      <c r="HI214" s="265">
        <v>0.98414000000000001</v>
      </c>
      <c r="HJ214" s="265">
        <v>0.94542999999999999</v>
      </c>
      <c r="HK214" s="265">
        <v>0.89244999999999997</v>
      </c>
      <c r="HL214" s="265">
        <v>0.92252000000000001</v>
      </c>
      <c r="HM214" s="265">
        <v>0.95232000000000006</v>
      </c>
      <c r="HN214" s="265">
        <v>0.98204000000000002</v>
      </c>
      <c r="HO214" s="265">
        <v>0.98855000000000004</v>
      </c>
      <c r="HP214" s="265">
        <v>0.97101000000000004</v>
      </c>
      <c r="HQ214" s="265">
        <v>0.79544000000000004</v>
      </c>
      <c r="HR214" s="265">
        <v>0.85948999999999998</v>
      </c>
      <c r="HS214" s="265">
        <v>0.98219999999999996</v>
      </c>
      <c r="HT214" s="265">
        <v>0.78481999999999996</v>
      </c>
      <c r="HU214" s="265">
        <v>0.83038999999999996</v>
      </c>
      <c r="HV214" s="265">
        <v>0.93974000000000002</v>
      </c>
      <c r="HW214" s="265">
        <v>0.74292000000000002</v>
      </c>
      <c r="HX214" s="265">
        <v>0.77200000000000002</v>
      </c>
      <c r="HY214" s="265">
        <v>0.61463000000000001</v>
      </c>
      <c r="HZ214" s="265">
        <v>0.99690000000000001</v>
      </c>
      <c r="IA214" s="265">
        <v>0.98848000000000003</v>
      </c>
      <c r="IB214" s="265">
        <v>0.98699999999999999</v>
      </c>
      <c r="IC214" s="265">
        <v>0.99121000000000004</v>
      </c>
      <c r="ID214" s="265">
        <v>0.99056</v>
      </c>
      <c r="IE214" s="265">
        <v>0.96567000000000003</v>
      </c>
      <c r="IF214" s="265">
        <v>0.96658999999999995</v>
      </c>
      <c r="IG214" s="265">
        <v>0.92839000000000005</v>
      </c>
      <c r="IH214" s="265">
        <v>0.96430000000000005</v>
      </c>
      <c r="II214" s="265">
        <v>0.98280999999999996</v>
      </c>
      <c r="IJ214" s="265">
        <v>0.9607</v>
      </c>
      <c r="IK214" s="265">
        <v>0.9657</v>
      </c>
      <c r="IL214" s="265">
        <v>0.98967000000000005</v>
      </c>
      <c r="IM214" s="265">
        <v>0.99941999999999998</v>
      </c>
      <c r="IN214" s="265">
        <v>0.96150000000000002</v>
      </c>
      <c r="IO214" s="265">
        <v>0.94184000000000001</v>
      </c>
      <c r="IP214" s="265">
        <v>0.79732999999999998</v>
      </c>
      <c r="IQ214" s="265">
        <v>0.98185</v>
      </c>
      <c r="IR214" s="265">
        <v>0.753</v>
      </c>
      <c r="IS214" s="265">
        <v>0.90327999999999997</v>
      </c>
      <c r="IT214" s="265">
        <v>0.62168999999999996</v>
      </c>
      <c r="IU214" s="265">
        <v>0.95170999999999994</v>
      </c>
      <c r="IV214" s="265">
        <v>0.67645999999999995</v>
      </c>
      <c r="IW214" s="265">
        <v>0.93974000000000002</v>
      </c>
      <c r="IX214" s="265">
        <v>0.97492999999999996</v>
      </c>
      <c r="IY214" s="265">
        <v>0.90447999999999995</v>
      </c>
      <c r="IZ214" s="265">
        <v>0.81328999999999996</v>
      </c>
      <c r="JA214" s="265">
        <v>0.84892999999999996</v>
      </c>
      <c r="JB214" s="265">
        <v>0.81688000000000005</v>
      </c>
      <c r="JC214" s="265">
        <v>0.88734000000000002</v>
      </c>
      <c r="JD214" s="265">
        <v>0.99848000000000003</v>
      </c>
      <c r="JE214" s="265">
        <v>0.93484</v>
      </c>
      <c r="JF214" s="265">
        <v>0.60189999999999999</v>
      </c>
      <c r="JG214" s="265">
        <v>0.98689000000000004</v>
      </c>
      <c r="JH214" s="265">
        <v>0.98272000000000004</v>
      </c>
      <c r="JI214" s="265">
        <v>0.77093999999999996</v>
      </c>
      <c r="JJ214" s="265">
        <v>0.73553000000000002</v>
      </c>
      <c r="JK214" s="265">
        <v>0.92547000000000001</v>
      </c>
      <c r="JL214" s="265">
        <v>0.89790000000000003</v>
      </c>
      <c r="JM214" s="265">
        <v>0.99429000000000001</v>
      </c>
      <c r="JN214" s="265">
        <v>0.94166000000000005</v>
      </c>
      <c r="JO214" s="265">
        <v>0.96314999999999995</v>
      </c>
      <c r="JP214" s="265">
        <v>0.69167999999999996</v>
      </c>
      <c r="JQ214" s="265">
        <v>0.94706000000000001</v>
      </c>
      <c r="JR214" s="265">
        <v>0.92491000000000001</v>
      </c>
      <c r="JS214" s="265">
        <v>0.96443999999999996</v>
      </c>
      <c r="JT214" s="265">
        <v>0.39990999999999999</v>
      </c>
      <c r="JU214" s="265">
        <v>0.94506000000000001</v>
      </c>
      <c r="JV214" s="265">
        <v>0.91320999999999997</v>
      </c>
      <c r="JW214" s="265">
        <v>0.92017000000000004</v>
      </c>
      <c r="JX214" s="265">
        <v>0.92505000000000004</v>
      </c>
      <c r="JY214" s="265">
        <v>0.94389999999999996</v>
      </c>
      <c r="JZ214" s="265">
        <v>0.84240000000000004</v>
      </c>
      <c r="KA214" s="265">
        <v>0.74636999999999998</v>
      </c>
      <c r="KB214" s="265">
        <v>0.65278999999999998</v>
      </c>
      <c r="KC214" s="265">
        <v>0.60231999999999997</v>
      </c>
      <c r="KD214" s="265">
        <v>0.51400000000000001</v>
      </c>
      <c r="KE214" s="265">
        <v>0.53686</v>
      </c>
      <c r="KF214" s="265">
        <v>0.49037999999999998</v>
      </c>
      <c r="KG214" s="265">
        <v>0.46759000000000001</v>
      </c>
      <c r="KH214" s="265">
        <v>0.99807999999999997</v>
      </c>
      <c r="KI214" s="265">
        <v>0.93884000000000001</v>
      </c>
      <c r="KJ214" s="265">
        <v>0.95525000000000004</v>
      </c>
      <c r="KK214" s="265">
        <v>0.70089999999999997</v>
      </c>
      <c r="KL214" s="265">
        <v>0.72358999999999996</v>
      </c>
      <c r="KM214" s="265">
        <v>0.91264000000000001</v>
      </c>
      <c r="KN214" s="265">
        <v>0.88363000000000003</v>
      </c>
      <c r="KO214" s="265">
        <v>0.82625000000000004</v>
      </c>
      <c r="KP214" s="265">
        <v>6.1621017912249212E-3</v>
      </c>
      <c r="KQ214" s="265">
        <v>0.70581000000000005</v>
      </c>
      <c r="KR214" s="265">
        <v>0.65978000000000003</v>
      </c>
      <c r="KS214" s="265">
        <v>0.62236000000000002</v>
      </c>
      <c r="KT214" s="265">
        <v>0.92359264490520987</v>
      </c>
      <c r="KU214" s="265">
        <v>0.20466000000000001</v>
      </c>
      <c r="KV214" s="265">
        <v>0.372</v>
      </c>
      <c r="KW214" s="265">
        <v>0.44395000000000001</v>
      </c>
      <c r="KX214" s="265">
        <v>0.55354000000000003</v>
      </c>
      <c r="KY214" s="265">
        <v>0.73419999999999996</v>
      </c>
      <c r="KZ214" s="265">
        <v>0.89432</v>
      </c>
      <c r="LA214" s="265">
        <v>0.98031999999999997</v>
      </c>
      <c r="LB214" s="265">
        <v>0.99936999999999998</v>
      </c>
      <c r="LC214" s="265">
        <v>1</v>
      </c>
      <c r="LD214" s="265">
        <v>0</v>
      </c>
      <c r="LE214" s="265">
        <v>0.66976999999999998</v>
      </c>
      <c r="LF214" s="265">
        <v>0</v>
      </c>
      <c r="LG214" s="265">
        <v>0</v>
      </c>
      <c r="LH214" s="431">
        <v>4.578443244099617E-3</v>
      </c>
      <c r="LI214" s="431">
        <v>3.9322804659605026E-3</v>
      </c>
      <c r="LJ214" s="431">
        <v>3.9785047993063927E-3</v>
      </c>
      <c r="LK214" s="431">
        <v>2.4190982803702354E-3</v>
      </c>
      <c r="LL214" s="431">
        <v>2.9278052970767021E-3</v>
      </c>
      <c r="LM214" s="431">
        <v>1.6060878988355398E-3</v>
      </c>
      <c r="LN214" s="431">
        <v>2.0878729410469532E-3</v>
      </c>
      <c r="LO214" s="431">
        <v>1.1231984244659543E-3</v>
      </c>
      <c r="LP214" s="431">
        <v>1.4591771177947521E-3</v>
      </c>
      <c r="LQ214" s="431">
        <v>9.6656964160501957E-4</v>
      </c>
      <c r="LR214" s="431">
        <v>4.2727254331111908E-3</v>
      </c>
      <c r="LS214" s="431">
        <v>2.8155010659247637E-3</v>
      </c>
      <c r="LT214" s="431">
        <v>4.1432571597397327E-3</v>
      </c>
      <c r="LU214" s="431">
        <v>1.9448359962552786E-3</v>
      </c>
      <c r="LV214" s="431">
        <v>2.6413004379719496E-3</v>
      </c>
      <c r="LW214" s="431">
        <v>1.5664442908018827E-3</v>
      </c>
      <c r="LX214" s="431">
        <v>2.2717972751706839E-3</v>
      </c>
      <c r="LY214" s="431">
        <v>1.5804680297151208E-3</v>
      </c>
      <c r="LZ214" s="431">
        <v>4.4433972798287868E-3</v>
      </c>
      <c r="MA214" s="431">
        <v>3.6520599387586117E-3</v>
      </c>
      <c r="MB214" s="431">
        <v>4.3357252143323421E-3</v>
      </c>
      <c r="MC214" s="431">
        <v>2.4643545038998127E-3</v>
      </c>
      <c r="MD214" s="431">
        <v>2.0152721554040909E-3</v>
      </c>
      <c r="ME214" s="431">
        <v>3.1111049465835094E-3</v>
      </c>
      <c r="MF214" s="431">
        <v>3.5566985607147217E-3</v>
      </c>
      <c r="MG214" s="431">
        <v>2.9959613457322121E-3</v>
      </c>
      <c r="MH214" s="266"/>
      <c r="MI214" s="266"/>
      <c r="MJ214" s="266"/>
      <c r="MK214" s="266"/>
      <c r="ML214" s="266"/>
      <c r="MM214" s="266"/>
      <c r="MN214" s="266"/>
      <c r="MO214" s="266"/>
      <c r="MP214" s="266"/>
      <c r="MQ214" s="266"/>
      <c r="MR214" s="266"/>
      <c r="MS214" s="266"/>
      <c r="MT214" s="266"/>
      <c r="MU214" s="266"/>
      <c r="MV214" s="266"/>
      <c r="MW214" s="266"/>
      <c r="MX214" s="266"/>
      <c r="MY214" s="266"/>
      <c r="MZ214" s="266"/>
      <c r="NA214" s="266"/>
      <c r="NB214" s="266"/>
      <c r="NC214" s="266"/>
      <c r="ND214" s="266"/>
      <c r="NE214" s="266"/>
      <c r="NF214" s="266"/>
      <c r="NG214" s="266"/>
      <c r="NH214" s="266"/>
      <c r="NI214" s="266"/>
      <c r="NJ214" s="266"/>
      <c r="NK214" s="266"/>
      <c r="NL214" s="266"/>
      <c r="NM214" s="266"/>
      <c r="NN214" s="266"/>
      <c r="NO214" s="266"/>
      <c r="NP214" s="266"/>
      <c r="NQ214" s="266"/>
      <c r="NR214" s="266"/>
      <c r="NS214" s="266"/>
      <c r="NT214" s="266"/>
      <c r="NU214" s="266"/>
      <c r="NV214" s="266"/>
      <c r="NW214" s="266"/>
      <c r="NX214" s="266"/>
      <c r="NY214" s="266"/>
      <c r="NZ214" s="266"/>
      <c r="OA214" s="266"/>
      <c r="OB214" s="266"/>
      <c r="OC214" s="266"/>
      <c r="OD214" s="266"/>
      <c r="OE214" s="266"/>
      <c r="OF214" s="266"/>
      <c r="OG214" s="266"/>
      <c r="OH214" s="266"/>
      <c r="OI214" s="266"/>
      <c r="OJ214" s="266"/>
      <c r="OK214" s="266"/>
      <c r="OL214" s="266"/>
      <c r="OM214" s="266"/>
      <c r="ON214" s="267"/>
    </row>
    <row r="215" spans="1:404">
      <c r="A215" s="261">
        <v>590</v>
      </c>
      <c r="B215" s="265">
        <v>0.34142</v>
      </c>
      <c r="C215" s="265">
        <v>0.53344999999999998</v>
      </c>
      <c r="D215" s="265">
        <v>0.65463000000000005</v>
      </c>
      <c r="E215" s="265">
        <v>0.75760000000000005</v>
      </c>
      <c r="F215" s="265">
        <v>0.35918</v>
      </c>
      <c r="G215" s="265">
        <v>0.56915000000000004</v>
      </c>
      <c r="H215" s="265">
        <v>0.28704000000000002</v>
      </c>
      <c r="I215" s="265">
        <v>0.36745</v>
      </c>
      <c r="J215" s="265">
        <v>0.44911000000000001</v>
      </c>
      <c r="K215" s="265">
        <v>0.16502</v>
      </c>
      <c r="L215" s="265">
        <v>0.17477000000000001</v>
      </c>
      <c r="M215" s="265">
        <v>0.20823</v>
      </c>
      <c r="N215" s="265">
        <v>0.41688999999999998</v>
      </c>
      <c r="O215" s="265">
        <v>0.27517999999999998</v>
      </c>
      <c r="P215" s="265">
        <v>0.57130999999999998</v>
      </c>
      <c r="Q215" s="265">
        <v>0.58769000000000005</v>
      </c>
      <c r="R215" s="265">
        <v>0.78700999999999999</v>
      </c>
      <c r="S215" s="265">
        <v>0.32239000000000001</v>
      </c>
      <c r="T215" s="265">
        <v>0.21768000000000001</v>
      </c>
      <c r="U215" s="265">
        <v>0.22542000000000001</v>
      </c>
      <c r="V215" s="265">
        <v>0.15289</v>
      </c>
      <c r="W215" s="265">
        <v>0.32219999999999999</v>
      </c>
      <c r="X215" s="265">
        <v>0.23196</v>
      </c>
      <c r="Y215" s="265">
        <v>0.30486999999999997</v>
      </c>
      <c r="Z215" s="265">
        <v>0.19591</v>
      </c>
      <c r="AA215" s="265">
        <v>0.35543999999999998</v>
      </c>
      <c r="AB215" s="265">
        <v>0.24989</v>
      </c>
      <c r="AC215" s="265">
        <v>0.34122999999999998</v>
      </c>
      <c r="AD215" s="265">
        <v>0.2286</v>
      </c>
      <c r="AE215" s="265">
        <v>0.20505000000000001</v>
      </c>
      <c r="AF215" s="265">
        <v>0.19223999999999999</v>
      </c>
      <c r="AG215" s="265">
        <v>0.16986999999999999</v>
      </c>
      <c r="AH215" s="265">
        <v>0.1416</v>
      </c>
      <c r="AI215" s="265">
        <v>0.21353</v>
      </c>
      <c r="AJ215" s="265">
        <v>0.14332</v>
      </c>
      <c r="AK215" s="265">
        <v>0.13624</v>
      </c>
      <c r="AL215" s="265">
        <v>0.21970999999999999</v>
      </c>
      <c r="AM215" s="265">
        <v>0.16589000000000001</v>
      </c>
      <c r="AN215" s="265">
        <v>0.14052000000000001</v>
      </c>
      <c r="AO215" s="265">
        <v>0.20657</v>
      </c>
      <c r="AP215" s="265">
        <v>0.20377000000000001</v>
      </c>
      <c r="AQ215" s="265">
        <v>0.13911000000000001</v>
      </c>
      <c r="AR215" s="265">
        <v>0.19547999999999999</v>
      </c>
      <c r="AS215" s="265">
        <v>0.10582999999999999</v>
      </c>
      <c r="AT215" s="265">
        <v>0.13322000000000001</v>
      </c>
      <c r="AU215" s="265">
        <v>0.18401000000000001</v>
      </c>
      <c r="AV215" s="265">
        <v>0.13145000000000001</v>
      </c>
      <c r="AW215" s="265">
        <v>0.13502</v>
      </c>
      <c r="AX215" s="265">
        <v>0.13583999999999999</v>
      </c>
      <c r="AY215" s="265">
        <v>0.12225</v>
      </c>
      <c r="AZ215" s="265">
        <v>0.11006000000000001</v>
      </c>
      <c r="BA215" s="265">
        <v>0.17413000000000001</v>
      </c>
      <c r="BB215" s="265">
        <v>0.18855</v>
      </c>
      <c r="BC215" s="265">
        <v>0.19805</v>
      </c>
      <c r="BD215" s="265">
        <v>0.16175999999999999</v>
      </c>
      <c r="BE215" s="265">
        <v>0.43820999999999999</v>
      </c>
      <c r="BF215" s="265">
        <v>6.5537999999999999E-2</v>
      </c>
      <c r="BG215" s="265">
        <v>7.1199999999999999E-2</v>
      </c>
      <c r="BH215" s="265">
        <v>5.7036999999999997E-2</v>
      </c>
      <c r="BI215" s="265">
        <v>4.0861000000000001E-2</v>
      </c>
      <c r="BJ215" s="265">
        <v>3.5680999999999997E-2</v>
      </c>
      <c r="BK215" s="265">
        <v>0.29870000000000002</v>
      </c>
      <c r="BL215" s="265">
        <v>0.24309</v>
      </c>
      <c r="BM215" s="265">
        <v>9.7560999999999995E-2</v>
      </c>
      <c r="BN215" s="265">
        <v>0.74607999999999997</v>
      </c>
      <c r="BO215" s="265">
        <v>0.4</v>
      </c>
      <c r="BP215" s="265">
        <v>1</v>
      </c>
      <c r="BQ215" s="265">
        <v>0.50422999999999996</v>
      </c>
      <c r="BR215" s="265">
        <v>0.74007000000000001</v>
      </c>
      <c r="BS215" s="265">
        <v>0.16628000000000001</v>
      </c>
      <c r="BT215" s="265">
        <v>0.53874999999999995</v>
      </c>
      <c r="BU215" s="265">
        <v>2.4027E-2</v>
      </c>
      <c r="BV215" s="265">
        <v>1.1892E-2</v>
      </c>
      <c r="BW215" s="265">
        <v>7.9939999999999997E-2</v>
      </c>
      <c r="BX215" s="265">
        <v>2.8538000000000001E-2</v>
      </c>
      <c r="BY215" s="265">
        <v>0.50707000000000002</v>
      </c>
      <c r="BZ215" s="265">
        <v>0.48198999999999997</v>
      </c>
      <c r="CA215" s="265">
        <v>0.77</v>
      </c>
      <c r="CB215" s="265">
        <v>0.59082000000000001</v>
      </c>
      <c r="CC215" s="265">
        <v>0.74736000000000002</v>
      </c>
      <c r="CD215" s="265">
        <v>0.49217</v>
      </c>
      <c r="CE215" s="265">
        <v>0.46933000000000002</v>
      </c>
      <c r="CF215" s="265">
        <v>0.51497000000000004</v>
      </c>
      <c r="CG215" s="265">
        <v>0.18593000000000001</v>
      </c>
      <c r="CH215" s="265">
        <v>0.46487000000000001</v>
      </c>
      <c r="CI215" s="265">
        <v>0.46883999999999998</v>
      </c>
      <c r="CJ215" s="265">
        <v>0.45728000000000002</v>
      </c>
      <c r="CK215" s="265">
        <v>0.2056</v>
      </c>
      <c r="CL215" s="265">
        <v>0.70345000000000002</v>
      </c>
      <c r="CM215" s="265">
        <v>0.36352000000000001</v>
      </c>
      <c r="CN215" s="265">
        <v>0.19192000000000001</v>
      </c>
      <c r="CO215" s="265">
        <v>0.29720999999999997</v>
      </c>
      <c r="CP215" s="265">
        <v>0.35144999999999998</v>
      </c>
      <c r="CQ215" s="265">
        <v>0.33023999999999998</v>
      </c>
      <c r="CR215" s="265">
        <v>0.28000000000000003</v>
      </c>
      <c r="CS215" s="265">
        <v>0.93877999999999995</v>
      </c>
      <c r="CT215" s="265">
        <v>0.96906999999999999</v>
      </c>
      <c r="CU215" s="265">
        <v>0.24</v>
      </c>
      <c r="CV215" s="265">
        <v>0.32121</v>
      </c>
      <c r="CW215" s="265">
        <v>1</v>
      </c>
      <c r="CX215" s="265">
        <v>1</v>
      </c>
      <c r="CY215" s="265">
        <v>0.41237000000000001</v>
      </c>
      <c r="CZ215" s="265">
        <v>0.54068000000000005</v>
      </c>
      <c r="DA215" s="265">
        <v>0.59445999999999999</v>
      </c>
      <c r="DB215" s="265">
        <v>0.10101</v>
      </c>
      <c r="DC215" s="265">
        <v>0.1134</v>
      </c>
      <c r="DD215" s="265">
        <v>8.0808000000000005E-2</v>
      </c>
      <c r="DE215" s="265">
        <v>0.20619000000000001</v>
      </c>
      <c r="DF215" s="265">
        <v>3.7957999999999999E-2</v>
      </c>
      <c r="DG215" s="265">
        <v>4.3869999999999999E-2</v>
      </c>
      <c r="DH215" s="265">
        <v>3.3368000000000002E-2</v>
      </c>
      <c r="DI215" s="265">
        <v>7.3814000000000005E-2</v>
      </c>
      <c r="DJ215" s="265">
        <v>6.7549999999999999E-2</v>
      </c>
      <c r="DK215" s="265">
        <v>4.7685999999999999E-2</v>
      </c>
      <c r="DL215" s="265">
        <v>0.24018</v>
      </c>
      <c r="DM215" s="265">
        <v>5.2047999999999997E-2</v>
      </c>
      <c r="DN215" s="265">
        <v>4.3771999999999998E-2</v>
      </c>
      <c r="DO215" s="265">
        <v>0.10118000000000001</v>
      </c>
      <c r="DP215" s="265">
        <v>5.645E-2</v>
      </c>
      <c r="DQ215" s="265">
        <v>2.5898999999999998E-2</v>
      </c>
      <c r="DR215" s="265">
        <v>3.8797999999999999E-2</v>
      </c>
      <c r="DS215" s="265">
        <v>5.2766E-2</v>
      </c>
      <c r="DT215" s="265">
        <v>0.42687000000000003</v>
      </c>
      <c r="DU215" s="265">
        <v>0.10087</v>
      </c>
      <c r="DV215" s="265">
        <v>0.31774999999999998</v>
      </c>
      <c r="DW215" s="265">
        <v>8.8008000000000003E-2</v>
      </c>
      <c r="DX215" s="265">
        <v>2.7372E-2</v>
      </c>
      <c r="DY215" s="265">
        <v>3.3495999999999998E-2</v>
      </c>
      <c r="DZ215" s="265">
        <v>0.32779999999999998</v>
      </c>
      <c r="EA215" s="265">
        <v>7.6305999999999999E-2</v>
      </c>
      <c r="EB215" s="265">
        <v>7.9767000000000005E-2</v>
      </c>
      <c r="EC215" s="265">
        <v>8.0562999999999996E-2</v>
      </c>
      <c r="ED215" s="265">
        <v>7.8638E-2</v>
      </c>
      <c r="EE215" s="265">
        <v>7.7563999999999994E-2</v>
      </c>
      <c r="EF215" s="265">
        <v>3.1754999999999999E-2</v>
      </c>
      <c r="EG215" s="265">
        <v>7.9467999999999997E-2</v>
      </c>
      <c r="EH215" s="265">
        <v>6.6735000000000003E-2</v>
      </c>
      <c r="EI215" s="265">
        <v>1</v>
      </c>
      <c r="EJ215" s="265">
        <v>0.95875999999999995</v>
      </c>
      <c r="EK215" s="265">
        <v>0.61616000000000004</v>
      </c>
      <c r="EL215" s="265">
        <v>0.97916999999999998</v>
      </c>
      <c r="EM215" s="265">
        <v>0.15779000000000001</v>
      </c>
      <c r="EN215" s="265">
        <v>0.31768999999999997</v>
      </c>
      <c r="EO215" s="265">
        <v>0.86951999999999996</v>
      </c>
      <c r="EP215" s="265">
        <v>0.60502999999999996</v>
      </c>
      <c r="EQ215" s="265">
        <v>0.43502999999999997</v>
      </c>
      <c r="ER215" s="265">
        <v>1</v>
      </c>
      <c r="ES215" s="265">
        <v>0.64490000000000003</v>
      </c>
      <c r="ET215" s="265">
        <v>0.80030999999999997</v>
      </c>
      <c r="EU215" s="265">
        <v>0.53576999999999997</v>
      </c>
      <c r="EV215" s="265">
        <v>1</v>
      </c>
      <c r="EW215" s="265">
        <v>1</v>
      </c>
      <c r="EX215" s="265">
        <v>1</v>
      </c>
      <c r="EY215" s="265">
        <v>0.37064000000000002</v>
      </c>
      <c r="EZ215" s="265">
        <v>0.65390000000000004</v>
      </c>
      <c r="FA215" s="265">
        <v>1</v>
      </c>
      <c r="FB215" s="265">
        <v>1</v>
      </c>
      <c r="FC215" s="265">
        <v>1</v>
      </c>
      <c r="FD215" s="265">
        <v>0.68071999999999999</v>
      </c>
      <c r="FE215" s="265">
        <v>1</v>
      </c>
      <c r="FF215" s="265">
        <v>0.58087999999999995</v>
      </c>
      <c r="FG215" s="265">
        <v>0.82003999999999999</v>
      </c>
      <c r="FH215" s="265">
        <v>0.43873000000000001</v>
      </c>
      <c r="FI215" s="265">
        <v>0.36026999999999998</v>
      </c>
      <c r="FJ215" s="265">
        <v>0.17893999999999999</v>
      </c>
      <c r="FK215" s="265">
        <v>0.18303</v>
      </c>
      <c r="FL215" s="265">
        <v>0.27411999999999997</v>
      </c>
      <c r="FM215" s="265">
        <v>0.29475000000000001</v>
      </c>
      <c r="FN215" s="265">
        <v>0.76866000000000001</v>
      </c>
      <c r="FO215" s="265">
        <v>0.97</v>
      </c>
      <c r="FP215" s="265">
        <v>0.54591999999999996</v>
      </c>
      <c r="FQ215" s="265">
        <v>0.84479000000000004</v>
      </c>
      <c r="FR215" s="265">
        <v>0.90956000000000004</v>
      </c>
      <c r="FS215" s="265">
        <v>0.94964999999999999</v>
      </c>
      <c r="FT215" s="265">
        <v>0.66015999999999997</v>
      </c>
      <c r="FU215" s="265">
        <v>0.72262999999999999</v>
      </c>
      <c r="FV215" s="265">
        <v>0.74965000000000004</v>
      </c>
      <c r="FW215" s="265">
        <v>0.57410000000000005</v>
      </c>
      <c r="FX215" s="265">
        <v>0.96118000000000003</v>
      </c>
      <c r="FY215" s="265">
        <v>0.51198999999999995</v>
      </c>
      <c r="FZ215" s="265">
        <v>0.57410000000000005</v>
      </c>
      <c r="GA215" s="265">
        <v>0.73045000000000004</v>
      </c>
      <c r="GB215" s="265">
        <v>0.72619999999999996</v>
      </c>
      <c r="GC215" s="265">
        <v>0.99270999999999998</v>
      </c>
      <c r="GD215" s="265">
        <v>0.90996999999999995</v>
      </c>
      <c r="GE215" s="265">
        <v>1</v>
      </c>
      <c r="GF215" s="265">
        <v>0.95760999999999996</v>
      </c>
      <c r="GG215" s="265">
        <v>0.65673000000000004</v>
      </c>
      <c r="GH215" s="265">
        <v>0.75046000000000002</v>
      </c>
      <c r="GI215" s="265">
        <v>0.70714999999999995</v>
      </c>
      <c r="GJ215" s="265">
        <v>0.96309</v>
      </c>
      <c r="GK215" s="265">
        <v>0.93738999999999995</v>
      </c>
      <c r="GL215" s="265">
        <v>0.81328999999999996</v>
      </c>
      <c r="GM215" s="265">
        <v>0.99160999999999999</v>
      </c>
      <c r="GN215" s="265">
        <v>0.94121999999999995</v>
      </c>
      <c r="GO215" s="265">
        <v>0.96672000000000002</v>
      </c>
      <c r="GP215" s="265">
        <v>0.96618999999999999</v>
      </c>
      <c r="GQ215" s="265">
        <v>0.96387</v>
      </c>
      <c r="GR215" s="265">
        <v>0.99126999999999998</v>
      </c>
      <c r="GS215" s="265">
        <v>0.95570999999999995</v>
      </c>
      <c r="GT215" s="265">
        <v>0.95577000000000001</v>
      </c>
      <c r="GU215" s="265">
        <v>0.95094999999999996</v>
      </c>
      <c r="GV215" s="265">
        <v>1</v>
      </c>
      <c r="GW215" s="265">
        <v>0.95537000000000005</v>
      </c>
      <c r="GX215" s="265">
        <v>0.96709000000000001</v>
      </c>
      <c r="GY215" s="265">
        <v>0.62527999999999995</v>
      </c>
      <c r="GZ215" s="265">
        <v>0.49652000000000002</v>
      </c>
      <c r="HA215" s="265">
        <v>0.90981999999999996</v>
      </c>
      <c r="HB215" s="265">
        <v>0.92364999999999997</v>
      </c>
      <c r="HC215" s="265">
        <v>0.95469999999999999</v>
      </c>
      <c r="HD215" s="265">
        <v>0.67828999999999995</v>
      </c>
      <c r="HE215" s="265">
        <v>0.98326000000000002</v>
      </c>
      <c r="HF215" s="265">
        <v>0.85914000000000001</v>
      </c>
      <c r="HG215" s="265">
        <v>0.98407</v>
      </c>
      <c r="HH215" s="265">
        <v>0.98360999999999998</v>
      </c>
      <c r="HI215" s="265">
        <v>0.98567000000000005</v>
      </c>
      <c r="HJ215" s="265">
        <v>0.94260999999999995</v>
      </c>
      <c r="HK215" s="265">
        <v>0.89658000000000004</v>
      </c>
      <c r="HL215" s="265">
        <v>0.92671000000000003</v>
      </c>
      <c r="HM215" s="265">
        <v>0.95743999999999996</v>
      </c>
      <c r="HN215" s="265">
        <v>0.98597999999999997</v>
      </c>
      <c r="HO215" s="265">
        <v>0.99248999999999998</v>
      </c>
      <c r="HP215" s="265">
        <v>0.97584000000000004</v>
      </c>
      <c r="HQ215" s="265">
        <v>0.79179999999999995</v>
      </c>
      <c r="HR215" s="265">
        <v>0.85489000000000004</v>
      </c>
      <c r="HS215" s="265">
        <v>0.98524999999999996</v>
      </c>
      <c r="HT215" s="265">
        <v>0.78358000000000005</v>
      </c>
      <c r="HU215" s="265">
        <v>0.82501000000000002</v>
      </c>
      <c r="HV215" s="265">
        <v>0.94543999999999995</v>
      </c>
      <c r="HW215" s="265">
        <v>0.73897000000000002</v>
      </c>
      <c r="HX215" s="265">
        <v>0.76702000000000004</v>
      </c>
      <c r="HY215" s="265">
        <v>0.61028000000000004</v>
      </c>
      <c r="HZ215" s="265">
        <v>0.99656</v>
      </c>
      <c r="IA215" s="265">
        <v>0.99131000000000002</v>
      </c>
      <c r="IB215" s="265">
        <v>0.99021000000000003</v>
      </c>
      <c r="IC215" s="265">
        <v>0.99399000000000004</v>
      </c>
      <c r="ID215" s="265">
        <v>0.99353999999999998</v>
      </c>
      <c r="IE215" s="265">
        <v>0.97174000000000005</v>
      </c>
      <c r="IF215" s="265">
        <v>0.97211000000000003</v>
      </c>
      <c r="IG215" s="265">
        <v>0.93510000000000004</v>
      </c>
      <c r="IH215" s="265">
        <v>0.96679000000000004</v>
      </c>
      <c r="II215" s="265">
        <v>0.98023000000000005</v>
      </c>
      <c r="IJ215" s="265">
        <v>0.96738000000000002</v>
      </c>
      <c r="IK215" s="265">
        <v>0.97192999999999996</v>
      </c>
      <c r="IL215" s="265">
        <v>0.99123000000000006</v>
      </c>
      <c r="IM215" s="265">
        <v>1</v>
      </c>
      <c r="IN215" s="265">
        <v>0.95726999999999995</v>
      </c>
      <c r="IO215" s="265">
        <v>0.93447999999999998</v>
      </c>
      <c r="IP215" s="265">
        <v>0.80801000000000001</v>
      </c>
      <c r="IQ215" s="265">
        <v>0.98553999999999997</v>
      </c>
      <c r="IR215" s="265">
        <v>0.74822999999999995</v>
      </c>
      <c r="IS215" s="265">
        <v>0.90847</v>
      </c>
      <c r="IT215" s="265">
        <v>0.61807999999999996</v>
      </c>
      <c r="IU215" s="265">
        <v>0.95645999999999998</v>
      </c>
      <c r="IV215" s="265">
        <v>0.68486000000000002</v>
      </c>
      <c r="IW215" s="265">
        <v>0.94715000000000005</v>
      </c>
      <c r="IX215" s="265">
        <v>0.97962000000000005</v>
      </c>
      <c r="IY215" s="265">
        <v>0.90336000000000005</v>
      </c>
      <c r="IZ215" s="265">
        <v>0.81267</v>
      </c>
      <c r="JA215" s="265">
        <v>0.84799000000000002</v>
      </c>
      <c r="JB215" s="265">
        <v>0.81599999999999995</v>
      </c>
      <c r="JC215" s="265">
        <v>0.88622999999999996</v>
      </c>
      <c r="JD215" s="265">
        <v>1</v>
      </c>
      <c r="JE215" s="265">
        <v>0.93937000000000004</v>
      </c>
      <c r="JF215" s="265">
        <v>0.59691000000000005</v>
      </c>
      <c r="JG215" s="265">
        <v>0.99029</v>
      </c>
      <c r="JH215" s="265">
        <v>0.98011999999999999</v>
      </c>
      <c r="JI215" s="265">
        <v>0.76641999999999999</v>
      </c>
      <c r="JJ215" s="265">
        <v>0.73157000000000005</v>
      </c>
      <c r="JK215" s="265">
        <v>0.92037000000000002</v>
      </c>
      <c r="JL215" s="265">
        <v>0.89303999999999994</v>
      </c>
      <c r="JM215" s="265">
        <v>0.99636000000000002</v>
      </c>
      <c r="JN215" s="265">
        <v>0.94772999999999996</v>
      </c>
      <c r="JO215" s="265">
        <v>0.96743000000000001</v>
      </c>
      <c r="JP215" s="265">
        <v>0.68706999999999996</v>
      </c>
      <c r="JQ215" s="265">
        <v>0.95352000000000003</v>
      </c>
      <c r="JR215" s="265">
        <v>0.93169000000000002</v>
      </c>
      <c r="JS215" s="265">
        <v>0.96897999999999995</v>
      </c>
      <c r="JT215" s="265">
        <v>0.39722000000000002</v>
      </c>
      <c r="JU215" s="265">
        <v>0.94233</v>
      </c>
      <c r="JV215" s="265">
        <v>0.91341000000000006</v>
      </c>
      <c r="JW215" s="265">
        <v>0.92625999999999997</v>
      </c>
      <c r="JX215" s="265">
        <v>0.93206</v>
      </c>
      <c r="JY215" s="265">
        <v>0.94908000000000003</v>
      </c>
      <c r="JZ215" s="265">
        <v>0.85072000000000003</v>
      </c>
      <c r="KA215" s="265">
        <v>0.75246000000000002</v>
      </c>
      <c r="KB215" s="265">
        <v>0.65551999999999999</v>
      </c>
      <c r="KC215" s="265">
        <v>0.59762000000000004</v>
      </c>
      <c r="KD215" s="265">
        <v>0.50976999999999995</v>
      </c>
      <c r="KE215" s="265">
        <v>0.53247</v>
      </c>
      <c r="KF215" s="265">
        <v>0.48697000000000001</v>
      </c>
      <c r="KG215" s="265">
        <v>0.46432000000000001</v>
      </c>
      <c r="KH215" s="265">
        <v>1</v>
      </c>
      <c r="KI215" s="265">
        <v>0.94628999999999996</v>
      </c>
      <c r="KJ215" s="265">
        <v>0.96138999999999997</v>
      </c>
      <c r="KK215" s="265">
        <v>0.70904</v>
      </c>
      <c r="KL215" s="265">
        <v>0.73131999999999997</v>
      </c>
      <c r="KM215" s="265">
        <v>0.90739000000000003</v>
      </c>
      <c r="KN215" s="265">
        <v>0.87756999999999996</v>
      </c>
      <c r="KO215" s="265">
        <v>0.82001999999999997</v>
      </c>
      <c r="KP215" s="265">
        <v>6.1443910385073144E-3</v>
      </c>
      <c r="KQ215" s="265">
        <v>0.70004999999999995</v>
      </c>
      <c r="KR215" s="265">
        <v>0.65434999999999999</v>
      </c>
      <c r="KS215" s="265">
        <v>0.61724999999999997</v>
      </c>
      <c r="KT215" s="265">
        <v>0.92095826096640454</v>
      </c>
      <c r="KU215" s="265">
        <v>0.20713999999999999</v>
      </c>
      <c r="KV215" s="265">
        <v>0.375</v>
      </c>
      <c r="KW215" s="265">
        <v>0.44699</v>
      </c>
      <c r="KX215" s="265">
        <v>0.55649999999999999</v>
      </c>
      <c r="KY215" s="265">
        <v>0.73668999999999996</v>
      </c>
      <c r="KZ215" s="265">
        <v>0.89605000000000001</v>
      </c>
      <c r="LA215" s="265">
        <v>0.98109999999999997</v>
      </c>
      <c r="LB215" s="265">
        <v>0.99926000000000004</v>
      </c>
      <c r="LC215" s="265">
        <v>1</v>
      </c>
      <c r="LD215" s="265">
        <v>0</v>
      </c>
      <c r="LE215" s="265">
        <v>0.66393999999999997</v>
      </c>
      <c r="LF215" s="265">
        <v>0</v>
      </c>
      <c r="LG215" s="265">
        <v>0</v>
      </c>
      <c r="LH215" s="431">
        <v>4.5952335931360722E-3</v>
      </c>
      <c r="LI215" s="431">
        <v>3.9450060576200485E-3</v>
      </c>
      <c r="LJ215" s="431">
        <v>4.0056305006146431E-3</v>
      </c>
      <c r="LK215" s="431">
        <v>2.4143855553120375E-3</v>
      </c>
      <c r="LL215" s="431">
        <v>2.9484431724995375E-3</v>
      </c>
      <c r="LM215" s="431">
        <v>1.6024593496695161E-3</v>
      </c>
      <c r="LN215" s="431">
        <v>2.1062158048152924E-3</v>
      </c>
      <c r="LO215" s="431">
        <v>1.1253037955611944E-3</v>
      </c>
      <c r="LP215" s="431">
        <v>1.4698994345963001E-3</v>
      </c>
      <c r="LQ215" s="431">
        <v>9.7038759849965572E-4</v>
      </c>
      <c r="LR215" s="431">
        <v>4.267093725502491E-3</v>
      </c>
      <c r="LS215" s="431">
        <v>2.8094146400690079E-3</v>
      </c>
      <c r="LT215" s="431">
        <v>4.147097934037447E-3</v>
      </c>
      <c r="LU215" s="431">
        <v>1.9385439809411764E-3</v>
      </c>
      <c r="LV215" s="431">
        <v>2.6606009341776371E-3</v>
      </c>
      <c r="LW215" s="431">
        <v>1.5620754566043615E-3</v>
      </c>
      <c r="LX215" s="431">
        <v>2.2856690920889378E-3</v>
      </c>
      <c r="LY215" s="431">
        <v>1.5771373873576522E-3</v>
      </c>
      <c r="LZ215" s="431">
        <v>4.4455635361373425E-3</v>
      </c>
      <c r="MA215" s="431">
        <v>3.6614215932786465E-3</v>
      </c>
      <c r="MB215" s="431">
        <v>4.3511884286999702E-3</v>
      </c>
      <c r="MC215" s="431">
        <v>2.4546175263822079E-3</v>
      </c>
      <c r="MD215" s="431">
        <v>2.0058122463524342E-3</v>
      </c>
      <c r="ME215" s="431">
        <v>3.1106723472476006E-3</v>
      </c>
      <c r="MF215" s="431">
        <v>3.5546536091715097E-3</v>
      </c>
      <c r="MG215" s="431">
        <v>2.9861379880458117E-3</v>
      </c>
      <c r="MH215" s="266"/>
      <c r="MI215" s="266"/>
      <c r="MJ215" s="266"/>
      <c r="MK215" s="266"/>
      <c r="ML215" s="266"/>
      <c r="MM215" s="266"/>
      <c r="MN215" s="266"/>
      <c r="MO215" s="266"/>
      <c r="MP215" s="266"/>
      <c r="MQ215" s="266"/>
      <c r="MR215" s="266"/>
      <c r="MS215" s="266"/>
      <c r="MT215" s="266"/>
      <c r="MU215" s="266"/>
      <c r="MV215" s="266"/>
      <c r="MW215" s="266"/>
      <c r="MX215" s="266"/>
      <c r="MY215" s="266"/>
      <c r="MZ215" s="266"/>
      <c r="NA215" s="266"/>
      <c r="NB215" s="266"/>
      <c r="NC215" s="266"/>
      <c r="ND215" s="266"/>
      <c r="NE215" s="266"/>
      <c r="NF215" s="266"/>
      <c r="NG215" s="266"/>
      <c r="NH215" s="266"/>
      <c r="NI215" s="266"/>
      <c r="NJ215" s="266"/>
      <c r="NK215" s="266"/>
      <c r="NL215" s="266"/>
      <c r="NM215" s="266"/>
      <c r="NN215" s="266"/>
      <c r="NO215" s="266"/>
      <c r="NP215" s="266"/>
      <c r="NQ215" s="266"/>
      <c r="NR215" s="266"/>
      <c r="NS215" s="266"/>
      <c r="NT215" s="266"/>
      <c r="NU215" s="266"/>
      <c r="NV215" s="266"/>
      <c r="NW215" s="266"/>
      <c r="NX215" s="266"/>
      <c r="NY215" s="266"/>
      <c r="NZ215" s="266"/>
      <c r="OA215" s="266"/>
      <c r="OB215" s="266"/>
      <c r="OC215" s="266"/>
      <c r="OD215" s="266"/>
      <c r="OE215" s="266"/>
      <c r="OF215" s="266"/>
      <c r="OG215" s="266"/>
      <c r="OH215" s="266"/>
      <c r="OI215" s="266"/>
      <c r="OJ215" s="266"/>
      <c r="OK215" s="266"/>
      <c r="OL215" s="266"/>
      <c r="OM215" s="266"/>
      <c r="ON215" s="267"/>
    </row>
    <row r="216" spans="1:404">
      <c r="A216" s="261">
        <v>591</v>
      </c>
      <c r="B216" s="265">
        <v>0.33794000000000002</v>
      </c>
      <c r="C216" s="265">
        <v>0.52812999999999999</v>
      </c>
      <c r="D216" s="265">
        <v>0.64885000000000004</v>
      </c>
      <c r="E216" s="265">
        <v>0.75231000000000003</v>
      </c>
      <c r="F216" s="265">
        <v>0.35465999999999998</v>
      </c>
      <c r="G216" s="265">
        <v>0.56215999999999999</v>
      </c>
      <c r="H216" s="265">
        <v>0.28604000000000002</v>
      </c>
      <c r="I216" s="265">
        <v>0.36856</v>
      </c>
      <c r="J216" s="265">
        <v>0.44917000000000001</v>
      </c>
      <c r="K216" s="265">
        <v>0.15636</v>
      </c>
      <c r="L216" s="265">
        <v>0.16656000000000001</v>
      </c>
      <c r="M216" s="265">
        <v>0.20119999999999999</v>
      </c>
      <c r="N216" s="265">
        <v>0.41833999999999999</v>
      </c>
      <c r="O216" s="265">
        <v>0.27351999999999999</v>
      </c>
      <c r="P216" s="265">
        <v>0.56523000000000001</v>
      </c>
      <c r="Q216" s="265">
        <v>0.57696000000000003</v>
      </c>
      <c r="R216" s="265">
        <v>0.78037999999999996</v>
      </c>
      <c r="S216" s="265">
        <v>0.32247999999999999</v>
      </c>
      <c r="T216" s="265">
        <v>0.21854000000000001</v>
      </c>
      <c r="U216" s="265">
        <v>0.22561999999999999</v>
      </c>
      <c r="V216" s="265">
        <v>0.15273999999999999</v>
      </c>
      <c r="W216" s="265">
        <v>0.32091999999999998</v>
      </c>
      <c r="X216" s="265">
        <v>0.24029</v>
      </c>
      <c r="Y216" s="265">
        <v>0.30249999999999999</v>
      </c>
      <c r="Z216" s="265">
        <v>0.19731000000000001</v>
      </c>
      <c r="AA216" s="265">
        <v>0.35109000000000001</v>
      </c>
      <c r="AB216" s="265">
        <v>0.24679999999999999</v>
      </c>
      <c r="AC216" s="265">
        <v>0.34353</v>
      </c>
      <c r="AD216" s="265">
        <v>0.23033000000000001</v>
      </c>
      <c r="AE216" s="265">
        <v>0.21104000000000001</v>
      </c>
      <c r="AF216" s="265">
        <v>0.19517999999999999</v>
      </c>
      <c r="AG216" s="265">
        <v>0.15901999999999999</v>
      </c>
      <c r="AH216" s="265">
        <v>0.14026</v>
      </c>
      <c r="AI216" s="265">
        <v>0.19811000000000001</v>
      </c>
      <c r="AJ216" s="265">
        <v>0.15089</v>
      </c>
      <c r="AK216" s="265">
        <v>0.13097</v>
      </c>
      <c r="AL216" s="265">
        <v>0.20193</v>
      </c>
      <c r="AM216" s="265">
        <v>0.15623000000000001</v>
      </c>
      <c r="AN216" s="265">
        <v>0.13245000000000001</v>
      </c>
      <c r="AO216" s="265">
        <v>0.18815000000000001</v>
      </c>
      <c r="AP216" s="265">
        <v>0.19352</v>
      </c>
      <c r="AQ216" s="265">
        <v>0.12852</v>
      </c>
      <c r="AR216" s="265">
        <v>0.17748</v>
      </c>
      <c r="AS216" s="265">
        <v>0.10539999999999999</v>
      </c>
      <c r="AT216" s="265">
        <v>0.12212000000000001</v>
      </c>
      <c r="AU216" s="265">
        <v>0.16567000000000001</v>
      </c>
      <c r="AV216" s="265">
        <v>0.11847000000000001</v>
      </c>
      <c r="AW216" s="265">
        <v>0.14252999999999999</v>
      </c>
      <c r="AX216" s="265">
        <v>0.1406</v>
      </c>
      <c r="AY216" s="265">
        <v>0.12348000000000001</v>
      </c>
      <c r="AZ216" s="265">
        <v>0.10978</v>
      </c>
      <c r="BA216" s="265">
        <v>0.15809999999999999</v>
      </c>
      <c r="BB216" s="265">
        <v>0.17119000000000001</v>
      </c>
      <c r="BC216" s="265">
        <v>0.17982000000000001</v>
      </c>
      <c r="BD216" s="265">
        <v>0.14687</v>
      </c>
      <c r="BE216" s="265">
        <v>0.55057</v>
      </c>
      <c r="BF216" s="265">
        <v>0.25242999999999999</v>
      </c>
      <c r="BG216" s="265">
        <v>0.1242</v>
      </c>
      <c r="BH216" s="265">
        <v>0.10783</v>
      </c>
      <c r="BI216" s="265">
        <v>4.9237000000000003E-2</v>
      </c>
      <c r="BJ216" s="265">
        <v>4.2250000000000003E-2</v>
      </c>
      <c r="BK216" s="265">
        <v>0.43636000000000003</v>
      </c>
      <c r="BL216" s="265">
        <v>0.37128</v>
      </c>
      <c r="BM216" s="265">
        <v>0.24878</v>
      </c>
      <c r="BN216" s="265">
        <v>0.75258000000000003</v>
      </c>
      <c r="BO216" s="265">
        <v>0.5</v>
      </c>
      <c r="BP216" s="265">
        <v>0.84484999999999999</v>
      </c>
      <c r="BQ216" s="265">
        <v>0.58406999999999998</v>
      </c>
      <c r="BR216" s="265">
        <v>0.75517999999999996</v>
      </c>
      <c r="BS216" s="265">
        <v>0.32512000000000002</v>
      </c>
      <c r="BT216" s="265">
        <v>0.56459000000000004</v>
      </c>
      <c r="BU216" s="265">
        <v>2.3057000000000001E-2</v>
      </c>
      <c r="BV216" s="265">
        <v>1.1377999999999999E-2</v>
      </c>
      <c r="BW216" s="265">
        <v>8.9631000000000002E-2</v>
      </c>
      <c r="BX216" s="265">
        <v>3.9497999999999998E-2</v>
      </c>
      <c r="BY216" s="265">
        <v>0.51024999999999998</v>
      </c>
      <c r="BZ216" s="265">
        <v>0.48508000000000001</v>
      </c>
      <c r="CA216" s="265">
        <v>0.77400000000000002</v>
      </c>
      <c r="CB216" s="265">
        <v>0.59409000000000001</v>
      </c>
      <c r="CC216" s="265">
        <v>0.75114999999999998</v>
      </c>
      <c r="CD216" s="265">
        <v>0.49519999999999997</v>
      </c>
      <c r="CE216" s="265">
        <v>0.47221999999999997</v>
      </c>
      <c r="CF216" s="265">
        <v>0.51805000000000001</v>
      </c>
      <c r="CG216" s="265">
        <v>0.20161000000000001</v>
      </c>
      <c r="CH216" s="265">
        <v>0.46784999999999999</v>
      </c>
      <c r="CI216" s="265">
        <v>0.47150999999999998</v>
      </c>
      <c r="CJ216" s="265">
        <v>0.46044000000000002</v>
      </c>
      <c r="CK216" s="265">
        <v>0.22400999999999999</v>
      </c>
      <c r="CL216" s="265">
        <v>0.70245999999999997</v>
      </c>
      <c r="CM216" s="265">
        <v>0.36388999999999999</v>
      </c>
      <c r="CN216" s="265">
        <v>0.18990000000000001</v>
      </c>
      <c r="CO216" s="265">
        <v>0.29787999999999998</v>
      </c>
      <c r="CP216" s="265">
        <v>0.35249999999999998</v>
      </c>
      <c r="CQ216" s="265">
        <v>0.33024999999999999</v>
      </c>
      <c r="CR216" s="265">
        <v>0.28199999999999997</v>
      </c>
      <c r="CS216" s="265">
        <v>0.95101999999999998</v>
      </c>
      <c r="CT216" s="265">
        <v>0.97526000000000002</v>
      </c>
      <c r="CU216" s="265">
        <v>0.23799999999999999</v>
      </c>
      <c r="CV216" s="265">
        <v>0.32146000000000002</v>
      </c>
      <c r="CW216" s="265">
        <v>0.9899</v>
      </c>
      <c r="CX216" s="265">
        <v>0.99175000000000002</v>
      </c>
      <c r="CY216" s="265">
        <v>0.41031000000000001</v>
      </c>
      <c r="CZ216" s="265">
        <v>0.53747</v>
      </c>
      <c r="DA216" s="265">
        <v>0.59094000000000002</v>
      </c>
      <c r="DB216" s="265">
        <v>0.10303</v>
      </c>
      <c r="DC216" s="265">
        <v>0.11545999999999999</v>
      </c>
      <c r="DD216" s="265">
        <v>8.0808000000000005E-2</v>
      </c>
      <c r="DE216" s="265">
        <v>0.20619000000000001</v>
      </c>
      <c r="DF216" s="265">
        <v>4.1745999999999998E-2</v>
      </c>
      <c r="DG216" s="265">
        <v>4.7313000000000001E-2</v>
      </c>
      <c r="DH216" s="265">
        <v>3.5138000000000003E-2</v>
      </c>
      <c r="DI216" s="265">
        <v>8.4841E-2</v>
      </c>
      <c r="DJ216" s="265">
        <v>7.7478000000000005E-2</v>
      </c>
      <c r="DK216" s="265">
        <v>5.0904999999999999E-2</v>
      </c>
      <c r="DL216" s="265">
        <v>0.2833</v>
      </c>
      <c r="DM216" s="265">
        <v>5.5027E-2</v>
      </c>
      <c r="DN216" s="265">
        <v>4.9553E-2</v>
      </c>
      <c r="DO216" s="265">
        <v>0.11491999999999999</v>
      </c>
      <c r="DP216" s="265">
        <v>6.1725000000000002E-2</v>
      </c>
      <c r="DQ216" s="265">
        <v>2.8469000000000001E-2</v>
      </c>
      <c r="DR216" s="265">
        <v>4.0134999999999997E-2</v>
      </c>
      <c r="DS216" s="265">
        <v>5.3310000000000003E-2</v>
      </c>
      <c r="DT216" s="265">
        <v>0.50095000000000001</v>
      </c>
      <c r="DU216" s="265">
        <v>0.11096</v>
      </c>
      <c r="DV216" s="265">
        <v>0.37597999999999998</v>
      </c>
      <c r="DW216" s="265">
        <v>9.6006999999999995E-2</v>
      </c>
      <c r="DX216" s="265">
        <v>2.8947000000000001E-2</v>
      </c>
      <c r="DY216" s="265">
        <v>3.4882999999999997E-2</v>
      </c>
      <c r="DZ216" s="265">
        <v>0.38252999999999998</v>
      </c>
      <c r="EA216" s="265">
        <v>8.4948999999999997E-2</v>
      </c>
      <c r="EB216" s="265">
        <v>8.8755000000000001E-2</v>
      </c>
      <c r="EC216" s="265">
        <v>8.9485999999999996E-2</v>
      </c>
      <c r="ED216" s="265">
        <v>8.7720000000000006E-2</v>
      </c>
      <c r="EE216" s="265">
        <v>8.6734000000000006E-2</v>
      </c>
      <c r="EF216" s="265">
        <v>3.5411999999999999E-2</v>
      </c>
      <c r="EG216" s="265">
        <v>8.7847999999999996E-2</v>
      </c>
      <c r="EH216" s="265">
        <v>7.5176999999999994E-2</v>
      </c>
      <c r="EI216" s="265">
        <v>0.98980000000000001</v>
      </c>
      <c r="EJ216" s="265">
        <v>0.94845000000000002</v>
      </c>
      <c r="EK216" s="265">
        <v>0.61817999999999995</v>
      </c>
      <c r="EL216" s="265">
        <v>0.98333000000000004</v>
      </c>
      <c r="EM216" s="265">
        <v>0.14802999999999999</v>
      </c>
      <c r="EN216" s="265">
        <v>0.2913</v>
      </c>
      <c r="EO216" s="265">
        <v>0.87472000000000005</v>
      </c>
      <c r="EP216" s="265">
        <v>0.58836999999999995</v>
      </c>
      <c r="EQ216" s="265">
        <v>0.40381</v>
      </c>
      <c r="ER216" s="265">
        <v>0.93489999999999995</v>
      </c>
      <c r="ES216" s="265">
        <v>0.59840000000000004</v>
      </c>
      <c r="ET216" s="265">
        <v>0.74306000000000005</v>
      </c>
      <c r="EU216" s="265">
        <v>0.49707000000000001</v>
      </c>
      <c r="EV216" s="265">
        <v>0.93303999999999998</v>
      </c>
      <c r="EW216" s="265">
        <v>0.93193999999999999</v>
      </c>
      <c r="EX216" s="265">
        <v>0.93072999999999995</v>
      </c>
      <c r="EY216" s="265">
        <v>0.34428999999999998</v>
      </c>
      <c r="EZ216" s="265">
        <v>0.63827999999999996</v>
      </c>
      <c r="FA216" s="265">
        <v>0.96062999999999998</v>
      </c>
      <c r="FB216" s="265">
        <v>0.96706000000000003</v>
      </c>
      <c r="FC216" s="265">
        <v>0.97172000000000003</v>
      </c>
      <c r="FD216" s="265">
        <v>0.64573999999999998</v>
      </c>
      <c r="FE216" s="265">
        <v>0.97650000000000003</v>
      </c>
      <c r="FF216" s="265">
        <v>0.54964000000000002</v>
      </c>
      <c r="FG216" s="265">
        <v>0.78076000000000001</v>
      </c>
      <c r="FH216" s="265">
        <v>0.41382999999999998</v>
      </c>
      <c r="FI216" s="265">
        <v>0.33934999999999998</v>
      </c>
      <c r="FJ216" s="265">
        <v>0.16880000000000001</v>
      </c>
      <c r="FK216" s="265">
        <v>0.17232</v>
      </c>
      <c r="FL216" s="265">
        <v>0.27679999999999999</v>
      </c>
      <c r="FM216" s="265">
        <v>0.29624</v>
      </c>
      <c r="FN216" s="265">
        <v>0.77158000000000004</v>
      </c>
      <c r="FO216" s="265">
        <v>0.97</v>
      </c>
      <c r="FP216" s="265">
        <v>0.54098000000000002</v>
      </c>
      <c r="FQ216" s="265">
        <v>0.85258</v>
      </c>
      <c r="FR216" s="265">
        <v>0.91730999999999996</v>
      </c>
      <c r="FS216" s="265">
        <v>0.95538999999999996</v>
      </c>
      <c r="FT216" s="265">
        <v>0.66947000000000001</v>
      </c>
      <c r="FU216" s="265">
        <v>0.72853999999999997</v>
      </c>
      <c r="FV216" s="265">
        <v>0.74561999999999995</v>
      </c>
      <c r="FW216" s="265">
        <v>0.56891000000000003</v>
      </c>
      <c r="FX216" s="265">
        <v>0.96465000000000001</v>
      </c>
      <c r="FY216" s="265">
        <v>0.50746999999999998</v>
      </c>
      <c r="FZ216" s="265">
        <v>0.56891000000000003</v>
      </c>
      <c r="GA216" s="265">
        <v>0.73011999999999999</v>
      </c>
      <c r="GB216" s="265">
        <v>0.72248000000000001</v>
      </c>
      <c r="GC216" s="265">
        <v>0.99417</v>
      </c>
      <c r="GD216" s="265">
        <v>0.91410999999999998</v>
      </c>
      <c r="GE216" s="265">
        <v>0.99926000000000004</v>
      </c>
      <c r="GF216" s="265">
        <v>0.96104999999999996</v>
      </c>
      <c r="GG216" s="265">
        <v>0.65176000000000001</v>
      </c>
      <c r="GH216" s="265">
        <v>0.74478</v>
      </c>
      <c r="GI216" s="265">
        <v>0.7016</v>
      </c>
      <c r="GJ216" s="265">
        <v>0.96521999999999997</v>
      </c>
      <c r="GK216" s="265">
        <v>0.93974999999999997</v>
      </c>
      <c r="GL216" s="265">
        <v>0.81235999999999997</v>
      </c>
      <c r="GM216" s="265">
        <v>0.99243000000000003</v>
      </c>
      <c r="GN216" s="265">
        <v>0.93688000000000005</v>
      </c>
      <c r="GO216" s="265">
        <v>0.96889000000000003</v>
      </c>
      <c r="GP216" s="265">
        <v>0.96967999999999999</v>
      </c>
      <c r="GQ216" s="265">
        <v>0.96741999999999995</v>
      </c>
      <c r="GR216" s="265">
        <v>0.99302000000000001</v>
      </c>
      <c r="GS216" s="265">
        <v>0.95979000000000003</v>
      </c>
      <c r="GT216" s="265">
        <v>0.95945999999999998</v>
      </c>
      <c r="GU216" s="265">
        <v>0.95450000000000002</v>
      </c>
      <c r="GV216" s="265">
        <v>0.98787999999999998</v>
      </c>
      <c r="GW216" s="265">
        <v>0.96042000000000005</v>
      </c>
      <c r="GX216" s="265">
        <v>0.96894999999999998</v>
      </c>
      <c r="GY216" s="265">
        <v>0.61963999999999997</v>
      </c>
      <c r="GZ216" s="265">
        <v>0.49209000000000003</v>
      </c>
      <c r="HA216" s="265">
        <v>0.91588999999999998</v>
      </c>
      <c r="HB216" s="265">
        <v>0.92857999999999996</v>
      </c>
      <c r="HC216" s="265">
        <v>0.95209999999999995</v>
      </c>
      <c r="HD216" s="265">
        <v>0.67596000000000001</v>
      </c>
      <c r="HE216" s="265">
        <v>0.98462000000000005</v>
      </c>
      <c r="HF216" s="265">
        <v>0.85548000000000002</v>
      </c>
      <c r="HG216" s="265">
        <v>0.98541000000000001</v>
      </c>
      <c r="HH216" s="265">
        <v>0.98512</v>
      </c>
      <c r="HI216" s="265">
        <v>0.98694000000000004</v>
      </c>
      <c r="HJ216" s="265">
        <v>0.93832000000000004</v>
      </c>
      <c r="HK216" s="265">
        <v>0.90086999999999995</v>
      </c>
      <c r="HL216" s="265">
        <v>0.93057000000000001</v>
      </c>
      <c r="HM216" s="265">
        <v>0.96172999999999997</v>
      </c>
      <c r="HN216" s="265">
        <v>0.98738000000000004</v>
      </c>
      <c r="HO216" s="265">
        <v>0.99324000000000001</v>
      </c>
      <c r="HP216" s="265">
        <v>0.97874000000000005</v>
      </c>
      <c r="HQ216" s="265">
        <v>0.78776999999999997</v>
      </c>
      <c r="HR216" s="265">
        <v>0.84921999999999997</v>
      </c>
      <c r="HS216" s="265">
        <v>0.98673</v>
      </c>
      <c r="HT216" s="265">
        <v>0.77983999999999998</v>
      </c>
      <c r="HU216" s="265">
        <v>0.81921999999999995</v>
      </c>
      <c r="HV216" s="265">
        <v>0.95030999999999999</v>
      </c>
      <c r="HW216" s="265">
        <v>0.73382000000000003</v>
      </c>
      <c r="HX216" s="265">
        <v>0.76160000000000005</v>
      </c>
      <c r="HY216" s="265">
        <v>0.60524</v>
      </c>
      <c r="HZ216" s="265">
        <v>0.99153000000000002</v>
      </c>
      <c r="IA216" s="265">
        <v>0.99304999999999999</v>
      </c>
      <c r="IB216" s="265">
        <v>0.99216000000000004</v>
      </c>
      <c r="IC216" s="265">
        <v>0.99519999999999997</v>
      </c>
      <c r="ID216" s="265">
        <v>0.99482999999999999</v>
      </c>
      <c r="IE216" s="265">
        <v>0.97457000000000005</v>
      </c>
      <c r="IF216" s="265">
        <v>0.97489999999999999</v>
      </c>
      <c r="IG216" s="265">
        <v>0.94047000000000003</v>
      </c>
      <c r="IH216" s="265">
        <v>0.96928999999999998</v>
      </c>
      <c r="II216" s="265">
        <v>0.97658</v>
      </c>
      <c r="IJ216" s="265">
        <v>0.97065000000000001</v>
      </c>
      <c r="IK216" s="265">
        <v>0.97472999999999999</v>
      </c>
      <c r="IL216" s="265">
        <v>0.99200999999999995</v>
      </c>
      <c r="IM216" s="265">
        <v>0.99873999999999996</v>
      </c>
      <c r="IN216" s="265">
        <v>0.94998000000000005</v>
      </c>
      <c r="IO216" s="265">
        <v>0.92367999999999995</v>
      </c>
      <c r="IP216" s="265">
        <v>0.81903000000000004</v>
      </c>
      <c r="IQ216" s="265">
        <v>0.98773</v>
      </c>
      <c r="IR216" s="265">
        <v>0.7419</v>
      </c>
      <c r="IS216" s="265">
        <v>0.91242999999999996</v>
      </c>
      <c r="IT216" s="265">
        <v>0.61407999999999996</v>
      </c>
      <c r="IU216" s="265">
        <v>0.96031</v>
      </c>
      <c r="IV216" s="265">
        <v>0.69386999999999999</v>
      </c>
      <c r="IW216" s="265">
        <v>0.95303000000000004</v>
      </c>
      <c r="IX216" s="265">
        <v>0.98134999999999994</v>
      </c>
      <c r="IY216" s="265">
        <v>0.89961000000000002</v>
      </c>
      <c r="IZ216" s="265">
        <v>0.80961000000000005</v>
      </c>
      <c r="JA216" s="265">
        <v>0.84497999999999995</v>
      </c>
      <c r="JB216" s="265">
        <v>0.81296000000000002</v>
      </c>
      <c r="JC216" s="265">
        <v>0.88275000000000003</v>
      </c>
      <c r="JD216" s="265">
        <v>0.99958999999999998</v>
      </c>
      <c r="JE216" s="265">
        <v>0.94293000000000005</v>
      </c>
      <c r="JF216" s="265">
        <v>0.59141999999999995</v>
      </c>
      <c r="JG216" s="265">
        <v>0.99173999999999995</v>
      </c>
      <c r="JH216" s="265">
        <v>0.97721999999999998</v>
      </c>
      <c r="JI216" s="265">
        <v>0.76134000000000002</v>
      </c>
      <c r="JJ216" s="265">
        <v>0.72663999999999995</v>
      </c>
      <c r="JK216" s="265">
        <v>0.91447999999999996</v>
      </c>
      <c r="JL216" s="265">
        <v>0.88776999999999995</v>
      </c>
      <c r="JM216" s="265">
        <v>0.99673</v>
      </c>
      <c r="JN216" s="265">
        <v>0.95147999999999999</v>
      </c>
      <c r="JO216" s="265">
        <v>0.97077000000000002</v>
      </c>
      <c r="JP216" s="265">
        <v>0.68052000000000001</v>
      </c>
      <c r="JQ216" s="265">
        <v>0.95784999999999998</v>
      </c>
      <c r="JR216" s="265">
        <v>0.93715000000000004</v>
      </c>
      <c r="JS216" s="265">
        <v>0.97333999999999998</v>
      </c>
      <c r="JT216" s="265">
        <v>0.39428000000000002</v>
      </c>
      <c r="JU216" s="265">
        <v>0.94435999999999998</v>
      </c>
      <c r="JV216" s="265">
        <v>0.91171999999999997</v>
      </c>
      <c r="JW216" s="265">
        <v>0.93210999999999999</v>
      </c>
      <c r="JX216" s="265">
        <v>0.93808999999999998</v>
      </c>
      <c r="JY216" s="265">
        <v>0.95240999999999998</v>
      </c>
      <c r="JZ216" s="265">
        <v>0.85494999999999999</v>
      </c>
      <c r="KA216" s="265">
        <v>0.75949</v>
      </c>
      <c r="KB216" s="265">
        <v>0.65959000000000001</v>
      </c>
      <c r="KC216" s="265">
        <v>0.59238000000000002</v>
      </c>
      <c r="KD216" s="265">
        <v>0.50512000000000001</v>
      </c>
      <c r="KE216" s="265">
        <v>0.52771000000000001</v>
      </c>
      <c r="KF216" s="265">
        <v>0.48314000000000001</v>
      </c>
      <c r="KG216" s="265">
        <v>0.46067999999999998</v>
      </c>
      <c r="KH216" s="265">
        <v>0.99978</v>
      </c>
      <c r="KI216" s="265">
        <v>0.95221</v>
      </c>
      <c r="KJ216" s="265">
        <v>0.96619999999999995</v>
      </c>
      <c r="KK216" s="265">
        <v>0.71670999999999996</v>
      </c>
      <c r="KL216" s="265">
        <v>0.74002000000000001</v>
      </c>
      <c r="KM216" s="265">
        <v>0.91146000000000005</v>
      </c>
      <c r="KN216" s="265">
        <v>0.88044999999999995</v>
      </c>
      <c r="KO216" s="265">
        <v>0.82189999999999996</v>
      </c>
      <c r="KP216" s="265">
        <v>6.1476941752568216E-3</v>
      </c>
      <c r="KQ216" s="265">
        <v>0.70062999999999998</v>
      </c>
      <c r="KR216" s="265">
        <v>0.65452999999999995</v>
      </c>
      <c r="KS216" s="265">
        <v>0.61712</v>
      </c>
      <c r="KT216" s="265">
        <v>0.92288103612805017</v>
      </c>
      <c r="KU216" s="265">
        <v>0.20971000000000001</v>
      </c>
      <c r="KV216" s="265">
        <v>0.37805</v>
      </c>
      <c r="KW216" s="265">
        <v>0.45006000000000002</v>
      </c>
      <c r="KX216" s="265">
        <v>0.55945</v>
      </c>
      <c r="KY216" s="265">
        <v>0.73912999999999995</v>
      </c>
      <c r="KZ216" s="265">
        <v>0.89770000000000005</v>
      </c>
      <c r="LA216" s="265">
        <v>0.98180000000000001</v>
      </c>
      <c r="LB216" s="265">
        <v>0.99907999999999997</v>
      </c>
      <c r="LC216" s="265">
        <v>1</v>
      </c>
      <c r="LD216" s="265">
        <v>0</v>
      </c>
      <c r="LE216" s="265">
        <v>0.64783000000000002</v>
      </c>
      <c r="LF216" s="265">
        <v>0</v>
      </c>
      <c r="LG216" s="265">
        <v>0</v>
      </c>
      <c r="LH216" s="431">
        <v>4.6073724515736103E-3</v>
      </c>
      <c r="LI216" s="431">
        <v>3.9549041539430618E-3</v>
      </c>
      <c r="LJ216" s="431">
        <v>4.0292078629136086E-3</v>
      </c>
      <c r="LK216" s="431">
        <v>2.4103901814669371E-3</v>
      </c>
      <c r="LL216" s="431">
        <v>2.9685371555387974E-3</v>
      </c>
      <c r="LM216" s="431">
        <v>1.6007320955395699E-3</v>
      </c>
      <c r="LN216" s="431">
        <v>2.125126775354147E-3</v>
      </c>
      <c r="LO216" s="431">
        <v>1.1298017343506217E-3</v>
      </c>
      <c r="LP216" s="431">
        <v>1.4819089556112885E-3</v>
      </c>
      <c r="LQ216" s="431">
        <v>9.7716599702835083E-4</v>
      </c>
      <c r="LR216" s="431">
        <v>4.2584342882037163E-3</v>
      </c>
      <c r="LS216" s="431">
        <v>2.8032232075929642E-3</v>
      </c>
      <c r="LT216" s="431">
        <v>4.1474094614386559E-3</v>
      </c>
      <c r="LU216" s="431">
        <v>1.9336492987349629E-3</v>
      </c>
      <c r="LV216" s="431">
        <v>2.6792299468070269E-3</v>
      </c>
      <c r="LW216" s="431">
        <v>1.5599324833601713E-3</v>
      </c>
      <c r="LX216" s="431">
        <v>2.2994636092334986E-3</v>
      </c>
      <c r="LY216" s="431">
        <v>1.5752274775877595E-3</v>
      </c>
      <c r="LZ216" s="431">
        <v>4.4436645694077015E-3</v>
      </c>
      <c r="MA216" s="431">
        <v>3.6687937099486589E-3</v>
      </c>
      <c r="MB216" s="431">
        <v>4.362915176898241E-3</v>
      </c>
      <c r="MC216" s="431">
        <v>2.4448339827358723E-3</v>
      </c>
      <c r="MD216" s="431">
        <v>1.9980114884674549E-3</v>
      </c>
      <c r="ME216" s="431">
        <v>3.1093275174498558E-3</v>
      </c>
      <c r="MF216" s="431">
        <v>3.5512086469680071E-3</v>
      </c>
      <c r="MG216" s="431">
        <v>2.9765046201646328E-3</v>
      </c>
      <c r="MH216" s="266"/>
      <c r="MI216" s="266"/>
      <c r="MJ216" s="266"/>
      <c r="MK216" s="266"/>
      <c r="ML216" s="266"/>
      <c r="MM216" s="266"/>
      <c r="MN216" s="266"/>
      <c r="MO216" s="266"/>
      <c r="MP216" s="266"/>
      <c r="MQ216" s="266"/>
      <c r="MR216" s="266"/>
      <c r="MS216" s="266"/>
      <c r="MT216" s="266"/>
      <c r="MU216" s="266"/>
      <c r="MV216" s="266"/>
      <c r="MW216" s="266"/>
      <c r="MX216" s="266"/>
      <c r="MY216" s="266"/>
      <c r="MZ216" s="266"/>
      <c r="NA216" s="266"/>
      <c r="NB216" s="266"/>
      <c r="NC216" s="266"/>
      <c r="ND216" s="266"/>
      <c r="NE216" s="266"/>
      <c r="NF216" s="266"/>
      <c r="NG216" s="266"/>
      <c r="NH216" s="266"/>
      <c r="NI216" s="266"/>
      <c r="NJ216" s="266"/>
      <c r="NK216" s="266"/>
      <c r="NL216" s="266"/>
      <c r="NM216" s="266"/>
      <c r="NN216" s="266"/>
      <c r="NO216" s="266"/>
      <c r="NP216" s="266"/>
      <c r="NQ216" s="266"/>
      <c r="NR216" s="266"/>
      <c r="NS216" s="266"/>
      <c r="NT216" s="266"/>
      <c r="NU216" s="266"/>
      <c r="NV216" s="266"/>
      <c r="NW216" s="266"/>
      <c r="NX216" s="266"/>
      <c r="NY216" s="266"/>
      <c r="NZ216" s="266"/>
      <c r="OA216" s="266"/>
      <c r="OB216" s="266"/>
      <c r="OC216" s="266"/>
      <c r="OD216" s="266"/>
      <c r="OE216" s="266"/>
      <c r="OF216" s="266"/>
      <c r="OG216" s="266"/>
      <c r="OH216" s="266"/>
      <c r="OI216" s="266"/>
      <c r="OJ216" s="266"/>
      <c r="OK216" s="266"/>
      <c r="OL216" s="266"/>
      <c r="OM216" s="266"/>
      <c r="ON216" s="267"/>
    </row>
    <row r="217" spans="1:404">
      <c r="A217" s="261">
        <v>592</v>
      </c>
      <c r="B217" s="265">
        <v>0.33445999999999998</v>
      </c>
      <c r="C217" s="265">
        <v>0.52281</v>
      </c>
      <c r="D217" s="265">
        <v>0.64307999999999998</v>
      </c>
      <c r="E217" s="265">
        <v>0.74702999999999997</v>
      </c>
      <c r="F217" s="265">
        <v>0.35015000000000002</v>
      </c>
      <c r="G217" s="265">
        <v>0.55517000000000005</v>
      </c>
      <c r="H217" s="265">
        <v>0.28505000000000003</v>
      </c>
      <c r="I217" s="265">
        <v>0.36968000000000001</v>
      </c>
      <c r="J217" s="265">
        <v>0.44923000000000002</v>
      </c>
      <c r="K217" s="265">
        <v>0.1477</v>
      </c>
      <c r="L217" s="265">
        <v>0.15834999999999999</v>
      </c>
      <c r="M217" s="265">
        <v>0.19416</v>
      </c>
      <c r="N217" s="265">
        <v>0.41979</v>
      </c>
      <c r="O217" s="265">
        <v>0.27184999999999998</v>
      </c>
      <c r="P217" s="265">
        <v>0.55915999999999999</v>
      </c>
      <c r="Q217" s="265">
        <v>0.56621999999999995</v>
      </c>
      <c r="R217" s="265">
        <v>0.77375000000000005</v>
      </c>
      <c r="S217" s="265">
        <v>0.32257000000000002</v>
      </c>
      <c r="T217" s="265">
        <v>0.21940000000000001</v>
      </c>
      <c r="U217" s="265">
        <v>0.22581999999999999</v>
      </c>
      <c r="V217" s="265">
        <v>0.15260000000000001</v>
      </c>
      <c r="W217" s="265">
        <v>0.31963999999999998</v>
      </c>
      <c r="X217" s="265">
        <v>0.24862000000000001</v>
      </c>
      <c r="Y217" s="265">
        <v>0.30013000000000001</v>
      </c>
      <c r="Z217" s="265">
        <v>0.19872000000000001</v>
      </c>
      <c r="AA217" s="265">
        <v>0.34675</v>
      </c>
      <c r="AB217" s="265">
        <v>0.24371000000000001</v>
      </c>
      <c r="AC217" s="265">
        <v>0.34583000000000003</v>
      </c>
      <c r="AD217" s="265">
        <v>0.23205999999999999</v>
      </c>
      <c r="AE217" s="265">
        <v>0.21703</v>
      </c>
      <c r="AF217" s="265">
        <v>0.19811000000000001</v>
      </c>
      <c r="AG217" s="265">
        <v>0.14817</v>
      </c>
      <c r="AH217" s="265">
        <v>0.13893</v>
      </c>
      <c r="AI217" s="265">
        <v>0.1827</v>
      </c>
      <c r="AJ217" s="265">
        <v>0.15845999999999999</v>
      </c>
      <c r="AK217" s="265">
        <v>0.12570000000000001</v>
      </c>
      <c r="AL217" s="265">
        <v>0.18415000000000001</v>
      </c>
      <c r="AM217" s="265">
        <v>0.14657000000000001</v>
      </c>
      <c r="AN217" s="265">
        <v>0.12439</v>
      </c>
      <c r="AO217" s="265">
        <v>0.16972999999999999</v>
      </c>
      <c r="AP217" s="265">
        <v>0.18326999999999999</v>
      </c>
      <c r="AQ217" s="265">
        <v>0.11794</v>
      </c>
      <c r="AR217" s="265">
        <v>0.15948000000000001</v>
      </c>
      <c r="AS217" s="265">
        <v>0.10496999999999999</v>
      </c>
      <c r="AT217" s="265">
        <v>0.11103</v>
      </c>
      <c r="AU217" s="265">
        <v>0.14734</v>
      </c>
      <c r="AV217" s="265">
        <v>0.10549</v>
      </c>
      <c r="AW217" s="265">
        <v>0.15004000000000001</v>
      </c>
      <c r="AX217" s="265">
        <v>0.14535999999999999</v>
      </c>
      <c r="AY217" s="265">
        <v>0.12472</v>
      </c>
      <c r="AZ217" s="265">
        <v>0.10951</v>
      </c>
      <c r="BA217" s="265">
        <v>0.14207</v>
      </c>
      <c r="BB217" s="265">
        <v>0.15382999999999999</v>
      </c>
      <c r="BC217" s="265">
        <v>0.16159000000000001</v>
      </c>
      <c r="BD217" s="265">
        <v>0.13197999999999999</v>
      </c>
      <c r="BE217" s="265">
        <v>0.66291999999999995</v>
      </c>
      <c r="BF217" s="265">
        <v>0.43931999999999999</v>
      </c>
      <c r="BG217" s="265">
        <v>0.1772</v>
      </c>
      <c r="BH217" s="265">
        <v>0.15861</v>
      </c>
      <c r="BI217" s="265">
        <v>5.7612999999999998E-2</v>
      </c>
      <c r="BJ217" s="265">
        <v>4.8819000000000001E-2</v>
      </c>
      <c r="BK217" s="265">
        <v>0.57403000000000004</v>
      </c>
      <c r="BL217" s="265">
        <v>0.49947999999999998</v>
      </c>
      <c r="BM217" s="265">
        <v>0.4</v>
      </c>
      <c r="BN217" s="265">
        <v>0.75907999999999998</v>
      </c>
      <c r="BO217" s="265">
        <v>0.6</v>
      </c>
      <c r="BP217" s="265">
        <v>0.68969000000000003</v>
      </c>
      <c r="BQ217" s="265">
        <v>0.66391999999999995</v>
      </c>
      <c r="BR217" s="265">
        <v>0.77029000000000003</v>
      </c>
      <c r="BS217" s="265">
        <v>0.48396</v>
      </c>
      <c r="BT217" s="265">
        <v>0.59041999999999994</v>
      </c>
      <c r="BU217" s="265">
        <v>2.2086999999999999E-2</v>
      </c>
      <c r="BV217" s="265">
        <v>1.0864E-2</v>
      </c>
      <c r="BW217" s="265">
        <v>9.9322999999999995E-2</v>
      </c>
      <c r="BX217" s="265">
        <v>5.0458000000000003E-2</v>
      </c>
      <c r="BY217" s="265">
        <v>0.51343000000000005</v>
      </c>
      <c r="BZ217" s="265">
        <v>0.48815999999999998</v>
      </c>
      <c r="CA217" s="265">
        <v>0.77800000000000002</v>
      </c>
      <c r="CB217" s="265">
        <v>0.59736</v>
      </c>
      <c r="CC217" s="265">
        <v>0.75494000000000006</v>
      </c>
      <c r="CD217" s="265">
        <v>0.49823000000000001</v>
      </c>
      <c r="CE217" s="265">
        <v>0.47510999999999998</v>
      </c>
      <c r="CF217" s="265">
        <v>0.52112999999999998</v>
      </c>
      <c r="CG217" s="265">
        <v>0.21728</v>
      </c>
      <c r="CH217" s="265">
        <v>0.47083000000000003</v>
      </c>
      <c r="CI217" s="265">
        <v>0.47417999999999999</v>
      </c>
      <c r="CJ217" s="265">
        <v>0.46361000000000002</v>
      </c>
      <c r="CK217" s="265">
        <v>0.24242</v>
      </c>
      <c r="CL217" s="265">
        <v>0.70147999999999999</v>
      </c>
      <c r="CM217" s="265">
        <v>0.36425999999999997</v>
      </c>
      <c r="CN217" s="265">
        <v>0.18787999999999999</v>
      </c>
      <c r="CO217" s="265">
        <v>0.29854000000000003</v>
      </c>
      <c r="CP217" s="265">
        <v>0.35355999999999999</v>
      </c>
      <c r="CQ217" s="265">
        <v>0.33024999999999999</v>
      </c>
      <c r="CR217" s="265">
        <v>0.28399999999999997</v>
      </c>
      <c r="CS217" s="265">
        <v>0.96326999999999996</v>
      </c>
      <c r="CT217" s="265">
        <v>0.98143999999999998</v>
      </c>
      <c r="CU217" s="265">
        <v>0.23599999999999999</v>
      </c>
      <c r="CV217" s="265">
        <v>0.32171</v>
      </c>
      <c r="CW217" s="265">
        <v>0.9798</v>
      </c>
      <c r="CX217" s="265">
        <v>0.98351</v>
      </c>
      <c r="CY217" s="265">
        <v>0.40825</v>
      </c>
      <c r="CZ217" s="265">
        <v>0.53425</v>
      </c>
      <c r="DA217" s="265">
        <v>0.58740999999999999</v>
      </c>
      <c r="DB217" s="265">
        <v>0.10505</v>
      </c>
      <c r="DC217" s="265">
        <v>0.11753</v>
      </c>
      <c r="DD217" s="265">
        <v>8.0808000000000005E-2</v>
      </c>
      <c r="DE217" s="265">
        <v>0.20619000000000001</v>
      </c>
      <c r="DF217" s="265">
        <v>4.5534999999999999E-2</v>
      </c>
      <c r="DG217" s="265">
        <v>5.0756999999999997E-2</v>
      </c>
      <c r="DH217" s="265">
        <v>3.6908999999999997E-2</v>
      </c>
      <c r="DI217" s="265">
        <v>9.5866999999999994E-2</v>
      </c>
      <c r="DJ217" s="265">
        <v>8.7404999999999997E-2</v>
      </c>
      <c r="DK217" s="265">
        <v>5.4123999999999999E-2</v>
      </c>
      <c r="DL217" s="265">
        <v>0.32643</v>
      </c>
      <c r="DM217" s="265">
        <v>5.8005000000000001E-2</v>
      </c>
      <c r="DN217" s="265">
        <v>5.5334000000000001E-2</v>
      </c>
      <c r="DO217" s="265">
        <v>0.12864999999999999</v>
      </c>
      <c r="DP217" s="265">
        <v>6.7000000000000004E-2</v>
      </c>
      <c r="DQ217" s="265">
        <v>3.1039000000000001E-2</v>
      </c>
      <c r="DR217" s="265">
        <v>4.1472000000000002E-2</v>
      </c>
      <c r="DS217" s="265">
        <v>5.3853999999999999E-2</v>
      </c>
      <c r="DT217" s="265">
        <v>0.57504</v>
      </c>
      <c r="DU217" s="265">
        <v>0.12103999999999999</v>
      </c>
      <c r="DV217" s="265">
        <v>0.43421999999999999</v>
      </c>
      <c r="DW217" s="265">
        <v>0.10401000000000001</v>
      </c>
      <c r="DX217" s="265">
        <v>3.0522000000000001E-2</v>
      </c>
      <c r="DY217" s="265">
        <v>3.6269999999999997E-2</v>
      </c>
      <c r="DZ217" s="265">
        <v>0.43726999999999999</v>
      </c>
      <c r="EA217" s="265">
        <v>9.3591999999999995E-2</v>
      </c>
      <c r="EB217" s="265">
        <v>9.7742999999999997E-2</v>
      </c>
      <c r="EC217" s="265">
        <v>9.8407999999999995E-2</v>
      </c>
      <c r="ED217" s="265">
        <v>9.6800999999999998E-2</v>
      </c>
      <c r="EE217" s="265">
        <v>9.5905000000000004E-2</v>
      </c>
      <c r="EF217" s="265">
        <v>3.9070000000000001E-2</v>
      </c>
      <c r="EG217" s="265">
        <v>9.6227999999999994E-2</v>
      </c>
      <c r="EH217" s="265">
        <v>8.3617999999999998E-2</v>
      </c>
      <c r="EI217" s="265">
        <v>0.97958999999999996</v>
      </c>
      <c r="EJ217" s="265">
        <v>0.93813999999999997</v>
      </c>
      <c r="EK217" s="265">
        <v>0.62019999999999997</v>
      </c>
      <c r="EL217" s="265">
        <v>0.98750000000000004</v>
      </c>
      <c r="EM217" s="265">
        <v>0.13825999999999999</v>
      </c>
      <c r="EN217" s="265">
        <v>0.26490999999999998</v>
      </c>
      <c r="EO217" s="265">
        <v>0.87992000000000004</v>
      </c>
      <c r="EP217" s="265">
        <v>0.57169999999999999</v>
      </c>
      <c r="EQ217" s="265">
        <v>0.37259999999999999</v>
      </c>
      <c r="ER217" s="265">
        <v>0.86980999999999997</v>
      </c>
      <c r="ES217" s="265">
        <v>0.55188999999999999</v>
      </c>
      <c r="ET217" s="265">
        <v>0.68581000000000003</v>
      </c>
      <c r="EU217" s="265">
        <v>0.45837</v>
      </c>
      <c r="EV217" s="265">
        <v>0.86609000000000003</v>
      </c>
      <c r="EW217" s="265">
        <v>0.86389000000000005</v>
      </c>
      <c r="EX217" s="265">
        <v>0.86146</v>
      </c>
      <c r="EY217" s="265">
        <v>0.31792999999999999</v>
      </c>
      <c r="EZ217" s="265">
        <v>0.62265999999999999</v>
      </c>
      <c r="FA217" s="265">
        <v>0.92125000000000001</v>
      </c>
      <c r="FB217" s="265">
        <v>0.93413000000000002</v>
      </c>
      <c r="FC217" s="265">
        <v>0.94342999999999999</v>
      </c>
      <c r="FD217" s="265">
        <v>0.61075000000000002</v>
      </c>
      <c r="FE217" s="265">
        <v>0.95299999999999996</v>
      </c>
      <c r="FF217" s="265">
        <v>0.51841000000000004</v>
      </c>
      <c r="FG217" s="265">
        <v>0.74148999999999998</v>
      </c>
      <c r="FH217" s="265">
        <v>0.38893</v>
      </c>
      <c r="FI217" s="265">
        <v>0.31844</v>
      </c>
      <c r="FJ217" s="265">
        <v>0.15866</v>
      </c>
      <c r="FK217" s="265">
        <v>0.16159999999999999</v>
      </c>
      <c r="FL217" s="265">
        <v>0.27947</v>
      </c>
      <c r="FM217" s="265">
        <v>0.29771999999999998</v>
      </c>
      <c r="FN217" s="265">
        <v>0.77449999999999997</v>
      </c>
      <c r="FO217" s="265">
        <v>0.97</v>
      </c>
      <c r="FP217" s="265">
        <v>0.53603999999999996</v>
      </c>
      <c r="FQ217" s="265">
        <v>0.86036999999999997</v>
      </c>
      <c r="FR217" s="265">
        <v>0.92505000000000004</v>
      </c>
      <c r="FS217" s="265">
        <v>0.96113000000000004</v>
      </c>
      <c r="FT217" s="265">
        <v>0.67876999999999998</v>
      </c>
      <c r="FU217" s="265">
        <v>0.73445000000000005</v>
      </c>
      <c r="FV217" s="265">
        <v>0.74158999999999997</v>
      </c>
      <c r="FW217" s="265">
        <v>0.56372999999999995</v>
      </c>
      <c r="FX217" s="265">
        <v>0.96811999999999998</v>
      </c>
      <c r="FY217" s="265">
        <v>0.50294000000000005</v>
      </c>
      <c r="FZ217" s="265">
        <v>0.56372999999999995</v>
      </c>
      <c r="GA217" s="265">
        <v>0.72977999999999998</v>
      </c>
      <c r="GB217" s="265">
        <v>0.71877000000000002</v>
      </c>
      <c r="GC217" s="265">
        <v>0.99561999999999995</v>
      </c>
      <c r="GD217" s="265">
        <v>0.91825999999999997</v>
      </c>
      <c r="GE217" s="265">
        <v>0.99851000000000001</v>
      </c>
      <c r="GF217" s="265">
        <v>0.96450000000000002</v>
      </c>
      <c r="GG217" s="265">
        <v>0.64678999999999998</v>
      </c>
      <c r="GH217" s="265">
        <v>0.73909000000000002</v>
      </c>
      <c r="GI217" s="265">
        <v>0.69604999999999995</v>
      </c>
      <c r="GJ217" s="265">
        <v>0.96735000000000004</v>
      </c>
      <c r="GK217" s="265">
        <v>0.94211</v>
      </c>
      <c r="GL217" s="265">
        <v>0.81142000000000003</v>
      </c>
      <c r="GM217" s="265">
        <v>0.99324999999999997</v>
      </c>
      <c r="GN217" s="265">
        <v>0.93254000000000004</v>
      </c>
      <c r="GO217" s="265">
        <v>0.97106000000000003</v>
      </c>
      <c r="GP217" s="265">
        <v>0.97316000000000003</v>
      </c>
      <c r="GQ217" s="265">
        <v>0.97097</v>
      </c>
      <c r="GR217" s="265">
        <v>0.99475999999999998</v>
      </c>
      <c r="GS217" s="265">
        <v>0.96387</v>
      </c>
      <c r="GT217" s="265">
        <v>0.96314</v>
      </c>
      <c r="GU217" s="265">
        <v>0.95804</v>
      </c>
      <c r="GV217" s="265">
        <v>0.97575999999999996</v>
      </c>
      <c r="GW217" s="265">
        <v>0.96547000000000005</v>
      </c>
      <c r="GX217" s="265">
        <v>0.97080999999999995</v>
      </c>
      <c r="GY217" s="265">
        <v>0.61399999999999999</v>
      </c>
      <c r="GZ217" s="265">
        <v>0.48766999999999999</v>
      </c>
      <c r="HA217" s="265">
        <v>0.92196999999999996</v>
      </c>
      <c r="HB217" s="265">
        <v>0.93350999999999995</v>
      </c>
      <c r="HC217" s="265">
        <v>0.94948999999999995</v>
      </c>
      <c r="HD217" s="265">
        <v>0.67362</v>
      </c>
      <c r="HE217" s="265">
        <v>0.98597999999999997</v>
      </c>
      <c r="HF217" s="265">
        <v>0.85182000000000002</v>
      </c>
      <c r="HG217" s="265">
        <v>0.98675999999999997</v>
      </c>
      <c r="HH217" s="265">
        <v>0.98663999999999996</v>
      </c>
      <c r="HI217" s="265">
        <v>0.98819999999999997</v>
      </c>
      <c r="HJ217" s="265">
        <v>0.93403000000000003</v>
      </c>
      <c r="HK217" s="265">
        <v>0.90515999999999996</v>
      </c>
      <c r="HL217" s="265">
        <v>0.93442999999999998</v>
      </c>
      <c r="HM217" s="265">
        <v>0.96601999999999999</v>
      </c>
      <c r="HN217" s="265">
        <v>0.98877999999999999</v>
      </c>
      <c r="HO217" s="265">
        <v>0.99399000000000004</v>
      </c>
      <c r="HP217" s="265">
        <v>0.98163999999999996</v>
      </c>
      <c r="HQ217" s="265">
        <v>0.78374999999999995</v>
      </c>
      <c r="HR217" s="265">
        <v>0.84355999999999998</v>
      </c>
      <c r="HS217" s="265">
        <v>0.98819999999999997</v>
      </c>
      <c r="HT217" s="265">
        <v>0.77610000000000001</v>
      </c>
      <c r="HU217" s="265">
        <v>0.81342999999999999</v>
      </c>
      <c r="HV217" s="265">
        <v>0.95518000000000003</v>
      </c>
      <c r="HW217" s="265">
        <v>0.72865999999999997</v>
      </c>
      <c r="HX217" s="265">
        <v>0.75619000000000003</v>
      </c>
      <c r="HY217" s="265">
        <v>0.60019</v>
      </c>
      <c r="HZ217" s="265">
        <v>0.98650000000000004</v>
      </c>
      <c r="IA217" s="265">
        <v>0.99478999999999995</v>
      </c>
      <c r="IB217" s="265">
        <v>0.99412</v>
      </c>
      <c r="IC217" s="265">
        <v>0.99639999999999995</v>
      </c>
      <c r="ID217" s="265">
        <v>0.99612999999999996</v>
      </c>
      <c r="IE217" s="265">
        <v>0.97740000000000005</v>
      </c>
      <c r="IF217" s="265">
        <v>0.97768999999999995</v>
      </c>
      <c r="IG217" s="265">
        <v>0.94584000000000001</v>
      </c>
      <c r="IH217" s="265">
        <v>0.97177999999999998</v>
      </c>
      <c r="II217" s="265">
        <v>0.97292999999999996</v>
      </c>
      <c r="IJ217" s="265">
        <v>0.97391000000000005</v>
      </c>
      <c r="IK217" s="265">
        <v>0.97753999999999996</v>
      </c>
      <c r="IL217" s="265">
        <v>0.99278999999999995</v>
      </c>
      <c r="IM217" s="265">
        <v>0.99748999999999999</v>
      </c>
      <c r="IN217" s="265">
        <v>0.94267999999999996</v>
      </c>
      <c r="IO217" s="265">
        <v>0.91286999999999996</v>
      </c>
      <c r="IP217" s="265">
        <v>0.83004999999999995</v>
      </c>
      <c r="IQ217" s="265">
        <v>0.98992999999999998</v>
      </c>
      <c r="IR217" s="265">
        <v>0.73556999999999995</v>
      </c>
      <c r="IS217" s="265">
        <v>0.91639999999999999</v>
      </c>
      <c r="IT217" s="265">
        <v>0.61007999999999996</v>
      </c>
      <c r="IU217" s="265">
        <v>0.96414999999999995</v>
      </c>
      <c r="IV217" s="265">
        <v>0.70287999999999995</v>
      </c>
      <c r="IW217" s="265">
        <v>0.95889999999999997</v>
      </c>
      <c r="IX217" s="265">
        <v>0.98307999999999995</v>
      </c>
      <c r="IY217" s="265">
        <v>0.89587000000000006</v>
      </c>
      <c r="IZ217" s="265">
        <v>0.80654999999999999</v>
      </c>
      <c r="JA217" s="265">
        <v>0.84197999999999995</v>
      </c>
      <c r="JB217" s="265">
        <v>0.80991999999999997</v>
      </c>
      <c r="JC217" s="265">
        <v>0.87927999999999995</v>
      </c>
      <c r="JD217" s="265">
        <v>0.99919000000000002</v>
      </c>
      <c r="JE217" s="265">
        <v>0.94647999999999999</v>
      </c>
      <c r="JF217" s="265">
        <v>0.58592</v>
      </c>
      <c r="JG217" s="265">
        <v>0.99319999999999997</v>
      </c>
      <c r="JH217" s="265">
        <v>0.97431000000000001</v>
      </c>
      <c r="JI217" s="265">
        <v>0.75624999999999998</v>
      </c>
      <c r="JJ217" s="265">
        <v>0.72170999999999996</v>
      </c>
      <c r="JK217" s="265">
        <v>0.90859999999999996</v>
      </c>
      <c r="JL217" s="265">
        <v>0.88251000000000002</v>
      </c>
      <c r="JM217" s="265">
        <v>0.99709000000000003</v>
      </c>
      <c r="JN217" s="265">
        <v>0.95521999999999996</v>
      </c>
      <c r="JO217" s="265">
        <v>0.97411000000000003</v>
      </c>
      <c r="JP217" s="265">
        <v>0.67398000000000002</v>
      </c>
      <c r="JQ217" s="265">
        <v>0.96218999999999999</v>
      </c>
      <c r="JR217" s="265">
        <v>0.94260999999999995</v>
      </c>
      <c r="JS217" s="265">
        <v>0.97770000000000001</v>
      </c>
      <c r="JT217" s="265">
        <v>0.39134000000000002</v>
      </c>
      <c r="JU217" s="265">
        <v>0.94638999999999995</v>
      </c>
      <c r="JV217" s="265">
        <v>0.91003999999999996</v>
      </c>
      <c r="JW217" s="265">
        <v>0.93796000000000002</v>
      </c>
      <c r="JX217" s="265">
        <v>0.94411</v>
      </c>
      <c r="JY217" s="265">
        <v>0.95572999999999997</v>
      </c>
      <c r="JZ217" s="265">
        <v>0.85918000000000005</v>
      </c>
      <c r="KA217" s="265">
        <v>0.76651999999999998</v>
      </c>
      <c r="KB217" s="265">
        <v>0.66366000000000003</v>
      </c>
      <c r="KC217" s="265">
        <v>0.58714</v>
      </c>
      <c r="KD217" s="265">
        <v>0.50048000000000004</v>
      </c>
      <c r="KE217" s="265">
        <v>0.52295999999999998</v>
      </c>
      <c r="KF217" s="265">
        <v>0.47931000000000001</v>
      </c>
      <c r="KG217" s="265">
        <v>0.45704</v>
      </c>
      <c r="KH217" s="265">
        <v>0.99955000000000005</v>
      </c>
      <c r="KI217" s="265">
        <v>0.95811999999999997</v>
      </c>
      <c r="KJ217" s="265">
        <v>0.97099999999999997</v>
      </c>
      <c r="KK217" s="265">
        <v>0.72438000000000002</v>
      </c>
      <c r="KL217" s="265">
        <v>0.74873000000000001</v>
      </c>
      <c r="KM217" s="265">
        <v>0.91552999999999995</v>
      </c>
      <c r="KN217" s="265">
        <v>0.88331999999999999</v>
      </c>
      <c r="KO217" s="265">
        <v>0.82377999999999996</v>
      </c>
      <c r="KP217" s="265">
        <v>6.1561355247949966E-3</v>
      </c>
      <c r="KQ217" s="265">
        <v>0.70121</v>
      </c>
      <c r="KR217" s="265">
        <v>0.65469999999999995</v>
      </c>
      <c r="KS217" s="265">
        <v>0.61699000000000004</v>
      </c>
      <c r="KT217" s="265">
        <v>0.92479750165839425</v>
      </c>
      <c r="KU217" s="265">
        <v>0.21228</v>
      </c>
      <c r="KV217" s="265">
        <v>0.38108999999999998</v>
      </c>
      <c r="KW217" s="265">
        <v>0.45312000000000002</v>
      </c>
      <c r="KX217" s="265">
        <v>0.56240000000000001</v>
      </c>
      <c r="KY217" s="265">
        <v>0.74156999999999995</v>
      </c>
      <c r="KZ217" s="265">
        <v>0.89934999999999998</v>
      </c>
      <c r="LA217" s="265">
        <v>0.98250000000000004</v>
      </c>
      <c r="LB217" s="265">
        <v>0.99890999999999996</v>
      </c>
      <c r="LC217" s="265">
        <v>1</v>
      </c>
      <c r="LD217" s="265">
        <v>0</v>
      </c>
      <c r="LE217" s="265">
        <v>0.63170999999999999</v>
      </c>
      <c r="LF217" s="265">
        <v>0</v>
      </c>
      <c r="LG217" s="265">
        <v>0</v>
      </c>
      <c r="LH217" s="431">
        <v>4.6137860044836998E-3</v>
      </c>
      <c r="LI217" s="431">
        <v>3.9611668325960636E-3</v>
      </c>
      <c r="LJ217" s="431">
        <v>4.0475730784237385E-3</v>
      </c>
      <c r="LK217" s="431">
        <v>2.4083436001092196E-3</v>
      </c>
      <c r="LL217" s="431">
        <v>2.9889910947531462E-3</v>
      </c>
      <c r="LM217" s="431">
        <v>1.6016244189813733E-3</v>
      </c>
      <c r="LN217" s="431">
        <v>2.1442342549562454E-3</v>
      </c>
      <c r="LO217" s="431">
        <v>1.1360896751284599E-3</v>
      </c>
      <c r="LP217" s="431">
        <v>1.4951350167393684E-3</v>
      </c>
      <c r="LQ217" s="431">
        <v>9.8666315898299217E-4</v>
      </c>
      <c r="LR217" s="431">
        <v>4.2470553889870644E-3</v>
      </c>
      <c r="LS217" s="431">
        <v>2.7966825291514397E-3</v>
      </c>
      <c r="LT217" s="431">
        <v>4.1440268978476524E-3</v>
      </c>
      <c r="LU217" s="431">
        <v>1.9298052648082376E-3</v>
      </c>
      <c r="LV217" s="431">
        <v>2.696529496461153E-3</v>
      </c>
      <c r="LW217" s="431">
        <v>1.560601987875998E-3</v>
      </c>
      <c r="LX217" s="431">
        <v>2.3132388014346361E-3</v>
      </c>
      <c r="LY217" s="431">
        <v>1.5730219893157482E-3</v>
      </c>
      <c r="LZ217" s="431">
        <v>4.438087809830904E-3</v>
      </c>
      <c r="MA217" s="431">
        <v>3.673534607514739E-3</v>
      </c>
      <c r="MB217" s="431">
        <v>4.3713795021176338E-3</v>
      </c>
      <c r="MC217" s="431">
        <v>2.4336285423487425E-3</v>
      </c>
      <c r="MD217" s="431">
        <v>1.9920426420867443E-3</v>
      </c>
      <c r="ME217" s="431">
        <v>3.10706184245646E-3</v>
      </c>
      <c r="MF217" s="431">
        <v>3.5460127983242273E-3</v>
      </c>
      <c r="MG217" s="431">
        <v>2.9666591435670853E-3</v>
      </c>
      <c r="MH217" s="266"/>
      <c r="MI217" s="266"/>
      <c r="MJ217" s="266"/>
      <c r="MK217" s="266"/>
      <c r="ML217" s="266"/>
      <c r="MM217" s="266"/>
      <c r="MN217" s="266"/>
      <c r="MO217" s="266"/>
      <c r="MP217" s="266"/>
      <c r="MQ217" s="266"/>
      <c r="MR217" s="266"/>
      <c r="MS217" s="266"/>
      <c r="MT217" s="266"/>
      <c r="MU217" s="266"/>
      <c r="MV217" s="266"/>
      <c r="MW217" s="266"/>
      <c r="MX217" s="266"/>
      <c r="MY217" s="266"/>
      <c r="MZ217" s="266"/>
      <c r="NA217" s="266"/>
      <c r="NB217" s="266"/>
      <c r="NC217" s="266"/>
      <c r="ND217" s="266"/>
      <c r="NE217" s="266"/>
      <c r="NF217" s="266"/>
      <c r="NG217" s="266"/>
      <c r="NH217" s="266"/>
      <c r="NI217" s="266"/>
      <c r="NJ217" s="266"/>
      <c r="NK217" s="266"/>
      <c r="NL217" s="266"/>
      <c r="NM217" s="266"/>
      <c r="NN217" s="266"/>
      <c r="NO217" s="266"/>
      <c r="NP217" s="266"/>
      <c r="NQ217" s="266"/>
      <c r="NR217" s="266"/>
      <c r="NS217" s="266"/>
      <c r="NT217" s="266"/>
      <c r="NU217" s="266"/>
      <c r="NV217" s="266"/>
      <c r="NW217" s="266"/>
      <c r="NX217" s="266"/>
      <c r="NY217" s="266"/>
      <c r="NZ217" s="266"/>
      <c r="OA217" s="266"/>
      <c r="OB217" s="266"/>
      <c r="OC217" s="266"/>
      <c r="OD217" s="266"/>
      <c r="OE217" s="266"/>
      <c r="OF217" s="266"/>
      <c r="OG217" s="266"/>
      <c r="OH217" s="266"/>
      <c r="OI217" s="266"/>
      <c r="OJ217" s="266"/>
      <c r="OK217" s="266"/>
      <c r="OL217" s="266"/>
      <c r="OM217" s="266"/>
      <c r="ON217" s="267"/>
    </row>
    <row r="218" spans="1:404">
      <c r="A218" s="261">
        <v>593</v>
      </c>
      <c r="B218" s="265">
        <v>0.33098</v>
      </c>
      <c r="C218" s="265">
        <v>0.51749999999999996</v>
      </c>
      <c r="D218" s="265">
        <v>0.63729999999999998</v>
      </c>
      <c r="E218" s="265">
        <v>0.74173999999999995</v>
      </c>
      <c r="F218" s="265">
        <v>0.34562999999999999</v>
      </c>
      <c r="G218" s="265">
        <v>0.54818</v>
      </c>
      <c r="H218" s="265">
        <v>0.28405000000000002</v>
      </c>
      <c r="I218" s="265">
        <v>0.37079000000000001</v>
      </c>
      <c r="J218" s="265">
        <v>0.44929999999999998</v>
      </c>
      <c r="K218" s="265">
        <v>0.13904</v>
      </c>
      <c r="L218" s="265">
        <v>0.15014</v>
      </c>
      <c r="M218" s="265">
        <v>0.18712999999999999</v>
      </c>
      <c r="N218" s="265">
        <v>0.42124</v>
      </c>
      <c r="O218" s="265">
        <v>0.27018999999999999</v>
      </c>
      <c r="P218" s="265">
        <v>0.55308000000000002</v>
      </c>
      <c r="Q218" s="265">
        <v>0.55549000000000004</v>
      </c>
      <c r="R218" s="265">
        <v>0.76710999999999996</v>
      </c>
      <c r="S218" s="265">
        <v>0.32266</v>
      </c>
      <c r="T218" s="265">
        <v>0.22026000000000001</v>
      </c>
      <c r="U218" s="265">
        <v>0.22603000000000001</v>
      </c>
      <c r="V218" s="265">
        <v>0.15245</v>
      </c>
      <c r="W218" s="265">
        <v>0.31836999999999999</v>
      </c>
      <c r="X218" s="265">
        <v>0.25696000000000002</v>
      </c>
      <c r="Y218" s="265">
        <v>0.29776000000000002</v>
      </c>
      <c r="Z218" s="265">
        <v>0.20013</v>
      </c>
      <c r="AA218" s="265">
        <v>0.34239999999999998</v>
      </c>
      <c r="AB218" s="265">
        <v>0.24063000000000001</v>
      </c>
      <c r="AC218" s="265">
        <v>0.34811999999999999</v>
      </c>
      <c r="AD218" s="265">
        <v>0.23379</v>
      </c>
      <c r="AE218" s="265">
        <v>0.22303000000000001</v>
      </c>
      <c r="AF218" s="265">
        <v>0.20105000000000001</v>
      </c>
      <c r="AG218" s="265">
        <v>0.13732</v>
      </c>
      <c r="AH218" s="265">
        <v>0.1376</v>
      </c>
      <c r="AI218" s="265">
        <v>0.16728999999999999</v>
      </c>
      <c r="AJ218" s="265">
        <v>0.16603000000000001</v>
      </c>
      <c r="AK218" s="265">
        <v>0.12042</v>
      </c>
      <c r="AL218" s="265">
        <v>0.16636999999999999</v>
      </c>
      <c r="AM218" s="265">
        <v>0.13691</v>
      </c>
      <c r="AN218" s="265">
        <v>0.11633</v>
      </c>
      <c r="AO218" s="265">
        <v>0.15129999999999999</v>
      </c>
      <c r="AP218" s="265">
        <v>0.17301</v>
      </c>
      <c r="AQ218" s="265">
        <v>0.10735</v>
      </c>
      <c r="AR218" s="265">
        <v>0.14149</v>
      </c>
      <c r="AS218" s="265">
        <v>0.10453999999999999</v>
      </c>
      <c r="AT218" s="265">
        <v>9.9935999999999997E-2</v>
      </c>
      <c r="AU218" s="265">
        <v>0.12901000000000001</v>
      </c>
      <c r="AV218" s="265">
        <v>9.2508000000000007E-2</v>
      </c>
      <c r="AW218" s="265">
        <v>0.15755</v>
      </c>
      <c r="AX218" s="265">
        <v>0.15012</v>
      </c>
      <c r="AY218" s="265">
        <v>0.12595999999999999</v>
      </c>
      <c r="AZ218" s="265">
        <v>0.10922999999999999</v>
      </c>
      <c r="BA218" s="265">
        <v>0.12604000000000001</v>
      </c>
      <c r="BB218" s="265">
        <v>0.13647000000000001</v>
      </c>
      <c r="BC218" s="265">
        <v>0.14335000000000001</v>
      </c>
      <c r="BD218" s="265">
        <v>0.11708</v>
      </c>
      <c r="BE218" s="265">
        <v>0.77527999999999997</v>
      </c>
      <c r="BF218" s="265">
        <v>0.62622</v>
      </c>
      <c r="BG218" s="265">
        <v>0.23019999999999999</v>
      </c>
      <c r="BH218" s="265">
        <v>0.2094</v>
      </c>
      <c r="BI218" s="265">
        <v>6.5988000000000005E-2</v>
      </c>
      <c r="BJ218" s="265">
        <v>5.5388E-2</v>
      </c>
      <c r="BK218" s="265">
        <v>0.71169000000000004</v>
      </c>
      <c r="BL218" s="265">
        <v>0.62766999999999995</v>
      </c>
      <c r="BM218" s="265">
        <v>0.55122000000000004</v>
      </c>
      <c r="BN218" s="265">
        <v>0.76558999999999999</v>
      </c>
      <c r="BO218" s="265">
        <v>0.7</v>
      </c>
      <c r="BP218" s="265">
        <v>0.53454000000000002</v>
      </c>
      <c r="BQ218" s="265">
        <v>0.74375999999999998</v>
      </c>
      <c r="BR218" s="265">
        <v>0.78539999999999999</v>
      </c>
      <c r="BS218" s="265">
        <v>0.64280000000000004</v>
      </c>
      <c r="BT218" s="265">
        <v>0.61626000000000003</v>
      </c>
      <c r="BU218" s="265">
        <v>2.1115999999999999E-2</v>
      </c>
      <c r="BV218" s="265">
        <v>1.0349000000000001E-2</v>
      </c>
      <c r="BW218" s="265">
        <v>0.10901</v>
      </c>
      <c r="BX218" s="265">
        <v>6.1416999999999999E-2</v>
      </c>
      <c r="BY218" s="265">
        <v>0.51661000000000001</v>
      </c>
      <c r="BZ218" s="265">
        <v>0.49125000000000002</v>
      </c>
      <c r="CA218" s="265">
        <v>0.78200000000000003</v>
      </c>
      <c r="CB218" s="265">
        <v>0.60063</v>
      </c>
      <c r="CC218" s="265">
        <v>0.75871999999999995</v>
      </c>
      <c r="CD218" s="265">
        <v>0.50126999999999999</v>
      </c>
      <c r="CE218" s="265">
        <v>0.47799000000000003</v>
      </c>
      <c r="CF218" s="265">
        <v>0.5242</v>
      </c>
      <c r="CG218" s="265">
        <v>0.23296</v>
      </c>
      <c r="CH218" s="265">
        <v>0.47381000000000001</v>
      </c>
      <c r="CI218" s="265">
        <v>0.47685</v>
      </c>
      <c r="CJ218" s="265">
        <v>0.46677000000000002</v>
      </c>
      <c r="CK218" s="265">
        <v>0.26083000000000001</v>
      </c>
      <c r="CL218" s="265">
        <v>0.70048999999999995</v>
      </c>
      <c r="CM218" s="265">
        <v>0.36464000000000002</v>
      </c>
      <c r="CN218" s="265">
        <v>0.18586</v>
      </c>
      <c r="CO218" s="265">
        <v>0.29920999999999998</v>
      </c>
      <c r="CP218" s="265">
        <v>0.35460999999999998</v>
      </c>
      <c r="CQ218" s="265">
        <v>0.33026</v>
      </c>
      <c r="CR218" s="265">
        <v>0.28599999999999998</v>
      </c>
      <c r="CS218" s="265">
        <v>0.97550999999999999</v>
      </c>
      <c r="CT218" s="265">
        <v>0.98763000000000001</v>
      </c>
      <c r="CU218" s="265">
        <v>0.23400000000000001</v>
      </c>
      <c r="CV218" s="265">
        <v>0.32196999999999998</v>
      </c>
      <c r="CW218" s="265">
        <v>0.96970000000000001</v>
      </c>
      <c r="CX218" s="265">
        <v>0.97526000000000002</v>
      </c>
      <c r="CY218" s="265">
        <v>0.40619</v>
      </c>
      <c r="CZ218" s="265">
        <v>0.53103999999999996</v>
      </c>
      <c r="DA218" s="265">
        <v>0.58387999999999995</v>
      </c>
      <c r="DB218" s="265">
        <v>0.10707</v>
      </c>
      <c r="DC218" s="265">
        <v>0.11959</v>
      </c>
      <c r="DD218" s="265">
        <v>8.0808000000000005E-2</v>
      </c>
      <c r="DE218" s="265">
        <v>0.20619000000000001</v>
      </c>
      <c r="DF218" s="265">
        <v>4.9322999999999999E-2</v>
      </c>
      <c r="DG218" s="265">
        <v>5.4199999999999998E-2</v>
      </c>
      <c r="DH218" s="265">
        <v>3.8678999999999998E-2</v>
      </c>
      <c r="DI218" s="265">
        <v>0.10689</v>
      </c>
      <c r="DJ218" s="265">
        <v>9.7333000000000003E-2</v>
      </c>
      <c r="DK218" s="265">
        <v>5.7342999999999998E-2</v>
      </c>
      <c r="DL218" s="265">
        <v>0.36954999999999999</v>
      </c>
      <c r="DM218" s="265">
        <v>6.0983999999999997E-2</v>
      </c>
      <c r="DN218" s="265">
        <v>6.1114000000000002E-2</v>
      </c>
      <c r="DO218" s="265">
        <v>0.14238999999999999</v>
      </c>
      <c r="DP218" s="265">
        <v>7.2276000000000007E-2</v>
      </c>
      <c r="DQ218" s="265">
        <v>3.3607999999999999E-2</v>
      </c>
      <c r="DR218" s="265">
        <v>4.2809E-2</v>
      </c>
      <c r="DS218" s="265">
        <v>5.4398000000000002E-2</v>
      </c>
      <c r="DT218" s="265">
        <v>0.64912999999999998</v>
      </c>
      <c r="DU218" s="265">
        <v>0.13113</v>
      </c>
      <c r="DV218" s="265">
        <v>0.49246000000000001</v>
      </c>
      <c r="DW218" s="265">
        <v>0.11201</v>
      </c>
      <c r="DX218" s="265">
        <v>3.2096E-2</v>
      </c>
      <c r="DY218" s="265">
        <v>3.7656000000000002E-2</v>
      </c>
      <c r="DZ218" s="265">
        <v>0.49199999999999999</v>
      </c>
      <c r="EA218" s="265">
        <v>0.10223</v>
      </c>
      <c r="EB218" s="265">
        <v>0.10673000000000001</v>
      </c>
      <c r="EC218" s="265">
        <v>0.10732999999999999</v>
      </c>
      <c r="ED218" s="265">
        <v>0.10588</v>
      </c>
      <c r="EE218" s="265">
        <v>0.10508000000000001</v>
      </c>
      <c r="EF218" s="265">
        <v>4.2727000000000001E-2</v>
      </c>
      <c r="EG218" s="265">
        <v>0.10460999999999999</v>
      </c>
      <c r="EH218" s="265">
        <v>9.2060000000000003E-2</v>
      </c>
      <c r="EI218" s="265">
        <v>0.96938999999999997</v>
      </c>
      <c r="EJ218" s="265">
        <v>0.92783000000000004</v>
      </c>
      <c r="EK218" s="265">
        <v>0.62222</v>
      </c>
      <c r="EL218" s="265">
        <v>0.99167000000000005</v>
      </c>
      <c r="EM218" s="265">
        <v>0.1285</v>
      </c>
      <c r="EN218" s="265">
        <v>0.23852999999999999</v>
      </c>
      <c r="EO218" s="265">
        <v>0.88512000000000002</v>
      </c>
      <c r="EP218" s="265">
        <v>0.55503000000000002</v>
      </c>
      <c r="EQ218" s="265">
        <v>0.34138000000000002</v>
      </c>
      <c r="ER218" s="265">
        <v>0.80471000000000004</v>
      </c>
      <c r="ES218" s="265">
        <v>0.50539000000000001</v>
      </c>
      <c r="ET218" s="265">
        <v>0.62856000000000001</v>
      </c>
      <c r="EU218" s="265">
        <v>0.41966999999999999</v>
      </c>
      <c r="EV218" s="265">
        <v>0.79913000000000001</v>
      </c>
      <c r="EW218" s="265">
        <v>0.79583000000000004</v>
      </c>
      <c r="EX218" s="265">
        <v>0.79218999999999995</v>
      </c>
      <c r="EY218" s="265">
        <v>0.29157</v>
      </c>
      <c r="EZ218" s="265">
        <v>0.60704000000000002</v>
      </c>
      <c r="FA218" s="265">
        <v>0.88188</v>
      </c>
      <c r="FB218" s="265">
        <v>0.90119000000000005</v>
      </c>
      <c r="FC218" s="265">
        <v>0.91515000000000002</v>
      </c>
      <c r="FD218" s="265">
        <v>0.57577</v>
      </c>
      <c r="FE218" s="265">
        <v>0.92950999999999995</v>
      </c>
      <c r="FF218" s="265">
        <v>0.48718</v>
      </c>
      <c r="FG218" s="265">
        <v>0.70221999999999996</v>
      </c>
      <c r="FH218" s="265">
        <v>0.36402000000000001</v>
      </c>
      <c r="FI218" s="265">
        <v>0.29753000000000002</v>
      </c>
      <c r="FJ218" s="265">
        <v>0.14851</v>
      </c>
      <c r="FK218" s="265">
        <v>0.15089</v>
      </c>
      <c r="FL218" s="265">
        <v>0.28215000000000001</v>
      </c>
      <c r="FM218" s="265">
        <v>0.29920000000000002</v>
      </c>
      <c r="FN218" s="265">
        <v>0.77742</v>
      </c>
      <c r="FO218" s="265">
        <v>0.97</v>
      </c>
      <c r="FP218" s="265">
        <v>0.53110999999999997</v>
      </c>
      <c r="FQ218" s="265">
        <v>0.86816000000000004</v>
      </c>
      <c r="FR218" s="265">
        <v>0.93279999999999996</v>
      </c>
      <c r="FS218" s="265">
        <v>0.96687000000000001</v>
      </c>
      <c r="FT218" s="265">
        <v>0.68806999999999996</v>
      </c>
      <c r="FU218" s="265">
        <v>0.74036000000000002</v>
      </c>
      <c r="FV218" s="265">
        <v>0.73756999999999995</v>
      </c>
      <c r="FW218" s="265">
        <v>0.55854000000000004</v>
      </c>
      <c r="FX218" s="265">
        <v>0.97158</v>
      </c>
      <c r="FY218" s="265">
        <v>0.49841999999999997</v>
      </c>
      <c r="FZ218" s="265">
        <v>0.55854000000000004</v>
      </c>
      <c r="GA218" s="265">
        <v>0.72945000000000004</v>
      </c>
      <c r="GB218" s="265">
        <v>0.71506000000000003</v>
      </c>
      <c r="GC218" s="265">
        <v>0.99707999999999997</v>
      </c>
      <c r="GD218" s="265">
        <v>0.9224</v>
      </c>
      <c r="GE218" s="265">
        <v>0.99777000000000005</v>
      </c>
      <c r="GF218" s="265">
        <v>0.96794000000000002</v>
      </c>
      <c r="GG218" s="265">
        <v>0.64181999999999995</v>
      </c>
      <c r="GH218" s="265">
        <v>0.73341000000000001</v>
      </c>
      <c r="GI218" s="265">
        <v>0.69049000000000005</v>
      </c>
      <c r="GJ218" s="265">
        <v>0.96948000000000001</v>
      </c>
      <c r="GK218" s="265">
        <v>0.94445999999999997</v>
      </c>
      <c r="GL218" s="265">
        <v>0.81049000000000004</v>
      </c>
      <c r="GM218" s="265">
        <v>0.99407000000000001</v>
      </c>
      <c r="GN218" s="265">
        <v>0.92818999999999996</v>
      </c>
      <c r="GO218" s="265">
        <v>0.97323999999999999</v>
      </c>
      <c r="GP218" s="265">
        <v>0.97665000000000002</v>
      </c>
      <c r="GQ218" s="265">
        <v>0.97453000000000001</v>
      </c>
      <c r="GR218" s="265">
        <v>0.99651000000000001</v>
      </c>
      <c r="GS218" s="265">
        <v>0.96794999999999998</v>
      </c>
      <c r="GT218" s="265">
        <v>0.96682999999999997</v>
      </c>
      <c r="GU218" s="265">
        <v>0.96157999999999999</v>
      </c>
      <c r="GV218" s="265">
        <v>0.96364000000000005</v>
      </c>
      <c r="GW218" s="265">
        <v>0.97052000000000005</v>
      </c>
      <c r="GX218" s="265">
        <v>0.97265999999999997</v>
      </c>
      <c r="GY218" s="265">
        <v>0.60834999999999995</v>
      </c>
      <c r="GZ218" s="265">
        <v>0.48324</v>
      </c>
      <c r="HA218" s="265">
        <v>0.92805000000000004</v>
      </c>
      <c r="HB218" s="265">
        <v>0.93844000000000005</v>
      </c>
      <c r="HC218" s="265">
        <v>0.94688000000000005</v>
      </c>
      <c r="HD218" s="265">
        <v>0.67129000000000005</v>
      </c>
      <c r="HE218" s="265">
        <v>0.98734</v>
      </c>
      <c r="HF218" s="265">
        <v>0.84816000000000003</v>
      </c>
      <c r="HG218" s="265">
        <v>0.98809999999999998</v>
      </c>
      <c r="HH218" s="265">
        <v>0.98814999999999997</v>
      </c>
      <c r="HI218" s="265">
        <v>0.98946999999999996</v>
      </c>
      <c r="HJ218" s="265">
        <v>0.92972999999999995</v>
      </c>
      <c r="HK218" s="265">
        <v>0.90946000000000005</v>
      </c>
      <c r="HL218" s="265">
        <v>0.93828999999999996</v>
      </c>
      <c r="HM218" s="265">
        <v>0.97030000000000005</v>
      </c>
      <c r="HN218" s="265">
        <v>0.99017999999999995</v>
      </c>
      <c r="HO218" s="265">
        <v>0.99473999999999996</v>
      </c>
      <c r="HP218" s="265">
        <v>0.98453999999999997</v>
      </c>
      <c r="HQ218" s="265">
        <v>0.77971999999999997</v>
      </c>
      <c r="HR218" s="265">
        <v>0.83789000000000002</v>
      </c>
      <c r="HS218" s="265">
        <v>0.98968</v>
      </c>
      <c r="HT218" s="265">
        <v>0.77236000000000005</v>
      </c>
      <c r="HU218" s="265">
        <v>0.80764000000000002</v>
      </c>
      <c r="HV218" s="265">
        <v>0.96004999999999996</v>
      </c>
      <c r="HW218" s="265">
        <v>0.72350999999999999</v>
      </c>
      <c r="HX218" s="265">
        <v>0.75077000000000005</v>
      </c>
      <c r="HY218" s="265">
        <v>0.59514</v>
      </c>
      <c r="HZ218" s="265">
        <v>0.98148000000000002</v>
      </c>
      <c r="IA218" s="265">
        <v>0.99651999999999996</v>
      </c>
      <c r="IB218" s="265">
        <v>0.99607999999999997</v>
      </c>
      <c r="IC218" s="265">
        <v>0.99760000000000004</v>
      </c>
      <c r="ID218" s="265">
        <v>0.99741999999999997</v>
      </c>
      <c r="IE218" s="265">
        <v>0.98021999999999998</v>
      </c>
      <c r="IF218" s="265">
        <v>0.98048000000000002</v>
      </c>
      <c r="IG218" s="265">
        <v>0.95121</v>
      </c>
      <c r="IH218" s="265">
        <v>0.97428000000000003</v>
      </c>
      <c r="II218" s="265">
        <v>0.96928000000000003</v>
      </c>
      <c r="IJ218" s="265">
        <v>0.97716999999999998</v>
      </c>
      <c r="IK218" s="265">
        <v>0.98035000000000005</v>
      </c>
      <c r="IL218" s="265">
        <v>0.99356999999999995</v>
      </c>
      <c r="IM218" s="265">
        <v>0.99622999999999995</v>
      </c>
      <c r="IN218" s="265">
        <v>0.93539000000000005</v>
      </c>
      <c r="IO218" s="265">
        <v>0.90207000000000004</v>
      </c>
      <c r="IP218" s="265">
        <v>0.84106999999999998</v>
      </c>
      <c r="IQ218" s="265">
        <v>0.99212</v>
      </c>
      <c r="IR218" s="265">
        <v>0.72923000000000004</v>
      </c>
      <c r="IS218" s="265">
        <v>0.92037000000000002</v>
      </c>
      <c r="IT218" s="265">
        <v>0.60607999999999995</v>
      </c>
      <c r="IU218" s="265">
        <v>0.96799999999999997</v>
      </c>
      <c r="IV218" s="265">
        <v>0.71189000000000002</v>
      </c>
      <c r="IW218" s="265">
        <v>0.96477999999999997</v>
      </c>
      <c r="IX218" s="265">
        <v>0.98480999999999996</v>
      </c>
      <c r="IY218" s="265">
        <v>0.89212000000000002</v>
      </c>
      <c r="IZ218" s="265">
        <v>0.80349000000000004</v>
      </c>
      <c r="JA218" s="265">
        <v>0.83896999999999999</v>
      </c>
      <c r="JB218" s="265">
        <v>0.80686999999999998</v>
      </c>
      <c r="JC218" s="265">
        <v>0.87580999999999998</v>
      </c>
      <c r="JD218" s="265">
        <v>0.99878</v>
      </c>
      <c r="JE218" s="265">
        <v>0.95004</v>
      </c>
      <c r="JF218" s="265">
        <v>0.58042000000000005</v>
      </c>
      <c r="JG218" s="265">
        <v>0.99465999999999999</v>
      </c>
      <c r="JH218" s="265">
        <v>0.97141</v>
      </c>
      <c r="JI218" s="265">
        <v>0.75117</v>
      </c>
      <c r="JJ218" s="265">
        <v>0.71677999999999997</v>
      </c>
      <c r="JK218" s="265">
        <v>0.90271999999999997</v>
      </c>
      <c r="JL218" s="265">
        <v>0.87724000000000002</v>
      </c>
      <c r="JM218" s="265">
        <v>0.99746000000000001</v>
      </c>
      <c r="JN218" s="265">
        <v>0.95896999999999999</v>
      </c>
      <c r="JO218" s="265">
        <v>0.97743999999999998</v>
      </c>
      <c r="JP218" s="265">
        <v>0.66742999999999997</v>
      </c>
      <c r="JQ218" s="265">
        <v>0.96652000000000005</v>
      </c>
      <c r="JR218" s="265">
        <v>0.94806999999999997</v>
      </c>
      <c r="JS218" s="265">
        <v>0.98206000000000004</v>
      </c>
      <c r="JT218" s="265">
        <v>0.38840000000000002</v>
      </c>
      <c r="JU218" s="265">
        <v>0.94842000000000004</v>
      </c>
      <c r="JV218" s="265">
        <v>0.90834999999999999</v>
      </c>
      <c r="JW218" s="265">
        <v>0.94381000000000004</v>
      </c>
      <c r="JX218" s="265">
        <v>0.95013000000000003</v>
      </c>
      <c r="JY218" s="265">
        <v>0.95904999999999996</v>
      </c>
      <c r="JZ218" s="265">
        <v>0.86341000000000001</v>
      </c>
      <c r="KA218" s="265">
        <v>0.77354999999999996</v>
      </c>
      <c r="KB218" s="265">
        <v>0.66773000000000005</v>
      </c>
      <c r="KC218" s="265">
        <v>0.58189999999999997</v>
      </c>
      <c r="KD218" s="265">
        <v>0.49584</v>
      </c>
      <c r="KE218" s="265">
        <v>0.51819999999999999</v>
      </c>
      <c r="KF218" s="265">
        <v>0.47549000000000002</v>
      </c>
      <c r="KG218" s="265">
        <v>0.45340999999999998</v>
      </c>
      <c r="KH218" s="265">
        <v>0.99933000000000005</v>
      </c>
      <c r="KI218" s="265">
        <v>0.96404000000000001</v>
      </c>
      <c r="KJ218" s="265">
        <v>0.9758</v>
      </c>
      <c r="KK218" s="265">
        <v>0.73204999999999998</v>
      </c>
      <c r="KL218" s="265">
        <v>0.75743000000000005</v>
      </c>
      <c r="KM218" s="265">
        <v>0.91959999999999997</v>
      </c>
      <c r="KN218" s="265">
        <v>0.88619000000000003</v>
      </c>
      <c r="KO218" s="265">
        <v>0.82565999999999995</v>
      </c>
      <c r="KP218" s="265">
        <v>6.1675129959116448E-3</v>
      </c>
      <c r="KQ218" s="265">
        <v>0.70179000000000002</v>
      </c>
      <c r="KR218" s="265">
        <v>0.65488000000000002</v>
      </c>
      <c r="KS218" s="265">
        <v>0.61685999999999996</v>
      </c>
      <c r="KT218" s="265">
        <v>0.92670770491927912</v>
      </c>
      <c r="KU218" s="265">
        <v>0.21486</v>
      </c>
      <c r="KV218" s="265">
        <v>0.38413000000000003</v>
      </c>
      <c r="KW218" s="265">
        <v>0.45618999999999998</v>
      </c>
      <c r="KX218" s="265">
        <v>0.56535000000000002</v>
      </c>
      <c r="KY218" s="265">
        <v>0.74400999999999995</v>
      </c>
      <c r="KZ218" s="265">
        <v>0.90098999999999996</v>
      </c>
      <c r="LA218" s="265">
        <v>0.98319000000000001</v>
      </c>
      <c r="LB218" s="265">
        <v>0.99873000000000001</v>
      </c>
      <c r="LC218" s="265">
        <v>1</v>
      </c>
      <c r="LD218" s="265">
        <v>0</v>
      </c>
      <c r="LE218" s="265">
        <v>0.61558999999999997</v>
      </c>
      <c r="LF218" s="265">
        <v>0</v>
      </c>
      <c r="LG218" s="265">
        <v>0</v>
      </c>
      <c r="LH218" s="431">
        <v>4.6143047511577606E-3</v>
      </c>
      <c r="LI218" s="431">
        <v>3.9635929279029369E-3</v>
      </c>
      <c r="LJ218" s="431">
        <v>4.0603890083730221E-3</v>
      </c>
      <c r="LK218" s="431">
        <v>2.4087086785584688E-3</v>
      </c>
      <c r="LL218" s="431">
        <v>3.0100711155682802E-3</v>
      </c>
      <c r="LM218" s="431">
        <v>1.6055965097621083E-3</v>
      </c>
      <c r="LN218" s="431">
        <v>2.1635782904922962E-3</v>
      </c>
      <c r="LO218" s="431">
        <v>1.144297537393868E-3</v>
      </c>
      <c r="LP218" s="431">
        <v>1.5098388539627194E-3</v>
      </c>
      <c r="LQ218" s="431">
        <v>9.989648824557662E-4</v>
      </c>
      <c r="LR218" s="431">
        <v>4.2330976575613022E-3</v>
      </c>
      <c r="LS218" s="431">
        <v>2.7898997068405151E-3</v>
      </c>
      <c r="LT218" s="431">
        <v>4.1370703838765621E-3</v>
      </c>
      <c r="LU218" s="431">
        <v>1.9270880147814751E-3</v>
      </c>
      <c r="LV218" s="431">
        <v>2.7124187909066677E-3</v>
      </c>
      <c r="LW218" s="431">
        <v>1.5644811792299151E-3</v>
      </c>
      <c r="LX218" s="431">
        <v>2.3271886166185141E-3</v>
      </c>
      <c r="LY218" s="431">
        <v>1.5703313983976841E-3</v>
      </c>
      <c r="LZ218" s="431">
        <v>4.4292290695011616E-3</v>
      </c>
      <c r="MA218" s="431">
        <v>3.675403306260705E-3</v>
      </c>
      <c r="MB218" s="431">
        <v>4.3768887408077717E-3</v>
      </c>
      <c r="MC218" s="431">
        <v>2.4208419490605593E-3</v>
      </c>
      <c r="MD218" s="431">
        <v>1.9881571643054485E-3</v>
      </c>
      <c r="ME218" s="431">
        <v>3.1040275935083628E-3</v>
      </c>
      <c r="MF218" s="431">
        <v>3.5389179829508066E-3</v>
      </c>
      <c r="MG218" s="431">
        <v>2.9564998112618923E-3</v>
      </c>
      <c r="MH218" s="266"/>
      <c r="MI218" s="266"/>
      <c r="MJ218" s="266"/>
      <c r="MK218" s="266"/>
      <c r="ML218" s="266"/>
      <c r="MM218" s="266"/>
      <c r="MN218" s="266"/>
      <c r="MO218" s="266"/>
      <c r="MP218" s="266"/>
      <c r="MQ218" s="266"/>
      <c r="MR218" s="266"/>
      <c r="MS218" s="266"/>
      <c r="MT218" s="266"/>
      <c r="MU218" s="266"/>
      <c r="MV218" s="266"/>
      <c r="MW218" s="266"/>
      <c r="MX218" s="266"/>
      <c r="MY218" s="266"/>
      <c r="MZ218" s="266"/>
      <c r="NA218" s="266"/>
      <c r="NB218" s="266"/>
      <c r="NC218" s="266"/>
      <c r="ND218" s="266"/>
      <c r="NE218" s="266"/>
      <c r="NF218" s="266"/>
      <c r="NG218" s="266"/>
      <c r="NH218" s="266"/>
      <c r="NI218" s="266"/>
      <c r="NJ218" s="266"/>
      <c r="NK218" s="266"/>
      <c r="NL218" s="266"/>
      <c r="NM218" s="266"/>
      <c r="NN218" s="266"/>
      <c r="NO218" s="266"/>
      <c r="NP218" s="266"/>
      <c r="NQ218" s="266"/>
      <c r="NR218" s="266"/>
      <c r="NS218" s="266"/>
      <c r="NT218" s="266"/>
      <c r="NU218" s="266"/>
      <c r="NV218" s="266"/>
      <c r="NW218" s="266"/>
      <c r="NX218" s="266"/>
      <c r="NY218" s="266"/>
      <c r="NZ218" s="266"/>
      <c r="OA218" s="266"/>
      <c r="OB218" s="266"/>
      <c r="OC218" s="266"/>
      <c r="OD218" s="266"/>
      <c r="OE218" s="266"/>
      <c r="OF218" s="266"/>
      <c r="OG218" s="266"/>
      <c r="OH218" s="266"/>
      <c r="OI218" s="266"/>
      <c r="OJ218" s="266"/>
      <c r="OK218" s="266"/>
      <c r="OL218" s="266"/>
      <c r="OM218" s="266"/>
      <c r="ON218" s="267"/>
    </row>
    <row r="219" spans="1:404">
      <c r="A219" s="261">
        <v>594</v>
      </c>
      <c r="B219" s="265">
        <v>0.32750000000000001</v>
      </c>
      <c r="C219" s="265">
        <v>0.51217999999999997</v>
      </c>
      <c r="D219" s="265">
        <v>0.63151999999999997</v>
      </c>
      <c r="E219" s="265">
        <v>0.73646</v>
      </c>
      <c r="F219" s="265">
        <v>0.34111999999999998</v>
      </c>
      <c r="G219" s="265">
        <v>0.54117999999999999</v>
      </c>
      <c r="H219" s="265">
        <v>0.28305000000000002</v>
      </c>
      <c r="I219" s="265">
        <v>0.37191000000000002</v>
      </c>
      <c r="J219" s="265">
        <v>0.44935999999999998</v>
      </c>
      <c r="K219" s="265">
        <v>0.13038</v>
      </c>
      <c r="L219" s="265">
        <v>0.14193</v>
      </c>
      <c r="M219" s="265">
        <v>0.18010000000000001</v>
      </c>
      <c r="N219" s="265">
        <v>0.42269000000000001</v>
      </c>
      <c r="O219" s="265">
        <v>0.26851999999999998</v>
      </c>
      <c r="P219" s="265">
        <v>0.54701</v>
      </c>
      <c r="Q219" s="265">
        <v>0.54474999999999996</v>
      </c>
      <c r="R219" s="265">
        <v>0.76048000000000004</v>
      </c>
      <c r="S219" s="265">
        <v>0.32274000000000003</v>
      </c>
      <c r="T219" s="265">
        <v>0.22112999999999999</v>
      </c>
      <c r="U219" s="265">
        <v>0.22622999999999999</v>
      </c>
      <c r="V219" s="265">
        <v>0.15229999999999999</v>
      </c>
      <c r="W219" s="265">
        <v>0.31708999999999998</v>
      </c>
      <c r="X219" s="265">
        <v>0.26529000000000003</v>
      </c>
      <c r="Y219" s="265">
        <v>0.29538999999999999</v>
      </c>
      <c r="Z219" s="265">
        <v>0.20154</v>
      </c>
      <c r="AA219" s="265">
        <v>0.33805000000000002</v>
      </c>
      <c r="AB219" s="265">
        <v>0.23754</v>
      </c>
      <c r="AC219" s="265">
        <v>0.35042000000000001</v>
      </c>
      <c r="AD219" s="265">
        <v>0.23552999999999999</v>
      </c>
      <c r="AE219" s="265">
        <v>0.22902</v>
      </c>
      <c r="AF219" s="265">
        <v>0.20399</v>
      </c>
      <c r="AG219" s="265">
        <v>0.12647</v>
      </c>
      <c r="AH219" s="265">
        <v>0.13625999999999999</v>
      </c>
      <c r="AI219" s="265">
        <v>0.15187</v>
      </c>
      <c r="AJ219" s="265">
        <v>0.1736</v>
      </c>
      <c r="AK219" s="265">
        <v>0.11515</v>
      </c>
      <c r="AL219" s="265">
        <v>0.14859</v>
      </c>
      <c r="AM219" s="265">
        <v>0.12725</v>
      </c>
      <c r="AN219" s="265">
        <v>0.10827000000000001</v>
      </c>
      <c r="AO219" s="265">
        <v>0.13288</v>
      </c>
      <c r="AP219" s="265">
        <v>0.16275999999999999</v>
      </c>
      <c r="AQ219" s="265">
        <v>9.6764000000000003E-2</v>
      </c>
      <c r="AR219" s="265">
        <v>0.12349</v>
      </c>
      <c r="AS219" s="265">
        <v>0.10410999999999999</v>
      </c>
      <c r="AT219" s="265">
        <v>8.8842000000000004E-2</v>
      </c>
      <c r="AU219" s="265">
        <v>0.11067</v>
      </c>
      <c r="AV219" s="265">
        <v>7.9525999999999999E-2</v>
      </c>
      <c r="AW219" s="265">
        <v>0.16506000000000001</v>
      </c>
      <c r="AX219" s="265">
        <v>0.15487999999999999</v>
      </c>
      <c r="AY219" s="265">
        <v>0.12720000000000001</v>
      </c>
      <c r="AZ219" s="265">
        <v>0.10896</v>
      </c>
      <c r="BA219" s="265">
        <v>0.11001</v>
      </c>
      <c r="BB219" s="265">
        <v>0.11910999999999999</v>
      </c>
      <c r="BC219" s="265">
        <v>0.12512000000000001</v>
      </c>
      <c r="BD219" s="265">
        <v>0.10219</v>
      </c>
      <c r="BE219" s="265">
        <v>0.88763999999999998</v>
      </c>
      <c r="BF219" s="265">
        <v>0.81311</v>
      </c>
      <c r="BG219" s="265">
        <v>0.28320000000000001</v>
      </c>
      <c r="BH219" s="265">
        <v>0.26018999999999998</v>
      </c>
      <c r="BI219" s="265">
        <v>7.4364E-2</v>
      </c>
      <c r="BJ219" s="265">
        <v>6.1956999999999998E-2</v>
      </c>
      <c r="BK219" s="265">
        <v>0.84935000000000005</v>
      </c>
      <c r="BL219" s="265">
        <v>0.75587000000000004</v>
      </c>
      <c r="BM219" s="265">
        <v>0.70243999999999995</v>
      </c>
      <c r="BN219" s="265">
        <v>0.77209000000000005</v>
      </c>
      <c r="BO219" s="265">
        <v>0.8</v>
      </c>
      <c r="BP219" s="265">
        <v>0.37938</v>
      </c>
      <c r="BQ219" s="265">
        <v>0.82360999999999995</v>
      </c>
      <c r="BR219" s="265">
        <v>0.80051000000000005</v>
      </c>
      <c r="BS219" s="265">
        <v>0.80164000000000002</v>
      </c>
      <c r="BT219" s="265">
        <v>0.6421</v>
      </c>
      <c r="BU219" s="265">
        <v>2.0146000000000001E-2</v>
      </c>
      <c r="BV219" s="265">
        <v>9.8352000000000005E-3</v>
      </c>
      <c r="BW219" s="265">
        <v>0.11871</v>
      </c>
      <c r="BX219" s="265">
        <v>7.2376999999999997E-2</v>
      </c>
      <c r="BY219" s="265">
        <v>0.51978999999999997</v>
      </c>
      <c r="BZ219" s="265">
        <v>0.49432999999999999</v>
      </c>
      <c r="CA219" s="265">
        <v>0.78600000000000003</v>
      </c>
      <c r="CB219" s="265">
        <v>0.60389000000000004</v>
      </c>
      <c r="CC219" s="265">
        <v>0.76251000000000002</v>
      </c>
      <c r="CD219" s="265">
        <v>0.50429999999999997</v>
      </c>
      <c r="CE219" s="265">
        <v>0.48087999999999997</v>
      </c>
      <c r="CF219" s="265">
        <v>0.52727999999999997</v>
      </c>
      <c r="CG219" s="265">
        <v>0.24862999999999999</v>
      </c>
      <c r="CH219" s="265">
        <v>0.4768</v>
      </c>
      <c r="CI219" s="265">
        <v>0.47952</v>
      </c>
      <c r="CJ219" s="265">
        <v>0.46994000000000002</v>
      </c>
      <c r="CK219" s="265">
        <v>0.27923999999999999</v>
      </c>
      <c r="CL219" s="265">
        <v>0.69950999999999997</v>
      </c>
      <c r="CM219" s="265">
        <v>0.36501</v>
      </c>
      <c r="CN219" s="265">
        <v>0.18384</v>
      </c>
      <c r="CO219" s="265">
        <v>0.29987999999999998</v>
      </c>
      <c r="CP219" s="265">
        <v>0.35565999999999998</v>
      </c>
      <c r="CQ219" s="265">
        <v>0.33026</v>
      </c>
      <c r="CR219" s="265">
        <v>0.28799999999999998</v>
      </c>
      <c r="CS219" s="265">
        <v>0.98775999999999997</v>
      </c>
      <c r="CT219" s="265">
        <v>0.99380999999999997</v>
      </c>
      <c r="CU219" s="265">
        <v>0.23200000000000001</v>
      </c>
      <c r="CV219" s="265">
        <v>0.32222000000000001</v>
      </c>
      <c r="CW219" s="265">
        <v>0.95960000000000001</v>
      </c>
      <c r="CX219" s="265">
        <v>0.96701000000000004</v>
      </c>
      <c r="CY219" s="265">
        <v>0.40411999999999998</v>
      </c>
      <c r="CZ219" s="265">
        <v>0.52783000000000002</v>
      </c>
      <c r="DA219" s="265">
        <v>0.58035000000000003</v>
      </c>
      <c r="DB219" s="265">
        <v>0.10909000000000001</v>
      </c>
      <c r="DC219" s="265">
        <v>0.12164999999999999</v>
      </c>
      <c r="DD219" s="265">
        <v>8.0808000000000005E-2</v>
      </c>
      <c r="DE219" s="265">
        <v>0.20619000000000001</v>
      </c>
      <c r="DF219" s="265">
        <v>5.3111999999999999E-2</v>
      </c>
      <c r="DG219" s="265">
        <v>5.7644000000000001E-2</v>
      </c>
      <c r="DH219" s="265">
        <v>4.045E-2</v>
      </c>
      <c r="DI219" s="265">
        <v>0.11792</v>
      </c>
      <c r="DJ219" s="265">
        <v>0.10725999999999999</v>
      </c>
      <c r="DK219" s="265">
        <v>6.0561999999999998E-2</v>
      </c>
      <c r="DL219" s="265">
        <v>0.41267999999999999</v>
      </c>
      <c r="DM219" s="265">
        <v>6.3962000000000005E-2</v>
      </c>
      <c r="DN219" s="265">
        <v>6.6894999999999996E-2</v>
      </c>
      <c r="DO219" s="265">
        <v>0.15612999999999999</v>
      </c>
      <c r="DP219" s="265">
        <v>7.7550999999999995E-2</v>
      </c>
      <c r="DQ219" s="265">
        <v>3.6178000000000002E-2</v>
      </c>
      <c r="DR219" s="265">
        <v>4.4145999999999998E-2</v>
      </c>
      <c r="DS219" s="265">
        <v>5.4941999999999998E-2</v>
      </c>
      <c r="DT219" s="265">
        <v>0.72321000000000002</v>
      </c>
      <c r="DU219" s="265">
        <v>0.14122000000000001</v>
      </c>
      <c r="DV219" s="265">
        <v>0.55069000000000001</v>
      </c>
      <c r="DW219" s="265">
        <v>0.12001000000000001</v>
      </c>
      <c r="DX219" s="265">
        <v>3.3671E-2</v>
      </c>
      <c r="DY219" s="265">
        <v>3.9043000000000001E-2</v>
      </c>
      <c r="DZ219" s="265">
        <v>0.54673000000000005</v>
      </c>
      <c r="EA219" s="265">
        <v>0.11088000000000001</v>
      </c>
      <c r="EB219" s="265">
        <v>0.11572</v>
      </c>
      <c r="EC219" s="265">
        <v>0.11625000000000001</v>
      </c>
      <c r="ED219" s="265">
        <v>0.11496000000000001</v>
      </c>
      <c r="EE219" s="265">
        <v>0.11425</v>
      </c>
      <c r="EF219" s="265">
        <v>4.6385000000000003E-2</v>
      </c>
      <c r="EG219" s="265">
        <v>0.11298999999999999</v>
      </c>
      <c r="EH219" s="265">
        <v>0.10050000000000001</v>
      </c>
      <c r="EI219" s="265">
        <v>0.95918000000000003</v>
      </c>
      <c r="EJ219" s="265">
        <v>0.91752999999999996</v>
      </c>
      <c r="EK219" s="265">
        <v>0.62424000000000002</v>
      </c>
      <c r="EL219" s="265">
        <v>0.99582999999999999</v>
      </c>
      <c r="EM219" s="265">
        <v>0.11874</v>
      </c>
      <c r="EN219" s="265">
        <v>0.21214</v>
      </c>
      <c r="EO219" s="265">
        <v>0.89032999999999995</v>
      </c>
      <c r="EP219" s="265">
        <v>0.53837000000000002</v>
      </c>
      <c r="EQ219" s="265">
        <v>0.31015999999999999</v>
      </c>
      <c r="ER219" s="265">
        <v>0.73960999999999999</v>
      </c>
      <c r="ES219" s="265">
        <v>0.45889000000000002</v>
      </c>
      <c r="ET219" s="265">
        <v>0.57130999999999998</v>
      </c>
      <c r="EU219" s="265">
        <v>0.38097999999999999</v>
      </c>
      <c r="EV219" s="265">
        <v>0.73218000000000005</v>
      </c>
      <c r="EW219" s="265">
        <v>0.72777000000000003</v>
      </c>
      <c r="EX219" s="265">
        <v>0.72291000000000005</v>
      </c>
      <c r="EY219" s="265">
        <v>0.26521</v>
      </c>
      <c r="EZ219" s="265">
        <v>0.59141999999999995</v>
      </c>
      <c r="FA219" s="265">
        <v>0.84250000000000003</v>
      </c>
      <c r="FB219" s="265">
        <v>0.86826000000000003</v>
      </c>
      <c r="FC219" s="265">
        <v>0.88685999999999998</v>
      </c>
      <c r="FD219" s="265">
        <v>0.54078999999999999</v>
      </c>
      <c r="FE219" s="265">
        <v>0.90600999999999998</v>
      </c>
      <c r="FF219" s="265">
        <v>0.45595000000000002</v>
      </c>
      <c r="FG219" s="265">
        <v>0.66295000000000004</v>
      </c>
      <c r="FH219" s="265">
        <v>0.33911999999999998</v>
      </c>
      <c r="FI219" s="265">
        <v>0.27661999999999998</v>
      </c>
      <c r="FJ219" s="265">
        <v>0.13836999999999999</v>
      </c>
      <c r="FK219" s="265">
        <v>0.14016999999999999</v>
      </c>
      <c r="FL219" s="265">
        <v>0.28483000000000003</v>
      </c>
      <c r="FM219" s="265">
        <v>0.30069000000000001</v>
      </c>
      <c r="FN219" s="265">
        <v>0.78034000000000003</v>
      </c>
      <c r="FO219" s="265">
        <v>0.97</v>
      </c>
      <c r="FP219" s="265">
        <v>0.52617000000000003</v>
      </c>
      <c r="FQ219" s="265">
        <v>0.87595999999999996</v>
      </c>
      <c r="FR219" s="265">
        <v>0.94055</v>
      </c>
      <c r="FS219" s="265">
        <v>0.97260999999999997</v>
      </c>
      <c r="FT219" s="265">
        <v>0.69738</v>
      </c>
      <c r="FU219" s="265">
        <v>0.74626999999999999</v>
      </c>
      <c r="FV219" s="265">
        <v>0.73353999999999997</v>
      </c>
      <c r="FW219" s="265">
        <v>0.55335999999999996</v>
      </c>
      <c r="FX219" s="265">
        <v>0.97504999999999997</v>
      </c>
      <c r="FY219" s="265">
        <v>0.49389</v>
      </c>
      <c r="FZ219" s="265">
        <v>0.55335999999999996</v>
      </c>
      <c r="GA219" s="265">
        <v>0.72911000000000004</v>
      </c>
      <c r="GB219" s="265">
        <v>0.71133999999999997</v>
      </c>
      <c r="GC219" s="265">
        <v>0.99853999999999998</v>
      </c>
      <c r="GD219" s="265">
        <v>0.92654999999999998</v>
      </c>
      <c r="GE219" s="265">
        <v>0.99702999999999997</v>
      </c>
      <c r="GF219" s="265">
        <v>0.97138999999999998</v>
      </c>
      <c r="GG219" s="265">
        <v>0.63685000000000003</v>
      </c>
      <c r="GH219" s="265">
        <v>0.72772000000000003</v>
      </c>
      <c r="GI219" s="265">
        <v>0.68493999999999999</v>
      </c>
      <c r="GJ219" s="265">
        <v>0.97160999999999997</v>
      </c>
      <c r="GK219" s="265">
        <v>0.94681999999999999</v>
      </c>
      <c r="GL219" s="265">
        <v>0.80955999999999995</v>
      </c>
      <c r="GM219" s="265">
        <v>0.99487999999999999</v>
      </c>
      <c r="GN219" s="265">
        <v>0.92384999999999995</v>
      </c>
      <c r="GO219" s="265">
        <v>0.97541</v>
      </c>
      <c r="GP219" s="265">
        <v>0.98014000000000001</v>
      </c>
      <c r="GQ219" s="265">
        <v>0.97807999999999995</v>
      </c>
      <c r="GR219" s="265">
        <v>0.99824999999999997</v>
      </c>
      <c r="GS219" s="265">
        <v>0.97202999999999995</v>
      </c>
      <c r="GT219" s="265">
        <v>0.97052000000000005</v>
      </c>
      <c r="GU219" s="265">
        <v>0.96511999999999998</v>
      </c>
      <c r="GV219" s="265">
        <v>0.95152000000000003</v>
      </c>
      <c r="GW219" s="265">
        <v>0.97557000000000005</v>
      </c>
      <c r="GX219" s="265">
        <v>0.97452000000000005</v>
      </c>
      <c r="GY219" s="265">
        <v>0.60270999999999997</v>
      </c>
      <c r="GZ219" s="265">
        <v>0.47881000000000001</v>
      </c>
      <c r="HA219" s="265">
        <v>0.93413000000000002</v>
      </c>
      <c r="HB219" s="265">
        <v>0.94337000000000004</v>
      </c>
      <c r="HC219" s="265">
        <v>0.94428000000000001</v>
      </c>
      <c r="HD219" s="265">
        <v>0.66895000000000004</v>
      </c>
      <c r="HE219" s="265">
        <v>0.98870000000000002</v>
      </c>
      <c r="HF219" s="265">
        <v>0.84448999999999996</v>
      </c>
      <c r="HG219" s="265">
        <v>0.98945000000000005</v>
      </c>
      <c r="HH219" s="265">
        <v>0.98967000000000005</v>
      </c>
      <c r="HI219" s="265">
        <v>0.99073</v>
      </c>
      <c r="HJ219" s="265">
        <v>0.92544000000000004</v>
      </c>
      <c r="HK219" s="265">
        <v>0.91374999999999995</v>
      </c>
      <c r="HL219" s="265">
        <v>0.94216</v>
      </c>
      <c r="HM219" s="265">
        <v>0.97458999999999996</v>
      </c>
      <c r="HN219" s="265">
        <v>0.99158999999999997</v>
      </c>
      <c r="HO219" s="265">
        <v>0.99548999999999999</v>
      </c>
      <c r="HP219" s="265">
        <v>0.98743999999999998</v>
      </c>
      <c r="HQ219" s="265">
        <v>0.77569999999999995</v>
      </c>
      <c r="HR219" s="265">
        <v>0.83221999999999996</v>
      </c>
      <c r="HS219" s="265">
        <v>0.99114999999999998</v>
      </c>
      <c r="HT219" s="265">
        <v>0.76861000000000002</v>
      </c>
      <c r="HU219" s="265">
        <v>0.80184999999999995</v>
      </c>
      <c r="HV219" s="265">
        <v>0.96492999999999995</v>
      </c>
      <c r="HW219" s="265">
        <v>0.71835000000000004</v>
      </c>
      <c r="HX219" s="265">
        <v>0.74534999999999996</v>
      </c>
      <c r="HY219" s="265">
        <v>0.59009</v>
      </c>
      <c r="HZ219" s="265">
        <v>0.97645000000000004</v>
      </c>
      <c r="IA219" s="265">
        <v>0.99826000000000004</v>
      </c>
      <c r="IB219" s="265">
        <v>0.99804000000000004</v>
      </c>
      <c r="IC219" s="265">
        <v>0.99880000000000002</v>
      </c>
      <c r="ID219" s="265">
        <v>0.99870999999999999</v>
      </c>
      <c r="IE219" s="265">
        <v>0.98304999999999998</v>
      </c>
      <c r="IF219" s="265">
        <v>0.98326999999999998</v>
      </c>
      <c r="IG219" s="265">
        <v>0.95659000000000005</v>
      </c>
      <c r="IH219" s="265">
        <v>0.97677999999999998</v>
      </c>
      <c r="II219" s="265">
        <v>0.96562999999999999</v>
      </c>
      <c r="IJ219" s="265">
        <v>0.98043000000000002</v>
      </c>
      <c r="IK219" s="265">
        <v>0.98316000000000003</v>
      </c>
      <c r="IL219" s="265">
        <v>0.99434999999999996</v>
      </c>
      <c r="IM219" s="265">
        <v>0.99497000000000002</v>
      </c>
      <c r="IN219" s="265">
        <v>0.92810000000000004</v>
      </c>
      <c r="IO219" s="265">
        <v>0.89126000000000005</v>
      </c>
      <c r="IP219" s="265">
        <v>0.85209000000000001</v>
      </c>
      <c r="IQ219" s="265">
        <v>0.99431000000000003</v>
      </c>
      <c r="IR219" s="265">
        <v>0.72289999999999999</v>
      </c>
      <c r="IS219" s="265">
        <v>0.92432999999999998</v>
      </c>
      <c r="IT219" s="265">
        <v>0.60207999999999995</v>
      </c>
      <c r="IU219" s="265">
        <v>0.97184999999999999</v>
      </c>
      <c r="IV219" s="265">
        <v>0.72089000000000003</v>
      </c>
      <c r="IW219" s="265">
        <v>0.97065999999999997</v>
      </c>
      <c r="IX219" s="265">
        <v>0.98653000000000002</v>
      </c>
      <c r="IY219" s="265">
        <v>0.88836999999999999</v>
      </c>
      <c r="IZ219" s="265">
        <v>0.80042999999999997</v>
      </c>
      <c r="JA219" s="265">
        <v>0.83596000000000004</v>
      </c>
      <c r="JB219" s="265">
        <v>0.80383000000000004</v>
      </c>
      <c r="JC219" s="265">
        <v>0.87234</v>
      </c>
      <c r="JD219" s="265">
        <v>0.99838000000000005</v>
      </c>
      <c r="JE219" s="265">
        <v>0.9536</v>
      </c>
      <c r="JF219" s="265">
        <v>0.57493000000000005</v>
      </c>
      <c r="JG219" s="265">
        <v>0.99611000000000005</v>
      </c>
      <c r="JH219" s="265">
        <v>0.96850000000000003</v>
      </c>
      <c r="JI219" s="265">
        <v>0.74607999999999997</v>
      </c>
      <c r="JJ219" s="265">
        <v>0.71186000000000005</v>
      </c>
      <c r="JK219" s="265">
        <v>0.89683000000000002</v>
      </c>
      <c r="JL219" s="265">
        <v>0.87197999999999998</v>
      </c>
      <c r="JM219" s="265">
        <v>0.99782000000000004</v>
      </c>
      <c r="JN219" s="265">
        <v>0.96270999999999995</v>
      </c>
      <c r="JO219" s="265">
        <v>0.98077999999999999</v>
      </c>
      <c r="JP219" s="265">
        <v>0.66088000000000002</v>
      </c>
      <c r="JQ219" s="265">
        <v>0.97085999999999995</v>
      </c>
      <c r="JR219" s="265">
        <v>0.95352999999999999</v>
      </c>
      <c r="JS219" s="265">
        <v>0.98641999999999996</v>
      </c>
      <c r="JT219" s="265">
        <v>0.38546000000000002</v>
      </c>
      <c r="JU219" s="265">
        <v>0.95045000000000002</v>
      </c>
      <c r="JV219" s="265">
        <v>0.90666000000000002</v>
      </c>
      <c r="JW219" s="265">
        <v>0.94965999999999995</v>
      </c>
      <c r="JX219" s="265">
        <v>0.95616000000000001</v>
      </c>
      <c r="JY219" s="265">
        <v>0.96238000000000001</v>
      </c>
      <c r="JZ219" s="265">
        <v>0.86763999999999997</v>
      </c>
      <c r="KA219" s="265">
        <v>0.78058000000000005</v>
      </c>
      <c r="KB219" s="265">
        <v>0.67179999999999995</v>
      </c>
      <c r="KC219" s="265">
        <v>0.57665999999999995</v>
      </c>
      <c r="KD219" s="265">
        <v>0.49120000000000003</v>
      </c>
      <c r="KE219" s="265">
        <v>0.51344999999999996</v>
      </c>
      <c r="KF219" s="265">
        <v>0.47166000000000002</v>
      </c>
      <c r="KG219" s="265">
        <v>0.44977</v>
      </c>
      <c r="KH219" s="265">
        <v>0.99911000000000005</v>
      </c>
      <c r="KI219" s="265">
        <v>0.96994999999999998</v>
      </c>
      <c r="KJ219" s="265">
        <v>0.98060000000000003</v>
      </c>
      <c r="KK219" s="265">
        <v>0.73972000000000004</v>
      </c>
      <c r="KL219" s="265">
        <v>0.76614000000000004</v>
      </c>
      <c r="KM219" s="265">
        <v>0.92366999999999999</v>
      </c>
      <c r="KN219" s="265">
        <v>0.88905999999999996</v>
      </c>
      <c r="KO219" s="265">
        <v>0.82754000000000005</v>
      </c>
      <c r="KP219" s="265">
        <v>6.17962449742291E-3</v>
      </c>
      <c r="KQ219" s="265">
        <v>0.70237000000000005</v>
      </c>
      <c r="KR219" s="265">
        <v>0.65505999999999998</v>
      </c>
      <c r="KS219" s="265">
        <v>0.61673999999999995</v>
      </c>
      <c r="KT219" s="265">
        <v>0.92861169315060588</v>
      </c>
      <c r="KU219" s="265">
        <v>0.21743000000000001</v>
      </c>
      <c r="KV219" s="265">
        <v>0.38718000000000002</v>
      </c>
      <c r="KW219" s="265">
        <v>0.45926</v>
      </c>
      <c r="KX219" s="265">
        <v>0.56828999999999996</v>
      </c>
      <c r="KY219" s="265">
        <v>0.74644999999999995</v>
      </c>
      <c r="KZ219" s="265">
        <v>0.90264</v>
      </c>
      <c r="LA219" s="265">
        <v>0.98389000000000004</v>
      </c>
      <c r="LB219" s="265">
        <v>0.99856</v>
      </c>
      <c r="LC219" s="265">
        <v>1</v>
      </c>
      <c r="LD219" s="265">
        <v>0</v>
      </c>
      <c r="LE219" s="265">
        <v>0.59946999999999995</v>
      </c>
      <c r="LF219" s="265">
        <v>0</v>
      </c>
      <c r="LG219" s="265">
        <v>0</v>
      </c>
      <c r="LH219" s="431">
        <v>4.6105682849884033E-3</v>
      </c>
      <c r="LI219" s="431">
        <v>3.9631975814700127E-3</v>
      </c>
      <c r="LJ219" s="431">
        <v>4.0699699893593788E-3</v>
      </c>
      <c r="LK219" s="431">
        <v>2.4104129988700151E-3</v>
      </c>
      <c r="LL219" s="431">
        <v>3.0307676643133163E-3</v>
      </c>
      <c r="LM219" s="431">
        <v>1.6125936526805162E-3</v>
      </c>
      <c r="LN219" s="431">
        <v>2.1840231493115425E-3</v>
      </c>
      <c r="LO219" s="431">
        <v>1.1560190469026566E-3</v>
      </c>
      <c r="LP219" s="431">
        <v>1.5269456198439002E-3</v>
      </c>
      <c r="LQ219" s="431">
        <v>1.0148120345547795E-3</v>
      </c>
      <c r="LR219" s="431">
        <v>4.2163659818470478E-3</v>
      </c>
      <c r="LS219" s="431">
        <v>2.7836847584694624E-3</v>
      </c>
      <c r="LT219" s="431">
        <v>4.1272249072790146E-3</v>
      </c>
      <c r="LU219" s="431">
        <v>1.9264173461124301E-3</v>
      </c>
      <c r="LV219" s="431">
        <v>2.7279704809188843E-3</v>
      </c>
      <c r="LW219" s="431">
        <v>1.5715888002887368E-3</v>
      </c>
      <c r="LX219" s="431">
        <v>2.3417766205966473E-3</v>
      </c>
      <c r="LY219" s="431">
        <v>1.5700176591053605E-3</v>
      </c>
      <c r="LZ219" s="431">
        <v>4.4174985960125923E-3</v>
      </c>
      <c r="MA219" s="431">
        <v>3.6749579012393951E-3</v>
      </c>
      <c r="MB219" s="431">
        <v>4.3794140219688416E-3</v>
      </c>
      <c r="MC219" s="431">
        <v>2.4087466299533844E-3</v>
      </c>
      <c r="MD219" s="431">
        <v>1.9867632072418928E-3</v>
      </c>
      <c r="ME219" s="431">
        <v>3.1006992794573307E-3</v>
      </c>
      <c r="MF219" s="431">
        <v>3.530178451910615E-3</v>
      </c>
      <c r="MG219" s="431">
        <v>2.9465244151651859E-3</v>
      </c>
      <c r="MH219" s="266"/>
      <c r="MI219" s="266"/>
      <c r="MJ219" s="266"/>
      <c r="MK219" s="266"/>
      <c r="ML219" s="266"/>
      <c r="MM219" s="266"/>
      <c r="MN219" s="266"/>
      <c r="MO219" s="266"/>
      <c r="MP219" s="266"/>
      <c r="MQ219" s="266"/>
      <c r="MR219" s="266"/>
      <c r="MS219" s="266"/>
      <c r="MT219" s="266"/>
      <c r="MU219" s="266"/>
      <c r="MV219" s="266"/>
      <c r="MW219" s="266"/>
      <c r="MX219" s="266"/>
      <c r="MY219" s="266"/>
      <c r="MZ219" s="266"/>
      <c r="NA219" s="266"/>
      <c r="NB219" s="266"/>
      <c r="NC219" s="266"/>
      <c r="ND219" s="266"/>
      <c r="NE219" s="266"/>
      <c r="NF219" s="266"/>
      <c r="NG219" s="266"/>
      <c r="NH219" s="266"/>
      <c r="NI219" s="266"/>
      <c r="NJ219" s="266"/>
      <c r="NK219" s="266"/>
      <c r="NL219" s="266"/>
      <c r="NM219" s="266"/>
      <c r="NN219" s="266"/>
      <c r="NO219" s="266"/>
      <c r="NP219" s="266"/>
      <c r="NQ219" s="266"/>
      <c r="NR219" s="266"/>
      <c r="NS219" s="266"/>
      <c r="NT219" s="266"/>
      <c r="NU219" s="266"/>
      <c r="NV219" s="266"/>
      <c r="NW219" s="266"/>
      <c r="NX219" s="266"/>
      <c r="NY219" s="266"/>
      <c r="NZ219" s="266"/>
      <c r="OA219" s="266"/>
      <c r="OB219" s="266"/>
      <c r="OC219" s="266"/>
      <c r="OD219" s="266"/>
      <c r="OE219" s="266"/>
      <c r="OF219" s="266"/>
      <c r="OG219" s="266"/>
      <c r="OH219" s="266"/>
      <c r="OI219" s="266"/>
      <c r="OJ219" s="266"/>
      <c r="OK219" s="266"/>
      <c r="OL219" s="266"/>
      <c r="OM219" s="266"/>
      <c r="ON219" s="267"/>
    </row>
    <row r="220" spans="1:404">
      <c r="A220" s="261">
        <v>595</v>
      </c>
      <c r="B220" s="265">
        <v>0.32401999999999997</v>
      </c>
      <c r="C220" s="265">
        <v>0.50685999999999998</v>
      </c>
      <c r="D220" s="265">
        <v>0.62575000000000003</v>
      </c>
      <c r="E220" s="265">
        <v>0.73118000000000005</v>
      </c>
      <c r="F220" s="265">
        <v>0.33660000000000001</v>
      </c>
      <c r="G220" s="265">
        <v>0.53419000000000005</v>
      </c>
      <c r="H220" s="265">
        <v>0.28205999999999998</v>
      </c>
      <c r="I220" s="265">
        <v>0.37302000000000002</v>
      </c>
      <c r="J220" s="265">
        <v>0.44941999999999999</v>
      </c>
      <c r="K220" s="265">
        <v>0.12173</v>
      </c>
      <c r="L220" s="265">
        <v>0.13372000000000001</v>
      </c>
      <c r="M220" s="265">
        <v>0.17305999999999999</v>
      </c>
      <c r="N220" s="265">
        <v>0.42414000000000002</v>
      </c>
      <c r="O220" s="265">
        <v>0.26685999999999999</v>
      </c>
      <c r="P220" s="265">
        <v>0.54093000000000002</v>
      </c>
      <c r="Q220" s="265">
        <v>0.53402000000000005</v>
      </c>
      <c r="R220" s="265">
        <v>0.75385000000000002</v>
      </c>
      <c r="S220" s="265">
        <v>0.32283000000000001</v>
      </c>
      <c r="T220" s="265">
        <v>0.22198999999999999</v>
      </c>
      <c r="U220" s="265">
        <v>0.22642999999999999</v>
      </c>
      <c r="V220" s="265">
        <v>0.15215000000000001</v>
      </c>
      <c r="W220" s="265">
        <v>0.31580999999999998</v>
      </c>
      <c r="X220" s="265">
        <v>0.27362999999999998</v>
      </c>
      <c r="Y220" s="265">
        <v>0.29302</v>
      </c>
      <c r="Z220" s="265">
        <v>0.20294000000000001</v>
      </c>
      <c r="AA220" s="265">
        <v>0.3337</v>
      </c>
      <c r="AB220" s="265">
        <v>0.23444999999999999</v>
      </c>
      <c r="AC220" s="265">
        <v>0.35271999999999998</v>
      </c>
      <c r="AD220" s="265">
        <v>0.23726</v>
      </c>
      <c r="AE220" s="265">
        <v>0.23502000000000001</v>
      </c>
      <c r="AF220" s="265">
        <v>0.20693</v>
      </c>
      <c r="AG220" s="265">
        <v>0.11562</v>
      </c>
      <c r="AH220" s="265">
        <v>0.13492999999999999</v>
      </c>
      <c r="AI220" s="265">
        <v>0.13646</v>
      </c>
      <c r="AJ220" s="265">
        <v>0.18118000000000001</v>
      </c>
      <c r="AK220" s="265">
        <v>0.10988000000000001</v>
      </c>
      <c r="AL220" s="265">
        <v>0.13081000000000001</v>
      </c>
      <c r="AM220" s="265">
        <v>0.11759</v>
      </c>
      <c r="AN220" s="265">
        <v>0.10020999999999999</v>
      </c>
      <c r="AO220" s="265">
        <v>0.11446000000000001</v>
      </c>
      <c r="AP220" s="265">
        <v>0.15251000000000001</v>
      </c>
      <c r="AQ220" s="265">
        <v>8.6177000000000004E-2</v>
      </c>
      <c r="AR220" s="265">
        <v>0.1055</v>
      </c>
      <c r="AS220" s="265">
        <v>0.10367999999999999</v>
      </c>
      <c r="AT220" s="265">
        <v>7.7747999999999998E-2</v>
      </c>
      <c r="AU220" s="265">
        <v>9.2340000000000005E-2</v>
      </c>
      <c r="AV220" s="265">
        <v>6.6544000000000006E-2</v>
      </c>
      <c r="AW220" s="265">
        <v>0.17257</v>
      </c>
      <c r="AX220" s="265">
        <v>0.15964999999999999</v>
      </c>
      <c r="AY220" s="265">
        <v>0.12844</v>
      </c>
      <c r="AZ220" s="265">
        <v>0.10868</v>
      </c>
      <c r="BA220" s="265">
        <v>9.3976000000000004E-2</v>
      </c>
      <c r="BB220" s="265">
        <v>0.10176</v>
      </c>
      <c r="BC220" s="265">
        <v>0.10689</v>
      </c>
      <c r="BD220" s="265">
        <v>8.7300000000000003E-2</v>
      </c>
      <c r="BE220" s="265">
        <v>1</v>
      </c>
      <c r="BF220" s="265">
        <v>1</v>
      </c>
      <c r="BG220" s="265">
        <v>0.3362</v>
      </c>
      <c r="BH220" s="265">
        <v>0.31097999999999998</v>
      </c>
      <c r="BI220" s="265">
        <v>8.2739999999999994E-2</v>
      </c>
      <c r="BJ220" s="265">
        <v>6.8526000000000004E-2</v>
      </c>
      <c r="BK220" s="265">
        <v>0.98701000000000005</v>
      </c>
      <c r="BL220" s="265">
        <v>0.88405999999999996</v>
      </c>
      <c r="BM220" s="265">
        <v>0.85365999999999997</v>
      </c>
      <c r="BN220" s="265">
        <v>0.77859</v>
      </c>
      <c r="BO220" s="265">
        <v>0.9</v>
      </c>
      <c r="BP220" s="265">
        <v>0.22423000000000001</v>
      </c>
      <c r="BQ220" s="265">
        <v>0.90344999999999998</v>
      </c>
      <c r="BR220" s="265">
        <v>0.81560999999999995</v>
      </c>
      <c r="BS220" s="265">
        <v>0.96048</v>
      </c>
      <c r="BT220" s="265">
        <v>0.66793000000000002</v>
      </c>
      <c r="BU220" s="265">
        <v>1.9175999999999999E-2</v>
      </c>
      <c r="BV220" s="265">
        <v>9.3209999999999994E-3</v>
      </c>
      <c r="BW220" s="265">
        <v>0.12839999999999999</v>
      </c>
      <c r="BX220" s="265">
        <v>8.3336999999999994E-2</v>
      </c>
      <c r="BY220" s="265">
        <v>0.52297000000000005</v>
      </c>
      <c r="BZ220" s="265">
        <v>0.49741999999999997</v>
      </c>
      <c r="CA220" s="265">
        <v>0.79</v>
      </c>
      <c r="CB220" s="265">
        <v>0.60716000000000003</v>
      </c>
      <c r="CC220" s="265">
        <v>0.76629000000000003</v>
      </c>
      <c r="CD220" s="265">
        <v>0.50732999999999995</v>
      </c>
      <c r="CE220" s="265">
        <v>0.48376999999999998</v>
      </c>
      <c r="CF220" s="265">
        <v>0.53036000000000005</v>
      </c>
      <c r="CG220" s="265">
        <v>0.26430999999999999</v>
      </c>
      <c r="CH220" s="265">
        <v>0.47977999999999998</v>
      </c>
      <c r="CI220" s="265">
        <v>0.48219000000000001</v>
      </c>
      <c r="CJ220" s="265">
        <v>0.47310000000000002</v>
      </c>
      <c r="CK220" s="265">
        <v>0.29765000000000003</v>
      </c>
      <c r="CL220" s="265">
        <v>0.69852000000000003</v>
      </c>
      <c r="CM220" s="265">
        <v>0.36537999999999998</v>
      </c>
      <c r="CN220" s="265">
        <v>0.18182000000000001</v>
      </c>
      <c r="CO220" s="265">
        <v>0.30054999999999998</v>
      </c>
      <c r="CP220" s="265">
        <v>0.35671000000000003</v>
      </c>
      <c r="CQ220" s="265">
        <v>0.33027000000000001</v>
      </c>
      <c r="CR220" s="265">
        <v>0.28999999999999998</v>
      </c>
      <c r="CS220" s="265">
        <v>1</v>
      </c>
      <c r="CT220" s="265">
        <v>1</v>
      </c>
      <c r="CU220" s="265">
        <v>0.23</v>
      </c>
      <c r="CV220" s="265">
        <v>0.32246999999999998</v>
      </c>
      <c r="CW220" s="265">
        <v>0.94948999999999995</v>
      </c>
      <c r="CX220" s="265">
        <v>0.95875999999999995</v>
      </c>
      <c r="CY220" s="265">
        <v>0.40205999999999997</v>
      </c>
      <c r="CZ220" s="265">
        <v>0.52461999999999998</v>
      </c>
      <c r="DA220" s="265">
        <v>0.57682999999999995</v>
      </c>
      <c r="DB220" s="265">
        <v>0.11111</v>
      </c>
      <c r="DC220" s="265">
        <v>0.12371</v>
      </c>
      <c r="DD220" s="265">
        <v>8.0808000000000005E-2</v>
      </c>
      <c r="DE220" s="265">
        <v>0.20619000000000001</v>
      </c>
      <c r="DF220" s="265">
        <v>5.6899999999999999E-2</v>
      </c>
      <c r="DG220" s="265">
        <v>6.1087000000000002E-2</v>
      </c>
      <c r="DH220" s="265">
        <v>4.2220000000000001E-2</v>
      </c>
      <c r="DI220" s="265">
        <v>0.12895000000000001</v>
      </c>
      <c r="DJ220" s="265">
        <v>0.11719</v>
      </c>
      <c r="DK220" s="265">
        <v>6.3781000000000004E-2</v>
      </c>
      <c r="DL220" s="265">
        <v>0.45579999999999998</v>
      </c>
      <c r="DM220" s="265">
        <v>6.6941000000000001E-2</v>
      </c>
      <c r="DN220" s="265">
        <v>7.2676000000000004E-2</v>
      </c>
      <c r="DO220" s="265">
        <v>0.16986999999999999</v>
      </c>
      <c r="DP220" s="265">
        <v>8.2825999999999997E-2</v>
      </c>
      <c r="DQ220" s="265">
        <v>3.8747999999999998E-2</v>
      </c>
      <c r="DR220" s="265">
        <v>4.5483000000000003E-2</v>
      </c>
      <c r="DS220" s="265">
        <v>5.5486000000000001E-2</v>
      </c>
      <c r="DT220" s="265">
        <v>0.79730000000000001</v>
      </c>
      <c r="DU220" s="265">
        <v>0.15131</v>
      </c>
      <c r="DV220" s="265">
        <v>0.60892999999999997</v>
      </c>
      <c r="DW220" s="265">
        <v>0.12801000000000001</v>
      </c>
      <c r="DX220" s="265">
        <v>3.5246E-2</v>
      </c>
      <c r="DY220" s="265">
        <v>4.0430000000000001E-2</v>
      </c>
      <c r="DZ220" s="265">
        <v>0.60146999999999995</v>
      </c>
      <c r="EA220" s="265">
        <v>0.11952</v>
      </c>
      <c r="EB220" s="265">
        <v>0.12471</v>
      </c>
      <c r="EC220" s="265">
        <v>0.12518000000000001</v>
      </c>
      <c r="ED220" s="265">
        <v>0.12404999999999999</v>
      </c>
      <c r="EE220" s="265">
        <v>0.12342</v>
      </c>
      <c r="EF220" s="265">
        <v>5.0042000000000003E-2</v>
      </c>
      <c r="EG220" s="265">
        <v>0.12137000000000001</v>
      </c>
      <c r="EH220" s="265">
        <v>0.10894</v>
      </c>
      <c r="EI220" s="265">
        <v>0.94898000000000005</v>
      </c>
      <c r="EJ220" s="265">
        <v>0.90722000000000003</v>
      </c>
      <c r="EK220" s="265">
        <v>0.62626000000000004</v>
      </c>
      <c r="EL220" s="265">
        <v>1</v>
      </c>
      <c r="EM220" s="265">
        <v>0.10897</v>
      </c>
      <c r="EN220" s="265">
        <v>0.18576000000000001</v>
      </c>
      <c r="EO220" s="265">
        <v>0.89553000000000005</v>
      </c>
      <c r="EP220" s="265">
        <v>0.52170000000000005</v>
      </c>
      <c r="EQ220" s="265">
        <v>0.27894999999999998</v>
      </c>
      <c r="ER220" s="265">
        <v>0.67452000000000001</v>
      </c>
      <c r="ES220" s="265">
        <v>0.41238999999999998</v>
      </c>
      <c r="ET220" s="265">
        <v>0.51405999999999996</v>
      </c>
      <c r="EU220" s="265">
        <v>0.34227999999999997</v>
      </c>
      <c r="EV220" s="265">
        <v>0.66522000000000003</v>
      </c>
      <c r="EW220" s="265">
        <v>0.65971000000000002</v>
      </c>
      <c r="EX220" s="265">
        <v>0.65364</v>
      </c>
      <c r="EY220" s="265">
        <v>0.23885000000000001</v>
      </c>
      <c r="EZ220" s="265">
        <v>0.57579999999999998</v>
      </c>
      <c r="FA220" s="265">
        <v>0.80313000000000001</v>
      </c>
      <c r="FB220" s="265">
        <v>0.83531999999999995</v>
      </c>
      <c r="FC220" s="265">
        <v>0.85858000000000001</v>
      </c>
      <c r="FD220" s="265">
        <v>0.50580999999999998</v>
      </c>
      <c r="FE220" s="265">
        <v>0.88251000000000002</v>
      </c>
      <c r="FF220" s="265">
        <v>0.42470999999999998</v>
      </c>
      <c r="FG220" s="265">
        <v>0.62368000000000001</v>
      </c>
      <c r="FH220" s="265">
        <v>0.31422</v>
      </c>
      <c r="FI220" s="265">
        <v>0.25570999999999999</v>
      </c>
      <c r="FJ220" s="265">
        <v>0.12823000000000001</v>
      </c>
      <c r="FK220" s="265">
        <v>0.12945999999999999</v>
      </c>
      <c r="FL220" s="265">
        <v>0.28749999999999998</v>
      </c>
      <c r="FM220" s="265">
        <v>0.30216999999999999</v>
      </c>
      <c r="FN220" s="265">
        <v>0.78327000000000002</v>
      </c>
      <c r="FO220" s="265">
        <v>0.97</v>
      </c>
      <c r="FP220" s="265">
        <v>0.52122999999999997</v>
      </c>
      <c r="FQ220" s="265">
        <v>0.88375000000000004</v>
      </c>
      <c r="FR220" s="265">
        <v>0.94830000000000003</v>
      </c>
      <c r="FS220" s="265">
        <v>0.97835000000000005</v>
      </c>
      <c r="FT220" s="265">
        <v>0.70667999999999997</v>
      </c>
      <c r="FU220" s="265">
        <v>0.75217999999999996</v>
      </c>
      <c r="FV220" s="265">
        <v>0.72950999999999999</v>
      </c>
      <c r="FW220" s="265">
        <v>0.54817000000000005</v>
      </c>
      <c r="FX220" s="265">
        <v>0.97851999999999995</v>
      </c>
      <c r="FY220" s="265">
        <v>0.48937000000000003</v>
      </c>
      <c r="FZ220" s="265">
        <v>0.54817000000000005</v>
      </c>
      <c r="GA220" s="265">
        <v>0.72877999999999998</v>
      </c>
      <c r="GB220" s="265">
        <v>0.70762999999999998</v>
      </c>
      <c r="GC220" s="265">
        <v>1</v>
      </c>
      <c r="GD220" s="265">
        <v>0.93069999999999997</v>
      </c>
      <c r="GE220" s="265">
        <v>0.99628000000000005</v>
      </c>
      <c r="GF220" s="265">
        <v>0.97484000000000004</v>
      </c>
      <c r="GG220" s="265">
        <v>0.63188</v>
      </c>
      <c r="GH220" s="265">
        <v>0.72202999999999995</v>
      </c>
      <c r="GI220" s="265">
        <v>0.67939000000000005</v>
      </c>
      <c r="GJ220" s="265">
        <v>0.97374000000000005</v>
      </c>
      <c r="GK220" s="265">
        <v>0.94918000000000002</v>
      </c>
      <c r="GL220" s="265">
        <v>0.80862999999999996</v>
      </c>
      <c r="GM220" s="265">
        <v>0.99570000000000003</v>
      </c>
      <c r="GN220" s="265">
        <v>0.91951000000000005</v>
      </c>
      <c r="GO220" s="265">
        <v>0.97758</v>
      </c>
      <c r="GP220" s="265">
        <v>0.98362000000000005</v>
      </c>
      <c r="GQ220" s="265">
        <v>0.98163</v>
      </c>
      <c r="GR220" s="265">
        <v>1</v>
      </c>
      <c r="GS220" s="265">
        <v>0.97611000000000003</v>
      </c>
      <c r="GT220" s="265">
        <v>0.97419999999999995</v>
      </c>
      <c r="GU220" s="265">
        <v>0.96867000000000003</v>
      </c>
      <c r="GV220" s="265">
        <v>0.93938999999999995</v>
      </c>
      <c r="GW220" s="265">
        <v>0.98062000000000005</v>
      </c>
      <c r="GX220" s="265">
        <v>0.97638000000000003</v>
      </c>
      <c r="GY220" s="265">
        <v>0.59706000000000004</v>
      </c>
      <c r="GZ220" s="265">
        <v>0.47438999999999998</v>
      </c>
      <c r="HA220" s="265">
        <v>0.94020999999999999</v>
      </c>
      <c r="HB220" s="265">
        <v>0.94830000000000003</v>
      </c>
      <c r="HC220" s="265">
        <v>0.94167000000000001</v>
      </c>
      <c r="HD220" s="265">
        <v>0.66661000000000004</v>
      </c>
      <c r="HE220" s="265">
        <v>0.99006000000000005</v>
      </c>
      <c r="HF220" s="265">
        <v>0.84082999999999997</v>
      </c>
      <c r="HG220" s="265">
        <v>0.99078999999999995</v>
      </c>
      <c r="HH220" s="265">
        <v>0.99117999999999995</v>
      </c>
      <c r="HI220" s="265">
        <v>0.99199999999999999</v>
      </c>
      <c r="HJ220" s="265">
        <v>0.92113999999999996</v>
      </c>
      <c r="HK220" s="265">
        <v>0.91803999999999997</v>
      </c>
      <c r="HL220" s="265">
        <v>0.94601999999999997</v>
      </c>
      <c r="HM220" s="265">
        <v>0.97887999999999997</v>
      </c>
      <c r="HN220" s="265">
        <v>0.99299000000000004</v>
      </c>
      <c r="HO220" s="265">
        <v>0.99624000000000001</v>
      </c>
      <c r="HP220" s="265">
        <v>0.99034</v>
      </c>
      <c r="HQ220" s="265">
        <v>0.77166999999999997</v>
      </c>
      <c r="HR220" s="265">
        <v>0.82655999999999996</v>
      </c>
      <c r="HS220" s="265">
        <v>0.99263000000000001</v>
      </c>
      <c r="HT220" s="265">
        <v>0.76487000000000005</v>
      </c>
      <c r="HU220" s="265">
        <v>0.79605999999999999</v>
      </c>
      <c r="HV220" s="265">
        <v>0.9698</v>
      </c>
      <c r="HW220" s="265">
        <v>0.71319999999999995</v>
      </c>
      <c r="HX220" s="265">
        <v>0.73992999999999998</v>
      </c>
      <c r="HY220" s="265">
        <v>0.58504</v>
      </c>
      <c r="HZ220" s="265">
        <v>0.97141999999999995</v>
      </c>
      <c r="IA220" s="265">
        <v>1</v>
      </c>
      <c r="IB220" s="265">
        <v>1</v>
      </c>
      <c r="IC220" s="265">
        <v>1</v>
      </c>
      <c r="ID220" s="265">
        <v>1</v>
      </c>
      <c r="IE220" s="265">
        <v>0.98587000000000002</v>
      </c>
      <c r="IF220" s="265">
        <v>0.98606000000000005</v>
      </c>
      <c r="IG220" s="265">
        <v>0.96196000000000004</v>
      </c>
      <c r="IH220" s="265">
        <v>0.97926999999999997</v>
      </c>
      <c r="II220" s="265">
        <v>0.96197999999999995</v>
      </c>
      <c r="IJ220" s="265">
        <v>0.98368999999999995</v>
      </c>
      <c r="IK220" s="265">
        <v>0.98595999999999995</v>
      </c>
      <c r="IL220" s="265">
        <v>0.99512999999999996</v>
      </c>
      <c r="IM220" s="265">
        <v>0.99370999999999998</v>
      </c>
      <c r="IN220" s="265">
        <v>0.92079999999999995</v>
      </c>
      <c r="IO220" s="265">
        <v>0.88046000000000002</v>
      </c>
      <c r="IP220" s="265">
        <v>0.86311000000000004</v>
      </c>
      <c r="IQ220" s="265">
        <v>0.99651000000000001</v>
      </c>
      <c r="IR220" s="265">
        <v>0.71657000000000004</v>
      </c>
      <c r="IS220" s="265">
        <v>0.92830000000000001</v>
      </c>
      <c r="IT220" s="265">
        <v>0.59807999999999995</v>
      </c>
      <c r="IU220" s="265">
        <v>0.97570000000000001</v>
      </c>
      <c r="IV220" s="265">
        <v>0.72989999999999999</v>
      </c>
      <c r="IW220" s="265">
        <v>0.97653999999999996</v>
      </c>
      <c r="IX220" s="265">
        <v>0.98826000000000003</v>
      </c>
      <c r="IY220" s="265">
        <v>0.88461999999999996</v>
      </c>
      <c r="IZ220" s="265">
        <v>0.79737000000000002</v>
      </c>
      <c r="JA220" s="265">
        <v>0.83294999999999997</v>
      </c>
      <c r="JB220" s="265">
        <v>0.80079</v>
      </c>
      <c r="JC220" s="265">
        <v>0.86887000000000003</v>
      </c>
      <c r="JD220" s="265">
        <v>0.99797000000000002</v>
      </c>
      <c r="JE220" s="265">
        <v>0.95714999999999995</v>
      </c>
      <c r="JF220" s="265">
        <v>0.56942999999999999</v>
      </c>
      <c r="JG220" s="265">
        <v>0.99756999999999996</v>
      </c>
      <c r="JH220" s="265">
        <v>0.96560000000000001</v>
      </c>
      <c r="JI220" s="265">
        <v>0.74099000000000004</v>
      </c>
      <c r="JJ220" s="265">
        <v>0.70692999999999995</v>
      </c>
      <c r="JK220" s="265">
        <v>0.89095000000000002</v>
      </c>
      <c r="JL220" s="265">
        <v>0.86670999999999998</v>
      </c>
      <c r="JM220" s="265">
        <v>0.99817999999999996</v>
      </c>
      <c r="JN220" s="265">
        <v>0.96645000000000003</v>
      </c>
      <c r="JO220" s="265">
        <v>0.98411000000000004</v>
      </c>
      <c r="JP220" s="265">
        <v>0.65434000000000003</v>
      </c>
      <c r="JQ220" s="265">
        <v>0.97519</v>
      </c>
      <c r="JR220" s="265">
        <v>0.95899000000000001</v>
      </c>
      <c r="JS220" s="265">
        <v>0.99077999999999999</v>
      </c>
      <c r="JT220" s="265">
        <v>0.38252000000000003</v>
      </c>
      <c r="JU220" s="265">
        <v>0.95247999999999999</v>
      </c>
      <c r="JV220" s="265">
        <v>0.90497000000000005</v>
      </c>
      <c r="JW220" s="265">
        <v>0.95550999999999997</v>
      </c>
      <c r="JX220" s="265">
        <v>0.96218000000000004</v>
      </c>
      <c r="JY220" s="265">
        <v>0.9657</v>
      </c>
      <c r="JZ220" s="265">
        <v>0.87187000000000003</v>
      </c>
      <c r="KA220" s="265">
        <v>0.78761000000000003</v>
      </c>
      <c r="KB220" s="265">
        <v>0.67586999999999997</v>
      </c>
      <c r="KC220" s="265">
        <v>0.57142000000000004</v>
      </c>
      <c r="KD220" s="265">
        <v>0.48655999999999999</v>
      </c>
      <c r="KE220" s="265">
        <v>0.50868999999999998</v>
      </c>
      <c r="KF220" s="265">
        <v>0.46783999999999998</v>
      </c>
      <c r="KG220" s="265">
        <v>0.44613999999999998</v>
      </c>
      <c r="KH220" s="265">
        <v>0.99888999999999994</v>
      </c>
      <c r="KI220" s="265">
        <v>0.97587000000000002</v>
      </c>
      <c r="KJ220" s="265">
        <v>0.98540000000000005</v>
      </c>
      <c r="KK220" s="265">
        <v>0.74739</v>
      </c>
      <c r="KL220" s="265">
        <v>0.77483999999999997</v>
      </c>
      <c r="KM220" s="265">
        <v>0.92774000000000001</v>
      </c>
      <c r="KN220" s="265">
        <v>0.89193999999999996</v>
      </c>
      <c r="KO220" s="265">
        <v>0.82943</v>
      </c>
      <c r="KP220" s="265">
        <v>6.1902679381449421E-3</v>
      </c>
      <c r="KQ220" s="265">
        <v>0.70296000000000003</v>
      </c>
      <c r="KR220" s="265">
        <v>0.65522999999999998</v>
      </c>
      <c r="KS220" s="265">
        <v>0.61660999999999999</v>
      </c>
      <c r="KT220" s="265">
        <v>0.93050951346769739</v>
      </c>
      <c r="KU220" s="265">
        <v>0.22</v>
      </c>
      <c r="KV220" s="265">
        <v>0.39022000000000001</v>
      </c>
      <c r="KW220" s="265">
        <v>0.46232000000000001</v>
      </c>
      <c r="KX220" s="265">
        <v>0.57123999999999997</v>
      </c>
      <c r="KY220" s="265">
        <v>0.74888999999999994</v>
      </c>
      <c r="KZ220" s="265">
        <v>0.90429000000000004</v>
      </c>
      <c r="LA220" s="265">
        <v>0.98458999999999997</v>
      </c>
      <c r="LB220" s="265">
        <v>0.99838000000000005</v>
      </c>
      <c r="LC220" s="265">
        <v>1</v>
      </c>
      <c r="LD220" s="265">
        <v>0</v>
      </c>
      <c r="LE220" s="265">
        <v>0.58335999999999999</v>
      </c>
      <c r="LF220" s="265">
        <v>0</v>
      </c>
      <c r="LG220" s="265">
        <v>0</v>
      </c>
      <c r="LH220" s="431">
        <v>4.6030981466174126E-3</v>
      </c>
      <c r="LI220" s="431">
        <v>3.9602452889084816E-3</v>
      </c>
      <c r="LJ220" s="431">
        <v>4.0769940242171288E-3</v>
      </c>
      <c r="LK220" s="431">
        <v>2.413332462310791E-3</v>
      </c>
      <c r="LL220" s="431">
        <v>3.0508593190461397E-3</v>
      </c>
      <c r="LM220" s="431">
        <v>1.6228789463639259E-3</v>
      </c>
      <c r="LN220" s="431">
        <v>2.2059236653149128E-3</v>
      </c>
      <c r="LO220" s="431">
        <v>1.1719445465132594E-3</v>
      </c>
      <c r="LP220" s="431">
        <v>1.5469705685973167E-3</v>
      </c>
      <c r="LQ220" s="431">
        <v>1.0345412883907557E-3</v>
      </c>
      <c r="LR220" s="431">
        <v>4.1968720033764839E-3</v>
      </c>
      <c r="LS220" s="431">
        <v>2.7784137055277824E-3</v>
      </c>
      <c r="LT220" s="431">
        <v>4.1148271411657333E-3</v>
      </c>
      <c r="LU220" s="431">
        <v>1.9281920976936817E-3</v>
      </c>
      <c r="LV220" s="431">
        <v>2.7435454539954662E-3</v>
      </c>
      <c r="LW220" s="431">
        <v>1.582177123054862E-3</v>
      </c>
      <c r="LX220" s="431">
        <v>2.3573001381009817E-3</v>
      </c>
      <c r="LY220" s="431">
        <v>1.573059125803411E-3</v>
      </c>
      <c r="LZ220" s="431">
        <v>4.4032973237335682E-3</v>
      </c>
      <c r="MA220" s="431">
        <v>3.6722631193697453E-3</v>
      </c>
      <c r="MB220" s="431">
        <v>4.3791346251964569E-3</v>
      </c>
      <c r="MC220" s="431">
        <v>2.3981137201189995E-3</v>
      </c>
      <c r="MD220" s="431">
        <v>1.9881720654666424E-3</v>
      </c>
      <c r="ME220" s="431">
        <v>3.0973528046160936E-3</v>
      </c>
      <c r="MF220" s="431">
        <v>3.5197997931391001E-3</v>
      </c>
      <c r="MG220" s="431">
        <v>2.9368610121309757E-3</v>
      </c>
      <c r="MH220" s="266"/>
      <c r="MI220" s="266"/>
      <c r="MJ220" s="266"/>
      <c r="MK220" s="266"/>
      <c r="ML220" s="266"/>
      <c r="MM220" s="266"/>
      <c r="MN220" s="266"/>
      <c r="MO220" s="266"/>
      <c r="MP220" s="266"/>
      <c r="MQ220" s="266"/>
      <c r="MR220" s="266"/>
      <c r="MS220" s="266"/>
      <c r="MT220" s="266"/>
      <c r="MU220" s="266"/>
      <c r="MV220" s="266"/>
      <c r="MW220" s="266"/>
      <c r="MX220" s="266"/>
      <c r="MY220" s="266"/>
      <c r="MZ220" s="266"/>
      <c r="NA220" s="266"/>
      <c r="NB220" s="266"/>
      <c r="NC220" s="266"/>
      <c r="ND220" s="266"/>
      <c r="NE220" s="266"/>
      <c r="NF220" s="266"/>
      <c r="NG220" s="266"/>
      <c r="NH220" s="266"/>
      <c r="NI220" s="266"/>
      <c r="NJ220" s="266"/>
      <c r="NK220" s="266"/>
      <c r="NL220" s="266"/>
      <c r="NM220" s="266"/>
      <c r="NN220" s="266"/>
      <c r="NO220" s="266"/>
      <c r="NP220" s="266"/>
      <c r="NQ220" s="266"/>
      <c r="NR220" s="266"/>
      <c r="NS220" s="266"/>
      <c r="NT220" s="266"/>
      <c r="NU220" s="266"/>
      <c r="NV220" s="266"/>
      <c r="NW220" s="266"/>
      <c r="NX220" s="266"/>
      <c r="NY220" s="266"/>
      <c r="NZ220" s="266"/>
      <c r="OA220" s="266"/>
      <c r="OB220" s="266"/>
      <c r="OC220" s="266"/>
      <c r="OD220" s="266"/>
      <c r="OE220" s="266"/>
      <c r="OF220" s="266"/>
      <c r="OG220" s="266"/>
      <c r="OH220" s="266"/>
      <c r="OI220" s="266"/>
      <c r="OJ220" s="266"/>
      <c r="OK220" s="266"/>
      <c r="OL220" s="266"/>
      <c r="OM220" s="266"/>
      <c r="ON220" s="267"/>
    </row>
    <row r="221" spans="1:404">
      <c r="A221" s="261">
        <v>596</v>
      </c>
      <c r="B221" s="265">
        <v>0.31975999999999999</v>
      </c>
      <c r="C221" s="265">
        <v>0.50005999999999995</v>
      </c>
      <c r="D221" s="265">
        <v>0.61782999999999999</v>
      </c>
      <c r="E221" s="265">
        <v>0.72304999999999997</v>
      </c>
      <c r="F221" s="265">
        <v>0.33155000000000001</v>
      </c>
      <c r="G221" s="265">
        <v>0.52603999999999995</v>
      </c>
      <c r="H221" s="265">
        <v>0.28088000000000002</v>
      </c>
      <c r="I221" s="265">
        <v>0.37419000000000002</v>
      </c>
      <c r="J221" s="265">
        <v>0.44911000000000001</v>
      </c>
      <c r="K221" s="265">
        <v>0.11508</v>
      </c>
      <c r="L221" s="265">
        <v>0.12709999999999999</v>
      </c>
      <c r="M221" s="265">
        <v>0.16553000000000001</v>
      </c>
      <c r="N221" s="265">
        <v>0.42929</v>
      </c>
      <c r="O221" s="265">
        <v>0.26771</v>
      </c>
      <c r="P221" s="265">
        <v>0.52903999999999995</v>
      </c>
      <c r="Q221" s="265">
        <v>0.52317999999999998</v>
      </c>
      <c r="R221" s="265">
        <v>0.74443999999999999</v>
      </c>
      <c r="S221" s="265">
        <v>0.32301000000000002</v>
      </c>
      <c r="T221" s="265">
        <v>0.22206999999999999</v>
      </c>
      <c r="U221" s="265">
        <v>0.22625999999999999</v>
      </c>
      <c r="V221" s="265">
        <v>0.15289</v>
      </c>
      <c r="W221" s="265">
        <v>0.31043999999999999</v>
      </c>
      <c r="X221" s="265">
        <v>0.27633999999999997</v>
      </c>
      <c r="Y221" s="265">
        <v>0.28843999999999997</v>
      </c>
      <c r="Z221" s="265">
        <v>0.20215</v>
      </c>
      <c r="AA221" s="265">
        <v>0.32878000000000002</v>
      </c>
      <c r="AB221" s="265">
        <v>0.23104</v>
      </c>
      <c r="AC221" s="265">
        <v>0.35471000000000003</v>
      </c>
      <c r="AD221" s="265">
        <v>0.23876</v>
      </c>
      <c r="AE221" s="265">
        <v>0.23760000000000001</v>
      </c>
      <c r="AF221" s="265">
        <v>0.20793</v>
      </c>
      <c r="AG221" s="265">
        <v>0.2114</v>
      </c>
      <c r="AH221" s="265">
        <v>0.1356</v>
      </c>
      <c r="AI221" s="265">
        <v>0.13002</v>
      </c>
      <c r="AJ221" s="265">
        <v>0.18398</v>
      </c>
      <c r="AK221" s="265">
        <v>0.11404</v>
      </c>
      <c r="AL221" s="265">
        <v>0.12417</v>
      </c>
      <c r="AM221" s="265">
        <v>0.11999</v>
      </c>
      <c r="AN221" s="265">
        <v>0.10357</v>
      </c>
      <c r="AO221" s="265">
        <v>0.10833</v>
      </c>
      <c r="AP221" s="265">
        <v>0.15198</v>
      </c>
      <c r="AQ221" s="265">
        <v>8.8976E-2</v>
      </c>
      <c r="AR221" s="265">
        <v>9.9604999999999999E-2</v>
      </c>
      <c r="AS221" s="265">
        <v>0.10495</v>
      </c>
      <c r="AT221" s="265">
        <v>8.0111000000000002E-2</v>
      </c>
      <c r="AU221" s="265">
        <v>8.6837999999999999E-2</v>
      </c>
      <c r="AV221" s="265">
        <v>6.8362999999999993E-2</v>
      </c>
      <c r="AW221" s="265">
        <v>0.17527000000000001</v>
      </c>
      <c r="AX221" s="265">
        <v>0.16195999999999999</v>
      </c>
      <c r="AY221" s="265">
        <v>0.12986</v>
      </c>
      <c r="AZ221" s="265">
        <v>0.10959000000000001</v>
      </c>
      <c r="BA221" s="265">
        <v>8.8727E-2</v>
      </c>
      <c r="BB221" s="265">
        <v>9.6073000000000006E-2</v>
      </c>
      <c r="BC221" s="265">
        <v>0.10092</v>
      </c>
      <c r="BD221" s="265">
        <v>8.2423999999999997E-2</v>
      </c>
      <c r="BE221" s="265">
        <v>0.94650000000000001</v>
      </c>
      <c r="BF221" s="265">
        <v>0.92696000000000001</v>
      </c>
      <c r="BG221" s="265">
        <v>0.42038999999999999</v>
      </c>
      <c r="BH221" s="265">
        <v>0.40581</v>
      </c>
      <c r="BI221" s="265">
        <v>0.11444</v>
      </c>
      <c r="BJ221" s="265">
        <v>9.5227000000000006E-2</v>
      </c>
      <c r="BK221" s="265">
        <v>0.96104000000000001</v>
      </c>
      <c r="BL221" s="265">
        <v>0.90725</v>
      </c>
      <c r="BM221" s="265">
        <v>0.84145999999999999</v>
      </c>
      <c r="BN221" s="265">
        <v>0.74960000000000004</v>
      </c>
      <c r="BO221" s="265">
        <v>0.85714000000000001</v>
      </c>
      <c r="BP221" s="265">
        <v>0.20183000000000001</v>
      </c>
      <c r="BQ221" s="265">
        <v>0.92276000000000002</v>
      </c>
      <c r="BR221" s="265">
        <v>0.78291999999999995</v>
      </c>
      <c r="BS221" s="265">
        <v>0.96838000000000002</v>
      </c>
      <c r="BT221" s="265">
        <v>0.64185000000000003</v>
      </c>
      <c r="BU221" s="265">
        <v>1.8733E-2</v>
      </c>
      <c r="BV221" s="265">
        <v>9.1857999999999992E-3</v>
      </c>
      <c r="BW221" s="265">
        <v>0.11206000000000001</v>
      </c>
      <c r="BX221" s="265">
        <v>7.0941000000000004E-2</v>
      </c>
      <c r="BY221" s="265">
        <v>0.52615000000000001</v>
      </c>
      <c r="BZ221" s="265">
        <v>0.50105</v>
      </c>
      <c r="CA221" s="265">
        <v>0.79200000000000004</v>
      </c>
      <c r="CB221" s="265">
        <v>0.61065000000000003</v>
      </c>
      <c r="CC221" s="265">
        <v>0.77002000000000004</v>
      </c>
      <c r="CD221" s="265">
        <v>0.51034999999999997</v>
      </c>
      <c r="CE221" s="265">
        <v>0.48677999999999999</v>
      </c>
      <c r="CF221" s="265">
        <v>0.53330999999999995</v>
      </c>
      <c r="CG221" s="265">
        <v>0.28226000000000001</v>
      </c>
      <c r="CH221" s="265">
        <v>0.48270000000000002</v>
      </c>
      <c r="CI221" s="265">
        <v>0.48499999999999999</v>
      </c>
      <c r="CJ221" s="265">
        <v>0.47627000000000003</v>
      </c>
      <c r="CK221" s="265">
        <v>0.31633</v>
      </c>
      <c r="CL221" s="265">
        <v>0.69635000000000002</v>
      </c>
      <c r="CM221" s="265">
        <v>0.36793999999999999</v>
      </c>
      <c r="CN221" s="265">
        <v>0.18182000000000001</v>
      </c>
      <c r="CO221" s="265">
        <v>0.30297000000000002</v>
      </c>
      <c r="CP221" s="265">
        <v>0.36125000000000002</v>
      </c>
      <c r="CQ221" s="265">
        <v>0.33300999999999997</v>
      </c>
      <c r="CR221" s="265">
        <v>0.29399999999999998</v>
      </c>
      <c r="CS221" s="265">
        <v>0.94489999999999996</v>
      </c>
      <c r="CT221" s="265">
        <v>0.94433</v>
      </c>
      <c r="CU221" s="265">
        <v>0.23200000000000001</v>
      </c>
      <c r="CV221" s="265">
        <v>0.32490000000000002</v>
      </c>
      <c r="CW221" s="265">
        <v>0.90303</v>
      </c>
      <c r="CX221" s="265">
        <v>0.89485000000000003</v>
      </c>
      <c r="CY221" s="265">
        <v>0.40205999999999997</v>
      </c>
      <c r="CZ221" s="265">
        <v>0.52103999999999995</v>
      </c>
      <c r="DA221" s="265">
        <v>0.57291999999999998</v>
      </c>
      <c r="DB221" s="265">
        <v>0.11312999999999999</v>
      </c>
      <c r="DC221" s="265">
        <v>0.12576999999999999</v>
      </c>
      <c r="DD221" s="265">
        <v>8.4848000000000007E-2</v>
      </c>
      <c r="DE221" s="265">
        <v>0.20824999999999999</v>
      </c>
      <c r="DF221" s="265">
        <v>6.4561999999999994E-2</v>
      </c>
      <c r="DG221" s="265">
        <v>6.8511000000000002E-2</v>
      </c>
      <c r="DH221" s="265">
        <v>4.5781000000000002E-2</v>
      </c>
      <c r="DI221" s="265">
        <v>0.14932000000000001</v>
      </c>
      <c r="DJ221" s="265">
        <v>0.13497999999999999</v>
      </c>
      <c r="DK221" s="265">
        <v>7.1348999999999996E-2</v>
      </c>
      <c r="DL221" s="265">
        <v>0.52519000000000005</v>
      </c>
      <c r="DM221" s="265">
        <v>7.4024999999999994E-2</v>
      </c>
      <c r="DN221" s="265">
        <v>8.3088999999999996E-2</v>
      </c>
      <c r="DO221" s="265">
        <v>0.19817000000000001</v>
      </c>
      <c r="DP221" s="265">
        <v>9.3108999999999997E-2</v>
      </c>
      <c r="DQ221" s="265">
        <v>4.4679999999999997E-2</v>
      </c>
      <c r="DR221" s="265">
        <v>4.8925000000000003E-2</v>
      </c>
      <c r="DS221" s="265">
        <v>5.8971000000000003E-2</v>
      </c>
      <c r="DT221" s="265">
        <v>0.83784000000000003</v>
      </c>
      <c r="DU221" s="265">
        <v>0.17249999999999999</v>
      </c>
      <c r="DV221" s="265">
        <v>0.67856000000000005</v>
      </c>
      <c r="DW221" s="265">
        <v>0.14399000000000001</v>
      </c>
      <c r="DX221" s="265">
        <v>3.8824999999999998E-2</v>
      </c>
      <c r="DY221" s="265">
        <v>4.3742999999999997E-2</v>
      </c>
      <c r="DZ221" s="265">
        <v>0.66998000000000002</v>
      </c>
      <c r="EA221" s="265">
        <v>0.13577</v>
      </c>
      <c r="EB221" s="265">
        <v>0.14186000000000001</v>
      </c>
      <c r="EC221" s="265">
        <v>0.14227999999999999</v>
      </c>
      <c r="ED221" s="265">
        <v>0.14124999999999999</v>
      </c>
      <c r="EE221" s="265">
        <v>0.14068</v>
      </c>
      <c r="EF221" s="265">
        <v>5.6239999999999998E-2</v>
      </c>
      <c r="EG221" s="265">
        <v>0.13744999999999999</v>
      </c>
      <c r="EH221" s="265">
        <v>0.12475</v>
      </c>
      <c r="EI221" s="265">
        <v>0.89592000000000005</v>
      </c>
      <c r="EJ221" s="265">
        <v>0.85360999999999998</v>
      </c>
      <c r="EK221" s="265">
        <v>0.58787999999999996</v>
      </c>
      <c r="EL221" s="265">
        <v>0.9375</v>
      </c>
      <c r="EM221" s="265">
        <v>0.1071</v>
      </c>
      <c r="EN221" s="265">
        <v>0.17818999999999999</v>
      </c>
      <c r="EO221" s="265">
        <v>0.89590000000000003</v>
      </c>
      <c r="EP221" s="265">
        <v>0.50760000000000005</v>
      </c>
      <c r="EQ221" s="265">
        <v>0.25054999999999999</v>
      </c>
      <c r="ER221" s="265">
        <v>0.59643000000000002</v>
      </c>
      <c r="ES221" s="265">
        <v>0.36746000000000001</v>
      </c>
      <c r="ET221" s="265">
        <v>0.45660000000000001</v>
      </c>
      <c r="EU221" s="265">
        <v>0.30609999999999998</v>
      </c>
      <c r="EV221" s="265">
        <v>0.58594999999999997</v>
      </c>
      <c r="EW221" s="265">
        <v>0.58169999999999999</v>
      </c>
      <c r="EX221" s="265">
        <v>0.57735999999999998</v>
      </c>
      <c r="EY221" s="265">
        <v>0.21559</v>
      </c>
      <c r="EZ221" s="265">
        <v>0.56033999999999995</v>
      </c>
      <c r="FA221" s="265">
        <v>0.71021000000000001</v>
      </c>
      <c r="FB221" s="265">
        <v>0.73811000000000004</v>
      </c>
      <c r="FC221" s="265">
        <v>0.75836000000000003</v>
      </c>
      <c r="FD221" s="265">
        <v>0.44983000000000001</v>
      </c>
      <c r="FE221" s="265">
        <v>0.77947999999999995</v>
      </c>
      <c r="FF221" s="265">
        <v>0.37873000000000001</v>
      </c>
      <c r="FG221" s="265">
        <v>0.55352000000000001</v>
      </c>
      <c r="FH221" s="265">
        <v>0.28178999999999998</v>
      </c>
      <c r="FI221" s="265">
        <v>0.23047000000000001</v>
      </c>
      <c r="FJ221" s="265">
        <v>0.12817999999999999</v>
      </c>
      <c r="FK221" s="265">
        <v>0.12916</v>
      </c>
      <c r="FL221" s="265">
        <v>0.29026000000000002</v>
      </c>
      <c r="FM221" s="265">
        <v>0.3029</v>
      </c>
      <c r="FN221" s="265">
        <v>0.78707000000000005</v>
      </c>
      <c r="FO221" s="265">
        <v>0.97399999999999998</v>
      </c>
      <c r="FP221" s="265">
        <v>0.51670000000000005</v>
      </c>
      <c r="FQ221" s="265">
        <v>0.89046999999999998</v>
      </c>
      <c r="FR221" s="265">
        <v>0.95448999999999995</v>
      </c>
      <c r="FS221" s="265">
        <v>0.98167000000000004</v>
      </c>
      <c r="FT221" s="265">
        <v>0.71591000000000005</v>
      </c>
      <c r="FU221" s="265">
        <v>0.75900999999999996</v>
      </c>
      <c r="FV221" s="265">
        <v>0.72533000000000003</v>
      </c>
      <c r="FW221" s="265">
        <v>0.54298000000000002</v>
      </c>
      <c r="FX221" s="265">
        <v>0.98128000000000004</v>
      </c>
      <c r="FY221" s="265">
        <v>0.48459999999999998</v>
      </c>
      <c r="FZ221" s="265">
        <v>0.54298000000000002</v>
      </c>
      <c r="GA221" s="265">
        <v>0.72865000000000002</v>
      </c>
      <c r="GB221" s="265">
        <v>0.70284999999999997</v>
      </c>
      <c r="GC221" s="265">
        <v>0.99948000000000004</v>
      </c>
      <c r="GD221" s="265">
        <v>0.93455999999999995</v>
      </c>
      <c r="GE221" s="265">
        <v>0.99553999999999998</v>
      </c>
      <c r="GF221" s="265">
        <v>0.97828000000000004</v>
      </c>
      <c r="GG221" s="265">
        <v>0.62690999999999997</v>
      </c>
      <c r="GH221" s="265">
        <v>0.71635000000000004</v>
      </c>
      <c r="GI221" s="265">
        <v>0.67383000000000004</v>
      </c>
      <c r="GJ221" s="265">
        <v>0.97543999999999997</v>
      </c>
      <c r="GK221" s="265">
        <v>0.95099999999999996</v>
      </c>
      <c r="GL221" s="265">
        <v>0.80689999999999995</v>
      </c>
      <c r="GM221" s="265">
        <v>0.99656</v>
      </c>
      <c r="GN221" s="265">
        <v>0.91313999999999995</v>
      </c>
      <c r="GO221" s="265">
        <v>0.97975999999999996</v>
      </c>
      <c r="GP221" s="265">
        <v>0.98626999999999998</v>
      </c>
      <c r="GQ221" s="265">
        <v>0.98445000000000005</v>
      </c>
      <c r="GR221" s="265">
        <v>0.99931999999999999</v>
      </c>
      <c r="GS221" s="265">
        <v>0.97924999999999995</v>
      </c>
      <c r="GT221" s="265">
        <v>0.97714999999999996</v>
      </c>
      <c r="GU221" s="265">
        <v>0.97192999999999996</v>
      </c>
      <c r="GV221" s="265">
        <v>0.94242000000000004</v>
      </c>
      <c r="GW221" s="265">
        <v>0.98375000000000001</v>
      </c>
      <c r="GX221" s="265">
        <v>0.97845000000000004</v>
      </c>
      <c r="GY221" s="265">
        <v>0.59119999999999995</v>
      </c>
      <c r="GZ221" s="265">
        <v>0.46964</v>
      </c>
      <c r="HA221" s="265">
        <v>0.94511000000000001</v>
      </c>
      <c r="HB221" s="265">
        <v>0.95323000000000002</v>
      </c>
      <c r="HC221" s="265">
        <v>0.93805000000000005</v>
      </c>
      <c r="HD221" s="265">
        <v>0.66427999999999998</v>
      </c>
      <c r="HE221" s="265">
        <v>0.99117</v>
      </c>
      <c r="HF221" s="265">
        <v>0.83716999999999997</v>
      </c>
      <c r="HG221" s="265">
        <v>0.99192000000000002</v>
      </c>
      <c r="HH221" s="265">
        <v>0.99212</v>
      </c>
      <c r="HI221" s="265">
        <v>0.99307999999999996</v>
      </c>
      <c r="HJ221" s="265">
        <v>0.91639000000000004</v>
      </c>
      <c r="HK221" s="265">
        <v>0.92244000000000004</v>
      </c>
      <c r="HL221" s="265">
        <v>0.94899999999999995</v>
      </c>
      <c r="HM221" s="265">
        <v>0.98157000000000005</v>
      </c>
      <c r="HN221" s="265">
        <v>0.99439</v>
      </c>
      <c r="HO221" s="265">
        <v>0.997</v>
      </c>
      <c r="HP221" s="265">
        <v>0.99178999999999995</v>
      </c>
      <c r="HQ221" s="265">
        <v>0.76727000000000001</v>
      </c>
      <c r="HR221" s="265">
        <v>0.81981000000000004</v>
      </c>
      <c r="HS221" s="265">
        <v>0.99409999999999998</v>
      </c>
      <c r="HT221" s="265">
        <v>0.76112999999999997</v>
      </c>
      <c r="HU221" s="265">
        <v>0.79027000000000003</v>
      </c>
      <c r="HV221" s="265">
        <v>0.97282000000000002</v>
      </c>
      <c r="HW221" s="265">
        <v>0.70801999999999998</v>
      </c>
      <c r="HX221" s="265">
        <v>0.73451</v>
      </c>
      <c r="HY221" s="265">
        <v>0.57933000000000001</v>
      </c>
      <c r="HZ221" s="265">
        <v>0.96638999999999997</v>
      </c>
      <c r="IA221" s="265">
        <v>0.99946000000000002</v>
      </c>
      <c r="IB221" s="265">
        <v>0.99946999999999997</v>
      </c>
      <c r="IC221" s="265">
        <v>0.99899000000000004</v>
      </c>
      <c r="ID221" s="265">
        <v>0.99950000000000006</v>
      </c>
      <c r="IE221" s="265">
        <v>0.98870000000000002</v>
      </c>
      <c r="IF221" s="265">
        <v>0.98884000000000005</v>
      </c>
      <c r="IG221" s="265">
        <v>0.96618000000000004</v>
      </c>
      <c r="IH221" s="265">
        <v>0.98085</v>
      </c>
      <c r="II221" s="265">
        <v>0.95643</v>
      </c>
      <c r="IJ221" s="265">
        <v>0.98694999999999999</v>
      </c>
      <c r="IK221" s="265">
        <v>0.98877000000000004</v>
      </c>
      <c r="IL221" s="265">
        <v>0.99570999999999998</v>
      </c>
      <c r="IM221" s="265">
        <v>0.99051999999999996</v>
      </c>
      <c r="IN221" s="265">
        <v>0.91351000000000004</v>
      </c>
      <c r="IO221" s="265">
        <v>0.86758999999999997</v>
      </c>
      <c r="IP221" s="265">
        <v>0.87178999999999995</v>
      </c>
      <c r="IQ221" s="265">
        <v>0.99721000000000004</v>
      </c>
      <c r="IR221" s="265">
        <v>0.71023000000000003</v>
      </c>
      <c r="IS221" s="265">
        <v>0.93105000000000004</v>
      </c>
      <c r="IT221" s="265">
        <v>0.59284999999999999</v>
      </c>
      <c r="IU221" s="265">
        <v>0.97860000000000003</v>
      </c>
      <c r="IV221" s="265">
        <v>0.73948999999999998</v>
      </c>
      <c r="IW221" s="265">
        <v>0.97928999999999999</v>
      </c>
      <c r="IX221" s="265">
        <v>0.98999000000000004</v>
      </c>
      <c r="IY221" s="265">
        <v>0.88087000000000004</v>
      </c>
      <c r="IZ221" s="265">
        <v>0.79430999999999996</v>
      </c>
      <c r="JA221" s="265">
        <v>0.82994000000000001</v>
      </c>
      <c r="JB221" s="265">
        <v>0.79774</v>
      </c>
      <c r="JC221" s="265">
        <v>0.86539999999999995</v>
      </c>
      <c r="JD221" s="265">
        <v>0.99563000000000001</v>
      </c>
      <c r="JE221" s="265">
        <v>0.96038999999999997</v>
      </c>
      <c r="JF221" s="265">
        <v>0.56354000000000004</v>
      </c>
      <c r="JG221" s="265">
        <v>0.99805999999999995</v>
      </c>
      <c r="JH221" s="265">
        <v>0.96101000000000003</v>
      </c>
      <c r="JI221" s="265">
        <v>0.73514999999999997</v>
      </c>
      <c r="JJ221" s="265">
        <v>0.70082999999999995</v>
      </c>
      <c r="JK221" s="265">
        <v>0.88317000000000001</v>
      </c>
      <c r="JL221" s="265">
        <v>0.86092000000000002</v>
      </c>
      <c r="JM221" s="265">
        <v>0.99855000000000005</v>
      </c>
      <c r="JN221" s="265">
        <v>0.97019999999999995</v>
      </c>
      <c r="JO221" s="265">
        <v>0.98633999999999999</v>
      </c>
      <c r="JP221" s="265">
        <v>0.64959999999999996</v>
      </c>
      <c r="JQ221" s="265">
        <v>0.97850000000000004</v>
      </c>
      <c r="JR221" s="265">
        <v>0.96423000000000003</v>
      </c>
      <c r="JS221" s="265">
        <v>0.99263000000000001</v>
      </c>
      <c r="JT221" s="265">
        <v>0.37990000000000002</v>
      </c>
      <c r="JU221" s="265">
        <v>0.94957999999999998</v>
      </c>
      <c r="JV221" s="265">
        <v>0.90288999999999997</v>
      </c>
      <c r="JW221" s="265">
        <v>0.96008000000000004</v>
      </c>
      <c r="JX221" s="265">
        <v>0.96479000000000004</v>
      </c>
      <c r="JY221" s="265">
        <v>0.96809999999999996</v>
      </c>
      <c r="JZ221" s="265">
        <v>0.87919999999999998</v>
      </c>
      <c r="KA221" s="265">
        <v>0.79473000000000005</v>
      </c>
      <c r="KB221" s="265">
        <v>0.68393000000000004</v>
      </c>
      <c r="KC221" s="265">
        <v>0.56572</v>
      </c>
      <c r="KD221" s="265">
        <v>0.48148000000000002</v>
      </c>
      <c r="KE221" s="265">
        <v>0.50346000000000002</v>
      </c>
      <c r="KF221" s="265">
        <v>0.46361999999999998</v>
      </c>
      <c r="KG221" s="265">
        <v>0.44209999999999999</v>
      </c>
      <c r="KH221" s="265">
        <v>0.99678999999999995</v>
      </c>
      <c r="KI221" s="265">
        <v>0.97960000000000003</v>
      </c>
      <c r="KJ221" s="265">
        <v>0.98802999999999996</v>
      </c>
      <c r="KK221" s="265">
        <v>0.7591</v>
      </c>
      <c r="KL221" s="265">
        <v>0.78388000000000002</v>
      </c>
      <c r="KM221" s="265">
        <v>0.93181999999999998</v>
      </c>
      <c r="KN221" s="265">
        <v>0.89480999999999999</v>
      </c>
      <c r="KO221" s="265">
        <v>0.83130999999999999</v>
      </c>
      <c r="KP221" s="265">
        <v>6.2009113788783392E-3</v>
      </c>
      <c r="KQ221" s="265">
        <v>0.70354000000000005</v>
      </c>
      <c r="KR221" s="265">
        <v>0.65541000000000005</v>
      </c>
      <c r="KS221" s="265">
        <v>0.61648000000000003</v>
      </c>
      <c r="KT221" s="265">
        <v>0.93240121285871957</v>
      </c>
      <c r="KU221" s="265">
        <v>0.22267000000000001</v>
      </c>
      <c r="KV221" s="265">
        <v>0.39330999999999999</v>
      </c>
      <c r="KW221" s="265">
        <v>0.46539999999999998</v>
      </c>
      <c r="KX221" s="265">
        <v>0.57416999999999996</v>
      </c>
      <c r="KY221" s="265">
        <v>0.75126999999999999</v>
      </c>
      <c r="KZ221" s="265">
        <v>0.90586</v>
      </c>
      <c r="LA221" s="265">
        <v>0.98521000000000003</v>
      </c>
      <c r="LB221" s="265">
        <v>0.99814000000000003</v>
      </c>
      <c r="LC221" s="265">
        <v>1</v>
      </c>
      <c r="LD221" s="265">
        <v>0</v>
      </c>
      <c r="LE221" s="265">
        <v>0.56540000000000001</v>
      </c>
      <c r="LF221" s="265">
        <v>6.5599999999999995E-5</v>
      </c>
      <c r="LG221" s="265">
        <v>5.2800000000000003E-5</v>
      </c>
      <c r="LH221" s="431">
        <v>4.5929625630378723E-3</v>
      </c>
      <c r="LI221" s="431">
        <v>3.9549600332975388E-3</v>
      </c>
      <c r="LJ221" s="431">
        <v>4.0831868536770344E-3</v>
      </c>
      <c r="LK221" s="431">
        <v>2.4162719491869211E-3</v>
      </c>
      <c r="LL221" s="431">
        <v>3.0697756446897984E-3</v>
      </c>
      <c r="LM221" s="431">
        <v>1.6363782342523336E-3</v>
      </c>
      <c r="LN221" s="431">
        <v>2.2298293188214302E-3</v>
      </c>
      <c r="LO221" s="431">
        <v>1.1932837078347802E-3</v>
      </c>
      <c r="LP221" s="431">
        <v>1.5706653939560056E-3</v>
      </c>
      <c r="LQ221" s="431">
        <v>1.0582002578303218E-3</v>
      </c>
      <c r="LR221" s="431">
        <v>4.1744299232959747E-3</v>
      </c>
      <c r="LS221" s="431">
        <v>2.7747314888983965E-3</v>
      </c>
      <c r="LT221" s="431">
        <v>4.10049082711339E-3</v>
      </c>
      <c r="LU221" s="431">
        <v>1.932817860506475E-3</v>
      </c>
      <c r="LV221" s="431">
        <v>2.7595683932304382E-3</v>
      </c>
      <c r="LW221" s="431">
        <v>1.5962606994435191E-3</v>
      </c>
      <c r="LX221" s="431">
        <v>2.3740043397992849E-3</v>
      </c>
      <c r="LY221" s="431">
        <v>1.5812830533832312E-3</v>
      </c>
      <c r="LZ221" s="431">
        <v>4.3876944109797478E-3</v>
      </c>
      <c r="MA221" s="431">
        <v>3.6671527195721865E-3</v>
      </c>
      <c r="MB221" s="431">
        <v>4.3770112097263336E-3</v>
      </c>
      <c r="MC221" s="431">
        <v>2.3903001565486193E-3</v>
      </c>
      <c r="MD221" s="431">
        <v>1.9928913097828627E-3</v>
      </c>
      <c r="ME221" s="431">
        <v>3.094495739787817E-3</v>
      </c>
      <c r="MF221" s="431">
        <v>3.5071156453341246E-3</v>
      </c>
      <c r="MG221" s="431">
        <v>2.927406458184123E-3</v>
      </c>
      <c r="MH221" s="266"/>
      <c r="MI221" s="266"/>
      <c r="MJ221" s="266"/>
      <c r="MK221" s="266"/>
      <c r="ML221" s="266"/>
      <c r="MM221" s="266"/>
      <c r="MN221" s="266"/>
      <c r="MO221" s="266"/>
      <c r="MP221" s="266"/>
      <c r="MQ221" s="266"/>
      <c r="MR221" s="266"/>
      <c r="MS221" s="266"/>
      <c r="MT221" s="266"/>
      <c r="MU221" s="266"/>
      <c r="MV221" s="266"/>
      <c r="MW221" s="266"/>
      <c r="MX221" s="266"/>
      <c r="MY221" s="266"/>
      <c r="MZ221" s="266"/>
      <c r="NA221" s="266"/>
      <c r="NB221" s="266"/>
      <c r="NC221" s="266"/>
      <c r="ND221" s="266"/>
      <c r="NE221" s="266"/>
      <c r="NF221" s="266"/>
      <c r="NG221" s="266"/>
      <c r="NH221" s="266"/>
      <c r="NI221" s="266"/>
      <c r="NJ221" s="266"/>
      <c r="NK221" s="266"/>
      <c r="NL221" s="266"/>
      <c r="NM221" s="266"/>
      <c r="NN221" s="266"/>
      <c r="NO221" s="266"/>
      <c r="NP221" s="266"/>
      <c r="NQ221" s="266"/>
      <c r="NR221" s="266"/>
      <c r="NS221" s="266"/>
      <c r="NT221" s="266"/>
      <c r="NU221" s="266"/>
      <c r="NV221" s="266"/>
      <c r="NW221" s="266"/>
      <c r="NX221" s="266"/>
      <c r="NY221" s="266"/>
      <c r="NZ221" s="266"/>
      <c r="OA221" s="266"/>
      <c r="OB221" s="266"/>
      <c r="OC221" s="266"/>
      <c r="OD221" s="266"/>
      <c r="OE221" s="266"/>
      <c r="OF221" s="266"/>
      <c r="OG221" s="266"/>
      <c r="OH221" s="266"/>
      <c r="OI221" s="266"/>
      <c r="OJ221" s="266"/>
      <c r="OK221" s="266"/>
      <c r="OL221" s="266"/>
      <c r="OM221" s="266"/>
      <c r="ON221" s="267"/>
    </row>
    <row r="222" spans="1:404">
      <c r="A222" s="261">
        <v>597</v>
      </c>
      <c r="B222" s="265">
        <v>0.3155</v>
      </c>
      <c r="C222" s="265">
        <v>0.49325000000000002</v>
      </c>
      <c r="D222" s="265">
        <v>0.60992000000000002</v>
      </c>
      <c r="E222" s="265">
        <v>0.71492999999999995</v>
      </c>
      <c r="F222" s="265">
        <v>0.32650000000000001</v>
      </c>
      <c r="G222" s="265">
        <v>0.51788000000000001</v>
      </c>
      <c r="H222" s="265">
        <v>0.2797</v>
      </c>
      <c r="I222" s="265">
        <v>0.37536999999999998</v>
      </c>
      <c r="J222" s="265">
        <v>0.44879999999999998</v>
      </c>
      <c r="K222" s="265">
        <v>0.10843</v>
      </c>
      <c r="L222" s="265">
        <v>0.12048</v>
      </c>
      <c r="M222" s="265">
        <v>0.158</v>
      </c>
      <c r="N222" s="265">
        <v>0.43442999999999998</v>
      </c>
      <c r="O222" s="265">
        <v>0.26856000000000002</v>
      </c>
      <c r="P222" s="265">
        <v>0.51715</v>
      </c>
      <c r="Q222" s="265">
        <v>0.51234000000000002</v>
      </c>
      <c r="R222" s="265">
        <v>0.73502999999999996</v>
      </c>
      <c r="S222" s="265">
        <v>0.32318999999999998</v>
      </c>
      <c r="T222" s="265">
        <v>0.22214</v>
      </c>
      <c r="U222" s="265">
        <v>0.2261</v>
      </c>
      <c r="V222" s="265">
        <v>0.15364</v>
      </c>
      <c r="W222" s="265">
        <v>0.30507000000000001</v>
      </c>
      <c r="X222" s="265">
        <v>0.27905000000000002</v>
      </c>
      <c r="Y222" s="265">
        <v>0.28387000000000001</v>
      </c>
      <c r="Z222" s="265">
        <v>0.20135</v>
      </c>
      <c r="AA222" s="265">
        <v>0.32385999999999998</v>
      </c>
      <c r="AB222" s="265">
        <v>0.22763</v>
      </c>
      <c r="AC222" s="265">
        <v>0.35670000000000002</v>
      </c>
      <c r="AD222" s="265">
        <v>0.24026</v>
      </c>
      <c r="AE222" s="265">
        <v>0.24018999999999999</v>
      </c>
      <c r="AF222" s="265">
        <v>0.20893</v>
      </c>
      <c r="AG222" s="265">
        <v>0.30719000000000002</v>
      </c>
      <c r="AH222" s="265">
        <v>0.13628000000000001</v>
      </c>
      <c r="AI222" s="265">
        <v>0.12358</v>
      </c>
      <c r="AJ222" s="265">
        <v>0.18678</v>
      </c>
      <c r="AK222" s="265">
        <v>0.11819</v>
      </c>
      <c r="AL222" s="265">
        <v>0.11754000000000001</v>
      </c>
      <c r="AM222" s="265">
        <v>0.12239999999999999</v>
      </c>
      <c r="AN222" s="265">
        <v>0.10693999999999999</v>
      </c>
      <c r="AO222" s="265">
        <v>0.1022</v>
      </c>
      <c r="AP222" s="265">
        <v>0.15145</v>
      </c>
      <c r="AQ222" s="265">
        <v>9.1774999999999995E-2</v>
      </c>
      <c r="AR222" s="265">
        <v>9.3713000000000005E-2</v>
      </c>
      <c r="AS222" s="265">
        <v>0.10621999999999999</v>
      </c>
      <c r="AT222" s="265">
        <v>8.2475000000000007E-2</v>
      </c>
      <c r="AU222" s="265">
        <v>8.1336000000000006E-2</v>
      </c>
      <c r="AV222" s="265">
        <v>7.0181999999999994E-2</v>
      </c>
      <c r="AW222" s="265">
        <v>0.17796999999999999</v>
      </c>
      <c r="AX222" s="265">
        <v>0.16428000000000001</v>
      </c>
      <c r="AY222" s="265">
        <v>0.13128999999999999</v>
      </c>
      <c r="AZ222" s="265">
        <v>0.11049</v>
      </c>
      <c r="BA222" s="265">
        <v>8.3478999999999998E-2</v>
      </c>
      <c r="BB222" s="265">
        <v>9.0389999999999998E-2</v>
      </c>
      <c r="BC222" s="265">
        <v>9.4947000000000004E-2</v>
      </c>
      <c r="BD222" s="265">
        <v>7.7549000000000007E-2</v>
      </c>
      <c r="BE222" s="265">
        <v>0.89300000000000002</v>
      </c>
      <c r="BF222" s="265">
        <v>0.85390999999999995</v>
      </c>
      <c r="BG222" s="265">
        <v>0.50456999999999996</v>
      </c>
      <c r="BH222" s="265">
        <v>0.50065000000000004</v>
      </c>
      <c r="BI222" s="265">
        <v>0.14615</v>
      </c>
      <c r="BJ222" s="265">
        <v>0.12193</v>
      </c>
      <c r="BK222" s="265">
        <v>0.93506999999999996</v>
      </c>
      <c r="BL222" s="265">
        <v>0.93044000000000004</v>
      </c>
      <c r="BM222" s="265">
        <v>0.82926999999999995</v>
      </c>
      <c r="BN222" s="265">
        <v>0.72062000000000004</v>
      </c>
      <c r="BO222" s="265">
        <v>0.81428999999999996</v>
      </c>
      <c r="BP222" s="265">
        <v>0.17943000000000001</v>
      </c>
      <c r="BQ222" s="265">
        <v>0.94206999999999996</v>
      </c>
      <c r="BR222" s="265">
        <v>0.75022999999999995</v>
      </c>
      <c r="BS222" s="265">
        <v>0.97628999999999999</v>
      </c>
      <c r="BT222" s="265">
        <v>0.61575999999999997</v>
      </c>
      <c r="BU222" s="265">
        <v>1.8291000000000002E-2</v>
      </c>
      <c r="BV222" s="265">
        <v>9.0506000000000007E-3</v>
      </c>
      <c r="BW222" s="265">
        <v>9.5729999999999996E-2</v>
      </c>
      <c r="BX222" s="265">
        <v>5.8545E-2</v>
      </c>
      <c r="BY222" s="265">
        <v>0.52932999999999997</v>
      </c>
      <c r="BZ222" s="265">
        <v>0.50468999999999997</v>
      </c>
      <c r="CA222" s="265">
        <v>0.79400000000000004</v>
      </c>
      <c r="CB222" s="265">
        <v>0.61412999999999995</v>
      </c>
      <c r="CC222" s="265">
        <v>0.77373999999999998</v>
      </c>
      <c r="CD222" s="265">
        <v>0.51336999999999999</v>
      </c>
      <c r="CE222" s="265">
        <v>0.48980000000000001</v>
      </c>
      <c r="CF222" s="265">
        <v>0.53625</v>
      </c>
      <c r="CG222" s="265">
        <v>0.30021999999999999</v>
      </c>
      <c r="CH222" s="265">
        <v>0.48560999999999999</v>
      </c>
      <c r="CI222" s="265">
        <v>0.48780000000000001</v>
      </c>
      <c r="CJ222" s="265">
        <v>0.47943000000000002</v>
      </c>
      <c r="CK222" s="265">
        <v>0.33500999999999997</v>
      </c>
      <c r="CL222" s="265">
        <v>0.69418999999999997</v>
      </c>
      <c r="CM222" s="265">
        <v>0.37051000000000001</v>
      </c>
      <c r="CN222" s="265">
        <v>0.18182000000000001</v>
      </c>
      <c r="CO222" s="265">
        <v>0.3054</v>
      </c>
      <c r="CP222" s="265">
        <v>0.36579</v>
      </c>
      <c r="CQ222" s="265">
        <v>0.33574999999999999</v>
      </c>
      <c r="CR222" s="265">
        <v>0.29799999999999999</v>
      </c>
      <c r="CS222" s="265">
        <v>0.88980000000000004</v>
      </c>
      <c r="CT222" s="265">
        <v>0.88866000000000001</v>
      </c>
      <c r="CU222" s="265">
        <v>0.23400000000000001</v>
      </c>
      <c r="CV222" s="265">
        <v>0.32733000000000001</v>
      </c>
      <c r="CW222" s="265">
        <v>0.85657000000000005</v>
      </c>
      <c r="CX222" s="265">
        <v>0.83092999999999995</v>
      </c>
      <c r="CY222" s="265">
        <v>0.40205999999999997</v>
      </c>
      <c r="CZ222" s="265">
        <v>0.51746000000000003</v>
      </c>
      <c r="DA222" s="265">
        <v>0.56901000000000002</v>
      </c>
      <c r="DB222" s="265">
        <v>0.11515</v>
      </c>
      <c r="DC222" s="265">
        <v>0.12784000000000001</v>
      </c>
      <c r="DD222" s="265">
        <v>8.8888999999999996E-2</v>
      </c>
      <c r="DE222" s="265">
        <v>0.21031</v>
      </c>
      <c r="DF222" s="265">
        <v>7.2222999999999996E-2</v>
      </c>
      <c r="DG222" s="265">
        <v>7.5935000000000002E-2</v>
      </c>
      <c r="DH222" s="265">
        <v>4.9341999999999997E-2</v>
      </c>
      <c r="DI222" s="265">
        <v>0.16969999999999999</v>
      </c>
      <c r="DJ222" s="265">
        <v>0.15278</v>
      </c>
      <c r="DK222" s="265">
        <v>7.8917000000000001E-2</v>
      </c>
      <c r="DL222" s="265">
        <v>0.59458</v>
      </c>
      <c r="DM222" s="265">
        <v>8.1109000000000001E-2</v>
      </c>
      <c r="DN222" s="265">
        <v>9.3501000000000001E-2</v>
      </c>
      <c r="DO222" s="265">
        <v>0.22647999999999999</v>
      </c>
      <c r="DP222" s="265">
        <v>0.10339</v>
      </c>
      <c r="DQ222" s="265">
        <v>5.0612999999999998E-2</v>
      </c>
      <c r="DR222" s="265">
        <v>5.2366999999999997E-2</v>
      </c>
      <c r="DS222" s="265">
        <v>6.2455999999999998E-2</v>
      </c>
      <c r="DT222" s="265">
        <v>0.87838000000000005</v>
      </c>
      <c r="DU222" s="265">
        <v>0.19370000000000001</v>
      </c>
      <c r="DV222" s="265">
        <v>0.74819000000000002</v>
      </c>
      <c r="DW222" s="265">
        <v>0.15998000000000001</v>
      </c>
      <c r="DX222" s="265">
        <v>4.2403999999999997E-2</v>
      </c>
      <c r="DY222" s="265">
        <v>4.7057000000000002E-2</v>
      </c>
      <c r="DZ222" s="265">
        <v>0.73850000000000005</v>
      </c>
      <c r="EA222" s="265">
        <v>0.15201999999999999</v>
      </c>
      <c r="EB222" s="265">
        <v>0.159</v>
      </c>
      <c r="EC222" s="265">
        <v>0.15939</v>
      </c>
      <c r="ED222" s="265">
        <v>0.15845999999999999</v>
      </c>
      <c r="EE222" s="265">
        <v>0.15795000000000001</v>
      </c>
      <c r="EF222" s="265">
        <v>6.2438E-2</v>
      </c>
      <c r="EG222" s="265">
        <v>0.15353</v>
      </c>
      <c r="EH222" s="265">
        <v>0.14055000000000001</v>
      </c>
      <c r="EI222" s="265">
        <v>0.84286000000000005</v>
      </c>
      <c r="EJ222" s="265">
        <v>0.8</v>
      </c>
      <c r="EK222" s="265">
        <v>0.54949000000000003</v>
      </c>
      <c r="EL222" s="265">
        <v>0.875</v>
      </c>
      <c r="EM222" s="265">
        <v>0.10523</v>
      </c>
      <c r="EN222" s="265">
        <v>0.17061999999999999</v>
      </c>
      <c r="EO222" s="265">
        <v>0.89625999999999995</v>
      </c>
      <c r="EP222" s="265">
        <v>0.49348999999999998</v>
      </c>
      <c r="EQ222" s="265">
        <v>0.22214999999999999</v>
      </c>
      <c r="ER222" s="265">
        <v>0.51834000000000002</v>
      </c>
      <c r="ES222" s="265">
        <v>0.32252999999999998</v>
      </c>
      <c r="ET222" s="265">
        <v>0.39912999999999998</v>
      </c>
      <c r="EU222" s="265">
        <v>0.26991999999999999</v>
      </c>
      <c r="EV222" s="265">
        <v>0.50668000000000002</v>
      </c>
      <c r="EW222" s="265">
        <v>0.50368999999999997</v>
      </c>
      <c r="EX222" s="265">
        <v>0.50109000000000004</v>
      </c>
      <c r="EY222" s="265">
        <v>0.19231999999999999</v>
      </c>
      <c r="EZ222" s="265">
        <v>0.54486999999999997</v>
      </c>
      <c r="FA222" s="265">
        <v>0.61729000000000001</v>
      </c>
      <c r="FB222" s="265">
        <v>0.64090000000000003</v>
      </c>
      <c r="FC222" s="265">
        <v>0.65813999999999995</v>
      </c>
      <c r="FD222" s="265">
        <v>0.39384999999999998</v>
      </c>
      <c r="FE222" s="265">
        <v>0.67644000000000004</v>
      </c>
      <c r="FF222" s="265">
        <v>0.33274999999999999</v>
      </c>
      <c r="FG222" s="265">
        <v>0.48335</v>
      </c>
      <c r="FH222" s="265">
        <v>0.24934999999999999</v>
      </c>
      <c r="FI222" s="265">
        <v>0.20524000000000001</v>
      </c>
      <c r="FJ222" s="265">
        <v>0.12814</v>
      </c>
      <c r="FK222" s="265">
        <v>0.12886</v>
      </c>
      <c r="FL222" s="265">
        <v>0.29302</v>
      </c>
      <c r="FM222" s="265">
        <v>0.30363000000000001</v>
      </c>
      <c r="FN222" s="265">
        <v>0.79086999999999996</v>
      </c>
      <c r="FO222" s="265">
        <v>0.97799999999999998</v>
      </c>
      <c r="FP222" s="265">
        <v>0.51215999999999995</v>
      </c>
      <c r="FQ222" s="265">
        <v>0.89719000000000004</v>
      </c>
      <c r="FR222" s="265">
        <v>0.96069000000000004</v>
      </c>
      <c r="FS222" s="265">
        <v>0.98499000000000003</v>
      </c>
      <c r="FT222" s="265">
        <v>0.72514000000000001</v>
      </c>
      <c r="FU222" s="265">
        <v>0.76583999999999997</v>
      </c>
      <c r="FV222" s="265">
        <v>0.72114</v>
      </c>
      <c r="FW222" s="265">
        <v>0.53778999999999999</v>
      </c>
      <c r="FX222" s="265">
        <v>0.98404999999999998</v>
      </c>
      <c r="FY222" s="265">
        <v>0.47982999999999998</v>
      </c>
      <c r="FZ222" s="265">
        <v>0.53778999999999999</v>
      </c>
      <c r="GA222" s="265">
        <v>0.72851999999999995</v>
      </c>
      <c r="GB222" s="265">
        <v>0.69806000000000001</v>
      </c>
      <c r="GC222" s="265">
        <v>0.99895</v>
      </c>
      <c r="GD222" s="265">
        <v>0.93842000000000003</v>
      </c>
      <c r="GE222" s="265">
        <v>0.99480000000000002</v>
      </c>
      <c r="GF222" s="265">
        <v>0.98172999999999999</v>
      </c>
      <c r="GG222" s="265">
        <v>0.62195</v>
      </c>
      <c r="GH222" s="265">
        <v>0.71065999999999996</v>
      </c>
      <c r="GI222" s="265">
        <v>0.66827999999999999</v>
      </c>
      <c r="GJ222" s="265">
        <v>0.97714999999999996</v>
      </c>
      <c r="GK222" s="265">
        <v>0.95281000000000005</v>
      </c>
      <c r="GL222" s="265">
        <v>0.80515999999999999</v>
      </c>
      <c r="GM222" s="265">
        <v>0.99741999999999997</v>
      </c>
      <c r="GN222" s="265">
        <v>0.90678000000000003</v>
      </c>
      <c r="GO222" s="265">
        <v>0.98192999999999997</v>
      </c>
      <c r="GP222" s="265">
        <v>0.98890999999999996</v>
      </c>
      <c r="GQ222" s="265">
        <v>0.98726000000000003</v>
      </c>
      <c r="GR222" s="265">
        <v>0.99863999999999997</v>
      </c>
      <c r="GS222" s="265">
        <v>0.98240000000000005</v>
      </c>
      <c r="GT222" s="265">
        <v>0.98009999999999997</v>
      </c>
      <c r="GU222" s="265">
        <v>0.97519999999999996</v>
      </c>
      <c r="GV222" s="265">
        <v>0.94545000000000001</v>
      </c>
      <c r="GW222" s="265">
        <v>0.98687999999999998</v>
      </c>
      <c r="GX222" s="265">
        <v>0.98053000000000001</v>
      </c>
      <c r="GY222" s="265">
        <v>0.58533000000000002</v>
      </c>
      <c r="GZ222" s="265">
        <v>0.46489000000000003</v>
      </c>
      <c r="HA222" s="265">
        <v>0.95001000000000002</v>
      </c>
      <c r="HB222" s="265">
        <v>0.95816000000000001</v>
      </c>
      <c r="HC222" s="265">
        <v>0.93442999999999998</v>
      </c>
      <c r="HD222" s="265">
        <v>0.66193999999999997</v>
      </c>
      <c r="HE222" s="265">
        <v>0.99228000000000005</v>
      </c>
      <c r="HF222" s="265">
        <v>0.83350000000000002</v>
      </c>
      <c r="HG222" s="265">
        <v>0.99304999999999999</v>
      </c>
      <c r="HH222" s="265">
        <v>0.99307000000000001</v>
      </c>
      <c r="HI222" s="265">
        <v>0.99416000000000004</v>
      </c>
      <c r="HJ222" s="265">
        <v>0.91164000000000001</v>
      </c>
      <c r="HK222" s="265">
        <v>0.92684999999999995</v>
      </c>
      <c r="HL222" s="265">
        <v>0.95198000000000005</v>
      </c>
      <c r="HM222" s="265">
        <v>0.98426000000000002</v>
      </c>
      <c r="HN222" s="265">
        <v>0.99578999999999995</v>
      </c>
      <c r="HO222" s="265">
        <v>0.99775000000000003</v>
      </c>
      <c r="HP222" s="265">
        <v>0.99324000000000001</v>
      </c>
      <c r="HQ222" s="265">
        <v>0.76285999999999998</v>
      </c>
      <c r="HR222" s="265">
        <v>0.81306</v>
      </c>
      <c r="HS222" s="265">
        <v>0.99558000000000002</v>
      </c>
      <c r="HT222" s="265">
        <v>0.75738000000000005</v>
      </c>
      <c r="HU222" s="265">
        <v>0.78447999999999996</v>
      </c>
      <c r="HV222" s="265">
        <v>0.97584000000000004</v>
      </c>
      <c r="HW222" s="265">
        <v>0.70284000000000002</v>
      </c>
      <c r="HX222" s="265">
        <v>0.72909000000000002</v>
      </c>
      <c r="HY222" s="265">
        <v>0.57362000000000002</v>
      </c>
      <c r="HZ222" s="265">
        <v>0.96136999999999995</v>
      </c>
      <c r="IA222" s="265">
        <v>0.99890999999999996</v>
      </c>
      <c r="IB222" s="265">
        <v>0.99892999999999998</v>
      </c>
      <c r="IC222" s="265">
        <v>0.99797999999999998</v>
      </c>
      <c r="ID222" s="265">
        <v>0.99900999999999995</v>
      </c>
      <c r="IE222" s="265">
        <v>0.99151999999999996</v>
      </c>
      <c r="IF222" s="265">
        <v>0.99163000000000001</v>
      </c>
      <c r="IG222" s="265">
        <v>0.97040000000000004</v>
      </c>
      <c r="IH222" s="265">
        <v>0.98243999999999998</v>
      </c>
      <c r="II222" s="265">
        <v>0.95086999999999999</v>
      </c>
      <c r="IJ222" s="265">
        <v>0.99021999999999999</v>
      </c>
      <c r="IK222" s="265">
        <v>0.99158000000000002</v>
      </c>
      <c r="IL222" s="265">
        <v>0.99629999999999996</v>
      </c>
      <c r="IM222" s="265">
        <v>0.98733000000000004</v>
      </c>
      <c r="IN222" s="265">
        <v>0.90622000000000003</v>
      </c>
      <c r="IO222" s="265">
        <v>0.85470999999999997</v>
      </c>
      <c r="IP222" s="265">
        <v>0.88046999999999997</v>
      </c>
      <c r="IQ222" s="265">
        <v>0.99790999999999996</v>
      </c>
      <c r="IR222" s="265">
        <v>0.70389999999999997</v>
      </c>
      <c r="IS222" s="265">
        <v>0.93379000000000001</v>
      </c>
      <c r="IT222" s="265">
        <v>0.58762000000000003</v>
      </c>
      <c r="IU222" s="265">
        <v>0.98150000000000004</v>
      </c>
      <c r="IV222" s="265">
        <v>0.74907000000000001</v>
      </c>
      <c r="IW222" s="265">
        <v>0.98204999999999998</v>
      </c>
      <c r="IX222" s="265">
        <v>0.99172000000000005</v>
      </c>
      <c r="IY222" s="265">
        <v>0.87712999999999997</v>
      </c>
      <c r="IZ222" s="265">
        <v>0.79125000000000001</v>
      </c>
      <c r="JA222" s="265">
        <v>0.82694000000000001</v>
      </c>
      <c r="JB222" s="265">
        <v>0.79469999999999996</v>
      </c>
      <c r="JC222" s="265">
        <v>0.86192999999999997</v>
      </c>
      <c r="JD222" s="265">
        <v>0.99329999999999996</v>
      </c>
      <c r="JE222" s="265">
        <v>0.96362000000000003</v>
      </c>
      <c r="JF222" s="265">
        <v>0.55766000000000004</v>
      </c>
      <c r="JG222" s="265">
        <v>0.99853999999999998</v>
      </c>
      <c r="JH222" s="265">
        <v>0.95642000000000005</v>
      </c>
      <c r="JI222" s="265">
        <v>0.72931999999999997</v>
      </c>
      <c r="JJ222" s="265">
        <v>0.69472999999999996</v>
      </c>
      <c r="JK222" s="265">
        <v>0.87539</v>
      </c>
      <c r="JL222" s="265">
        <v>0.85512999999999995</v>
      </c>
      <c r="JM222" s="265">
        <v>0.99890999999999996</v>
      </c>
      <c r="JN222" s="265">
        <v>0.97394000000000003</v>
      </c>
      <c r="JO222" s="265">
        <v>0.98855999999999999</v>
      </c>
      <c r="JP222" s="265">
        <v>0.64487000000000005</v>
      </c>
      <c r="JQ222" s="265">
        <v>0.98180999999999996</v>
      </c>
      <c r="JR222" s="265">
        <v>0.96947000000000005</v>
      </c>
      <c r="JS222" s="265">
        <v>0.99446999999999997</v>
      </c>
      <c r="JT222" s="265">
        <v>0.37726999999999999</v>
      </c>
      <c r="JU222" s="265">
        <v>0.94667000000000001</v>
      </c>
      <c r="JV222" s="265">
        <v>0.90081</v>
      </c>
      <c r="JW222" s="265">
        <v>0.96465000000000001</v>
      </c>
      <c r="JX222" s="265">
        <v>0.96740000000000004</v>
      </c>
      <c r="JY222" s="265">
        <v>0.97050000000000003</v>
      </c>
      <c r="JZ222" s="265">
        <v>0.88653000000000004</v>
      </c>
      <c r="KA222" s="265">
        <v>0.80184999999999995</v>
      </c>
      <c r="KB222" s="265">
        <v>0.69198999999999999</v>
      </c>
      <c r="KC222" s="265">
        <v>0.56001999999999996</v>
      </c>
      <c r="KD222" s="265">
        <v>0.47641</v>
      </c>
      <c r="KE222" s="265">
        <v>0.49822</v>
      </c>
      <c r="KF222" s="265">
        <v>0.45939999999999998</v>
      </c>
      <c r="KG222" s="265">
        <v>0.43807000000000001</v>
      </c>
      <c r="KH222" s="265">
        <v>0.99470000000000003</v>
      </c>
      <c r="KI222" s="265">
        <v>0.98333999999999999</v>
      </c>
      <c r="KJ222" s="265">
        <v>0.99065999999999999</v>
      </c>
      <c r="KK222" s="265">
        <v>0.77081999999999995</v>
      </c>
      <c r="KL222" s="265">
        <v>0.79291999999999996</v>
      </c>
      <c r="KM222" s="265">
        <v>0.93589</v>
      </c>
      <c r="KN222" s="265">
        <v>0.89768000000000003</v>
      </c>
      <c r="KO222" s="265">
        <v>0.83318999999999999</v>
      </c>
      <c r="KP222" s="265">
        <v>6.2130228803896279E-3</v>
      </c>
      <c r="KQ222" s="265">
        <v>0.70411999999999997</v>
      </c>
      <c r="KR222" s="265">
        <v>0.65558000000000005</v>
      </c>
      <c r="KS222" s="265">
        <v>0.61634999999999995</v>
      </c>
      <c r="KT222" s="265">
        <v>0.93428683818216918</v>
      </c>
      <c r="KU222" s="265">
        <v>0.22534000000000001</v>
      </c>
      <c r="KV222" s="265">
        <v>0.39639000000000002</v>
      </c>
      <c r="KW222" s="265">
        <v>0.46849000000000002</v>
      </c>
      <c r="KX222" s="265">
        <v>0.57711000000000001</v>
      </c>
      <c r="KY222" s="265">
        <v>0.75366</v>
      </c>
      <c r="KZ222" s="265">
        <v>0.90744000000000002</v>
      </c>
      <c r="LA222" s="265">
        <v>0.98582999999999998</v>
      </c>
      <c r="LB222" s="265">
        <v>0.99790000000000001</v>
      </c>
      <c r="LC222" s="265">
        <v>1</v>
      </c>
      <c r="LD222" s="265">
        <v>0</v>
      </c>
      <c r="LE222" s="265">
        <v>0.54744999999999999</v>
      </c>
      <c r="LF222" s="265">
        <v>1.3119999999999999E-4</v>
      </c>
      <c r="LG222" s="265">
        <v>1.0560000000000001E-4</v>
      </c>
      <c r="LH222" s="431">
        <v>4.5806723646819592E-3</v>
      </c>
      <c r="LI222" s="431">
        <v>3.9476081728935242E-3</v>
      </c>
      <c r="LJ222" s="431">
        <v>4.0892036631703377E-3</v>
      </c>
      <c r="LK222" s="431">
        <v>2.4191292468458414E-3</v>
      </c>
      <c r="LL222" s="431">
        <v>3.0873017385601997E-3</v>
      </c>
      <c r="LM222" s="431">
        <v>1.6533617163076997E-3</v>
      </c>
      <c r="LN222" s="431">
        <v>2.2560912184417248E-3</v>
      </c>
      <c r="LO222" s="431">
        <v>1.220715930685401E-3</v>
      </c>
      <c r="LP222" s="431">
        <v>1.5985405771061778E-3</v>
      </c>
      <c r="LQ222" s="431">
        <v>1.0861317859962583E-3</v>
      </c>
      <c r="LR222" s="431">
        <v>4.1490565054118633E-3</v>
      </c>
      <c r="LS222" s="431">
        <v>2.7730085421353579E-3</v>
      </c>
      <c r="LT222" s="431">
        <v>4.0845461189746857E-3</v>
      </c>
      <c r="LU222" s="431">
        <v>1.9406930077821016E-3</v>
      </c>
      <c r="LV222" s="431">
        <v>2.7763992547988892E-3</v>
      </c>
      <c r="LW222" s="431">
        <v>1.6140969237312675E-3</v>
      </c>
      <c r="LX222" s="431">
        <v>2.3921870160847902E-3</v>
      </c>
      <c r="LY222" s="431">
        <v>1.5956497518345714E-3</v>
      </c>
      <c r="LZ222" s="431">
        <v>4.3710772879421711E-3</v>
      </c>
      <c r="MA222" s="431">
        <v>3.6596963182091713E-3</v>
      </c>
      <c r="MB222" s="431">
        <v>4.3732067570090294E-3</v>
      </c>
      <c r="MC222" s="431">
        <v>2.3860647343099117E-3</v>
      </c>
      <c r="MD222" s="431">
        <v>2.0012282766401768E-3</v>
      </c>
      <c r="ME222" s="431">
        <v>3.0923990998417139E-3</v>
      </c>
      <c r="MF222" s="431">
        <v>3.492145799100399E-3</v>
      </c>
      <c r="MG222" s="431">
        <v>2.9182930011302233E-3</v>
      </c>
      <c r="MH222" s="266"/>
      <c r="MI222" s="266"/>
      <c r="MJ222" s="266"/>
      <c r="MK222" s="266"/>
      <c r="ML222" s="266"/>
      <c r="MM222" s="266"/>
      <c r="MN222" s="266"/>
      <c r="MO222" s="266"/>
      <c r="MP222" s="266"/>
      <c r="MQ222" s="266"/>
      <c r="MR222" s="266"/>
      <c r="MS222" s="266"/>
      <c r="MT222" s="266"/>
      <c r="MU222" s="266"/>
      <c r="MV222" s="266"/>
      <c r="MW222" s="266"/>
      <c r="MX222" s="266"/>
      <c r="MY222" s="266"/>
      <c r="MZ222" s="266"/>
      <c r="NA222" s="266"/>
      <c r="NB222" s="266"/>
      <c r="NC222" s="266"/>
      <c r="ND222" s="266"/>
      <c r="NE222" s="266"/>
      <c r="NF222" s="266"/>
      <c r="NG222" s="266"/>
      <c r="NH222" s="266"/>
      <c r="NI222" s="266"/>
      <c r="NJ222" s="266"/>
      <c r="NK222" s="266"/>
      <c r="NL222" s="266"/>
      <c r="NM222" s="266"/>
      <c r="NN222" s="266"/>
      <c r="NO222" s="266"/>
      <c r="NP222" s="266"/>
      <c r="NQ222" s="266"/>
      <c r="NR222" s="266"/>
      <c r="NS222" s="266"/>
      <c r="NT222" s="266"/>
      <c r="NU222" s="266"/>
      <c r="NV222" s="266"/>
      <c r="NW222" s="266"/>
      <c r="NX222" s="266"/>
      <c r="NY222" s="266"/>
      <c r="NZ222" s="266"/>
      <c r="OA222" s="266"/>
      <c r="OB222" s="266"/>
      <c r="OC222" s="266"/>
      <c r="OD222" s="266"/>
      <c r="OE222" s="266"/>
      <c r="OF222" s="266"/>
      <c r="OG222" s="266"/>
      <c r="OH222" s="266"/>
      <c r="OI222" s="266"/>
      <c r="OJ222" s="266"/>
      <c r="OK222" s="266"/>
      <c r="OL222" s="266"/>
      <c r="OM222" s="266"/>
      <c r="ON222" s="267"/>
    </row>
    <row r="223" spans="1:404">
      <c r="A223" s="261">
        <v>598</v>
      </c>
      <c r="B223" s="265">
        <v>0.31124000000000002</v>
      </c>
      <c r="C223" s="265">
        <v>0.48644999999999999</v>
      </c>
      <c r="D223" s="265">
        <v>0.60201000000000005</v>
      </c>
      <c r="E223" s="265">
        <v>0.70679999999999998</v>
      </c>
      <c r="F223" s="265">
        <v>0.32144</v>
      </c>
      <c r="G223" s="265">
        <v>0.50971999999999995</v>
      </c>
      <c r="H223" s="265">
        <v>0.27851999999999999</v>
      </c>
      <c r="I223" s="265">
        <v>0.37653999999999999</v>
      </c>
      <c r="J223" s="265">
        <v>0.44850000000000001</v>
      </c>
      <c r="K223" s="265">
        <v>0.10178</v>
      </c>
      <c r="L223" s="265">
        <v>0.11387</v>
      </c>
      <c r="M223" s="265">
        <v>0.15046999999999999</v>
      </c>
      <c r="N223" s="265">
        <v>0.43958000000000003</v>
      </c>
      <c r="O223" s="265">
        <v>0.26941999999999999</v>
      </c>
      <c r="P223" s="265">
        <v>0.50524999999999998</v>
      </c>
      <c r="Q223" s="265">
        <v>0.50151000000000001</v>
      </c>
      <c r="R223" s="265">
        <v>0.72563</v>
      </c>
      <c r="S223" s="265">
        <v>0.32335999999999998</v>
      </c>
      <c r="T223" s="265">
        <v>0.22222</v>
      </c>
      <c r="U223" s="265">
        <v>0.22592999999999999</v>
      </c>
      <c r="V223" s="265">
        <v>0.15439</v>
      </c>
      <c r="W223" s="265">
        <v>0.29970000000000002</v>
      </c>
      <c r="X223" s="265">
        <v>0.28176000000000001</v>
      </c>
      <c r="Y223" s="265">
        <v>0.27929999999999999</v>
      </c>
      <c r="Z223" s="265">
        <v>0.20055000000000001</v>
      </c>
      <c r="AA223" s="265">
        <v>0.31894</v>
      </c>
      <c r="AB223" s="265">
        <v>0.22420999999999999</v>
      </c>
      <c r="AC223" s="265">
        <v>0.35868</v>
      </c>
      <c r="AD223" s="265">
        <v>0.24174999999999999</v>
      </c>
      <c r="AE223" s="265">
        <v>0.24278</v>
      </c>
      <c r="AF223" s="265">
        <v>0.20993000000000001</v>
      </c>
      <c r="AG223" s="265">
        <v>0.40296999999999999</v>
      </c>
      <c r="AH223" s="265">
        <v>0.13694999999999999</v>
      </c>
      <c r="AI223" s="265">
        <v>0.11715</v>
      </c>
      <c r="AJ223" s="265">
        <v>0.18958</v>
      </c>
      <c r="AK223" s="265">
        <v>0.12235</v>
      </c>
      <c r="AL223" s="265">
        <v>0.1109</v>
      </c>
      <c r="AM223" s="265">
        <v>0.12479999999999999</v>
      </c>
      <c r="AN223" s="265">
        <v>0.1103</v>
      </c>
      <c r="AO223" s="265">
        <v>9.6073000000000006E-2</v>
      </c>
      <c r="AP223" s="265">
        <v>0.15092</v>
      </c>
      <c r="AQ223" s="265">
        <v>9.4575000000000006E-2</v>
      </c>
      <c r="AR223" s="265">
        <v>8.7820999999999996E-2</v>
      </c>
      <c r="AS223" s="265">
        <v>0.10749</v>
      </c>
      <c r="AT223" s="265">
        <v>8.4837999999999997E-2</v>
      </c>
      <c r="AU223" s="265">
        <v>7.5833999999999999E-2</v>
      </c>
      <c r="AV223" s="265">
        <v>7.2001999999999997E-2</v>
      </c>
      <c r="AW223" s="265">
        <v>0.18068000000000001</v>
      </c>
      <c r="AX223" s="265">
        <v>0.1666</v>
      </c>
      <c r="AY223" s="265">
        <v>0.13270999999999999</v>
      </c>
      <c r="AZ223" s="265">
        <v>0.1114</v>
      </c>
      <c r="BA223" s="265">
        <v>7.8229999999999994E-2</v>
      </c>
      <c r="BB223" s="265">
        <v>8.4707000000000005E-2</v>
      </c>
      <c r="BC223" s="265">
        <v>8.8977000000000001E-2</v>
      </c>
      <c r="BD223" s="265">
        <v>7.2673000000000001E-2</v>
      </c>
      <c r="BE223" s="265">
        <v>0.83950000000000002</v>
      </c>
      <c r="BF223" s="265">
        <v>0.78086999999999995</v>
      </c>
      <c r="BG223" s="265">
        <v>0.58875999999999995</v>
      </c>
      <c r="BH223" s="265">
        <v>0.59548000000000001</v>
      </c>
      <c r="BI223" s="265">
        <v>0.17785000000000001</v>
      </c>
      <c r="BJ223" s="265">
        <v>0.14863000000000001</v>
      </c>
      <c r="BK223" s="265">
        <v>0.90908999999999995</v>
      </c>
      <c r="BL223" s="265">
        <v>0.95362999999999998</v>
      </c>
      <c r="BM223" s="265">
        <v>0.81706999999999996</v>
      </c>
      <c r="BN223" s="265">
        <v>0.69162999999999997</v>
      </c>
      <c r="BO223" s="265">
        <v>0.77142999999999995</v>
      </c>
      <c r="BP223" s="265">
        <v>0.15704000000000001</v>
      </c>
      <c r="BQ223" s="265">
        <v>0.96138000000000001</v>
      </c>
      <c r="BR223" s="265">
        <v>0.71753999999999996</v>
      </c>
      <c r="BS223" s="265">
        <v>0.98419000000000001</v>
      </c>
      <c r="BT223" s="265">
        <v>0.58967000000000003</v>
      </c>
      <c r="BU223" s="265">
        <v>1.7847999999999999E-2</v>
      </c>
      <c r="BV223" s="265">
        <v>8.9154000000000004E-3</v>
      </c>
      <c r="BW223" s="265">
        <v>7.9395999999999994E-2</v>
      </c>
      <c r="BX223" s="265">
        <v>4.6149000000000003E-2</v>
      </c>
      <c r="BY223" s="265">
        <v>0.53251000000000004</v>
      </c>
      <c r="BZ223" s="265">
        <v>0.50832999999999995</v>
      </c>
      <c r="CA223" s="265">
        <v>0.79600000000000004</v>
      </c>
      <c r="CB223" s="265">
        <v>0.61761999999999995</v>
      </c>
      <c r="CC223" s="265">
        <v>0.77746999999999999</v>
      </c>
      <c r="CD223" s="265">
        <v>0.51639000000000002</v>
      </c>
      <c r="CE223" s="265">
        <v>0.49281999999999998</v>
      </c>
      <c r="CF223" s="265">
        <v>0.53920000000000001</v>
      </c>
      <c r="CG223" s="265">
        <v>0.31817000000000001</v>
      </c>
      <c r="CH223" s="265">
        <v>0.48853000000000002</v>
      </c>
      <c r="CI223" s="265">
        <v>0.49059999999999998</v>
      </c>
      <c r="CJ223" s="265">
        <v>0.48259000000000002</v>
      </c>
      <c r="CK223" s="265">
        <v>0.35367999999999999</v>
      </c>
      <c r="CL223" s="265">
        <v>0.69201999999999997</v>
      </c>
      <c r="CM223" s="265">
        <v>0.37307000000000001</v>
      </c>
      <c r="CN223" s="265">
        <v>0.18182000000000001</v>
      </c>
      <c r="CO223" s="265">
        <v>0.30782999999999999</v>
      </c>
      <c r="CP223" s="265">
        <v>0.37031999999999998</v>
      </c>
      <c r="CQ223" s="265">
        <v>0.33850000000000002</v>
      </c>
      <c r="CR223" s="265">
        <v>0.30199999999999999</v>
      </c>
      <c r="CS223" s="265">
        <v>0.83469000000000004</v>
      </c>
      <c r="CT223" s="265">
        <v>0.83299000000000001</v>
      </c>
      <c r="CU223" s="265">
        <v>0.23599999999999999</v>
      </c>
      <c r="CV223" s="265">
        <v>0.32976</v>
      </c>
      <c r="CW223" s="265">
        <v>0.81010000000000004</v>
      </c>
      <c r="CX223" s="265">
        <v>0.76700999999999997</v>
      </c>
      <c r="CY223" s="265">
        <v>0.40205999999999997</v>
      </c>
      <c r="CZ223" s="265">
        <v>0.51388999999999996</v>
      </c>
      <c r="DA223" s="265">
        <v>0.56510000000000005</v>
      </c>
      <c r="DB223" s="265">
        <v>0.11717</v>
      </c>
      <c r="DC223" s="265">
        <v>0.12989999999999999</v>
      </c>
      <c r="DD223" s="265">
        <v>9.2928999999999998E-2</v>
      </c>
      <c r="DE223" s="265">
        <v>0.21237</v>
      </c>
      <c r="DF223" s="265">
        <v>7.9884999999999998E-2</v>
      </c>
      <c r="DG223" s="265">
        <v>8.3359000000000003E-2</v>
      </c>
      <c r="DH223" s="265">
        <v>5.2902999999999999E-2</v>
      </c>
      <c r="DI223" s="265">
        <v>0.19006999999999999</v>
      </c>
      <c r="DJ223" s="265">
        <v>0.17057</v>
      </c>
      <c r="DK223" s="265">
        <v>8.6485999999999993E-2</v>
      </c>
      <c r="DL223" s="265">
        <v>0.66396999999999995</v>
      </c>
      <c r="DM223" s="265">
        <v>8.8193999999999995E-2</v>
      </c>
      <c r="DN223" s="265">
        <v>0.10391</v>
      </c>
      <c r="DO223" s="265">
        <v>0.25478000000000001</v>
      </c>
      <c r="DP223" s="265">
        <v>0.11366999999999999</v>
      </c>
      <c r="DQ223" s="265">
        <v>5.6544999999999998E-2</v>
      </c>
      <c r="DR223" s="265">
        <v>5.5809999999999998E-2</v>
      </c>
      <c r="DS223" s="265">
        <v>6.5942000000000001E-2</v>
      </c>
      <c r="DT223" s="265">
        <v>0.91891999999999996</v>
      </c>
      <c r="DU223" s="265">
        <v>0.21490000000000001</v>
      </c>
      <c r="DV223" s="265">
        <v>0.81781999999999999</v>
      </c>
      <c r="DW223" s="265">
        <v>0.17596999999999999</v>
      </c>
      <c r="DX223" s="265">
        <v>4.5983000000000003E-2</v>
      </c>
      <c r="DY223" s="265">
        <v>5.0369999999999998E-2</v>
      </c>
      <c r="DZ223" s="265">
        <v>0.80701000000000001</v>
      </c>
      <c r="EA223" s="265">
        <v>0.16827</v>
      </c>
      <c r="EB223" s="265">
        <v>0.17615</v>
      </c>
      <c r="EC223" s="265">
        <v>0.17649000000000001</v>
      </c>
      <c r="ED223" s="265">
        <v>0.17566999999999999</v>
      </c>
      <c r="EE223" s="265">
        <v>0.17521</v>
      </c>
      <c r="EF223" s="265">
        <v>6.8636000000000003E-2</v>
      </c>
      <c r="EG223" s="265">
        <v>0.16961000000000001</v>
      </c>
      <c r="EH223" s="265">
        <v>0.15636</v>
      </c>
      <c r="EI223" s="265">
        <v>0.78979999999999995</v>
      </c>
      <c r="EJ223" s="265">
        <v>0.74639</v>
      </c>
      <c r="EK223" s="265">
        <v>0.51110999999999995</v>
      </c>
      <c r="EL223" s="265">
        <v>0.8125</v>
      </c>
      <c r="EM223" s="265">
        <v>0.10335</v>
      </c>
      <c r="EN223" s="265">
        <v>0.16306000000000001</v>
      </c>
      <c r="EO223" s="265">
        <v>0.89663000000000004</v>
      </c>
      <c r="EP223" s="265">
        <v>0.47937999999999997</v>
      </c>
      <c r="EQ223" s="265">
        <v>0.19375999999999999</v>
      </c>
      <c r="ER223" s="265">
        <v>0.44024999999999997</v>
      </c>
      <c r="ES223" s="265">
        <v>0.27761000000000002</v>
      </c>
      <c r="ET223" s="265">
        <v>0.34166000000000002</v>
      </c>
      <c r="EU223" s="265">
        <v>0.23372999999999999</v>
      </c>
      <c r="EV223" s="265">
        <v>0.42742000000000002</v>
      </c>
      <c r="EW223" s="265">
        <v>0.42566999999999999</v>
      </c>
      <c r="EX223" s="265">
        <v>0.42481000000000002</v>
      </c>
      <c r="EY223" s="265">
        <v>0.16905999999999999</v>
      </c>
      <c r="EZ223" s="265">
        <v>0.52939999999999998</v>
      </c>
      <c r="FA223" s="265">
        <v>0.52437</v>
      </c>
      <c r="FB223" s="265">
        <v>0.54369000000000001</v>
      </c>
      <c r="FC223" s="265">
        <v>0.55791999999999997</v>
      </c>
      <c r="FD223" s="265">
        <v>0.33788000000000001</v>
      </c>
      <c r="FE223" s="265">
        <v>0.57340999999999998</v>
      </c>
      <c r="FF223" s="265">
        <v>0.28677000000000002</v>
      </c>
      <c r="FG223" s="265">
        <v>0.41319</v>
      </c>
      <c r="FH223" s="265">
        <v>0.21692</v>
      </c>
      <c r="FI223" s="265">
        <v>0.18001</v>
      </c>
      <c r="FJ223" s="265">
        <v>0.12809000000000001</v>
      </c>
      <c r="FK223" s="265">
        <v>0.12856000000000001</v>
      </c>
      <c r="FL223" s="265">
        <v>0.29577999999999999</v>
      </c>
      <c r="FM223" s="265">
        <v>0.30435000000000001</v>
      </c>
      <c r="FN223" s="265">
        <v>0.79466999999999999</v>
      </c>
      <c r="FO223" s="265">
        <v>0.98199999999999998</v>
      </c>
      <c r="FP223" s="265">
        <v>0.50763000000000003</v>
      </c>
      <c r="FQ223" s="265">
        <v>0.90390000000000004</v>
      </c>
      <c r="FR223" s="265">
        <v>0.96687999999999996</v>
      </c>
      <c r="FS223" s="265">
        <v>0.98831000000000002</v>
      </c>
      <c r="FT223" s="265">
        <v>0.73438000000000003</v>
      </c>
      <c r="FU223" s="265">
        <v>0.77266999999999997</v>
      </c>
      <c r="FV223" s="265">
        <v>0.71696000000000004</v>
      </c>
      <c r="FW223" s="265">
        <v>0.53259999999999996</v>
      </c>
      <c r="FX223" s="265">
        <v>0.98680999999999996</v>
      </c>
      <c r="FY223" s="265">
        <v>0.47505999999999998</v>
      </c>
      <c r="FZ223" s="265">
        <v>0.53259999999999996</v>
      </c>
      <c r="GA223" s="265">
        <v>0.72840000000000005</v>
      </c>
      <c r="GB223" s="265">
        <v>0.69328000000000001</v>
      </c>
      <c r="GC223" s="265">
        <v>0.99843000000000004</v>
      </c>
      <c r="GD223" s="265">
        <v>0.94228000000000001</v>
      </c>
      <c r="GE223" s="265">
        <v>0.99404999999999999</v>
      </c>
      <c r="GF223" s="265">
        <v>0.98517999999999994</v>
      </c>
      <c r="GG223" s="265">
        <v>0.61697999999999997</v>
      </c>
      <c r="GH223" s="265">
        <v>0.70498000000000005</v>
      </c>
      <c r="GI223" s="265">
        <v>0.66273000000000004</v>
      </c>
      <c r="GJ223" s="265">
        <v>0.97885</v>
      </c>
      <c r="GK223" s="265">
        <v>0.95462999999999998</v>
      </c>
      <c r="GL223" s="265">
        <v>0.80342999999999998</v>
      </c>
      <c r="GM223" s="265">
        <v>0.99827999999999995</v>
      </c>
      <c r="GN223" s="265">
        <v>0.90042</v>
      </c>
      <c r="GO223" s="265">
        <v>0.98409999999999997</v>
      </c>
      <c r="GP223" s="265">
        <v>0.99155000000000004</v>
      </c>
      <c r="GQ223" s="265">
        <v>0.99007999999999996</v>
      </c>
      <c r="GR223" s="265">
        <v>0.99795999999999996</v>
      </c>
      <c r="GS223" s="265">
        <v>0.98555000000000004</v>
      </c>
      <c r="GT223" s="265">
        <v>0.98304999999999998</v>
      </c>
      <c r="GU223" s="265">
        <v>0.97846999999999995</v>
      </c>
      <c r="GV223" s="265">
        <v>0.94847999999999999</v>
      </c>
      <c r="GW223" s="265">
        <v>0.99000999999999995</v>
      </c>
      <c r="GX223" s="265">
        <v>0.98260000000000003</v>
      </c>
      <c r="GY223" s="265">
        <v>0.57945999999999998</v>
      </c>
      <c r="GZ223" s="265">
        <v>0.46013999999999999</v>
      </c>
      <c r="HA223" s="265">
        <v>0.95491999999999999</v>
      </c>
      <c r="HB223" s="265">
        <v>0.96309</v>
      </c>
      <c r="HC223" s="265">
        <v>0.93081999999999998</v>
      </c>
      <c r="HD223" s="265">
        <v>0.65961000000000003</v>
      </c>
      <c r="HE223" s="265">
        <v>0.99339999999999995</v>
      </c>
      <c r="HF223" s="265">
        <v>0.82984000000000002</v>
      </c>
      <c r="HG223" s="265">
        <v>0.99417</v>
      </c>
      <c r="HH223" s="265">
        <v>0.99400999999999995</v>
      </c>
      <c r="HI223" s="265">
        <v>0.99524000000000001</v>
      </c>
      <c r="HJ223" s="265">
        <v>0.90688999999999997</v>
      </c>
      <c r="HK223" s="265">
        <v>0.93125000000000002</v>
      </c>
      <c r="HL223" s="265">
        <v>0.95496000000000003</v>
      </c>
      <c r="HM223" s="265">
        <v>0.98694000000000004</v>
      </c>
      <c r="HN223" s="265">
        <v>0.99719999999999998</v>
      </c>
      <c r="HO223" s="265">
        <v>0.99850000000000005</v>
      </c>
      <c r="HP223" s="265">
        <v>0.99468999999999996</v>
      </c>
      <c r="HQ223" s="265">
        <v>0.75844999999999996</v>
      </c>
      <c r="HR223" s="265">
        <v>0.80630999999999997</v>
      </c>
      <c r="HS223" s="265">
        <v>0.99704999999999999</v>
      </c>
      <c r="HT223" s="265">
        <v>0.75363999999999998</v>
      </c>
      <c r="HU223" s="265">
        <v>0.77868999999999999</v>
      </c>
      <c r="HV223" s="265">
        <v>0.97885999999999995</v>
      </c>
      <c r="HW223" s="265">
        <v>0.69765999999999995</v>
      </c>
      <c r="HX223" s="265">
        <v>0.72367000000000004</v>
      </c>
      <c r="HY223" s="265">
        <v>0.56791000000000003</v>
      </c>
      <c r="HZ223" s="265">
        <v>0.95633999999999997</v>
      </c>
      <c r="IA223" s="265">
        <v>0.99836999999999998</v>
      </c>
      <c r="IB223" s="265">
        <v>0.99839999999999995</v>
      </c>
      <c r="IC223" s="265">
        <v>0.99697000000000002</v>
      </c>
      <c r="ID223" s="265">
        <v>0.99851000000000001</v>
      </c>
      <c r="IE223" s="265">
        <v>0.99434999999999996</v>
      </c>
      <c r="IF223" s="265">
        <v>0.99441999999999997</v>
      </c>
      <c r="IG223" s="265">
        <v>0.97462000000000004</v>
      </c>
      <c r="IH223" s="265">
        <v>0.98402000000000001</v>
      </c>
      <c r="II223" s="265">
        <v>0.94532000000000005</v>
      </c>
      <c r="IJ223" s="265">
        <v>0.99348000000000003</v>
      </c>
      <c r="IK223" s="265">
        <v>0.99439</v>
      </c>
      <c r="IL223" s="265">
        <v>0.99687999999999999</v>
      </c>
      <c r="IM223" s="265">
        <v>0.98414000000000001</v>
      </c>
      <c r="IN223" s="265">
        <v>0.89893000000000001</v>
      </c>
      <c r="IO223" s="265">
        <v>0.84184000000000003</v>
      </c>
      <c r="IP223" s="265">
        <v>0.88915</v>
      </c>
      <c r="IQ223" s="265">
        <v>0.99860000000000004</v>
      </c>
      <c r="IR223" s="265">
        <v>0.69755999999999996</v>
      </c>
      <c r="IS223" s="265">
        <v>0.93654000000000004</v>
      </c>
      <c r="IT223" s="265">
        <v>0.58238000000000001</v>
      </c>
      <c r="IU223" s="265">
        <v>0.98440000000000005</v>
      </c>
      <c r="IV223" s="265">
        <v>0.75865000000000005</v>
      </c>
      <c r="IW223" s="265">
        <v>0.98480000000000001</v>
      </c>
      <c r="IX223" s="265">
        <v>0.99343999999999999</v>
      </c>
      <c r="IY223" s="265">
        <v>0.87338000000000005</v>
      </c>
      <c r="IZ223" s="265">
        <v>0.78818999999999995</v>
      </c>
      <c r="JA223" s="265">
        <v>0.82393000000000005</v>
      </c>
      <c r="JB223" s="265">
        <v>0.79166000000000003</v>
      </c>
      <c r="JC223" s="265">
        <v>0.85846</v>
      </c>
      <c r="JD223" s="265">
        <v>0.99095999999999995</v>
      </c>
      <c r="JE223" s="265">
        <v>0.96686000000000005</v>
      </c>
      <c r="JF223" s="265">
        <v>0.55176999999999998</v>
      </c>
      <c r="JG223" s="265">
        <v>0.99902999999999997</v>
      </c>
      <c r="JH223" s="265">
        <v>0.95182999999999995</v>
      </c>
      <c r="JI223" s="265">
        <v>0.72348000000000001</v>
      </c>
      <c r="JJ223" s="265">
        <v>0.68862999999999996</v>
      </c>
      <c r="JK223" s="265">
        <v>0.86760999999999999</v>
      </c>
      <c r="JL223" s="265">
        <v>0.84933000000000003</v>
      </c>
      <c r="JM223" s="265">
        <v>0.99926999999999999</v>
      </c>
      <c r="JN223" s="265">
        <v>0.97768999999999995</v>
      </c>
      <c r="JO223" s="265">
        <v>0.99078999999999995</v>
      </c>
      <c r="JP223" s="265">
        <v>0.64014000000000004</v>
      </c>
      <c r="JQ223" s="265">
        <v>0.98512</v>
      </c>
      <c r="JR223" s="265">
        <v>0.97472000000000003</v>
      </c>
      <c r="JS223" s="265">
        <v>0.99631000000000003</v>
      </c>
      <c r="JT223" s="265">
        <v>0.37464999999999998</v>
      </c>
      <c r="JU223" s="265">
        <v>0.94376000000000004</v>
      </c>
      <c r="JV223" s="265">
        <v>0.89871999999999996</v>
      </c>
      <c r="JW223" s="265">
        <v>0.96921999999999997</v>
      </c>
      <c r="JX223" s="265">
        <v>0.97001000000000004</v>
      </c>
      <c r="JY223" s="265">
        <v>0.97289000000000003</v>
      </c>
      <c r="JZ223" s="265">
        <v>0.89385999999999999</v>
      </c>
      <c r="KA223" s="265">
        <v>0.80898000000000003</v>
      </c>
      <c r="KB223" s="265">
        <v>0.70004999999999995</v>
      </c>
      <c r="KC223" s="265">
        <v>0.55432000000000003</v>
      </c>
      <c r="KD223" s="265">
        <v>0.47133999999999998</v>
      </c>
      <c r="KE223" s="265">
        <v>0.49297999999999997</v>
      </c>
      <c r="KF223" s="265">
        <v>0.45517999999999997</v>
      </c>
      <c r="KG223" s="265">
        <v>0.43403999999999998</v>
      </c>
      <c r="KH223" s="265">
        <v>0.99260999999999999</v>
      </c>
      <c r="KI223" s="265">
        <v>0.98707</v>
      </c>
      <c r="KJ223" s="265">
        <v>0.99329999999999996</v>
      </c>
      <c r="KK223" s="265">
        <v>0.78254000000000001</v>
      </c>
      <c r="KL223" s="265">
        <v>0.80195000000000005</v>
      </c>
      <c r="KM223" s="265">
        <v>0.93996000000000002</v>
      </c>
      <c r="KN223" s="265">
        <v>0.90056000000000003</v>
      </c>
      <c r="KO223" s="265">
        <v>0.83506999999999998</v>
      </c>
      <c r="KP223" s="265">
        <v>6.2244003515063073E-3</v>
      </c>
      <c r="KQ223" s="265">
        <v>0.70469999999999999</v>
      </c>
      <c r="KR223" s="265">
        <v>0.65576000000000001</v>
      </c>
      <c r="KS223" s="265">
        <v>0.61623000000000006</v>
      </c>
      <c r="KT223" s="265">
        <v>0.9361664361644142</v>
      </c>
      <c r="KU223" s="265">
        <v>0.22800999999999999</v>
      </c>
      <c r="KV223" s="265">
        <v>0.39948</v>
      </c>
      <c r="KW223" s="265">
        <v>0.47156999999999999</v>
      </c>
      <c r="KX223" s="265">
        <v>0.58004</v>
      </c>
      <c r="KY223" s="265">
        <v>0.75604000000000005</v>
      </c>
      <c r="KZ223" s="265">
        <v>0.90900999999999998</v>
      </c>
      <c r="LA223" s="265">
        <v>0.98646</v>
      </c>
      <c r="LB223" s="265">
        <v>0.99765999999999999</v>
      </c>
      <c r="LC223" s="265">
        <v>1</v>
      </c>
      <c r="LD223" s="265">
        <v>0</v>
      </c>
      <c r="LE223" s="265">
        <v>0.52949000000000002</v>
      </c>
      <c r="LF223" s="265">
        <v>1.9680000000000001E-4</v>
      </c>
      <c r="LG223" s="265">
        <v>1.584E-4</v>
      </c>
      <c r="LH223" s="431">
        <v>4.5655220746994019E-3</v>
      </c>
      <c r="LI223" s="431">
        <v>3.938544075936079E-3</v>
      </c>
      <c r="LJ223" s="431">
        <v>4.0933587588369846E-3</v>
      </c>
      <c r="LK223" s="431">
        <v>2.424194011837244E-3</v>
      </c>
      <c r="LL223" s="431">
        <v>3.1040015164762735E-3</v>
      </c>
      <c r="LM223" s="431">
        <v>1.6748534981161356E-3</v>
      </c>
      <c r="LN223" s="431">
        <v>2.284627640619874E-3</v>
      </c>
      <c r="LO223" s="431">
        <v>1.2537589063867927E-3</v>
      </c>
      <c r="LP223" s="431">
        <v>1.6305779572576284E-3</v>
      </c>
      <c r="LQ223" s="431">
        <v>1.1193229584023356E-3</v>
      </c>
      <c r="LR223" s="431">
        <v>4.1212080977857113E-3</v>
      </c>
      <c r="LS223" s="431">
        <v>2.7730138972401619E-3</v>
      </c>
      <c r="LT223" s="431">
        <v>4.0667029097676277E-3</v>
      </c>
      <c r="LU223" s="431">
        <v>1.9522021757438779E-3</v>
      </c>
      <c r="LV223" s="431">
        <v>2.7942520100623369E-3</v>
      </c>
      <c r="LW223" s="431">
        <v>1.6364745097234845E-3</v>
      </c>
      <c r="LX223" s="431">
        <v>2.4122628383338451E-3</v>
      </c>
      <c r="LY223" s="431">
        <v>1.6152225434780121E-3</v>
      </c>
      <c r="LZ223" s="431">
        <v>4.3523400090634823E-3</v>
      </c>
      <c r="MA223" s="431">
        <v>3.6504785530269146E-3</v>
      </c>
      <c r="MB223" s="431">
        <v>4.3661338277161121E-3</v>
      </c>
      <c r="MC223" s="431">
        <v>2.3848579730838537E-3</v>
      </c>
      <c r="MD223" s="431">
        <v>2.013050951063633E-3</v>
      </c>
      <c r="ME223" s="431">
        <v>3.0908151529729366E-3</v>
      </c>
      <c r="MF223" s="431">
        <v>3.4764111042022705E-3</v>
      </c>
      <c r="MG223" s="431">
        <v>2.9101693071424961E-3</v>
      </c>
      <c r="MH223" s="266"/>
      <c r="MI223" s="266"/>
      <c r="MJ223" s="266"/>
      <c r="MK223" s="266"/>
      <c r="ML223" s="266"/>
      <c r="MM223" s="266"/>
      <c r="MN223" s="266"/>
      <c r="MO223" s="266"/>
      <c r="MP223" s="266"/>
      <c r="MQ223" s="266"/>
      <c r="MR223" s="266"/>
      <c r="MS223" s="266"/>
      <c r="MT223" s="266"/>
      <c r="MU223" s="266"/>
      <c r="MV223" s="266"/>
      <c r="MW223" s="266"/>
      <c r="MX223" s="266"/>
      <c r="MY223" s="266"/>
      <c r="MZ223" s="266"/>
      <c r="NA223" s="266"/>
      <c r="NB223" s="266"/>
      <c r="NC223" s="266"/>
      <c r="ND223" s="266"/>
      <c r="NE223" s="266"/>
      <c r="NF223" s="266"/>
      <c r="NG223" s="266"/>
      <c r="NH223" s="266"/>
      <c r="NI223" s="266"/>
      <c r="NJ223" s="266"/>
      <c r="NK223" s="266"/>
      <c r="NL223" s="266"/>
      <c r="NM223" s="266"/>
      <c r="NN223" s="266"/>
      <c r="NO223" s="266"/>
      <c r="NP223" s="266"/>
      <c r="NQ223" s="266"/>
      <c r="NR223" s="266"/>
      <c r="NS223" s="266"/>
      <c r="NT223" s="266"/>
      <c r="NU223" s="266"/>
      <c r="NV223" s="266"/>
      <c r="NW223" s="266"/>
      <c r="NX223" s="266"/>
      <c r="NY223" s="266"/>
      <c r="NZ223" s="266"/>
      <c r="OA223" s="266"/>
      <c r="OB223" s="266"/>
      <c r="OC223" s="266"/>
      <c r="OD223" s="266"/>
      <c r="OE223" s="266"/>
      <c r="OF223" s="266"/>
      <c r="OG223" s="266"/>
      <c r="OH223" s="266"/>
      <c r="OI223" s="266"/>
      <c r="OJ223" s="266"/>
      <c r="OK223" s="266"/>
      <c r="OL223" s="266"/>
      <c r="OM223" s="266"/>
      <c r="ON223" s="267"/>
    </row>
    <row r="224" spans="1:404">
      <c r="A224" s="261">
        <v>599</v>
      </c>
      <c r="B224" s="265">
        <v>0.30697999999999998</v>
      </c>
      <c r="C224" s="265">
        <v>0.47965000000000002</v>
      </c>
      <c r="D224" s="265">
        <v>0.59409999999999996</v>
      </c>
      <c r="E224" s="265">
        <v>0.69867999999999997</v>
      </c>
      <c r="F224" s="265">
        <v>0.31639</v>
      </c>
      <c r="G224" s="265">
        <v>0.50156000000000001</v>
      </c>
      <c r="H224" s="265">
        <v>0.27734999999999999</v>
      </c>
      <c r="I224" s="265">
        <v>0.37770999999999999</v>
      </c>
      <c r="J224" s="265">
        <v>0.44818999999999998</v>
      </c>
      <c r="K224" s="265">
        <v>9.5128000000000004E-2</v>
      </c>
      <c r="L224" s="265">
        <v>0.10725</v>
      </c>
      <c r="M224" s="265">
        <v>0.14294000000000001</v>
      </c>
      <c r="N224" s="265">
        <v>0.44472</v>
      </c>
      <c r="O224" s="265">
        <v>0.27027000000000001</v>
      </c>
      <c r="P224" s="265">
        <v>0.49336000000000002</v>
      </c>
      <c r="Q224" s="265">
        <v>0.49067</v>
      </c>
      <c r="R224" s="265">
        <v>0.71621999999999997</v>
      </c>
      <c r="S224" s="265">
        <v>0.32353999999999999</v>
      </c>
      <c r="T224" s="265">
        <v>0.2223</v>
      </c>
      <c r="U224" s="265">
        <v>0.22577</v>
      </c>
      <c r="V224" s="265">
        <v>0.15512999999999999</v>
      </c>
      <c r="W224" s="265">
        <v>0.29432999999999998</v>
      </c>
      <c r="X224" s="265">
        <v>0.28447</v>
      </c>
      <c r="Y224" s="265">
        <v>0.27472000000000002</v>
      </c>
      <c r="Z224" s="265">
        <v>0.19975999999999999</v>
      </c>
      <c r="AA224" s="265">
        <v>0.31402000000000002</v>
      </c>
      <c r="AB224" s="265">
        <v>0.2208</v>
      </c>
      <c r="AC224" s="265">
        <v>0.36066999999999999</v>
      </c>
      <c r="AD224" s="265">
        <v>0.24324999999999999</v>
      </c>
      <c r="AE224" s="265">
        <v>0.24535999999999999</v>
      </c>
      <c r="AF224" s="265">
        <v>0.21093999999999999</v>
      </c>
      <c r="AG224" s="265">
        <v>0.49875000000000003</v>
      </c>
      <c r="AH224" s="265">
        <v>0.13761999999999999</v>
      </c>
      <c r="AI224" s="265">
        <v>0.11071</v>
      </c>
      <c r="AJ224" s="265">
        <v>0.19238</v>
      </c>
      <c r="AK224" s="265">
        <v>0.12651000000000001</v>
      </c>
      <c r="AL224" s="265">
        <v>0.10427</v>
      </c>
      <c r="AM224" s="265">
        <v>0.12720000000000001</v>
      </c>
      <c r="AN224" s="265">
        <v>0.11366</v>
      </c>
      <c r="AO224" s="265">
        <v>8.9943999999999996E-2</v>
      </c>
      <c r="AP224" s="265">
        <v>0.15039</v>
      </c>
      <c r="AQ224" s="265">
        <v>9.7374000000000002E-2</v>
      </c>
      <c r="AR224" s="265">
        <v>8.1929000000000002E-2</v>
      </c>
      <c r="AS224" s="265">
        <v>0.10875</v>
      </c>
      <c r="AT224" s="265">
        <v>8.7202000000000002E-2</v>
      </c>
      <c r="AU224" s="265">
        <v>7.0332000000000006E-2</v>
      </c>
      <c r="AV224" s="265">
        <v>7.3820999999999998E-2</v>
      </c>
      <c r="AW224" s="265">
        <v>0.18337999999999999</v>
      </c>
      <c r="AX224" s="265">
        <v>0.16891999999999999</v>
      </c>
      <c r="AY224" s="265">
        <v>0.13413</v>
      </c>
      <c r="AZ224" s="265">
        <v>0.11230999999999999</v>
      </c>
      <c r="BA224" s="265">
        <v>7.2982000000000005E-2</v>
      </c>
      <c r="BB224" s="265">
        <v>7.9023999999999997E-2</v>
      </c>
      <c r="BC224" s="265">
        <v>8.3007999999999998E-2</v>
      </c>
      <c r="BD224" s="265">
        <v>6.7797999999999997E-2</v>
      </c>
      <c r="BE224" s="265">
        <v>0.78600000000000003</v>
      </c>
      <c r="BF224" s="265">
        <v>0.70782999999999996</v>
      </c>
      <c r="BG224" s="265">
        <v>0.67295000000000005</v>
      </c>
      <c r="BH224" s="265">
        <v>0.69030999999999998</v>
      </c>
      <c r="BI224" s="265">
        <v>0.20956</v>
      </c>
      <c r="BJ224" s="265">
        <v>0.17533000000000001</v>
      </c>
      <c r="BK224" s="265">
        <v>0.88312000000000002</v>
      </c>
      <c r="BL224" s="265">
        <v>0.97680999999999996</v>
      </c>
      <c r="BM224" s="265">
        <v>0.80488000000000004</v>
      </c>
      <c r="BN224" s="265">
        <v>0.66264999999999996</v>
      </c>
      <c r="BO224" s="265">
        <v>0.72857000000000005</v>
      </c>
      <c r="BP224" s="265">
        <v>0.13464000000000001</v>
      </c>
      <c r="BQ224" s="265">
        <v>0.98068999999999995</v>
      </c>
      <c r="BR224" s="265">
        <v>0.68484999999999996</v>
      </c>
      <c r="BS224" s="265">
        <v>0.99209999999999998</v>
      </c>
      <c r="BT224" s="265">
        <v>0.56357999999999997</v>
      </c>
      <c r="BU224" s="265">
        <v>1.7406000000000001E-2</v>
      </c>
      <c r="BV224" s="265">
        <v>8.7802000000000002E-3</v>
      </c>
      <c r="BW224" s="265">
        <v>6.3062999999999994E-2</v>
      </c>
      <c r="BX224" s="265">
        <v>3.3752999999999998E-2</v>
      </c>
      <c r="BY224" s="265">
        <v>0.53569</v>
      </c>
      <c r="BZ224" s="265">
        <v>0.51197000000000004</v>
      </c>
      <c r="CA224" s="265">
        <v>0.79800000000000004</v>
      </c>
      <c r="CB224" s="265">
        <v>0.62111000000000005</v>
      </c>
      <c r="CC224" s="265">
        <v>0.78119000000000005</v>
      </c>
      <c r="CD224" s="265">
        <v>0.51941000000000004</v>
      </c>
      <c r="CE224" s="265">
        <v>0.49582999999999999</v>
      </c>
      <c r="CF224" s="265">
        <v>0.54213999999999996</v>
      </c>
      <c r="CG224" s="265">
        <v>0.33612999999999998</v>
      </c>
      <c r="CH224" s="265">
        <v>0.49145</v>
      </c>
      <c r="CI224" s="265">
        <v>0.49341000000000002</v>
      </c>
      <c r="CJ224" s="265">
        <v>0.48576000000000003</v>
      </c>
      <c r="CK224" s="265">
        <v>0.37236000000000002</v>
      </c>
      <c r="CL224" s="265">
        <v>0.68984999999999996</v>
      </c>
      <c r="CM224" s="265">
        <v>0.37563000000000002</v>
      </c>
      <c r="CN224" s="265">
        <v>0.18182000000000001</v>
      </c>
      <c r="CO224" s="265">
        <v>0.31025999999999998</v>
      </c>
      <c r="CP224" s="265">
        <v>0.37486000000000003</v>
      </c>
      <c r="CQ224" s="265">
        <v>0.34123999999999999</v>
      </c>
      <c r="CR224" s="265">
        <v>0.30599999999999999</v>
      </c>
      <c r="CS224" s="265">
        <v>0.77959000000000001</v>
      </c>
      <c r="CT224" s="265">
        <v>0.77732000000000001</v>
      </c>
      <c r="CU224" s="265">
        <v>0.23799999999999999</v>
      </c>
      <c r="CV224" s="265">
        <v>0.33218999999999999</v>
      </c>
      <c r="CW224" s="265">
        <v>0.76363999999999999</v>
      </c>
      <c r="CX224" s="265">
        <v>0.70308999999999999</v>
      </c>
      <c r="CY224" s="265">
        <v>0.40205999999999997</v>
      </c>
      <c r="CZ224" s="265">
        <v>0.51031000000000004</v>
      </c>
      <c r="DA224" s="265">
        <v>0.56118999999999997</v>
      </c>
      <c r="DB224" s="265">
        <v>0.11919</v>
      </c>
      <c r="DC224" s="265">
        <v>0.13195999999999999</v>
      </c>
      <c r="DD224" s="265">
        <v>9.6970000000000001E-2</v>
      </c>
      <c r="DE224" s="265">
        <v>0.21443000000000001</v>
      </c>
      <c r="DF224" s="265">
        <v>8.7545999999999999E-2</v>
      </c>
      <c r="DG224" s="265">
        <v>9.0783000000000003E-2</v>
      </c>
      <c r="DH224" s="265">
        <v>5.6464E-2</v>
      </c>
      <c r="DI224" s="265">
        <v>0.21043999999999999</v>
      </c>
      <c r="DJ224" s="265">
        <v>0.18836</v>
      </c>
      <c r="DK224" s="265">
        <v>9.4053999999999999E-2</v>
      </c>
      <c r="DL224" s="265">
        <v>0.73336000000000001</v>
      </c>
      <c r="DM224" s="265">
        <v>9.5278000000000002E-2</v>
      </c>
      <c r="DN224" s="265">
        <v>0.11433</v>
      </c>
      <c r="DO224" s="265">
        <v>0.28309000000000001</v>
      </c>
      <c r="DP224" s="265">
        <v>0.12396</v>
      </c>
      <c r="DQ224" s="265">
        <v>6.2477999999999999E-2</v>
      </c>
      <c r="DR224" s="265">
        <v>5.9251999999999999E-2</v>
      </c>
      <c r="DS224" s="265">
        <v>6.9427000000000003E-2</v>
      </c>
      <c r="DT224" s="265">
        <v>0.95945999999999998</v>
      </c>
      <c r="DU224" s="265">
        <v>0.2361</v>
      </c>
      <c r="DV224" s="265">
        <v>0.88744999999999996</v>
      </c>
      <c r="DW224" s="265">
        <v>0.19195999999999999</v>
      </c>
      <c r="DX224" s="265">
        <v>4.9562000000000002E-2</v>
      </c>
      <c r="DY224" s="265">
        <v>5.3684000000000003E-2</v>
      </c>
      <c r="DZ224" s="265">
        <v>0.87553000000000003</v>
      </c>
      <c r="EA224" s="265">
        <v>0.18451999999999999</v>
      </c>
      <c r="EB224" s="265">
        <v>0.1933</v>
      </c>
      <c r="EC224" s="265">
        <v>0.19359999999999999</v>
      </c>
      <c r="ED224" s="265">
        <v>0.19288</v>
      </c>
      <c r="EE224" s="265">
        <v>0.19248000000000001</v>
      </c>
      <c r="EF224" s="265">
        <v>7.4833999999999998E-2</v>
      </c>
      <c r="EG224" s="265">
        <v>0.1857</v>
      </c>
      <c r="EH224" s="265">
        <v>0.17216999999999999</v>
      </c>
      <c r="EI224" s="265">
        <v>0.73673</v>
      </c>
      <c r="EJ224" s="265">
        <v>0.69277999999999995</v>
      </c>
      <c r="EK224" s="265">
        <v>0.47272999999999998</v>
      </c>
      <c r="EL224" s="265">
        <v>0.75</v>
      </c>
      <c r="EM224" s="265">
        <v>0.10148</v>
      </c>
      <c r="EN224" s="265">
        <v>0.15548999999999999</v>
      </c>
      <c r="EO224" s="265">
        <v>0.89698999999999995</v>
      </c>
      <c r="EP224" s="265">
        <v>0.46528000000000003</v>
      </c>
      <c r="EQ224" s="265">
        <v>0.16536000000000001</v>
      </c>
      <c r="ER224" s="265">
        <v>0.36215999999999998</v>
      </c>
      <c r="ES224" s="265">
        <v>0.23268</v>
      </c>
      <c r="ET224" s="265">
        <v>0.28420000000000001</v>
      </c>
      <c r="EU224" s="265">
        <v>0.19755</v>
      </c>
      <c r="EV224" s="265">
        <v>0.34815000000000002</v>
      </c>
      <c r="EW224" s="265">
        <v>0.34766000000000002</v>
      </c>
      <c r="EX224" s="265">
        <v>0.34853000000000001</v>
      </c>
      <c r="EY224" s="265">
        <v>0.14579</v>
      </c>
      <c r="EZ224" s="265">
        <v>0.51393999999999995</v>
      </c>
      <c r="FA224" s="265">
        <v>0.43146000000000001</v>
      </c>
      <c r="FB224" s="265">
        <v>0.44647999999999999</v>
      </c>
      <c r="FC224" s="265">
        <v>0.4577</v>
      </c>
      <c r="FD224" s="265">
        <v>0.28189999999999998</v>
      </c>
      <c r="FE224" s="265">
        <v>0.47037000000000001</v>
      </c>
      <c r="FF224" s="265">
        <v>0.24079</v>
      </c>
      <c r="FG224" s="265">
        <v>0.34301999999999999</v>
      </c>
      <c r="FH224" s="265">
        <v>0.18448999999999999</v>
      </c>
      <c r="FI224" s="265">
        <v>0.15476999999999999</v>
      </c>
      <c r="FJ224" s="265">
        <v>0.12805</v>
      </c>
      <c r="FK224" s="265">
        <v>0.12826000000000001</v>
      </c>
      <c r="FL224" s="265">
        <v>0.29853000000000002</v>
      </c>
      <c r="FM224" s="265">
        <v>0.30508000000000002</v>
      </c>
      <c r="FN224" s="265">
        <v>0.79847999999999997</v>
      </c>
      <c r="FO224" s="265">
        <v>0.98599999999999999</v>
      </c>
      <c r="FP224" s="265">
        <v>0.50309000000000004</v>
      </c>
      <c r="FQ224" s="265">
        <v>0.91061999999999999</v>
      </c>
      <c r="FR224" s="265">
        <v>0.97306999999999999</v>
      </c>
      <c r="FS224" s="265">
        <v>0.99163000000000001</v>
      </c>
      <c r="FT224" s="265">
        <v>0.74360999999999999</v>
      </c>
      <c r="FU224" s="265">
        <v>0.77949999999999997</v>
      </c>
      <c r="FV224" s="265">
        <v>0.71277000000000001</v>
      </c>
      <c r="FW224" s="265">
        <v>0.52741000000000005</v>
      </c>
      <c r="FX224" s="265">
        <v>0.98956999999999995</v>
      </c>
      <c r="FY224" s="265">
        <v>0.47028999999999999</v>
      </c>
      <c r="FZ224" s="265">
        <v>0.52741000000000005</v>
      </c>
      <c r="GA224" s="265">
        <v>0.72826999999999997</v>
      </c>
      <c r="GB224" s="265">
        <v>0.6885</v>
      </c>
      <c r="GC224" s="265">
        <v>0.99790999999999996</v>
      </c>
      <c r="GD224" s="265">
        <v>0.94613999999999998</v>
      </c>
      <c r="GE224" s="265">
        <v>0.99331000000000003</v>
      </c>
      <c r="GF224" s="265">
        <v>0.98862000000000005</v>
      </c>
      <c r="GG224" s="265">
        <v>0.61201000000000005</v>
      </c>
      <c r="GH224" s="265">
        <v>0.69928999999999997</v>
      </c>
      <c r="GI224" s="265">
        <v>0.65717999999999999</v>
      </c>
      <c r="GJ224" s="265">
        <v>0.98055000000000003</v>
      </c>
      <c r="GK224" s="265">
        <v>0.95643999999999996</v>
      </c>
      <c r="GL224" s="265">
        <v>0.80169999999999997</v>
      </c>
      <c r="GM224" s="265">
        <v>0.99914000000000003</v>
      </c>
      <c r="GN224" s="265">
        <v>0.89405999999999997</v>
      </c>
      <c r="GO224" s="265">
        <v>0.98628000000000005</v>
      </c>
      <c r="GP224" s="265">
        <v>0.99419000000000002</v>
      </c>
      <c r="GQ224" s="265">
        <v>0.9929</v>
      </c>
      <c r="GR224" s="265">
        <v>0.99728000000000006</v>
      </c>
      <c r="GS224" s="265">
        <v>0.98868999999999996</v>
      </c>
      <c r="GT224" s="265">
        <v>0.98599000000000003</v>
      </c>
      <c r="GU224" s="265">
        <v>0.98173999999999995</v>
      </c>
      <c r="GV224" s="265">
        <v>0.95150999999999997</v>
      </c>
      <c r="GW224" s="265">
        <v>0.99314000000000002</v>
      </c>
      <c r="GX224" s="265">
        <v>0.98467000000000005</v>
      </c>
      <c r="GY224" s="265">
        <v>0.57359000000000004</v>
      </c>
      <c r="GZ224" s="265">
        <v>0.45538000000000001</v>
      </c>
      <c r="HA224" s="265">
        <v>0.95982000000000001</v>
      </c>
      <c r="HB224" s="265">
        <v>0.96801999999999999</v>
      </c>
      <c r="HC224" s="265">
        <v>0.92720000000000002</v>
      </c>
      <c r="HD224" s="265">
        <v>0.65727000000000002</v>
      </c>
      <c r="HE224" s="265">
        <v>0.99451000000000001</v>
      </c>
      <c r="HF224" s="265">
        <v>0.82618000000000003</v>
      </c>
      <c r="HG224" s="265">
        <v>0.99529999999999996</v>
      </c>
      <c r="HH224" s="265">
        <v>0.99495999999999996</v>
      </c>
      <c r="HI224" s="265">
        <v>0.99631999999999998</v>
      </c>
      <c r="HJ224" s="265">
        <v>0.90214000000000005</v>
      </c>
      <c r="HK224" s="265">
        <v>0.93566000000000005</v>
      </c>
      <c r="HL224" s="265">
        <v>0.95794000000000001</v>
      </c>
      <c r="HM224" s="265">
        <v>0.98963000000000001</v>
      </c>
      <c r="HN224" s="265">
        <v>0.99860000000000004</v>
      </c>
      <c r="HO224" s="265">
        <v>0.99924999999999997</v>
      </c>
      <c r="HP224" s="265">
        <v>0.99614000000000003</v>
      </c>
      <c r="HQ224" s="265">
        <v>0.75405</v>
      </c>
      <c r="HR224" s="265">
        <v>0.79956000000000005</v>
      </c>
      <c r="HS224" s="265">
        <v>0.99853000000000003</v>
      </c>
      <c r="HT224" s="265">
        <v>0.74990000000000001</v>
      </c>
      <c r="HU224" s="265">
        <v>0.77290000000000003</v>
      </c>
      <c r="HV224" s="265">
        <v>0.98187999999999998</v>
      </c>
      <c r="HW224" s="265">
        <v>0.69247999999999998</v>
      </c>
      <c r="HX224" s="265">
        <v>0.71825000000000006</v>
      </c>
      <c r="HY224" s="265">
        <v>0.56220000000000003</v>
      </c>
      <c r="HZ224" s="265">
        <v>0.95130999999999999</v>
      </c>
      <c r="IA224" s="265">
        <v>0.99782999999999999</v>
      </c>
      <c r="IB224" s="265">
        <v>0.99785999999999997</v>
      </c>
      <c r="IC224" s="265">
        <v>0.99595</v>
      </c>
      <c r="ID224" s="265">
        <v>0.99800999999999995</v>
      </c>
      <c r="IE224" s="265">
        <v>0.99717</v>
      </c>
      <c r="IF224" s="265">
        <v>0.99721000000000004</v>
      </c>
      <c r="IG224" s="265">
        <v>0.97884000000000004</v>
      </c>
      <c r="IH224" s="265">
        <v>0.98560000000000003</v>
      </c>
      <c r="II224" s="265">
        <v>0.93976999999999999</v>
      </c>
      <c r="IJ224" s="265">
        <v>0.99673999999999996</v>
      </c>
      <c r="IK224" s="265">
        <v>0.99719000000000002</v>
      </c>
      <c r="IL224" s="265">
        <v>0.99746999999999997</v>
      </c>
      <c r="IM224" s="265">
        <v>0.98094999999999999</v>
      </c>
      <c r="IN224" s="265">
        <v>0.89163000000000003</v>
      </c>
      <c r="IO224" s="265">
        <v>0.82896999999999998</v>
      </c>
      <c r="IP224" s="265">
        <v>0.89783000000000002</v>
      </c>
      <c r="IQ224" s="265">
        <v>0.99929999999999997</v>
      </c>
      <c r="IR224" s="265">
        <v>0.69123000000000001</v>
      </c>
      <c r="IS224" s="265">
        <v>0.93928</v>
      </c>
      <c r="IT224" s="265">
        <v>0.57715000000000005</v>
      </c>
      <c r="IU224" s="265">
        <v>0.98729999999999996</v>
      </c>
      <c r="IV224" s="265">
        <v>0.76822999999999997</v>
      </c>
      <c r="IW224" s="265">
        <v>0.98755999999999999</v>
      </c>
      <c r="IX224" s="265">
        <v>0.99517</v>
      </c>
      <c r="IY224" s="265">
        <v>0.86963000000000001</v>
      </c>
      <c r="IZ224" s="265">
        <v>0.78512999999999999</v>
      </c>
      <c r="JA224" s="265">
        <v>0.82091999999999998</v>
      </c>
      <c r="JB224" s="265">
        <v>0.78861000000000003</v>
      </c>
      <c r="JC224" s="265">
        <v>0.85499000000000003</v>
      </c>
      <c r="JD224" s="265">
        <v>0.98863000000000001</v>
      </c>
      <c r="JE224" s="265">
        <v>0.97009000000000001</v>
      </c>
      <c r="JF224" s="265">
        <v>0.54588999999999999</v>
      </c>
      <c r="JG224" s="265">
        <v>0.99951000000000001</v>
      </c>
      <c r="JH224" s="265">
        <v>0.94725000000000004</v>
      </c>
      <c r="JI224" s="265">
        <v>0.71763999999999994</v>
      </c>
      <c r="JJ224" s="265">
        <v>0.68252999999999997</v>
      </c>
      <c r="JK224" s="265">
        <v>0.85982999999999998</v>
      </c>
      <c r="JL224" s="265">
        <v>0.84353999999999996</v>
      </c>
      <c r="JM224" s="265">
        <v>0.99963999999999997</v>
      </c>
      <c r="JN224" s="265">
        <v>0.98143000000000002</v>
      </c>
      <c r="JO224" s="265">
        <v>0.99300999999999995</v>
      </c>
      <c r="JP224" s="265">
        <v>0.63541000000000003</v>
      </c>
      <c r="JQ224" s="265">
        <v>0.98841999999999997</v>
      </c>
      <c r="JR224" s="265">
        <v>0.97996000000000005</v>
      </c>
      <c r="JS224" s="265">
        <v>0.99816000000000005</v>
      </c>
      <c r="JT224" s="265">
        <v>0.37203000000000003</v>
      </c>
      <c r="JU224" s="265">
        <v>0.94084999999999996</v>
      </c>
      <c r="JV224" s="265">
        <v>0.89663999999999999</v>
      </c>
      <c r="JW224" s="265">
        <v>0.97379000000000004</v>
      </c>
      <c r="JX224" s="265">
        <v>0.97262000000000004</v>
      </c>
      <c r="JY224" s="265">
        <v>0.97528999999999999</v>
      </c>
      <c r="JZ224" s="265">
        <v>0.90119000000000005</v>
      </c>
      <c r="KA224" s="265">
        <v>0.81610000000000005</v>
      </c>
      <c r="KB224" s="265">
        <v>0.70811000000000002</v>
      </c>
      <c r="KC224" s="265">
        <v>0.54862999999999995</v>
      </c>
      <c r="KD224" s="265">
        <v>0.46626000000000001</v>
      </c>
      <c r="KE224" s="265">
        <v>0.48775000000000002</v>
      </c>
      <c r="KF224" s="265">
        <v>0.45096999999999998</v>
      </c>
      <c r="KG224" s="265">
        <v>0.43001</v>
      </c>
      <c r="KH224" s="265">
        <v>0.99051999999999996</v>
      </c>
      <c r="KI224" s="265">
        <v>0.99080000000000001</v>
      </c>
      <c r="KJ224" s="265">
        <v>0.99592999999999998</v>
      </c>
      <c r="KK224" s="265">
        <v>0.79425000000000001</v>
      </c>
      <c r="KL224" s="265">
        <v>0.81098999999999999</v>
      </c>
      <c r="KM224" s="265">
        <v>0.94403000000000004</v>
      </c>
      <c r="KN224" s="265">
        <v>0.90342999999999996</v>
      </c>
      <c r="KO224" s="265">
        <v>0.83694999999999997</v>
      </c>
      <c r="KP224" s="265">
        <v>6.2328417010444745E-3</v>
      </c>
      <c r="KQ224" s="265">
        <v>0.70528000000000002</v>
      </c>
      <c r="KR224" s="265">
        <v>0.65593999999999997</v>
      </c>
      <c r="KS224" s="265">
        <v>0.61609999999999998</v>
      </c>
      <c r="KT224" s="265">
        <v>0.93804005339729901</v>
      </c>
      <c r="KU224" s="265">
        <v>0.23068</v>
      </c>
      <c r="KV224" s="265">
        <v>0.40255999999999997</v>
      </c>
      <c r="KW224" s="265">
        <v>0.47466000000000003</v>
      </c>
      <c r="KX224" s="265">
        <v>0.58296999999999999</v>
      </c>
      <c r="KY224" s="265">
        <v>0.75841999999999998</v>
      </c>
      <c r="KZ224" s="265">
        <v>0.91057999999999995</v>
      </c>
      <c r="LA224" s="265">
        <v>0.98707999999999996</v>
      </c>
      <c r="LB224" s="265">
        <v>0.99741999999999997</v>
      </c>
      <c r="LC224" s="265">
        <v>1</v>
      </c>
      <c r="LD224" s="265">
        <v>0</v>
      </c>
      <c r="LE224" s="265">
        <v>0.51153999999999999</v>
      </c>
      <c r="LF224" s="265">
        <v>2.6239999999999998E-4</v>
      </c>
      <c r="LG224" s="265">
        <v>2.1120000000000001E-4</v>
      </c>
      <c r="LH224" s="431">
        <v>4.5475466176867485E-3</v>
      </c>
      <c r="LI224" s="431">
        <v>3.9280690252780914E-3</v>
      </c>
      <c r="LJ224" s="431">
        <v>4.095389973372221E-3</v>
      </c>
      <c r="LK224" s="431">
        <v>2.4323014076799154E-3</v>
      </c>
      <c r="LL224" s="431">
        <v>3.1199650838971138E-3</v>
      </c>
      <c r="LM224" s="431">
        <v>1.7014194745570421E-3</v>
      </c>
      <c r="LN224" s="431">
        <v>2.3156201932579279E-3</v>
      </c>
      <c r="LO224" s="431">
        <v>1.2926366180181503E-3</v>
      </c>
      <c r="LP224" s="431">
        <v>1.6670809127390385E-3</v>
      </c>
      <c r="LQ224" s="431">
        <v>1.1583693558350205E-3</v>
      </c>
      <c r="LR224" s="431">
        <v>4.0910746902227402E-3</v>
      </c>
      <c r="LS224" s="431">
        <v>2.7748818974941969E-3</v>
      </c>
      <c r="LT224" s="431">
        <v>4.0470482781529427E-3</v>
      </c>
      <c r="LU224" s="431">
        <v>1.9677381496876478E-3</v>
      </c>
      <c r="LV224" s="431">
        <v>2.8134291060268879E-3</v>
      </c>
      <c r="LW224" s="431">
        <v>1.6638590022921562E-3</v>
      </c>
      <c r="LX224" s="431">
        <v>2.4345752317458391E-3</v>
      </c>
      <c r="LY224" s="431">
        <v>1.6402177279815078E-3</v>
      </c>
      <c r="LZ224" s="431">
        <v>4.3312842026352882E-3</v>
      </c>
      <c r="MA224" s="431">
        <v>3.6397704388946295E-3</v>
      </c>
      <c r="MB224" s="431">
        <v>4.3552699498832226E-3</v>
      </c>
      <c r="MC224" s="431">
        <v>2.3869259748607874E-3</v>
      </c>
      <c r="MD224" s="431">
        <v>2.0284950733184814E-3</v>
      </c>
      <c r="ME224" s="431">
        <v>3.0898118857294321E-3</v>
      </c>
      <c r="MF224" s="431">
        <v>3.4605197142809629E-3</v>
      </c>
      <c r="MG224" s="431">
        <v>2.9033701866865158E-3</v>
      </c>
      <c r="MH224" s="266"/>
      <c r="MI224" s="266"/>
      <c r="MJ224" s="266"/>
      <c r="MK224" s="266"/>
      <c r="ML224" s="266"/>
      <c r="MM224" s="266"/>
      <c r="MN224" s="266"/>
      <c r="MO224" s="266"/>
      <c r="MP224" s="266"/>
      <c r="MQ224" s="266"/>
      <c r="MR224" s="266"/>
      <c r="MS224" s="266"/>
      <c r="MT224" s="266"/>
      <c r="MU224" s="266"/>
      <c r="MV224" s="266"/>
      <c r="MW224" s="266"/>
      <c r="MX224" s="266"/>
      <c r="MY224" s="266"/>
      <c r="MZ224" s="266"/>
      <c r="NA224" s="266"/>
      <c r="NB224" s="266"/>
      <c r="NC224" s="266"/>
      <c r="ND224" s="266"/>
      <c r="NE224" s="266"/>
      <c r="NF224" s="266"/>
      <c r="NG224" s="266"/>
      <c r="NH224" s="266"/>
      <c r="NI224" s="266"/>
      <c r="NJ224" s="266"/>
      <c r="NK224" s="266"/>
      <c r="NL224" s="266"/>
      <c r="NM224" s="266"/>
      <c r="NN224" s="266"/>
      <c r="NO224" s="266"/>
      <c r="NP224" s="266"/>
      <c r="NQ224" s="266"/>
      <c r="NR224" s="266"/>
      <c r="NS224" s="266"/>
      <c r="NT224" s="266"/>
      <c r="NU224" s="266"/>
      <c r="NV224" s="266"/>
      <c r="NW224" s="266"/>
      <c r="NX224" s="266"/>
      <c r="NY224" s="266"/>
      <c r="NZ224" s="266"/>
      <c r="OA224" s="266"/>
      <c r="OB224" s="266"/>
      <c r="OC224" s="266"/>
      <c r="OD224" s="266"/>
      <c r="OE224" s="266"/>
      <c r="OF224" s="266"/>
      <c r="OG224" s="266"/>
      <c r="OH224" s="266"/>
      <c r="OI224" s="266"/>
      <c r="OJ224" s="266"/>
      <c r="OK224" s="266"/>
      <c r="OL224" s="266"/>
      <c r="OM224" s="266"/>
      <c r="ON224" s="267"/>
    </row>
    <row r="225" spans="1:404">
      <c r="A225" s="261">
        <v>600</v>
      </c>
      <c r="B225" s="265">
        <v>0.30273</v>
      </c>
      <c r="C225" s="265">
        <v>0.47283999999999998</v>
      </c>
      <c r="D225" s="265">
        <v>0.58618000000000003</v>
      </c>
      <c r="E225" s="265">
        <v>0.69055999999999995</v>
      </c>
      <c r="F225" s="265">
        <v>0.31133</v>
      </c>
      <c r="G225" s="265">
        <v>0.49341000000000002</v>
      </c>
      <c r="H225" s="265">
        <v>0.27617000000000003</v>
      </c>
      <c r="I225" s="265">
        <v>0.37889</v>
      </c>
      <c r="J225" s="265">
        <v>0.44788</v>
      </c>
      <c r="K225" s="265">
        <v>8.8479000000000002E-2</v>
      </c>
      <c r="L225" s="265">
        <v>0.10063</v>
      </c>
      <c r="M225" s="265">
        <v>0.13542000000000001</v>
      </c>
      <c r="N225" s="265">
        <v>0.44986999999999999</v>
      </c>
      <c r="O225" s="265">
        <v>0.27112000000000003</v>
      </c>
      <c r="P225" s="265">
        <v>0.48146</v>
      </c>
      <c r="Q225" s="265">
        <v>0.47982999999999998</v>
      </c>
      <c r="R225" s="265">
        <v>0.70681000000000005</v>
      </c>
      <c r="S225" s="265">
        <v>0.32372000000000001</v>
      </c>
      <c r="T225" s="265">
        <v>0.22237999999999999</v>
      </c>
      <c r="U225" s="265">
        <v>0.22559999999999999</v>
      </c>
      <c r="V225" s="265">
        <v>0.15587999999999999</v>
      </c>
      <c r="W225" s="265">
        <v>0.28897</v>
      </c>
      <c r="X225" s="265">
        <v>0.28717999999999999</v>
      </c>
      <c r="Y225" s="265">
        <v>0.27015</v>
      </c>
      <c r="Z225" s="265">
        <v>0.19896</v>
      </c>
      <c r="AA225" s="265">
        <v>0.30909999999999999</v>
      </c>
      <c r="AB225" s="265">
        <v>0.21739</v>
      </c>
      <c r="AC225" s="265">
        <v>0.36265999999999998</v>
      </c>
      <c r="AD225" s="265">
        <v>0.24475</v>
      </c>
      <c r="AE225" s="265">
        <v>0.24795</v>
      </c>
      <c r="AF225" s="265">
        <v>0.21193999999999999</v>
      </c>
      <c r="AG225" s="265">
        <v>0.59453</v>
      </c>
      <c r="AH225" s="265">
        <v>0.13829</v>
      </c>
      <c r="AI225" s="265">
        <v>0.10427</v>
      </c>
      <c r="AJ225" s="265">
        <v>0.19519</v>
      </c>
      <c r="AK225" s="265">
        <v>0.13066</v>
      </c>
      <c r="AL225" s="265">
        <v>9.7629999999999995E-2</v>
      </c>
      <c r="AM225" s="265">
        <v>0.12959999999999999</v>
      </c>
      <c r="AN225" s="265">
        <v>0.11702</v>
      </c>
      <c r="AO225" s="265">
        <v>8.3815000000000001E-2</v>
      </c>
      <c r="AP225" s="265">
        <v>0.14987</v>
      </c>
      <c r="AQ225" s="265">
        <v>0.10017</v>
      </c>
      <c r="AR225" s="265">
        <v>7.6036999999999993E-2</v>
      </c>
      <c r="AS225" s="265">
        <v>0.11002000000000001</v>
      </c>
      <c r="AT225" s="265">
        <v>8.9565000000000006E-2</v>
      </c>
      <c r="AU225" s="265">
        <v>6.4829999999999999E-2</v>
      </c>
      <c r="AV225" s="265">
        <v>7.5639999999999999E-2</v>
      </c>
      <c r="AW225" s="265">
        <v>0.18608</v>
      </c>
      <c r="AX225" s="265">
        <v>0.17124</v>
      </c>
      <c r="AY225" s="265">
        <v>0.13555</v>
      </c>
      <c r="AZ225" s="265">
        <v>0.11322</v>
      </c>
      <c r="BA225" s="265">
        <v>6.7733000000000002E-2</v>
      </c>
      <c r="BB225" s="265">
        <v>7.3341000000000003E-2</v>
      </c>
      <c r="BC225" s="265">
        <v>7.7037999999999995E-2</v>
      </c>
      <c r="BD225" s="265">
        <v>6.2922000000000006E-2</v>
      </c>
      <c r="BE225" s="265">
        <v>0.73250999999999999</v>
      </c>
      <c r="BF225" s="265">
        <v>0.63478000000000001</v>
      </c>
      <c r="BG225" s="265">
        <v>0.75712999999999997</v>
      </c>
      <c r="BH225" s="265">
        <v>0.78515000000000001</v>
      </c>
      <c r="BI225" s="265">
        <v>0.24126</v>
      </c>
      <c r="BJ225" s="265">
        <v>0.20202999999999999</v>
      </c>
      <c r="BK225" s="265">
        <v>0.85714000000000001</v>
      </c>
      <c r="BL225" s="265">
        <v>1</v>
      </c>
      <c r="BM225" s="265">
        <v>0.79268000000000005</v>
      </c>
      <c r="BN225" s="265">
        <v>0.63366</v>
      </c>
      <c r="BO225" s="265">
        <v>0.68571000000000004</v>
      </c>
      <c r="BP225" s="265">
        <v>0.11224000000000001</v>
      </c>
      <c r="BQ225" s="265">
        <v>1</v>
      </c>
      <c r="BR225" s="265">
        <v>0.65215999999999996</v>
      </c>
      <c r="BS225" s="265">
        <v>1</v>
      </c>
      <c r="BT225" s="265">
        <v>0.53749999999999998</v>
      </c>
      <c r="BU225" s="265">
        <v>1.6962999999999999E-2</v>
      </c>
      <c r="BV225" s="265">
        <v>8.6449999999999999E-3</v>
      </c>
      <c r="BW225" s="265">
        <v>4.6729E-2</v>
      </c>
      <c r="BX225" s="265">
        <v>2.1357000000000001E-2</v>
      </c>
      <c r="BY225" s="265">
        <v>0.53886999999999996</v>
      </c>
      <c r="BZ225" s="265">
        <v>0.51559999999999995</v>
      </c>
      <c r="CA225" s="265">
        <v>0.8</v>
      </c>
      <c r="CB225" s="265">
        <v>0.62460000000000004</v>
      </c>
      <c r="CC225" s="265">
        <v>0.78491</v>
      </c>
      <c r="CD225" s="265">
        <v>0.52242</v>
      </c>
      <c r="CE225" s="265">
        <v>0.49885000000000002</v>
      </c>
      <c r="CF225" s="265">
        <v>0.54508000000000001</v>
      </c>
      <c r="CG225" s="265">
        <v>0.35408000000000001</v>
      </c>
      <c r="CH225" s="265">
        <v>0.49436000000000002</v>
      </c>
      <c r="CI225" s="265">
        <v>0.49620999999999998</v>
      </c>
      <c r="CJ225" s="265">
        <v>0.48892000000000002</v>
      </c>
      <c r="CK225" s="265">
        <v>0.39104</v>
      </c>
      <c r="CL225" s="265">
        <v>0.68767999999999996</v>
      </c>
      <c r="CM225" s="265">
        <v>0.37819000000000003</v>
      </c>
      <c r="CN225" s="265">
        <v>0.18182000000000001</v>
      </c>
      <c r="CO225" s="265">
        <v>0.31269000000000002</v>
      </c>
      <c r="CP225" s="265">
        <v>0.37940000000000002</v>
      </c>
      <c r="CQ225" s="265">
        <v>0.34398000000000001</v>
      </c>
      <c r="CR225" s="265">
        <v>0.31</v>
      </c>
      <c r="CS225" s="265">
        <v>0.72448999999999997</v>
      </c>
      <c r="CT225" s="265">
        <v>0.72165000000000001</v>
      </c>
      <c r="CU225" s="265">
        <v>0.24</v>
      </c>
      <c r="CV225" s="265">
        <v>0.33461999999999997</v>
      </c>
      <c r="CW225" s="265">
        <v>0.71716999999999997</v>
      </c>
      <c r="CX225" s="265">
        <v>0.63917999999999997</v>
      </c>
      <c r="CY225" s="265">
        <v>0.40205999999999997</v>
      </c>
      <c r="CZ225" s="265">
        <v>0.50673999999999997</v>
      </c>
      <c r="DA225" s="265">
        <v>0.55728999999999995</v>
      </c>
      <c r="DB225" s="265">
        <v>0.12121</v>
      </c>
      <c r="DC225" s="265">
        <v>0.13402</v>
      </c>
      <c r="DD225" s="265">
        <v>0.10101</v>
      </c>
      <c r="DE225" s="265">
        <v>0.21648999999999999</v>
      </c>
      <c r="DF225" s="265">
        <v>9.5208000000000001E-2</v>
      </c>
      <c r="DG225" s="265">
        <v>9.8207000000000003E-2</v>
      </c>
      <c r="DH225" s="265">
        <v>6.0025000000000002E-2</v>
      </c>
      <c r="DI225" s="265">
        <v>0.23082</v>
      </c>
      <c r="DJ225" s="265">
        <v>0.20616000000000001</v>
      </c>
      <c r="DK225" s="265">
        <v>0.10162</v>
      </c>
      <c r="DL225" s="265">
        <v>0.80274999999999996</v>
      </c>
      <c r="DM225" s="265">
        <v>0.10236000000000001</v>
      </c>
      <c r="DN225" s="265">
        <v>0.12474</v>
      </c>
      <c r="DO225" s="265">
        <v>0.31139</v>
      </c>
      <c r="DP225" s="265">
        <v>0.13424</v>
      </c>
      <c r="DQ225" s="265">
        <v>6.8409999999999999E-2</v>
      </c>
      <c r="DR225" s="265">
        <v>6.2694E-2</v>
      </c>
      <c r="DS225" s="265">
        <v>7.2912000000000005E-2</v>
      </c>
      <c r="DT225" s="265">
        <v>1</v>
      </c>
      <c r="DU225" s="265">
        <v>0.25729999999999997</v>
      </c>
      <c r="DV225" s="265">
        <v>0.95708000000000004</v>
      </c>
      <c r="DW225" s="265">
        <v>0.20794000000000001</v>
      </c>
      <c r="DX225" s="265">
        <v>5.3141000000000001E-2</v>
      </c>
      <c r="DY225" s="265">
        <v>5.6996999999999999E-2</v>
      </c>
      <c r="DZ225" s="265">
        <v>0.94404999999999994</v>
      </c>
      <c r="EA225" s="265">
        <v>0.20077</v>
      </c>
      <c r="EB225" s="265">
        <v>0.21045</v>
      </c>
      <c r="EC225" s="265">
        <v>0.21071000000000001</v>
      </c>
      <c r="ED225" s="265">
        <v>0.21009</v>
      </c>
      <c r="EE225" s="265">
        <v>0.20974000000000001</v>
      </c>
      <c r="EF225" s="265">
        <v>8.1032000000000007E-2</v>
      </c>
      <c r="EG225" s="265">
        <v>0.20177999999999999</v>
      </c>
      <c r="EH225" s="265">
        <v>0.18797</v>
      </c>
      <c r="EI225" s="265">
        <v>0.68367</v>
      </c>
      <c r="EJ225" s="265">
        <v>0.63917999999999997</v>
      </c>
      <c r="EK225" s="265">
        <v>0.43434</v>
      </c>
      <c r="EL225" s="265">
        <v>0.6875</v>
      </c>
      <c r="EM225" s="265">
        <v>9.9602999999999997E-2</v>
      </c>
      <c r="EN225" s="265">
        <v>0.14792</v>
      </c>
      <c r="EO225" s="265">
        <v>0.89736000000000005</v>
      </c>
      <c r="EP225" s="265">
        <v>0.45117000000000002</v>
      </c>
      <c r="EQ225" s="265">
        <v>0.13696</v>
      </c>
      <c r="ER225" s="265">
        <v>0.28406999999999999</v>
      </c>
      <c r="ES225" s="265">
        <v>0.18776000000000001</v>
      </c>
      <c r="ET225" s="265">
        <v>0.22672999999999999</v>
      </c>
      <c r="EU225" s="265">
        <v>0.16137000000000001</v>
      </c>
      <c r="EV225" s="265">
        <v>0.26888000000000001</v>
      </c>
      <c r="EW225" s="265">
        <v>0.26963999999999999</v>
      </c>
      <c r="EX225" s="265">
        <v>0.27224999999999999</v>
      </c>
      <c r="EY225" s="265">
        <v>0.12253</v>
      </c>
      <c r="EZ225" s="265">
        <v>0.49847000000000002</v>
      </c>
      <c r="FA225" s="265">
        <v>0.33854000000000001</v>
      </c>
      <c r="FB225" s="265">
        <v>0.34927000000000002</v>
      </c>
      <c r="FC225" s="265">
        <v>0.35748000000000002</v>
      </c>
      <c r="FD225" s="265">
        <v>0.22592000000000001</v>
      </c>
      <c r="FE225" s="265">
        <v>0.36734</v>
      </c>
      <c r="FF225" s="265">
        <v>0.19481000000000001</v>
      </c>
      <c r="FG225" s="265">
        <v>0.27285999999999999</v>
      </c>
      <c r="FH225" s="265">
        <v>0.15204999999999999</v>
      </c>
      <c r="FI225" s="265">
        <v>0.12953999999999999</v>
      </c>
      <c r="FJ225" s="265">
        <v>0.128</v>
      </c>
      <c r="FK225" s="265">
        <v>0.12795999999999999</v>
      </c>
      <c r="FL225" s="265">
        <v>0.30129</v>
      </c>
      <c r="FM225" s="265">
        <v>0.30581000000000003</v>
      </c>
      <c r="FN225" s="265">
        <v>0.80227999999999999</v>
      </c>
      <c r="FO225" s="265">
        <v>0.99</v>
      </c>
      <c r="FP225" s="265">
        <v>0.49856</v>
      </c>
      <c r="FQ225" s="265">
        <v>0.91734000000000004</v>
      </c>
      <c r="FR225" s="265">
        <v>0.97926000000000002</v>
      </c>
      <c r="FS225" s="265">
        <v>0.99495</v>
      </c>
      <c r="FT225" s="265">
        <v>0.75283999999999995</v>
      </c>
      <c r="FU225" s="265">
        <v>0.78632999999999997</v>
      </c>
      <c r="FV225" s="265">
        <v>0.70859000000000005</v>
      </c>
      <c r="FW225" s="265">
        <v>0.52222999999999997</v>
      </c>
      <c r="FX225" s="265">
        <v>0.99234</v>
      </c>
      <c r="FY225" s="265">
        <v>0.46551999999999999</v>
      </c>
      <c r="FZ225" s="265">
        <v>0.52222999999999997</v>
      </c>
      <c r="GA225" s="265">
        <v>0.72814999999999996</v>
      </c>
      <c r="GB225" s="265">
        <v>0.68371999999999999</v>
      </c>
      <c r="GC225" s="265">
        <v>0.99739</v>
      </c>
      <c r="GD225" s="265">
        <v>0.95</v>
      </c>
      <c r="GE225" s="265">
        <v>0.99256999999999995</v>
      </c>
      <c r="GF225" s="265">
        <v>0.99207000000000001</v>
      </c>
      <c r="GG225" s="265">
        <v>0.60704000000000002</v>
      </c>
      <c r="GH225" s="265">
        <v>0.69360999999999995</v>
      </c>
      <c r="GI225" s="265">
        <v>0.65161999999999998</v>
      </c>
      <c r="GJ225" s="265">
        <v>0.98226000000000002</v>
      </c>
      <c r="GK225" s="265">
        <v>0.95826</v>
      </c>
      <c r="GL225" s="265">
        <v>0.79996</v>
      </c>
      <c r="GM225" s="265">
        <v>1</v>
      </c>
      <c r="GN225" s="265">
        <v>0.88770000000000004</v>
      </c>
      <c r="GO225" s="265">
        <v>0.98845000000000005</v>
      </c>
      <c r="GP225" s="265">
        <v>0.99682999999999999</v>
      </c>
      <c r="GQ225" s="265">
        <v>0.99570999999999998</v>
      </c>
      <c r="GR225" s="265">
        <v>0.99661</v>
      </c>
      <c r="GS225" s="265">
        <v>0.99184000000000005</v>
      </c>
      <c r="GT225" s="265">
        <v>0.98894000000000004</v>
      </c>
      <c r="GU225" s="265">
        <v>0.98501000000000005</v>
      </c>
      <c r="GV225" s="265">
        <v>0.95454000000000006</v>
      </c>
      <c r="GW225" s="265">
        <v>0.99628000000000005</v>
      </c>
      <c r="GX225" s="265">
        <v>0.98675000000000002</v>
      </c>
      <c r="GY225" s="265">
        <v>0.56772</v>
      </c>
      <c r="GZ225" s="265">
        <v>0.45062999999999998</v>
      </c>
      <c r="HA225" s="265">
        <v>0.96472000000000002</v>
      </c>
      <c r="HB225" s="265">
        <v>0.97294999999999998</v>
      </c>
      <c r="HC225" s="265">
        <v>0.92357999999999996</v>
      </c>
      <c r="HD225" s="265">
        <v>0.65493999999999997</v>
      </c>
      <c r="HE225" s="265">
        <v>0.99561999999999995</v>
      </c>
      <c r="HF225" s="265">
        <v>0.82252000000000003</v>
      </c>
      <c r="HG225" s="265">
        <v>0.99641999999999997</v>
      </c>
      <c r="HH225" s="265">
        <v>0.99590000000000001</v>
      </c>
      <c r="HI225" s="265">
        <v>0.99739999999999995</v>
      </c>
      <c r="HJ225" s="265">
        <v>0.89739999999999998</v>
      </c>
      <c r="HK225" s="265">
        <v>0.94006000000000001</v>
      </c>
      <c r="HL225" s="265">
        <v>0.96092</v>
      </c>
      <c r="HM225" s="265">
        <v>0.99231999999999998</v>
      </c>
      <c r="HN225" s="265">
        <v>1</v>
      </c>
      <c r="HO225" s="265">
        <v>1</v>
      </c>
      <c r="HP225" s="265">
        <v>0.99758999999999998</v>
      </c>
      <c r="HQ225" s="265">
        <v>0.74963999999999997</v>
      </c>
      <c r="HR225" s="265">
        <v>0.79281000000000001</v>
      </c>
      <c r="HS225" s="265">
        <v>1</v>
      </c>
      <c r="HT225" s="265">
        <v>0.74614999999999998</v>
      </c>
      <c r="HU225" s="265">
        <v>0.76710999999999996</v>
      </c>
      <c r="HV225" s="265">
        <v>0.9849</v>
      </c>
      <c r="HW225" s="265">
        <v>0.68730999999999998</v>
      </c>
      <c r="HX225" s="265">
        <v>0.71282999999999996</v>
      </c>
      <c r="HY225" s="265">
        <v>0.55647999999999997</v>
      </c>
      <c r="HZ225" s="265">
        <v>0.94628999999999996</v>
      </c>
      <c r="IA225" s="265">
        <v>0.99728000000000006</v>
      </c>
      <c r="IB225" s="265">
        <v>0.99733000000000005</v>
      </c>
      <c r="IC225" s="265">
        <v>0.99494000000000005</v>
      </c>
      <c r="ID225" s="265">
        <v>0.99751999999999996</v>
      </c>
      <c r="IE225" s="265">
        <v>1</v>
      </c>
      <c r="IF225" s="265">
        <v>1</v>
      </c>
      <c r="IG225" s="265">
        <v>0.98306000000000004</v>
      </c>
      <c r="IH225" s="265">
        <v>0.98717999999999995</v>
      </c>
      <c r="II225" s="265">
        <v>0.93422000000000005</v>
      </c>
      <c r="IJ225" s="265">
        <v>1</v>
      </c>
      <c r="IK225" s="265">
        <v>1</v>
      </c>
      <c r="IL225" s="265">
        <v>0.99804999999999999</v>
      </c>
      <c r="IM225" s="265">
        <v>0.97775999999999996</v>
      </c>
      <c r="IN225" s="265">
        <v>0.88434000000000001</v>
      </c>
      <c r="IO225" s="265">
        <v>0.81608999999999998</v>
      </c>
      <c r="IP225" s="265">
        <v>0.90651000000000004</v>
      </c>
      <c r="IQ225" s="265">
        <v>1</v>
      </c>
      <c r="IR225" s="265">
        <v>0.68489999999999995</v>
      </c>
      <c r="IS225" s="265">
        <v>0.94203000000000003</v>
      </c>
      <c r="IT225" s="265">
        <v>0.57191999999999998</v>
      </c>
      <c r="IU225" s="265">
        <v>0.99019999999999997</v>
      </c>
      <c r="IV225" s="265">
        <v>0.77781999999999996</v>
      </c>
      <c r="IW225" s="265">
        <v>0.99031000000000002</v>
      </c>
      <c r="IX225" s="265">
        <v>0.99690000000000001</v>
      </c>
      <c r="IY225" s="265">
        <v>0.86587999999999998</v>
      </c>
      <c r="IZ225" s="265">
        <v>0.78207000000000004</v>
      </c>
      <c r="JA225" s="265">
        <v>0.81791000000000003</v>
      </c>
      <c r="JB225" s="265">
        <v>0.78556999999999999</v>
      </c>
      <c r="JC225" s="265">
        <v>0.85150999999999999</v>
      </c>
      <c r="JD225" s="265">
        <v>0.98629</v>
      </c>
      <c r="JE225" s="265">
        <v>0.97331999999999996</v>
      </c>
      <c r="JF225" s="265">
        <v>0.54</v>
      </c>
      <c r="JG225" s="265">
        <v>1</v>
      </c>
      <c r="JH225" s="265">
        <v>0.94266000000000005</v>
      </c>
      <c r="JI225" s="265">
        <v>0.71179999999999999</v>
      </c>
      <c r="JJ225" s="265">
        <v>0.67642999999999998</v>
      </c>
      <c r="JK225" s="265">
        <v>0.85204999999999997</v>
      </c>
      <c r="JL225" s="265">
        <v>0.83774999999999999</v>
      </c>
      <c r="JM225" s="265">
        <v>1</v>
      </c>
      <c r="JN225" s="265">
        <v>0.98517999999999994</v>
      </c>
      <c r="JO225" s="265">
        <v>0.99522999999999995</v>
      </c>
      <c r="JP225" s="265">
        <v>0.63066999999999995</v>
      </c>
      <c r="JQ225" s="265">
        <v>0.99173</v>
      </c>
      <c r="JR225" s="265">
        <v>0.98519999999999996</v>
      </c>
      <c r="JS225" s="265">
        <v>1</v>
      </c>
      <c r="JT225" s="265">
        <v>0.36940000000000001</v>
      </c>
      <c r="JU225" s="265">
        <v>0.93794999999999995</v>
      </c>
      <c r="JV225" s="265">
        <v>0.89454999999999996</v>
      </c>
      <c r="JW225" s="265">
        <v>0.97836000000000001</v>
      </c>
      <c r="JX225" s="265">
        <v>0.97523000000000004</v>
      </c>
      <c r="JY225" s="265">
        <v>0.97768999999999995</v>
      </c>
      <c r="JZ225" s="265">
        <v>0.90851999999999999</v>
      </c>
      <c r="KA225" s="265">
        <v>0.82323000000000002</v>
      </c>
      <c r="KB225" s="265">
        <v>0.71616999999999997</v>
      </c>
      <c r="KC225" s="265">
        <v>0.54293000000000002</v>
      </c>
      <c r="KD225" s="265">
        <v>0.46118999999999999</v>
      </c>
      <c r="KE225" s="265">
        <v>0.48250999999999999</v>
      </c>
      <c r="KF225" s="265">
        <v>0.44674999999999998</v>
      </c>
      <c r="KG225" s="265">
        <v>0.42598000000000003</v>
      </c>
      <c r="KH225" s="265">
        <v>0.98843000000000003</v>
      </c>
      <c r="KI225" s="265">
        <v>0.99453999999999998</v>
      </c>
      <c r="KJ225" s="265">
        <v>0.99856</v>
      </c>
      <c r="KK225" s="265">
        <v>0.80596999999999996</v>
      </c>
      <c r="KL225" s="265">
        <v>0.82003000000000004</v>
      </c>
      <c r="KM225" s="265">
        <v>0.94810000000000005</v>
      </c>
      <c r="KN225" s="265">
        <v>0.90629999999999999</v>
      </c>
      <c r="KO225" s="265">
        <v>0.83882999999999996</v>
      </c>
      <c r="KP225" s="265">
        <v>6.2361448378202957E-3</v>
      </c>
      <c r="KQ225" s="265">
        <v>0.70586000000000004</v>
      </c>
      <c r="KR225" s="265">
        <v>0.65610999999999997</v>
      </c>
      <c r="KS225" s="265">
        <v>0.61597000000000002</v>
      </c>
      <c r="KT225" s="265">
        <v>0.93990773633580282</v>
      </c>
      <c r="KU225" s="265">
        <v>0.23336000000000001</v>
      </c>
      <c r="KV225" s="265">
        <v>0.40565000000000001</v>
      </c>
      <c r="KW225" s="265">
        <v>0.47774</v>
      </c>
      <c r="KX225" s="265">
        <v>0.58591000000000004</v>
      </c>
      <c r="KY225" s="265">
        <v>0.76080999999999999</v>
      </c>
      <c r="KZ225" s="265">
        <v>0.91215999999999997</v>
      </c>
      <c r="LA225" s="265">
        <v>0.98770000000000002</v>
      </c>
      <c r="LB225" s="265">
        <v>0.99717999999999996</v>
      </c>
      <c r="LC225" s="265">
        <v>1</v>
      </c>
      <c r="LD225" s="265">
        <v>0</v>
      </c>
      <c r="LE225" s="265">
        <v>0.49358000000000002</v>
      </c>
      <c r="LF225" s="265">
        <v>3.28E-4</v>
      </c>
      <c r="LG225" s="265">
        <v>2.6400000000000002E-4</v>
      </c>
      <c r="LH225" s="431">
        <v>4.5268521644175053E-3</v>
      </c>
      <c r="LI225" s="431">
        <v>3.9166505448520184E-3</v>
      </c>
      <c r="LJ225" s="431">
        <v>4.0940986946225166E-3</v>
      </c>
      <c r="LK225" s="431">
        <v>2.4449750781059265E-3</v>
      </c>
      <c r="LL225" s="431">
        <v>3.1337381806224585E-3</v>
      </c>
      <c r="LM225" s="431">
        <v>1.7336641903966665E-3</v>
      </c>
      <c r="LN225" s="431">
        <v>2.3479710798710585E-3</v>
      </c>
      <c r="LO225" s="431">
        <v>1.3368077343329787E-3</v>
      </c>
      <c r="LP225" s="431">
        <v>1.7079774988815188E-3</v>
      </c>
      <c r="LQ225" s="431">
        <v>1.2036578264087439E-3</v>
      </c>
      <c r="LR225" s="431">
        <v>4.05894685536623E-3</v>
      </c>
      <c r="LS225" s="431">
        <v>2.7783962432295084E-3</v>
      </c>
      <c r="LT225" s="431">
        <v>4.0257303044199944E-3</v>
      </c>
      <c r="LU225" s="431">
        <v>1.987190218642354E-3</v>
      </c>
      <c r="LV225" s="431">
        <v>2.8337945695966482E-3</v>
      </c>
      <c r="LW225" s="431">
        <v>1.695956801995635E-3</v>
      </c>
      <c r="LX225" s="431">
        <v>2.4591635446995497E-3</v>
      </c>
      <c r="LY225" s="431">
        <v>1.6705160960555077E-3</v>
      </c>
      <c r="LZ225" s="431">
        <v>4.307732917368412E-3</v>
      </c>
      <c r="MA225" s="431">
        <v>3.6275831516832113E-3</v>
      </c>
      <c r="MB225" s="431">
        <v>4.3389629572629929E-3</v>
      </c>
      <c r="MC225" s="431">
        <v>2.3922163527458906E-3</v>
      </c>
      <c r="MD225" s="431">
        <v>2.0469832234084606E-3</v>
      </c>
      <c r="ME225" s="431">
        <v>3.0891816131770611E-3</v>
      </c>
      <c r="MF225" s="431">
        <v>3.4452411346137524E-3</v>
      </c>
      <c r="MG225" s="431">
        <v>2.8978555928915739E-3</v>
      </c>
      <c r="MH225" s="266"/>
      <c r="MI225" s="266"/>
      <c r="MJ225" s="266"/>
      <c r="MK225" s="266"/>
      <c r="ML225" s="266"/>
      <c r="MM225" s="266"/>
      <c r="MN225" s="266"/>
      <c r="MO225" s="266"/>
      <c r="MP225" s="266"/>
      <c r="MQ225" s="266"/>
      <c r="MR225" s="266"/>
      <c r="MS225" s="266"/>
      <c r="MT225" s="266"/>
      <c r="MU225" s="266"/>
      <c r="MV225" s="266"/>
      <c r="MW225" s="266"/>
      <c r="MX225" s="266"/>
      <c r="MY225" s="266"/>
      <c r="MZ225" s="266"/>
      <c r="NA225" s="266"/>
      <c r="NB225" s="266"/>
      <c r="NC225" s="266"/>
      <c r="ND225" s="266"/>
      <c r="NE225" s="266"/>
      <c r="NF225" s="266"/>
      <c r="NG225" s="266"/>
      <c r="NH225" s="266"/>
      <c r="NI225" s="266"/>
      <c r="NJ225" s="266"/>
      <c r="NK225" s="266"/>
      <c r="NL225" s="266"/>
      <c r="NM225" s="266"/>
      <c r="NN225" s="266"/>
      <c r="NO225" s="266"/>
      <c r="NP225" s="266"/>
      <c r="NQ225" s="266"/>
      <c r="NR225" s="266"/>
      <c r="NS225" s="266"/>
      <c r="NT225" s="266"/>
      <c r="NU225" s="266"/>
      <c r="NV225" s="266"/>
      <c r="NW225" s="266"/>
      <c r="NX225" s="266"/>
      <c r="NY225" s="266"/>
      <c r="NZ225" s="266"/>
      <c r="OA225" s="266"/>
      <c r="OB225" s="266"/>
      <c r="OC225" s="266"/>
      <c r="OD225" s="266"/>
      <c r="OE225" s="266"/>
      <c r="OF225" s="266"/>
      <c r="OG225" s="266"/>
      <c r="OH225" s="266"/>
      <c r="OI225" s="266"/>
      <c r="OJ225" s="266"/>
      <c r="OK225" s="266"/>
      <c r="OL225" s="266"/>
      <c r="OM225" s="266"/>
      <c r="ON225" s="267"/>
    </row>
    <row r="226" spans="1:404">
      <c r="A226" s="261">
        <v>601</v>
      </c>
      <c r="B226" s="265">
        <v>0.29801</v>
      </c>
      <c r="C226" s="265">
        <v>0.46523999999999999</v>
      </c>
      <c r="D226" s="265">
        <v>0.57708000000000004</v>
      </c>
      <c r="E226" s="265">
        <v>0.68078000000000005</v>
      </c>
      <c r="F226" s="265">
        <v>0.30584</v>
      </c>
      <c r="G226" s="265">
        <v>0.48451</v>
      </c>
      <c r="H226" s="265">
        <v>0.27481</v>
      </c>
      <c r="I226" s="265">
        <v>0.38006000000000001</v>
      </c>
      <c r="J226" s="265">
        <v>0.44721</v>
      </c>
      <c r="K226" s="265">
        <v>9.3337000000000003E-2</v>
      </c>
      <c r="L226" s="265">
        <v>0.10718999999999999</v>
      </c>
      <c r="M226" s="265">
        <v>0.14426</v>
      </c>
      <c r="N226" s="265">
        <v>0.45590999999999998</v>
      </c>
      <c r="O226" s="265">
        <v>0.27152999999999999</v>
      </c>
      <c r="P226" s="265">
        <v>0.47438999999999998</v>
      </c>
      <c r="Q226" s="265">
        <v>0.46888999999999997</v>
      </c>
      <c r="R226" s="265">
        <v>0.69574999999999998</v>
      </c>
      <c r="S226" s="265">
        <v>0.32352999999999998</v>
      </c>
      <c r="T226" s="265">
        <v>0.2223</v>
      </c>
      <c r="U226" s="265">
        <v>0.22572</v>
      </c>
      <c r="V226" s="265">
        <v>0.15534999999999999</v>
      </c>
      <c r="W226" s="265">
        <v>0.28332000000000002</v>
      </c>
      <c r="X226" s="265">
        <v>0.27121000000000001</v>
      </c>
      <c r="Y226" s="265">
        <v>0.26551000000000002</v>
      </c>
      <c r="Z226" s="265">
        <v>0.19225999999999999</v>
      </c>
      <c r="AA226" s="265">
        <v>0.30384</v>
      </c>
      <c r="AB226" s="265">
        <v>0.21365000000000001</v>
      </c>
      <c r="AC226" s="265">
        <v>0.36448999999999998</v>
      </c>
      <c r="AD226" s="265">
        <v>0.24576999999999999</v>
      </c>
      <c r="AE226" s="265">
        <v>0.22803000000000001</v>
      </c>
      <c r="AF226" s="265">
        <v>0.19586000000000001</v>
      </c>
      <c r="AG226" s="265">
        <v>0.54042999999999997</v>
      </c>
      <c r="AH226" s="265">
        <v>0.12695000000000001</v>
      </c>
      <c r="AI226" s="265">
        <v>0.10081</v>
      </c>
      <c r="AJ226" s="265">
        <v>0.17560000000000001</v>
      </c>
      <c r="AK226" s="265">
        <v>0.11484999999999999</v>
      </c>
      <c r="AL226" s="265">
        <v>9.4170000000000004E-2</v>
      </c>
      <c r="AM226" s="265">
        <v>0.11635</v>
      </c>
      <c r="AN226" s="265">
        <v>0.10285999999999999</v>
      </c>
      <c r="AO226" s="265">
        <v>8.0837999999999993E-2</v>
      </c>
      <c r="AP226" s="265">
        <v>0.13472000000000001</v>
      </c>
      <c r="AQ226" s="265">
        <v>8.8211999999999999E-2</v>
      </c>
      <c r="AR226" s="265">
        <v>7.3457999999999996E-2</v>
      </c>
      <c r="AS226" s="265">
        <v>9.7892999999999994E-2</v>
      </c>
      <c r="AT226" s="265">
        <v>7.8982999999999998E-2</v>
      </c>
      <c r="AU226" s="265">
        <v>6.2729999999999994E-2</v>
      </c>
      <c r="AV226" s="265">
        <v>6.6910999999999998E-2</v>
      </c>
      <c r="AW226" s="265">
        <v>0.16613</v>
      </c>
      <c r="AX226" s="265">
        <v>0.1537</v>
      </c>
      <c r="AY226" s="265">
        <v>0.12145</v>
      </c>
      <c r="AZ226" s="265">
        <v>0.10105</v>
      </c>
      <c r="BA226" s="265">
        <v>6.9372000000000003E-2</v>
      </c>
      <c r="BB226" s="265">
        <v>7.4301000000000006E-2</v>
      </c>
      <c r="BC226" s="265">
        <v>7.7542E-2</v>
      </c>
      <c r="BD226" s="265">
        <v>6.5143999999999994E-2</v>
      </c>
      <c r="BE226" s="265">
        <v>0.68072999999999995</v>
      </c>
      <c r="BF226" s="265">
        <v>0.59008000000000005</v>
      </c>
      <c r="BG226" s="265">
        <v>0.78188000000000002</v>
      </c>
      <c r="BH226" s="265">
        <v>0.80715999999999999</v>
      </c>
      <c r="BI226" s="265">
        <v>0.30402000000000001</v>
      </c>
      <c r="BJ226" s="265">
        <v>0.26341999999999999</v>
      </c>
      <c r="BK226" s="265">
        <v>0.81298999999999999</v>
      </c>
      <c r="BL226" s="265">
        <v>0.98280000000000001</v>
      </c>
      <c r="BM226" s="265">
        <v>0.76341000000000003</v>
      </c>
      <c r="BN226" s="265">
        <v>0.61209000000000002</v>
      </c>
      <c r="BO226" s="265">
        <v>0.66571000000000002</v>
      </c>
      <c r="BP226" s="265">
        <v>0.10434</v>
      </c>
      <c r="BQ226" s="265">
        <v>0.97258999999999995</v>
      </c>
      <c r="BR226" s="265">
        <v>0.62688999999999995</v>
      </c>
      <c r="BS226" s="265">
        <v>0.96965999999999997</v>
      </c>
      <c r="BT226" s="265">
        <v>0.51844999999999997</v>
      </c>
      <c r="BU226" s="265">
        <v>1.6603E-2</v>
      </c>
      <c r="BV226" s="265">
        <v>8.4963999999999994E-3</v>
      </c>
      <c r="BW226" s="265">
        <v>4.8363999999999997E-2</v>
      </c>
      <c r="BX226" s="265">
        <v>2.1602E-2</v>
      </c>
      <c r="BY226" s="265">
        <v>0.54169999999999996</v>
      </c>
      <c r="BZ226" s="265">
        <v>0.51846000000000003</v>
      </c>
      <c r="CA226" s="265">
        <v>0.80200000000000005</v>
      </c>
      <c r="CB226" s="265">
        <v>0.62817000000000001</v>
      </c>
      <c r="CC226" s="265">
        <v>0.78866000000000003</v>
      </c>
      <c r="CD226" s="265">
        <v>0.52549999999999997</v>
      </c>
      <c r="CE226" s="265">
        <v>0.50173999999999996</v>
      </c>
      <c r="CF226" s="265">
        <v>0.54832999999999998</v>
      </c>
      <c r="CG226" s="265">
        <v>0.36889</v>
      </c>
      <c r="CH226" s="265">
        <v>0.49756</v>
      </c>
      <c r="CI226" s="265">
        <v>0.49930000000000002</v>
      </c>
      <c r="CJ226" s="265">
        <v>0.49209000000000003</v>
      </c>
      <c r="CK226" s="265">
        <v>0.40609000000000001</v>
      </c>
      <c r="CL226" s="265">
        <v>0.68493000000000004</v>
      </c>
      <c r="CM226" s="265">
        <v>0.38584000000000002</v>
      </c>
      <c r="CN226" s="265">
        <v>0.17979999999999999</v>
      </c>
      <c r="CO226" s="265">
        <v>0.31868999999999997</v>
      </c>
      <c r="CP226" s="265">
        <v>0.39044000000000001</v>
      </c>
      <c r="CQ226" s="265">
        <v>0.35167999999999999</v>
      </c>
      <c r="CR226" s="265">
        <v>0.318</v>
      </c>
      <c r="CS226" s="265">
        <v>0.66122000000000003</v>
      </c>
      <c r="CT226" s="265">
        <v>0.66803999999999997</v>
      </c>
      <c r="CU226" s="265">
        <v>0.24199999999999999</v>
      </c>
      <c r="CV226" s="265">
        <v>0.34100000000000003</v>
      </c>
      <c r="CW226" s="265">
        <v>0.68283000000000005</v>
      </c>
      <c r="CX226" s="265">
        <v>0.58762999999999999</v>
      </c>
      <c r="CY226" s="265">
        <v>0.40205999999999997</v>
      </c>
      <c r="CZ226" s="265">
        <v>0.50317999999999996</v>
      </c>
      <c r="DA226" s="265">
        <v>0.55306</v>
      </c>
      <c r="DB226" s="265">
        <v>0.12525</v>
      </c>
      <c r="DC226" s="265">
        <v>0.13814000000000001</v>
      </c>
      <c r="DD226" s="265">
        <v>0.10505</v>
      </c>
      <c r="DE226" s="265">
        <v>0.21856</v>
      </c>
      <c r="DF226" s="265">
        <v>0.1096</v>
      </c>
      <c r="DG226" s="265">
        <v>0.11242000000000001</v>
      </c>
      <c r="DH226" s="265">
        <v>6.5709000000000004E-2</v>
      </c>
      <c r="DI226" s="265">
        <v>0.27484999999999998</v>
      </c>
      <c r="DJ226" s="265">
        <v>0.24440999999999999</v>
      </c>
      <c r="DK226" s="265">
        <v>0.11539000000000001</v>
      </c>
      <c r="DL226" s="265">
        <v>0.84219999999999995</v>
      </c>
      <c r="DM226" s="265">
        <v>0.11634</v>
      </c>
      <c r="DN226" s="265">
        <v>0.14388999999999999</v>
      </c>
      <c r="DO226" s="265">
        <v>0.36997000000000002</v>
      </c>
      <c r="DP226" s="265">
        <v>0.15412999999999999</v>
      </c>
      <c r="DQ226" s="265">
        <v>7.8785999999999995E-2</v>
      </c>
      <c r="DR226" s="265">
        <v>6.9161E-2</v>
      </c>
      <c r="DS226" s="265">
        <v>8.8969000000000006E-2</v>
      </c>
      <c r="DT226" s="265">
        <v>0.98123000000000005</v>
      </c>
      <c r="DU226" s="265">
        <v>0.30457000000000001</v>
      </c>
      <c r="DV226" s="265">
        <v>0.96567000000000003</v>
      </c>
      <c r="DW226" s="265">
        <v>0.24382000000000001</v>
      </c>
      <c r="DX226" s="265">
        <v>5.9212000000000001E-2</v>
      </c>
      <c r="DY226" s="265">
        <v>6.2502000000000002E-2</v>
      </c>
      <c r="DZ226" s="265">
        <v>0.95523999999999998</v>
      </c>
      <c r="EA226" s="265">
        <v>0.23626</v>
      </c>
      <c r="EB226" s="265">
        <v>0.24828</v>
      </c>
      <c r="EC226" s="265">
        <v>0.24851000000000001</v>
      </c>
      <c r="ED226" s="265">
        <v>0.24796000000000001</v>
      </c>
      <c r="EE226" s="265">
        <v>0.24765000000000001</v>
      </c>
      <c r="EF226" s="265">
        <v>9.1455999999999996E-2</v>
      </c>
      <c r="EG226" s="265">
        <v>0.23716999999999999</v>
      </c>
      <c r="EH226" s="265">
        <v>0.22156000000000001</v>
      </c>
      <c r="EI226" s="265">
        <v>0.64693999999999996</v>
      </c>
      <c r="EJ226" s="265">
        <v>0.6</v>
      </c>
      <c r="EK226" s="265">
        <v>0.40201999999999999</v>
      </c>
      <c r="EL226" s="265">
        <v>0.63332999999999995</v>
      </c>
      <c r="EM226" s="265">
        <v>0.10476000000000001</v>
      </c>
      <c r="EN226" s="265">
        <v>0.15064</v>
      </c>
      <c r="EO226" s="265">
        <v>0.89507000000000003</v>
      </c>
      <c r="EP226" s="265">
        <v>0.44769999999999999</v>
      </c>
      <c r="EQ226" s="265">
        <v>0.1313</v>
      </c>
      <c r="ER226" s="265">
        <v>0.26064999999999999</v>
      </c>
      <c r="ES226" s="265">
        <v>0.1764</v>
      </c>
      <c r="ET226" s="265">
        <v>0.21099000000000001</v>
      </c>
      <c r="EU226" s="265">
        <v>0.15293000000000001</v>
      </c>
      <c r="EV226" s="265">
        <v>0.24359</v>
      </c>
      <c r="EW226" s="265">
        <v>0.245</v>
      </c>
      <c r="EX226" s="265">
        <v>0.24893000000000001</v>
      </c>
      <c r="EY226" s="265">
        <v>0.11860999999999999</v>
      </c>
      <c r="EZ226" s="265">
        <v>0.49370999999999998</v>
      </c>
      <c r="FA226" s="265">
        <v>0.3075</v>
      </c>
      <c r="FB226" s="265">
        <v>0.31535000000000002</v>
      </c>
      <c r="FC226" s="265">
        <v>0.32105</v>
      </c>
      <c r="FD226" s="265">
        <v>0.2104</v>
      </c>
      <c r="FE226" s="265">
        <v>0.32838000000000001</v>
      </c>
      <c r="FF226" s="265">
        <v>0.18282000000000001</v>
      </c>
      <c r="FG226" s="265">
        <v>0.25191000000000002</v>
      </c>
      <c r="FH226" s="265">
        <v>0.14485000000000001</v>
      </c>
      <c r="FI226" s="265">
        <v>0.12486999999999999</v>
      </c>
      <c r="FJ226" s="265">
        <v>0.13583999999999999</v>
      </c>
      <c r="FK226" s="265">
        <v>0.13550999999999999</v>
      </c>
      <c r="FL226" s="265">
        <v>0.30447999999999997</v>
      </c>
      <c r="FM226" s="265">
        <v>0.30592999999999998</v>
      </c>
      <c r="FN226" s="265">
        <v>0.80735000000000001</v>
      </c>
      <c r="FO226" s="265">
        <v>0.99</v>
      </c>
      <c r="FP226" s="265">
        <v>0.49353000000000002</v>
      </c>
      <c r="FQ226" s="265">
        <v>0.92376000000000003</v>
      </c>
      <c r="FR226" s="265">
        <v>0.98297999999999996</v>
      </c>
      <c r="FS226" s="265">
        <v>0.99595999999999996</v>
      </c>
      <c r="FT226" s="265">
        <v>0.76419999999999999</v>
      </c>
      <c r="FU226" s="265">
        <v>0.79513999999999996</v>
      </c>
      <c r="FV226" s="265">
        <v>0.70443999999999996</v>
      </c>
      <c r="FW226" s="265">
        <v>0.51648000000000005</v>
      </c>
      <c r="FX226" s="265">
        <v>0.99380999999999997</v>
      </c>
      <c r="FY226" s="265">
        <v>0.46051999999999998</v>
      </c>
      <c r="FZ226" s="265">
        <v>0.51648000000000005</v>
      </c>
      <c r="GA226" s="265">
        <v>0.72779000000000005</v>
      </c>
      <c r="GB226" s="265">
        <v>0.67778000000000005</v>
      </c>
      <c r="GC226" s="265">
        <v>0.99412</v>
      </c>
      <c r="GD226" s="265">
        <v>0.95360999999999996</v>
      </c>
      <c r="GE226" s="265">
        <v>0.98936999999999997</v>
      </c>
      <c r="GF226" s="265">
        <v>0.99285999999999996</v>
      </c>
      <c r="GG226" s="265">
        <v>0.60046999999999995</v>
      </c>
      <c r="GH226" s="265">
        <v>0.68638999999999994</v>
      </c>
      <c r="GI226" s="265">
        <v>0.64459</v>
      </c>
      <c r="GJ226" s="265">
        <v>0.98353000000000002</v>
      </c>
      <c r="GK226" s="265">
        <v>0.96006999999999998</v>
      </c>
      <c r="GL226" s="265">
        <v>0.79735</v>
      </c>
      <c r="GM226" s="265">
        <v>0.99987999999999999</v>
      </c>
      <c r="GN226" s="265">
        <v>0.88134000000000001</v>
      </c>
      <c r="GO226" s="265">
        <v>0.98960999999999999</v>
      </c>
      <c r="GP226" s="265">
        <v>0.99746000000000001</v>
      </c>
      <c r="GQ226" s="265">
        <v>0.99656999999999996</v>
      </c>
      <c r="GR226" s="265">
        <v>0.99463999999999997</v>
      </c>
      <c r="GS226" s="265">
        <v>0.99324000000000001</v>
      </c>
      <c r="GT226" s="265">
        <v>0.99065999999999999</v>
      </c>
      <c r="GU226" s="265">
        <v>0.98719000000000001</v>
      </c>
      <c r="GV226" s="265">
        <v>0.95667000000000002</v>
      </c>
      <c r="GW226" s="265">
        <v>0.99702000000000002</v>
      </c>
      <c r="GX226" s="265">
        <v>0.98807999999999996</v>
      </c>
      <c r="GY226" s="265">
        <v>0.56072</v>
      </c>
      <c r="GZ226" s="265">
        <v>0.44535000000000002</v>
      </c>
      <c r="HA226" s="265">
        <v>0.96828999999999998</v>
      </c>
      <c r="HB226" s="265">
        <v>0.97565000000000002</v>
      </c>
      <c r="HC226" s="265">
        <v>0.91918999999999995</v>
      </c>
      <c r="HD226" s="265">
        <v>0.65147999999999995</v>
      </c>
      <c r="HE226" s="265">
        <v>0.99626999999999999</v>
      </c>
      <c r="HF226" s="265">
        <v>0.81659000000000004</v>
      </c>
      <c r="HG226" s="265">
        <v>0.99697000000000002</v>
      </c>
      <c r="HH226" s="265">
        <v>0.99655000000000005</v>
      </c>
      <c r="HI226" s="265">
        <v>0.99785999999999997</v>
      </c>
      <c r="HJ226" s="265">
        <v>0.89073000000000002</v>
      </c>
      <c r="HK226" s="265">
        <v>0.94447000000000003</v>
      </c>
      <c r="HL226" s="265">
        <v>0.96389999999999998</v>
      </c>
      <c r="HM226" s="265">
        <v>0.99385999999999997</v>
      </c>
      <c r="HN226" s="265">
        <v>0.99878</v>
      </c>
      <c r="HO226" s="265">
        <v>0.99894000000000005</v>
      </c>
      <c r="HP226" s="265">
        <v>0.99807000000000001</v>
      </c>
      <c r="HQ226" s="265">
        <v>0.74441000000000002</v>
      </c>
      <c r="HR226" s="265">
        <v>0.78617000000000004</v>
      </c>
      <c r="HS226" s="265">
        <v>0.99817</v>
      </c>
      <c r="HT226" s="265">
        <v>0.74051999999999996</v>
      </c>
      <c r="HU226" s="265">
        <v>0.75975999999999999</v>
      </c>
      <c r="HV226" s="265">
        <v>0.98695999999999995</v>
      </c>
      <c r="HW226" s="265">
        <v>0.68067999999999995</v>
      </c>
      <c r="HX226" s="265">
        <v>0.70538999999999996</v>
      </c>
      <c r="HY226" s="265">
        <v>0.55074999999999996</v>
      </c>
      <c r="HZ226" s="265">
        <v>0.93859999999999999</v>
      </c>
      <c r="IA226" s="265">
        <v>0.99533000000000005</v>
      </c>
      <c r="IB226" s="265">
        <v>0.99590000000000001</v>
      </c>
      <c r="IC226" s="265">
        <v>0.99278999999999995</v>
      </c>
      <c r="ID226" s="265">
        <v>0.99563000000000001</v>
      </c>
      <c r="IE226" s="265">
        <v>0.99946000000000002</v>
      </c>
      <c r="IF226" s="265">
        <v>0.99909000000000003</v>
      </c>
      <c r="IG226" s="265">
        <v>0.98555000000000004</v>
      </c>
      <c r="IH226" s="265">
        <v>0.98846999999999996</v>
      </c>
      <c r="II226" s="265">
        <v>0.92791000000000001</v>
      </c>
      <c r="IJ226" s="265">
        <v>1</v>
      </c>
      <c r="IK226" s="265">
        <v>0.99990999999999997</v>
      </c>
      <c r="IL226" s="265">
        <v>0.99843999999999999</v>
      </c>
      <c r="IM226" s="265">
        <v>0.97267999999999999</v>
      </c>
      <c r="IN226" s="265">
        <v>0.87378999999999996</v>
      </c>
      <c r="IO226" s="265">
        <v>0.80184</v>
      </c>
      <c r="IP226" s="265">
        <v>0.91518999999999995</v>
      </c>
      <c r="IQ226" s="265">
        <v>0.99919999999999998</v>
      </c>
      <c r="IR226" s="265">
        <v>0.67718999999999996</v>
      </c>
      <c r="IS226" s="265">
        <v>0.94386000000000003</v>
      </c>
      <c r="IT226" s="265">
        <v>0.56723000000000001</v>
      </c>
      <c r="IU226" s="265">
        <v>0.9919</v>
      </c>
      <c r="IV226" s="265">
        <v>0.78727999999999998</v>
      </c>
      <c r="IW226" s="265">
        <v>0.99224999999999997</v>
      </c>
      <c r="IX226" s="265">
        <v>0.99721000000000004</v>
      </c>
      <c r="IY226" s="265">
        <v>0.86046999999999996</v>
      </c>
      <c r="IZ226" s="265">
        <v>0.77742999999999995</v>
      </c>
      <c r="JA226" s="265">
        <v>0.81311999999999995</v>
      </c>
      <c r="JB226" s="265">
        <v>0.78100000000000003</v>
      </c>
      <c r="JC226" s="265">
        <v>0.84624999999999995</v>
      </c>
      <c r="JD226" s="265">
        <v>0.98202999999999996</v>
      </c>
      <c r="JE226" s="265">
        <v>0.97638999999999998</v>
      </c>
      <c r="JF226" s="265">
        <v>0.53378999999999999</v>
      </c>
      <c r="JG226" s="265">
        <v>0.99912999999999996</v>
      </c>
      <c r="JH226" s="265">
        <v>0.93791999999999998</v>
      </c>
      <c r="JI226" s="265">
        <v>0.70543999999999996</v>
      </c>
      <c r="JJ226" s="265">
        <v>0.67000999999999999</v>
      </c>
      <c r="JK226" s="265">
        <v>0.84375</v>
      </c>
      <c r="JL226" s="265">
        <v>0.83138999999999996</v>
      </c>
      <c r="JM226" s="265">
        <v>0.99887000000000004</v>
      </c>
      <c r="JN226" s="265">
        <v>0.98665999999999998</v>
      </c>
      <c r="JO226" s="265">
        <v>0.99619000000000002</v>
      </c>
      <c r="JP226" s="265">
        <v>0.62417999999999996</v>
      </c>
      <c r="JQ226" s="265">
        <v>0.99338000000000004</v>
      </c>
      <c r="JR226" s="265">
        <v>0.98755000000000004</v>
      </c>
      <c r="JS226" s="265">
        <v>0.99934000000000001</v>
      </c>
      <c r="JT226" s="265">
        <v>0.36586999999999997</v>
      </c>
      <c r="JU226" s="265">
        <v>0.93445999999999996</v>
      </c>
      <c r="JV226" s="265">
        <v>0.89256000000000002</v>
      </c>
      <c r="JW226" s="265">
        <v>0.98214999999999997</v>
      </c>
      <c r="JX226" s="265">
        <v>0.97936999999999996</v>
      </c>
      <c r="JY226" s="265">
        <v>0.98097000000000001</v>
      </c>
      <c r="JZ226" s="265">
        <v>0.91252999999999995</v>
      </c>
      <c r="KA226" s="265">
        <v>0.83318999999999999</v>
      </c>
      <c r="KB226" s="265">
        <v>0.72336</v>
      </c>
      <c r="KC226" s="265">
        <v>0.53685000000000005</v>
      </c>
      <c r="KD226" s="265">
        <v>0.45580999999999999</v>
      </c>
      <c r="KE226" s="265">
        <v>0.47698000000000002</v>
      </c>
      <c r="KF226" s="265">
        <v>0.44218000000000002</v>
      </c>
      <c r="KG226" s="265">
        <v>0.42161999999999999</v>
      </c>
      <c r="KH226" s="265">
        <v>0.98462000000000005</v>
      </c>
      <c r="KI226" s="265">
        <v>0.99563000000000001</v>
      </c>
      <c r="KJ226" s="265">
        <v>0.99885000000000002</v>
      </c>
      <c r="KK226" s="265">
        <v>0.8145</v>
      </c>
      <c r="KL226" s="265">
        <v>0.82909999999999995</v>
      </c>
      <c r="KM226" s="265">
        <v>0.94964000000000004</v>
      </c>
      <c r="KN226" s="265">
        <v>0.90700000000000003</v>
      </c>
      <c r="KO226" s="265">
        <v>0.83891000000000004</v>
      </c>
      <c r="KP226" s="265">
        <v>6.2351357269686001E-3</v>
      </c>
      <c r="KQ226" s="265">
        <v>0.70523000000000002</v>
      </c>
      <c r="KR226" s="265">
        <v>0.65529999999999999</v>
      </c>
      <c r="KS226" s="265">
        <v>0.61502999999999997</v>
      </c>
      <c r="KT226" s="265">
        <v>0.94052990782620016</v>
      </c>
      <c r="KU226" s="265">
        <v>0.23612</v>
      </c>
      <c r="KV226" s="265">
        <v>0.40877000000000002</v>
      </c>
      <c r="KW226" s="265">
        <v>0.48083999999999999</v>
      </c>
      <c r="KX226" s="265">
        <v>0.58882000000000001</v>
      </c>
      <c r="KY226" s="265">
        <v>0.76314000000000004</v>
      </c>
      <c r="KZ226" s="265">
        <v>0.91364999999999996</v>
      </c>
      <c r="LA226" s="265">
        <v>0.98824999999999996</v>
      </c>
      <c r="LB226" s="265">
        <v>0.99687999999999999</v>
      </c>
      <c r="LC226" s="265">
        <v>1</v>
      </c>
      <c r="LD226" s="265">
        <v>0</v>
      </c>
      <c r="LE226" s="265">
        <v>0.48435</v>
      </c>
      <c r="LF226" s="265">
        <v>2.7328999999999999E-2</v>
      </c>
      <c r="LG226" s="265">
        <v>2.1252E-2</v>
      </c>
      <c r="LH226" s="431">
        <v>4.5034741051495075E-3</v>
      </c>
      <c r="LI226" s="431">
        <v>3.9045910816639662E-3</v>
      </c>
      <c r="LJ226" s="431">
        <v>4.0892185643315315E-3</v>
      </c>
      <c r="LK226" s="431">
        <v>2.4630539119243622E-3</v>
      </c>
      <c r="LL226" s="431">
        <v>3.1454036943614483E-3</v>
      </c>
      <c r="LM226" s="431">
        <v>1.7721535405144095E-3</v>
      </c>
      <c r="LN226" s="431">
        <v>2.3818551562726498E-3</v>
      </c>
      <c r="LO226" s="431">
        <v>1.3864922802895308E-3</v>
      </c>
      <c r="LP226" s="431">
        <v>1.7535689985379577E-3</v>
      </c>
      <c r="LQ226" s="431">
        <v>1.2557827867567539E-3</v>
      </c>
      <c r="LR226" s="431">
        <v>4.0250141173601151E-3</v>
      </c>
      <c r="LS226" s="431">
        <v>2.7836894150823355E-3</v>
      </c>
      <c r="LT226" s="431">
        <v>4.002836998552084E-3</v>
      </c>
      <c r="LU226" s="431">
        <v>2.0109484903514385E-3</v>
      </c>
      <c r="LV226" s="431">
        <v>2.8556487523019314E-3</v>
      </c>
      <c r="LW226" s="431">
        <v>1.7332297284156084E-3</v>
      </c>
      <c r="LX226" s="431">
        <v>2.4863698054105043E-3</v>
      </c>
      <c r="LY226" s="431">
        <v>1.7063324339687824E-3</v>
      </c>
      <c r="LZ226" s="431">
        <v>4.2814887128770351E-3</v>
      </c>
      <c r="MA226" s="431">
        <v>3.614186542108655E-3</v>
      </c>
      <c r="MB226" s="431">
        <v>4.3166843242943287E-3</v>
      </c>
      <c r="MC226" s="431">
        <v>2.400973578915E-3</v>
      </c>
      <c r="MD226" s="431">
        <v>2.0686471834778786E-3</v>
      </c>
      <c r="ME226" s="431">
        <v>3.0889911577105522E-3</v>
      </c>
      <c r="MF226" s="431">
        <v>3.43118398450315E-3</v>
      </c>
      <c r="MG226" s="431">
        <v>2.8939580079168081E-3</v>
      </c>
      <c r="MH226" s="266"/>
      <c r="MI226" s="266"/>
      <c r="MJ226" s="266"/>
      <c r="MK226" s="266"/>
      <c r="ML226" s="266"/>
      <c r="MM226" s="266"/>
      <c r="MN226" s="266"/>
      <c r="MO226" s="266"/>
      <c r="MP226" s="266"/>
      <c r="MQ226" s="266"/>
      <c r="MR226" s="266"/>
      <c r="MS226" s="266"/>
      <c r="MT226" s="266"/>
      <c r="MU226" s="266"/>
      <c r="MV226" s="266"/>
      <c r="MW226" s="266"/>
      <c r="MX226" s="266"/>
      <c r="MY226" s="266"/>
      <c r="MZ226" s="266"/>
      <c r="NA226" s="266"/>
      <c r="NB226" s="266"/>
      <c r="NC226" s="266"/>
      <c r="ND226" s="266"/>
      <c r="NE226" s="266"/>
      <c r="NF226" s="266"/>
      <c r="NG226" s="266"/>
      <c r="NH226" s="266"/>
      <c r="NI226" s="266"/>
      <c r="NJ226" s="266"/>
      <c r="NK226" s="266"/>
      <c r="NL226" s="266"/>
      <c r="NM226" s="266"/>
      <c r="NN226" s="266"/>
      <c r="NO226" s="266"/>
      <c r="NP226" s="266"/>
      <c r="NQ226" s="266"/>
      <c r="NR226" s="266"/>
      <c r="NS226" s="266"/>
      <c r="NT226" s="266"/>
      <c r="NU226" s="266"/>
      <c r="NV226" s="266"/>
      <c r="NW226" s="266"/>
      <c r="NX226" s="266"/>
      <c r="NY226" s="266"/>
      <c r="NZ226" s="266"/>
      <c r="OA226" s="266"/>
      <c r="OB226" s="266"/>
      <c r="OC226" s="266"/>
      <c r="OD226" s="266"/>
      <c r="OE226" s="266"/>
      <c r="OF226" s="266"/>
      <c r="OG226" s="266"/>
      <c r="OH226" s="266"/>
      <c r="OI226" s="266"/>
      <c r="OJ226" s="266"/>
      <c r="OK226" s="266"/>
      <c r="OL226" s="266"/>
      <c r="OM226" s="266"/>
      <c r="ON226" s="267"/>
    </row>
    <row r="227" spans="1:404">
      <c r="A227" s="261">
        <v>602</v>
      </c>
      <c r="B227" s="265">
        <v>0.29329</v>
      </c>
      <c r="C227" s="265">
        <v>0.45762999999999998</v>
      </c>
      <c r="D227" s="265">
        <v>0.56796999999999997</v>
      </c>
      <c r="E227" s="265">
        <v>0.67100000000000004</v>
      </c>
      <c r="F227" s="265">
        <v>0.30034</v>
      </c>
      <c r="G227" s="265">
        <v>0.47561999999999999</v>
      </c>
      <c r="H227" s="265">
        <v>0.27345000000000003</v>
      </c>
      <c r="I227" s="265">
        <v>0.38123000000000001</v>
      </c>
      <c r="J227" s="265">
        <v>0.44653999999999999</v>
      </c>
      <c r="K227" s="265">
        <v>9.8195000000000005E-2</v>
      </c>
      <c r="L227" s="265">
        <v>0.11376</v>
      </c>
      <c r="M227" s="265">
        <v>0.15310000000000001</v>
      </c>
      <c r="N227" s="265">
        <v>0.46195000000000003</v>
      </c>
      <c r="O227" s="265">
        <v>0.27193000000000001</v>
      </c>
      <c r="P227" s="265">
        <v>0.46731</v>
      </c>
      <c r="Q227" s="265">
        <v>0.45795999999999998</v>
      </c>
      <c r="R227" s="265">
        <v>0.68467999999999996</v>
      </c>
      <c r="S227" s="265">
        <v>0.32333000000000001</v>
      </c>
      <c r="T227" s="265">
        <v>0.22222</v>
      </c>
      <c r="U227" s="265">
        <v>0.22584000000000001</v>
      </c>
      <c r="V227" s="265">
        <v>0.15483</v>
      </c>
      <c r="W227" s="265">
        <v>0.27766999999999997</v>
      </c>
      <c r="X227" s="265">
        <v>0.25524000000000002</v>
      </c>
      <c r="Y227" s="265">
        <v>0.26086999999999999</v>
      </c>
      <c r="Z227" s="265">
        <v>0.18554999999999999</v>
      </c>
      <c r="AA227" s="265">
        <v>0.29858000000000001</v>
      </c>
      <c r="AB227" s="265">
        <v>0.20991000000000001</v>
      </c>
      <c r="AC227" s="265">
        <v>0.36631999999999998</v>
      </c>
      <c r="AD227" s="265">
        <v>0.24678</v>
      </c>
      <c r="AE227" s="265">
        <v>0.20810000000000001</v>
      </c>
      <c r="AF227" s="265">
        <v>0.17977000000000001</v>
      </c>
      <c r="AG227" s="265">
        <v>0.48633999999999999</v>
      </c>
      <c r="AH227" s="265">
        <v>0.11561</v>
      </c>
      <c r="AI227" s="265">
        <v>9.7354999999999997E-2</v>
      </c>
      <c r="AJ227" s="265">
        <v>0.15601999999999999</v>
      </c>
      <c r="AK227" s="265">
        <v>9.9044999999999994E-2</v>
      </c>
      <c r="AL227" s="265">
        <v>9.0709999999999999E-2</v>
      </c>
      <c r="AM227" s="265">
        <v>0.10309</v>
      </c>
      <c r="AN227" s="265">
        <v>8.8705999999999993E-2</v>
      </c>
      <c r="AO227" s="265">
        <v>7.7862000000000001E-2</v>
      </c>
      <c r="AP227" s="265">
        <v>0.11957</v>
      </c>
      <c r="AQ227" s="265">
        <v>7.6252E-2</v>
      </c>
      <c r="AR227" s="265">
        <v>7.0878999999999998E-2</v>
      </c>
      <c r="AS227" s="265">
        <v>8.5762000000000005E-2</v>
      </c>
      <c r="AT227" s="265">
        <v>6.8401000000000003E-2</v>
      </c>
      <c r="AU227" s="265">
        <v>6.0630000000000003E-2</v>
      </c>
      <c r="AV227" s="265">
        <v>5.8181999999999998E-2</v>
      </c>
      <c r="AW227" s="265">
        <v>0.14618</v>
      </c>
      <c r="AX227" s="265">
        <v>0.13616</v>
      </c>
      <c r="AY227" s="265">
        <v>0.10734</v>
      </c>
      <c r="AZ227" s="265">
        <v>8.8884000000000005E-2</v>
      </c>
      <c r="BA227" s="265">
        <v>7.1012000000000006E-2</v>
      </c>
      <c r="BB227" s="265">
        <v>7.5260999999999995E-2</v>
      </c>
      <c r="BC227" s="265">
        <v>7.8046000000000004E-2</v>
      </c>
      <c r="BD227" s="265">
        <v>6.7365999999999995E-2</v>
      </c>
      <c r="BE227" s="265">
        <v>0.62895000000000001</v>
      </c>
      <c r="BF227" s="265">
        <v>0.54537999999999998</v>
      </c>
      <c r="BG227" s="265">
        <v>0.80662999999999996</v>
      </c>
      <c r="BH227" s="265">
        <v>0.82918000000000003</v>
      </c>
      <c r="BI227" s="265">
        <v>0.36677999999999999</v>
      </c>
      <c r="BJ227" s="265">
        <v>0.32480999999999999</v>
      </c>
      <c r="BK227" s="265">
        <v>0.76883000000000001</v>
      </c>
      <c r="BL227" s="265">
        <v>0.96560999999999997</v>
      </c>
      <c r="BM227" s="265">
        <v>0.73414999999999997</v>
      </c>
      <c r="BN227" s="265">
        <v>0.59050999999999998</v>
      </c>
      <c r="BO227" s="265">
        <v>0.64571000000000001</v>
      </c>
      <c r="BP227" s="265">
        <v>9.6445000000000003E-2</v>
      </c>
      <c r="BQ227" s="265">
        <v>0.94518999999999997</v>
      </c>
      <c r="BR227" s="265">
        <v>0.60162000000000004</v>
      </c>
      <c r="BS227" s="265">
        <v>0.93932000000000004</v>
      </c>
      <c r="BT227" s="265">
        <v>0.49940000000000001</v>
      </c>
      <c r="BU227" s="265">
        <v>1.6244000000000001E-2</v>
      </c>
      <c r="BV227" s="265">
        <v>8.3478000000000007E-3</v>
      </c>
      <c r="BW227" s="265">
        <v>0.05</v>
      </c>
      <c r="BX227" s="265">
        <v>2.1846999999999998E-2</v>
      </c>
      <c r="BY227" s="265">
        <v>0.54452</v>
      </c>
      <c r="BZ227" s="265">
        <v>0.52131000000000005</v>
      </c>
      <c r="CA227" s="265">
        <v>0.80400000000000005</v>
      </c>
      <c r="CB227" s="265">
        <v>0.63173999999999997</v>
      </c>
      <c r="CC227" s="265">
        <v>0.79239999999999999</v>
      </c>
      <c r="CD227" s="265">
        <v>0.52858000000000005</v>
      </c>
      <c r="CE227" s="265">
        <v>0.50461999999999996</v>
      </c>
      <c r="CF227" s="265">
        <v>0.55157</v>
      </c>
      <c r="CG227" s="265">
        <v>0.38368999999999998</v>
      </c>
      <c r="CH227" s="265">
        <v>0.50075000000000003</v>
      </c>
      <c r="CI227" s="265">
        <v>0.50239999999999996</v>
      </c>
      <c r="CJ227" s="265">
        <v>0.49525000000000002</v>
      </c>
      <c r="CK227" s="265">
        <v>0.42115000000000002</v>
      </c>
      <c r="CL227" s="265">
        <v>0.68217000000000005</v>
      </c>
      <c r="CM227" s="265">
        <v>0.39348</v>
      </c>
      <c r="CN227" s="265">
        <v>0.17777999999999999</v>
      </c>
      <c r="CO227" s="265">
        <v>0.32469999999999999</v>
      </c>
      <c r="CP227" s="265">
        <v>0.40149000000000001</v>
      </c>
      <c r="CQ227" s="265">
        <v>0.35937999999999998</v>
      </c>
      <c r="CR227" s="265">
        <v>0.32600000000000001</v>
      </c>
      <c r="CS227" s="265">
        <v>0.59796000000000005</v>
      </c>
      <c r="CT227" s="265">
        <v>0.61443000000000003</v>
      </c>
      <c r="CU227" s="265">
        <v>0.24399999999999999</v>
      </c>
      <c r="CV227" s="265">
        <v>0.34738999999999998</v>
      </c>
      <c r="CW227" s="265">
        <v>0.64849000000000001</v>
      </c>
      <c r="CX227" s="265">
        <v>0.53608</v>
      </c>
      <c r="CY227" s="265">
        <v>0.40205999999999997</v>
      </c>
      <c r="CZ227" s="265">
        <v>0.49963000000000002</v>
      </c>
      <c r="DA227" s="265">
        <v>0.54883000000000004</v>
      </c>
      <c r="DB227" s="265">
        <v>0.12928999999999999</v>
      </c>
      <c r="DC227" s="265">
        <v>0.14227000000000001</v>
      </c>
      <c r="DD227" s="265">
        <v>0.10909000000000001</v>
      </c>
      <c r="DE227" s="265">
        <v>0.22062000000000001</v>
      </c>
      <c r="DF227" s="265">
        <v>0.124</v>
      </c>
      <c r="DG227" s="265">
        <v>0.12664</v>
      </c>
      <c r="DH227" s="265">
        <v>7.1392999999999998E-2</v>
      </c>
      <c r="DI227" s="265">
        <v>0.31888</v>
      </c>
      <c r="DJ227" s="265">
        <v>0.28266999999999998</v>
      </c>
      <c r="DK227" s="265">
        <v>0.12914999999999999</v>
      </c>
      <c r="DL227" s="265">
        <v>0.88165000000000004</v>
      </c>
      <c r="DM227" s="265">
        <v>0.13031999999999999</v>
      </c>
      <c r="DN227" s="265">
        <v>0.16303999999999999</v>
      </c>
      <c r="DO227" s="265">
        <v>0.42854999999999999</v>
      </c>
      <c r="DP227" s="265">
        <v>0.17402000000000001</v>
      </c>
      <c r="DQ227" s="265">
        <v>8.9162000000000005E-2</v>
      </c>
      <c r="DR227" s="265">
        <v>7.5628000000000001E-2</v>
      </c>
      <c r="DS227" s="265">
        <v>0.10503</v>
      </c>
      <c r="DT227" s="265">
        <v>0.96245999999999998</v>
      </c>
      <c r="DU227" s="265">
        <v>0.35183999999999999</v>
      </c>
      <c r="DV227" s="265">
        <v>0.97424999999999995</v>
      </c>
      <c r="DW227" s="265">
        <v>0.27968999999999999</v>
      </c>
      <c r="DX227" s="265">
        <v>6.5282999999999994E-2</v>
      </c>
      <c r="DY227" s="265">
        <v>6.8007999999999999E-2</v>
      </c>
      <c r="DZ227" s="265">
        <v>0.96643000000000001</v>
      </c>
      <c r="EA227" s="265">
        <v>0.27174999999999999</v>
      </c>
      <c r="EB227" s="265">
        <v>0.28611999999999999</v>
      </c>
      <c r="EC227" s="265">
        <v>0.28632000000000002</v>
      </c>
      <c r="ED227" s="265">
        <v>0.28582999999999997</v>
      </c>
      <c r="EE227" s="265">
        <v>0.28555000000000003</v>
      </c>
      <c r="EF227" s="265">
        <v>0.10188</v>
      </c>
      <c r="EG227" s="265">
        <v>0.27255000000000001</v>
      </c>
      <c r="EH227" s="265">
        <v>0.25516</v>
      </c>
      <c r="EI227" s="265">
        <v>0.61019999999999996</v>
      </c>
      <c r="EJ227" s="265">
        <v>0.56081999999999999</v>
      </c>
      <c r="EK227" s="265">
        <v>0.36969999999999997</v>
      </c>
      <c r="EL227" s="265">
        <v>0.57916999999999996</v>
      </c>
      <c r="EM227" s="265">
        <v>0.10990999999999999</v>
      </c>
      <c r="EN227" s="265">
        <v>0.15337000000000001</v>
      </c>
      <c r="EO227" s="265">
        <v>0.89278000000000002</v>
      </c>
      <c r="EP227" s="265">
        <v>0.44423000000000001</v>
      </c>
      <c r="EQ227" s="265">
        <v>0.12564</v>
      </c>
      <c r="ER227" s="265">
        <v>0.23723</v>
      </c>
      <c r="ES227" s="265">
        <v>0.16503999999999999</v>
      </c>
      <c r="ET227" s="265">
        <v>0.19525000000000001</v>
      </c>
      <c r="EU227" s="265">
        <v>0.14448</v>
      </c>
      <c r="EV227" s="265">
        <v>0.21831</v>
      </c>
      <c r="EW227" s="265">
        <v>0.22036</v>
      </c>
      <c r="EX227" s="265">
        <v>0.22561</v>
      </c>
      <c r="EY227" s="265">
        <v>0.1147</v>
      </c>
      <c r="EZ227" s="265">
        <v>0.48895</v>
      </c>
      <c r="FA227" s="265">
        <v>0.27646999999999999</v>
      </c>
      <c r="FB227" s="265">
        <v>0.28142</v>
      </c>
      <c r="FC227" s="265">
        <v>0.28461999999999998</v>
      </c>
      <c r="FD227" s="265">
        <v>0.19488</v>
      </c>
      <c r="FE227" s="265">
        <v>0.28941</v>
      </c>
      <c r="FF227" s="265">
        <v>0.17082</v>
      </c>
      <c r="FG227" s="265">
        <v>0.23097000000000001</v>
      </c>
      <c r="FH227" s="265">
        <v>0.13764999999999999</v>
      </c>
      <c r="FI227" s="265">
        <v>0.1202</v>
      </c>
      <c r="FJ227" s="265">
        <v>0.14369000000000001</v>
      </c>
      <c r="FK227" s="265">
        <v>0.14307</v>
      </c>
      <c r="FL227" s="265">
        <v>0.30765999999999999</v>
      </c>
      <c r="FM227" s="265">
        <v>0.30603999999999998</v>
      </c>
      <c r="FN227" s="265">
        <v>0.81242999999999999</v>
      </c>
      <c r="FO227" s="265">
        <v>0.99</v>
      </c>
      <c r="FP227" s="265">
        <v>0.48851</v>
      </c>
      <c r="FQ227" s="265">
        <v>0.93018000000000001</v>
      </c>
      <c r="FR227" s="265">
        <v>0.98670000000000002</v>
      </c>
      <c r="FS227" s="265">
        <v>0.99697000000000002</v>
      </c>
      <c r="FT227" s="265">
        <v>0.77556000000000003</v>
      </c>
      <c r="FU227" s="265">
        <v>0.80395000000000005</v>
      </c>
      <c r="FV227" s="265">
        <v>0.70028999999999997</v>
      </c>
      <c r="FW227" s="265">
        <v>0.51073999999999997</v>
      </c>
      <c r="FX227" s="265">
        <v>0.99529000000000001</v>
      </c>
      <c r="FY227" s="265">
        <v>0.45551999999999998</v>
      </c>
      <c r="FZ227" s="265">
        <v>0.51073999999999997</v>
      </c>
      <c r="GA227" s="265">
        <v>0.72743999999999998</v>
      </c>
      <c r="GB227" s="265">
        <v>0.67184999999999995</v>
      </c>
      <c r="GC227" s="265">
        <v>0.99085000000000001</v>
      </c>
      <c r="GD227" s="265">
        <v>0.95721999999999996</v>
      </c>
      <c r="GE227" s="265">
        <v>0.98617999999999995</v>
      </c>
      <c r="GF227" s="265">
        <v>0.99365000000000003</v>
      </c>
      <c r="GG227" s="265">
        <v>0.59389999999999998</v>
      </c>
      <c r="GH227" s="265">
        <v>0.67917000000000005</v>
      </c>
      <c r="GI227" s="265">
        <v>0.63756000000000002</v>
      </c>
      <c r="GJ227" s="265">
        <v>0.98480999999999996</v>
      </c>
      <c r="GK227" s="265">
        <v>0.96189000000000002</v>
      </c>
      <c r="GL227" s="265">
        <v>0.79473000000000005</v>
      </c>
      <c r="GM227" s="265">
        <v>0.99975000000000003</v>
      </c>
      <c r="GN227" s="265">
        <v>0.87497999999999998</v>
      </c>
      <c r="GO227" s="265">
        <v>0.99075999999999997</v>
      </c>
      <c r="GP227" s="265">
        <v>0.99809999999999999</v>
      </c>
      <c r="GQ227" s="265">
        <v>0.99743000000000004</v>
      </c>
      <c r="GR227" s="265">
        <v>0.99265999999999999</v>
      </c>
      <c r="GS227" s="265">
        <v>0.99463999999999997</v>
      </c>
      <c r="GT227" s="265">
        <v>0.99238000000000004</v>
      </c>
      <c r="GU227" s="265">
        <v>0.98936999999999997</v>
      </c>
      <c r="GV227" s="265">
        <v>0.95879000000000003</v>
      </c>
      <c r="GW227" s="265">
        <v>0.99777000000000005</v>
      </c>
      <c r="GX227" s="265">
        <v>0.98941999999999997</v>
      </c>
      <c r="GY227" s="265">
        <v>0.55371999999999999</v>
      </c>
      <c r="GZ227" s="265">
        <v>0.44006000000000001</v>
      </c>
      <c r="HA227" s="265">
        <v>0.97184999999999999</v>
      </c>
      <c r="HB227" s="265">
        <v>0.97836000000000001</v>
      </c>
      <c r="HC227" s="265">
        <v>0.91478999999999999</v>
      </c>
      <c r="HD227" s="265">
        <v>0.64802000000000004</v>
      </c>
      <c r="HE227" s="265">
        <v>0.99692000000000003</v>
      </c>
      <c r="HF227" s="265">
        <v>0.81066000000000005</v>
      </c>
      <c r="HG227" s="265">
        <v>0.99751000000000001</v>
      </c>
      <c r="HH227" s="265">
        <v>0.99719999999999998</v>
      </c>
      <c r="HI227" s="265">
        <v>0.99833000000000005</v>
      </c>
      <c r="HJ227" s="265">
        <v>0.88407000000000002</v>
      </c>
      <c r="HK227" s="265">
        <v>0.94886999999999999</v>
      </c>
      <c r="HL227" s="265">
        <v>0.96687999999999996</v>
      </c>
      <c r="HM227" s="265">
        <v>0.99539</v>
      </c>
      <c r="HN227" s="265">
        <v>0.99756</v>
      </c>
      <c r="HO227" s="265">
        <v>0.99789000000000005</v>
      </c>
      <c r="HP227" s="265">
        <v>0.99855000000000005</v>
      </c>
      <c r="HQ227" s="265">
        <v>0.73917999999999995</v>
      </c>
      <c r="HR227" s="265">
        <v>0.77952999999999995</v>
      </c>
      <c r="HS227" s="265">
        <v>0.99634999999999996</v>
      </c>
      <c r="HT227" s="265">
        <v>0.73489000000000004</v>
      </c>
      <c r="HU227" s="265">
        <v>0.75239999999999996</v>
      </c>
      <c r="HV227" s="265">
        <v>0.98902000000000001</v>
      </c>
      <c r="HW227" s="265">
        <v>0.67405999999999999</v>
      </c>
      <c r="HX227" s="265">
        <v>0.69796000000000002</v>
      </c>
      <c r="HY227" s="265">
        <v>0.54501999999999995</v>
      </c>
      <c r="HZ227" s="265">
        <v>0.93091999999999997</v>
      </c>
      <c r="IA227" s="265">
        <v>0.99336999999999998</v>
      </c>
      <c r="IB227" s="265">
        <v>0.99448000000000003</v>
      </c>
      <c r="IC227" s="265">
        <v>0.99063999999999997</v>
      </c>
      <c r="ID227" s="265">
        <v>0.99373999999999996</v>
      </c>
      <c r="IE227" s="265">
        <v>0.99890999999999996</v>
      </c>
      <c r="IF227" s="265">
        <v>0.99817999999999996</v>
      </c>
      <c r="IG227" s="265">
        <v>0.98804000000000003</v>
      </c>
      <c r="IH227" s="265">
        <v>0.98975000000000002</v>
      </c>
      <c r="II227" s="265">
        <v>0.92159999999999997</v>
      </c>
      <c r="IJ227" s="265">
        <v>1</v>
      </c>
      <c r="IK227" s="265">
        <v>0.99982000000000004</v>
      </c>
      <c r="IL227" s="265">
        <v>0.99883</v>
      </c>
      <c r="IM227" s="265">
        <v>0.96760000000000002</v>
      </c>
      <c r="IN227" s="265">
        <v>0.86324999999999996</v>
      </c>
      <c r="IO227" s="265">
        <v>0.78759000000000001</v>
      </c>
      <c r="IP227" s="265">
        <v>0.92386999999999997</v>
      </c>
      <c r="IQ227" s="265">
        <v>0.99839999999999995</v>
      </c>
      <c r="IR227" s="265">
        <v>0.66949000000000003</v>
      </c>
      <c r="IS227" s="265">
        <v>0.94569000000000003</v>
      </c>
      <c r="IT227" s="265">
        <v>0.56254000000000004</v>
      </c>
      <c r="IU227" s="265">
        <v>0.99358999999999997</v>
      </c>
      <c r="IV227" s="265">
        <v>0.79674</v>
      </c>
      <c r="IW227" s="265">
        <v>0.99419000000000002</v>
      </c>
      <c r="IX227" s="265">
        <v>0.99751999999999996</v>
      </c>
      <c r="IY227" s="265">
        <v>0.85506000000000004</v>
      </c>
      <c r="IZ227" s="265">
        <v>0.77280000000000004</v>
      </c>
      <c r="JA227" s="265">
        <v>0.80832999999999999</v>
      </c>
      <c r="JB227" s="265">
        <v>0.77644000000000002</v>
      </c>
      <c r="JC227" s="265">
        <v>0.84099000000000002</v>
      </c>
      <c r="JD227" s="265">
        <v>0.97777000000000003</v>
      </c>
      <c r="JE227" s="265">
        <v>0.97946999999999995</v>
      </c>
      <c r="JF227" s="265">
        <v>0.52758000000000005</v>
      </c>
      <c r="JG227" s="265">
        <v>0.99824999999999997</v>
      </c>
      <c r="JH227" s="265">
        <v>0.93318000000000001</v>
      </c>
      <c r="JI227" s="265">
        <v>0.69908000000000003</v>
      </c>
      <c r="JJ227" s="265">
        <v>0.66357999999999995</v>
      </c>
      <c r="JK227" s="265">
        <v>0.83545000000000003</v>
      </c>
      <c r="JL227" s="265">
        <v>0.82503000000000004</v>
      </c>
      <c r="JM227" s="265">
        <v>0.99775000000000003</v>
      </c>
      <c r="JN227" s="265">
        <v>0.98814000000000002</v>
      </c>
      <c r="JO227" s="265">
        <v>0.99714000000000003</v>
      </c>
      <c r="JP227" s="265">
        <v>0.61768999999999996</v>
      </c>
      <c r="JQ227" s="265">
        <v>0.99504000000000004</v>
      </c>
      <c r="JR227" s="265">
        <v>0.98990999999999996</v>
      </c>
      <c r="JS227" s="265">
        <v>0.99868999999999997</v>
      </c>
      <c r="JT227" s="265">
        <v>0.36232999999999999</v>
      </c>
      <c r="JU227" s="265">
        <v>0.93098000000000003</v>
      </c>
      <c r="JV227" s="265">
        <v>0.89058000000000004</v>
      </c>
      <c r="JW227" s="265">
        <v>0.98592999999999997</v>
      </c>
      <c r="JX227" s="265">
        <v>0.98351</v>
      </c>
      <c r="JY227" s="265">
        <v>0.98424999999999996</v>
      </c>
      <c r="JZ227" s="265">
        <v>0.91652999999999996</v>
      </c>
      <c r="KA227" s="265">
        <v>0.84316000000000002</v>
      </c>
      <c r="KB227" s="265">
        <v>0.73055999999999999</v>
      </c>
      <c r="KC227" s="265">
        <v>0.53078000000000003</v>
      </c>
      <c r="KD227" s="265">
        <v>0.45043</v>
      </c>
      <c r="KE227" s="265">
        <v>0.47144000000000003</v>
      </c>
      <c r="KF227" s="265">
        <v>0.43759999999999999</v>
      </c>
      <c r="KG227" s="265">
        <v>0.41726000000000002</v>
      </c>
      <c r="KH227" s="265">
        <v>0.98080999999999996</v>
      </c>
      <c r="KI227" s="265">
        <v>0.99672000000000005</v>
      </c>
      <c r="KJ227" s="265">
        <v>0.99914000000000003</v>
      </c>
      <c r="KK227" s="265">
        <v>0.82301999999999997</v>
      </c>
      <c r="KL227" s="265">
        <v>0.83816999999999997</v>
      </c>
      <c r="KM227" s="265">
        <v>0.95118000000000003</v>
      </c>
      <c r="KN227" s="265">
        <v>0.90769</v>
      </c>
      <c r="KO227" s="265">
        <v>0.83899000000000001</v>
      </c>
      <c r="KP227" s="265">
        <v>6.2325568881365125E-3</v>
      </c>
      <c r="KQ227" s="265">
        <v>0.7046</v>
      </c>
      <c r="KR227" s="265">
        <v>0.65447999999999995</v>
      </c>
      <c r="KS227" s="265">
        <v>0.61407999999999996</v>
      </c>
      <c r="KT227" s="265">
        <v>0.94114623751251436</v>
      </c>
      <c r="KU227" s="265">
        <v>0.23888999999999999</v>
      </c>
      <c r="KV227" s="265">
        <v>0.41188999999999998</v>
      </c>
      <c r="KW227" s="265">
        <v>0.48393999999999998</v>
      </c>
      <c r="KX227" s="265">
        <v>0.59174000000000004</v>
      </c>
      <c r="KY227" s="265">
        <v>0.76546999999999998</v>
      </c>
      <c r="KZ227" s="265">
        <v>0.91515000000000002</v>
      </c>
      <c r="LA227" s="265">
        <v>0.98878999999999995</v>
      </c>
      <c r="LB227" s="265">
        <v>0.99658000000000002</v>
      </c>
      <c r="LC227" s="265">
        <v>1</v>
      </c>
      <c r="LD227" s="265">
        <v>0</v>
      </c>
      <c r="LE227" s="265">
        <v>0.47511999999999999</v>
      </c>
      <c r="LF227" s="265">
        <v>5.4330000000000003E-2</v>
      </c>
      <c r="LG227" s="265">
        <v>4.224E-2</v>
      </c>
      <c r="LH227" s="431">
        <v>4.4772801920771599E-3</v>
      </c>
      <c r="LI227" s="431">
        <v>3.8918068166822195E-3</v>
      </c>
      <c r="LJ227" s="431">
        <v>4.082629457116127E-3</v>
      </c>
      <c r="LK227" s="431">
        <v>2.4857970420271158E-3</v>
      </c>
      <c r="LL227" s="431">
        <v>3.1585872638970613E-3</v>
      </c>
      <c r="LM227" s="431">
        <v>1.8173643620684743E-3</v>
      </c>
      <c r="LN227" s="431">
        <v>2.4203830398619175E-3</v>
      </c>
      <c r="LO227" s="431">
        <v>1.4436660567298532E-3</v>
      </c>
      <c r="LP227" s="431">
        <v>1.8050173530355096E-3</v>
      </c>
      <c r="LQ227" s="431">
        <v>1.3158159563317895E-3</v>
      </c>
      <c r="LR227" s="431">
        <v>3.9892317727208138E-3</v>
      </c>
      <c r="LS227" s="431">
        <v>2.7916994877159595E-3</v>
      </c>
      <c r="LT227" s="431">
        <v>3.9783152751624584E-3</v>
      </c>
      <c r="LU227" s="431">
        <v>2.040560357272625E-3</v>
      </c>
      <c r="LV227" s="431">
        <v>2.8802980668842793E-3</v>
      </c>
      <c r="LW227" s="431">
        <v>1.7778815235942602E-3</v>
      </c>
      <c r="LX227" s="431">
        <v>2.5172343011945486E-3</v>
      </c>
      <c r="LY227" s="431">
        <v>1.7486532451584935E-3</v>
      </c>
      <c r="LZ227" s="431">
        <v>4.2523038573563099E-3</v>
      </c>
      <c r="MA227" s="431">
        <v>3.6004488356411457E-3</v>
      </c>
      <c r="MB227" s="431">
        <v>4.2904932051897049E-3</v>
      </c>
      <c r="MC227" s="431">
        <v>2.414126880466938E-3</v>
      </c>
      <c r="MD227" s="431">
        <v>2.0952520426362753E-3</v>
      </c>
      <c r="ME227" s="431">
        <v>3.0899369157850742E-3</v>
      </c>
      <c r="MF227" s="431">
        <v>3.4185878466814756E-3</v>
      </c>
      <c r="MG227" s="431">
        <v>2.8928716201335192E-3</v>
      </c>
      <c r="MH227" s="266"/>
      <c r="MI227" s="266"/>
      <c r="MJ227" s="266"/>
      <c r="MK227" s="266"/>
      <c r="ML227" s="266"/>
      <c r="MM227" s="266"/>
      <c r="MN227" s="266"/>
      <c r="MO227" s="266"/>
      <c r="MP227" s="266"/>
      <c r="MQ227" s="266"/>
      <c r="MR227" s="266"/>
      <c r="MS227" s="266"/>
      <c r="MT227" s="266"/>
      <c r="MU227" s="266"/>
      <c r="MV227" s="266"/>
      <c r="MW227" s="266"/>
      <c r="MX227" s="266"/>
      <c r="MY227" s="266"/>
      <c r="MZ227" s="266"/>
      <c r="NA227" s="266"/>
      <c r="NB227" s="266"/>
      <c r="NC227" s="266"/>
      <c r="ND227" s="266"/>
      <c r="NE227" s="266"/>
      <c r="NF227" s="266"/>
      <c r="NG227" s="266"/>
      <c r="NH227" s="266"/>
      <c r="NI227" s="266"/>
      <c r="NJ227" s="266"/>
      <c r="NK227" s="266"/>
      <c r="NL227" s="266"/>
      <c r="NM227" s="266"/>
      <c r="NN227" s="266"/>
      <c r="NO227" s="266"/>
      <c r="NP227" s="266"/>
      <c r="NQ227" s="266"/>
      <c r="NR227" s="266"/>
      <c r="NS227" s="266"/>
      <c r="NT227" s="266"/>
      <c r="NU227" s="266"/>
      <c r="NV227" s="266"/>
      <c r="NW227" s="266"/>
      <c r="NX227" s="266"/>
      <c r="NY227" s="266"/>
      <c r="NZ227" s="266"/>
      <c r="OA227" s="266"/>
      <c r="OB227" s="266"/>
      <c r="OC227" s="266"/>
      <c r="OD227" s="266"/>
      <c r="OE227" s="266"/>
      <c r="OF227" s="266"/>
      <c r="OG227" s="266"/>
      <c r="OH227" s="266"/>
      <c r="OI227" s="266"/>
      <c r="OJ227" s="266"/>
      <c r="OK227" s="266"/>
      <c r="OL227" s="266"/>
      <c r="OM227" s="266"/>
      <c r="ON227" s="267"/>
    </row>
    <row r="228" spans="1:404">
      <c r="A228" s="261">
        <v>603</v>
      </c>
      <c r="B228" s="265">
        <v>0.28856999999999999</v>
      </c>
      <c r="C228" s="265">
        <v>0.45002999999999999</v>
      </c>
      <c r="D228" s="265">
        <v>0.55886999999999998</v>
      </c>
      <c r="E228" s="265">
        <v>0.66122999999999998</v>
      </c>
      <c r="F228" s="265">
        <v>0.29485</v>
      </c>
      <c r="G228" s="265">
        <v>0.46672999999999998</v>
      </c>
      <c r="H228" s="265">
        <v>0.27209</v>
      </c>
      <c r="I228" s="265">
        <v>0.38240000000000002</v>
      </c>
      <c r="J228" s="265">
        <v>0.44585999999999998</v>
      </c>
      <c r="K228" s="265">
        <v>0.10305</v>
      </c>
      <c r="L228" s="265">
        <v>0.12032</v>
      </c>
      <c r="M228" s="265">
        <v>0.16194</v>
      </c>
      <c r="N228" s="265">
        <v>0.46799000000000002</v>
      </c>
      <c r="O228" s="265">
        <v>0.27234000000000003</v>
      </c>
      <c r="P228" s="265">
        <v>0.46022999999999997</v>
      </c>
      <c r="Q228" s="265">
        <v>0.44701999999999997</v>
      </c>
      <c r="R228" s="265">
        <v>0.67362</v>
      </c>
      <c r="S228" s="265">
        <v>0.32313999999999998</v>
      </c>
      <c r="T228" s="265">
        <v>0.22214</v>
      </c>
      <c r="U228" s="265">
        <v>0.22597</v>
      </c>
      <c r="V228" s="265">
        <v>0.15431</v>
      </c>
      <c r="W228" s="265">
        <v>0.27202999999999999</v>
      </c>
      <c r="X228" s="265">
        <v>0.23927000000000001</v>
      </c>
      <c r="Y228" s="265">
        <v>0.25623000000000001</v>
      </c>
      <c r="Z228" s="265">
        <v>0.17884</v>
      </c>
      <c r="AA228" s="265">
        <v>0.29332999999999998</v>
      </c>
      <c r="AB228" s="265">
        <v>0.20616999999999999</v>
      </c>
      <c r="AC228" s="265">
        <v>0.36814999999999998</v>
      </c>
      <c r="AD228" s="265">
        <v>0.24779000000000001</v>
      </c>
      <c r="AE228" s="265">
        <v>0.18817999999999999</v>
      </c>
      <c r="AF228" s="265">
        <v>0.16369</v>
      </c>
      <c r="AG228" s="265">
        <v>0.43224000000000001</v>
      </c>
      <c r="AH228" s="265">
        <v>0.10428</v>
      </c>
      <c r="AI228" s="265">
        <v>9.3897999999999995E-2</v>
      </c>
      <c r="AJ228" s="265">
        <v>0.13644000000000001</v>
      </c>
      <c r="AK228" s="265">
        <v>8.3235000000000003E-2</v>
      </c>
      <c r="AL228" s="265">
        <v>8.7249999999999994E-2</v>
      </c>
      <c r="AM228" s="265">
        <v>8.9840000000000003E-2</v>
      </c>
      <c r="AN228" s="265">
        <v>7.4548000000000003E-2</v>
      </c>
      <c r="AO228" s="265">
        <v>7.4884999999999993E-2</v>
      </c>
      <c r="AP228" s="265">
        <v>0.10442</v>
      </c>
      <c r="AQ228" s="265">
        <v>6.4291000000000001E-2</v>
      </c>
      <c r="AR228" s="265">
        <v>6.8301000000000001E-2</v>
      </c>
      <c r="AS228" s="265">
        <v>7.3632000000000003E-2</v>
      </c>
      <c r="AT228" s="265">
        <v>5.7818000000000001E-2</v>
      </c>
      <c r="AU228" s="265">
        <v>5.8529999999999999E-2</v>
      </c>
      <c r="AV228" s="265">
        <v>4.9453999999999998E-2</v>
      </c>
      <c r="AW228" s="265">
        <v>0.12623000000000001</v>
      </c>
      <c r="AX228" s="265">
        <v>0.11862</v>
      </c>
      <c r="AY228" s="265">
        <v>9.3239000000000002E-2</v>
      </c>
      <c r="AZ228" s="265">
        <v>7.6717999999999995E-2</v>
      </c>
      <c r="BA228" s="265">
        <v>7.2650999999999993E-2</v>
      </c>
      <c r="BB228" s="265">
        <v>7.6221999999999998E-2</v>
      </c>
      <c r="BC228" s="265">
        <v>7.8550999999999996E-2</v>
      </c>
      <c r="BD228" s="265">
        <v>6.9586999999999996E-2</v>
      </c>
      <c r="BE228" s="265">
        <v>0.57718000000000003</v>
      </c>
      <c r="BF228" s="265">
        <v>0.50068000000000001</v>
      </c>
      <c r="BG228" s="265">
        <v>0.83138000000000001</v>
      </c>
      <c r="BH228" s="265">
        <v>0.85119999999999996</v>
      </c>
      <c r="BI228" s="265">
        <v>0.42954999999999999</v>
      </c>
      <c r="BJ228" s="265">
        <v>0.38619999999999999</v>
      </c>
      <c r="BK228" s="265">
        <v>0.72467999999999999</v>
      </c>
      <c r="BL228" s="265">
        <v>0.94840999999999998</v>
      </c>
      <c r="BM228" s="265">
        <v>0.70487999999999995</v>
      </c>
      <c r="BN228" s="265">
        <v>0.56894</v>
      </c>
      <c r="BO228" s="265">
        <v>0.62570999999999999</v>
      </c>
      <c r="BP228" s="265">
        <v>8.8547000000000001E-2</v>
      </c>
      <c r="BQ228" s="265">
        <v>0.91778000000000004</v>
      </c>
      <c r="BR228" s="265">
        <v>0.57633999999999996</v>
      </c>
      <c r="BS228" s="265">
        <v>0.90898000000000001</v>
      </c>
      <c r="BT228" s="265">
        <v>0.48035</v>
      </c>
      <c r="BU228" s="265">
        <v>1.5883999999999999E-2</v>
      </c>
      <c r="BV228" s="265">
        <v>8.1992000000000002E-3</v>
      </c>
      <c r="BW228" s="265">
        <v>5.1635E-2</v>
      </c>
      <c r="BX228" s="265">
        <v>2.2093000000000002E-2</v>
      </c>
      <c r="BY228" s="265">
        <v>0.54735</v>
      </c>
      <c r="BZ228" s="265">
        <v>0.52417000000000002</v>
      </c>
      <c r="CA228" s="265">
        <v>0.80600000000000005</v>
      </c>
      <c r="CB228" s="265">
        <v>0.63531000000000004</v>
      </c>
      <c r="CC228" s="265">
        <v>0.79613999999999996</v>
      </c>
      <c r="CD228" s="265">
        <v>0.53164999999999996</v>
      </c>
      <c r="CE228" s="265">
        <v>0.50751000000000002</v>
      </c>
      <c r="CF228" s="265">
        <v>0.55481999999999998</v>
      </c>
      <c r="CG228" s="265">
        <v>0.39849000000000001</v>
      </c>
      <c r="CH228" s="265">
        <v>0.50395000000000001</v>
      </c>
      <c r="CI228" s="265">
        <v>0.50549999999999995</v>
      </c>
      <c r="CJ228" s="265">
        <v>0.49841999999999997</v>
      </c>
      <c r="CK228" s="265">
        <v>0.43619999999999998</v>
      </c>
      <c r="CL228" s="265">
        <v>0.67940999999999996</v>
      </c>
      <c r="CM228" s="265">
        <v>0.40112999999999999</v>
      </c>
      <c r="CN228" s="265">
        <v>0.17576</v>
      </c>
      <c r="CO228" s="265">
        <v>0.33069999999999999</v>
      </c>
      <c r="CP228" s="265">
        <v>0.41254000000000002</v>
      </c>
      <c r="CQ228" s="265">
        <v>0.36708000000000002</v>
      </c>
      <c r="CR228" s="265">
        <v>0.33400000000000002</v>
      </c>
      <c r="CS228" s="265">
        <v>0.53469</v>
      </c>
      <c r="CT228" s="265">
        <v>0.56081999999999999</v>
      </c>
      <c r="CU228" s="265">
        <v>0.246</v>
      </c>
      <c r="CV228" s="265">
        <v>0.35376999999999997</v>
      </c>
      <c r="CW228" s="265">
        <v>0.61414000000000002</v>
      </c>
      <c r="CX228" s="265">
        <v>0.48454000000000003</v>
      </c>
      <c r="CY228" s="265">
        <v>0.40205999999999997</v>
      </c>
      <c r="CZ228" s="265">
        <v>0.49608000000000002</v>
      </c>
      <c r="DA228" s="265">
        <v>0.54459999999999997</v>
      </c>
      <c r="DB228" s="265">
        <v>0.13333</v>
      </c>
      <c r="DC228" s="265">
        <v>0.14638999999999999</v>
      </c>
      <c r="DD228" s="265">
        <v>0.11312999999999999</v>
      </c>
      <c r="DE228" s="265">
        <v>0.22267999999999999</v>
      </c>
      <c r="DF228" s="265">
        <v>0.13839000000000001</v>
      </c>
      <c r="DG228" s="265">
        <v>0.14085</v>
      </c>
      <c r="DH228" s="265">
        <v>7.7077000000000007E-2</v>
      </c>
      <c r="DI228" s="265">
        <v>0.3629</v>
      </c>
      <c r="DJ228" s="265">
        <v>0.32092999999999999</v>
      </c>
      <c r="DK228" s="265">
        <v>0.14291000000000001</v>
      </c>
      <c r="DL228" s="265">
        <v>0.92110000000000003</v>
      </c>
      <c r="DM228" s="265">
        <v>0.14430000000000001</v>
      </c>
      <c r="DN228" s="265">
        <v>0.18218999999999999</v>
      </c>
      <c r="DO228" s="265">
        <v>0.48713000000000001</v>
      </c>
      <c r="DP228" s="265">
        <v>0.19391</v>
      </c>
      <c r="DQ228" s="265">
        <v>9.9537E-2</v>
      </c>
      <c r="DR228" s="265">
        <v>8.2095000000000001E-2</v>
      </c>
      <c r="DS228" s="265">
        <v>0.12107999999999999</v>
      </c>
      <c r="DT228" s="265">
        <v>0.94369000000000003</v>
      </c>
      <c r="DU228" s="265">
        <v>0.39911999999999997</v>
      </c>
      <c r="DV228" s="265">
        <v>0.98282999999999998</v>
      </c>
      <c r="DW228" s="265">
        <v>0.31556000000000001</v>
      </c>
      <c r="DX228" s="265">
        <v>7.1354000000000001E-2</v>
      </c>
      <c r="DY228" s="265">
        <v>7.3512999999999995E-2</v>
      </c>
      <c r="DZ228" s="265">
        <v>0.97762000000000004</v>
      </c>
      <c r="EA228" s="265">
        <v>0.30724000000000001</v>
      </c>
      <c r="EB228" s="265">
        <v>0.32395000000000002</v>
      </c>
      <c r="EC228" s="265">
        <v>0.32412999999999997</v>
      </c>
      <c r="ED228" s="265">
        <v>0.32369999999999999</v>
      </c>
      <c r="EE228" s="265">
        <v>0.32346000000000003</v>
      </c>
      <c r="EF228" s="265">
        <v>0.1123</v>
      </c>
      <c r="EG228" s="265">
        <v>0.30793999999999999</v>
      </c>
      <c r="EH228" s="265">
        <v>0.28875000000000001</v>
      </c>
      <c r="EI228" s="265">
        <v>0.57347000000000004</v>
      </c>
      <c r="EJ228" s="265">
        <v>0.52164999999999995</v>
      </c>
      <c r="EK228" s="265">
        <v>0.33737</v>
      </c>
      <c r="EL228" s="265">
        <v>0.52500000000000002</v>
      </c>
      <c r="EM228" s="265">
        <v>0.11506</v>
      </c>
      <c r="EN228" s="265">
        <v>0.15609000000000001</v>
      </c>
      <c r="EO228" s="265">
        <v>0.89049999999999996</v>
      </c>
      <c r="EP228" s="265">
        <v>0.44075999999999999</v>
      </c>
      <c r="EQ228" s="265">
        <v>0.11998</v>
      </c>
      <c r="ER228" s="265">
        <v>0.21381</v>
      </c>
      <c r="ES228" s="265">
        <v>0.15368000000000001</v>
      </c>
      <c r="ET228" s="265">
        <v>0.17949999999999999</v>
      </c>
      <c r="EU228" s="265">
        <v>0.13603999999999999</v>
      </c>
      <c r="EV228" s="265">
        <v>0.19302</v>
      </c>
      <c r="EW228" s="265">
        <v>0.19571</v>
      </c>
      <c r="EX228" s="265">
        <v>0.20229</v>
      </c>
      <c r="EY228" s="265">
        <v>0.11078</v>
      </c>
      <c r="EZ228" s="265">
        <v>0.48420000000000002</v>
      </c>
      <c r="FA228" s="265">
        <v>0.24543999999999999</v>
      </c>
      <c r="FB228" s="265">
        <v>0.2475</v>
      </c>
      <c r="FC228" s="265">
        <v>0.24818000000000001</v>
      </c>
      <c r="FD228" s="265">
        <v>0.17935999999999999</v>
      </c>
      <c r="FE228" s="265">
        <v>0.25045000000000001</v>
      </c>
      <c r="FF228" s="265">
        <v>0.15883</v>
      </c>
      <c r="FG228" s="265">
        <v>0.21002000000000001</v>
      </c>
      <c r="FH228" s="265">
        <v>0.13045000000000001</v>
      </c>
      <c r="FI228" s="265">
        <v>0.11552999999999999</v>
      </c>
      <c r="FJ228" s="265">
        <v>0.15153</v>
      </c>
      <c r="FK228" s="265">
        <v>0.15062</v>
      </c>
      <c r="FL228" s="265">
        <v>0.31085000000000002</v>
      </c>
      <c r="FM228" s="265">
        <v>0.30615999999999999</v>
      </c>
      <c r="FN228" s="265">
        <v>0.8175</v>
      </c>
      <c r="FO228" s="265">
        <v>0.99</v>
      </c>
      <c r="FP228" s="265">
        <v>0.48348999999999998</v>
      </c>
      <c r="FQ228" s="265">
        <v>0.93659000000000003</v>
      </c>
      <c r="FR228" s="265">
        <v>0.99041999999999997</v>
      </c>
      <c r="FS228" s="265">
        <v>0.99797999999999998</v>
      </c>
      <c r="FT228" s="265">
        <v>0.78693000000000002</v>
      </c>
      <c r="FU228" s="265">
        <v>0.81276999999999999</v>
      </c>
      <c r="FV228" s="265">
        <v>0.69613999999999998</v>
      </c>
      <c r="FW228" s="265">
        <v>0.505</v>
      </c>
      <c r="FX228" s="265">
        <v>0.99675999999999998</v>
      </c>
      <c r="FY228" s="265">
        <v>0.45051000000000002</v>
      </c>
      <c r="FZ228" s="265">
        <v>0.505</v>
      </c>
      <c r="GA228" s="265">
        <v>0.72707999999999995</v>
      </c>
      <c r="GB228" s="265">
        <v>0.66591</v>
      </c>
      <c r="GC228" s="265">
        <v>0.98758999999999997</v>
      </c>
      <c r="GD228" s="265">
        <v>0.96082000000000001</v>
      </c>
      <c r="GE228" s="265">
        <v>0.98297999999999996</v>
      </c>
      <c r="GF228" s="265">
        <v>0.99444999999999995</v>
      </c>
      <c r="GG228" s="265">
        <v>0.58733000000000002</v>
      </c>
      <c r="GH228" s="265">
        <v>0.67196</v>
      </c>
      <c r="GI228" s="265">
        <v>0.63053999999999999</v>
      </c>
      <c r="GJ228" s="265">
        <v>0.98609000000000002</v>
      </c>
      <c r="GK228" s="265">
        <v>0.9637</v>
      </c>
      <c r="GL228" s="265">
        <v>0.79212000000000005</v>
      </c>
      <c r="GM228" s="265">
        <v>0.99963000000000002</v>
      </c>
      <c r="GN228" s="265">
        <v>0.86861999999999995</v>
      </c>
      <c r="GO228" s="265">
        <v>0.99190999999999996</v>
      </c>
      <c r="GP228" s="265">
        <v>0.99873000000000001</v>
      </c>
      <c r="GQ228" s="265">
        <v>0.99829000000000001</v>
      </c>
      <c r="GR228" s="265">
        <v>0.99068999999999996</v>
      </c>
      <c r="GS228" s="265">
        <v>0.99604000000000004</v>
      </c>
      <c r="GT228" s="265">
        <v>0.99409999999999998</v>
      </c>
      <c r="GU228" s="265">
        <v>0.99155000000000004</v>
      </c>
      <c r="GV228" s="265">
        <v>0.96091000000000004</v>
      </c>
      <c r="GW228" s="265">
        <v>0.99851000000000001</v>
      </c>
      <c r="GX228" s="265">
        <v>0.99075000000000002</v>
      </c>
      <c r="GY228" s="265">
        <v>0.54673000000000005</v>
      </c>
      <c r="GZ228" s="265">
        <v>0.43478</v>
      </c>
      <c r="HA228" s="265">
        <v>0.97541</v>
      </c>
      <c r="HB228" s="265">
        <v>0.98106000000000004</v>
      </c>
      <c r="HC228" s="265">
        <v>0.91039000000000003</v>
      </c>
      <c r="HD228" s="265">
        <v>0.64456999999999998</v>
      </c>
      <c r="HE228" s="265">
        <v>0.99756</v>
      </c>
      <c r="HF228" s="265">
        <v>0.80474000000000001</v>
      </c>
      <c r="HG228" s="265">
        <v>0.99804999999999999</v>
      </c>
      <c r="HH228" s="265">
        <v>0.99785000000000001</v>
      </c>
      <c r="HI228" s="265">
        <v>0.99878999999999996</v>
      </c>
      <c r="HJ228" s="265">
        <v>0.87741000000000002</v>
      </c>
      <c r="HK228" s="265">
        <v>0.95328000000000002</v>
      </c>
      <c r="HL228" s="265">
        <v>0.96986000000000006</v>
      </c>
      <c r="HM228" s="265">
        <v>0.99692999999999998</v>
      </c>
      <c r="HN228" s="265">
        <v>0.99634</v>
      </c>
      <c r="HO228" s="265">
        <v>0.99682999999999999</v>
      </c>
      <c r="HP228" s="265">
        <v>0.99902999999999997</v>
      </c>
      <c r="HQ228" s="265">
        <v>0.73394999999999999</v>
      </c>
      <c r="HR228" s="265">
        <v>0.77290000000000003</v>
      </c>
      <c r="HS228" s="265">
        <v>0.99451999999999996</v>
      </c>
      <c r="HT228" s="265">
        <v>0.72926000000000002</v>
      </c>
      <c r="HU228" s="265">
        <v>0.74504000000000004</v>
      </c>
      <c r="HV228" s="265">
        <v>0.99107999999999996</v>
      </c>
      <c r="HW228" s="265">
        <v>0.66744000000000003</v>
      </c>
      <c r="HX228" s="265">
        <v>0.69052999999999998</v>
      </c>
      <c r="HY228" s="265">
        <v>0.53927999999999998</v>
      </c>
      <c r="HZ228" s="265">
        <v>0.92323</v>
      </c>
      <c r="IA228" s="265">
        <v>0.99141999999999997</v>
      </c>
      <c r="IB228" s="265">
        <v>0.99304999999999999</v>
      </c>
      <c r="IC228" s="265">
        <v>0.98850000000000005</v>
      </c>
      <c r="ID228" s="265">
        <v>0.99185000000000001</v>
      </c>
      <c r="IE228" s="265">
        <v>0.99836999999999998</v>
      </c>
      <c r="IF228" s="265">
        <v>0.99726999999999999</v>
      </c>
      <c r="IG228" s="265">
        <v>0.99053999999999998</v>
      </c>
      <c r="IH228" s="265">
        <v>0.99102999999999997</v>
      </c>
      <c r="II228" s="265">
        <v>0.91529000000000005</v>
      </c>
      <c r="IJ228" s="265">
        <v>1</v>
      </c>
      <c r="IK228" s="265">
        <v>0.99973000000000001</v>
      </c>
      <c r="IL228" s="265">
        <v>0.99922</v>
      </c>
      <c r="IM228" s="265">
        <v>0.96250999999999998</v>
      </c>
      <c r="IN228" s="265">
        <v>0.85270000000000001</v>
      </c>
      <c r="IO228" s="265">
        <v>0.77332999999999996</v>
      </c>
      <c r="IP228" s="265">
        <v>0.93254999999999999</v>
      </c>
      <c r="IQ228" s="265">
        <v>0.99761</v>
      </c>
      <c r="IR228" s="265">
        <v>0.66178000000000003</v>
      </c>
      <c r="IS228" s="265">
        <v>0.94752000000000003</v>
      </c>
      <c r="IT228" s="265">
        <v>0.55784999999999996</v>
      </c>
      <c r="IU228" s="265">
        <v>0.99529000000000001</v>
      </c>
      <c r="IV228" s="265">
        <v>0.80620999999999998</v>
      </c>
      <c r="IW228" s="265">
        <v>0.99612999999999996</v>
      </c>
      <c r="IX228" s="265">
        <v>0.99782999999999999</v>
      </c>
      <c r="IY228" s="265">
        <v>0.84965000000000002</v>
      </c>
      <c r="IZ228" s="265">
        <v>0.76817000000000002</v>
      </c>
      <c r="JA228" s="265">
        <v>0.80354000000000003</v>
      </c>
      <c r="JB228" s="265">
        <v>0.77186999999999995</v>
      </c>
      <c r="JC228" s="265">
        <v>0.83572000000000002</v>
      </c>
      <c r="JD228" s="265">
        <v>0.97350000000000003</v>
      </c>
      <c r="JE228" s="265">
        <v>0.98253999999999997</v>
      </c>
      <c r="JF228" s="265">
        <v>0.52137</v>
      </c>
      <c r="JG228" s="265">
        <v>0.99738000000000004</v>
      </c>
      <c r="JH228" s="265">
        <v>0.92844000000000004</v>
      </c>
      <c r="JI228" s="265">
        <v>0.69272</v>
      </c>
      <c r="JJ228" s="265">
        <v>0.65715999999999997</v>
      </c>
      <c r="JK228" s="265">
        <v>0.82715000000000005</v>
      </c>
      <c r="JL228" s="265">
        <v>0.81867000000000001</v>
      </c>
      <c r="JM228" s="265">
        <v>0.99661999999999995</v>
      </c>
      <c r="JN228" s="265">
        <v>0.98962000000000006</v>
      </c>
      <c r="JO228" s="265">
        <v>0.99809000000000003</v>
      </c>
      <c r="JP228" s="265">
        <v>0.61119999999999997</v>
      </c>
      <c r="JQ228" s="265">
        <v>0.99668999999999996</v>
      </c>
      <c r="JR228" s="265">
        <v>0.99226000000000003</v>
      </c>
      <c r="JS228" s="265">
        <v>0.99802999999999997</v>
      </c>
      <c r="JT228" s="265">
        <v>0.35879</v>
      </c>
      <c r="JU228" s="265">
        <v>0.92749000000000004</v>
      </c>
      <c r="JV228" s="265">
        <v>0.88858999999999999</v>
      </c>
      <c r="JW228" s="265">
        <v>0.98972000000000004</v>
      </c>
      <c r="JX228" s="265">
        <v>0.98765000000000003</v>
      </c>
      <c r="JY228" s="265">
        <v>0.98753000000000002</v>
      </c>
      <c r="JZ228" s="265">
        <v>0.92052999999999996</v>
      </c>
      <c r="KA228" s="265">
        <v>0.85311999999999999</v>
      </c>
      <c r="KB228" s="265">
        <v>0.73775000000000002</v>
      </c>
      <c r="KC228" s="265">
        <v>0.52471000000000001</v>
      </c>
      <c r="KD228" s="265">
        <v>0.44505</v>
      </c>
      <c r="KE228" s="265">
        <v>0.46590999999999999</v>
      </c>
      <c r="KF228" s="265">
        <v>0.43303000000000003</v>
      </c>
      <c r="KG228" s="265">
        <v>0.41289999999999999</v>
      </c>
      <c r="KH228" s="265">
        <v>0.97701000000000005</v>
      </c>
      <c r="KI228" s="265">
        <v>0.99782000000000004</v>
      </c>
      <c r="KJ228" s="265">
        <v>0.99943000000000004</v>
      </c>
      <c r="KK228" s="265">
        <v>0.83155000000000001</v>
      </c>
      <c r="KL228" s="265">
        <v>0.84723000000000004</v>
      </c>
      <c r="KM228" s="265">
        <v>0.95272000000000001</v>
      </c>
      <c r="KN228" s="265">
        <v>0.90839000000000003</v>
      </c>
      <c r="KO228" s="265">
        <v>0.83906000000000003</v>
      </c>
      <c r="KP228" s="265">
        <v>6.2290810618845678E-3</v>
      </c>
      <c r="KQ228" s="265">
        <v>0.70398000000000005</v>
      </c>
      <c r="KR228" s="265">
        <v>0.65366000000000002</v>
      </c>
      <c r="KS228" s="265">
        <v>0.61312999999999995</v>
      </c>
      <c r="KT228" s="265">
        <v>0.9417567714256696</v>
      </c>
      <c r="KU228" s="265">
        <v>0.24166000000000001</v>
      </c>
      <c r="KV228" s="265">
        <v>0.41502</v>
      </c>
      <c r="KW228" s="265">
        <v>0.48703999999999997</v>
      </c>
      <c r="KX228" s="265">
        <v>0.59465999999999997</v>
      </c>
      <c r="KY228" s="265">
        <v>0.76780000000000004</v>
      </c>
      <c r="KZ228" s="265">
        <v>0.91664999999999996</v>
      </c>
      <c r="LA228" s="265">
        <v>0.98934</v>
      </c>
      <c r="LB228" s="265">
        <v>0.99628000000000005</v>
      </c>
      <c r="LC228" s="265">
        <v>1</v>
      </c>
      <c r="LD228" s="265">
        <v>0</v>
      </c>
      <c r="LE228" s="265">
        <v>0.46589999999999998</v>
      </c>
      <c r="LF228" s="265">
        <v>8.1332000000000002E-2</v>
      </c>
      <c r="LG228" s="265">
        <v>6.3228999999999994E-2</v>
      </c>
      <c r="LH228" s="431">
        <v>4.4482396915555E-3</v>
      </c>
      <c r="LI228" s="431">
        <v>3.8784467615187168E-3</v>
      </c>
      <c r="LJ228" s="431">
        <v>4.0749176405370235E-3</v>
      </c>
      <c r="LK228" s="431">
        <v>2.5134156458079815E-3</v>
      </c>
      <c r="LL228" s="431">
        <v>3.1747794710099697E-3</v>
      </c>
      <c r="LM228" s="431">
        <v>1.8698273925110698E-3</v>
      </c>
      <c r="LN228" s="431">
        <v>2.4648958351463079E-3</v>
      </c>
      <c r="LO228" s="431">
        <v>1.5092466492205858E-3</v>
      </c>
      <c r="LP228" s="431">
        <v>1.8629656406119466E-3</v>
      </c>
      <c r="LQ228" s="431">
        <v>1.3845415087416768E-3</v>
      </c>
      <c r="LR228" s="431">
        <v>3.9516952820122242E-3</v>
      </c>
      <c r="LS228" s="431">
        <v>2.8028795495629311E-3</v>
      </c>
      <c r="LT228" s="431">
        <v>3.9521967992186546E-3</v>
      </c>
      <c r="LU228" s="431">
        <v>2.0768758840858936E-3</v>
      </c>
      <c r="LV228" s="431">
        <v>2.908442635089159E-3</v>
      </c>
      <c r="LW228" s="431">
        <v>1.831066096201539E-3</v>
      </c>
      <c r="LX228" s="431">
        <v>2.5523768272250891E-3</v>
      </c>
      <c r="LY228" s="431">
        <v>1.797999837435782E-3</v>
      </c>
      <c r="LZ228" s="431">
        <v>4.2199599556624889E-3</v>
      </c>
      <c r="MA228" s="431">
        <v>3.5868773702532053E-3</v>
      </c>
      <c r="MB228" s="431">
        <v>4.2608878575265408E-3</v>
      </c>
      <c r="MC228" s="431">
        <v>2.4321926757693291E-3</v>
      </c>
      <c r="MD228" s="431">
        <v>2.1275787148624659E-3</v>
      </c>
      <c r="ME228" s="431">
        <v>3.0923350714147091E-3</v>
      </c>
      <c r="MF228" s="431">
        <v>3.4079148899763823E-3</v>
      </c>
      <c r="MG228" s="431">
        <v>2.8952707070857286E-3</v>
      </c>
      <c r="MH228" s="266"/>
      <c r="MI228" s="266"/>
      <c r="MJ228" s="266"/>
      <c r="MK228" s="266"/>
      <c r="ML228" s="266"/>
      <c r="MM228" s="266"/>
      <c r="MN228" s="266"/>
      <c r="MO228" s="266"/>
      <c r="MP228" s="266"/>
      <c r="MQ228" s="266"/>
      <c r="MR228" s="266"/>
      <c r="MS228" s="266"/>
      <c r="MT228" s="266"/>
      <c r="MU228" s="266"/>
      <c r="MV228" s="266"/>
      <c r="MW228" s="266"/>
      <c r="MX228" s="266"/>
      <c r="MY228" s="266"/>
      <c r="MZ228" s="266"/>
      <c r="NA228" s="266"/>
      <c r="NB228" s="266"/>
      <c r="NC228" s="266"/>
      <c r="ND228" s="266"/>
      <c r="NE228" s="266"/>
      <c r="NF228" s="266"/>
      <c r="NG228" s="266"/>
      <c r="NH228" s="266"/>
      <c r="NI228" s="266"/>
      <c r="NJ228" s="266"/>
      <c r="NK228" s="266"/>
      <c r="NL228" s="266"/>
      <c r="NM228" s="266"/>
      <c r="NN228" s="266"/>
      <c r="NO228" s="266"/>
      <c r="NP228" s="266"/>
      <c r="NQ228" s="266"/>
      <c r="NR228" s="266"/>
      <c r="NS228" s="266"/>
      <c r="NT228" s="266"/>
      <c r="NU228" s="266"/>
      <c r="NV228" s="266"/>
      <c r="NW228" s="266"/>
      <c r="NX228" s="266"/>
      <c r="NY228" s="266"/>
      <c r="NZ228" s="266"/>
      <c r="OA228" s="266"/>
      <c r="OB228" s="266"/>
      <c r="OC228" s="266"/>
      <c r="OD228" s="266"/>
      <c r="OE228" s="266"/>
      <c r="OF228" s="266"/>
      <c r="OG228" s="266"/>
      <c r="OH228" s="266"/>
      <c r="OI228" s="266"/>
      <c r="OJ228" s="266"/>
      <c r="OK228" s="266"/>
      <c r="OL228" s="266"/>
      <c r="OM228" s="266"/>
      <c r="ON228" s="267"/>
    </row>
    <row r="229" spans="1:404">
      <c r="A229" s="261">
        <v>604</v>
      </c>
      <c r="B229" s="265">
        <v>0.28386</v>
      </c>
      <c r="C229" s="265">
        <v>0.44241999999999998</v>
      </c>
      <c r="D229" s="265">
        <v>0.54976000000000003</v>
      </c>
      <c r="E229" s="265">
        <v>0.65144999999999997</v>
      </c>
      <c r="F229" s="265">
        <v>0.28935</v>
      </c>
      <c r="G229" s="265">
        <v>0.45783000000000001</v>
      </c>
      <c r="H229" s="265">
        <v>0.27073000000000003</v>
      </c>
      <c r="I229" s="265">
        <v>0.38357999999999998</v>
      </c>
      <c r="J229" s="265">
        <v>0.44518999999999997</v>
      </c>
      <c r="K229" s="265">
        <v>0.10791000000000001</v>
      </c>
      <c r="L229" s="265">
        <v>0.12687999999999999</v>
      </c>
      <c r="M229" s="265">
        <v>0.17079</v>
      </c>
      <c r="N229" s="265">
        <v>0.47404000000000002</v>
      </c>
      <c r="O229" s="265">
        <v>0.27274999999999999</v>
      </c>
      <c r="P229" s="265">
        <v>0.45315</v>
      </c>
      <c r="Q229" s="265">
        <v>0.43608000000000002</v>
      </c>
      <c r="R229" s="265">
        <v>0.66254999999999997</v>
      </c>
      <c r="S229" s="265">
        <v>0.32295000000000001</v>
      </c>
      <c r="T229" s="265">
        <v>0.22206999999999999</v>
      </c>
      <c r="U229" s="265">
        <v>0.22609000000000001</v>
      </c>
      <c r="V229" s="265">
        <v>0.15379000000000001</v>
      </c>
      <c r="W229" s="265">
        <v>0.26638000000000001</v>
      </c>
      <c r="X229" s="265">
        <v>0.2233</v>
      </c>
      <c r="Y229" s="265">
        <v>0.25159999999999999</v>
      </c>
      <c r="Z229" s="265">
        <v>0.17213000000000001</v>
      </c>
      <c r="AA229" s="265">
        <v>0.28806999999999999</v>
      </c>
      <c r="AB229" s="265">
        <v>0.20244000000000001</v>
      </c>
      <c r="AC229" s="265">
        <v>0.36997999999999998</v>
      </c>
      <c r="AD229" s="265">
        <v>0.24881</v>
      </c>
      <c r="AE229" s="265">
        <v>0.16825000000000001</v>
      </c>
      <c r="AF229" s="265">
        <v>0.14760999999999999</v>
      </c>
      <c r="AG229" s="265">
        <v>0.37813999999999998</v>
      </c>
      <c r="AH229" s="265">
        <v>9.2937000000000006E-2</v>
      </c>
      <c r="AI229" s="265">
        <v>9.0440000000000006E-2</v>
      </c>
      <c r="AJ229" s="265">
        <v>0.11686000000000001</v>
      </c>
      <c r="AK229" s="265">
        <v>6.7426E-2</v>
      </c>
      <c r="AL229" s="265">
        <v>8.3790000000000003E-2</v>
      </c>
      <c r="AM229" s="265">
        <v>7.6586000000000001E-2</v>
      </c>
      <c r="AN229" s="265">
        <v>6.0391E-2</v>
      </c>
      <c r="AO229" s="265">
        <v>7.1909000000000001E-2</v>
      </c>
      <c r="AP229" s="265">
        <v>8.9272000000000004E-2</v>
      </c>
      <c r="AQ229" s="265">
        <v>5.2331000000000003E-2</v>
      </c>
      <c r="AR229" s="265">
        <v>6.5722000000000003E-2</v>
      </c>
      <c r="AS229" s="265">
        <v>6.1501E-2</v>
      </c>
      <c r="AT229" s="265">
        <v>4.7236E-2</v>
      </c>
      <c r="AU229" s="265">
        <v>5.6430000000000001E-2</v>
      </c>
      <c r="AV229" s="265">
        <v>4.0724999999999997E-2</v>
      </c>
      <c r="AW229" s="265">
        <v>0.10628</v>
      </c>
      <c r="AX229" s="265">
        <v>0.10108</v>
      </c>
      <c r="AY229" s="265">
        <v>7.9134999999999997E-2</v>
      </c>
      <c r="AZ229" s="265">
        <v>6.4552999999999999E-2</v>
      </c>
      <c r="BA229" s="265">
        <v>7.4290999999999996E-2</v>
      </c>
      <c r="BB229" s="265">
        <v>7.7182000000000001E-2</v>
      </c>
      <c r="BC229" s="265">
        <v>7.9055E-2</v>
      </c>
      <c r="BD229" s="265">
        <v>7.1808999999999998E-2</v>
      </c>
      <c r="BE229" s="265">
        <v>0.52539999999999998</v>
      </c>
      <c r="BF229" s="265">
        <v>0.45598</v>
      </c>
      <c r="BG229" s="265">
        <v>0.85612999999999995</v>
      </c>
      <c r="BH229" s="265">
        <v>0.87322</v>
      </c>
      <c r="BI229" s="265">
        <v>0.49231000000000003</v>
      </c>
      <c r="BJ229" s="265">
        <v>0.44758999999999999</v>
      </c>
      <c r="BK229" s="265">
        <v>0.68052000000000001</v>
      </c>
      <c r="BL229" s="265">
        <v>0.93122000000000005</v>
      </c>
      <c r="BM229" s="265">
        <v>0.67561000000000004</v>
      </c>
      <c r="BN229" s="265">
        <v>0.54735999999999996</v>
      </c>
      <c r="BO229" s="265">
        <v>0.60570999999999997</v>
      </c>
      <c r="BP229" s="265">
        <v>8.0647999999999997E-2</v>
      </c>
      <c r="BQ229" s="265">
        <v>0.89037999999999995</v>
      </c>
      <c r="BR229" s="265">
        <v>0.55105999999999999</v>
      </c>
      <c r="BS229" s="265">
        <v>0.87863999999999998</v>
      </c>
      <c r="BT229" s="265">
        <v>0.46129999999999999</v>
      </c>
      <c r="BU229" s="265">
        <v>1.5525000000000001E-2</v>
      </c>
      <c r="BV229" s="265">
        <v>8.0505999999999998E-3</v>
      </c>
      <c r="BW229" s="265">
        <v>5.3270999999999999E-2</v>
      </c>
      <c r="BX229" s="265">
        <v>2.2338E-2</v>
      </c>
      <c r="BY229" s="265">
        <v>0.55018</v>
      </c>
      <c r="BZ229" s="265">
        <v>0.52702000000000004</v>
      </c>
      <c r="CA229" s="265">
        <v>0.80800000000000005</v>
      </c>
      <c r="CB229" s="265">
        <v>0.63888</v>
      </c>
      <c r="CC229" s="265">
        <v>0.79988000000000004</v>
      </c>
      <c r="CD229" s="265">
        <v>0.53473000000000004</v>
      </c>
      <c r="CE229" s="265">
        <v>0.51039999999999996</v>
      </c>
      <c r="CF229" s="265">
        <v>0.55806</v>
      </c>
      <c r="CG229" s="265">
        <v>0.41328999999999999</v>
      </c>
      <c r="CH229" s="265">
        <v>0.50714000000000004</v>
      </c>
      <c r="CI229" s="265">
        <v>0.50858999999999999</v>
      </c>
      <c r="CJ229" s="265">
        <v>0.50158000000000003</v>
      </c>
      <c r="CK229" s="265">
        <v>0.45125999999999999</v>
      </c>
      <c r="CL229" s="265">
        <v>0.67664999999999997</v>
      </c>
      <c r="CM229" s="265">
        <v>0.40877000000000002</v>
      </c>
      <c r="CN229" s="265">
        <v>0.17374000000000001</v>
      </c>
      <c r="CO229" s="265">
        <v>0.33671000000000001</v>
      </c>
      <c r="CP229" s="265">
        <v>0.42358000000000001</v>
      </c>
      <c r="CQ229" s="265">
        <v>0.37476999999999999</v>
      </c>
      <c r="CR229" s="265">
        <v>0.34200000000000003</v>
      </c>
      <c r="CS229" s="265">
        <v>0.47143000000000002</v>
      </c>
      <c r="CT229" s="265">
        <v>0.50722</v>
      </c>
      <c r="CU229" s="265">
        <v>0.248</v>
      </c>
      <c r="CV229" s="265">
        <v>0.36015999999999998</v>
      </c>
      <c r="CW229" s="265">
        <v>0.57979999999999998</v>
      </c>
      <c r="CX229" s="265">
        <v>0.43298999999999999</v>
      </c>
      <c r="CY229" s="265">
        <v>0.40205999999999997</v>
      </c>
      <c r="CZ229" s="265">
        <v>0.49253000000000002</v>
      </c>
      <c r="DA229" s="265">
        <v>0.54035999999999995</v>
      </c>
      <c r="DB229" s="265">
        <v>0.13736999999999999</v>
      </c>
      <c r="DC229" s="265">
        <v>0.15051999999999999</v>
      </c>
      <c r="DD229" s="265">
        <v>0.11717</v>
      </c>
      <c r="DE229" s="265">
        <v>0.22474</v>
      </c>
      <c r="DF229" s="265">
        <v>0.15279000000000001</v>
      </c>
      <c r="DG229" s="265">
        <v>0.15507000000000001</v>
      </c>
      <c r="DH229" s="265">
        <v>8.2761000000000001E-2</v>
      </c>
      <c r="DI229" s="265">
        <v>0.40693000000000001</v>
      </c>
      <c r="DJ229" s="265">
        <v>0.35918</v>
      </c>
      <c r="DK229" s="265">
        <v>0.15668000000000001</v>
      </c>
      <c r="DL229" s="265">
        <v>0.96055000000000001</v>
      </c>
      <c r="DM229" s="265">
        <v>0.15828</v>
      </c>
      <c r="DN229" s="265">
        <v>0.20133999999999999</v>
      </c>
      <c r="DO229" s="265">
        <v>0.54571000000000003</v>
      </c>
      <c r="DP229" s="265">
        <v>0.21381</v>
      </c>
      <c r="DQ229" s="265">
        <v>0.10990999999999999</v>
      </c>
      <c r="DR229" s="265">
        <v>8.8562000000000002E-2</v>
      </c>
      <c r="DS229" s="265">
        <v>0.13714000000000001</v>
      </c>
      <c r="DT229" s="265">
        <v>0.92491999999999996</v>
      </c>
      <c r="DU229" s="265">
        <v>0.44639000000000001</v>
      </c>
      <c r="DV229" s="265">
        <v>0.99141999999999997</v>
      </c>
      <c r="DW229" s="265">
        <v>0.35143999999999997</v>
      </c>
      <c r="DX229" s="265">
        <v>7.7424999999999994E-2</v>
      </c>
      <c r="DY229" s="265">
        <v>7.9019000000000006E-2</v>
      </c>
      <c r="DZ229" s="265">
        <v>0.98880999999999997</v>
      </c>
      <c r="EA229" s="265">
        <v>0.34272999999999998</v>
      </c>
      <c r="EB229" s="265">
        <v>0.36177999999999999</v>
      </c>
      <c r="EC229" s="265">
        <v>0.36192999999999997</v>
      </c>
      <c r="ED229" s="265">
        <v>0.36157</v>
      </c>
      <c r="EE229" s="265">
        <v>0.36136000000000001</v>
      </c>
      <c r="EF229" s="265">
        <v>0.12273000000000001</v>
      </c>
      <c r="EG229" s="265">
        <v>0.34333000000000002</v>
      </c>
      <c r="EH229" s="265">
        <v>0.32234000000000002</v>
      </c>
      <c r="EI229" s="265">
        <v>0.53673000000000004</v>
      </c>
      <c r="EJ229" s="265">
        <v>0.48247000000000001</v>
      </c>
      <c r="EK229" s="265">
        <v>0.30504999999999999</v>
      </c>
      <c r="EL229" s="265">
        <v>0.47083000000000003</v>
      </c>
      <c r="EM229" s="265">
        <v>0.12021</v>
      </c>
      <c r="EN229" s="265">
        <v>0.15881999999999999</v>
      </c>
      <c r="EO229" s="265">
        <v>0.88821000000000006</v>
      </c>
      <c r="EP229" s="265">
        <v>0.43728</v>
      </c>
      <c r="EQ229" s="265">
        <v>0.11430999999999999</v>
      </c>
      <c r="ER229" s="265">
        <v>0.19039</v>
      </c>
      <c r="ES229" s="265">
        <v>0.14232</v>
      </c>
      <c r="ET229" s="265">
        <v>0.16375999999999999</v>
      </c>
      <c r="EU229" s="265">
        <v>0.12759999999999999</v>
      </c>
      <c r="EV229" s="265">
        <v>0.16772999999999999</v>
      </c>
      <c r="EW229" s="265">
        <v>0.17107</v>
      </c>
      <c r="EX229" s="265">
        <v>0.17898</v>
      </c>
      <c r="EY229" s="265">
        <v>0.10687000000000001</v>
      </c>
      <c r="EZ229" s="265">
        <v>0.47943999999999998</v>
      </c>
      <c r="FA229" s="265">
        <v>0.21440000000000001</v>
      </c>
      <c r="FB229" s="265">
        <v>0.21357000000000001</v>
      </c>
      <c r="FC229" s="265">
        <v>0.21174999999999999</v>
      </c>
      <c r="FD229" s="265">
        <v>0.16384000000000001</v>
      </c>
      <c r="FE229" s="265">
        <v>0.21148</v>
      </c>
      <c r="FF229" s="265">
        <v>0.14682999999999999</v>
      </c>
      <c r="FG229" s="265">
        <v>0.18906999999999999</v>
      </c>
      <c r="FH229" s="265">
        <v>0.12325</v>
      </c>
      <c r="FI229" s="265">
        <v>0.11087</v>
      </c>
      <c r="FJ229" s="265">
        <v>0.15937999999999999</v>
      </c>
      <c r="FK229" s="265">
        <v>0.15817999999999999</v>
      </c>
      <c r="FL229" s="265">
        <v>0.31403999999999999</v>
      </c>
      <c r="FM229" s="265">
        <v>0.30626999999999999</v>
      </c>
      <c r="FN229" s="265">
        <v>0.82257999999999998</v>
      </c>
      <c r="FO229" s="265">
        <v>0.99</v>
      </c>
      <c r="FP229" s="265">
        <v>0.47847000000000001</v>
      </c>
      <c r="FQ229" s="265">
        <v>0.94301000000000001</v>
      </c>
      <c r="FR229" s="265">
        <v>0.99414999999999998</v>
      </c>
      <c r="FS229" s="265">
        <v>0.99899000000000004</v>
      </c>
      <c r="FT229" s="265">
        <v>0.79829000000000006</v>
      </c>
      <c r="FU229" s="265">
        <v>0.82157999999999998</v>
      </c>
      <c r="FV229" s="265">
        <v>0.69198999999999999</v>
      </c>
      <c r="FW229" s="265">
        <v>0.49925999999999998</v>
      </c>
      <c r="FX229" s="265">
        <v>0.99822999999999995</v>
      </c>
      <c r="FY229" s="265">
        <v>0.44551000000000002</v>
      </c>
      <c r="FZ229" s="265">
        <v>0.49925999999999998</v>
      </c>
      <c r="GA229" s="265">
        <v>0.72672000000000003</v>
      </c>
      <c r="GB229" s="265">
        <v>0.65998000000000001</v>
      </c>
      <c r="GC229" s="265">
        <v>0.98431999999999997</v>
      </c>
      <c r="GD229" s="265">
        <v>0.96443000000000001</v>
      </c>
      <c r="GE229" s="265">
        <v>0.97977999999999998</v>
      </c>
      <c r="GF229" s="265">
        <v>0.99524000000000001</v>
      </c>
      <c r="GG229" s="265">
        <v>0.58076000000000005</v>
      </c>
      <c r="GH229" s="265">
        <v>0.66474</v>
      </c>
      <c r="GI229" s="265">
        <v>0.62351000000000001</v>
      </c>
      <c r="GJ229" s="265">
        <v>0.98736999999999997</v>
      </c>
      <c r="GK229" s="265">
        <v>0.96552000000000004</v>
      </c>
      <c r="GL229" s="265">
        <v>0.78951000000000005</v>
      </c>
      <c r="GM229" s="265">
        <v>0.99951000000000001</v>
      </c>
      <c r="GN229" s="265">
        <v>0.86226000000000003</v>
      </c>
      <c r="GO229" s="265">
        <v>0.99307000000000001</v>
      </c>
      <c r="GP229" s="265">
        <v>0.99936999999999998</v>
      </c>
      <c r="GQ229" s="265">
        <v>0.99914000000000003</v>
      </c>
      <c r="GR229" s="265">
        <v>0.98872000000000004</v>
      </c>
      <c r="GS229" s="265">
        <v>0.99743999999999999</v>
      </c>
      <c r="GT229" s="265">
        <v>0.99582000000000004</v>
      </c>
      <c r="GU229" s="265">
        <v>0.99373</v>
      </c>
      <c r="GV229" s="265">
        <v>0.96303000000000005</v>
      </c>
      <c r="GW229" s="265">
        <v>0.99926000000000004</v>
      </c>
      <c r="GX229" s="265">
        <v>0.99207999999999996</v>
      </c>
      <c r="GY229" s="265">
        <v>0.53973000000000004</v>
      </c>
      <c r="GZ229" s="265">
        <v>0.42949999999999999</v>
      </c>
      <c r="HA229" s="265">
        <v>0.97897999999999996</v>
      </c>
      <c r="HB229" s="265">
        <v>0.98377000000000003</v>
      </c>
      <c r="HC229" s="265">
        <v>0.90598999999999996</v>
      </c>
      <c r="HD229" s="265">
        <v>0.64110999999999996</v>
      </c>
      <c r="HE229" s="265">
        <v>0.99821000000000004</v>
      </c>
      <c r="HF229" s="265">
        <v>0.79881000000000002</v>
      </c>
      <c r="HG229" s="265">
        <v>0.99860000000000004</v>
      </c>
      <c r="HH229" s="265">
        <v>0.99850000000000005</v>
      </c>
      <c r="HI229" s="265">
        <v>0.99926000000000004</v>
      </c>
      <c r="HJ229" s="265">
        <v>0.87075000000000002</v>
      </c>
      <c r="HK229" s="265">
        <v>0.95767999999999998</v>
      </c>
      <c r="HL229" s="265">
        <v>0.97284999999999999</v>
      </c>
      <c r="HM229" s="265">
        <v>0.99846000000000001</v>
      </c>
      <c r="HN229" s="265">
        <v>0.99512</v>
      </c>
      <c r="HO229" s="265">
        <v>0.99577000000000004</v>
      </c>
      <c r="HP229" s="265">
        <v>0.99951999999999996</v>
      </c>
      <c r="HQ229" s="265">
        <v>0.72872000000000003</v>
      </c>
      <c r="HR229" s="265">
        <v>0.76626000000000005</v>
      </c>
      <c r="HS229" s="265">
        <v>0.99268999999999996</v>
      </c>
      <c r="HT229" s="265">
        <v>0.72363</v>
      </c>
      <c r="HU229" s="265">
        <v>0.73768999999999996</v>
      </c>
      <c r="HV229" s="265">
        <v>0.99314000000000002</v>
      </c>
      <c r="HW229" s="265">
        <v>0.66081999999999996</v>
      </c>
      <c r="HX229" s="265">
        <v>0.68310000000000004</v>
      </c>
      <c r="HY229" s="265">
        <v>0.53354999999999997</v>
      </c>
      <c r="HZ229" s="265">
        <v>0.91554999999999997</v>
      </c>
      <c r="IA229" s="265">
        <v>0.98946000000000001</v>
      </c>
      <c r="IB229" s="265">
        <v>0.99163000000000001</v>
      </c>
      <c r="IC229" s="265">
        <v>0.98634999999999995</v>
      </c>
      <c r="ID229" s="265">
        <v>0.98995999999999995</v>
      </c>
      <c r="IE229" s="265">
        <v>0.99782999999999999</v>
      </c>
      <c r="IF229" s="265">
        <v>0.99636999999999998</v>
      </c>
      <c r="IG229" s="265">
        <v>0.99302999999999997</v>
      </c>
      <c r="IH229" s="265">
        <v>0.99231000000000003</v>
      </c>
      <c r="II229" s="265">
        <v>0.90896999999999994</v>
      </c>
      <c r="IJ229" s="265">
        <v>1</v>
      </c>
      <c r="IK229" s="265">
        <v>0.99963000000000002</v>
      </c>
      <c r="IL229" s="265">
        <v>0.99961</v>
      </c>
      <c r="IM229" s="265">
        <v>0.95743</v>
      </c>
      <c r="IN229" s="265">
        <v>0.84214999999999995</v>
      </c>
      <c r="IO229" s="265">
        <v>0.75907999999999998</v>
      </c>
      <c r="IP229" s="265">
        <v>0.94123999999999997</v>
      </c>
      <c r="IQ229" s="265">
        <v>0.99680999999999997</v>
      </c>
      <c r="IR229" s="265">
        <v>0.65407999999999999</v>
      </c>
      <c r="IS229" s="265">
        <v>0.94935000000000003</v>
      </c>
      <c r="IT229" s="265">
        <v>0.55315000000000003</v>
      </c>
      <c r="IU229" s="265">
        <v>0.99699000000000004</v>
      </c>
      <c r="IV229" s="265">
        <v>0.81567000000000001</v>
      </c>
      <c r="IW229" s="265">
        <v>0.99805999999999995</v>
      </c>
      <c r="IX229" s="265">
        <v>0.99814000000000003</v>
      </c>
      <c r="IY229" s="265">
        <v>0.84423999999999999</v>
      </c>
      <c r="IZ229" s="265">
        <v>0.76354</v>
      </c>
      <c r="JA229" s="265">
        <v>0.79874999999999996</v>
      </c>
      <c r="JB229" s="265">
        <v>0.76731000000000005</v>
      </c>
      <c r="JC229" s="265">
        <v>0.83045999999999998</v>
      </c>
      <c r="JD229" s="265">
        <v>0.96923999999999999</v>
      </c>
      <c r="JE229" s="265">
        <v>0.98560999999999999</v>
      </c>
      <c r="JF229" s="265">
        <v>0.51515</v>
      </c>
      <c r="JG229" s="265">
        <v>0.99650000000000005</v>
      </c>
      <c r="JH229" s="265">
        <v>0.92369999999999997</v>
      </c>
      <c r="JI229" s="265">
        <v>0.68637000000000004</v>
      </c>
      <c r="JJ229" s="265">
        <v>0.65073999999999999</v>
      </c>
      <c r="JK229" s="265">
        <v>0.81886000000000003</v>
      </c>
      <c r="JL229" s="265">
        <v>0.81230999999999998</v>
      </c>
      <c r="JM229" s="265">
        <v>0.99548999999999999</v>
      </c>
      <c r="JN229" s="265">
        <v>0.99111000000000005</v>
      </c>
      <c r="JO229" s="265">
        <v>0.99904999999999999</v>
      </c>
      <c r="JP229" s="265">
        <v>0.60470999999999997</v>
      </c>
      <c r="JQ229" s="265">
        <v>0.99834999999999996</v>
      </c>
      <c r="JR229" s="265">
        <v>0.99460999999999999</v>
      </c>
      <c r="JS229" s="265">
        <v>0.99736999999999998</v>
      </c>
      <c r="JT229" s="265">
        <v>0.35525000000000001</v>
      </c>
      <c r="JU229" s="265">
        <v>0.92401</v>
      </c>
      <c r="JV229" s="265">
        <v>0.88660000000000005</v>
      </c>
      <c r="JW229" s="265">
        <v>0.99351</v>
      </c>
      <c r="JX229" s="265">
        <v>0.99178999999999995</v>
      </c>
      <c r="JY229" s="265">
        <v>0.99080999999999997</v>
      </c>
      <c r="JZ229" s="265">
        <v>0.92452999999999996</v>
      </c>
      <c r="KA229" s="265">
        <v>0.86309000000000002</v>
      </c>
      <c r="KB229" s="265">
        <v>0.74494000000000005</v>
      </c>
      <c r="KC229" s="265">
        <v>0.51863000000000004</v>
      </c>
      <c r="KD229" s="265">
        <v>0.43967000000000001</v>
      </c>
      <c r="KE229" s="265">
        <v>0.46037</v>
      </c>
      <c r="KF229" s="265">
        <v>0.42846000000000001</v>
      </c>
      <c r="KG229" s="265">
        <v>0.40854000000000001</v>
      </c>
      <c r="KH229" s="265">
        <v>0.97319999999999995</v>
      </c>
      <c r="KI229" s="265">
        <v>0.99890999999999996</v>
      </c>
      <c r="KJ229" s="265">
        <v>0.99970999999999999</v>
      </c>
      <c r="KK229" s="265">
        <v>0.84008000000000005</v>
      </c>
      <c r="KL229" s="265">
        <v>0.85629999999999995</v>
      </c>
      <c r="KM229" s="265">
        <v>0.95426</v>
      </c>
      <c r="KN229" s="265">
        <v>0.90908999999999995</v>
      </c>
      <c r="KO229" s="265">
        <v>0.83914</v>
      </c>
      <c r="KP229" s="265">
        <v>6.2253809887776639E-3</v>
      </c>
      <c r="KQ229" s="265">
        <v>0.70335000000000003</v>
      </c>
      <c r="KR229" s="265">
        <v>0.65285000000000004</v>
      </c>
      <c r="KS229" s="265">
        <v>0.61217999999999995</v>
      </c>
      <c r="KT229" s="265">
        <v>0.94236155545093214</v>
      </c>
      <c r="KU229" s="265">
        <v>0.24442</v>
      </c>
      <c r="KV229" s="265">
        <v>0.41814000000000001</v>
      </c>
      <c r="KW229" s="265">
        <v>0.49013000000000001</v>
      </c>
      <c r="KX229" s="265">
        <v>0.59757000000000005</v>
      </c>
      <c r="KY229" s="265">
        <v>0.77012000000000003</v>
      </c>
      <c r="KZ229" s="265">
        <v>0.91815000000000002</v>
      </c>
      <c r="LA229" s="265">
        <v>0.98989000000000005</v>
      </c>
      <c r="LB229" s="265">
        <v>0.99597999999999998</v>
      </c>
      <c r="LC229" s="265">
        <v>1</v>
      </c>
      <c r="LD229" s="265">
        <v>0</v>
      </c>
      <c r="LE229" s="265">
        <v>0.45667000000000002</v>
      </c>
      <c r="LF229" s="265">
        <v>0.10833</v>
      </c>
      <c r="LG229" s="265">
        <v>8.4217E-2</v>
      </c>
      <c r="LH229" s="431">
        <v>4.416213370859623E-3</v>
      </c>
      <c r="LI229" s="431">
        <v>3.8639793638139963E-3</v>
      </c>
      <c r="LJ229" s="431">
        <v>4.0665124543011189E-3</v>
      </c>
      <c r="LK229" s="431">
        <v>2.5453029666095972E-3</v>
      </c>
      <c r="LL229" s="431">
        <v>3.1968690454959869E-3</v>
      </c>
      <c r="LM229" s="431">
        <v>1.9293451914563775E-3</v>
      </c>
      <c r="LN229" s="431">
        <v>2.5172550231218338E-3</v>
      </c>
      <c r="LO229" s="431">
        <v>1.5836298698559403E-3</v>
      </c>
      <c r="LP229" s="431">
        <v>1.9276974489912391E-3</v>
      </c>
      <c r="LQ229" s="431">
        <v>1.4623986789956689E-3</v>
      </c>
      <c r="LR229" s="431">
        <v>3.9129164069890976E-3</v>
      </c>
      <c r="LS229" s="431">
        <v>2.8172971215099096E-3</v>
      </c>
      <c r="LT229" s="431">
        <v>3.9245057851076126E-3</v>
      </c>
      <c r="LU229" s="431">
        <v>2.1208331454545259E-3</v>
      </c>
      <c r="LV229" s="431">
        <v>2.9405676759779453E-3</v>
      </c>
      <c r="LW229" s="431">
        <v>1.8938933499157429E-3</v>
      </c>
      <c r="LX229" s="431">
        <v>2.5920001789927483E-3</v>
      </c>
      <c r="LY229" s="431">
        <v>1.8542578909546137E-3</v>
      </c>
      <c r="LZ229" s="431">
        <v>4.1833454743027687E-3</v>
      </c>
      <c r="MA229" s="431">
        <v>3.5744041670113802E-3</v>
      </c>
      <c r="MB229" s="431">
        <v>4.2284978553652763E-3</v>
      </c>
      <c r="MC229" s="431">
        <v>2.4552005343139172E-3</v>
      </c>
      <c r="MD229" s="431">
        <v>2.1658774930983782E-3</v>
      </c>
      <c r="ME229" s="431">
        <v>3.0959441792219877E-3</v>
      </c>
      <c r="MF229" s="431">
        <v>3.4002552274614573E-3</v>
      </c>
      <c r="MG229" s="431">
        <v>2.902099397033453E-3</v>
      </c>
      <c r="MH229" s="266"/>
      <c r="MI229" s="266"/>
      <c r="MJ229" s="266"/>
      <c r="MK229" s="266"/>
      <c r="ML229" s="266"/>
      <c r="MM229" s="266"/>
      <c r="MN229" s="266"/>
      <c r="MO229" s="266"/>
      <c r="MP229" s="266"/>
      <c r="MQ229" s="266"/>
      <c r="MR229" s="266"/>
      <c r="MS229" s="266"/>
      <c r="MT229" s="266"/>
      <c r="MU229" s="266"/>
      <c r="MV229" s="266"/>
      <c r="MW229" s="266"/>
      <c r="MX229" s="266"/>
      <c r="MY229" s="266"/>
      <c r="MZ229" s="266"/>
      <c r="NA229" s="266"/>
      <c r="NB229" s="266"/>
      <c r="NC229" s="266"/>
      <c r="ND229" s="266"/>
      <c r="NE229" s="266"/>
      <c r="NF229" s="266"/>
      <c r="NG229" s="266"/>
      <c r="NH229" s="266"/>
      <c r="NI229" s="266"/>
      <c r="NJ229" s="266"/>
      <c r="NK229" s="266"/>
      <c r="NL229" s="266"/>
      <c r="NM229" s="266"/>
      <c r="NN229" s="266"/>
      <c r="NO229" s="266"/>
      <c r="NP229" s="266"/>
      <c r="NQ229" s="266"/>
      <c r="NR229" s="266"/>
      <c r="NS229" s="266"/>
      <c r="NT229" s="266"/>
      <c r="NU229" s="266"/>
      <c r="NV229" s="266"/>
      <c r="NW229" s="266"/>
      <c r="NX229" s="266"/>
      <c r="NY229" s="266"/>
      <c r="NZ229" s="266"/>
      <c r="OA229" s="266"/>
      <c r="OB229" s="266"/>
      <c r="OC229" s="266"/>
      <c r="OD229" s="266"/>
      <c r="OE229" s="266"/>
      <c r="OF229" s="266"/>
      <c r="OG229" s="266"/>
      <c r="OH229" s="266"/>
      <c r="OI229" s="266"/>
      <c r="OJ229" s="266"/>
      <c r="OK229" s="266"/>
      <c r="OL229" s="266"/>
      <c r="OM229" s="266"/>
      <c r="ON229" s="267"/>
    </row>
    <row r="230" spans="1:404">
      <c r="A230" s="261">
        <v>605</v>
      </c>
      <c r="B230" s="265">
        <v>0.27914</v>
      </c>
      <c r="C230" s="265">
        <v>0.43481999999999998</v>
      </c>
      <c r="D230" s="265">
        <v>0.54066000000000003</v>
      </c>
      <c r="E230" s="265">
        <v>0.64168000000000003</v>
      </c>
      <c r="F230" s="265">
        <v>0.28386</v>
      </c>
      <c r="G230" s="265">
        <v>0.44894000000000001</v>
      </c>
      <c r="H230" s="265">
        <v>0.26937</v>
      </c>
      <c r="I230" s="265">
        <v>0.38474999999999998</v>
      </c>
      <c r="J230" s="265">
        <v>0.44451000000000002</v>
      </c>
      <c r="K230" s="265">
        <v>0.11277</v>
      </c>
      <c r="L230" s="265">
        <v>0.13344</v>
      </c>
      <c r="M230" s="265">
        <v>0.17963000000000001</v>
      </c>
      <c r="N230" s="265">
        <v>0.48008000000000001</v>
      </c>
      <c r="O230" s="265">
        <v>0.27315</v>
      </c>
      <c r="P230" s="265">
        <v>0.44607000000000002</v>
      </c>
      <c r="Q230" s="265">
        <v>0.42514000000000002</v>
      </c>
      <c r="R230" s="265">
        <v>0.65149000000000001</v>
      </c>
      <c r="S230" s="265">
        <v>0.32275999999999999</v>
      </c>
      <c r="T230" s="265">
        <v>0.22198999999999999</v>
      </c>
      <c r="U230" s="265">
        <v>0.22620999999999999</v>
      </c>
      <c r="V230" s="265">
        <v>0.15326999999999999</v>
      </c>
      <c r="W230" s="265">
        <v>0.26073000000000002</v>
      </c>
      <c r="X230" s="265">
        <v>0.20732999999999999</v>
      </c>
      <c r="Y230" s="265">
        <v>0.24696000000000001</v>
      </c>
      <c r="Z230" s="265">
        <v>0.16542000000000001</v>
      </c>
      <c r="AA230" s="265">
        <v>0.28281000000000001</v>
      </c>
      <c r="AB230" s="265">
        <v>0.19869999999999999</v>
      </c>
      <c r="AC230" s="265">
        <v>0.37180999999999997</v>
      </c>
      <c r="AD230" s="265">
        <v>0.24981999999999999</v>
      </c>
      <c r="AE230" s="265">
        <v>0.14832999999999999</v>
      </c>
      <c r="AF230" s="265">
        <v>0.13152</v>
      </c>
      <c r="AG230" s="265">
        <v>0.32405</v>
      </c>
      <c r="AH230" s="265">
        <v>8.1598000000000004E-2</v>
      </c>
      <c r="AI230" s="265">
        <v>8.6983000000000005E-2</v>
      </c>
      <c r="AJ230" s="265">
        <v>9.7272999999999998E-2</v>
      </c>
      <c r="AK230" s="265">
        <v>5.1616000000000002E-2</v>
      </c>
      <c r="AL230" s="265">
        <v>8.0329999999999999E-2</v>
      </c>
      <c r="AM230" s="265">
        <v>6.3331999999999999E-2</v>
      </c>
      <c r="AN230" s="265">
        <v>4.6233999999999997E-2</v>
      </c>
      <c r="AO230" s="265">
        <v>6.8931999999999993E-2</v>
      </c>
      <c r="AP230" s="265">
        <v>7.4123999999999995E-2</v>
      </c>
      <c r="AQ230" s="265">
        <v>4.0370000000000003E-2</v>
      </c>
      <c r="AR230" s="265">
        <v>6.3143000000000005E-2</v>
      </c>
      <c r="AS230" s="265">
        <v>4.9370999999999998E-2</v>
      </c>
      <c r="AT230" s="265">
        <v>3.6653999999999999E-2</v>
      </c>
      <c r="AU230" s="265">
        <v>5.4330000000000003E-2</v>
      </c>
      <c r="AV230" s="265">
        <v>3.1995999999999997E-2</v>
      </c>
      <c r="AW230" s="265">
        <v>8.6329000000000003E-2</v>
      </c>
      <c r="AX230" s="265">
        <v>8.3540000000000003E-2</v>
      </c>
      <c r="AY230" s="265">
        <v>6.5031000000000005E-2</v>
      </c>
      <c r="AZ230" s="265">
        <v>5.2387000000000003E-2</v>
      </c>
      <c r="BA230" s="265">
        <v>7.5929999999999997E-2</v>
      </c>
      <c r="BB230" s="265">
        <v>7.8142000000000003E-2</v>
      </c>
      <c r="BC230" s="265">
        <v>7.9559000000000005E-2</v>
      </c>
      <c r="BD230" s="265">
        <v>7.4031E-2</v>
      </c>
      <c r="BE230" s="265">
        <v>0.47363</v>
      </c>
      <c r="BF230" s="265">
        <v>0.41127999999999998</v>
      </c>
      <c r="BG230" s="265">
        <v>0.88088</v>
      </c>
      <c r="BH230" s="265">
        <v>0.89524000000000004</v>
      </c>
      <c r="BI230" s="265">
        <v>0.55506999999999995</v>
      </c>
      <c r="BJ230" s="265">
        <v>0.50897999999999999</v>
      </c>
      <c r="BK230" s="265">
        <v>0.63636000000000004</v>
      </c>
      <c r="BL230" s="265">
        <v>0.91402000000000005</v>
      </c>
      <c r="BM230" s="265">
        <v>0.64634000000000003</v>
      </c>
      <c r="BN230" s="265">
        <v>0.52578000000000003</v>
      </c>
      <c r="BO230" s="265">
        <v>0.58570999999999995</v>
      </c>
      <c r="BP230" s="265">
        <v>7.2748999999999994E-2</v>
      </c>
      <c r="BQ230" s="265">
        <v>0.86297000000000001</v>
      </c>
      <c r="BR230" s="265">
        <v>0.52578999999999998</v>
      </c>
      <c r="BS230" s="265">
        <v>0.84830000000000005</v>
      </c>
      <c r="BT230" s="265">
        <v>0.44225999999999999</v>
      </c>
      <c r="BU230" s="265">
        <v>1.5165E-2</v>
      </c>
      <c r="BV230" s="265">
        <v>7.9019999999999993E-3</v>
      </c>
      <c r="BW230" s="265">
        <v>5.4906000000000003E-2</v>
      </c>
      <c r="BX230" s="265">
        <v>2.2582999999999999E-2</v>
      </c>
      <c r="BY230" s="265">
        <v>0.55300000000000005</v>
      </c>
      <c r="BZ230" s="265">
        <v>0.52988000000000002</v>
      </c>
      <c r="CA230" s="265">
        <v>0.81</v>
      </c>
      <c r="CB230" s="265">
        <v>0.64244999999999997</v>
      </c>
      <c r="CC230" s="265">
        <v>0.80362999999999996</v>
      </c>
      <c r="CD230" s="265">
        <v>0.53779999999999994</v>
      </c>
      <c r="CE230" s="265">
        <v>0.51327999999999996</v>
      </c>
      <c r="CF230" s="265">
        <v>0.56130999999999998</v>
      </c>
      <c r="CG230" s="265">
        <v>0.42809000000000003</v>
      </c>
      <c r="CH230" s="265">
        <v>0.51034000000000002</v>
      </c>
      <c r="CI230" s="265">
        <v>0.51168999999999998</v>
      </c>
      <c r="CJ230" s="265">
        <v>0.50475000000000003</v>
      </c>
      <c r="CK230" s="265">
        <v>0.46631</v>
      </c>
      <c r="CL230" s="265">
        <v>0.67388999999999999</v>
      </c>
      <c r="CM230" s="265">
        <v>0.41642000000000001</v>
      </c>
      <c r="CN230" s="265">
        <v>0.17172000000000001</v>
      </c>
      <c r="CO230" s="265">
        <v>0.34271000000000001</v>
      </c>
      <c r="CP230" s="265">
        <v>0.43463000000000002</v>
      </c>
      <c r="CQ230" s="265">
        <v>0.38246999999999998</v>
      </c>
      <c r="CR230" s="265">
        <v>0.35</v>
      </c>
      <c r="CS230" s="265">
        <v>0.40816000000000002</v>
      </c>
      <c r="CT230" s="265">
        <v>0.45361000000000001</v>
      </c>
      <c r="CU230" s="265">
        <v>0.25</v>
      </c>
      <c r="CV230" s="265">
        <v>0.36653999999999998</v>
      </c>
      <c r="CW230" s="265">
        <v>0.54545999999999994</v>
      </c>
      <c r="CX230" s="265">
        <v>0.38144</v>
      </c>
      <c r="CY230" s="265">
        <v>0.40205999999999997</v>
      </c>
      <c r="CZ230" s="265">
        <v>0.48898000000000003</v>
      </c>
      <c r="DA230" s="265">
        <v>0.53613999999999995</v>
      </c>
      <c r="DB230" s="265">
        <v>0.14141000000000001</v>
      </c>
      <c r="DC230" s="265">
        <v>0.15464</v>
      </c>
      <c r="DD230" s="265">
        <v>0.12121</v>
      </c>
      <c r="DE230" s="265">
        <v>0.2268</v>
      </c>
      <c r="DF230" s="265">
        <v>0.16719000000000001</v>
      </c>
      <c r="DG230" s="265">
        <v>0.16929</v>
      </c>
      <c r="DH230" s="265">
        <v>8.8444999999999996E-2</v>
      </c>
      <c r="DI230" s="265">
        <v>0.45096000000000003</v>
      </c>
      <c r="DJ230" s="265">
        <v>0.39744000000000002</v>
      </c>
      <c r="DK230" s="265">
        <v>0.17044000000000001</v>
      </c>
      <c r="DL230" s="265">
        <v>1</v>
      </c>
      <c r="DM230" s="265">
        <v>0.17224999999999999</v>
      </c>
      <c r="DN230" s="265">
        <v>0.22048999999999999</v>
      </c>
      <c r="DO230" s="265">
        <v>0.60429999999999995</v>
      </c>
      <c r="DP230" s="265">
        <v>0.23369999999999999</v>
      </c>
      <c r="DQ230" s="265">
        <v>0.12028999999999999</v>
      </c>
      <c r="DR230" s="265">
        <v>9.5029000000000002E-2</v>
      </c>
      <c r="DS230" s="265">
        <v>0.1532</v>
      </c>
      <c r="DT230" s="265">
        <v>0.90615000000000001</v>
      </c>
      <c r="DU230" s="265">
        <v>0.49365999999999999</v>
      </c>
      <c r="DV230" s="265">
        <v>1</v>
      </c>
      <c r="DW230" s="265">
        <v>0.38730999999999999</v>
      </c>
      <c r="DX230" s="265">
        <v>8.3496000000000001E-2</v>
      </c>
      <c r="DY230" s="265">
        <v>8.4524000000000002E-2</v>
      </c>
      <c r="DZ230" s="265">
        <v>1</v>
      </c>
      <c r="EA230" s="265">
        <v>0.37822</v>
      </c>
      <c r="EB230" s="265">
        <v>0.39961999999999998</v>
      </c>
      <c r="EC230" s="265">
        <v>0.39973999999999998</v>
      </c>
      <c r="ED230" s="265">
        <v>0.39944000000000002</v>
      </c>
      <c r="EE230" s="265">
        <v>0.39927000000000001</v>
      </c>
      <c r="EF230" s="265">
        <v>0.13314999999999999</v>
      </c>
      <c r="EG230" s="265">
        <v>0.37872</v>
      </c>
      <c r="EH230" s="265">
        <v>0.35593000000000002</v>
      </c>
      <c r="EI230" s="265">
        <v>0.5</v>
      </c>
      <c r="EJ230" s="265">
        <v>0.44330000000000003</v>
      </c>
      <c r="EK230" s="265">
        <v>0.27272999999999997</v>
      </c>
      <c r="EL230" s="265">
        <v>0.41666999999999998</v>
      </c>
      <c r="EM230" s="265">
        <v>0.12537000000000001</v>
      </c>
      <c r="EN230" s="265">
        <v>0.16153999999999999</v>
      </c>
      <c r="EO230" s="265">
        <v>0.88592000000000004</v>
      </c>
      <c r="EP230" s="265">
        <v>0.43380999999999997</v>
      </c>
      <c r="EQ230" s="265">
        <v>0.10865</v>
      </c>
      <c r="ER230" s="265">
        <v>0.16697000000000001</v>
      </c>
      <c r="ES230" s="265">
        <v>0.13095999999999999</v>
      </c>
      <c r="ET230" s="265">
        <v>0.14802000000000001</v>
      </c>
      <c r="EU230" s="265">
        <v>0.11915000000000001</v>
      </c>
      <c r="EV230" s="265">
        <v>0.14244000000000001</v>
      </c>
      <c r="EW230" s="265">
        <v>0.14643</v>
      </c>
      <c r="EX230" s="265">
        <v>0.15565999999999999</v>
      </c>
      <c r="EY230" s="265">
        <v>0.10295</v>
      </c>
      <c r="EZ230" s="265">
        <v>0.47467999999999999</v>
      </c>
      <c r="FA230" s="265">
        <v>0.18337000000000001</v>
      </c>
      <c r="FB230" s="265">
        <v>0.17965</v>
      </c>
      <c r="FC230" s="265">
        <v>0.17532</v>
      </c>
      <c r="FD230" s="265">
        <v>0.14832000000000001</v>
      </c>
      <c r="FE230" s="265">
        <v>0.17252000000000001</v>
      </c>
      <c r="FF230" s="265">
        <v>0.13483000000000001</v>
      </c>
      <c r="FG230" s="265">
        <v>0.16811999999999999</v>
      </c>
      <c r="FH230" s="265">
        <v>0.11605</v>
      </c>
      <c r="FI230" s="265">
        <v>0.1062</v>
      </c>
      <c r="FJ230" s="265">
        <v>0.16722000000000001</v>
      </c>
      <c r="FK230" s="265">
        <v>0.16572999999999999</v>
      </c>
      <c r="FL230" s="265">
        <v>0.31722</v>
      </c>
      <c r="FM230" s="265">
        <v>0.30639</v>
      </c>
      <c r="FN230" s="265">
        <v>0.82765</v>
      </c>
      <c r="FO230" s="265">
        <v>0.99</v>
      </c>
      <c r="FP230" s="265">
        <v>0.47344999999999998</v>
      </c>
      <c r="FQ230" s="265">
        <v>0.94943</v>
      </c>
      <c r="FR230" s="265">
        <v>0.99787000000000003</v>
      </c>
      <c r="FS230" s="265">
        <v>1</v>
      </c>
      <c r="FT230" s="265">
        <v>0.80964999999999998</v>
      </c>
      <c r="FU230" s="265">
        <v>0.83038999999999996</v>
      </c>
      <c r="FV230" s="265">
        <v>0.68783000000000005</v>
      </c>
      <c r="FW230" s="265">
        <v>0.49351</v>
      </c>
      <c r="FX230" s="265">
        <v>0.99970999999999999</v>
      </c>
      <c r="FY230" s="265">
        <v>0.4405</v>
      </c>
      <c r="FZ230" s="265">
        <v>0.49351</v>
      </c>
      <c r="GA230" s="265">
        <v>0.72636999999999996</v>
      </c>
      <c r="GB230" s="265">
        <v>0.65403999999999995</v>
      </c>
      <c r="GC230" s="265">
        <v>0.98106000000000004</v>
      </c>
      <c r="GD230" s="265">
        <v>0.96804000000000001</v>
      </c>
      <c r="GE230" s="265">
        <v>0.97658999999999996</v>
      </c>
      <c r="GF230" s="265">
        <v>0.99602999999999997</v>
      </c>
      <c r="GG230" s="265">
        <v>0.57418000000000002</v>
      </c>
      <c r="GH230" s="265">
        <v>0.65752999999999995</v>
      </c>
      <c r="GI230" s="265">
        <v>0.61648000000000003</v>
      </c>
      <c r="GJ230" s="265">
        <v>0.98863999999999996</v>
      </c>
      <c r="GK230" s="265">
        <v>0.96733000000000002</v>
      </c>
      <c r="GL230" s="265">
        <v>0.78688999999999998</v>
      </c>
      <c r="GM230" s="265">
        <v>0.99939</v>
      </c>
      <c r="GN230" s="265">
        <v>0.85589999999999999</v>
      </c>
      <c r="GO230" s="265">
        <v>0.99422999999999995</v>
      </c>
      <c r="GP230" s="265">
        <v>1</v>
      </c>
      <c r="GQ230" s="265">
        <v>1</v>
      </c>
      <c r="GR230" s="265">
        <v>0.98675000000000002</v>
      </c>
      <c r="GS230" s="265">
        <v>0.99883</v>
      </c>
      <c r="GT230" s="265">
        <v>0.99753999999999998</v>
      </c>
      <c r="GU230" s="265">
        <v>0.99590999999999996</v>
      </c>
      <c r="GV230" s="265">
        <v>0.96514999999999995</v>
      </c>
      <c r="GW230" s="265">
        <v>1</v>
      </c>
      <c r="GX230" s="265">
        <v>0.99341999999999997</v>
      </c>
      <c r="GY230" s="265">
        <v>0.53273000000000004</v>
      </c>
      <c r="GZ230" s="265">
        <v>0.42420999999999998</v>
      </c>
      <c r="HA230" s="265">
        <v>0.98253999999999997</v>
      </c>
      <c r="HB230" s="265">
        <v>0.98646999999999996</v>
      </c>
      <c r="HC230" s="265">
        <v>0.90159999999999996</v>
      </c>
      <c r="HD230" s="265">
        <v>0.63765000000000005</v>
      </c>
      <c r="HE230" s="265">
        <v>0.99885999999999997</v>
      </c>
      <c r="HF230" s="265">
        <v>0.79288999999999998</v>
      </c>
      <c r="HG230" s="265">
        <v>0.99914000000000003</v>
      </c>
      <c r="HH230" s="265">
        <v>0.99914999999999998</v>
      </c>
      <c r="HI230" s="265">
        <v>0.99972000000000005</v>
      </c>
      <c r="HJ230" s="265">
        <v>0.86409000000000002</v>
      </c>
      <c r="HK230" s="265">
        <v>0.96209</v>
      </c>
      <c r="HL230" s="265">
        <v>0.97582999999999998</v>
      </c>
      <c r="HM230" s="265">
        <v>1</v>
      </c>
      <c r="HN230" s="265">
        <v>0.99390000000000001</v>
      </c>
      <c r="HO230" s="265">
        <v>0.99470999999999998</v>
      </c>
      <c r="HP230" s="265">
        <v>1</v>
      </c>
      <c r="HQ230" s="265">
        <v>0.72350000000000003</v>
      </c>
      <c r="HR230" s="265">
        <v>0.75961999999999996</v>
      </c>
      <c r="HS230" s="265">
        <v>0.99087000000000003</v>
      </c>
      <c r="HT230" s="265">
        <v>0.71799999999999997</v>
      </c>
      <c r="HU230" s="265">
        <v>0.73033000000000003</v>
      </c>
      <c r="HV230" s="265">
        <v>0.99519999999999997</v>
      </c>
      <c r="HW230" s="265">
        <v>0.6542</v>
      </c>
      <c r="HX230" s="265">
        <v>0.67566999999999999</v>
      </c>
      <c r="HY230" s="265">
        <v>0.52781</v>
      </c>
      <c r="HZ230" s="265">
        <v>0.90786999999999995</v>
      </c>
      <c r="IA230" s="265">
        <v>0.98751</v>
      </c>
      <c r="IB230" s="265">
        <v>0.99021000000000003</v>
      </c>
      <c r="IC230" s="265">
        <v>0.98419999999999996</v>
      </c>
      <c r="ID230" s="265">
        <v>0.98807999999999996</v>
      </c>
      <c r="IE230" s="265">
        <v>0.99728000000000006</v>
      </c>
      <c r="IF230" s="265">
        <v>0.99546000000000001</v>
      </c>
      <c r="IG230" s="265">
        <v>0.99551999999999996</v>
      </c>
      <c r="IH230" s="265">
        <v>0.99358999999999997</v>
      </c>
      <c r="II230" s="265">
        <v>0.90266000000000002</v>
      </c>
      <c r="IJ230" s="265">
        <v>1</v>
      </c>
      <c r="IK230" s="265">
        <v>0.99953999999999998</v>
      </c>
      <c r="IL230" s="265">
        <v>1</v>
      </c>
      <c r="IM230" s="265">
        <v>0.95235000000000003</v>
      </c>
      <c r="IN230" s="265">
        <v>0.83160000000000001</v>
      </c>
      <c r="IO230" s="265">
        <v>0.74482999999999999</v>
      </c>
      <c r="IP230" s="265">
        <v>0.94991999999999999</v>
      </c>
      <c r="IQ230" s="265">
        <v>0.99600999999999995</v>
      </c>
      <c r="IR230" s="265">
        <v>0.64637</v>
      </c>
      <c r="IS230" s="265">
        <v>0.95118000000000003</v>
      </c>
      <c r="IT230" s="265">
        <v>0.54845999999999995</v>
      </c>
      <c r="IU230" s="265">
        <v>0.99868999999999997</v>
      </c>
      <c r="IV230" s="265">
        <v>0.82513999999999998</v>
      </c>
      <c r="IW230" s="265">
        <v>1</v>
      </c>
      <c r="IX230" s="265">
        <v>0.99844999999999995</v>
      </c>
      <c r="IY230" s="265">
        <v>0.83882999999999996</v>
      </c>
      <c r="IZ230" s="265">
        <v>0.75890999999999997</v>
      </c>
      <c r="JA230" s="265">
        <v>0.79396</v>
      </c>
      <c r="JB230" s="265">
        <v>0.76275000000000004</v>
      </c>
      <c r="JC230" s="265">
        <v>0.82520000000000004</v>
      </c>
      <c r="JD230" s="265">
        <v>0.96497999999999995</v>
      </c>
      <c r="JE230" s="265">
        <v>0.98868</v>
      </c>
      <c r="JF230" s="265">
        <v>0.50893999999999995</v>
      </c>
      <c r="JG230" s="265">
        <v>0.99563000000000001</v>
      </c>
      <c r="JH230" s="265">
        <v>0.91896</v>
      </c>
      <c r="JI230" s="265">
        <v>0.68001</v>
      </c>
      <c r="JJ230" s="265">
        <v>0.64431000000000005</v>
      </c>
      <c r="JK230" s="265">
        <v>0.81055999999999995</v>
      </c>
      <c r="JL230" s="265">
        <v>0.80595000000000006</v>
      </c>
      <c r="JM230" s="265">
        <v>0.99436999999999998</v>
      </c>
      <c r="JN230" s="265">
        <v>0.99258999999999997</v>
      </c>
      <c r="JO230" s="265">
        <v>1</v>
      </c>
      <c r="JP230" s="265">
        <v>0.59821999999999997</v>
      </c>
      <c r="JQ230" s="265">
        <v>1</v>
      </c>
      <c r="JR230" s="265">
        <v>0.99697000000000002</v>
      </c>
      <c r="JS230" s="265">
        <v>0.99672000000000005</v>
      </c>
      <c r="JT230" s="265">
        <v>0.35171999999999998</v>
      </c>
      <c r="JU230" s="265">
        <v>0.92052</v>
      </c>
      <c r="JV230" s="265">
        <v>0.88461000000000001</v>
      </c>
      <c r="JW230" s="265">
        <v>0.99729000000000001</v>
      </c>
      <c r="JX230" s="265">
        <v>0.99592999999999998</v>
      </c>
      <c r="JY230" s="265">
        <v>0.99409999999999998</v>
      </c>
      <c r="JZ230" s="265">
        <v>0.92852999999999997</v>
      </c>
      <c r="KA230" s="265">
        <v>0.87304999999999999</v>
      </c>
      <c r="KB230" s="265">
        <v>0.75214000000000003</v>
      </c>
      <c r="KC230" s="265">
        <v>0.51256000000000002</v>
      </c>
      <c r="KD230" s="265">
        <v>0.43429000000000001</v>
      </c>
      <c r="KE230" s="265">
        <v>0.45484000000000002</v>
      </c>
      <c r="KF230" s="265">
        <v>0.42388999999999999</v>
      </c>
      <c r="KG230" s="265">
        <v>0.40417999999999998</v>
      </c>
      <c r="KH230" s="265">
        <v>0.96938999999999997</v>
      </c>
      <c r="KI230" s="265">
        <v>1</v>
      </c>
      <c r="KJ230" s="265">
        <v>1</v>
      </c>
      <c r="KK230" s="265">
        <v>0.84860000000000002</v>
      </c>
      <c r="KL230" s="265">
        <v>0.86536999999999997</v>
      </c>
      <c r="KM230" s="265">
        <v>0.95579000000000003</v>
      </c>
      <c r="KN230" s="265">
        <v>0.90978000000000003</v>
      </c>
      <c r="KO230" s="265">
        <v>0.83921999999999997</v>
      </c>
      <c r="KP230" s="265">
        <v>6.2221294093806803E-3</v>
      </c>
      <c r="KQ230" s="265">
        <v>0.70272999999999997</v>
      </c>
      <c r="KR230" s="265">
        <v>0.65203</v>
      </c>
      <c r="KS230" s="265">
        <v>0.61123000000000005</v>
      </c>
      <c r="KT230" s="265">
        <v>0.9429606353258535</v>
      </c>
      <c r="KU230" s="265">
        <v>0.24718999999999999</v>
      </c>
      <c r="KV230" s="265">
        <v>0.42126999999999998</v>
      </c>
      <c r="KW230" s="265">
        <v>0.49323</v>
      </c>
      <c r="KX230" s="265">
        <v>0.60048999999999997</v>
      </c>
      <c r="KY230" s="265">
        <v>0.77244999999999997</v>
      </c>
      <c r="KZ230" s="265">
        <v>0.91964999999999997</v>
      </c>
      <c r="LA230" s="265">
        <v>0.99043000000000003</v>
      </c>
      <c r="LB230" s="265">
        <v>0.99568000000000001</v>
      </c>
      <c r="LC230" s="265">
        <v>1</v>
      </c>
      <c r="LD230" s="265">
        <v>0</v>
      </c>
      <c r="LE230" s="265">
        <v>0.44744</v>
      </c>
      <c r="LF230" s="265">
        <v>0.13533000000000001</v>
      </c>
      <c r="LG230" s="265">
        <v>0.10521</v>
      </c>
      <c r="LH230" s="431">
        <v>4.381165374070406E-3</v>
      </c>
      <c r="LI230" s="431">
        <v>3.8485275581479073E-3</v>
      </c>
      <c r="LJ230" s="431">
        <v>4.0579941123723984E-3</v>
      </c>
      <c r="LK230" s="431">
        <v>2.5816387496888638E-3</v>
      </c>
      <c r="LL230" s="431">
        <v>3.2263991888612509E-3</v>
      </c>
      <c r="LM230" s="431">
        <v>1.996420556679368E-3</v>
      </c>
      <c r="LN230" s="431">
        <v>2.5788221973925829E-3</v>
      </c>
      <c r="LO230" s="431">
        <v>1.6677132807672024E-3</v>
      </c>
      <c r="LP230" s="431">
        <v>1.9998420029878616E-3</v>
      </c>
      <c r="LQ230" s="431">
        <v>1.5501584857702255E-3</v>
      </c>
      <c r="LR230" s="431">
        <v>3.8730071391910315E-3</v>
      </c>
      <c r="LS230" s="431">
        <v>2.8353899251669645E-3</v>
      </c>
      <c r="LT230" s="431">
        <v>3.8952745962888002E-3</v>
      </c>
      <c r="LU230" s="431">
        <v>2.1732852328568697E-3</v>
      </c>
      <c r="LV230" s="431">
        <v>2.9773649293929338E-3</v>
      </c>
      <c r="LW230" s="431">
        <v>1.9675155635923147E-3</v>
      </c>
      <c r="LX230" s="431">
        <v>2.636707853525877E-3</v>
      </c>
      <c r="LY230" s="431">
        <v>1.9179243827238679E-3</v>
      </c>
      <c r="LZ230" s="431">
        <v>4.1422075591981411E-3</v>
      </c>
      <c r="MA230" s="431">
        <v>3.5635533276945353E-3</v>
      </c>
      <c r="MB230" s="431">
        <v>4.1938275098800659E-3</v>
      </c>
      <c r="MC230" s="431">
        <v>2.4836489465087652E-3</v>
      </c>
      <c r="MD230" s="431">
        <v>2.2109083365648985E-3</v>
      </c>
      <c r="ME230" s="431">
        <v>3.1010590028017759E-3</v>
      </c>
      <c r="MF230" s="431">
        <v>3.3960945438593626E-3</v>
      </c>
      <c r="MG230" s="431">
        <v>2.9140431433916092E-3</v>
      </c>
      <c r="MH230" s="266"/>
      <c r="MI230" s="266"/>
      <c r="MJ230" s="266"/>
      <c r="MK230" s="266"/>
      <c r="ML230" s="266"/>
      <c r="MM230" s="266"/>
      <c r="MN230" s="266"/>
      <c r="MO230" s="266"/>
      <c r="MP230" s="266"/>
      <c r="MQ230" s="266"/>
      <c r="MR230" s="266"/>
      <c r="MS230" s="266"/>
      <c r="MT230" s="266"/>
      <c r="MU230" s="266"/>
      <c r="MV230" s="266"/>
      <c r="MW230" s="266"/>
      <c r="MX230" s="266"/>
      <c r="MY230" s="266"/>
      <c r="MZ230" s="266"/>
      <c r="NA230" s="266"/>
      <c r="NB230" s="266"/>
      <c r="NC230" s="266"/>
      <c r="ND230" s="266"/>
      <c r="NE230" s="266"/>
      <c r="NF230" s="266"/>
      <c r="NG230" s="266"/>
      <c r="NH230" s="266"/>
      <c r="NI230" s="266"/>
      <c r="NJ230" s="266"/>
      <c r="NK230" s="266"/>
      <c r="NL230" s="266"/>
      <c r="NM230" s="266"/>
      <c r="NN230" s="266"/>
      <c r="NO230" s="266"/>
      <c r="NP230" s="266"/>
      <c r="NQ230" s="266"/>
      <c r="NR230" s="266"/>
      <c r="NS230" s="266"/>
      <c r="NT230" s="266"/>
      <c r="NU230" s="266"/>
      <c r="NV230" s="266"/>
      <c r="NW230" s="266"/>
      <c r="NX230" s="266"/>
      <c r="NY230" s="266"/>
      <c r="NZ230" s="266"/>
      <c r="OA230" s="266"/>
      <c r="OB230" s="266"/>
      <c r="OC230" s="266"/>
      <c r="OD230" s="266"/>
      <c r="OE230" s="266"/>
      <c r="OF230" s="266"/>
      <c r="OG230" s="266"/>
      <c r="OH230" s="266"/>
      <c r="OI230" s="266"/>
      <c r="OJ230" s="266"/>
      <c r="OK230" s="266"/>
      <c r="OL230" s="266"/>
      <c r="OM230" s="266"/>
      <c r="ON230" s="267"/>
    </row>
    <row r="231" spans="1:404">
      <c r="A231" s="261">
        <v>606</v>
      </c>
      <c r="B231" s="265">
        <v>0.27423999999999998</v>
      </c>
      <c r="C231" s="265">
        <v>0.42675999999999997</v>
      </c>
      <c r="D231" s="265">
        <v>0.53080000000000005</v>
      </c>
      <c r="E231" s="265">
        <v>0.63051999999999997</v>
      </c>
      <c r="F231" s="265">
        <v>0.27836</v>
      </c>
      <c r="G231" s="265">
        <v>0.43980000000000002</v>
      </c>
      <c r="H231" s="265">
        <v>0.26806000000000002</v>
      </c>
      <c r="I231" s="265">
        <v>0.38603999999999999</v>
      </c>
      <c r="J231" s="265">
        <v>0.44384000000000001</v>
      </c>
      <c r="K231" s="265">
        <v>0.20996000000000001</v>
      </c>
      <c r="L231" s="265">
        <v>0.25851000000000002</v>
      </c>
      <c r="M231" s="265">
        <v>0.34370000000000001</v>
      </c>
      <c r="N231" s="265">
        <v>0.49171999999999999</v>
      </c>
      <c r="O231" s="265">
        <v>0.27376</v>
      </c>
      <c r="P231" s="265">
        <v>0.43820999999999999</v>
      </c>
      <c r="Q231" s="265">
        <v>0.41807</v>
      </c>
      <c r="R231" s="265">
        <v>0.63954999999999995</v>
      </c>
      <c r="S231" s="265">
        <v>0.33512999999999998</v>
      </c>
      <c r="T231" s="265">
        <v>0.22206999999999999</v>
      </c>
      <c r="U231" s="265">
        <v>0.22636999999999999</v>
      </c>
      <c r="V231" s="265">
        <v>0.15379000000000001</v>
      </c>
      <c r="W231" s="265">
        <v>0.40859000000000001</v>
      </c>
      <c r="X231" s="265">
        <v>0.34660000000000002</v>
      </c>
      <c r="Y231" s="265">
        <v>0.30302000000000001</v>
      </c>
      <c r="Z231" s="265">
        <v>0.20946000000000001</v>
      </c>
      <c r="AA231" s="265">
        <v>0.27748</v>
      </c>
      <c r="AB231" s="265">
        <v>0.19492999999999999</v>
      </c>
      <c r="AC231" s="265">
        <v>0.37609999999999999</v>
      </c>
      <c r="AD231" s="265">
        <v>0.25291000000000002</v>
      </c>
      <c r="AE231" s="265">
        <v>0.31802999999999998</v>
      </c>
      <c r="AF231" s="265">
        <v>0.26401999999999998</v>
      </c>
      <c r="AG231" s="265">
        <v>0.30068</v>
      </c>
      <c r="AH231" s="265">
        <v>0.17316000000000001</v>
      </c>
      <c r="AI231" s="265">
        <v>0.26959</v>
      </c>
      <c r="AJ231" s="265">
        <v>0.27782000000000001</v>
      </c>
      <c r="AK231" s="265">
        <v>0.21426999999999999</v>
      </c>
      <c r="AL231" s="265">
        <v>0.24339</v>
      </c>
      <c r="AM231" s="265">
        <v>0.19062999999999999</v>
      </c>
      <c r="AN231" s="265">
        <v>0.18299000000000001</v>
      </c>
      <c r="AO231" s="265">
        <v>0.20483000000000001</v>
      </c>
      <c r="AP231" s="265">
        <v>0.21456</v>
      </c>
      <c r="AQ231" s="265">
        <v>0.15648999999999999</v>
      </c>
      <c r="AR231" s="265">
        <v>0.18522</v>
      </c>
      <c r="AS231" s="265">
        <v>0.15418000000000001</v>
      </c>
      <c r="AT231" s="265">
        <v>0.1429</v>
      </c>
      <c r="AU231" s="265">
        <v>0.1545</v>
      </c>
      <c r="AV231" s="265">
        <v>0.12329</v>
      </c>
      <c r="AW231" s="265">
        <v>0.26906000000000002</v>
      </c>
      <c r="AX231" s="265">
        <v>0.23497000000000001</v>
      </c>
      <c r="AY231" s="265">
        <v>0.18673999999999999</v>
      </c>
      <c r="AZ231" s="265">
        <v>0.15393999999999999</v>
      </c>
      <c r="BA231" s="265">
        <v>0.26074000000000003</v>
      </c>
      <c r="BB231" s="265">
        <v>0.26251000000000002</v>
      </c>
      <c r="BC231" s="265">
        <v>0.26347999999999999</v>
      </c>
      <c r="BD231" s="265">
        <v>0.25922000000000001</v>
      </c>
      <c r="BE231" s="265">
        <v>0.44456000000000001</v>
      </c>
      <c r="BF231" s="265">
        <v>0.38629999999999998</v>
      </c>
      <c r="BG231" s="265">
        <v>0.87299000000000004</v>
      </c>
      <c r="BH231" s="265">
        <v>0.88131000000000004</v>
      </c>
      <c r="BI231" s="265">
        <v>0.60794000000000004</v>
      </c>
      <c r="BJ231" s="265">
        <v>0.55784</v>
      </c>
      <c r="BK231" s="265">
        <v>0.61038999999999999</v>
      </c>
      <c r="BL231" s="265">
        <v>0.89336000000000004</v>
      </c>
      <c r="BM231" s="265">
        <v>0.62195</v>
      </c>
      <c r="BN231" s="265">
        <v>0.52729000000000004</v>
      </c>
      <c r="BO231" s="265">
        <v>0.59428999999999998</v>
      </c>
      <c r="BP231" s="265">
        <v>6.8931000000000006E-2</v>
      </c>
      <c r="BQ231" s="265">
        <v>0.83552000000000004</v>
      </c>
      <c r="BR231" s="265">
        <v>0.52954000000000001</v>
      </c>
      <c r="BS231" s="265">
        <v>0.82143999999999995</v>
      </c>
      <c r="BT231" s="265">
        <v>0.44727</v>
      </c>
      <c r="BU231" s="265">
        <v>1.4881999999999999E-2</v>
      </c>
      <c r="BV231" s="265">
        <v>7.5940000000000001E-3</v>
      </c>
      <c r="BW231" s="265">
        <v>7.1105000000000002E-2</v>
      </c>
      <c r="BX231" s="265">
        <v>3.0682000000000001E-2</v>
      </c>
      <c r="BY231" s="265">
        <v>0.55618000000000001</v>
      </c>
      <c r="BZ231" s="265">
        <v>0.53371000000000002</v>
      </c>
      <c r="CA231" s="265">
        <v>0.81399999999999995</v>
      </c>
      <c r="CB231" s="265">
        <v>0.6462</v>
      </c>
      <c r="CC231" s="265">
        <v>0.80720000000000003</v>
      </c>
      <c r="CD231" s="265">
        <v>0.54100999999999999</v>
      </c>
      <c r="CE231" s="265">
        <v>0.51622999999999997</v>
      </c>
      <c r="CF231" s="265">
        <v>0.56454000000000004</v>
      </c>
      <c r="CG231" s="265">
        <v>0.437</v>
      </c>
      <c r="CH231" s="265">
        <v>0.51358999999999999</v>
      </c>
      <c r="CI231" s="265">
        <v>0.51473999999999998</v>
      </c>
      <c r="CJ231" s="265">
        <v>0.50790999999999997</v>
      </c>
      <c r="CK231" s="265">
        <v>0.47560999999999998</v>
      </c>
      <c r="CL231" s="265">
        <v>0.67015000000000002</v>
      </c>
      <c r="CM231" s="265">
        <v>0.43708000000000002</v>
      </c>
      <c r="CN231" s="265">
        <v>0.17374000000000001</v>
      </c>
      <c r="CO231" s="265">
        <v>0.35598000000000002</v>
      </c>
      <c r="CP231" s="265">
        <v>0.45518999999999998</v>
      </c>
      <c r="CQ231" s="265">
        <v>0.39799000000000001</v>
      </c>
      <c r="CR231" s="265">
        <v>0.36599999999999999</v>
      </c>
      <c r="CS231" s="265">
        <v>0.37755</v>
      </c>
      <c r="CT231" s="265">
        <v>0.42886999999999997</v>
      </c>
      <c r="CU231" s="265">
        <v>0.254</v>
      </c>
      <c r="CV231" s="265">
        <v>0.38011</v>
      </c>
      <c r="CW231" s="265">
        <v>0.52929000000000004</v>
      </c>
      <c r="CX231" s="265">
        <v>0.35876000000000002</v>
      </c>
      <c r="CY231" s="265">
        <v>0.40619</v>
      </c>
      <c r="CZ231" s="265">
        <v>0.48707</v>
      </c>
      <c r="DA231" s="265">
        <v>0.53130999999999995</v>
      </c>
      <c r="DB231" s="265">
        <v>0.14949000000000001</v>
      </c>
      <c r="DC231" s="265">
        <v>0.16289000000000001</v>
      </c>
      <c r="DD231" s="265">
        <v>0.12928999999999999</v>
      </c>
      <c r="DE231" s="265">
        <v>0.23299</v>
      </c>
      <c r="DF231" s="265">
        <v>0.19458</v>
      </c>
      <c r="DG231" s="265">
        <v>0.19653999999999999</v>
      </c>
      <c r="DH231" s="265">
        <v>9.7128000000000006E-2</v>
      </c>
      <c r="DI231" s="265">
        <v>0.52097000000000004</v>
      </c>
      <c r="DJ231" s="265">
        <v>0.46528000000000003</v>
      </c>
      <c r="DK231" s="265">
        <v>0.19885</v>
      </c>
      <c r="DL231" s="265">
        <v>0.96006999999999998</v>
      </c>
      <c r="DM231" s="265">
        <v>0.1993</v>
      </c>
      <c r="DN231" s="265">
        <v>0.26201999999999998</v>
      </c>
      <c r="DO231" s="265">
        <v>0.67432000000000003</v>
      </c>
      <c r="DP231" s="265">
        <v>0.27743000000000001</v>
      </c>
      <c r="DQ231" s="265">
        <v>0.13894000000000001</v>
      </c>
      <c r="DR231" s="265">
        <v>0.10647</v>
      </c>
      <c r="DS231" s="265">
        <v>0.20007</v>
      </c>
      <c r="DT231" s="265">
        <v>0.85773999999999995</v>
      </c>
      <c r="DU231" s="265">
        <v>0.56393000000000004</v>
      </c>
      <c r="DV231" s="265">
        <v>0.93608000000000002</v>
      </c>
      <c r="DW231" s="265">
        <v>0.45376</v>
      </c>
      <c r="DX231" s="265">
        <v>9.4617000000000007E-2</v>
      </c>
      <c r="DY231" s="265">
        <v>9.4899999999999998E-2</v>
      </c>
      <c r="DZ231" s="265">
        <v>0.93801999999999996</v>
      </c>
      <c r="EA231" s="265">
        <v>0.44446999999999998</v>
      </c>
      <c r="EB231" s="265">
        <v>0.46717999999999998</v>
      </c>
      <c r="EC231" s="265">
        <v>0.46728999999999998</v>
      </c>
      <c r="ED231" s="265">
        <v>0.46701999999999999</v>
      </c>
      <c r="EE231" s="265">
        <v>0.46688000000000002</v>
      </c>
      <c r="EF231" s="265">
        <v>0.15081</v>
      </c>
      <c r="EG231" s="265">
        <v>0.44490000000000002</v>
      </c>
      <c r="EH231" s="265">
        <v>0.42088999999999999</v>
      </c>
      <c r="EI231" s="265">
        <v>0.48776000000000003</v>
      </c>
      <c r="EJ231" s="265">
        <v>0.43298999999999999</v>
      </c>
      <c r="EK231" s="265">
        <v>0.26465</v>
      </c>
      <c r="EL231" s="265">
        <v>0.39583000000000002</v>
      </c>
      <c r="EM231" s="265">
        <v>0.13930000000000001</v>
      </c>
      <c r="EN231" s="265">
        <v>0.17487</v>
      </c>
      <c r="EO231" s="265">
        <v>0.88244999999999996</v>
      </c>
      <c r="EP231" s="265">
        <v>0.43496000000000001</v>
      </c>
      <c r="EQ231" s="265">
        <v>0.11249000000000001</v>
      </c>
      <c r="ER231" s="265">
        <v>0.16220000000000001</v>
      </c>
      <c r="ES231" s="265">
        <v>0.13216</v>
      </c>
      <c r="ET231" s="265">
        <v>0.14729999999999999</v>
      </c>
      <c r="EU231" s="265">
        <v>0.12178</v>
      </c>
      <c r="EV231" s="265">
        <v>0.13417999999999999</v>
      </c>
      <c r="EW231" s="265">
        <v>0.13919999999999999</v>
      </c>
      <c r="EX231" s="265">
        <v>0.15004999999999999</v>
      </c>
      <c r="EY231" s="265">
        <v>0.10759000000000001</v>
      </c>
      <c r="EZ231" s="265">
        <v>0.47481000000000001</v>
      </c>
      <c r="FA231" s="265">
        <v>0.17463999999999999</v>
      </c>
      <c r="FB231" s="265">
        <v>0.16866999999999999</v>
      </c>
      <c r="FC231" s="265">
        <v>0.16264999999999999</v>
      </c>
      <c r="FD231" s="265">
        <v>0.14763000000000001</v>
      </c>
      <c r="FE231" s="265">
        <v>0.15812999999999999</v>
      </c>
      <c r="FF231" s="265">
        <v>0.13569999999999999</v>
      </c>
      <c r="FG231" s="265">
        <v>0.16522999999999999</v>
      </c>
      <c r="FH231" s="265">
        <v>0.11902</v>
      </c>
      <c r="FI231" s="265">
        <v>0.11033999999999999</v>
      </c>
      <c r="FJ231" s="265">
        <v>0.18831000000000001</v>
      </c>
      <c r="FK231" s="265">
        <v>0.18623000000000001</v>
      </c>
      <c r="FL231" s="265">
        <v>0.32216</v>
      </c>
      <c r="FM231" s="265">
        <v>0.30652000000000001</v>
      </c>
      <c r="FN231" s="265">
        <v>0.83426999999999996</v>
      </c>
      <c r="FO231" s="265">
        <v>0.99199999999999999</v>
      </c>
      <c r="FP231" s="265">
        <v>0.46768999999999999</v>
      </c>
      <c r="FQ231" s="265">
        <v>0.95431999999999995</v>
      </c>
      <c r="FR231" s="265">
        <v>0.99829000000000001</v>
      </c>
      <c r="FS231" s="265">
        <v>0.99948999999999999</v>
      </c>
      <c r="FT231" s="265">
        <v>0.81367</v>
      </c>
      <c r="FU231" s="265">
        <v>0.83689999999999998</v>
      </c>
      <c r="FV231" s="265">
        <v>0.68310999999999999</v>
      </c>
      <c r="FW231" s="265">
        <v>0.48759000000000002</v>
      </c>
      <c r="FX231" s="265">
        <v>0.99977000000000005</v>
      </c>
      <c r="FY231" s="265">
        <v>0.43524000000000002</v>
      </c>
      <c r="FZ231" s="265">
        <v>0.48759000000000002</v>
      </c>
      <c r="GA231" s="265">
        <v>0.72582000000000002</v>
      </c>
      <c r="GB231" s="265">
        <v>0.64749000000000001</v>
      </c>
      <c r="GC231" s="265">
        <v>0.97587000000000002</v>
      </c>
      <c r="GD231" s="265">
        <v>0.97097999999999995</v>
      </c>
      <c r="GE231" s="265">
        <v>0.97219999999999995</v>
      </c>
      <c r="GF231" s="265">
        <v>0.99682999999999999</v>
      </c>
      <c r="GG231" s="265">
        <v>0.56760999999999995</v>
      </c>
      <c r="GH231" s="265">
        <v>0.65031000000000005</v>
      </c>
      <c r="GI231" s="265">
        <v>0.60945000000000005</v>
      </c>
      <c r="GJ231" s="265">
        <v>0.99021000000000003</v>
      </c>
      <c r="GK231" s="265">
        <v>0.96969000000000005</v>
      </c>
      <c r="GL231" s="265">
        <v>0.78319000000000005</v>
      </c>
      <c r="GM231" s="265">
        <v>0.99888999999999994</v>
      </c>
      <c r="GN231" s="265">
        <v>0.84891000000000005</v>
      </c>
      <c r="GO231" s="265">
        <v>0.99538000000000004</v>
      </c>
      <c r="GP231" s="265">
        <v>0.99968000000000001</v>
      </c>
      <c r="GQ231" s="265">
        <v>0.99975000000000003</v>
      </c>
      <c r="GR231" s="265">
        <v>0.98477999999999999</v>
      </c>
      <c r="GS231" s="265">
        <v>0.99907000000000001</v>
      </c>
      <c r="GT231" s="265">
        <v>0.99802999999999997</v>
      </c>
      <c r="GU231" s="265">
        <v>0.99673</v>
      </c>
      <c r="GV231" s="265">
        <v>0.96575999999999995</v>
      </c>
      <c r="GW231" s="265">
        <v>0.99858000000000002</v>
      </c>
      <c r="GX231" s="265">
        <v>0.99426999999999999</v>
      </c>
      <c r="GY231" s="265">
        <v>0.52595999999999998</v>
      </c>
      <c r="GZ231" s="265">
        <v>0.41871999999999998</v>
      </c>
      <c r="HA231" s="265">
        <v>0.98480000000000001</v>
      </c>
      <c r="HB231" s="265">
        <v>0.98917999999999995</v>
      </c>
      <c r="HC231" s="265">
        <v>0.89688999999999997</v>
      </c>
      <c r="HD231" s="265">
        <v>0.63348000000000004</v>
      </c>
      <c r="HE231" s="265">
        <v>0.99909000000000003</v>
      </c>
      <c r="HF231" s="265">
        <v>0.78702000000000005</v>
      </c>
      <c r="HG231" s="265">
        <v>0.99931000000000003</v>
      </c>
      <c r="HH231" s="265">
        <v>0.99931999999999999</v>
      </c>
      <c r="HI231" s="265">
        <v>0.99978</v>
      </c>
      <c r="HJ231" s="265">
        <v>0.85751999999999995</v>
      </c>
      <c r="HK231" s="265">
        <v>0.96462999999999999</v>
      </c>
      <c r="HL231" s="265">
        <v>0.97836999999999996</v>
      </c>
      <c r="HM231" s="265">
        <v>0.99878</v>
      </c>
      <c r="HN231" s="265">
        <v>0.99268000000000001</v>
      </c>
      <c r="HO231" s="265">
        <v>0.99365999999999999</v>
      </c>
      <c r="HP231" s="265">
        <v>1</v>
      </c>
      <c r="HQ231" s="265">
        <v>0.71709999999999996</v>
      </c>
      <c r="HR231" s="265">
        <v>0.75251999999999997</v>
      </c>
      <c r="HS231" s="265">
        <v>0.98904000000000003</v>
      </c>
      <c r="HT231" s="265">
        <v>0.71236999999999995</v>
      </c>
      <c r="HU231" s="265">
        <v>0.72297</v>
      </c>
      <c r="HV231" s="265">
        <v>0.99616000000000005</v>
      </c>
      <c r="HW231" s="265">
        <v>0.64680000000000004</v>
      </c>
      <c r="HX231" s="265">
        <v>0.66823999999999995</v>
      </c>
      <c r="HY231" s="265">
        <v>0.52153000000000005</v>
      </c>
      <c r="HZ231" s="265">
        <v>0.90017999999999998</v>
      </c>
      <c r="IA231" s="265">
        <v>0.98446999999999996</v>
      </c>
      <c r="IB231" s="265">
        <v>0.98736000000000002</v>
      </c>
      <c r="IC231" s="265">
        <v>0.98077999999999999</v>
      </c>
      <c r="ID231" s="265">
        <v>0.98460000000000003</v>
      </c>
      <c r="IE231" s="265">
        <v>0.99673999999999996</v>
      </c>
      <c r="IF231" s="265">
        <v>0.99455000000000005</v>
      </c>
      <c r="IG231" s="265">
        <v>0.99641999999999997</v>
      </c>
      <c r="IH231" s="265">
        <v>0.99487000000000003</v>
      </c>
      <c r="II231" s="265">
        <v>0.89581999999999995</v>
      </c>
      <c r="IJ231" s="265">
        <v>1</v>
      </c>
      <c r="IK231" s="265">
        <v>0.99944999999999995</v>
      </c>
      <c r="IL231" s="265">
        <v>0.99961</v>
      </c>
      <c r="IM231" s="265">
        <v>0.94608000000000003</v>
      </c>
      <c r="IN231" s="265">
        <v>0.82106000000000001</v>
      </c>
      <c r="IO231" s="265">
        <v>0.73035000000000005</v>
      </c>
      <c r="IP231" s="265">
        <v>0.95492999999999995</v>
      </c>
      <c r="IQ231" s="265">
        <v>0.99460999999999999</v>
      </c>
      <c r="IR231" s="265">
        <v>0.63866999999999996</v>
      </c>
      <c r="IS231" s="265">
        <v>0.95377999999999996</v>
      </c>
      <c r="IT231" s="265">
        <v>0.54222999999999999</v>
      </c>
      <c r="IU231" s="265">
        <v>0.99895</v>
      </c>
      <c r="IV231" s="265">
        <v>0.83431</v>
      </c>
      <c r="IW231" s="265">
        <v>0.99868999999999997</v>
      </c>
      <c r="IX231" s="265">
        <v>0.99875999999999998</v>
      </c>
      <c r="IY231" s="265">
        <v>0.83342000000000005</v>
      </c>
      <c r="IZ231" s="265">
        <v>0.75427</v>
      </c>
      <c r="JA231" s="265">
        <v>0.78917000000000004</v>
      </c>
      <c r="JB231" s="265">
        <v>0.75817999999999997</v>
      </c>
      <c r="JC231" s="265">
        <v>0.81993000000000005</v>
      </c>
      <c r="JD231" s="265">
        <v>0.95918999999999999</v>
      </c>
      <c r="JE231" s="265">
        <v>0.99046000000000001</v>
      </c>
      <c r="JF231" s="265">
        <v>0.50253999999999999</v>
      </c>
      <c r="JG231" s="265">
        <v>0.99358999999999997</v>
      </c>
      <c r="JH231" s="265">
        <v>0.91346000000000005</v>
      </c>
      <c r="JI231" s="265">
        <v>0.67342000000000002</v>
      </c>
      <c r="JJ231" s="265">
        <v>0.63861999999999997</v>
      </c>
      <c r="JK231" s="265">
        <v>0.80318999999999996</v>
      </c>
      <c r="JL231" s="265">
        <v>0.79901999999999995</v>
      </c>
      <c r="JM231" s="265">
        <v>0.99324000000000001</v>
      </c>
      <c r="JN231" s="265">
        <v>0.99407000000000001</v>
      </c>
      <c r="JO231" s="265">
        <v>0.99968000000000001</v>
      </c>
      <c r="JP231" s="265">
        <v>0.59038000000000002</v>
      </c>
      <c r="JQ231" s="265">
        <v>0.99956999999999996</v>
      </c>
      <c r="JR231" s="265">
        <v>0.99756999999999996</v>
      </c>
      <c r="JS231" s="265">
        <v>0.99487999999999999</v>
      </c>
      <c r="JT231" s="265">
        <v>0.34816000000000003</v>
      </c>
      <c r="JU231" s="265">
        <v>0.91615000000000002</v>
      </c>
      <c r="JV231" s="265">
        <v>0.87939999999999996</v>
      </c>
      <c r="JW231" s="265">
        <v>0.99783999999999995</v>
      </c>
      <c r="JX231" s="265">
        <v>0.99648999999999999</v>
      </c>
      <c r="JY231" s="265">
        <v>0.99528000000000005</v>
      </c>
      <c r="JZ231" s="265">
        <v>0.94003000000000003</v>
      </c>
      <c r="KA231" s="265">
        <v>0.88009999999999999</v>
      </c>
      <c r="KB231" s="265">
        <v>0.76188999999999996</v>
      </c>
      <c r="KC231" s="265">
        <v>0.50641000000000003</v>
      </c>
      <c r="KD231" s="265">
        <v>0.42873</v>
      </c>
      <c r="KE231" s="265">
        <v>0.44908999999999999</v>
      </c>
      <c r="KF231" s="265">
        <v>0.41915000000000002</v>
      </c>
      <c r="KG231" s="265">
        <v>0.39965000000000001</v>
      </c>
      <c r="KH231" s="265">
        <v>0.96394000000000002</v>
      </c>
      <c r="KI231" s="265">
        <v>0.99948000000000004</v>
      </c>
      <c r="KJ231" s="265">
        <v>0.99875000000000003</v>
      </c>
      <c r="KK231" s="265">
        <v>0.85760999999999998</v>
      </c>
      <c r="KL231" s="265">
        <v>0.87438000000000005</v>
      </c>
      <c r="KM231" s="265">
        <v>0.95733000000000001</v>
      </c>
      <c r="KN231" s="265">
        <v>0.91047999999999996</v>
      </c>
      <c r="KO231" s="265">
        <v>0.83928999999999998</v>
      </c>
      <c r="KP231" s="265">
        <v>6.2196172074212384E-3</v>
      </c>
      <c r="KQ231" s="265">
        <v>0.70209999999999995</v>
      </c>
      <c r="KR231" s="265">
        <v>0.65122000000000002</v>
      </c>
      <c r="KS231" s="265">
        <v>0.61029</v>
      </c>
      <c r="KT231" s="265">
        <v>0.94355405663826231</v>
      </c>
      <c r="KU231" s="265">
        <v>0.25004999999999999</v>
      </c>
      <c r="KV231" s="265">
        <v>0.42442999999999997</v>
      </c>
      <c r="KW231" s="265">
        <v>0.49634</v>
      </c>
      <c r="KX231" s="265">
        <v>0.60338999999999998</v>
      </c>
      <c r="KY231" s="265">
        <v>0.77473000000000003</v>
      </c>
      <c r="KZ231" s="265">
        <v>0.92107000000000006</v>
      </c>
      <c r="LA231" s="265">
        <v>0.99090999999999996</v>
      </c>
      <c r="LB231" s="265">
        <v>0.99531999999999998</v>
      </c>
      <c r="LC231" s="265">
        <v>1</v>
      </c>
      <c r="LD231" s="265">
        <v>0.19800000000000001</v>
      </c>
      <c r="LE231" s="265">
        <v>0.42587999999999998</v>
      </c>
      <c r="LF231" s="265">
        <v>0.30826999999999999</v>
      </c>
      <c r="LG231" s="265">
        <v>0.23965</v>
      </c>
      <c r="LH231" s="431">
        <v>4.3433168902993202E-3</v>
      </c>
      <c r="LI231" s="431">
        <v>3.8338308222591877E-3</v>
      </c>
      <c r="LJ231" s="431">
        <v>4.0503162890672684E-3</v>
      </c>
      <c r="LK231" s="431">
        <v>2.624547341838479E-3</v>
      </c>
      <c r="LL231" s="431">
        <v>3.2615913078188896E-3</v>
      </c>
      <c r="LM231" s="431">
        <v>2.0732863340526819E-3</v>
      </c>
      <c r="LN231" s="431">
        <v>2.64972192235291E-3</v>
      </c>
      <c r="LO231" s="431">
        <v>1.7636354314163327E-3</v>
      </c>
      <c r="LP231" s="431">
        <v>2.0808842964470387E-3</v>
      </c>
      <c r="LQ231" s="431">
        <v>1.649410929530859E-3</v>
      </c>
      <c r="LR231" s="431">
        <v>3.8310920353978872E-3</v>
      </c>
      <c r="LS231" s="431">
        <v>2.8585116378962994E-3</v>
      </c>
      <c r="LT231" s="431">
        <v>3.8645502645522356E-3</v>
      </c>
      <c r="LU231" s="431">
        <v>2.2348775528371334E-3</v>
      </c>
      <c r="LV231" s="431">
        <v>3.0200369656085968E-3</v>
      </c>
      <c r="LW231" s="431">
        <v>2.0531897898763418E-3</v>
      </c>
      <c r="LX231" s="431">
        <v>2.6880938094109297E-3</v>
      </c>
      <c r="LY231" s="431">
        <v>1.9910084083676338E-3</v>
      </c>
      <c r="LZ231" s="431">
        <v>4.0984214283525944E-3</v>
      </c>
      <c r="MA231" s="431">
        <v>3.5538398660719395E-3</v>
      </c>
      <c r="MB231" s="431">
        <v>4.1570710018277168E-3</v>
      </c>
      <c r="MC231" s="431">
        <v>2.519192174077034E-3</v>
      </c>
      <c r="MD231" s="431">
        <v>2.2646929137408733E-3</v>
      </c>
      <c r="ME231" s="431">
        <v>3.1093035358935595E-3</v>
      </c>
      <c r="MF231" s="431">
        <v>3.3944272436201572E-3</v>
      </c>
      <c r="MG231" s="431">
        <v>2.9311473481357098E-3</v>
      </c>
      <c r="MH231" s="266"/>
      <c r="MI231" s="266"/>
      <c r="MJ231" s="266"/>
      <c r="MK231" s="266"/>
      <c r="ML231" s="266"/>
      <c r="MM231" s="266"/>
      <c r="MN231" s="266"/>
      <c r="MO231" s="266"/>
      <c r="MP231" s="266"/>
      <c r="MQ231" s="266"/>
      <c r="MR231" s="266"/>
      <c r="MS231" s="266"/>
      <c r="MT231" s="266"/>
      <c r="MU231" s="266"/>
      <c r="MV231" s="266"/>
      <c r="MW231" s="266"/>
      <c r="MX231" s="266"/>
      <c r="MY231" s="266"/>
      <c r="MZ231" s="266"/>
      <c r="NA231" s="266"/>
      <c r="NB231" s="266"/>
      <c r="NC231" s="266"/>
      <c r="ND231" s="266"/>
      <c r="NE231" s="266"/>
      <c r="NF231" s="266"/>
      <c r="NG231" s="266"/>
      <c r="NH231" s="266"/>
      <c r="NI231" s="266"/>
      <c r="NJ231" s="266"/>
      <c r="NK231" s="266"/>
      <c r="NL231" s="266"/>
      <c r="NM231" s="266"/>
      <c r="NN231" s="266"/>
      <c r="NO231" s="266"/>
      <c r="NP231" s="266"/>
      <c r="NQ231" s="266"/>
      <c r="NR231" s="266"/>
      <c r="NS231" s="266"/>
      <c r="NT231" s="266"/>
      <c r="NU231" s="266"/>
      <c r="NV231" s="266"/>
      <c r="NW231" s="266"/>
      <c r="NX231" s="266"/>
      <c r="NY231" s="266"/>
      <c r="NZ231" s="266"/>
      <c r="OA231" s="266"/>
      <c r="OB231" s="266"/>
      <c r="OC231" s="266"/>
      <c r="OD231" s="266"/>
      <c r="OE231" s="266"/>
      <c r="OF231" s="266"/>
      <c r="OG231" s="266"/>
      <c r="OH231" s="266"/>
      <c r="OI231" s="266"/>
      <c r="OJ231" s="266"/>
      <c r="OK231" s="266"/>
      <c r="OL231" s="266"/>
      <c r="OM231" s="266"/>
      <c r="ON231" s="267"/>
    </row>
    <row r="232" spans="1:404">
      <c r="A232" s="261">
        <v>607</v>
      </c>
      <c r="B232" s="265">
        <v>0.26934000000000002</v>
      </c>
      <c r="C232" s="265">
        <v>0.41870000000000002</v>
      </c>
      <c r="D232" s="265">
        <v>0.52093999999999996</v>
      </c>
      <c r="E232" s="265">
        <v>0.61934999999999996</v>
      </c>
      <c r="F232" s="265">
        <v>0.27287</v>
      </c>
      <c r="G232" s="265">
        <v>0.43067</v>
      </c>
      <c r="H232" s="265">
        <v>0.26673999999999998</v>
      </c>
      <c r="I232" s="265">
        <v>0.38733000000000001</v>
      </c>
      <c r="J232" s="265">
        <v>0.44316</v>
      </c>
      <c r="K232" s="265">
        <v>0.30714999999999998</v>
      </c>
      <c r="L232" s="265">
        <v>0.38357999999999998</v>
      </c>
      <c r="M232" s="265">
        <v>0.50778000000000001</v>
      </c>
      <c r="N232" s="265">
        <v>0.50334999999999996</v>
      </c>
      <c r="O232" s="265">
        <v>0.27437</v>
      </c>
      <c r="P232" s="265">
        <v>0.43034</v>
      </c>
      <c r="Q232" s="265">
        <v>0.41099999999999998</v>
      </c>
      <c r="R232" s="265">
        <v>0.62761999999999996</v>
      </c>
      <c r="S232" s="265">
        <v>0.34750999999999999</v>
      </c>
      <c r="T232" s="265">
        <v>0.22214</v>
      </c>
      <c r="U232" s="265">
        <v>0.22652</v>
      </c>
      <c r="V232" s="265">
        <v>0.15431</v>
      </c>
      <c r="W232" s="265">
        <v>0.55644000000000005</v>
      </c>
      <c r="X232" s="265">
        <v>0.48587999999999998</v>
      </c>
      <c r="Y232" s="265">
        <v>0.35908000000000001</v>
      </c>
      <c r="Z232" s="265">
        <v>0.25351000000000001</v>
      </c>
      <c r="AA232" s="265">
        <v>0.27213999999999999</v>
      </c>
      <c r="AB232" s="265">
        <v>0.19117000000000001</v>
      </c>
      <c r="AC232" s="265">
        <v>0.38038</v>
      </c>
      <c r="AD232" s="265">
        <v>0.25601000000000002</v>
      </c>
      <c r="AE232" s="265">
        <v>0.48773</v>
      </c>
      <c r="AF232" s="265">
        <v>0.39652999999999999</v>
      </c>
      <c r="AG232" s="265">
        <v>0.27732000000000001</v>
      </c>
      <c r="AH232" s="265">
        <v>0.26472000000000001</v>
      </c>
      <c r="AI232" s="265">
        <v>0.45218999999999998</v>
      </c>
      <c r="AJ232" s="265">
        <v>0.45835999999999999</v>
      </c>
      <c r="AK232" s="265">
        <v>0.37691999999999998</v>
      </c>
      <c r="AL232" s="265">
        <v>0.40644000000000002</v>
      </c>
      <c r="AM232" s="265">
        <v>0.31794</v>
      </c>
      <c r="AN232" s="265">
        <v>0.31974000000000002</v>
      </c>
      <c r="AO232" s="265">
        <v>0.34072000000000002</v>
      </c>
      <c r="AP232" s="265">
        <v>0.35499000000000003</v>
      </c>
      <c r="AQ232" s="265">
        <v>0.27261000000000002</v>
      </c>
      <c r="AR232" s="265">
        <v>0.30731000000000003</v>
      </c>
      <c r="AS232" s="265">
        <v>0.25899</v>
      </c>
      <c r="AT232" s="265">
        <v>0.24914</v>
      </c>
      <c r="AU232" s="265">
        <v>0.25468000000000002</v>
      </c>
      <c r="AV232" s="265">
        <v>0.21459</v>
      </c>
      <c r="AW232" s="265">
        <v>0.45179999999999998</v>
      </c>
      <c r="AX232" s="265">
        <v>0.38640999999999998</v>
      </c>
      <c r="AY232" s="265">
        <v>0.30846000000000001</v>
      </c>
      <c r="AZ232" s="265">
        <v>0.2555</v>
      </c>
      <c r="BA232" s="265">
        <v>0.44556000000000001</v>
      </c>
      <c r="BB232" s="265">
        <v>0.44689000000000001</v>
      </c>
      <c r="BC232" s="265">
        <v>0.44739000000000001</v>
      </c>
      <c r="BD232" s="265">
        <v>0.44441999999999998</v>
      </c>
      <c r="BE232" s="265">
        <v>0.41549999999999998</v>
      </c>
      <c r="BF232" s="265">
        <v>0.36131999999999997</v>
      </c>
      <c r="BG232" s="265">
        <v>0.86509999999999998</v>
      </c>
      <c r="BH232" s="265">
        <v>0.86738000000000004</v>
      </c>
      <c r="BI232" s="265">
        <v>0.66081000000000001</v>
      </c>
      <c r="BJ232" s="265">
        <v>0.60670999999999997</v>
      </c>
      <c r="BK232" s="265">
        <v>0.58442000000000005</v>
      </c>
      <c r="BL232" s="265">
        <v>0.87270000000000003</v>
      </c>
      <c r="BM232" s="265">
        <v>0.59755999999999998</v>
      </c>
      <c r="BN232" s="265">
        <v>0.52878999999999998</v>
      </c>
      <c r="BO232" s="265">
        <v>0.60285999999999995</v>
      </c>
      <c r="BP232" s="265">
        <v>6.5113000000000004E-2</v>
      </c>
      <c r="BQ232" s="265">
        <v>0.80806999999999995</v>
      </c>
      <c r="BR232" s="265">
        <v>0.5333</v>
      </c>
      <c r="BS232" s="265">
        <v>0.79457</v>
      </c>
      <c r="BT232" s="265">
        <v>0.45229000000000003</v>
      </c>
      <c r="BU232" s="265">
        <v>1.4598E-2</v>
      </c>
      <c r="BV232" s="265">
        <v>7.2859999999999999E-3</v>
      </c>
      <c r="BW232" s="265">
        <v>8.7303000000000006E-2</v>
      </c>
      <c r="BX232" s="265">
        <v>3.8780000000000002E-2</v>
      </c>
      <c r="BY232" s="265">
        <v>0.55935999999999997</v>
      </c>
      <c r="BZ232" s="265">
        <v>0.53754999999999997</v>
      </c>
      <c r="CA232" s="265">
        <v>0.81799999999999995</v>
      </c>
      <c r="CB232" s="265">
        <v>0.64995000000000003</v>
      </c>
      <c r="CC232" s="265">
        <v>0.81077999999999995</v>
      </c>
      <c r="CD232" s="265">
        <v>0.54422000000000004</v>
      </c>
      <c r="CE232" s="265">
        <v>0.51919000000000004</v>
      </c>
      <c r="CF232" s="265">
        <v>0.56777</v>
      </c>
      <c r="CG232" s="265">
        <v>0.44590999999999997</v>
      </c>
      <c r="CH232" s="265">
        <v>0.51685000000000003</v>
      </c>
      <c r="CI232" s="265">
        <v>0.51778000000000002</v>
      </c>
      <c r="CJ232" s="265">
        <v>0.51107999999999998</v>
      </c>
      <c r="CK232" s="265">
        <v>0.4849</v>
      </c>
      <c r="CL232" s="265">
        <v>0.66639999999999999</v>
      </c>
      <c r="CM232" s="265">
        <v>0.45773999999999998</v>
      </c>
      <c r="CN232" s="265">
        <v>0.17576</v>
      </c>
      <c r="CO232" s="265">
        <v>0.36924000000000001</v>
      </c>
      <c r="CP232" s="265">
        <v>0.47576000000000002</v>
      </c>
      <c r="CQ232" s="265">
        <v>0.41350999999999999</v>
      </c>
      <c r="CR232" s="265">
        <v>0.38200000000000001</v>
      </c>
      <c r="CS232" s="265">
        <v>0.34694000000000003</v>
      </c>
      <c r="CT232" s="265">
        <v>0.40411999999999998</v>
      </c>
      <c r="CU232" s="265">
        <v>0.25800000000000001</v>
      </c>
      <c r="CV232" s="265">
        <v>0.39368999999999998</v>
      </c>
      <c r="CW232" s="265">
        <v>0.51312999999999998</v>
      </c>
      <c r="CX232" s="265">
        <v>0.33607999999999999</v>
      </c>
      <c r="CY232" s="265">
        <v>0.41031000000000001</v>
      </c>
      <c r="CZ232" s="265">
        <v>0.48515999999999998</v>
      </c>
      <c r="DA232" s="265">
        <v>0.52649000000000001</v>
      </c>
      <c r="DB232" s="265">
        <v>0.15758</v>
      </c>
      <c r="DC232" s="265">
        <v>0.17113</v>
      </c>
      <c r="DD232" s="265">
        <v>0.13736999999999999</v>
      </c>
      <c r="DE232" s="265">
        <v>0.23918</v>
      </c>
      <c r="DF232" s="265">
        <v>0.22198000000000001</v>
      </c>
      <c r="DG232" s="265">
        <v>0.22378999999999999</v>
      </c>
      <c r="DH232" s="265">
        <v>0.10581</v>
      </c>
      <c r="DI232" s="265">
        <v>0.59097</v>
      </c>
      <c r="DJ232" s="265">
        <v>0.53312000000000004</v>
      </c>
      <c r="DK232" s="265">
        <v>0.22727</v>
      </c>
      <c r="DL232" s="265">
        <v>0.92015000000000002</v>
      </c>
      <c r="DM232" s="265">
        <v>0.22635</v>
      </c>
      <c r="DN232" s="265">
        <v>0.30354999999999999</v>
      </c>
      <c r="DO232" s="265">
        <v>0.74434</v>
      </c>
      <c r="DP232" s="265">
        <v>0.32116</v>
      </c>
      <c r="DQ232" s="265">
        <v>0.15759000000000001</v>
      </c>
      <c r="DR232" s="265">
        <v>0.11792</v>
      </c>
      <c r="DS232" s="265">
        <v>0.24693000000000001</v>
      </c>
      <c r="DT232" s="265">
        <v>0.80932999999999999</v>
      </c>
      <c r="DU232" s="265">
        <v>0.63419999999999999</v>
      </c>
      <c r="DV232" s="265">
        <v>0.87214999999999998</v>
      </c>
      <c r="DW232" s="265">
        <v>0.5202</v>
      </c>
      <c r="DX232" s="265">
        <v>0.10574</v>
      </c>
      <c r="DY232" s="265">
        <v>0.10528</v>
      </c>
      <c r="DZ232" s="265">
        <v>0.87604000000000004</v>
      </c>
      <c r="EA232" s="265">
        <v>0.51071999999999995</v>
      </c>
      <c r="EB232" s="265">
        <v>0.53473999999999999</v>
      </c>
      <c r="EC232" s="265">
        <v>0.53483999999999998</v>
      </c>
      <c r="ED232" s="265">
        <v>0.53461000000000003</v>
      </c>
      <c r="EE232" s="265">
        <v>0.53449000000000002</v>
      </c>
      <c r="EF232" s="265">
        <v>0.16846</v>
      </c>
      <c r="EG232" s="265">
        <v>0.51109000000000004</v>
      </c>
      <c r="EH232" s="265">
        <v>0.48585</v>
      </c>
      <c r="EI232" s="265">
        <v>0.47550999999999999</v>
      </c>
      <c r="EJ232" s="265">
        <v>0.42268</v>
      </c>
      <c r="EK232" s="265">
        <v>0.25657000000000002</v>
      </c>
      <c r="EL232" s="265">
        <v>0.375</v>
      </c>
      <c r="EM232" s="265">
        <v>0.15323999999999999</v>
      </c>
      <c r="EN232" s="265">
        <v>0.18820000000000001</v>
      </c>
      <c r="EO232" s="265">
        <v>0.87897000000000003</v>
      </c>
      <c r="EP232" s="265">
        <v>0.43611</v>
      </c>
      <c r="EQ232" s="265">
        <v>0.11632000000000001</v>
      </c>
      <c r="ER232" s="265">
        <v>0.15742</v>
      </c>
      <c r="ES232" s="265">
        <v>0.13336000000000001</v>
      </c>
      <c r="ET232" s="265">
        <v>0.14659</v>
      </c>
      <c r="EU232" s="265">
        <v>0.12442</v>
      </c>
      <c r="EV232" s="265">
        <v>0.12592999999999999</v>
      </c>
      <c r="EW232" s="265">
        <v>0.13197</v>
      </c>
      <c r="EX232" s="265">
        <v>0.14443</v>
      </c>
      <c r="EY232" s="265">
        <v>0.11222</v>
      </c>
      <c r="EZ232" s="265">
        <v>0.47494999999999998</v>
      </c>
      <c r="FA232" s="265">
        <v>0.16592000000000001</v>
      </c>
      <c r="FB232" s="265">
        <v>0.15770000000000001</v>
      </c>
      <c r="FC232" s="265">
        <v>0.14996999999999999</v>
      </c>
      <c r="FD232" s="265">
        <v>0.14693999999999999</v>
      </c>
      <c r="FE232" s="265">
        <v>0.14374999999999999</v>
      </c>
      <c r="FF232" s="265">
        <v>0.13655999999999999</v>
      </c>
      <c r="FG232" s="265">
        <v>0.16234000000000001</v>
      </c>
      <c r="FH232" s="265">
        <v>0.122</v>
      </c>
      <c r="FI232" s="265">
        <v>0.11447</v>
      </c>
      <c r="FJ232" s="265">
        <v>0.2094</v>
      </c>
      <c r="FK232" s="265">
        <v>0.20671999999999999</v>
      </c>
      <c r="FL232" s="265">
        <v>0.3271</v>
      </c>
      <c r="FM232" s="265">
        <v>0.30664999999999998</v>
      </c>
      <c r="FN232" s="265">
        <v>0.84087999999999996</v>
      </c>
      <c r="FO232" s="265">
        <v>0.99399999999999999</v>
      </c>
      <c r="FP232" s="265">
        <v>0.46194000000000002</v>
      </c>
      <c r="FQ232" s="265">
        <v>0.95921000000000001</v>
      </c>
      <c r="FR232" s="265">
        <v>0.99872000000000005</v>
      </c>
      <c r="FS232" s="265">
        <v>0.99897000000000002</v>
      </c>
      <c r="FT232" s="265">
        <v>0.81769000000000003</v>
      </c>
      <c r="FU232" s="265">
        <v>0.84340000000000004</v>
      </c>
      <c r="FV232" s="265">
        <v>0.67839000000000005</v>
      </c>
      <c r="FW232" s="265">
        <v>0.48165999999999998</v>
      </c>
      <c r="FX232" s="265">
        <v>0.99983</v>
      </c>
      <c r="FY232" s="265">
        <v>0.42997999999999997</v>
      </c>
      <c r="FZ232" s="265">
        <v>0.48165999999999998</v>
      </c>
      <c r="GA232" s="265">
        <v>0.72528000000000004</v>
      </c>
      <c r="GB232" s="265">
        <v>0.64093999999999995</v>
      </c>
      <c r="GC232" s="265">
        <v>0.97069000000000005</v>
      </c>
      <c r="GD232" s="265">
        <v>0.97392000000000001</v>
      </c>
      <c r="GE232" s="265">
        <v>0.96782000000000001</v>
      </c>
      <c r="GF232" s="265">
        <v>0.99761999999999995</v>
      </c>
      <c r="GG232" s="265">
        <v>0.56103999999999998</v>
      </c>
      <c r="GH232" s="265">
        <v>0.64309000000000005</v>
      </c>
      <c r="GI232" s="265">
        <v>0.60241999999999996</v>
      </c>
      <c r="GJ232" s="265">
        <v>0.99177000000000004</v>
      </c>
      <c r="GK232" s="265">
        <v>0.97204999999999997</v>
      </c>
      <c r="GL232" s="265">
        <v>0.77947999999999995</v>
      </c>
      <c r="GM232" s="265">
        <v>0.99839999999999995</v>
      </c>
      <c r="GN232" s="265">
        <v>0.84192</v>
      </c>
      <c r="GO232" s="265">
        <v>0.99653999999999998</v>
      </c>
      <c r="GP232" s="265">
        <v>0.99936999999999998</v>
      </c>
      <c r="GQ232" s="265">
        <v>0.99951000000000001</v>
      </c>
      <c r="GR232" s="265">
        <v>0.98280999999999996</v>
      </c>
      <c r="GS232" s="265">
        <v>0.99929999999999997</v>
      </c>
      <c r="GT232" s="265">
        <v>0.99853000000000003</v>
      </c>
      <c r="GU232" s="265">
        <v>0.99755000000000005</v>
      </c>
      <c r="GV232" s="265">
        <v>0.96636</v>
      </c>
      <c r="GW232" s="265">
        <v>0.99716000000000005</v>
      </c>
      <c r="GX232" s="265">
        <v>0.99511000000000005</v>
      </c>
      <c r="GY232" s="265">
        <v>0.51919000000000004</v>
      </c>
      <c r="GZ232" s="265">
        <v>0.41321999999999998</v>
      </c>
      <c r="HA232" s="265">
        <v>0.98706000000000005</v>
      </c>
      <c r="HB232" s="265">
        <v>0.99189000000000005</v>
      </c>
      <c r="HC232" s="265">
        <v>0.89219000000000004</v>
      </c>
      <c r="HD232" s="265">
        <v>0.62931000000000004</v>
      </c>
      <c r="HE232" s="265">
        <v>0.99931999999999999</v>
      </c>
      <c r="HF232" s="265">
        <v>0.78115000000000001</v>
      </c>
      <c r="HG232" s="265">
        <v>0.99948000000000004</v>
      </c>
      <c r="HH232" s="265">
        <v>0.99948999999999999</v>
      </c>
      <c r="HI232" s="265">
        <v>0.99983</v>
      </c>
      <c r="HJ232" s="265">
        <v>0.85094000000000003</v>
      </c>
      <c r="HK232" s="265">
        <v>0.96716999999999997</v>
      </c>
      <c r="HL232" s="265">
        <v>0.98090999999999995</v>
      </c>
      <c r="HM232" s="265">
        <v>0.99756999999999996</v>
      </c>
      <c r="HN232" s="265">
        <v>0.99146000000000001</v>
      </c>
      <c r="HO232" s="265">
        <v>0.99260000000000004</v>
      </c>
      <c r="HP232" s="265">
        <v>1</v>
      </c>
      <c r="HQ232" s="265">
        <v>0.71070999999999995</v>
      </c>
      <c r="HR232" s="265">
        <v>0.74541000000000002</v>
      </c>
      <c r="HS232" s="265">
        <v>0.98721000000000003</v>
      </c>
      <c r="HT232" s="265">
        <v>0.70674000000000003</v>
      </c>
      <c r="HU232" s="265">
        <v>0.71562000000000003</v>
      </c>
      <c r="HV232" s="265">
        <v>0.99712000000000001</v>
      </c>
      <c r="HW232" s="265">
        <v>0.63939999999999997</v>
      </c>
      <c r="HX232" s="265">
        <v>0.66081000000000001</v>
      </c>
      <c r="HY232" s="265">
        <v>0.51524999999999999</v>
      </c>
      <c r="HZ232" s="265">
        <v>0.89249999999999996</v>
      </c>
      <c r="IA232" s="265">
        <v>0.98141999999999996</v>
      </c>
      <c r="IB232" s="265">
        <v>0.98451</v>
      </c>
      <c r="IC232" s="265">
        <v>0.97736999999999996</v>
      </c>
      <c r="ID232" s="265">
        <v>0.98111999999999999</v>
      </c>
      <c r="IE232" s="265">
        <v>0.99619999999999997</v>
      </c>
      <c r="IF232" s="265">
        <v>0.99363999999999997</v>
      </c>
      <c r="IG232" s="265">
        <v>0.99731000000000003</v>
      </c>
      <c r="IH232" s="265">
        <v>0.99616000000000005</v>
      </c>
      <c r="II232" s="265">
        <v>0.88897000000000004</v>
      </c>
      <c r="IJ232" s="265">
        <v>1</v>
      </c>
      <c r="IK232" s="265">
        <v>0.99936000000000003</v>
      </c>
      <c r="IL232" s="265">
        <v>0.99922</v>
      </c>
      <c r="IM232" s="265">
        <v>0.93979999999999997</v>
      </c>
      <c r="IN232" s="265">
        <v>0.81050999999999995</v>
      </c>
      <c r="IO232" s="265">
        <v>0.71586000000000005</v>
      </c>
      <c r="IP232" s="265">
        <v>0.95992999999999995</v>
      </c>
      <c r="IQ232" s="265">
        <v>0.99321999999999999</v>
      </c>
      <c r="IR232" s="265">
        <v>0.63095999999999997</v>
      </c>
      <c r="IS232" s="265">
        <v>0.95637000000000005</v>
      </c>
      <c r="IT232" s="265">
        <v>0.53600000000000003</v>
      </c>
      <c r="IU232" s="265">
        <v>0.99921000000000004</v>
      </c>
      <c r="IV232" s="265">
        <v>0.84348999999999996</v>
      </c>
      <c r="IW232" s="265">
        <v>0.99738000000000004</v>
      </c>
      <c r="IX232" s="265">
        <v>0.99907000000000001</v>
      </c>
      <c r="IY232" s="265">
        <v>0.82801000000000002</v>
      </c>
      <c r="IZ232" s="265">
        <v>0.74963999999999997</v>
      </c>
      <c r="JA232" s="265">
        <v>0.78437999999999997</v>
      </c>
      <c r="JB232" s="265">
        <v>0.75361999999999996</v>
      </c>
      <c r="JC232" s="265">
        <v>0.81467000000000001</v>
      </c>
      <c r="JD232" s="265">
        <v>0.95340000000000003</v>
      </c>
      <c r="JE232" s="265">
        <v>0.99224000000000001</v>
      </c>
      <c r="JF232" s="265">
        <v>0.49614999999999998</v>
      </c>
      <c r="JG232" s="265">
        <v>0.99155000000000004</v>
      </c>
      <c r="JH232" s="265">
        <v>0.90795000000000003</v>
      </c>
      <c r="JI232" s="265">
        <v>0.66681999999999997</v>
      </c>
      <c r="JJ232" s="265">
        <v>0.63292000000000004</v>
      </c>
      <c r="JK232" s="265">
        <v>0.79581999999999997</v>
      </c>
      <c r="JL232" s="265">
        <v>0.79208999999999996</v>
      </c>
      <c r="JM232" s="265">
        <v>0.99211000000000005</v>
      </c>
      <c r="JN232" s="265">
        <v>0.99555000000000005</v>
      </c>
      <c r="JO232" s="265">
        <v>0.99936000000000003</v>
      </c>
      <c r="JP232" s="265">
        <v>0.58253999999999995</v>
      </c>
      <c r="JQ232" s="265">
        <v>0.99914999999999998</v>
      </c>
      <c r="JR232" s="265">
        <v>0.99817999999999996</v>
      </c>
      <c r="JS232" s="265">
        <v>0.99302999999999997</v>
      </c>
      <c r="JT232" s="265">
        <v>0.34460000000000002</v>
      </c>
      <c r="JU232" s="265">
        <v>0.91176999999999997</v>
      </c>
      <c r="JV232" s="265">
        <v>0.87419999999999998</v>
      </c>
      <c r="JW232" s="265">
        <v>0.99838000000000005</v>
      </c>
      <c r="JX232" s="265">
        <v>0.99705999999999995</v>
      </c>
      <c r="JY232" s="265">
        <v>0.99646000000000001</v>
      </c>
      <c r="JZ232" s="265">
        <v>0.95152999999999999</v>
      </c>
      <c r="KA232" s="265">
        <v>0.88715999999999995</v>
      </c>
      <c r="KB232" s="265">
        <v>0.77163999999999999</v>
      </c>
      <c r="KC232" s="265">
        <v>0.50026999999999999</v>
      </c>
      <c r="KD232" s="265">
        <v>0.42316999999999999</v>
      </c>
      <c r="KE232" s="265">
        <v>0.44335000000000002</v>
      </c>
      <c r="KF232" s="265">
        <v>0.41441</v>
      </c>
      <c r="KG232" s="265">
        <v>0.39512000000000003</v>
      </c>
      <c r="KH232" s="265">
        <v>0.95848</v>
      </c>
      <c r="KI232" s="265">
        <v>0.99897000000000002</v>
      </c>
      <c r="KJ232" s="265">
        <v>0.99750000000000005</v>
      </c>
      <c r="KK232" s="265">
        <v>0.86661999999999995</v>
      </c>
      <c r="KL232" s="265">
        <v>0.88338000000000005</v>
      </c>
      <c r="KM232" s="265">
        <v>0.95887</v>
      </c>
      <c r="KN232" s="265">
        <v>0.91117000000000004</v>
      </c>
      <c r="KO232" s="265">
        <v>0.83936999999999995</v>
      </c>
      <c r="KP232" s="265">
        <v>6.2173958891902099E-3</v>
      </c>
      <c r="KQ232" s="265">
        <v>0.70147999999999999</v>
      </c>
      <c r="KR232" s="265">
        <v>0.65039999999999998</v>
      </c>
      <c r="KS232" s="265">
        <v>0.60933999999999999</v>
      </c>
      <c r="KT232" s="265">
        <v>0.94414186482431073</v>
      </c>
      <c r="KU232" s="265">
        <v>0.25291999999999998</v>
      </c>
      <c r="KV232" s="265">
        <v>0.42759000000000003</v>
      </c>
      <c r="KW232" s="265">
        <v>0.49946000000000002</v>
      </c>
      <c r="KX232" s="265">
        <v>0.60629</v>
      </c>
      <c r="KY232" s="265">
        <v>0.77700000000000002</v>
      </c>
      <c r="KZ232" s="265">
        <v>0.92249000000000003</v>
      </c>
      <c r="LA232" s="265">
        <v>0.99138000000000004</v>
      </c>
      <c r="LB232" s="265">
        <v>0.99495999999999996</v>
      </c>
      <c r="LC232" s="265">
        <v>1</v>
      </c>
      <c r="LD232" s="265">
        <v>0.39600000000000002</v>
      </c>
      <c r="LE232" s="265">
        <v>0.40432000000000001</v>
      </c>
      <c r="LF232" s="265">
        <v>0.48120000000000002</v>
      </c>
      <c r="LG232" s="265">
        <v>0.37408999999999998</v>
      </c>
      <c r="LH232" s="431">
        <v>4.3027349747717381E-3</v>
      </c>
      <c r="LI232" s="431">
        <v>3.820664482191205E-3</v>
      </c>
      <c r="LJ232" s="431">
        <v>4.0442086756229401E-3</v>
      </c>
      <c r="LK232" s="431">
        <v>2.6749935932457447E-3</v>
      </c>
      <c r="LL232" s="431">
        <v>3.3026484306901693E-3</v>
      </c>
      <c r="LM232" s="431">
        <v>2.1611433476209641E-3</v>
      </c>
      <c r="LN232" s="431">
        <v>2.7308161370456219E-3</v>
      </c>
      <c r="LO232" s="431">
        <v>1.872794353403151E-3</v>
      </c>
      <c r="LP232" s="431">
        <v>2.1717986091971397E-3</v>
      </c>
      <c r="LQ232" s="431">
        <v>1.7612572992220521E-3</v>
      </c>
      <c r="LR232" s="431">
        <v>3.7868849467486143E-3</v>
      </c>
      <c r="LS232" s="431">
        <v>2.8874694835394621E-3</v>
      </c>
      <c r="LT232" s="431">
        <v>3.8323707412928343E-3</v>
      </c>
      <c r="LU232" s="431">
        <v>2.3063796106725931E-3</v>
      </c>
      <c r="LV232" s="431">
        <v>3.0694815795868635E-3</v>
      </c>
      <c r="LW232" s="431">
        <v>2.1521104499697685E-3</v>
      </c>
      <c r="LX232" s="431">
        <v>2.7471608482301235E-3</v>
      </c>
      <c r="LY232" s="431">
        <v>2.0746167283505201E-3</v>
      </c>
      <c r="LZ232" s="431">
        <v>4.052591510117054E-3</v>
      </c>
      <c r="MA232" s="431">
        <v>3.545381361618638E-3</v>
      </c>
      <c r="MB232" s="431">
        <v>4.1186073794960976E-3</v>
      </c>
      <c r="MC232" s="431">
        <v>2.5627953000366688E-3</v>
      </c>
      <c r="MD232" s="431">
        <v>2.3285001516342163E-3</v>
      </c>
      <c r="ME232" s="431">
        <v>3.1215089838951826E-3</v>
      </c>
      <c r="MF232" s="431">
        <v>3.3951373770833015E-3</v>
      </c>
      <c r="MG232" s="431">
        <v>2.9538392554968596E-3</v>
      </c>
      <c r="MH232" s="266"/>
      <c r="MI232" s="266"/>
      <c r="MJ232" s="266"/>
      <c r="MK232" s="266"/>
      <c r="ML232" s="266"/>
      <c r="MM232" s="266"/>
      <c r="MN232" s="266"/>
      <c r="MO232" s="266"/>
      <c r="MP232" s="266"/>
      <c r="MQ232" s="266"/>
      <c r="MR232" s="266"/>
      <c r="MS232" s="266"/>
      <c r="MT232" s="266"/>
      <c r="MU232" s="266"/>
      <c r="MV232" s="266"/>
      <c r="MW232" s="266"/>
      <c r="MX232" s="266"/>
      <c r="MY232" s="266"/>
      <c r="MZ232" s="266"/>
      <c r="NA232" s="266"/>
      <c r="NB232" s="266"/>
      <c r="NC232" s="266"/>
      <c r="ND232" s="266"/>
      <c r="NE232" s="266"/>
      <c r="NF232" s="266"/>
      <c r="NG232" s="266"/>
      <c r="NH232" s="266"/>
      <c r="NI232" s="266"/>
      <c r="NJ232" s="266"/>
      <c r="NK232" s="266"/>
      <c r="NL232" s="266"/>
      <c r="NM232" s="266"/>
      <c r="NN232" s="266"/>
      <c r="NO232" s="266"/>
      <c r="NP232" s="266"/>
      <c r="NQ232" s="266"/>
      <c r="NR232" s="266"/>
      <c r="NS232" s="266"/>
      <c r="NT232" s="266"/>
      <c r="NU232" s="266"/>
      <c r="NV232" s="266"/>
      <c r="NW232" s="266"/>
      <c r="NX232" s="266"/>
      <c r="NY232" s="266"/>
      <c r="NZ232" s="266"/>
      <c r="OA232" s="266"/>
      <c r="OB232" s="266"/>
      <c r="OC232" s="266"/>
      <c r="OD232" s="266"/>
      <c r="OE232" s="266"/>
      <c r="OF232" s="266"/>
      <c r="OG232" s="266"/>
      <c r="OH232" s="266"/>
      <c r="OI232" s="266"/>
      <c r="OJ232" s="266"/>
      <c r="OK232" s="266"/>
      <c r="OL232" s="266"/>
      <c r="OM232" s="266"/>
      <c r="ON232" s="267"/>
    </row>
    <row r="233" spans="1:404">
      <c r="A233" s="261">
        <v>608</v>
      </c>
      <c r="B233" s="265">
        <v>0.26444000000000001</v>
      </c>
      <c r="C233" s="265">
        <v>0.41063</v>
      </c>
      <c r="D233" s="265">
        <v>0.51107999999999998</v>
      </c>
      <c r="E233" s="265">
        <v>0.60819000000000001</v>
      </c>
      <c r="F233" s="265">
        <v>0.26737</v>
      </c>
      <c r="G233" s="265">
        <v>0.42153000000000002</v>
      </c>
      <c r="H233" s="265">
        <v>0.26543</v>
      </c>
      <c r="I233" s="265">
        <v>0.38862000000000002</v>
      </c>
      <c r="J233" s="265">
        <v>0.44248999999999999</v>
      </c>
      <c r="K233" s="265">
        <v>0.40433999999999998</v>
      </c>
      <c r="L233" s="265">
        <v>0.50865000000000005</v>
      </c>
      <c r="M233" s="265">
        <v>0.67184999999999995</v>
      </c>
      <c r="N233" s="265">
        <v>0.51498999999999995</v>
      </c>
      <c r="O233" s="265">
        <v>0.27498</v>
      </c>
      <c r="P233" s="265">
        <v>0.42248000000000002</v>
      </c>
      <c r="Q233" s="265">
        <v>0.40393000000000001</v>
      </c>
      <c r="R233" s="265">
        <v>0.61568000000000001</v>
      </c>
      <c r="S233" s="265">
        <v>0.35987999999999998</v>
      </c>
      <c r="T233" s="265">
        <v>0.22222</v>
      </c>
      <c r="U233" s="265">
        <v>0.22667999999999999</v>
      </c>
      <c r="V233" s="265">
        <v>0.15483</v>
      </c>
      <c r="W233" s="265">
        <v>0.70428999999999997</v>
      </c>
      <c r="X233" s="265">
        <v>0.62516000000000005</v>
      </c>
      <c r="Y233" s="265">
        <v>0.41514000000000001</v>
      </c>
      <c r="Z233" s="265">
        <v>0.29754999999999998</v>
      </c>
      <c r="AA233" s="265">
        <v>0.26680999999999999</v>
      </c>
      <c r="AB233" s="265">
        <v>0.18740000000000001</v>
      </c>
      <c r="AC233" s="265">
        <v>0.38467000000000001</v>
      </c>
      <c r="AD233" s="265">
        <v>0.2591</v>
      </c>
      <c r="AE233" s="265">
        <v>0.65744000000000002</v>
      </c>
      <c r="AF233" s="265">
        <v>0.52903</v>
      </c>
      <c r="AG233" s="265">
        <v>0.25396000000000002</v>
      </c>
      <c r="AH233" s="265">
        <v>0.35627999999999999</v>
      </c>
      <c r="AI233" s="265">
        <v>0.63478999999999997</v>
      </c>
      <c r="AJ233" s="265">
        <v>0.63890999999999998</v>
      </c>
      <c r="AK233" s="265">
        <v>0.53956999999999999</v>
      </c>
      <c r="AL233" s="265">
        <v>0.56950000000000001</v>
      </c>
      <c r="AM233" s="265">
        <v>0.44524000000000002</v>
      </c>
      <c r="AN233" s="265">
        <v>0.45649000000000001</v>
      </c>
      <c r="AO233" s="265">
        <v>0.47660999999999998</v>
      </c>
      <c r="AP233" s="265">
        <v>0.49542000000000003</v>
      </c>
      <c r="AQ233" s="265">
        <v>0.38873999999999997</v>
      </c>
      <c r="AR233" s="265">
        <v>0.42938999999999999</v>
      </c>
      <c r="AS233" s="265">
        <v>0.36380000000000001</v>
      </c>
      <c r="AT233" s="265">
        <v>0.35537999999999997</v>
      </c>
      <c r="AU233" s="265">
        <v>0.35485</v>
      </c>
      <c r="AV233" s="265">
        <v>0.30587999999999999</v>
      </c>
      <c r="AW233" s="265">
        <v>0.63453000000000004</v>
      </c>
      <c r="AX233" s="265">
        <v>0.53783999999999998</v>
      </c>
      <c r="AY233" s="265">
        <v>0.43017</v>
      </c>
      <c r="AZ233" s="265">
        <v>0.35704999999999998</v>
      </c>
      <c r="BA233" s="265">
        <v>0.63036999999999999</v>
      </c>
      <c r="BB233" s="265">
        <v>0.63126000000000004</v>
      </c>
      <c r="BC233" s="265">
        <v>0.63131000000000004</v>
      </c>
      <c r="BD233" s="265">
        <v>0.62961</v>
      </c>
      <c r="BE233" s="265">
        <v>0.38644000000000001</v>
      </c>
      <c r="BF233" s="265">
        <v>0.33633999999999997</v>
      </c>
      <c r="BG233" s="265">
        <v>0.85721999999999998</v>
      </c>
      <c r="BH233" s="265">
        <v>0.85345000000000004</v>
      </c>
      <c r="BI233" s="265">
        <v>0.71367000000000003</v>
      </c>
      <c r="BJ233" s="265">
        <v>0.65558000000000005</v>
      </c>
      <c r="BK233" s="265">
        <v>0.55844000000000005</v>
      </c>
      <c r="BL233" s="265">
        <v>0.85204000000000002</v>
      </c>
      <c r="BM233" s="265">
        <v>0.57316999999999996</v>
      </c>
      <c r="BN233" s="265">
        <v>0.53029000000000004</v>
      </c>
      <c r="BO233" s="265">
        <v>0.61143000000000003</v>
      </c>
      <c r="BP233" s="265">
        <v>6.1296000000000003E-2</v>
      </c>
      <c r="BQ233" s="265">
        <v>0.78061999999999998</v>
      </c>
      <c r="BR233" s="265">
        <v>0.53705000000000003</v>
      </c>
      <c r="BS233" s="265">
        <v>0.76771</v>
      </c>
      <c r="BT233" s="265">
        <v>0.45729999999999998</v>
      </c>
      <c r="BU233" s="265">
        <v>1.4315E-2</v>
      </c>
      <c r="BV233" s="265">
        <v>6.9779999999999998E-3</v>
      </c>
      <c r="BW233" s="265">
        <v>0.10349999999999999</v>
      </c>
      <c r="BX233" s="265">
        <v>4.6878999999999997E-2</v>
      </c>
      <c r="BY233" s="265">
        <v>0.56254000000000004</v>
      </c>
      <c r="BZ233" s="265">
        <v>0.54137999999999997</v>
      </c>
      <c r="CA233" s="265">
        <v>0.82199999999999995</v>
      </c>
      <c r="CB233" s="265">
        <v>0.65369999999999995</v>
      </c>
      <c r="CC233" s="265">
        <v>0.81435000000000002</v>
      </c>
      <c r="CD233" s="265">
        <v>0.54742999999999997</v>
      </c>
      <c r="CE233" s="265">
        <v>0.52214000000000005</v>
      </c>
      <c r="CF233" s="265">
        <v>0.57101000000000002</v>
      </c>
      <c r="CG233" s="265">
        <v>0.45483000000000001</v>
      </c>
      <c r="CH233" s="265">
        <v>0.52010000000000001</v>
      </c>
      <c r="CI233" s="265">
        <v>0.52081999999999995</v>
      </c>
      <c r="CJ233" s="265">
        <v>0.51424000000000003</v>
      </c>
      <c r="CK233" s="265">
        <v>0.49419000000000002</v>
      </c>
      <c r="CL233" s="265">
        <v>0.66266000000000003</v>
      </c>
      <c r="CM233" s="265">
        <v>0.47839999999999999</v>
      </c>
      <c r="CN233" s="265">
        <v>0.17777999999999999</v>
      </c>
      <c r="CO233" s="265">
        <v>0.38250000000000001</v>
      </c>
      <c r="CP233" s="265">
        <v>0.49631999999999998</v>
      </c>
      <c r="CQ233" s="265">
        <v>0.42902000000000001</v>
      </c>
      <c r="CR233" s="265">
        <v>0.39800000000000002</v>
      </c>
      <c r="CS233" s="265">
        <v>0.31633</v>
      </c>
      <c r="CT233" s="265">
        <v>0.37938</v>
      </c>
      <c r="CU233" s="265">
        <v>0.26200000000000001</v>
      </c>
      <c r="CV233" s="265">
        <v>0.40726000000000001</v>
      </c>
      <c r="CW233" s="265">
        <v>0.49697000000000002</v>
      </c>
      <c r="CX233" s="265">
        <v>0.31340000000000001</v>
      </c>
      <c r="CY233" s="265">
        <v>0.41443000000000002</v>
      </c>
      <c r="CZ233" s="265">
        <v>0.48325000000000001</v>
      </c>
      <c r="DA233" s="265">
        <v>0.52166000000000001</v>
      </c>
      <c r="DB233" s="265">
        <v>0.16566</v>
      </c>
      <c r="DC233" s="265">
        <v>0.17938000000000001</v>
      </c>
      <c r="DD233" s="265">
        <v>0.14545</v>
      </c>
      <c r="DE233" s="265">
        <v>0.24535999999999999</v>
      </c>
      <c r="DF233" s="265">
        <v>0.24937000000000001</v>
      </c>
      <c r="DG233" s="265">
        <v>0.25105</v>
      </c>
      <c r="DH233" s="265">
        <v>0.11448999999999999</v>
      </c>
      <c r="DI233" s="265">
        <v>0.66098000000000001</v>
      </c>
      <c r="DJ233" s="265">
        <v>0.60096000000000005</v>
      </c>
      <c r="DK233" s="265">
        <v>0.25568000000000002</v>
      </c>
      <c r="DL233" s="265">
        <v>0.88022</v>
      </c>
      <c r="DM233" s="265">
        <v>0.25340000000000001</v>
      </c>
      <c r="DN233" s="265">
        <v>0.34508</v>
      </c>
      <c r="DO233" s="265">
        <v>0.81435999999999997</v>
      </c>
      <c r="DP233" s="265">
        <v>0.36488999999999999</v>
      </c>
      <c r="DQ233" s="265">
        <v>0.17624000000000001</v>
      </c>
      <c r="DR233" s="265">
        <v>0.12936</v>
      </c>
      <c r="DS233" s="265">
        <v>0.29380000000000001</v>
      </c>
      <c r="DT233" s="265">
        <v>0.76092000000000004</v>
      </c>
      <c r="DU233" s="265">
        <v>0.70447000000000004</v>
      </c>
      <c r="DV233" s="265">
        <v>0.80823</v>
      </c>
      <c r="DW233" s="265">
        <v>0.58665</v>
      </c>
      <c r="DX233" s="265">
        <v>0.11686000000000001</v>
      </c>
      <c r="DY233" s="265">
        <v>0.11565</v>
      </c>
      <c r="DZ233" s="265">
        <v>0.81406000000000001</v>
      </c>
      <c r="EA233" s="265">
        <v>0.57696999999999998</v>
      </c>
      <c r="EB233" s="265">
        <v>0.60231000000000001</v>
      </c>
      <c r="EC233" s="265">
        <v>0.60238999999999998</v>
      </c>
      <c r="ED233" s="265">
        <v>0.60219999999999996</v>
      </c>
      <c r="EE233" s="265">
        <v>0.60209000000000001</v>
      </c>
      <c r="EF233" s="265">
        <v>0.18612000000000001</v>
      </c>
      <c r="EG233" s="265">
        <v>0.57728000000000002</v>
      </c>
      <c r="EH233" s="265">
        <v>0.55079999999999996</v>
      </c>
      <c r="EI233" s="265">
        <v>0.46327000000000002</v>
      </c>
      <c r="EJ233" s="265">
        <v>0.41237000000000001</v>
      </c>
      <c r="EK233" s="265">
        <v>0.24848000000000001</v>
      </c>
      <c r="EL233" s="265">
        <v>0.35416999999999998</v>
      </c>
      <c r="EM233" s="265">
        <v>0.16718</v>
      </c>
      <c r="EN233" s="265">
        <v>0.20152999999999999</v>
      </c>
      <c r="EO233" s="265">
        <v>0.87549999999999994</v>
      </c>
      <c r="EP233" s="265">
        <v>0.43725999999999998</v>
      </c>
      <c r="EQ233" s="265">
        <v>0.12016</v>
      </c>
      <c r="ER233" s="265">
        <v>0.15264</v>
      </c>
      <c r="ES233" s="265">
        <v>0.13455</v>
      </c>
      <c r="ET233" s="265">
        <v>0.14587</v>
      </c>
      <c r="EU233" s="265">
        <v>0.12705</v>
      </c>
      <c r="EV233" s="265">
        <v>0.11767</v>
      </c>
      <c r="EW233" s="265">
        <v>0.12474</v>
      </c>
      <c r="EX233" s="265">
        <v>0.13882</v>
      </c>
      <c r="EY233" s="265">
        <v>0.11685</v>
      </c>
      <c r="EZ233" s="265">
        <v>0.47508</v>
      </c>
      <c r="FA233" s="265">
        <v>0.15719</v>
      </c>
      <c r="FB233" s="265">
        <v>0.14671999999999999</v>
      </c>
      <c r="FC233" s="265">
        <v>0.13730000000000001</v>
      </c>
      <c r="FD233" s="265">
        <v>0.14624999999999999</v>
      </c>
      <c r="FE233" s="265">
        <v>0.12936</v>
      </c>
      <c r="FF233" s="265">
        <v>0.13741999999999999</v>
      </c>
      <c r="FG233" s="265">
        <v>0.15945000000000001</v>
      </c>
      <c r="FH233" s="265">
        <v>0.12497</v>
      </c>
      <c r="FI233" s="265">
        <v>0.11860999999999999</v>
      </c>
      <c r="FJ233" s="265">
        <v>0.23050000000000001</v>
      </c>
      <c r="FK233" s="265">
        <v>0.22722000000000001</v>
      </c>
      <c r="FL233" s="265">
        <v>0.33205000000000001</v>
      </c>
      <c r="FM233" s="265">
        <v>0.30679000000000001</v>
      </c>
      <c r="FN233" s="265">
        <v>0.84748999999999997</v>
      </c>
      <c r="FO233" s="265">
        <v>0.996</v>
      </c>
      <c r="FP233" s="265">
        <v>0.45618999999999998</v>
      </c>
      <c r="FQ233" s="265">
        <v>0.96409999999999996</v>
      </c>
      <c r="FR233" s="265">
        <v>0.99914999999999998</v>
      </c>
      <c r="FS233" s="265">
        <v>0.99846000000000001</v>
      </c>
      <c r="FT233" s="265">
        <v>0.82171000000000005</v>
      </c>
      <c r="FU233" s="265">
        <v>0.84991000000000005</v>
      </c>
      <c r="FV233" s="265">
        <v>0.67366999999999999</v>
      </c>
      <c r="FW233" s="265">
        <v>0.47572999999999999</v>
      </c>
      <c r="FX233" s="265">
        <v>0.99987999999999999</v>
      </c>
      <c r="FY233" s="265">
        <v>0.42471999999999999</v>
      </c>
      <c r="FZ233" s="265">
        <v>0.47572999999999999</v>
      </c>
      <c r="GA233" s="265">
        <v>0.72474000000000005</v>
      </c>
      <c r="GB233" s="265">
        <v>0.63438000000000005</v>
      </c>
      <c r="GC233" s="265">
        <v>0.96550999999999998</v>
      </c>
      <c r="GD233" s="265">
        <v>0.97687000000000002</v>
      </c>
      <c r="GE233" s="265">
        <v>0.96343000000000001</v>
      </c>
      <c r="GF233" s="265">
        <v>0.99841000000000002</v>
      </c>
      <c r="GG233" s="265">
        <v>0.55447000000000002</v>
      </c>
      <c r="GH233" s="265">
        <v>0.63588</v>
      </c>
      <c r="GI233" s="265">
        <v>0.59538999999999997</v>
      </c>
      <c r="GJ233" s="265">
        <v>0.99333000000000005</v>
      </c>
      <c r="GK233" s="265">
        <v>0.97441</v>
      </c>
      <c r="GL233" s="265">
        <v>0.77576999999999996</v>
      </c>
      <c r="GM233" s="265">
        <v>0.99790999999999996</v>
      </c>
      <c r="GN233" s="265">
        <v>0.83492999999999995</v>
      </c>
      <c r="GO233" s="265">
        <v>0.99768999999999997</v>
      </c>
      <c r="GP233" s="265">
        <v>0.99904999999999999</v>
      </c>
      <c r="GQ233" s="265">
        <v>0.99926000000000004</v>
      </c>
      <c r="GR233" s="265">
        <v>0.98084000000000005</v>
      </c>
      <c r="GS233" s="265">
        <v>0.99953000000000003</v>
      </c>
      <c r="GT233" s="265">
        <v>0.99902000000000002</v>
      </c>
      <c r="GU233" s="265">
        <v>0.99836999999999998</v>
      </c>
      <c r="GV233" s="265">
        <v>0.96697</v>
      </c>
      <c r="GW233" s="265">
        <v>0.99575000000000002</v>
      </c>
      <c r="GX233" s="265">
        <v>0.99595999999999996</v>
      </c>
      <c r="GY233" s="265">
        <v>0.51241000000000003</v>
      </c>
      <c r="GZ233" s="265">
        <v>0.40772999999999998</v>
      </c>
      <c r="HA233" s="265">
        <v>0.98933000000000004</v>
      </c>
      <c r="HB233" s="265">
        <v>0.99458999999999997</v>
      </c>
      <c r="HC233" s="265">
        <v>0.88748000000000005</v>
      </c>
      <c r="HD233" s="265">
        <v>0.62514999999999998</v>
      </c>
      <c r="HE233" s="265">
        <v>0.99953999999999998</v>
      </c>
      <c r="HF233" s="265">
        <v>0.77527999999999997</v>
      </c>
      <c r="HG233" s="265">
        <v>0.99965999999999999</v>
      </c>
      <c r="HH233" s="265">
        <v>0.99965999999999999</v>
      </c>
      <c r="HI233" s="265">
        <v>0.99988999999999995</v>
      </c>
      <c r="HJ233" s="265">
        <v>0.84436999999999995</v>
      </c>
      <c r="HK233" s="265">
        <v>0.96970999999999996</v>
      </c>
      <c r="HL233" s="265">
        <v>0.98346</v>
      </c>
      <c r="HM233" s="265">
        <v>0.99634999999999996</v>
      </c>
      <c r="HN233" s="265">
        <v>0.99024000000000001</v>
      </c>
      <c r="HO233" s="265">
        <v>0.99153999999999998</v>
      </c>
      <c r="HP233" s="265">
        <v>1</v>
      </c>
      <c r="HQ233" s="265">
        <v>0.70430999999999999</v>
      </c>
      <c r="HR233" s="265">
        <v>0.73831000000000002</v>
      </c>
      <c r="HS233" s="265">
        <v>0.98538999999999999</v>
      </c>
      <c r="HT233" s="265">
        <v>0.70111000000000001</v>
      </c>
      <c r="HU233" s="265">
        <v>0.70826</v>
      </c>
      <c r="HV233" s="265">
        <v>0.99807999999999997</v>
      </c>
      <c r="HW233" s="265">
        <v>0.63200000000000001</v>
      </c>
      <c r="HX233" s="265">
        <v>0.65337999999999996</v>
      </c>
      <c r="HY233" s="265">
        <v>0.50897000000000003</v>
      </c>
      <c r="HZ233" s="265">
        <v>0.88482000000000005</v>
      </c>
      <c r="IA233" s="265">
        <v>0.97838000000000003</v>
      </c>
      <c r="IB233" s="265">
        <v>0.98165999999999998</v>
      </c>
      <c r="IC233" s="265">
        <v>0.97396000000000005</v>
      </c>
      <c r="ID233" s="265">
        <v>0.97765000000000002</v>
      </c>
      <c r="IE233" s="265">
        <v>0.99565999999999999</v>
      </c>
      <c r="IF233" s="265">
        <v>0.99273</v>
      </c>
      <c r="IG233" s="265">
        <v>0.99821000000000004</v>
      </c>
      <c r="IH233" s="265">
        <v>0.99743999999999999</v>
      </c>
      <c r="II233" s="265">
        <v>0.88212999999999997</v>
      </c>
      <c r="IJ233" s="265">
        <v>1</v>
      </c>
      <c r="IK233" s="265">
        <v>0.99926999999999999</v>
      </c>
      <c r="IL233" s="265">
        <v>0.99883</v>
      </c>
      <c r="IM233" s="265">
        <v>0.93352999999999997</v>
      </c>
      <c r="IN233" s="265">
        <v>0.79996</v>
      </c>
      <c r="IO233" s="265">
        <v>0.70138</v>
      </c>
      <c r="IP233" s="265">
        <v>0.96494000000000002</v>
      </c>
      <c r="IQ233" s="265">
        <v>0.99182000000000003</v>
      </c>
      <c r="IR233" s="265">
        <v>0.62326000000000004</v>
      </c>
      <c r="IS233" s="265">
        <v>0.95896000000000003</v>
      </c>
      <c r="IT233" s="265">
        <v>0.52976999999999996</v>
      </c>
      <c r="IU233" s="265">
        <v>0.99946999999999997</v>
      </c>
      <c r="IV233" s="265">
        <v>0.85267000000000004</v>
      </c>
      <c r="IW233" s="265">
        <v>0.99607000000000001</v>
      </c>
      <c r="IX233" s="265">
        <v>0.99938000000000005</v>
      </c>
      <c r="IY233" s="265">
        <v>0.8226</v>
      </c>
      <c r="IZ233" s="265">
        <v>0.74500999999999995</v>
      </c>
      <c r="JA233" s="265">
        <v>0.77959000000000001</v>
      </c>
      <c r="JB233" s="265">
        <v>0.74904999999999999</v>
      </c>
      <c r="JC233" s="265">
        <v>0.80940999999999996</v>
      </c>
      <c r="JD233" s="265">
        <v>0.94760999999999995</v>
      </c>
      <c r="JE233" s="265">
        <v>0.99402000000000001</v>
      </c>
      <c r="JF233" s="265">
        <v>0.48975000000000002</v>
      </c>
      <c r="JG233" s="265">
        <v>0.98951</v>
      </c>
      <c r="JH233" s="265">
        <v>0.90244999999999997</v>
      </c>
      <c r="JI233" s="265">
        <v>0.66022999999999998</v>
      </c>
      <c r="JJ233" s="265">
        <v>0.62722999999999995</v>
      </c>
      <c r="JK233" s="265">
        <v>0.78844999999999998</v>
      </c>
      <c r="JL233" s="265">
        <v>0.78515999999999997</v>
      </c>
      <c r="JM233" s="265">
        <v>0.99099000000000004</v>
      </c>
      <c r="JN233" s="265">
        <v>0.99704000000000004</v>
      </c>
      <c r="JO233" s="265">
        <v>0.99904999999999999</v>
      </c>
      <c r="JP233" s="265">
        <v>0.57469999999999999</v>
      </c>
      <c r="JQ233" s="265">
        <v>0.99872000000000005</v>
      </c>
      <c r="JR233" s="265">
        <v>0.99878999999999996</v>
      </c>
      <c r="JS233" s="265">
        <v>0.99119000000000002</v>
      </c>
      <c r="JT233" s="265">
        <v>0.34105000000000002</v>
      </c>
      <c r="JU233" s="265">
        <v>0.90739999999999998</v>
      </c>
      <c r="JV233" s="265">
        <v>0.86899999999999999</v>
      </c>
      <c r="JW233" s="265">
        <v>0.99892000000000003</v>
      </c>
      <c r="JX233" s="265">
        <v>0.99763000000000002</v>
      </c>
      <c r="JY233" s="265">
        <v>0.99763999999999997</v>
      </c>
      <c r="JZ233" s="265">
        <v>0.96303000000000005</v>
      </c>
      <c r="KA233" s="265">
        <v>0.89420999999999995</v>
      </c>
      <c r="KB233" s="265">
        <v>0.78139000000000003</v>
      </c>
      <c r="KC233" s="265">
        <v>0.49413000000000001</v>
      </c>
      <c r="KD233" s="265">
        <v>0.41760999999999998</v>
      </c>
      <c r="KE233" s="265">
        <v>0.43761</v>
      </c>
      <c r="KF233" s="265">
        <v>0.40966000000000002</v>
      </c>
      <c r="KG233" s="265">
        <v>0.39058999999999999</v>
      </c>
      <c r="KH233" s="265">
        <v>0.95303000000000004</v>
      </c>
      <c r="KI233" s="265">
        <v>0.99844999999999995</v>
      </c>
      <c r="KJ233" s="265">
        <v>0.99624999999999997</v>
      </c>
      <c r="KK233" s="265">
        <v>0.87561999999999995</v>
      </c>
      <c r="KL233" s="265">
        <v>0.89239000000000002</v>
      </c>
      <c r="KM233" s="265">
        <v>0.96040999999999999</v>
      </c>
      <c r="KN233" s="265">
        <v>0.91186999999999996</v>
      </c>
      <c r="KO233" s="265">
        <v>0.83945000000000003</v>
      </c>
      <c r="KP233" s="265">
        <v>6.2150291290951768E-3</v>
      </c>
      <c r="KQ233" s="265">
        <v>0.70084999999999997</v>
      </c>
      <c r="KR233" s="265">
        <v>0.64958000000000005</v>
      </c>
      <c r="KS233" s="265">
        <v>0.60838999999999999</v>
      </c>
      <c r="KT233" s="265">
        <v>0.94472410516656968</v>
      </c>
      <c r="KU233" s="265">
        <v>0.25578000000000001</v>
      </c>
      <c r="KV233" s="265">
        <v>0.43075000000000002</v>
      </c>
      <c r="KW233" s="265">
        <v>0.50256999999999996</v>
      </c>
      <c r="KX233" s="265">
        <v>0.60919000000000001</v>
      </c>
      <c r="KY233" s="265">
        <v>0.77927000000000002</v>
      </c>
      <c r="KZ233" s="265">
        <v>0.92391999999999996</v>
      </c>
      <c r="LA233" s="265">
        <v>0.99185999999999996</v>
      </c>
      <c r="LB233" s="265">
        <v>0.99460000000000004</v>
      </c>
      <c r="LC233" s="265">
        <v>1</v>
      </c>
      <c r="LD233" s="265">
        <v>0.59399999999999997</v>
      </c>
      <c r="LE233" s="265">
        <v>0.38275999999999999</v>
      </c>
      <c r="LF233" s="265">
        <v>0.65412999999999999</v>
      </c>
      <c r="LG233" s="265">
        <v>0.50853000000000004</v>
      </c>
      <c r="LH233" s="431">
        <v>4.2592398822307587E-3</v>
      </c>
      <c r="LI233" s="431">
        <v>3.8105619605630636E-3</v>
      </c>
      <c r="LJ233" s="431">
        <v>4.0412880480289459E-3</v>
      </c>
      <c r="LK233" s="431">
        <v>2.7334503829479218E-3</v>
      </c>
      <c r="LL233" s="431">
        <v>3.3490473870187998E-3</v>
      </c>
      <c r="LM233" s="431">
        <v>2.2600195370614529E-3</v>
      </c>
      <c r="LN233" s="431">
        <v>2.8224349953234196E-3</v>
      </c>
      <c r="LO233" s="431">
        <v>1.9959097262471914E-3</v>
      </c>
      <c r="LP233" s="431">
        <v>2.2722070571035147E-3</v>
      </c>
      <c r="LQ233" s="431">
        <v>1.8856235546991229E-3</v>
      </c>
      <c r="LR233" s="431">
        <v>3.7386829499155283E-3</v>
      </c>
      <c r="LS233" s="431">
        <v>2.9229116626083851E-3</v>
      </c>
      <c r="LT233" s="431">
        <v>3.7985155358910561E-3</v>
      </c>
      <c r="LU233" s="431">
        <v>2.3878505453467369E-3</v>
      </c>
      <c r="LV233" s="431">
        <v>3.1261325348168612E-3</v>
      </c>
      <c r="LW233" s="431">
        <v>2.264620503410697E-3</v>
      </c>
      <c r="LX233" s="431">
        <v>2.8147760313004255E-3</v>
      </c>
      <c r="LY233" s="431">
        <v>2.1690221037715673E-3</v>
      </c>
      <c r="LZ233" s="431">
        <v>4.0059564635157585E-3</v>
      </c>
      <c r="MA233" s="431">
        <v>3.5378942266106606E-3</v>
      </c>
      <c r="MB233" s="431">
        <v>4.0793484076857567E-3</v>
      </c>
      <c r="MC233" s="431">
        <v>2.6155223604291677E-3</v>
      </c>
      <c r="MD233" s="431">
        <v>2.4036564864218235E-3</v>
      </c>
      <c r="ME233" s="431">
        <v>3.1382979359477758E-3</v>
      </c>
      <c r="MF233" s="431">
        <v>3.3968705683946609E-3</v>
      </c>
      <c r="MG233" s="431">
        <v>2.9820920899510384E-3</v>
      </c>
      <c r="MH233" s="266"/>
      <c r="MI233" s="266"/>
      <c r="MJ233" s="266"/>
      <c r="MK233" s="266"/>
      <c r="ML233" s="266"/>
      <c r="MM233" s="266"/>
      <c r="MN233" s="266"/>
      <c r="MO233" s="266"/>
      <c r="MP233" s="266"/>
      <c r="MQ233" s="266"/>
      <c r="MR233" s="266"/>
      <c r="MS233" s="266"/>
      <c r="MT233" s="266"/>
      <c r="MU233" s="266"/>
      <c r="MV233" s="266"/>
      <c r="MW233" s="266"/>
      <c r="MX233" s="266"/>
      <c r="MY233" s="266"/>
      <c r="MZ233" s="266"/>
      <c r="NA233" s="266"/>
      <c r="NB233" s="266"/>
      <c r="NC233" s="266"/>
      <c r="ND233" s="266"/>
      <c r="NE233" s="266"/>
      <c r="NF233" s="266"/>
      <c r="NG233" s="266"/>
      <c r="NH233" s="266"/>
      <c r="NI233" s="266"/>
      <c r="NJ233" s="266"/>
      <c r="NK233" s="266"/>
      <c r="NL233" s="266"/>
      <c r="NM233" s="266"/>
      <c r="NN233" s="266"/>
      <c r="NO233" s="266"/>
      <c r="NP233" s="266"/>
      <c r="NQ233" s="266"/>
      <c r="NR233" s="266"/>
      <c r="NS233" s="266"/>
      <c r="NT233" s="266"/>
      <c r="NU233" s="266"/>
      <c r="NV233" s="266"/>
      <c r="NW233" s="266"/>
      <c r="NX233" s="266"/>
      <c r="NY233" s="266"/>
      <c r="NZ233" s="266"/>
      <c r="OA233" s="266"/>
      <c r="OB233" s="266"/>
      <c r="OC233" s="266"/>
      <c r="OD233" s="266"/>
      <c r="OE233" s="266"/>
      <c r="OF233" s="266"/>
      <c r="OG233" s="266"/>
      <c r="OH233" s="266"/>
      <c r="OI233" s="266"/>
      <c r="OJ233" s="266"/>
      <c r="OK233" s="266"/>
      <c r="OL233" s="266"/>
      <c r="OM233" s="266"/>
      <c r="ON233" s="267"/>
    </row>
    <row r="234" spans="1:404">
      <c r="A234" s="261">
        <v>609</v>
      </c>
      <c r="B234" s="265">
        <v>0.25953999999999999</v>
      </c>
      <c r="C234" s="265">
        <v>0.40256999999999998</v>
      </c>
      <c r="D234" s="265">
        <v>0.50122</v>
      </c>
      <c r="E234" s="265">
        <v>0.59702999999999995</v>
      </c>
      <c r="F234" s="265">
        <v>0.26186999999999999</v>
      </c>
      <c r="G234" s="265">
        <v>0.41238999999999998</v>
      </c>
      <c r="H234" s="265">
        <v>0.26411000000000001</v>
      </c>
      <c r="I234" s="265">
        <v>0.38990999999999998</v>
      </c>
      <c r="J234" s="265">
        <v>0.44180999999999998</v>
      </c>
      <c r="K234" s="265">
        <v>0.50153000000000003</v>
      </c>
      <c r="L234" s="265">
        <v>0.63371999999999995</v>
      </c>
      <c r="M234" s="265">
        <v>0.83592999999999995</v>
      </c>
      <c r="N234" s="265">
        <v>0.52661999999999998</v>
      </c>
      <c r="O234" s="265">
        <v>0.27559</v>
      </c>
      <c r="P234" s="265">
        <v>0.41461999999999999</v>
      </c>
      <c r="Q234" s="265">
        <v>0.39685999999999999</v>
      </c>
      <c r="R234" s="265">
        <v>0.60375000000000001</v>
      </c>
      <c r="S234" s="265">
        <v>0.37225999999999998</v>
      </c>
      <c r="T234" s="265">
        <v>0.2223</v>
      </c>
      <c r="U234" s="265">
        <v>0.22684000000000001</v>
      </c>
      <c r="V234" s="265">
        <v>0.15534999999999999</v>
      </c>
      <c r="W234" s="265">
        <v>0.85214999999999996</v>
      </c>
      <c r="X234" s="265">
        <v>0.76443000000000005</v>
      </c>
      <c r="Y234" s="265">
        <v>0.47120000000000001</v>
      </c>
      <c r="Z234" s="265">
        <v>0.34159</v>
      </c>
      <c r="AA234" s="265">
        <v>0.26146999999999998</v>
      </c>
      <c r="AB234" s="265">
        <v>0.18364</v>
      </c>
      <c r="AC234" s="265">
        <v>0.38895999999999997</v>
      </c>
      <c r="AD234" s="265">
        <v>0.26218999999999998</v>
      </c>
      <c r="AE234" s="265">
        <v>0.82713999999999999</v>
      </c>
      <c r="AF234" s="265">
        <v>0.66152999999999995</v>
      </c>
      <c r="AG234" s="265">
        <v>0.2306</v>
      </c>
      <c r="AH234" s="265">
        <v>0.44783000000000001</v>
      </c>
      <c r="AI234" s="265">
        <v>0.81740000000000002</v>
      </c>
      <c r="AJ234" s="265">
        <v>0.81945000000000001</v>
      </c>
      <c r="AK234" s="265">
        <v>0.70221999999999996</v>
      </c>
      <c r="AL234" s="265">
        <v>0.73255999999999999</v>
      </c>
      <c r="AM234" s="265">
        <v>0.57254000000000005</v>
      </c>
      <c r="AN234" s="265">
        <v>0.59325000000000006</v>
      </c>
      <c r="AO234" s="265">
        <v>0.61251</v>
      </c>
      <c r="AP234" s="265">
        <v>0.63585000000000003</v>
      </c>
      <c r="AQ234" s="265">
        <v>0.50485999999999998</v>
      </c>
      <c r="AR234" s="265">
        <v>0.55147000000000002</v>
      </c>
      <c r="AS234" s="265">
        <v>0.46861999999999998</v>
      </c>
      <c r="AT234" s="265">
        <v>0.46162999999999998</v>
      </c>
      <c r="AU234" s="265">
        <v>0.45501999999999998</v>
      </c>
      <c r="AV234" s="265">
        <v>0.39717999999999998</v>
      </c>
      <c r="AW234" s="265">
        <v>0.81727000000000005</v>
      </c>
      <c r="AX234" s="265">
        <v>0.68927000000000005</v>
      </c>
      <c r="AY234" s="265">
        <v>0.55188000000000004</v>
      </c>
      <c r="AZ234" s="265">
        <v>0.45860000000000001</v>
      </c>
      <c r="BA234" s="265">
        <v>0.81518999999999997</v>
      </c>
      <c r="BB234" s="265">
        <v>0.81562999999999997</v>
      </c>
      <c r="BC234" s="265">
        <v>0.81523000000000001</v>
      </c>
      <c r="BD234" s="265">
        <v>0.81481000000000003</v>
      </c>
      <c r="BE234" s="265">
        <v>0.35737999999999998</v>
      </c>
      <c r="BF234" s="265">
        <v>0.31136000000000003</v>
      </c>
      <c r="BG234" s="265">
        <v>0.84933000000000003</v>
      </c>
      <c r="BH234" s="265">
        <v>0.83952000000000004</v>
      </c>
      <c r="BI234" s="265">
        <v>0.76654</v>
      </c>
      <c r="BJ234" s="265">
        <v>0.70443999999999996</v>
      </c>
      <c r="BK234" s="265">
        <v>0.53247</v>
      </c>
      <c r="BL234" s="265">
        <v>0.83138000000000001</v>
      </c>
      <c r="BM234" s="265">
        <v>0.54878000000000005</v>
      </c>
      <c r="BN234" s="265">
        <v>0.53178999999999998</v>
      </c>
      <c r="BO234" s="265">
        <v>0.62</v>
      </c>
      <c r="BP234" s="265">
        <v>5.7478000000000001E-2</v>
      </c>
      <c r="BQ234" s="265">
        <v>0.75317000000000001</v>
      </c>
      <c r="BR234" s="265">
        <v>0.54079999999999995</v>
      </c>
      <c r="BS234" s="265">
        <v>0.74085000000000001</v>
      </c>
      <c r="BT234" s="265">
        <v>0.46232000000000001</v>
      </c>
      <c r="BU234" s="265">
        <v>1.4031E-2</v>
      </c>
      <c r="BV234" s="265">
        <v>6.6699999999999997E-3</v>
      </c>
      <c r="BW234" s="265">
        <v>0.1197</v>
      </c>
      <c r="BX234" s="265">
        <v>5.4976999999999998E-2</v>
      </c>
      <c r="BY234" s="265">
        <v>0.56572</v>
      </c>
      <c r="BZ234" s="265">
        <v>0.54522000000000004</v>
      </c>
      <c r="CA234" s="265">
        <v>0.82599999999999996</v>
      </c>
      <c r="CB234" s="265">
        <v>0.65744999999999998</v>
      </c>
      <c r="CC234" s="265">
        <v>0.81791999999999998</v>
      </c>
      <c r="CD234" s="265">
        <v>0.55064000000000002</v>
      </c>
      <c r="CE234" s="265">
        <v>0.52508999999999995</v>
      </c>
      <c r="CF234" s="265">
        <v>0.57423999999999997</v>
      </c>
      <c r="CG234" s="265">
        <v>0.46373999999999999</v>
      </c>
      <c r="CH234" s="265">
        <v>0.52336000000000005</v>
      </c>
      <c r="CI234" s="265">
        <v>0.52386999999999995</v>
      </c>
      <c r="CJ234" s="265">
        <v>0.51741000000000004</v>
      </c>
      <c r="CK234" s="265">
        <v>0.50348000000000004</v>
      </c>
      <c r="CL234" s="265">
        <v>0.65891999999999995</v>
      </c>
      <c r="CM234" s="265">
        <v>0.49906</v>
      </c>
      <c r="CN234" s="265">
        <v>0.17979999999999999</v>
      </c>
      <c r="CO234" s="265">
        <v>0.39577000000000001</v>
      </c>
      <c r="CP234" s="265">
        <v>0.51688000000000001</v>
      </c>
      <c r="CQ234" s="265">
        <v>0.44453999999999999</v>
      </c>
      <c r="CR234" s="265">
        <v>0.41399999999999998</v>
      </c>
      <c r="CS234" s="265">
        <v>0.28571000000000002</v>
      </c>
      <c r="CT234" s="265">
        <v>0.35464000000000001</v>
      </c>
      <c r="CU234" s="265">
        <v>0.26600000000000001</v>
      </c>
      <c r="CV234" s="265">
        <v>0.42082999999999998</v>
      </c>
      <c r="CW234" s="265">
        <v>0.48081000000000002</v>
      </c>
      <c r="CX234" s="265">
        <v>0.29071999999999998</v>
      </c>
      <c r="CY234" s="265">
        <v>0.41855999999999999</v>
      </c>
      <c r="CZ234" s="265">
        <v>0.48133999999999999</v>
      </c>
      <c r="DA234" s="265">
        <v>0.51683999999999997</v>
      </c>
      <c r="DB234" s="265">
        <v>0.17374000000000001</v>
      </c>
      <c r="DC234" s="265">
        <v>0.18762999999999999</v>
      </c>
      <c r="DD234" s="265">
        <v>0.15354000000000001</v>
      </c>
      <c r="DE234" s="265">
        <v>0.25155</v>
      </c>
      <c r="DF234" s="265">
        <v>0.27677000000000002</v>
      </c>
      <c r="DG234" s="265">
        <v>0.27829999999999999</v>
      </c>
      <c r="DH234" s="265">
        <v>0.12318</v>
      </c>
      <c r="DI234" s="265">
        <v>0.73099000000000003</v>
      </c>
      <c r="DJ234" s="265">
        <v>0.66879999999999995</v>
      </c>
      <c r="DK234" s="265">
        <v>0.28409000000000001</v>
      </c>
      <c r="DL234" s="265">
        <v>0.84030000000000005</v>
      </c>
      <c r="DM234" s="265">
        <v>0.28044999999999998</v>
      </c>
      <c r="DN234" s="265">
        <v>0.38661000000000001</v>
      </c>
      <c r="DO234" s="265">
        <v>0.88438000000000005</v>
      </c>
      <c r="DP234" s="265">
        <v>0.40861999999999998</v>
      </c>
      <c r="DQ234" s="265">
        <v>0.19489000000000001</v>
      </c>
      <c r="DR234" s="265">
        <v>0.14080999999999999</v>
      </c>
      <c r="DS234" s="265">
        <v>0.34066999999999997</v>
      </c>
      <c r="DT234" s="265">
        <v>0.71250999999999998</v>
      </c>
      <c r="DU234" s="265">
        <v>0.77473999999999998</v>
      </c>
      <c r="DV234" s="265">
        <v>0.74429999999999996</v>
      </c>
      <c r="DW234" s="265">
        <v>0.65308999999999995</v>
      </c>
      <c r="DX234" s="265">
        <v>0.12798000000000001</v>
      </c>
      <c r="DY234" s="265">
        <v>0.12603</v>
      </c>
      <c r="DZ234" s="265">
        <v>0.75209000000000004</v>
      </c>
      <c r="EA234" s="265">
        <v>0.64322000000000001</v>
      </c>
      <c r="EB234" s="265">
        <v>0.66986999999999997</v>
      </c>
      <c r="EC234" s="265">
        <v>0.66993000000000003</v>
      </c>
      <c r="ED234" s="265">
        <v>0.66979</v>
      </c>
      <c r="EE234" s="265">
        <v>0.66969999999999996</v>
      </c>
      <c r="EF234" s="265">
        <v>0.20377999999999999</v>
      </c>
      <c r="EG234" s="265">
        <v>0.64346000000000003</v>
      </c>
      <c r="EH234" s="265">
        <v>0.61575999999999997</v>
      </c>
      <c r="EI234" s="265">
        <v>0.45101999999999998</v>
      </c>
      <c r="EJ234" s="265">
        <v>0.40205999999999997</v>
      </c>
      <c r="EK234" s="265">
        <v>0.2404</v>
      </c>
      <c r="EL234" s="265">
        <v>0.33333000000000002</v>
      </c>
      <c r="EM234" s="265">
        <v>0.18112</v>
      </c>
      <c r="EN234" s="265">
        <v>0.21486</v>
      </c>
      <c r="EO234" s="265">
        <v>0.87202000000000002</v>
      </c>
      <c r="EP234" s="265">
        <v>0.43841000000000002</v>
      </c>
      <c r="EQ234" s="265">
        <v>0.12399</v>
      </c>
      <c r="ER234" s="265">
        <v>0.14785999999999999</v>
      </c>
      <c r="ES234" s="265">
        <v>0.13575000000000001</v>
      </c>
      <c r="ET234" s="265">
        <v>0.14516000000000001</v>
      </c>
      <c r="EU234" s="265">
        <v>0.12967999999999999</v>
      </c>
      <c r="EV234" s="265">
        <v>0.10940999999999999</v>
      </c>
      <c r="EW234" s="265">
        <v>0.11751</v>
      </c>
      <c r="EX234" s="265">
        <v>0.13321</v>
      </c>
      <c r="EY234" s="265">
        <v>0.12148</v>
      </c>
      <c r="EZ234" s="265">
        <v>0.47521000000000002</v>
      </c>
      <c r="FA234" s="265">
        <v>0.14846000000000001</v>
      </c>
      <c r="FB234" s="265">
        <v>0.13574</v>
      </c>
      <c r="FC234" s="265">
        <v>0.12461999999999999</v>
      </c>
      <c r="FD234" s="265">
        <v>0.14555999999999999</v>
      </c>
      <c r="FE234" s="265">
        <v>0.11498</v>
      </c>
      <c r="FF234" s="265">
        <v>0.13829</v>
      </c>
      <c r="FG234" s="265">
        <v>0.15654999999999999</v>
      </c>
      <c r="FH234" s="265">
        <v>0.12794</v>
      </c>
      <c r="FI234" s="265">
        <v>0.12275</v>
      </c>
      <c r="FJ234" s="265">
        <v>0.25158999999999998</v>
      </c>
      <c r="FK234" s="265">
        <v>0.24771000000000001</v>
      </c>
      <c r="FL234" s="265">
        <v>0.33699000000000001</v>
      </c>
      <c r="FM234" s="265">
        <v>0.30692000000000003</v>
      </c>
      <c r="FN234" s="265">
        <v>0.85411000000000004</v>
      </c>
      <c r="FO234" s="265">
        <v>0.998</v>
      </c>
      <c r="FP234" s="265">
        <v>0.45043</v>
      </c>
      <c r="FQ234" s="265">
        <v>0.96897999999999995</v>
      </c>
      <c r="FR234" s="265">
        <v>0.99956999999999996</v>
      </c>
      <c r="FS234" s="265">
        <v>0.99795</v>
      </c>
      <c r="FT234" s="265">
        <v>0.82572999999999996</v>
      </c>
      <c r="FU234" s="265">
        <v>0.85641999999999996</v>
      </c>
      <c r="FV234" s="265">
        <v>0.66895000000000004</v>
      </c>
      <c r="FW234" s="265">
        <v>0.4698</v>
      </c>
      <c r="FX234" s="265">
        <v>0.99994000000000005</v>
      </c>
      <c r="FY234" s="265">
        <v>0.41946</v>
      </c>
      <c r="FZ234" s="265">
        <v>0.4698</v>
      </c>
      <c r="GA234" s="265">
        <v>0.72419</v>
      </c>
      <c r="GB234" s="265">
        <v>0.62783</v>
      </c>
      <c r="GC234" s="265">
        <v>0.96031999999999995</v>
      </c>
      <c r="GD234" s="265">
        <v>0.97980999999999996</v>
      </c>
      <c r="GE234" s="265">
        <v>0.95904999999999996</v>
      </c>
      <c r="GF234" s="265">
        <v>0.99921000000000004</v>
      </c>
      <c r="GG234" s="265">
        <v>0.54790000000000005</v>
      </c>
      <c r="GH234" s="265">
        <v>0.62866</v>
      </c>
      <c r="GI234" s="265">
        <v>0.58835999999999999</v>
      </c>
      <c r="GJ234" s="265">
        <v>0.99489000000000005</v>
      </c>
      <c r="GK234" s="265">
        <v>0.97677000000000003</v>
      </c>
      <c r="GL234" s="265">
        <v>0.77205999999999997</v>
      </c>
      <c r="GM234" s="265">
        <v>0.99741999999999997</v>
      </c>
      <c r="GN234" s="265">
        <v>0.82794999999999996</v>
      </c>
      <c r="GO234" s="265">
        <v>0.99883999999999995</v>
      </c>
      <c r="GP234" s="265">
        <v>0.99873000000000001</v>
      </c>
      <c r="GQ234" s="265">
        <v>0.99902000000000002</v>
      </c>
      <c r="GR234" s="265">
        <v>0.97887000000000002</v>
      </c>
      <c r="GS234" s="265">
        <v>0.99977000000000005</v>
      </c>
      <c r="GT234" s="265">
        <v>0.99951000000000001</v>
      </c>
      <c r="GU234" s="265">
        <v>0.99917999999999996</v>
      </c>
      <c r="GV234" s="265">
        <v>0.96758</v>
      </c>
      <c r="GW234" s="265">
        <v>0.99433000000000005</v>
      </c>
      <c r="GX234" s="265">
        <v>0.99680999999999997</v>
      </c>
      <c r="GY234" s="265">
        <v>0.50563999999999998</v>
      </c>
      <c r="GZ234" s="265">
        <v>0.40222999999999998</v>
      </c>
      <c r="HA234" s="265">
        <v>0.99158999999999997</v>
      </c>
      <c r="HB234" s="265">
        <v>0.99729999999999996</v>
      </c>
      <c r="HC234" s="265">
        <v>0.88277000000000005</v>
      </c>
      <c r="HD234" s="265">
        <v>0.62097999999999998</v>
      </c>
      <c r="HE234" s="265">
        <v>0.99977000000000005</v>
      </c>
      <c r="HF234" s="265">
        <v>0.76941000000000004</v>
      </c>
      <c r="HG234" s="265">
        <v>0.99983</v>
      </c>
      <c r="HH234" s="265">
        <v>0.99983</v>
      </c>
      <c r="HI234" s="265">
        <v>0.99994000000000005</v>
      </c>
      <c r="HJ234" s="265">
        <v>0.83779000000000003</v>
      </c>
      <c r="HK234" s="265">
        <v>0.97224999999999995</v>
      </c>
      <c r="HL234" s="265">
        <v>0.98599999999999999</v>
      </c>
      <c r="HM234" s="265">
        <v>0.99514000000000002</v>
      </c>
      <c r="HN234" s="265">
        <v>0.98902000000000001</v>
      </c>
      <c r="HO234" s="265">
        <v>0.99048999999999998</v>
      </c>
      <c r="HP234" s="265">
        <v>1</v>
      </c>
      <c r="HQ234" s="265">
        <v>0.69791999999999998</v>
      </c>
      <c r="HR234" s="265">
        <v>0.73119999999999996</v>
      </c>
      <c r="HS234" s="265">
        <v>0.98355999999999999</v>
      </c>
      <c r="HT234" s="265">
        <v>0.69547999999999999</v>
      </c>
      <c r="HU234" s="265">
        <v>0.70091000000000003</v>
      </c>
      <c r="HV234" s="265">
        <v>0.99904000000000004</v>
      </c>
      <c r="HW234" s="265">
        <v>0.62461</v>
      </c>
      <c r="HX234" s="265">
        <v>0.64595000000000002</v>
      </c>
      <c r="HY234" s="265">
        <v>0.50268999999999997</v>
      </c>
      <c r="HZ234" s="265">
        <v>0.87712999999999997</v>
      </c>
      <c r="IA234" s="265">
        <v>0.97533999999999998</v>
      </c>
      <c r="IB234" s="265">
        <v>0.97880999999999996</v>
      </c>
      <c r="IC234" s="265">
        <v>0.97053999999999996</v>
      </c>
      <c r="ID234" s="265">
        <v>0.97416999999999998</v>
      </c>
      <c r="IE234" s="265">
        <v>0.99511000000000005</v>
      </c>
      <c r="IF234" s="265">
        <v>0.99182000000000003</v>
      </c>
      <c r="IG234" s="265">
        <v>0.99909999999999999</v>
      </c>
      <c r="IH234" s="265">
        <v>0.99872000000000005</v>
      </c>
      <c r="II234" s="265">
        <v>0.87529000000000001</v>
      </c>
      <c r="IJ234" s="265">
        <v>1</v>
      </c>
      <c r="IK234" s="265">
        <v>0.99917999999999996</v>
      </c>
      <c r="IL234" s="265">
        <v>0.99843999999999999</v>
      </c>
      <c r="IM234" s="265">
        <v>0.92725000000000002</v>
      </c>
      <c r="IN234" s="265">
        <v>0.78940999999999995</v>
      </c>
      <c r="IO234" s="265">
        <v>0.68689999999999996</v>
      </c>
      <c r="IP234" s="265">
        <v>0.96994999999999998</v>
      </c>
      <c r="IQ234" s="265">
        <v>0.99041999999999997</v>
      </c>
      <c r="IR234" s="265">
        <v>0.61556</v>
      </c>
      <c r="IS234" s="265">
        <v>0.96155999999999997</v>
      </c>
      <c r="IT234" s="265">
        <v>0.52354000000000001</v>
      </c>
      <c r="IU234" s="265">
        <v>0.99973999999999996</v>
      </c>
      <c r="IV234" s="265">
        <v>0.86185</v>
      </c>
      <c r="IW234" s="265">
        <v>0.99475999999999998</v>
      </c>
      <c r="IX234" s="265">
        <v>0.99968999999999997</v>
      </c>
      <c r="IY234" s="265">
        <v>0.81718999999999997</v>
      </c>
      <c r="IZ234" s="265">
        <v>0.74038000000000004</v>
      </c>
      <c r="JA234" s="265">
        <v>0.77480000000000004</v>
      </c>
      <c r="JB234" s="265">
        <v>0.74448999999999999</v>
      </c>
      <c r="JC234" s="265">
        <v>0.80413999999999997</v>
      </c>
      <c r="JD234" s="265">
        <v>0.94182999999999995</v>
      </c>
      <c r="JE234" s="265">
        <v>0.99580000000000002</v>
      </c>
      <c r="JF234" s="265">
        <v>0.48336000000000001</v>
      </c>
      <c r="JG234" s="265">
        <v>0.98746999999999996</v>
      </c>
      <c r="JH234" s="265">
        <v>0.89693999999999996</v>
      </c>
      <c r="JI234" s="265">
        <v>0.65364</v>
      </c>
      <c r="JJ234" s="265">
        <v>0.62153000000000003</v>
      </c>
      <c r="JK234" s="265">
        <v>0.78108</v>
      </c>
      <c r="JL234" s="265">
        <v>0.77822999999999998</v>
      </c>
      <c r="JM234" s="265">
        <v>0.98985999999999996</v>
      </c>
      <c r="JN234" s="265">
        <v>0.99851999999999996</v>
      </c>
      <c r="JO234" s="265">
        <v>0.99873000000000001</v>
      </c>
      <c r="JP234" s="265">
        <v>0.56686000000000003</v>
      </c>
      <c r="JQ234" s="265">
        <v>0.99829999999999997</v>
      </c>
      <c r="JR234" s="265">
        <v>0.99939</v>
      </c>
      <c r="JS234" s="265">
        <v>0.98934999999999995</v>
      </c>
      <c r="JT234" s="265">
        <v>0.33749000000000001</v>
      </c>
      <c r="JU234" s="265">
        <v>0.90302000000000004</v>
      </c>
      <c r="JV234" s="265">
        <v>0.86380000000000001</v>
      </c>
      <c r="JW234" s="265">
        <v>0.99946000000000002</v>
      </c>
      <c r="JX234" s="265">
        <v>0.99819000000000002</v>
      </c>
      <c r="JY234" s="265">
        <v>0.99882000000000004</v>
      </c>
      <c r="JZ234" s="265">
        <v>0.97453000000000001</v>
      </c>
      <c r="KA234" s="265">
        <v>0.90125999999999995</v>
      </c>
      <c r="KB234" s="265">
        <v>0.79113999999999995</v>
      </c>
      <c r="KC234" s="265">
        <v>0.48798999999999998</v>
      </c>
      <c r="KD234" s="265">
        <v>0.41205000000000003</v>
      </c>
      <c r="KE234" s="265">
        <v>0.43186999999999998</v>
      </c>
      <c r="KF234" s="265">
        <v>0.40492</v>
      </c>
      <c r="KG234" s="265">
        <v>0.38606000000000001</v>
      </c>
      <c r="KH234" s="265">
        <v>0.94757000000000002</v>
      </c>
      <c r="KI234" s="265">
        <v>0.99794000000000005</v>
      </c>
      <c r="KJ234" s="265">
        <v>0.995</v>
      </c>
      <c r="KK234" s="265">
        <v>0.88463000000000003</v>
      </c>
      <c r="KL234" s="265">
        <v>0.90139000000000002</v>
      </c>
      <c r="KM234" s="265">
        <v>0.96194999999999997</v>
      </c>
      <c r="KN234" s="265">
        <v>0.91256000000000004</v>
      </c>
      <c r="KO234" s="265">
        <v>0.83952000000000004</v>
      </c>
      <c r="KP234" s="265">
        <v>6.2120806015441184E-3</v>
      </c>
      <c r="KQ234" s="265">
        <v>0.70023000000000002</v>
      </c>
      <c r="KR234" s="265">
        <v>0.64876999999999996</v>
      </c>
      <c r="KS234" s="265">
        <v>0.60743999999999998</v>
      </c>
      <c r="KT234" s="265">
        <v>0.9453008227921802</v>
      </c>
      <c r="KU234" s="265">
        <v>0.25864999999999999</v>
      </c>
      <c r="KV234" s="265">
        <v>0.43391000000000002</v>
      </c>
      <c r="KW234" s="265">
        <v>0.50568000000000002</v>
      </c>
      <c r="KX234" s="265">
        <v>0.61209000000000002</v>
      </c>
      <c r="KY234" s="265">
        <v>0.78154999999999997</v>
      </c>
      <c r="KZ234" s="265">
        <v>0.92534000000000005</v>
      </c>
      <c r="LA234" s="265">
        <v>0.99233000000000005</v>
      </c>
      <c r="LB234" s="265">
        <v>0.99424000000000001</v>
      </c>
      <c r="LC234" s="265">
        <v>1</v>
      </c>
      <c r="LD234" s="265">
        <v>0.79200000000000004</v>
      </c>
      <c r="LE234" s="265">
        <v>0.36120999999999998</v>
      </c>
      <c r="LF234" s="265">
        <v>0.82706999999999997</v>
      </c>
      <c r="LG234" s="265">
        <v>0.64297000000000004</v>
      </c>
      <c r="LH234" s="431">
        <v>4.212887492030859E-3</v>
      </c>
      <c r="LI234" s="431">
        <v>3.8043337408453226E-3</v>
      </c>
      <c r="LJ234" s="431">
        <v>4.0423264726996422E-3</v>
      </c>
      <c r="LK234" s="431">
        <v>2.8008592780679464E-3</v>
      </c>
      <c r="LL234" s="431">
        <v>3.4009583760052919E-3</v>
      </c>
      <c r="LM234" s="431">
        <v>2.3710618261247873E-3</v>
      </c>
      <c r="LN234" s="431">
        <v>2.9254164546728134E-3</v>
      </c>
      <c r="LO234" s="431">
        <v>2.1343482658267021E-3</v>
      </c>
      <c r="LP234" s="431">
        <v>2.383021404966712E-3</v>
      </c>
      <c r="LQ234" s="431">
        <v>2.0235569681972265E-3</v>
      </c>
      <c r="LR234" s="431">
        <v>3.6861347034573555E-3</v>
      </c>
      <c r="LS234" s="431">
        <v>2.9656377155333757E-3</v>
      </c>
      <c r="LT234" s="431">
        <v>3.7630107253789902E-3</v>
      </c>
      <c r="LU234" s="431">
        <v>2.4800270330160856E-3</v>
      </c>
      <c r="LV234" s="431">
        <v>3.1908662058413029E-3</v>
      </c>
      <c r="LW234" s="431">
        <v>2.3918752558529377E-3</v>
      </c>
      <c r="LX234" s="431">
        <v>2.8919356409460306E-3</v>
      </c>
      <c r="LY234" s="431">
        <v>2.2752929944545031E-3</v>
      </c>
      <c r="LZ234" s="431">
        <v>3.9591509848833084E-3</v>
      </c>
      <c r="MA234" s="431">
        <v>3.5314774140715599E-3</v>
      </c>
      <c r="MB234" s="431">
        <v>4.0396987460553646E-3</v>
      </c>
      <c r="MC234" s="431">
        <v>2.6783423963934183E-3</v>
      </c>
      <c r="MD234" s="431">
        <v>2.4914334062486887E-3</v>
      </c>
      <c r="ME234" s="431">
        <v>3.1604915857315063E-3</v>
      </c>
      <c r="MF234" s="431">
        <v>3.3994538243860006E-3</v>
      </c>
      <c r="MG234" s="431">
        <v>3.0163121409714222E-3</v>
      </c>
      <c r="MH234" s="266"/>
      <c r="MI234" s="266"/>
      <c r="MJ234" s="266"/>
      <c r="MK234" s="266"/>
      <c r="ML234" s="266"/>
      <c r="MM234" s="266"/>
      <c r="MN234" s="266"/>
      <c r="MO234" s="266"/>
      <c r="MP234" s="266"/>
      <c r="MQ234" s="266"/>
      <c r="MR234" s="266"/>
      <c r="MS234" s="266"/>
      <c r="MT234" s="266"/>
      <c r="MU234" s="266"/>
      <c r="MV234" s="266"/>
      <c r="MW234" s="266"/>
      <c r="MX234" s="266"/>
      <c r="MY234" s="266"/>
      <c r="MZ234" s="266"/>
      <c r="NA234" s="266"/>
      <c r="NB234" s="266"/>
      <c r="NC234" s="266"/>
      <c r="ND234" s="266"/>
      <c r="NE234" s="266"/>
      <c r="NF234" s="266"/>
      <c r="NG234" s="266"/>
      <c r="NH234" s="266"/>
      <c r="NI234" s="266"/>
      <c r="NJ234" s="266"/>
      <c r="NK234" s="266"/>
      <c r="NL234" s="266"/>
      <c r="NM234" s="266"/>
      <c r="NN234" s="266"/>
      <c r="NO234" s="266"/>
      <c r="NP234" s="266"/>
      <c r="NQ234" s="266"/>
      <c r="NR234" s="266"/>
      <c r="NS234" s="266"/>
      <c r="NT234" s="266"/>
      <c r="NU234" s="266"/>
      <c r="NV234" s="266"/>
      <c r="NW234" s="266"/>
      <c r="NX234" s="266"/>
      <c r="NY234" s="266"/>
      <c r="NZ234" s="266"/>
      <c r="OA234" s="266"/>
      <c r="OB234" s="266"/>
      <c r="OC234" s="266"/>
      <c r="OD234" s="266"/>
      <c r="OE234" s="266"/>
      <c r="OF234" s="266"/>
      <c r="OG234" s="266"/>
      <c r="OH234" s="266"/>
      <c r="OI234" s="266"/>
      <c r="OJ234" s="266"/>
      <c r="OK234" s="266"/>
      <c r="OL234" s="266"/>
      <c r="OM234" s="266"/>
      <c r="ON234" s="267"/>
    </row>
    <row r="235" spans="1:404">
      <c r="A235" s="261">
        <v>610</v>
      </c>
      <c r="B235" s="265">
        <v>0.25463999999999998</v>
      </c>
      <c r="C235" s="265">
        <v>0.39451000000000003</v>
      </c>
      <c r="D235" s="265">
        <v>0.49136999999999997</v>
      </c>
      <c r="E235" s="265">
        <v>0.58586000000000005</v>
      </c>
      <c r="F235" s="265">
        <v>0.25638</v>
      </c>
      <c r="G235" s="265">
        <v>0.40325</v>
      </c>
      <c r="H235" s="265">
        <v>0.26279999999999998</v>
      </c>
      <c r="I235" s="265">
        <v>0.39119999999999999</v>
      </c>
      <c r="J235" s="265">
        <v>0.44113999999999998</v>
      </c>
      <c r="K235" s="265">
        <v>0.59872000000000003</v>
      </c>
      <c r="L235" s="265">
        <v>0.75878999999999996</v>
      </c>
      <c r="M235" s="265">
        <v>1</v>
      </c>
      <c r="N235" s="265">
        <v>0.53825999999999996</v>
      </c>
      <c r="O235" s="265">
        <v>0.2762</v>
      </c>
      <c r="P235" s="265">
        <v>0.40675</v>
      </c>
      <c r="Q235" s="265">
        <v>0.38979000000000003</v>
      </c>
      <c r="R235" s="265">
        <v>0.59180999999999995</v>
      </c>
      <c r="S235" s="265">
        <v>0.38463000000000003</v>
      </c>
      <c r="T235" s="265">
        <v>0.22237999999999999</v>
      </c>
      <c r="U235" s="265">
        <v>0.22699</v>
      </c>
      <c r="V235" s="265">
        <v>0.15587999999999999</v>
      </c>
      <c r="W235" s="265">
        <v>1</v>
      </c>
      <c r="X235" s="265">
        <v>0.90371000000000001</v>
      </c>
      <c r="Y235" s="265">
        <v>0.52725999999999995</v>
      </c>
      <c r="Z235" s="265">
        <v>0.38562999999999997</v>
      </c>
      <c r="AA235" s="265">
        <v>0.25613999999999998</v>
      </c>
      <c r="AB235" s="265">
        <v>0.17988000000000001</v>
      </c>
      <c r="AC235" s="265">
        <v>0.39323999999999998</v>
      </c>
      <c r="AD235" s="265">
        <v>0.26528000000000002</v>
      </c>
      <c r="AE235" s="265">
        <v>0.99683999999999995</v>
      </c>
      <c r="AF235" s="265">
        <v>0.79403000000000001</v>
      </c>
      <c r="AG235" s="265">
        <v>0.20724000000000001</v>
      </c>
      <c r="AH235" s="265">
        <v>0.53939000000000004</v>
      </c>
      <c r="AI235" s="265">
        <v>1</v>
      </c>
      <c r="AJ235" s="265">
        <v>1</v>
      </c>
      <c r="AK235" s="265">
        <v>0.86487000000000003</v>
      </c>
      <c r="AL235" s="265">
        <v>0.89561000000000002</v>
      </c>
      <c r="AM235" s="265">
        <v>0.69984000000000002</v>
      </c>
      <c r="AN235" s="265">
        <v>0.73</v>
      </c>
      <c r="AO235" s="265">
        <v>0.74839999999999995</v>
      </c>
      <c r="AP235" s="265">
        <v>0.77627999999999997</v>
      </c>
      <c r="AQ235" s="265">
        <v>0.62097999999999998</v>
      </c>
      <c r="AR235" s="265">
        <v>0.67354999999999998</v>
      </c>
      <c r="AS235" s="265">
        <v>0.57343</v>
      </c>
      <c r="AT235" s="265">
        <v>0.56786999999999999</v>
      </c>
      <c r="AU235" s="265">
        <v>0.55518999999999996</v>
      </c>
      <c r="AV235" s="265">
        <v>0.48847000000000002</v>
      </c>
      <c r="AW235" s="265">
        <v>1</v>
      </c>
      <c r="AX235" s="265">
        <v>0.84070999999999996</v>
      </c>
      <c r="AY235" s="265">
        <v>0.67359999999999998</v>
      </c>
      <c r="AZ235" s="265">
        <v>0.56015999999999999</v>
      </c>
      <c r="BA235" s="265">
        <v>1</v>
      </c>
      <c r="BB235" s="265">
        <v>1</v>
      </c>
      <c r="BC235" s="265">
        <v>0.99914999999999998</v>
      </c>
      <c r="BD235" s="265">
        <v>1</v>
      </c>
      <c r="BE235" s="265">
        <v>0.32832</v>
      </c>
      <c r="BF235" s="265">
        <v>0.28638000000000002</v>
      </c>
      <c r="BG235" s="265">
        <v>0.84143999999999997</v>
      </c>
      <c r="BH235" s="265">
        <v>0.82559000000000005</v>
      </c>
      <c r="BI235" s="265">
        <v>0.81940999999999997</v>
      </c>
      <c r="BJ235" s="265">
        <v>0.75331000000000004</v>
      </c>
      <c r="BK235" s="265">
        <v>0.50649</v>
      </c>
      <c r="BL235" s="265">
        <v>0.81072</v>
      </c>
      <c r="BM235" s="265">
        <v>0.52439000000000002</v>
      </c>
      <c r="BN235" s="265">
        <v>0.53329000000000004</v>
      </c>
      <c r="BO235" s="265">
        <v>0.62856999999999996</v>
      </c>
      <c r="BP235" s="265">
        <v>5.3659999999999999E-2</v>
      </c>
      <c r="BQ235" s="265">
        <v>0.72572000000000003</v>
      </c>
      <c r="BR235" s="265">
        <v>0.54456000000000004</v>
      </c>
      <c r="BS235" s="265">
        <v>0.71397999999999995</v>
      </c>
      <c r="BT235" s="265">
        <v>0.46733000000000002</v>
      </c>
      <c r="BU235" s="265">
        <v>1.3748E-2</v>
      </c>
      <c r="BV235" s="265">
        <v>6.3619999999999996E-3</v>
      </c>
      <c r="BW235" s="265">
        <v>0.13589999999999999</v>
      </c>
      <c r="BX235" s="265">
        <v>6.3075999999999993E-2</v>
      </c>
      <c r="BY235" s="265">
        <v>0.56889999999999996</v>
      </c>
      <c r="BZ235" s="265">
        <v>0.54905000000000004</v>
      </c>
      <c r="CA235" s="265">
        <v>0.83</v>
      </c>
      <c r="CB235" s="265">
        <v>0.66120000000000001</v>
      </c>
      <c r="CC235" s="265">
        <v>0.82150000000000001</v>
      </c>
      <c r="CD235" s="265">
        <v>0.55384999999999995</v>
      </c>
      <c r="CE235" s="265">
        <v>0.52803999999999995</v>
      </c>
      <c r="CF235" s="265">
        <v>0.57747000000000004</v>
      </c>
      <c r="CG235" s="265">
        <v>0.47265000000000001</v>
      </c>
      <c r="CH235" s="265">
        <v>0.52661000000000002</v>
      </c>
      <c r="CI235" s="265">
        <v>0.52690999999999999</v>
      </c>
      <c r="CJ235" s="265">
        <v>0.52056999999999998</v>
      </c>
      <c r="CK235" s="265">
        <v>0.51276999999999995</v>
      </c>
      <c r="CL235" s="265">
        <v>0.65517000000000003</v>
      </c>
      <c r="CM235" s="265">
        <v>0.51971999999999996</v>
      </c>
      <c r="CN235" s="265">
        <v>0.18182000000000001</v>
      </c>
      <c r="CO235" s="265">
        <v>0.40903</v>
      </c>
      <c r="CP235" s="265">
        <v>0.53744000000000003</v>
      </c>
      <c r="CQ235" s="265">
        <v>0.46005000000000001</v>
      </c>
      <c r="CR235" s="265">
        <v>0.43</v>
      </c>
      <c r="CS235" s="265">
        <v>0.25509999999999999</v>
      </c>
      <c r="CT235" s="265">
        <v>0.32990000000000003</v>
      </c>
      <c r="CU235" s="265">
        <v>0.27</v>
      </c>
      <c r="CV235" s="265">
        <v>0.43440000000000001</v>
      </c>
      <c r="CW235" s="265">
        <v>0.46465000000000001</v>
      </c>
      <c r="CX235" s="265">
        <v>0.26804</v>
      </c>
      <c r="CY235" s="265">
        <v>0.42268</v>
      </c>
      <c r="CZ235" s="265">
        <v>0.47943000000000002</v>
      </c>
      <c r="DA235" s="265">
        <v>0.51202000000000003</v>
      </c>
      <c r="DB235" s="265">
        <v>0.18182000000000001</v>
      </c>
      <c r="DC235" s="265">
        <v>0.19588</v>
      </c>
      <c r="DD235" s="265">
        <v>0.16162000000000001</v>
      </c>
      <c r="DE235" s="265">
        <v>0.25773000000000001</v>
      </c>
      <c r="DF235" s="265">
        <v>0.30417</v>
      </c>
      <c r="DG235" s="265">
        <v>0.30556</v>
      </c>
      <c r="DH235" s="265">
        <v>0.13186</v>
      </c>
      <c r="DI235" s="265">
        <v>0.80098999999999998</v>
      </c>
      <c r="DJ235" s="265">
        <v>0.73663999999999996</v>
      </c>
      <c r="DK235" s="265">
        <v>0.3125</v>
      </c>
      <c r="DL235" s="265">
        <v>0.80037000000000003</v>
      </c>
      <c r="DM235" s="265">
        <v>0.30748999999999999</v>
      </c>
      <c r="DN235" s="265">
        <v>0.42814999999999998</v>
      </c>
      <c r="DO235" s="265">
        <v>0.95440999999999998</v>
      </c>
      <c r="DP235" s="265">
        <v>0.45234999999999997</v>
      </c>
      <c r="DQ235" s="265">
        <v>0.21354000000000001</v>
      </c>
      <c r="DR235" s="265">
        <v>0.15226000000000001</v>
      </c>
      <c r="DS235" s="265">
        <v>0.38754</v>
      </c>
      <c r="DT235" s="265">
        <v>0.66410000000000002</v>
      </c>
      <c r="DU235" s="265">
        <v>0.84501000000000004</v>
      </c>
      <c r="DV235" s="265">
        <v>0.68037999999999998</v>
      </c>
      <c r="DW235" s="265">
        <v>0.71953999999999996</v>
      </c>
      <c r="DX235" s="265">
        <v>0.1391</v>
      </c>
      <c r="DY235" s="265">
        <v>0.13639999999999999</v>
      </c>
      <c r="DZ235" s="265">
        <v>0.69011</v>
      </c>
      <c r="EA235" s="265">
        <v>0.70947000000000005</v>
      </c>
      <c r="EB235" s="265">
        <v>0.73743999999999998</v>
      </c>
      <c r="EC235" s="265">
        <v>0.73748000000000002</v>
      </c>
      <c r="ED235" s="265">
        <v>0.73736999999999997</v>
      </c>
      <c r="EE235" s="265">
        <v>0.73731000000000002</v>
      </c>
      <c r="EF235" s="265">
        <v>0.22142999999999999</v>
      </c>
      <c r="EG235" s="265">
        <v>0.70965</v>
      </c>
      <c r="EH235" s="265">
        <v>0.68071999999999999</v>
      </c>
      <c r="EI235" s="265">
        <v>0.43878</v>
      </c>
      <c r="EJ235" s="265">
        <v>0.39174999999999999</v>
      </c>
      <c r="EK235" s="265">
        <v>0.23232</v>
      </c>
      <c r="EL235" s="265">
        <v>0.3125</v>
      </c>
      <c r="EM235" s="265">
        <v>0.19505</v>
      </c>
      <c r="EN235" s="265">
        <v>0.22819</v>
      </c>
      <c r="EO235" s="265">
        <v>0.86855000000000004</v>
      </c>
      <c r="EP235" s="265">
        <v>0.43956000000000001</v>
      </c>
      <c r="EQ235" s="265">
        <v>0.12783</v>
      </c>
      <c r="ER235" s="265">
        <v>0.14308000000000001</v>
      </c>
      <c r="ES235" s="265">
        <v>0.13694999999999999</v>
      </c>
      <c r="ET235" s="265">
        <v>0.14444000000000001</v>
      </c>
      <c r="EU235" s="265">
        <v>0.13231000000000001</v>
      </c>
      <c r="EV235" s="265">
        <v>0.10115</v>
      </c>
      <c r="EW235" s="265">
        <v>0.11029</v>
      </c>
      <c r="EX235" s="265">
        <v>0.12759999999999999</v>
      </c>
      <c r="EY235" s="265">
        <v>0.12612000000000001</v>
      </c>
      <c r="EZ235" s="265">
        <v>0.47534999999999999</v>
      </c>
      <c r="FA235" s="265">
        <v>0.13974</v>
      </c>
      <c r="FB235" s="265">
        <v>0.12477000000000001</v>
      </c>
      <c r="FC235" s="265">
        <v>0.11194999999999999</v>
      </c>
      <c r="FD235" s="265">
        <v>0.14487</v>
      </c>
      <c r="FE235" s="265">
        <v>0.10059999999999999</v>
      </c>
      <c r="FF235" s="265">
        <v>0.13915</v>
      </c>
      <c r="FG235" s="265">
        <v>0.15365999999999999</v>
      </c>
      <c r="FH235" s="265">
        <v>0.13092000000000001</v>
      </c>
      <c r="FI235" s="265">
        <v>0.12689</v>
      </c>
      <c r="FJ235" s="265">
        <v>0.27267999999999998</v>
      </c>
      <c r="FK235" s="265">
        <v>0.26821</v>
      </c>
      <c r="FL235" s="265">
        <v>0.34193000000000001</v>
      </c>
      <c r="FM235" s="265">
        <v>0.30706</v>
      </c>
      <c r="FN235" s="265">
        <v>0.86072000000000004</v>
      </c>
      <c r="FO235" s="265">
        <v>1</v>
      </c>
      <c r="FP235" s="265">
        <v>0.44468000000000002</v>
      </c>
      <c r="FQ235" s="265">
        <v>0.97387000000000001</v>
      </c>
      <c r="FR235" s="265">
        <v>1</v>
      </c>
      <c r="FS235" s="265">
        <v>0.99743000000000004</v>
      </c>
      <c r="FT235" s="265">
        <v>0.82974999999999999</v>
      </c>
      <c r="FU235" s="265">
        <v>0.86292000000000002</v>
      </c>
      <c r="FV235" s="265">
        <v>0.66422999999999999</v>
      </c>
      <c r="FW235" s="265">
        <v>0.46388000000000001</v>
      </c>
      <c r="FX235" s="265">
        <v>1</v>
      </c>
      <c r="FY235" s="265">
        <v>0.41420000000000001</v>
      </c>
      <c r="FZ235" s="265">
        <v>0.46388000000000001</v>
      </c>
      <c r="GA235" s="265">
        <v>0.72365000000000002</v>
      </c>
      <c r="GB235" s="265">
        <v>0.62128000000000005</v>
      </c>
      <c r="GC235" s="265">
        <v>0.95513999999999999</v>
      </c>
      <c r="GD235" s="265">
        <v>0.98275000000000001</v>
      </c>
      <c r="GE235" s="265">
        <v>0.95465999999999995</v>
      </c>
      <c r="GF235" s="265">
        <v>1</v>
      </c>
      <c r="GG235" s="265">
        <v>0.54132999999999998</v>
      </c>
      <c r="GH235" s="265">
        <v>0.62143999999999999</v>
      </c>
      <c r="GI235" s="265">
        <v>0.58133999999999997</v>
      </c>
      <c r="GJ235" s="265">
        <v>0.99644999999999995</v>
      </c>
      <c r="GK235" s="265">
        <v>0.97912999999999994</v>
      </c>
      <c r="GL235" s="265">
        <v>0.76834999999999998</v>
      </c>
      <c r="GM235" s="265">
        <v>0.99692999999999998</v>
      </c>
      <c r="GN235" s="265">
        <v>0.82096000000000002</v>
      </c>
      <c r="GO235" s="265">
        <v>1</v>
      </c>
      <c r="GP235" s="265">
        <v>0.99841999999999997</v>
      </c>
      <c r="GQ235" s="265">
        <v>0.99877000000000005</v>
      </c>
      <c r="GR235" s="265">
        <v>0.97689999999999999</v>
      </c>
      <c r="GS235" s="265">
        <v>1</v>
      </c>
      <c r="GT235" s="265">
        <v>1</v>
      </c>
      <c r="GU235" s="265">
        <v>1</v>
      </c>
      <c r="GV235" s="265">
        <v>0.96818000000000004</v>
      </c>
      <c r="GW235" s="265">
        <v>0.99290999999999996</v>
      </c>
      <c r="GX235" s="265">
        <v>0.99765999999999999</v>
      </c>
      <c r="GY235" s="265">
        <v>0.49886999999999998</v>
      </c>
      <c r="GZ235" s="265">
        <v>0.39673999999999998</v>
      </c>
      <c r="HA235" s="265">
        <v>0.99385000000000001</v>
      </c>
      <c r="HB235" s="265">
        <v>1</v>
      </c>
      <c r="HC235" s="265">
        <v>0.87807000000000002</v>
      </c>
      <c r="HD235" s="265">
        <v>0.61680999999999997</v>
      </c>
      <c r="HE235" s="265">
        <v>1</v>
      </c>
      <c r="HF235" s="265">
        <v>0.76353000000000004</v>
      </c>
      <c r="HG235" s="265">
        <v>1</v>
      </c>
      <c r="HH235" s="265">
        <v>1</v>
      </c>
      <c r="HI235" s="265">
        <v>1</v>
      </c>
      <c r="HJ235" s="265">
        <v>0.83121999999999996</v>
      </c>
      <c r="HK235" s="265">
        <v>0.9748</v>
      </c>
      <c r="HL235" s="265">
        <v>0.98855000000000004</v>
      </c>
      <c r="HM235" s="265">
        <v>0.99392000000000003</v>
      </c>
      <c r="HN235" s="265">
        <v>0.98780000000000001</v>
      </c>
      <c r="HO235" s="265">
        <v>0.98943000000000003</v>
      </c>
      <c r="HP235" s="265">
        <v>1</v>
      </c>
      <c r="HQ235" s="265">
        <v>0.69152000000000002</v>
      </c>
      <c r="HR235" s="265">
        <v>0.72409999999999997</v>
      </c>
      <c r="HS235" s="265">
        <v>0.98172999999999999</v>
      </c>
      <c r="HT235" s="265">
        <v>0.68986000000000003</v>
      </c>
      <c r="HU235" s="265">
        <v>0.69355</v>
      </c>
      <c r="HV235" s="265">
        <v>1</v>
      </c>
      <c r="HW235" s="265">
        <v>0.61721000000000004</v>
      </c>
      <c r="HX235" s="265">
        <v>0.63851999999999998</v>
      </c>
      <c r="HY235" s="265">
        <v>0.49640000000000001</v>
      </c>
      <c r="HZ235" s="265">
        <v>0.86944999999999995</v>
      </c>
      <c r="IA235" s="265">
        <v>0.97230000000000005</v>
      </c>
      <c r="IB235" s="265">
        <v>0.97596000000000005</v>
      </c>
      <c r="IC235" s="265">
        <v>0.96713000000000005</v>
      </c>
      <c r="ID235" s="265">
        <v>0.97069000000000005</v>
      </c>
      <c r="IE235" s="265">
        <v>0.99456999999999995</v>
      </c>
      <c r="IF235" s="265">
        <v>0.99090999999999996</v>
      </c>
      <c r="IG235" s="265">
        <v>1</v>
      </c>
      <c r="IH235" s="265">
        <v>1</v>
      </c>
      <c r="II235" s="265">
        <v>0.86843999999999999</v>
      </c>
      <c r="IJ235" s="265">
        <v>1</v>
      </c>
      <c r="IK235" s="265">
        <v>0.99909000000000003</v>
      </c>
      <c r="IL235" s="265">
        <v>0.99804999999999999</v>
      </c>
      <c r="IM235" s="265">
        <v>0.92098000000000002</v>
      </c>
      <c r="IN235" s="265">
        <v>0.77886999999999995</v>
      </c>
      <c r="IO235" s="265">
        <v>0.67240999999999995</v>
      </c>
      <c r="IP235" s="265">
        <v>0.97496000000000005</v>
      </c>
      <c r="IQ235" s="265">
        <v>0.98902999999999996</v>
      </c>
      <c r="IR235" s="265">
        <v>0.60785</v>
      </c>
      <c r="IS235" s="265">
        <v>0.96414999999999995</v>
      </c>
      <c r="IT235" s="265">
        <v>0.51731000000000005</v>
      </c>
      <c r="IU235" s="265">
        <v>1</v>
      </c>
      <c r="IV235" s="265">
        <v>0.87102999999999997</v>
      </c>
      <c r="IW235" s="265">
        <v>0.99345000000000006</v>
      </c>
      <c r="IX235" s="265">
        <v>1</v>
      </c>
      <c r="IY235" s="265">
        <v>0.81177999999999995</v>
      </c>
      <c r="IZ235" s="265">
        <v>0.73575000000000002</v>
      </c>
      <c r="JA235" s="265">
        <v>0.77000999999999997</v>
      </c>
      <c r="JB235" s="265">
        <v>0.73992000000000002</v>
      </c>
      <c r="JC235" s="265">
        <v>0.79888000000000003</v>
      </c>
      <c r="JD235" s="265">
        <v>0.93603999999999998</v>
      </c>
      <c r="JE235" s="265">
        <v>0.99756999999999996</v>
      </c>
      <c r="JF235" s="265">
        <v>0.47696</v>
      </c>
      <c r="JG235" s="265">
        <v>0.98543000000000003</v>
      </c>
      <c r="JH235" s="265">
        <v>0.89144000000000001</v>
      </c>
      <c r="JI235" s="265">
        <v>0.64703999999999995</v>
      </c>
      <c r="JJ235" s="265">
        <v>0.61584000000000005</v>
      </c>
      <c r="JK235" s="265">
        <v>0.77371000000000001</v>
      </c>
      <c r="JL235" s="265">
        <v>0.77129999999999999</v>
      </c>
      <c r="JM235" s="265">
        <v>0.98873</v>
      </c>
      <c r="JN235" s="265">
        <v>1</v>
      </c>
      <c r="JO235" s="265">
        <v>0.99841000000000002</v>
      </c>
      <c r="JP235" s="265">
        <v>0.55901999999999996</v>
      </c>
      <c r="JQ235" s="265">
        <v>0.99787000000000003</v>
      </c>
      <c r="JR235" s="265">
        <v>1</v>
      </c>
      <c r="JS235" s="265">
        <v>0.98751</v>
      </c>
      <c r="JT235" s="265">
        <v>0.33393</v>
      </c>
      <c r="JU235" s="265">
        <v>0.89863999999999999</v>
      </c>
      <c r="JV235" s="265">
        <v>0.85858999999999996</v>
      </c>
      <c r="JW235" s="265">
        <v>1</v>
      </c>
      <c r="JX235" s="265">
        <v>0.99875999999999998</v>
      </c>
      <c r="JY235" s="265">
        <v>1</v>
      </c>
      <c r="JZ235" s="265">
        <v>0.98602999999999996</v>
      </c>
      <c r="KA235" s="265">
        <v>0.90830999999999995</v>
      </c>
      <c r="KB235" s="265">
        <v>0.80088000000000004</v>
      </c>
      <c r="KC235" s="265">
        <v>0.48183999999999999</v>
      </c>
      <c r="KD235" s="265">
        <v>0.40649999999999997</v>
      </c>
      <c r="KE235" s="265">
        <v>0.42613000000000001</v>
      </c>
      <c r="KF235" s="265">
        <v>0.40017999999999998</v>
      </c>
      <c r="KG235" s="265">
        <v>0.38152999999999998</v>
      </c>
      <c r="KH235" s="265">
        <v>0.94211999999999996</v>
      </c>
      <c r="KI235" s="265">
        <v>0.99741999999999997</v>
      </c>
      <c r="KJ235" s="265">
        <v>0.99375999999999998</v>
      </c>
      <c r="KK235" s="265">
        <v>0.89363999999999999</v>
      </c>
      <c r="KL235" s="265">
        <v>0.91039000000000003</v>
      </c>
      <c r="KM235" s="265">
        <v>0.96348999999999996</v>
      </c>
      <c r="KN235" s="265">
        <v>0.91325999999999996</v>
      </c>
      <c r="KO235" s="265">
        <v>0.83960000000000001</v>
      </c>
      <c r="KP235" s="265">
        <v>6.2081139809450157E-3</v>
      </c>
      <c r="KQ235" s="265">
        <v>0.6996</v>
      </c>
      <c r="KR235" s="265">
        <v>0.64795000000000003</v>
      </c>
      <c r="KS235" s="265">
        <v>0.60650000000000004</v>
      </c>
      <c r="KT235" s="265">
        <v>0.94587206267105262</v>
      </c>
      <c r="KU235" s="265">
        <v>0.26151000000000002</v>
      </c>
      <c r="KV235" s="265">
        <v>0.43707000000000001</v>
      </c>
      <c r="KW235" s="265">
        <v>0.50878999999999996</v>
      </c>
      <c r="KX235" s="265">
        <v>0.61499000000000004</v>
      </c>
      <c r="KY235" s="265">
        <v>0.78381999999999996</v>
      </c>
      <c r="KZ235" s="265">
        <v>0.92676999999999998</v>
      </c>
      <c r="LA235" s="265">
        <v>0.99280999999999997</v>
      </c>
      <c r="LB235" s="265">
        <v>0.99387999999999999</v>
      </c>
      <c r="LC235" s="265">
        <v>1</v>
      </c>
      <c r="LD235" s="265">
        <v>0.99</v>
      </c>
      <c r="LE235" s="265">
        <v>0.33965000000000001</v>
      </c>
      <c r="LF235" s="265">
        <v>1</v>
      </c>
      <c r="LG235" s="265">
        <v>0.77741000000000005</v>
      </c>
      <c r="LH235" s="431">
        <v>4.1643292643129826E-3</v>
      </c>
      <c r="LI235" s="431">
        <v>3.8009739946573973E-3</v>
      </c>
      <c r="LJ235" s="431">
        <v>4.045974463224411E-3</v>
      </c>
      <c r="LK235" s="431">
        <v>2.8793381061404943E-3</v>
      </c>
      <c r="LL235" s="431">
        <v>3.4602892119437456E-3</v>
      </c>
      <c r="LM235" s="431">
        <v>2.4982232134789228E-3</v>
      </c>
      <c r="LN235" s="431">
        <v>3.041872289031744E-3</v>
      </c>
      <c r="LO235" s="431">
        <v>2.2911019623279572E-3</v>
      </c>
      <c r="LP235" s="431">
        <v>2.5083920918405056E-3</v>
      </c>
      <c r="LQ235" s="431">
        <v>2.1789178717881441E-3</v>
      </c>
      <c r="LR235" s="431">
        <v>3.6322791129350662E-3</v>
      </c>
      <c r="LS235" s="431">
        <v>3.0168294906616211E-3</v>
      </c>
      <c r="LT235" s="431">
        <v>3.7265010178089142E-3</v>
      </c>
      <c r="LU235" s="431">
        <v>2.585346344858408E-3</v>
      </c>
      <c r="LV235" s="431">
        <v>3.2656705006957054E-3</v>
      </c>
      <c r="LW235" s="431">
        <v>2.5370684452354908E-3</v>
      </c>
      <c r="LX235" s="431">
        <v>2.979963319376111E-3</v>
      </c>
      <c r="LY235" s="431">
        <v>2.3964955471456051E-3</v>
      </c>
      <c r="LZ235" s="431">
        <v>3.9112973026931286E-3</v>
      </c>
      <c r="MA235" s="431">
        <v>3.527187742292881E-3</v>
      </c>
      <c r="MB235" s="431">
        <v>3.9987843483686447E-3</v>
      </c>
      <c r="MC235" s="431">
        <v>2.7519867289811373E-3</v>
      </c>
      <c r="MD235" s="431">
        <v>2.5929657276719809E-3</v>
      </c>
      <c r="ME235" s="431">
        <v>3.1894121784716845E-3</v>
      </c>
      <c r="MF235" s="431">
        <v>3.4056794829666615E-3</v>
      </c>
      <c r="MG235" s="431">
        <v>3.0579925514757633E-3</v>
      </c>
      <c r="MH235" s="266"/>
      <c r="MI235" s="266"/>
      <c r="MJ235" s="266"/>
      <c r="MK235" s="266"/>
      <c r="ML235" s="266"/>
      <c r="MM235" s="266"/>
      <c r="MN235" s="266"/>
      <c r="MO235" s="266"/>
      <c r="MP235" s="266"/>
      <c r="MQ235" s="266"/>
      <c r="MR235" s="266"/>
      <c r="MS235" s="266"/>
      <c r="MT235" s="266"/>
      <c r="MU235" s="266"/>
      <c r="MV235" s="266"/>
      <c r="MW235" s="266"/>
      <c r="MX235" s="266"/>
      <c r="MY235" s="266"/>
      <c r="MZ235" s="266"/>
      <c r="NA235" s="266"/>
      <c r="NB235" s="266"/>
      <c r="NC235" s="266"/>
      <c r="ND235" s="266"/>
      <c r="NE235" s="266"/>
      <c r="NF235" s="266"/>
      <c r="NG235" s="266"/>
      <c r="NH235" s="266"/>
      <c r="NI235" s="266"/>
      <c r="NJ235" s="266"/>
      <c r="NK235" s="266"/>
      <c r="NL235" s="266"/>
      <c r="NM235" s="266"/>
      <c r="NN235" s="266"/>
      <c r="NO235" s="266"/>
      <c r="NP235" s="266"/>
      <c r="NQ235" s="266"/>
      <c r="NR235" s="266"/>
      <c r="NS235" s="266"/>
      <c r="NT235" s="266"/>
      <c r="NU235" s="266"/>
      <c r="NV235" s="266"/>
      <c r="NW235" s="266"/>
      <c r="NX235" s="266"/>
      <c r="NY235" s="266"/>
      <c r="NZ235" s="266"/>
      <c r="OA235" s="266"/>
      <c r="OB235" s="266"/>
      <c r="OC235" s="266"/>
      <c r="OD235" s="266"/>
      <c r="OE235" s="266"/>
      <c r="OF235" s="266"/>
      <c r="OG235" s="266"/>
      <c r="OH235" s="266"/>
      <c r="OI235" s="266"/>
      <c r="OJ235" s="266"/>
      <c r="OK235" s="266"/>
      <c r="OL235" s="266"/>
      <c r="OM235" s="266"/>
      <c r="ON235" s="267"/>
    </row>
    <row r="236" spans="1:404">
      <c r="A236" s="261">
        <v>611</v>
      </c>
      <c r="B236" s="265">
        <v>0.24965000000000001</v>
      </c>
      <c r="C236" s="265">
        <v>0.38628000000000001</v>
      </c>
      <c r="D236" s="265">
        <v>0.48126000000000002</v>
      </c>
      <c r="E236" s="265">
        <v>0.57437000000000005</v>
      </c>
      <c r="F236" s="265">
        <v>0.25097999999999998</v>
      </c>
      <c r="G236" s="265">
        <v>0.39423999999999998</v>
      </c>
      <c r="H236" s="265">
        <v>0.26167000000000001</v>
      </c>
      <c r="I236" s="265">
        <v>0.39278999999999997</v>
      </c>
      <c r="J236" s="265">
        <v>0.44119999999999998</v>
      </c>
      <c r="K236" s="265">
        <v>0.57274999999999998</v>
      </c>
      <c r="L236" s="265">
        <v>0.72394000000000003</v>
      </c>
      <c r="M236" s="265">
        <v>0.95474000000000003</v>
      </c>
      <c r="N236" s="265">
        <v>0.54083999999999999</v>
      </c>
      <c r="O236" s="265">
        <v>0.27694999999999997</v>
      </c>
      <c r="P236" s="265">
        <v>0.39729999999999999</v>
      </c>
      <c r="Q236" s="265">
        <v>0.37930999999999998</v>
      </c>
      <c r="R236" s="265">
        <v>0.57930000000000004</v>
      </c>
      <c r="S236" s="265">
        <v>0.38078000000000001</v>
      </c>
      <c r="T236" s="265">
        <v>0.22234999999999999</v>
      </c>
      <c r="U236" s="265">
        <v>0.22688</v>
      </c>
      <c r="V236" s="265">
        <v>0.15558</v>
      </c>
      <c r="W236" s="265">
        <v>0.94767999999999997</v>
      </c>
      <c r="X236" s="265">
        <v>0.81723000000000001</v>
      </c>
      <c r="Y236" s="265">
        <v>0.50322999999999996</v>
      </c>
      <c r="Z236" s="265">
        <v>0.35454999999999998</v>
      </c>
      <c r="AA236" s="265">
        <v>0.25078</v>
      </c>
      <c r="AB236" s="265">
        <v>0.17610000000000001</v>
      </c>
      <c r="AC236" s="265">
        <v>0.39351000000000003</v>
      </c>
      <c r="AD236" s="265">
        <v>0.26473000000000002</v>
      </c>
      <c r="AE236" s="265">
        <v>0.90173000000000003</v>
      </c>
      <c r="AF236" s="265">
        <v>0.71892999999999996</v>
      </c>
      <c r="AG236" s="265">
        <v>0.19484000000000001</v>
      </c>
      <c r="AH236" s="265">
        <v>0.48949999999999999</v>
      </c>
      <c r="AI236" s="265">
        <v>0.95225000000000004</v>
      </c>
      <c r="AJ236" s="265">
        <v>0.89863999999999999</v>
      </c>
      <c r="AK236" s="265">
        <v>0.78034999999999999</v>
      </c>
      <c r="AL236" s="265">
        <v>0.85333000000000003</v>
      </c>
      <c r="AM236" s="265">
        <v>0.63039999999999996</v>
      </c>
      <c r="AN236" s="265">
        <v>0.65913999999999995</v>
      </c>
      <c r="AO236" s="265">
        <v>0.71379999999999999</v>
      </c>
      <c r="AP236" s="265">
        <v>0.70135999999999998</v>
      </c>
      <c r="AQ236" s="265">
        <v>0.56072</v>
      </c>
      <c r="AR236" s="265">
        <v>0.64195000000000002</v>
      </c>
      <c r="AS236" s="265">
        <v>0.51761000000000001</v>
      </c>
      <c r="AT236" s="265">
        <v>0.51143000000000005</v>
      </c>
      <c r="AU236" s="265">
        <v>0.52947999999999995</v>
      </c>
      <c r="AV236" s="265">
        <v>0.43911</v>
      </c>
      <c r="AW236" s="265">
        <v>0.89878000000000002</v>
      </c>
      <c r="AX236" s="265">
        <v>0.75658000000000003</v>
      </c>
      <c r="AY236" s="265">
        <v>0.60694000000000004</v>
      </c>
      <c r="AZ236" s="265">
        <v>0.50617000000000001</v>
      </c>
      <c r="BA236" s="265">
        <v>0.95308000000000004</v>
      </c>
      <c r="BB236" s="265">
        <v>0.95308000000000004</v>
      </c>
      <c r="BC236" s="265">
        <v>0.95226</v>
      </c>
      <c r="BD236" s="265">
        <v>0.95308000000000004</v>
      </c>
      <c r="BE236" s="265">
        <v>0.34455000000000002</v>
      </c>
      <c r="BF236" s="265">
        <v>0.31541000000000002</v>
      </c>
      <c r="BG236" s="265">
        <v>0.84499999999999997</v>
      </c>
      <c r="BH236" s="265">
        <v>0.86046999999999996</v>
      </c>
      <c r="BI236" s="265">
        <v>0.85553000000000001</v>
      </c>
      <c r="BJ236" s="265">
        <v>0.80264999999999997</v>
      </c>
      <c r="BK236" s="265">
        <v>0.48831000000000002</v>
      </c>
      <c r="BL236" s="265">
        <v>0.80379</v>
      </c>
      <c r="BM236" s="265">
        <v>0.50975999999999999</v>
      </c>
      <c r="BN236" s="265">
        <v>0.54374</v>
      </c>
      <c r="BO236" s="265">
        <v>0.61429</v>
      </c>
      <c r="BP236" s="265">
        <v>5.3581999999999998E-2</v>
      </c>
      <c r="BQ236" s="265">
        <v>0.71111000000000002</v>
      </c>
      <c r="BR236" s="265">
        <v>0.55008000000000001</v>
      </c>
      <c r="BS236" s="265">
        <v>0.70382999999999996</v>
      </c>
      <c r="BT236" s="265">
        <v>0.4768</v>
      </c>
      <c r="BU236" s="265">
        <v>1.3649E-2</v>
      </c>
      <c r="BV236" s="265">
        <v>6.4393999999999996E-3</v>
      </c>
      <c r="BW236" s="265">
        <v>0.20396</v>
      </c>
      <c r="BX236" s="265">
        <v>0.11939</v>
      </c>
      <c r="BY236" s="265">
        <v>0.57172999999999996</v>
      </c>
      <c r="BZ236" s="265">
        <v>0.55196999999999996</v>
      </c>
      <c r="CA236" s="265">
        <v>0.83399999999999996</v>
      </c>
      <c r="CB236" s="265">
        <v>0.66498999999999997</v>
      </c>
      <c r="CC236" s="265">
        <v>0.82474000000000003</v>
      </c>
      <c r="CD236" s="265">
        <v>0.55715000000000003</v>
      </c>
      <c r="CE236" s="265">
        <v>0.53093000000000001</v>
      </c>
      <c r="CF236" s="265">
        <v>0.58048</v>
      </c>
      <c r="CG236" s="265">
        <v>0.48519000000000001</v>
      </c>
      <c r="CH236" s="265">
        <v>0.52968000000000004</v>
      </c>
      <c r="CI236" s="265">
        <v>0.52981999999999996</v>
      </c>
      <c r="CJ236" s="265">
        <v>0.52405000000000002</v>
      </c>
      <c r="CK236" s="265">
        <v>0.52512000000000003</v>
      </c>
      <c r="CL236" s="265">
        <v>0.65083999999999997</v>
      </c>
      <c r="CM236" s="265">
        <v>0.55749000000000004</v>
      </c>
      <c r="CN236" s="265">
        <v>0.18586</v>
      </c>
      <c r="CO236" s="265">
        <v>0.42953000000000002</v>
      </c>
      <c r="CP236" s="265">
        <v>0.57499</v>
      </c>
      <c r="CQ236" s="265">
        <v>0.48776999999999998</v>
      </c>
      <c r="CR236" s="265">
        <v>0.45800000000000002</v>
      </c>
      <c r="CS236" s="265">
        <v>0.23877999999999999</v>
      </c>
      <c r="CT236" s="265">
        <v>0.32371</v>
      </c>
      <c r="CU236" s="265">
        <v>0.28000000000000003</v>
      </c>
      <c r="CV236" s="265">
        <v>0.46063999999999999</v>
      </c>
      <c r="CW236" s="265">
        <v>0.46061000000000002</v>
      </c>
      <c r="CX236" s="265">
        <v>0.25567000000000001</v>
      </c>
      <c r="CY236" s="265">
        <v>0.43092999999999998</v>
      </c>
      <c r="CZ236" s="265">
        <v>0.47893999999999998</v>
      </c>
      <c r="DA236" s="265">
        <v>0.50619999999999998</v>
      </c>
      <c r="DB236" s="265">
        <v>0.19394</v>
      </c>
      <c r="DC236" s="265">
        <v>0.21031</v>
      </c>
      <c r="DD236" s="265">
        <v>0.17576</v>
      </c>
      <c r="DE236" s="265">
        <v>0.27216000000000001</v>
      </c>
      <c r="DF236" s="265">
        <v>0.35304999999999997</v>
      </c>
      <c r="DG236" s="265">
        <v>0.35431000000000001</v>
      </c>
      <c r="DH236" s="265">
        <v>0.14423</v>
      </c>
      <c r="DI236" s="265">
        <v>0.84079000000000004</v>
      </c>
      <c r="DJ236" s="265">
        <v>0.78930999999999996</v>
      </c>
      <c r="DK236" s="265">
        <v>0.37125999999999998</v>
      </c>
      <c r="DL236" s="265">
        <v>0.73033999999999999</v>
      </c>
      <c r="DM236" s="265">
        <v>0.35608000000000001</v>
      </c>
      <c r="DN236" s="265">
        <v>0.49736999999999998</v>
      </c>
      <c r="DO236" s="265">
        <v>0.96353</v>
      </c>
      <c r="DP236" s="265">
        <v>0.52217000000000002</v>
      </c>
      <c r="DQ236" s="265">
        <v>0.25369999999999998</v>
      </c>
      <c r="DR236" s="265">
        <v>0.17171</v>
      </c>
      <c r="DS236" s="265">
        <v>0.47354000000000002</v>
      </c>
      <c r="DT236" s="265">
        <v>0.59528999999999999</v>
      </c>
      <c r="DU236" s="265">
        <v>0.87600999999999996</v>
      </c>
      <c r="DV236" s="265">
        <v>0.61536999999999997</v>
      </c>
      <c r="DW236" s="265">
        <v>0.77563000000000004</v>
      </c>
      <c r="DX236" s="265">
        <v>0.15911</v>
      </c>
      <c r="DY236" s="265">
        <v>0.15457000000000001</v>
      </c>
      <c r="DZ236" s="265">
        <v>0.62453999999999998</v>
      </c>
      <c r="EA236" s="265">
        <v>0.76758000000000004</v>
      </c>
      <c r="EB236" s="265">
        <v>0.78995000000000004</v>
      </c>
      <c r="EC236" s="265">
        <v>0.78998999999999997</v>
      </c>
      <c r="ED236" s="265">
        <v>0.78990000000000005</v>
      </c>
      <c r="EE236" s="265">
        <v>0.78985000000000005</v>
      </c>
      <c r="EF236" s="265">
        <v>0.25123000000000001</v>
      </c>
      <c r="EG236" s="265">
        <v>0.76771999999999996</v>
      </c>
      <c r="EH236" s="265">
        <v>0.74458000000000002</v>
      </c>
      <c r="EI236" s="265">
        <v>0.44081999999999999</v>
      </c>
      <c r="EJ236" s="265">
        <v>0.39380999999999999</v>
      </c>
      <c r="EK236" s="265">
        <v>0.2404</v>
      </c>
      <c r="EL236" s="265">
        <v>0.3125</v>
      </c>
      <c r="EM236" s="265">
        <v>0.22772000000000001</v>
      </c>
      <c r="EN236" s="265">
        <v>0.26390999999999998</v>
      </c>
      <c r="EO236" s="265">
        <v>0.86202999999999996</v>
      </c>
      <c r="EP236" s="265">
        <v>0.44523000000000001</v>
      </c>
      <c r="EQ236" s="265">
        <v>0.1391</v>
      </c>
      <c r="ER236" s="265">
        <v>0.14971000000000001</v>
      </c>
      <c r="ES236" s="265">
        <v>0.14738000000000001</v>
      </c>
      <c r="ET236" s="265">
        <v>0.15404999999999999</v>
      </c>
      <c r="EU236" s="265">
        <v>0.14310999999999999</v>
      </c>
      <c r="EV236" s="265">
        <v>0.10277</v>
      </c>
      <c r="EW236" s="265">
        <v>0.11305999999999999</v>
      </c>
      <c r="EX236" s="265">
        <v>0.13267000000000001</v>
      </c>
      <c r="EY236" s="265">
        <v>0.13763</v>
      </c>
      <c r="EZ236" s="265">
        <v>0.47958000000000001</v>
      </c>
      <c r="FA236" s="265">
        <v>0.14305999999999999</v>
      </c>
      <c r="FB236" s="265">
        <v>0.12559000000000001</v>
      </c>
      <c r="FC236" s="265">
        <v>0.11061</v>
      </c>
      <c r="FD236" s="265">
        <v>0.15404999999999999</v>
      </c>
      <c r="FE236" s="265">
        <v>9.7293000000000004E-2</v>
      </c>
      <c r="FF236" s="265">
        <v>0.14895</v>
      </c>
      <c r="FG236" s="265">
        <v>0.16189000000000001</v>
      </c>
      <c r="FH236" s="265">
        <v>0.14157</v>
      </c>
      <c r="FI236" s="265">
        <v>0.13799</v>
      </c>
      <c r="FJ236" s="265">
        <v>0.32185000000000002</v>
      </c>
      <c r="FK236" s="265">
        <v>0.31636999999999998</v>
      </c>
      <c r="FL236" s="265">
        <v>0.35065000000000002</v>
      </c>
      <c r="FM236" s="265">
        <v>0.30790000000000001</v>
      </c>
      <c r="FN236" s="265">
        <v>0.86699000000000004</v>
      </c>
      <c r="FO236" s="265">
        <v>0.998</v>
      </c>
      <c r="FP236" s="265">
        <v>0.4385</v>
      </c>
      <c r="FQ236" s="265">
        <v>0.97867999999999999</v>
      </c>
      <c r="FR236" s="265">
        <v>0.99892000000000003</v>
      </c>
      <c r="FS236" s="265">
        <v>0.99536000000000002</v>
      </c>
      <c r="FT236" s="265">
        <v>0.84141999999999995</v>
      </c>
      <c r="FU236" s="265">
        <v>0.87256999999999996</v>
      </c>
      <c r="FV236" s="265">
        <v>0.65793999999999997</v>
      </c>
      <c r="FW236" s="265">
        <v>0.45800000000000002</v>
      </c>
      <c r="FX236" s="265">
        <v>0.99904000000000004</v>
      </c>
      <c r="FY236" s="265">
        <v>0.40903</v>
      </c>
      <c r="FZ236" s="265">
        <v>0.45800000000000002</v>
      </c>
      <c r="GA236" s="265">
        <v>0.72275</v>
      </c>
      <c r="GB236" s="265">
        <v>0.61409999999999998</v>
      </c>
      <c r="GC236" s="265">
        <v>0.94782</v>
      </c>
      <c r="GD236" s="265">
        <v>0.98502999999999996</v>
      </c>
      <c r="GE236" s="265">
        <v>0.94976000000000005</v>
      </c>
      <c r="GF236" s="265">
        <v>0.99895</v>
      </c>
      <c r="GG236" s="265">
        <v>0.53474999999999995</v>
      </c>
      <c r="GH236" s="265">
        <v>0.61387000000000003</v>
      </c>
      <c r="GI236" s="265">
        <v>0.57389999999999997</v>
      </c>
      <c r="GJ236" s="265">
        <v>0.99716000000000005</v>
      </c>
      <c r="GK236" s="265">
        <v>0.98185</v>
      </c>
      <c r="GL236" s="265">
        <v>0.76415</v>
      </c>
      <c r="GM236" s="265">
        <v>0.99570000000000003</v>
      </c>
      <c r="GN236" s="265">
        <v>0.81344000000000005</v>
      </c>
      <c r="GO236" s="265">
        <v>0.99878999999999996</v>
      </c>
      <c r="GP236" s="265">
        <v>0.99694000000000005</v>
      </c>
      <c r="GQ236" s="265">
        <v>0.99780000000000002</v>
      </c>
      <c r="GR236" s="265">
        <v>0.97492999999999996</v>
      </c>
      <c r="GS236" s="265">
        <v>0.99860000000000004</v>
      </c>
      <c r="GT236" s="265">
        <v>0.99877000000000005</v>
      </c>
      <c r="GU236" s="265">
        <v>0.99917999999999996</v>
      </c>
      <c r="GV236" s="265">
        <v>0.96758</v>
      </c>
      <c r="GW236" s="265">
        <v>0.98938000000000004</v>
      </c>
      <c r="GX236" s="265">
        <v>0.99812000000000001</v>
      </c>
      <c r="GY236" s="265">
        <v>0.49186999999999997</v>
      </c>
      <c r="GZ236" s="265">
        <v>0.39135999999999999</v>
      </c>
      <c r="HA236" s="265">
        <v>0.99495</v>
      </c>
      <c r="HB236" s="265">
        <v>0.99924999999999997</v>
      </c>
      <c r="HC236" s="265">
        <v>0.87346999999999997</v>
      </c>
      <c r="HD236" s="265">
        <v>0.61263999999999996</v>
      </c>
      <c r="HE236" s="265">
        <v>0.99929999999999997</v>
      </c>
      <c r="HF236" s="265">
        <v>0.75690999999999997</v>
      </c>
      <c r="HG236" s="265">
        <v>0.99944</v>
      </c>
      <c r="HH236" s="265">
        <v>0.99946000000000002</v>
      </c>
      <c r="HI236" s="265">
        <v>0.99931999999999999</v>
      </c>
      <c r="HJ236" s="265">
        <v>0.82269999999999999</v>
      </c>
      <c r="HK236" s="265">
        <v>0.97728999999999999</v>
      </c>
      <c r="HL236" s="265">
        <v>0.99082999999999999</v>
      </c>
      <c r="HM236" s="265">
        <v>0.99270000000000003</v>
      </c>
      <c r="HN236" s="265">
        <v>0.98407999999999995</v>
      </c>
      <c r="HO236" s="265">
        <v>0.98633999999999999</v>
      </c>
      <c r="HP236" s="265">
        <v>0.99902999999999997</v>
      </c>
      <c r="HQ236" s="265">
        <v>0.68467</v>
      </c>
      <c r="HR236" s="265">
        <v>0.71547000000000005</v>
      </c>
      <c r="HS236" s="265">
        <v>0.97718000000000005</v>
      </c>
      <c r="HT236" s="265">
        <v>0.68371000000000004</v>
      </c>
      <c r="HU236" s="265">
        <v>0.68579000000000001</v>
      </c>
      <c r="HV236" s="265">
        <v>0.99897000000000002</v>
      </c>
      <c r="HW236" s="265">
        <v>0.60938000000000003</v>
      </c>
      <c r="HX236" s="265">
        <v>0.63070999999999999</v>
      </c>
      <c r="HY236" s="265">
        <v>0.48984</v>
      </c>
      <c r="HZ236" s="265">
        <v>0.86038000000000003</v>
      </c>
      <c r="IA236" s="265">
        <v>0.96762999999999999</v>
      </c>
      <c r="IB236" s="265">
        <v>0.97097</v>
      </c>
      <c r="IC236" s="265">
        <v>0.96187999999999996</v>
      </c>
      <c r="ID236" s="265">
        <v>0.96592</v>
      </c>
      <c r="IE236" s="265">
        <v>0.99073999999999995</v>
      </c>
      <c r="IF236" s="265">
        <v>0.98773999999999995</v>
      </c>
      <c r="IG236" s="265">
        <v>0.99941999999999998</v>
      </c>
      <c r="IH236" s="265">
        <v>0.99778999999999995</v>
      </c>
      <c r="II236" s="265">
        <v>0.86106000000000005</v>
      </c>
      <c r="IJ236" s="265">
        <v>0.99658000000000002</v>
      </c>
      <c r="IK236" s="265">
        <v>0.99502999999999997</v>
      </c>
      <c r="IL236" s="265">
        <v>0.99765999999999999</v>
      </c>
      <c r="IM236" s="265">
        <v>0.91395000000000004</v>
      </c>
      <c r="IN236" s="265">
        <v>0.76788999999999996</v>
      </c>
      <c r="IO236" s="265">
        <v>0.65793000000000001</v>
      </c>
      <c r="IP236" s="265">
        <v>0.97997000000000001</v>
      </c>
      <c r="IQ236" s="265">
        <v>0.98712999999999995</v>
      </c>
      <c r="IR236" s="265">
        <v>0.60006999999999999</v>
      </c>
      <c r="IS236" s="265">
        <v>0.96780999999999995</v>
      </c>
      <c r="IT236" s="265">
        <v>0.51146000000000003</v>
      </c>
      <c r="IU236" s="265">
        <v>0.99887999999999999</v>
      </c>
      <c r="IV236" s="265">
        <v>0.88027</v>
      </c>
      <c r="IW236" s="265">
        <v>0.99092999999999998</v>
      </c>
      <c r="IX236" s="265">
        <v>0.99743999999999999</v>
      </c>
      <c r="IY236" s="265">
        <v>0.80532000000000004</v>
      </c>
      <c r="IZ236" s="265">
        <v>0.73007999999999995</v>
      </c>
      <c r="JA236" s="265">
        <v>0.76400999999999997</v>
      </c>
      <c r="JB236" s="265">
        <v>0.73409000000000002</v>
      </c>
      <c r="JC236" s="265">
        <v>0.79257999999999995</v>
      </c>
      <c r="JD236" s="265">
        <v>0.92964999999999998</v>
      </c>
      <c r="JE236" s="265">
        <v>0.99805999999999995</v>
      </c>
      <c r="JF236" s="265">
        <v>0.47055000000000002</v>
      </c>
      <c r="JG236" s="265">
        <v>0.98260999999999998</v>
      </c>
      <c r="JH236" s="265">
        <v>0.88456000000000001</v>
      </c>
      <c r="JI236" s="265">
        <v>0.63988999999999996</v>
      </c>
      <c r="JJ236" s="265">
        <v>0.61046</v>
      </c>
      <c r="JK236" s="265">
        <v>0.76715999999999995</v>
      </c>
      <c r="JL236" s="265">
        <v>0.76427999999999996</v>
      </c>
      <c r="JM236" s="265">
        <v>0.98614999999999997</v>
      </c>
      <c r="JN236" s="265">
        <v>0.99712000000000001</v>
      </c>
      <c r="JO236" s="265">
        <v>0.99665999999999999</v>
      </c>
      <c r="JP236" s="265">
        <v>0.55301</v>
      </c>
      <c r="JQ236" s="265">
        <v>0.99766999999999995</v>
      </c>
      <c r="JR236" s="265">
        <v>0.99789000000000005</v>
      </c>
      <c r="JS236" s="265">
        <v>0.98372000000000004</v>
      </c>
      <c r="JT236" s="265">
        <v>0.32988000000000001</v>
      </c>
      <c r="JU236" s="265">
        <v>0.89405999999999997</v>
      </c>
      <c r="JV236" s="265">
        <v>0.85133000000000003</v>
      </c>
      <c r="JW236" s="265">
        <v>0.99934999999999996</v>
      </c>
      <c r="JX236" s="265">
        <v>0.99900999999999995</v>
      </c>
      <c r="JY236" s="265">
        <v>0.99900999999999995</v>
      </c>
      <c r="JZ236" s="265">
        <v>0.98350000000000004</v>
      </c>
      <c r="KA236" s="265">
        <v>0.91596</v>
      </c>
      <c r="KB236" s="265">
        <v>0.80864000000000003</v>
      </c>
      <c r="KC236" s="265">
        <v>0.47559000000000001</v>
      </c>
      <c r="KD236" s="265">
        <v>0.40083999999999997</v>
      </c>
      <c r="KE236" s="265">
        <v>0.42025000000000001</v>
      </c>
      <c r="KF236" s="265">
        <v>0.39521000000000001</v>
      </c>
      <c r="KG236" s="265">
        <v>0.37680000000000002</v>
      </c>
      <c r="KH236" s="265">
        <v>0.93542999999999998</v>
      </c>
      <c r="KI236" s="265">
        <v>0.99302000000000001</v>
      </c>
      <c r="KJ236" s="265">
        <v>0.98877000000000004</v>
      </c>
      <c r="KK236" s="265">
        <v>0.90056000000000003</v>
      </c>
      <c r="KL236" s="265">
        <v>0.91693000000000002</v>
      </c>
      <c r="KM236" s="265">
        <v>0.96326999999999996</v>
      </c>
      <c r="KN236" s="265">
        <v>0.91237999999999997</v>
      </c>
      <c r="KO236" s="265">
        <v>0.83826999999999996</v>
      </c>
      <c r="KP236" s="265">
        <v>6.2004225464498365E-3</v>
      </c>
      <c r="KQ236" s="265">
        <v>0.69779999999999998</v>
      </c>
      <c r="KR236" s="265">
        <v>0.64602999999999999</v>
      </c>
      <c r="KS236" s="265">
        <v>0.60448999999999997</v>
      </c>
      <c r="KT236" s="265">
        <v>0.94557805558077535</v>
      </c>
      <c r="KU236" s="265">
        <v>0.26446999999999998</v>
      </c>
      <c r="KV236" s="265">
        <v>0.44025999999999998</v>
      </c>
      <c r="KW236" s="265">
        <v>0.51190999999999998</v>
      </c>
      <c r="KX236" s="265">
        <v>0.61785999999999996</v>
      </c>
      <c r="KY236" s="265">
        <v>0.78603999999999996</v>
      </c>
      <c r="KZ236" s="265">
        <v>0.92811999999999995</v>
      </c>
      <c r="LA236" s="265">
        <v>0.99321000000000004</v>
      </c>
      <c r="LB236" s="265">
        <v>0.99346000000000001</v>
      </c>
      <c r="LC236" s="265">
        <v>1</v>
      </c>
      <c r="LD236" s="265">
        <v>0.79200000000000004</v>
      </c>
      <c r="LE236" s="265">
        <v>0.32230999999999999</v>
      </c>
      <c r="LF236" s="265">
        <v>0.82706999999999997</v>
      </c>
      <c r="LG236" s="265">
        <v>0.64297000000000004</v>
      </c>
      <c r="LH236" s="431">
        <v>4.1138636879622936E-3</v>
      </c>
      <c r="LI236" s="431">
        <v>3.8005579262971878E-3</v>
      </c>
      <c r="LJ236" s="431">
        <v>4.0521449409425259E-3</v>
      </c>
      <c r="LK236" s="431">
        <v>2.9703048057854176E-3</v>
      </c>
      <c r="LL236" s="431">
        <v>3.5279144067317247E-3</v>
      </c>
      <c r="LM236" s="431">
        <v>2.6437875349074602E-3</v>
      </c>
      <c r="LN236" s="431">
        <v>3.1731566414237022E-3</v>
      </c>
      <c r="LO236" s="431">
        <v>2.4681959766894579E-3</v>
      </c>
      <c r="LP236" s="431">
        <v>2.6505428832024336E-3</v>
      </c>
      <c r="LQ236" s="431">
        <v>2.3538938257843256E-3</v>
      </c>
      <c r="LR236" s="431">
        <v>3.5781380720436573E-3</v>
      </c>
      <c r="LS236" s="431">
        <v>3.0774413608014584E-3</v>
      </c>
      <c r="LT236" s="431">
        <v>3.6892623174935579E-3</v>
      </c>
      <c r="LU236" s="431">
        <v>2.7052343357354403E-3</v>
      </c>
      <c r="LV236" s="431">
        <v>3.3518727868795395E-3</v>
      </c>
      <c r="LW236" s="431">
        <v>2.7021816931664944E-3</v>
      </c>
      <c r="LX236" s="431">
        <v>3.0799878295511007E-3</v>
      </c>
      <c r="LY236" s="431">
        <v>2.5345080066472292E-3</v>
      </c>
      <c r="LZ236" s="431">
        <v>3.8624180015176535E-3</v>
      </c>
      <c r="MA236" s="431">
        <v>3.5255120601505041E-3</v>
      </c>
      <c r="MB236" s="431">
        <v>3.9564915932714939E-3</v>
      </c>
      <c r="MC236" s="431">
        <v>2.8373277746140957E-3</v>
      </c>
      <c r="MD236" s="431">
        <v>2.7094697579741478E-3</v>
      </c>
      <c r="ME236" s="431">
        <v>3.2260837033390999E-3</v>
      </c>
      <c r="MF236" s="431">
        <v>3.4165764227509499E-3</v>
      </c>
      <c r="MG236" s="431">
        <v>3.1079801265150309E-3</v>
      </c>
      <c r="MH236" s="266"/>
      <c r="MI236" s="266"/>
      <c r="MJ236" s="266"/>
      <c r="MK236" s="266"/>
      <c r="ML236" s="266"/>
      <c r="MM236" s="266"/>
      <c r="MN236" s="266"/>
      <c r="MO236" s="266"/>
      <c r="MP236" s="266"/>
      <c r="MQ236" s="266"/>
      <c r="MR236" s="266"/>
      <c r="MS236" s="266"/>
      <c r="MT236" s="266"/>
      <c r="MU236" s="266"/>
      <c r="MV236" s="266"/>
      <c r="MW236" s="266"/>
      <c r="MX236" s="266"/>
      <c r="MY236" s="266"/>
      <c r="MZ236" s="266"/>
      <c r="NA236" s="266"/>
      <c r="NB236" s="266"/>
      <c r="NC236" s="266"/>
      <c r="ND236" s="266"/>
      <c r="NE236" s="266"/>
      <c r="NF236" s="266"/>
      <c r="NG236" s="266"/>
      <c r="NH236" s="266"/>
      <c r="NI236" s="266"/>
      <c r="NJ236" s="266"/>
      <c r="NK236" s="266"/>
      <c r="NL236" s="266"/>
      <c r="NM236" s="266"/>
      <c r="NN236" s="266"/>
      <c r="NO236" s="266"/>
      <c r="NP236" s="266"/>
      <c r="NQ236" s="266"/>
      <c r="NR236" s="266"/>
      <c r="NS236" s="266"/>
      <c r="NT236" s="266"/>
      <c r="NU236" s="266"/>
      <c r="NV236" s="266"/>
      <c r="NW236" s="266"/>
      <c r="NX236" s="266"/>
      <c r="NY236" s="266"/>
      <c r="NZ236" s="266"/>
      <c r="OA236" s="266"/>
      <c r="OB236" s="266"/>
      <c r="OC236" s="266"/>
      <c r="OD236" s="266"/>
      <c r="OE236" s="266"/>
      <c r="OF236" s="266"/>
      <c r="OG236" s="266"/>
      <c r="OH236" s="266"/>
      <c r="OI236" s="266"/>
      <c r="OJ236" s="266"/>
      <c r="OK236" s="266"/>
      <c r="OL236" s="266"/>
      <c r="OM236" s="266"/>
      <c r="ON236" s="267"/>
    </row>
    <row r="237" spans="1:404">
      <c r="A237" s="261">
        <v>612</v>
      </c>
      <c r="B237" s="265">
        <v>0.24465000000000001</v>
      </c>
      <c r="C237" s="265">
        <v>0.37803999999999999</v>
      </c>
      <c r="D237" s="265">
        <v>0.47115000000000001</v>
      </c>
      <c r="E237" s="265">
        <v>0.56288000000000005</v>
      </c>
      <c r="F237" s="265">
        <v>0.24557999999999999</v>
      </c>
      <c r="G237" s="265">
        <v>0.38522000000000001</v>
      </c>
      <c r="H237" s="265">
        <v>0.26052999999999998</v>
      </c>
      <c r="I237" s="265">
        <v>0.39437</v>
      </c>
      <c r="J237" s="265">
        <v>0.44125999999999999</v>
      </c>
      <c r="K237" s="265">
        <v>0.54678000000000004</v>
      </c>
      <c r="L237" s="265">
        <v>0.68910000000000005</v>
      </c>
      <c r="M237" s="265">
        <v>0.90947</v>
      </c>
      <c r="N237" s="265">
        <v>0.54342999999999997</v>
      </c>
      <c r="O237" s="265">
        <v>0.2777</v>
      </c>
      <c r="P237" s="265">
        <v>0.38784999999999997</v>
      </c>
      <c r="Q237" s="265">
        <v>0.36884</v>
      </c>
      <c r="R237" s="265">
        <v>0.56679999999999997</v>
      </c>
      <c r="S237" s="265">
        <v>0.37694</v>
      </c>
      <c r="T237" s="265">
        <v>0.22231999999999999</v>
      </c>
      <c r="U237" s="265">
        <v>0.22677</v>
      </c>
      <c r="V237" s="265">
        <v>0.15528</v>
      </c>
      <c r="W237" s="265">
        <v>0.89536000000000004</v>
      </c>
      <c r="X237" s="265">
        <v>0.73075000000000001</v>
      </c>
      <c r="Y237" s="265">
        <v>0.47919</v>
      </c>
      <c r="Z237" s="265">
        <v>0.32346999999999998</v>
      </c>
      <c r="AA237" s="265">
        <v>0.24543000000000001</v>
      </c>
      <c r="AB237" s="265">
        <v>0.17232</v>
      </c>
      <c r="AC237" s="265">
        <v>0.39377000000000001</v>
      </c>
      <c r="AD237" s="265">
        <v>0.26418000000000003</v>
      </c>
      <c r="AE237" s="265">
        <v>0.80661000000000005</v>
      </c>
      <c r="AF237" s="265">
        <v>0.64381999999999995</v>
      </c>
      <c r="AG237" s="265">
        <v>0.18243999999999999</v>
      </c>
      <c r="AH237" s="265">
        <v>0.43959999999999999</v>
      </c>
      <c r="AI237" s="265">
        <v>0.90449999999999997</v>
      </c>
      <c r="AJ237" s="265">
        <v>0.79727999999999999</v>
      </c>
      <c r="AK237" s="265">
        <v>0.69582999999999995</v>
      </c>
      <c r="AL237" s="265">
        <v>0.81105000000000005</v>
      </c>
      <c r="AM237" s="265">
        <v>0.56096000000000001</v>
      </c>
      <c r="AN237" s="265">
        <v>0.58828999999999998</v>
      </c>
      <c r="AO237" s="265">
        <v>0.67920000000000003</v>
      </c>
      <c r="AP237" s="265">
        <v>0.62644</v>
      </c>
      <c r="AQ237" s="265">
        <v>0.50044999999999995</v>
      </c>
      <c r="AR237" s="265">
        <v>0.61033999999999999</v>
      </c>
      <c r="AS237" s="265">
        <v>0.46179999999999999</v>
      </c>
      <c r="AT237" s="265">
        <v>0.45499000000000001</v>
      </c>
      <c r="AU237" s="265">
        <v>0.50377000000000005</v>
      </c>
      <c r="AV237" s="265">
        <v>0.38974999999999999</v>
      </c>
      <c r="AW237" s="265">
        <v>0.79757</v>
      </c>
      <c r="AX237" s="265">
        <v>0.67244000000000004</v>
      </c>
      <c r="AY237" s="265">
        <v>0.54029000000000005</v>
      </c>
      <c r="AZ237" s="265">
        <v>0.45218000000000003</v>
      </c>
      <c r="BA237" s="265">
        <v>0.90615000000000001</v>
      </c>
      <c r="BB237" s="265">
        <v>0.90615000000000001</v>
      </c>
      <c r="BC237" s="265">
        <v>0.90537999999999996</v>
      </c>
      <c r="BD237" s="265">
        <v>0.90615000000000001</v>
      </c>
      <c r="BE237" s="265">
        <v>0.36077999999999999</v>
      </c>
      <c r="BF237" s="265">
        <v>0.34444000000000002</v>
      </c>
      <c r="BG237" s="265">
        <v>0.84855999999999998</v>
      </c>
      <c r="BH237" s="265">
        <v>0.89534999999999998</v>
      </c>
      <c r="BI237" s="265">
        <v>0.89165000000000005</v>
      </c>
      <c r="BJ237" s="265">
        <v>0.85197999999999996</v>
      </c>
      <c r="BK237" s="265">
        <v>0.47012999999999999</v>
      </c>
      <c r="BL237" s="265">
        <v>0.79684999999999995</v>
      </c>
      <c r="BM237" s="265">
        <v>0.49512</v>
      </c>
      <c r="BN237" s="265">
        <v>0.55418000000000001</v>
      </c>
      <c r="BO237" s="265">
        <v>0.6</v>
      </c>
      <c r="BP237" s="265">
        <v>5.3504000000000003E-2</v>
      </c>
      <c r="BQ237" s="265">
        <v>0.69650000000000001</v>
      </c>
      <c r="BR237" s="265">
        <v>0.55561000000000005</v>
      </c>
      <c r="BS237" s="265">
        <v>0.69367000000000001</v>
      </c>
      <c r="BT237" s="265">
        <v>0.48627999999999999</v>
      </c>
      <c r="BU237" s="265">
        <v>1.355E-2</v>
      </c>
      <c r="BV237" s="265">
        <v>6.5167999999999997E-3</v>
      </c>
      <c r="BW237" s="265">
        <v>0.27202999999999999</v>
      </c>
      <c r="BX237" s="265">
        <v>0.1757</v>
      </c>
      <c r="BY237" s="265">
        <v>0.57455999999999996</v>
      </c>
      <c r="BZ237" s="265">
        <v>0.55488999999999999</v>
      </c>
      <c r="CA237" s="265">
        <v>0.83799999999999997</v>
      </c>
      <c r="CB237" s="265">
        <v>0.66878000000000004</v>
      </c>
      <c r="CC237" s="265">
        <v>0.82799</v>
      </c>
      <c r="CD237" s="265">
        <v>0.56045999999999996</v>
      </c>
      <c r="CE237" s="265">
        <v>0.53381000000000001</v>
      </c>
      <c r="CF237" s="265">
        <v>0.58348</v>
      </c>
      <c r="CG237" s="265">
        <v>0.49773000000000001</v>
      </c>
      <c r="CH237" s="265">
        <v>0.53274999999999995</v>
      </c>
      <c r="CI237" s="265">
        <v>0.53273999999999999</v>
      </c>
      <c r="CJ237" s="265">
        <v>0.52753000000000005</v>
      </c>
      <c r="CK237" s="265">
        <v>0.53747</v>
      </c>
      <c r="CL237" s="265">
        <v>0.64649999999999996</v>
      </c>
      <c r="CM237" s="265">
        <v>0.59526000000000001</v>
      </c>
      <c r="CN237" s="265">
        <v>0.18990000000000001</v>
      </c>
      <c r="CO237" s="265">
        <v>0.45002999999999999</v>
      </c>
      <c r="CP237" s="265">
        <v>0.61253000000000002</v>
      </c>
      <c r="CQ237" s="265">
        <v>0.51548000000000005</v>
      </c>
      <c r="CR237" s="265">
        <v>0.48599999999999999</v>
      </c>
      <c r="CS237" s="265">
        <v>0.22245000000000001</v>
      </c>
      <c r="CT237" s="265">
        <v>0.31752999999999998</v>
      </c>
      <c r="CU237" s="265">
        <v>0.28999999999999998</v>
      </c>
      <c r="CV237" s="265">
        <v>0.48687999999999998</v>
      </c>
      <c r="CW237" s="265">
        <v>0.45656999999999998</v>
      </c>
      <c r="CX237" s="265">
        <v>0.24329999999999999</v>
      </c>
      <c r="CY237" s="265">
        <v>0.43918000000000001</v>
      </c>
      <c r="CZ237" s="265">
        <v>0.47843999999999998</v>
      </c>
      <c r="DA237" s="265">
        <v>0.50038000000000005</v>
      </c>
      <c r="DB237" s="265">
        <v>0.20605999999999999</v>
      </c>
      <c r="DC237" s="265">
        <v>0.22474</v>
      </c>
      <c r="DD237" s="265">
        <v>0.18990000000000001</v>
      </c>
      <c r="DE237" s="265">
        <v>0.28660000000000002</v>
      </c>
      <c r="DF237" s="265">
        <v>0.40192</v>
      </c>
      <c r="DG237" s="265">
        <v>0.40305999999999997</v>
      </c>
      <c r="DH237" s="265">
        <v>0.15659999999999999</v>
      </c>
      <c r="DI237" s="265">
        <v>0.88060000000000005</v>
      </c>
      <c r="DJ237" s="265">
        <v>0.84197999999999995</v>
      </c>
      <c r="DK237" s="265">
        <v>0.43002000000000001</v>
      </c>
      <c r="DL237" s="265">
        <v>0.66030999999999995</v>
      </c>
      <c r="DM237" s="265">
        <v>0.40466000000000002</v>
      </c>
      <c r="DN237" s="265">
        <v>0.56659999999999999</v>
      </c>
      <c r="DO237" s="265">
        <v>0.97263999999999995</v>
      </c>
      <c r="DP237" s="265">
        <v>0.59199999999999997</v>
      </c>
      <c r="DQ237" s="265">
        <v>0.29386000000000001</v>
      </c>
      <c r="DR237" s="265">
        <v>0.19117000000000001</v>
      </c>
      <c r="DS237" s="265">
        <v>0.55954000000000004</v>
      </c>
      <c r="DT237" s="265">
        <v>0.52646999999999999</v>
      </c>
      <c r="DU237" s="265">
        <v>0.90700999999999998</v>
      </c>
      <c r="DV237" s="265">
        <v>0.55035999999999996</v>
      </c>
      <c r="DW237" s="265">
        <v>0.83172000000000001</v>
      </c>
      <c r="DX237" s="265">
        <v>0.17912</v>
      </c>
      <c r="DY237" s="265">
        <v>0.17272999999999999</v>
      </c>
      <c r="DZ237" s="265">
        <v>0.55896999999999997</v>
      </c>
      <c r="EA237" s="265">
        <v>0.82567999999999997</v>
      </c>
      <c r="EB237" s="265">
        <v>0.84245999999999999</v>
      </c>
      <c r="EC237" s="265">
        <v>0.84248999999999996</v>
      </c>
      <c r="ED237" s="265">
        <v>0.84241999999999995</v>
      </c>
      <c r="EE237" s="265">
        <v>0.84238999999999997</v>
      </c>
      <c r="EF237" s="265">
        <v>0.28103</v>
      </c>
      <c r="EG237" s="265">
        <v>0.82579000000000002</v>
      </c>
      <c r="EH237" s="265">
        <v>0.80842999999999998</v>
      </c>
      <c r="EI237" s="265">
        <v>0.44285999999999998</v>
      </c>
      <c r="EJ237" s="265">
        <v>0.39588000000000001</v>
      </c>
      <c r="EK237" s="265">
        <v>0.24848000000000001</v>
      </c>
      <c r="EL237" s="265">
        <v>0.3125</v>
      </c>
      <c r="EM237" s="265">
        <v>0.26039000000000001</v>
      </c>
      <c r="EN237" s="265">
        <v>0.29963000000000001</v>
      </c>
      <c r="EO237" s="265">
        <v>0.85550000000000004</v>
      </c>
      <c r="EP237" s="265">
        <v>0.45089000000000001</v>
      </c>
      <c r="EQ237" s="265">
        <v>0.15038000000000001</v>
      </c>
      <c r="ER237" s="265">
        <v>0.15633</v>
      </c>
      <c r="ES237" s="265">
        <v>0.1578</v>
      </c>
      <c r="ET237" s="265">
        <v>0.16364999999999999</v>
      </c>
      <c r="EU237" s="265">
        <v>0.15392</v>
      </c>
      <c r="EV237" s="265">
        <v>0.10438</v>
      </c>
      <c r="EW237" s="265">
        <v>0.11583</v>
      </c>
      <c r="EX237" s="265">
        <v>0.13774</v>
      </c>
      <c r="EY237" s="265">
        <v>0.14913999999999999</v>
      </c>
      <c r="EZ237" s="265">
        <v>0.48381999999999997</v>
      </c>
      <c r="FA237" s="265">
        <v>0.14638999999999999</v>
      </c>
      <c r="FB237" s="265">
        <v>0.12640999999999999</v>
      </c>
      <c r="FC237" s="265">
        <v>0.10928</v>
      </c>
      <c r="FD237" s="265">
        <v>0.16322999999999999</v>
      </c>
      <c r="FE237" s="265">
        <v>9.3992000000000006E-2</v>
      </c>
      <c r="FF237" s="265">
        <v>0.15876000000000001</v>
      </c>
      <c r="FG237" s="265">
        <v>0.17013</v>
      </c>
      <c r="FH237" s="265">
        <v>0.15221999999999999</v>
      </c>
      <c r="FI237" s="265">
        <v>0.14910000000000001</v>
      </c>
      <c r="FJ237" s="265">
        <v>0.37103000000000003</v>
      </c>
      <c r="FK237" s="265">
        <v>0.36453000000000002</v>
      </c>
      <c r="FL237" s="265">
        <v>0.35937000000000002</v>
      </c>
      <c r="FM237" s="265">
        <v>0.30875000000000002</v>
      </c>
      <c r="FN237" s="265">
        <v>0.87326000000000004</v>
      </c>
      <c r="FO237" s="265">
        <v>0.996</v>
      </c>
      <c r="FP237" s="265">
        <v>0.43231999999999998</v>
      </c>
      <c r="FQ237" s="265">
        <v>0.98350000000000004</v>
      </c>
      <c r="FR237" s="265">
        <v>0.99782999999999999</v>
      </c>
      <c r="FS237" s="265">
        <v>0.99328000000000005</v>
      </c>
      <c r="FT237" s="265">
        <v>0.85307999999999995</v>
      </c>
      <c r="FU237" s="265">
        <v>0.88222</v>
      </c>
      <c r="FV237" s="265">
        <v>0.65166000000000002</v>
      </c>
      <c r="FW237" s="265">
        <v>0.45212000000000002</v>
      </c>
      <c r="FX237" s="265">
        <v>0.99807000000000001</v>
      </c>
      <c r="FY237" s="265">
        <v>0.40386</v>
      </c>
      <c r="FZ237" s="265">
        <v>0.45212000000000002</v>
      </c>
      <c r="GA237" s="265">
        <v>0.72184999999999999</v>
      </c>
      <c r="GB237" s="265">
        <v>0.60692999999999997</v>
      </c>
      <c r="GC237" s="265">
        <v>0.9405</v>
      </c>
      <c r="GD237" s="265">
        <v>0.98731000000000002</v>
      </c>
      <c r="GE237" s="265">
        <v>0.94484999999999997</v>
      </c>
      <c r="GF237" s="265">
        <v>0.99789000000000005</v>
      </c>
      <c r="GG237" s="265">
        <v>0.52817000000000003</v>
      </c>
      <c r="GH237" s="265">
        <v>0.60629999999999995</v>
      </c>
      <c r="GI237" s="265">
        <v>0.56645999999999996</v>
      </c>
      <c r="GJ237" s="265">
        <v>0.99787000000000003</v>
      </c>
      <c r="GK237" s="265">
        <v>0.98456999999999995</v>
      </c>
      <c r="GL237" s="265">
        <v>0.75995000000000001</v>
      </c>
      <c r="GM237" s="265">
        <v>0.99448000000000003</v>
      </c>
      <c r="GN237" s="265">
        <v>0.80591999999999997</v>
      </c>
      <c r="GO237" s="265">
        <v>0.99758000000000002</v>
      </c>
      <c r="GP237" s="265">
        <v>0.99546000000000001</v>
      </c>
      <c r="GQ237" s="265">
        <v>0.99682000000000004</v>
      </c>
      <c r="GR237" s="265">
        <v>0.97296000000000005</v>
      </c>
      <c r="GS237" s="265">
        <v>0.99719999999999998</v>
      </c>
      <c r="GT237" s="265">
        <v>0.99753999999999998</v>
      </c>
      <c r="GU237" s="265">
        <v>0.99836999999999998</v>
      </c>
      <c r="GV237" s="265">
        <v>0.96697</v>
      </c>
      <c r="GW237" s="265">
        <v>0.98585999999999996</v>
      </c>
      <c r="GX237" s="265">
        <v>0.99858999999999998</v>
      </c>
      <c r="GY237" s="265">
        <v>0.48487999999999998</v>
      </c>
      <c r="GZ237" s="265">
        <v>0.38597999999999999</v>
      </c>
      <c r="HA237" s="265">
        <v>0.99605999999999995</v>
      </c>
      <c r="HB237" s="265">
        <v>0.99848999999999999</v>
      </c>
      <c r="HC237" s="265">
        <v>0.86887000000000003</v>
      </c>
      <c r="HD237" s="265">
        <v>0.60846999999999996</v>
      </c>
      <c r="HE237" s="265">
        <v>0.99860000000000004</v>
      </c>
      <c r="HF237" s="265">
        <v>0.75027999999999995</v>
      </c>
      <c r="HG237" s="265">
        <v>0.99887000000000004</v>
      </c>
      <c r="HH237" s="265">
        <v>0.99890999999999996</v>
      </c>
      <c r="HI237" s="265">
        <v>0.99863999999999997</v>
      </c>
      <c r="HJ237" s="265">
        <v>0.81418000000000001</v>
      </c>
      <c r="HK237" s="265">
        <v>0.97979000000000005</v>
      </c>
      <c r="HL237" s="265">
        <v>0.99312</v>
      </c>
      <c r="HM237" s="265">
        <v>0.99148999999999998</v>
      </c>
      <c r="HN237" s="265">
        <v>0.98035000000000005</v>
      </c>
      <c r="HO237" s="265">
        <v>0.98324999999999996</v>
      </c>
      <c r="HP237" s="265">
        <v>0.99807000000000001</v>
      </c>
      <c r="HQ237" s="265">
        <v>0.67781000000000002</v>
      </c>
      <c r="HR237" s="265">
        <v>0.70684999999999998</v>
      </c>
      <c r="HS237" s="265">
        <v>0.97263999999999995</v>
      </c>
      <c r="HT237" s="265">
        <v>0.67757000000000001</v>
      </c>
      <c r="HU237" s="265">
        <v>0.67803999999999998</v>
      </c>
      <c r="HV237" s="265">
        <v>0.99794000000000005</v>
      </c>
      <c r="HW237" s="265">
        <v>0.60155000000000003</v>
      </c>
      <c r="HX237" s="265">
        <v>0.62289000000000005</v>
      </c>
      <c r="HY237" s="265">
        <v>0.48327999999999999</v>
      </c>
      <c r="HZ237" s="265">
        <v>0.85131999999999997</v>
      </c>
      <c r="IA237" s="265">
        <v>0.96296000000000004</v>
      </c>
      <c r="IB237" s="265">
        <v>0.96597999999999995</v>
      </c>
      <c r="IC237" s="265">
        <v>0.95664000000000005</v>
      </c>
      <c r="ID237" s="265">
        <v>0.96114999999999995</v>
      </c>
      <c r="IE237" s="265">
        <v>0.98690999999999995</v>
      </c>
      <c r="IF237" s="265">
        <v>0.98456999999999995</v>
      </c>
      <c r="IG237" s="265">
        <v>0.99885000000000002</v>
      </c>
      <c r="IH237" s="265">
        <v>0.99558000000000002</v>
      </c>
      <c r="II237" s="265">
        <v>0.85368999999999995</v>
      </c>
      <c r="IJ237" s="265">
        <v>0.99316000000000004</v>
      </c>
      <c r="IK237" s="265">
        <v>0.99097000000000002</v>
      </c>
      <c r="IL237" s="265">
        <v>0.99726999999999999</v>
      </c>
      <c r="IM237" s="265">
        <v>0.90691999999999995</v>
      </c>
      <c r="IN237" s="265">
        <v>0.75690999999999997</v>
      </c>
      <c r="IO237" s="265">
        <v>0.64344999999999997</v>
      </c>
      <c r="IP237" s="265">
        <v>0.98497000000000001</v>
      </c>
      <c r="IQ237" s="265">
        <v>0.98524</v>
      </c>
      <c r="IR237" s="265">
        <v>0.59230000000000005</v>
      </c>
      <c r="IS237" s="265">
        <v>0.97146999999999994</v>
      </c>
      <c r="IT237" s="265">
        <v>0.50561999999999996</v>
      </c>
      <c r="IU237" s="265">
        <v>0.99775999999999998</v>
      </c>
      <c r="IV237" s="265">
        <v>0.88951999999999998</v>
      </c>
      <c r="IW237" s="265">
        <v>0.98841000000000001</v>
      </c>
      <c r="IX237" s="265">
        <v>0.99489000000000005</v>
      </c>
      <c r="IY237" s="265">
        <v>0.79886000000000001</v>
      </c>
      <c r="IZ237" s="265">
        <v>0.72440000000000004</v>
      </c>
      <c r="JA237" s="265">
        <v>0.75800999999999996</v>
      </c>
      <c r="JB237" s="265">
        <v>0.72824999999999995</v>
      </c>
      <c r="JC237" s="265">
        <v>0.78627999999999998</v>
      </c>
      <c r="JD237" s="265">
        <v>0.92325000000000002</v>
      </c>
      <c r="JE237" s="265">
        <v>0.99855000000000005</v>
      </c>
      <c r="JF237" s="265">
        <v>0.46412999999999999</v>
      </c>
      <c r="JG237" s="265">
        <v>0.9798</v>
      </c>
      <c r="JH237" s="265">
        <v>0.87768000000000002</v>
      </c>
      <c r="JI237" s="265">
        <v>0.63273000000000001</v>
      </c>
      <c r="JJ237" s="265">
        <v>0.60509000000000002</v>
      </c>
      <c r="JK237" s="265">
        <v>0.76060000000000005</v>
      </c>
      <c r="JL237" s="265">
        <v>0.75727</v>
      </c>
      <c r="JM237" s="265">
        <v>0.98357000000000006</v>
      </c>
      <c r="JN237" s="265">
        <v>0.99424000000000001</v>
      </c>
      <c r="JO237" s="265">
        <v>0.99492000000000003</v>
      </c>
      <c r="JP237" s="265">
        <v>0.54701</v>
      </c>
      <c r="JQ237" s="265">
        <v>0.99746999999999997</v>
      </c>
      <c r="JR237" s="265">
        <v>0.99578</v>
      </c>
      <c r="JS237" s="265">
        <v>0.97992000000000001</v>
      </c>
      <c r="JT237" s="265">
        <v>0.32582</v>
      </c>
      <c r="JU237" s="265">
        <v>0.88946999999999998</v>
      </c>
      <c r="JV237" s="265">
        <v>0.84406999999999999</v>
      </c>
      <c r="JW237" s="265">
        <v>0.99868999999999997</v>
      </c>
      <c r="JX237" s="265">
        <v>0.99926000000000004</v>
      </c>
      <c r="JY237" s="265">
        <v>0.99802000000000002</v>
      </c>
      <c r="JZ237" s="265">
        <v>0.98097000000000001</v>
      </c>
      <c r="KA237" s="265">
        <v>0.92361000000000004</v>
      </c>
      <c r="KB237" s="265">
        <v>0.81640000000000001</v>
      </c>
      <c r="KC237" s="265">
        <v>0.46934999999999999</v>
      </c>
      <c r="KD237" s="265">
        <v>0.39518999999999999</v>
      </c>
      <c r="KE237" s="265">
        <v>0.41437000000000002</v>
      </c>
      <c r="KF237" s="265">
        <v>0.39023999999999998</v>
      </c>
      <c r="KG237" s="265">
        <v>0.37207000000000001</v>
      </c>
      <c r="KH237" s="265">
        <v>0.92874999999999996</v>
      </c>
      <c r="KI237" s="265">
        <v>0.98862000000000005</v>
      </c>
      <c r="KJ237" s="265">
        <v>0.98379000000000005</v>
      </c>
      <c r="KK237" s="265">
        <v>0.90747999999999995</v>
      </c>
      <c r="KL237" s="265">
        <v>0.92345999999999995</v>
      </c>
      <c r="KM237" s="265">
        <v>0.96306000000000003</v>
      </c>
      <c r="KN237" s="265">
        <v>0.91149999999999998</v>
      </c>
      <c r="KO237" s="265">
        <v>0.83692999999999995</v>
      </c>
      <c r="KP237" s="265">
        <v>6.1879550500580282E-3</v>
      </c>
      <c r="KQ237" s="265">
        <v>0.69599999999999995</v>
      </c>
      <c r="KR237" s="265">
        <v>0.64410999999999996</v>
      </c>
      <c r="KS237" s="265">
        <v>0.60248000000000002</v>
      </c>
      <c r="KT237" s="265">
        <v>0.94527866020493023</v>
      </c>
      <c r="KU237" s="265">
        <v>0.26743</v>
      </c>
      <c r="KV237" s="265">
        <v>0.44346000000000002</v>
      </c>
      <c r="KW237" s="265">
        <v>0.51502999999999999</v>
      </c>
      <c r="KX237" s="265">
        <v>0.62073999999999996</v>
      </c>
      <c r="KY237" s="265">
        <v>0.78825000000000001</v>
      </c>
      <c r="KZ237" s="265">
        <v>0.92947000000000002</v>
      </c>
      <c r="LA237" s="265">
        <v>0.99360999999999999</v>
      </c>
      <c r="LB237" s="265">
        <v>0.99304000000000003</v>
      </c>
      <c r="LC237" s="265">
        <v>1</v>
      </c>
      <c r="LD237" s="265">
        <v>0.59399999999999997</v>
      </c>
      <c r="LE237" s="265">
        <v>0.30497000000000002</v>
      </c>
      <c r="LF237" s="265">
        <v>0.65412999999999999</v>
      </c>
      <c r="LG237" s="265">
        <v>0.50853000000000004</v>
      </c>
      <c r="LH237" s="431">
        <v>4.0623107925057411E-3</v>
      </c>
      <c r="LI237" s="431">
        <v>3.8025113753974438E-3</v>
      </c>
      <c r="LJ237" s="431">
        <v>4.0591871365904808E-3</v>
      </c>
      <c r="LK237" s="431">
        <v>3.0751335434615612E-3</v>
      </c>
      <c r="LL237" s="431">
        <v>3.6038465332239866E-3</v>
      </c>
      <c r="LM237" s="431">
        <v>2.8105287346988916E-3</v>
      </c>
      <c r="LN237" s="431">
        <v>3.3191207330673933E-3</v>
      </c>
      <c r="LO237" s="431">
        <v>2.6667837519198656E-3</v>
      </c>
      <c r="LP237" s="431">
        <v>2.8114533051848412E-3</v>
      </c>
      <c r="LQ237" s="431">
        <v>2.5500787887722254E-3</v>
      </c>
      <c r="LR237" s="431">
        <v>3.5266687627881765E-3</v>
      </c>
      <c r="LS237" s="431">
        <v>3.147779731079936E-3</v>
      </c>
      <c r="LT237" s="431">
        <v>3.6511279176920652E-3</v>
      </c>
      <c r="LU237" s="431">
        <v>2.8400607407093048E-3</v>
      </c>
      <c r="LV237" s="431">
        <v>3.4508535172790289E-3</v>
      </c>
      <c r="LW237" s="431">
        <v>2.8880462050437927E-3</v>
      </c>
      <c r="LX237" s="431">
        <v>3.192282747477293E-3</v>
      </c>
      <c r="LY237" s="431">
        <v>2.6907494757324457E-3</v>
      </c>
      <c r="LZ237" s="431">
        <v>3.8126439321786165E-3</v>
      </c>
      <c r="MA237" s="431">
        <v>3.5264887847006321E-3</v>
      </c>
      <c r="MB237" s="431">
        <v>3.9124558679759502E-3</v>
      </c>
      <c r="MC237" s="431">
        <v>2.934236777946353E-3</v>
      </c>
      <c r="MD237" s="431">
        <v>2.8410919476300478E-3</v>
      </c>
      <c r="ME237" s="431">
        <v>3.2716821879148483E-3</v>
      </c>
      <c r="MF237" s="431">
        <v>3.4335844684392214E-3</v>
      </c>
      <c r="MG237" s="431">
        <v>3.1661761458963156E-3</v>
      </c>
      <c r="MH237" s="266"/>
      <c r="MI237" s="266"/>
      <c r="MJ237" s="266"/>
      <c r="MK237" s="266"/>
      <c r="ML237" s="266"/>
      <c r="MM237" s="266"/>
      <c r="MN237" s="266"/>
      <c r="MO237" s="266"/>
      <c r="MP237" s="266"/>
      <c r="MQ237" s="266"/>
      <c r="MR237" s="266"/>
      <c r="MS237" s="266"/>
      <c r="MT237" s="266"/>
      <c r="MU237" s="266"/>
      <c r="MV237" s="266"/>
      <c r="MW237" s="266"/>
      <c r="MX237" s="266"/>
      <c r="MY237" s="266"/>
      <c r="MZ237" s="266"/>
      <c r="NA237" s="266"/>
      <c r="NB237" s="266"/>
      <c r="NC237" s="266"/>
      <c r="ND237" s="266"/>
      <c r="NE237" s="266"/>
      <c r="NF237" s="266"/>
      <c r="NG237" s="266"/>
      <c r="NH237" s="266"/>
      <c r="NI237" s="266"/>
      <c r="NJ237" s="266"/>
      <c r="NK237" s="266"/>
      <c r="NL237" s="266"/>
      <c r="NM237" s="266"/>
      <c r="NN237" s="266"/>
      <c r="NO237" s="266"/>
      <c r="NP237" s="266"/>
      <c r="NQ237" s="266"/>
      <c r="NR237" s="266"/>
      <c r="NS237" s="266"/>
      <c r="NT237" s="266"/>
      <c r="NU237" s="266"/>
      <c r="NV237" s="266"/>
      <c r="NW237" s="266"/>
      <c r="NX237" s="266"/>
      <c r="NY237" s="266"/>
      <c r="NZ237" s="266"/>
      <c r="OA237" s="266"/>
      <c r="OB237" s="266"/>
      <c r="OC237" s="266"/>
      <c r="OD237" s="266"/>
      <c r="OE237" s="266"/>
      <c r="OF237" s="266"/>
      <c r="OG237" s="266"/>
      <c r="OH237" s="266"/>
      <c r="OI237" s="266"/>
      <c r="OJ237" s="266"/>
      <c r="OK237" s="266"/>
      <c r="OL237" s="266"/>
      <c r="OM237" s="266"/>
      <c r="ON237" s="267"/>
    </row>
    <row r="238" spans="1:404">
      <c r="A238" s="261">
        <v>613</v>
      </c>
      <c r="B238" s="265">
        <v>0.23966000000000001</v>
      </c>
      <c r="C238" s="265">
        <v>0.36981000000000003</v>
      </c>
      <c r="D238" s="265">
        <v>0.46104000000000001</v>
      </c>
      <c r="E238" s="265">
        <v>0.55139000000000005</v>
      </c>
      <c r="F238" s="265">
        <v>0.24018999999999999</v>
      </c>
      <c r="G238" s="265">
        <v>0.37619999999999998</v>
      </c>
      <c r="H238" s="265">
        <v>0.25940000000000002</v>
      </c>
      <c r="I238" s="265">
        <v>0.39595000000000002</v>
      </c>
      <c r="J238" s="265">
        <v>0.44131999999999999</v>
      </c>
      <c r="K238" s="265">
        <v>0.52080000000000004</v>
      </c>
      <c r="L238" s="265">
        <v>0.65425999999999995</v>
      </c>
      <c r="M238" s="265">
        <v>0.86421000000000003</v>
      </c>
      <c r="N238" s="265">
        <v>0.54601999999999995</v>
      </c>
      <c r="O238" s="265">
        <v>0.27844999999999998</v>
      </c>
      <c r="P238" s="265">
        <v>0.37839</v>
      </c>
      <c r="Q238" s="265">
        <v>0.35837000000000002</v>
      </c>
      <c r="R238" s="265">
        <v>0.55428999999999995</v>
      </c>
      <c r="S238" s="265">
        <v>0.37308999999999998</v>
      </c>
      <c r="T238" s="265">
        <v>0.22228000000000001</v>
      </c>
      <c r="U238" s="265">
        <v>0.22666</v>
      </c>
      <c r="V238" s="265">
        <v>0.15498000000000001</v>
      </c>
      <c r="W238" s="265">
        <v>0.84302999999999995</v>
      </c>
      <c r="X238" s="265">
        <v>0.64427999999999996</v>
      </c>
      <c r="Y238" s="265">
        <v>0.45515</v>
      </c>
      <c r="Z238" s="265">
        <v>0.29238999999999998</v>
      </c>
      <c r="AA238" s="265">
        <v>0.24007000000000001</v>
      </c>
      <c r="AB238" s="265">
        <v>0.16854</v>
      </c>
      <c r="AC238" s="265">
        <v>0.39404</v>
      </c>
      <c r="AD238" s="265">
        <v>0.26363999999999999</v>
      </c>
      <c r="AE238" s="265">
        <v>0.71150000000000002</v>
      </c>
      <c r="AF238" s="265">
        <v>0.56872</v>
      </c>
      <c r="AG238" s="265">
        <v>0.17004</v>
      </c>
      <c r="AH238" s="265">
        <v>0.38971</v>
      </c>
      <c r="AI238" s="265">
        <v>0.85675000000000001</v>
      </c>
      <c r="AJ238" s="265">
        <v>0.69593000000000005</v>
      </c>
      <c r="AK238" s="265">
        <v>0.61131000000000002</v>
      </c>
      <c r="AL238" s="265">
        <v>0.76876999999999995</v>
      </c>
      <c r="AM238" s="265">
        <v>0.49152000000000001</v>
      </c>
      <c r="AN238" s="265">
        <v>0.51744000000000001</v>
      </c>
      <c r="AO238" s="265">
        <v>0.64459999999999995</v>
      </c>
      <c r="AP238" s="265">
        <v>0.55150999999999994</v>
      </c>
      <c r="AQ238" s="265">
        <v>0.44019000000000003</v>
      </c>
      <c r="AR238" s="265">
        <v>0.57872999999999997</v>
      </c>
      <c r="AS238" s="265">
        <v>0.40599000000000002</v>
      </c>
      <c r="AT238" s="265">
        <v>0.39855000000000002</v>
      </c>
      <c r="AU238" s="265">
        <v>0.47805999999999998</v>
      </c>
      <c r="AV238" s="265">
        <v>0.34039999999999998</v>
      </c>
      <c r="AW238" s="265">
        <v>0.69635000000000002</v>
      </c>
      <c r="AX238" s="265">
        <v>0.58831</v>
      </c>
      <c r="AY238" s="265">
        <v>0.47364000000000001</v>
      </c>
      <c r="AZ238" s="265">
        <v>0.39818999999999999</v>
      </c>
      <c r="BA238" s="265">
        <v>0.85923000000000005</v>
      </c>
      <c r="BB238" s="265">
        <v>0.85923000000000005</v>
      </c>
      <c r="BC238" s="265">
        <v>0.85848999999999998</v>
      </c>
      <c r="BD238" s="265">
        <v>0.85923000000000005</v>
      </c>
      <c r="BE238" s="265">
        <v>0.37701000000000001</v>
      </c>
      <c r="BF238" s="265">
        <v>0.37347999999999998</v>
      </c>
      <c r="BG238" s="265">
        <v>0.85211999999999999</v>
      </c>
      <c r="BH238" s="265">
        <v>0.93023</v>
      </c>
      <c r="BI238" s="265">
        <v>0.92776000000000003</v>
      </c>
      <c r="BJ238" s="265">
        <v>0.90132000000000001</v>
      </c>
      <c r="BK238" s="265">
        <v>0.45195000000000002</v>
      </c>
      <c r="BL238" s="265">
        <v>0.78991999999999996</v>
      </c>
      <c r="BM238" s="265">
        <v>0.48048999999999997</v>
      </c>
      <c r="BN238" s="265">
        <v>0.56462999999999997</v>
      </c>
      <c r="BO238" s="265">
        <v>0.58570999999999995</v>
      </c>
      <c r="BP238" s="265">
        <v>5.3426000000000001E-2</v>
      </c>
      <c r="BQ238" s="265">
        <v>0.68189</v>
      </c>
      <c r="BR238" s="265">
        <v>0.56113999999999997</v>
      </c>
      <c r="BS238" s="265">
        <v>0.68352000000000002</v>
      </c>
      <c r="BT238" s="265">
        <v>0.49575000000000002</v>
      </c>
      <c r="BU238" s="265">
        <v>1.3450999999999999E-2</v>
      </c>
      <c r="BV238" s="265">
        <v>6.5941999999999997E-3</v>
      </c>
      <c r="BW238" s="265">
        <v>0.34010000000000001</v>
      </c>
      <c r="BX238" s="265">
        <v>0.23200999999999999</v>
      </c>
      <c r="BY238" s="265">
        <v>0.57738999999999996</v>
      </c>
      <c r="BZ238" s="265">
        <v>0.55781999999999998</v>
      </c>
      <c r="CA238" s="265">
        <v>0.84199999999999997</v>
      </c>
      <c r="CB238" s="265">
        <v>0.67257</v>
      </c>
      <c r="CC238" s="265">
        <v>0.83123000000000002</v>
      </c>
      <c r="CD238" s="265">
        <v>0.56376000000000004</v>
      </c>
      <c r="CE238" s="265">
        <v>0.53669999999999995</v>
      </c>
      <c r="CF238" s="265">
        <v>0.58648999999999996</v>
      </c>
      <c r="CG238" s="265">
        <v>0.51027</v>
      </c>
      <c r="CH238" s="265">
        <v>0.53581999999999996</v>
      </c>
      <c r="CI238" s="265">
        <v>0.53564999999999996</v>
      </c>
      <c r="CJ238" s="265">
        <v>0.53100999999999998</v>
      </c>
      <c r="CK238" s="265">
        <v>0.54981000000000002</v>
      </c>
      <c r="CL238" s="265">
        <v>0.64217000000000002</v>
      </c>
      <c r="CM238" s="265">
        <v>0.63302999999999998</v>
      </c>
      <c r="CN238" s="265">
        <v>0.19394</v>
      </c>
      <c r="CO238" s="265">
        <v>0.47053</v>
      </c>
      <c r="CP238" s="265">
        <v>0.65007999999999999</v>
      </c>
      <c r="CQ238" s="265">
        <v>0.54318999999999995</v>
      </c>
      <c r="CR238" s="265">
        <v>0.51400000000000001</v>
      </c>
      <c r="CS238" s="265">
        <v>0.20612</v>
      </c>
      <c r="CT238" s="265">
        <v>0.31134000000000001</v>
      </c>
      <c r="CU238" s="265">
        <v>0.3</v>
      </c>
      <c r="CV238" s="265">
        <v>0.51312000000000002</v>
      </c>
      <c r="CW238" s="265">
        <v>0.45251999999999998</v>
      </c>
      <c r="CX238" s="265">
        <v>0.23093</v>
      </c>
      <c r="CY238" s="265">
        <v>0.44741999999999998</v>
      </c>
      <c r="CZ238" s="265">
        <v>0.47793999999999998</v>
      </c>
      <c r="DA238" s="265">
        <v>0.49456</v>
      </c>
      <c r="DB238" s="265">
        <v>0.21818000000000001</v>
      </c>
      <c r="DC238" s="265">
        <v>0.23916999999999999</v>
      </c>
      <c r="DD238" s="265">
        <v>0.20404</v>
      </c>
      <c r="DE238" s="265">
        <v>0.30103000000000002</v>
      </c>
      <c r="DF238" s="265">
        <v>0.45079999999999998</v>
      </c>
      <c r="DG238" s="265">
        <v>0.45180999999999999</v>
      </c>
      <c r="DH238" s="265">
        <v>0.16896</v>
      </c>
      <c r="DI238" s="265">
        <v>0.9204</v>
      </c>
      <c r="DJ238" s="265">
        <v>0.89466000000000001</v>
      </c>
      <c r="DK238" s="265">
        <v>0.48877999999999999</v>
      </c>
      <c r="DL238" s="265">
        <v>0.59028999999999998</v>
      </c>
      <c r="DM238" s="265">
        <v>0.45324999999999999</v>
      </c>
      <c r="DN238" s="265">
        <v>0.63583000000000001</v>
      </c>
      <c r="DO238" s="265">
        <v>0.98175999999999997</v>
      </c>
      <c r="DP238" s="265">
        <v>0.66181999999999996</v>
      </c>
      <c r="DQ238" s="265">
        <v>0.33401999999999998</v>
      </c>
      <c r="DR238" s="265">
        <v>0.21062</v>
      </c>
      <c r="DS238" s="265">
        <v>0.64554</v>
      </c>
      <c r="DT238" s="265">
        <v>0.45766000000000001</v>
      </c>
      <c r="DU238" s="265">
        <v>0.93799999999999994</v>
      </c>
      <c r="DV238" s="265">
        <v>0.48535</v>
      </c>
      <c r="DW238" s="265">
        <v>0.88780999999999999</v>
      </c>
      <c r="DX238" s="265">
        <v>0.19911999999999999</v>
      </c>
      <c r="DY238" s="265">
        <v>0.19089</v>
      </c>
      <c r="DZ238" s="265">
        <v>0.49340000000000001</v>
      </c>
      <c r="EA238" s="265">
        <v>0.88378999999999996</v>
      </c>
      <c r="EB238" s="265">
        <v>0.89497000000000004</v>
      </c>
      <c r="EC238" s="265">
        <v>0.89498999999999995</v>
      </c>
      <c r="ED238" s="265">
        <v>0.89495000000000002</v>
      </c>
      <c r="EE238" s="265">
        <v>0.89492000000000005</v>
      </c>
      <c r="EF238" s="265">
        <v>0.31083</v>
      </c>
      <c r="EG238" s="265">
        <v>0.88385999999999998</v>
      </c>
      <c r="EH238" s="265">
        <v>0.87229000000000001</v>
      </c>
      <c r="EI238" s="265">
        <v>0.44490000000000002</v>
      </c>
      <c r="EJ238" s="265">
        <v>0.39794000000000002</v>
      </c>
      <c r="EK238" s="265">
        <v>0.25657000000000002</v>
      </c>
      <c r="EL238" s="265">
        <v>0.3125</v>
      </c>
      <c r="EM238" s="265">
        <v>0.29305999999999999</v>
      </c>
      <c r="EN238" s="265">
        <v>0.33534999999999998</v>
      </c>
      <c r="EO238" s="265">
        <v>0.84897999999999996</v>
      </c>
      <c r="EP238" s="265">
        <v>0.45655000000000001</v>
      </c>
      <c r="EQ238" s="265">
        <v>0.16166</v>
      </c>
      <c r="ER238" s="265">
        <v>0.16295000000000001</v>
      </c>
      <c r="ES238" s="265">
        <v>0.16822999999999999</v>
      </c>
      <c r="ET238" s="265">
        <v>0.17326</v>
      </c>
      <c r="EU238" s="265">
        <v>0.16472000000000001</v>
      </c>
      <c r="EV238" s="265">
        <v>0.10599</v>
      </c>
      <c r="EW238" s="265">
        <v>0.1186</v>
      </c>
      <c r="EX238" s="265">
        <v>0.14280999999999999</v>
      </c>
      <c r="EY238" s="265">
        <v>0.16064999999999999</v>
      </c>
      <c r="EZ238" s="265">
        <v>0.48805999999999999</v>
      </c>
      <c r="FA238" s="265">
        <v>0.14971999999999999</v>
      </c>
      <c r="FB238" s="265">
        <v>0.12723999999999999</v>
      </c>
      <c r="FC238" s="265">
        <v>0.10793999999999999</v>
      </c>
      <c r="FD238" s="265">
        <v>0.17241000000000001</v>
      </c>
      <c r="FE238" s="265">
        <v>9.0690000000000007E-2</v>
      </c>
      <c r="FF238" s="265">
        <v>0.16855999999999999</v>
      </c>
      <c r="FG238" s="265">
        <v>0.17835999999999999</v>
      </c>
      <c r="FH238" s="265">
        <v>0.16286999999999999</v>
      </c>
      <c r="FI238" s="265">
        <v>0.16020000000000001</v>
      </c>
      <c r="FJ238" s="265">
        <v>0.42020000000000002</v>
      </c>
      <c r="FK238" s="265">
        <v>0.41269</v>
      </c>
      <c r="FL238" s="265">
        <v>0.36808000000000002</v>
      </c>
      <c r="FM238" s="265">
        <v>0.30959999999999999</v>
      </c>
      <c r="FN238" s="265">
        <v>0.87953000000000003</v>
      </c>
      <c r="FO238" s="265">
        <v>0.99399999999999999</v>
      </c>
      <c r="FP238" s="265">
        <v>0.42614000000000002</v>
      </c>
      <c r="FQ238" s="265">
        <v>0.98831000000000002</v>
      </c>
      <c r="FR238" s="265">
        <v>0.99675000000000002</v>
      </c>
      <c r="FS238" s="265">
        <v>0.99121000000000004</v>
      </c>
      <c r="FT238" s="265">
        <v>0.86475000000000002</v>
      </c>
      <c r="FU238" s="265">
        <v>0.89187000000000005</v>
      </c>
      <c r="FV238" s="265">
        <v>0.64537</v>
      </c>
      <c r="FW238" s="265">
        <v>0.44624000000000003</v>
      </c>
      <c r="FX238" s="265">
        <v>0.99711000000000005</v>
      </c>
      <c r="FY238" s="265">
        <v>0.39868999999999999</v>
      </c>
      <c r="FZ238" s="265">
        <v>0.44624000000000003</v>
      </c>
      <c r="GA238" s="265">
        <v>0.72094999999999998</v>
      </c>
      <c r="GB238" s="265">
        <v>0.59975999999999996</v>
      </c>
      <c r="GC238" s="265">
        <v>0.93318000000000001</v>
      </c>
      <c r="GD238" s="265">
        <v>0.98958999999999997</v>
      </c>
      <c r="GE238" s="265">
        <v>0.93994999999999995</v>
      </c>
      <c r="GF238" s="265">
        <v>0.99683999999999995</v>
      </c>
      <c r="GG238" s="265">
        <v>0.52159</v>
      </c>
      <c r="GH238" s="265">
        <v>0.59872999999999998</v>
      </c>
      <c r="GI238" s="265">
        <v>0.55901999999999996</v>
      </c>
      <c r="GJ238" s="265">
        <v>0.99858000000000002</v>
      </c>
      <c r="GK238" s="265">
        <v>0.98729999999999996</v>
      </c>
      <c r="GL238" s="265">
        <v>0.75575000000000003</v>
      </c>
      <c r="GM238" s="265">
        <v>0.99324999999999997</v>
      </c>
      <c r="GN238" s="265">
        <v>0.7984</v>
      </c>
      <c r="GO238" s="265">
        <v>0.99636999999999998</v>
      </c>
      <c r="GP238" s="265">
        <v>0.99397999999999997</v>
      </c>
      <c r="GQ238" s="265">
        <v>0.99583999999999995</v>
      </c>
      <c r="GR238" s="265">
        <v>0.97099000000000002</v>
      </c>
      <c r="GS238" s="265">
        <v>0.99580000000000002</v>
      </c>
      <c r="GT238" s="265">
        <v>0.99631000000000003</v>
      </c>
      <c r="GU238" s="265">
        <v>0.99755000000000005</v>
      </c>
      <c r="GV238" s="265">
        <v>0.96636</v>
      </c>
      <c r="GW238" s="265">
        <v>0.98233000000000004</v>
      </c>
      <c r="GX238" s="265">
        <v>0.99905999999999995</v>
      </c>
      <c r="GY238" s="265">
        <v>0.47788000000000003</v>
      </c>
      <c r="GZ238" s="265">
        <v>0.38059999999999999</v>
      </c>
      <c r="HA238" s="265">
        <v>0.99716000000000005</v>
      </c>
      <c r="HB238" s="265">
        <v>0.99773999999999996</v>
      </c>
      <c r="HC238" s="265">
        <v>0.86428000000000005</v>
      </c>
      <c r="HD238" s="265">
        <v>0.60429999999999995</v>
      </c>
      <c r="HE238" s="265">
        <v>0.99789000000000005</v>
      </c>
      <c r="HF238" s="265">
        <v>0.74365999999999999</v>
      </c>
      <c r="HG238" s="265">
        <v>0.99831000000000003</v>
      </c>
      <c r="HH238" s="265">
        <v>0.99836999999999998</v>
      </c>
      <c r="HI238" s="265">
        <v>0.99795999999999996</v>
      </c>
      <c r="HJ238" s="265">
        <v>0.80566000000000004</v>
      </c>
      <c r="HK238" s="265">
        <v>0.98228000000000004</v>
      </c>
      <c r="HL238" s="265">
        <v>0.99541000000000002</v>
      </c>
      <c r="HM238" s="265">
        <v>0.99026999999999998</v>
      </c>
      <c r="HN238" s="265">
        <v>0.97663</v>
      </c>
      <c r="HO238" s="265">
        <v>0.98016999999999999</v>
      </c>
      <c r="HP238" s="265">
        <v>0.99709999999999999</v>
      </c>
      <c r="HQ238" s="265">
        <v>0.67096</v>
      </c>
      <c r="HR238" s="265">
        <v>0.69823000000000002</v>
      </c>
      <c r="HS238" s="265">
        <v>0.96809000000000001</v>
      </c>
      <c r="HT238" s="265">
        <v>0.67142000000000002</v>
      </c>
      <c r="HU238" s="265">
        <v>0.67027999999999999</v>
      </c>
      <c r="HV238" s="265">
        <v>0.99690999999999996</v>
      </c>
      <c r="HW238" s="265">
        <v>0.59372999999999998</v>
      </c>
      <c r="HX238" s="265">
        <v>0.61507999999999996</v>
      </c>
      <c r="HY238" s="265">
        <v>0.47671000000000002</v>
      </c>
      <c r="HZ238" s="265">
        <v>0.84226000000000001</v>
      </c>
      <c r="IA238" s="265">
        <v>0.95828000000000002</v>
      </c>
      <c r="IB238" s="265">
        <v>0.96099999999999997</v>
      </c>
      <c r="IC238" s="265">
        <v>0.95138999999999996</v>
      </c>
      <c r="ID238" s="265">
        <v>0.95638000000000001</v>
      </c>
      <c r="IE238" s="265">
        <v>0.98307999999999995</v>
      </c>
      <c r="IF238" s="265">
        <v>0.98140000000000005</v>
      </c>
      <c r="IG238" s="265">
        <v>0.99826999999999999</v>
      </c>
      <c r="IH238" s="265">
        <v>0.99336999999999998</v>
      </c>
      <c r="II238" s="265">
        <v>0.84631000000000001</v>
      </c>
      <c r="IJ238" s="265">
        <v>0.98973999999999995</v>
      </c>
      <c r="IK238" s="265">
        <v>0.98690999999999995</v>
      </c>
      <c r="IL238" s="265">
        <v>0.99687999999999999</v>
      </c>
      <c r="IM238" s="265">
        <v>0.89988999999999997</v>
      </c>
      <c r="IN238" s="265">
        <v>0.74594000000000005</v>
      </c>
      <c r="IO238" s="265">
        <v>0.62897000000000003</v>
      </c>
      <c r="IP238" s="265">
        <v>0.98997999999999997</v>
      </c>
      <c r="IQ238" s="265">
        <v>0.98333999999999999</v>
      </c>
      <c r="IR238" s="265">
        <v>0.58452000000000004</v>
      </c>
      <c r="IS238" s="265">
        <v>0.97513000000000005</v>
      </c>
      <c r="IT238" s="265">
        <v>0.49976999999999999</v>
      </c>
      <c r="IU238" s="265">
        <v>0.99665000000000004</v>
      </c>
      <c r="IV238" s="265">
        <v>0.89876</v>
      </c>
      <c r="IW238" s="265">
        <v>0.98589000000000004</v>
      </c>
      <c r="IX238" s="265">
        <v>0.99233000000000005</v>
      </c>
      <c r="IY238" s="265">
        <v>0.79239999999999999</v>
      </c>
      <c r="IZ238" s="265">
        <v>0.71872999999999998</v>
      </c>
      <c r="JA238" s="265">
        <v>0.75202000000000002</v>
      </c>
      <c r="JB238" s="265">
        <v>0.72241999999999995</v>
      </c>
      <c r="JC238" s="265">
        <v>0.77998000000000001</v>
      </c>
      <c r="JD238" s="265">
        <v>0.91685000000000005</v>
      </c>
      <c r="JE238" s="265">
        <v>0.99902999999999997</v>
      </c>
      <c r="JF238" s="265">
        <v>0.45772000000000002</v>
      </c>
      <c r="JG238" s="265">
        <v>0.97697999999999996</v>
      </c>
      <c r="JH238" s="265">
        <v>0.87080000000000002</v>
      </c>
      <c r="JI238" s="265">
        <v>0.62556999999999996</v>
      </c>
      <c r="JJ238" s="265">
        <v>0.59972000000000003</v>
      </c>
      <c r="JK238" s="265">
        <v>0.75405</v>
      </c>
      <c r="JL238" s="265">
        <v>0.75024999999999997</v>
      </c>
      <c r="JM238" s="265">
        <v>0.98099000000000003</v>
      </c>
      <c r="JN238" s="265">
        <v>0.99136000000000002</v>
      </c>
      <c r="JO238" s="265">
        <v>0.99317</v>
      </c>
      <c r="JP238" s="265">
        <v>0.54100999999999999</v>
      </c>
      <c r="JQ238" s="265">
        <v>0.99726999999999999</v>
      </c>
      <c r="JR238" s="265">
        <v>0.99368000000000001</v>
      </c>
      <c r="JS238" s="265">
        <v>0.97613000000000005</v>
      </c>
      <c r="JT238" s="265">
        <v>0.32177</v>
      </c>
      <c r="JU238" s="265">
        <v>0.88488</v>
      </c>
      <c r="JV238" s="265">
        <v>0.83679999999999999</v>
      </c>
      <c r="JW238" s="265">
        <v>0.99804000000000004</v>
      </c>
      <c r="JX238" s="265">
        <v>0.99950000000000006</v>
      </c>
      <c r="JY238" s="265">
        <v>0.99702000000000002</v>
      </c>
      <c r="JZ238" s="265">
        <v>0.97843999999999998</v>
      </c>
      <c r="KA238" s="265">
        <v>0.93125999999999998</v>
      </c>
      <c r="KB238" s="265">
        <v>0.82415000000000005</v>
      </c>
      <c r="KC238" s="265">
        <v>0.46310000000000001</v>
      </c>
      <c r="KD238" s="265">
        <v>0.38952999999999999</v>
      </c>
      <c r="KE238" s="265">
        <v>0.40849000000000002</v>
      </c>
      <c r="KF238" s="265">
        <v>0.38528000000000001</v>
      </c>
      <c r="KG238" s="265">
        <v>0.36734</v>
      </c>
      <c r="KH238" s="265">
        <v>0.92205999999999999</v>
      </c>
      <c r="KI238" s="265">
        <v>0.98421999999999998</v>
      </c>
      <c r="KJ238" s="265">
        <v>0.9788</v>
      </c>
      <c r="KK238" s="265">
        <v>0.91439999999999999</v>
      </c>
      <c r="KL238" s="265">
        <v>0.92998999999999998</v>
      </c>
      <c r="KM238" s="265">
        <v>0.96284000000000003</v>
      </c>
      <c r="KN238" s="265">
        <v>0.91061999999999999</v>
      </c>
      <c r="KO238" s="265">
        <v>0.83560000000000001</v>
      </c>
      <c r="KP238" s="265">
        <v>6.172758375438488E-3</v>
      </c>
      <c r="KQ238" s="265">
        <v>0.69420000000000004</v>
      </c>
      <c r="KR238" s="265">
        <v>0.64217999999999997</v>
      </c>
      <c r="KS238" s="265">
        <v>0.60046999999999995</v>
      </c>
      <c r="KT238" s="265">
        <v>0.9449739210314243</v>
      </c>
      <c r="KU238" s="265">
        <v>0.27039000000000002</v>
      </c>
      <c r="KV238" s="265">
        <v>0.44664999999999999</v>
      </c>
      <c r="KW238" s="265">
        <v>0.51815999999999995</v>
      </c>
      <c r="KX238" s="265">
        <v>0.62361999999999995</v>
      </c>
      <c r="KY238" s="265">
        <v>0.79047000000000001</v>
      </c>
      <c r="KZ238" s="265">
        <v>0.93081999999999998</v>
      </c>
      <c r="LA238" s="265">
        <v>0.99402000000000001</v>
      </c>
      <c r="LB238" s="265">
        <v>0.99261999999999995</v>
      </c>
      <c r="LC238" s="265">
        <v>1</v>
      </c>
      <c r="LD238" s="265">
        <v>0.39600000000000002</v>
      </c>
      <c r="LE238" s="265">
        <v>0.28763</v>
      </c>
      <c r="LF238" s="265">
        <v>0.48120000000000002</v>
      </c>
      <c r="LG238" s="265">
        <v>0.37408999999999998</v>
      </c>
      <c r="LH238" s="431">
        <v>4.0100016631186008E-3</v>
      </c>
      <c r="LI238" s="431">
        <v>3.8068678695708513E-3</v>
      </c>
      <c r="LJ238" s="431">
        <v>4.0669133886694908E-3</v>
      </c>
      <c r="LK238" s="431">
        <v>3.1952396966516972E-3</v>
      </c>
      <c r="LL238" s="431">
        <v>3.6889051552861929E-3</v>
      </c>
      <c r="LM238" s="431">
        <v>3.0007616151124239E-3</v>
      </c>
      <c r="LN238" s="431">
        <v>3.4810227807611227E-3</v>
      </c>
      <c r="LO238" s="431">
        <v>2.8888352680951357E-3</v>
      </c>
      <c r="LP238" s="431">
        <v>2.9933317564427853E-3</v>
      </c>
      <c r="LQ238" s="431">
        <v>2.769622253254056E-3</v>
      </c>
      <c r="LR238" s="431">
        <v>3.47901601344347E-3</v>
      </c>
      <c r="LS238" s="431">
        <v>3.2287575304508209E-3</v>
      </c>
      <c r="LT238" s="431">
        <v>3.6123457830399275E-3</v>
      </c>
      <c r="LU238" s="431">
        <v>2.9911836609244347E-3</v>
      </c>
      <c r="LV238" s="431">
        <v>3.5639426205307245E-3</v>
      </c>
      <c r="LW238" s="431">
        <v>3.0965704936534166E-3</v>
      </c>
      <c r="LX238" s="431">
        <v>3.3179228194057941E-3</v>
      </c>
      <c r="LY238" s="431">
        <v>2.86706886254251E-3</v>
      </c>
      <c r="LZ238" s="431">
        <v>3.7620039656758308E-3</v>
      </c>
      <c r="MA238" s="431">
        <v>3.5305763594806194E-3</v>
      </c>
      <c r="MB238" s="431">
        <v>3.8665472529828548E-3</v>
      </c>
      <c r="MC238" s="431">
        <v>3.0435225926339626E-3</v>
      </c>
      <c r="MD238" s="431">
        <v>2.9889808502048254E-3</v>
      </c>
      <c r="ME238" s="431">
        <v>3.3272416330873966E-3</v>
      </c>
      <c r="MF238" s="431">
        <v>3.4577583428472281E-3</v>
      </c>
      <c r="MG238" s="431">
        <v>3.2333678100258112E-3</v>
      </c>
      <c r="MH238" s="266"/>
      <c r="MI238" s="266"/>
      <c r="MJ238" s="266"/>
      <c r="MK238" s="266"/>
      <c r="ML238" s="266"/>
      <c r="MM238" s="266"/>
      <c r="MN238" s="266"/>
      <c r="MO238" s="266"/>
      <c r="MP238" s="266"/>
      <c r="MQ238" s="266"/>
      <c r="MR238" s="266"/>
      <c r="MS238" s="266"/>
      <c r="MT238" s="266"/>
      <c r="MU238" s="266"/>
      <c r="MV238" s="266"/>
      <c r="MW238" s="266"/>
      <c r="MX238" s="266"/>
      <c r="MY238" s="266"/>
      <c r="MZ238" s="266"/>
      <c r="NA238" s="266"/>
      <c r="NB238" s="266"/>
      <c r="NC238" s="266"/>
      <c r="ND238" s="266"/>
      <c r="NE238" s="266"/>
      <c r="NF238" s="266"/>
      <c r="NG238" s="266"/>
      <c r="NH238" s="266"/>
      <c r="NI238" s="266"/>
      <c r="NJ238" s="266"/>
      <c r="NK238" s="266"/>
      <c r="NL238" s="266"/>
      <c r="NM238" s="266"/>
      <c r="NN238" s="266"/>
      <c r="NO238" s="266"/>
      <c r="NP238" s="266"/>
      <c r="NQ238" s="266"/>
      <c r="NR238" s="266"/>
      <c r="NS238" s="266"/>
      <c r="NT238" s="266"/>
      <c r="NU238" s="266"/>
      <c r="NV238" s="266"/>
      <c r="NW238" s="266"/>
      <c r="NX238" s="266"/>
      <c r="NY238" s="266"/>
      <c r="NZ238" s="266"/>
      <c r="OA238" s="266"/>
      <c r="OB238" s="266"/>
      <c r="OC238" s="266"/>
      <c r="OD238" s="266"/>
      <c r="OE238" s="266"/>
      <c r="OF238" s="266"/>
      <c r="OG238" s="266"/>
      <c r="OH238" s="266"/>
      <c r="OI238" s="266"/>
      <c r="OJ238" s="266"/>
      <c r="OK238" s="266"/>
      <c r="OL238" s="266"/>
      <c r="OM238" s="266"/>
      <c r="ON238" s="267"/>
    </row>
    <row r="239" spans="1:404">
      <c r="A239" s="261">
        <v>614</v>
      </c>
      <c r="B239" s="265">
        <v>0.23466999999999999</v>
      </c>
      <c r="C239" s="265">
        <v>0.36158000000000001</v>
      </c>
      <c r="D239" s="265">
        <v>0.45093</v>
      </c>
      <c r="E239" s="265">
        <v>0.53988999999999998</v>
      </c>
      <c r="F239" s="265">
        <v>0.23479</v>
      </c>
      <c r="G239" s="265">
        <v>0.36719000000000002</v>
      </c>
      <c r="H239" s="265">
        <v>0.25827</v>
      </c>
      <c r="I239" s="265">
        <v>0.39754</v>
      </c>
      <c r="J239" s="265">
        <v>0.44139</v>
      </c>
      <c r="K239" s="265">
        <v>0.49482999999999999</v>
      </c>
      <c r="L239" s="265">
        <v>0.61941000000000002</v>
      </c>
      <c r="M239" s="265">
        <v>0.81894</v>
      </c>
      <c r="N239" s="265">
        <v>0.54859999999999998</v>
      </c>
      <c r="O239" s="265">
        <v>0.2792</v>
      </c>
      <c r="P239" s="265">
        <v>0.36893999999999999</v>
      </c>
      <c r="Q239" s="265">
        <v>0.34789999999999999</v>
      </c>
      <c r="R239" s="265">
        <v>0.54178999999999999</v>
      </c>
      <c r="S239" s="265">
        <v>0.36924000000000001</v>
      </c>
      <c r="T239" s="265">
        <v>0.22225</v>
      </c>
      <c r="U239" s="265">
        <v>0.22655</v>
      </c>
      <c r="V239" s="265">
        <v>0.15468000000000001</v>
      </c>
      <c r="W239" s="265">
        <v>0.79071000000000002</v>
      </c>
      <c r="X239" s="265">
        <v>0.55779999999999996</v>
      </c>
      <c r="Y239" s="265">
        <v>0.43110999999999999</v>
      </c>
      <c r="Z239" s="265">
        <v>0.26130999999999999</v>
      </c>
      <c r="AA239" s="265">
        <v>0.23472000000000001</v>
      </c>
      <c r="AB239" s="265">
        <v>0.16477</v>
      </c>
      <c r="AC239" s="265">
        <v>0.39429999999999998</v>
      </c>
      <c r="AD239" s="265">
        <v>0.26308999999999999</v>
      </c>
      <c r="AE239" s="265">
        <v>0.61638000000000004</v>
      </c>
      <c r="AF239" s="265">
        <v>0.49360999999999999</v>
      </c>
      <c r="AG239" s="265">
        <v>0.15764</v>
      </c>
      <c r="AH239" s="265">
        <v>0.33981</v>
      </c>
      <c r="AI239" s="265">
        <v>0.80900000000000005</v>
      </c>
      <c r="AJ239" s="265">
        <v>0.59457000000000004</v>
      </c>
      <c r="AK239" s="265">
        <v>0.52678999999999998</v>
      </c>
      <c r="AL239" s="265">
        <v>0.72648999999999997</v>
      </c>
      <c r="AM239" s="265">
        <v>0.42208000000000001</v>
      </c>
      <c r="AN239" s="265">
        <v>0.44657999999999998</v>
      </c>
      <c r="AO239" s="265">
        <v>0.61</v>
      </c>
      <c r="AP239" s="265">
        <v>0.47659000000000001</v>
      </c>
      <c r="AQ239" s="265">
        <v>0.37991999999999998</v>
      </c>
      <c r="AR239" s="265">
        <v>0.54713000000000001</v>
      </c>
      <c r="AS239" s="265">
        <v>0.35016999999999998</v>
      </c>
      <c r="AT239" s="265">
        <v>0.34211000000000003</v>
      </c>
      <c r="AU239" s="265">
        <v>0.45234999999999997</v>
      </c>
      <c r="AV239" s="265">
        <v>0.29104000000000002</v>
      </c>
      <c r="AW239" s="265">
        <v>0.59514</v>
      </c>
      <c r="AX239" s="265">
        <v>0.50417999999999996</v>
      </c>
      <c r="AY239" s="265">
        <v>0.40699000000000002</v>
      </c>
      <c r="AZ239" s="265">
        <v>0.34421000000000002</v>
      </c>
      <c r="BA239" s="265">
        <v>0.81230000000000002</v>
      </c>
      <c r="BB239" s="265">
        <v>0.81230000000000002</v>
      </c>
      <c r="BC239" s="265">
        <v>0.81161000000000005</v>
      </c>
      <c r="BD239" s="265">
        <v>0.81230000000000002</v>
      </c>
      <c r="BE239" s="265">
        <v>0.39323999999999998</v>
      </c>
      <c r="BF239" s="265">
        <v>0.40250999999999998</v>
      </c>
      <c r="BG239" s="265">
        <v>0.85568</v>
      </c>
      <c r="BH239" s="265">
        <v>0.96511999999999998</v>
      </c>
      <c r="BI239" s="265">
        <v>0.96387999999999996</v>
      </c>
      <c r="BJ239" s="265">
        <v>0.95065999999999995</v>
      </c>
      <c r="BK239" s="265">
        <v>0.43376999999999999</v>
      </c>
      <c r="BL239" s="265">
        <v>0.78298999999999996</v>
      </c>
      <c r="BM239" s="265">
        <v>0.46584999999999999</v>
      </c>
      <c r="BN239" s="265">
        <v>0.57506999999999997</v>
      </c>
      <c r="BO239" s="265">
        <v>0.57142999999999999</v>
      </c>
      <c r="BP239" s="265">
        <v>5.3348E-2</v>
      </c>
      <c r="BQ239" s="265">
        <v>0.66727999999999998</v>
      </c>
      <c r="BR239" s="265">
        <v>0.56667000000000001</v>
      </c>
      <c r="BS239" s="265">
        <v>0.67335999999999996</v>
      </c>
      <c r="BT239" s="265">
        <v>0.50522</v>
      </c>
      <c r="BU239" s="265">
        <v>1.3351999999999999E-2</v>
      </c>
      <c r="BV239" s="265">
        <v>6.6715999999999998E-3</v>
      </c>
      <c r="BW239" s="265">
        <v>0.40816000000000002</v>
      </c>
      <c r="BX239" s="265">
        <v>0.28832000000000002</v>
      </c>
      <c r="BY239" s="265">
        <v>0.58021</v>
      </c>
      <c r="BZ239" s="265">
        <v>0.56074000000000002</v>
      </c>
      <c r="CA239" s="265">
        <v>0.84599999999999997</v>
      </c>
      <c r="CB239" s="265">
        <v>0.67635999999999996</v>
      </c>
      <c r="CC239" s="265">
        <v>0.83447000000000005</v>
      </c>
      <c r="CD239" s="265">
        <v>0.56706999999999996</v>
      </c>
      <c r="CE239" s="265">
        <v>0.53959000000000001</v>
      </c>
      <c r="CF239" s="265">
        <v>0.58948999999999996</v>
      </c>
      <c r="CG239" s="265">
        <v>0.52281</v>
      </c>
      <c r="CH239" s="265">
        <v>0.53888999999999998</v>
      </c>
      <c r="CI239" s="265">
        <v>0.53856000000000004</v>
      </c>
      <c r="CJ239" s="265">
        <v>0.53449000000000002</v>
      </c>
      <c r="CK239" s="265">
        <v>0.56215999999999999</v>
      </c>
      <c r="CL239" s="265">
        <v>0.63783000000000001</v>
      </c>
      <c r="CM239" s="265">
        <v>0.67079999999999995</v>
      </c>
      <c r="CN239" s="265">
        <v>0.19797999999999999</v>
      </c>
      <c r="CO239" s="265">
        <v>0.49103000000000002</v>
      </c>
      <c r="CP239" s="265">
        <v>0.68762000000000001</v>
      </c>
      <c r="CQ239" s="265">
        <v>0.57089999999999996</v>
      </c>
      <c r="CR239" s="265">
        <v>0.54200000000000004</v>
      </c>
      <c r="CS239" s="265">
        <v>0.1898</v>
      </c>
      <c r="CT239" s="265">
        <v>0.30514999999999998</v>
      </c>
      <c r="CU239" s="265">
        <v>0.31</v>
      </c>
      <c r="CV239" s="265">
        <v>0.53935999999999995</v>
      </c>
      <c r="CW239" s="265">
        <v>0.44847999999999999</v>
      </c>
      <c r="CX239" s="265">
        <v>0.21856</v>
      </c>
      <c r="CY239" s="265">
        <v>0.45567000000000002</v>
      </c>
      <c r="CZ239" s="265">
        <v>0.47743999999999998</v>
      </c>
      <c r="DA239" s="265">
        <v>0.48875000000000002</v>
      </c>
      <c r="DB239" s="265">
        <v>0.2303</v>
      </c>
      <c r="DC239" s="265">
        <v>0.25361</v>
      </c>
      <c r="DD239" s="265">
        <v>0.21818000000000001</v>
      </c>
      <c r="DE239" s="265">
        <v>0.31546000000000002</v>
      </c>
      <c r="DF239" s="265">
        <v>0.49968000000000001</v>
      </c>
      <c r="DG239" s="265">
        <v>0.50056</v>
      </c>
      <c r="DH239" s="265">
        <v>0.18132999999999999</v>
      </c>
      <c r="DI239" s="265">
        <v>0.96020000000000005</v>
      </c>
      <c r="DJ239" s="265">
        <v>0.94733000000000001</v>
      </c>
      <c r="DK239" s="265">
        <v>0.54754000000000003</v>
      </c>
      <c r="DL239" s="265">
        <v>0.52025999999999994</v>
      </c>
      <c r="DM239" s="265">
        <v>0.50183</v>
      </c>
      <c r="DN239" s="265">
        <v>0.70506000000000002</v>
      </c>
      <c r="DO239" s="265">
        <v>0.99087999999999998</v>
      </c>
      <c r="DP239" s="265">
        <v>0.73165000000000002</v>
      </c>
      <c r="DQ239" s="265">
        <v>0.37418000000000001</v>
      </c>
      <c r="DR239" s="265">
        <v>0.23008000000000001</v>
      </c>
      <c r="DS239" s="265">
        <v>0.73153999999999997</v>
      </c>
      <c r="DT239" s="265">
        <v>0.38884000000000002</v>
      </c>
      <c r="DU239" s="265">
        <v>0.96899999999999997</v>
      </c>
      <c r="DV239" s="265">
        <v>0.42033999999999999</v>
      </c>
      <c r="DW239" s="265">
        <v>0.94391000000000003</v>
      </c>
      <c r="DX239" s="265">
        <v>0.21912999999999999</v>
      </c>
      <c r="DY239" s="265">
        <v>0.20905000000000001</v>
      </c>
      <c r="DZ239" s="265">
        <v>0.42784</v>
      </c>
      <c r="EA239" s="265">
        <v>0.94189000000000001</v>
      </c>
      <c r="EB239" s="265">
        <v>0.94749000000000005</v>
      </c>
      <c r="EC239" s="265">
        <v>0.94750000000000001</v>
      </c>
      <c r="ED239" s="265">
        <v>0.94747000000000003</v>
      </c>
      <c r="EE239" s="265">
        <v>0.94745999999999997</v>
      </c>
      <c r="EF239" s="265">
        <v>0.34062999999999999</v>
      </c>
      <c r="EG239" s="265">
        <v>0.94193000000000005</v>
      </c>
      <c r="EH239" s="265">
        <v>0.93613999999999997</v>
      </c>
      <c r="EI239" s="265">
        <v>0.44694</v>
      </c>
      <c r="EJ239" s="265">
        <v>0.4</v>
      </c>
      <c r="EK239" s="265">
        <v>0.26465</v>
      </c>
      <c r="EL239" s="265">
        <v>0.3125</v>
      </c>
      <c r="EM239" s="265">
        <v>0.32572000000000001</v>
      </c>
      <c r="EN239" s="265">
        <v>0.37106</v>
      </c>
      <c r="EO239" s="265">
        <v>0.84245999999999999</v>
      </c>
      <c r="EP239" s="265">
        <v>0.46222000000000002</v>
      </c>
      <c r="EQ239" s="265">
        <v>0.17293</v>
      </c>
      <c r="ER239" s="265">
        <v>0.16957</v>
      </c>
      <c r="ES239" s="265">
        <v>0.17866000000000001</v>
      </c>
      <c r="ET239" s="265">
        <v>0.18285999999999999</v>
      </c>
      <c r="EU239" s="265">
        <v>0.17552000000000001</v>
      </c>
      <c r="EV239" s="265">
        <v>0.10761</v>
      </c>
      <c r="EW239" s="265">
        <v>0.12137000000000001</v>
      </c>
      <c r="EX239" s="265">
        <v>0.14788000000000001</v>
      </c>
      <c r="EY239" s="265">
        <v>0.17216000000000001</v>
      </c>
      <c r="EZ239" s="265">
        <v>0.49229000000000001</v>
      </c>
      <c r="FA239" s="265">
        <v>0.15304000000000001</v>
      </c>
      <c r="FB239" s="265">
        <v>0.12806000000000001</v>
      </c>
      <c r="FC239" s="265">
        <v>0.1066</v>
      </c>
      <c r="FD239" s="265">
        <v>0.18159</v>
      </c>
      <c r="FE239" s="265">
        <v>8.7388999999999994E-2</v>
      </c>
      <c r="FF239" s="265">
        <v>0.17837</v>
      </c>
      <c r="FG239" s="265">
        <v>0.18659000000000001</v>
      </c>
      <c r="FH239" s="265">
        <v>0.17352000000000001</v>
      </c>
      <c r="FI239" s="265">
        <v>0.17130999999999999</v>
      </c>
      <c r="FJ239" s="265">
        <v>0.46937000000000001</v>
      </c>
      <c r="FK239" s="265">
        <v>0.46084999999999998</v>
      </c>
      <c r="FL239" s="265">
        <v>0.37680000000000002</v>
      </c>
      <c r="FM239" s="265">
        <v>0.31045</v>
      </c>
      <c r="FN239" s="265">
        <v>0.88580000000000003</v>
      </c>
      <c r="FO239" s="265">
        <v>0.99199999999999999</v>
      </c>
      <c r="FP239" s="265">
        <v>0.41997000000000001</v>
      </c>
      <c r="FQ239" s="265">
        <v>0.99312</v>
      </c>
      <c r="FR239" s="265">
        <v>0.99565999999999999</v>
      </c>
      <c r="FS239" s="265">
        <v>0.98914000000000002</v>
      </c>
      <c r="FT239" s="265">
        <v>0.87641999999999998</v>
      </c>
      <c r="FU239" s="265">
        <v>0.90151000000000003</v>
      </c>
      <c r="FV239" s="265">
        <v>0.63909000000000005</v>
      </c>
      <c r="FW239" s="265">
        <v>0.44035999999999997</v>
      </c>
      <c r="FX239" s="265">
        <v>0.99614999999999998</v>
      </c>
      <c r="FY239" s="265">
        <v>0.39352999999999999</v>
      </c>
      <c r="FZ239" s="265">
        <v>0.44035999999999997</v>
      </c>
      <c r="GA239" s="265">
        <v>0.72004999999999997</v>
      </c>
      <c r="GB239" s="265">
        <v>0.59258</v>
      </c>
      <c r="GC239" s="265">
        <v>0.92586000000000002</v>
      </c>
      <c r="GD239" s="265">
        <v>0.99187000000000003</v>
      </c>
      <c r="GE239" s="265">
        <v>0.93503999999999998</v>
      </c>
      <c r="GF239" s="265">
        <v>0.99578</v>
      </c>
      <c r="GG239" s="265">
        <v>0.51500999999999997</v>
      </c>
      <c r="GH239" s="265">
        <v>0.59116000000000002</v>
      </c>
      <c r="GI239" s="265">
        <v>0.55157999999999996</v>
      </c>
      <c r="GJ239" s="265">
        <v>0.99929000000000001</v>
      </c>
      <c r="GK239" s="265">
        <v>0.99002000000000001</v>
      </c>
      <c r="GL239" s="265">
        <v>0.75155000000000005</v>
      </c>
      <c r="GM239" s="265">
        <v>0.99202000000000001</v>
      </c>
      <c r="GN239" s="265">
        <v>0.79088999999999998</v>
      </c>
      <c r="GO239" s="265">
        <v>0.99516000000000004</v>
      </c>
      <c r="GP239" s="265">
        <v>0.99250000000000005</v>
      </c>
      <c r="GQ239" s="265">
        <v>0.99485999999999997</v>
      </c>
      <c r="GR239" s="265">
        <v>0.96901999999999999</v>
      </c>
      <c r="GS239" s="265">
        <v>0.99441000000000002</v>
      </c>
      <c r="GT239" s="265">
        <v>0.99509000000000003</v>
      </c>
      <c r="GU239" s="265">
        <v>0.99673</v>
      </c>
      <c r="GV239" s="265">
        <v>0.96575999999999995</v>
      </c>
      <c r="GW239" s="265">
        <v>0.9788</v>
      </c>
      <c r="GX239" s="265">
        <v>0.99953000000000003</v>
      </c>
      <c r="GY239" s="265">
        <v>0.47088000000000002</v>
      </c>
      <c r="GZ239" s="265">
        <v>0.37522</v>
      </c>
      <c r="HA239" s="265">
        <v>0.99826000000000004</v>
      </c>
      <c r="HB239" s="265">
        <v>0.99699000000000004</v>
      </c>
      <c r="HC239" s="265">
        <v>0.85968</v>
      </c>
      <c r="HD239" s="265">
        <v>0.60013000000000005</v>
      </c>
      <c r="HE239" s="265">
        <v>0.99719000000000002</v>
      </c>
      <c r="HF239" s="265">
        <v>0.73702999999999996</v>
      </c>
      <c r="HG239" s="265">
        <v>0.99775000000000003</v>
      </c>
      <c r="HH239" s="265">
        <v>0.99782999999999999</v>
      </c>
      <c r="HI239" s="265">
        <v>0.99728000000000006</v>
      </c>
      <c r="HJ239" s="265">
        <v>0.79715000000000003</v>
      </c>
      <c r="HK239" s="265">
        <v>0.98477999999999999</v>
      </c>
      <c r="HL239" s="265">
        <v>0.99768999999999997</v>
      </c>
      <c r="HM239" s="265">
        <v>0.98906000000000005</v>
      </c>
      <c r="HN239" s="265">
        <v>0.97291000000000005</v>
      </c>
      <c r="HO239" s="265">
        <v>0.97707999999999995</v>
      </c>
      <c r="HP239" s="265">
        <v>0.99614000000000003</v>
      </c>
      <c r="HQ239" s="265">
        <v>0.66410000000000002</v>
      </c>
      <c r="HR239" s="265">
        <v>0.68960999999999995</v>
      </c>
      <c r="HS239" s="265">
        <v>0.96353999999999995</v>
      </c>
      <c r="HT239" s="265">
        <v>0.66527999999999998</v>
      </c>
      <c r="HU239" s="265">
        <v>0.66252</v>
      </c>
      <c r="HV239" s="265">
        <v>0.99587999999999999</v>
      </c>
      <c r="HW239" s="265">
        <v>0.58589999999999998</v>
      </c>
      <c r="HX239" s="265">
        <v>0.60726999999999998</v>
      </c>
      <c r="HY239" s="265">
        <v>0.47015000000000001</v>
      </c>
      <c r="HZ239" s="265">
        <v>0.83320000000000005</v>
      </c>
      <c r="IA239" s="265">
        <v>0.95360999999999996</v>
      </c>
      <c r="IB239" s="265">
        <v>0.95601000000000003</v>
      </c>
      <c r="IC239" s="265">
        <v>0.94613999999999998</v>
      </c>
      <c r="ID239" s="265">
        <v>0.95160999999999996</v>
      </c>
      <c r="IE239" s="265">
        <v>0.97926000000000002</v>
      </c>
      <c r="IF239" s="265">
        <v>0.97823000000000004</v>
      </c>
      <c r="IG239" s="265">
        <v>0.99770000000000003</v>
      </c>
      <c r="IH239" s="265">
        <v>0.99116000000000004</v>
      </c>
      <c r="II239" s="265">
        <v>0.83894000000000002</v>
      </c>
      <c r="IJ239" s="265">
        <v>0.98631999999999997</v>
      </c>
      <c r="IK239" s="265">
        <v>0.98285</v>
      </c>
      <c r="IL239" s="265">
        <v>0.99648999999999999</v>
      </c>
      <c r="IM239" s="265">
        <v>0.89287000000000005</v>
      </c>
      <c r="IN239" s="265">
        <v>0.73495999999999995</v>
      </c>
      <c r="IO239" s="265">
        <v>0.61448000000000003</v>
      </c>
      <c r="IP239" s="265">
        <v>0.99499000000000004</v>
      </c>
      <c r="IQ239" s="265">
        <v>0.98145000000000004</v>
      </c>
      <c r="IR239" s="265">
        <v>0.57674000000000003</v>
      </c>
      <c r="IS239" s="265">
        <v>0.97879000000000005</v>
      </c>
      <c r="IT239" s="265">
        <v>0.49392000000000003</v>
      </c>
      <c r="IU239" s="265">
        <v>0.99553000000000003</v>
      </c>
      <c r="IV239" s="265">
        <v>0.90800999999999998</v>
      </c>
      <c r="IW239" s="265">
        <v>0.98336999999999997</v>
      </c>
      <c r="IX239" s="265">
        <v>0.98977999999999999</v>
      </c>
      <c r="IY239" s="265">
        <v>0.78593999999999997</v>
      </c>
      <c r="IZ239" s="265">
        <v>0.71306000000000003</v>
      </c>
      <c r="JA239" s="265">
        <v>0.74602000000000002</v>
      </c>
      <c r="JB239" s="265">
        <v>0.71657999999999999</v>
      </c>
      <c r="JC239" s="265">
        <v>0.77366999999999997</v>
      </c>
      <c r="JD239" s="265">
        <v>0.91046000000000005</v>
      </c>
      <c r="JE239" s="265">
        <v>0.99951999999999996</v>
      </c>
      <c r="JF239" s="265">
        <v>0.45130999999999999</v>
      </c>
      <c r="JG239" s="265">
        <v>0.97416000000000003</v>
      </c>
      <c r="JH239" s="265">
        <v>0.86390999999999996</v>
      </c>
      <c r="JI239" s="265">
        <v>0.61841000000000002</v>
      </c>
      <c r="JJ239" s="265">
        <v>0.59433999999999998</v>
      </c>
      <c r="JK239" s="265">
        <v>0.74750000000000005</v>
      </c>
      <c r="JL239" s="265">
        <v>0.74324000000000001</v>
      </c>
      <c r="JM239" s="265">
        <v>0.97841</v>
      </c>
      <c r="JN239" s="265">
        <v>0.98848000000000003</v>
      </c>
      <c r="JO239" s="265">
        <v>0.99141999999999997</v>
      </c>
      <c r="JP239" s="265">
        <v>0.53500999999999999</v>
      </c>
      <c r="JQ239" s="265">
        <v>0.99707000000000001</v>
      </c>
      <c r="JR239" s="265">
        <v>0.99156999999999995</v>
      </c>
      <c r="JS239" s="265">
        <v>0.97233999999999998</v>
      </c>
      <c r="JT239" s="265">
        <v>0.31770999999999999</v>
      </c>
      <c r="JU239" s="265">
        <v>0.88029000000000002</v>
      </c>
      <c r="JV239" s="265">
        <v>0.82954000000000006</v>
      </c>
      <c r="JW239" s="265">
        <v>0.99739</v>
      </c>
      <c r="JX239" s="265">
        <v>0.99975000000000003</v>
      </c>
      <c r="JY239" s="265">
        <v>0.99602999999999997</v>
      </c>
      <c r="JZ239" s="265">
        <v>0.97591000000000006</v>
      </c>
      <c r="KA239" s="265">
        <v>0.93891000000000002</v>
      </c>
      <c r="KB239" s="265">
        <v>0.83191000000000004</v>
      </c>
      <c r="KC239" s="265">
        <v>0.45684999999999998</v>
      </c>
      <c r="KD239" s="265">
        <v>0.38388</v>
      </c>
      <c r="KE239" s="265">
        <v>0.40261000000000002</v>
      </c>
      <c r="KF239" s="265">
        <v>0.38030999999999998</v>
      </c>
      <c r="KG239" s="265">
        <v>0.36260999999999999</v>
      </c>
      <c r="KH239" s="265">
        <v>0.91537999999999997</v>
      </c>
      <c r="KI239" s="265">
        <v>0.97980999999999996</v>
      </c>
      <c r="KJ239" s="265">
        <v>0.97382000000000002</v>
      </c>
      <c r="KK239" s="265">
        <v>0.92132000000000003</v>
      </c>
      <c r="KL239" s="265">
        <v>0.93652999999999997</v>
      </c>
      <c r="KM239" s="265">
        <v>0.96262000000000003</v>
      </c>
      <c r="KN239" s="265">
        <v>0.90973999999999999</v>
      </c>
      <c r="KO239" s="265">
        <v>0.83426999999999996</v>
      </c>
      <c r="KP239" s="265">
        <v>6.1568794062620384E-3</v>
      </c>
      <c r="KQ239" s="265">
        <v>0.69240000000000002</v>
      </c>
      <c r="KR239" s="265">
        <v>0.64026000000000005</v>
      </c>
      <c r="KS239" s="265">
        <v>0.59845999999999999</v>
      </c>
      <c r="KT239" s="265">
        <v>0.94466388238421972</v>
      </c>
      <c r="KU239" s="265">
        <v>0.27334999999999998</v>
      </c>
      <c r="KV239" s="265">
        <v>0.44985000000000003</v>
      </c>
      <c r="KW239" s="265">
        <v>0.52127999999999997</v>
      </c>
      <c r="KX239" s="265">
        <v>0.62649999999999995</v>
      </c>
      <c r="KY239" s="265">
        <v>0.79269000000000001</v>
      </c>
      <c r="KZ239" s="265">
        <v>0.93217000000000005</v>
      </c>
      <c r="LA239" s="265">
        <v>0.99441999999999997</v>
      </c>
      <c r="LB239" s="265">
        <v>0.99221000000000004</v>
      </c>
      <c r="LC239" s="265">
        <v>1</v>
      </c>
      <c r="LD239" s="265">
        <v>0.19800000000000001</v>
      </c>
      <c r="LE239" s="265">
        <v>0.27028999999999997</v>
      </c>
      <c r="LF239" s="265">
        <v>0.30826999999999999</v>
      </c>
      <c r="LG239" s="265">
        <v>0.23965</v>
      </c>
      <c r="LH239" s="431">
        <v>3.9559914730489254E-3</v>
      </c>
      <c r="LI239" s="431">
        <v>3.8152425549924374E-3</v>
      </c>
      <c r="LJ239" s="431">
        <v>4.0789516642689705E-3</v>
      </c>
      <c r="LK239" s="431">
        <v>3.3321455121040344E-3</v>
      </c>
      <c r="LL239" s="431">
        <v>3.786010667681694E-3</v>
      </c>
      <c r="LM239" s="431">
        <v>3.2156053930521011E-3</v>
      </c>
      <c r="LN239" s="431">
        <v>3.6637883167713881E-3</v>
      </c>
      <c r="LO239" s="431">
        <v>3.138447180390358E-3</v>
      </c>
      <c r="LP239" s="431">
        <v>3.198983846232295E-3</v>
      </c>
      <c r="LQ239" s="431">
        <v>3.0161195900291204E-3</v>
      </c>
      <c r="LR239" s="431">
        <v>3.4316054079681635E-3</v>
      </c>
      <c r="LS239" s="431">
        <v>3.3228704705834389E-3</v>
      </c>
      <c r="LT239" s="431">
        <v>3.5742472391575575E-3</v>
      </c>
      <c r="LU239" s="431">
        <v>3.1625388655811548E-3</v>
      </c>
      <c r="LV239" s="431">
        <v>3.6923403386026621E-3</v>
      </c>
      <c r="LW239" s="431">
        <v>3.3324672840535641E-3</v>
      </c>
      <c r="LX239" s="431">
        <v>3.4600698854774237E-3</v>
      </c>
      <c r="LY239" s="431">
        <v>3.066434059292078E-3</v>
      </c>
      <c r="LZ239" s="431">
        <v>3.7102615460753441E-3</v>
      </c>
      <c r="MA239" s="431">
        <v>3.5393272992223501E-3</v>
      </c>
      <c r="MB239" s="431">
        <v>3.8192479405552149E-3</v>
      </c>
      <c r="MC239" s="431">
        <v>3.168437397107482E-3</v>
      </c>
      <c r="MD239" s="431">
        <v>3.1568936537951231E-3</v>
      </c>
      <c r="ME239" s="431">
        <v>3.3934256061911583E-3</v>
      </c>
      <c r="MF239" s="431">
        <v>3.4891495015472174E-3</v>
      </c>
      <c r="MG239" s="431">
        <v>3.3126468770205975E-3</v>
      </c>
      <c r="MH239" s="266"/>
      <c r="MI239" s="266"/>
      <c r="MJ239" s="266"/>
      <c r="MK239" s="266"/>
      <c r="ML239" s="266"/>
      <c r="MM239" s="266"/>
      <c r="MN239" s="266"/>
      <c r="MO239" s="266"/>
      <c r="MP239" s="266"/>
      <c r="MQ239" s="266"/>
      <c r="MR239" s="266"/>
      <c r="MS239" s="266"/>
      <c r="MT239" s="266"/>
      <c r="MU239" s="266"/>
      <c r="MV239" s="266"/>
      <c r="MW239" s="266"/>
      <c r="MX239" s="266"/>
      <c r="MY239" s="266"/>
      <c r="MZ239" s="266"/>
      <c r="NA239" s="266"/>
      <c r="NB239" s="266"/>
      <c r="NC239" s="266"/>
      <c r="ND239" s="266"/>
      <c r="NE239" s="266"/>
      <c r="NF239" s="266"/>
      <c r="NG239" s="266"/>
      <c r="NH239" s="266"/>
      <c r="NI239" s="266"/>
      <c r="NJ239" s="266"/>
      <c r="NK239" s="266"/>
      <c r="NL239" s="266"/>
      <c r="NM239" s="266"/>
      <c r="NN239" s="266"/>
      <c r="NO239" s="266"/>
      <c r="NP239" s="266"/>
      <c r="NQ239" s="266"/>
      <c r="NR239" s="266"/>
      <c r="NS239" s="266"/>
      <c r="NT239" s="266"/>
      <c r="NU239" s="266"/>
      <c r="NV239" s="266"/>
      <c r="NW239" s="266"/>
      <c r="NX239" s="266"/>
      <c r="NY239" s="266"/>
      <c r="NZ239" s="266"/>
      <c r="OA239" s="266"/>
      <c r="OB239" s="266"/>
      <c r="OC239" s="266"/>
      <c r="OD239" s="266"/>
      <c r="OE239" s="266"/>
      <c r="OF239" s="266"/>
      <c r="OG239" s="266"/>
      <c r="OH239" s="266"/>
      <c r="OI239" s="266"/>
      <c r="OJ239" s="266"/>
      <c r="OK239" s="266"/>
      <c r="OL239" s="266"/>
      <c r="OM239" s="266"/>
      <c r="ON239" s="267"/>
    </row>
    <row r="240" spans="1:404">
      <c r="A240" s="261">
        <v>615</v>
      </c>
      <c r="B240" s="265">
        <v>0.22968</v>
      </c>
      <c r="C240" s="265">
        <v>0.35335</v>
      </c>
      <c r="D240" s="265">
        <v>0.44081999999999999</v>
      </c>
      <c r="E240" s="265">
        <v>0.52839999999999998</v>
      </c>
      <c r="F240" s="265">
        <v>0.22939000000000001</v>
      </c>
      <c r="G240" s="265">
        <v>0.35816999999999999</v>
      </c>
      <c r="H240" s="265">
        <v>0.25713999999999998</v>
      </c>
      <c r="I240" s="265">
        <v>0.39911999999999997</v>
      </c>
      <c r="J240" s="265">
        <v>0.44145000000000001</v>
      </c>
      <c r="K240" s="265">
        <v>0.46886</v>
      </c>
      <c r="L240" s="265">
        <v>0.58457000000000003</v>
      </c>
      <c r="M240" s="265">
        <v>0.77368000000000003</v>
      </c>
      <c r="N240" s="265">
        <v>0.55118999999999996</v>
      </c>
      <c r="O240" s="265">
        <v>0.27995999999999999</v>
      </c>
      <c r="P240" s="265">
        <v>0.35948999999999998</v>
      </c>
      <c r="Q240" s="265">
        <v>0.33743000000000001</v>
      </c>
      <c r="R240" s="265">
        <v>0.52927999999999997</v>
      </c>
      <c r="S240" s="265">
        <v>0.36538999999999999</v>
      </c>
      <c r="T240" s="265">
        <v>0.22222</v>
      </c>
      <c r="U240" s="265">
        <v>0.22644</v>
      </c>
      <c r="V240" s="265">
        <v>0.15437999999999999</v>
      </c>
      <c r="W240" s="265">
        <v>0.73838999999999999</v>
      </c>
      <c r="X240" s="265">
        <v>0.47132000000000002</v>
      </c>
      <c r="Y240" s="265">
        <v>0.40706999999999999</v>
      </c>
      <c r="Z240" s="265">
        <v>0.23022999999999999</v>
      </c>
      <c r="AA240" s="265">
        <v>0.22936000000000001</v>
      </c>
      <c r="AB240" s="265">
        <v>0.16098999999999999</v>
      </c>
      <c r="AC240" s="265">
        <v>0.39456000000000002</v>
      </c>
      <c r="AD240" s="265">
        <v>0.26255000000000001</v>
      </c>
      <c r="AE240" s="265">
        <v>0.52125999999999995</v>
      </c>
      <c r="AF240" s="265">
        <v>0.41850999999999999</v>
      </c>
      <c r="AG240" s="265">
        <v>0.14524000000000001</v>
      </c>
      <c r="AH240" s="265">
        <v>0.28992000000000001</v>
      </c>
      <c r="AI240" s="265">
        <v>0.76124999999999998</v>
      </c>
      <c r="AJ240" s="265">
        <v>0.49320999999999998</v>
      </c>
      <c r="AK240" s="265">
        <v>0.44227</v>
      </c>
      <c r="AL240" s="265">
        <v>0.68420999999999998</v>
      </c>
      <c r="AM240" s="265">
        <v>0.35264000000000001</v>
      </c>
      <c r="AN240" s="265">
        <v>0.37573000000000001</v>
      </c>
      <c r="AO240" s="265">
        <v>0.57540000000000002</v>
      </c>
      <c r="AP240" s="265">
        <v>0.40167000000000003</v>
      </c>
      <c r="AQ240" s="265">
        <v>0.31966</v>
      </c>
      <c r="AR240" s="265">
        <v>0.51551999999999998</v>
      </c>
      <c r="AS240" s="265">
        <v>0.29436000000000001</v>
      </c>
      <c r="AT240" s="265">
        <v>0.28566999999999998</v>
      </c>
      <c r="AU240" s="265">
        <v>0.42663000000000001</v>
      </c>
      <c r="AV240" s="265">
        <v>0.24168000000000001</v>
      </c>
      <c r="AW240" s="265">
        <v>0.49392000000000003</v>
      </c>
      <c r="AX240" s="265">
        <v>0.42004000000000002</v>
      </c>
      <c r="AY240" s="265">
        <v>0.34033000000000002</v>
      </c>
      <c r="AZ240" s="265">
        <v>0.29021999999999998</v>
      </c>
      <c r="BA240" s="265">
        <v>0.76537999999999995</v>
      </c>
      <c r="BB240" s="265">
        <v>0.76537999999999995</v>
      </c>
      <c r="BC240" s="265">
        <v>0.76471999999999996</v>
      </c>
      <c r="BD240" s="265">
        <v>0.76537999999999995</v>
      </c>
      <c r="BE240" s="265">
        <v>0.40948000000000001</v>
      </c>
      <c r="BF240" s="265">
        <v>0.43153999999999998</v>
      </c>
      <c r="BG240" s="265">
        <v>0.85924</v>
      </c>
      <c r="BH240" s="265">
        <v>1</v>
      </c>
      <c r="BI240" s="265">
        <v>1</v>
      </c>
      <c r="BJ240" s="265">
        <v>1</v>
      </c>
      <c r="BK240" s="265">
        <v>0.41558</v>
      </c>
      <c r="BL240" s="265">
        <v>0.77605000000000002</v>
      </c>
      <c r="BM240" s="265">
        <v>0.45122000000000001</v>
      </c>
      <c r="BN240" s="265">
        <v>0.58552000000000004</v>
      </c>
      <c r="BO240" s="265">
        <v>0.55713999999999997</v>
      </c>
      <c r="BP240" s="265">
        <v>5.3269999999999998E-2</v>
      </c>
      <c r="BQ240" s="265">
        <v>0.65266999999999997</v>
      </c>
      <c r="BR240" s="265">
        <v>0.57218999999999998</v>
      </c>
      <c r="BS240" s="265">
        <v>0.66320999999999997</v>
      </c>
      <c r="BT240" s="265">
        <v>0.51470000000000005</v>
      </c>
      <c r="BU240" s="265">
        <v>1.3252999999999999E-2</v>
      </c>
      <c r="BV240" s="265">
        <v>6.7489999999999998E-3</v>
      </c>
      <c r="BW240" s="265">
        <v>0.47622999999999999</v>
      </c>
      <c r="BX240" s="265">
        <v>0.34462999999999999</v>
      </c>
      <c r="BY240" s="265">
        <v>0.58304</v>
      </c>
      <c r="BZ240" s="265">
        <v>0.56366000000000005</v>
      </c>
      <c r="CA240" s="265">
        <v>0.85</v>
      </c>
      <c r="CB240" s="265">
        <v>0.68015000000000003</v>
      </c>
      <c r="CC240" s="265">
        <v>0.83772000000000002</v>
      </c>
      <c r="CD240" s="265">
        <v>0.57037000000000004</v>
      </c>
      <c r="CE240" s="265">
        <v>0.54247000000000001</v>
      </c>
      <c r="CF240" s="265">
        <v>0.59250000000000003</v>
      </c>
      <c r="CG240" s="265">
        <v>0.53534999999999999</v>
      </c>
      <c r="CH240" s="265">
        <v>0.54196999999999995</v>
      </c>
      <c r="CI240" s="265">
        <v>0.54147999999999996</v>
      </c>
      <c r="CJ240" s="265">
        <v>0.53796999999999995</v>
      </c>
      <c r="CK240" s="265">
        <v>0.57450000000000001</v>
      </c>
      <c r="CL240" s="265">
        <v>0.63349999999999995</v>
      </c>
      <c r="CM240" s="265">
        <v>0.70857999999999999</v>
      </c>
      <c r="CN240" s="265">
        <v>0.20202000000000001</v>
      </c>
      <c r="CO240" s="265">
        <v>0.51153000000000004</v>
      </c>
      <c r="CP240" s="265">
        <v>0.72516000000000003</v>
      </c>
      <c r="CQ240" s="265">
        <v>0.59862000000000004</v>
      </c>
      <c r="CR240" s="265">
        <v>0.56999999999999995</v>
      </c>
      <c r="CS240" s="265">
        <v>0.17347000000000001</v>
      </c>
      <c r="CT240" s="265">
        <v>0.29897000000000001</v>
      </c>
      <c r="CU240" s="265">
        <v>0.32</v>
      </c>
      <c r="CV240" s="265">
        <v>0.56559999999999999</v>
      </c>
      <c r="CW240" s="265">
        <v>0.44444</v>
      </c>
      <c r="CX240" s="265">
        <v>0.20619000000000001</v>
      </c>
      <c r="CY240" s="265">
        <v>0.46392</v>
      </c>
      <c r="CZ240" s="265">
        <v>0.47694999999999999</v>
      </c>
      <c r="DA240" s="265">
        <v>0.48293000000000003</v>
      </c>
      <c r="DB240" s="265">
        <v>0.24242</v>
      </c>
      <c r="DC240" s="265">
        <v>0.26804</v>
      </c>
      <c r="DD240" s="265">
        <v>0.23232</v>
      </c>
      <c r="DE240" s="265">
        <v>0.32990000000000003</v>
      </c>
      <c r="DF240" s="265">
        <v>0.54856000000000005</v>
      </c>
      <c r="DG240" s="265">
        <v>0.54932000000000003</v>
      </c>
      <c r="DH240" s="265">
        <v>0.19370000000000001</v>
      </c>
      <c r="DI240" s="265">
        <v>1</v>
      </c>
      <c r="DJ240" s="265">
        <v>1</v>
      </c>
      <c r="DK240" s="265">
        <v>0.60629999999999995</v>
      </c>
      <c r="DL240" s="265">
        <v>0.45023000000000002</v>
      </c>
      <c r="DM240" s="265">
        <v>0.55042000000000002</v>
      </c>
      <c r="DN240" s="265">
        <v>0.77427999999999997</v>
      </c>
      <c r="DO240" s="265">
        <v>1</v>
      </c>
      <c r="DP240" s="265">
        <v>0.80147000000000002</v>
      </c>
      <c r="DQ240" s="265">
        <v>0.41433999999999999</v>
      </c>
      <c r="DR240" s="265">
        <v>0.24954000000000001</v>
      </c>
      <c r="DS240" s="265">
        <v>0.81754000000000004</v>
      </c>
      <c r="DT240" s="265">
        <v>0.32002999999999998</v>
      </c>
      <c r="DU240" s="265">
        <v>1</v>
      </c>
      <c r="DV240" s="265">
        <v>0.35532999999999998</v>
      </c>
      <c r="DW240" s="265">
        <v>1</v>
      </c>
      <c r="DX240" s="265">
        <v>0.23913000000000001</v>
      </c>
      <c r="DY240" s="265">
        <v>0.22721</v>
      </c>
      <c r="DZ240" s="265">
        <v>0.36226999999999998</v>
      </c>
      <c r="EA240" s="265">
        <v>1</v>
      </c>
      <c r="EB240" s="265">
        <v>1</v>
      </c>
      <c r="EC240" s="265">
        <v>1</v>
      </c>
      <c r="ED240" s="265">
        <v>1</v>
      </c>
      <c r="EE240" s="265">
        <v>1</v>
      </c>
      <c r="EF240" s="265">
        <v>0.37042999999999998</v>
      </c>
      <c r="EG240" s="265">
        <v>1</v>
      </c>
      <c r="EH240" s="265">
        <v>1</v>
      </c>
      <c r="EI240" s="265">
        <v>0.44897999999999999</v>
      </c>
      <c r="EJ240" s="265">
        <v>0.40205999999999997</v>
      </c>
      <c r="EK240" s="265">
        <v>0.27272999999999997</v>
      </c>
      <c r="EL240" s="265">
        <v>0.3125</v>
      </c>
      <c r="EM240" s="265">
        <v>0.35838999999999999</v>
      </c>
      <c r="EN240" s="265">
        <v>0.40677999999999997</v>
      </c>
      <c r="EO240" s="265">
        <v>0.83592999999999995</v>
      </c>
      <c r="EP240" s="265">
        <v>0.46788000000000002</v>
      </c>
      <c r="EQ240" s="265">
        <v>0.18421000000000001</v>
      </c>
      <c r="ER240" s="265">
        <v>0.17619000000000001</v>
      </c>
      <c r="ES240" s="265">
        <v>0.18909000000000001</v>
      </c>
      <c r="ET240" s="265">
        <v>0.19245999999999999</v>
      </c>
      <c r="EU240" s="265">
        <v>0.18632000000000001</v>
      </c>
      <c r="EV240" s="265">
        <v>0.10922</v>
      </c>
      <c r="EW240" s="265">
        <v>0.12414</v>
      </c>
      <c r="EX240" s="265">
        <v>0.15295</v>
      </c>
      <c r="EY240" s="265">
        <v>0.18367</v>
      </c>
      <c r="EZ240" s="265">
        <v>0.49653000000000003</v>
      </c>
      <c r="FA240" s="265">
        <v>0.15637000000000001</v>
      </c>
      <c r="FB240" s="265">
        <v>0.12887999999999999</v>
      </c>
      <c r="FC240" s="265">
        <v>0.10527</v>
      </c>
      <c r="FD240" s="265">
        <v>0.19077</v>
      </c>
      <c r="FE240" s="265">
        <v>8.4086999999999995E-2</v>
      </c>
      <c r="FF240" s="265">
        <v>0.18817</v>
      </c>
      <c r="FG240" s="265">
        <v>0.19483</v>
      </c>
      <c r="FH240" s="265">
        <v>0.18418000000000001</v>
      </c>
      <c r="FI240" s="265">
        <v>0.18240999999999999</v>
      </c>
      <c r="FJ240" s="265">
        <v>0.51854</v>
      </c>
      <c r="FK240" s="265">
        <v>0.50900999999999996</v>
      </c>
      <c r="FL240" s="265">
        <v>0.38551999999999997</v>
      </c>
      <c r="FM240" s="265">
        <v>0.31129000000000001</v>
      </c>
      <c r="FN240" s="265">
        <v>0.89207999999999998</v>
      </c>
      <c r="FO240" s="265">
        <v>0.99</v>
      </c>
      <c r="FP240" s="265">
        <v>0.41378999999999999</v>
      </c>
      <c r="FQ240" s="265">
        <v>0.99792999999999998</v>
      </c>
      <c r="FR240" s="265">
        <v>0.99458000000000002</v>
      </c>
      <c r="FS240" s="265">
        <v>0.98706000000000005</v>
      </c>
      <c r="FT240" s="265">
        <v>0.88809000000000005</v>
      </c>
      <c r="FU240" s="265">
        <v>0.91115999999999997</v>
      </c>
      <c r="FV240" s="265">
        <v>0.63280000000000003</v>
      </c>
      <c r="FW240" s="265">
        <v>0.43447999999999998</v>
      </c>
      <c r="FX240" s="265">
        <v>0.99517999999999995</v>
      </c>
      <c r="FY240" s="265">
        <v>0.38835999999999998</v>
      </c>
      <c r="FZ240" s="265">
        <v>0.43447999999999998</v>
      </c>
      <c r="GA240" s="265">
        <v>0.71914999999999996</v>
      </c>
      <c r="GB240" s="265">
        <v>0.58540999999999999</v>
      </c>
      <c r="GC240" s="265">
        <v>0.91854000000000002</v>
      </c>
      <c r="GD240" s="265">
        <v>0.99414999999999998</v>
      </c>
      <c r="GE240" s="265">
        <v>0.93013999999999997</v>
      </c>
      <c r="GF240" s="265">
        <v>0.99473</v>
      </c>
      <c r="GG240" s="265">
        <v>0.50843000000000005</v>
      </c>
      <c r="GH240" s="265">
        <v>0.58359000000000005</v>
      </c>
      <c r="GI240" s="265">
        <v>0.54413999999999996</v>
      </c>
      <c r="GJ240" s="265">
        <v>1</v>
      </c>
      <c r="GK240" s="265">
        <v>0.99273999999999996</v>
      </c>
      <c r="GL240" s="265">
        <v>0.74736000000000002</v>
      </c>
      <c r="GM240" s="265">
        <v>0.99078999999999995</v>
      </c>
      <c r="GN240" s="265">
        <v>0.78337000000000001</v>
      </c>
      <c r="GO240" s="265">
        <v>0.99395</v>
      </c>
      <c r="GP240" s="265">
        <v>0.99102000000000001</v>
      </c>
      <c r="GQ240" s="265">
        <v>0.99387999999999999</v>
      </c>
      <c r="GR240" s="265">
        <v>0.96704999999999997</v>
      </c>
      <c r="GS240" s="265">
        <v>0.99300999999999995</v>
      </c>
      <c r="GT240" s="265">
        <v>0.99385999999999997</v>
      </c>
      <c r="GU240" s="265">
        <v>0.99590999999999996</v>
      </c>
      <c r="GV240" s="265">
        <v>0.96514999999999995</v>
      </c>
      <c r="GW240" s="265">
        <v>0.97528000000000004</v>
      </c>
      <c r="GX240" s="265">
        <v>1</v>
      </c>
      <c r="GY240" s="265">
        <v>0.46388000000000001</v>
      </c>
      <c r="GZ240" s="265">
        <v>0.36984</v>
      </c>
      <c r="HA240" s="265">
        <v>0.99936999999999998</v>
      </c>
      <c r="HB240" s="265">
        <v>0.99622999999999995</v>
      </c>
      <c r="HC240" s="265">
        <v>0.85507999999999995</v>
      </c>
      <c r="HD240" s="265">
        <v>0.59596000000000005</v>
      </c>
      <c r="HE240" s="265">
        <v>0.99648999999999999</v>
      </c>
      <c r="HF240" s="265">
        <v>0.73041</v>
      </c>
      <c r="HG240" s="265">
        <v>0.99719000000000002</v>
      </c>
      <c r="HH240" s="265">
        <v>0.99728000000000006</v>
      </c>
      <c r="HI240" s="265">
        <v>0.99660000000000004</v>
      </c>
      <c r="HJ240" s="265">
        <v>0.78863000000000005</v>
      </c>
      <c r="HK240" s="265">
        <v>0.98728000000000005</v>
      </c>
      <c r="HL240" s="265">
        <v>0.99997999999999998</v>
      </c>
      <c r="HM240" s="265">
        <v>0.98784000000000005</v>
      </c>
      <c r="HN240" s="265">
        <v>0.96919</v>
      </c>
      <c r="HO240" s="265">
        <v>0.97399000000000002</v>
      </c>
      <c r="HP240" s="265">
        <v>0.99517</v>
      </c>
      <c r="HQ240" s="265">
        <v>0.65725</v>
      </c>
      <c r="HR240" s="265">
        <v>0.68098000000000003</v>
      </c>
      <c r="HS240" s="265">
        <v>0.95899000000000001</v>
      </c>
      <c r="HT240" s="265">
        <v>0.65913999999999995</v>
      </c>
      <c r="HU240" s="265">
        <v>0.65476999999999996</v>
      </c>
      <c r="HV240" s="265">
        <v>0.99485000000000001</v>
      </c>
      <c r="HW240" s="265">
        <v>0.57806999999999997</v>
      </c>
      <c r="HX240" s="265">
        <v>0.59945999999999999</v>
      </c>
      <c r="HY240" s="265">
        <v>0.46359</v>
      </c>
      <c r="HZ240" s="265">
        <v>0.82413000000000003</v>
      </c>
      <c r="IA240" s="265">
        <v>0.94894000000000001</v>
      </c>
      <c r="IB240" s="265">
        <v>0.95101999999999998</v>
      </c>
      <c r="IC240" s="265">
        <v>0.94089999999999996</v>
      </c>
      <c r="ID240" s="265">
        <v>0.94684999999999997</v>
      </c>
      <c r="IE240" s="265">
        <v>0.97543000000000002</v>
      </c>
      <c r="IF240" s="265">
        <v>0.97506000000000004</v>
      </c>
      <c r="IG240" s="265">
        <v>0.99712000000000001</v>
      </c>
      <c r="IH240" s="265">
        <v>0.98894000000000004</v>
      </c>
      <c r="II240" s="265">
        <v>0.83155999999999997</v>
      </c>
      <c r="IJ240" s="265">
        <v>0.9829</v>
      </c>
      <c r="IK240" s="265">
        <v>0.97879000000000005</v>
      </c>
      <c r="IL240" s="265">
        <v>0.99609999999999999</v>
      </c>
      <c r="IM240" s="265">
        <v>0.88583999999999996</v>
      </c>
      <c r="IN240" s="265">
        <v>0.72399000000000002</v>
      </c>
      <c r="IO240" s="265">
        <v>0.6</v>
      </c>
      <c r="IP240" s="265">
        <v>1</v>
      </c>
      <c r="IQ240" s="265">
        <v>0.97955000000000003</v>
      </c>
      <c r="IR240" s="265">
        <v>0.56896000000000002</v>
      </c>
      <c r="IS240" s="265">
        <v>0.98246</v>
      </c>
      <c r="IT240" s="265">
        <v>0.48808000000000001</v>
      </c>
      <c r="IU240" s="265">
        <v>0.99441000000000002</v>
      </c>
      <c r="IV240" s="265">
        <v>0.91725000000000001</v>
      </c>
      <c r="IW240" s="265">
        <v>0.98085</v>
      </c>
      <c r="IX240" s="265">
        <v>0.98721999999999999</v>
      </c>
      <c r="IY240" s="265">
        <v>0.77947999999999995</v>
      </c>
      <c r="IZ240" s="265">
        <v>0.70738999999999996</v>
      </c>
      <c r="JA240" s="265">
        <v>0.74002999999999997</v>
      </c>
      <c r="JB240" s="265">
        <v>0.71074000000000004</v>
      </c>
      <c r="JC240" s="265">
        <v>0.76737</v>
      </c>
      <c r="JD240" s="265">
        <v>0.90405999999999997</v>
      </c>
      <c r="JE240" s="265">
        <v>1</v>
      </c>
      <c r="JF240" s="265">
        <v>0.44489000000000001</v>
      </c>
      <c r="JG240" s="265">
        <v>0.97135000000000005</v>
      </c>
      <c r="JH240" s="265">
        <v>0.85702999999999996</v>
      </c>
      <c r="JI240" s="265">
        <v>0.61124999999999996</v>
      </c>
      <c r="JJ240" s="265">
        <v>0.58896999999999999</v>
      </c>
      <c r="JK240" s="265">
        <v>0.74095</v>
      </c>
      <c r="JL240" s="265">
        <v>0.73621999999999999</v>
      </c>
      <c r="JM240" s="265">
        <v>0.97582999999999998</v>
      </c>
      <c r="JN240" s="265">
        <v>0.98560000000000003</v>
      </c>
      <c r="JO240" s="265">
        <v>0.98967000000000005</v>
      </c>
      <c r="JP240" s="265">
        <v>0.52900999999999998</v>
      </c>
      <c r="JQ240" s="265">
        <v>0.99687000000000003</v>
      </c>
      <c r="JR240" s="265">
        <v>0.98946000000000001</v>
      </c>
      <c r="JS240" s="265">
        <v>0.96855000000000002</v>
      </c>
      <c r="JT240" s="265">
        <v>0.31364999999999998</v>
      </c>
      <c r="JU240" s="265">
        <v>0.87570000000000003</v>
      </c>
      <c r="JV240" s="265">
        <v>0.82226999999999995</v>
      </c>
      <c r="JW240" s="265">
        <v>0.99673</v>
      </c>
      <c r="JX240" s="265">
        <v>1</v>
      </c>
      <c r="JY240" s="265">
        <v>0.99504000000000004</v>
      </c>
      <c r="JZ240" s="265">
        <v>0.97338000000000002</v>
      </c>
      <c r="KA240" s="265">
        <v>0.94655999999999996</v>
      </c>
      <c r="KB240" s="265">
        <v>0.83965999999999996</v>
      </c>
      <c r="KC240" s="265">
        <v>0.4506</v>
      </c>
      <c r="KD240" s="265">
        <v>0.37822</v>
      </c>
      <c r="KE240" s="265">
        <v>0.39673999999999998</v>
      </c>
      <c r="KF240" s="265">
        <v>0.37534000000000001</v>
      </c>
      <c r="KG240" s="265">
        <v>0.35787999999999998</v>
      </c>
      <c r="KH240" s="265">
        <v>0.90869999999999995</v>
      </c>
      <c r="KI240" s="265">
        <v>0.97541</v>
      </c>
      <c r="KJ240" s="265">
        <v>0.96884000000000003</v>
      </c>
      <c r="KK240" s="265">
        <v>0.92823999999999995</v>
      </c>
      <c r="KL240" s="265">
        <v>0.94306000000000001</v>
      </c>
      <c r="KM240" s="265">
        <v>0.96240000000000003</v>
      </c>
      <c r="KN240" s="265">
        <v>0.90886</v>
      </c>
      <c r="KO240" s="265">
        <v>0.83294000000000001</v>
      </c>
      <c r="KP240" s="265">
        <v>6.1423650261994388E-3</v>
      </c>
      <c r="KQ240" s="265">
        <v>0.69059999999999999</v>
      </c>
      <c r="KR240" s="265">
        <v>0.63834000000000002</v>
      </c>
      <c r="KS240" s="265">
        <v>0.59645000000000004</v>
      </c>
      <c r="KT240" s="265">
        <v>0.94434858842177694</v>
      </c>
      <c r="KU240" s="265">
        <v>0.27631</v>
      </c>
      <c r="KV240" s="265">
        <v>0.45304</v>
      </c>
      <c r="KW240" s="265">
        <v>0.52439999999999998</v>
      </c>
      <c r="KX240" s="265">
        <v>0.62938000000000005</v>
      </c>
      <c r="KY240" s="265">
        <v>0.79490000000000005</v>
      </c>
      <c r="KZ240" s="265">
        <v>0.93352000000000002</v>
      </c>
      <c r="LA240" s="265">
        <v>0.99482000000000004</v>
      </c>
      <c r="LB240" s="265">
        <v>0.99178999999999995</v>
      </c>
      <c r="LC240" s="265">
        <v>1</v>
      </c>
      <c r="LD240" s="265">
        <v>0</v>
      </c>
      <c r="LE240" s="265">
        <v>0.25295000000000001</v>
      </c>
      <c r="LF240" s="265">
        <v>0.13533000000000001</v>
      </c>
      <c r="LG240" s="265">
        <v>0.10521</v>
      </c>
      <c r="LH240" s="431">
        <v>3.9000902324914932E-3</v>
      </c>
      <c r="LI240" s="431">
        <v>3.8283145986497402E-3</v>
      </c>
      <c r="LJ240" s="431">
        <v>4.0966719388961792E-3</v>
      </c>
      <c r="LK240" s="431">
        <v>3.4873103722929955E-3</v>
      </c>
      <c r="LL240" s="431">
        <v>3.8968401495367289E-3</v>
      </c>
      <c r="LM240" s="431">
        <v>3.4568863920867443E-3</v>
      </c>
      <c r="LN240" s="431">
        <v>3.8701721932739019E-3</v>
      </c>
      <c r="LO240" s="431">
        <v>3.4184574615210295E-3</v>
      </c>
      <c r="LP240" s="431">
        <v>3.430861746892333E-3</v>
      </c>
      <c r="LQ240" s="431">
        <v>3.2923109829425812E-3</v>
      </c>
      <c r="LR240" s="431">
        <v>3.3836562652140856E-3</v>
      </c>
      <c r="LS240" s="431">
        <v>3.4316778182983398E-3</v>
      </c>
      <c r="LT240" s="431">
        <v>3.5375228617340326E-3</v>
      </c>
      <c r="LU240" s="431">
        <v>3.3565368503332138E-3</v>
      </c>
      <c r="LV240" s="431">
        <v>3.8373237475752831E-3</v>
      </c>
      <c r="LW240" s="431">
        <v>3.5987899173051119E-3</v>
      </c>
      <c r="LX240" s="431">
        <v>3.6206501536071301E-3</v>
      </c>
      <c r="LY240" s="431">
        <v>3.291150089353323E-3</v>
      </c>
      <c r="LZ240" s="431">
        <v>3.6573372781276703E-3</v>
      </c>
      <c r="MA240" s="431">
        <v>3.5536463838070631E-3</v>
      </c>
      <c r="MB240" s="431">
        <v>3.7706776056438684E-3</v>
      </c>
      <c r="MC240" s="431">
        <v>3.3107877243310213E-3</v>
      </c>
      <c r="MD240" s="431">
        <v>3.3470436464995146E-3</v>
      </c>
      <c r="ME240" s="431">
        <v>3.4711172338575125E-3</v>
      </c>
      <c r="MF240" s="431">
        <v>3.5284031182527542E-3</v>
      </c>
      <c r="MG240" s="431">
        <v>3.405741648748517E-3</v>
      </c>
      <c r="MH240" s="266"/>
      <c r="MI240" s="266"/>
      <c r="MJ240" s="266"/>
      <c r="MK240" s="266"/>
      <c r="ML240" s="266"/>
      <c r="MM240" s="266"/>
      <c r="MN240" s="266"/>
      <c r="MO240" s="266"/>
      <c r="MP240" s="266"/>
      <c r="MQ240" s="266"/>
      <c r="MR240" s="266"/>
      <c r="MS240" s="266"/>
      <c r="MT240" s="266"/>
      <c r="MU240" s="266"/>
      <c r="MV240" s="266"/>
      <c r="MW240" s="266"/>
      <c r="MX240" s="266"/>
      <c r="MY240" s="266"/>
      <c r="MZ240" s="266"/>
      <c r="NA240" s="266"/>
      <c r="NB240" s="266"/>
      <c r="NC240" s="266"/>
      <c r="ND240" s="266"/>
      <c r="NE240" s="266"/>
      <c r="NF240" s="266"/>
      <c r="NG240" s="266"/>
      <c r="NH240" s="266"/>
      <c r="NI240" s="266"/>
      <c r="NJ240" s="266"/>
      <c r="NK240" s="266"/>
      <c r="NL240" s="266"/>
      <c r="NM240" s="266"/>
      <c r="NN240" s="266"/>
      <c r="NO240" s="266"/>
      <c r="NP240" s="266"/>
      <c r="NQ240" s="266"/>
      <c r="NR240" s="266"/>
      <c r="NS240" s="266"/>
      <c r="NT240" s="266"/>
      <c r="NU240" s="266"/>
      <c r="NV240" s="266"/>
      <c r="NW240" s="266"/>
      <c r="NX240" s="266"/>
      <c r="NY240" s="266"/>
      <c r="NZ240" s="266"/>
      <c r="OA240" s="266"/>
      <c r="OB240" s="266"/>
      <c r="OC240" s="266"/>
      <c r="OD240" s="266"/>
      <c r="OE240" s="266"/>
      <c r="OF240" s="266"/>
      <c r="OG240" s="266"/>
      <c r="OH240" s="266"/>
      <c r="OI240" s="266"/>
      <c r="OJ240" s="266"/>
      <c r="OK240" s="266"/>
      <c r="OL240" s="266"/>
      <c r="OM240" s="266"/>
      <c r="ON240" s="267"/>
    </row>
    <row r="241" spans="1:404">
      <c r="A241" s="261">
        <v>616</v>
      </c>
      <c r="B241" s="265">
        <v>0.22473000000000001</v>
      </c>
      <c r="C241" s="265">
        <v>0.34527999999999998</v>
      </c>
      <c r="D241" s="265">
        <v>0.43082999999999999</v>
      </c>
      <c r="E241" s="265">
        <v>0.51797000000000004</v>
      </c>
      <c r="F241" s="265">
        <v>0.22419</v>
      </c>
      <c r="G241" s="265">
        <v>0.34939999999999999</v>
      </c>
      <c r="H241" s="265">
        <v>0.25608999999999998</v>
      </c>
      <c r="I241" s="265">
        <v>0.40064</v>
      </c>
      <c r="J241" s="265">
        <v>0.44188</v>
      </c>
      <c r="K241" s="265">
        <v>0.40789999999999998</v>
      </c>
      <c r="L241" s="265">
        <v>0.50383999999999995</v>
      </c>
      <c r="M241" s="265">
        <v>0.66174999999999995</v>
      </c>
      <c r="N241" s="265">
        <v>0.55493000000000003</v>
      </c>
      <c r="O241" s="265">
        <v>0.27981</v>
      </c>
      <c r="P241" s="265">
        <v>0.34999000000000002</v>
      </c>
      <c r="Q241" s="265">
        <v>0.32679000000000002</v>
      </c>
      <c r="R241" s="265">
        <v>0.51698999999999995</v>
      </c>
      <c r="S241" s="265">
        <v>0.35698999999999997</v>
      </c>
      <c r="T241" s="265">
        <v>0.22147</v>
      </c>
      <c r="U241" s="265">
        <v>0.22592999999999999</v>
      </c>
      <c r="V241" s="265">
        <v>0.15409</v>
      </c>
      <c r="W241" s="265">
        <v>0.63348000000000004</v>
      </c>
      <c r="X241" s="265">
        <v>0.40984999999999999</v>
      </c>
      <c r="Y241" s="265">
        <v>0.36392999999999998</v>
      </c>
      <c r="Z241" s="265">
        <v>0.20941000000000001</v>
      </c>
      <c r="AA241" s="265">
        <v>0.22425999999999999</v>
      </c>
      <c r="AB241" s="265">
        <v>0.15742</v>
      </c>
      <c r="AC241" s="265">
        <v>0.39390999999999998</v>
      </c>
      <c r="AD241" s="265">
        <v>0.26268999999999998</v>
      </c>
      <c r="AE241" s="265">
        <v>0.45435999999999999</v>
      </c>
      <c r="AF241" s="265">
        <v>0.36907000000000001</v>
      </c>
      <c r="AG241" s="265">
        <v>0.15140999999999999</v>
      </c>
      <c r="AH241" s="265">
        <v>0.25914999999999999</v>
      </c>
      <c r="AI241" s="265">
        <v>0.65229999999999999</v>
      </c>
      <c r="AJ241" s="265">
        <v>0.42601</v>
      </c>
      <c r="AK241" s="265">
        <v>0.39215</v>
      </c>
      <c r="AL241" s="265">
        <v>0.59001999999999999</v>
      </c>
      <c r="AM241" s="265">
        <v>0.32185999999999998</v>
      </c>
      <c r="AN241" s="265">
        <v>0.33753</v>
      </c>
      <c r="AO241" s="265">
        <v>0.50046999999999997</v>
      </c>
      <c r="AP241" s="265">
        <v>0.35271000000000002</v>
      </c>
      <c r="AQ241" s="265">
        <v>0.29175000000000001</v>
      </c>
      <c r="AR241" s="265">
        <v>0.45079999999999998</v>
      </c>
      <c r="AS241" s="265">
        <v>0.26057000000000002</v>
      </c>
      <c r="AT241" s="265">
        <v>0.26325999999999999</v>
      </c>
      <c r="AU241" s="265">
        <v>0.37773000000000001</v>
      </c>
      <c r="AV241" s="265">
        <v>0.22750000000000001</v>
      </c>
      <c r="AW241" s="265">
        <v>0.42576999999999998</v>
      </c>
      <c r="AX241" s="265">
        <v>0.36647999999999997</v>
      </c>
      <c r="AY241" s="265">
        <v>0.30062</v>
      </c>
      <c r="AZ241" s="265">
        <v>0.25725999999999999</v>
      </c>
      <c r="BA241" s="265">
        <v>0.66929000000000005</v>
      </c>
      <c r="BB241" s="265">
        <v>0.66929000000000005</v>
      </c>
      <c r="BC241" s="265">
        <v>0.66871999999999998</v>
      </c>
      <c r="BD241" s="265">
        <v>0.66929000000000005</v>
      </c>
      <c r="BE241" s="265">
        <v>0.37556</v>
      </c>
      <c r="BF241" s="265">
        <v>0.38251000000000002</v>
      </c>
      <c r="BG241" s="265">
        <v>0.81771000000000005</v>
      </c>
      <c r="BH241" s="265">
        <v>0.92876000000000003</v>
      </c>
      <c r="BI241" s="265">
        <v>0.99919000000000002</v>
      </c>
      <c r="BJ241" s="265">
        <v>0.98087999999999997</v>
      </c>
      <c r="BK241" s="265">
        <v>0.40260000000000001</v>
      </c>
      <c r="BL241" s="265">
        <v>0.74843000000000004</v>
      </c>
      <c r="BM241" s="265">
        <v>0.43902000000000002</v>
      </c>
      <c r="BN241" s="265">
        <v>0.55979999999999996</v>
      </c>
      <c r="BO241" s="265">
        <v>0.55713999999999997</v>
      </c>
      <c r="BP241" s="265">
        <v>8.3832000000000004E-2</v>
      </c>
      <c r="BQ241" s="265">
        <v>0.62963000000000002</v>
      </c>
      <c r="BR241" s="265">
        <v>0.55247000000000002</v>
      </c>
      <c r="BS241" s="265">
        <v>0.63422000000000001</v>
      </c>
      <c r="BT241" s="265">
        <v>0.48909000000000002</v>
      </c>
      <c r="BU241" s="265">
        <v>1.3416000000000001E-2</v>
      </c>
      <c r="BV241" s="265">
        <v>6.7846E-3</v>
      </c>
      <c r="BW241" s="265">
        <v>0.49908999999999998</v>
      </c>
      <c r="BX241" s="265">
        <v>0.35813</v>
      </c>
      <c r="BY241" s="265">
        <v>0.58587</v>
      </c>
      <c r="BZ241" s="265">
        <v>0.56730999999999998</v>
      </c>
      <c r="CA241" s="265">
        <v>0.85199999999999998</v>
      </c>
      <c r="CB241" s="265">
        <v>0.68376999999999999</v>
      </c>
      <c r="CC241" s="265">
        <v>0.84079000000000004</v>
      </c>
      <c r="CD241" s="265">
        <v>0.57364000000000004</v>
      </c>
      <c r="CE241" s="265">
        <v>0.54503000000000001</v>
      </c>
      <c r="CF241" s="265">
        <v>0.59543000000000001</v>
      </c>
      <c r="CG241" s="265">
        <v>0.54174999999999995</v>
      </c>
      <c r="CH241" s="265">
        <v>0.54498999999999997</v>
      </c>
      <c r="CI241" s="265">
        <v>0.54440999999999995</v>
      </c>
      <c r="CJ241" s="265">
        <v>0.54113999999999995</v>
      </c>
      <c r="CK241" s="265">
        <v>0.58009999999999995</v>
      </c>
      <c r="CL241" s="265">
        <v>0.62897000000000003</v>
      </c>
      <c r="CM241" s="265">
        <v>0.76685999999999999</v>
      </c>
      <c r="CN241" s="265">
        <v>0.21010000000000001</v>
      </c>
      <c r="CO241" s="265">
        <v>0.54830000000000001</v>
      </c>
      <c r="CP241" s="265">
        <v>0.77937999999999996</v>
      </c>
      <c r="CQ241" s="265">
        <v>0.64837999999999996</v>
      </c>
      <c r="CR241" s="265">
        <v>0.61799999999999999</v>
      </c>
      <c r="CS241" s="265">
        <v>0.16735</v>
      </c>
      <c r="CT241" s="265">
        <v>0.29897000000000001</v>
      </c>
      <c r="CU241" s="265">
        <v>0.33600000000000002</v>
      </c>
      <c r="CV241" s="265">
        <v>0.60929</v>
      </c>
      <c r="CW241" s="265">
        <v>0.44444</v>
      </c>
      <c r="CX241" s="265">
        <v>0.2</v>
      </c>
      <c r="CY241" s="265">
        <v>0.47835</v>
      </c>
      <c r="CZ241" s="265">
        <v>0.48132000000000003</v>
      </c>
      <c r="DA241" s="265">
        <v>0.48171999999999998</v>
      </c>
      <c r="DB241" s="265">
        <v>0.26262999999999997</v>
      </c>
      <c r="DC241" s="265">
        <v>0.29071999999999998</v>
      </c>
      <c r="DD241" s="265">
        <v>0.25455</v>
      </c>
      <c r="DE241" s="265">
        <v>0.34844999999999998</v>
      </c>
      <c r="DF241" s="265">
        <v>0.61826000000000003</v>
      </c>
      <c r="DG241" s="265">
        <v>0.61892000000000003</v>
      </c>
      <c r="DH241" s="265">
        <v>0.21146999999999999</v>
      </c>
      <c r="DI241" s="265">
        <v>0.96016999999999997</v>
      </c>
      <c r="DJ241" s="265">
        <v>0.9748</v>
      </c>
      <c r="DK241" s="265">
        <v>0.67627999999999999</v>
      </c>
      <c r="DL241" s="265">
        <v>0.40612999999999999</v>
      </c>
      <c r="DM241" s="265">
        <v>0.61987999999999999</v>
      </c>
      <c r="DN241" s="265">
        <v>0.81942999999999999</v>
      </c>
      <c r="DO241" s="265">
        <v>0.93633</v>
      </c>
      <c r="DP241" s="265">
        <v>0.84118000000000004</v>
      </c>
      <c r="DQ241" s="265">
        <v>0.48305999999999999</v>
      </c>
      <c r="DR241" s="265">
        <v>0.28611999999999999</v>
      </c>
      <c r="DS241" s="265">
        <v>0.85402999999999996</v>
      </c>
      <c r="DT241" s="265">
        <v>0.27184000000000003</v>
      </c>
      <c r="DU241" s="265">
        <v>0.95218000000000003</v>
      </c>
      <c r="DV241" s="265">
        <v>0.32153999999999999</v>
      </c>
      <c r="DW241" s="265">
        <v>0.97972000000000004</v>
      </c>
      <c r="DX241" s="265">
        <v>0.27477000000000001</v>
      </c>
      <c r="DY241" s="265">
        <v>0.25845000000000001</v>
      </c>
      <c r="DZ241" s="265">
        <v>0.32768000000000003</v>
      </c>
      <c r="EA241" s="265">
        <v>0.98241999999999996</v>
      </c>
      <c r="EB241" s="265">
        <v>0.97475000000000001</v>
      </c>
      <c r="EC241" s="265">
        <v>0.97475000000000001</v>
      </c>
      <c r="ED241" s="265">
        <v>0.97475000000000001</v>
      </c>
      <c r="EE241" s="265">
        <v>0.97475999999999996</v>
      </c>
      <c r="EF241" s="265">
        <v>0.41671999999999998</v>
      </c>
      <c r="EG241" s="265">
        <v>0.98240000000000005</v>
      </c>
      <c r="EH241" s="265">
        <v>0.99117999999999995</v>
      </c>
      <c r="EI241" s="265">
        <v>0.46122000000000002</v>
      </c>
      <c r="EJ241" s="265">
        <v>0.41855999999999999</v>
      </c>
      <c r="EK241" s="265">
        <v>0.28888999999999998</v>
      </c>
      <c r="EL241" s="265">
        <v>0.32500000000000001</v>
      </c>
      <c r="EM241" s="265">
        <v>0.42293999999999998</v>
      </c>
      <c r="EN241" s="265">
        <v>0.47332999999999997</v>
      </c>
      <c r="EO241" s="265">
        <v>0.82831999999999995</v>
      </c>
      <c r="EP241" s="265">
        <v>0.47958000000000001</v>
      </c>
      <c r="EQ241" s="265">
        <v>0.20413000000000001</v>
      </c>
      <c r="ER241" s="265">
        <v>0.19241</v>
      </c>
      <c r="ES241" s="265">
        <v>0.20880000000000001</v>
      </c>
      <c r="ET241" s="265">
        <v>0.21201</v>
      </c>
      <c r="EU241" s="265">
        <v>0.20619000000000001</v>
      </c>
      <c r="EV241" s="265">
        <v>0.11768000000000001</v>
      </c>
      <c r="EW241" s="265">
        <v>0.1346</v>
      </c>
      <c r="EX241" s="265">
        <v>0.16674</v>
      </c>
      <c r="EY241" s="265">
        <v>0.2036</v>
      </c>
      <c r="EZ241" s="265">
        <v>0.50616000000000005</v>
      </c>
      <c r="FA241" s="265">
        <v>0.16875999999999999</v>
      </c>
      <c r="FB241" s="265">
        <v>0.13780000000000001</v>
      </c>
      <c r="FC241" s="265">
        <v>0.11135</v>
      </c>
      <c r="FD241" s="265">
        <v>0.20899000000000001</v>
      </c>
      <c r="FE241" s="265">
        <v>8.7513999999999995E-2</v>
      </c>
      <c r="FF241" s="265">
        <v>0.20655999999999999</v>
      </c>
      <c r="FG241" s="265">
        <v>0.21276</v>
      </c>
      <c r="FH241" s="265">
        <v>0.20280000000000001</v>
      </c>
      <c r="FI241" s="265">
        <v>0.20119000000000001</v>
      </c>
      <c r="FJ241" s="265">
        <v>0.58889999999999998</v>
      </c>
      <c r="FK241" s="265">
        <v>0.57928999999999997</v>
      </c>
      <c r="FL241" s="265">
        <v>0.40279999999999999</v>
      </c>
      <c r="FM241" s="265">
        <v>0.31490000000000001</v>
      </c>
      <c r="FN241" s="265">
        <v>0.89898999999999996</v>
      </c>
      <c r="FO241" s="265">
        <v>0.98799999999999999</v>
      </c>
      <c r="FP241" s="265">
        <v>0.40697</v>
      </c>
      <c r="FQ241" s="265">
        <v>0.99834999999999996</v>
      </c>
      <c r="FR241" s="265">
        <v>0.99111000000000005</v>
      </c>
      <c r="FS241" s="265">
        <v>0.98192000000000002</v>
      </c>
      <c r="FT241" s="265">
        <v>0.89602000000000004</v>
      </c>
      <c r="FU241" s="265">
        <v>0.91788000000000003</v>
      </c>
      <c r="FV241" s="265">
        <v>0.62544999999999995</v>
      </c>
      <c r="FW241" s="265">
        <v>0.42842000000000002</v>
      </c>
      <c r="FX241" s="265">
        <v>0.99263000000000001</v>
      </c>
      <c r="FY241" s="265">
        <v>0.38305</v>
      </c>
      <c r="FZ241" s="265">
        <v>0.42842000000000002</v>
      </c>
      <c r="GA241" s="265">
        <v>0.71791000000000005</v>
      </c>
      <c r="GB241" s="265">
        <v>0.57789000000000001</v>
      </c>
      <c r="GC241" s="265">
        <v>0.90964999999999996</v>
      </c>
      <c r="GD241" s="265">
        <v>0.99531999999999998</v>
      </c>
      <c r="GE241" s="265">
        <v>0.92427000000000004</v>
      </c>
      <c r="GF241" s="265">
        <v>0.99367000000000005</v>
      </c>
      <c r="GG241" s="265">
        <v>0.50183999999999995</v>
      </c>
      <c r="GH241" s="265">
        <v>0.57601999999999998</v>
      </c>
      <c r="GI241" s="265">
        <v>0.53669999999999995</v>
      </c>
      <c r="GJ241" s="265">
        <v>0.99943000000000004</v>
      </c>
      <c r="GK241" s="265">
        <v>0.99400999999999995</v>
      </c>
      <c r="GL241" s="265">
        <v>0.74282000000000004</v>
      </c>
      <c r="GM241" s="265">
        <v>0.98887000000000003</v>
      </c>
      <c r="GN241" s="265">
        <v>0.77476</v>
      </c>
      <c r="GO241" s="265">
        <v>0.99273999999999996</v>
      </c>
      <c r="GP241" s="265">
        <v>0.98773999999999995</v>
      </c>
      <c r="GQ241" s="265">
        <v>0.99045000000000005</v>
      </c>
      <c r="GR241" s="265">
        <v>0.96201000000000003</v>
      </c>
      <c r="GS241" s="265">
        <v>0.98985999999999996</v>
      </c>
      <c r="GT241" s="265">
        <v>0.99065999999999999</v>
      </c>
      <c r="GU241" s="265">
        <v>0.99292000000000002</v>
      </c>
      <c r="GV241" s="265">
        <v>0.96242000000000005</v>
      </c>
      <c r="GW241" s="265">
        <v>0.97028000000000003</v>
      </c>
      <c r="GX241" s="265">
        <v>0.99933000000000005</v>
      </c>
      <c r="GY241" s="265">
        <v>0.45711000000000002</v>
      </c>
      <c r="GZ241" s="265">
        <v>0.36442000000000002</v>
      </c>
      <c r="HA241" s="265">
        <v>0.99948999999999999</v>
      </c>
      <c r="HB241" s="265">
        <v>0.99548000000000003</v>
      </c>
      <c r="HC241" s="265">
        <v>0.84892999999999996</v>
      </c>
      <c r="HD241" s="265">
        <v>0.59140000000000004</v>
      </c>
      <c r="HE241" s="265">
        <v>0.99495999999999996</v>
      </c>
      <c r="HF241" s="265">
        <v>0.72350999999999999</v>
      </c>
      <c r="HG241" s="265">
        <v>0.99556</v>
      </c>
      <c r="HH241" s="265">
        <v>0.99580000000000002</v>
      </c>
      <c r="HI241" s="265">
        <v>0.99502999999999997</v>
      </c>
      <c r="HJ241" s="265">
        <v>0.78149999999999997</v>
      </c>
      <c r="HK241" s="265">
        <v>0.98955000000000004</v>
      </c>
      <c r="HL241" s="265">
        <v>0.99997999999999998</v>
      </c>
      <c r="HM241" s="265">
        <v>0.98517999999999994</v>
      </c>
      <c r="HN241" s="265">
        <v>0.96547000000000005</v>
      </c>
      <c r="HO241" s="265">
        <v>0.97091000000000005</v>
      </c>
      <c r="HP241" s="265">
        <v>0.99275000000000002</v>
      </c>
      <c r="HQ241" s="265">
        <v>0.65039999999999998</v>
      </c>
      <c r="HR241" s="265">
        <v>0.67217000000000005</v>
      </c>
      <c r="HS241" s="265">
        <v>0.95443999999999996</v>
      </c>
      <c r="HT241" s="265">
        <v>0.65298999999999996</v>
      </c>
      <c r="HU241" s="265">
        <v>0.64700999999999997</v>
      </c>
      <c r="HV241" s="265">
        <v>0.99224000000000001</v>
      </c>
      <c r="HW241" s="265">
        <v>0.57011999999999996</v>
      </c>
      <c r="HX241" s="265">
        <v>0.59165000000000001</v>
      </c>
      <c r="HY241" s="265">
        <v>0.45721000000000001</v>
      </c>
      <c r="HZ241" s="265">
        <v>0.81506999999999996</v>
      </c>
      <c r="IA241" s="265">
        <v>0.94274999999999998</v>
      </c>
      <c r="IB241" s="265">
        <v>0.94460999999999995</v>
      </c>
      <c r="IC241" s="265">
        <v>0.93413000000000002</v>
      </c>
      <c r="ID241" s="265">
        <v>0.94008999999999998</v>
      </c>
      <c r="IE241" s="265">
        <v>0.97160000000000002</v>
      </c>
      <c r="IF241" s="265">
        <v>0.97189000000000003</v>
      </c>
      <c r="IG241" s="265">
        <v>0.99495</v>
      </c>
      <c r="IH241" s="265">
        <v>0.98648000000000002</v>
      </c>
      <c r="II241" s="265">
        <v>0.82311999999999996</v>
      </c>
      <c r="IJ241" s="265">
        <v>0.97948000000000002</v>
      </c>
      <c r="IK241" s="265">
        <v>0.97472999999999999</v>
      </c>
      <c r="IL241" s="265">
        <v>0.99473999999999996</v>
      </c>
      <c r="IM241" s="265">
        <v>0.87827</v>
      </c>
      <c r="IN241" s="265">
        <v>0.71301000000000003</v>
      </c>
      <c r="IO241" s="265">
        <v>0.58621000000000001</v>
      </c>
      <c r="IP241" s="265">
        <v>1</v>
      </c>
      <c r="IQ241" s="265">
        <v>0.97616000000000003</v>
      </c>
      <c r="IR241" s="265">
        <v>0.56118000000000001</v>
      </c>
      <c r="IS241" s="265">
        <v>0.98551</v>
      </c>
      <c r="IT241" s="265">
        <v>0.48215000000000002</v>
      </c>
      <c r="IU241" s="265">
        <v>0.99224000000000001</v>
      </c>
      <c r="IV241" s="265">
        <v>0.92508000000000001</v>
      </c>
      <c r="IW241" s="265">
        <v>0.97635000000000005</v>
      </c>
      <c r="IX241" s="265">
        <v>0.98467000000000005</v>
      </c>
      <c r="IY241" s="265">
        <v>0.77302000000000004</v>
      </c>
      <c r="IZ241" s="265">
        <v>0.70172000000000001</v>
      </c>
      <c r="JA241" s="265">
        <v>0.73402999999999996</v>
      </c>
      <c r="JB241" s="265">
        <v>0.70491000000000004</v>
      </c>
      <c r="JC241" s="265">
        <v>0.76107000000000002</v>
      </c>
      <c r="JD241" s="265">
        <v>0.89624000000000004</v>
      </c>
      <c r="JE241" s="265">
        <v>0.99902999999999997</v>
      </c>
      <c r="JF241" s="265">
        <v>0.43869000000000002</v>
      </c>
      <c r="JG241" s="265">
        <v>0.96687999999999996</v>
      </c>
      <c r="JH241" s="265">
        <v>0.84953999999999996</v>
      </c>
      <c r="JI241" s="265">
        <v>0.60399999999999998</v>
      </c>
      <c r="JJ241" s="265">
        <v>0.58306999999999998</v>
      </c>
      <c r="JK241" s="265">
        <v>0.73370999999999997</v>
      </c>
      <c r="JL241" s="265">
        <v>0.72867999999999999</v>
      </c>
      <c r="JM241" s="265">
        <v>0.97323999999999999</v>
      </c>
      <c r="JN241" s="265">
        <v>0.98270999999999997</v>
      </c>
      <c r="JO241" s="265">
        <v>0.98602000000000001</v>
      </c>
      <c r="JP241" s="265">
        <v>0.52195999999999998</v>
      </c>
      <c r="JQ241" s="265">
        <v>0.99375999999999998</v>
      </c>
      <c r="JR241" s="265">
        <v>0.98589000000000004</v>
      </c>
      <c r="JS241" s="265">
        <v>0.96355999999999997</v>
      </c>
      <c r="JT241" s="265">
        <v>0.30991000000000002</v>
      </c>
      <c r="JU241" s="265">
        <v>0.86819000000000002</v>
      </c>
      <c r="JV241" s="265">
        <v>0.81772999999999996</v>
      </c>
      <c r="JW241" s="265">
        <v>0.99404999999999999</v>
      </c>
      <c r="JX241" s="265">
        <v>0.99599000000000004</v>
      </c>
      <c r="JY241" s="265">
        <v>0.99006000000000005</v>
      </c>
      <c r="JZ241" s="265">
        <v>0.97619</v>
      </c>
      <c r="KA241" s="265">
        <v>0.95170999999999994</v>
      </c>
      <c r="KB241" s="265">
        <v>0.84813000000000005</v>
      </c>
      <c r="KC241" s="265">
        <v>0.44449</v>
      </c>
      <c r="KD241" s="265">
        <v>0.37253999999999998</v>
      </c>
      <c r="KE241" s="265">
        <v>0.39084000000000002</v>
      </c>
      <c r="KF241" s="265">
        <v>0.37031999999999998</v>
      </c>
      <c r="KG241" s="265">
        <v>0.35310000000000002</v>
      </c>
      <c r="KH241" s="265">
        <v>0.90081999999999995</v>
      </c>
      <c r="KI241" s="265">
        <v>0.96979000000000004</v>
      </c>
      <c r="KJ241" s="265">
        <v>0.96267999999999998</v>
      </c>
      <c r="KK241" s="265">
        <v>0.93467</v>
      </c>
      <c r="KL241" s="265">
        <v>0.94869999999999999</v>
      </c>
      <c r="KM241" s="265">
        <v>0.96218999999999999</v>
      </c>
      <c r="KN241" s="265">
        <v>0.90798000000000001</v>
      </c>
      <c r="KO241" s="265">
        <v>0.83160000000000001</v>
      </c>
      <c r="KP241" s="265">
        <v>6.1300527550447789E-3</v>
      </c>
      <c r="KQ241" s="265">
        <v>0.68879999999999997</v>
      </c>
      <c r="KR241" s="265">
        <v>0.63641000000000003</v>
      </c>
      <c r="KS241" s="265">
        <v>0.59445000000000003</v>
      </c>
      <c r="KT241" s="265">
        <v>0.94402808313554143</v>
      </c>
      <c r="KU241" s="265">
        <v>0.27937000000000001</v>
      </c>
      <c r="KV241" s="265">
        <v>0.45627000000000001</v>
      </c>
      <c r="KW241" s="265">
        <v>0.52753000000000005</v>
      </c>
      <c r="KX241" s="265">
        <v>0.63222999999999996</v>
      </c>
      <c r="KY241" s="265">
        <v>0.79705999999999999</v>
      </c>
      <c r="KZ241" s="265">
        <v>0.93479999999999996</v>
      </c>
      <c r="LA241" s="265">
        <v>0.99516000000000004</v>
      </c>
      <c r="LB241" s="265">
        <v>0.99131999999999998</v>
      </c>
      <c r="LC241" s="265">
        <v>1</v>
      </c>
      <c r="LD241" s="265">
        <v>0</v>
      </c>
      <c r="LE241" s="265">
        <v>0.24945000000000001</v>
      </c>
      <c r="LF241" s="265">
        <v>0.10833</v>
      </c>
      <c r="LG241" s="265">
        <v>8.4217E-2</v>
      </c>
      <c r="LH241" s="431">
        <v>3.841218538582325E-3</v>
      </c>
      <c r="LI241" s="431">
        <v>3.8463212549686432E-3</v>
      </c>
      <c r="LJ241" s="431">
        <v>4.122626967728138E-3</v>
      </c>
      <c r="LK241" s="431">
        <v>3.6615277640521526E-3</v>
      </c>
      <c r="LL241" s="431">
        <v>4.0230774320662022E-3</v>
      </c>
      <c r="LM241" s="431">
        <v>3.7260085809975863E-3</v>
      </c>
      <c r="LN241" s="431">
        <v>4.1040419600903988E-3</v>
      </c>
      <c r="LO241" s="431">
        <v>3.7323099095374346E-3</v>
      </c>
      <c r="LP241" s="431">
        <v>3.6924846936017275E-3</v>
      </c>
      <c r="LQ241" s="431">
        <v>3.6013282369822264E-3</v>
      </c>
      <c r="LR241" s="431">
        <v>3.3333306200802326E-3</v>
      </c>
      <c r="LS241" s="431">
        <v>3.557165153324604E-3</v>
      </c>
      <c r="LT241" s="431">
        <v>3.5038997884839773E-3</v>
      </c>
      <c r="LU241" s="431">
        <v>3.5762784536927938E-3</v>
      </c>
      <c r="LV241" s="431">
        <v>3.9995433762669563E-3</v>
      </c>
      <c r="LW241" s="431">
        <v>3.90008301474154E-3</v>
      </c>
      <c r="LX241" s="431">
        <v>3.8019146304577589E-3</v>
      </c>
      <c r="LY241" s="431">
        <v>3.543945262208581E-3</v>
      </c>
      <c r="LZ241" s="431">
        <v>3.6025717854499817E-3</v>
      </c>
      <c r="MA241" s="431">
        <v>3.5748451482504606E-3</v>
      </c>
      <c r="MB241" s="431">
        <v>3.7204644177109003E-3</v>
      </c>
      <c r="MC241" s="431">
        <v>3.4725232981145382E-3</v>
      </c>
      <c r="MD241" s="431">
        <v>3.5620410926640034E-3</v>
      </c>
      <c r="ME241" s="431">
        <v>3.5617055837064981E-3</v>
      </c>
      <c r="MF241" s="431">
        <v>3.5756661090999842E-3</v>
      </c>
      <c r="MG241" s="431">
        <v>3.5151569172739983E-3</v>
      </c>
      <c r="MH241" s="266"/>
      <c r="MI241" s="266"/>
      <c r="MJ241" s="266"/>
      <c r="MK241" s="266"/>
      <c r="ML241" s="266"/>
      <c r="MM241" s="266"/>
      <c r="MN241" s="266"/>
      <c r="MO241" s="266"/>
      <c r="MP241" s="266"/>
      <c r="MQ241" s="266"/>
      <c r="MR241" s="266"/>
      <c r="MS241" s="266"/>
      <c r="MT241" s="266"/>
      <c r="MU241" s="266"/>
      <c r="MV241" s="266"/>
      <c r="MW241" s="266"/>
      <c r="MX241" s="266"/>
      <c r="MY241" s="266"/>
      <c r="MZ241" s="266"/>
      <c r="NA241" s="266"/>
      <c r="NB241" s="266"/>
      <c r="NC241" s="266"/>
      <c r="ND241" s="266"/>
      <c r="NE241" s="266"/>
      <c r="NF241" s="266"/>
      <c r="NG241" s="266"/>
      <c r="NH241" s="266"/>
      <c r="NI241" s="266"/>
      <c r="NJ241" s="266"/>
      <c r="NK241" s="266"/>
      <c r="NL241" s="266"/>
      <c r="NM241" s="266"/>
      <c r="NN241" s="266"/>
      <c r="NO241" s="266"/>
      <c r="NP241" s="266"/>
      <c r="NQ241" s="266"/>
      <c r="NR241" s="266"/>
      <c r="NS241" s="266"/>
      <c r="NT241" s="266"/>
      <c r="NU241" s="266"/>
      <c r="NV241" s="266"/>
      <c r="NW241" s="266"/>
      <c r="NX241" s="266"/>
      <c r="NY241" s="266"/>
      <c r="NZ241" s="266"/>
      <c r="OA241" s="266"/>
      <c r="OB241" s="266"/>
      <c r="OC241" s="266"/>
      <c r="OD241" s="266"/>
      <c r="OE241" s="266"/>
      <c r="OF241" s="266"/>
      <c r="OG241" s="266"/>
      <c r="OH241" s="266"/>
      <c r="OI241" s="266"/>
      <c r="OJ241" s="266"/>
      <c r="OK241" s="266"/>
      <c r="OL241" s="266"/>
      <c r="OM241" s="266"/>
      <c r="ON241" s="267"/>
    </row>
    <row r="242" spans="1:404">
      <c r="A242" s="261">
        <v>617</v>
      </c>
      <c r="B242" s="265">
        <v>0.21978</v>
      </c>
      <c r="C242" s="265">
        <v>0.33722000000000002</v>
      </c>
      <c r="D242" s="265">
        <v>0.42085</v>
      </c>
      <c r="E242" s="265">
        <v>0.50753000000000004</v>
      </c>
      <c r="F242" s="265">
        <v>0.21898999999999999</v>
      </c>
      <c r="G242" s="265">
        <v>0.34062999999999999</v>
      </c>
      <c r="H242" s="265">
        <v>0.25505</v>
      </c>
      <c r="I242" s="265">
        <v>0.40217000000000003</v>
      </c>
      <c r="J242" s="265">
        <v>0.44230999999999998</v>
      </c>
      <c r="K242" s="265">
        <v>0.34694000000000003</v>
      </c>
      <c r="L242" s="265">
        <v>0.42312</v>
      </c>
      <c r="M242" s="265">
        <v>0.54983000000000004</v>
      </c>
      <c r="N242" s="265">
        <v>0.55867999999999995</v>
      </c>
      <c r="O242" s="265">
        <v>0.27966999999999997</v>
      </c>
      <c r="P242" s="265">
        <v>0.34050000000000002</v>
      </c>
      <c r="Q242" s="265">
        <v>0.31616</v>
      </c>
      <c r="R242" s="265">
        <v>0.50470000000000004</v>
      </c>
      <c r="S242" s="265">
        <v>0.34859000000000001</v>
      </c>
      <c r="T242" s="265">
        <v>0.22072</v>
      </c>
      <c r="U242" s="265">
        <v>0.22542000000000001</v>
      </c>
      <c r="V242" s="265">
        <v>0.15379000000000001</v>
      </c>
      <c r="W242" s="265">
        <v>0.52858000000000005</v>
      </c>
      <c r="X242" s="265">
        <v>0.34838000000000002</v>
      </c>
      <c r="Y242" s="265">
        <v>0.32078000000000001</v>
      </c>
      <c r="Z242" s="265">
        <v>0.18859000000000001</v>
      </c>
      <c r="AA242" s="265">
        <v>0.21915999999999999</v>
      </c>
      <c r="AB242" s="265">
        <v>0.15384999999999999</v>
      </c>
      <c r="AC242" s="265">
        <v>0.39327000000000001</v>
      </c>
      <c r="AD242" s="265">
        <v>0.26283000000000001</v>
      </c>
      <c r="AE242" s="265">
        <v>0.38746000000000003</v>
      </c>
      <c r="AF242" s="265">
        <v>0.31963999999999998</v>
      </c>
      <c r="AG242" s="265">
        <v>0.15758</v>
      </c>
      <c r="AH242" s="265">
        <v>0.22839000000000001</v>
      </c>
      <c r="AI242" s="265">
        <v>0.54335999999999995</v>
      </c>
      <c r="AJ242" s="265">
        <v>0.35881000000000002</v>
      </c>
      <c r="AK242" s="265">
        <v>0.34201999999999999</v>
      </c>
      <c r="AL242" s="265">
        <v>0.49581999999999998</v>
      </c>
      <c r="AM242" s="265">
        <v>0.29107</v>
      </c>
      <c r="AN242" s="265">
        <v>0.29932999999999998</v>
      </c>
      <c r="AO242" s="265">
        <v>0.42554999999999998</v>
      </c>
      <c r="AP242" s="265">
        <v>0.30375000000000002</v>
      </c>
      <c r="AQ242" s="265">
        <v>0.26384000000000002</v>
      </c>
      <c r="AR242" s="265">
        <v>0.38607999999999998</v>
      </c>
      <c r="AS242" s="265">
        <v>0.22678000000000001</v>
      </c>
      <c r="AT242" s="265">
        <v>0.24085000000000001</v>
      </c>
      <c r="AU242" s="265">
        <v>0.32884000000000002</v>
      </c>
      <c r="AV242" s="265">
        <v>0.21332000000000001</v>
      </c>
      <c r="AW242" s="265">
        <v>0.35761999999999999</v>
      </c>
      <c r="AX242" s="265">
        <v>0.31291000000000002</v>
      </c>
      <c r="AY242" s="265">
        <v>0.26091999999999999</v>
      </c>
      <c r="AZ242" s="265">
        <v>0.22431000000000001</v>
      </c>
      <c r="BA242" s="265">
        <v>0.57320000000000004</v>
      </c>
      <c r="BB242" s="265">
        <v>0.57320000000000004</v>
      </c>
      <c r="BC242" s="265">
        <v>0.57271000000000005</v>
      </c>
      <c r="BD242" s="265">
        <v>0.57320000000000004</v>
      </c>
      <c r="BE242" s="265">
        <v>0.34164</v>
      </c>
      <c r="BF242" s="265">
        <v>0.33346999999999999</v>
      </c>
      <c r="BG242" s="265">
        <v>0.77619000000000005</v>
      </c>
      <c r="BH242" s="265">
        <v>0.85751999999999995</v>
      </c>
      <c r="BI242" s="265">
        <v>0.99836999999999998</v>
      </c>
      <c r="BJ242" s="265">
        <v>0.96177000000000001</v>
      </c>
      <c r="BK242" s="265">
        <v>0.38961000000000001</v>
      </c>
      <c r="BL242" s="265">
        <v>0.72082000000000002</v>
      </c>
      <c r="BM242" s="265">
        <v>0.42682999999999999</v>
      </c>
      <c r="BN242" s="265">
        <v>0.53408</v>
      </c>
      <c r="BO242" s="265">
        <v>0.55713999999999997</v>
      </c>
      <c r="BP242" s="265">
        <v>0.11439000000000001</v>
      </c>
      <c r="BQ242" s="265">
        <v>0.60658000000000001</v>
      </c>
      <c r="BR242" s="265">
        <v>0.53274999999999995</v>
      </c>
      <c r="BS242" s="265">
        <v>0.60523000000000005</v>
      </c>
      <c r="BT242" s="265">
        <v>0.46348</v>
      </c>
      <c r="BU242" s="265">
        <v>1.3579000000000001E-2</v>
      </c>
      <c r="BV242" s="265">
        <v>6.8202000000000002E-3</v>
      </c>
      <c r="BW242" s="265">
        <v>0.52195999999999998</v>
      </c>
      <c r="BX242" s="265">
        <v>0.37163000000000002</v>
      </c>
      <c r="BY242" s="265">
        <v>0.58869000000000005</v>
      </c>
      <c r="BZ242" s="265">
        <v>0.57096000000000002</v>
      </c>
      <c r="CA242" s="265">
        <v>0.85399999999999998</v>
      </c>
      <c r="CB242" s="265">
        <v>0.68738999999999995</v>
      </c>
      <c r="CC242" s="265">
        <v>0.84386000000000005</v>
      </c>
      <c r="CD242" s="265">
        <v>0.57691000000000003</v>
      </c>
      <c r="CE242" s="265">
        <v>0.54759000000000002</v>
      </c>
      <c r="CF242" s="265">
        <v>0.59836</v>
      </c>
      <c r="CG242" s="265">
        <v>0.54815000000000003</v>
      </c>
      <c r="CH242" s="265">
        <v>0.54801999999999995</v>
      </c>
      <c r="CI242" s="265">
        <v>0.54734000000000005</v>
      </c>
      <c r="CJ242" s="265">
        <v>0.54430000000000001</v>
      </c>
      <c r="CK242" s="265">
        <v>0.5857</v>
      </c>
      <c r="CL242" s="265">
        <v>0.62443000000000004</v>
      </c>
      <c r="CM242" s="265">
        <v>0.82515000000000005</v>
      </c>
      <c r="CN242" s="265">
        <v>0.21818000000000001</v>
      </c>
      <c r="CO242" s="265">
        <v>0.58506000000000002</v>
      </c>
      <c r="CP242" s="265">
        <v>0.83359000000000005</v>
      </c>
      <c r="CQ242" s="265">
        <v>0.69813999999999998</v>
      </c>
      <c r="CR242" s="265">
        <v>0.66600000000000004</v>
      </c>
      <c r="CS242" s="265">
        <v>0.16122</v>
      </c>
      <c r="CT242" s="265">
        <v>0.29897000000000001</v>
      </c>
      <c r="CU242" s="265">
        <v>0.35199999999999998</v>
      </c>
      <c r="CV242" s="265">
        <v>0.65298</v>
      </c>
      <c r="CW242" s="265">
        <v>0.44444</v>
      </c>
      <c r="CX242" s="265">
        <v>0.19381000000000001</v>
      </c>
      <c r="CY242" s="265">
        <v>0.49278</v>
      </c>
      <c r="CZ242" s="265">
        <v>0.48570000000000002</v>
      </c>
      <c r="DA242" s="265">
        <v>0.48050999999999999</v>
      </c>
      <c r="DB242" s="265">
        <v>0.28283000000000003</v>
      </c>
      <c r="DC242" s="265">
        <v>0.31340000000000001</v>
      </c>
      <c r="DD242" s="265">
        <v>0.27677000000000002</v>
      </c>
      <c r="DE242" s="265">
        <v>0.36701</v>
      </c>
      <c r="DF242" s="265">
        <v>0.68794999999999995</v>
      </c>
      <c r="DG242" s="265">
        <v>0.68852000000000002</v>
      </c>
      <c r="DH242" s="265">
        <v>0.22925000000000001</v>
      </c>
      <c r="DI242" s="265">
        <v>0.92034000000000005</v>
      </c>
      <c r="DJ242" s="265">
        <v>0.9496</v>
      </c>
      <c r="DK242" s="265">
        <v>0.74626000000000003</v>
      </c>
      <c r="DL242" s="265">
        <v>0.36203999999999997</v>
      </c>
      <c r="DM242" s="265">
        <v>0.68935000000000002</v>
      </c>
      <c r="DN242" s="265">
        <v>0.86456999999999995</v>
      </c>
      <c r="DO242" s="265">
        <v>0.87265999999999999</v>
      </c>
      <c r="DP242" s="265">
        <v>0.88088</v>
      </c>
      <c r="DQ242" s="265">
        <v>0.55176999999999998</v>
      </c>
      <c r="DR242" s="265">
        <v>0.32269999999999999</v>
      </c>
      <c r="DS242" s="265">
        <v>0.89053000000000004</v>
      </c>
      <c r="DT242" s="265">
        <v>0.22364999999999999</v>
      </c>
      <c r="DU242" s="265">
        <v>0.90436000000000005</v>
      </c>
      <c r="DV242" s="265">
        <v>0.28776000000000002</v>
      </c>
      <c r="DW242" s="265">
        <v>0.95943999999999996</v>
      </c>
      <c r="DX242" s="265">
        <v>0.31040000000000001</v>
      </c>
      <c r="DY242" s="265">
        <v>0.28969</v>
      </c>
      <c r="DZ242" s="265">
        <v>0.29309000000000002</v>
      </c>
      <c r="EA242" s="265">
        <v>0.96482999999999997</v>
      </c>
      <c r="EB242" s="265">
        <v>0.94950000000000001</v>
      </c>
      <c r="EC242" s="265">
        <v>0.94948999999999995</v>
      </c>
      <c r="ED242" s="265">
        <v>0.94950000000000001</v>
      </c>
      <c r="EE242" s="265">
        <v>0.94950999999999997</v>
      </c>
      <c r="EF242" s="265">
        <v>0.46300000000000002</v>
      </c>
      <c r="EG242" s="265">
        <v>0.96480999999999995</v>
      </c>
      <c r="EH242" s="265">
        <v>0.98234999999999995</v>
      </c>
      <c r="EI242" s="265">
        <v>0.47347</v>
      </c>
      <c r="EJ242" s="265">
        <v>0.43504999999999999</v>
      </c>
      <c r="EK242" s="265">
        <v>0.30504999999999999</v>
      </c>
      <c r="EL242" s="265">
        <v>0.33750000000000002</v>
      </c>
      <c r="EM242" s="265">
        <v>0.48749999999999999</v>
      </c>
      <c r="EN242" s="265">
        <v>0.53986999999999996</v>
      </c>
      <c r="EO242" s="265">
        <v>0.82069999999999999</v>
      </c>
      <c r="EP242" s="265">
        <v>0.49127999999999999</v>
      </c>
      <c r="EQ242" s="265">
        <v>0.22403999999999999</v>
      </c>
      <c r="ER242" s="265">
        <v>0.20862</v>
      </c>
      <c r="ES242" s="265">
        <v>0.22850000000000001</v>
      </c>
      <c r="ET242" s="265">
        <v>0.23155999999999999</v>
      </c>
      <c r="EU242" s="265">
        <v>0.22606000000000001</v>
      </c>
      <c r="EV242" s="265">
        <v>0.12614</v>
      </c>
      <c r="EW242" s="265">
        <v>0.14505999999999999</v>
      </c>
      <c r="EX242" s="265">
        <v>0.18054000000000001</v>
      </c>
      <c r="EY242" s="265">
        <v>0.22353000000000001</v>
      </c>
      <c r="EZ242" s="265">
        <v>0.51578000000000002</v>
      </c>
      <c r="FA242" s="265">
        <v>0.18115999999999999</v>
      </c>
      <c r="FB242" s="265">
        <v>0.14671000000000001</v>
      </c>
      <c r="FC242" s="265">
        <v>0.11743000000000001</v>
      </c>
      <c r="FD242" s="265">
        <v>0.22720000000000001</v>
      </c>
      <c r="FE242" s="265">
        <v>9.0939999999999993E-2</v>
      </c>
      <c r="FF242" s="265">
        <v>0.22494</v>
      </c>
      <c r="FG242" s="265">
        <v>0.23069000000000001</v>
      </c>
      <c r="FH242" s="265">
        <v>0.22142000000000001</v>
      </c>
      <c r="FI242" s="265">
        <v>0.21995999999999999</v>
      </c>
      <c r="FJ242" s="265">
        <v>0.65925</v>
      </c>
      <c r="FK242" s="265">
        <v>0.64956000000000003</v>
      </c>
      <c r="FL242" s="265">
        <v>0.42008000000000001</v>
      </c>
      <c r="FM242" s="265">
        <v>0.31851000000000002</v>
      </c>
      <c r="FN242" s="265">
        <v>0.90590000000000004</v>
      </c>
      <c r="FO242" s="265">
        <v>0.98599999999999999</v>
      </c>
      <c r="FP242" s="265">
        <v>0.40015000000000001</v>
      </c>
      <c r="FQ242" s="265">
        <v>0.99875999999999998</v>
      </c>
      <c r="FR242" s="265">
        <v>0.98765000000000003</v>
      </c>
      <c r="FS242" s="265">
        <v>0.97677999999999998</v>
      </c>
      <c r="FT242" s="265">
        <v>0.90395000000000003</v>
      </c>
      <c r="FU242" s="265">
        <v>0.92459999999999998</v>
      </c>
      <c r="FV242" s="265">
        <v>0.61809999999999998</v>
      </c>
      <c r="FW242" s="265">
        <v>0.42237000000000002</v>
      </c>
      <c r="FX242" s="265">
        <v>0.99007999999999996</v>
      </c>
      <c r="FY242" s="265">
        <v>0.37773000000000001</v>
      </c>
      <c r="FZ242" s="265">
        <v>0.42237000000000002</v>
      </c>
      <c r="GA242" s="265">
        <v>0.71667999999999998</v>
      </c>
      <c r="GB242" s="265">
        <v>0.57035999999999998</v>
      </c>
      <c r="GC242" s="265">
        <v>0.90076000000000001</v>
      </c>
      <c r="GD242" s="265">
        <v>0.99648999999999999</v>
      </c>
      <c r="GE242" s="265">
        <v>0.91839000000000004</v>
      </c>
      <c r="GF242" s="265">
        <v>0.99261999999999995</v>
      </c>
      <c r="GG242" s="265">
        <v>0.49525999999999998</v>
      </c>
      <c r="GH242" s="265">
        <v>0.56845000000000001</v>
      </c>
      <c r="GI242" s="265">
        <v>0.52925999999999995</v>
      </c>
      <c r="GJ242" s="265">
        <v>0.99885999999999997</v>
      </c>
      <c r="GK242" s="265">
        <v>0.99528000000000005</v>
      </c>
      <c r="GL242" s="265">
        <v>0.73828000000000005</v>
      </c>
      <c r="GM242" s="265">
        <v>0.98694999999999999</v>
      </c>
      <c r="GN242" s="265">
        <v>0.76615</v>
      </c>
      <c r="GO242" s="265">
        <v>0.99153000000000002</v>
      </c>
      <c r="GP242" s="265">
        <v>0.98446999999999996</v>
      </c>
      <c r="GQ242" s="265">
        <v>0.98702000000000001</v>
      </c>
      <c r="GR242" s="265">
        <v>0.95696999999999999</v>
      </c>
      <c r="GS242" s="265">
        <v>0.98670999999999998</v>
      </c>
      <c r="GT242" s="265">
        <v>0.98746999999999996</v>
      </c>
      <c r="GU242" s="265">
        <v>0.98992000000000002</v>
      </c>
      <c r="GV242" s="265">
        <v>0.9597</v>
      </c>
      <c r="GW242" s="265">
        <v>0.96528999999999998</v>
      </c>
      <c r="GX242" s="265">
        <v>0.99866999999999995</v>
      </c>
      <c r="GY242" s="265">
        <v>0.45034000000000002</v>
      </c>
      <c r="GZ242" s="265">
        <v>0.35899999999999999</v>
      </c>
      <c r="HA242" s="265">
        <v>0.99961999999999995</v>
      </c>
      <c r="HB242" s="265">
        <v>0.99473</v>
      </c>
      <c r="HC242" s="265">
        <v>0.84277000000000002</v>
      </c>
      <c r="HD242" s="265">
        <v>0.58684000000000003</v>
      </c>
      <c r="HE242" s="265">
        <v>0.99341999999999997</v>
      </c>
      <c r="HF242" s="265">
        <v>0.71662000000000003</v>
      </c>
      <c r="HG242" s="265">
        <v>0.99394000000000005</v>
      </c>
      <c r="HH242" s="265">
        <v>0.99431000000000003</v>
      </c>
      <c r="HI242" s="265">
        <v>0.99346000000000001</v>
      </c>
      <c r="HJ242" s="265">
        <v>0.77437</v>
      </c>
      <c r="HK242" s="265">
        <v>0.99180999999999997</v>
      </c>
      <c r="HL242" s="265">
        <v>0.99999000000000005</v>
      </c>
      <c r="HM242" s="265">
        <v>0.98253000000000001</v>
      </c>
      <c r="HN242" s="265">
        <v>0.96174999999999999</v>
      </c>
      <c r="HO242" s="265">
        <v>0.96782000000000001</v>
      </c>
      <c r="HP242" s="265">
        <v>0.99034</v>
      </c>
      <c r="HQ242" s="265">
        <v>0.64354</v>
      </c>
      <c r="HR242" s="265">
        <v>0.66335</v>
      </c>
      <c r="HS242" s="265">
        <v>0.94989000000000001</v>
      </c>
      <c r="HT242" s="265">
        <v>0.64685000000000004</v>
      </c>
      <c r="HU242" s="265">
        <v>0.63924999999999998</v>
      </c>
      <c r="HV242" s="265">
        <v>0.98963999999999996</v>
      </c>
      <c r="HW242" s="265">
        <v>0.56218000000000001</v>
      </c>
      <c r="HX242" s="265">
        <v>0.58384000000000003</v>
      </c>
      <c r="HY242" s="265">
        <v>0.45083000000000001</v>
      </c>
      <c r="HZ242" s="265">
        <v>0.80601</v>
      </c>
      <c r="IA242" s="265">
        <v>0.93655999999999995</v>
      </c>
      <c r="IB242" s="265">
        <v>0.93820000000000003</v>
      </c>
      <c r="IC242" s="265">
        <v>0.92737000000000003</v>
      </c>
      <c r="ID242" s="265">
        <v>0.93332999999999999</v>
      </c>
      <c r="IE242" s="265">
        <v>0.96777000000000002</v>
      </c>
      <c r="IF242" s="265">
        <v>0.96870999999999996</v>
      </c>
      <c r="IG242" s="265">
        <v>0.99277000000000004</v>
      </c>
      <c r="IH242" s="265">
        <v>0.98402000000000001</v>
      </c>
      <c r="II242" s="265">
        <v>0.81467999999999996</v>
      </c>
      <c r="IJ242" s="265">
        <v>0.97606000000000004</v>
      </c>
      <c r="IK242" s="265">
        <v>0.97067000000000003</v>
      </c>
      <c r="IL242" s="265">
        <v>0.99336999999999998</v>
      </c>
      <c r="IM242" s="265">
        <v>0.87068999999999996</v>
      </c>
      <c r="IN242" s="265">
        <v>0.70203000000000004</v>
      </c>
      <c r="IO242" s="265">
        <v>0.57240999999999997</v>
      </c>
      <c r="IP242" s="265">
        <v>1</v>
      </c>
      <c r="IQ242" s="265">
        <v>0.97277000000000002</v>
      </c>
      <c r="IR242" s="265">
        <v>0.55340999999999996</v>
      </c>
      <c r="IS242" s="265">
        <v>0.98855999999999999</v>
      </c>
      <c r="IT242" s="265">
        <v>0.47622999999999999</v>
      </c>
      <c r="IU242" s="265">
        <v>0.99007999999999996</v>
      </c>
      <c r="IV242" s="265">
        <v>0.93291000000000002</v>
      </c>
      <c r="IW242" s="265">
        <v>0.97184000000000004</v>
      </c>
      <c r="IX242" s="265">
        <v>0.98211000000000004</v>
      </c>
      <c r="IY242" s="265">
        <v>0.76656000000000002</v>
      </c>
      <c r="IZ242" s="265">
        <v>0.69604999999999995</v>
      </c>
      <c r="JA242" s="265">
        <v>0.72802999999999995</v>
      </c>
      <c r="JB242" s="265">
        <v>0.69906999999999997</v>
      </c>
      <c r="JC242" s="265">
        <v>0.75477000000000005</v>
      </c>
      <c r="JD242" s="265">
        <v>0.88843000000000005</v>
      </c>
      <c r="JE242" s="265">
        <v>0.99805999999999995</v>
      </c>
      <c r="JF242" s="265">
        <v>0.43247999999999998</v>
      </c>
      <c r="JG242" s="265">
        <v>0.96240999999999999</v>
      </c>
      <c r="JH242" s="265">
        <v>0.84204999999999997</v>
      </c>
      <c r="JI242" s="265">
        <v>0.59675</v>
      </c>
      <c r="JJ242" s="265">
        <v>0.57718000000000003</v>
      </c>
      <c r="JK242" s="265">
        <v>0.72646999999999995</v>
      </c>
      <c r="JL242" s="265">
        <v>0.72113000000000005</v>
      </c>
      <c r="JM242" s="265">
        <v>0.97065999999999997</v>
      </c>
      <c r="JN242" s="265">
        <v>0.97982999999999998</v>
      </c>
      <c r="JO242" s="265">
        <v>0.98236999999999997</v>
      </c>
      <c r="JP242" s="265">
        <v>0.51490999999999998</v>
      </c>
      <c r="JQ242" s="265">
        <v>0.99065000000000003</v>
      </c>
      <c r="JR242" s="265">
        <v>0.98231999999999997</v>
      </c>
      <c r="JS242" s="265">
        <v>0.95855999999999997</v>
      </c>
      <c r="JT242" s="265">
        <v>0.30617</v>
      </c>
      <c r="JU242" s="265">
        <v>0.86067000000000005</v>
      </c>
      <c r="JV242" s="265">
        <v>0.81318999999999997</v>
      </c>
      <c r="JW242" s="265">
        <v>0.99136000000000002</v>
      </c>
      <c r="JX242" s="265">
        <v>0.99197999999999997</v>
      </c>
      <c r="JY242" s="265">
        <v>0.98507</v>
      </c>
      <c r="JZ242" s="265">
        <v>0.97899999999999998</v>
      </c>
      <c r="KA242" s="265">
        <v>0.95684999999999998</v>
      </c>
      <c r="KB242" s="265">
        <v>0.85658999999999996</v>
      </c>
      <c r="KC242" s="265">
        <v>0.43836999999999998</v>
      </c>
      <c r="KD242" s="265">
        <v>0.36685000000000001</v>
      </c>
      <c r="KE242" s="265">
        <v>0.38494</v>
      </c>
      <c r="KF242" s="265">
        <v>0.36530000000000001</v>
      </c>
      <c r="KG242" s="265">
        <v>0.34832999999999997</v>
      </c>
      <c r="KH242" s="265">
        <v>0.89293999999999996</v>
      </c>
      <c r="KI242" s="265">
        <v>0.96418000000000004</v>
      </c>
      <c r="KJ242" s="265">
        <v>0.95652000000000004</v>
      </c>
      <c r="KK242" s="265">
        <v>0.94110000000000005</v>
      </c>
      <c r="KL242" s="265">
        <v>0.95433999999999997</v>
      </c>
      <c r="KM242" s="265">
        <v>0.96196999999999999</v>
      </c>
      <c r="KN242" s="265">
        <v>0.90710000000000002</v>
      </c>
      <c r="KO242" s="265">
        <v>0.83026999999999995</v>
      </c>
      <c r="KP242" s="265">
        <v>6.1185780036786446E-3</v>
      </c>
      <c r="KQ242" s="265">
        <v>0.68700000000000006</v>
      </c>
      <c r="KR242" s="265">
        <v>0.63449</v>
      </c>
      <c r="KS242" s="265">
        <v>0.59243999999999997</v>
      </c>
      <c r="KT242" s="265">
        <v>0.94370241034847635</v>
      </c>
      <c r="KU242" s="265">
        <v>0.28243000000000001</v>
      </c>
      <c r="KV242" s="265">
        <v>0.45950000000000002</v>
      </c>
      <c r="KW242" s="265">
        <v>0.53066000000000002</v>
      </c>
      <c r="KX242" s="265">
        <v>0.63509000000000004</v>
      </c>
      <c r="KY242" s="265">
        <v>0.79922000000000004</v>
      </c>
      <c r="KZ242" s="265">
        <v>0.93606999999999996</v>
      </c>
      <c r="LA242" s="265">
        <v>0.99548999999999999</v>
      </c>
      <c r="LB242" s="265">
        <v>0.99084000000000005</v>
      </c>
      <c r="LC242" s="265">
        <v>1</v>
      </c>
      <c r="LD242" s="265">
        <v>0</v>
      </c>
      <c r="LE242" s="265">
        <v>0.24595</v>
      </c>
      <c r="LF242" s="265">
        <v>8.1332000000000002E-2</v>
      </c>
      <c r="LG242" s="265">
        <v>6.3228999999999994E-2</v>
      </c>
      <c r="LH242" s="431">
        <v>3.7791375070810318E-3</v>
      </c>
      <c r="LI242" s="431">
        <v>3.8699177093803883E-3</v>
      </c>
      <c r="LJ242" s="431">
        <v>4.1582514531910419E-3</v>
      </c>
      <c r="LK242" s="431">
        <v>3.8562202826142311E-3</v>
      </c>
      <c r="LL242" s="431">
        <v>4.1663995943963528E-3</v>
      </c>
      <c r="LM242" s="431">
        <v>4.0247756987810135E-3</v>
      </c>
      <c r="LN242" s="431">
        <v>4.3682134710252285E-3</v>
      </c>
      <c r="LO242" s="431">
        <v>4.0828753262758255E-3</v>
      </c>
      <c r="LP242" s="431">
        <v>3.9863632991909981E-3</v>
      </c>
      <c r="LQ242" s="431">
        <v>3.9459322579205036E-3</v>
      </c>
      <c r="LR242" s="431">
        <v>3.279790049418807E-3</v>
      </c>
      <c r="LS242" s="431">
        <v>3.7009150255471468E-3</v>
      </c>
      <c r="LT242" s="431">
        <v>3.4741249401122332E-3</v>
      </c>
      <c r="LU242" s="431">
        <v>3.8242116570472717E-3</v>
      </c>
      <c r="LV242" s="431">
        <v>4.1802418418228626E-3</v>
      </c>
      <c r="LW242" s="431">
        <v>4.2394809424877167E-3</v>
      </c>
      <c r="LX242" s="431">
        <v>4.0058069862425327E-3</v>
      </c>
      <c r="LY242" s="431">
        <v>3.827147651463747E-3</v>
      </c>
      <c r="LZ242" s="431">
        <v>3.545854240655899E-3</v>
      </c>
      <c r="MA242" s="431">
        <v>3.603850957006216E-3</v>
      </c>
      <c r="MB242" s="431">
        <v>3.668700810521841E-3</v>
      </c>
      <c r="MC242" s="431">
        <v>3.6554578691720963E-3</v>
      </c>
      <c r="MD242" s="431">
        <v>3.8041207008063793E-3</v>
      </c>
      <c r="ME242" s="431">
        <v>3.6661012563854456E-3</v>
      </c>
      <c r="MF242" s="431">
        <v>3.6315566394478083E-3</v>
      </c>
      <c r="MG242" s="431">
        <v>3.6426633596420288E-3</v>
      </c>
      <c r="MH242" s="266"/>
      <c r="MI242" s="266"/>
      <c r="MJ242" s="266"/>
      <c r="MK242" s="266"/>
      <c r="ML242" s="266"/>
      <c r="MM242" s="266"/>
      <c r="MN242" s="266"/>
      <c r="MO242" s="266"/>
      <c r="MP242" s="266"/>
      <c r="MQ242" s="266"/>
      <c r="MR242" s="266"/>
      <c r="MS242" s="266"/>
      <c r="MT242" s="266"/>
      <c r="MU242" s="266"/>
      <c r="MV242" s="266"/>
      <c r="MW242" s="266"/>
      <c r="MX242" s="266"/>
      <c r="MY242" s="266"/>
      <c r="MZ242" s="266"/>
      <c r="NA242" s="266"/>
      <c r="NB242" s="266"/>
      <c r="NC242" s="266"/>
      <c r="ND242" s="266"/>
      <c r="NE242" s="266"/>
      <c r="NF242" s="266"/>
      <c r="NG242" s="266"/>
      <c r="NH242" s="266"/>
      <c r="NI242" s="266"/>
      <c r="NJ242" s="266"/>
      <c r="NK242" s="266"/>
      <c r="NL242" s="266"/>
      <c r="NM242" s="266"/>
      <c r="NN242" s="266"/>
      <c r="NO242" s="266"/>
      <c r="NP242" s="266"/>
      <c r="NQ242" s="266"/>
      <c r="NR242" s="266"/>
      <c r="NS242" s="266"/>
      <c r="NT242" s="266"/>
      <c r="NU242" s="266"/>
      <c r="NV242" s="266"/>
      <c r="NW242" s="266"/>
      <c r="NX242" s="266"/>
      <c r="NY242" s="266"/>
      <c r="NZ242" s="266"/>
      <c r="OA242" s="266"/>
      <c r="OB242" s="266"/>
      <c r="OC242" s="266"/>
      <c r="OD242" s="266"/>
      <c r="OE242" s="266"/>
      <c r="OF242" s="266"/>
      <c r="OG242" s="266"/>
      <c r="OH242" s="266"/>
      <c r="OI242" s="266"/>
      <c r="OJ242" s="266"/>
      <c r="OK242" s="266"/>
      <c r="OL242" s="266"/>
      <c r="OM242" s="266"/>
      <c r="ON242" s="267"/>
    </row>
    <row r="243" spans="1:404">
      <c r="A243" s="261">
        <v>618</v>
      </c>
      <c r="B243" s="265">
        <v>0.21484</v>
      </c>
      <c r="C243" s="265">
        <v>0.32916000000000001</v>
      </c>
      <c r="D243" s="265">
        <v>0.41086</v>
      </c>
      <c r="E243" s="265">
        <v>0.49708999999999998</v>
      </c>
      <c r="F243" s="265">
        <v>0.21379000000000001</v>
      </c>
      <c r="G243" s="265">
        <v>0.33185999999999999</v>
      </c>
      <c r="H243" s="265">
        <v>0.25401000000000001</v>
      </c>
      <c r="I243" s="265">
        <v>0.4037</v>
      </c>
      <c r="J243" s="265">
        <v>0.44273000000000001</v>
      </c>
      <c r="K243" s="265">
        <v>0.28598000000000001</v>
      </c>
      <c r="L243" s="265">
        <v>0.34239000000000003</v>
      </c>
      <c r="M243" s="265">
        <v>0.43791000000000002</v>
      </c>
      <c r="N243" s="265">
        <v>0.56242999999999999</v>
      </c>
      <c r="O243" s="265">
        <v>0.27953</v>
      </c>
      <c r="P243" s="265">
        <v>0.33100000000000002</v>
      </c>
      <c r="Q243" s="265">
        <v>0.30553000000000002</v>
      </c>
      <c r="R243" s="265">
        <v>0.4924</v>
      </c>
      <c r="S243" s="265">
        <v>0.34018999999999999</v>
      </c>
      <c r="T243" s="265">
        <v>0.21997</v>
      </c>
      <c r="U243" s="265">
        <v>0.22491</v>
      </c>
      <c r="V243" s="265">
        <v>0.15348999999999999</v>
      </c>
      <c r="W243" s="265">
        <v>0.42366999999999999</v>
      </c>
      <c r="X243" s="265">
        <v>0.28689999999999999</v>
      </c>
      <c r="Y243" s="265">
        <v>0.27764</v>
      </c>
      <c r="Z243" s="265">
        <v>0.16777</v>
      </c>
      <c r="AA243" s="265">
        <v>0.21406</v>
      </c>
      <c r="AB243" s="265">
        <v>0.15028</v>
      </c>
      <c r="AC243" s="265">
        <v>0.39262000000000002</v>
      </c>
      <c r="AD243" s="265">
        <v>0.26296999999999998</v>
      </c>
      <c r="AE243" s="265">
        <v>0.32056000000000001</v>
      </c>
      <c r="AF243" s="265">
        <v>0.27021000000000001</v>
      </c>
      <c r="AG243" s="265">
        <v>0.16375000000000001</v>
      </c>
      <c r="AH243" s="265">
        <v>0.19761999999999999</v>
      </c>
      <c r="AI243" s="265">
        <v>0.43441000000000002</v>
      </c>
      <c r="AJ243" s="265">
        <v>0.29161999999999999</v>
      </c>
      <c r="AK243" s="265">
        <v>0.29188999999999998</v>
      </c>
      <c r="AL243" s="265">
        <v>0.40161999999999998</v>
      </c>
      <c r="AM243" s="265">
        <v>0.26029000000000002</v>
      </c>
      <c r="AN243" s="265">
        <v>0.26113999999999998</v>
      </c>
      <c r="AO243" s="265">
        <v>0.35061999999999999</v>
      </c>
      <c r="AP243" s="265">
        <v>0.25479000000000002</v>
      </c>
      <c r="AQ243" s="265">
        <v>0.23593</v>
      </c>
      <c r="AR243" s="265">
        <v>0.32135999999999998</v>
      </c>
      <c r="AS243" s="265">
        <v>0.19298999999999999</v>
      </c>
      <c r="AT243" s="265">
        <v>0.21845000000000001</v>
      </c>
      <c r="AU243" s="265">
        <v>0.27994000000000002</v>
      </c>
      <c r="AV243" s="265">
        <v>0.19914999999999999</v>
      </c>
      <c r="AW243" s="265">
        <v>0.28947000000000001</v>
      </c>
      <c r="AX243" s="265">
        <v>0.25934000000000001</v>
      </c>
      <c r="AY243" s="265">
        <v>0.22120999999999999</v>
      </c>
      <c r="AZ243" s="265">
        <v>0.19134999999999999</v>
      </c>
      <c r="BA243" s="265">
        <v>0.47711999999999999</v>
      </c>
      <c r="BB243" s="265">
        <v>0.47711999999999999</v>
      </c>
      <c r="BC243" s="265">
        <v>0.47671000000000002</v>
      </c>
      <c r="BD243" s="265">
        <v>0.47711999999999999</v>
      </c>
      <c r="BE243" s="265">
        <v>0.30771999999999999</v>
      </c>
      <c r="BF243" s="265">
        <v>0.28444000000000003</v>
      </c>
      <c r="BG243" s="265">
        <v>0.73465999999999998</v>
      </c>
      <c r="BH243" s="265">
        <v>0.78629000000000004</v>
      </c>
      <c r="BI243" s="265">
        <v>0.99756</v>
      </c>
      <c r="BJ243" s="265">
        <v>0.94264999999999999</v>
      </c>
      <c r="BK243" s="265">
        <v>0.37662000000000001</v>
      </c>
      <c r="BL243" s="265">
        <v>0.69320000000000004</v>
      </c>
      <c r="BM243" s="265">
        <v>0.41463</v>
      </c>
      <c r="BN243" s="265">
        <v>0.50836999999999999</v>
      </c>
      <c r="BO243" s="265">
        <v>0.55713999999999997</v>
      </c>
      <c r="BP243" s="265">
        <v>0.14496000000000001</v>
      </c>
      <c r="BQ243" s="265">
        <v>0.58353999999999995</v>
      </c>
      <c r="BR243" s="265">
        <v>0.51304000000000005</v>
      </c>
      <c r="BS243" s="265">
        <v>0.57623999999999997</v>
      </c>
      <c r="BT243" s="265">
        <v>0.43786999999999998</v>
      </c>
      <c r="BU243" s="265">
        <v>1.3741E-2</v>
      </c>
      <c r="BV243" s="265">
        <v>6.8557999999999996E-3</v>
      </c>
      <c r="BW243" s="265">
        <v>0.54483000000000004</v>
      </c>
      <c r="BX243" s="265">
        <v>0.38513999999999998</v>
      </c>
      <c r="BY243" s="265">
        <v>0.59152000000000005</v>
      </c>
      <c r="BZ243" s="265">
        <v>0.57460999999999995</v>
      </c>
      <c r="CA243" s="265">
        <v>0.85599999999999998</v>
      </c>
      <c r="CB243" s="265">
        <v>0.69099999999999995</v>
      </c>
      <c r="CC243" s="265">
        <v>0.84692999999999996</v>
      </c>
      <c r="CD243" s="265">
        <v>0.58018000000000003</v>
      </c>
      <c r="CE243" s="265">
        <v>0.55015000000000003</v>
      </c>
      <c r="CF243" s="265">
        <v>0.60128999999999999</v>
      </c>
      <c r="CG243" s="265">
        <v>0.55454000000000003</v>
      </c>
      <c r="CH243" s="265">
        <v>0.55103999999999997</v>
      </c>
      <c r="CI243" s="265">
        <v>0.55027999999999999</v>
      </c>
      <c r="CJ243" s="265">
        <v>0.54747000000000001</v>
      </c>
      <c r="CK243" s="265">
        <v>0.59128999999999998</v>
      </c>
      <c r="CL243" s="265">
        <v>0.61990000000000001</v>
      </c>
      <c r="CM243" s="265">
        <v>0.88343000000000005</v>
      </c>
      <c r="CN243" s="265">
        <v>0.22625999999999999</v>
      </c>
      <c r="CO243" s="265">
        <v>0.62182999999999999</v>
      </c>
      <c r="CP243" s="265">
        <v>0.88780999999999999</v>
      </c>
      <c r="CQ243" s="265">
        <v>0.74790000000000001</v>
      </c>
      <c r="CR243" s="265">
        <v>0.71399999999999997</v>
      </c>
      <c r="CS243" s="265">
        <v>0.15509999999999999</v>
      </c>
      <c r="CT243" s="265">
        <v>0.29897000000000001</v>
      </c>
      <c r="CU243" s="265">
        <v>0.36799999999999999</v>
      </c>
      <c r="CV243" s="265">
        <v>0.69665999999999995</v>
      </c>
      <c r="CW243" s="265">
        <v>0.44444</v>
      </c>
      <c r="CX243" s="265">
        <v>0.18762999999999999</v>
      </c>
      <c r="CY243" s="265">
        <v>0.50722</v>
      </c>
      <c r="CZ243" s="265">
        <v>0.49008000000000002</v>
      </c>
      <c r="DA243" s="265">
        <v>0.4793</v>
      </c>
      <c r="DB243" s="265">
        <v>0.30303000000000002</v>
      </c>
      <c r="DC243" s="265">
        <v>0.33607999999999999</v>
      </c>
      <c r="DD243" s="265">
        <v>0.29898999999999998</v>
      </c>
      <c r="DE243" s="265">
        <v>0.38557000000000002</v>
      </c>
      <c r="DF243" s="265">
        <v>0.75765000000000005</v>
      </c>
      <c r="DG243" s="265">
        <v>0.75812000000000002</v>
      </c>
      <c r="DH243" s="265">
        <v>0.24703</v>
      </c>
      <c r="DI243" s="265">
        <v>0.88051000000000001</v>
      </c>
      <c r="DJ243" s="265">
        <v>0.9244</v>
      </c>
      <c r="DK243" s="265">
        <v>0.81623999999999997</v>
      </c>
      <c r="DL243" s="265">
        <v>0.31794</v>
      </c>
      <c r="DM243" s="265">
        <v>0.75882000000000005</v>
      </c>
      <c r="DN243" s="265">
        <v>0.90971000000000002</v>
      </c>
      <c r="DO243" s="265">
        <v>0.80898000000000003</v>
      </c>
      <c r="DP243" s="265">
        <v>0.92059000000000002</v>
      </c>
      <c r="DQ243" s="265">
        <v>0.62048999999999999</v>
      </c>
      <c r="DR243" s="265">
        <v>0.35927999999999999</v>
      </c>
      <c r="DS243" s="265">
        <v>0.92701999999999996</v>
      </c>
      <c r="DT243" s="265">
        <v>0.17546</v>
      </c>
      <c r="DU243" s="265">
        <v>0.85653999999999997</v>
      </c>
      <c r="DV243" s="265">
        <v>0.25397999999999998</v>
      </c>
      <c r="DW243" s="265">
        <v>0.93915999999999999</v>
      </c>
      <c r="DX243" s="265">
        <v>0.34604000000000001</v>
      </c>
      <c r="DY243" s="265">
        <v>0.32092999999999999</v>
      </c>
      <c r="DZ243" s="265">
        <v>0.25850000000000001</v>
      </c>
      <c r="EA243" s="265">
        <v>0.94725000000000004</v>
      </c>
      <c r="EB243" s="265">
        <v>0.92423999999999995</v>
      </c>
      <c r="EC243" s="265">
        <v>0.92423999999999995</v>
      </c>
      <c r="ED243" s="265">
        <v>0.92425999999999997</v>
      </c>
      <c r="EE243" s="265">
        <v>0.92427000000000004</v>
      </c>
      <c r="EF243" s="265">
        <v>0.50929000000000002</v>
      </c>
      <c r="EG243" s="265">
        <v>0.94721</v>
      </c>
      <c r="EH243" s="265">
        <v>0.97353000000000001</v>
      </c>
      <c r="EI243" s="265">
        <v>0.48570999999999998</v>
      </c>
      <c r="EJ243" s="265">
        <v>0.45155000000000001</v>
      </c>
      <c r="EK243" s="265">
        <v>0.32121</v>
      </c>
      <c r="EL243" s="265">
        <v>0.35</v>
      </c>
      <c r="EM243" s="265">
        <v>0.55205000000000004</v>
      </c>
      <c r="EN243" s="265">
        <v>0.60641999999999996</v>
      </c>
      <c r="EO243" s="265">
        <v>0.81308000000000002</v>
      </c>
      <c r="EP243" s="265">
        <v>0.50297000000000003</v>
      </c>
      <c r="EQ243" s="265">
        <v>0.24396000000000001</v>
      </c>
      <c r="ER243" s="265">
        <v>0.22483</v>
      </c>
      <c r="ES243" s="265">
        <v>0.24820999999999999</v>
      </c>
      <c r="ET243" s="265">
        <v>0.25111</v>
      </c>
      <c r="EU243" s="265">
        <v>0.24593000000000001</v>
      </c>
      <c r="EV243" s="265">
        <v>0.1346</v>
      </c>
      <c r="EW243" s="265">
        <v>0.15551000000000001</v>
      </c>
      <c r="EX243" s="265">
        <v>0.19434000000000001</v>
      </c>
      <c r="EY243" s="265">
        <v>0.24346000000000001</v>
      </c>
      <c r="EZ243" s="265">
        <v>0.52541000000000004</v>
      </c>
      <c r="FA243" s="265">
        <v>0.19355</v>
      </c>
      <c r="FB243" s="265">
        <v>0.15562000000000001</v>
      </c>
      <c r="FC243" s="265">
        <v>0.12352</v>
      </c>
      <c r="FD243" s="265">
        <v>0.24542</v>
      </c>
      <c r="FE243" s="265">
        <v>9.4367000000000006E-2</v>
      </c>
      <c r="FF243" s="265">
        <v>0.24332999999999999</v>
      </c>
      <c r="FG243" s="265">
        <v>0.24862000000000001</v>
      </c>
      <c r="FH243" s="265">
        <v>0.24005000000000001</v>
      </c>
      <c r="FI243" s="265">
        <v>0.23874000000000001</v>
      </c>
      <c r="FJ243" s="265">
        <v>0.72960999999999998</v>
      </c>
      <c r="FK243" s="265">
        <v>0.71984000000000004</v>
      </c>
      <c r="FL243" s="265">
        <v>0.43736000000000003</v>
      </c>
      <c r="FM243" s="265">
        <v>0.32212000000000002</v>
      </c>
      <c r="FN243" s="265">
        <v>0.91281000000000001</v>
      </c>
      <c r="FO243" s="265">
        <v>0.98399999999999999</v>
      </c>
      <c r="FP243" s="265">
        <v>0.39334000000000002</v>
      </c>
      <c r="FQ243" s="265">
        <v>0.99917</v>
      </c>
      <c r="FR243" s="265">
        <v>0.98418000000000005</v>
      </c>
      <c r="FS243" s="265">
        <v>0.97162999999999999</v>
      </c>
      <c r="FT243" s="265">
        <v>0.91188000000000002</v>
      </c>
      <c r="FU243" s="265">
        <v>0.93132000000000004</v>
      </c>
      <c r="FV243" s="265">
        <v>0.61075000000000002</v>
      </c>
      <c r="FW243" s="265">
        <v>0.41631000000000001</v>
      </c>
      <c r="FX243" s="265">
        <v>0.98751999999999995</v>
      </c>
      <c r="FY243" s="265">
        <v>0.37241999999999997</v>
      </c>
      <c r="FZ243" s="265">
        <v>0.41631000000000001</v>
      </c>
      <c r="GA243" s="265">
        <v>0.71543999999999996</v>
      </c>
      <c r="GB243" s="265">
        <v>0.56284000000000001</v>
      </c>
      <c r="GC243" s="265">
        <v>0.89187000000000005</v>
      </c>
      <c r="GD243" s="265">
        <v>0.99765999999999999</v>
      </c>
      <c r="GE243" s="265">
        <v>0.91252</v>
      </c>
      <c r="GF243" s="265">
        <v>0.99156999999999995</v>
      </c>
      <c r="GG243" s="265">
        <v>0.48868</v>
      </c>
      <c r="GH243" s="265">
        <v>0.56088000000000005</v>
      </c>
      <c r="GI243" s="265">
        <v>0.52181999999999995</v>
      </c>
      <c r="GJ243" s="265">
        <v>0.99829999999999997</v>
      </c>
      <c r="GK243" s="265">
        <v>0.99655000000000005</v>
      </c>
      <c r="GL243" s="265">
        <v>0.73373999999999995</v>
      </c>
      <c r="GM243" s="265">
        <v>0.98502000000000001</v>
      </c>
      <c r="GN243" s="265">
        <v>0.75754999999999995</v>
      </c>
      <c r="GO243" s="265">
        <v>0.99031999999999998</v>
      </c>
      <c r="GP243" s="265">
        <v>0.98119000000000001</v>
      </c>
      <c r="GQ243" s="265">
        <v>0.98358999999999996</v>
      </c>
      <c r="GR243" s="265">
        <v>0.95193000000000005</v>
      </c>
      <c r="GS243" s="265">
        <v>0.98357000000000006</v>
      </c>
      <c r="GT243" s="265">
        <v>0.98428000000000004</v>
      </c>
      <c r="GU243" s="265">
        <v>0.98692000000000002</v>
      </c>
      <c r="GV243" s="265">
        <v>0.95696999999999999</v>
      </c>
      <c r="GW243" s="265">
        <v>0.96030000000000004</v>
      </c>
      <c r="GX243" s="265">
        <v>0.998</v>
      </c>
      <c r="GY243" s="265">
        <v>0.44357000000000002</v>
      </c>
      <c r="GZ243" s="265">
        <v>0.35358000000000001</v>
      </c>
      <c r="HA243" s="265">
        <v>0.99975000000000003</v>
      </c>
      <c r="HB243" s="265">
        <v>0.99397000000000002</v>
      </c>
      <c r="HC243" s="265">
        <v>0.83662000000000003</v>
      </c>
      <c r="HD243" s="265">
        <v>0.58228000000000002</v>
      </c>
      <c r="HE243" s="265">
        <v>0.99189000000000005</v>
      </c>
      <c r="HF243" s="265">
        <v>0.70972000000000002</v>
      </c>
      <c r="HG243" s="265">
        <v>0.99231999999999998</v>
      </c>
      <c r="HH243" s="265">
        <v>0.99282000000000004</v>
      </c>
      <c r="HI243" s="265">
        <v>0.99189000000000005</v>
      </c>
      <c r="HJ243" s="265">
        <v>0.76724999999999999</v>
      </c>
      <c r="HK243" s="265">
        <v>0.99407999999999996</v>
      </c>
      <c r="HL243" s="265">
        <v>0.99999000000000005</v>
      </c>
      <c r="HM243" s="265">
        <v>0.97987000000000002</v>
      </c>
      <c r="HN243" s="265">
        <v>0.95803000000000005</v>
      </c>
      <c r="HO243" s="265">
        <v>0.96472999999999998</v>
      </c>
      <c r="HP243" s="265">
        <v>0.98792000000000002</v>
      </c>
      <c r="HQ243" s="265">
        <v>0.63668999999999998</v>
      </c>
      <c r="HR243" s="265">
        <v>0.65452999999999995</v>
      </c>
      <c r="HS243" s="265">
        <v>0.94533999999999996</v>
      </c>
      <c r="HT243" s="265">
        <v>0.64071</v>
      </c>
      <c r="HU243" s="265">
        <v>0.63149999999999995</v>
      </c>
      <c r="HV243" s="265">
        <v>0.98702999999999996</v>
      </c>
      <c r="HW243" s="265">
        <v>0.55423</v>
      </c>
      <c r="HX243" s="265">
        <v>0.57603000000000004</v>
      </c>
      <c r="HY243" s="265">
        <v>0.44446000000000002</v>
      </c>
      <c r="HZ243" s="265">
        <v>0.79693999999999998</v>
      </c>
      <c r="IA243" s="265">
        <v>0.93035999999999996</v>
      </c>
      <c r="IB243" s="265">
        <v>0.93179000000000001</v>
      </c>
      <c r="IC243" s="265">
        <v>0.92061000000000004</v>
      </c>
      <c r="ID243" s="265">
        <v>0.92657999999999996</v>
      </c>
      <c r="IE243" s="265">
        <v>0.96394000000000002</v>
      </c>
      <c r="IF243" s="265">
        <v>0.96553999999999995</v>
      </c>
      <c r="IG243" s="265">
        <v>0.99060000000000004</v>
      </c>
      <c r="IH243" s="265">
        <v>0.98155000000000003</v>
      </c>
      <c r="II243" s="265">
        <v>0.80623999999999996</v>
      </c>
      <c r="IJ243" s="265">
        <v>0.97263999999999995</v>
      </c>
      <c r="IK243" s="265">
        <v>0.96662000000000003</v>
      </c>
      <c r="IL243" s="265">
        <v>0.99200999999999995</v>
      </c>
      <c r="IM243" s="265">
        <v>0.86312</v>
      </c>
      <c r="IN243" s="265">
        <v>0.69106000000000001</v>
      </c>
      <c r="IO243" s="265">
        <v>0.55862000000000001</v>
      </c>
      <c r="IP243" s="265">
        <v>1</v>
      </c>
      <c r="IQ243" s="265">
        <v>0.96938000000000002</v>
      </c>
      <c r="IR243" s="265">
        <v>0.54562999999999995</v>
      </c>
      <c r="IS243" s="265">
        <v>0.99160999999999999</v>
      </c>
      <c r="IT243" s="265">
        <v>0.47031000000000001</v>
      </c>
      <c r="IU243" s="265">
        <v>0.98790999999999995</v>
      </c>
      <c r="IV243" s="265">
        <v>0.94072999999999996</v>
      </c>
      <c r="IW243" s="265">
        <v>0.96733000000000002</v>
      </c>
      <c r="IX243" s="265">
        <v>0.97955999999999999</v>
      </c>
      <c r="IY243" s="265">
        <v>0.7601</v>
      </c>
      <c r="IZ243" s="265">
        <v>0.69037999999999999</v>
      </c>
      <c r="JA243" s="265">
        <v>0.72204000000000002</v>
      </c>
      <c r="JB243" s="265">
        <v>0.69323999999999997</v>
      </c>
      <c r="JC243" s="265">
        <v>0.74846999999999997</v>
      </c>
      <c r="JD243" s="265">
        <v>0.88061</v>
      </c>
      <c r="JE243" s="265">
        <v>0.99709000000000003</v>
      </c>
      <c r="JF243" s="265">
        <v>0.42626999999999998</v>
      </c>
      <c r="JG243" s="265">
        <v>0.95794000000000001</v>
      </c>
      <c r="JH243" s="265">
        <v>0.83455999999999997</v>
      </c>
      <c r="JI243" s="265">
        <v>0.58950000000000002</v>
      </c>
      <c r="JJ243" s="265">
        <v>0.57128000000000001</v>
      </c>
      <c r="JK243" s="265">
        <v>0.71921999999999997</v>
      </c>
      <c r="JL243" s="265">
        <v>0.71358999999999995</v>
      </c>
      <c r="JM243" s="265">
        <v>0.96808000000000005</v>
      </c>
      <c r="JN243" s="265">
        <v>0.97694999999999999</v>
      </c>
      <c r="JO243" s="265">
        <v>0.97870999999999997</v>
      </c>
      <c r="JP243" s="265">
        <v>0.50785000000000002</v>
      </c>
      <c r="JQ243" s="265">
        <v>0.98755000000000004</v>
      </c>
      <c r="JR243" s="265">
        <v>0.97875000000000001</v>
      </c>
      <c r="JS243" s="265">
        <v>0.95357000000000003</v>
      </c>
      <c r="JT243" s="265">
        <v>0.30242999999999998</v>
      </c>
      <c r="JU243" s="265">
        <v>0.85316000000000003</v>
      </c>
      <c r="JV243" s="265">
        <v>0.80864999999999998</v>
      </c>
      <c r="JW243" s="265">
        <v>0.98868</v>
      </c>
      <c r="JX243" s="265">
        <v>0.98797000000000001</v>
      </c>
      <c r="JY243" s="265">
        <v>0.98009000000000002</v>
      </c>
      <c r="JZ243" s="265">
        <v>0.98182000000000003</v>
      </c>
      <c r="KA243" s="265">
        <v>0.96199999999999997</v>
      </c>
      <c r="KB243" s="265">
        <v>0.86504999999999999</v>
      </c>
      <c r="KC243" s="265">
        <v>0.43225000000000002</v>
      </c>
      <c r="KD243" s="265">
        <v>0.36116999999999999</v>
      </c>
      <c r="KE243" s="265">
        <v>0.37903999999999999</v>
      </c>
      <c r="KF243" s="265">
        <v>0.36027999999999999</v>
      </c>
      <c r="KG243" s="265">
        <v>0.34355000000000002</v>
      </c>
      <c r="KH243" s="265">
        <v>0.88507000000000002</v>
      </c>
      <c r="KI243" s="265">
        <v>0.95855999999999997</v>
      </c>
      <c r="KJ243" s="265">
        <v>0.95035000000000003</v>
      </c>
      <c r="KK243" s="265">
        <v>0.94752999999999998</v>
      </c>
      <c r="KL243" s="265">
        <v>0.95998000000000006</v>
      </c>
      <c r="KM243" s="265">
        <v>0.96174999999999999</v>
      </c>
      <c r="KN243" s="265">
        <v>0.90622000000000003</v>
      </c>
      <c r="KO243" s="265">
        <v>0.82894000000000001</v>
      </c>
      <c r="KP243" s="265">
        <v>6.1066844924168636E-3</v>
      </c>
      <c r="KQ243" s="265">
        <v>0.68520000000000003</v>
      </c>
      <c r="KR243" s="265">
        <v>0.63256999999999997</v>
      </c>
      <c r="KS243" s="265">
        <v>0.59043000000000001</v>
      </c>
      <c r="KT243" s="265">
        <v>0.94337161371364098</v>
      </c>
      <c r="KU243" s="265">
        <v>0.28549000000000002</v>
      </c>
      <c r="KV243" s="265">
        <v>0.46272000000000002</v>
      </c>
      <c r="KW243" s="265">
        <v>0.53378999999999999</v>
      </c>
      <c r="KX243" s="265">
        <v>0.63793999999999995</v>
      </c>
      <c r="KY243" s="265">
        <v>0.80137999999999998</v>
      </c>
      <c r="KZ243" s="265">
        <v>0.93735000000000002</v>
      </c>
      <c r="LA243" s="265">
        <v>0.99582999999999999</v>
      </c>
      <c r="LB243" s="265">
        <v>0.99036999999999997</v>
      </c>
      <c r="LC243" s="265">
        <v>1</v>
      </c>
      <c r="LD243" s="265">
        <v>0</v>
      </c>
      <c r="LE243" s="265">
        <v>0.24245</v>
      </c>
      <c r="LF243" s="265">
        <v>5.4330000000000003E-2</v>
      </c>
      <c r="LG243" s="265">
        <v>4.224E-2</v>
      </c>
      <c r="LH243" s="431">
        <v>3.7157614715397358E-3</v>
      </c>
      <c r="LI243" s="431">
        <v>3.9008264429867268E-3</v>
      </c>
      <c r="LJ243" s="431">
        <v>4.2021181434392929E-3</v>
      </c>
      <c r="LK243" s="431">
        <v>4.0744203142821789E-3</v>
      </c>
      <c r="LL243" s="431">
        <v>4.3284674175083637E-3</v>
      </c>
      <c r="LM243" s="431">
        <v>4.3560140766203403E-3</v>
      </c>
      <c r="LN243" s="431">
        <v>4.6628117561340332E-3</v>
      </c>
      <c r="LO243" s="431">
        <v>4.471559077501297E-3</v>
      </c>
      <c r="LP243" s="431">
        <v>4.312426783144474E-3</v>
      </c>
      <c r="LQ243" s="431">
        <v>4.327935166656971E-3</v>
      </c>
      <c r="LR243" s="431">
        <v>3.2247509807348251E-3</v>
      </c>
      <c r="LS243" s="431">
        <v>3.8634780794382095E-3</v>
      </c>
      <c r="LT243" s="431">
        <v>3.4464369527995586E-3</v>
      </c>
      <c r="LU243" s="431">
        <v>4.101114347577095E-3</v>
      </c>
      <c r="LV243" s="431">
        <v>4.382177721709013E-3</v>
      </c>
      <c r="LW243" s="431">
        <v>4.6165105886757374E-3</v>
      </c>
      <c r="LX243" s="431">
        <v>4.2334878817200661E-3</v>
      </c>
      <c r="LY243" s="431">
        <v>4.1420650668442249E-3</v>
      </c>
      <c r="LZ243" s="431">
        <v>3.4884747583419085E-3</v>
      </c>
      <c r="MA243" s="431">
        <v>3.6406067665666342E-3</v>
      </c>
      <c r="MB243" s="431">
        <v>3.6166710779070854E-3</v>
      </c>
      <c r="MC243" s="431">
        <v>3.8610582705587149E-3</v>
      </c>
      <c r="MD243" s="431">
        <v>4.0745576843619347E-3</v>
      </c>
      <c r="ME243" s="431">
        <v>3.7839899305254221E-3</v>
      </c>
      <c r="MF243" s="431">
        <v>3.6978984717279673E-3</v>
      </c>
      <c r="MG243" s="431">
        <v>3.7881499156355858E-3</v>
      </c>
      <c r="MH243" s="266"/>
      <c r="MI243" s="266"/>
      <c r="MJ243" s="266"/>
      <c r="MK243" s="266"/>
      <c r="ML243" s="266"/>
      <c r="MM243" s="266"/>
      <c r="MN243" s="266"/>
      <c r="MO243" s="266"/>
      <c r="MP243" s="266"/>
      <c r="MQ243" s="266"/>
      <c r="MR243" s="266"/>
      <c r="MS243" s="266"/>
      <c r="MT243" s="266"/>
      <c r="MU243" s="266"/>
      <c r="MV243" s="266"/>
      <c r="MW243" s="266"/>
      <c r="MX243" s="266"/>
      <c r="MY243" s="266"/>
      <c r="MZ243" s="266"/>
      <c r="NA243" s="266"/>
      <c r="NB243" s="266"/>
      <c r="NC243" s="266"/>
      <c r="ND243" s="266"/>
      <c r="NE243" s="266"/>
      <c r="NF243" s="266"/>
      <c r="NG243" s="266"/>
      <c r="NH243" s="266"/>
      <c r="NI243" s="266"/>
      <c r="NJ243" s="266"/>
      <c r="NK243" s="266"/>
      <c r="NL243" s="266"/>
      <c r="NM243" s="266"/>
      <c r="NN243" s="266"/>
      <c r="NO243" s="266"/>
      <c r="NP243" s="266"/>
      <c r="NQ243" s="266"/>
      <c r="NR243" s="266"/>
      <c r="NS243" s="266"/>
      <c r="NT243" s="266"/>
      <c r="NU243" s="266"/>
      <c r="NV243" s="266"/>
      <c r="NW243" s="266"/>
      <c r="NX243" s="266"/>
      <c r="NY243" s="266"/>
      <c r="NZ243" s="266"/>
      <c r="OA243" s="266"/>
      <c r="OB243" s="266"/>
      <c r="OC243" s="266"/>
      <c r="OD243" s="266"/>
      <c r="OE243" s="266"/>
      <c r="OF243" s="266"/>
      <c r="OG243" s="266"/>
      <c r="OH243" s="266"/>
      <c r="OI243" s="266"/>
      <c r="OJ243" s="266"/>
      <c r="OK243" s="266"/>
      <c r="OL243" s="266"/>
      <c r="OM243" s="266"/>
      <c r="ON243" s="267"/>
    </row>
    <row r="244" spans="1:404">
      <c r="A244" s="261">
        <v>619</v>
      </c>
      <c r="B244" s="265">
        <v>0.20988999999999999</v>
      </c>
      <c r="C244" s="265">
        <v>0.3211</v>
      </c>
      <c r="D244" s="265">
        <v>0.40088000000000001</v>
      </c>
      <c r="E244" s="265">
        <v>0.48665999999999998</v>
      </c>
      <c r="F244" s="265">
        <v>0.20859</v>
      </c>
      <c r="G244" s="265">
        <v>0.32308999999999999</v>
      </c>
      <c r="H244" s="265">
        <v>0.25296999999999997</v>
      </c>
      <c r="I244" s="265">
        <v>0.40522000000000002</v>
      </c>
      <c r="J244" s="265">
        <v>0.44316</v>
      </c>
      <c r="K244" s="265">
        <v>0.22502</v>
      </c>
      <c r="L244" s="265">
        <v>0.26167000000000001</v>
      </c>
      <c r="M244" s="265">
        <v>0.32599</v>
      </c>
      <c r="N244" s="265">
        <v>0.56616999999999995</v>
      </c>
      <c r="O244" s="265">
        <v>0.27939000000000003</v>
      </c>
      <c r="P244" s="265">
        <v>0.32151000000000002</v>
      </c>
      <c r="Q244" s="265">
        <v>0.29488999999999999</v>
      </c>
      <c r="R244" s="265">
        <v>0.48010999999999998</v>
      </c>
      <c r="S244" s="265">
        <v>0.33178000000000002</v>
      </c>
      <c r="T244" s="265">
        <v>0.21922</v>
      </c>
      <c r="U244" s="265">
        <v>0.22439999999999999</v>
      </c>
      <c r="V244" s="265">
        <v>0.15318999999999999</v>
      </c>
      <c r="W244" s="265">
        <v>0.31877</v>
      </c>
      <c r="X244" s="265">
        <v>0.22542999999999999</v>
      </c>
      <c r="Y244" s="265">
        <v>0.23449</v>
      </c>
      <c r="Z244" s="265">
        <v>0.14695</v>
      </c>
      <c r="AA244" s="265">
        <v>0.20896000000000001</v>
      </c>
      <c r="AB244" s="265">
        <v>0.14671000000000001</v>
      </c>
      <c r="AC244" s="265">
        <v>0.39196999999999999</v>
      </c>
      <c r="AD244" s="265">
        <v>0.26311000000000001</v>
      </c>
      <c r="AE244" s="265">
        <v>0.25364999999999999</v>
      </c>
      <c r="AF244" s="265">
        <v>0.22078</v>
      </c>
      <c r="AG244" s="265">
        <v>0.16991999999999999</v>
      </c>
      <c r="AH244" s="265">
        <v>0.16685</v>
      </c>
      <c r="AI244" s="265">
        <v>0.32546999999999998</v>
      </c>
      <c r="AJ244" s="265">
        <v>0.22442000000000001</v>
      </c>
      <c r="AK244" s="265">
        <v>0.24177000000000001</v>
      </c>
      <c r="AL244" s="265">
        <v>0.30742999999999998</v>
      </c>
      <c r="AM244" s="265">
        <v>0.22950999999999999</v>
      </c>
      <c r="AN244" s="265">
        <v>0.22294</v>
      </c>
      <c r="AO244" s="265">
        <v>0.2757</v>
      </c>
      <c r="AP244" s="265">
        <v>0.20583000000000001</v>
      </c>
      <c r="AQ244" s="265">
        <v>0.20802000000000001</v>
      </c>
      <c r="AR244" s="265">
        <v>0.25663999999999998</v>
      </c>
      <c r="AS244" s="265">
        <v>0.15920000000000001</v>
      </c>
      <c r="AT244" s="265">
        <v>0.19603999999999999</v>
      </c>
      <c r="AU244" s="265">
        <v>0.23104</v>
      </c>
      <c r="AV244" s="265">
        <v>0.18497</v>
      </c>
      <c r="AW244" s="265">
        <v>0.22131999999999999</v>
      </c>
      <c r="AX244" s="265">
        <v>0.20577999999999999</v>
      </c>
      <c r="AY244" s="265">
        <v>0.18149999999999999</v>
      </c>
      <c r="AZ244" s="265">
        <v>0.15840000000000001</v>
      </c>
      <c r="BA244" s="265">
        <v>0.38102999999999998</v>
      </c>
      <c r="BB244" s="265">
        <v>0.38102999999999998</v>
      </c>
      <c r="BC244" s="265">
        <v>0.38070999999999999</v>
      </c>
      <c r="BD244" s="265">
        <v>0.38102999999999998</v>
      </c>
      <c r="BE244" s="265">
        <v>0.27379999999999999</v>
      </c>
      <c r="BF244" s="265">
        <v>0.23541000000000001</v>
      </c>
      <c r="BG244" s="265">
        <v>0.69313000000000002</v>
      </c>
      <c r="BH244" s="265">
        <v>0.71504999999999996</v>
      </c>
      <c r="BI244" s="265">
        <v>0.99673999999999996</v>
      </c>
      <c r="BJ244" s="265">
        <v>0.92354000000000003</v>
      </c>
      <c r="BK244" s="265">
        <v>0.36364000000000002</v>
      </c>
      <c r="BL244" s="265">
        <v>0.66557999999999995</v>
      </c>
      <c r="BM244" s="265">
        <v>0.40244000000000002</v>
      </c>
      <c r="BN244" s="265">
        <v>0.48265000000000002</v>
      </c>
      <c r="BO244" s="265">
        <v>0.55713999999999997</v>
      </c>
      <c r="BP244" s="265">
        <v>0.17552000000000001</v>
      </c>
      <c r="BQ244" s="265">
        <v>0.56049000000000004</v>
      </c>
      <c r="BR244" s="265">
        <v>0.49331999999999998</v>
      </c>
      <c r="BS244" s="265">
        <v>0.54725000000000001</v>
      </c>
      <c r="BT244" s="265">
        <v>0.41226000000000002</v>
      </c>
      <c r="BU244" s="265">
        <v>1.3904E-2</v>
      </c>
      <c r="BV244" s="265">
        <v>6.8913999999999998E-3</v>
      </c>
      <c r="BW244" s="265">
        <v>0.56769999999999998</v>
      </c>
      <c r="BX244" s="265">
        <v>0.39863999999999999</v>
      </c>
      <c r="BY244" s="265">
        <v>0.59435000000000004</v>
      </c>
      <c r="BZ244" s="265">
        <v>0.57826</v>
      </c>
      <c r="CA244" s="265">
        <v>0.85799999999999998</v>
      </c>
      <c r="CB244" s="265">
        <v>0.69462000000000002</v>
      </c>
      <c r="CC244" s="265">
        <v>0.84999000000000002</v>
      </c>
      <c r="CD244" s="265">
        <v>0.58343999999999996</v>
      </c>
      <c r="CE244" s="265">
        <v>0.55271000000000003</v>
      </c>
      <c r="CF244" s="265">
        <v>0.60423000000000004</v>
      </c>
      <c r="CG244" s="265">
        <v>0.56093999999999999</v>
      </c>
      <c r="CH244" s="265">
        <v>0.55406999999999995</v>
      </c>
      <c r="CI244" s="265">
        <v>0.55320999999999998</v>
      </c>
      <c r="CJ244" s="265">
        <v>0.55062999999999995</v>
      </c>
      <c r="CK244" s="265">
        <v>0.59689000000000003</v>
      </c>
      <c r="CL244" s="265">
        <v>0.61536999999999997</v>
      </c>
      <c r="CM244" s="265">
        <v>0.94172</v>
      </c>
      <c r="CN244" s="265">
        <v>0.23433999999999999</v>
      </c>
      <c r="CO244" s="265">
        <v>0.65859999999999996</v>
      </c>
      <c r="CP244" s="265">
        <v>0.94203000000000003</v>
      </c>
      <c r="CQ244" s="265">
        <v>0.79766000000000004</v>
      </c>
      <c r="CR244" s="265">
        <v>0.76200000000000001</v>
      </c>
      <c r="CS244" s="265">
        <v>0.14898</v>
      </c>
      <c r="CT244" s="265">
        <v>0.29897000000000001</v>
      </c>
      <c r="CU244" s="265">
        <v>0.38400000000000001</v>
      </c>
      <c r="CV244" s="265">
        <v>0.74034999999999995</v>
      </c>
      <c r="CW244" s="265">
        <v>0.44444</v>
      </c>
      <c r="CX244" s="265">
        <v>0.18143999999999999</v>
      </c>
      <c r="CY244" s="265">
        <v>0.52164999999999995</v>
      </c>
      <c r="CZ244" s="265">
        <v>0.49446000000000001</v>
      </c>
      <c r="DA244" s="265">
        <v>0.47809000000000001</v>
      </c>
      <c r="DB244" s="265">
        <v>0.32323000000000002</v>
      </c>
      <c r="DC244" s="265">
        <v>0.35876000000000002</v>
      </c>
      <c r="DD244" s="265">
        <v>0.32121</v>
      </c>
      <c r="DE244" s="265">
        <v>0.40411999999999998</v>
      </c>
      <c r="DF244" s="265">
        <v>0.82735000000000003</v>
      </c>
      <c r="DG244" s="265">
        <v>0.82772000000000001</v>
      </c>
      <c r="DH244" s="265">
        <v>0.26479999999999998</v>
      </c>
      <c r="DI244" s="265">
        <v>0.84067999999999998</v>
      </c>
      <c r="DJ244" s="265">
        <v>0.89919000000000004</v>
      </c>
      <c r="DK244" s="265">
        <v>0.88622000000000001</v>
      </c>
      <c r="DL244" s="265">
        <v>0.27383999999999997</v>
      </c>
      <c r="DM244" s="265">
        <v>0.82828999999999997</v>
      </c>
      <c r="DN244" s="265">
        <v>0.95486000000000004</v>
      </c>
      <c r="DO244" s="265">
        <v>0.74531000000000003</v>
      </c>
      <c r="DP244" s="265">
        <v>0.96028999999999998</v>
      </c>
      <c r="DQ244" s="265">
        <v>0.68920999999999999</v>
      </c>
      <c r="DR244" s="265">
        <v>0.39585999999999999</v>
      </c>
      <c r="DS244" s="265">
        <v>0.96350999999999998</v>
      </c>
      <c r="DT244" s="265">
        <v>0.12726999999999999</v>
      </c>
      <c r="DU244" s="265">
        <v>0.80871999999999999</v>
      </c>
      <c r="DV244" s="265">
        <v>0.22019</v>
      </c>
      <c r="DW244" s="265">
        <v>0.91888999999999998</v>
      </c>
      <c r="DX244" s="265">
        <v>0.38167000000000001</v>
      </c>
      <c r="DY244" s="265">
        <v>0.35216999999999998</v>
      </c>
      <c r="DZ244" s="265">
        <v>0.22389999999999999</v>
      </c>
      <c r="EA244" s="265">
        <v>0.92967</v>
      </c>
      <c r="EB244" s="265">
        <v>0.89898999999999996</v>
      </c>
      <c r="EC244" s="265">
        <v>0.89898</v>
      </c>
      <c r="ED244" s="265">
        <v>0.89900999999999998</v>
      </c>
      <c r="EE244" s="265">
        <v>0.89902000000000004</v>
      </c>
      <c r="EF244" s="265">
        <v>0.55557999999999996</v>
      </c>
      <c r="EG244" s="265">
        <v>0.92962</v>
      </c>
      <c r="EH244" s="265">
        <v>0.9647</v>
      </c>
      <c r="EI244" s="265">
        <v>0.49796000000000001</v>
      </c>
      <c r="EJ244" s="265">
        <v>0.46804000000000001</v>
      </c>
      <c r="EK244" s="265">
        <v>0.33737</v>
      </c>
      <c r="EL244" s="265">
        <v>0.36249999999999999</v>
      </c>
      <c r="EM244" s="265">
        <v>0.61660000000000004</v>
      </c>
      <c r="EN244" s="265">
        <v>0.67296</v>
      </c>
      <c r="EO244" s="265">
        <v>0.80545999999999995</v>
      </c>
      <c r="EP244" s="265">
        <v>0.51466999999999996</v>
      </c>
      <c r="EQ244" s="265">
        <v>0.26386999999999999</v>
      </c>
      <c r="ER244" s="265">
        <v>0.24104</v>
      </c>
      <c r="ES244" s="265">
        <v>0.26790999999999998</v>
      </c>
      <c r="ET244" s="265">
        <v>0.27066000000000001</v>
      </c>
      <c r="EU244" s="265">
        <v>0.26579999999999998</v>
      </c>
      <c r="EV244" s="265">
        <v>0.14305999999999999</v>
      </c>
      <c r="EW244" s="265">
        <v>0.16597000000000001</v>
      </c>
      <c r="EX244" s="265">
        <v>0.20813999999999999</v>
      </c>
      <c r="EY244" s="265">
        <v>0.26339000000000001</v>
      </c>
      <c r="EZ244" s="265">
        <v>0.53503999999999996</v>
      </c>
      <c r="FA244" s="265">
        <v>0.20594999999999999</v>
      </c>
      <c r="FB244" s="265">
        <v>0.16453000000000001</v>
      </c>
      <c r="FC244" s="265">
        <v>0.12959999999999999</v>
      </c>
      <c r="FD244" s="265">
        <v>0.26362999999999998</v>
      </c>
      <c r="FE244" s="265">
        <v>9.7793000000000005E-2</v>
      </c>
      <c r="FF244" s="265">
        <v>0.26171</v>
      </c>
      <c r="FG244" s="265">
        <v>0.26655000000000001</v>
      </c>
      <c r="FH244" s="265">
        <v>0.25867000000000001</v>
      </c>
      <c r="FI244" s="265">
        <v>0.25751000000000002</v>
      </c>
      <c r="FJ244" s="265">
        <v>0.79996</v>
      </c>
      <c r="FK244" s="265">
        <v>0.79012000000000004</v>
      </c>
      <c r="FL244" s="265">
        <v>0.45465</v>
      </c>
      <c r="FM244" s="265">
        <v>0.32572000000000001</v>
      </c>
      <c r="FN244" s="265">
        <v>0.91971999999999998</v>
      </c>
      <c r="FO244" s="265">
        <v>0.98199999999999998</v>
      </c>
      <c r="FP244" s="265">
        <v>0.38651999999999997</v>
      </c>
      <c r="FQ244" s="265">
        <v>0.99958999999999998</v>
      </c>
      <c r="FR244" s="265">
        <v>0.98070999999999997</v>
      </c>
      <c r="FS244" s="265">
        <v>0.96648999999999996</v>
      </c>
      <c r="FT244" s="265">
        <v>0.91981000000000002</v>
      </c>
      <c r="FU244" s="265">
        <v>0.93803999999999998</v>
      </c>
      <c r="FV244" s="265">
        <v>0.60340000000000005</v>
      </c>
      <c r="FW244" s="265">
        <v>0.41026000000000001</v>
      </c>
      <c r="FX244" s="265">
        <v>0.98497000000000001</v>
      </c>
      <c r="FY244" s="265">
        <v>0.36710999999999999</v>
      </c>
      <c r="FZ244" s="265">
        <v>0.41026000000000001</v>
      </c>
      <c r="GA244" s="265">
        <v>0.71421000000000001</v>
      </c>
      <c r="GB244" s="265">
        <v>0.55530999999999997</v>
      </c>
      <c r="GC244" s="265">
        <v>0.88297999999999999</v>
      </c>
      <c r="GD244" s="265">
        <v>0.99883</v>
      </c>
      <c r="GE244" s="265">
        <v>0.90664999999999996</v>
      </c>
      <c r="GF244" s="265">
        <v>0.99051</v>
      </c>
      <c r="GG244" s="265">
        <v>0.48209999999999997</v>
      </c>
      <c r="GH244" s="265">
        <v>0.55330999999999997</v>
      </c>
      <c r="GI244" s="265">
        <v>0.51437999999999995</v>
      </c>
      <c r="GJ244" s="265">
        <v>0.99773000000000001</v>
      </c>
      <c r="GK244" s="265">
        <v>0.99782000000000004</v>
      </c>
      <c r="GL244" s="265">
        <v>0.72921000000000002</v>
      </c>
      <c r="GM244" s="265">
        <v>0.98309999999999997</v>
      </c>
      <c r="GN244" s="265">
        <v>0.74894000000000005</v>
      </c>
      <c r="GO244" s="265">
        <v>0.98911000000000004</v>
      </c>
      <c r="GP244" s="265">
        <v>0.97792000000000001</v>
      </c>
      <c r="GQ244" s="265">
        <v>0.98016000000000003</v>
      </c>
      <c r="GR244" s="265">
        <v>0.94689000000000001</v>
      </c>
      <c r="GS244" s="265">
        <v>0.98041999999999996</v>
      </c>
      <c r="GT244" s="265">
        <v>0.98107999999999995</v>
      </c>
      <c r="GU244" s="265">
        <v>0.98392000000000002</v>
      </c>
      <c r="GV244" s="265">
        <v>0.95423999999999998</v>
      </c>
      <c r="GW244" s="265">
        <v>0.95530000000000004</v>
      </c>
      <c r="GX244" s="265">
        <v>0.99733000000000005</v>
      </c>
      <c r="GY244" s="265">
        <v>0.43679000000000001</v>
      </c>
      <c r="GZ244" s="265">
        <v>0.34816000000000003</v>
      </c>
      <c r="HA244" s="265">
        <v>0.99987000000000004</v>
      </c>
      <c r="HB244" s="265">
        <v>0.99321999999999999</v>
      </c>
      <c r="HC244" s="265">
        <v>0.83045999999999998</v>
      </c>
      <c r="HD244" s="265">
        <v>0.57772000000000001</v>
      </c>
      <c r="HE244" s="265">
        <v>0.99036000000000002</v>
      </c>
      <c r="HF244" s="265">
        <v>0.70282999999999995</v>
      </c>
      <c r="HG244" s="265">
        <v>0.99070000000000003</v>
      </c>
      <c r="HH244" s="265">
        <v>0.99133000000000004</v>
      </c>
      <c r="HI244" s="265">
        <v>0.99031999999999998</v>
      </c>
      <c r="HJ244" s="265">
        <v>0.76012000000000002</v>
      </c>
      <c r="HK244" s="265">
        <v>0.99634999999999996</v>
      </c>
      <c r="HL244" s="265">
        <v>1</v>
      </c>
      <c r="HM244" s="265">
        <v>0.97721999999999998</v>
      </c>
      <c r="HN244" s="265">
        <v>0.95430999999999999</v>
      </c>
      <c r="HO244" s="265">
        <v>0.96165</v>
      </c>
      <c r="HP244" s="265">
        <v>0.98551</v>
      </c>
      <c r="HQ244" s="265">
        <v>0.62983</v>
      </c>
      <c r="HR244" s="265">
        <v>0.64571000000000001</v>
      </c>
      <c r="HS244" s="265">
        <v>0.94079999999999997</v>
      </c>
      <c r="HT244" s="265">
        <v>0.63456000000000001</v>
      </c>
      <c r="HU244" s="265">
        <v>0.62373999999999996</v>
      </c>
      <c r="HV244" s="265">
        <v>0.98441999999999996</v>
      </c>
      <c r="HW244" s="265">
        <v>0.54629000000000005</v>
      </c>
      <c r="HX244" s="265">
        <v>0.56821999999999995</v>
      </c>
      <c r="HY244" s="265">
        <v>0.43808000000000002</v>
      </c>
      <c r="HZ244" s="265">
        <v>0.78788000000000002</v>
      </c>
      <c r="IA244" s="265">
        <v>0.92417000000000005</v>
      </c>
      <c r="IB244" s="265">
        <v>0.92537999999999998</v>
      </c>
      <c r="IC244" s="265">
        <v>0.91383999999999999</v>
      </c>
      <c r="ID244" s="265">
        <v>0.91981999999999997</v>
      </c>
      <c r="IE244" s="265">
        <v>0.96011000000000002</v>
      </c>
      <c r="IF244" s="265">
        <v>0.96236999999999995</v>
      </c>
      <c r="IG244" s="265">
        <v>0.98843000000000003</v>
      </c>
      <c r="IH244" s="265">
        <v>0.97909000000000002</v>
      </c>
      <c r="II244" s="265">
        <v>0.79779999999999995</v>
      </c>
      <c r="IJ244" s="265">
        <v>0.96921999999999997</v>
      </c>
      <c r="IK244" s="265">
        <v>0.96255999999999997</v>
      </c>
      <c r="IL244" s="265">
        <v>0.99063999999999997</v>
      </c>
      <c r="IM244" s="265">
        <v>0.85555000000000003</v>
      </c>
      <c r="IN244" s="265">
        <v>0.68008000000000002</v>
      </c>
      <c r="IO244" s="265">
        <v>0.54483000000000004</v>
      </c>
      <c r="IP244" s="265">
        <v>1</v>
      </c>
      <c r="IQ244" s="265">
        <v>0.96599000000000002</v>
      </c>
      <c r="IR244" s="265">
        <v>0.53785000000000005</v>
      </c>
      <c r="IS244" s="265">
        <v>0.99465999999999999</v>
      </c>
      <c r="IT244" s="265">
        <v>0.46438000000000001</v>
      </c>
      <c r="IU244" s="265">
        <v>0.98575000000000002</v>
      </c>
      <c r="IV244" s="265">
        <v>0.94855999999999996</v>
      </c>
      <c r="IW244" s="265">
        <v>0.96282000000000001</v>
      </c>
      <c r="IX244" s="265">
        <v>0.97699999999999998</v>
      </c>
      <c r="IY244" s="265">
        <v>0.75363999999999998</v>
      </c>
      <c r="IZ244" s="265">
        <v>0.68471000000000004</v>
      </c>
      <c r="JA244" s="265">
        <v>0.71604000000000001</v>
      </c>
      <c r="JB244" s="265">
        <v>0.68740000000000001</v>
      </c>
      <c r="JC244" s="265">
        <v>0.74217</v>
      </c>
      <c r="JD244" s="265">
        <v>0.87278999999999995</v>
      </c>
      <c r="JE244" s="265">
        <v>0.99612000000000001</v>
      </c>
      <c r="JF244" s="265">
        <v>0.42005999999999999</v>
      </c>
      <c r="JG244" s="265">
        <v>0.95347000000000004</v>
      </c>
      <c r="JH244" s="265">
        <v>0.82706000000000002</v>
      </c>
      <c r="JI244" s="265">
        <v>0.58225000000000005</v>
      </c>
      <c r="JJ244" s="265">
        <v>0.56537999999999999</v>
      </c>
      <c r="JK244" s="265">
        <v>0.71197999999999995</v>
      </c>
      <c r="JL244" s="265">
        <v>0.70604999999999996</v>
      </c>
      <c r="JM244" s="265">
        <v>0.96550000000000002</v>
      </c>
      <c r="JN244" s="265">
        <v>0.97406999999999999</v>
      </c>
      <c r="JO244" s="265">
        <v>0.97506000000000004</v>
      </c>
      <c r="JP244" s="265">
        <v>0.50080000000000002</v>
      </c>
      <c r="JQ244" s="265">
        <v>0.98443999999999998</v>
      </c>
      <c r="JR244" s="265">
        <v>0.97518000000000005</v>
      </c>
      <c r="JS244" s="265">
        <v>0.94857999999999998</v>
      </c>
      <c r="JT244" s="265">
        <v>0.29869000000000001</v>
      </c>
      <c r="JU244" s="265">
        <v>0.84563999999999995</v>
      </c>
      <c r="JV244" s="265">
        <v>0.80410999999999999</v>
      </c>
      <c r="JW244" s="265">
        <v>0.98599000000000003</v>
      </c>
      <c r="JX244" s="265">
        <v>0.98395999999999995</v>
      </c>
      <c r="JY244" s="265">
        <v>0.97511000000000003</v>
      </c>
      <c r="JZ244" s="265">
        <v>0.98463000000000001</v>
      </c>
      <c r="KA244" s="265">
        <v>0.96714999999999995</v>
      </c>
      <c r="KB244" s="265">
        <v>0.87351000000000001</v>
      </c>
      <c r="KC244" s="265">
        <v>0.42614000000000002</v>
      </c>
      <c r="KD244" s="265">
        <v>0.35548000000000002</v>
      </c>
      <c r="KE244" s="265">
        <v>0.37314000000000003</v>
      </c>
      <c r="KF244" s="265">
        <v>0.35526000000000002</v>
      </c>
      <c r="KG244" s="265">
        <v>0.33878000000000003</v>
      </c>
      <c r="KH244" s="265">
        <v>0.87719000000000003</v>
      </c>
      <c r="KI244" s="265">
        <v>0.95294000000000001</v>
      </c>
      <c r="KJ244" s="265">
        <v>0.94418999999999997</v>
      </c>
      <c r="KK244" s="265">
        <v>0.95396000000000003</v>
      </c>
      <c r="KL244" s="265">
        <v>0.96562000000000003</v>
      </c>
      <c r="KM244" s="265">
        <v>0.96153999999999995</v>
      </c>
      <c r="KN244" s="265">
        <v>0.90534999999999999</v>
      </c>
      <c r="KO244" s="265">
        <v>0.82760999999999996</v>
      </c>
      <c r="KP244" s="265">
        <v>6.0931159415724958E-3</v>
      </c>
      <c r="KQ244" s="265">
        <v>0.68340000000000001</v>
      </c>
      <c r="KR244" s="265">
        <v>0.63063999999999998</v>
      </c>
      <c r="KS244" s="265">
        <v>0.58842000000000005</v>
      </c>
      <c r="KT244" s="265">
        <v>0.94303573671281227</v>
      </c>
      <c r="KU244" s="265">
        <v>0.28854000000000002</v>
      </c>
      <c r="KV244" s="265">
        <v>0.46594999999999998</v>
      </c>
      <c r="KW244" s="265">
        <v>0.53691999999999995</v>
      </c>
      <c r="KX244" s="265">
        <v>0.64080000000000004</v>
      </c>
      <c r="KY244" s="265">
        <v>0.80354000000000003</v>
      </c>
      <c r="KZ244" s="265">
        <v>0.93862999999999996</v>
      </c>
      <c r="LA244" s="265">
        <v>0.99616000000000005</v>
      </c>
      <c r="LB244" s="265">
        <v>0.9899</v>
      </c>
      <c r="LC244" s="265">
        <v>1</v>
      </c>
      <c r="LD244" s="265">
        <v>0</v>
      </c>
      <c r="LE244" s="265">
        <v>0.23895</v>
      </c>
      <c r="LF244" s="265">
        <v>2.7328999999999999E-2</v>
      </c>
      <c r="LG244" s="265">
        <v>2.1252E-2</v>
      </c>
      <c r="LH244" s="431">
        <v>3.6517281550914049E-3</v>
      </c>
      <c r="LI244" s="431">
        <v>3.9401371031999588E-3</v>
      </c>
      <c r="LJ244" s="431">
        <v>4.2544961906969547E-3</v>
      </c>
      <c r="LK244" s="431">
        <v>4.3182065710425377E-3</v>
      </c>
      <c r="LL244" s="431">
        <v>4.5109516941010952E-3</v>
      </c>
      <c r="LM244" s="431">
        <v>4.7219442203640938E-3</v>
      </c>
      <c r="LN244" s="431">
        <v>4.989557433873415E-3</v>
      </c>
      <c r="LO244" s="431">
        <v>4.9006366170942783E-3</v>
      </c>
      <c r="LP244" s="431">
        <v>4.6721352264285088E-3</v>
      </c>
      <c r="LQ244" s="431">
        <v>4.7497129999101162E-3</v>
      </c>
      <c r="LR244" s="431">
        <v>3.1684141140431166E-3</v>
      </c>
      <c r="LS244" s="431">
        <v>4.0460173040628433E-3</v>
      </c>
      <c r="LT244" s="431">
        <v>3.4205620177090168E-3</v>
      </c>
      <c r="LU244" s="431">
        <v>4.4087553396821022E-3</v>
      </c>
      <c r="LV244" s="431">
        <v>4.6072094701230526E-3</v>
      </c>
      <c r="LW244" s="431">
        <v>5.0328369252383709E-3</v>
      </c>
      <c r="LX244" s="431">
        <v>4.4865822419524193E-3</v>
      </c>
      <c r="LY244" s="431">
        <v>4.4906106777489185E-3</v>
      </c>
      <c r="LZ244" s="431">
        <v>3.4308924805372953E-3</v>
      </c>
      <c r="MA244" s="431">
        <v>3.6856397055089474E-3</v>
      </c>
      <c r="MB244" s="431">
        <v>3.564952639862895E-3</v>
      </c>
      <c r="MC244" s="431">
        <v>4.0909969247877598E-3</v>
      </c>
      <c r="MD244" s="431">
        <v>4.3751955963671207E-3</v>
      </c>
      <c r="ME244" s="431">
        <v>3.9157839491963387E-3</v>
      </c>
      <c r="MF244" s="431">
        <v>3.7758003454655409E-3</v>
      </c>
      <c r="MG244" s="431">
        <v>3.9526214823126793E-3</v>
      </c>
      <c r="MH244" s="266"/>
      <c r="MI244" s="266"/>
      <c r="MJ244" s="266"/>
      <c r="MK244" s="266"/>
      <c r="ML244" s="266"/>
      <c r="MM244" s="266"/>
      <c r="MN244" s="266"/>
      <c r="MO244" s="266"/>
      <c r="MP244" s="266"/>
      <c r="MQ244" s="266"/>
      <c r="MR244" s="266"/>
      <c r="MS244" s="266"/>
      <c r="MT244" s="266"/>
      <c r="MU244" s="266"/>
      <c r="MV244" s="266"/>
      <c r="MW244" s="266"/>
      <c r="MX244" s="266"/>
      <c r="MY244" s="266"/>
      <c r="MZ244" s="266"/>
      <c r="NA244" s="266"/>
      <c r="NB244" s="266"/>
      <c r="NC244" s="266"/>
      <c r="ND244" s="266"/>
      <c r="NE244" s="266"/>
      <c r="NF244" s="266"/>
      <c r="NG244" s="266"/>
      <c r="NH244" s="266"/>
      <c r="NI244" s="266"/>
      <c r="NJ244" s="266"/>
      <c r="NK244" s="266"/>
      <c r="NL244" s="266"/>
      <c r="NM244" s="266"/>
      <c r="NN244" s="266"/>
      <c r="NO244" s="266"/>
      <c r="NP244" s="266"/>
      <c r="NQ244" s="266"/>
      <c r="NR244" s="266"/>
      <c r="NS244" s="266"/>
      <c r="NT244" s="266"/>
      <c r="NU244" s="266"/>
      <c r="NV244" s="266"/>
      <c r="NW244" s="266"/>
      <c r="NX244" s="266"/>
      <c r="NY244" s="266"/>
      <c r="NZ244" s="266"/>
      <c r="OA244" s="266"/>
      <c r="OB244" s="266"/>
      <c r="OC244" s="266"/>
      <c r="OD244" s="266"/>
      <c r="OE244" s="266"/>
      <c r="OF244" s="266"/>
      <c r="OG244" s="266"/>
      <c r="OH244" s="266"/>
      <c r="OI244" s="266"/>
      <c r="OJ244" s="266"/>
      <c r="OK244" s="266"/>
      <c r="OL244" s="266"/>
      <c r="OM244" s="266"/>
      <c r="ON244" s="267"/>
    </row>
    <row r="245" spans="1:404">
      <c r="A245" s="261">
        <v>620</v>
      </c>
      <c r="B245" s="265">
        <v>0.20494999999999999</v>
      </c>
      <c r="C245" s="265">
        <v>0.31303999999999998</v>
      </c>
      <c r="D245" s="265">
        <v>0.39089000000000002</v>
      </c>
      <c r="E245" s="265">
        <v>0.47621999999999998</v>
      </c>
      <c r="F245" s="265">
        <v>0.20338999999999999</v>
      </c>
      <c r="G245" s="265">
        <v>0.31431999999999999</v>
      </c>
      <c r="H245" s="265">
        <v>0.25192999999999999</v>
      </c>
      <c r="I245" s="265">
        <v>0.40675</v>
      </c>
      <c r="J245" s="265">
        <v>0.44358999999999998</v>
      </c>
      <c r="K245" s="265">
        <v>0.16406999999999999</v>
      </c>
      <c r="L245" s="265">
        <v>0.18093999999999999</v>
      </c>
      <c r="M245" s="265">
        <v>0.21407000000000001</v>
      </c>
      <c r="N245" s="265">
        <v>0.56991999999999998</v>
      </c>
      <c r="O245" s="265">
        <v>0.27925</v>
      </c>
      <c r="P245" s="265">
        <v>0.31202000000000002</v>
      </c>
      <c r="Q245" s="265">
        <v>0.28426000000000001</v>
      </c>
      <c r="R245" s="265">
        <v>0.46781</v>
      </c>
      <c r="S245" s="265">
        <v>0.32338</v>
      </c>
      <c r="T245" s="265">
        <v>0.21845999999999999</v>
      </c>
      <c r="U245" s="265">
        <v>0.22389000000000001</v>
      </c>
      <c r="V245" s="265">
        <v>0.15289</v>
      </c>
      <c r="W245" s="265">
        <v>0.21387</v>
      </c>
      <c r="X245" s="265">
        <v>0.16395000000000001</v>
      </c>
      <c r="Y245" s="265">
        <v>0.19134999999999999</v>
      </c>
      <c r="Z245" s="265">
        <v>0.12612999999999999</v>
      </c>
      <c r="AA245" s="265">
        <v>0.20386000000000001</v>
      </c>
      <c r="AB245" s="265">
        <v>0.14315</v>
      </c>
      <c r="AC245" s="265">
        <v>0.39132</v>
      </c>
      <c r="AD245" s="265">
        <v>0.26324999999999998</v>
      </c>
      <c r="AE245" s="265">
        <v>0.18675</v>
      </c>
      <c r="AF245" s="265">
        <v>0.17133999999999999</v>
      </c>
      <c r="AG245" s="265">
        <v>0.17609</v>
      </c>
      <c r="AH245" s="265">
        <v>0.13608999999999999</v>
      </c>
      <c r="AI245" s="265">
        <v>0.21651999999999999</v>
      </c>
      <c r="AJ245" s="265">
        <v>0.15722</v>
      </c>
      <c r="AK245" s="265">
        <v>0.19164</v>
      </c>
      <c r="AL245" s="265">
        <v>0.21323</v>
      </c>
      <c r="AM245" s="265">
        <v>0.19872000000000001</v>
      </c>
      <c r="AN245" s="265">
        <v>0.18475</v>
      </c>
      <c r="AO245" s="265">
        <v>0.20077</v>
      </c>
      <c r="AP245" s="265">
        <v>0.15687000000000001</v>
      </c>
      <c r="AQ245" s="265">
        <v>0.18010000000000001</v>
      </c>
      <c r="AR245" s="265">
        <v>0.19192999999999999</v>
      </c>
      <c r="AS245" s="265">
        <v>0.12540999999999999</v>
      </c>
      <c r="AT245" s="265">
        <v>0.17363999999999999</v>
      </c>
      <c r="AU245" s="265">
        <v>0.18214</v>
      </c>
      <c r="AV245" s="265">
        <v>0.17079</v>
      </c>
      <c r="AW245" s="265">
        <v>0.15317</v>
      </c>
      <c r="AX245" s="265">
        <v>0.15221000000000001</v>
      </c>
      <c r="AY245" s="265">
        <v>0.14179</v>
      </c>
      <c r="AZ245" s="265">
        <v>0.12544</v>
      </c>
      <c r="BA245" s="265">
        <v>0.28494000000000003</v>
      </c>
      <c r="BB245" s="265">
        <v>0.28494000000000003</v>
      </c>
      <c r="BC245" s="265">
        <v>0.28470000000000001</v>
      </c>
      <c r="BD245" s="265">
        <v>0.28494000000000003</v>
      </c>
      <c r="BE245" s="265">
        <v>0.23988000000000001</v>
      </c>
      <c r="BF245" s="265">
        <v>0.18637999999999999</v>
      </c>
      <c r="BG245" s="265">
        <v>0.65159999999999996</v>
      </c>
      <c r="BH245" s="265">
        <v>0.64380999999999999</v>
      </c>
      <c r="BI245" s="265">
        <v>0.99592999999999998</v>
      </c>
      <c r="BJ245" s="265">
        <v>0.90442</v>
      </c>
      <c r="BK245" s="265">
        <v>0.35065000000000002</v>
      </c>
      <c r="BL245" s="265">
        <v>0.63797000000000004</v>
      </c>
      <c r="BM245" s="265">
        <v>0.39023999999999998</v>
      </c>
      <c r="BN245" s="265">
        <v>0.45693</v>
      </c>
      <c r="BO245" s="265">
        <v>0.55713999999999997</v>
      </c>
      <c r="BP245" s="265">
        <v>0.20608000000000001</v>
      </c>
      <c r="BQ245" s="265">
        <v>0.53744999999999998</v>
      </c>
      <c r="BR245" s="265">
        <v>0.47360000000000002</v>
      </c>
      <c r="BS245" s="265">
        <v>0.51826000000000005</v>
      </c>
      <c r="BT245" s="265">
        <v>0.38664999999999999</v>
      </c>
      <c r="BU245" s="265">
        <v>1.4067E-2</v>
      </c>
      <c r="BV245" s="265">
        <v>6.927E-3</v>
      </c>
      <c r="BW245" s="265">
        <v>0.59055999999999997</v>
      </c>
      <c r="BX245" s="265">
        <v>0.41214000000000001</v>
      </c>
      <c r="BY245" s="265">
        <v>0.59716999999999998</v>
      </c>
      <c r="BZ245" s="265">
        <v>0.58191000000000004</v>
      </c>
      <c r="CA245" s="265">
        <v>0.86</v>
      </c>
      <c r="CB245" s="265">
        <v>0.69823999999999997</v>
      </c>
      <c r="CC245" s="265">
        <v>0.85306000000000004</v>
      </c>
      <c r="CD245" s="265">
        <v>0.58670999999999995</v>
      </c>
      <c r="CE245" s="265">
        <v>0.55525999999999998</v>
      </c>
      <c r="CF245" s="265">
        <v>0.60716000000000003</v>
      </c>
      <c r="CG245" s="265">
        <v>0.56733999999999996</v>
      </c>
      <c r="CH245" s="265">
        <v>0.55710000000000004</v>
      </c>
      <c r="CI245" s="265">
        <v>0.55615000000000003</v>
      </c>
      <c r="CJ245" s="265">
        <v>0.55379999999999996</v>
      </c>
      <c r="CK245" s="265">
        <v>0.60248999999999997</v>
      </c>
      <c r="CL245" s="265">
        <v>0.61084000000000005</v>
      </c>
      <c r="CM245" s="265">
        <v>1</v>
      </c>
      <c r="CN245" s="265">
        <v>0.24242</v>
      </c>
      <c r="CO245" s="265">
        <v>0.69537000000000004</v>
      </c>
      <c r="CP245" s="265">
        <v>0.99624000000000001</v>
      </c>
      <c r="CQ245" s="265">
        <v>0.84741999999999995</v>
      </c>
      <c r="CR245" s="265">
        <v>0.81</v>
      </c>
      <c r="CS245" s="265">
        <v>0.14285999999999999</v>
      </c>
      <c r="CT245" s="265">
        <v>0.29897000000000001</v>
      </c>
      <c r="CU245" s="265">
        <v>0.4</v>
      </c>
      <c r="CV245" s="265">
        <v>0.78403999999999996</v>
      </c>
      <c r="CW245" s="265">
        <v>0.44444</v>
      </c>
      <c r="CX245" s="265">
        <v>0.17526</v>
      </c>
      <c r="CY245" s="265">
        <v>0.53608</v>
      </c>
      <c r="CZ245" s="265">
        <v>0.49883</v>
      </c>
      <c r="DA245" s="265">
        <v>0.47687000000000002</v>
      </c>
      <c r="DB245" s="265">
        <v>0.34343000000000001</v>
      </c>
      <c r="DC245" s="265">
        <v>0.38144</v>
      </c>
      <c r="DD245" s="265">
        <v>0.34343000000000001</v>
      </c>
      <c r="DE245" s="265">
        <v>0.42268</v>
      </c>
      <c r="DF245" s="265">
        <v>0.89703999999999995</v>
      </c>
      <c r="DG245" s="265">
        <v>0.89732999999999996</v>
      </c>
      <c r="DH245" s="265">
        <v>0.28258</v>
      </c>
      <c r="DI245" s="265">
        <v>0.80084999999999995</v>
      </c>
      <c r="DJ245" s="265">
        <v>0.87399000000000004</v>
      </c>
      <c r="DK245" s="265">
        <v>0.95620000000000005</v>
      </c>
      <c r="DL245" s="265">
        <v>0.22975000000000001</v>
      </c>
      <c r="DM245" s="265">
        <v>0.89776</v>
      </c>
      <c r="DN245" s="265">
        <v>1</v>
      </c>
      <c r="DO245" s="265">
        <v>0.68164000000000002</v>
      </c>
      <c r="DP245" s="265">
        <v>1</v>
      </c>
      <c r="DQ245" s="265">
        <v>0.75792000000000004</v>
      </c>
      <c r="DR245" s="265">
        <v>0.43243999999999999</v>
      </c>
      <c r="DS245" s="265">
        <v>1</v>
      </c>
      <c r="DT245" s="265">
        <v>7.9080999999999999E-2</v>
      </c>
      <c r="DU245" s="265">
        <v>0.76090000000000002</v>
      </c>
      <c r="DV245" s="265">
        <v>0.18640999999999999</v>
      </c>
      <c r="DW245" s="265">
        <v>0.89861000000000002</v>
      </c>
      <c r="DX245" s="265">
        <v>0.41731000000000001</v>
      </c>
      <c r="DY245" s="265">
        <v>0.38340999999999997</v>
      </c>
      <c r="DZ245" s="265">
        <v>0.18931000000000001</v>
      </c>
      <c r="EA245" s="265">
        <v>0.91208</v>
      </c>
      <c r="EB245" s="265">
        <v>0.87373999999999996</v>
      </c>
      <c r="EC245" s="265">
        <v>0.87373000000000001</v>
      </c>
      <c r="ED245" s="265">
        <v>0.87375999999999998</v>
      </c>
      <c r="EE245" s="265">
        <v>0.87378</v>
      </c>
      <c r="EF245" s="265">
        <v>0.60185999999999995</v>
      </c>
      <c r="EG245" s="265">
        <v>0.91202000000000005</v>
      </c>
      <c r="EH245" s="265">
        <v>0.95587999999999995</v>
      </c>
      <c r="EI245" s="265">
        <v>0.51019999999999999</v>
      </c>
      <c r="EJ245" s="265">
        <v>0.48454000000000003</v>
      </c>
      <c r="EK245" s="265">
        <v>0.35353000000000001</v>
      </c>
      <c r="EL245" s="265">
        <v>0.375</v>
      </c>
      <c r="EM245" s="265">
        <v>0.68115999999999999</v>
      </c>
      <c r="EN245" s="265">
        <v>0.73951</v>
      </c>
      <c r="EO245" s="265">
        <v>0.79784999999999995</v>
      </c>
      <c r="EP245" s="265">
        <v>0.52637</v>
      </c>
      <c r="EQ245" s="265">
        <v>0.28378999999999999</v>
      </c>
      <c r="ER245" s="265">
        <v>0.25724999999999998</v>
      </c>
      <c r="ES245" s="265">
        <v>0.28760999999999998</v>
      </c>
      <c r="ET245" s="265">
        <v>0.29021000000000002</v>
      </c>
      <c r="EU245" s="265">
        <v>0.28566999999999998</v>
      </c>
      <c r="EV245" s="265">
        <v>0.15151999999999999</v>
      </c>
      <c r="EW245" s="265">
        <v>0.17643</v>
      </c>
      <c r="EX245" s="265">
        <v>0.22194</v>
      </c>
      <c r="EY245" s="265">
        <v>0.28332000000000002</v>
      </c>
      <c r="EZ245" s="265">
        <v>0.54466999999999999</v>
      </c>
      <c r="FA245" s="265">
        <v>0.21834000000000001</v>
      </c>
      <c r="FB245" s="265">
        <v>0.17344000000000001</v>
      </c>
      <c r="FC245" s="265">
        <v>0.13569000000000001</v>
      </c>
      <c r="FD245" s="265">
        <v>0.28184999999999999</v>
      </c>
      <c r="FE245" s="265">
        <v>0.10122</v>
      </c>
      <c r="FF245" s="265">
        <v>0.28010000000000002</v>
      </c>
      <c r="FG245" s="265">
        <v>0.28448000000000001</v>
      </c>
      <c r="FH245" s="265">
        <v>0.27728999999999998</v>
      </c>
      <c r="FI245" s="265">
        <v>0.27628999999999998</v>
      </c>
      <c r="FJ245" s="265">
        <v>0.87031999999999998</v>
      </c>
      <c r="FK245" s="265">
        <v>0.86038999999999999</v>
      </c>
      <c r="FL245" s="265">
        <v>0.47193000000000002</v>
      </c>
      <c r="FM245" s="265">
        <v>0.32933000000000001</v>
      </c>
      <c r="FN245" s="265">
        <v>0.92662999999999995</v>
      </c>
      <c r="FO245" s="265">
        <v>0.98</v>
      </c>
      <c r="FP245" s="265">
        <v>0.37969999999999998</v>
      </c>
      <c r="FQ245" s="265">
        <v>1</v>
      </c>
      <c r="FR245" s="265">
        <v>0.97724999999999995</v>
      </c>
      <c r="FS245" s="265">
        <v>0.96135000000000004</v>
      </c>
      <c r="FT245" s="265">
        <v>0.92773000000000005</v>
      </c>
      <c r="FU245" s="265">
        <v>0.94476000000000004</v>
      </c>
      <c r="FV245" s="265">
        <v>0.59604999999999997</v>
      </c>
      <c r="FW245" s="265">
        <v>0.4042</v>
      </c>
      <c r="FX245" s="265">
        <v>0.98241999999999996</v>
      </c>
      <c r="FY245" s="265">
        <v>0.36180000000000001</v>
      </c>
      <c r="FZ245" s="265">
        <v>0.4042</v>
      </c>
      <c r="GA245" s="265">
        <v>0.71296999999999999</v>
      </c>
      <c r="GB245" s="265">
        <v>0.54779</v>
      </c>
      <c r="GC245" s="265">
        <v>0.87409000000000003</v>
      </c>
      <c r="GD245" s="265">
        <v>1</v>
      </c>
      <c r="GE245" s="265">
        <v>0.90078000000000003</v>
      </c>
      <c r="GF245" s="265">
        <v>0.98946000000000001</v>
      </c>
      <c r="GG245" s="265">
        <v>0.47552</v>
      </c>
      <c r="GH245" s="265">
        <v>0.54574</v>
      </c>
      <c r="GI245" s="265">
        <v>0.50693999999999995</v>
      </c>
      <c r="GJ245" s="265">
        <v>0.99716000000000005</v>
      </c>
      <c r="GK245" s="265">
        <v>0.99909000000000003</v>
      </c>
      <c r="GL245" s="265">
        <v>0.72467000000000004</v>
      </c>
      <c r="GM245" s="265">
        <v>0.98118000000000005</v>
      </c>
      <c r="GN245" s="265">
        <v>0.74033000000000004</v>
      </c>
      <c r="GO245" s="265">
        <v>0.98790999999999995</v>
      </c>
      <c r="GP245" s="265">
        <v>0.97463999999999995</v>
      </c>
      <c r="GQ245" s="265">
        <v>0.97672999999999999</v>
      </c>
      <c r="GR245" s="265">
        <v>0.94184999999999997</v>
      </c>
      <c r="GS245" s="265">
        <v>0.97726999999999997</v>
      </c>
      <c r="GT245" s="265">
        <v>0.97789000000000004</v>
      </c>
      <c r="GU245" s="265">
        <v>0.98092999999999997</v>
      </c>
      <c r="GV245" s="265">
        <v>0.95152000000000003</v>
      </c>
      <c r="GW245" s="265">
        <v>0.95030999999999999</v>
      </c>
      <c r="GX245" s="265">
        <v>0.99665999999999999</v>
      </c>
      <c r="GY245" s="265">
        <v>0.43002000000000001</v>
      </c>
      <c r="GZ245" s="265">
        <v>0.34275</v>
      </c>
      <c r="HA245" s="265">
        <v>1</v>
      </c>
      <c r="HB245" s="265">
        <v>0.99246999999999996</v>
      </c>
      <c r="HC245" s="265">
        <v>0.82430999999999999</v>
      </c>
      <c r="HD245" s="265">
        <v>0.57316</v>
      </c>
      <c r="HE245" s="265">
        <v>0.98882000000000003</v>
      </c>
      <c r="HF245" s="265">
        <v>0.69593000000000005</v>
      </c>
      <c r="HG245" s="265">
        <v>0.98907999999999996</v>
      </c>
      <c r="HH245" s="265">
        <v>0.98984000000000005</v>
      </c>
      <c r="HI245" s="265">
        <v>0.98873999999999995</v>
      </c>
      <c r="HJ245" s="265">
        <v>0.75299000000000005</v>
      </c>
      <c r="HK245" s="265">
        <v>0.99861999999999995</v>
      </c>
      <c r="HL245" s="265">
        <v>1</v>
      </c>
      <c r="HM245" s="265">
        <v>0.97455999999999998</v>
      </c>
      <c r="HN245" s="265">
        <v>0.95059000000000005</v>
      </c>
      <c r="HO245" s="265">
        <v>0.95855999999999997</v>
      </c>
      <c r="HP245" s="265">
        <v>0.98309000000000002</v>
      </c>
      <c r="HQ245" s="265">
        <v>0.62297999999999998</v>
      </c>
      <c r="HR245" s="265">
        <v>0.63688999999999996</v>
      </c>
      <c r="HS245" s="265">
        <v>0.93625000000000003</v>
      </c>
      <c r="HT245" s="265">
        <v>0.62841999999999998</v>
      </c>
      <c r="HU245" s="265">
        <v>0.61599000000000004</v>
      </c>
      <c r="HV245" s="265">
        <v>0.98180999999999996</v>
      </c>
      <c r="HW245" s="265">
        <v>0.53834000000000004</v>
      </c>
      <c r="HX245" s="265">
        <v>0.56040999999999996</v>
      </c>
      <c r="HY245" s="265">
        <v>0.43169999999999997</v>
      </c>
      <c r="HZ245" s="265">
        <v>0.77881999999999996</v>
      </c>
      <c r="IA245" s="265">
        <v>0.91798000000000002</v>
      </c>
      <c r="IB245" s="265">
        <v>0.91896999999999995</v>
      </c>
      <c r="IC245" s="265">
        <v>0.90708</v>
      </c>
      <c r="ID245" s="265">
        <v>0.91307000000000005</v>
      </c>
      <c r="IE245" s="265">
        <v>0.95628999999999997</v>
      </c>
      <c r="IF245" s="265">
        <v>0.95920000000000005</v>
      </c>
      <c r="IG245" s="265">
        <v>0.98624999999999996</v>
      </c>
      <c r="IH245" s="265">
        <v>0.97662000000000004</v>
      </c>
      <c r="II245" s="265">
        <v>0.78935</v>
      </c>
      <c r="IJ245" s="265">
        <v>0.96579999999999999</v>
      </c>
      <c r="IK245" s="265">
        <v>0.95850000000000002</v>
      </c>
      <c r="IL245" s="265">
        <v>0.98928000000000005</v>
      </c>
      <c r="IM245" s="265">
        <v>0.84797999999999996</v>
      </c>
      <c r="IN245" s="265">
        <v>0.66910000000000003</v>
      </c>
      <c r="IO245" s="265">
        <v>0.53103</v>
      </c>
      <c r="IP245" s="265">
        <v>1</v>
      </c>
      <c r="IQ245" s="265">
        <v>0.96258999999999995</v>
      </c>
      <c r="IR245" s="265">
        <v>0.53007000000000004</v>
      </c>
      <c r="IS245" s="265">
        <v>0.99770999999999999</v>
      </c>
      <c r="IT245" s="265">
        <v>0.45845999999999998</v>
      </c>
      <c r="IU245" s="265">
        <v>0.98358000000000001</v>
      </c>
      <c r="IV245" s="265">
        <v>0.95638999999999996</v>
      </c>
      <c r="IW245" s="265">
        <v>0.95831</v>
      </c>
      <c r="IX245" s="265">
        <v>0.97445000000000004</v>
      </c>
      <c r="IY245" s="265">
        <v>0.74717999999999996</v>
      </c>
      <c r="IZ245" s="265">
        <v>0.67903999999999998</v>
      </c>
      <c r="JA245" s="265">
        <v>0.71004</v>
      </c>
      <c r="JB245" s="265">
        <v>0.68156000000000005</v>
      </c>
      <c r="JC245" s="265">
        <v>0.73587000000000002</v>
      </c>
      <c r="JD245" s="265">
        <v>0.86497999999999997</v>
      </c>
      <c r="JE245" s="265">
        <v>0.99514999999999998</v>
      </c>
      <c r="JF245" s="265">
        <v>0.41385</v>
      </c>
      <c r="JG245" s="265">
        <v>0.94899999999999995</v>
      </c>
      <c r="JH245" s="265">
        <v>0.81957000000000002</v>
      </c>
      <c r="JI245" s="265">
        <v>0.57499</v>
      </c>
      <c r="JJ245" s="265">
        <v>0.55947999999999998</v>
      </c>
      <c r="JK245" s="265">
        <v>0.70474000000000003</v>
      </c>
      <c r="JL245" s="265">
        <v>0.69850000000000001</v>
      </c>
      <c r="JM245" s="265">
        <v>0.96292</v>
      </c>
      <c r="JN245" s="265">
        <v>0.97119</v>
      </c>
      <c r="JO245" s="265">
        <v>0.97141</v>
      </c>
      <c r="JP245" s="265">
        <v>0.49375000000000002</v>
      </c>
      <c r="JQ245" s="265">
        <v>0.98133000000000004</v>
      </c>
      <c r="JR245" s="265">
        <v>0.97160999999999997</v>
      </c>
      <c r="JS245" s="265">
        <v>0.94359000000000004</v>
      </c>
      <c r="JT245" s="265">
        <v>0.29494999999999999</v>
      </c>
      <c r="JU245" s="265">
        <v>0.83813000000000004</v>
      </c>
      <c r="JV245" s="265">
        <v>0.79957</v>
      </c>
      <c r="JW245" s="265">
        <v>0.98329999999999995</v>
      </c>
      <c r="JX245" s="265">
        <v>0.97994000000000003</v>
      </c>
      <c r="JY245" s="265">
        <v>0.97013000000000005</v>
      </c>
      <c r="JZ245" s="265">
        <v>0.98745000000000005</v>
      </c>
      <c r="KA245" s="265">
        <v>0.97228999999999999</v>
      </c>
      <c r="KB245" s="265">
        <v>0.88197000000000003</v>
      </c>
      <c r="KC245" s="265">
        <v>0.42002</v>
      </c>
      <c r="KD245" s="265">
        <v>0.3498</v>
      </c>
      <c r="KE245" s="265">
        <v>0.36724000000000001</v>
      </c>
      <c r="KF245" s="265">
        <v>0.35024</v>
      </c>
      <c r="KG245" s="265">
        <v>0.33400000000000002</v>
      </c>
      <c r="KH245" s="265">
        <v>0.86931000000000003</v>
      </c>
      <c r="KI245" s="265">
        <v>0.94732000000000005</v>
      </c>
      <c r="KJ245" s="265">
        <v>0.93803000000000003</v>
      </c>
      <c r="KK245" s="265">
        <v>0.96038999999999997</v>
      </c>
      <c r="KL245" s="265">
        <v>0.97126000000000001</v>
      </c>
      <c r="KM245" s="265">
        <v>0.96131999999999995</v>
      </c>
      <c r="KN245" s="265">
        <v>0.90447</v>
      </c>
      <c r="KO245" s="265">
        <v>0.82626999999999995</v>
      </c>
      <c r="KP245" s="265">
        <v>6.0766160714586437E-3</v>
      </c>
      <c r="KQ245" s="265">
        <v>0.68159999999999998</v>
      </c>
      <c r="KR245" s="265">
        <v>0.62871999999999995</v>
      </c>
      <c r="KS245" s="265">
        <v>0.58640999999999999</v>
      </c>
      <c r="KT245" s="265">
        <v>0.94269482265515103</v>
      </c>
      <c r="KU245" s="265">
        <v>0.29160000000000003</v>
      </c>
      <c r="KV245" s="265">
        <v>0.46917999999999999</v>
      </c>
      <c r="KW245" s="265">
        <v>0.54005000000000003</v>
      </c>
      <c r="KX245" s="265">
        <v>0.64365000000000006</v>
      </c>
      <c r="KY245" s="265">
        <v>0.80569999999999997</v>
      </c>
      <c r="KZ245" s="265">
        <v>0.93991000000000002</v>
      </c>
      <c r="LA245" s="265">
        <v>0.99650000000000005</v>
      </c>
      <c r="LB245" s="265">
        <v>0.98943000000000003</v>
      </c>
      <c r="LC245" s="265">
        <v>1</v>
      </c>
      <c r="LD245" s="265">
        <v>0</v>
      </c>
      <c r="LE245" s="265">
        <v>0.23544999999999999</v>
      </c>
      <c r="LF245" s="265">
        <v>3.28E-4</v>
      </c>
      <c r="LG245" s="265">
        <v>2.6400000000000002E-4</v>
      </c>
      <c r="LH245" s="431">
        <v>3.5886003170162439E-3</v>
      </c>
      <c r="LI245" s="431">
        <v>3.9907111786305904E-3</v>
      </c>
      <c r="LJ245" s="431">
        <v>4.3153031729161739E-3</v>
      </c>
      <c r="LK245" s="431">
        <v>4.5924256555736065E-3</v>
      </c>
      <c r="LL245" s="431">
        <v>4.717645701020956E-3</v>
      </c>
      <c r="LM245" s="431">
        <v>5.1267929375171661E-3</v>
      </c>
      <c r="LN245" s="431">
        <v>5.3540891967713833E-3</v>
      </c>
      <c r="LO245" s="431">
        <v>5.3750914521515369E-3</v>
      </c>
      <c r="LP245" s="431">
        <v>5.0673349760472775E-3</v>
      </c>
      <c r="LQ245" s="431">
        <v>5.2156313322484493E-3</v>
      </c>
      <c r="LR245" s="431">
        <v>3.1107054091989994E-3</v>
      </c>
      <c r="LS245" s="431">
        <v>4.2509203776717186E-3</v>
      </c>
      <c r="LT245" s="431">
        <v>3.3960056025534868E-3</v>
      </c>
      <c r="LU245" s="431">
        <v>4.7505893744528294E-3</v>
      </c>
      <c r="LV245" s="431">
        <v>4.8600891605019569E-3</v>
      </c>
      <c r="LW245" s="431">
        <v>5.4949736222624779E-3</v>
      </c>
      <c r="LX245" s="431">
        <v>4.7685550525784492E-3</v>
      </c>
      <c r="LY245" s="431">
        <v>4.8768268898129463E-3</v>
      </c>
      <c r="LZ245" s="431">
        <v>3.3742629457265139E-3</v>
      </c>
      <c r="MA245" s="431">
        <v>3.7400976289063692E-3</v>
      </c>
      <c r="MB245" s="431">
        <v>3.5151878837496042E-3</v>
      </c>
      <c r="MC245" s="431">
        <v>4.3486473150551319E-3</v>
      </c>
      <c r="MD245" s="431">
        <v>4.71067288890481E-3</v>
      </c>
      <c r="ME245" s="431">
        <v>4.0619480423629284E-3</v>
      </c>
      <c r="MF245" s="431">
        <v>3.8682743906974792E-3</v>
      </c>
      <c r="MG245" s="431">
        <v>4.1391616687178612E-3</v>
      </c>
      <c r="MH245" s="266"/>
      <c r="MI245" s="266"/>
      <c r="MJ245" s="266"/>
      <c r="MK245" s="266"/>
      <c r="ML245" s="266"/>
      <c r="MM245" s="266"/>
      <c r="MN245" s="266"/>
      <c r="MO245" s="266"/>
      <c r="MP245" s="266"/>
      <c r="MQ245" s="266"/>
      <c r="MR245" s="266"/>
      <c r="MS245" s="266"/>
      <c r="MT245" s="266"/>
      <c r="MU245" s="266"/>
      <c r="MV245" s="266"/>
      <c r="MW245" s="266"/>
      <c r="MX245" s="266"/>
      <c r="MY245" s="266"/>
      <c r="MZ245" s="266"/>
      <c r="NA245" s="266"/>
      <c r="NB245" s="266"/>
      <c r="NC245" s="266"/>
      <c r="ND245" s="266"/>
      <c r="NE245" s="266"/>
      <c r="NF245" s="266"/>
      <c r="NG245" s="266"/>
      <c r="NH245" s="266"/>
      <c r="NI245" s="266"/>
      <c r="NJ245" s="266"/>
      <c r="NK245" s="266"/>
      <c r="NL245" s="266"/>
      <c r="NM245" s="266"/>
      <c r="NN245" s="266"/>
      <c r="NO245" s="266"/>
      <c r="NP245" s="266"/>
      <c r="NQ245" s="266"/>
      <c r="NR245" s="266"/>
      <c r="NS245" s="266"/>
      <c r="NT245" s="266"/>
      <c r="NU245" s="266"/>
      <c r="NV245" s="266"/>
      <c r="NW245" s="266"/>
      <c r="NX245" s="266"/>
      <c r="NY245" s="266"/>
      <c r="NZ245" s="266"/>
      <c r="OA245" s="266"/>
      <c r="OB245" s="266"/>
      <c r="OC245" s="266"/>
      <c r="OD245" s="266"/>
      <c r="OE245" s="266"/>
      <c r="OF245" s="266"/>
      <c r="OG245" s="266"/>
      <c r="OH245" s="266"/>
      <c r="OI245" s="266"/>
      <c r="OJ245" s="266"/>
      <c r="OK245" s="266"/>
      <c r="OL245" s="266"/>
      <c r="OM245" s="266"/>
      <c r="ON245" s="267"/>
    </row>
    <row r="246" spans="1:404">
      <c r="A246" s="261">
        <v>621</v>
      </c>
      <c r="B246" s="265">
        <v>0.20041</v>
      </c>
      <c r="C246" s="265">
        <v>0.30559999999999998</v>
      </c>
      <c r="D246" s="265">
        <v>0.38147999999999999</v>
      </c>
      <c r="E246" s="265">
        <v>0.46394000000000002</v>
      </c>
      <c r="F246" s="265">
        <v>0.19863</v>
      </c>
      <c r="G246" s="265">
        <v>0.30635000000000001</v>
      </c>
      <c r="H246" s="265">
        <v>0.25115999999999999</v>
      </c>
      <c r="I246" s="265">
        <v>0.40792</v>
      </c>
      <c r="J246" s="265">
        <v>0.44451000000000002</v>
      </c>
      <c r="K246" s="265">
        <v>0.16422999999999999</v>
      </c>
      <c r="L246" s="265">
        <v>0.18089</v>
      </c>
      <c r="M246" s="265">
        <v>0.21321999999999999</v>
      </c>
      <c r="N246" s="265">
        <v>0.56930999999999998</v>
      </c>
      <c r="O246" s="265">
        <v>0.27744000000000002</v>
      </c>
      <c r="P246" s="265">
        <v>0.30387999999999998</v>
      </c>
      <c r="Q246" s="265">
        <v>0.27564</v>
      </c>
      <c r="R246" s="265">
        <v>0.45633000000000001</v>
      </c>
      <c r="S246" s="265">
        <v>0.32261000000000001</v>
      </c>
      <c r="T246" s="265">
        <v>0.21770999999999999</v>
      </c>
      <c r="U246" s="265">
        <v>0.22377</v>
      </c>
      <c r="V246" s="265">
        <v>0.15260000000000001</v>
      </c>
      <c r="W246" s="265">
        <v>0.21293999999999999</v>
      </c>
      <c r="X246" s="265">
        <v>0.16755</v>
      </c>
      <c r="Y246" s="265">
        <v>0.18895999999999999</v>
      </c>
      <c r="Z246" s="265">
        <v>0.12584000000000001</v>
      </c>
      <c r="AA246" s="265">
        <v>0.19921</v>
      </c>
      <c r="AB246" s="265">
        <v>0.1399</v>
      </c>
      <c r="AC246" s="265">
        <v>0.39162999999999998</v>
      </c>
      <c r="AD246" s="265">
        <v>0.26352999999999999</v>
      </c>
      <c r="AE246" s="265">
        <v>0.19497</v>
      </c>
      <c r="AF246" s="265">
        <v>0.17755000000000001</v>
      </c>
      <c r="AG246" s="265">
        <v>0.15198</v>
      </c>
      <c r="AH246" s="265">
        <v>0.14133999999999999</v>
      </c>
      <c r="AI246" s="265">
        <v>0.20724999999999999</v>
      </c>
      <c r="AJ246" s="265">
        <v>0.16667999999999999</v>
      </c>
      <c r="AK246" s="265">
        <v>0.18106</v>
      </c>
      <c r="AL246" s="265">
        <v>0.20285</v>
      </c>
      <c r="AM246" s="265">
        <v>0.18568999999999999</v>
      </c>
      <c r="AN246" s="265">
        <v>0.17282</v>
      </c>
      <c r="AO246" s="265">
        <v>0.18992999999999999</v>
      </c>
      <c r="AP246" s="265">
        <v>0.16120000000000001</v>
      </c>
      <c r="AQ246" s="265">
        <v>0.16686999999999999</v>
      </c>
      <c r="AR246" s="265">
        <v>0.18114</v>
      </c>
      <c r="AS246" s="265">
        <v>0.13127</v>
      </c>
      <c r="AT246" s="265">
        <v>0.16016</v>
      </c>
      <c r="AU246" s="265">
        <v>0.17094999999999999</v>
      </c>
      <c r="AV246" s="265">
        <v>0.15608</v>
      </c>
      <c r="AW246" s="265">
        <v>0.16363</v>
      </c>
      <c r="AX246" s="265">
        <v>0.1598</v>
      </c>
      <c r="AY246" s="265">
        <v>0.1472</v>
      </c>
      <c r="AZ246" s="265">
        <v>0.13222999999999999</v>
      </c>
      <c r="BA246" s="265">
        <v>0.26894000000000001</v>
      </c>
      <c r="BB246" s="265">
        <v>0.26894000000000001</v>
      </c>
      <c r="BC246" s="265">
        <v>0.26871</v>
      </c>
      <c r="BD246" s="265">
        <v>0.26894000000000001</v>
      </c>
      <c r="BE246" s="265">
        <v>0.22414999999999999</v>
      </c>
      <c r="BF246" s="265">
        <v>0.17738999999999999</v>
      </c>
      <c r="BG246" s="265">
        <v>0.63563999999999998</v>
      </c>
      <c r="BH246" s="265">
        <v>0.62855000000000005</v>
      </c>
      <c r="BI246" s="265">
        <v>0.99385000000000001</v>
      </c>
      <c r="BJ246" s="265">
        <v>0.90364999999999995</v>
      </c>
      <c r="BK246" s="265">
        <v>0.34286</v>
      </c>
      <c r="BL246" s="265">
        <v>0.63141999999999998</v>
      </c>
      <c r="BM246" s="265">
        <v>0.38292999999999999</v>
      </c>
      <c r="BN246" s="265">
        <v>0.47110000000000002</v>
      </c>
      <c r="BO246" s="265">
        <v>0.55713999999999997</v>
      </c>
      <c r="BP246" s="265">
        <v>0.18875</v>
      </c>
      <c r="BQ246" s="265">
        <v>0.52883000000000002</v>
      </c>
      <c r="BR246" s="265">
        <v>0.48257</v>
      </c>
      <c r="BS246" s="265">
        <v>0.51524000000000003</v>
      </c>
      <c r="BT246" s="265">
        <v>0.40428999999999998</v>
      </c>
      <c r="BU246" s="265">
        <v>1.3897E-2</v>
      </c>
      <c r="BV246" s="265">
        <v>6.5236000000000001E-3</v>
      </c>
      <c r="BW246" s="265">
        <v>0.49764999999999998</v>
      </c>
      <c r="BX246" s="265">
        <v>0.34007999999999999</v>
      </c>
      <c r="BY246" s="265">
        <v>0.60035000000000005</v>
      </c>
      <c r="BZ246" s="265">
        <v>0.58492</v>
      </c>
      <c r="CA246" s="265">
        <v>0.86399999999999999</v>
      </c>
      <c r="CB246" s="265">
        <v>0.70160999999999996</v>
      </c>
      <c r="CC246" s="265">
        <v>0.85616999999999999</v>
      </c>
      <c r="CD246" s="265">
        <v>0.58986000000000005</v>
      </c>
      <c r="CE246" s="265">
        <v>0.55835000000000001</v>
      </c>
      <c r="CF246" s="265">
        <v>0.61012</v>
      </c>
      <c r="CG246" s="265">
        <v>0.56959000000000004</v>
      </c>
      <c r="CH246" s="265">
        <v>0.56005000000000005</v>
      </c>
      <c r="CI246" s="265">
        <v>0.55906999999999996</v>
      </c>
      <c r="CJ246" s="265">
        <v>0.55664999999999998</v>
      </c>
      <c r="CK246" s="265">
        <v>0.60528000000000004</v>
      </c>
      <c r="CL246" s="265">
        <v>0.60590999999999995</v>
      </c>
      <c r="CM246" s="265">
        <v>0.98738000000000004</v>
      </c>
      <c r="CN246" s="265">
        <v>0.25657000000000002</v>
      </c>
      <c r="CO246" s="265">
        <v>0.74770999999999999</v>
      </c>
      <c r="CP246" s="265">
        <v>0.99699000000000004</v>
      </c>
      <c r="CQ246" s="265">
        <v>0.87792999999999999</v>
      </c>
      <c r="CR246" s="265">
        <v>0.84799999999999998</v>
      </c>
      <c r="CS246" s="265">
        <v>0.13672999999999999</v>
      </c>
      <c r="CT246" s="265">
        <v>0.30514999999999998</v>
      </c>
      <c r="CU246" s="265">
        <v>0.42399999999999999</v>
      </c>
      <c r="CV246" s="265">
        <v>0.82723000000000002</v>
      </c>
      <c r="CW246" s="265">
        <v>0.45251999999999998</v>
      </c>
      <c r="CX246" s="265">
        <v>0.17113</v>
      </c>
      <c r="CY246" s="265">
        <v>0.56081999999999999</v>
      </c>
      <c r="CZ246" s="265">
        <v>0.50680000000000003</v>
      </c>
      <c r="DA246" s="265">
        <v>0.47837000000000002</v>
      </c>
      <c r="DB246" s="265">
        <v>0.37171999999999999</v>
      </c>
      <c r="DC246" s="265">
        <v>0.41031000000000001</v>
      </c>
      <c r="DD246" s="265">
        <v>0.37171999999999999</v>
      </c>
      <c r="DE246" s="265">
        <v>0.45155000000000001</v>
      </c>
      <c r="DF246" s="265">
        <v>0.91764000000000001</v>
      </c>
      <c r="DG246" s="265">
        <v>0.91786000000000001</v>
      </c>
      <c r="DH246" s="265">
        <v>0.30696000000000001</v>
      </c>
      <c r="DI246" s="265">
        <v>0.73080000000000001</v>
      </c>
      <c r="DJ246" s="265">
        <v>0.80301999999999996</v>
      </c>
      <c r="DK246" s="265">
        <v>0.96496000000000004</v>
      </c>
      <c r="DL246" s="265">
        <v>0.20918999999999999</v>
      </c>
      <c r="DM246" s="265">
        <v>0.91820999999999997</v>
      </c>
      <c r="DN246" s="265">
        <v>0.96580999999999995</v>
      </c>
      <c r="DO246" s="265">
        <v>0.61655000000000004</v>
      </c>
      <c r="DP246" s="265">
        <v>0.96014999999999995</v>
      </c>
      <c r="DQ246" s="265">
        <v>0.80633999999999995</v>
      </c>
      <c r="DR246" s="265">
        <v>0.48881000000000002</v>
      </c>
      <c r="DS246" s="265">
        <v>0.92959000000000003</v>
      </c>
      <c r="DT246" s="265">
        <v>6.8931000000000006E-2</v>
      </c>
      <c r="DU246" s="265">
        <v>0.69201999999999997</v>
      </c>
      <c r="DV246" s="265">
        <v>0.17005000000000001</v>
      </c>
      <c r="DW246" s="265">
        <v>0.82770999999999995</v>
      </c>
      <c r="DX246" s="265">
        <v>0.47587000000000002</v>
      </c>
      <c r="DY246" s="265">
        <v>0.43320999999999998</v>
      </c>
      <c r="DZ246" s="265">
        <v>0.17268</v>
      </c>
      <c r="EA246" s="265">
        <v>0.84126999999999996</v>
      </c>
      <c r="EB246" s="265">
        <v>0.80278000000000005</v>
      </c>
      <c r="EC246" s="265">
        <v>0.80276999999999998</v>
      </c>
      <c r="ED246" s="265">
        <v>0.80279999999999996</v>
      </c>
      <c r="EE246" s="265">
        <v>0.80281999999999998</v>
      </c>
      <c r="EF246" s="265">
        <v>0.66008999999999995</v>
      </c>
      <c r="EG246" s="265">
        <v>0.84121000000000001</v>
      </c>
      <c r="EH246" s="265">
        <v>0.88575999999999999</v>
      </c>
      <c r="EI246" s="265">
        <v>0.53264999999999996</v>
      </c>
      <c r="EJ246" s="265">
        <v>0.50927999999999995</v>
      </c>
      <c r="EK246" s="265">
        <v>0.38181999999999999</v>
      </c>
      <c r="EL246" s="265">
        <v>0.39792</v>
      </c>
      <c r="EM246" s="265">
        <v>0.74492999999999998</v>
      </c>
      <c r="EN246" s="265">
        <v>0.79159999999999997</v>
      </c>
      <c r="EO246" s="265">
        <v>0.79356000000000004</v>
      </c>
      <c r="EP246" s="265">
        <v>0.55101999999999995</v>
      </c>
      <c r="EQ246" s="265">
        <v>0.32068000000000002</v>
      </c>
      <c r="ER246" s="265">
        <v>0.28943999999999998</v>
      </c>
      <c r="ES246" s="265">
        <v>0.32450000000000001</v>
      </c>
      <c r="ET246" s="265">
        <v>0.32712000000000002</v>
      </c>
      <c r="EU246" s="265">
        <v>0.32258999999999999</v>
      </c>
      <c r="EV246" s="265">
        <v>0.16986999999999999</v>
      </c>
      <c r="EW246" s="265">
        <v>0.19806000000000001</v>
      </c>
      <c r="EX246" s="265">
        <v>0.24975</v>
      </c>
      <c r="EY246" s="265">
        <v>0.32038</v>
      </c>
      <c r="EZ246" s="265">
        <v>0.56681999999999999</v>
      </c>
      <c r="FA246" s="265">
        <v>0.24401999999999999</v>
      </c>
      <c r="FB246" s="265">
        <v>0.19317000000000001</v>
      </c>
      <c r="FC246" s="265">
        <v>0.15031</v>
      </c>
      <c r="FD246" s="265">
        <v>0.31581999999999999</v>
      </c>
      <c r="FE246" s="265">
        <v>0.11133</v>
      </c>
      <c r="FF246" s="265">
        <v>0.31386999999999998</v>
      </c>
      <c r="FG246" s="265">
        <v>0.31866</v>
      </c>
      <c r="FH246" s="265">
        <v>0.31069999999999998</v>
      </c>
      <c r="FI246" s="265">
        <v>0.30951000000000001</v>
      </c>
      <c r="FJ246" s="265">
        <v>0.89624999999999999</v>
      </c>
      <c r="FK246" s="265">
        <v>0.88832</v>
      </c>
      <c r="FL246" s="265">
        <v>0.50312999999999997</v>
      </c>
      <c r="FM246" s="265">
        <v>0.33777000000000001</v>
      </c>
      <c r="FN246" s="265">
        <v>0.93291000000000002</v>
      </c>
      <c r="FO246" s="265">
        <v>0.97799999999999998</v>
      </c>
      <c r="FP246" s="265">
        <v>0.37285000000000001</v>
      </c>
      <c r="FQ246" s="265">
        <v>0.99775000000000003</v>
      </c>
      <c r="FR246" s="265">
        <v>0.97182999999999997</v>
      </c>
      <c r="FS246" s="265">
        <v>0.95511999999999997</v>
      </c>
      <c r="FT246" s="265">
        <v>0.93364999999999998</v>
      </c>
      <c r="FU246" s="265">
        <v>0.95025000000000004</v>
      </c>
      <c r="FV246" s="265">
        <v>0.58935999999999999</v>
      </c>
      <c r="FW246" s="265">
        <v>0.39774999999999999</v>
      </c>
      <c r="FX246" s="265">
        <v>0.97702</v>
      </c>
      <c r="FY246" s="265">
        <v>0.35608000000000001</v>
      </c>
      <c r="FZ246" s="265">
        <v>0.39774999999999999</v>
      </c>
      <c r="GA246" s="265">
        <v>0.71114999999999995</v>
      </c>
      <c r="GB246" s="265">
        <v>0.53993999999999998</v>
      </c>
      <c r="GC246" s="265">
        <v>0.86394000000000004</v>
      </c>
      <c r="GD246" s="265">
        <v>0.99994000000000005</v>
      </c>
      <c r="GE246" s="265">
        <v>0.89371999999999996</v>
      </c>
      <c r="GF246" s="265">
        <v>0.98399999999999999</v>
      </c>
      <c r="GG246" s="265">
        <v>0.46889999999999998</v>
      </c>
      <c r="GH246" s="265">
        <v>0.53785000000000005</v>
      </c>
      <c r="GI246" s="265">
        <v>0.49974000000000002</v>
      </c>
      <c r="GJ246" s="265">
        <v>0.99587999999999999</v>
      </c>
      <c r="GK246" s="265">
        <v>0.99926999999999999</v>
      </c>
      <c r="GL246" s="265">
        <v>0.71853</v>
      </c>
      <c r="GM246" s="265">
        <v>0.97814999999999996</v>
      </c>
      <c r="GN246" s="265">
        <v>0.73138999999999998</v>
      </c>
      <c r="GO246" s="265">
        <v>0.98392999999999997</v>
      </c>
      <c r="GP246" s="265">
        <v>0.96947000000000005</v>
      </c>
      <c r="GQ246" s="265">
        <v>0.97158999999999995</v>
      </c>
      <c r="GR246" s="265">
        <v>0.93557000000000001</v>
      </c>
      <c r="GS246" s="265">
        <v>0.97202999999999995</v>
      </c>
      <c r="GT246" s="265">
        <v>0.97370999999999996</v>
      </c>
      <c r="GU246" s="265">
        <v>0.97628999999999999</v>
      </c>
      <c r="GV246" s="265">
        <v>0.94726999999999995</v>
      </c>
      <c r="GW246" s="265">
        <v>0.94394999999999996</v>
      </c>
      <c r="GX246" s="265">
        <v>0.99356</v>
      </c>
      <c r="GY246" s="265">
        <v>0.42303000000000002</v>
      </c>
      <c r="GZ246" s="265">
        <v>0.33716000000000002</v>
      </c>
      <c r="HA246" s="265">
        <v>0.99660000000000004</v>
      </c>
      <c r="HB246" s="265">
        <v>0.98782000000000003</v>
      </c>
      <c r="HC246" s="265">
        <v>0.81838999999999995</v>
      </c>
      <c r="HD246" s="265">
        <v>0.56805000000000005</v>
      </c>
      <c r="HE246" s="265">
        <v>0.98621999999999999</v>
      </c>
      <c r="HF246" s="265">
        <v>0.68769000000000002</v>
      </c>
      <c r="HG246" s="265">
        <v>0.98638000000000003</v>
      </c>
      <c r="HH246" s="265">
        <v>0.98736000000000002</v>
      </c>
      <c r="HI246" s="265">
        <v>0.98614000000000002</v>
      </c>
      <c r="HJ246" s="265">
        <v>0.74472000000000005</v>
      </c>
      <c r="HK246" s="265">
        <v>0.99890000000000001</v>
      </c>
      <c r="HL246" s="265">
        <v>0.99917</v>
      </c>
      <c r="HM246" s="265">
        <v>0.96899000000000002</v>
      </c>
      <c r="HN246" s="265">
        <v>0.94404999999999994</v>
      </c>
      <c r="HO246" s="265">
        <v>0.95228999999999997</v>
      </c>
      <c r="HP246" s="265">
        <v>0.97826000000000002</v>
      </c>
      <c r="HQ246" s="265">
        <v>0.61541999999999997</v>
      </c>
      <c r="HR246" s="265">
        <v>0.62900999999999996</v>
      </c>
      <c r="HS246" s="265">
        <v>0.92850999999999995</v>
      </c>
      <c r="HT246" s="265">
        <v>0.62114000000000003</v>
      </c>
      <c r="HU246" s="265">
        <v>0.60807</v>
      </c>
      <c r="HV246" s="265">
        <v>0.97721000000000002</v>
      </c>
      <c r="HW246" s="265">
        <v>0.53093999999999997</v>
      </c>
      <c r="HX246" s="265">
        <v>0.55269999999999997</v>
      </c>
      <c r="HY246" s="265">
        <v>0.42524000000000001</v>
      </c>
      <c r="HZ246" s="265">
        <v>0.76844999999999997</v>
      </c>
      <c r="IA246" s="265">
        <v>0.91027000000000002</v>
      </c>
      <c r="IB246" s="265">
        <v>0.91166999999999998</v>
      </c>
      <c r="IC246" s="265">
        <v>0.89956000000000003</v>
      </c>
      <c r="ID246" s="265">
        <v>0.90551000000000004</v>
      </c>
      <c r="IE246" s="265">
        <v>0.94884999999999997</v>
      </c>
      <c r="IF246" s="265">
        <v>0.95174000000000003</v>
      </c>
      <c r="IG246" s="265">
        <v>0.98177999999999999</v>
      </c>
      <c r="IH246" s="265">
        <v>0.97416000000000003</v>
      </c>
      <c r="II246" s="265">
        <v>0.78052999999999995</v>
      </c>
      <c r="IJ246" s="265">
        <v>0.95909</v>
      </c>
      <c r="IK246" s="265">
        <v>0.95169000000000004</v>
      </c>
      <c r="IL246" s="265">
        <v>0.98577000000000004</v>
      </c>
      <c r="IM246" s="265">
        <v>0.83753999999999995</v>
      </c>
      <c r="IN246" s="265">
        <v>0.65880000000000005</v>
      </c>
      <c r="IO246" s="265">
        <v>0.51770000000000005</v>
      </c>
      <c r="IP246" s="265">
        <v>0.99833000000000005</v>
      </c>
      <c r="IQ246" s="265">
        <v>0.95750999999999997</v>
      </c>
      <c r="IR246" s="265">
        <v>0.52242</v>
      </c>
      <c r="IS246" s="265">
        <v>0.99817</v>
      </c>
      <c r="IT246" s="265">
        <v>0.45223000000000002</v>
      </c>
      <c r="IU246" s="265">
        <v>0.97875000000000001</v>
      </c>
      <c r="IV246" s="265">
        <v>0.96104999999999996</v>
      </c>
      <c r="IW246" s="265">
        <v>0.95101000000000002</v>
      </c>
      <c r="IX246" s="265">
        <v>0.96902999999999995</v>
      </c>
      <c r="IY246" s="265">
        <v>0.73946999999999996</v>
      </c>
      <c r="IZ246" s="265">
        <v>0.67237999999999998</v>
      </c>
      <c r="JA246" s="265">
        <v>0.70304999999999995</v>
      </c>
      <c r="JB246" s="265">
        <v>0.67488000000000004</v>
      </c>
      <c r="JC246" s="265">
        <v>0.72809000000000001</v>
      </c>
      <c r="JD246" s="265">
        <v>0.85563</v>
      </c>
      <c r="JE246" s="265">
        <v>0.99256</v>
      </c>
      <c r="JF246" s="265">
        <v>0.40727999999999998</v>
      </c>
      <c r="JG246" s="265">
        <v>0.94288000000000005</v>
      </c>
      <c r="JH246" s="265">
        <v>0.81176999999999999</v>
      </c>
      <c r="JI246" s="265">
        <v>0.56769000000000003</v>
      </c>
      <c r="JJ246" s="265">
        <v>0.55318000000000001</v>
      </c>
      <c r="JK246" s="265">
        <v>0.69708999999999999</v>
      </c>
      <c r="JL246" s="265">
        <v>0.69001999999999997</v>
      </c>
      <c r="JM246" s="265">
        <v>0.95748</v>
      </c>
      <c r="JN246" s="265">
        <v>0.96536999999999995</v>
      </c>
      <c r="JO246" s="265">
        <v>0.96648000000000001</v>
      </c>
      <c r="JP246" s="265">
        <v>0.48655999999999999</v>
      </c>
      <c r="JQ246" s="265">
        <v>0.97562000000000004</v>
      </c>
      <c r="JR246" s="265">
        <v>0.96635000000000004</v>
      </c>
      <c r="JS246" s="265">
        <v>0.93701999999999996</v>
      </c>
      <c r="JT246" s="265">
        <v>0.29076999999999997</v>
      </c>
      <c r="JU246" s="265">
        <v>0.83230999999999999</v>
      </c>
      <c r="JV246" s="265">
        <v>0.79230999999999996</v>
      </c>
      <c r="JW246" s="265">
        <v>0.98094999999999999</v>
      </c>
      <c r="JX246" s="265">
        <v>0.97814999999999996</v>
      </c>
      <c r="JY246" s="265">
        <v>0.96714</v>
      </c>
      <c r="JZ246" s="265">
        <v>0.98995999999999995</v>
      </c>
      <c r="KA246" s="265">
        <v>0.97665999999999997</v>
      </c>
      <c r="KB246" s="265">
        <v>0.89048000000000005</v>
      </c>
      <c r="KC246" s="265">
        <v>0.41398000000000001</v>
      </c>
      <c r="KD246" s="265">
        <v>0.34422000000000003</v>
      </c>
      <c r="KE246" s="265">
        <v>0.36143999999999998</v>
      </c>
      <c r="KF246" s="265">
        <v>0.34522999999999998</v>
      </c>
      <c r="KG246" s="265">
        <v>0.32921</v>
      </c>
      <c r="KH246" s="265">
        <v>0.86070999999999998</v>
      </c>
      <c r="KI246" s="265">
        <v>0.93994999999999995</v>
      </c>
      <c r="KJ246" s="265">
        <v>0.93057000000000001</v>
      </c>
      <c r="KK246" s="265">
        <v>0.96453</v>
      </c>
      <c r="KL246" s="265">
        <v>0.97502999999999995</v>
      </c>
      <c r="KM246" s="265">
        <v>0.95809999999999995</v>
      </c>
      <c r="KN246" s="265">
        <v>0.90085000000000004</v>
      </c>
      <c r="KO246" s="265">
        <v>0.82250999999999996</v>
      </c>
      <c r="KP246" s="265">
        <v>6.0538549738198165E-3</v>
      </c>
      <c r="KQ246" s="265">
        <v>0.67789999999999995</v>
      </c>
      <c r="KR246" s="265">
        <v>0.62509000000000003</v>
      </c>
      <c r="KS246" s="265">
        <v>0.58284000000000002</v>
      </c>
      <c r="KT246" s="265">
        <v>0.94087956337179957</v>
      </c>
      <c r="KU246" s="265">
        <v>0.29476000000000002</v>
      </c>
      <c r="KV246" s="265">
        <v>0.47243000000000002</v>
      </c>
      <c r="KW246" s="265">
        <v>0.54318</v>
      </c>
      <c r="KX246" s="265">
        <v>0.64648000000000005</v>
      </c>
      <c r="KY246" s="265">
        <v>0.80779999999999996</v>
      </c>
      <c r="KZ246" s="265">
        <v>0.94111</v>
      </c>
      <c r="LA246" s="265">
        <v>0.99675999999999998</v>
      </c>
      <c r="LB246" s="265">
        <v>0.9889</v>
      </c>
      <c r="LC246" s="265">
        <v>1</v>
      </c>
      <c r="LD246" s="265">
        <v>0</v>
      </c>
      <c r="LE246" s="265">
        <v>0.22783</v>
      </c>
      <c r="LF246" s="265">
        <v>2.6239999999999998E-4</v>
      </c>
      <c r="LG246" s="265">
        <v>2.1120000000000001E-4</v>
      </c>
      <c r="LH246" s="431">
        <v>3.5270540975034237E-3</v>
      </c>
      <c r="LI246" s="431">
        <v>4.0537114255130291E-3</v>
      </c>
      <c r="LJ246" s="431">
        <v>4.3847942724823952E-3</v>
      </c>
      <c r="LK246" s="431">
        <v>4.8992694355547428E-3</v>
      </c>
      <c r="LL246" s="431">
        <v>4.9503087066113949E-3</v>
      </c>
      <c r="LM246" s="431">
        <v>5.5728643201291561E-3</v>
      </c>
      <c r="LN246" s="431">
        <v>5.7582911103963852E-3</v>
      </c>
      <c r="LO246" s="431">
        <v>5.8973110280930996E-3</v>
      </c>
      <c r="LP246" s="431">
        <v>5.499501246958971E-3</v>
      </c>
      <c r="LQ246" s="431">
        <v>5.7281483896076679E-3</v>
      </c>
      <c r="LR246" s="431">
        <v>3.0518141575157642E-3</v>
      </c>
      <c r="LS246" s="431">
        <v>4.4794017449021339E-3</v>
      </c>
      <c r="LT246" s="431">
        <v>3.3724845852702856E-3</v>
      </c>
      <c r="LU246" s="431">
        <v>5.1284544169902802E-3</v>
      </c>
      <c r="LV246" s="431">
        <v>5.1427967846393585E-3</v>
      </c>
      <c r="LW246" s="431">
        <v>6.0047879815101624E-3</v>
      </c>
      <c r="LX246" s="431">
        <v>5.0811078399419785E-3</v>
      </c>
      <c r="LY246" s="431">
        <v>5.302715115249157E-3</v>
      </c>
      <c r="LZ246" s="431">
        <v>3.3190743997693062E-3</v>
      </c>
      <c r="MA246" s="431">
        <v>3.8045328110456467E-3</v>
      </c>
      <c r="MB246" s="431">
        <v>3.4679984673857689E-3</v>
      </c>
      <c r="MC246" s="431">
        <v>4.6357535757124424E-3</v>
      </c>
      <c r="MD246" s="431">
        <v>5.0829490646719933E-3</v>
      </c>
      <c r="ME246" s="431">
        <v>4.2228964157402515E-3</v>
      </c>
      <c r="MF246" s="431">
        <v>3.9765085093677044E-3</v>
      </c>
      <c r="MG246" s="431">
        <v>4.3488615192472935E-3</v>
      </c>
      <c r="MH246" s="266"/>
      <c r="MI246" s="266"/>
      <c r="MJ246" s="266"/>
      <c r="MK246" s="266"/>
      <c r="ML246" s="266"/>
      <c r="MM246" s="266"/>
      <c r="MN246" s="266"/>
      <c r="MO246" s="266"/>
      <c r="MP246" s="266"/>
      <c r="MQ246" s="266"/>
      <c r="MR246" s="266"/>
      <c r="MS246" s="266"/>
      <c r="MT246" s="266"/>
      <c r="MU246" s="266"/>
      <c r="MV246" s="266"/>
      <c r="MW246" s="266"/>
      <c r="MX246" s="266"/>
      <c r="MY246" s="266"/>
      <c r="MZ246" s="266"/>
      <c r="NA246" s="266"/>
      <c r="NB246" s="266"/>
      <c r="NC246" s="266"/>
      <c r="ND246" s="266"/>
      <c r="NE246" s="266"/>
      <c r="NF246" s="266"/>
      <c r="NG246" s="266"/>
      <c r="NH246" s="266"/>
      <c r="NI246" s="266"/>
      <c r="NJ246" s="266"/>
      <c r="NK246" s="266"/>
      <c r="NL246" s="266"/>
      <c r="NM246" s="266"/>
      <c r="NN246" s="266"/>
      <c r="NO246" s="266"/>
      <c r="NP246" s="266"/>
      <c r="NQ246" s="266"/>
      <c r="NR246" s="266"/>
      <c r="NS246" s="266"/>
      <c r="NT246" s="266"/>
      <c r="NU246" s="266"/>
      <c r="NV246" s="266"/>
      <c r="NW246" s="266"/>
      <c r="NX246" s="266"/>
      <c r="NY246" s="266"/>
      <c r="NZ246" s="266"/>
      <c r="OA246" s="266"/>
      <c r="OB246" s="266"/>
      <c r="OC246" s="266"/>
      <c r="OD246" s="266"/>
      <c r="OE246" s="266"/>
      <c r="OF246" s="266"/>
      <c r="OG246" s="266"/>
      <c r="OH246" s="266"/>
      <c r="OI246" s="266"/>
      <c r="OJ246" s="266"/>
      <c r="OK246" s="266"/>
      <c r="OL246" s="266"/>
      <c r="OM246" s="266"/>
      <c r="ON246" s="267"/>
    </row>
    <row r="247" spans="1:404">
      <c r="A247" s="261">
        <v>622</v>
      </c>
      <c r="B247" s="265">
        <v>0.19588</v>
      </c>
      <c r="C247" s="265">
        <v>0.29816999999999999</v>
      </c>
      <c r="D247" s="265">
        <v>0.37206</v>
      </c>
      <c r="E247" s="265">
        <v>0.45165</v>
      </c>
      <c r="F247" s="265">
        <v>0.19386999999999999</v>
      </c>
      <c r="G247" s="265">
        <v>0.29837999999999998</v>
      </c>
      <c r="H247" s="265">
        <v>0.25039</v>
      </c>
      <c r="I247" s="265">
        <v>0.40909000000000001</v>
      </c>
      <c r="J247" s="265">
        <v>0.44542999999999999</v>
      </c>
      <c r="K247" s="265">
        <v>0.16439000000000001</v>
      </c>
      <c r="L247" s="265">
        <v>0.18084</v>
      </c>
      <c r="M247" s="265">
        <v>0.21237</v>
      </c>
      <c r="N247" s="265">
        <v>0.56871000000000005</v>
      </c>
      <c r="O247" s="265">
        <v>0.27562999999999999</v>
      </c>
      <c r="P247" s="265">
        <v>0.29574</v>
      </c>
      <c r="Q247" s="265">
        <v>0.26701999999999998</v>
      </c>
      <c r="R247" s="265">
        <v>0.44484000000000001</v>
      </c>
      <c r="S247" s="265">
        <v>0.32184000000000001</v>
      </c>
      <c r="T247" s="265">
        <v>0.21695999999999999</v>
      </c>
      <c r="U247" s="265">
        <v>0.22364999999999999</v>
      </c>
      <c r="V247" s="265">
        <v>0.15229999999999999</v>
      </c>
      <c r="W247" s="265">
        <v>0.21201999999999999</v>
      </c>
      <c r="X247" s="265">
        <v>0.17115</v>
      </c>
      <c r="Y247" s="265">
        <v>0.18657000000000001</v>
      </c>
      <c r="Z247" s="265">
        <v>0.12556</v>
      </c>
      <c r="AA247" s="265">
        <v>0.19456000000000001</v>
      </c>
      <c r="AB247" s="265">
        <v>0.13666</v>
      </c>
      <c r="AC247" s="265">
        <v>0.39194000000000001</v>
      </c>
      <c r="AD247" s="265">
        <v>0.26380999999999999</v>
      </c>
      <c r="AE247" s="265">
        <v>0.20318</v>
      </c>
      <c r="AF247" s="265">
        <v>0.18376000000000001</v>
      </c>
      <c r="AG247" s="265">
        <v>0.12787000000000001</v>
      </c>
      <c r="AH247" s="265">
        <v>0.14660000000000001</v>
      </c>
      <c r="AI247" s="265">
        <v>0.19799</v>
      </c>
      <c r="AJ247" s="265">
        <v>0.17615</v>
      </c>
      <c r="AK247" s="265">
        <v>0.17047000000000001</v>
      </c>
      <c r="AL247" s="265">
        <v>0.19247</v>
      </c>
      <c r="AM247" s="265">
        <v>0.17266000000000001</v>
      </c>
      <c r="AN247" s="265">
        <v>0.16089000000000001</v>
      </c>
      <c r="AO247" s="265">
        <v>0.17910000000000001</v>
      </c>
      <c r="AP247" s="265">
        <v>0.16552</v>
      </c>
      <c r="AQ247" s="265">
        <v>0.15362999999999999</v>
      </c>
      <c r="AR247" s="265">
        <v>0.17036000000000001</v>
      </c>
      <c r="AS247" s="265">
        <v>0.13714000000000001</v>
      </c>
      <c r="AT247" s="265">
        <v>0.14668</v>
      </c>
      <c r="AU247" s="265">
        <v>0.15975</v>
      </c>
      <c r="AV247" s="265">
        <v>0.14136000000000001</v>
      </c>
      <c r="AW247" s="265">
        <v>0.17408999999999999</v>
      </c>
      <c r="AX247" s="265">
        <v>0.16738</v>
      </c>
      <c r="AY247" s="265">
        <v>0.15262000000000001</v>
      </c>
      <c r="AZ247" s="265">
        <v>0.13900999999999999</v>
      </c>
      <c r="BA247" s="265">
        <v>0.25292999999999999</v>
      </c>
      <c r="BB247" s="265">
        <v>0.25292999999999999</v>
      </c>
      <c r="BC247" s="265">
        <v>0.25270999999999999</v>
      </c>
      <c r="BD247" s="265">
        <v>0.25292999999999999</v>
      </c>
      <c r="BE247" s="265">
        <v>0.20841999999999999</v>
      </c>
      <c r="BF247" s="265">
        <v>0.16839999999999999</v>
      </c>
      <c r="BG247" s="265">
        <v>0.61968999999999996</v>
      </c>
      <c r="BH247" s="265">
        <v>0.61329</v>
      </c>
      <c r="BI247" s="265">
        <v>0.99177000000000004</v>
      </c>
      <c r="BJ247" s="265">
        <v>0.90288000000000002</v>
      </c>
      <c r="BK247" s="265">
        <v>0.33506000000000002</v>
      </c>
      <c r="BL247" s="265">
        <v>0.62487999999999999</v>
      </c>
      <c r="BM247" s="265">
        <v>0.37561</v>
      </c>
      <c r="BN247" s="265">
        <v>0.48526000000000002</v>
      </c>
      <c r="BO247" s="265">
        <v>0.55713999999999997</v>
      </c>
      <c r="BP247" s="265">
        <v>0.17141999999999999</v>
      </c>
      <c r="BQ247" s="265">
        <v>0.52020999999999995</v>
      </c>
      <c r="BR247" s="265">
        <v>0.49154999999999999</v>
      </c>
      <c r="BS247" s="265">
        <v>0.51221000000000005</v>
      </c>
      <c r="BT247" s="265">
        <v>0.42192000000000002</v>
      </c>
      <c r="BU247" s="265">
        <v>1.3727E-2</v>
      </c>
      <c r="BV247" s="265">
        <v>6.1202000000000001E-3</v>
      </c>
      <c r="BW247" s="265">
        <v>0.40473999999999999</v>
      </c>
      <c r="BX247" s="265">
        <v>0.26801000000000003</v>
      </c>
      <c r="BY247" s="265">
        <v>0.60353000000000001</v>
      </c>
      <c r="BZ247" s="265">
        <v>0.58794000000000002</v>
      </c>
      <c r="CA247" s="265">
        <v>0.86799999999999999</v>
      </c>
      <c r="CB247" s="265">
        <v>0.70498000000000005</v>
      </c>
      <c r="CC247" s="265">
        <v>0.85928000000000004</v>
      </c>
      <c r="CD247" s="265">
        <v>0.59301000000000004</v>
      </c>
      <c r="CE247" s="265">
        <v>0.56142999999999998</v>
      </c>
      <c r="CF247" s="265">
        <v>0.61307999999999996</v>
      </c>
      <c r="CG247" s="265">
        <v>0.57182999999999995</v>
      </c>
      <c r="CH247" s="265">
        <v>0.56299999999999994</v>
      </c>
      <c r="CI247" s="265">
        <v>0.56198999999999999</v>
      </c>
      <c r="CJ247" s="265">
        <v>0.55949000000000004</v>
      </c>
      <c r="CK247" s="265">
        <v>0.60807999999999995</v>
      </c>
      <c r="CL247" s="265">
        <v>0.60097999999999996</v>
      </c>
      <c r="CM247" s="265">
        <v>0.97475999999999996</v>
      </c>
      <c r="CN247" s="265">
        <v>0.27071000000000001</v>
      </c>
      <c r="CO247" s="265">
        <v>0.80005000000000004</v>
      </c>
      <c r="CP247" s="265">
        <v>0.99773999999999996</v>
      </c>
      <c r="CQ247" s="265">
        <v>0.90844999999999998</v>
      </c>
      <c r="CR247" s="265">
        <v>0.88600000000000001</v>
      </c>
      <c r="CS247" s="265">
        <v>0.13061</v>
      </c>
      <c r="CT247" s="265">
        <v>0.31134000000000001</v>
      </c>
      <c r="CU247" s="265">
        <v>0.44800000000000001</v>
      </c>
      <c r="CV247" s="265">
        <v>0.87043000000000004</v>
      </c>
      <c r="CW247" s="265">
        <v>0.46061000000000002</v>
      </c>
      <c r="CX247" s="265">
        <v>0.16700999999999999</v>
      </c>
      <c r="CY247" s="265">
        <v>0.58557000000000003</v>
      </c>
      <c r="CZ247" s="265">
        <v>0.51476</v>
      </c>
      <c r="DA247" s="265">
        <v>0.47987000000000002</v>
      </c>
      <c r="DB247" s="265">
        <v>0.4</v>
      </c>
      <c r="DC247" s="265">
        <v>0.43917</v>
      </c>
      <c r="DD247" s="265">
        <v>0.4</v>
      </c>
      <c r="DE247" s="265">
        <v>0.48041</v>
      </c>
      <c r="DF247" s="265">
        <v>0.93823000000000001</v>
      </c>
      <c r="DG247" s="265">
        <v>0.93840000000000001</v>
      </c>
      <c r="DH247" s="265">
        <v>0.33134000000000002</v>
      </c>
      <c r="DI247" s="265">
        <v>0.66074999999999995</v>
      </c>
      <c r="DJ247" s="265">
        <v>0.73204999999999998</v>
      </c>
      <c r="DK247" s="265">
        <v>0.97372000000000003</v>
      </c>
      <c r="DL247" s="265">
        <v>0.18864</v>
      </c>
      <c r="DM247" s="265">
        <v>0.93866000000000005</v>
      </c>
      <c r="DN247" s="265">
        <v>0.93162</v>
      </c>
      <c r="DO247" s="265">
        <v>0.55145999999999995</v>
      </c>
      <c r="DP247" s="265">
        <v>0.92029000000000005</v>
      </c>
      <c r="DQ247" s="265">
        <v>0.85475000000000001</v>
      </c>
      <c r="DR247" s="265">
        <v>0.54518999999999995</v>
      </c>
      <c r="DS247" s="265">
        <v>0.85918000000000005</v>
      </c>
      <c r="DT247" s="265">
        <v>5.8781E-2</v>
      </c>
      <c r="DU247" s="265">
        <v>0.62314999999999998</v>
      </c>
      <c r="DV247" s="265">
        <v>0.1537</v>
      </c>
      <c r="DW247" s="265">
        <v>0.75680999999999998</v>
      </c>
      <c r="DX247" s="265">
        <v>0.53442999999999996</v>
      </c>
      <c r="DY247" s="265">
        <v>0.48299999999999998</v>
      </c>
      <c r="DZ247" s="265">
        <v>0.15604999999999999</v>
      </c>
      <c r="EA247" s="265">
        <v>0.77046000000000003</v>
      </c>
      <c r="EB247" s="265">
        <v>0.73182000000000003</v>
      </c>
      <c r="EC247" s="265">
        <v>0.73180000000000001</v>
      </c>
      <c r="ED247" s="265">
        <v>0.73182999999999998</v>
      </c>
      <c r="EE247" s="265">
        <v>0.73185</v>
      </c>
      <c r="EF247" s="265">
        <v>0.71831</v>
      </c>
      <c r="EG247" s="265">
        <v>0.77039999999999997</v>
      </c>
      <c r="EH247" s="265">
        <v>0.81564000000000003</v>
      </c>
      <c r="EI247" s="265">
        <v>0.55510000000000004</v>
      </c>
      <c r="EJ247" s="265">
        <v>0.53402000000000005</v>
      </c>
      <c r="EK247" s="265">
        <v>0.41010000000000002</v>
      </c>
      <c r="EL247" s="265">
        <v>0.42082999999999998</v>
      </c>
      <c r="EM247" s="265">
        <v>0.80869999999999997</v>
      </c>
      <c r="EN247" s="265">
        <v>0.84370000000000001</v>
      </c>
      <c r="EO247" s="265">
        <v>0.78927999999999998</v>
      </c>
      <c r="EP247" s="265">
        <v>0.57567000000000002</v>
      </c>
      <c r="EQ247" s="265">
        <v>0.35757</v>
      </c>
      <c r="ER247" s="265">
        <v>0.32163000000000003</v>
      </c>
      <c r="ES247" s="265">
        <v>0.36138999999999999</v>
      </c>
      <c r="ET247" s="265">
        <v>0.36402000000000001</v>
      </c>
      <c r="EU247" s="265">
        <v>0.35952000000000001</v>
      </c>
      <c r="EV247" s="265">
        <v>0.18822</v>
      </c>
      <c r="EW247" s="265">
        <v>0.21969</v>
      </c>
      <c r="EX247" s="265">
        <v>0.27756999999999998</v>
      </c>
      <c r="EY247" s="265">
        <v>0.35743999999999998</v>
      </c>
      <c r="EZ247" s="265">
        <v>0.58896999999999999</v>
      </c>
      <c r="FA247" s="265">
        <v>0.26968999999999999</v>
      </c>
      <c r="FB247" s="265">
        <v>0.21290000000000001</v>
      </c>
      <c r="FC247" s="265">
        <v>0.16494</v>
      </c>
      <c r="FD247" s="265">
        <v>0.34978999999999999</v>
      </c>
      <c r="FE247" s="265">
        <v>0.12143</v>
      </c>
      <c r="FF247" s="265">
        <v>0.34762999999999999</v>
      </c>
      <c r="FG247" s="265">
        <v>0.35283999999999999</v>
      </c>
      <c r="FH247" s="265">
        <v>0.34411999999999998</v>
      </c>
      <c r="FI247" s="265">
        <v>0.34272999999999998</v>
      </c>
      <c r="FJ247" s="265">
        <v>0.92218999999999995</v>
      </c>
      <c r="FK247" s="265">
        <v>0.91624000000000005</v>
      </c>
      <c r="FL247" s="265">
        <v>0.53434000000000004</v>
      </c>
      <c r="FM247" s="265">
        <v>0.34621000000000002</v>
      </c>
      <c r="FN247" s="265">
        <v>0.93918999999999997</v>
      </c>
      <c r="FO247" s="265">
        <v>0.97599999999999998</v>
      </c>
      <c r="FP247" s="265">
        <v>0.36599999999999999</v>
      </c>
      <c r="FQ247" s="265">
        <v>0.99548999999999999</v>
      </c>
      <c r="FR247" s="265">
        <v>0.96641999999999995</v>
      </c>
      <c r="FS247" s="265">
        <v>0.94887999999999995</v>
      </c>
      <c r="FT247" s="265">
        <v>0.93957000000000002</v>
      </c>
      <c r="FU247" s="265">
        <v>0.95574000000000003</v>
      </c>
      <c r="FV247" s="265">
        <v>0.58265999999999996</v>
      </c>
      <c r="FW247" s="265">
        <v>0.39129000000000003</v>
      </c>
      <c r="FX247" s="265">
        <v>0.97162000000000004</v>
      </c>
      <c r="FY247" s="265">
        <v>0.35037000000000001</v>
      </c>
      <c r="FZ247" s="265">
        <v>0.39129000000000003</v>
      </c>
      <c r="GA247" s="265">
        <v>0.70933000000000002</v>
      </c>
      <c r="GB247" s="265">
        <v>0.53208</v>
      </c>
      <c r="GC247" s="265">
        <v>0.85377999999999998</v>
      </c>
      <c r="GD247" s="265">
        <v>0.99987000000000004</v>
      </c>
      <c r="GE247" s="265">
        <v>0.88666</v>
      </c>
      <c r="GF247" s="265">
        <v>0.97853999999999997</v>
      </c>
      <c r="GG247" s="265">
        <v>0.46228999999999998</v>
      </c>
      <c r="GH247" s="265">
        <v>0.52995000000000003</v>
      </c>
      <c r="GI247" s="265">
        <v>0.49254999999999999</v>
      </c>
      <c r="GJ247" s="265">
        <v>0.99460999999999999</v>
      </c>
      <c r="GK247" s="265">
        <v>0.99946000000000002</v>
      </c>
      <c r="GL247" s="265">
        <v>0.71238999999999997</v>
      </c>
      <c r="GM247" s="265">
        <v>0.97511999999999999</v>
      </c>
      <c r="GN247" s="265">
        <v>0.72243999999999997</v>
      </c>
      <c r="GO247" s="265">
        <v>0.97994999999999999</v>
      </c>
      <c r="GP247" s="265">
        <v>0.96428999999999998</v>
      </c>
      <c r="GQ247" s="265">
        <v>0.96643999999999997</v>
      </c>
      <c r="GR247" s="265">
        <v>0.92928999999999995</v>
      </c>
      <c r="GS247" s="265">
        <v>0.96677999999999997</v>
      </c>
      <c r="GT247" s="265">
        <v>0.96953</v>
      </c>
      <c r="GU247" s="265">
        <v>0.97165999999999997</v>
      </c>
      <c r="GV247" s="265">
        <v>0.94303000000000003</v>
      </c>
      <c r="GW247" s="265">
        <v>0.93757999999999997</v>
      </c>
      <c r="GX247" s="265">
        <v>0.99046000000000001</v>
      </c>
      <c r="GY247" s="265">
        <v>0.41603000000000001</v>
      </c>
      <c r="GZ247" s="265">
        <v>0.33156999999999998</v>
      </c>
      <c r="HA247" s="265">
        <v>0.99319999999999997</v>
      </c>
      <c r="HB247" s="265">
        <v>0.98318000000000005</v>
      </c>
      <c r="HC247" s="265">
        <v>0.81247000000000003</v>
      </c>
      <c r="HD247" s="265">
        <v>0.56294</v>
      </c>
      <c r="HE247" s="265">
        <v>0.98362000000000005</v>
      </c>
      <c r="HF247" s="265">
        <v>0.67945</v>
      </c>
      <c r="HG247" s="265">
        <v>0.98368</v>
      </c>
      <c r="HH247" s="265">
        <v>0.98487000000000002</v>
      </c>
      <c r="HI247" s="265">
        <v>0.98353000000000002</v>
      </c>
      <c r="HJ247" s="265">
        <v>0.73645000000000005</v>
      </c>
      <c r="HK247" s="265">
        <v>0.99917</v>
      </c>
      <c r="HL247" s="265">
        <v>0.99834000000000001</v>
      </c>
      <c r="HM247" s="265">
        <v>0.96342000000000005</v>
      </c>
      <c r="HN247" s="265">
        <v>0.93750999999999995</v>
      </c>
      <c r="HO247" s="265">
        <v>0.94603000000000004</v>
      </c>
      <c r="HP247" s="265">
        <v>0.97343000000000002</v>
      </c>
      <c r="HQ247" s="265">
        <v>0.60785999999999996</v>
      </c>
      <c r="HR247" s="265">
        <v>0.62114000000000003</v>
      </c>
      <c r="HS247" s="265">
        <v>0.92076999999999998</v>
      </c>
      <c r="HT247" s="265">
        <v>0.61385000000000001</v>
      </c>
      <c r="HU247" s="265">
        <v>0.60014999999999996</v>
      </c>
      <c r="HV247" s="265">
        <v>0.97260999999999997</v>
      </c>
      <c r="HW247" s="265">
        <v>0.52354999999999996</v>
      </c>
      <c r="HX247" s="265">
        <v>0.54500000000000004</v>
      </c>
      <c r="HY247" s="265">
        <v>0.41876999999999998</v>
      </c>
      <c r="HZ247" s="265">
        <v>0.75807000000000002</v>
      </c>
      <c r="IA247" s="265">
        <v>0.90254999999999996</v>
      </c>
      <c r="IB247" s="265">
        <v>0.90436000000000005</v>
      </c>
      <c r="IC247" s="265">
        <v>0.89204000000000006</v>
      </c>
      <c r="ID247" s="265">
        <v>0.89795999999999998</v>
      </c>
      <c r="IE247" s="265">
        <v>0.94142000000000003</v>
      </c>
      <c r="IF247" s="265">
        <v>0.94427000000000005</v>
      </c>
      <c r="IG247" s="265">
        <v>0.97729999999999995</v>
      </c>
      <c r="IH247" s="265">
        <v>0.97169000000000005</v>
      </c>
      <c r="II247" s="265">
        <v>0.77171000000000001</v>
      </c>
      <c r="IJ247" s="265">
        <v>0.95237000000000005</v>
      </c>
      <c r="IK247" s="265">
        <v>0.94489000000000001</v>
      </c>
      <c r="IL247" s="265">
        <v>0.98226000000000002</v>
      </c>
      <c r="IM247" s="265">
        <v>0.82708999999999999</v>
      </c>
      <c r="IN247" s="265">
        <v>0.64849000000000001</v>
      </c>
      <c r="IO247" s="265">
        <v>0.50436999999999999</v>
      </c>
      <c r="IP247" s="265">
        <v>0.99665999999999999</v>
      </c>
      <c r="IQ247" s="265">
        <v>0.95242000000000004</v>
      </c>
      <c r="IR247" s="265">
        <v>0.51476999999999995</v>
      </c>
      <c r="IS247" s="265">
        <v>0.99863000000000002</v>
      </c>
      <c r="IT247" s="265">
        <v>0.44600000000000001</v>
      </c>
      <c r="IU247" s="265">
        <v>0.97392999999999996</v>
      </c>
      <c r="IV247" s="265">
        <v>0.9657</v>
      </c>
      <c r="IW247" s="265">
        <v>0.94372</v>
      </c>
      <c r="IX247" s="265">
        <v>0.96362000000000003</v>
      </c>
      <c r="IY247" s="265">
        <v>0.73177000000000003</v>
      </c>
      <c r="IZ247" s="265">
        <v>0.66571999999999998</v>
      </c>
      <c r="JA247" s="265">
        <v>0.69606000000000001</v>
      </c>
      <c r="JB247" s="265">
        <v>0.66820000000000002</v>
      </c>
      <c r="JC247" s="265">
        <v>0.72031000000000001</v>
      </c>
      <c r="JD247" s="265">
        <v>0.84628999999999999</v>
      </c>
      <c r="JE247" s="265">
        <v>0.98997999999999997</v>
      </c>
      <c r="JF247" s="265">
        <v>0.40071000000000001</v>
      </c>
      <c r="JG247" s="265">
        <v>0.93676999999999999</v>
      </c>
      <c r="JH247" s="265">
        <v>0.80398000000000003</v>
      </c>
      <c r="JI247" s="265">
        <v>0.56040000000000001</v>
      </c>
      <c r="JJ247" s="265">
        <v>0.54688000000000003</v>
      </c>
      <c r="JK247" s="265">
        <v>0.68944000000000005</v>
      </c>
      <c r="JL247" s="265">
        <v>0.68154000000000003</v>
      </c>
      <c r="JM247" s="265">
        <v>0.95204</v>
      </c>
      <c r="JN247" s="265">
        <v>0.95955000000000001</v>
      </c>
      <c r="JO247" s="265">
        <v>0.96155999999999997</v>
      </c>
      <c r="JP247" s="265">
        <v>0.47937999999999997</v>
      </c>
      <c r="JQ247" s="265">
        <v>0.96991000000000005</v>
      </c>
      <c r="JR247" s="265">
        <v>0.96109999999999995</v>
      </c>
      <c r="JS247" s="265">
        <v>0.93045</v>
      </c>
      <c r="JT247" s="265">
        <v>0.28659000000000001</v>
      </c>
      <c r="JU247" s="265">
        <v>0.82648999999999995</v>
      </c>
      <c r="JV247" s="265">
        <v>0.78505000000000003</v>
      </c>
      <c r="JW247" s="265">
        <v>0.97860000000000003</v>
      </c>
      <c r="JX247" s="265">
        <v>0.97636000000000001</v>
      </c>
      <c r="JY247" s="265">
        <v>0.96414999999999995</v>
      </c>
      <c r="JZ247" s="265">
        <v>0.99246999999999996</v>
      </c>
      <c r="KA247" s="265">
        <v>0.98102999999999996</v>
      </c>
      <c r="KB247" s="265">
        <v>0.89898999999999996</v>
      </c>
      <c r="KC247" s="265">
        <v>0.40794000000000002</v>
      </c>
      <c r="KD247" s="265">
        <v>0.33864</v>
      </c>
      <c r="KE247" s="265">
        <v>0.35563</v>
      </c>
      <c r="KF247" s="265">
        <v>0.34021000000000001</v>
      </c>
      <c r="KG247" s="265">
        <v>0.32443</v>
      </c>
      <c r="KH247" s="265">
        <v>0.85211999999999999</v>
      </c>
      <c r="KI247" s="265">
        <v>0.93257999999999996</v>
      </c>
      <c r="KJ247" s="265">
        <v>0.92310000000000003</v>
      </c>
      <c r="KK247" s="265">
        <v>0.96867000000000003</v>
      </c>
      <c r="KL247" s="265">
        <v>0.97880999999999996</v>
      </c>
      <c r="KM247" s="265">
        <v>0.95487999999999995</v>
      </c>
      <c r="KN247" s="265">
        <v>0.89722999999999997</v>
      </c>
      <c r="KO247" s="265">
        <v>0.81874999999999998</v>
      </c>
      <c r="KP247" s="265">
        <v>6.0242855081749378E-3</v>
      </c>
      <c r="KQ247" s="265">
        <v>0.67418999999999996</v>
      </c>
      <c r="KR247" s="265">
        <v>0.62144999999999995</v>
      </c>
      <c r="KS247" s="265">
        <v>0.57928000000000002</v>
      </c>
      <c r="KT247" s="265">
        <v>0.9390593531269622</v>
      </c>
      <c r="KU247" s="265">
        <v>0.29791000000000001</v>
      </c>
      <c r="KV247" s="265">
        <v>0.47569</v>
      </c>
      <c r="KW247" s="265">
        <v>0.54632000000000003</v>
      </c>
      <c r="KX247" s="265">
        <v>0.64931000000000005</v>
      </c>
      <c r="KY247" s="265">
        <v>0.80989999999999995</v>
      </c>
      <c r="KZ247" s="265">
        <v>0.94232000000000005</v>
      </c>
      <c r="LA247" s="265">
        <v>0.99702999999999997</v>
      </c>
      <c r="LB247" s="265">
        <v>0.98838000000000004</v>
      </c>
      <c r="LC247" s="265">
        <v>1</v>
      </c>
      <c r="LD247" s="265">
        <v>0</v>
      </c>
      <c r="LE247" s="265">
        <v>0.22020000000000001</v>
      </c>
      <c r="LF247" s="265">
        <v>1.9680000000000001E-4</v>
      </c>
      <c r="LG247" s="265">
        <v>1.584E-4</v>
      </c>
      <c r="LH247" s="431">
        <v>3.465557936578989E-3</v>
      </c>
      <c r="LI247" s="431">
        <v>4.1260747238993645E-3</v>
      </c>
      <c r="LJ247" s="431">
        <v>4.4640656560659409E-3</v>
      </c>
      <c r="LK247" s="431">
        <v>5.2343267016112804E-3</v>
      </c>
      <c r="LL247" s="431">
        <v>5.2056335844099522E-3</v>
      </c>
      <c r="LM247" s="431">
        <v>6.057672668248415E-3</v>
      </c>
      <c r="LN247" s="431">
        <v>6.1946967616677284E-3</v>
      </c>
      <c r="LO247" s="431">
        <v>6.4632166177034378E-3</v>
      </c>
      <c r="LP247" s="431">
        <v>5.9691900387406349E-3</v>
      </c>
      <c r="LQ247" s="431">
        <v>6.2849698588252068E-3</v>
      </c>
      <c r="LR247" s="431">
        <v>2.9925880953669548E-3</v>
      </c>
      <c r="LS247" s="431">
        <v>4.7297496348619461E-3</v>
      </c>
      <c r="LT247" s="431">
        <v>3.3502418082207441E-3</v>
      </c>
      <c r="LU247" s="431">
        <v>5.5401655845344067E-3</v>
      </c>
      <c r="LV247" s="431">
        <v>5.4504103027284145E-3</v>
      </c>
      <c r="LW247" s="431">
        <v>6.552581675350666E-3</v>
      </c>
      <c r="LX247" s="431">
        <v>5.4215514101088047E-3</v>
      </c>
      <c r="LY247" s="431">
        <v>5.765195470303297E-3</v>
      </c>
      <c r="LZ247" s="431">
        <v>3.2641531433910131E-3</v>
      </c>
      <c r="MA247" s="431">
        <v>3.8780160248279572E-3</v>
      </c>
      <c r="MB247" s="431">
        <v>3.4214667975902557E-3</v>
      </c>
      <c r="MC247" s="431">
        <v>4.9499981105327606E-3</v>
      </c>
      <c r="MD247" s="431">
        <v>5.4873204790055752E-3</v>
      </c>
      <c r="ME247" s="431">
        <v>4.3989182449877262E-3</v>
      </c>
      <c r="MF247" s="431">
        <v>4.0971501730382442E-3</v>
      </c>
      <c r="MG247" s="431">
        <v>4.5778513886034489E-3</v>
      </c>
      <c r="MH247" s="266"/>
      <c r="MI247" s="266"/>
      <c r="MJ247" s="266"/>
      <c r="MK247" s="266"/>
      <c r="ML247" s="266"/>
      <c r="MM247" s="266"/>
      <c r="MN247" s="266"/>
      <c r="MO247" s="266"/>
      <c r="MP247" s="266"/>
      <c r="MQ247" s="266"/>
      <c r="MR247" s="266"/>
      <c r="MS247" s="266"/>
      <c r="MT247" s="266"/>
      <c r="MU247" s="266"/>
      <c r="MV247" s="266"/>
      <c r="MW247" s="266"/>
      <c r="MX247" s="266"/>
      <c r="MY247" s="266"/>
      <c r="MZ247" s="266"/>
      <c r="NA247" s="266"/>
      <c r="NB247" s="266"/>
      <c r="NC247" s="266"/>
      <c r="ND247" s="266"/>
      <c r="NE247" s="266"/>
      <c r="NF247" s="266"/>
      <c r="NG247" s="266"/>
      <c r="NH247" s="266"/>
      <c r="NI247" s="266"/>
      <c r="NJ247" s="266"/>
      <c r="NK247" s="266"/>
      <c r="NL247" s="266"/>
      <c r="NM247" s="266"/>
      <c r="NN247" s="266"/>
      <c r="NO247" s="266"/>
      <c r="NP247" s="266"/>
      <c r="NQ247" s="266"/>
      <c r="NR247" s="266"/>
      <c r="NS247" s="266"/>
      <c r="NT247" s="266"/>
      <c r="NU247" s="266"/>
      <c r="NV247" s="266"/>
      <c r="NW247" s="266"/>
      <c r="NX247" s="266"/>
      <c r="NY247" s="266"/>
      <c r="NZ247" s="266"/>
      <c r="OA247" s="266"/>
      <c r="OB247" s="266"/>
      <c r="OC247" s="266"/>
      <c r="OD247" s="266"/>
      <c r="OE247" s="266"/>
      <c r="OF247" s="266"/>
      <c r="OG247" s="266"/>
      <c r="OH247" s="266"/>
      <c r="OI247" s="266"/>
      <c r="OJ247" s="266"/>
      <c r="OK247" s="266"/>
      <c r="OL247" s="266"/>
      <c r="OM247" s="266"/>
      <c r="ON247" s="267"/>
    </row>
    <row r="248" spans="1:404">
      <c r="A248" s="261">
        <v>623</v>
      </c>
      <c r="B248" s="265">
        <v>0.19134000000000001</v>
      </c>
      <c r="C248" s="265">
        <v>0.29074</v>
      </c>
      <c r="D248" s="265">
        <v>0.36264000000000002</v>
      </c>
      <c r="E248" s="265">
        <v>0.43936999999999998</v>
      </c>
      <c r="F248" s="265">
        <v>0.18911</v>
      </c>
      <c r="G248" s="265">
        <v>0.29039999999999999</v>
      </c>
      <c r="H248" s="265">
        <v>0.24961</v>
      </c>
      <c r="I248" s="265">
        <v>0.41026000000000001</v>
      </c>
      <c r="J248" s="265">
        <v>0.44635000000000002</v>
      </c>
      <c r="K248" s="265">
        <v>0.16455</v>
      </c>
      <c r="L248" s="265">
        <v>0.18078</v>
      </c>
      <c r="M248" s="265">
        <v>0.21153</v>
      </c>
      <c r="N248" s="265">
        <v>0.56810000000000005</v>
      </c>
      <c r="O248" s="265">
        <v>0.27382000000000001</v>
      </c>
      <c r="P248" s="265">
        <v>0.28760999999999998</v>
      </c>
      <c r="Q248" s="265">
        <v>0.25840000000000002</v>
      </c>
      <c r="R248" s="265">
        <v>0.43335000000000001</v>
      </c>
      <c r="S248" s="265">
        <v>0.32106000000000001</v>
      </c>
      <c r="T248" s="265">
        <v>0.21621000000000001</v>
      </c>
      <c r="U248" s="265">
        <v>0.22353000000000001</v>
      </c>
      <c r="V248" s="265">
        <v>0.152</v>
      </c>
      <c r="W248" s="265">
        <v>0.21109</v>
      </c>
      <c r="X248" s="265">
        <v>0.17474000000000001</v>
      </c>
      <c r="Y248" s="265">
        <v>0.18418000000000001</v>
      </c>
      <c r="Z248" s="265">
        <v>0.12528</v>
      </c>
      <c r="AA248" s="265">
        <v>0.18992000000000001</v>
      </c>
      <c r="AB248" s="265">
        <v>0.13342000000000001</v>
      </c>
      <c r="AC248" s="265">
        <v>0.39224999999999999</v>
      </c>
      <c r="AD248" s="265">
        <v>0.26408999999999999</v>
      </c>
      <c r="AE248" s="265">
        <v>0.21138999999999999</v>
      </c>
      <c r="AF248" s="265">
        <v>0.18997</v>
      </c>
      <c r="AG248" s="265">
        <v>0.10377</v>
      </c>
      <c r="AH248" s="265">
        <v>0.15185999999999999</v>
      </c>
      <c r="AI248" s="265">
        <v>0.18872</v>
      </c>
      <c r="AJ248" s="265">
        <v>0.18561</v>
      </c>
      <c r="AK248" s="265">
        <v>0.15989</v>
      </c>
      <c r="AL248" s="265">
        <v>0.18209</v>
      </c>
      <c r="AM248" s="265">
        <v>0.15962999999999999</v>
      </c>
      <c r="AN248" s="265">
        <v>0.14896000000000001</v>
      </c>
      <c r="AO248" s="265">
        <v>0.16825999999999999</v>
      </c>
      <c r="AP248" s="265">
        <v>0.16983999999999999</v>
      </c>
      <c r="AQ248" s="265">
        <v>0.14038999999999999</v>
      </c>
      <c r="AR248" s="265">
        <v>0.15958</v>
      </c>
      <c r="AS248" s="265">
        <v>0.14299999999999999</v>
      </c>
      <c r="AT248" s="265">
        <v>0.13320000000000001</v>
      </c>
      <c r="AU248" s="265">
        <v>0.14856</v>
      </c>
      <c r="AV248" s="265">
        <v>0.12665000000000001</v>
      </c>
      <c r="AW248" s="265">
        <v>0.18456</v>
      </c>
      <c r="AX248" s="265">
        <v>0.17496</v>
      </c>
      <c r="AY248" s="265">
        <v>0.15803</v>
      </c>
      <c r="AZ248" s="265">
        <v>0.14580000000000001</v>
      </c>
      <c r="BA248" s="265">
        <v>0.23691999999999999</v>
      </c>
      <c r="BB248" s="265">
        <v>0.23691999999999999</v>
      </c>
      <c r="BC248" s="265">
        <v>0.23672000000000001</v>
      </c>
      <c r="BD248" s="265">
        <v>0.23691999999999999</v>
      </c>
      <c r="BE248" s="265">
        <v>0.19270000000000001</v>
      </c>
      <c r="BF248" s="265">
        <v>0.15942000000000001</v>
      </c>
      <c r="BG248" s="265">
        <v>0.60372999999999999</v>
      </c>
      <c r="BH248" s="265">
        <v>0.59802999999999995</v>
      </c>
      <c r="BI248" s="265">
        <v>0.98970000000000002</v>
      </c>
      <c r="BJ248" s="265">
        <v>0.90212000000000003</v>
      </c>
      <c r="BK248" s="265">
        <v>0.32727000000000001</v>
      </c>
      <c r="BL248" s="265">
        <v>0.61833000000000005</v>
      </c>
      <c r="BM248" s="265">
        <v>0.36829000000000001</v>
      </c>
      <c r="BN248" s="265">
        <v>0.49942999999999999</v>
      </c>
      <c r="BO248" s="265">
        <v>0.55713999999999997</v>
      </c>
      <c r="BP248" s="265">
        <v>0.15409</v>
      </c>
      <c r="BQ248" s="265">
        <v>0.51158999999999999</v>
      </c>
      <c r="BR248" s="265">
        <v>0.50053000000000003</v>
      </c>
      <c r="BS248" s="265">
        <v>0.50919000000000003</v>
      </c>
      <c r="BT248" s="265">
        <v>0.43956000000000001</v>
      </c>
      <c r="BU248" s="265">
        <v>1.3558000000000001E-2</v>
      </c>
      <c r="BV248" s="265">
        <v>5.7168000000000002E-3</v>
      </c>
      <c r="BW248" s="265">
        <v>0.31183</v>
      </c>
      <c r="BX248" s="265">
        <v>0.19594</v>
      </c>
      <c r="BY248" s="265">
        <v>0.60670999999999997</v>
      </c>
      <c r="BZ248" s="265">
        <v>0.59096000000000004</v>
      </c>
      <c r="CA248" s="265">
        <v>0.872</v>
      </c>
      <c r="CB248" s="265">
        <v>0.70835000000000004</v>
      </c>
      <c r="CC248" s="265">
        <v>0.86238000000000004</v>
      </c>
      <c r="CD248" s="265">
        <v>0.59616000000000002</v>
      </c>
      <c r="CE248" s="265">
        <v>0.56450999999999996</v>
      </c>
      <c r="CF248" s="265">
        <v>0.61604999999999999</v>
      </c>
      <c r="CG248" s="265">
        <v>0.57408000000000003</v>
      </c>
      <c r="CH248" s="265">
        <v>0.56596000000000002</v>
      </c>
      <c r="CI248" s="265">
        <v>0.56491000000000002</v>
      </c>
      <c r="CJ248" s="265">
        <v>0.56233999999999995</v>
      </c>
      <c r="CK248" s="265">
        <v>0.61087000000000002</v>
      </c>
      <c r="CL248" s="265">
        <v>0.59606000000000003</v>
      </c>
      <c r="CM248" s="265">
        <v>0.96214</v>
      </c>
      <c r="CN248" s="265">
        <v>0.28484999999999999</v>
      </c>
      <c r="CO248" s="265">
        <v>0.85238999999999998</v>
      </c>
      <c r="CP248" s="265">
        <v>0.99850000000000005</v>
      </c>
      <c r="CQ248" s="265">
        <v>0.93896999999999997</v>
      </c>
      <c r="CR248" s="265">
        <v>0.92400000000000004</v>
      </c>
      <c r="CS248" s="265">
        <v>0.12449</v>
      </c>
      <c r="CT248" s="265">
        <v>0.31752999999999998</v>
      </c>
      <c r="CU248" s="265">
        <v>0.47199999999999998</v>
      </c>
      <c r="CV248" s="265">
        <v>0.91361999999999999</v>
      </c>
      <c r="CW248" s="265">
        <v>0.46869</v>
      </c>
      <c r="CX248" s="265">
        <v>0.16289000000000001</v>
      </c>
      <c r="CY248" s="265">
        <v>0.61031000000000002</v>
      </c>
      <c r="CZ248" s="265">
        <v>0.52273000000000003</v>
      </c>
      <c r="DA248" s="265">
        <v>0.48137000000000002</v>
      </c>
      <c r="DB248" s="265">
        <v>0.42827999999999999</v>
      </c>
      <c r="DC248" s="265">
        <v>0.46804000000000001</v>
      </c>
      <c r="DD248" s="265">
        <v>0.42827999999999999</v>
      </c>
      <c r="DE248" s="265">
        <v>0.50927999999999995</v>
      </c>
      <c r="DF248" s="265">
        <v>0.95882000000000001</v>
      </c>
      <c r="DG248" s="265">
        <v>0.95892999999999995</v>
      </c>
      <c r="DH248" s="265">
        <v>0.35572999999999999</v>
      </c>
      <c r="DI248" s="265">
        <v>0.59069000000000005</v>
      </c>
      <c r="DJ248" s="265">
        <v>0.66107000000000005</v>
      </c>
      <c r="DK248" s="265">
        <v>0.98248000000000002</v>
      </c>
      <c r="DL248" s="265">
        <v>0.16808000000000001</v>
      </c>
      <c r="DM248" s="265">
        <v>0.95909999999999995</v>
      </c>
      <c r="DN248" s="265">
        <v>0.89742</v>
      </c>
      <c r="DO248" s="265">
        <v>0.48637999999999998</v>
      </c>
      <c r="DP248" s="265">
        <v>0.88044</v>
      </c>
      <c r="DQ248" s="265">
        <v>0.90317000000000003</v>
      </c>
      <c r="DR248" s="265">
        <v>0.60155999999999998</v>
      </c>
      <c r="DS248" s="265">
        <v>0.78876999999999997</v>
      </c>
      <c r="DT248" s="265">
        <v>4.8632000000000002E-2</v>
      </c>
      <c r="DU248" s="265">
        <v>0.55427999999999999</v>
      </c>
      <c r="DV248" s="265">
        <v>0.13735</v>
      </c>
      <c r="DW248" s="265">
        <v>0.68589999999999995</v>
      </c>
      <c r="DX248" s="265">
        <v>0.59299999999999997</v>
      </c>
      <c r="DY248" s="265">
        <v>0.53280000000000005</v>
      </c>
      <c r="DZ248" s="265">
        <v>0.13941000000000001</v>
      </c>
      <c r="EA248" s="265">
        <v>0.69964999999999999</v>
      </c>
      <c r="EB248" s="265">
        <v>0.66085000000000005</v>
      </c>
      <c r="EC248" s="265">
        <v>0.66083999999999998</v>
      </c>
      <c r="ED248" s="265">
        <v>0.66086999999999996</v>
      </c>
      <c r="EE248" s="265">
        <v>0.66088999999999998</v>
      </c>
      <c r="EF248" s="265">
        <v>0.77654000000000001</v>
      </c>
      <c r="EG248" s="265">
        <v>0.69959000000000005</v>
      </c>
      <c r="EH248" s="265">
        <v>0.74551000000000001</v>
      </c>
      <c r="EI248" s="265">
        <v>0.57755000000000001</v>
      </c>
      <c r="EJ248" s="265">
        <v>0.55876000000000003</v>
      </c>
      <c r="EK248" s="265">
        <v>0.43837999999999999</v>
      </c>
      <c r="EL248" s="265">
        <v>0.44374999999999998</v>
      </c>
      <c r="EM248" s="265">
        <v>0.87246000000000001</v>
      </c>
      <c r="EN248" s="265">
        <v>0.89580000000000004</v>
      </c>
      <c r="EO248" s="265">
        <v>0.78500000000000003</v>
      </c>
      <c r="EP248" s="265">
        <v>0.60033000000000003</v>
      </c>
      <c r="EQ248" s="265">
        <v>0.39445999999999998</v>
      </c>
      <c r="ER248" s="265">
        <v>0.35381000000000001</v>
      </c>
      <c r="ES248" s="265">
        <v>0.39828000000000002</v>
      </c>
      <c r="ET248" s="265">
        <v>0.40093000000000001</v>
      </c>
      <c r="EU248" s="265">
        <v>0.39644000000000001</v>
      </c>
      <c r="EV248" s="265">
        <v>0.20655999999999999</v>
      </c>
      <c r="EW248" s="265">
        <v>0.24131</v>
      </c>
      <c r="EX248" s="265">
        <v>0.30537999999999998</v>
      </c>
      <c r="EY248" s="265">
        <v>0.39450000000000002</v>
      </c>
      <c r="EZ248" s="265">
        <v>0.61112999999999995</v>
      </c>
      <c r="FA248" s="265">
        <v>0.29537000000000002</v>
      </c>
      <c r="FB248" s="265">
        <v>0.23261999999999999</v>
      </c>
      <c r="FC248" s="265">
        <v>0.17956</v>
      </c>
      <c r="FD248" s="265">
        <v>0.38375999999999999</v>
      </c>
      <c r="FE248" s="265">
        <v>0.13153999999999999</v>
      </c>
      <c r="FF248" s="265">
        <v>0.38140000000000002</v>
      </c>
      <c r="FG248" s="265">
        <v>0.38701999999999998</v>
      </c>
      <c r="FH248" s="265">
        <v>0.37752999999999998</v>
      </c>
      <c r="FI248" s="265">
        <v>0.37595000000000001</v>
      </c>
      <c r="FJ248" s="265">
        <v>0.94813000000000003</v>
      </c>
      <c r="FK248" s="265">
        <v>0.94416</v>
      </c>
      <c r="FL248" s="265">
        <v>0.56555</v>
      </c>
      <c r="FM248" s="265">
        <v>0.35465000000000002</v>
      </c>
      <c r="FN248" s="265">
        <v>0.94547000000000003</v>
      </c>
      <c r="FO248" s="265">
        <v>0.97399999999999998</v>
      </c>
      <c r="FP248" s="265">
        <v>0.35915000000000002</v>
      </c>
      <c r="FQ248" s="265">
        <v>0.99324000000000001</v>
      </c>
      <c r="FR248" s="265">
        <v>0.96101000000000003</v>
      </c>
      <c r="FS248" s="265">
        <v>0.94264999999999999</v>
      </c>
      <c r="FT248" s="265">
        <v>0.94547999999999999</v>
      </c>
      <c r="FU248" s="265">
        <v>0.96123000000000003</v>
      </c>
      <c r="FV248" s="265">
        <v>0.57596000000000003</v>
      </c>
      <c r="FW248" s="265">
        <v>0.38484000000000002</v>
      </c>
      <c r="FX248" s="265">
        <v>0.96621999999999997</v>
      </c>
      <c r="FY248" s="265">
        <v>0.34465000000000001</v>
      </c>
      <c r="FZ248" s="265">
        <v>0.38484000000000002</v>
      </c>
      <c r="GA248" s="265">
        <v>0.70750999999999997</v>
      </c>
      <c r="GB248" s="265">
        <v>0.52422999999999997</v>
      </c>
      <c r="GC248" s="265">
        <v>0.84362999999999999</v>
      </c>
      <c r="GD248" s="265">
        <v>0.99980999999999998</v>
      </c>
      <c r="GE248" s="265">
        <v>0.87960000000000005</v>
      </c>
      <c r="GF248" s="265">
        <v>0.97307999999999995</v>
      </c>
      <c r="GG248" s="265">
        <v>0.45567000000000002</v>
      </c>
      <c r="GH248" s="265">
        <v>0.52205999999999997</v>
      </c>
      <c r="GI248" s="265">
        <v>0.48536000000000001</v>
      </c>
      <c r="GJ248" s="265">
        <v>0.99333000000000005</v>
      </c>
      <c r="GK248" s="265">
        <v>0.99963999999999997</v>
      </c>
      <c r="GL248" s="265">
        <v>0.70625000000000004</v>
      </c>
      <c r="GM248" s="265">
        <v>0.97209000000000001</v>
      </c>
      <c r="GN248" s="265">
        <v>0.71350000000000002</v>
      </c>
      <c r="GO248" s="265">
        <v>0.97597</v>
      </c>
      <c r="GP248" s="265">
        <v>0.95911000000000002</v>
      </c>
      <c r="GQ248" s="265">
        <v>0.96130000000000004</v>
      </c>
      <c r="GR248" s="265">
        <v>0.92301</v>
      </c>
      <c r="GS248" s="265">
        <v>0.96153999999999995</v>
      </c>
      <c r="GT248" s="265">
        <v>0.96536</v>
      </c>
      <c r="GU248" s="265">
        <v>0.96702999999999995</v>
      </c>
      <c r="GV248" s="265">
        <v>0.93879000000000001</v>
      </c>
      <c r="GW248" s="265">
        <v>0.93122000000000005</v>
      </c>
      <c r="GX248" s="265">
        <v>0.98736000000000002</v>
      </c>
      <c r="GY248" s="265">
        <v>0.40903</v>
      </c>
      <c r="GZ248" s="265">
        <v>0.32597999999999999</v>
      </c>
      <c r="HA248" s="265">
        <v>0.98980000000000001</v>
      </c>
      <c r="HB248" s="265">
        <v>0.97853000000000001</v>
      </c>
      <c r="HC248" s="265">
        <v>0.80654999999999999</v>
      </c>
      <c r="HD248" s="265">
        <v>0.55783000000000005</v>
      </c>
      <c r="HE248" s="265">
        <v>0.98102</v>
      </c>
      <c r="HF248" s="265">
        <v>0.67120999999999997</v>
      </c>
      <c r="HG248" s="265">
        <v>0.98097999999999996</v>
      </c>
      <c r="HH248" s="265">
        <v>0.98238999999999999</v>
      </c>
      <c r="HI248" s="265">
        <v>0.98092999999999997</v>
      </c>
      <c r="HJ248" s="265">
        <v>0.72816999999999998</v>
      </c>
      <c r="HK248" s="265">
        <v>0.99944999999999995</v>
      </c>
      <c r="HL248" s="265">
        <v>0.99750000000000005</v>
      </c>
      <c r="HM248" s="265">
        <v>0.95786000000000004</v>
      </c>
      <c r="HN248" s="265">
        <v>0.93096999999999996</v>
      </c>
      <c r="HO248" s="265">
        <v>0.93976000000000004</v>
      </c>
      <c r="HP248" s="265">
        <v>0.96860000000000002</v>
      </c>
      <c r="HQ248" s="265">
        <v>0.60031000000000001</v>
      </c>
      <c r="HR248" s="265">
        <v>0.61326999999999998</v>
      </c>
      <c r="HS248" s="265">
        <v>0.91303000000000001</v>
      </c>
      <c r="HT248" s="265">
        <v>0.60657000000000005</v>
      </c>
      <c r="HU248" s="265">
        <v>0.59223000000000003</v>
      </c>
      <c r="HV248" s="265">
        <v>0.96801999999999999</v>
      </c>
      <c r="HW248" s="265">
        <v>0.51615</v>
      </c>
      <c r="HX248" s="265">
        <v>0.53729000000000005</v>
      </c>
      <c r="HY248" s="265">
        <v>0.41231000000000001</v>
      </c>
      <c r="HZ248" s="265">
        <v>0.74770000000000003</v>
      </c>
      <c r="IA248" s="265">
        <v>0.89483999999999997</v>
      </c>
      <c r="IB248" s="265">
        <v>0.89705999999999997</v>
      </c>
      <c r="IC248" s="265">
        <v>0.88451000000000002</v>
      </c>
      <c r="ID248" s="265">
        <v>0.89041000000000003</v>
      </c>
      <c r="IE248" s="265">
        <v>0.93398000000000003</v>
      </c>
      <c r="IF248" s="265">
        <v>0.93681000000000003</v>
      </c>
      <c r="IG248" s="265">
        <v>0.97282999999999997</v>
      </c>
      <c r="IH248" s="265">
        <v>0.96923000000000004</v>
      </c>
      <c r="II248" s="265">
        <v>0.76288999999999996</v>
      </c>
      <c r="IJ248" s="265">
        <v>0.94565999999999995</v>
      </c>
      <c r="IK248" s="265">
        <v>0.93808000000000002</v>
      </c>
      <c r="IL248" s="265">
        <v>0.97875000000000001</v>
      </c>
      <c r="IM248" s="265">
        <v>0.81664999999999999</v>
      </c>
      <c r="IN248" s="265">
        <v>0.63817999999999997</v>
      </c>
      <c r="IO248" s="265">
        <v>0.49103000000000002</v>
      </c>
      <c r="IP248" s="265">
        <v>0.99499000000000004</v>
      </c>
      <c r="IQ248" s="265">
        <v>0.94733000000000001</v>
      </c>
      <c r="IR248" s="265">
        <v>0.50712000000000002</v>
      </c>
      <c r="IS248" s="265">
        <v>0.99907999999999997</v>
      </c>
      <c r="IT248" s="265">
        <v>0.43976999999999999</v>
      </c>
      <c r="IU248" s="265">
        <v>0.96909999999999996</v>
      </c>
      <c r="IV248" s="265">
        <v>0.97036</v>
      </c>
      <c r="IW248" s="265">
        <v>0.93642000000000003</v>
      </c>
      <c r="IX248" s="265">
        <v>0.95821000000000001</v>
      </c>
      <c r="IY248" s="265">
        <v>0.72406000000000004</v>
      </c>
      <c r="IZ248" s="265">
        <v>0.65905999999999998</v>
      </c>
      <c r="JA248" s="265">
        <v>0.68906000000000001</v>
      </c>
      <c r="JB248" s="265">
        <v>0.66152</v>
      </c>
      <c r="JC248" s="265">
        <v>0.71253</v>
      </c>
      <c r="JD248" s="265">
        <v>0.83694999999999997</v>
      </c>
      <c r="JE248" s="265">
        <v>0.98738999999999999</v>
      </c>
      <c r="JF248" s="265">
        <v>0.39412999999999998</v>
      </c>
      <c r="JG248" s="265">
        <v>0.93064999999999998</v>
      </c>
      <c r="JH248" s="265">
        <v>0.79618</v>
      </c>
      <c r="JI248" s="265">
        <v>0.55310000000000004</v>
      </c>
      <c r="JJ248" s="265">
        <v>0.54057999999999995</v>
      </c>
      <c r="JK248" s="265">
        <v>0.68179000000000001</v>
      </c>
      <c r="JL248" s="265">
        <v>0.67305999999999999</v>
      </c>
      <c r="JM248" s="265">
        <v>0.9466</v>
      </c>
      <c r="JN248" s="265">
        <v>0.95372999999999997</v>
      </c>
      <c r="JO248" s="265">
        <v>0.95662999999999998</v>
      </c>
      <c r="JP248" s="265">
        <v>0.47219</v>
      </c>
      <c r="JQ248" s="265">
        <v>0.96418999999999999</v>
      </c>
      <c r="JR248" s="265">
        <v>0.95584999999999998</v>
      </c>
      <c r="JS248" s="265">
        <v>0.92388000000000003</v>
      </c>
      <c r="JT248" s="265">
        <v>0.28240999999999999</v>
      </c>
      <c r="JU248" s="265">
        <v>0.82067000000000001</v>
      </c>
      <c r="JV248" s="265">
        <v>0.77778000000000003</v>
      </c>
      <c r="JW248" s="265">
        <v>0.97624999999999995</v>
      </c>
      <c r="JX248" s="265">
        <v>0.97457000000000005</v>
      </c>
      <c r="JY248" s="265">
        <v>0.96116999999999997</v>
      </c>
      <c r="JZ248" s="265">
        <v>0.99497999999999998</v>
      </c>
      <c r="KA248" s="265">
        <v>0.98540000000000005</v>
      </c>
      <c r="KB248" s="265">
        <v>0.90749999999999997</v>
      </c>
      <c r="KC248" s="265">
        <v>0.40189999999999998</v>
      </c>
      <c r="KD248" s="265">
        <v>0.33306000000000002</v>
      </c>
      <c r="KE248" s="265">
        <v>0.34982999999999997</v>
      </c>
      <c r="KF248" s="265">
        <v>0.33518999999999999</v>
      </c>
      <c r="KG248" s="265">
        <v>0.31963999999999998</v>
      </c>
      <c r="KH248" s="265">
        <v>0.84352000000000005</v>
      </c>
      <c r="KI248" s="265">
        <v>0.92520000000000002</v>
      </c>
      <c r="KJ248" s="265">
        <v>0.91563000000000005</v>
      </c>
      <c r="KK248" s="265">
        <v>0.97280999999999995</v>
      </c>
      <c r="KL248" s="265">
        <v>0.98258000000000001</v>
      </c>
      <c r="KM248" s="265">
        <v>0.95165999999999995</v>
      </c>
      <c r="KN248" s="265">
        <v>0.89361000000000002</v>
      </c>
      <c r="KO248" s="265">
        <v>0.81498999999999999</v>
      </c>
      <c r="KP248" s="265">
        <v>5.9908255465298604E-3</v>
      </c>
      <c r="KQ248" s="265">
        <v>0.67049000000000003</v>
      </c>
      <c r="KR248" s="265">
        <v>0.61782000000000004</v>
      </c>
      <c r="KS248" s="265">
        <v>0.57571000000000006</v>
      </c>
      <c r="KT248" s="265">
        <v>0.93723423470436718</v>
      </c>
      <c r="KU248" s="265">
        <v>0.30105999999999999</v>
      </c>
      <c r="KV248" s="265">
        <v>0.47893999999999998</v>
      </c>
      <c r="KW248" s="265">
        <v>0.54944999999999999</v>
      </c>
      <c r="KX248" s="265">
        <v>0.65215000000000001</v>
      </c>
      <c r="KY248" s="265">
        <v>0.81200000000000006</v>
      </c>
      <c r="KZ248" s="265">
        <v>0.94352999999999998</v>
      </c>
      <c r="LA248" s="265">
        <v>0.99729999999999996</v>
      </c>
      <c r="LB248" s="265">
        <v>0.98785999999999996</v>
      </c>
      <c r="LC248" s="265">
        <v>1</v>
      </c>
      <c r="LD248" s="265">
        <v>0</v>
      </c>
      <c r="LE248" s="265">
        <v>0.21257999999999999</v>
      </c>
      <c r="LF248" s="265">
        <v>1.3119999999999999E-4</v>
      </c>
      <c r="LG248" s="265">
        <v>1.0560000000000001E-4</v>
      </c>
      <c r="LH248" s="431">
        <v>3.4038948360830545E-3</v>
      </c>
      <c r="LI248" s="431">
        <v>4.2072534561157227E-3</v>
      </c>
      <c r="LJ248" s="431">
        <v>4.5537124387919903E-3</v>
      </c>
      <c r="LK248" s="431">
        <v>5.5971164256334305E-3</v>
      </c>
      <c r="LL248" s="431">
        <v>5.4833292961120605E-3</v>
      </c>
      <c r="LM248" s="431">
        <v>6.5815825946629047E-3</v>
      </c>
      <c r="LN248" s="431">
        <v>6.6614062525331974E-3</v>
      </c>
      <c r="LO248" s="431">
        <v>7.0725781843066216E-3</v>
      </c>
      <c r="LP248" s="431">
        <v>6.4775049686431885E-3</v>
      </c>
      <c r="LQ248" s="431">
        <v>6.8866293877363205E-3</v>
      </c>
      <c r="LR248" s="431">
        <v>2.933483337983489E-3</v>
      </c>
      <c r="LS248" s="431">
        <v>5.0019943155348301E-3</v>
      </c>
      <c r="LT248" s="431">
        <v>3.3292071893811226E-3</v>
      </c>
      <c r="LU248" s="431">
        <v>5.9859310276806355E-3</v>
      </c>
      <c r="LV248" s="431">
        <v>5.7821162045001984E-3</v>
      </c>
      <c r="LW248" s="431">
        <v>7.1355421096086502E-3</v>
      </c>
      <c r="LX248" s="431">
        <v>5.7898089289665222E-3</v>
      </c>
      <c r="LY248" s="431">
        <v>6.2642120756208897E-3</v>
      </c>
      <c r="LZ248" s="431">
        <v>3.2093154732137918E-3</v>
      </c>
      <c r="MA248" s="431">
        <v>3.9605004712939262E-3</v>
      </c>
      <c r="MB248" s="431">
        <v>3.3751865848898888E-3</v>
      </c>
      <c r="MC248" s="431">
        <v>5.2914824336767197E-3</v>
      </c>
      <c r="MD248" s="431">
        <v>5.923049058765173E-3</v>
      </c>
      <c r="ME248" s="431">
        <v>4.5903776772320271E-3</v>
      </c>
      <c r="MF248" s="431">
        <v>4.2295483872294426E-3</v>
      </c>
      <c r="MG248" s="431">
        <v>4.8252139240503311E-3</v>
      </c>
      <c r="MH248" s="266"/>
      <c r="MI248" s="266"/>
      <c r="MJ248" s="266"/>
      <c r="MK248" s="266"/>
      <c r="ML248" s="266"/>
      <c r="MM248" s="266"/>
      <c r="MN248" s="266"/>
      <c r="MO248" s="266"/>
      <c r="MP248" s="266"/>
      <c r="MQ248" s="266"/>
      <c r="MR248" s="266"/>
      <c r="MS248" s="266"/>
      <c r="MT248" s="266"/>
      <c r="MU248" s="266"/>
      <c r="MV248" s="266"/>
      <c r="MW248" s="266"/>
      <c r="MX248" s="266"/>
      <c r="MY248" s="266"/>
      <c r="MZ248" s="266"/>
      <c r="NA248" s="266"/>
      <c r="NB248" s="266"/>
      <c r="NC248" s="266"/>
      <c r="ND248" s="266"/>
      <c r="NE248" s="266"/>
      <c r="NF248" s="266"/>
      <c r="NG248" s="266"/>
      <c r="NH248" s="266"/>
      <c r="NI248" s="266"/>
      <c r="NJ248" s="266"/>
      <c r="NK248" s="266"/>
      <c r="NL248" s="266"/>
      <c r="NM248" s="266"/>
      <c r="NN248" s="266"/>
      <c r="NO248" s="266"/>
      <c r="NP248" s="266"/>
      <c r="NQ248" s="266"/>
      <c r="NR248" s="266"/>
      <c r="NS248" s="266"/>
      <c r="NT248" s="266"/>
      <c r="NU248" s="266"/>
      <c r="NV248" s="266"/>
      <c r="NW248" s="266"/>
      <c r="NX248" s="266"/>
      <c r="NY248" s="266"/>
      <c r="NZ248" s="266"/>
      <c r="OA248" s="266"/>
      <c r="OB248" s="266"/>
      <c r="OC248" s="266"/>
      <c r="OD248" s="266"/>
      <c r="OE248" s="266"/>
      <c r="OF248" s="266"/>
      <c r="OG248" s="266"/>
      <c r="OH248" s="266"/>
      <c r="OI248" s="266"/>
      <c r="OJ248" s="266"/>
      <c r="OK248" s="266"/>
      <c r="OL248" s="266"/>
      <c r="OM248" s="266"/>
      <c r="ON248" s="267"/>
    </row>
    <row r="249" spans="1:404">
      <c r="A249" s="261">
        <v>624</v>
      </c>
      <c r="B249" s="265">
        <v>0.18681</v>
      </c>
      <c r="C249" s="265">
        <v>0.2833</v>
      </c>
      <c r="D249" s="265">
        <v>0.35321999999999998</v>
      </c>
      <c r="E249" s="265">
        <v>0.42708000000000002</v>
      </c>
      <c r="F249" s="265">
        <v>0.18435000000000001</v>
      </c>
      <c r="G249" s="265">
        <v>0.28243000000000001</v>
      </c>
      <c r="H249" s="265">
        <v>0.24884000000000001</v>
      </c>
      <c r="I249" s="265">
        <v>0.41143999999999997</v>
      </c>
      <c r="J249" s="265">
        <v>0.44727</v>
      </c>
      <c r="K249" s="265">
        <v>0.16472000000000001</v>
      </c>
      <c r="L249" s="265">
        <v>0.18073</v>
      </c>
      <c r="M249" s="265">
        <v>0.21068000000000001</v>
      </c>
      <c r="N249" s="265">
        <v>0.56749000000000005</v>
      </c>
      <c r="O249" s="265">
        <v>0.27200999999999997</v>
      </c>
      <c r="P249" s="265">
        <v>0.27947</v>
      </c>
      <c r="Q249" s="265">
        <v>0.24976999999999999</v>
      </c>
      <c r="R249" s="265">
        <v>0.42186000000000001</v>
      </c>
      <c r="S249" s="265">
        <v>0.32029000000000002</v>
      </c>
      <c r="T249" s="265">
        <v>0.21546000000000001</v>
      </c>
      <c r="U249" s="265">
        <v>0.22341</v>
      </c>
      <c r="V249" s="265">
        <v>0.1517</v>
      </c>
      <c r="W249" s="265">
        <v>0.21017</v>
      </c>
      <c r="X249" s="265">
        <v>0.17834</v>
      </c>
      <c r="Y249" s="265">
        <v>0.18179000000000001</v>
      </c>
      <c r="Z249" s="265">
        <v>0.12499</v>
      </c>
      <c r="AA249" s="265">
        <v>0.18526999999999999</v>
      </c>
      <c r="AB249" s="265">
        <v>0.13017000000000001</v>
      </c>
      <c r="AC249" s="265">
        <v>0.39256000000000002</v>
      </c>
      <c r="AD249" s="265">
        <v>0.26436999999999999</v>
      </c>
      <c r="AE249" s="265">
        <v>0.21961</v>
      </c>
      <c r="AF249" s="265">
        <v>0.19617999999999999</v>
      </c>
      <c r="AG249" s="265">
        <v>7.9656000000000005E-2</v>
      </c>
      <c r="AH249" s="265">
        <v>0.15711</v>
      </c>
      <c r="AI249" s="265">
        <v>0.17945</v>
      </c>
      <c r="AJ249" s="265">
        <v>0.19508</v>
      </c>
      <c r="AK249" s="265">
        <v>0.14931</v>
      </c>
      <c r="AL249" s="265">
        <v>0.17171</v>
      </c>
      <c r="AM249" s="265">
        <v>0.14660000000000001</v>
      </c>
      <c r="AN249" s="265">
        <v>0.13703000000000001</v>
      </c>
      <c r="AO249" s="265">
        <v>0.15742</v>
      </c>
      <c r="AP249" s="265">
        <v>0.17416999999999999</v>
      </c>
      <c r="AQ249" s="265">
        <v>0.12715000000000001</v>
      </c>
      <c r="AR249" s="265">
        <v>0.14879999999999999</v>
      </c>
      <c r="AS249" s="265">
        <v>0.14887</v>
      </c>
      <c r="AT249" s="265">
        <v>0.11971999999999999</v>
      </c>
      <c r="AU249" s="265">
        <v>0.13736000000000001</v>
      </c>
      <c r="AV249" s="265">
        <v>0.11194</v>
      </c>
      <c r="AW249" s="265">
        <v>0.19502</v>
      </c>
      <c r="AX249" s="265">
        <v>0.18254999999999999</v>
      </c>
      <c r="AY249" s="265">
        <v>0.16344</v>
      </c>
      <c r="AZ249" s="265">
        <v>0.15257999999999999</v>
      </c>
      <c r="BA249" s="265">
        <v>0.22091</v>
      </c>
      <c r="BB249" s="265">
        <v>0.22091</v>
      </c>
      <c r="BC249" s="265">
        <v>0.22073000000000001</v>
      </c>
      <c r="BD249" s="265">
        <v>0.22091</v>
      </c>
      <c r="BE249" s="265">
        <v>0.17696999999999999</v>
      </c>
      <c r="BF249" s="265">
        <v>0.15043000000000001</v>
      </c>
      <c r="BG249" s="265">
        <v>0.58777999999999997</v>
      </c>
      <c r="BH249" s="265">
        <v>0.58277000000000001</v>
      </c>
      <c r="BI249" s="265">
        <v>0.98762000000000005</v>
      </c>
      <c r="BJ249" s="265">
        <v>0.90134999999999998</v>
      </c>
      <c r="BK249" s="265">
        <v>0.31947999999999999</v>
      </c>
      <c r="BL249" s="265">
        <v>0.61177999999999999</v>
      </c>
      <c r="BM249" s="265">
        <v>0.36098000000000002</v>
      </c>
      <c r="BN249" s="265">
        <v>0.51359999999999995</v>
      </c>
      <c r="BO249" s="265">
        <v>0.55713999999999997</v>
      </c>
      <c r="BP249" s="265">
        <v>0.13675999999999999</v>
      </c>
      <c r="BQ249" s="265">
        <v>0.50297999999999998</v>
      </c>
      <c r="BR249" s="265">
        <v>0.50949999999999995</v>
      </c>
      <c r="BS249" s="265">
        <v>0.50617000000000001</v>
      </c>
      <c r="BT249" s="265">
        <v>0.45718999999999999</v>
      </c>
      <c r="BU249" s="265">
        <v>1.3388000000000001E-2</v>
      </c>
      <c r="BV249" s="265">
        <v>5.3134000000000002E-3</v>
      </c>
      <c r="BW249" s="265">
        <v>0.21892</v>
      </c>
      <c r="BX249" s="265">
        <v>0.12388</v>
      </c>
      <c r="BY249" s="265">
        <v>0.60989000000000004</v>
      </c>
      <c r="BZ249" s="265">
        <v>0.59397</v>
      </c>
      <c r="CA249" s="265">
        <v>0.876</v>
      </c>
      <c r="CB249" s="265">
        <v>0.71172000000000002</v>
      </c>
      <c r="CC249" s="265">
        <v>0.86548999999999998</v>
      </c>
      <c r="CD249" s="265">
        <v>0.59931000000000001</v>
      </c>
      <c r="CE249" s="265">
        <v>0.56759999999999999</v>
      </c>
      <c r="CF249" s="265">
        <v>0.61900999999999995</v>
      </c>
      <c r="CG249" s="265">
        <v>0.57633000000000001</v>
      </c>
      <c r="CH249" s="265">
        <v>0.56891000000000003</v>
      </c>
      <c r="CI249" s="265">
        <v>0.56784000000000001</v>
      </c>
      <c r="CJ249" s="265">
        <v>0.56518999999999997</v>
      </c>
      <c r="CK249" s="265">
        <v>0.61365999999999998</v>
      </c>
      <c r="CL249" s="265">
        <v>0.59113000000000004</v>
      </c>
      <c r="CM249" s="265">
        <v>0.94952000000000003</v>
      </c>
      <c r="CN249" s="265">
        <v>0.29898999999999998</v>
      </c>
      <c r="CO249" s="265">
        <v>0.90473000000000003</v>
      </c>
      <c r="CP249" s="265">
        <v>0.99924999999999997</v>
      </c>
      <c r="CQ249" s="265">
        <v>0.96948000000000001</v>
      </c>
      <c r="CR249" s="265">
        <v>0.96199999999999997</v>
      </c>
      <c r="CS249" s="265">
        <v>0.11837</v>
      </c>
      <c r="CT249" s="265">
        <v>0.32371</v>
      </c>
      <c r="CU249" s="265">
        <v>0.496</v>
      </c>
      <c r="CV249" s="265">
        <v>0.95681000000000005</v>
      </c>
      <c r="CW249" s="265">
        <v>0.47677000000000003</v>
      </c>
      <c r="CX249" s="265">
        <v>0.15876000000000001</v>
      </c>
      <c r="CY249" s="265">
        <v>0.63505</v>
      </c>
      <c r="CZ249" s="265">
        <v>0.53069</v>
      </c>
      <c r="DA249" s="265">
        <v>0.48287000000000002</v>
      </c>
      <c r="DB249" s="265">
        <v>0.45656999999999998</v>
      </c>
      <c r="DC249" s="265">
        <v>0.49691000000000002</v>
      </c>
      <c r="DD249" s="265">
        <v>0.45656999999999998</v>
      </c>
      <c r="DE249" s="265">
        <v>0.53813999999999995</v>
      </c>
      <c r="DF249" s="265">
        <v>0.97941</v>
      </c>
      <c r="DG249" s="265">
        <v>0.97946999999999995</v>
      </c>
      <c r="DH249" s="265">
        <v>0.38011</v>
      </c>
      <c r="DI249" s="265">
        <v>0.52063999999999999</v>
      </c>
      <c r="DJ249" s="265">
        <v>0.59009999999999996</v>
      </c>
      <c r="DK249" s="265">
        <v>0.99124000000000001</v>
      </c>
      <c r="DL249" s="265">
        <v>0.14752999999999999</v>
      </c>
      <c r="DM249" s="265">
        <v>0.97955000000000003</v>
      </c>
      <c r="DN249" s="265">
        <v>0.86323000000000005</v>
      </c>
      <c r="DO249" s="265">
        <v>0.42129</v>
      </c>
      <c r="DP249" s="265">
        <v>0.84057999999999999</v>
      </c>
      <c r="DQ249" s="265">
        <v>0.95157999999999998</v>
      </c>
      <c r="DR249" s="265">
        <v>0.65793999999999997</v>
      </c>
      <c r="DS249" s="265">
        <v>0.71836</v>
      </c>
      <c r="DT249" s="265">
        <v>3.8482000000000002E-2</v>
      </c>
      <c r="DU249" s="265">
        <v>0.48541000000000001</v>
      </c>
      <c r="DV249" s="265">
        <v>0.121</v>
      </c>
      <c r="DW249" s="265">
        <v>0.61499999999999999</v>
      </c>
      <c r="DX249" s="265">
        <v>0.65156000000000003</v>
      </c>
      <c r="DY249" s="265">
        <v>0.58259000000000005</v>
      </c>
      <c r="DZ249" s="265">
        <v>0.12278</v>
      </c>
      <c r="EA249" s="265">
        <v>0.62883</v>
      </c>
      <c r="EB249" s="265">
        <v>0.58989000000000003</v>
      </c>
      <c r="EC249" s="265">
        <v>0.58987999999999996</v>
      </c>
      <c r="ED249" s="265">
        <v>0.58991000000000005</v>
      </c>
      <c r="EE249" s="265">
        <v>0.58992</v>
      </c>
      <c r="EF249" s="265">
        <v>0.83475999999999995</v>
      </c>
      <c r="EG249" s="265">
        <v>0.62878999999999996</v>
      </c>
      <c r="EH249" s="265">
        <v>0.67539000000000005</v>
      </c>
      <c r="EI249" s="265">
        <v>0.6</v>
      </c>
      <c r="EJ249" s="265">
        <v>0.58350000000000002</v>
      </c>
      <c r="EK249" s="265">
        <v>0.46666999999999997</v>
      </c>
      <c r="EL249" s="265">
        <v>0.46666999999999997</v>
      </c>
      <c r="EM249" s="265">
        <v>0.93623000000000001</v>
      </c>
      <c r="EN249" s="265">
        <v>0.94789999999999996</v>
      </c>
      <c r="EO249" s="265">
        <v>0.78071999999999997</v>
      </c>
      <c r="EP249" s="265">
        <v>0.62497999999999998</v>
      </c>
      <c r="EQ249" s="265">
        <v>0.43135000000000001</v>
      </c>
      <c r="ER249" s="265">
        <v>0.38600000000000001</v>
      </c>
      <c r="ES249" s="265">
        <v>0.43517</v>
      </c>
      <c r="ET249" s="265">
        <v>0.43784000000000001</v>
      </c>
      <c r="EU249" s="265">
        <v>0.43336999999999998</v>
      </c>
      <c r="EV249" s="265">
        <v>0.22491</v>
      </c>
      <c r="EW249" s="265">
        <v>0.26294000000000001</v>
      </c>
      <c r="EX249" s="265">
        <v>0.33318999999999999</v>
      </c>
      <c r="EY249" s="265">
        <v>0.43156</v>
      </c>
      <c r="EZ249" s="265">
        <v>0.63327999999999995</v>
      </c>
      <c r="FA249" s="265">
        <v>0.32105</v>
      </c>
      <c r="FB249" s="265">
        <v>0.25235000000000002</v>
      </c>
      <c r="FC249" s="265">
        <v>0.19419</v>
      </c>
      <c r="FD249" s="265">
        <v>0.41774</v>
      </c>
      <c r="FE249" s="265">
        <v>0.14165</v>
      </c>
      <c r="FF249" s="265">
        <v>0.41515999999999997</v>
      </c>
      <c r="FG249" s="265">
        <v>0.42119000000000001</v>
      </c>
      <c r="FH249" s="265">
        <v>0.41094000000000003</v>
      </c>
      <c r="FI249" s="265">
        <v>0.40916999999999998</v>
      </c>
      <c r="FJ249" s="265">
        <v>0.97406000000000004</v>
      </c>
      <c r="FK249" s="265">
        <v>0.97208000000000006</v>
      </c>
      <c r="FL249" s="265">
        <v>0.59675999999999996</v>
      </c>
      <c r="FM249" s="265">
        <v>0.36308000000000001</v>
      </c>
      <c r="FN249" s="265">
        <v>0.95174999999999998</v>
      </c>
      <c r="FO249" s="265">
        <v>0.97199999999999998</v>
      </c>
      <c r="FP249" s="265">
        <v>0.3523</v>
      </c>
      <c r="FQ249" s="265">
        <v>0.99099000000000004</v>
      </c>
      <c r="FR249" s="265">
        <v>0.9556</v>
      </c>
      <c r="FS249" s="265">
        <v>0.93640999999999996</v>
      </c>
      <c r="FT249" s="265">
        <v>0.95140000000000002</v>
      </c>
      <c r="FU249" s="265">
        <v>0.96672000000000002</v>
      </c>
      <c r="FV249" s="265">
        <v>0.56925999999999999</v>
      </c>
      <c r="FW249" s="265">
        <v>0.37837999999999999</v>
      </c>
      <c r="FX249" s="265">
        <v>0.96082999999999996</v>
      </c>
      <c r="FY249" s="265">
        <v>0.33893000000000001</v>
      </c>
      <c r="FZ249" s="265">
        <v>0.37837999999999999</v>
      </c>
      <c r="GA249" s="265">
        <v>0.70567999999999997</v>
      </c>
      <c r="GB249" s="265">
        <v>0.51637999999999995</v>
      </c>
      <c r="GC249" s="265">
        <v>0.83347000000000004</v>
      </c>
      <c r="GD249" s="265">
        <v>0.99975000000000003</v>
      </c>
      <c r="GE249" s="265">
        <v>0.87253999999999998</v>
      </c>
      <c r="GF249" s="265">
        <v>0.96762000000000004</v>
      </c>
      <c r="GG249" s="265">
        <v>0.44905</v>
      </c>
      <c r="GH249" s="265">
        <v>0.51417000000000002</v>
      </c>
      <c r="GI249" s="265">
        <v>0.47816999999999998</v>
      </c>
      <c r="GJ249" s="265">
        <v>0.99204999999999999</v>
      </c>
      <c r="GK249" s="265">
        <v>0.99982000000000004</v>
      </c>
      <c r="GL249" s="265">
        <v>0.70011000000000001</v>
      </c>
      <c r="GM249" s="265">
        <v>0.96906000000000003</v>
      </c>
      <c r="GN249" s="265">
        <v>0.70455000000000001</v>
      </c>
      <c r="GO249" s="265">
        <v>0.97199000000000002</v>
      </c>
      <c r="GP249" s="265">
        <v>0.95394000000000001</v>
      </c>
      <c r="GQ249" s="265">
        <v>0.95615000000000006</v>
      </c>
      <c r="GR249" s="265">
        <v>0.91673000000000004</v>
      </c>
      <c r="GS249" s="265">
        <v>0.95628999999999997</v>
      </c>
      <c r="GT249" s="265">
        <v>0.96118000000000003</v>
      </c>
      <c r="GU249" s="265">
        <v>0.96240000000000003</v>
      </c>
      <c r="GV249" s="265">
        <v>0.93454999999999999</v>
      </c>
      <c r="GW249" s="265">
        <v>0.92486000000000002</v>
      </c>
      <c r="GX249" s="265">
        <v>0.98426000000000002</v>
      </c>
      <c r="GY249" s="265">
        <v>0.40203</v>
      </c>
      <c r="GZ249" s="265">
        <v>0.32038</v>
      </c>
      <c r="HA249" s="265">
        <v>0.98640000000000005</v>
      </c>
      <c r="HB249" s="265">
        <v>0.97389000000000003</v>
      </c>
      <c r="HC249" s="265">
        <v>0.80062999999999995</v>
      </c>
      <c r="HD249" s="265">
        <v>0.55271000000000003</v>
      </c>
      <c r="HE249" s="265">
        <v>0.97841999999999996</v>
      </c>
      <c r="HF249" s="265">
        <v>0.66296999999999995</v>
      </c>
      <c r="HG249" s="265">
        <v>0.97828000000000004</v>
      </c>
      <c r="HH249" s="265">
        <v>0.97989999999999999</v>
      </c>
      <c r="HI249" s="265">
        <v>0.97831999999999997</v>
      </c>
      <c r="HJ249" s="265">
        <v>0.71989999999999998</v>
      </c>
      <c r="HK249" s="265">
        <v>0.99972000000000005</v>
      </c>
      <c r="HL249" s="265">
        <v>0.99666999999999994</v>
      </c>
      <c r="HM249" s="265">
        <v>0.95228999999999997</v>
      </c>
      <c r="HN249" s="265">
        <v>0.92442999999999997</v>
      </c>
      <c r="HO249" s="265">
        <v>0.93349000000000004</v>
      </c>
      <c r="HP249" s="265">
        <v>0.96377000000000002</v>
      </c>
      <c r="HQ249" s="265">
        <v>0.59275</v>
      </c>
      <c r="HR249" s="265">
        <v>0.60538999999999998</v>
      </c>
      <c r="HS249" s="265">
        <v>0.90529000000000004</v>
      </c>
      <c r="HT249" s="265">
        <v>0.59928000000000003</v>
      </c>
      <c r="HU249" s="265">
        <v>0.58431999999999995</v>
      </c>
      <c r="HV249" s="265">
        <v>0.96342000000000005</v>
      </c>
      <c r="HW249" s="265">
        <v>0.50875000000000004</v>
      </c>
      <c r="HX249" s="265">
        <v>0.52959000000000001</v>
      </c>
      <c r="HY249" s="265">
        <v>0.40583999999999998</v>
      </c>
      <c r="HZ249" s="265">
        <v>0.73733000000000004</v>
      </c>
      <c r="IA249" s="265">
        <v>0.88712999999999997</v>
      </c>
      <c r="IB249" s="265">
        <v>0.88976</v>
      </c>
      <c r="IC249" s="265">
        <v>0.87699000000000005</v>
      </c>
      <c r="ID249" s="265">
        <v>0.88285999999999998</v>
      </c>
      <c r="IE249" s="265">
        <v>0.92654000000000003</v>
      </c>
      <c r="IF249" s="265">
        <v>0.92935000000000001</v>
      </c>
      <c r="IG249" s="265">
        <v>0.96835000000000004</v>
      </c>
      <c r="IH249" s="265">
        <v>0.96675999999999995</v>
      </c>
      <c r="II249" s="265">
        <v>0.75407000000000002</v>
      </c>
      <c r="IJ249" s="265">
        <v>0.93894999999999995</v>
      </c>
      <c r="IK249" s="265">
        <v>0.93128</v>
      </c>
      <c r="IL249" s="265">
        <v>0.97524</v>
      </c>
      <c r="IM249" s="265">
        <v>0.80620999999999998</v>
      </c>
      <c r="IN249" s="265">
        <v>0.62787000000000004</v>
      </c>
      <c r="IO249" s="265">
        <v>0.47770000000000001</v>
      </c>
      <c r="IP249" s="265">
        <v>0.99331999999999998</v>
      </c>
      <c r="IQ249" s="265">
        <v>0.94223999999999997</v>
      </c>
      <c r="IR249" s="265">
        <v>0.49947000000000003</v>
      </c>
      <c r="IS249" s="265">
        <v>0.99953999999999998</v>
      </c>
      <c r="IT249" s="265">
        <v>0.43353999999999998</v>
      </c>
      <c r="IU249" s="265">
        <v>0.96426999999999996</v>
      </c>
      <c r="IV249" s="265">
        <v>0.97501000000000004</v>
      </c>
      <c r="IW249" s="265">
        <v>0.92913000000000001</v>
      </c>
      <c r="IX249" s="265">
        <v>0.95279000000000003</v>
      </c>
      <c r="IY249" s="265">
        <v>0.71636</v>
      </c>
      <c r="IZ249" s="265">
        <v>0.65239999999999998</v>
      </c>
      <c r="JA249" s="265">
        <v>0.68206999999999995</v>
      </c>
      <c r="JB249" s="265">
        <v>0.65485000000000004</v>
      </c>
      <c r="JC249" s="265">
        <v>0.70474999999999999</v>
      </c>
      <c r="JD249" s="265">
        <v>0.82760999999999996</v>
      </c>
      <c r="JE249" s="265">
        <v>0.98480000000000001</v>
      </c>
      <c r="JF249" s="265">
        <v>0.38756000000000002</v>
      </c>
      <c r="JG249" s="265">
        <v>0.92452999999999996</v>
      </c>
      <c r="JH249" s="265">
        <v>0.78837999999999997</v>
      </c>
      <c r="JI249" s="265">
        <v>0.54579999999999995</v>
      </c>
      <c r="JJ249" s="265">
        <v>0.53427999999999998</v>
      </c>
      <c r="JK249" s="265">
        <v>0.67413999999999996</v>
      </c>
      <c r="JL249" s="265">
        <v>0.66457999999999995</v>
      </c>
      <c r="JM249" s="265">
        <v>0.94116</v>
      </c>
      <c r="JN249" s="265">
        <v>0.94791000000000003</v>
      </c>
      <c r="JO249" s="265">
        <v>0.95170999999999994</v>
      </c>
      <c r="JP249" s="265">
        <v>0.46500999999999998</v>
      </c>
      <c r="JQ249" s="265">
        <v>0.95848</v>
      </c>
      <c r="JR249" s="265">
        <v>0.9506</v>
      </c>
      <c r="JS249" s="265">
        <v>0.91730999999999996</v>
      </c>
      <c r="JT249" s="265">
        <v>0.27822999999999998</v>
      </c>
      <c r="JU249" s="265">
        <v>0.81484999999999996</v>
      </c>
      <c r="JV249" s="265">
        <v>0.77051999999999998</v>
      </c>
      <c r="JW249" s="265">
        <v>0.97389999999999999</v>
      </c>
      <c r="JX249" s="265">
        <v>0.97277999999999998</v>
      </c>
      <c r="JY249" s="265">
        <v>0.95818000000000003</v>
      </c>
      <c r="JZ249" s="265">
        <v>0.99748999999999999</v>
      </c>
      <c r="KA249" s="265">
        <v>0.98975999999999997</v>
      </c>
      <c r="KB249" s="265">
        <v>0.91600999999999999</v>
      </c>
      <c r="KC249" s="265">
        <v>0.39585999999999999</v>
      </c>
      <c r="KD249" s="265">
        <v>0.32747999999999999</v>
      </c>
      <c r="KE249" s="265">
        <v>0.34403</v>
      </c>
      <c r="KF249" s="265">
        <v>0.33017999999999997</v>
      </c>
      <c r="KG249" s="265">
        <v>0.31485999999999997</v>
      </c>
      <c r="KH249" s="265">
        <v>0.83492</v>
      </c>
      <c r="KI249" s="265">
        <v>0.91783000000000003</v>
      </c>
      <c r="KJ249" s="265">
        <v>0.90817000000000003</v>
      </c>
      <c r="KK249" s="265">
        <v>0.97694999999999999</v>
      </c>
      <c r="KL249" s="265">
        <v>0.98634999999999995</v>
      </c>
      <c r="KM249" s="265">
        <v>0.94843999999999995</v>
      </c>
      <c r="KN249" s="265">
        <v>0.88998999999999995</v>
      </c>
      <c r="KO249" s="265">
        <v>0.81122000000000005</v>
      </c>
      <c r="KP249" s="265">
        <v>5.956392960884716E-3</v>
      </c>
      <c r="KQ249" s="265">
        <v>0.66678999999999999</v>
      </c>
      <c r="KR249" s="265">
        <v>0.61417999999999995</v>
      </c>
      <c r="KS249" s="265">
        <v>0.57213999999999998</v>
      </c>
      <c r="KT249" s="265">
        <v>0.93540425071021238</v>
      </c>
      <c r="KU249" s="265">
        <v>0.30421999999999999</v>
      </c>
      <c r="KV249" s="265">
        <v>0.48220000000000002</v>
      </c>
      <c r="KW249" s="265">
        <v>0.55259000000000003</v>
      </c>
      <c r="KX249" s="265">
        <v>0.65498000000000001</v>
      </c>
      <c r="KY249" s="265">
        <v>0.81410000000000005</v>
      </c>
      <c r="KZ249" s="265">
        <v>0.94472999999999996</v>
      </c>
      <c r="LA249" s="265">
        <v>0.99756</v>
      </c>
      <c r="LB249" s="265">
        <v>0.98733000000000004</v>
      </c>
      <c r="LC249" s="265">
        <v>1</v>
      </c>
      <c r="LD249" s="265">
        <v>0</v>
      </c>
      <c r="LE249" s="265">
        <v>0.20494999999999999</v>
      </c>
      <c r="LF249" s="265">
        <v>6.5599999999999995E-5</v>
      </c>
      <c r="LG249" s="265">
        <v>5.2800000000000003E-5</v>
      </c>
      <c r="LH249" s="431">
        <v>3.3412801567465067E-3</v>
      </c>
      <c r="LI249" s="431">
        <v>4.2986939661204815E-3</v>
      </c>
      <c r="LJ249" s="431">
        <v>4.6584587544202805E-3</v>
      </c>
      <c r="LK249" s="431">
        <v>5.9951459988951683E-3</v>
      </c>
      <c r="LL249" s="431">
        <v>5.789212416857481E-3</v>
      </c>
      <c r="LM249" s="431">
        <v>7.1576414629817009E-3</v>
      </c>
      <c r="LN249" s="431">
        <v>7.1686389856040478E-3</v>
      </c>
      <c r="LO249" s="431">
        <v>7.7388165518641472E-3</v>
      </c>
      <c r="LP249" s="431">
        <v>7.0376959629356861E-3</v>
      </c>
      <c r="LQ249" s="431">
        <v>7.5463782995939255E-3</v>
      </c>
      <c r="LR249" s="431">
        <v>2.8755618259310722E-3</v>
      </c>
      <c r="LS249" s="431">
        <v>5.3041069768369198E-3</v>
      </c>
      <c r="LT249" s="431">
        <v>3.3095164690166712E-3</v>
      </c>
      <c r="LU249" s="431">
        <v>6.4766728319227695E-3</v>
      </c>
      <c r="LV249" s="431">
        <v>6.1458125710487366E-3</v>
      </c>
      <c r="LW249" s="431">
        <v>7.7673792839050293E-3</v>
      </c>
      <c r="LX249" s="431">
        <v>6.1945104971528053E-3</v>
      </c>
      <c r="LY249" s="431">
        <v>6.8099559284746647E-3</v>
      </c>
      <c r="LZ249" s="431">
        <v>3.1541604548692703E-3</v>
      </c>
      <c r="MA249" s="431">
        <v>4.0550641715526581E-3</v>
      </c>
      <c r="MB249" s="431">
        <v>3.3285487443208694E-3</v>
      </c>
      <c r="MC249" s="431">
        <v>5.6687546893954277E-3</v>
      </c>
      <c r="MD249" s="431">
        <v>6.3999835401773453E-3</v>
      </c>
      <c r="ME249" s="431">
        <v>4.8047993332147598E-3</v>
      </c>
      <c r="MF249" s="431">
        <v>4.3773152865469456E-3</v>
      </c>
      <c r="MG249" s="431">
        <v>5.0963778048753738E-3</v>
      </c>
      <c r="MH249" s="266"/>
      <c r="MI249" s="266"/>
      <c r="MJ249" s="266"/>
      <c r="MK249" s="266"/>
      <c r="ML249" s="266"/>
      <c r="MM249" s="266"/>
      <c r="MN249" s="266"/>
      <c r="MO249" s="266"/>
      <c r="MP249" s="266"/>
      <c r="MQ249" s="266"/>
      <c r="MR249" s="266"/>
      <c r="MS249" s="266"/>
      <c r="MT249" s="266"/>
      <c r="MU249" s="266"/>
      <c r="MV249" s="266"/>
      <c r="MW249" s="266"/>
      <c r="MX249" s="266"/>
      <c r="MY249" s="266"/>
      <c r="MZ249" s="266"/>
      <c r="NA249" s="266"/>
      <c r="NB249" s="266"/>
      <c r="NC249" s="266"/>
      <c r="ND249" s="266"/>
      <c r="NE249" s="266"/>
      <c r="NF249" s="266"/>
      <c r="NG249" s="266"/>
      <c r="NH249" s="266"/>
      <c r="NI249" s="266"/>
      <c r="NJ249" s="266"/>
      <c r="NK249" s="266"/>
      <c r="NL249" s="266"/>
      <c r="NM249" s="266"/>
      <c r="NN249" s="266"/>
      <c r="NO249" s="266"/>
      <c r="NP249" s="266"/>
      <c r="NQ249" s="266"/>
      <c r="NR249" s="266"/>
      <c r="NS249" s="266"/>
      <c r="NT249" s="266"/>
      <c r="NU249" s="266"/>
      <c r="NV249" s="266"/>
      <c r="NW249" s="266"/>
      <c r="NX249" s="266"/>
      <c r="NY249" s="266"/>
      <c r="NZ249" s="266"/>
      <c r="OA249" s="266"/>
      <c r="OB249" s="266"/>
      <c r="OC249" s="266"/>
      <c r="OD249" s="266"/>
      <c r="OE249" s="266"/>
      <c r="OF249" s="266"/>
      <c r="OG249" s="266"/>
      <c r="OH249" s="266"/>
      <c r="OI249" s="266"/>
      <c r="OJ249" s="266"/>
      <c r="OK249" s="266"/>
      <c r="OL249" s="266"/>
      <c r="OM249" s="266"/>
      <c r="ON249" s="267"/>
    </row>
    <row r="250" spans="1:404">
      <c r="A250" s="261">
        <v>625</v>
      </c>
      <c r="B250" s="265">
        <v>0.18228</v>
      </c>
      <c r="C250" s="265">
        <v>0.27587</v>
      </c>
      <c r="D250" s="265">
        <v>0.34379999999999999</v>
      </c>
      <c r="E250" s="265">
        <v>0.4148</v>
      </c>
      <c r="F250" s="265">
        <v>0.17959</v>
      </c>
      <c r="G250" s="265">
        <v>0.27445999999999998</v>
      </c>
      <c r="H250" s="265">
        <v>0.24807000000000001</v>
      </c>
      <c r="I250" s="265">
        <v>0.41260999999999998</v>
      </c>
      <c r="J250" s="265">
        <v>0.44818999999999998</v>
      </c>
      <c r="K250" s="265">
        <v>0.16488</v>
      </c>
      <c r="L250" s="265">
        <v>0.18067</v>
      </c>
      <c r="M250" s="265">
        <v>0.20982999999999999</v>
      </c>
      <c r="N250" s="265">
        <v>0.56689000000000001</v>
      </c>
      <c r="O250" s="265">
        <v>0.27021000000000001</v>
      </c>
      <c r="P250" s="265">
        <v>0.27133000000000002</v>
      </c>
      <c r="Q250" s="265">
        <v>0.24115</v>
      </c>
      <c r="R250" s="265">
        <v>0.41037000000000001</v>
      </c>
      <c r="S250" s="265">
        <v>0.31952000000000003</v>
      </c>
      <c r="T250" s="265">
        <v>0.21471000000000001</v>
      </c>
      <c r="U250" s="265">
        <v>0.22328999999999999</v>
      </c>
      <c r="V250" s="265">
        <v>0.15140000000000001</v>
      </c>
      <c r="W250" s="265">
        <v>0.20924000000000001</v>
      </c>
      <c r="X250" s="265">
        <v>0.18193000000000001</v>
      </c>
      <c r="Y250" s="265">
        <v>0.17938999999999999</v>
      </c>
      <c r="Z250" s="265">
        <v>0.12471</v>
      </c>
      <c r="AA250" s="265">
        <v>0.18062</v>
      </c>
      <c r="AB250" s="265">
        <v>0.12692999999999999</v>
      </c>
      <c r="AC250" s="265">
        <v>0.39287</v>
      </c>
      <c r="AD250" s="265">
        <v>0.26465</v>
      </c>
      <c r="AE250" s="265">
        <v>0.22781999999999999</v>
      </c>
      <c r="AF250" s="265">
        <v>0.20238999999999999</v>
      </c>
      <c r="AG250" s="265">
        <v>5.5545999999999998E-2</v>
      </c>
      <c r="AH250" s="265">
        <v>0.16236999999999999</v>
      </c>
      <c r="AI250" s="265">
        <v>0.17018</v>
      </c>
      <c r="AJ250" s="265">
        <v>0.20455000000000001</v>
      </c>
      <c r="AK250" s="265">
        <v>0.13872000000000001</v>
      </c>
      <c r="AL250" s="265">
        <v>0.16134000000000001</v>
      </c>
      <c r="AM250" s="265">
        <v>0.13358</v>
      </c>
      <c r="AN250" s="265">
        <v>0.12509999999999999</v>
      </c>
      <c r="AO250" s="265">
        <v>0.14657999999999999</v>
      </c>
      <c r="AP250" s="265">
        <v>0.17849000000000001</v>
      </c>
      <c r="AQ250" s="265">
        <v>0.11391</v>
      </c>
      <c r="AR250" s="265">
        <v>0.13800999999999999</v>
      </c>
      <c r="AS250" s="265">
        <v>0.15473000000000001</v>
      </c>
      <c r="AT250" s="265">
        <v>0.10624</v>
      </c>
      <c r="AU250" s="265">
        <v>0.12617</v>
      </c>
      <c r="AV250" s="265">
        <v>9.7223000000000004E-2</v>
      </c>
      <c r="AW250" s="265">
        <v>0.20549000000000001</v>
      </c>
      <c r="AX250" s="265">
        <v>0.19012999999999999</v>
      </c>
      <c r="AY250" s="265">
        <v>0.16886000000000001</v>
      </c>
      <c r="AZ250" s="265">
        <v>0.15937000000000001</v>
      </c>
      <c r="BA250" s="265">
        <v>0.20491000000000001</v>
      </c>
      <c r="BB250" s="265">
        <v>0.20491000000000001</v>
      </c>
      <c r="BC250" s="265">
        <v>0.20473</v>
      </c>
      <c r="BD250" s="265">
        <v>0.20491000000000001</v>
      </c>
      <c r="BE250" s="265">
        <v>0.16123999999999999</v>
      </c>
      <c r="BF250" s="265">
        <v>0.14144000000000001</v>
      </c>
      <c r="BG250" s="265">
        <v>0.57181999999999999</v>
      </c>
      <c r="BH250" s="265">
        <v>0.56750999999999996</v>
      </c>
      <c r="BI250" s="265">
        <v>0.98553999999999997</v>
      </c>
      <c r="BJ250" s="265">
        <v>0.90058000000000005</v>
      </c>
      <c r="BK250" s="265">
        <v>0.31169000000000002</v>
      </c>
      <c r="BL250" s="265">
        <v>0.60524</v>
      </c>
      <c r="BM250" s="265">
        <v>0.35365999999999997</v>
      </c>
      <c r="BN250" s="265">
        <v>0.52776000000000001</v>
      </c>
      <c r="BO250" s="265">
        <v>0.55713999999999997</v>
      </c>
      <c r="BP250" s="265">
        <v>0.11942</v>
      </c>
      <c r="BQ250" s="265">
        <v>0.49436000000000002</v>
      </c>
      <c r="BR250" s="265">
        <v>0.51848000000000005</v>
      </c>
      <c r="BS250" s="265">
        <v>0.50314000000000003</v>
      </c>
      <c r="BT250" s="265">
        <v>0.47482999999999997</v>
      </c>
      <c r="BU250" s="265">
        <v>1.3218000000000001E-2</v>
      </c>
      <c r="BV250" s="265">
        <v>4.9100000000000003E-3</v>
      </c>
      <c r="BW250" s="265">
        <v>0.126</v>
      </c>
      <c r="BX250" s="265">
        <v>5.1812999999999998E-2</v>
      </c>
      <c r="BY250" s="265">
        <v>0.61307</v>
      </c>
      <c r="BZ250" s="265">
        <v>0.59699000000000002</v>
      </c>
      <c r="CA250" s="265">
        <v>0.88</v>
      </c>
      <c r="CB250" s="265">
        <v>0.71509</v>
      </c>
      <c r="CC250" s="265">
        <v>0.86860000000000004</v>
      </c>
      <c r="CD250" s="265">
        <v>0.60246</v>
      </c>
      <c r="CE250" s="265">
        <v>0.57067999999999997</v>
      </c>
      <c r="CF250" s="265">
        <v>0.62197000000000002</v>
      </c>
      <c r="CG250" s="265">
        <v>0.57857000000000003</v>
      </c>
      <c r="CH250" s="265">
        <v>0.57186000000000003</v>
      </c>
      <c r="CI250" s="265">
        <v>0.57076000000000005</v>
      </c>
      <c r="CJ250" s="265">
        <v>0.56803999999999999</v>
      </c>
      <c r="CK250" s="265">
        <v>0.61646000000000001</v>
      </c>
      <c r="CL250" s="265">
        <v>0.58621000000000001</v>
      </c>
      <c r="CM250" s="265">
        <v>0.93689999999999996</v>
      </c>
      <c r="CN250" s="265">
        <v>0.31313000000000002</v>
      </c>
      <c r="CO250" s="265">
        <v>0.95706999999999998</v>
      </c>
      <c r="CP250" s="265">
        <v>1</v>
      </c>
      <c r="CQ250" s="265">
        <v>1</v>
      </c>
      <c r="CR250" s="265">
        <v>1</v>
      </c>
      <c r="CS250" s="265">
        <v>0.11225</v>
      </c>
      <c r="CT250" s="265">
        <v>0.32990000000000003</v>
      </c>
      <c r="CU250" s="265">
        <v>0.52</v>
      </c>
      <c r="CV250" s="265">
        <v>1</v>
      </c>
      <c r="CW250" s="265">
        <v>0.48485</v>
      </c>
      <c r="CX250" s="265">
        <v>0.15464</v>
      </c>
      <c r="CY250" s="265">
        <v>0.65978999999999999</v>
      </c>
      <c r="CZ250" s="265">
        <v>0.53864999999999996</v>
      </c>
      <c r="DA250" s="265">
        <v>0.48437000000000002</v>
      </c>
      <c r="DB250" s="265">
        <v>0.48485</v>
      </c>
      <c r="DC250" s="265">
        <v>0.52576999999999996</v>
      </c>
      <c r="DD250" s="265">
        <v>0.48485</v>
      </c>
      <c r="DE250" s="265">
        <v>0.56701000000000001</v>
      </c>
      <c r="DF250" s="265">
        <v>1</v>
      </c>
      <c r="DG250" s="265">
        <v>1</v>
      </c>
      <c r="DH250" s="265">
        <v>0.40449000000000002</v>
      </c>
      <c r="DI250" s="265">
        <v>0.45057999999999998</v>
      </c>
      <c r="DJ250" s="265">
        <v>0.51912000000000003</v>
      </c>
      <c r="DK250" s="265">
        <v>1</v>
      </c>
      <c r="DL250" s="265">
        <v>0.12698000000000001</v>
      </c>
      <c r="DM250" s="265">
        <v>1</v>
      </c>
      <c r="DN250" s="265">
        <v>0.82904</v>
      </c>
      <c r="DO250" s="265">
        <v>0.35620000000000002</v>
      </c>
      <c r="DP250" s="265">
        <v>0.80073000000000005</v>
      </c>
      <c r="DQ250" s="265">
        <v>1</v>
      </c>
      <c r="DR250" s="265">
        <v>0.71431999999999995</v>
      </c>
      <c r="DS250" s="265">
        <v>0.64793999999999996</v>
      </c>
      <c r="DT250" s="265">
        <v>2.8332E-2</v>
      </c>
      <c r="DU250" s="265">
        <v>0.41654000000000002</v>
      </c>
      <c r="DV250" s="265">
        <v>0.10465000000000001</v>
      </c>
      <c r="DW250" s="265">
        <v>0.54410000000000003</v>
      </c>
      <c r="DX250" s="265">
        <v>0.71013000000000004</v>
      </c>
      <c r="DY250" s="265">
        <v>0.63238000000000005</v>
      </c>
      <c r="DZ250" s="265">
        <v>0.10614999999999999</v>
      </c>
      <c r="EA250" s="265">
        <v>0.55801999999999996</v>
      </c>
      <c r="EB250" s="265">
        <v>0.51893</v>
      </c>
      <c r="EC250" s="265">
        <v>0.51892000000000005</v>
      </c>
      <c r="ED250" s="265">
        <v>0.51893999999999996</v>
      </c>
      <c r="EE250" s="265">
        <v>0.51895999999999998</v>
      </c>
      <c r="EF250" s="265">
        <v>0.89298</v>
      </c>
      <c r="EG250" s="265">
        <v>0.55798000000000003</v>
      </c>
      <c r="EH250" s="265">
        <v>0.60526999999999997</v>
      </c>
      <c r="EI250" s="265">
        <v>0.62244999999999995</v>
      </c>
      <c r="EJ250" s="265">
        <v>0.60824999999999996</v>
      </c>
      <c r="EK250" s="265">
        <v>0.49495</v>
      </c>
      <c r="EL250" s="265">
        <v>0.48958000000000002</v>
      </c>
      <c r="EM250" s="265">
        <v>1</v>
      </c>
      <c r="EN250" s="265">
        <v>1</v>
      </c>
      <c r="EO250" s="265">
        <v>0.77642999999999995</v>
      </c>
      <c r="EP250" s="265">
        <v>0.64963000000000004</v>
      </c>
      <c r="EQ250" s="265">
        <v>0.46823999999999999</v>
      </c>
      <c r="ER250" s="265">
        <v>0.41819000000000001</v>
      </c>
      <c r="ES250" s="265">
        <v>0.47205999999999998</v>
      </c>
      <c r="ET250" s="265">
        <v>0.47475000000000001</v>
      </c>
      <c r="EU250" s="265">
        <v>0.47028999999999999</v>
      </c>
      <c r="EV250" s="265">
        <v>0.24324999999999999</v>
      </c>
      <c r="EW250" s="265">
        <v>0.28456999999999999</v>
      </c>
      <c r="EX250" s="265">
        <v>0.36101</v>
      </c>
      <c r="EY250" s="265">
        <v>0.46861999999999998</v>
      </c>
      <c r="EZ250" s="265">
        <v>0.65544000000000002</v>
      </c>
      <c r="FA250" s="265">
        <v>0.34672999999999998</v>
      </c>
      <c r="FB250" s="265">
        <v>0.27207999999999999</v>
      </c>
      <c r="FC250" s="265">
        <v>0.20881</v>
      </c>
      <c r="FD250" s="265">
        <v>0.45171</v>
      </c>
      <c r="FE250" s="265">
        <v>0.15176000000000001</v>
      </c>
      <c r="FF250" s="265">
        <v>0.44893</v>
      </c>
      <c r="FG250" s="265">
        <v>0.45537</v>
      </c>
      <c r="FH250" s="265">
        <v>0.44435000000000002</v>
      </c>
      <c r="FI250" s="265">
        <v>0.44238</v>
      </c>
      <c r="FJ250" s="265">
        <v>1</v>
      </c>
      <c r="FK250" s="265">
        <v>1</v>
      </c>
      <c r="FL250" s="265">
        <v>0.62797000000000003</v>
      </c>
      <c r="FM250" s="265">
        <v>0.37152000000000002</v>
      </c>
      <c r="FN250" s="265">
        <v>0.95803000000000005</v>
      </c>
      <c r="FO250" s="265">
        <v>0.97</v>
      </c>
      <c r="FP250" s="265">
        <v>0.34544999999999998</v>
      </c>
      <c r="FQ250" s="265">
        <v>0.98873999999999995</v>
      </c>
      <c r="FR250" s="265">
        <v>0.95018999999999998</v>
      </c>
      <c r="FS250" s="265">
        <v>0.93018000000000001</v>
      </c>
      <c r="FT250" s="265">
        <v>0.95731999999999995</v>
      </c>
      <c r="FU250" s="265">
        <v>0.97221000000000002</v>
      </c>
      <c r="FV250" s="265">
        <v>0.56255999999999995</v>
      </c>
      <c r="FW250" s="265">
        <v>0.37192999999999998</v>
      </c>
      <c r="FX250" s="265">
        <v>0.95543</v>
      </c>
      <c r="FY250" s="265">
        <v>0.33321000000000001</v>
      </c>
      <c r="FZ250" s="265">
        <v>0.37192999999999998</v>
      </c>
      <c r="GA250" s="265">
        <v>0.70386000000000004</v>
      </c>
      <c r="GB250" s="265">
        <v>0.50853000000000004</v>
      </c>
      <c r="GC250" s="265">
        <v>0.82332000000000005</v>
      </c>
      <c r="GD250" s="265">
        <v>0.99968000000000001</v>
      </c>
      <c r="GE250" s="265">
        <v>0.86548000000000003</v>
      </c>
      <c r="GF250" s="265">
        <v>0.96216000000000002</v>
      </c>
      <c r="GG250" s="265">
        <v>0.44242999999999999</v>
      </c>
      <c r="GH250" s="265">
        <v>0.50627</v>
      </c>
      <c r="GI250" s="265">
        <v>0.47097</v>
      </c>
      <c r="GJ250" s="265">
        <v>0.99077000000000004</v>
      </c>
      <c r="GK250" s="265">
        <v>1</v>
      </c>
      <c r="GL250" s="265">
        <v>0.69396999999999998</v>
      </c>
      <c r="GM250" s="265">
        <v>0.96603000000000006</v>
      </c>
      <c r="GN250" s="265">
        <v>0.69560999999999995</v>
      </c>
      <c r="GO250" s="265">
        <v>0.96801999999999999</v>
      </c>
      <c r="GP250" s="265">
        <v>0.94876000000000005</v>
      </c>
      <c r="GQ250" s="265">
        <v>0.95101000000000002</v>
      </c>
      <c r="GR250" s="265">
        <v>0.91044999999999998</v>
      </c>
      <c r="GS250" s="265">
        <v>0.95104999999999995</v>
      </c>
      <c r="GT250" s="265">
        <v>0.95699999999999996</v>
      </c>
      <c r="GU250" s="265">
        <v>0.95777000000000001</v>
      </c>
      <c r="GV250" s="265">
        <v>0.93030000000000002</v>
      </c>
      <c r="GW250" s="265">
        <v>0.91849999999999998</v>
      </c>
      <c r="GX250" s="265">
        <v>0.98116000000000003</v>
      </c>
      <c r="GY250" s="265">
        <v>0.39502999999999999</v>
      </c>
      <c r="GZ250" s="265">
        <v>0.31479000000000001</v>
      </c>
      <c r="HA250" s="265">
        <v>0.98299000000000003</v>
      </c>
      <c r="HB250" s="265">
        <v>0.96924999999999994</v>
      </c>
      <c r="HC250" s="265">
        <v>0.79471000000000003</v>
      </c>
      <c r="HD250" s="265">
        <v>0.54759999999999998</v>
      </c>
      <c r="HE250" s="265">
        <v>0.97582000000000002</v>
      </c>
      <c r="HF250" s="265">
        <v>0.65473000000000003</v>
      </c>
      <c r="HG250" s="265">
        <v>0.97558</v>
      </c>
      <c r="HH250" s="265">
        <v>0.97741999999999996</v>
      </c>
      <c r="HI250" s="265">
        <v>0.97572000000000003</v>
      </c>
      <c r="HJ250" s="265">
        <v>0.71162000000000003</v>
      </c>
      <c r="HK250" s="265">
        <v>1</v>
      </c>
      <c r="HL250" s="265">
        <v>0.99583999999999995</v>
      </c>
      <c r="HM250" s="265">
        <v>0.94672000000000001</v>
      </c>
      <c r="HN250" s="265">
        <v>0.91788999999999998</v>
      </c>
      <c r="HO250" s="265">
        <v>0.92723</v>
      </c>
      <c r="HP250" s="265">
        <v>0.95894000000000001</v>
      </c>
      <c r="HQ250" s="265">
        <v>0.58518999999999999</v>
      </c>
      <c r="HR250" s="265">
        <v>0.59752000000000005</v>
      </c>
      <c r="HS250" s="265">
        <v>0.89754999999999996</v>
      </c>
      <c r="HT250" s="265">
        <v>0.59199999999999997</v>
      </c>
      <c r="HU250" s="265">
        <v>0.57640000000000002</v>
      </c>
      <c r="HV250" s="265">
        <v>0.95882000000000001</v>
      </c>
      <c r="HW250" s="265">
        <v>0.50134999999999996</v>
      </c>
      <c r="HX250" s="265">
        <v>0.52188000000000001</v>
      </c>
      <c r="HY250" s="265">
        <v>0.39938000000000001</v>
      </c>
      <c r="HZ250" s="265">
        <v>0.72696000000000005</v>
      </c>
      <c r="IA250" s="265">
        <v>0.87941000000000003</v>
      </c>
      <c r="IB250" s="265">
        <v>0.88246000000000002</v>
      </c>
      <c r="IC250" s="265">
        <v>0.86946999999999997</v>
      </c>
      <c r="ID250" s="265">
        <v>0.87531000000000003</v>
      </c>
      <c r="IE250" s="265">
        <v>0.91910999999999998</v>
      </c>
      <c r="IF250" s="265">
        <v>0.92188999999999999</v>
      </c>
      <c r="IG250" s="265">
        <v>0.96387999999999996</v>
      </c>
      <c r="IH250" s="265">
        <v>0.96430000000000005</v>
      </c>
      <c r="II250" s="265">
        <v>0.74524999999999997</v>
      </c>
      <c r="IJ250" s="265">
        <v>0.93223999999999996</v>
      </c>
      <c r="IK250" s="265">
        <v>0.92447000000000001</v>
      </c>
      <c r="IL250" s="265">
        <v>0.97174000000000005</v>
      </c>
      <c r="IM250" s="265">
        <v>0.79576000000000002</v>
      </c>
      <c r="IN250" s="265">
        <v>0.61756</v>
      </c>
      <c r="IO250" s="265">
        <v>0.46437</v>
      </c>
      <c r="IP250" s="265">
        <v>0.99165000000000003</v>
      </c>
      <c r="IQ250" s="265">
        <v>0.93715999999999999</v>
      </c>
      <c r="IR250" s="265">
        <v>0.49181999999999998</v>
      </c>
      <c r="IS250" s="265">
        <v>1</v>
      </c>
      <c r="IT250" s="265">
        <v>0.42731000000000002</v>
      </c>
      <c r="IU250" s="265">
        <v>0.95943999999999996</v>
      </c>
      <c r="IV250" s="265">
        <v>0.97967000000000004</v>
      </c>
      <c r="IW250" s="265">
        <v>0.92183000000000004</v>
      </c>
      <c r="IX250" s="265">
        <v>0.94738</v>
      </c>
      <c r="IY250" s="265">
        <v>0.70865999999999996</v>
      </c>
      <c r="IZ250" s="265">
        <v>0.64573999999999998</v>
      </c>
      <c r="JA250" s="265">
        <v>0.67506999999999995</v>
      </c>
      <c r="JB250" s="265">
        <v>0.64817000000000002</v>
      </c>
      <c r="JC250" s="265">
        <v>0.69696999999999998</v>
      </c>
      <c r="JD250" s="265">
        <v>0.81827000000000005</v>
      </c>
      <c r="JE250" s="265">
        <v>0.98221000000000003</v>
      </c>
      <c r="JF250" s="265">
        <v>0.38097999999999999</v>
      </c>
      <c r="JG250" s="265">
        <v>0.91840999999999995</v>
      </c>
      <c r="JH250" s="265">
        <v>0.78058000000000005</v>
      </c>
      <c r="JI250" s="265">
        <v>0.53849999999999998</v>
      </c>
      <c r="JJ250" s="265">
        <v>0.52797000000000005</v>
      </c>
      <c r="JK250" s="265">
        <v>0.66649000000000003</v>
      </c>
      <c r="JL250" s="265">
        <v>0.65610000000000002</v>
      </c>
      <c r="JM250" s="265">
        <v>0.93572</v>
      </c>
      <c r="JN250" s="265">
        <v>0.94208999999999998</v>
      </c>
      <c r="JO250" s="265">
        <v>0.94677999999999995</v>
      </c>
      <c r="JP250" s="265">
        <v>0.45782</v>
      </c>
      <c r="JQ250" s="265">
        <v>0.95277000000000001</v>
      </c>
      <c r="JR250" s="265">
        <v>0.94533999999999996</v>
      </c>
      <c r="JS250" s="265">
        <v>0.91073999999999999</v>
      </c>
      <c r="JT250" s="265">
        <v>0.27405000000000002</v>
      </c>
      <c r="JU250" s="265">
        <v>0.80903000000000003</v>
      </c>
      <c r="JV250" s="265">
        <v>0.76326000000000005</v>
      </c>
      <c r="JW250" s="265">
        <v>0.97155000000000002</v>
      </c>
      <c r="JX250" s="265">
        <v>0.97099000000000002</v>
      </c>
      <c r="JY250" s="265">
        <v>0.95520000000000005</v>
      </c>
      <c r="JZ250" s="265">
        <v>1</v>
      </c>
      <c r="KA250" s="265">
        <v>0.99412999999999996</v>
      </c>
      <c r="KB250" s="265">
        <v>0.92452000000000001</v>
      </c>
      <c r="KC250" s="265">
        <v>0.38982</v>
      </c>
      <c r="KD250" s="265">
        <v>0.32190000000000002</v>
      </c>
      <c r="KE250" s="265">
        <v>0.33822000000000002</v>
      </c>
      <c r="KF250" s="265">
        <v>0.32516</v>
      </c>
      <c r="KG250" s="265">
        <v>0.31007000000000001</v>
      </c>
      <c r="KH250" s="265">
        <v>0.82632000000000005</v>
      </c>
      <c r="KI250" s="265">
        <v>0.91046000000000005</v>
      </c>
      <c r="KJ250" s="265">
        <v>0.90069999999999995</v>
      </c>
      <c r="KK250" s="265">
        <v>0.98109000000000002</v>
      </c>
      <c r="KL250" s="265">
        <v>0.99012999999999995</v>
      </c>
      <c r="KM250" s="265">
        <v>0.94521999999999995</v>
      </c>
      <c r="KN250" s="265">
        <v>0.88636999999999999</v>
      </c>
      <c r="KO250" s="265">
        <v>0.80745999999999996</v>
      </c>
      <c r="KP250" s="265">
        <v>5.92390562323969E-3</v>
      </c>
      <c r="KQ250" s="265">
        <v>0.66308999999999996</v>
      </c>
      <c r="KR250" s="265">
        <v>0.61055000000000004</v>
      </c>
      <c r="KS250" s="265">
        <v>0.56857000000000002</v>
      </c>
      <c r="KT250" s="265">
        <v>0.93356944357203586</v>
      </c>
      <c r="KU250" s="265">
        <v>0.30736999999999998</v>
      </c>
      <c r="KV250" s="265">
        <v>0.48544999999999999</v>
      </c>
      <c r="KW250" s="265">
        <v>0.55571999999999999</v>
      </c>
      <c r="KX250" s="265">
        <v>0.65781000000000001</v>
      </c>
      <c r="KY250" s="265">
        <v>0.81620000000000004</v>
      </c>
      <c r="KZ250" s="265">
        <v>0.94594</v>
      </c>
      <c r="LA250" s="265">
        <v>0.99782999999999999</v>
      </c>
      <c r="LB250" s="265">
        <v>0.98680999999999996</v>
      </c>
      <c r="LC250" s="265">
        <v>1</v>
      </c>
      <c r="LD250" s="265">
        <v>0</v>
      </c>
      <c r="LE250" s="265">
        <v>0.19733000000000001</v>
      </c>
      <c r="LF250" s="265">
        <v>0</v>
      </c>
      <c r="LG250" s="265">
        <v>0</v>
      </c>
      <c r="LH250" s="431">
        <v>3.2774752471596003E-3</v>
      </c>
      <c r="LI250" s="431">
        <v>4.3999259360134602E-3</v>
      </c>
      <c r="LJ250" s="431">
        <v>4.7790589742362499E-3</v>
      </c>
      <c r="LK250" s="431">
        <v>6.4282412640750408E-3</v>
      </c>
      <c r="LL250" s="431">
        <v>6.1232266016304493E-3</v>
      </c>
      <c r="LM250" s="431">
        <v>7.7867018990218639E-3</v>
      </c>
      <c r="LN250" s="431">
        <v>7.714961189776659E-3</v>
      </c>
      <c r="LO250" s="431">
        <v>8.4622260183095932E-3</v>
      </c>
      <c r="LP250" s="431">
        <v>7.6513341628015041E-3</v>
      </c>
      <c r="LQ250" s="431">
        <v>8.2652391865849495E-3</v>
      </c>
      <c r="LR250" s="431">
        <v>2.8193031903356314E-3</v>
      </c>
      <c r="LS250" s="431">
        <v>5.6364233605563641E-3</v>
      </c>
      <c r="LT250" s="431">
        <v>3.291107714176178E-3</v>
      </c>
      <c r="LU250" s="431">
        <v>7.0130112580955029E-3</v>
      </c>
      <c r="LV250" s="431">
        <v>6.5410197712481022E-3</v>
      </c>
      <c r="LW250" s="431">
        <v>8.4459139034152031E-3</v>
      </c>
      <c r="LX250" s="431">
        <v>6.6359140910208225E-3</v>
      </c>
      <c r="LY250" s="431">
        <v>7.4027650989592075E-3</v>
      </c>
      <c r="LZ250" s="431">
        <v>3.0984957702457905E-3</v>
      </c>
      <c r="MA250" s="431">
        <v>4.1617797687649727E-3</v>
      </c>
      <c r="MB250" s="431">
        <v>3.2811393029987812E-3</v>
      </c>
      <c r="MC250" s="431">
        <v>6.0822390951216221E-3</v>
      </c>
      <c r="MD250" s="431">
        <v>6.9177937693893909E-3</v>
      </c>
      <c r="ME250" s="431">
        <v>5.0428230315446854E-3</v>
      </c>
      <c r="MF250" s="431">
        <v>4.5399637892842293E-3</v>
      </c>
      <c r="MG250" s="431">
        <v>5.3906692191958427E-3</v>
      </c>
      <c r="MH250" s="266"/>
      <c r="MI250" s="266"/>
      <c r="MJ250" s="266"/>
      <c r="MK250" s="266"/>
      <c r="ML250" s="266"/>
      <c r="MM250" s="266"/>
      <c r="MN250" s="266"/>
      <c r="MO250" s="266"/>
      <c r="MP250" s="266"/>
      <c r="MQ250" s="266"/>
      <c r="MR250" s="266"/>
      <c r="MS250" s="266"/>
      <c r="MT250" s="266"/>
      <c r="MU250" s="266"/>
      <c r="MV250" s="266"/>
      <c r="MW250" s="266"/>
      <c r="MX250" s="266"/>
      <c r="MY250" s="266"/>
      <c r="MZ250" s="266"/>
      <c r="NA250" s="266"/>
      <c r="NB250" s="266"/>
      <c r="NC250" s="266"/>
      <c r="ND250" s="266"/>
      <c r="NE250" s="266"/>
      <c r="NF250" s="266"/>
      <c r="NG250" s="266"/>
      <c r="NH250" s="266"/>
      <c r="NI250" s="266"/>
      <c r="NJ250" s="266"/>
      <c r="NK250" s="266"/>
      <c r="NL250" s="266"/>
      <c r="NM250" s="266"/>
      <c r="NN250" s="266"/>
      <c r="NO250" s="266"/>
      <c r="NP250" s="266"/>
      <c r="NQ250" s="266"/>
      <c r="NR250" s="266"/>
      <c r="NS250" s="266"/>
      <c r="NT250" s="266"/>
      <c r="NU250" s="266"/>
      <c r="NV250" s="266"/>
      <c r="NW250" s="266"/>
      <c r="NX250" s="266"/>
      <c r="NY250" s="266"/>
      <c r="NZ250" s="266"/>
      <c r="OA250" s="266"/>
      <c r="OB250" s="266"/>
      <c r="OC250" s="266"/>
      <c r="OD250" s="266"/>
      <c r="OE250" s="266"/>
      <c r="OF250" s="266"/>
      <c r="OG250" s="266"/>
      <c r="OH250" s="266"/>
      <c r="OI250" s="266"/>
      <c r="OJ250" s="266"/>
      <c r="OK250" s="266"/>
      <c r="OL250" s="266"/>
      <c r="OM250" s="266"/>
      <c r="ON250" s="267"/>
    </row>
    <row r="251" spans="1:404">
      <c r="A251" s="261">
        <v>626</v>
      </c>
      <c r="B251" s="265">
        <v>0.17796999999999999</v>
      </c>
      <c r="C251" s="265">
        <v>0.26872000000000001</v>
      </c>
      <c r="D251" s="265">
        <v>0.33476</v>
      </c>
      <c r="E251" s="265">
        <v>0.40403</v>
      </c>
      <c r="F251" s="265">
        <v>0.17512</v>
      </c>
      <c r="G251" s="265">
        <v>0.26702999999999999</v>
      </c>
      <c r="H251" s="265">
        <v>0.24721000000000001</v>
      </c>
      <c r="I251" s="265">
        <v>0.41337000000000002</v>
      </c>
      <c r="J251" s="265">
        <v>0.44879999999999998</v>
      </c>
      <c r="K251" s="265">
        <v>0.16045999999999999</v>
      </c>
      <c r="L251" s="265">
        <v>0.1782</v>
      </c>
      <c r="M251" s="265">
        <v>0.21079999999999999</v>
      </c>
      <c r="N251" s="265">
        <v>0.56194999999999995</v>
      </c>
      <c r="O251" s="265">
        <v>0.26673000000000002</v>
      </c>
      <c r="P251" s="265">
        <v>0.26389000000000001</v>
      </c>
      <c r="Q251" s="265">
        <v>0.23391999999999999</v>
      </c>
      <c r="R251" s="265">
        <v>0.39934999999999998</v>
      </c>
      <c r="S251" s="265">
        <v>0.31872</v>
      </c>
      <c r="T251" s="265">
        <v>0.21389</v>
      </c>
      <c r="U251" s="265">
        <v>0.22219</v>
      </c>
      <c r="V251" s="265">
        <v>0.15035999999999999</v>
      </c>
      <c r="W251" s="265">
        <v>0.21909000000000001</v>
      </c>
      <c r="X251" s="265">
        <v>0.19988</v>
      </c>
      <c r="Y251" s="265">
        <v>0.18121999999999999</v>
      </c>
      <c r="Z251" s="265">
        <v>0.12891</v>
      </c>
      <c r="AA251" s="265">
        <v>0.17637</v>
      </c>
      <c r="AB251" s="265">
        <v>0.12397</v>
      </c>
      <c r="AC251" s="265">
        <v>0.39262000000000002</v>
      </c>
      <c r="AD251" s="265">
        <v>0.26468000000000003</v>
      </c>
      <c r="AE251" s="265">
        <v>0.23916999999999999</v>
      </c>
      <c r="AF251" s="265">
        <v>0.20884</v>
      </c>
      <c r="AG251" s="265">
        <v>5.4129999999999998E-2</v>
      </c>
      <c r="AH251" s="265">
        <v>0.16273000000000001</v>
      </c>
      <c r="AI251" s="265">
        <v>0.17573</v>
      </c>
      <c r="AJ251" s="265">
        <v>0.21711</v>
      </c>
      <c r="AK251" s="265">
        <v>0.15586</v>
      </c>
      <c r="AL251" s="265">
        <v>0.16420000000000001</v>
      </c>
      <c r="AM251" s="265">
        <v>0.14332</v>
      </c>
      <c r="AN251" s="265">
        <v>0.13736999999999999</v>
      </c>
      <c r="AO251" s="265">
        <v>0.14699999999999999</v>
      </c>
      <c r="AP251" s="265">
        <v>0.18926000000000001</v>
      </c>
      <c r="AQ251" s="265">
        <v>0.12292</v>
      </c>
      <c r="AR251" s="265">
        <v>0.13755999999999999</v>
      </c>
      <c r="AS251" s="265">
        <v>0.15558</v>
      </c>
      <c r="AT251" s="265">
        <v>0.11401</v>
      </c>
      <c r="AU251" s="265">
        <v>0.12389</v>
      </c>
      <c r="AV251" s="265">
        <v>0.10265000000000001</v>
      </c>
      <c r="AW251" s="265">
        <v>0.21729999999999999</v>
      </c>
      <c r="AX251" s="265">
        <v>0.19821</v>
      </c>
      <c r="AY251" s="265">
        <v>0.17241999999999999</v>
      </c>
      <c r="AZ251" s="265">
        <v>0.15912999999999999</v>
      </c>
      <c r="BA251" s="265">
        <v>0.20424</v>
      </c>
      <c r="BB251" s="265">
        <v>0.20424</v>
      </c>
      <c r="BC251" s="265">
        <v>0.20405999999999999</v>
      </c>
      <c r="BD251" s="265">
        <v>0.20424</v>
      </c>
      <c r="BE251" s="265">
        <v>0.15644</v>
      </c>
      <c r="BF251" s="265">
        <v>0.13736000000000001</v>
      </c>
      <c r="BG251" s="265">
        <v>0.55993000000000004</v>
      </c>
      <c r="BH251" s="265">
        <v>0.55595000000000006</v>
      </c>
      <c r="BI251" s="265">
        <v>0.97992999999999997</v>
      </c>
      <c r="BJ251" s="265">
        <v>0.89439999999999997</v>
      </c>
      <c r="BK251" s="265">
        <v>0.3039</v>
      </c>
      <c r="BL251" s="265">
        <v>0.59436</v>
      </c>
      <c r="BM251" s="265">
        <v>0.35365999999999997</v>
      </c>
      <c r="BN251" s="265">
        <v>0.52959000000000001</v>
      </c>
      <c r="BO251" s="265">
        <v>0.57713999999999999</v>
      </c>
      <c r="BP251" s="265">
        <v>0.14455999999999999</v>
      </c>
      <c r="BQ251" s="265">
        <v>0.48271999999999998</v>
      </c>
      <c r="BR251" s="265">
        <v>0.52037999999999995</v>
      </c>
      <c r="BS251" s="265">
        <v>0.48953000000000002</v>
      </c>
      <c r="BT251" s="265">
        <v>0.47819</v>
      </c>
      <c r="BU251" s="265">
        <v>1.3048000000000001E-2</v>
      </c>
      <c r="BV251" s="265">
        <v>5.0650000000000001E-3</v>
      </c>
      <c r="BW251" s="265">
        <v>0.11294999999999999</v>
      </c>
      <c r="BX251" s="265">
        <v>4.7294000000000003E-2</v>
      </c>
      <c r="BY251" s="265">
        <v>0.61624999999999996</v>
      </c>
      <c r="BZ251" s="265">
        <v>0.59982999999999997</v>
      </c>
      <c r="CA251" s="265">
        <v>0.88400000000000001</v>
      </c>
      <c r="CB251" s="265">
        <v>0.71831999999999996</v>
      </c>
      <c r="CC251" s="265">
        <v>0.87177000000000004</v>
      </c>
      <c r="CD251" s="265">
        <v>0.60555000000000003</v>
      </c>
      <c r="CE251" s="265">
        <v>0.57330000000000003</v>
      </c>
      <c r="CF251" s="265">
        <v>0.62500999999999995</v>
      </c>
      <c r="CG251" s="265">
        <v>0.58145000000000002</v>
      </c>
      <c r="CH251" s="265">
        <v>0.57489999999999997</v>
      </c>
      <c r="CI251" s="265">
        <v>0.57374000000000003</v>
      </c>
      <c r="CJ251" s="265">
        <v>0.57089000000000001</v>
      </c>
      <c r="CK251" s="265">
        <v>0.61980999999999997</v>
      </c>
      <c r="CL251" s="265">
        <v>0.58167999999999997</v>
      </c>
      <c r="CM251" s="265">
        <v>0.84931000000000001</v>
      </c>
      <c r="CN251" s="265">
        <v>0.33534999999999998</v>
      </c>
      <c r="CO251" s="265">
        <v>0.96565000000000001</v>
      </c>
      <c r="CP251" s="265">
        <v>0.91662999999999994</v>
      </c>
      <c r="CQ251" s="265">
        <v>0.94410000000000005</v>
      </c>
      <c r="CR251" s="265">
        <v>0.94799999999999995</v>
      </c>
      <c r="CS251" s="265">
        <v>0.11020000000000001</v>
      </c>
      <c r="CT251" s="265">
        <v>0.34227000000000002</v>
      </c>
      <c r="CU251" s="265">
        <v>0.55200000000000005</v>
      </c>
      <c r="CV251" s="265">
        <v>0.99036000000000002</v>
      </c>
      <c r="CW251" s="265">
        <v>0.49697000000000002</v>
      </c>
      <c r="CX251" s="265">
        <v>0.15051999999999999</v>
      </c>
      <c r="CY251" s="265">
        <v>0.69277999999999995</v>
      </c>
      <c r="CZ251" s="265">
        <v>0.54591000000000001</v>
      </c>
      <c r="DA251" s="265">
        <v>0.48303000000000001</v>
      </c>
      <c r="DB251" s="265">
        <v>0.52524999999999999</v>
      </c>
      <c r="DC251" s="265">
        <v>0.57113000000000003</v>
      </c>
      <c r="DD251" s="265">
        <v>0.52727000000000002</v>
      </c>
      <c r="DE251" s="265">
        <v>0.60824999999999996</v>
      </c>
      <c r="DF251" s="265">
        <v>0.90544000000000002</v>
      </c>
      <c r="DG251" s="265">
        <v>0.90547</v>
      </c>
      <c r="DH251" s="265">
        <v>0.43704999999999999</v>
      </c>
      <c r="DI251" s="265">
        <v>0.40645999999999999</v>
      </c>
      <c r="DJ251" s="265">
        <v>0.46811999999999998</v>
      </c>
      <c r="DK251" s="265">
        <v>0.93611</v>
      </c>
      <c r="DL251" s="265">
        <v>0.11559</v>
      </c>
      <c r="DM251" s="265">
        <v>0.90551999999999999</v>
      </c>
      <c r="DN251" s="265">
        <v>0.75844</v>
      </c>
      <c r="DO251" s="265">
        <v>0.32232</v>
      </c>
      <c r="DP251" s="265">
        <v>0.73068</v>
      </c>
      <c r="DQ251" s="265">
        <v>0.96953</v>
      </c>
      <c r="DR251" s="265">
        <v>0.77144999999999997</v>
      </c>
      <c r="DS251" s="265">
        <v>0.56111</v>
      </c>
      <c r="DT251" s="265">
        <v>2.7053000000000001E-2</v>
      </c>
      <c r="DU251" s="265">
        <v>0.37598999999999999</v>
      </c>
      <c r="DV251" s="265">
        <v>9.4896999999999995E-2</v>
      </c>
      <c r="DW251" s="265">
        <v>0.49070999999999998</v>
      </c>
      <c r="DX251" s="265">
        <v>0.7681</v>
      </c>
      <c r="DY251" s="265">
        <v>0.69086999999999998</v>
      </c>
      <c r="DZ251" s="265">
        <v>9.6295000000000006E-2</v>
      </c>
      <c r="EA251" s="265">
        <v>0.50331999999999999</v>
      </c>
      <c r="EB251" s="265">
        <v>0.46794000000000002</v>
      </c>
      <c r="EC251" s="265">
        <v>0.46793000000000001</v>
      </c>
      <c r="ED251" s="265">
        <v>0.46795999999999999</v>
      </c>
      <c r="EE251" s="265">
        <v>0.46797</v>
      </c>
      <c r="EF251" s="265">
        <v>0.91439000000000004</v>
      </c>
      <c r="EG251" s="265">
        <v>0.50327999999999995</v>
      </c>
      <c r="EH251" s="265">
        <v>0.54625999999999997</v>
      </c>
      <c r="EI251" s="265">
        <v>0.65713999999999995</v>
      </c>
      <c r="EJ251" s="265">
        <v>0.64536000000000004</v>
      </c>
      <c r="EK251" s="265">
        <v>0.53737000000000001</v>
      </c>
      <c r="EL251" s="265">
        <v>0.52500000000000002</v>
      </c>
      <c r="EM251" s="265">
        <v>0.99124000000000001</v>
      </c>
      <c r="EN251" s="265">
        <v>0.97465000000000002</v>
      </c>
      <c r="EO251" s="265">
        <v>0.77029999999999998</v>
      </c>
      <c r="EP251" s="265">
        <v>0.68976000000000004</v>
      </c>
      <c r="EQ251" s="265">
        <v>0.52595000000000003</v>
      </c>
      <c r="ER251" s="265">
        <v>0.46875</v>
      </c>
      <c r="ES251" s="265">
        <v>0.53022000000000002</v>
      </c>
      <c r="ET251" s="265">
        <v>0.53286999999999995</v>
      </c>
      <c r="EU251" s="265">
        <v>0.52815999999999996</v>
      </c>
      <c r="EV251" s="265">
        <v>0.27181</v>
      </c>
      <c r="EW251" s="265">
        <v>0.31808999999999998</v>
      </c>
      <c r="EX251" s="265">
        <v>0.40397</v>
      </c>
      <c r="EY251" s="265">
        <v>0.52614000000000005</v>
      </c>
      <c r="EZ251" s="265">
        <v>0.69311</v>
      </c>
      <c r="FA251" s="265">
        <v>0.38836999999999999</v>
      </c>
      <c r="FB251" s="265">
        <v>0.30451</v>
      </c>
      <c r="FC251" s="265">
        <v>0.23333999999999999</v>
      </c>
      <c r="FD251" s="265">
        <v>0.50746999999999998</v>
      </c>
      <c r="FE251" s="265">
        <v>0.16883000000000001</v>
      </c>
      <c r="FF251" s="265">
        <v>0.50438000000000005</v>
      </c>
      <c r="FG251" s="265">
        <v>0.51117999999999997</v>
      </c>
      <c r="FH251" s="265">
        <v>0.49926999999999999</v>
      </c>
      <c r="FI251" s="265">
        <v>0.49722</v>
      </c>
      <c r="FJ251" s="265">
        <v>0.94799999999999995</v>
      </c>
      <c r="FK251" s="265">
        <v>0.9496</v>
      </c>
      <c r="FL251" s="265">
        <v>0.66937000000000002</v>
      </c>
      <c r="FM251" s="265">
        <v>0.38307999999999998</v>
      </c>
      <c r="FN251" s="265">
        <v>0.96313000000000004</v>
      </c>
      <c r="FO251" s="265">
        <v>0.96399999999999997</v>
      </c>
      <c r="FP251" s="265">
        <v>0.33957999999999999</v>
      </c>
      <c r="FQ251" s="265">
        <v>0.98538999999999999</v>
      </c>
      <c r="FR251" s="265">
        <v>0.94335999999999998</v>
      </c>
      <c r="FS251" s="265">
        <v>0.92249999999999999</v>
      </c>
      <c r="FT251" s="265">
        <v>0.96292999999999995</v>
      </c>
      <c r="FU251" s="265">
        <v>0.97594999999999998</v>
      </c>
      <c r="FV251" s="265">
        <v>0.55596999999999996</v>
      </c>
      <c r="FW251" s="265">
        <v>0.36549999999999999</v>
      </c>
      <c r="FX251" s="265">
        <v>0.94835000000000003</v>
      </c>
      <c r="FY251" s="265">
        <v>0.3276</v>
      </c>
      <c r="FZ251" s="265">
        <v>0.36549999999999999</v>
      </c>
      <c r="GA251" s="265">
        <v>0.70128999999999997</v>
      </c>
      <c r="GB251" s="265">
        <v>0.50083</v>
      </c>
      <c r="GC251" s="265">
        <v>0.81215000000000004</v>
      </c>
      <c r="GD251" s="265">
        <v>0.99841999999999997</v>
      </c>
      <c r="GE251" s="265">
        <v>0.85782000000000003</v>
      </c>
      <c r="GF251" s="265">
        <v>0.95669999999999999</v>
      </c>
      <c r="GG251" s="265">
        <v>0.43581999999999999</v>
      </c>
      <c r="GH251" s="265">
        <v>0.49837999999999999</v>
      </c>
      <c r="GI251" s="265">
        <v>0.46378000000000003</v>
      </c>
      <c r="GJ251" s="265">
        <v>0.98821999999999999</v>
      </c>
      <c r="GK251" s="265">
        <v>0.99819000000000002</v>
      </c>
      <c r="GL251" s="265">
        <v>0.68781000000000003</v>
      </c>
      <c r="GM251" s="265">
        <v>0.96194000000000002</v>
      </c>
      <c r="GN251" s="265">
        <v>0.68662999999999996</v>
      </c>
      <c r="GO251" s="265">
        <v>0.96404000000000001</v>
      </c>
      <c r="GP251" s="265">
        <v>0.94242000000000004</v>
      </c>
      <c r="GQ251" s="265">
        <v>0.94476000000000004</v>
      </c>
      <c r="GR251" s="265">
        <v>0.90312000000000003</v>
      </c>
      <c r="GS251" s="265">
        <v>0.94464000000000004</v>
      </c>
      <c r="GT251" s="265">
        <v>0.95111000000000001</v>
      </c>
      <c r="GU251" s="265">
        <v>0.95204</v>
      </c>
      <c r="GV251" s="265">
        <v>0.92515000000000003</v>
      </c>
      <c r="GW251" s="265">
        <v>0.91130999999999995</v>
      </c>
      <c r="GX251" s="265">
        <v>0.97660000000000002</v>
      </c>
      <c r="GY251" s="265">
        <v>0.38825999999999999</v>
      </c>
      <c r="GZ251" s="265">
        <v>0.30924000000000001</v>
      </c>
      <c r="HA251" s="265">
        <v>0.97828999999999999</v>
      </c>
      <c r="HB251" s="265">
        <v>0.96460000000000001</v>
      </c>
      <c r="HC251" s="265">
        <v>0.78680000000000005</v>
      </c>
      <c r="HD251" s="265">
        <v>0.54249000000000003</v>
      </c>
      <c r="HE251" s="265">
        <v>0.97206000000000004</v>
      </c>
      <c r="HF251" s="265">
        <v>0.64642999999999995</v>
      </c>
      <c r="HG251" s="265">
        <v>0.97197</v>
      </c>
      <c r="HH251" s="265">
        <v>0.97370999999999996</v>
      </c>
      <c r="HI251" s="265">
        <v>0.97189999999999999</v>
      </c>
      <c r="HJ251" s="265">
        <v>0.70040999999999998</v>
      </c>
      <c r="HK251" s="265">
        <v>0.99895</v>
      </c>
      <c r="HL251" s="265">
        <v>0.99412999999999996</v>
      </c>
      <c r="HM251" s="265">
        <v>0.94042000000000003</v>
      </c>
      <c r="HN251" s="265">
        <v>0.91134999999999999</v>
      </c>
      <c r="HO251" s="265">
        <v>0.92096</v>
      </c>
      <c r="HP251" s="265">
        <v>0.95313999999999999</v>
      </c>
      <c r="HQ251" s="265">
        <v>0.57762000000000002</v>
      </c>
      <c r="HR251" s="265">
        <v>0.58887999999999996</v>
      </c>
      <c r="HS251" s="265">
        <v>0.88980999999999999</v>
      </c>
      <c r="HT251" s="265">
        <v>0.58472000000000002</v>
      </c>
      <c r="HU251" s="265">
        <v>0.56847999999999999</v>
      </c>
      <c r="HV251" s="265">
        <v>0.95299</v>
      </c>
      <c r="HW251" s="265">
        <v>0.49419999999999997</v>
      </c>
      <c r="HX251" s="265">
        <v>0.51417999999999997</v>
      </c>
      <c r="HY251" s="265">
        <v>0.39323000000000002</v>
      </c>
      <c r="HZ251" s="265">
        <v>0.71658999999999995</v>
      </c>
      <c r="IA251" s="265">
        <v>0.87039999999999995</v>
      </c>
      <c r="IB251" s="265">
        <v>0.87355000000000005</v>
      </c>
      <c r="IC251" s="265">
        <v>0.86068</v>
      </c>
      <c r="ID251" s="265">
        <v>0.86646999999999996</v>
      </c>
      <c r="IE251" s="265">
        <v>0.91166999999999998</v>
      </c>
      <c r="IF251" s="265">
        <v>0.91442000000000001</v>
      </c>
      <c r="IG251" s="265">
        <v>0.95786000000000004</v>
      </c>
      <c r="IH251" s="265">
        <v>0.96182999999999996</v>
      </c>
      <c r="II251" s="265">
        <v>0.73567000000000005</v>
      </c>
      <c r="IJ251" s="265">
        <v>0.92552000000000001</v>
      </c>
      <c r="IK251" s="265">
        <v>0.91766999999999999</v>
      </c>
      <c r="IL251" s="265">
        <v>0.96686000000000005</v>
      </c>
      <c r="IM251" s="265">
        <v>0.78619000000000006</v>
      </c>
      <c r="IN251" s="265">
        <v>0.60724999999999996</v>
      </c>
      <c r="IO251" s="265">
        <v>0.45218000000000003</v>
      </c>
      <c r="IP251" s="265">
        <v>0.98831000000000002</v>
      </c>
      <c r="IQ251" s="265">
        <v>0.93076999999999999</v>
      </c>
      <c r="IR251" s="265">
        <v>0.48416999999999999</v>
      </c>
      <c r="IS251" s="265">
        <v>0.99817</v>
      </c>
      <c r="IT251" s="265">
        <v>0.42146</v>
      </c>
      <c r="IU251" s="265">
        <v>0.95374000000000003</v>
      </c>
      <c r="IV251" s="265">
        <v>0.98373999999999995</v>
      </c>
      <c r="IW251" s="265">
        <v>0.91393999999999997</v>
      </c>
      <c r="IX251" s="265">
        <v>0.94196000000000002</v>
      </c>
      <c r="IY251" s="265">
        <v>0.70094999999999996</v>
      </c>
      <c r="IZ251" s="265">
        <v>0.63907999999999998</v>
      </c>
      <c r="JA251" s="265">
        <v>0.66808000000000001</v>
      </c>
      <c r="JB251" s="265">
        <v>0.64149</v>
      </c>
      <c r="JC251" s="265">
        <v>0.68918999999999997</v>
      </c>
      <c r="JD251" s="265">
        <v>0.80822000000000005</v>
      </c>
      <c r="JE251" s="265">
        <v>0.97882000000000002</v>
      </c>
      <c r="JF251" s="265">
        <v>0.37478</v>
      </c>
      <c r="JG251" s="265">
        <v>0.91112000000000004</v>
      </c>
      <c r="JH251" s="265">
        <v>0.77186999999999995</v>
      </c>
      <c r="JI251" s="265">
        <v>0.53120000000000001</v>
      </c>
      <c r="JJ251" s="265">
        <v>0.52139000000000002</v>
      </c>
      <c r="JK251" s="265">
        <v>0.65793000000000001</v>
      </c>
      <c r="JL251" s="265">
        <v>0.64729999999999999</v>
      </c>
      <c r="JM251" s="265">
        <v>0.93028</v>
      </c>
      <c r="JN251" s="265">
        <v>0.93627000000000005</v>
      </c>
      <c r="JO251" s="265">
        <v>0.93979000000000001</v>
      </c>
      <c r="JP251" s="265">
        <v>0.44930999999999999</v>
      </c>
      <c r="JQ251" s="265">
        <v>0.94633</v>
      </c>
      <c r="JR251" s="265">
        <v>0.93745999999999996</v>
      </c>
      <c r="JS251" s="265">
        <v>0.90203999999999995</v>
      </c>
      <c r="JT251" s="265">
        <v>0.27045999999999998</v>
      </c>
      <c r="JU251" s="265">
        <v>0.80147999999999997</v>
      </c>
      <c r="JV251" s="265">
        <v>0.75602999999999998</v>
      </c>
      <c r="JW251" s="265">
        <v>0.96499999999999997</v>
      </c>
      <c r="JX251" s="265">
        <v>0.96416999999999997</v>
      </c>
      <c r="JY251" s="265">
        <v>0.94779000000000002</v>
      </c>
      <c r="JZ251" s="265">
        <v>0.98587999999999998</v>
      </c>
      <c r="KA251" s="265">
        <v>0.99529999999999996</v>
      </c>
      <c r="KB251" s="265">
        <v>0.93093999999999999</v>
      </c>
      <c r="KC251" s="265">
        <v>0.38383</v>
      </c>
      <c r="KD251" s="265">
        <v>0.31642999999999999</v>
      </c>
      <c r="KE251" s="265">
        <v>0.33254</v>
      </c>
      <c r="KF251" s="265">
        <v>0.32018000000000002</v>
      </c>
      <c r="KG251" s="265">
        <v>0.30535000000000001</v>
      </c>
      <c r="KH251" s="265">
        <v>0.81716</v>
      </c>
      <c r="KI251" s="265">
        <v>0.90203</v>
      </c>
      <c r="KJ251" s="265">
        <v>0.89198</v>
      </c>
      <c r="KK251" s="265">
        <v>0.98309000000000002</v>
      </c>
      <c r="KL251" s="265">
        <v>0.99209999999999998</v>
      </c>
      <c r="KM251" s="265">
        <v>0.94199999999999995</v>
      </c>
      <c r="KN251" s="265">
        <v>0.88275999999999999</v>
      </c>
      <c r="KO251" s="265">
        <v>0.80369999999999997</v>
      </c>
      <c r="KP251" s="265">
        <v>5.8884767992744237E-3</v>
      </c>
      <c r="KQ251" s="265">
        <v>0.65939000000000003</v>
      </c>
      <c r="KR251" s="265">
        <v>0.60690999999999995</v>
      </c>
      <c r="KS251" s="265">
        <v>0.56499999999999995</v>
      </c>
      <c r="KT251" s="265">
        <v>0.93172985553763121</v>
      </c>
      <c r="KU251" s="265">
        <v>0.31062000000000001</v>
      </c>
      <c r="KV251" s="265">
        <v>0.48874000000000001</v>
      </c>
      <c r="KW251" s="265">
        <v>0.55886000000000002</v>
      </c>
      <c r="KX251" s="265">
        <v>0.66061000000000003</v>
      </c>
      <c r="KY251" s="265">
        <v>0.81823999999999997</v>
      </c>
      <c r="KZ251" s="265">
        <v>0.94706999999999997</v>
      </c>
      <c r="LA251" s="265">
        <v>0.99802999999999997</v>
      </c>
      <c r="LB251" s="265">
        <v>0.98623000000000005</v>
      </c>
      <c r="LC251" s="265">
        <v>1</v>
      </c>
      <c r="LD251" s="265">
        <v>0</v>
      </c>
      <c r="LE251" s="265">
        <v>0.19461000000000001</v>
      </c>
      <c r="LF251" s="265">
        <v>0</v>
      </c>
      <c r="LG251" s="265">
        <v>0</v>
      </c>
      <c r="LH251" s="431">
        <v>3.213588148355484E-3</v>
      </c>
      <c r="LI251" s="431">
        <v>4.5057386159896851E-3</v>
      </c>
      <c r="LJ251" s="431">
        <v>4.9064531922340393E-3</v>
      </c>
      <c r="LK251" s="431">
        <v>6.8772425875067711E-3</v>
      </c>
      <c r="LL251" s="431">
        <v>6.4707952551543713E-3</v>
      </c>
      <c r="LM251" s="431">
        <v>8.439469151198864E-3</v>
      </c>
      <c r="LN251" s="431">
        <v>8.2701239734888077E-3</v>
      </c>
      <c r="LO251" s="431">
        <v>9.2106517404317856E-3</v>
      </c>
      <c r="LP251" s="431">
        <v>8.2911150529980659E-3</v>
      </c>
      <c r="LQ251" s="431">
        <v>9.0140067040920258E-3</v>
      </c>
      <c r="LR251" s="431">
        <v>2.763745142146945E-3</v>
      </c>
      <c r="LS251" s="431">
        <v>5.9803994372487068E-3</v>
      </c>
      <c r="LT251" s="431">
        <v>3.2734281849116087E-3</v>
      </c>
      <c r="LU251" s="431">
        <v>7.5701060704886913E-3</v>
      </c>
      <c r="LV251" s="431">
        <v>6.9465525448322296E-3</v>
      </c>
      <c r="LW251" s="431">
        <v>9.1296909376978874E-3</v>
      </c>
      <c r="LX251" s="431">
        <v>7.0935860276222229E-3</v>
      </c>
      <c r="LY251" s="431">
        <v>8.0186221748590469E-3</v>
      </c>
      <c r="LZ251" s="431">
        <v>3.0426422599703074E-3</v>
      </c>
      <c r="MA251" s="431">
        <v>4.2732912115752697E-3</v>
      </c>
      <c r="MB251" s="431">
        <v>3.2330271787941456E-3</v>
      </c>
      <c r="MC251" s="431">
        <v>6.5122782252728939E-3</v>
      </c>
      <c r="MD251" s="431">
        <v>7.4509857222437859E-3</v>
      </c>
      <c r="ME251" s="431">
        <v>5.2880644798278809E-3</v>
      </c>
      <c r="MF251" s="431">
        <v>4.7068796120584011E-3</v>
      </c>
      <c r="MG251" s="431">
        <v>5.6923334486782551E-3</v>
      </c>
      <c r="MH251" s="266"/>
      <c r="MI251" s="266"/>
      <c r="MJ251" s="266"/>
      <c r="MK251" s="266"/>
      <c r="ML251" s="266"/>
      <c r="MM251" s="266"/>
      <c r="MN251" s="266"/>
      <c r="MO251" s="266"/>
      <c r="MP251" s="266"/>
      <c r="MQ251" s="266"/>
      <c r="MR251" s="266"/>
      <c r="MS251" s="266"/>
      <c r="MT251" s="266"/>
      <c r="MU251" s="266"/>
      <c r="MV251" s="266"/>
      <c r="MW251" s="266"/>
      <c r="MX251" s="266"/>
      <c r="MY251" s="266"/>
      <c r="MZ251" s="266"/>
      <c r="NA251" s="266"/>
      <c r="NB251" s="266"/>
      <c r="NC251" s="266"/>
      <c r="ND251" s="266"/>
      <c r="NE251" s="266"/>
      <c r="NF251" s="266"/>
      <c r="NG251" s="266"/>
      <c r="NH251" s="266"/>
      <c r="NI251" s="266"/>
      <c r="NJ251" s="266"/>
      <c r="NK251" s="266"/>
      <c r="NL251" s="266"/>
      <c r="NM251" s="266"/>
      <c r="NN251" s="266"/>
      <c r="NO251" s="266"/>
      <c r="NP251" s="266"/>
      <c r="NQ251" s="266"/>
      <c r="NR251" s="266"/>
      <c r="NS251" s="266"/>
      <c r="NT251" s="266"/>
      <c r="NU251" s="266"/>
      <c r="NV251" s="266"/>
      <c r="NW251" s="266"/>
      <c r="NX251" s="266"/>
      <c r="NY251" s="266"/>
      <c r="NZ251" s="266"/>
      <c r="OA251" s="266"/>
      <c r="OB251" s="266"/>
      <c r="OC251" s="266"/>
      <c r="OD251" s="266"/>
      <c r="OE251" s="266"/>
      <c r="OF251" s="266"/>
      <c r="OG251" s="266"/>
      <c r="OH251" s="266"/>
      <c r="OI251" s="266"/>
      <c r="OJ251" s="266"/>
      <c r="OK251" s="266"/>
      <c r="OL251" s="266"/>
      <c r="OM251" s="266"/>
      <c r="ON251" s="267"/>
    </row>
    <row r="252" spans="1:404">
      <c r="A252" s="261">
        <v>627</v>
      </c>
      <c r="B252" s="265">
        <v>0.17366999999999999</v>
      </c>
      <c r="C252" s="265">
        <v>0.26157999999999998</v>
      </c>
      <c r="D252" s="265">
        <v>0.32571</v>
      </c>
      <c r="E252" s="265">
        <v>0.39326</v>
      </c>
      <c r="F252" s="265">
        <v>0.17066000000000001</v>
      </c>
      <c r="G252" s="265">
        <v>0.25961000000000001</v>
      </c>
      <c r="H252" s="265">
        <v>0.24635000000000001</v>
      </c>
      <c r="I252" s="265">
        <v>0.41413</v>
      </c>
      <c r="J252" s="265">
        <v>0.44941999999999999</v>
      </c>
      <c r="K252" s="265">
        <v>0.15603</v>
      </c>
      <c r="L252" s="265">
        <v>0.17573</v>
      </c>
      <c r="M252" s="265">
        <v>0.21176</v>
      </c>
      <c r="N252" s="265">
        <v>0.55701999999999996</v>
      </c>
      <c r="O252" s="265">
        <v>0.26325999999999999</v>
      </c>
      <c r="P252" s="265">
        <v>0.25644</v>
      </c>
      <c r="Q252" s="265">
        <v>0.22669</v>
      </c>
      <c r="R252" s="265">
        <v>0.38832</v>
      </c>
      <c r="S252" s="265">
        <v>0.31792999999999999</v>
      </c>
      <c r="T252" s="265">
        <v>0.21307999999999999</v>
      </c>
      <c r="U252" s="265">
        <v>0.22109000000000001</v>
      </c>
      <c r="V252" s="265">
        <v>0.14931</v>
      </c>
      <c r="W252" s="265">
        <v>0.22892999999999999</v>
      </c>
      <c r="X252" s="265">
        <v>0.21783</v>
      </c>
      <c r="Y252" s="265">
        <v>0.18304000000000001</v>
      </c>
      <c r="Z252" s="265">
        <v>0.13311999999999999</v>
      </c>
      <c r="AA252" s="265">
        <v>0.17212</v>
      </c>
      <c r="AB252" s="265">
        <v>0.12102</v>
      </c>
      <c r="AC252" s="265">
        <v>0.39238000000000001</v>
      </c>
      <c r="AD252" s="265">
        <v>0.26472000000000001</v>
      </c>
      <c r="AE252" s="265">
        <v>0.25051000000000001</v>
      </c>
      <c r="AF252" s="265">
        <v>0.21528</v>
      </c>
      <c r="AG252" s="265">
        <v>5.2714999999999998E-2</v>
      </c>
      <c r="AH252" s="265">
        <v>0.16309999999999999</v>
      </c>
      <c r="AI252" s="265">
        <v>0.18128</v>
      </c>
      <c r="AJ252" s="265">
        <v>0.22968</v>
      </c>
      <c r="AK252" s="265">
        <v>0.17299999999999999</v>
      </c>
      <c r="AL252" s="265">
        <v>0.16705999999999999</v>
      </c>
      <c r="AM252" s="265">
        <v>0.15307000000000001</v>
      </c>
      <c r="AN252" s="265">
        <v>0.14964</v>
      </c>
      <c r="AO252" s="265">
        <v>0.14743000000000001</v>
      </c>
      <c r="AP252" s="265">
        <v>0.20003000000000001</v>
      </c>
      <c r="AQ252" s="265">
        <v>0.13192999999999999</v>
      </c>
      <c r="AR252" s="265">
        <v>0.13711000000000001</v>
      </c>
      <c r="AS252" s="265">
        <v>0.15643000000000001</v>
      </c>
      <c r="AT252" s="265">
        <v>0.12179</v>
      </c>
      <c r="AU252" s="265">
        <v>0.12161</v>
      </c>
      <c r="AV252" s="265">
        <v>0.10807</v>
      </c>
      <c r="AW252" s="265">
        <v>0.22911000000000001</v>
      </c>
      <c r="AX252" s="265">
        <v>0.20629</v>
      </c>
      <c r="AY252" s="265">
        <v>0.17599000000000001</v>
      </c>
      <c r="AZ252" s="265">
        <v>0.15890000000000001</v>
      </c>
      <c r="BA252" s="265">
        <v>0.20357</v>
      </c>
      <c r="BB252" s="265">
        <v>0.20357</v>
      </c>
      <c r="BC252" s="265">
        <v>0.2034</v>
      </c>
      <c r="BD252" s="265">
        <v>0.20357</v>
      </c>
      <c r="BE252" s="265">
        <v>0.15164</v>
      </c>
      <c r="BF252" s="265">
        <v>0.13328000000000001</v>
      </c>
      <c r="BG252" s="265">
        <v>0.54805000000000004</v>
      </c>
      <c r="BH252" s="265">
        <v>0.54437999999999998</v>
      </c>
      <c r="BI252" s="265">
        <v>0.97433000000000003</v>
      </c>
      <c r="BJ252" s="265">
        <v>0.88822000000000001</v>
      </c>
      <c r="BK252" s="265">
        <v>0.29609999999999997</v>
      </c>
      <c r="BL252" s="265">
        <v>0.58348</v>
      </c>
      <c r="BM252" s="265">
        <v>0.35365999999999997</v>
      </c>
      <c r="BN252" s="265">
        <v>0.53141000000000005</v>
      </c>
      <c r="BO252" s="265">
        <v>0.59714</v>
      </c>
      <c r="BP252" s="265">
        <v>0.16969999999999999</v>
      </c>
      <c r="BQ252" s="265">
        <v>0.47108</v>
      </c>
      <c r="BR252" s="265">
        <v>0.52227999999999997</v>
      </c>
      <c r="BS252" s="265">
        <v>0.47592000000000001</v>
      </c>
      <c r="BT252" s="265">
        <v>0.48154000000000002</v>
      </c>
      <c r="BU252" s="265">
        <v>1.2878000000000001E-2</v>
      </c>
      <c r="BV252" s="265">
        <v>5.2199999999999998E-3</v>
      </c>
      <c r="BW252" s="265">
        <v>9.9887000000000004E-2</v>
      </c>
      <c r="BX252" s="265">
        <v>4.2774E-2</v>
      </c>
      <c r="BY252" s="265">
        <v>0.61943000000000004</v>
      </c>
      <c r="BZ252" s="265">
        <v>0.60267999999999999</v>
      </c>
      <c r="CA252" s="265">
        <v>0.88800000000000001</v>
      </c>
      <c r="CB252" s="265">
        <v>0.72155000000000002</v>
      </c>
      <c r="CC252" s="265">
        <v>0.87495000000000001</v>
      </c>
      <c r="CD252" s="265">
        <v>0.60863999999999996</v>
      </c>
      <c r="CE252" s="265">
        <v>0.57593000000000005</v>
      </c>
      <c r="CF252" s="265">
        <v>0.62804000000000004</v>
      </c>
      <c r="CG252" s="265">
        <v>0.58431999999999995</v>
      </c>
      <c r="CH252" s="265">
        <v>0.57793000000000005</v>
      </c>
      <c r="CI252" s="265">
        <v>0.57672000000000001</v>
      </c>
      <c r="CJ252" s="265">
        <v>0.57372999999999996</v>
      </c>
      <c r="CK252" s="265">
        <v>0.62316000000000005</v>
      </c>
      <c r="CL252" s="265">
        <v>0.57713999999999999</v>
      </c>
      <c r="CM252" s="265">
        <v>0.76171999999999995</v>
      </c>
      <c r="CN252" s="265">
        <v>0.35758000000000001</v>
      </c>
      <c r="CO252" s="265">
        <v>0.97423999999999999</v>
      </c>
      <c r="CP252" s="265">
        <v>0.83326</v>
      </c>
      <c r="CQ252" s="265">
        <v>0.88819999999999999</v>
      </c>
      <c r="CR252" s="265">
        <v>0.89600000000000002</v>
      </c>
      <c r="CS252" s="265">
        <v>0.10816000000000001</v>
      </c>
      <c r="CT252" s="265">
        <v>0.35464000000000001</v>
      </c>
      <c r="CU252" s="265">
        <v>0.58399999999999996</v>
      </c>
      <c r="CV252" s="265">
        <v>0.98072000000000004</v>
      </c>
      <c r="CW252" s="265">
        <v>0.50909000000000004</v>
      </c>
      <c r="CX252" s="265">
        <v>0.14638999999999999</v>
      </c>
      <c r="CY252" s="265">
        <v>0.72577000000000003</v>
      </c>
      <c r="CZ252" s="265">
        <v>0.55317000000000005</v>
      </c>
      <c r="DA252" s="265">
        <v>0.48169000000000001</v>
      </c>
      <c r="DB252" s="265">
        <v>0.56566000000000005</v>
      </c>
      <c r="DC252" s="265">
        <v>0.61648999999999998</v>
      </c>
      <c r="DD252" s="265">
        <v>0.56969999999999998</v>
      </c>
      <c r="DE252" s="265">
        <v>0.64947999999999995</v>
      </c>
      <c r="DF252" s="265">
        <v>0.81089</v>
      </c>
      <c r="DG252" s="265">
        <v>0.81094999999999995</v>
      </c>
      <c r="DH252" s="265">
        <v>0.46960000000000002</v>
      </c>
      <c r="DI252" s="265">
        <v>0.36232999999999999</v>
      </c>
      <c r="DJ252" s="265">
        <v>0.41711999999999999</v>
      </c>
      <c r="DK252" s="265">
        <v>0.87222</v>
      </c>
      <c r="DL252" s="265">
        <v>0.10421</v>
      </c>
      <c r="DM252" s="265">
        <v>0.81103999999999998</v>
      </c>
      <c r="DN252" s="265">
        <v>0.68784999999999996</v>
      </c>
      <c r="DO252" s="265">
        <v>0.28844999999999998</v>
      </c>
      <c r="DP252" s="265">
        <v>0.66063000000000005</v>
      </c>
      <c r="DQ252" s="265">
        <v>0.93906000000000001</v>
      </c>
      <c r="DR252" s="265">
        <v>0.82859000000000005</v>
      </c>
      <c r="DS252" s="265">
        <v>0.47427000000000002</v>
      </c>
      <c r="DT252" s="265">
        <v>2.5773999999999998E-2</v>
      </c>
      <c r="DU252" s="265">
        <v>0.33545000000000003</v>
      </c>
      <c r="DV252" s="265">
        <v>8.5149000000000002E-2</v>
      </c>
      <c r="DW252" s="265">
        <v>0.43730999999999998</v>
      </c>
      <c r="DX252" s="265">
        <v>0.82608000000000004</v>
      </c>
      <c r="DY252" s="265">
        <v>0.74936000000000003</v>
      </c>
      <c r="DZ252" s="265">
        <v>8.6443000000000006E-2</v>
      </c>
      <c r="EA252" s="265">
        <v>0.44861000000000001</v>
      </c>
      <c r="EB252" s="265">
        <v>0.41696</v>
      </c>
      <c r="EC252" s="265">
        <v>0.41694999999999999</v>
      </c>
      <c r="ED252" s="265">
        <v>0.41697000000000001</v>
      </c>
      <c r="EE252" s="265">
        <v>0.41699000000000003</v>
      </c>
      <c r="EF252" s="265">
        <v>0.93579000000000001</v>
      </c>
      <c r="EG252" s="265">
        <v>0.44857000000000002</v>
      </c>
      <c r="EH252" s="265">
        <v>0.48724000000000001</v>
      </c>
      <c r="EI252" s="265">
        <v>0.69184000000000001</v>
      </c>
      <c r="EJ252" s="265">
        <v>0.68247000000000002</v>
      </c>
      <c r="EK252" s="265">
        <v>0.57979999999999998</v>
      </c>
      <c r="EL252" s="265">
        <v>0.56042000000000003</v>
      </c>
      <c r="EM252" s="265">
        <v>0.98248000000000002</v>
      </c>
      <c r="EN252" s="265">
        <v>0.94930000000000003</v>
      </c>
      <c r="EO252" s="265">
        <v>0.76417999999999997</v>
      </c>
      <c r="EP252" s="265">
        <v>0.72987999999999997</v>
      </c>
      <c r="EQ252" s="265">
        <v>0.58367000000000002</v>
      </c>
      <c r="ER252" s="265">
        <v>0.51931000000000005</v>
      </c>
      <c r="ES252" s="265">
        <v>0.58836999999999995</v>
      </c>
      <c r="ET252" s="265">
        <v>0.59099000000000002</v>
      </c>
      <c r="EU252" s="265">
        <v>0.58601999999999999</v>
      </c>
      <c r="EV252" s="265">
        <v>0.30037000000000003</v>
      </c>
      <c r="EW252" s="265">
        <v>0.35160000000000002</v>
      </c>
      <c r="EX252" s="265">
        <v>0.44692999999999999</v>
      </c>
      <c r="EY252" s="265">
        <v>0.58365999999999996</v>
      </c>
      <c r="EZ252" s="265">
        <v>0.73077999999999999</v>
      </c>
      <c r="FA252" s="265">
        <v>0.43001</v>
      </c>
      <c r="FB252" s="265">
        <v>0.33695000000000003</v>
      </c>
      <c r="FC252" s="265">
        <v>0.25786999999999999</v>
      </c>
      <c r="FD252" s="265">
        <v>0.56323000000000001</v>
      </c>
      <c r="FE252" s="265">
        <v>0.18590000000000001</v>
      </c>
      <c r="FF252" s="265">
        <v>0.55983000000000005</v>
      </c>
      <c r="FG252" s="265">
        <v>0.56698999999999999</v>
      </c>
      <c r="FH252" s="265">
        <v>0.55418999999999996</v>
      </c>
      <c r="FI252" s="265">
        <v>0.55205000000000004</v>
      </c>
      <c r="FJ252" s="265">
        <v>0.89600999999999997</v>
      </c>
      <c r="FK252" s="265">
        <v>0.8992</v>
      </c>
      <c r="FL252" s="265">
        <v>0.71077000000000001</v>
      </c>
      <c r="FM252" s="265">
        <v>0.39463999999999999</v>
      </c>
      <c r="FN252" s="265">
        <v>0.96823999999999999</v>
      </c>
      <c r="FO252" s="265">
        <v>0.95799999999999996</v>
      </c>
      <c r="FP252" s="265">
        <v>0.33371000000000001</v>
      </c>
      <c r="FQ252" s="265">
        <v>0.98204999999999998</v>
      </c>
      <c r="FR252" s="265">
        <v>0.93654000000000004</v>
      </c>
      <c r="FS252" s="265">
        <v>0.91481999999999997</v>
      </c>
      <c r="FT252" s="265">
        <v>0.96853999999999996</v>
      </c>
      <c r="FU252" s="265">
        <v>0.97968999999999995</v>
      </c>
      <c r="FV252" s="265">
        <v>0.54937999999999998</v>
      </c>
      <c r="FW252" s="265">
        <v>0.35905999999999999</v>
      </c>
      <c r="FX252" s="265">
        <v>0.94127000000000005</v>
      </c>
      <c r="FY252" s="265">
        <v>0.32197999999999999</v>
      </c>
      <c r="FZ252" s="265">
        <v>0.35905999999999999</v>
      </c>
      <c r="GA252" s="265">
        <v>0.69871000000000005</v>
      </c>
      <c r="GB252" s="265">
        <v>0.49314000000000002</v>
      </c>
      <c r="GC252" s="265">
        <v>0.80098999999999998</v>
      </c>
      <c r="GD252" s="265">
        <v>0.99714999999999998</v>
      </c>
      <c r="GE252" s="265">
        <v>0.85016999999999998</v>
      </c>
      <c r="GF252" s="265">
        <v>0.95125000000000004</v>
      </c>
      <c r="GG252" s="265">
        <v>0.42920000000000003</v>
      </c>
      <c r="GH252" s="265">
        <v>0.49048999999999998</v>
      </c>
      <c r="GI252" s="265">
        <v>0.45659</v>
      </c>
      <c r="GJ252" s="265">
        <v>0.98565999999999998</v>
      </c>
      <c r="GK252" s="265">
        <v>0.99636999999999998</v>
      </c>
      <c r="GL252" s="265">
        <v>0.68166000000000004</v>
      </c>
      <c r="GM252" s="265">
        <v>0.95784999999999998</v>
      </c>
      <c r="GN252" s="265">
        <v>0.67766000000000004</v>
      </c>
      <c r="GO252" s="265">
        <v>0.96006000000000002</v>
      </c>
      <c r="GP252" s="265">
        <v>0.93608000000000002</v>
      </c>
      <c r="GQ252" s="265">
        <v>0.93852000000000002</v>
      </c>
      <c r="GR252" s="265">
        <v>0.89578999999999998</v>
      </c>
      <c r="GS252" s="265">
        <v>0.93823000000000001</v>
      </c>
      <c r="GT252" s="265">
        <v>0.94520999999999999</v>
      </c>
      <c r="GU252" s="265">
        <v>0.94632000000000005</v>
      </c>
      <c r="GV252" s="265">
        <v>0.92</v>
      </c>
      <c r="GW252" s="265">
        <v>0.90412999999999999</v>
      </c>
      <c r="GX252" s="265">
        <v>0.97202999999999995</v>
      </c>
      <c r="GY252" s="265">
        <v>0.38149</v>
      </c>
      <c r="GZ252" s="265">
        <v>0.30369000000000002</v>
      </c>
      <c r="HA252" s="265">
        <v>0.97358999999999996</v>
      </c>
      <c r="HB252" s="265">
        <v>0.95996000000000004</v>
      </c>
      <c r="HC252" s="265">
        <v>0.77888999999999997</v>
      </c>
      <c r="HD252" s="265">
        <v>0.53737999999999997</v>
      </c>
      <c r="HE252" s="265">
        <v>0.96831</v>
      </c>
      <c r="HF252" s="265">
        <v>0.63814000000000004</v>
      </c>
      <c r="HG252" s="265">
        <v>0.96836999999999995</v>
      </c>
      <c r="HH252" s="265">
        <v>0.97</v>
      </c>
      <c r="HI252" s="265">
        <v>0.96809000000000001</v>
      </c>
      <c r="HJ252" s="265">
        <v>0.68920999999999999</v>
      </c>
      <c r="HK252" s="265">
        <v>0.99790999999999996</v>
      </c>
      <c r="HL252" s="265">
        <v>0.99241999999999997</v>
      </c>
      <c r="HM252" s="265">
        <v>0.93411</v>
      </c>
      <c r="HN252" s="265">
        <v>0.90481999999999996</v>
      </c>
      <c r="HO252" s="265">
        <v>0.91469999999999996</v>
      </c>
      <c r="HP252" s="265">
        <v>0.94733999999999996</v>
      </c>
      <c r="HQ252" s="265">
        <v>0.57006000000000001</v>
      </c>
      <c r="HR252" s="265">
        <v>0.58023999999999998</v>
      </c>
      <c r="HS252" s="265">
        <v>0.88207000000000002</v>
      </c>
      <c r="HT252" s="265">
        <v>0.57743</v>
      </c>
      <c r="HU252" s="265">
        <v>0.56057000000000001</v>
      </c>
      <c r="HV252" s="265">
        <v>0.94715000000000005</v>
      </c>
      <c r="HW252" s="265">
        <v>0.48704999999999998</v>
      </c>
      <c r="HX252" s="265">
        <v>0.50646999999999998</v>
      </c>
      <c r="HY252" s="265">
        <v>0.38707000000000003</v>
      </c>
      <c r="HZ252" s="265">
        <v>0.70621</v>
      </c>
      <c r="IA252" s="265">
        <v>0.86138000000000003</v>
      </c>
      <c r="IB252" s="265">
        <v>0.86465000000000003</v>
      </c>
      <c r="IC252" s="265">
        <v>0.85189999999999999</v>
      </c>
      <c r="ID252" s="265">
        <v>0.85763</v>
      </c>
      <c r="IE252" s="265">
        <v>0.90424000000000004</v>
      </c>
      <c r="IF252" s="265">
        <v>0.90695999999999999</v>
      </c>
      <c r="IG252" s="265">
        <v>0.95184999999999997</v>
      </c>
      <c r="IH252" s="265">
        <v>0.95936999999999995</v>
      </c>
      <c r="II252" s="265">
        <v>0.72607999999999995</v>
      </c>
      <c r="IJ252" s="265">
        <v>0.91881000000000002</v>
      </c>
      <c r="IK252" s="265">
        <v>0.91086</v>
      </c>
      <c r="IL252" s="265">
        <v>0.96199000000000001</v>
      </c>
      <c r="IM252" s="265">
        <v>0.77661999999999998</v>
      </c>
      <c r="IN252" s="265">
        <v>0.59694000000000003</v>
      </c>
      <c r="IO252" s="265">
        <v>0.44</v>
      </c>
      <c r="IP252" s="265">
        <v>0.98497999999999997</v>
      </c>
      <c r="IQ252" s="265">
        <v>0.92439000000000004</v>
      </c>
      <c r="IR252" s="265">
        <v>0.47650999999999999</v>
      </c>
      <c r="IS252" s="265">
        <v>0.99634</v>
      </c>
      <c r="IT252" s="265">
        <v>0.41561999999999999</v>
      </c>
      <c r="IU252" s="265">
        <v>0.94803999999999999</v>
      </c>
      <c r="IV252" s="265">
        <v>0.98780000000000001</v>
      </c>
      <c r="IW252" s="265">
        <v>0.90605999999999998</v>
      </c>
      <c r="IX252" s="265">
        <v>0.93654999999999999</v>
      </c>
      <c r="IY252" s="265">
        <v>0.69325000000000003</v>
      </c>
      <c r="IZ252" s="265">
        <v>0.63243000000000005</v>
      </c>
      <c r="JA252" s="265">
        <v>0.66108999999999996</v>
      </c>
      <c r="JB252" s="265">
        <v>0.63480999999999999</v>
      </c>
      <c r="JC252" s="265">
        <v>0.68140999999999996</v>
      </c>
      <c r="JD252" s="265">
        <v>0.79817000000000005</v>
      </c>
      <c r="JE252" s="265">
        <v>0.97541999999999995</v>
      </c>
      <c r="JF252" s="265">
        <v>0.36858999999999997</v>
      </c>
      <c r="JG252" s="265">
        <v>0.90383999999999998</v>
      </c>
      <c r="JH252" s="265">
        <v>0.76315</v>
      </c>
      <c r="JI252" s="265">
        <v>0.52390000000000003</v>
      </c>
      <c r="JJ252" s="265">
        <v>0.51480999999999999</v>
      </c>
      <c r="JK252" s="265">
        <v>0.64937999999999996</v>
      </c>
      <c r="JL252" s="265">
        <v>0.63849</v>
      </c>
      <c r="JM252" s="265">
        <v>0.92484</v>
      </c>
      <c r="JN252" s="265">
        <v>0.93044000000000004</v>
      </c>
      <c r="JO252" s="265">
        <v>0.93279999999999996</v>
      </c>
      <c r="JP252" s="265">
        <v>0.44080000000000003</v>
      </c>
      <c r="JQ252" s="265">
        <v>0.93989</v>
      </c>
      <c r="JR252" s="265">
        <v>0.92957000000000001</v>
      </c>
      <c r="JS252" s="265">
        <v>0.89334000000000002</v>
      </c>
      <c r="JT252" s="265">
        <v>0.26685999999999999</v>
      </c>
      <c r="JU252" s="265">
        <v>0.79393999999999998</v>
      </c>
      <c r="JV252" s="265">
        <v>0.74878999999999996</v>
      </c>
      <c r="JW252" s="265">
        <v>0.95845000000000002</v>
      </c>
      <c r="JX252" s="265">
        <v>0.95733999999999997</v>
      </c>
      <c r="JY252" s="265">
        <v>0.94038999999999995</v>
      </c>
      <c r="JZ252" s="265">
        <v>0.97175999999999996</v>
      </c>
      <c r="KA252" s="265">
        <v>0.99648000000000003</v>
      </c>
      <c r="KB252" s="265">
        <v>0.93735000000000002</v>
      </c>
      <c r="KC252" s="265">
        <v>0.37784000000000001</v>
      </c>
      <c r="KD252" s="265">
        <v>0.31096000000000001</v>
      </c>
      <c r="KE252" s="265">
        <v>0.32686999999999999</v>
      </c>
      <c r="KF252" s="265">
        <v>0.31519999999999998</v>
      </c>
      <c r="KG252" s="265">
        <v>0.30063000000000001</v>
      </c>
      <c r="KH252" s="265">
        <v>0.80800000000000005</v>
      </c>
      <c r="KI252" s="265">
        <v>0.89359999999999995</v>
      </c>
      <c r="KJ252" s="265">
        <v>0.88326000000000005</v>
      </c>
      <c r="KK252" s="265">
        <v>0.98509000000000002</v>
      </c>
      <c r="KL252" s="265">
        <v>0.99407999999999996</v>
      </c>
      <c r="KM252" s="265">
        <v>0.93877999999999995</v>
      </c>
      <c r="KN252" s="265">
        <v>0.87914000000000003</v>
      </c>
      <c r="KO252" s="265">
        <v>0.79993000000000003</v>
      </c>
      <c r="KP252" s="265">
        <v>5.8481612409430764E-3</v>
      </c>
      <c r="KQ252" s="265">
        <v>0.65569</v>
      </c>
      <c r="KR252" s="265">
        <v>0.60326999999999997</v>
      </c>
      <c r="KS252" s="265">
        <v>0.56142999999999998</v>
      </c>
      <c r="KT252" s="265">
        <v>0.92988552867399965</v>
      </c>
      <c r="KU252" s="265">
        <v>0.31386999999999998</v>
      </c>
      <c r="KV252" s="265">
        <v>0.49202000000000001</v>
      </c>
      <c r="KW252" s="265">
        <v>0.56200000000000006</v>
      </c>
      <c r="KX252" s="265">
        <v>0.66341000000000006</v>
      </c>
      <c r="KY252" s="265">
        <v>0.82028999999999996</v>
      </c>
      <c r="KZ252" s="265">
        <v>0.94821</v>
      </c>
      <c r="LA252" s="265">
        <v>0.99822999999999995</v>
      </c>
      <c r="LB252" s="265">
        <v>0.98565999999999998</v>
      </c>
      <c r="LC252" s="265">
        <v>1</v>
      </c>
      <c r="LD252" s="265">
        <v>0</v>
      </c>
      <c r="LE252" s="265">
        <v>0.19189000000000001</v>
      </c>
      <c r="LF252" s="265">
        <v>0</v>
      </c>
      <c r="LG252" s="265">
        <v>0</v>
      </c>
      <c r="LH252" s="431">
        <v>3.1499238684773445E-3</v>
      </c>
      <c r="LI252" s="431">
        <v>4.613745491951704E-3</v>
      </c>
      <c r="LJ252" s="431">
        <v>5.0374306738376617E-3</v>
      </c>
      <c r="LK252" s="431">
        <v>7.3343059048056602E-3</v>
      </c>
      <c r="LL252" s="431">
        <v>6.8259956315159798E-3</v>
      </c>
      <c r="LM252" s="431">
        <v>9.1046160086989403E-3</v>
      </c>
      <c r="LN252" s="431">
        <v>8.8210515677928925E-3</v>
      </c>
      <c r="LO252" s="431">
        <v>9.9712787196040154E-3</v>
      </c>
      <c r="LP252" s="431">
        <v>8.9469440281391144E-3</v>
      </c>
      <c r="LQ252" s="431">
        <v>9.7814910113811493E-3</v>
      </c>
      <c r="LR252" s="431">
        <v>2.7087847702205181E-3</v>
      </c>
      <c r="LS252" s="431">
        <v>6.3287434168159962E-3</v>
      </c>
      <c r="LT252" s="431">
        <v>3.256217809394002E-3</v>
      </c>
      <c r="LU252" s="431">
        <v>8.1382924690842628E-3</v>
      </c>
      <c r="LV252" s="431">
        <v>7.3535656556487083E-3</v>
      </c>
      <c r="LW252" s="431">
        <v>9.8006622865796089E-3</v>
      </c>
      <c r="LX252" s="431">
        <v>7.559425663203001E-3</v>
      </c>
      <c r="LY252" s="431">
        <v>8.6480248719453812E-3</v>
      </c>
      <c r="LZ252" s="431">
        <v>2.9866148252040148E-3</v>
      </c>
      <c r="MA252" s="431">
        <v>4.3866699561476707E-3</v>
      </c>
      <c r="MB252" s="431">
        <v>3.1839935109019279E-3</v>
      </c>
      <c r="MC252" s="431">
        <v>6.9511821493506432E-3</v>
      </c>
      <c r="MD252" s="431">
        <v>7.9890629276633263E-3</v>
      </c>
      <c r="ME252" s="431">
        <v>5.5342852137982845E-3</v>
      </c>
      <c r="MF252" s="431">
        <v>4.8734834417700768E-3</v>
      </c>
      <c r="MG252" s="431">
        <v>5.9946035034954548E-3</v>
      </c>
      <c r="MH252" s="266"/>
      <c r="MI252" s="266"/>
      <c r="MJ252" s="266"/>
      <c r="MK252" s="266"/>
      <c r="ML252" s="266"/>
      <c r="MM252" s="266"/>
      <c r="MN252" s="266"/>
      <c r="MO252" s="266"/>
      <c r="MP252" s="266"/>
      <c r="MQ252" s="266"/>
      <c r="MR252" s="266"/>
      <c r="MS252" s="266"/>
      <c r="MT252" s="266"/>
      <c r="MU252" s="266"/>
      <c r="MV252" s="266"/>
      <c r="MW252" s="266"/>
      <c r="MX252" s="266"/>
      <c r="MY252" s="266"/>
      <c r="MZ252" s="266"/>
      <c r="NA252" s="266"/>
      <c r="NB252" s="266"/>
      <c r="NC252" s="266"/>
      <c r="ND252" s="266"/>
      <c r="NE252" s="266"/>
      <c r="NF252" s="266"/>
      <c r="NG252" s="266"/>
      <c r="NH252" s="266"/>
      <c r="NI252" s="266"/>
      <c r="NJ252" s="266"/>
      <c r="NK252" s="266"/>
      <c r="NL252" s="266"/>
      <c r="NM252" s="266"/>
      <c r="NN252" s="266"/>
      <c r="NO252" s="266"/>
      <c r="NP252" s="266"/>
      <c r="NQ252" s="266"/>
      <c r="NR252" s="266"/>
      <c r="NS252" s="266"/>
      <c r="NT252" s="266"/>
      <c r="NU252" s="266"/>
      <c r="NV252" s="266"/>
      <c r="NW252" s="266"/>
      <c r="NX252" s="266"/>
      <c r="NY252" s="266"/>
      <c r="NZ252" s="266"/>
      <c r="OA252" s="266"/>
      <c r="OB252" s="266"/>
      <c r="OC252" s="266"/>
      <c r="OD252" s="266"/>
      <c r="OE252" s="266"/>
      <c r="OF252" s="266"/>
      <c r="OG252" s="266"/>
      <c r="OH252" s="266"/>
      <c r="OI252" s="266"/>
      <c r="OJ252" s="266"/>
      <c r="OK252" s="266"/>
      <c r="OL252" s="266"/>
      <c r="OM252" s="266"/>
      <c r="ON252" s="267"/>
    </row>
    <row r="253" spans="1:404">
      <c r="A253" s="261">
        <v>628</v>
      </c>
      <c r="B253" s="265">
        <v>0.16936000000000001</v>
      </c>
      <c r="C253" s="265">
        <v>0.25442999999999999</v>
      </c>
      <c r="D253" s="265">
        <v>0.31667000000000001</v>
      </c>
      <c r="E253" s="265">
        <v>0.38250000000000001</v>
      </c>
      <c r="F253" s="265">
        <v>0.16619</v>
      </c>
      <c r="G253" s="265">
        <v>0.25219000000000003</v>
      </c>
      <c r="H253" s="265">
        <v>0.24549000000000001</v>
      </c>
      <c r="I253" s="265">
        <v>0.41489999999999999</v>
      </c>
      <c r="J253" s="265">
        <v>0.45002999999999999</v>
      </c>
      <c r="K253" s="265">
        <v>0.15160999999999999</v>
      </c>
      <c r="L253" s="265">
        <v>0.17326</v>
      </c>
      <c r="M253" s="265">
        <v>0.21271999999999999</v>
      </c>
      <c r="N253" s="265">
        <v>0.55208000000000002</v>
      </c>
      <c r="O253" s="265">
        <v>0.25979000000000002</v>
      </c>
      <c r="P253" s="265">
        <v>0.249</v>
      </c>
      <c r="Q253" s="265">
        <v>0.21945999999999999</v>
      </c>
      <c r="R253" s="265">
        <v>0.37730000000000002</v>
      </c>
      <c r="S253" s="265">
        <v>0.31713000000000002</v>
      </c>
      <c r="T253" s="265">
        <v>0.21226</v>
      </c>
      <c r="U253" s="265">
        <v>0.21998999999999999</v>
      </c>
      <c r="V253" s="265">
        <v>0.14827000000000001</v>
      </c>
      <c r="W253" s="265">
        <v>0.23877000000000001</v>
      </c>
      <c r="X253" s="265">
        <v>0.23577000000000001</v>
      </c>
      <c r="Y253" s="265">
        <v>0.18487000000000001</v>
      </c>
      <c r="Z253" s="265">
        <v>0.13733000000000001</v>
      </c>
      <c r="AA253" s="265">
        <v>0.16786999999999999</v>
      </c>
      <c r="AB253" s="265">
        <v>0.11806</v>
      </c>
      <c r="AC253" s="265">
        <v>0.39213999999999999</v>
      </c>
      <c r="AD253" s="265">
        <v>0.26474999999999999</v>
      </c>
      <c r="AE253" s="265">
        <v>0.26185999999999998</v>
      </c>
      <c r="AF253" s="265">
        <v>0.22173000000000001</v>
      </c>
      <c r="AG253" s="265">
        <v>5.1298999999999997E-2</v>
      </c>
      <c r="AH253" s="265">
        <v>0.16345999999999999</v>
      </c>
      <c r="AI253" s="265">
        <v>0.18683</v>
      </c>
      <c r="AJ253" s="265">
        <v>0.24224999999999999</v>
      </c>
      <c r="AK253" s="265">
        <v>0.19014</v>
      </c>
      <c r="AL253" s="265">
        <v>0.16991999999999999</v>
      </c>
      <c r="AM253" s="265">
        <v>0.16281000000000001</v>
      </c>
      <c r="AN253" s="265">
        <v>0.16191</v>
      </c>
      <c r="AO253" s="265">
        <v>0.14785999999999999</v>
      </c>
      <c r="AP253" s="265">
        <v>0.21079999999999999</v>
      </c>
      <c r="AQ253" s="265">
        <v>0.14093</v>
      </c>
      <c r="AR253" s="265">
        <v>0.13666</v>
      </c>
      <c r="AS253" s="265">
        <v>0.15728</v>
      </c>
      <c r="AT253" s="265">
        <v>0.12956000000000001</v>
      </c>
      <c r="AU253" s="265">
        <v>0.11933000000000001</v>
      </c>
      <c r="AV253" s="265">
        <v>0.1135</v>
      </c>
      <c r="AW253" s="265">
        <v>0.24093000000000001</v>
      </c>
      <c r="AX253" s="265">
        <v>0.21437</v>
      </c>
      <c r="AY253" s="265">
        <v>0.17956</v>
      </c>
      <c r="AZ253" s="265">
        <v>0.15866</v>
      </c>
      <c r="BA253" s="265">
        <v>0.2029</v>
      </c>
      <c r="BB253" s="265">
        <v>0.2029</v>
      </c>
      <c r="BC253" s="265">
        <v>0.20272999999999999</v>
      </c>
      <c r="BD253" s="265">
        <v>0.2029</v>
      </c>
      <c r="BE253" s="265">
        <v>0.14685000000000001</v>
      </c>
      <c r="BF253" s="265">
        <v>0.12920000000000001</v>
      </c>
      <c r="BG253" s="265">
        <v>0.53617000000000004</v>
      </c>
      <c r="BH253" s="265">
        <v>0.53281999999999996</v>
      </c>
      <c r="BI253" s="265">
        <v>0.96872000000000003</v>
      </c>
      <c r="BJ253" s="265">
        <v>0.88204000000000005</v>
      </c>
      <c r="BK253" s="265">
        <v>0.28831000000000001</v>
      </c>
      <c r="BL253" s="265">
        <v>0.5726</v>
      </c>
      <c r="BM253" s="265">
        <v>0.35365999999999997</v>
      </c>
      <c r="BN253" s="265">
        <v>0.53322999999999998</v>
      </c>
      <c r="BO253" s="265">
        <v>0.61714000000000002</v>
      </c>
      <c r="BP253" s="265">
        <v>0.19483</v>
      </c>
      <c r="BQ253" s="265">
        <v>0.45944000000000002</v>
      </c>
      <c r="BR253" s="265">
        <v>0.52417999999999998</v>
      </c>
      <c r="BS253" s="265">
        <v>0.46231</v>
      </c>
      <c r="BT253" s="265">
        <v>0.4849</v>
      </c>
      <c r="BU253" s="265">
        <v>1.2707E-2</v>
      </c>
      <c r="BV253" s="265">
        <v>5.3749999999999996E-3</v>
      </c>
      <c r="BW253" s="265">
        <v>8.6828000000000002E-2</v>
      </c>
      <c r="BX253" s="265">
        <v>3.8254999999999997E-2</v>
      </c>
      <c r="BY253" s="265">
        <v>0.62261</v>
      </c>
      <c r="BZ253" s="265">
        <v>0.60551999999999995</v>
      </c>
      <c r="CA253" s="265">
        <v>0.89200000000000002</v>
      </c>
      <c r="CB253" s="265">
        <v>0.72477999999999998</v>
      </c>
      <c r="CC253" s="265">
        <v>0.87812000000000001</v>
      </c>
      <c r="CD253" s="265">
        <v>0.61173999999999995</v>
      </c>
      <c r="CE253" s="265">
        <v>0.57855000000000001</v>
      </c>
      <c r="CF253" s="265">
        <v>0.63107999999999997</v>
      </c>
      <c r="CG253" s="265">
        <v>0.58718999999999999</v>
      </c>
      <c r="CH253" s="265">
        <v>0.58096999999999999</v>
      </c>
      <c r="CI253" s="265">
        <v>0.57969999999999999</v>
      </c>
      <c r="CJ253" s="265">
        <v>0.57657999999999998</v>
      </c>
      <c r="CK253" s="265">
        <v>0.62651000000000001</v>
      </c>
      <c r="CL253" s="265">
        <v>0.57260999999999995</v>
      </c>
      <c r="CM253" s="265">
        <v>0.67413000000000001</v>
      </c>
      <c r="CN253" s="265">
        <v>0.37980000000000003</v>
      </c>
      <c r="CO253" s="265">
        <v>0.98282999999999998</v>
      </c>
      <c r="CP253" s="265">
        <v>0.74988999999999995</v>
      </c>
      <c r="CQ253" s="265">
        <v>0.83230000000000004</v>
      </c>
      <c r="CR253" s="265">
        <v>0.84399999999999997</v>
      </c>
      <c r="CS253" s="265">
        <v>0.10612000000000001</v>
      </c>
      <c r="CT253" s="265">
        <v>0.36701</v>
      </c>
      <c r="CU253" s="265">
        <v>0.61599999999999999</v>
      </c>
      <c r="CV253" s="265">
        <v>0.97108000000000005</v>
      </c>
      <c r="CW253" s="265">
        <v>0.52120999999999995</v>
      </c>
      <c r="CX253" s="265">
        <v>0.14227000000000001</v>
      </c>
      <c r="CY253" s="265">
        <v>0.75875999999999999</v>
      </c>
      <c r="CZ253" s="265">
        <v>0.56042999999999998</v>
      </c>
      <c r="DA253" s="265">
        <v>0.48033999999999999</v>
      </c>
      <c r="DB253" s="265">
        <v>0.60606000000000004</v>
      </c>
      <c r="DC253" s="265">
        <v>0.66186</v>
      </c>
      <c r="DD253" s="265">
        <v>0.61212</v>
      </c>
      <c r="DE253" s="265">
        <v>0.69072</v>
      </c>
      <c r="DF253" s="265">
        <v>0.71633000000000002</v>
      </c>
      <c r="DG253" s="265">
        <v>0.71641999999999995</v>
      </c>
      <c r="DH253" s="265">
        <v>0.50216000000000005</v>
      </c>
      <c r="DI253" s="265">
        <v>0.31819999999999998</v>
      </c>
      <c r="DJ253" s="265">
        <v>0.36612</v>
      </c>
      <c r="DK253" s="265">
        <v>0.80832999999999999</v>
      </c>
      <c r="DL253" s="265">
        <v>9.2822000000000002E-2</v>
      </c>
      <c r="DM253" s="265">
        <v>0.71655999999999997</v>
      </c>
      <c r="DN253" s="265">
        <v>0.61724999999999997</v>
      </c>
      <c r="DO253" s="265">
        <v>0.25457000000000002</v>
      </c>
      <c r="DP253" s="265">
        <v>0.59057999999999999</v>
      </c>
      <c r="DQ253" s="265">
        <v>0.90859000000000001</v>
      </c>
      <c r="DR253" s="265">
        <v>0.88573000000000002</v>
      </c>
      <c r="DS253" s="265">
        <v>0.38743</v>
      </c>
      <c r="DT253" s="265">
        <v>2.4496E-2</v>
      </c>
      <c r="DU253" s="265">
        <v>0.2949</v>
      </c>
      <c r="DV253" s="265">
        <v>7.5399999999999995E-2</v>
      </c>
      <c r="DW253" s="265">
        <v>0.38390999999999997</v>
      </c>
      <c r="DX253" s="265">
        <v>0.88405</v>
      </c>
      <c r="DY253" s="265">
        <v>0.80784999999999996</v>
      </c>
      <c r="DZ253" s="265">
        <v>7.6590000000000005E-2</v>
      </c>
      <c r="EA253" s="265">
        <v>0.39390999999999998</v>
      </c>
      <c r="EB253" s="265">
        <v>0.36598000000000003</v>
      </c>
      <c r="EC253" s="265">
        <v>0.36597000000000002</v>
      </c>
      <c r="ED253" s="265">
        <v>0.36598999999999998</v>
      </c>
      <c r="EE253" s="265">
        <v>0.36599999999999999</v>
      </c>
      <c r="EF253" s="265">
        <v>0.95718999999999999</v>
      </c>
      <c r="EG253" s="265">
        <v>0.39387</v>
      </c>
      <c r="EH253" s="265">
        <v>0.42823</v>
      </c>
      <c r="EI253" s="265">
        <v>0.72653000000000001</v>
      </c>
      <c r="EJ253" s="265">
        <v>0.71958999999999995</v>
      </c>
      <c r="EK253" s="265">
        <v>0.62222</v>
      </c>
      <c r="EL253" s="265">
        <v>0.59582999999999997</v>
      </c>
      <c r="EM253" s="265">
        <v>0.97370999999999996</v>
      </c>
      <c r="EN253" s="265">
        <v>0.92393999999999998</v>
      </c>
      <c r="EO253" s="265">
        <v>0.75805</v>
      </c>
      <c r="EP253" s="265">
        <v>0.77000999999999997</v>
      </c>
      <c r="EQ253" s="265">
        <v>0.64137999999999995</v>
      </c>
      <c r="ER253" s="265">
        <v>0.56986999999999999</v>
      </c>
      <c r="ES253" s="265">
        <v>0.64653000000000005</v>
      </c>
      <c r="ET253" s="265">
        <v>0.64910999999999996</v>
      </c>
      <c r="EU253" s="265">
        <v>0.64388000000000001</v>
      </c>
      <c r="EV253" s="265">
        <v>0.32891999999999999</v>
      </c>
      <c r="EW253" s="265">
        <v>0.38511000000000001</v>
      </c>
      <c r="EX253" s="265">
        <v>0.48988999999999999</v>
      </c>
      <c r="EY253" s="265">
        <v>0.64117999999999997</v>
      </c>
      <c r="EZ253" s="265">
        <v>0.76844999999999997</v>
      </c>
      <c r="FA253" s="265">
        <v>0.47166000000000002</v>
      </c>
      <c r="FB253" s="265">
        <v>0.36939</v>
      </c>
      <c r="FC253" s="265">
        <v>0.28239999999999998</v>
      </c>
      <c r="FD253" s="265">
        <v>0.61897999999999997</v>
      </c>
      <c r="FE253" s="265">
        <v>0.20297000000000001</v>
      </c>
      <c r="FF253" s="265">
        <v>0.61526999999999998</v>
      </c>
      <c r="FG253" s="265">
        <v>0.62280000000000002</v>
      </c>
      <c r="FH253" s="265">
        <v>0.60911000000000004</v>
      </c>
      <c r="FI253" s="265">
        <v>0.60689000000000004</v>
      </c>
      <c r="FJ253" s="265">
        <v>0.84401000000000004</v>
      </c>
      <c r="FK253" s="265">
        <v>0.84880999999999995</v>
      </c>
      <c r="FL253" s="265">
        <v>0.75217999999999996</v>
      </c>
      <c r="FM253" s="265">
        <v>0.40619</v>
      </c>
      <c r="FN253" s="265">
        <v>0.97335000000000005</v>
      </c>
      <c r="FO253" s="265">
        <v>0.95199999999999996</v>
      </c>
      <c r="FP253" s="265">
        <v>0.32784999999999997</v>
      </c>
      <c r="FQ253" s="265">
        <v>0.97870000000000001</v>
      </c>
      <c r="FR253" s="265">
        <v>0.92971000000000004</v>
      </c>
      <c r="FS253" s="265">
        <v>0.90712999999999999</v>
      </c>
      <c r="FT253" s="265">
        <v>0.97414999999999996</v>
      </c>
      <c r="FU253" s="265">
        <v>0.98343999999999998</v>
      </c>
      <c r="FV253" s="265">
        <v>0.54278999999999999</v>
      </c>
      <c r="FW253" s="265">
        <v>0.35263</v>
      </c>
      <c r="FX253" s="265">
        <v>0.93420000000000003</v>
      </c>
      <c r="FY253" s="265">
        <v>0.31636999999999998</v>
      </c>
      <c r="FZ253" s="265">
        <v>0.35263</v>
      </c>
      <c r="GA253" s="265">
        <v>0.69613999999999998</v>
      </c>
      <c r="GB253" s="265">
        <v>0.48543999999999998</v>
      </c>
      <c r="GC253" s="265">
        <v>0.78983000000000003</v>
      </c>
      <c r="GD253" s="265">
        <v>0.99589000000000005</v>
      </c>
      <c r="GE253" s="265">
        <v>0.84250999999999998</v>
      </c>
      <c r="GF253" s="265">
        <v>0.94579000000000002</v>
      </c>
      <c r="GG253" s="265">
        <v>0.42258000000000001</v>
      </c>
      <c r="GH253" s="265">
        <v>0.48259000000000002</v>
      </c>
      <c r="GI253" s="265">
        <v>0.44939000000000001</v>
      </c>
      <c r="GJ253" s="265">
        <v>0.98311000000000004</v>
      </c>
      <c r="GK253" s="265">
        <v>0.99456</v>
      </c>
      <c r="GL253" s="265">
        <v>0.67549999999999999</v>
      </c>
      <c r="GM253" s="265">
        <v>0.95374999999999999</v>
      </c>
      <c r="GN253" s="265">
        <v>0.66868000000000005</v>
      </c>
      <c r="GO253" s="265">
        <v>0.95608000000000004</v>
      </c>
      <c r="GP253" s="265">
        <v>0.92974000000000001</v>
      </c>
      <c r="GQ253" s="265">
        <v>0.93227000000000004</v>
      </c>
      <c r="GR253" s="265">
        <v>0.88844999999999996</v>
      </c>
      <c r="GS253" s="265">
        <v>0.93181999999999998</v>
      </c>
      <c r="GT253" s="265">
        <v>0.93930999999999998</v>
      </c>
      <c r="GU253" s="265">
        <v>0.94059999999999999</v>
      </c>
      <c r="GV253" s="265">
        <v>0.91485000000000005</v>
      </c>
      <c r="GW253" s="265">
        <v>0.89693999999999996</v>
      </c>
      <c r="GX253" s="265">
        <v>0.96747000000000005</v>
      </c>
      <c r="GY253" s="265">
        <v>0.37472</v>
      </c>
      <c r="GZ253" s="265">
        <v>0.29814000000000002</v>
      </c>
      <c r="HA253" s="265">
        <v>0.96887999999999996</v>
      </c>
      <c r="HB253" s="265">
        <v>0.95531999999999995</v>
      </c>
      <c r="HC253" s="265">
        <v>0.77098</v>
      </c>
      <c r="HD253" s="265">
        <v>0.53227000000000002</v>
      </c>
      <c r="HE253" s="265">
        <v>0.96455000000000002</v>
      </c>
      <c r="HF253" s="265">
        <v>0.62983999999999996</v>
      </c>
      <c r="HG253" s="265">
        <v>0.96475999999999995</v>
      </c>
      <c r="HH253" s="265">
        <v>0.96630000000000005</v>
      </c>
      <c r="HI253" s="265">
        <v>0.96426999999999996</v>
      </c>
      <c r="HJ253" s="265">
        <v>0.67800000000000005</v>
      </c>
      <c r="HK253" s="265">
        <v>0.99685999999999997</v>
      </c>
      <c r="HL253" s="265">
        <v>0.99072000000000005</v>
      </c>
      <c r="HM253" s="265">
        <v>0.92781000000000002</v>
      </c>
      <c r="HN253" s="265">
        <v>0.89827999999999997</v>
      </c>
      <c r="HO253" s="265">
        <v>0.90842999999999996</v>
      </c>
      <c r="HP253" s="265">
        <v>0.94155</v>
      </c>
      <c r="HQ253" s="265">
        <v>0.56249000000000005</v>
      </c>
      <c r="HR253" s="265">
        <v>0.5716</v>
      </c>
      <c r="HS253" s="265">
        <v>0.87433000000000005</v>
      </c>
      <c r="HT253" s="265">
        <v>0.57015000000000005</v>
      </c>
      <c r="HU253" s="265">
        <v>0.55264999999999997</v>
      </c>
      <c r="HV253" s="265">
        <v>0.94132000000000005</v>
      </c>
      <c r="HW253" s="265">
        <v>0.47989999999999999</v>
      </c>
      <c r="HX253" s="265">
        <v>0.49876999999999999</v>
      </c>
      <c r="HY253" s="265">
        <v>0.38091999999999998</v>
      </c>
      <c r="HZ253" s="265">
        <v>0.69584000000000001</v>
      </c>
      <c r="IA253" s="265">
        <v>0.85236000000000001</v>
      </c>
      <c r="IB253" s="265">
        <v>0.85573999999999995</v>
      </c>
      <c r="IC253" s="265">
        <v>0.84311000000000003</v>
      </c>
      <c r="ID253" s="265">
        <v>0.84877999999999998</v>
      </c>
      <c r="IE253" s="265">
        <v>0.89680000000000004</v>
      </c>
      <c r="IF253" s="265">
        <v>0.89949999999999997</v>
      </c>
      <c r="IG253" s="265">
        <v>0.94584000000000001</v>
      </c>
      <c r="IH253" s="265">
        <v>0.95689999999999997</v>
      </c>
      <c r="II253" s="265">
        <v>0.71650000000000003</v>
      </c>
      <c r="IJ253" s="265">
        <v>0.91210000000000002</v>
      </c>
      <c r="IK253" s="265">
        <v>0.90405999999999997</v>
      </c>
      <c r="IL253" s="265">
        <v>0.95711000000000002</v>
      </c>
      <c r="IM253" s="265">
        <v>0.76705000000000001</v>
      </c>
      <c r="IN253" s="265">
        <v>0.58662999999999998</v>
      </c>
      <c r="IO253" s="265">
        <v>0.42781999999999998</v>
      </c>
      <c r="IP253" s="265">
        <v>0.98163999999999996</v>
      </c>
      <c r="IQ253" s="265">
        <v>0.91800000000000004</v>
      </c>
      <c r="IR253" s="265">
        <v>0.46886</v>
      </c>
      <c r="IS253" s="265">
        <v>0.99451000000000001</v>
      </c>
      <c r="IT253" s="265">
        <v>0.40977000000000002</v>
      </c>
      <c r="IU253" s="265">
        <v>0.94233999999999996</v>
      </c>
      <c r="IV253" s="265">
        <v>0.99187000000000003</v>
      </c>
      <c r="IW253" s="265">
        <v>0.89817000000000002</v>
      </c>
      <c r="IX253" s="265">
        <v>0.93113000000000001</v>
      </c>
      <c r="IY253" s="265">
        <v>0.68554999999999999</v>
      </c>
      <c r="IZ253" s="265">
        <v>0.62577000000000005</v>
      </c>
      <c r="JA253" s="265">
        <v>0.65408999999999995</v>
      </c>
      <c r="JB253" s="265">
        <v>0.62812999999999997</v>
      </c>
      <c r="JC253" s="265">
        <v>0.67362999999999995</v>
      </c>
      <c r="JD253" s="265">
        <v>0.78812000000000004</v>
      </c>
      <c r="JE253" s="265">
        <v>0.97202999999999995</v>
      </c>
      <c r="JF253" s="265">
        <v>0.36238999999999999</v>
      </c>
      <c r="JG253" s="265">
        <v>0.89654999999999996</v>
      </c>
      <c r="JH253" s="265">
        <v>0.75443000000000005</v>
      </c>
      <c r="JI253" s="265">
        <v>0.51659999999999995</v>
      </c>
      <c r="JJ253" s="265">
        <v>0.50822000000000001</v>
      </c>
      <c r="JK253" s="265">
        <v>0.64081999999999995</v>
      </c>
      <c r="JL253" s="265">
        <v>0.62968999999999997</v>
      </c>
      <c r="JM253" s="265">
        <v>0.9194</v>
      </c>
      <c r="JN253" s="265">
        <v>0.92462</v>
      </c>
      <c r="JO253" s="265">
        <v>0.92581000000000002</v>
      </c>
      <c r="JP253" s="265">
        <v>0.43229000000000001</v>
      </c>
      <c r="JQ253" s="265">
        <v>0.93345</v>
      </c>
      <c r="JR253" s="265">
        <v>0.92169000000000001</v>
      </c>
      <c r="JS253" s="265">
        <v>0.88463999999999998</v>
      </c>
      <c r="JT253" s="265">
        <v>0.26325999999999999</v>
      </c>
      <c r="JU253" s="265">
        <v>0.78639999999999999</v>
      </c>
      <c r="JV253" s="265">
        <v>0.74156</v>
      </c>
      <c r="JW253" s="265">
        <v>0.95189999999999997</v>
      </c>
      <c r="JX253" s="265">
        <v>0.95050999999999997</v>
      </c>
      <c r="JY253" s="265">
        <v>0.93298999999999999</v>
      </c>
      <c r="JZ253" s="265">
        <v>0.95762999999999998</v>
      </c>
      <c r="KA253" s="265">
        <v>0.99765000000000004</v>
      </c>
      <c r="KB253" s="265">
        <v>0.94376000000000004</v>
      </c>
      <c r="KC253" s="265">
        <v>0.37185000000000001</v>
      </c>
      <c r="KD253" s="265">
        <v>0.30548999999999998</v>
      </c>
      <c r="KE253" s="265">
        <v>0.32118999999999998</v>
      </c>
      <c r="KF253" s="265">
        <v>0.31020999999999999</v>
      </c>
      <c r="KG253" s="265">
        <v>0.2959</v>
      </c>
      <c r="KH253" s="265">
        <v>0.79884999999999995</v>
      </c>
      <c r="KI253" s="265">
        <v>0.88517000000000001</v>
      </c>
      <c r="KJ253" s="265">
        <v>0.87453999999999998</v>
      </c>
      <c r="KK253" s="265">
        <v>0.98709000000000002</v>
      </c>
      <c r="KL253" s="265">
        <v>0.99604999999999999</v>
      </c>
      <c r="KM253" s="265">
        <v>0.93557000000000001</v>
      </c>
      <c r="KN253" s="265">
        <v>0.87551999999999996</v>
      </c>
      <c r="KO253" s="265">
        <v>0.79617000000000004</v>
      </c>
      <c r="KP253" s="265">
        <v>5.8102890497832467E-3</v>
      </c>
      <c r="KQ253" s="265">
        <v>0.65198</v>
      </c>
      <c r="KR253" s="265">
        <v>0.59963999999999995</v>
      </c>
      <c r="KS253" s="265">
        <v>0.55786000000000002</v>
      </c>
      <c r="KT253" s="265">
        <v>0.9280365048663386</v>
      </c>
      <c r="KU253" s="265">
        <v>0.31712000000000001</v>
      </c>
      <c r="KV253" s="265">
        <v>0.49530000000000002</v>
      </c>
      <c r="KW253" s="265">
        <v>0.56513999999999998</v>
      </c>
      <c r="KX253" s="265">
        <v>0.66622000000000003</v>
      </c>
      <c r="KY253" s="265">
        <v>0.82233000000000001</v>
      </c>
      <c r="KZ253" s="265">
        <v>0.94935000000000003</v>
      </c>
      <c r="LA253" s="265">
        <v>0.99843999999999999</v>
      </c>
      <c r="LB253" s="265">
        <v>0.98507999999999996</v>
      </c>
      <c r="LC253" s="265">
        <v>1</v>
      </c>
      <c r="LD253" s="265">
        <v>0</v>
      </c>
      <c r="LE253" s="265">
        <v>0.18917999999999999</v>
      </c>
      <c r="LF253" s="265">
        <v>0</v>
      </c>
      <c r="LG253" s="265">
        <v>0</v>
      </c>
      <c r="LH253" s="431">
        <v>3.0873424839228392E-3</v>
      </c>
      <c r="LI253" s="431">
        <v>4.7255265526473522E-3</v>
      </c>
      <c r="LJ253" s="431">
        <v>5.172566045075655E-3</v>
      </c>
      <c r="LK253" s="431">
        <v>7.8019187785685062E-3</v>
      </c>
      <c r="LL253" s="431">
        <v>7.1919099427759647E-3</v>
      </c>
      <c r="LM253" s="431">
        <v>9.7852470353245735E-3</v>
      </c>
      <c r="LN253" s="431">
        <v>9.3641886487603188E-3</v>
      </c>
      <c r="LO253" s="431">
        <v>1.0748966597020626E-2</v>
      </c>
      <c r="LP253" s="431">
        <v>9.6230609342455864E-3</v>
      </c>
      <c r="LQ253" s="431">
        <v>1.0573883540928364E-2</v>
      </c>
      <c r="LR253" s="431">
        <v>2.6545131113380194E-3</v>
      </c>
      <c r="LS253" s="431">
        <v>6.6809565760195255E-3</v>
      </c>
      <c r="LT253" s="431">
        <v>3.2407143153250217E-3</v>
      </c>
      <c r="LU253" s="431">
        <v>8.7204258888959885E-3</v>
      </c>
      <c r="LV253" s="431">
        <v>7.7614961192011833E-3</v>
      </c>
      <c r="LW253" s="431">
        <v>1.0449321940541267E-2</v>
      </c>
      <c r="LX253" s="431">
        <v>8.0362902954220772E-3</v>
      </c>
      <c r="LY253" s="431">
        <v>9.2975776642560959E-3</v>
      </c>
      <c r="LZ253" s="431">
        <v>2.9303019400686026E-3</v>
      </c>
      <c r="MA253" s="431">
        <v>4.5009972527623177E-3</v>
      </c>
      <c r="MB253" s="431">
        <v>3.1334327068179846E-3</v>
      </c>
      <c r="MC253" s="431">
        <v>7.401295006275177E-3</v>
      </c>
      <c r="MD253" s="431">
        <v>8.5328835994005203E-3</v>
      </c>
      <c r="ME253" s="431">
        <v>5.7797990739345551E-3</v>
      </c>
      <c r="MF253" s="431">
        <v>5.0388835370540619E-3</v>
      </c>
      <c r="MG253" s="431">
        <v>6.297325249761343E-3</v>
      </c>
      <c r="MH253" s="266"/>
      <c r="MI253" s="266"/>
      <c r="MJ253" s="266"/>
      <c r="MK253" s="266"/>
      <c r="ML253" s="266"/>
      <c r="MM253" s="266"/>
      <c r="MN253" s="266"/>
      <c r="MO253" s="266"/>
      <c r="MP253" s="266"/>
      <c r="MQ253" s="266"/>
      <c r="MR253" s="266"/>
      <c r="MS253" s="266"/>
      <c r="MT253" s="266"/>
      <c r="MU253" s="266"/>
      <c r="MV253" s="266"/>
      <c r="MW253" s="266"/>
      <c r="MX253" s="266"/>
      <c r="MY253" s="266"/>
      <c r="MZ253" s="266"/>
      <c r="NA253" s="266"/>
      <c r="NB253" s="266"/>
      <c r="NC253" s="266"/>
      <c r="ND253" s="266"/>
      <c r="NE253" s="266"/>
      <c r="NF253" s="266"/>
      <c r="NG253" s="266"/>
      <c r="NH253" s="266"/>
      <c r="NI253" s="266"/>
      <c r="NJ253" s="266"/>
      <c r="NK253" s="266"/>
      <c r="NL253" s="266"/>
      <c r="NM253" s="266"/>
      <c r="NN253" s="266"/>
      <c r="NO253" s="266"/>
      <c r="NP253" s="266"/>
      <c r="NQ253" s="266"/>
      <c r="NR253" s="266"/>
      <c r="NS253" s="266"/>
      <c r="NT253" s="266"/>
      <c r="NU253" s="266"/>
      <c r="NV253" s="266"/>
      <c r="NW253" s="266"/>
      <c r="NX253" s="266"/>
      <c r="NY253" s="266"/>
      <c r="NZ253" s="266"/>
      <c r="OA253" s="266"/>
      <c r="OB253" s="266"/>
      <c r="OC253" s="266"/>
      <c r="OD253" s="266"/>
      <c r="OE253" s="266"/>
      <c r="OF253" s="266"/>
      <c r="OG253" s="266"/>
      <c r="OH253" s="266"/>
      <c r="OI253" s="266"/>
      <c r="OJ253" s="266"/>
      <c r="OK253" s="266"/>
      <c r="OL253" s="266"/>
      <c r="OM253" s="266"/>
      <c r="ON253" s="267"/>
    </row>
    <row r="254" spans="1:404">
      <c r="A254" s="261">
        <v>629</v>
      </c>
      <c r="B254" s="265">
        <v>0.16506000000000001</v>
      </c>
      <c r="C254" s="265">
        <v>0.24728</v>
      </c>
      <c r="D254" s="265">
        <v>0.30763000000000001</v>
      </c>
      <c r="E254" s="265">
        <v>0.37173</v>
      </c>
      <c r="F254" s="265">
        <v>0.16173000000000001</v>
      </c>
      <c r="G254" s="265">
        <v>0.24476999999999999</v>
      </c>
      <c r="H254" s="265">
        <v>0.24462999999999999</v>
      </c>
      <c r="I254" s="265">
        <v>0.41565999999999997</v>
      </c>
      <c r="J254" s="265">
        <v>0.45063999999999999</v>
      </c>
      <c r="K254" s="265">
        <v>0.14718000000000001</v>
      </c>
      <c r="L254" s="265">
        <v>0.17079</v>
      </c>
      <c r="M254" s="265">
        <v>0.21368999999999999</v>
      </c>
      <c r="N254" s="265">
        <v>0.54715000000000003</v>
      </c>
      <c r="O254" s="265">
        <v>0.25631999999999999</v>
      </c>
      <c r="P254" s="265">
        <v>0.24154999999999999</v>
      </c>
      <c r="Q254" s="265">
        <v>0.21223</v>
      </c>
      <c r="R254" s="265">
        <v>0.36627999999999999</v>
      </c>
      <c r="S254" s="265">
        <v>0.31633</v>
      </c>
      <c r="T254" s="265">
        <v>0.21145</v>
      </c>
      <c r="U254" s="265">
        <v>0.21889</v>
      </c>
      <c r="V254" s="265">
        <v>0.14723</v>
      </c>
      <c r="W254" s="265">
        <v>0.24861</v>
      </c>
      <c r="X254" s="265">
        <v>0.25372</v>
      </c>
      <c r="Y254" s="265">
        <v>0.18668999999999999</v>
      </c>
      <c r="Z254" s="265">
        <v>0.14152999999999999</v>
      </c>
      <c r="AA254" s="265">
        <v>0.16361999999999999</v>
      </c>
      <c r="AB254" s="265">
        <v>0.11509999999999999</v>
      </c>
      <c r="AC254" s="265">
        <v>0.39189000000000002</v>
      </c>
      <c r="AD254" s="265">
        <v>0.26478000000000002</v>
      </c>
      <c r="AE254" s="265">
        <v>0.2732</v>
      </c>
      <c r="AF254" s="265">
        <v>0.22817999999999999</v>
      </c>
      <c r="AG254" s="265">
        <v>4.9883999999999998E-2</v>
      </c>
      <c r="AH254" s="265">
        <v>0.16381999999999999</v>
      </c>
      <c r="AI254" s="265">
        <v>0.19238</v>
      </c>
      <c r="AJ254" s="265">
        <v>0.25480999999999998</v>
      </c>
      <c r="AK254" s="265">
        <v>0.20727999999999999</v>
      </c>
      <c r="AL254" s="265">
        <v>0.17277999999999999</v>
      </c>
      <c r="AM254" s="265">
        <v>0.17255999999999999</v>
      </c>
      <c r="AN254" s="265">
        <v>0.17418</v>
      </c>
      <c r="AO254" s="265">
        <v>0.14829000000000001</v>
      </c>
      <c r="AP254" s="265">
        <v>0.22156999999999999</v>
      </c>
      <c r="AQ254" s="265">
        <v>0.14993999999999999</v>
      </c>
      <c r="AR254" s="265">
        <v>0.13621</v>
      </c>
      <c r="AS254" s="265">
        <v>0.15812999999999999</v>
      </c>
      <c r="AT254" s="265">
        <v>0.13733999999999999</v>
      </c>
      <c r="AU254" s="265">
        <v>0.11705</v>
      </c>
      <c r="AV254" s="265">
        <v>0.11892999999999999</v>
      </c>
      <c r="AW254" s="265">
        <v>0.25274000000000002</v>
      </c>
      <c r="AX254" s="265">
        <v>0.22245000000000001</v>
      </c>
      <c r="AY254" s="265">
        <v>0.18312999999999999</v>
      </c>
      <c r="AZ254" s="265">
        <v>0.15842000000000001</v>
      </c>
      <c r="BA254" s="265">
        <v>0.20222999999999999</v>
      </c>
      <c r="BB254" s="265">
        <v>0.20222999999999999</v>
      </c>
      <c r="BC254" s="265">
        <v>0.20205999999999999</v>
      </c>
      <c r="BD254" s="265">
        <v>0.20222999999999999</v>
      </c>
      <c r="BE254" s="265">
        <v>0.14205000000000001</v>
      </c>
      <c r="BF254" s="265">
        <v>0.12512000000000001</v>
      </c>
      <c r="BG254" s="265">
        <v>0.52427999999999997</v>
      </c>
      <c r="BH254" s="265">
        <v>0.52124999999999999</v>
      </c>
      <c r="BI254" s="265">
        <v>0.96311000000000002</v>
      </c>
      <c r="BJ254" s="265">
        <v>0.87585999999999997</v>
      </c>
      <c r="BK254" s="265">
        <v>0.28051999999999999</v>
      </c>
      <c r="BL254" s="265">
        <v>0.56172</v>
      </c>
      <c r="BM254" s="265">
        <v>0.35365999999999997</v>
      </c>
      <c r="BN254" s="265">
        <v>0.53505999999999998</v>
      </c>
      <c r="BO254" s="265">
        <v>0.63714000000000004</v>
      </c>
      <c r="BP254" s="265">
        <v>0.21997</v>
      </c>
      <c r="BQ254" s="265">
        <v>0.44779999999999998</v>
      </c>
      <c r="BR254" s="265">
        <v>0.52607999999999999</v>
      </c>
      <c r="BS254" s="265">
        <v>0.44869999999999999</v>
      </c>
      <c r="BT254" s="265">
        <v>0.48826000000000003</v>
      </c>
      <c r="BU254" s="265">
        <v>1.2537E-2</v>
      </c>
      <c r="BV254" s="265">
        <v>5.5300000000000002E-3</v>
      </c>
      <c r="BW254" s="265">
        <v>7.3770000000000002E-2</v>
      </c>
      <c r="BX254" s="265">
        <v>3.3735000000000001E-2</v>
      </c>
      <c r="BY254" s="265">
        <v>0.62578999999999996</v>
      </c>
      <c r="BZ254" s="265">
        <v>0.60836999999999997</v>
      </c>
      <c r="CA254" s="265">
        <v>0.89600000000000002</v>
      </c>
      <c r="CB254" s="265">
        <v>0.72801000000000005</v>
      </c>
      <c r="CC254" s="265">
        <v>0.88129999999999997</v>
      </c>
      <c r="CD254" s="265">
        <v>0.61482999999999999</v>
      </c>
      <c r="CE254" s="265">
        <v>0.58116999999999996</v>
      </c>
      <c r="CF254" s="265">
        <v>0.63412000000000002</v>
      </c>
      <c r="CG254" s="265">
        <v>0.59006000000000003</v>
      </c>
      <c r="CH254" s="265">
        <v>0.58399999999999996</v>
      </c>
      <c r="CI254" s="265">
        <v>0.58269000000000004</v>
      </c>
      <c r="CJ254" s="265">
        <v>0.57943</v>
      </c>
      <c r="CK254" s="265">
        <v>0.62985999999999998</v>
      </c>
      <c r="CL254" s="265">
        <v>0.56808000000000003</v>
      </c>
      <c r="CM254" s="265">
        <v>0.58653999999999995</v>
      </c>
      <c r="CN254" s="265">
        <v>0.40201999999999999</v>
      </c>
      <c r="CO254" s="265">
        <v>0.99141000000000001</v>
      </c>
      <c r="CP254" s="265">
        <v>0.66652</v>
      </c>
      <c r="CQ254" s="265">
        <v>0.77639999999999998</v>
      </c>
      <c r="CR254" s="265">
        <v>0.79200000000000004</v>
      </c>
      <c r="CS254" s="265">
        <v>0.10408000000000001</v>
      </c>
      <c r="CT254" s="265">
        <v>0.37938</v>
      </c>
      <c r="CU254" s="265">
        <v>0.64800000000000002</v>
      </c>
      <c r="CV254" s="265">
        <v>0.96143999999999996</v>
      </c>
      <c r="CW254" s="265">
        <v>0.53332999999999997</v>
      </c>
      <c r="CX254" s="265">
        <v>0.13814000000000001</v>
      </c>
      <c r="CY254" s="265">
        <v>0.79174999999999995</v>
      </c>
      <c r="CZ254" s="265">
        <v>0.56769000000000003</v>
      </c>
      <c r="DA254" s="265">
        <v>0.47899999999999998</v>
      </c>
      <c r="DB254" s="265">
        <v>0.64646000000000003</v>
      </c>
      <c r="DC254" s="265">
        <v>0.70721999999999996</v>
      </c>
      <c r="DD254" s="265">
        <v>0.65454999999999997</v>
      </c>
      <c r="DE254" s="265">
        <v>0.73196000000000006</v>
      </c>
      <c r="DF254" s="265">
        <v>0.62178</v>
      </c>
      <c r="DG254" s="265">
        <v>0.62189000000000005</v>
      </c>
      <c r="DH254" s="265">
        <v>0.53471999999999997</v>
      </c>
      <c r="DI254" s="265">
        <v>0.27407999999999999</v>
      </c>
      <c r="DJ254" s="265">
        <v>0.31512000000000001</v>
      </c>
      <c r="DK254" s="265">
        <v>0.74444999999999995</v>
      </c>
      <c r="DL254" s="265">
        <v>8.1436999999999996E-2</v>
      </c>
      <c r="DM254" s="265">
        <v>0.62207999999999997</v>
      </c>
      <c r="DN254" s="265">
        <v>0.54666000000000003</v>
      </c>
      <c r="DO254" s="265">
        <v>0.22069</v>
      </c>
      <c r="DP254" s="265">
        <v>0.52054</v>
      </c>
      <c r="DQ254" s="265">
        <v>0.87812999999999997</v>
      </c>
      <c r="DR254" s="265">
        <v>0.94286000000000003</v>
      </c>
      <c r="DS254" s="265">
        <v>0.30059000000000002</v>
      </c>
      <c r="DT254" s="265">
        <v>2.3217000000000002E-2</v>
      </c>
      <c r="DU254" s="265">
        <v>0.25435999999999998</v>
      </c>
      <c r="DV254" s="265">
        <v>6.5652000000000002E-2</v>
      </c>
      <c r="DW254" s="265">
        <v>0.33051000000000003</v>
      </c>
      <c r="DX254" s="265">
        <v>0.94203000000000003</v>
      </c>
      <c r="DY254" s="265">
        <v>0.86634</v>
      </c>
      <c r="DZ254" s="265">
        <v>6.6738000000000006E-2</v>
      </c>
      <c r="EA254" s="265">
        <v>0.3392</v>
      </c>
      <c r="EB254" s="265">
        <v>0.31498999999999999</v>
      </c>
      <c r="EC254" s="265">
        <v>0.31498999999999999</v>
      </c>
      <c r="ED254" s="265">
        <v>0.315</v>
      </c>
      <c r="EE254" s="265">
        <v>0.31501000000000001</v>
      </c>
      <c r="EF254" s="265">
        <v>0.97860000000000003</v>
      </c>
      <c r="EG254" s="265">
        <v>0.33917000000000003</v>
      </c>
      <c r="EH254" s="265">
        <v>0.36920999999999998</v>
      </c>
      <c r="EI254" s="265">
        <v>0.76122000000000001</v>
      </c>
      <c r="EJ254" s="265">
        <v>0.75670000000000004</v>
      </c>
      <c r="EK254" s="265">
        <v>0.66464999999999996</v>
      </c>
      <c r="EL254" s="265">
        <v>0.63124999999999998</v>
      </c>
      <c r="EM254" s="265">
        <v>0.96494999999999997</v>
      </c>
      <c r="EN254" s="265">
        <v>0.89859</v>
      </c>
      <c r="EO254" s="265">
        <v>0.75192000000000003</v>
      </c>
      <c r="EP254" s="265">
        <v>0.81013000000000002</v>
      </c>
      <c r="EQ254" s="265">
        <v>0.69908999999999999</v>
      </c>
      <c r="ER254" s="265">
        <v>0.62043999999999999</v>
      </c>
      <c r="ES254" s="265">
        <v>0.70469000000000004</v>
      </c>
      <c r="ET254" s="265">
        <v>0.70723000000000003</v>
      </c>
      <c r="EU254" s="265">
        <v>0.70174999999999998</v>
      </c>
      <c r="EV254" s="265">
        <v>0.35748000000000002</v>
      </c>
      <c r="EW254" s="265">
        <v>0.41863</v>
      </c>
      <c r="EX254" s="265">
        <v>0.53285000000000005</v>
      </c>
      <c r="EY254" s="265">
        <v>0.69869999999999999</v>
      </c>
      <c r="EZ254" s="265">
        <v>0.80613000000000001</v>
      </c>
      <c r="FA254" s="265">
        <v>0.51329999999999998</v>
      </c>
      <c r="FB254" s="265">
        <v>0.40183000000000002</v>
      </c>
      <c r="FC254" s="265">
        <v>0.30692000000000003</v>
      </c>
      <c r="FD254" s="265">
        <v>0.67474000000000001</v>
      </c>
      <c r="FE254" s="265">
        <v>0.22005</v>
      </c>
      <c r="FF254" s="265">
        <v>0.67071999999999998</v>
      </c>
      <c r="FG254" s="265">
        <v>0.67862</v>
      </c>
      <c r="FH254" s="265">
        <v>0.66402000000000005</v>
      </c>
      <c r="FI254" s="265">
        <v>0.66171999999999997</v>
      </c>
      <c r="FJ254" s="265">
        <v>0.79201999999999995</v>
      </c>
      <c r="FK254" s="265">
        <v>0.79840999999999995</v>
      </c>
      <c r="FL254" s="265">
        <v>0.79357999999999995</v>
      </c>
      <c r="FM254" s="265">
        <v>0.41775000000000001</v>
      </c>
      <c r="FN254" s="265">
        <v>0.97845000000000004</v>
      </c>
      <c r="FO254" s="265">
        <v>0.94599999999999995</v>
      </c>
      <c r="FP254" s="265">
        <v>0.32197999999999999</v>
      </c>
      <c r="FQ254" s="265">
        <v>0.97536</v>
      </c>
      <c r="FR254" s="265">
        <v>0.92288999999999999</v>
      </c>
      <c r="FS254" s="265">
        <v>0.89944999999999997</v>
      </c>
      <c r="FT254" s="265">
        <v>0.97975999999999996</v>
      </c>
      <c r="FU254" s="265">
        <v>0.98717999999999995</v>
      </c>
      <c r="FV254" s="265">
        <v>0.53620000000000001</v>
      </c>
      <c r="FW254" s="265">
        <v>0.34620000000000001</v>
      </c>
      <c r="FX254" s="265">
        <v>0.92712000000000006</v>
      </c>
      <c r="FY254" s="265">
        <v>0.31075000000000003</v>
      </c>
      <c r="FZ254" s="265">
        <v>0.34620000000000001</v>
      </c>
      <c r="GA254" s="265">
        <v>0.69355999999999995</v>
      </c>
      <c r="GB254" s="265">
        <v>0.47775000000000001</v>
      </c>
      <c r="GC254" s="265">
        <v>0.77866000000000002</v>
      </c>
      <c r="GD254" s="265">
        <v>0.99461999999999995</v>
      </c>
      <c r="GE254" s="265">
        <v>0.83486000000000005</v>
      </c>
      <c r="GF254" s="265">
        <v>0.94033</v>
      </c>
      <c r="GG254" s="265">
        <v>0.41596</v>
      </c>
      <c r="GH254" s="265">
        <v>0.47470000000000001</v>
      </c>
      <c r="GI254" s="265">
        <v>0.44219999999999998</v>
      </c>
      <c r="GJ254" s="265">
        <v>0.98055000000000003</v>
      </c>
      <c r="GK254" s="265">
        <v>0.99273999999999996</v>
      </c>
      <c r="GL254" s="265">
        <v>0.66934000000000005</v>
      </c>
      <c r="GM254" s="265">
        <v>0.94965999999999995</v>
      </c>
      <c r="GN254" s="265">
        <v>0.65971000000000002</v>
      </c>
      <c r="GO254" s="265">
        <v>0.95211000000000001</v>
      </c>
      <c r="GP254" s="265">
        <v>0.9234</v>
      </c>
      <c r="GQ254" s="265">
        <v>0.92603000000000002</v>
      </c>
      <c r="GR254" s="265">
        <v>0.88112000000000001</v>
      </c>
      <c r="GS254" s="265">
        <v>0.92540999999999995</v>
      </c>
      <c r="GT254" s="265">
        <v>0.93340999999999996</v>
      </c>
      <c r="GU254" s="265">
        <v>0.93488000000000004</v>
      </c>
      <c r="GV254" s="265">
        <v>0.90969999999999995</v>
      </c>
      <c r="GW254" s="265">
        <v>0.88976</v>
      </c>
      <c r="GX254" s="265">
        <v>0.96291000000000004</v>
      </c>
      <c r="GY254" s="265">
        <v>0.36795</v>
      </c>
      <c r="GZ254" s="265">
        <v>0.29259000000000002</v>
      </c>
      <c r="HA254" s="265">
        <v>0.96418000000000004</v>
      </c>
      <c r="HB254" s="265">
        <v>0.95067000000000002</v>
      </c>
      <c r="HC254" s="265">
        <v>0.76307000000000003</v>
      </c>
      <c r="HD254" s="265">
        <v>0.52715999999999996</v>
      </c>
      <c r="HE254" s="265">
        <v>0.96079000000000003</v>
      </c>
      <c r="HF254" s="265">
        <v>0.62155000000000005</v>
      </c>
      <c r="HG254" s="265">
        <v>0.96116000000000001</v>
      </c>
      <c r="HH254" s="265">
        <v>0.96258999999999995</v>
      </c>
      <c r="HI254" s="265">
        <v>0.96045999999999998</v>
      </c>
      <c r="HJ254" s="265">
        <v>0.66678999999999999</v>
      </c>
      <c r="HK254" s="265">
        <v>0.99582000000000004</v>
      </c>
      <c r="HL254" s="265">
        <v>0.98900999999999994</v>
      </c>
      <c r="HM254" s="265">
        <v>0.92149999999999999</v>
      </c>
      <c r="HN254" s="265">
        <v>0.89173999999999998</v>
      </c>
      <c r="HO254" s="265">
        <v>0.90215999999999996</v>
      </c>
      <c r="HP254" s="265">
        <v>0.93574999999999997</v>
      </c>
      <c r="HQ254" s="265">
        <v>0.55491999999999997</v>
      </c>
      <c r="HR254" s="265">
        <v>0.56296000000000002</v>
      </c>
      <c r="HS254" s="265">
        <v>0.86658999999999997</v>
      </c>
      <c r="HT254" s="265">
        <v>0.56286999999999998</v>
      </c>
      <c r="HU254" s="265">
        <v>0.54473000000000005</v>
      </c>
      <c r="HV254" s="265">
        <v>0.93547999999999998</v>
      </c>
      <c r="HW254" s="265">
        <v>0.47273999999999999</v>
      </c>
      <c r="HX254" s="265">
        <v>0.49106</v>
      </c>
      <c r="HY254" s="265">
        <v>0.37476999999999999</v>
      </c>
      <c r="HZ254" s="265">
        <v>0.68547000000000002</v>
      </c>
      <c r="IA254" s="265">
        <v>0.84335000000000004</v>
      </c>
      <c r="IB254" s="265">
        <v>0.84684000000000004</v>
      </c>
      <c r="IC254" s="265">
        <v>0.83431999999999995</v>
      </c>
      <c r="ID254" s="265">
        <v>0.83994000000000002</v>
      </c>
      <c r="IE254" s="265">
        <v>0.88936999999999999</v>
      </c>
      <c r="IF254" s="265">
        <v>0.89202999999999999</v>
      </c>
      <c r="IG254" s="265">
        <v>0.93983000000000005</v>
      </c>
      <c r="IH254" s="265">
        <v>0.95443999999999996</v>
      </c>
      <c r="II254" s="265">
        <v>0.70691999999999999</v>
      </c>
      <c r="IJ254" s="265">
        <v>0.90537999999999996</v>
      </c>
      <c r="IK254" s="265">
        <v>0.89724999999999999</v>
      </c>
      <c r="IL254" s="265">
        <v>0.95223999999999998</v>
      </c>
      <c r="IM254" s="265">
        <v>0.75748000000000004</v>
      </c>
      <c r="IN254" s="265">
        <v>0.57632000000000005</v>
      </c>
      <c r="IO254" s="265">
        <v>0.41563</v>
      </c>
      <c r="IP254" s="265">
        <v>0.97829999999999995</v>
      </c>
      <c r="IQ254" s="265">
        <v>0.91161999999999999</v>
      </c>
      <c r="IR254" s="265">
        <v>0.46121000000000001</v>
      </c>
      <c r="IS254" s="265">
        <v>0.99268000000000001</v>
      </c>
      <c r="IT254" s="265">
        <v>0.40392</v>
      </c>
      <c r="IU254" s="265">
        <v>0.93662999999999996</v>
      </c>
      <c r="IV254" s="265">
        <v>0.99592999999999998</v>
      </c>
      <c r="IW254" s="265">
        <v>0.89027999999999996</v>
      </c>
      <c r="IX254" s="265">
        <v>0.92571999999999999</v>
      </c>
      <c r="IY254" s="265">
        <v>0.67784</v>
      </c>
      <c r="IZ254" s="265">
        <v>0.61911000000000005</v>
      </c>
      <c r="JA254" s="265">
        <v>0.64710000000000001</v>
      </c>
      <c r="JB254" s="265">
        <v>0.62144999999999995</v>
      </c>
      <c r="JC254" s="265">
        <v>0.66585000000000005</v>
      </c>
      <c r="JD254" s="265">
        <v>0.77807000000000004</v>
      </c>
      <c r="JE254" s="265">
        <v>0.96862999999999999</v>
      </c>
      <c r="JF254" s="265">
        <v>0.35619000000000001</v>
      </c>
      <c r="JG254" s="265">
        <v>0.88927</v>
      </c>
      <c r="JH254" s="265">
        <v>0.74572000000000005</v>
      </c>
      <c r="JI254" s="265">
        <v>0.50929999999999997</v>
      </c>
      <c r="JJ254" s="265">
        <v>0.50163999999999997</v>
      </c>
      <c r="JK254" s="265">
        <v>0.63226000000000004</v>
      </c>
      <c r="JL254" s="265">
        <v>0.62089000000000005</v>
      </c>
      <c r="JM254" s="265">
        <v>0.91395999999999999</v>
      </c>
      <c r="JN254" s="265">
        <v>0.91879999999999995</v>
      </c>
      <c r="JO254" s="265">
        <v>0.91881999999999997</v>
      </c>
      <c r="JP254" s="265">
        <v>0.42376999999999998</v>
      </c>
      <c r="JQ254" s="265">
        <v>0.92701</v>
      </c>
      <c r="JR254" s="265">
        <v>0.91379999999999995</v>
      </c>
      <c r="JS254" s="265">
        <v>0.87594000000000005</v>
      </c>
      <c r="JT254" s="265">
        <v>0.25966</v>
      </c>
      <c r="JU254" s="265">
        <v>0.77886</v>
      </c>
      <c r="JV254" s="265">
        <v>0.73433000000000004</v>
      </c>
      <c r="JW254" s="265">
        <v>0.94533999999999996</v>
      </c>
      <c r="JX254" s="265">
        <v>0.94369000000000003</v>
      </c>
      <c r="JY254" s="265">
        <v>0.92557999999999996</v>
      </c>
      <c r="JZ254" s="265">
        <v>0.94350999999999996</v>
      </c>
      <c r="KA254" s="265">
        <v>0.99883</v>
      </c>
      <c r="KB254" s="265">
        <v>0.95018000000000002</v>
      </c>
      <c r="KC254" s="265">
        <v>0.36586000000000002</v>
      </c>
      <c r="KD254" s="265">
        <v>0.30002000000000001</v>
      </c>
      <c r="KE254" s="265">
        <v>0.31551000000000001</v>
      </c>
      <c r="KF254" s="265">
        <v>0.30523</v>
      </c>
      <c r="KG254" s="265">
        <v>0.29117999999999999</v>
      </c>
      <c r="KH254" s="265">
        <v>0.78969</v>
      </c>
      <c r="KI254" s="265">
        <v>0.87673999999999996</v>
      </c>
      <c r="KJ254" s="265">
        <v>0.86582000000000003</v>
      </c>
      <c r="KK254" s="265">
        <v>0.98909000000000002</v>
      </c>
      <c r="KL254" s="265">
        <v>0.99802999999999997</v>
      </c>
      <c r="KM254" s="265">
        <v>0.93235000000000001</v>
      </c>
      <c r="KN254" s="265">
        <v>0.87190000000000001</v>
      </c>
      <c r="KO254" s="265">
        <v>0.79240999999999995</v>
      </c>
      <c r="KP254" s="265">
        <v>5.7821903273098029E-3</v>
      </c>
      <c r="KQ254" s="265">
        <v>0.64827999999999997</v>
      </c>
      <c r="KR254" s="265">
        <v>0.59599999999999997</v>
      </c>
      <c r="KS254" s="265">
        <v>0.55428999999999995</v>
      </c>
      <c r="KT254" s="265">
        <v>0.92618282581707401</v>
      </c>
      <c r="KU254" s="265">
        <v>0.32036999999999999</v>
      </c>
      <c r="KV254" s="265">
        <v>0.49858000000000002</v>
      </c>
      <c r="KW254" s="265">
        <v>0.56828000000000001</v>
      </c>
      <c r="KX254" s="265">
        <v>0.66901999999999995</v>
      </c>
      <c r="KY254" s="265">
        <v>0.82437000000000005</v>
      </c>
      <c r="KZ254" s="265">
        <v>0.95047999999999999</v>
      </c>
      <c r="LA254" s="265">
        <v>0.99863999999999997</v>
      </c>
      <c r="LB254" s="265">
        <v>0.98451</v>
      </c>
      <c r="LC254" s="265">
        <v>1</v>
      </c>
      <c r="LD254" s="265">
        <v>0</v>
      </c>
      <c r="LE254" s="265">
        <v>0.18645999999999999</v>
      </c>
      <c r="LF254" s="265">
        <v>0</v>
      </c>
      <c r="LG254" s="265">
        <v>0</v>
      </c>
      <c r="LH254" s="431">
        <v>3.0261739157140255E-3</v>
      </c>
      <c r="LI254" s="431">
        <v>4.8388713039457798E-3</v>
      </c>
      <c r="LJ254" s="431">
        <v>5.3088166750967503E-3</v>
      </c>
      <c r="LK254" s="431">
        <v>8.2726944237947464E-3</v>
      </c>
      <c r="LL254" s="431">
        <v>7.5630149804055691E-3</v>
      </c>
      <c r="LM254" s="431">
        <v>1.0470675304532051E-2</v>
      </c>
      <c r="LN254" s="431">
        <v>9.8868822678923607E-3</v>
      </c>
      <c r="LO254" s="431">
        <v>1.1531682685017586E-2</v>
      </c>
      <c r="LP254" s="431">
        <v>1.0310008190572262E-2</v>
      </c>
      <c r="LQ254" s="431">
        <v>1.1380766518414021E-2</v>
      </c>
      <c r="LR254" s="431">
        <v>2.6008361019194126E-3</v>
      </c>
      <c r="LS254" s="431">
        <v>7.0300479419529438E-3</v>
      </c>
      <c r="LT254" s="431">
        <v>3.2267235219478607E-3</v>
      </c>
      <c r="LU254" s="431">
        <v>9.3073965981602669E-3</v>
      </c>
      <c r="LV254" s="431">
        <v>8.1618661060929298E-3</v>
      </c>
      <c r="LW254" s="431">
        <v>1.1058000847697258E-2</v>
      </c>
      <c r="LX254" s="431">
        <v>8.5165649652481079E-3</v>
      </c>
      <c r="LY254" s="431">
        <v>9.9584925919771194E-3</v>
      </c>
      <c r="LZ254" s="431">
        <v>2.8737129177898169E-3</v>
      </c>
      <c r="MA254" s="431">
        <v>4.6134334988892078E-3</v>
      </c>
      <c r="MB254" s="431">
        <v>3.0811086762696505E-3</v>
      </c>
      <c r="MC254" s="431">
        <v>7.8553715720772743E-3</v>
      </c>
      <c r="MD254" s="431">
        <v>9.0724537149071693E-3</v>
      </c>
      <c r="ME254" s="431">
        <v>6.0185687616467476E-3</v>
      </c>
      <c r="MF254" s="431">
        <v>5.1986649632453918E-3</v>
      </c>
      <c r="MG254" s="431">
        <v>6.5940255299210548E-3</v>
      </c>
      <c r="MH254" s="266"/>
      <c r="MI254" s="266"/>
      <c r="MJ254" s="266"/>
      <c r="MK254" s="266"/>
      <c r="ML254" s="266"/>
      <c r="MM254" s="266"/>
      <c r="MN254" s="266"/>
      <c r="MO254" s="266"/>
      <c r="MP254" s="266"/>
      <c r="MQ254" s="266"/>
      <c r="MR254" s="266"/>
      <c r="MS254" s="266"/>
      <c r="MT254" s="266"/>
      <c r="MU254" s="266"/>
      <c r="MV254" s="266"/>
      <c r="MW254" s="266"/>
      <c r="MX254" s="266"/>
      <c r="MY254" s="266"/>
      <c r="MZ254" s="266"/>
      <c r="NA254" s="266"/>
      <c r="NB254" s="266"/>
      <c r="NC254" s="266"/>
      <c r="ND254" s="266"/>
      <c r="NE254" s="266"/>
      <c r="NF254" s="266"/>
      <c r="NG254" s="266"/>
      <c r="NH254" s="266"/>
      <c r="NI254" s="266"/>
      <c r="NJ254" s="266"/>
      <c r="NK254" s="266"/>
      <c r="NL254" s="266"/>
      <c r="NM254" s="266"/>
      <c r="NN254" s="266"/>
      <c r="NO254" s="266"/>
      <c r="NP254" s="266"/>
      <c r="NQ254" s="266"/>
      <c r="NR254" s="266"/>
      <c r="NS254" s="266"/>
      <c r="NT254" s="266"/>
      <c r="NU254" s="266"/>
      <c r="NV254" s="266"/>
      <c r="NW254" s="266"/>
      <c r="NX254" s="266"/>
      <c r="NY254" s="266"/>
      <c r="NZ254" s="266"/>
      <c r="OA254" s="266"/>
      <c r="OB254" s="266"/>
      <c r="OC254" s="266"/>
      <c r="OD254" s="266"/>
      <c r="OE254" s="266"/>
      <c r="OF254" s="266"/>
      <c r="OG254" s="266"/>
      <c r="OH254" s="266"/>
      <c r="OI254" s="266"/>
      <c r="OJ254" s="266"/>
      <c r="OK254" s="266"/>
      <c r="OL254" s="266"/>
      <c r="OM254" s="266"/>
      <c r="ON254" s="267"/>
    </row>
    <row r="255" spans="1:404">
      <c r="A255" s="261">
        <v>630</v>
      </c>
      <c r="B255" s="265">
        <v>0.16075</v>
      </c>
      <c r="C255" s="265">
        <v>0.24013999999999999</v>
      </c>
      <c r="D255" s="265">
        <v>0.29859000000000002</v>
      </c>
      <c r="E255" s="265">
        <v>0.36096</v>
      </c>
      <c r="F255" s="265">
        <v>0.15726000000000001</v>
      </c>
      <c r="G255" s="265">
        <v>0.23735000000000001</v>
      </c>
      <c r="H255" s="265">
        <v>0.24376999999999999</v>
      </c>
      <c r="I255" s="265">
        <v>0.41642000000000001</v>
      </c>
      <c r="J255" s="265">
        <v>0.45125999999999999</v>
      </c>
      <c r="K255" s="265">
        <v>0.14276</v>
      </c>
      <c r="L255" s="265">
        <v>0.16830999999999999</v>
      </c>
      <c r="M255" s="265">
        <v>0.21465000000000001</v>
      </c>
      <c r="N255" s="265">
        <v>0.54222000000000004</v>
      </c>
      <c r="O255" s="265">
        <v>0.25284000000000001</v>
      </c>
      <c r="P255" s="265">
        <v>0.23411000000000001</v>
      </c>
      <c r="Q255" s="265">
        <v>0.20499999999999999</v>
      </c>
      <c r="R255" s="265">
        <v>0.35525000000000001</v>
      </c>
      <c r="S255" s="265">
        <v>0.31553999999999999</v>
      </c>
      <c r="T255" s="265">
        <v>0.21063000000000001</v>
      </c>
      <c r="U255" s="265">
        <v>0.21779000000000001</v>
      </c>
      <c r="V255" s="265">
        <v>0.14618</v>
      </c>
      <c r="W255" s="265">
        <v>0.25845000000000001</v>
      </c>
      <c r="X255" s="265">
        <v>0.27167000000000002</v>
      </c>
      <c r="Y255" s="265">
        <v>0.18851000000000001</v>
      </c>
      <c r="Z255" s="265">
        <v>0.14574000000000001</v>
      </c>
      <c r="AA255" s="265">
        <v>0.15937000000000001</v>
      </c>
      <c r="AB255" s="265">
        <v>0.11215</v>
      </c>
      <c r="AC255" s="265">
        <v>0.39165</v>
      </c>
      <c r="AD255" s="265">
        <v>0.26480999999999999</v>
      </c>
      <c r="AE255" s="265">
        <v>0.28454000000000002</v>
      </c>
      <c r="AF255" s="265">
        <v>0.23463000000000001</v>
      </c>
      <c r="AG255" s="265">
        <v>4.8467999999999997E-2</v>
      </c>
      <c r="AH255" s="265">
        <v>0.16419</v>
      </c>
      <c r="AI255" s="265">
        <v>0.19794</v>
      </c>
      <c r="AJ255" s="265">
        <v>0.26738000000000001</v>
      </c>
      <c r="AK255" s="265">
        <v>0.22442000000000001</v>
      </c>
      <c r="AL255" s="265">
        <v>0.17563999999999999</v>
      </c>
      <c r="AM255" s="265">
        <v>0.18229999999999999</v>
      </c>
      <c r="AN255" s="265">
        <v>0.18645</v>
      </c>
      <c r="AO255" s="265">
        <v>0.14871000000000001</v>
      </c>
      <c r="AP255" s="265">
        <v>0.23235</v>
      </c>
      <c r="AQ255" s="265">
        <v>0.15895000000000001</v>
      </c>
      <c r="AR255" s="265">
        <v>0.13575999999999999</v>
      </c>
      <c r="AS255" s="265">
        <v>0.15897</v>
      </c>
      <c r="AT255" s="265">
        <v>0.14510999999999999</v>
      </c>
      <c r="AU255" s="265">
        <v>0.11477</v>
      </c>
      <c r="AV255" s="265">
        <v>0.12435</v>
      </c>
      <c r="AW255" s="265">
        <v>0.26456000000000002</v>
      </c>
      <c r="AX255" s="265">
        <v>0.23053000000000001</v>
      </c>
      <c r="AY255" s="265">
        <v>0.18668999999999999</v>
      </c>
      <c r="AZ255" s="265">
        <v>0.15817999999999999</v>
      </c>
      <c r="BA255" s="265">
        <v>0.20155999999999999</v>
      </c>
      <c r="BB255" s="265">
        <v>0.20155999999999999</v>
      </c>
      <c r="BC255" s="265">
        <v>0.20139000000000001</v>
      </c>
      <c r="BD255" s="265">
        <v>0.20155999999999999</v>
      </c>
      <c r="BE255" s="265">
        <v>0.13725000000000001</v>
      </c>
      <c r="BF255" s="265">
        <v>0.12103999999999999</v>
      </c>
      <c r="BG255" s="265">
        <v>0.51239999999999997</v>
      </c>
      <c r="BH255" s="265">
        <v>0.50968999999999998</v>
      </c>
      <c r="BI255" s="265">
        <v>0.95750999999999997</v>
      </c>
      <c r="BJ255" s="265">
        <v>0.86968000000000001</v>
      </c>
      <c r="BK255" s="265">
        <v>0.27272999999999997</v>
      </c>
      <c r="BL255" s="265">
        <v>0.55084</v>
      </c>
      <c r="BM255" s="265">
        <v>0.35365999999999997</v>
      </c>
      <c r="BN255" s="265">
        <v>0.53688000000000002</v>
      </c>
      <c r="BO255" s="265">
        <v>0.65713999999999995</v>
      </c>
      <c r="BP255" s="265">
        <v>0.24510000000000001</v>
      </c>
      <c r="BQ255" s="265">
        <v>0.43615999999999999</v>
      </c>
      <c r="BR255" s="265">
        <v>0.52798999999999996</v>
      </c>
      <c r="BS255" s="265">
        <v>0.43508999999999998</v>
      </c>
      <c r="BT255" s="265">
        <v>0.49162</v>
      </c>
      <c r="BU255" s="265">
        <v>1.2367E-2</v>
      </c>
      <c r="BV255" s="265">
        <v>5.6849999999999999E-3</v>
      </c>
      <c r="BW255" s="265">
        <v>6.0711000000000001E-2</v>
      </c>
      <c r="BX255" s="265">
        <v>2.9215999999999999E-2</v>
      </c>
      <c r="BY255" s="265">
        <v>0.62897000000000003</v>
      </c>
      <c r="BZ255" s="265">
        <v>0.61121000000000003</v>
      </c>
      <c r="CA255" s="265">
        <v>0.9</v>
      </c>
      <c r="CB255" s="265">
        <v>0.73123000000000005</v>
      </c>
      <c r="CC255" s="265">
        <v>0.88446999999999998</v>
      </c>
      <c r="CD255" s="265">
        <v>0.61792000000000002</v>
      </c>
      <c r="CE255" s="265">
        <v>0.58379999999999999</v>
      </c>
      <c r="CF255" s="265">
        <v>0.63714999999999999</v>
      </c>
      <c r="CG255" s="265">
        <v>0.59292999999999996</v>
      </c>
      <c r="CH255" s="265">
        <v>0.58703000000000005</v>
      </c>
      <c r="CI255" s="265">
        <v>0.58567000000000002</v>
      </c>
      <c r="CJ255" s="265">
        <v>0.58228000000000002</v>
      </c>
      <c r="CK255" s="265">
        <v>0.63321000000000005</v>
      </c>
      <c r="CL255" s="265">
        <v>0.56355</v>
      </c>
      <c r="CM255" s="265">
        <v>0.49895</v>
      </c>
      <c r="CN255" s="265">
        <v>0.42424000000000001</v>
      </c>
      <c r="CO255" s="265">
        <v>1</v>
      </c>
      <c r="CP255" s="265">
        <v>0.58314999999999995</v>
      </c>
      <c r="CQ255" s="265">
        <v>0.72048999999999996</v>
      </c>
      <c r="CR255" s="265">
        <v>0.74</v>
      </c>
      <c r="CS255" s="265">
        <v>0.10204000000000001</v>
      </c>
      <c r="CT255" s="265">
        <v>0.39174999999999999</v>
      </c>
      <c r="CU255" s="265">
        <v>0.68</v>
      </c>
      <c r="CV255" s="265">
        <v>0.95179999999999998</v>
      </c>
      <c r="CW255" s="265">
        <v>0.54545999999999994</v>
      </c>
      <c r="CX255" s="265">
        <v>0.13402</v>
      </c>
      <c r="CY255" s="265">
        <v>0.82474000000000003</v>
      </c>
      <c r="CZ255" s="265">
        <v>0.57494999999999996</v>
      </c>
      <c r="DA255" s="265">
        <v>0.47765999999999997</v>
      </c>
      <c r="DB255" s="265">
        <v>0.68686999999999998</v>
      </c>
      <c r="DC255" s="265">
        <v>0.75258000000000003</v>
      </c>
      <c r="DD255" s="265">
        <v>0.69696999999999998</v>
      </c>
      <c r="DE255" s="265">
        <v>0.7732</v>
      </c>
      <c r="DF255" s="265">
        <v>0.52722000000000002</v>
      </c>
      <c r="DG255" s="265">
        <v>0.52736000000000005</v>
      </c>
      <c r="DH255" s="265">
        <v>0.56728000000000001</v>
      </c>
      <c r="DI255" s="265">
        <v>0.22994999999999999</v>
      </c>
      <c r="DJ255" s="265">
        <v>0.26412000000000002</v>
      </c>
      <c r="DK255" s="265">
        <v>0.68056000000000005</v>
      </c>
      <c r="DL255" s="265">
        <v>7.0052000000000003E-2</v>
      </c>
      <c r="DM255" s="265">
        <v>0.52759999999999996</v>
      </c>
      <c r="DN255" s="265">
        <v>0.47605999999999998</v>
      </c>
      <c r="DO255" s="265">
        <v>0.18681</v>
      </c>
      <c r="DP255" s="265">
        <v>0.45049</v>
      </c>
      <c r="DQ255" s="265">
        <v>0.84765999999999997</v>
      </c>
      <c r="DR255" s="265">
        <v>1</v>
      </c>
      <c r="DS255" s="265">
        <v>0.21376000000000001</v>
      </c>
      <c r="DT255" s="265">
        <v>2.1937999999999999E-2</v>
      </c>
      <c r="DU255" s="265">
        <v>0.21381</v>
      </c>
      <c r="DV255" s="265">
        <v>5.5904000000000002E-2</v>
      </c>
      <c r="DW255" s="265">
        <v>0.27711000000000002</v>
      </c>
      <c r="DX255" s="265">
        <v>1</v>
      </c>
      <c r="DY255" s="265">
        <v>0.92483000000000004</v>
      </c>
      <c r="DZ255" s="265">
        <v>5.6885999999999999E-2</v>
      </c>
      <c r="EA255" s="265">
        <v>0.28449999999999998</v>
      </c>
      <c r="EB255" s="265">
        <v>0.26401000000000002</v>
      </c>
      <c r="EC255" s="265">
        <v>0.26400000000000001</v>
      </c>
      <c r="ED255" s="265">
        <v>0.26401999999999998</v>
      </c>
      <c r="EE255" s="265">
        <v>0.26402999999999999</v>
      </c>
      <c r="EF255" s="265">
        <v>1</v>
      </c>
      <c r="EG255" s="265">
        <v>0.28447</v>
      </c>
      <c r="EH255" s="265">
        <v>0.31019999999999998</v>
      </c>
      <c r="EI255" s="265">
        <v>0.79591999999999996</v>
      </c>
      <c r="EJ255" s="265">
        <v>0.79381000000000002</v>
      </c>
      <c r="EK255" s="265">
        <v>0.70706999999999998</v>
      </c>
      <c r="EL255" s="265">
        <v>0.66666999999999998</v>
      </c>
      <c r="EM255" s="265">
        <v>0.95618999999999998</v>
      </c>
      <c r="EN255" s="265">
        <v>0.87324000000000002</v>
      </c>
      <c r="EO255" s="265">
        <v>0.74578999999999995</v>
      </c>
      <c r="EP255" s="265">
        <v>0.85026000000000002</v>
      </c>
      <c r="EQ255" s="265">
        <v>0.75680999999999998</v>
      </c>
      <c r="ER255" s="265">
        <v>0.67100000000000004</v>
      </c>
      <c r="ES255" s="265">
        <v>0.76283999999999996</v>
      </c>
      <c r="ET255" s="265">
        <v>0.76534999999999997</v>
      </c>
      <c r="EU255" s="265">
        <v>0.75961000000000001</v>
      </c>
      <c r="EV255" s="265">
        <v>0.38602999999999998</v>
      </c>
      <c r="EW255" s="265">
        <v>0.45213999999999999</v>
      </c>
      <c r="EX255" s="265">
        <v>0.57581000000000004</v>
      </c>
      <c r="EY255" s="265">
        <v>0.75622999999999996</v>
      </c>
      <c r="EZ255" s="265">
        <v>0.84379999999999999</v>
      </c>
      <c r="FA255" s="265">
        <v>0.55495000000000005</v>
      </c>
      <c r="FB255" s="265">
        <v>0.43425999999999998</v>
      </c>
      <c r="FC255" s="265">
        <v>0.33145000000000002</v>
      </c>
      <c r="FD255" s="265">
        <v>0.73050000000000004</v>
      </c>
      <c r="FE255" s="265">
        <v>0.23712</v>
      </c>
      <c r="FF255" s="265">
        <v>0.72616999999999998</v>
      </c>
      <c r="FG255" s="265">
        <v>0.73443000000000003</v>
      </c>
      <c r="FH255" s="265">
        <v>0.71894000000000002</v>
      </c>
      <c r="FI255" s="265">
        <v>0.71655999999999997</v>
      </c>
      <c r="FJ255" s="265">
        <v>0.74002000000000001</v>
      </c>
      <c r="FK255" s="265">
        <v>0.74800999999999995</v>
      </c>
      <c r="FL255" s="265">
        <v>0.83498000000000006</v>
      </c>
      <c r="FM255" s="265">
        <v>0.42931000000000002</v>
      </c>
      <c r="FN255" s="265">
        <v>0.98355999999999999</v>
      </c>
      <c r="FO255" s="265">
        <v>0.94</v>
      </c>
      <c r="FP255" s="265">
        <v>0.31611</v>
      </c>
      <c r="FQ255" s="265">
        <v>0.97201000000000004</v>
      </c>
      <c r="FR255" s="265">
        <v>0.91607000000000005</v>
      </c>
      <c r="FS255" s="265">
        <v>0.89176999999999995</v>
      </c>
      <c r="FT255" s="265">
        <v>0.98538000000000003</v>
      </c>
      <c r="FU255" s="265">
        <v>0.99092000000000002</v>
      </c>
      <c r="FV255" s="265">
        <v>0.52959999999999996</v>
      </c>
      <c r="FW255" s="265">
        <v>0.33976000000000001</v>
      </c>
      <c r="FX255" s="265">
        <v>0.92003999999999997</v>
      </c>
      <c r="FY255" s="265">
        <v>0.30513000000000001</v>
      </c>
      <c r="FZ255" s="265">
        <v>0.33976000000000001</v>
      </c>
      <c r="GA255" s="265">
        <v>0.69098999999999999</v>
      </c>
      <c r="GB255" s="265">
        <v>0.47005000000000002</v>
      </c>
      <c r="GC255" s="265">
        <v>0.76749999999999996</v>
      </c>
      <c r="GD255" s="265">
        <v>0.99334999999999996</v>
      </c>
      <c r="GE255" s="265">
        <v>0.82720000000000005</v>
      </c>
      <c r="GF255" s="265">
        <v>0.93486999999999998</v>
      </c>
      <c r="GG255" s="265">
        <v>0.40934999999999999</v>
      </c>
      <c r="GH255" s="265">
        <v>0.46681</v>
      </c>
      <c r="GI255" s="265">
        <v>0.43501000000000001</v>
      </c>
      <c r="GJ255" s="265">
        <v>0.97799999999999998</v>
      </c>
      <c r="GK255" s="265">
        <v>0.99092999999999998</v>
      </c>
      <c r="GL255" s="265">
        <v>0.66317999999999999</v>
      </c>
      <c r="GM255" s="265">
        <v>0.94557000000000002</v>
      </c>
      <c r="GN255" s="265">
        <v>0.65073000000000003</v>
      </c>
      <c r="GO255" s="265">
        <v>0.94813000000000003</v>
      </c>
      <c r="GP255" s="265">
        <v>0.91705999999999999</v>
      </c>
      <c r="GQ255" s="265">
        <v>0.91978000000000004</v>
      </c>
      <c r="GR255" s="265">
        <v>0.87378999999999996</v>
      </c>
      <c r="GS255" s="265">
        <v>0.91900000000000004</v>
      </c>
      <c r="GT255" s="265">
        <v>0.92752000000000001</v>
      </c>
      <c r="GU255" s="265">
        <v>0.92915000000000003</v>
      </c>
      <c r="GV255" s="265">
        <v>0.90454999999999997</v>
      </c>
      <c r="GW255" s="265">
        <v>0.88258000000000003</v>
      </c>
      <c r="GX255" s="265">
        <v>0.95835000000000004</v>
      </c>
      <c r="GY255" s="265">
        <v>0.36116999999999999</v>
      </c>
      <c r="GZ255" s="265">
        <v>0.28704000000000002</v>
      </c>
      <c r="HA255" s="265">
        <v>0.95947000000000005</v>
      </c>
      <c r="HB255" s="265">
        <v>0.94603000000000004</v>
      </c>
      <c r="HC255" s="265">
        <v>0.75516000000000005</v>
      </c>
      <c r="HD255" s="265">
        <v>0.52203999999999995</v>
      </c>
      <c r="HE255" s="265">
        <v>0.95703000000000005</v>
      </c>
      <c r="HF255" s="265">
        <v>0.61324999999999996</v>
      </c>
      <c r="HG255" s="265">
        <v>0.95755000000000001</v>
      </c>
      <c r="HH255" s="265">
        <v>0.95889000000000002</v>
      </c>
      <c r="HI255" s="265">
        <v>0.95664000000000005</v>
      </c>
      <c r="HJ255" s="265">
        <v>0.65558000000000005</v>
      </c>
      <c r="HK255" s="265">
        <v>0.99477000000000004</v>
      </c>
      <c r="HL255" s="265">
        <v>0.98729999999999996</v>
      </c>
      <c r="HM255" s="265">
        <v>0.91520000000000001</v>
      </c>
      <c r="HN255" s="265">
        <v>0.88519999999999999</v>
      </c>
      <c r="HO255" s="265">
        <v>0.89590000000000003</v>
      </c>
      <c r="HP255" s="265">
        <v>0.92995000000000005</v>
      </c>
      <c r="HQ255" s="265">
        <v>0.54735</v>
      </c>
      <c r="HR255" s="265">
        <v>0.55432000000000003</v>
      </c>
      <c r="HS255" s="265">
        <v>0.85885</v>
      </c>
      <c r="HT255" s="265">
        <v>0.55557999999999996</v>
      </c>
      <c r="HU255" s="265">
        <v>0.53681999999999996</v>
      </c>
      <c r="HV255" s="265">
        <v>0.92964999999999998</v>
      </c>
      <c r="HW255" s="265">
        <v>0.46559</v>
      </c>
      <c r="HX255" s="265">
        <v>0.48335</v>
      </c>
      <c r="HY255" s="265">
        <v>0.36862</v>
      </c>
      <c r="HZ255" s="265">
        <v>0.67510000000000003</v>
      </c>
      <c r="IA255" s="265">
        <v>0.83433000000000002</v>
      </c>
      <c r="IB255" s="265">
        <v>0.83792999999999995</v>
      </c>
      <c r="IC255" s="265">
        <v>0.82554000000000005</v>
      </c>
      <c r="ID255" s="265">
        <v>0.83109999999999995</v>
      </c>
      <c r="IE255" s="265">
        <v>0.88192999999999999</v>
      </c>
      <c r="IF255" s="265">
        <v>0.88456999999999997</v>
      </c>
      <c r="IG255" s="265">
        <v>0.93381999999999998</v>
      </c>
      <c r="IH255" s="265">
        <v>0.95196999999999998</v>
      </c>
      <c r="II255" s="265">
        <v>0.69733999999999996</v>
      </c>
      <c r="IJ255" s="265">
        <v>0.89866999999999997</v>
      </c>
      <c r="IK255" s="265">
        <v>0.89044999999999996</v>
      </c>
      <c r="IL255" s="265">
        <v>0.94737000000000005</v>
      </c>
      <c r="IM255" s="265">
        <v>0.74792000000000003</v>
      </c>
      <c r="IN255" s="265">
        <v>0.56601000000000001</v>
      </c>
      <c r="IO255" s="265">
        <v>0.40344999999999998</v>
      </c>
      <c r="IP255" s="265">
        <v>0.97496000000000005</v>
      </c>
      <c r="IQ255" s="265">
        <v>0.90524000000000004</v>
      </c>
      <c r="IR255" s="265">
        <v>0.45356000000000002</v>
      </c>
      <c r="IS255" s="265">
        <v>0.99085000000000001</v>
      </c>
      <c r="IT255" s="265">
        <v>0.39807999999999999</v>
      </c>
      <c r="IU255" s="265">
        <v>0.93093000000000004</v>
      </c>
      <c r="IV255" s="265">
        <v>1</v>
      </c>
      <c r="IW255" s="265">
        <v>0.88239999999999996</v>
      </c>
      <c r="IX255" s="265">
        <v>0.92030999999999996</v>
      </c>
      <c r="IY255" s="265">
        <v>0.67013999999999996</v>
      </c>
      <c r="IZ255" s="265">
        <v>0.61245000000000005</v>
      </c>
      <c r="JA255" s="265">
        <v>0.64010999999999996</v>
      </c>
      <c r="JB255" s="265">
        <v>0.61477000000000004</v>
      </c>
      <c r="JC255" s="265">
        <v>0.65807000000000004</v>
      </c>
      <c r="JD255" s="265">
        <v>0.76802000000000004</v>
      </c>
      <c r="JE255" s="265">
        <v>0.96523999999999999</v>
      </c>
      <c r="JF255" s="265">
        <v>0.34999000000000002</v>
      </c>
      <c r="JG255" s="265">
        <v>0.88197999999999999</v>
      </c>
      <c r="JH255" s="265">
        <v>0.73699999999999999</v>
      </c>
      <c r="JI255" s="265">
        <v>0.502</v>
      </c>
      <c r="JJ255" s="265">
        <v>0.49504999999999999</v>
      </c>
      <c r="JK255" s="265">
        <v>0.62370999999999999</v>
      </c>
      <c r="JL255" s="265">
        <v>0.61207999999999996</v>
      </c>
      <c r="JM255" s="265">
        <v>0.90852999999999995</v>
      </c>
      <c r="JN255" s="265">
        <v>0.91298000000000001</v>
      </c>
      <c r="JO255" s="265">
        <v>0.91183000000000003</v>
      </c>
      <c r="JP255" s="265">
        <v>0.41526000000000002</v>
      </c>
      <c r="JQ255" s="265">
        <v>0.92057</v>
      </c>
      <c r="JR255" s="265">
        <v>0.90591999999999995</v>
      </c>
      <c r="JS255" s="265">
        <v>0.86724000000000001</v>
      </c>
      <c r="JT255" s="265">
        <v>0.25606000000000001</v>
      </c>
      <c r="JU255" s="265">
        <v>0.77132000000000001</v>
      </c>
      <c r="JV255" s="265">
        <v>0.72709000000000001</v>
      </c>
      <c r="JW255" s="265">
        <v>0.93879000000000001</v>
      </c>
      <c r="JX255" s="265">
        <v>0.93686000000000003</v>
      </c>
      <c r="JY255" s="265">
        <v>0.91818</v>
      </c>
      <c r="JZ255" s="265">
        <v>0.92939000000000005</v>
      </c>
      <c r="KA255" s="265">
        <v>1</v>
      </c>
      <c r="KB255" s="265">
        <v>0.95659000000000005</v>
      </c>
      <c r="KC255" s="265">
        <v>0.35986000000000001</v>
      </c>
      <c r="KD255" s="265">
        <v>0.29454999999999998</v>
      </c>
      <c r="KE255" s="265">
        <v>0.30984</v>
      </c>
      <c r="KF255" s="265">
        <v>0.30025000000000002</v>
      </c>
      <c r="KG255" s="265">
        <v>0.28645999999999999</v>
      </c>
      <c r="KH255" s="265">
        <v>0.78052999999999995</v>
      </c>
      <c r="KI255" s="265">
        <v>0.86831000000000003</v>
      </c>
      <c r="KJ255" s="265">
        <v>0.85709999999999997</v>
      </c>
      <c r="KK255" s="265">
        <v>0.99109000000000003</v>
      </c>
      <c r="KL255" s="265">
        <v>1</v>
      </c>
      <c r="KM255" s="265">
        <v>0.92913000000000001</v>
      </c>
      <c r="KN255" s="265">
        <v>0.86828000000000005</v>
      </c>
      <c r="KO255" s="265">
        <v>0.78864000000000001</v>
      </c>
      <c r="KP255" s="265">
        <v>5.7711951750375797E-3</v>
      </c>
      <c r="KQ255" s="265">
        <v>0.64458000000000004</v>
      </c>
      <c r="KR255" s="265">
        <v>0.59236999999999995</v>
      </c>
      <c r="KS255" s="265">
        <v>0.55071999999999999</v>
      </c>
      <c r="KT255" s="265">
        <v>0.92432453304492279</v>
      </c>
      <c r="KU255" s="265">
        <v>0.32362000000000002</v>
      </c>
      <c r="KV255" s="265">
        <v>0.50187000000000004</v>
      </c>
      <c r="KW255" s="265">
        <v>0.57140999999999997</v>
      </c>
      <c r="KX255" s="265">
        <v>0.67183000000000004</v>
      </c>
      <c r="KY255" s="265">
        <v>0.82642000000000004</v>
      </c>
      <c r="KZ255" s="265">
        <v>0.95162000000000002</v>
      </c>
      <c r="LA255" s="265">
        <v>0.99883999999999995</v>
      </c>
      <c r="LB255" s="265">
        <v>0.98394000000000004</v>
      </c>
      <c r="LC255" s="265">
        <v>1</v>
      </c>
      <c r="LD255" s="265">
        <v>0</v>
      </c>
      <c r="LE255" s="265">
        <v>0.18373999999999999</v>
      </c>
      <c r="LF255" s="265">
        <v>0</v>
      </c>
      <c r="LG255" s="265">
        <v>0</v>
      </c>
      <c r="LH255" s="431">
        <v>2.9654193203896284E-3</v>
      </c>
      <c r="LI255" s="431">
        <v>4.9420767463743687E-3</v>
      </c>
      <c r="LJ255" s="431">
        <v>5.4340776987373829E-3</v>
      </c>
      <c r="LK255" s="431">
        <v>8.7145129218697548E-3</v>
      </c>
      <c r="LL255" s="431">
        <v>7.9122278839349747E-3</v>
      </c>
      <c r="LM255" s="431">
        <v>1.1115661822259426E-2</v>
      </c>
      <c r="LN255" s="431">
        <v>1.0353687219321728E-2</v>
      </c>
      <c r="LO255" s="431">
        <v>1.2265085242688656E-2</v>
      </c>
      <c r="LP255" s="431">
        <v>1.0964004322886467E-2</v>
      </c>
      <c r="LQ255" s="431">
        <v>1.2150107882916927E-2</v>
      </c>
      <c r="LR255" s="431">
        <v>2.5471940170973539E-3</v>
      </c>
      <c r="LS255" s="431">
        <v>7.3527637869119644E-3</v>
      </c>
      <c r="LT255" s="431">
        <v>3.2104654237627983E-3</v>
      </c>
      <c r="LU255" s="431">
        <v>9.8601151257753372E-3</v>
      </c>
      <c r="LV255" s="431">
        <v>8.5263727232813835E-3</v>
      </c>
      <c r="LW255" s="431">
        <v>1.1588586494326591E-2</v>
      </c>
      <c r="LX255" s="431">
        <v>8.9663974940776825E-3</v>
      </c>
      <c r="LY255" s="431">
        <v>1.0583425872027874E-2</v>
      </c>
      <c r="LZ255" s="431">
        <v>2.8171597514301538E-3</v>
      </c>
      <c r="MA255" s="431">
        <v>4.7163274139165878E-3</v>
      </c>
      <c r="MB255" s="431">
        <v>3.027711994946003E-3</v>
      </c>
      <c r="MC255" s="431">
        <v>8.282151073217392E-3</v>
      </c>
      <c r="MD255" s="431">
        <v>9.5705995336174965E-3</v>
      </c>
      <c r="ME255" s="431">
        <v>6.2336628325283527E-3</v>
      </c>
      <c r="MF255" s="431">
        <v>5.339588038623333E-3</v>
      </c>
      <c r="MG255" s="431">
        <v>6.8624024279415607E-3</v>
      </c>
      <c r="MH255" s="266"/>
      <c r="MI255" s="266"/>
      <c r="MJ255" s="266"/>
      <c r="MK255" s="266"/>
      <c r="ML255" s="266"/>
      <c r="MM255" s="266"/>
      <c r="MN255" s="266"/>
      <c r="MO255" s="266"/>
      <c r="MP255" s="266"/>
      <c r="MQ255" s="266"/>
      <c r="MR255" s="266"/>
      <c r="MS255" s="266"/>
      <c r="MT255" s="266"/>
      <c r="MU255" s="266"/>
      <c r="MV255" s="266"/>
      <c r="MW255" s="266"/>
      <c r="MX255" s="266"/>
      <c r="MY255" s="266"/>
      <c r="MZ255" s="266"/>
      <c r="NA255" s="266"/>
      <c r="NB255" s="266"/>
      <c r="NC255" s="266"/>
      <c r="ND255" s="266"/>
      <c r="NE255" s="266"/>
      <c r="NF255" s="266"/>
      <c r="NG255" s="266"/>
      <c r="NH255" s="266"/>
      <c r="NI255" s="266"/>
      <c r="NJ255" s="266"/>
      <c r="NK255" s="266"/>
      <c r="NL255" s="266"/>
      <c r="NM255" s="266"/>
      <c r="NN255" s="266"/>
      <c r="NO255" s="266"/>
      <c r="NP255" s="266"/>
      <c r="NQ255" s="266"/>
      <c r="NR255" s="266"/>
      <c r="NS255" s="266"/>
      <c r="NT255" s="266"/>
      <c r="NU255" s="266"/>
      <c r="NV255" s="266"/>
      <c r="NW255" s="266"/>
      <c r="NX255" s="266"/>
      <c r="NY255" s="266"/>
      <c r="NZ255" s="266"/>
      <c r="OA255" s="266"/>
      <c r="OB255" s="266"/>
      <c r="OC255" s="266"/>
      <c r="OD255" s="266"/>
      <c r="OE255" s="266"/>
      <c r="OF255" s="266"/>
      <c r="OG255" s="266"/>
      <c r="OH255" s="266"/>
      <c r="OI255" s="266"/>
      <c r="OJ255" s="266"/>
      <c r="OK255" s="266"/>
      <c r="OL255" s="266"/>
      <c r="OM255" s="266"/>
      <c r="ON255" s="267"/>
    </row>
    <row r="256" spans="1:404">
      <c r="A256" s="261">
        <v>631</v>
      </c>
      <c r="B256" s="265">
        <v>0.157</v>
      </c>
      <c r="C256" s="265">
        <v>0.23396</v>
      </c>
      <c r="D256" s="265">
        <v>0.2908</v>
      </c>
      <c r="E256" s="265">
        <v>0.35165000000000002</v>
      </c>
      <c r="F256" s="265">
        <v>0.15343000000000001</v>
      </c>
      <c r="G256" s="265">
        <v>0.23091</v>
      </c>
      <c r="H256" s="265">
        <v>0.24223</v>
      </c>
      <c r="I256" s="265">
        <v>0.41619</v>
      </c>
      <c r="J256" s="265">
        <v>0.45021</v>
      </c>
      <c r="K256" s="265">
        <v>0.12623000000000001</v>
      </c>
      <c r="L256" s="265">
        <v>0.14868000000000001</v>
      </c>
      <c r="M256" s="265">
        <v>0.19056999999999999</v>
      </c>
      <c r="N256" s="265">
        <v>0.53419000000000005</v>
      </c>
      <c r="O256" s="265">
        <v>0.24876000000000001</v>
      </c>
      <c r="P256" s="265">
        <v>0.22756000000000001</v>
      </c>
      <c r="Q256" s="265">
        <v>0.19830999999999999</v>
      </c>
      <c r="R256" s="265">
        <v>0.34533999999999998</v>
      </c>
      <c r="S256" s="265">
        <v>0.31259999999999999</v>
      </c>
      <c r="T256" s="265">
        <v>0.21012</v>
      </c>
      <c r="U256" s="265">
        <v>0.217</v>
      </c>
      <c r="V256" s="265">
        <v>0.14577999999999999</v>
      </c>
      <c r="W256" s="265">
        <v>0.23546</v>
      </c>
      <c r="X256" s="265">
        <v>0.23809</v>
      </c>
      <c r="Y256" s="265">
        <v>0.17713000000000001</v>
      </c>
      <c r="Z256" s="265">
        <v>0.13345000000000001</v>
      </c>
      <c r="AA256" s="265">
        <v>0.15562000000000001</v>
      </c>
      <c r="AB256" s="265">
        <v>0.1095</v>
      </c>
      <c r="AC256" s="265">
        <v>0.39029999999999998</v>
      </c>
      <c r="AD256" s="265">
        <v>0.26356000000000002</v>
      </c>
      <c r="AE256" s="265">
        <v>0.24307999999999999</v>
      </c>
      <c r="AF256" s="265">
        <v>0.20141999999999999</v>
      </c>
      <c r="AG256" s="265">
        <v>4.7822999999999997E-2</v>
      </c>
      <c r="AH256" s="265">
        <v>0.14030999999999999</v>
      </c>
      <c r="AI256" s="265">
        <v>0.17152000000000001</v>
      </c>
      <c r="AJ256" s="265">
        <v>0.22444</v>
      </c>
      <c r="AK256" s="265">
        <v>0.18579000000000001</v>
      </c>
      <c r="AL256" s="265">
        <v>0.15243999999999999</v>
      </c>
      <c r="AM256" s="265">
        <v>0.15265999999999999</v>
      </c>
      <c r="AN256" s="265">
        <v>0.15457000000000001</v>
      </c>
      <c r="AO256" s="265">
        <v>0.12906000000000001</v>
      </c>
      <c r="AP256" s="265">
        <v>0.19403999999999999</v>
      </c>
      <c r="AQ256" s="265">
        <v>0.13189999999999999</v>
      </c>
      <c r="AR256" s="265">
        <v>0.1179</v>
      </c>
      <c r="AS256" s="265">
        <v>0.13300000000000001</v>
      </c>
      <c r="AT256" s="265">
        <v>0.12057</v>
      </c>
      <c r="AU256" s="265">
        <v>9.9659999999999999E-2</v>
      </c>
      <c r="AV256" s="265">
        <v>0.10340000000000001</v>
      </c>
      <c r="AW256" s="265">
        <v>0.22117000000000001</v>
      </c>
      <c r="AX256" s="265">
        <v>0.19367000000000001</v>
      </c>
      <c r="AY256" s="265">
        <v>0.15676000000000001</v>
      </c>
      <c r="AZ256" s="265">
        <v>0.13274</v>
      </c>
      <c r="BA256" s="265">
        <v>0.17505000000000001</v>
      </c>
      <c r="BB256" s="265">
        <v>0.17505000000000001</v>
      </c>
      <c r="BC256" s="265">
        <v>0.1749</v>
      </c>
      <c r="BD256" s="265">
        <v>0.17505000000000001</v>
      </c>
      <c r="BE256" s="265">
        <v>0.1338</v>
      </c>
      <c r="BF256" s="265">
        <v>0.11797000000000001</v>
      </c>
      <c r="BG256" s="265">
        <v>0.50292000000000003</v>
      </c>
      <c r="BH256" s="265">
        <v>0.50014000000000003</v>
      </c>
      <c r="BI256" s="265">
        <v>0.95062000000000002</v>
      </c>
      <c r="BJ256" s="265">
        <v>0.86346000000000001</v>
      </c>
      <c r="BK256" s="265">
        <v>0.26752999999999999</v>
      </c>
      <c r="BL256" s="265">
        <v>0.54186000000000001</v>
      </c>
      <c r="BM256" s="265">
        <v>0.34877999999999998</v>
      </c>
      <c r="BN256" s="265">
        <v>0.53888999999999998</v>
      </c>
      <c r="BO256" s="265">
        <v>0.65429000000000004</v>
      </c>
      <c r="BP256" s="265">
        <v>0.20326</v>
      </c>
      <c r="BQ256" s="265">
        <v>0.42796000000000001</v>
      </c>
      <c r="BR256" s="265">
        <v>0.52788000000000002</v>
      </c>
      <c r="BS256" s="265">
        <v>0.42623</v>
      </c>
      <c r="BT256" s="265">
        <v>0.48316999999999999</v>
      </c>
      <c r="BU256" s="265">
        <v>1.2241E-2</v>
      </c>
      <c r="BV256" s="265">
        <v>5.7250000000000001E-3</v>
      </c>
      <c r="BW256" s="265">
        <v>5.6016000000000003E-2</v>
      </c>
      <c r="BX256" s="265">
        <v>2.7099000000000002E-2</v>
      </c>
      <c r="BY256" s="265">
        <v>0.63216000000000006</v>
      </c>
      <c r="BZ256" s="265">
        <v>0.61456999999999995</v>
      </c>
      <c r="CA256" s="265">
        <v>0.90400000000000003</v>
      </c>
      <c r="CB256" s="265">
        <v>0.73431000000000002</v>
      </c>
      <c r="CC256" s="265">
        <v>0.88749999999999996</v>
      </c>
      <c r="CD256" s="265">
        <v>0.62102000000000002</v>
      </c>
      <c r="CE256" s="265">
        <v>0.58655000000000002</v>
      </c>
      <c r="CF256" s="265">
        <v>0.64014000000000004</v>
      </c>
      <c r="CG256" s="265">
        <v>0.59658999999999995</v>
      </c>
      <c r="CH256" s="265">
        <v>0.58999000000000001</v>
      </c>
      <c r="CI256" s="265">
        <v>0.58862000000000003</v>
      </c>
      <c r="CJ256" s="265">
        <v>0.58638999999999997</v>
      </c>
      <c r="CK256" s="265">
        <v>0.63719000000000003</v>
      </c>
      <c r="CL256" s="265">
        <v>0.55961000000000005</v>
      </c>
      <c r="CM256" s="265">
        <v>0.46067000000000002</v>
      </c>
      <c r="CN256" s="265">
        <v>0.45859</v>
      </c>
      <c r="CO256" s="265">
        <v>0.91376000000000002</v>
      </c>
      <c r="CP256" s="265">
        <v>0.53180000000000005</v>
      </c>
      <c r="CQ256" s="265">
        <v>0.65146000000000004</v>
      </c>
      <c r="CR256" s="265">
        <v>0.66800000000000004</v>
      </c>
      <c r="CS256" s="265">
        <v>0.1</v>
      </c>
      <c r="CT256" s="265">
        <v>0.40619</v>
      </c>
      <c r="CU256" s="265">
        <v>0.72199999999999998</v>
      </c>
      <c r="CV256" s="265">
        <v>0.89470000000000005</v>
      </c>
      <c r="CW256" s="265">
        <v>0.55959999999999999</v>
      </c>
      <c r="CX256" s="265">
        <v>0.13195999999999999</v>
      </c>
      <c r="CY256" s="265">
        <v>0.85979000000000005</v>
      </c>
      <c r="CZ256" s="265">
        <v>0.55540999999999996</v>
      </c>
      <c r="DA256" s="265">
        <v>0.46379999999999999</v>
      </c>
      <c r="DB256" s="265">
        <v>0.73333000000000004</v>
      </c>
      <c r="DC256" s="265">
        <v>0.79793999999999998</v>
      </c>
      <c r="DD256" s="265">
        <v>0.74343000000000004</v>
      </c>
      <c r="DE256" s="265">
        <v>0.81649000000000005</v>
      </c>
      <c r="DF256" s="265">
        <v>0.46026</v>
      </c>
      <c r="DG256" s="265">
        <v>0.46042</v>
      </c>
      <c r="DH256" s="265">
        <v>0.60748000000000002</v>
      </c>
      <c r="DI256" s="265">
        <v>0.20938000000000001</v>
      </c>
      <c r="DJ256" s="265">
        <v>0.24005000000000001</v>
      </c>
      <c r="DK256" s="265">
        <v>0.61553999999999998</v>
      </c>
      <c r="DL256" s="265">
        <v>6.3061000000000006E-2</v>
      </c>
      <c r="DM256" s="265">
        <v>0.4607</v>
      </c>
      <c r="DN256" s="265">
        <v>0.42931999999999998</v>
      </c>
      <c r="DO256" s="265">
        <v>0.17043</v>
      </c>
      <c r="DP256" s="265">
        <v>0.40637000000000001</v>
      </c>
      <c r="DQ256" s="265">
        <v>0.77683000000000002</v>
      </c>
      <c r="DR256" s="265">
        <v>0.98438000000000003</v>
      </c>
      <c r="DS256" s="265">
        <v>0.17843000000000001</v>
      </c>
      <c r="DT256" s="265">
        <v>2.1554E-2</v>
      </c>
      <c r="DU256" s="265">
        <v>0.19485</v>
      </c>
      <c r="DV256" s="265">
        <v>5.0063999999999997E-2</v>
      </c>
      <c r="DW256" s="265">
        <v>0.25169000000000002</v>
      </c>
      <c r="DX256" s="265">
        <v>0.98114000000000001</v>
      </c>
      <c r="DY256" s="265">
        <v>0.93986000000000003</v>
      </c>
      <c r="DZ256" s="265">
        <v>5.0967999999999999E-2</v>
      </c>
      <c r="EA256" s="265">
        <v>0.25830999999999998</v>
      </c>
      <c r="EB256" s="265">
        <v>0.23995</v>
      </c>
      <c r="EC256" s="265">
        <v>0.23995</v>
      </c>
      <c r="ED256" s="265">
        <v>0.23996000000000001</v>
      </c>
      <c r="EE256" s="265">
        <v>0.23996999999999999</v>
      </c>
      <c r="EF256" s="265">
        <v>0.93176000000000003</v>
      </c>
      <c r="EG256" s="265">
        <v>0.25829000000000002</v>
      </c>
      <c r="EH256" s="265">
        <v>0.28133000000000002</v>
      </c>
      <c r="EI256" s="265">
        <v>0.83265</v>
      </c>
      <c r="EJ256" s="265">
        <v>0.83299000000000001</v>
      </c>
      <c r="EK256" s="265">
        <v>0.75353999999999999</v>
      </c>
      <c r="EL256" s="265">
        <v>0.70625000000000004</v>
      </c>
      <c r="EM256" s="265">
        <v>0.88609000000000004</v>
      </c>
      <c r="EN256" s="265">
        <v>0.80230000000000001</v>
      </c>
      <c r="EO256" s="265">
        <v>0.74841000000000002</v>
      </c>
      <c r="EP256" s="265">
        <v>0.88021000000000005</v>
      </c>
      <c r="EQ256" s="265">
        <v>0.80544000000000004</v>
      </c>
      <c r="ER256" s="265">
        <v>0.71333000000000002</v>
      </c>
      <c r="ES256" s="265">
        <v>0.81027000000000005</v>
      </c>
      <c r="ET256" s="265">
        <v>0.81228</v>
      </c>
      <c r="EU256" s="265">
        <v>0.80769000000000002</v>
      </c>
      <c r="EV256" s="265">
        <v>0.40815000000000001</v>
      </c>
      <c r="EW256" s="265">
        <v>0.47865999999999997</v>
      </c>
      <c r="EX256" s="265">
        <v>0.61053000000000002</v>
      </c>
      <c r="EY256" s="265">
        <v>0.80498000000000003</v>
      </c>
      <c r="EZ256" s="265">
        <v>0.87504000000000004</v>
      </c>
      <c r="FA256" s="265">
        <v>0.59265000000000001</v>
      </c>
      <c r="FB256" s="265">
        <v>0.46294999999999997</v>
      </c>
      <c r="FC256" s="265">
        <v>0.35252</v>
      </c>
      <c r="FD256" s="265">
        <v>0.78439999999999999</v>
      </c>
      <c r="FE256" s="265">
        <v>0.25156000000000001</v>
      </c>
      <c r="FF256" s="265">
        <v>0.78093999999999997</v>
      </c>
      <c r="FG256" s="265">
        <v>0.78754000000000002</v>
      </c>
      <c r="FH256" s="265">
        <v>0.77515000000000001</v>
      </c>
      <c r="FI256" s="265">
        <v>0.77324000000000004</v>
      </c>
      <c r="FJ256" s="265">
        <v>0.67196</v>
      </c>
      <c r="FK256" s="265">
        <v>0.67962</v>
      </c>
      <c r="FL256" s="265">
        <v>0.86799000000000004</v>
      </c>
      <c r="FM256" s="265">
        <v>0.43794</v>
      </c>
      <c r="FN256" s="265">
        <v>0.98685</v>
      </c>
      <c r="FO256" s="265">
        <v>0.93600000000000005</v>
      </c>
      <c r="FP256" s="265">
        <v>0.31090000000000001</v>
      </c>
      <c r="FQ256" s="265">
        <v>0.96591000000000005</v>
      </c>
      <c r="FR256" s="265">
        <v>0.90729000000000004</v>
      </c>
      <c r="FS256" s="265">
        <v>0.88148000000000004</v>
      </c>
      <c r="FT256" s="265">
        <v>0.98804999999999998</v>
      </c>
      <c r="FU256" s="265">
        <v>0.99273999999999996</v>
      </c>
      <c r="FV256" s="265">
        <v>0.52298</v>
      </c>
      <c r="FW256" s="265">
        <v>0.33429999999999999</v>
      </c>
      <c r="FX256" s="265">
        <v>0.91374</v>
      </c>
      <c r="FY256" s="265">
        <v>0.30026000000000003</v>
      </c>
      <c r="FZ256" s="265">
        <v>0.33429999999999999</v>
      </c>
      <c r="GA256" s="265">
        <v>0.68777999999999995</v>
      </c>
      <c r="GB256" s="265">
        <v>0.46283000000000002</v>
      </c>
      <c r="GC256" s="265">
        <v>0.75585999999999998</v>
      </c>
      <c r="GD256" s="265">
        <v>0.99078999999999995</v>
      </c>
      <c r="GE256" s="265">
        <v>0.81842999999999999</v>
      </c>
      <c r="GF256" s="265">
        <v>0.92666000000000004</v>
      </c>
      <c r="GG256" s="265">
        <v>0.40316000000000002</v>
      </c>
      <c r="GH256" s="265">
        <v>0.45940999999999999</v>
      </c>
      <c r="GI256" s="265">
        <v>0.42784</v>
      </c>
      <c r="GJ256" s="265">
        <v>0.97416999999999998</v>
      </c>
      <c r="GK256" s="265">
        <v>0.98748000000000002</v>
      </c>
      <c r="GL256" s="265">
        <v>0.65676999999999996</v>
      </c>
      <c r="GM256" s="265">
        <v>0.94040999999999997</v>
      </c>
      <c r="GN256" s="265">
        <v>0.64161999999999997</v>
      </c>
      <c r="GO256" s="265">
        <v>0.94135999999999997</v>
      </c>
      <c r="GP256" s="265">
        <v>0.90934999999999999</v>
      </c>
      <c r="GQ256" s="265">
        <v>0.91205999999999998</v>
      </c>
      <c r="GR256" s="265">
        <v>0.86465999999999998</v>
      </c>
      <c r="GS256" s="265">
        <v>0.91176999999999997</v>
      </c>
      <c r="GT256" s="265">
        <v>0.92015000000000002</v>
      </c>
      <c r="GU256" s="265">
        <v>0.92179999999999995</v>
      </c>
      <c r="GV256" s="265">
        <v>0.89758000000000004</v>
      </c>
      <c r="GW256" s="265">
        <v>0.87441999999999998</v>
      </c>
      <c r="GX256" s="265">
        <v>0.95454000000000006</v>
      </c>
      <c r="GY256" s="265">
        <v>0.35463</v>
      </c>
      <c r="GZ256" s="265">
        <v>0.28189999999999998</v>
      </c>
      <c r="HA256" s="265">
        <v>0.95330999999999999</v>
      </c>
      <c r="HB256" s="265">
        <v>0.93849000000000005</v>
      </c>
      <c r="HC256" s="265">
        <v>0.74666999999999994</v>
      </c>
      <c r="HD256" s="265">
        <v>0.51658999999999999</v>
      </c>
      <c r="HE256" s="265">
        <v>0.95226</v>
      </c>
      <c r="HF256" s="265">
        <v>0.60468999999999995</v>
      </c>
      <c r="HG256" s="265">
        <v>0.95272000000000001</v>
      </c>
      <c r="HH256" s="265">
        <v>0.95423999999999998</v>
      </c>
      <c r="HI256" s="265">
        <v>0.95186999999999999</v>
      </c>
      <c r="HJ256" s="265">
        <v>0.64766000000000001</v>
      </c>
      <c r="HK256" s="265">
        <v>0.99283999999999994</v>
      </c>
      <c r="HL256" s="265">
        <v>0.98440000000000005</v>
      </c>
      <c r="HM256" s="265">
        <v>0.90717000000000003</v>
      </c>
      <c r="HN256" s="265">
        <v>0.87780000000000002</v>
      </c>
      <c r="HO256" s="265">
        <v>0.88782000000000005</v>
      </c>
      <c r="HP256" s="265">
        <v>0.92174</v>
      </c>
      <c r="HQ256" s="265">
        <v>0.53996</v>
      </c>
      <c r="HR256" s="265">
        <v>0.54696</v>
      </c>
      <c r="HS256" s="265">
        <v>0.84899000000000002</v>
      </c>
      <c r="HT256" s="265">
        <v>0.54776000000000002</v>
      </c>
      <c r="HU256" s="265">
        <v>0.52900000000000003</v>
      </c>
      <c r="HV256" s="265">
        <v>0.92237000000000002</v>
      </c>
      <c r="HW256" s="265">
        <v>0.45834999999999998</v>
      </c>
      <c r="HX256" s="265">
        <v>0.47599999999999998</v>
      </c>
      <c r="HY256" s="265">
        <v>0.36243999999999998</v>
      </c>
      <c r="HZ256" s="265">
        <v>0.66505999999999998</v>
      </c>
      <c r="IA256" s="265">
        <v>0.82499</v>
      </c>
      <c r="IB256" s="265">
        <v>0.82884999999999998</v>
      </c>
      <c r="IC256" s="265">
        <v>0.81642999999999999</v>
      </c>
      <c r="ID256" s="265">
        <v>0.82196000000000002</v>
      </c>
      <c r="IE256" s="265">
        <v>0.87248000000000003</v>
      </c>
      <c r="IF256" s="265">
        <v>0.87480999999999998</v>
      </c>
      <c r="IG256" s="265">
        <v>0.92666000000000004</v>
      </c>
      <c r="IH256" s="265">
        <v>0.94806000000000001</v>
      </c>
      <c r="II256" s="265">
        <v>0.68752999999999997</v>
      </c>
      <c r="IJ256" s="265">
        <v>0.88721000000000005</v>
      </c>
      <c r="IK256" s="265">
        <v>0.87948999999999999</v>
      </c>
      <c r="IL256" s="265">
        <v>0.94152000000000002</v>
      </c>
      <c r="IM256" s="265">
        <v>0.73762000000000005</v>
      </c>
      <c r="IN256" s="265">
        <v>0.55718999999999996</v>
      </c>
      <c r="IO256" s="265">
        <v>0.39240999999999998</v>
      </c>
      <c r="IP256" s="265">
        <v>0.96828000000000003</v>
      </c>
      <c r="IQ256" s="265">
        <v>0.89705999999999997</v>
      </c>
      <c r="IR256" s="265">
        <v>0.44664999999999999</v>
      </c>
      <c r="IS256" s="265">
        <v>0.98641999999999996</v>
      </c>
      <c r="IT256" s="265">
        <v>0.39238000000000001</v>
      </c>
      <c r="IU256" s="265">
        <v>0.92398999999999998</v>
      </c>
      <c r="IV256" s="265">
        <v>0.99987999999999999</v>
      </c>
      <c r="IW256" s="265">
        <v>0.87214999999999998</v>
      </c>
      <c r="IX256" s="265">
        <v>0.91159000000000001</v>
      </c>
      <c r="IY256" s="265">
        <v>0.66171999999999997</v>
      </c>
      <c r="IZ256" s="265">
        <v>0.60504999999999998</v>
      </c>
      <c r="JA256" s="265">
        <v>0.63219999999999998</v>
      </c>
      <c r="JB256" s="265">
        <v>0.60718000000000005</v>
      </c>
      <c r="JC256" s="265">
        <v>0.65005999999999997</v>
      </c>
      <c r="JD256" s="265">
        <v>0.75766</v>
      </c>
      <c r="JE256" s="265">
        <v>0.96023000000000003</v>
      </c>
      <c r="JF256" s="265">
        <v>0.34410000000000002</v>
      </c>
      <c r="JG256" s="265">
        <v>0.87373000000000001</v>
      </c>
      <c r="JH256" s="265">
        <v>0.72813000000000005</v>
      </c>
      <c r="JI256" s="265">
        <v>0.49493999999999999</v>
      </c>
      <c r="JJ256" s="265">
        <v>0.48798000000000002</v>
      </c>
      <c r="JK256" s="265">
        <v>0.61504000000000003</v>
      </c>
      <c r="JL256" s="265">
        <v>0.60465000000000002</v>
      </c>
      <c r="JM256" s="265">
        <v>0.90080000000000005</v>
      </c>
      <c r="JN256" s="265">
        <v>0.90354999999999996</v>
      </c>
      <c r="JO256" s="265">
        <v>0.90437000000000001</v>
      </c>
      <c r="JP256" s="265">
        <v>0.40982000000000002</v>
      </c>
      <c r="JQ256" s="265">
        <v>0.91254999999999997</v>
      </c>
      <c r="JR256" s="265">
        <v>0.89449000000000001</v>
      </c>
      <c r="JS256" s="265">
        <v>0.85658999999999996</v>
      </c>
      <c r="JT256" s="265">
        <v>0.25231999999999999</v>
      </c>
      <c r="JU256" s="265">
        <v>0.76366999999999996</v>
      </c>
      <c r="JV256" s="265">
        <v>0.71799000000000002</v>
      </c>
      <c r="JW256" s="265">
        <v>0.93396000000000001</v>
      </c>
      <c r="JX256" s="265">
        <v>0.93061000000000005</v>
      </c>
      <c r="JY256" s="265">
        <v>0.91</v>
      </c>
      <c r="JZ256" s="265">
        <v>0.91144000000000003</v>
      </c>
      <c r="KA256" s="265">
        <v>0.99919999999999998</v>
      </c>
      <c r="KB256" s="265">
        <v>0.96192</v>
      </c>
      <c r="KC256" s="265">
        <v>0.35399999999999998</v>
      </c>
      <c r="KD256" s="265">
        <v>0.28932000000000002</v>
      </c>
      <c r="KE256" s="265">
        <v>0.30438999999999999</v>
      </c>
      <c r="KF256" s="265">
        <v>0.2954</v>
      </c>
      <c r="KG256" s="265">
        <v>0.28181</v>
      </c>
      <c r="KH256" s="265">
        <v>0.77119000000000004</v>
      </c>
      <c r="KI256" s="265">
        <v>0.85870999999999997</v>
      </c>
      <c r="KJ256" s="265">
        <v>0.84728000000000003</v>
      </c>
      <c r="KK256" s="265">
        <v>0.99263999999999997</v>
      </c>
      <c r="KL256" s="265">
        <v>0.99985000000000002</v>
      </c>
      <c r="KM256" s="265">
        <v>0.93218000000000001</v>
      </c>
      <c r="KN256" s="265">
        <v>0.87009000000000003</v>
      </c>
      <c r="KO256" s="265">
        <v>0.78957999999999995</v>
      </c>
      <c r="KP256" s="265">
        <v>5.7722266015677809E-3</v>
      </c>
      <c r="KQ256" s="265">
        <v>0.64456999999999998</v>
      </c>
      <c r="KR256" s="265">
        <v>0.59213000000000005</v>
      </c>
      <c r="KS256" s="265">
        <v>0.55034000000000005</v>
      </c>
      <c r="KT256" s="265">
        <v>0.92553065607508533</v>
      </c>
      <c r="KU256" s="265">
        <v>0.32695999999999997</v>
      </c>
      <c r="KV256" s="265">
        <v>0.50517000000000001</v>
      </c>
      <c r="KW256" s="265">
        <v>0.57455000000000001</v>
      </c>
      <c r="KX256" s="265">
        <v>0.67459999999999998</v>
      </c>
      <c r="KY256" s="265">
        <v>0.82840000000000003</v>
      </c>
      <c r="KZ256" s="265">
        <v>0.95267999999999997</v>
      </c>
      <c r="LA256" s="265">
        <v>0.99897999999999998</v>
      </c>
      <c r="LB256" s="265">
        <v>0.98331000000000002</v>
      </c>
      <c r="LC256" s="265">
        <v>1</v>
      </c>
      <c r="LD256" s="265">
        <v>0</v>
      </c>
      <c r="LE256" s="265">
        <v>0.17892</v>
      </c>
      <c r="LF256" s="265">
        <v>0</v>
      </c>
      <c r="LG256" s="265">
        <v>0</v>
      </c>
      <c r="LH256" s="431">
        <v>2.9048705473542213E-3</v>
      </c>
      <c r="LI256" s="431">
        <v>5.029087420552969E-3</v>
      </c>
      <c r="LJ256" s="431">
        <v>5.5416370742022991E-3</v>
      </c>
      <c r="LK256" s="431">
        <v>9.1099711135029793E-3</v>
      </c>
      <c r="LL256" s="431">
        <v>8.2252956926822662E-3</v>
      </c>
      <c r="LM256" s="431">
        <v>1.1695526540279388E-2</v>
      </c>
      <c r="LN256" s="431">
        <v>1.074272021651268E-2</v>
      </c>
      <c r="LO256" s="431">
        <v>1.2920006178319454E-2</v>
      </c>
      <c r="LP256" s="431">
        <v>1.1561691761016846E-2</v>
      </c>
      <c r="LQ256" s="431">
        <v>1.2854638509452343E-2</v>
      </c>
      <c r="LR256" s="431">
        <v>2.4933039676398039E-3</v>
      </c>
      <c r="LS256" s="431">
        <v>7.6355272904038429E-3</v>
      </c>
      <c r="LT256" s="431">
        <v>3.1902934424579144E-3</v>
      </c>
      <c r="LU256" s="431">
        <v>1.0357331484556198E-2</v>
      </c>
      <c r="LV256" s="431">
        <v>8.8385092094540596E-3</v>
      </c>
      <c r="LW256" s="431">
        <v>1.2015131302177906E-2</v>
      </c>
      <c r="LX256" s="431">
        <v>9.3675479292869568E-3</v>
      </c>
      <c r="LY256" s="431">
        <v>1.1147973127663136E-2</v>
      </c>
      <c r="LZ256" s="431">
        <v>2.760773990303278E-3</v>
      </c>
      <c r="MA256" s="431">
        <v>4.8048910684883595E-3</v>
      </c>
      <c r="MB256" s="431">
        <v>2.9733811970800161E-3</v>
      </c>
      <c r="MC256" s="431">
        <v>8.6646601557731628E-3</v>
      </c>
      <c r="MD256" s="431">
        <v>1.0006318800151348E-2</v>
      </c>
      <c r="ME256" s="431">
        <v>6.4146323129534721E-3</v>
      </c>
      <c r="MF256" s="431">
        <v>5.453664343804121E-3</v>
      </c>
      <c r="MG256" s="431">
        <v>7.0895724929869175E-3</v>
      </c>
      <c r="MH256" s="266"/>
      <c r="MI256" s="266"/>
      <c r="MJ256" s="266"/>
      <c r="MK256" s="266"/>
      <c r="ML256" s="266"/>
      <c r="MM256" s="266"/>
      <c r="MN256" s="266"/>
      <c r="MO256" s="266"/>
      <c r="MP256" s="266"/>
      <c r="MQ256" s="266"/>
      <c r="MR256" s="266"/>
      <c r="MS256" s="266"/>
      <c r="MT256" s="266"/>
      <c r="MU256" s="266"/>
      <c r="MV256" s="266"/>
      <c r="MW256" s="266"/>
      <c r="MX256" s="266"/>
      <c r="MY256" s="266"/>
      <c r="MZ256" s="266"/>
      <c r="NA256" s="266"/>
      <c r="NB256" s="266"/>
      <c r="NC256" s="266"/>
      <c r="ND256" s="266"/>
      <c r="NE256" s="266"/>
      <c r="NF256" s="266"/>
      <c r="NG256" s="266"/>
      <c r="NH256" s="266"/>
      <c r="NI256" s="266"/>
      <c r="NJ256" s="266"/>
      <c r="NK256" s="266"/>
      <c r="NL256" s="266"/>
      <c r="NM256" s="266"/>
      <c r="NN256" s="266"/>
      <c r="NO256" s="266"/>
      <c r="NP256" s="266"/>
      <c r="NQ256" s="266"/>
      <c r="NR256" s="266"/>
      <c r="NS256" s="266"/>
      <c r="NT256" s="266"/>
      <c r="NU256" s="266"/>
      <c r="NV256" s="266"/>
      <c r="NW256" s="266"/>
      <c r="NX256" s="266"/>
      <c r="NY256" s="266"/>
      <c r="NZ256" s="266"/>
      <c r="OA256" s="266"/>
      <c r="OB256" s="266"/>
      <c r="OC256" s="266"/>
      <c r="OD256" s="266"/>
      <c r="OE256" s="266"/>
      <c r="OF256" s="266"/>
      <c r="OG256" s="266"/>
      <c r="OH256" s="266"/>
      <c r="OI256" s="266"/>
      <c r="OJ256" s="266"/>
      <c r="OK256" s="266"/>
      <c r="OL256" s="266"/>
      <c r="OM256" s="266"/>
      <c r="ON256" s="267"/>
    </row>
    <row r="257" spans="1:404">
      <c r="A257" s="261">
        <v>632</v>
      </c>
      <c r="B257" s="265">
        <v>0.15323999999999999</v>
      </c>
      <c r="C257" s="265">
        <v>0.22778999999999999</v>
      </c>
      <c r="D257" s="265">
        <v>0.28300999999999998</v>
      </c>
      <c r="E257" s="265">
        <v>0.34233999999999998</v>
      </c>
      <c r="F257" s="265">
        <v>0.14960999999999999</v>
      </c>
      <c r="G257" s="265">
        <v>0.22447</v>
      </c>
      <c r="H257" s="265">
        <v>0.24068999999999999</v>
      </c>
      <c r="I257" s="265">
        <v>0.41594999999999999</v>
      </c>
      <c r="J257" s="265">
        <v>0.44917000000000001</v>
      </c>
      <c r="K257" s="265">
        <v>0.10970000000000001</v>
      </c>
      <c r="L257" s="265">
        <v>0.12905</v>
      </c>
      <c r="M257" s="265">
        <v>0.16650000000000001</v>
      </c>
      <c r="N257" s="265">
        <v>0.52617000000000003</v>
      </c>
      <c r="O257" s="265">
        <v>0.24468000000000001</v>
      </c>
      <c r="P257" s="265">
        <v>0.22101999999999999</v>
      </c>
      <c r="Q257" s="265">
        <v>0.19162000000000001</v>
      </c>
      <c r="R257" s="265">
        <v>0.33543000000000001</v>
      </c>
      <c r="S257" s="265">
        <v>0.30967</v>
      </c>
      <c r="T257" s="265">
        <v>0.20960000000000001</v>
      </c>
      <c r="U257" s="265">
        <v>0.21621000000000001</v>
      </c>
      <c r="V257" s="265">
        <v>0.14538000000000001</v>
      </c>
      <c r="W257" s="265">
        <v>0.21246000000000001</v>
      </c>
      <c r="X257" s="265">
        <v>0.20452000000000001</v>
      </c>
      <c r="Y257" s="265">
        <v>0.16574</v>
      </c>
      <c r="Z257" s="265">
        <v>0.12114999999999999</v>
      </c>
      <c r="AA257" s="265">
        <v>0.15187999999999999</v>
      </c>
      <c r="AB257" s="265">
        <v>0.10686</v>
      </c>
      <c r="AC257" s="265">
        <v>0.38895999999999997</v>
      </c>
      <c r="AD257" s="265">
        <v>0.26230999999999999</v>
      </c>
      <c r="AE257" s="265">
        <v>0.20161999999999999</v>
      </c>
      <c r="AF257" s="265">
        <v>0.16822000000000001</v>
      </c>
      <c r="AG257" s="265">
        <v>4.7176999999999997E-2</v>
      </c>
      <c r="AH257" s="265">
        <v>0.11643000000000001</v>
      </c>
      <c r="AI257" s="265">
        <v>0.14510000000000001</v>
      </c>
      <c r="AJ257" s="265">
        <v>0.18149999999999999</v>
      </c>
      <c r="AK257" s="265">
        <v>0.14717</v>
      </c>
      <c r="AL257" s="265">
        <v>0.12923000000000001</v>
      </c>
      <c r="AM257" s="265">
        <v>0.12302</v>
      </c>
      <c r="AN257" s="265">
        <v>0.12268999999999999</v>
      </c>
      <c r="AO257" s="265">
        <v>0.10940999999999999</v>
      </c>
      <c r="AP257" s="265">
        <v>0.15573000000000001</v>
      </c>
      <c r="AQ257" s="265">
        <v>0.10485999999999999</v>
      </c>
      <c r="AR257" s="265">
        <v>0.10004</v>
      </c>
      <c r="AS257" s="265">
        <v>0.10702</v>
      </c>
      <c r="AT257" s="265">
        <v>9.6021999999999996E-2</v>
      </c>
      <c r="AU257" s="265">
        <v>8.4545999999999996E-2</v>
      </c>
      <c r="AV257" s="265">
        <v>8.2446000000000005E-2</v>
      </c>
      <c r="AW257" s="265">
        <v>0.17779</v>
      </c>
      <c r="AX257" s="265">
        <v>0.15681</v>
      </c>
      <c r="AY257" s="265">
        <v>0.12681999999999999</v>
      </c>
      <c r="AZ257" s="265">
        <v>0.10730000000000001</v>
      </c>
      <c r="BA257" s="265">
        <v>0.14853</v>
      </c>
      <c r="BB257" s="265">
        <v>0.14853</v>
      </c>
      <c r="BC257" s="265">
        <v>0.14840999999999999</v>
      </c>
      <c r="BD257" s="265">
        <v>0.14853</v>
      </c>
      <c r="BE257" s="265">
        <v>0.13034999999999999</v>
      </c>
      <c r="BF257" s="265">
        <v>0.11491</v>
      </c>
      <c r="BG257" s="265">
        <v>0.49342999999999998</v>
      </c>
      <c r="BH257" s="265">
        <v>0.49059999999999998</v>
      </c>
      <c r="BI257" s="265">
        <v>0.94374000000000002</v>
      </c>
      <c r="BJ257" s="265">
        <v>0.85723000000000005</v>
      </c>
      <c r="BK257" s="265">
        <v>0.26234000000000002</v>
      </c>
      <c r="BL257" s="265">
        <v>0.53288000000000002</v>
      </c>
      <c r="BM257" s="265">
        <v>0.34389999999999998</v>
      </c>
      <c r="BN257" s="265">
        <v>0.54088999999999998</v>
      </c>
      <c r="BO257" s="265">
        <v>0.65142999999999995</v>
      </c>
      <c r="BP257" s="265">
        <v>0.16141</v>
      </c>
      <c r="BQ257" s="265">
        <v>0.41976999999999998</v>
      </c>
      <c r="BR257" s="265">
        <v>0.52776999999999996</v>
      </c>
      <c r="BS257" s="265">
        <v>0.41737000000000002</v>
      </c>
      <c r="BT257" s="265">
        <v>0.47471999999999998</v>
      </c>
      <c r="BU257" s="265">
        <v>1.2116E-2</v>
      </c>
      <c r="BV257" s="265">
        <v>5.7650000000000002E-3</v>
      </c>
      <c r="BW257" s="265">
        <v>5.1320999999999999E-2</v>
      </c>
      <c r="BX257" s="265">
        <v>2.4982000000000001E-2</v>
      </c>
      <c r="BY257" s="265">
        <v>0.63534000000000002</v>
      </c>
      <c r="BZ257" s="265">
        <v>0.61792000000000002</v>
      </c>
      <c r="CA257" s="265">
        <v>0.90800000000000003</v>
      </c>
      <c r="CB257" s="265">
        <v>0.73738999999999999</v>
      </c>
      <c r="CC257" s="265">
        <v>0.89053000000000004</v>
      </c>
      <c r="CD257" s="265">
        <v>0.62412000000000001</v>
      </c>
      <c r="CE257" s="265">
        <v>0.58931</v>
      </c>
      <c r="CF257" s="265">
        <v>0.64312999999999998</v>
      </c>
      <c r="CG257" s="265">
        <v>0.60024999999999995</v>
      </c>
      <c r="CH257" s="265">
        <v>0.59296000000000004</v>
      </c>
      <c r="CI257" s="265">
        <v>0.59157999999999999</v>
      </c>
      <c r="CJ257" s="265">
        <v>0.59050999999999998</v>
      </c>
      <c r="CK257" s="265">
        <v>0.64117000000000002</v>
      </c>
      <c r="CL257" s="265">
        <v>0.55567</v>
      </c>
      <c r="CM257" s="265">
        <v>0.4224</v>
      </c>
      <c r="CN257" s="265">
        <v>0.49292999999999998</v>
      </c>
      <c r="CO257" s="265">
        <v>0.82752000000000003</v>
      </c>
      <c r="CP257" s="265">
        <v>0.48043999999999998</v>
      </c>
      <c r="CQ257" s="265">
        <v>0.58243</v>
      </c>
      <c r="CR257" s="265">
        <v>0.59599999999999997</v>
      </c>
      <c r="CS257" s="265">
        <v>9.7959000000000004E-2</v>
      </c>
      <c r="CT257" s="265">
        <v>0.42061999999999999</v>
      </c>
      <c r="CU257" s="265">
        <v>0.76400000000000001</v>
      </c>
      <c r="CV257" s="265">
        <v>0.83760999999999997</v>
      </c>
      <c r="CW257" s="265">
        <v>0.57374000000000003</v>
      </c>
      <c r="CX257" s="265">
        <v>0.12989999999999999</v>
      </c>
      <c r="CY257" s="265">
        <v>0.89485000000000003</v>
      </c>
      <c r="CZ257" s="265">
        <v>0.53586999999999996</v>
      </c>
      <c r="DA257" s="265">
        <v>0.44994000000000001</v>
      </c>
      <c r="DB257" s="265">
        <v>0.77980000000000005</v>
      </c>
      <c r="DC257" s="265">
        <v>0.84330000000000005</v>
      </c>
      <c r="DD257" s="265">
        <v>0.78990000000000005</v>
      </c>
      <c r="DE257" s="265">
        <v>0.85979000000000005</v>
      </c>
      <c r="DF257" s="265">
        <v>0.39328999999999997</v>
      </c>
      <c r="DG257" s="265">
        <v>0.39348</v>
      </c>
      <c r="DH257" s="265">
        <v>0.64768000000000003</v>
      </c>
      <c r="DI257" s="265">
        <v>0.18881999999999999</v>
      </c>
      <c r="DJ257" s="265">
        <v>0.21598999999999999</v>
      </c>
      <c r="DK257" s="265">
        <v>0.55051000000000005</v>
      </c>
      <c r="DL257" s="265">
        <v>5.6069000000000001E-2</v>
      </c>
      <c r="DM257" s="265">
        <v>0.39378999999999997</v>
      </c>
      <c r="DN257" s="265">
        <v>0.38258999999999999</v>
      </c>
      <c r="DO257" s="265">
        <v>0.15404000000000001</v>
      </c>
      <c r="DP257" s="265">
        <v>0.36225000000000002</v>
      </c>
      <c r="DQ257" s="265">
        <v>0.70601000000000003</v>
      </c>
      <c r="DR257" s="265">
        <v>0.96877000000000002</v>
      </c>
      <c r="DS257" s="265">
        <v>0.1431</v>
      </c>
      <c r="DT257" s="265">
        <v>2.1169E-2</v>
      </c>
      <c r="DU257" s="265">
        <v>0.17588999999999999</v>
      </c>
      <c r="DV257" s="265">
        <v>4.4223999999999999E-2</v>
      </c>
      <c r="DW257" s="265">
        <v>0.22627</v>
      </c>
      <c r="DX257" s="265">
        <v>0.96228000000000002</v>
      </c>
      <c r="DY257" s="265">
        <v>0.95489999999999997</v>
      </c>
      <c r="DZ257" s="265">
        <v>4.505E-2</v>
      </c>
      <c r="EA257" s="265">
        <v>0.23213</v>
      </c>
      <c r="EB257" s="265">
        <v>0.21590000000000001</v>
      </c>
      <c r="EC257" s="265">
        <v>0.21589</v>
      </c>
      <c r="ED257" s="265">
        <v>0.21590000000000001</v>
      </c>
      <c r="EE257" s="265">
        <v>0.21590999999999999</v>
      </c>
      <c r="EF257" s="265">
        <v>0.86351999999999995</v>
      </c>
      <c r="EG257" s="265">
        <v>0.2321</v>
      </c>
      <c r="EH257" s="265">
        <v>0.25245000000000001</v>
      </c>
      <c r="EI257" s="265">
        <v>0.86939</v>
      </c>
      <c r="EJ257" s="265">
        <v>0.87216000000000005</v>
      </c>
      <c r="EK257" s="265">
        <v>0.8</v>
      </c>
      <c r="EL257" s="265">
        <v>0.74582999999999999</v>
      </c>
      <c r="EM257" s="265">
        <v>0.81598999999999999</v>
      </c>
      <c r="EN257" s="265">
        <v>0.73136000000000001</v>
      </c>
      <c r="EO257" s="265">
        <v>0.75102999999999998</v>
      </c>
      <c r="EP257" s="265">
        <v>0.91015999999999997</v>
      </c>
      <c r="EQ257" s="265">
        <v>0.85407999999999995</v>
      </c>
      <c r="ER257" s="265">
        <v>0.75566</v>
      </c>
      <c r="ES257" s="265">
        <v>0.85770999999999997</v>
      </c>
      <c r="ET257" s="265">
        <v>0.85921000000000003</v>
      </c>
      <c r="EU257" s="265">
        <v>0.85577000000000003</v>
      </c>
      <c r="EV257" s="265">
        <v>0.43025999999999998</v>
      </c>
      <c r="EW257" s="265">
        <v>0.50517000000000001</v>
      </c>
      <c r="EX257" s="265">
        <v>0.64524000000000004</v>
      </c>
      <c r="EY257" s="265">
        <v>0.85374000000000005</v>
      </c>
      <c r="EZ257" s="265">
        <v>0.90627999999999997</v>
      </c>
      <c r="FA257" s="265">
        <v>0.63034999999999997</v>
      </c>
      <c r="FB257" s="265">
        <v>0.49163000000000001</v>
      </c>
      <c r="FC257" s="265">
        <v>0.37359999999999999</v>
      </c>
      <c r="FD257" s="265">
        <v>0.83830000000000005</v>
      </c>
      <c r="FE257" s="265">
        <v>0.26601000000000002</v>
      </c>
      <c r="FF257" s="265">
        <v>0.8357</v>
      </c>
      <c r="FG257" s="265">
        <v>0.84065999999999996</v>
      </c>
      <c r="FH257" s="265">
        <v>0.83137000000000005</v>
      </c>
      <c r="FI257" s="265">
        <v>0.82992999999999995</v>
      </c>
      <c r="FJ257" s="265">
        <v>0.60389000000000004</v>
      </c>
      <c r="FK257" s="265">
        <v>0.61123000000000005</v>
      </c>
      <c r="FL257" s="265">
        <v>0.90098999999999996</v>
      </c>
      <c r="FM257" s="265">
        <v>0.44657000000000002</v>
      </c>
      <c r="FN257" s="265">
        <v>0.99014000000000002</v>
      </c>
      <c r="FO257" s="265">
        <v>0.93200000000000005</v>
      </c>
      <c r="FP257" s="265">
        <v>0.30569000000000002</v>
      </c>
      <c r="FQ257" s="265">
        <v>0.95979999999999999</v>
      </c>
      <c r="FR257" s="265">
        <v>0.89851999999999999</v>
      </c>
      <c r="FS257" s="265">
        <v>0.87117999999999995</v>
      </c>
      <c r="FT257" s="265">
        <v>0.99072000000000005</v>
      </c>
      <c r="FU257" s="265">
        <v>0.99455000000000005</v>
      </c>
      <c r="FV257" s="265">
        <v>0.51634999999999998</v>
      </c>
      <c r="FW257" s="265">
        <v>0.32883000000000001</v>
      </c>
      <c r="FX257" s="265">
        <v>0.90744000000000002</v>
      </c>
      <c r="FY257" s="265">
        <v>0.29538999999999999</v>
      </c>
      <c r="FZ257" s="265">
        <v>0.32883000000000001</v>
      </c>
      <c r="GA257" s="265">
        <v>0.68457999999999997</v>
      </c>
      <c r="GB257" s="265">
        <v>0.45561000000000001</v>
      </c>
      <c r="GC257" s="265">
        <v>0.74421999999999999</v>
      </c>
      <c r="GD257" s="265">
        <v>0.98823000000000005</v>
      </c>
      <c r="GE257" s="265">
        <v>0.80966000000000005</v>
      </c>
      <c r="GF257" s="265">
        <v>0.91846000000000005</v>
      </c>
      <c r="GG257" s="265">
        <v>0.39698</v>
      </c>
      <c r="GH257" s="265">
        <v>0.45201999999999998</v>
      </c>
      <c r="GI257" s="265">
        <v>0.42065999999999998</v>
      </c>
      <c r="GJ257" s="265">
        <v>0.97033000000000003</v>
      </c>
      <c r="GK257" s="265">
        <v>0.98402999999999996</v>
      </c>
      <c r="GL257" s="265">
        <v>0.65036000000000005</v>
      </c>
      <c r="GM257" s="265">
        <v>0.93525999999999998</v>
      </c>
      <c r="GN257" s="265">
        <v>0.63249999999999995</v>
      </c>
      <c r="GO257" s="265">
        <v>0.93459000000000003</v>
      </c>
      <c r="GP257" s="265">
        <v>0.90164</v>
      </c>
      <c r="GQ257" s="265">
        <v>0.90434999999999999</v>
      </c>
      <c r="GR257" s="265">
        <v>0.85553000000000001</v>
      </c>
      <c r="GS257" s="265">
        <v>0.90454999999999997</v>
      </c>
      <c r="GT257" s="265">
        <v>0.91278000000000004</v>
      </c>
      <c r="GU257" s="265">
        <v>0.91444000000000003</v>
      </c>
      <c r="GV257" s="265">
        <v>0.89061000000000001</v>
      </c>
      <c r="GW257" s="265">
        <v>0.86626000000000003</v>
      </c>
      <c r="GX257" s="265">
        <v>0.95074000000000003</v>
      </c>
      <c r="GY257" s="265">
        <v>0.34808</v>
      </c>
      <c r="GZ257" s="265">
        <v>0.27677000000000002</v>
      </c>
      <c r="HA257" s="265">
        <v>0.94713999999999998</v>
      </c>
      <c r="HB257" s="265">
        <v>0.93095000000000006</v>
      </c>
      <c r="HC257" s="265">
        <v>0.73819000000000001</v>
      </c>
      <c r="HD257" s="265">
        <v>0.51112999999999997</v>
      </c>
      <c r="HE257" s="265">
        <v>0.94749000000000005</v>
      </c>
      <c r="HF257" s="265">
        <v>0.59611999999999998</v>
      </c>
      <c r="HG257" s="265">
        <v>0.94789999999999996</v>
      </c>
      <c r="HH257" s="265">
        <v>0.9496</v>
      </c>
      <c r="HI257" s="265">
        <v>0.94710000000000005</v>
      </c>
      <c r="HJ257" s="265">
        <v>0.63973999999999998</v>
      </c>
      <c r="HK257" s="265">
        <v>0.99090999999999996</v>
      </c>
      <c r="HL257" s="265">
        <v>0.98150000000000004</v>
      </c>
      <c r="HM257" s="265">
        <v>0.89914000000000005</v>
      </c>
      <c r="HN257" s="265">
        <v>0.87041000000000002</v>
      </c>
      <c r="HO257" s="265">
        <v>0.87973999999999997</v>
      </c>
      <c r="HP257" s="265">
        <v>0.91352999999999995</v>
      </c>
      <c r="HQ257" s="265">
        <v>0.53256000000000003</v>
      </c>
      <c r="HR257" s="265">
        <v>0.53959000000000001</v>
      </c>
      <c r="HS257" s="265">
        <v>0.83911999999999998</v>
      </c>
      <c r="HT257" s="265">
        <v>0.53993999999999998</v>
      </c>
      <c r="HU257" s="265">
        <v>0.52119000000000004</v>
      </c>
      <c r="HV257" s="265">
        <v>0.91510000000000002</v>
      </c>
      <c r="HW257" s="265">
        <v>0.45112000000000002</v>
      </c>
      <c r="HX257" s="265">
        <v>0.46864</v>
      </c>
      <c r="HY257" s="265">
        <v>0.35626000000000002</v>
      </c>
      <c r="HZ257" s="265">
        <v>0.65500999999999998</v>
      </c>
      <c r="IA257" s="265">
        <v>0.81564000000000003</v>
      </c>
      <c r="IB257" s="265">
        <v>0.81977</v>
      </c>
      <c r="IC257" s="265">
        <v>0.80732999999999999</v>
      </c>
      <c r="ID257" s="265">
        <v>0.81281999999999999</v>
      </c>
      <c r="IE257" s="265">
        <v>0.86302000000000001</v>
      </c>
      <c r="IF257" s="265">
        <v>0.86504999999999999</v>
      </c>
      <c r="IG257" s="265">
        <v>0.91949999999999998</v>
      </c>
      <c r="IH257" s="265">
        <v>0.94416</v>
      </c>
      <c r="II257" s="265">
        <v>0.67771999999999999</v>
      </c>
      <c r="IJ257" s="265">
        <v>0.87573999999999996</v>
      </c>
      <c r="IK257" s="265">
        <v>0.86853999999999998</v>
      </c>
      <c r="IL257" s="265">
        <v>0.93567</v>
      </c>
      <c r="IM257" s="265">
        <v>0.72731999999999997</v>
      </c>
      <c r="IN257" s="265">
        <v>0.54837000000000002</v>
      </c>
      <c r="IO257" s="265">
        <v>0.38138</v>
      </c>
      <c r="IP257" s="265">
        <v>0.96160000000000001</v>
      </c>
      <c r="IQ257" s="265">
        <v>0.88888</v>
      </c>
      <c r="IR257" s="265">
        <v>0.43974000000000002</v>
      </c>
      <c r="IS257" s="265">
        <v>0.98199999999999998</v>
      </c>
      <c r="IT257" s="265">
        <v>0.38668999999999998</v>
      </c>
      <c r="IU257" s="265">
        <v>0.91703999999999997</v>
      </c>
      <c r="IV257" s="265">
        <v>0.99975999999999998</v>
      </c>
      <c r="IW257" s="265">
        <v>0.8619</v>
      </c>
      <c r="IX257" s="265">
        <v>0.90286999999999995</v>
      </c>
      <c r="IY257" s="265">
        <v>0.65330999999999995</v>
      </c>
      <c r="IZ257" s="265">
        <v>0.59765000000000001</v>
      </c>
      <c r="JA257" s="265">
        <v>0.62429999999999997</v>
      </c>
      <c r="JB257" s="265">
        <v>0.59960000000000002</v>
      </c>
      <c r="JC257" s="265">
        <v>0.64205000000000001</v>
      </c>
      <c r="JD257" s="265">
        <v>0.74731000000000003</v>
      </c>
      <c r="JE257" s="265">
        <v>0.95521</v>
      </c>
      <c r="JF257" s="265">
        <v>0.33821000000000001</v>
      </c>
      <c r="JG257" s="265">
        <v>0.86546999999999996</v>
      </c>
      <c r="JH257" s="265">
        <v>0.71926999999999996</v>
      </c>
      <c r="JI257" s="265">
        <v>0.48787000000000003</v>
      </c>
      <c r="JJ257" s="265">
        <v>0.48091</v>
      </c>
      <c r="JK257" s="265">
        <v>0.60638000000000003</v>
      </c>
      <c r="JL257" s="265">
        <v>0.59721999999999997</v>
      </c>
      <c r="JM257" s="265">
        <v>0.89307000000000003</v>
      </c>
      <c r="JN257" s="265">
        <v>0.89412000000000003</v>
      </c>
      <c r="JO257" s="265">
        <v>0.89690000000000003</v>
      </c>
      <c r="JP257" s="265">
        <v>0.40438000000000002</v>
      </c>
      <c r="JQ257" s="265">
        <v>0.90452999999999995</v>
      </c>
      <c r="JR257" s="265">
        <v>0.88305999999999996</v>
      </c>
      <c r="JS257" s="265">
        <v>0.84594000000000003</v>
      </c>
      <c r="JT257" s="265">
        <v>0.24858</v>
      </c>
      <c r="JU257" s="265">
        <v>0.75602999999999998</v>
      </c>
      <c r="JV257" s="265">
        <v>0.70887999999999995</v>
      </c>
      <c r="JW257" s="265">
        <v>0.92913000000000001</v>
      </c>
      <c r="JX257" s="265">
        <v>0.92437000000000002</v>
      </c>
      <c r="JY257" s="265">
        <v>0.90183000000000002</v>
      </c>
      <c r="JZ257" s="265">
        <v>0.89348000000000005</v>
      </c>
      <c r="KA257" s="265">
        <v>0.99839999999999995</v>
      </c>
      <c r="KB257" s="265">
        <v>0.96725000000000005</v>
      </c>
      <c r="KC257" s="265">
        <v>0.34813</v>
      </c>
      <c r="KD257" s="265">
        <v>0.28408</v>
      </c>
      <c r="KE257" s="265">
        <v>0.29893999999999998</v>
      </c>
      <c r="KF257" s="265">
        <v>0.29054999999999997</v>
      </c>
      <c r="KG257" s="265">
        <v>0.27716000000000002</v>
      </c>
      <c r="KH257" s="265">
        <v>0.76185000000000003</v>
      </c>
      <c r="KI257" s="265">
        <v>0.84911000000000003</v>
      </c>
      <c r="KJ257" s="265">
        <v>0.83747000000000005</v>
      </c>
      <c r="KK257" s="265">
        <v>0.99417999999999995</v>
      </c>
      <c r="KL257" s="265">
        <v>0.99970000000000003</v>
      </c>
      <c r="KM257" s="265">
        <v>0.93523000000000001</v>
      </c>
      <c r="KN257" s="265">
        <v>0.87190999999999996</v>
      </c>
      <c r="KO257" s="265">
        <v>0.79051000000000005</v>
      </c>
      <c r="KP257" s="265">
        <v>5.7748624694435825E-3</v>
      </c>
      <c r="KQ257" s="265">
        <v>0.64456000000000002</v>
      </c>
      <c r="KR257" s="265">
        <v>0.59189000000000003</v>
      </c>
      <c r="KS257" s="265">
        <v>0.54996</v>
      </c>
      <c r="KT257" s="265">
        <v>0.92673224786511987</v>
      </c>
      <c r="KU257" s="265">
        <v>0.33030999999999999</v>
      </c>
      <c r="KV257" s="265">
        <v>0.50848000000000004</v>
      </c>
      <c r="KW257" s="265">
        <v>0.57769000000000004</v>
      </c>
      <c r="KX257" s="265">
        <v>0.67737999999999998</v>
      </c>
      <c r="KY257" s="265">
        <v>0.83038000000000001</v>
      </c>
      <c r="KZ257" s="265">
        <v>0.95374999999999999</v>
      </c>
      <c r="LA257" s="265">
        <v>0.99912000000000001</v>
      </c>
      <c r="LB257" s="265">
        <v>0.98268999999999995</v>
      </c>
      <c r="LC257" s="265">
        <v>1</v>
      </c>
      <c r="LD257" s="265">
        <v>0</v>
      </c>
      <c r="LE257" s="265">
        <v>0.17408999999999999</v>
      </c>
      <c r="LF257" s="265">
        <v>0</v>
      </c>
      <c r="LG257" s="265">
        <v>0</v>
      </c>
      <c r="LH257" s="431">
        <v>2.8440079186111689E-3</v>
      </c>
      <c r="LI257" s="431">
        <v>5.091389175504446E-3</v>
      </c>
      <c r="LJ257" s="431">
        <v>5.6222733110189438E-3</v>
      </c>
      <c r="LK257" s="431">
        <v>9.4362720847129822E-3</v>
      </c>
      <c r="LL257" s="431">
        <v>8.4833437576889992E-3</v>
      </c>
      <c r="LM257" s="431">
        <v>1.2176384218037128E-2</v>
      </c>
      <c r="LN257" s="431">
        <v>1.1015797965228558E-2</v>
      </c>
      <c r="LO257" s="431">
        <v>1.3453875668346882E-2</v>
      </c>
      <c r="LP257" s="431">
        <v>1.2074236758053303E-2</v>
      </c>
      <c r="LQ257" s="431">
        <v>1.3460887596011162E-2</v>
      </c>
      <c r="LR257" s="431">
        <v>2.4378898087888956E-3</v>
      </c>
      <c r="LS257" s="431">
        <v>7.8584151342511177E-3</v>
      </c>
      <c r="LT257" s="431">
        <v>3.1638313084840775E-3</v>
      </c>
      <c r="LU257" s="431">
        <v>1.0770521126687527E-2</v>
      </c>
      <c r="LV257" s="431">
        <v>9.0724034234881401E-3</v>
      </c>
      <c r="LW257" s="431">
        <v>1.2286694720387459E-2</v>
      </c>
      <c r="LX257" s="431">
        <v>9.694250300526619E-3</v>
      </c>
      <c r="LY257" s="431">
        <v>1.1618196964263916E-2</v>
      </c>
      <c r="LZ257" s="431">
        <v>2.7051186189055443E-3</v>
      </c>
      <c r="MA257" s="431">
        <v>4.8745167441666126E-3</v>
      </c>
      <c r="MB257" s="431">
        <v>2.9187491163611412E-3</v>
      </c>
      <c r="MC257" s="431">
        <v>8.9795095846056938E-3</v>
      </c>
      <c r="MD257" s="431">
        <v>1.0347576811909676E-2</v>
      </c>
      <c r="ME257" s="431">
        <v>6.5451827831566334E-3</v>
      </c>
      <c r="MF257" s="431">
        <v>5.5271992459893227E-3</v>
      </c>
      <c r="MG257" s="431">
        <v>7.2545488364994526E-3</v>
      </c>
      <c r="MH257" s="266"/>
      <c r="MI257" s="266"/>
      <c r="MJ257" s="266"/>
      <c r="MK257" s="266"/>
      <c r="ML257" s="266"/>
      <c r="MM257" s="266"/>
      <c r="MN257" s="266"/>
      <c r="MO257" s="266"/>
      <c r="MP257" s="266"/>
      <c r="MQ257" s="266"/>
      <c r="MR257" s="266"/>
      <c r="MS257" s="266"/>
      <c r="MT257" s="266"/>
      <c r="MU257" s="266"/>
      <c r="MV257" s="266"/>
      <c r="MW257" s="266"/>
      <c r="MX257" s="266"/>
      <c r="MY257" s="266"/>
      <c r="MZ257" s="266"/>
      <c r="NA257" s="266"/>
      <c r="NB257" s="266"/>
      <c r="NC257" s="266"/>
      <c r="ND257" s="266"/>
      <c r="NE257" s="266"/>
      <c r="NF257" s="266"/>
      <c r="NG257" s="266"/>
      <c r="NH257" s="266"/>
      <c r="NI257" s="266"/>
      <c r="NJ257" s="266"/>
      <c r="NK257" s="266"/>
      <c r="NL257" s="266"/>
      <c r="NM257" s="266"/>
      <c r="NN257" s="266"/>
      <c r="NO257" s="266"/>
      <c r="NP257" s="266"/>
      <c r="NQ257" s="266"/>
      <c r="NR257" s="266"/>
      <c r="NS257" s="266"/>
      <c r="NT257" s="266"/>
      <c r="NU257" s="266"/>
      <c r="NV257" s="266"/>
      <c r="NW257" s="266"/>
      <c r="NX257" s="266"/>
      <c r="NY257" s="266"/>
      <c r="NZ257" s="266"/>
      <c r="OA257" s="266"/>
      <c r="OB257" s="266"/>
      <c r="OC257" s="266"/>
      <c r="OD257" s="266"/>
      <c r="OE257" s="266"/>
      <c r="OF257" s="266"/>
      <c r="OG257" s="266"/>
      <c r="OH257" s="266"/>
      <c r="OI257" s="266"/>
      <c r="OJ257" s="266"/>
      <c r="OK257" s="266"/>
      <c r="OL257" s="266"/>
      <c r="OM257" s="266"/>
      <c r="ON257" s="267"/>
    </row>
    <row r="258" spans="1:404">
      <c r="A258" s="261">
        <v>633</v>
      </c>
      <c r="B258" s="265">
        <v>0.14948</v>
      </c>
      <c r="C258" s="265">
        <v>0.22161</v>
      </c>
      <c r="D258" s="265">
        <v>0.27522999999999997</v>
      </c>
      <c r="E258" s="265">
        <v>0.33302999999999999</v>
      </c>
      <c r="F258" s="265">
        <v>0.14577999999999999</v>
      </c>
      <c r="G258" s="265">
        <v>0.21803</v>
      </c>
      <c r="H258" s="265">
        <v>0.23915</v>
      </c>
      <c r="I258" s="265">
        <v>0.41571999999999998</v>
      </c>
      <c r="J258" s="265">
        <v>0.44812999999999997</v>
      </c>
      <c r="K258" s="265">
        <v>9.3174000000000007E-2</v>
      </c>
      <c r="L258" s="265">
        <v>0.10942</v>
      </c>
      <c r="M258" s="265">
        <v>0.14241999999999999</v>
      </c>
      <c r="N258" s="265">
        <v>0.51815</v>
      </c>
      <c r="O258" s="265">
        <v>0.24060000000000001</v>
      </c>
      <c r="P258" s="265">
        <v>0.21446999999999999</v>
      </c>
      <c r="Q258" s="265">
        <v>0.18493000000000001</v>
      </c>
      <c r="R258" s="265">
        <v>0.32551999999999998</v>
      </c>
      <c r="S258" s="265">
        <v>0.30674000000000001</v>
      </c>
      <c r="T258" s="265">
        <v>0.20907999999999999</v>
      </c>
      <c r="U258" s="265">
        <v>0.21542</v>
      </c>
      <c r="V258" s="265">
        <v>0.14496999999999999</v>
      </c>
      <c r="W258" s="265">
        <v>0.18945999999999999</v>
      </c>
      <c r="X258" s="265">
        <v>0.17094000000000001</v>
      </c>
      <c r="Y258" s="265">
        <v>0.15436</v>
      </c>
      <c r="Z258" s="265">
        <v>0.10886</v>
      </c>
      <c r="AA258" s="265">
        <v>0.14813000000000001</v>
      </c>
      <c r="AB258" s="265">
        <v>0.10421</v>
      </c>
      <c r="AC258" s="265">
        <v>0.38761000000000001</v>
      </c>
      <c r="AD258" s="265">
        <v>0.26106000000000001</v>
      </c>
      <c r="AE258" s="265">
        <v>0.16014999999999999</v>
      </c>
      <c r="AF258" s="265">
        <v>0.13500999999999999</v>
      </c>
      <c r="AG258" s="265">
        <v>4.6531999999999997E-2</v>
      </c>
      <c r="AH258" s="265">
        <v>9.2550999999999994E-2</v>
      </c>
      <c r="AI258" s="265">
        <v>0.11867999999999999</v>
      </c>
      <c r="AJ258" s="265">
        <v>0.13855999999999999</v>
      </c>
      <c r="AK258" s="265">
        <v>0.10854</v>
      </c>
      <c r="AL258" s="265">
        <v>0.10603</v>
      </c>
      <c r="AM258" s="265">
        <v>9.3372999999999998E-2</v>
      </c>
      <c r="AN258" s="265">
        <v>9.0805999999999998E-2</v>
      </c>
      <c r="AO258" s="265">
        <v>8.9754E-2</v>
      </c>
      <c r="AP258" s="265">
        <v>0.11742</v>
      </c>
      <c r="AQ258" s="265">
        <v>7.7815999999999996E-2</v>
      </c>
      <c r="AR258" s="265">
        <v>8.2184999999999994E-2</v>
      </c>
      <c r="AS258" s="265">
        <v>8.1044000000000005E-2</v>
      </c>
      <c r="AT258" s="265">
        <v>7.1479000000000001E-2</v>
      </c>
      <c r="AU258" s="265">
        <v>6.9431999999999994E-2</v>
      </c>
      <c r="AV258" s="265">
        <v>6.1494E-2</v>
      </c>
      <c r="AW258" s="265">
        <v>0.13441</v>
      </c>
      <c r="AX258" s="265">
        <v>0.11996</v>
      </c>
      <c r="AY258" s="265">
        <v>9.6880999999999995E-2</v>
      </c>
      <c r="AZ258" s="265">
        <v>8.1853999999999996E-2</v>
      </c>
      <c r="BA258" s="265">
        <v>0.12202</v>
      </c>
      <c r="BB258" s="265">
        <v>0.12202</v>
      </c>
      <c r="BC258" s="265">
        <v>0.12191</v>
      </c>
      <c r="BD258" s="265">
        <v>0.12202</v>
      </c>
      <c r="BE258" s="265">
        <v>0.12690000000000001</v>
      </c>
      <c r="BF258" s="265">
        <v>0.11185</v>
      </c>
      <c r="BG258" s="265">
        <v>0.48394999999999999</v>
      </c>
      <c r="BH258" s="265">
        <v>0.48104999999999998</v>
      </c>
      <c r="BI258" s="265">
        <v>0.93686000000000003</v>
      </c>
      <c r="BJ258" s="265">
        <v>0.85099999999999998</v>
      </c>
      <c r="BK258" s="265">
        <v>0.25713999999999998</v>
      </c>
      <c r="BL258" s="265">
        <v>0.52390000000000003</v>
      </c>
      <c r="BM258" s="265">
        <v>0.33901999999999999</v>
      </c>
      <c r="BN258" s="265">
        <v>0.54290000000000005</v>
      </c>
      <c r="BO258" s="265">
        <v>0.64856999999999998</v>
      </c>
      <c r="BP258" s="265">
        <v>0.11956</v>
      </c>
      <c r="BQ258" s="265">
        <v>0.41156999999999999</v>
      </c>
      <c r="BR258" s="265">
        <v>0.52766999999999997</v>
      </c>
      <c r="BS258" s="265">
        <v>0.40849999999999997</v>
      </c>
      <c r="BT258" s="265">
        <v>0.46626000000000001</v>
      </c>
      <c r="BU258" s="265">
        <v>1.1990000000000001E-2</v>
      </c>
      <c r="BV258" s="265">
        <v>5.8050000000000003E-3</v>
      </c>
      <c r="BW258" s="265">
        <v>4.6625E-2</v>
      </c>
      <c r="BX258" s="265">
        <v>2.2865E-2</v>
      </c>
      <c r="BY258" s="265">
        <v>0.63851999999999998</v>
      </c>
      <c r="BZ258" s="265">
        <v>0.62128000000000005</v>
      </c>
      <c r="CA258" s="265">
        <v>0.91200000000000003</v>
      </c>
      <c r="CB258" s="265">
        <v>0.74046999999999996</v>
      </c>
      <c r="CC258" s="265">
        <v>0.89356000000000002</v>
      </c>
      <c r="CD258" s="265">
        <v>0.62722</v>
      </c>
      <c r="CE258" s="265">
        <v>0.59206000000000003</v>
      </c>
      <c r="CF258" s="265">
        <v>0.64610999999999996</v>
      </c>
      <c r="CG258" s="265">
        <v>0.60390999999999995</v>
      </c>
      <c r="CH258" s="265">
        <v>0.59592000000000001</v>
      </c>
      <c r="CI258" s="265">
        <v>0.59453</v>
      </c>
      <c r="CJ258" s="265">
        <v>0.59462000000000004</v>
      </c>
      <c r="CK258" s="265">
        <v>0.64515999999999996</v>
      </c>
      <c r="CL258" s="265">
        <v>0.55171999999999999</v>
      </c>
      <c r="CM258" s="265">
        <v>0.38413000000000003</v>
      </c>
      <c r="CN258" s="265">
        <v>0.52727000000000002</v>
      </c>
      <c r="CO258" s="265">
        <v>0.74128000000000005</v>
      </c>
      <c r="CP258" s="265">
        <v>0.42909000000000003</v>
      </c>
      <c r="CQ258" s="265">
        <v>0.51339999999999997</v>
      </c>
      <c r="CR258" s="265">
        <v>0.52400000000000002</v>
      </c>
      <c r="CS258" s="265">
        <v>9.5919000000000004E-2</v>
      </c>
      <c r="CT258" s="265">
        <v>0.43504999999999999</v>
      </c>
      <c r="CU258" s="265">
        <v>0.80600000000000005</v>
      </c>
      <c r="CV258" s="265">
        <v>0.78051000000000004</v>
      </c>
      <c r="CW258" s="265">
        <v>0.58787999999999996</v>
      </c>
      <c r="CX258" s="265">
        <v>0.12784000000000001</v>
      </c>
      <c r="CY258" s="265">
        <v>0.92989999999999995</v>
      </c>
      <c r="CZ258" s="265">
        <v>0.51632</v>
      </c>
      <c r="DA258" s="265">
        <v>0.43608000000000002</v>
      </c>
      <c r="DB258" s="265">
        <v>0.82625999999999999</v>
      </c>
      <c r="DC258" s="265">
        <v>0.88866000000000001</v>
      </c>
      <c r="DD258" s="265">
        <v>0.83635999999999999</v>
      </c>
      <c r="DE258" s="265">
        <v>0.90308999999999995</v>
      </c>
      <c r="DF258" s="265">
        <v>0.32633000000000001</v>
      </c>
      <c r="DG258" s="265">
        <v>0.32654</v>
      </c>
      <c r="DH258" s="265">
        <v>0.68788000000000005</v>
      </c>
      <c r="DI258" s="265">
        <v>0.16825000000000001</v>
      </c>
      <c r="DJ258" s="265">
        <v>0.19192000000000001</v>
      </c>
      <c r="DK258" s="265">
        <v>0.48548999999999998</v>
      </c>
      <c r="DL258" s="265">
        <v>4.9077999999999997E-2</v>
      </c>
      <c r="DM258" s="265">
        <v>0.32688</v>
      </c>
      <c r="DN258" s="265">
        <v>0.33585999999999999</v>
      </c>
      <c r="DO258" s="265">
        <v>0.13764999999999999</v>
      </c>
      <c r="DP258" s="265">
        <v>0.31813000000000002</v>
      </c>
      <c r="DQ258" s="265">
        <v>0.63517999999999997</v>
      </c>
      <c r="DR258" s="265">
        <v>0.95315000000000005</v>
      </c>
      <c r="DS258" s="265">
        <v>0.10777</v>
      </c>
      <c r="DT258" s="265">
        <v>2.0785000000000001E-2</v>
      </c>
      <c r="DU258" s="265">
        <v>0.15692999999999999</v>
      </c>
      <c r="DV258" s="265">
        <v>3.8383E-2</v>
      </c>
      <c r="DW258" s="265">
        <v>0.20085</v>
      </c>
      <c r="DX258" s="265">
        <v>0.94342000000000004</v>
      </c>
      <c r="DY258" s="265">
        <v>0.96992999999999996</v>
      </c>
      <c r="DZ258" s="265">
        <v>3.9130999999999999E-2</v>
      </c>
      <c r="EA258" s="265">
        <v>0.20594000000000001</v>
      </c>
      <c r="EB258" s="265">
        <v>0.19184000000000001</v>
      </c>
      <c r="EC258" s="265">
        <v>0.19183</v>
      </c>
      <c r="ED258" s="265">
        <v>0.19184999999999999</v>
      </c>
      <c r="EE258" s="265">
        <v>0.19184999999999999</v>
      </c>
      <c r="EF258" s="265">
        <v>0.79527999999999999</v>
      </c>
      <c r="EG258" s="265">
        <v>0.20591999999999999</v>
      </c>
      <c r="EH258" s="265">
        <v>0.22358</v>
      </c>
      <c r="EI258" s="265">
        <v>0.90612000000000004</v>
      </c>
      <c r="EJ258" s="265">
        <v>0.91134000000000004</v>
      </c>
      <c r="EK258" s="265">
        <v>0.84645999999999999</v>
      </c>
      <c r="EL258" s="265">
        <v>0.78542000000000001</v>
      </c>
      <c r="EM258" s="265">
        <v>0.74589000000000005</v>
      </c>
      <c r="EN258" s="265">
        <v>0.66042000000000001</v>
      </c>
      <c r="EO258" s="265">
        <v>0.75365000000000004</v>
      </c>
      <c r="EP258" s="265">
        <v>0.94010000000000005</v>
      </c>
      <c r="EQ258" s="265">
        <v>0.90271999999999997</v>
      </c>
      <c r="ER258" s="265">
        <v>0.79798999999999998</v>
      </c>
      <c r="ES258" s="265">
        <v>0.90513999999999994</v>
      </c>
      <c r="ET258" s="265">
        <v>0.90613999999999995</v>
      </c>
      <c r="EU258" s="265">
        <v>0.90383999999999998</v>
      </c>
      <c r="EV258" s="265">
        <v>0.45238</v>
      </c>
      <c r="EW258" s="265">
        <v>0.53169</v>
      </c>
      <c r="EX258" s="265">
        <v>0.67995000000000005</v>
      </c>
      <c r="EY258" s="265">
        <v>0.90249000000000001</v>
      </c>
      <c r="EZ258" s="265">
        <v>0.93752000000000002</v>
      </c>
      <c r="FA258" s="265">
        <v>0.66805000000000003</v>
      </c>
      <c r="FB258" s="265">
        <v>0.52032</v>
      </c>
      <c r="FC258" s="265">
        <v>0.39467000000000002</v>
      </c>
      <c r="FD258" s="265">
        <v>0.89219999999999999</v>
      </c>
      <c r="FE258" s="265">
        <v>0.28044999999999998</v>
      </c>
      <c r="FF258" s="265">
        <v>0.89046999999999998</v>
      </c>
      <c r="FG258" s="265">
        <v>0.89376999999999995</v>
      </c>
      <c r="FH258" s="265">
        <v>0.88758000000000004</v>
      </c>
      <c r="FI258" s="265">
        <v>0.88661999999999996</v>
      </c>
      <c r="FJ258" s="265">
        <v>0.53581999999999996</v>
      </c>
      <c r="FK258" s="265">
        <v>0.54283999999999999</v>
      </c>
      <c r="FL258" s="265">
        <v>0.93398999999999999</v>
      </c>
      <c r="FM258" s="265">
        <v>0.45519999999999999</v>
      </c>
      <c r="FN258" s="265">
        <v>0.99341999999999997</v>
      </c>
      <c r="FO258" s="265">
        <v>0.92800000000000005</v>
      </c>
      <c r="FP258" s="265">
        <v>0.30048000000000002</v>
      </c>
      <c r="FQ258" s="265">
        <v>0.95369000000000004</v>
      </c>
      <c r="FR258" s="265">
        <v>0.88973999999999998</v>
      </c>
      <c r="FS258" s="265">
        <v>0.86089000000000004</v>
      </c>
      <c r="FT258" s="265">
        <v>0.99339</v>
      </c>
      <c r="FU258" s="265">
        <v>0.99636999999999998</v>
      </c>
      <c r="FV258" s="265">
        <v>0.50973000000000002</v>
      </c>
      <c r="FW258" s="265">
        <v>0.32336999999999999</v>
      </c>
      <c r="FX258" s="265">
        <v>0.90114000000000005</v>
      </c>
      <c r="FY258" s="265">
        <v>0.29052</v>
      </c>
      <c r="FZ258" s="265">
        <v>0.32336999999999999</v>
      </c>
      <c r="GA258" s="265">
        <v>0.68137999999999999</v>
      </c>
      <c r="GB258" s="265">
        <v>0.44839000000000001</v>
      </c>
      <c r="GC258" s="265">
        <v>0.73257000000000005</v>
      </c>
      <c r="GD258" s="265">
        <v>0.98565999999999998</v>
      </c>
      <c r="GE258" s="265">
        <v>0.80088999999999999</v>
      </c>
      <c r="GF258" s="265">
        <v>0.91025</v>
      </c>
      <c r="GG258" s="265">
        <v>0.39079999999999998</v>
      </c>
      <c r="GH258" s="265">
        <v>0.44462000000000002</v>
      </c>
      <c r="GI258" s="265">
        <v>0.41349000000000002</v>
      </c>
      <c r="GJ258" s="265">
        <v>0.96650000000000003</v>
      </c>
      <c r="GK258" s="265">
        <v>0.98058000000000001</v>
      </c>
      <c r="GL258" s="265">
        <v>0.64395000000000002</v>
      </c>
      <c r="GM258" s="265">
        <v>0.93010000000000004</v>
      </c>
      <c r="GN258" s="265">
        <v>0.62338000000000005</v>
      </c>
      <c r="GO258" s="265">
        <v>0.92781999999999998</v>
      </c>
      <c r="GP258" s="265">
        <v>0.89393</v>
      </c>
      <c r="GQ258" s="265">
        <v>0.89663000000000004</v>
      </c>
      <c r="GR258" s="265">
        <v>0.84640000000000004</v>
      </c>
      <c r="GS258" s="265">
        <v>0.89732000000000001</v>
      </c>
      <c r="GT258" s="265">
        <v>0.90541000000000005</v>
      </c>
      <c r="GU258" s="265">
        <v>0.90708</v>
      </c>
      <c r="GV258" s="265">
        <v>0.88363999999999998</v>
      </c>
      <c r="GW258" s="265">
        <v>0.85809999999999997</v>
      </c>
      <c r="GX258" s="265">
        <v>0.94693000000000005</v>
      </c>
      <c r="GY258" s="265">
        <v>0.34153</v>
      </c>
      <c r="GZ258" s="265">
        <v>0.27163999999999999</v>
      </c>
      <c r="HA258" s="265">
        <v>0.94096999999999997</v>
      </c>
      <c r="HB258" s="265">
        <v>0.92340999999999995</v>
      </c>
      <c r="HC258" s="265">
        <v>0.72970999999999997</v>
      </c>
      <c r="HD258" s="265">
        <v>0.50568000000000002</v>
      </c>
      <c r="HE258" s="265">
        <v>0.94271000000000005</v>
      </c>
      <c r="HF258" s="265">
        <v>0.58755999999999997</v>
      </c>
      <c r="HG258" s="265">
        <v>0.94306999999999996</v>
      </c>
      <c r="HH258" s="265">
        <v>0.94496000000000002</v>
      </c>
      <c r="HI258" s="265">
        <v>0.94233</v>
      </c>
      <c r="HJ258" s="265">
        <v>0.63180999999999998</v>
      </c>
      <c r="HK258" s="265">
        <v>0.98897999999999997</v>
      </c>
      <c r="HL258" s="265">
        <v>0.97860000000000003</v>
      </c>
      <c r="HM258" s="265">
        <v>0.8911</v>
      </c>
      <c r="HN258" s="265">
        <v>0.86301000000000005</v>
      </c>
      <c r="HO258" s="265">
        <v>0.87166999999999994</v>
      </c>
      <c r="HP258" s="265">
        <v>0.90530999999999995</v>
      </c>
      <c r="HQ258" s="265">
        <v>0.52515999999999996</v>
      </c>
      <c r="HR258" s="265">
        <v>0.53222999999999998</v>
      </c>
      <c r="HS258" s="265">
        <v>0.82925000000000004</v>
      </c>
      <c r="HT258" s="265">
        <v>0.53210999999999997</v>
      </c>
      <c r="HU258" s="265">
        <v>0.51337999999999995</v>
      </c>
      <c r="HV258" s="265">
        <v>0.90781999999999996</v>
      </c>
      <c r="HW258" s="265">
        <v>0.44388</v>
      </c>
      <c r="HX258" s="265">
        <v>0.46128000000000002</v>
      </c>
      <c r="HY258" s="265">
        <v>0.35008</v>
      </c>
      <c r="HZ258" s="265">
        <v>0.64497000000000004</v>
      </c>
      <c r="IA258" s="265">
        <v>0.80630000000000002</v>
      </c>
      <c r="IB258" s="265">
        <v>0.81069000000000002</v>
      </c>
      <c r="IC258" s="265">
        <v>0.79823</v>
      </c>
      <c r="ID258" s="265">
        <v>0.80367999999999995</v>
      </c>
      <c r="IE258" s="265">
        <v>0.85355999999999999</v>
      </c>
      <c r="IF258" s="265">
        <v>0.85528999999999999</v>
      </c>
      <c r="IG258" s="265">
        <v>0.91234000000000004</v>
      </c>
      <c r="IH258" s="265">
        <v>0.94025000000000003</v>
      </c>
      <c r="II258" s="265">
        <v>0.66791</v>
      </c>
      <c r="IJ258" s="265">
        <v>0.86428000000000005</v>
      </c>
      <c r="IK258" s="265">
        <v>0.85758000000000001</v>
      </c>
      <c r="IL258" s="265">
        <v>0.92981999999999998</v>
      </c>
      <c r="IM258" s="265">
        <v>0.71701999999999999</v>
      </c>
      <c r="IN258" s="265">
        <v>0.53956000000000004</v>
      </c>
      <c r="IO258" s="265">
        <v>0.37034</v>
      </c>
      <c r="IP258" s="265">
        <v>0.95491999999999999</v>
      </c>
      <c r="IQ258" s="265">
        <v>0.88070000000000004</v>
      </c>
      <c r="IR258" s="265">
        <v>0.43282999999999999</v>
      </c>
      <c r="IS258" s="265">
        <v>0.97757000000000005</v>
      </c>
      <c r="IT258" s="265">
        <v>0.38100000000000001</v>
      </c>
      <c r="IU258" s="265">
        <v>0.91008999999999995</v>
      </c>
      <c r="IV258" s="265">
        <v>0.99965000000000004</v>
      </c>
      <c r="IW258" s="265">
        <v>0.85165000000000002</v>
      </c>
      <c r="IX258" s="265">
        <v>0.89415</v>
      </c>
      <c r="IY258" s="265">
        <v>0.64488999999999996</v>
      </c>
      <c r="IZ258" s="265">
        <v>0.59025000000000005</v>
      </c>
      <c r="JA258" s="265">
        <v>0.61638999999999999</v>
      </c>
      <c r="JB258" s="265">
        <v>0.59201999999999999</v>
      </c>
      <c r="JC258" s="265">
        <v>0.63404000000000005</v>
      </c>
      <c r="JD258" s="265">
        <v>0.73694999999999999</v>
      </c>
      <c r="JE258" s="265">
        <v>0.95020000000000004</v>
      </c>
      <c r="JF258" s="265">
        <v>0.33232</v>
      </c>
      <c r="JG258" s="265">
        <v>0.85721000000000003</v>
      </c>
      <c r="JH258" s="265">
        <v>0.71040000000000003</v>
      </c>
      <c r="JI258" s="265">
        <v>0.48081000000000002</v>
      </c>
      <c r="JJ258" s="265">
        <v>0.47383999999999998</v>
      </c>
      <c r="JK258" s="265">
        <v>0.59772000000000003</v>
      </c>
      <c r="JL258" s="265">
        <v>0.58977999999999997</v>
      </c>
      <c r="JM258" s="265">
        <v>0.88534000000000002</v>
      </c>
      <c r="JN258" s="265">
        <v>0.88468999999999998</v>
      </c>
      <c r="JO258" s="265">
        <v>0.88944000000000001</v>
      </c>
      <c r="JP258" s="265">
        <v>0.39894000000000002</v>
      </c>
      <c r="JQ258" s="265">
        <v>0.89651999999999998</v>
      </c>
      <c r="JR258" s="265">
        <v>0.87163999999999997</v>
      </c>
      <c r="JS258" s="265">
        <v>0.83528999999999998</v>
      </c>
      <c r="JT258" s="265">
        <v>0.24484</v>
      </c>
      <c r="JU258" s="265">
        <v>0.74838000000000005</v>
      </c>
      <c r="JV258" s="265">
        <v>0.69977999999999996</v>
      </c>
      <c r="JW258" s="265">
        <v>0.92428999999999994</v>
      </c>
      <c r="JX258" s="265">
        <v>0.91812000000000005</v>
      </c>
      <c r="JY258" s="265">
        <v>0.89366000000000001</v>
      </c>
      <c r="JZ258" s="265">
        <v>0.87553000000000003</v>
      </c>
      <c r="KA258" s="265">
        <v>0.99758999999999998</v>
      </c>
      <c r="KB258" s="265">
        <v>0.97258</v>
      </c>
      <c r="KC258" s="265">
        <v>0.34226000000000001</v>
      </c>
      <c r="KD258" s="265">
        <v>0.27883999999999998</v>
      </c>
      <c r="KE258" s="265">
        <v>0.29348999999999997</v>
      </c>
      <c r="KF258" s="265">
        <v>0.28571000000000002</v>
      </c>
      <c r="KG258" s="265">
        <v>0.27250999999999997</v>
      </c>
      <c r="KH258" s="265">
        <v>0.75251000000000001</v>
      </c>
      <c r="KI258" s="265">
        <v>0.83950000000000002</v>
      </c>
      <c r="KJ258" s="265">
        <v>0.82765999999999995</v>
      </c>
      <c r="KK258" s="265">
        <v>0.99573</v>
      </c>
      <c r="KL258" s="265">
        <v>0.99955000000000005</v>
      </c>
      <c r="KM258" s="265">
        <v>0.93828</v>
      </c>
      <c r="KN258" s="265">
        <v>0.87372000000000005</v>
      </c>
      <c r="KO258" s="265">
        <v>0.79144000000000003</v>
      </c>
      <c r="KP258" s="265">
        <v>5.7784151609283525E-3</v>
      </c>
      <c r="KQ258" s="265">
        <v>0.64454999999999996</v>
      </c>
      <c r="KR258" s="265">
        <v>0.59165000000000001</v>
      </c>
      <c r="KS258" s="265">
        <v>0.54957999999999996</v>
      </c>
      <c r="KT258" s="265">
        <v>0.92792934937738036</v>
      </c>
      <c r="KU258" s="265">
        <v>0.33365</v>
      </c>
      <c r="KV258" s="265">
        <v>0.51178999999999997</v>
      </c>
      <c r="KW258" s="265">
        <v>0.58082999999999996</v>
      </c>
      <c r="KX258" s="265">
        <v>0.68015000000000003</v>
      </c>
      <c r="KY258" s="265">
        <v>0.83237000000000005</v>
      </c>
      <c r="KZ258" s="265">
        <v>0.95481000000000005</v>
      </c>
      <c r="LA258" s="265">
        <v>0.99924999999999997</v>
      </c>
      <c r="LB258" s="265">
        <v>0.98207</v>
      </c>
      <c r="LC258" s="265">
        <v>1</v>
      </c>
      <c r="LD258" s="265">
        <v>0</v>
      </c>
      <c r="LE258" s="265">
        <v>0.16927</v>
      </c>
      <c r="LF258" s="265">
        <v>0</v>
      </c>
      <c r="LG258" s="265">
        <v>0</v>
      </c>
      <c r="LH258" s="431">
        <v>2.7826132718473673E-3</v>
      </c>
      <c r="LI258" s="431">
        <v>5.1228511147201061E-3</v>
      </c>
      <c r="LJ258" s="431">
        <v>5.6691956706345081E-3</v>
      </c>
      <c r="LK258" s="431">
        <v>9.6758455038070679E-3</v>
      </c>
      <c r="LL258" s="431">
        <v>8.6719747632741928E-3</v>
      </c>
      <c r="LM258" s="431">
        <v>1.2533268891274929E-2</v>
      </c>
      <c r="LN258" s="431">
        <v>1.115053053945303E-2</v>
      </c>
      <c r="LO258" s="431">
        <v>1.3837111182510853E-2</v>
      </c>
      <c r="LP258" s="431">
        <v>1.2478111311793327E-2</v>
      </c>
      <c r="LQ258" s="431">
        <v>1.3941391371190548E-2</v>
      </c>
      <c r="LR258" s="431">
        <v>2.3806379176676273E-3</v>
      </c>
      <c r="LS258" s="431">
        <v>8.0076521262526512E-3</v>
      </c>
      <c r="LT258" s="431">
        <v>3.1294093932956457E-3</v>
      </c>
      <c r="LU258" s="431">
        <v>1.1078206822276115E-2</v>
      </c>
      <c r="LV258" s="431">
        <v>9.2112589627504349E-3</v>
      </c>
      <c r="LW258" s="431">
        <v>1.2376556172966957E-2</v>
      </c>
      <c r="LX258" s="431">
        <v>9.9280290305614471E-3</v>
      </c>
      <c r="LY258" s="431">
        <v>1.1969398707151413E-2</v>
      </c>
      <c r="LZ258" s="431">
        <v>2.6503389235585928E-3</v>
      </c>
      <c r="MA258" s="431">
        <v>4.9204220995306969E-3</v>
      </c>
      <c r="MB258" s="431">
        <v>2.8639696538448334E-3</v>
      </c>
      <c r="MC258" s="431">
        <v>9.2095285654067993E-3</v>
      </c>
      <c r="MD258" s="431">
        <v>1.0573029518127441E-2</v>
      </c>
      <c r="ME258" s="431">
        <v>6.61468505859375E-3</v>
      </c>
      <c r="MF258" s="431">
        <v>5.5520273745059967E-3</v>
      </c>
      <c r="MG258" s="431">
        <v>7.3441965505480766E-3</v>
      </c>
      <c r="MH258" s="266"/>
      <c r="MI258" s="266"/>
      <c r="MJ258" s="266"/>
      <c r="MK258" s="266"/>
      <c r="ML258" s="266"/>
      <c r="MM258" s="266"/>
      <c r="MN258" s="266"/>
      <c r="MO258" s="266"/>
      <c r="MP258" s="266"/>
      <c r="MQ258" s="266"/>
      <c r="MR258" s="266"/>
      <c r="MS258" s="266"/>
      <c r="MT258" s="266"/>
      <c r="MU258" s="266"/>
      <c r="MV258" s="266"/>
      <c r="MW258" s="266"/>
      <c r="MX258" s="266"/>
      <c r="MY258" s="266"/>
      <c r="MZ258" s="266"/>
      <c r="NA258" s="266"/>
      <c r="NB258" s="266"/>
      <c r="NC258" s="266"/>
      <c r="ND258" s="266"/>
      <c r="NE258" s="266"/>
      <c r="NF258" s="266"/>
      <c r="NG258" s="266"/>
      <c r="NH258" s="266"/>
      <c r="NI258" s="266"/>
      <c r="NJ258" s="266"/>
      <c r="NK258" s="266"/>
      <c r="NL258" s="266"/>
      <c r="NM258" s="266"/>
      <c r="NN258" s="266"/>
      <c r="NO258" s="266"/>
      <c r="NP258" s="266"/>
      <c r="NQ258" s="266"/>
      <c r="NR258" s="266"/>
      <c r="NS258" s="266"/>
      <c r="NT258" s="266"/>
      <c r="NU258" s="266"/>
      <c r="NV258" s="266"/>
      <c r="NW258" s="266"/>
      <c r="NX258" s="266"/>
      <c r="NY258" s="266"/>
      <c r="NZ258" s="266"/>
      <c r="OA258" s="266"/>
      <c r="OB258" s="266"/>
      <c r="OC258" s="266"/>
      <c r="OD258" s="266"/>
      <c r="OE258" s="266"/>
      <c r="OF258" s="266"/>
      <c r="OG258" s="266"/>
      <c r="OH258" s="266"/>
      <c r="OI258" s="266"/>
      <c r="OJ258" s="266"/>
      <c r="OK258" s="266"/>
      <c r="OL258" s="266"/>
      <c r="OM258" s="266"/>
      <c r="ON258" s="267"/>
    </row>
    <row r="259" spans="1:404">
      <c r="A259" s="261">
        <v>634</v>
      </c>
      <c r="B259" s="265">
        <v>0.14573</v>
      </c>
      <c r="C259" s="265">
        <v>0.21543999999999999</v>
      </c>
      <c r="D259" s="265">
        <v>0.26744000000000001</v>
      </c>
      <c r="E259" s="265">
        <v>0.32371</v>
      </c>
      <c r="F259" s="265">
        <v>0.14194999999999999</v>
      </c>
      <c r="G259" s="265">
        <v>0.21159</v>
      </c>
      <c r="H259" s="265">
        <v>0.23760999999999999</v>
      </c>
      <c r="I259" s="265">
        <v>0.41548000000000002</v>
      </c>
      <c r="J259" s="265">
        <v>0.44708999999999999</v>
      </c>
      <c r="K259" s="265">
        <v>7.6646000000000006E-2</v>
      </c>
      <c r="L259" s="265">
        <v>8.9786000000000005E-2</v>
      </c>
      <c r="M259" s="265">
        <v>0.11834</v>
      </c>
      <c r="N259" s="265">
        <v>0.51012999999999997</v>
      </c>
      <c r="O259" s="265">
        <v>0.23652000000000001</v>
      </c>
      <c r="P259" s="265">
        <v>0.20793</v>
      </c>
      <c r="Q259" s="265">
        <v>0.17824000000000001</v>
      </c>
      <c r="R259" s="265">
        <v>0.31561</v>
      </c>
      <c r="S259" s="265">
        <v>0.30380000000000001</v>
      </c>
      <c r="T259" s="265">
        <v>0.20857000000000001</v>
      </c>
      <c r="U259" s="265">
        <v>0.21462999999999999</v>
      </c>
      <c r="V259" s="265">
        <v>0.14457</v>
      </c>
      <c r="W259" s="265">
        <v>0.16646</v>
      </c>
      <c r="X259" s="265">
        <v>0.13736999999999999</v>
      </c>
      <c r="Y259" s="265">
        <v>0.14297000000000001</v>
      </c>
      <c r="Z259" s="265">
        <v>9.6568000000000001E-2</v>
      </c>
      <c r="AA259" s="265">
        <v>0.14438000000000001</v>
      </c>
      <c r="AB259" s="265">
        <v>0.10156999999999999</v>
      </c>
      <c r="AC259" s="265">
        <v>0.38625999999999999</v>
      </c>
      <c r="AD259" s="265">
        <v>0.25980999999999999</v>
      </c>
      <c r="AE259" s="265">
        <v>0.11869</v>
      </c>
      <c r="AF259" s="265">
        <v>0.1018</v>
      </c>
      <c r="AG259" s="265">
        <v>4.5886000000000003E-2</v>
      </c>
      <c r="AH259" s="265">
        <v>6.8671999999999997E-2</v>
      </c>
      <c r="AI259" s="265">
        <v>9.2266000000000001E-2</v>
      </c>
      <c r="AJ259" s="265">
        <v>9.5615000000000006E-2</v>
      </c>
      <c r="AK259" s="265">
        <v>6.9917000000000007E-2</v>
      </c>
      <c r="AL259" s="265">
        <v>8.2822000000000007E-2</v>
      </c>
      <c r="AM259" s="265">
        <v>6.3728999999999994E-2</v>
      </c>
      <c r="AN259" s="265">
        <v>5.8924999999999998E-2</v>
      </c>
      <c r="AO259" s="265">
        <v>7.0101999999999998E-2</v>
      </c>
      <c r="AP259" s="265">
        <v>7.9116000000000006E-2</v>
      </c>
      <c r="AQ259" s="265">
        <v>5.0772999999999999E-2</v>
      </c>
      <c r="AR259" s="265">
        <v>6.4324999999999993E-2</v>
      </c>
      <c r="AS259" s="265">
        <v>5.5067999999999999E-2</v>
      </c>
      <c r="AT259" s="265">
        <v>4.6934999999999998E-2</v>
      </c>
      <c r="AU259" s="265">
        <v>5.4317999999999998E-2</v>
      </c>
      <c r="AV259" s="265">
        <v>4.0541000000000001E-2</v>
      </c>
      <c r="AW259" s="265">
        <v>9.1021000000000005E-2</v>
      </c>
      <c r="AX259" s="265">
        <v>8.3097000000000004E-2</v>
      </c>
      <c r="AY259" s="265">
        <v>6.6944000000000004E-2</v>
      </c>
      <c r="AZ259" s="265">
        <v>5.6410000000000002E-2</v>
      </c>
      <c r="BA259" s="265">
        <v>9.5502000000000004E-2</v>
      </c>
      <c r="BB259" s="265">
        <v>9.5502000000000004E-2</v>
      </c>
      <c r="BC259" s="265">
        <v>9.5420000000000005E-2</v>
      </c>
      <c r="BD259" s="265">
        <v>9.5502000000000004E-2</v>
      </c>
      <c r="BE259" s="265">
        <v>0.12345</v>
      </c>
      <c r="BF259" s="265">
        <v>0.10878</v>
      </c>
      <c r="BG259" s="265">
        <v>0.47447</v>
      </c>
      <c r="BH259" s="265">
        <v>0.47150999999999998</v>
      </c>
      <c r="BI259" s="265">
        <v>0.92998000000000003</v>
      </c>
      <c r="BJ259" s="265">
        <v>0.84477999999999998</v>
      </c>
      <c r="BK259" s="265">
        <v>0.25195000000000001</v>
      </c>
      <c r="BL259" s="265">
        <v>0.51492000000000004</v>
      </c>
      <c r="BM259" s="265">
        <v>0.33415</v>
      </c>
      <c r="BN259" s="265">
        <v>0.54490000000000005</v>
      </c>
      <c r="BO259" s="265">
        <v>0.64571000000000001</v>
      </c>
      <c r="BP259" s="265">
        <v>7.7716999999999994E-2</v>
      </c>
      <c r="BQ259" s="265">
        <v>0.40337000000000001</v>
      </c>
      <c r="BR259" s="265">
        <v>0.52756000000000003</v>
      </c>
      <c r="BS259" s="265">
        <v>0.39964</v>
      </c>
      <c r="BT259" s="265">
        <v>0.45780999999999999</v>
      </c>
      <c r="BU259" s="265">
        <v>1.1865000000000001E-2</v>
      </c>
      <c r="BV259" s="265">
        <v>5.8450000000000004E-3</v>
      </c>
      <c r="BW259" s="265">
        <v>4.1930000000000002E-2</v>
      </c>
      <c r="BX259" s="265">
        <v>2.0747999999999999E-2</v>
      </c>
      <c r="BY259" s="265">
        <v>0.64170000000000005</v>
      </c>
      <c r="BZ259" s="265">
        <v>0.62463999999999997</v>
      </c>
      <c r="CA259" s="265">
        <v>0.91600000000000004</v>
      </c>
      <c r="CB259" s="265">
        <v>0.74355000000000004</v>
      </c>
      <c r="CC259" s="265">
        <v>0.89659999999999995</v>
      </c>
      <c r="CD259" s="265">
        <v>0.63031999999999999</v>
      </c>
      <c r="CE259" s="265">
        <v>0.59482000000000002</v>
      </c>
      <c r="CF259" s="265">
        <v>0.64910000000000001</v>
      </c>
      <c r="CG259" s="265">
        <v>0.60758000000000001</v>
      </c>
      <c r="CH259" s="265">
        <v>0.59887999999999997</v>
      </c>
      <c r="CI259" s="265">
        <v>0.59748999999999997</v>
      </c>
      <c r="CJ259" s="265">
        <v>0.59872999999999998</v>
      </c>
      <c r="CK259" s="265">
        <v>0.64914000000000005</v>
      </c>
      <c r="CL259" s="265">
        <v>0.54778000000000004</v>
      </c>
      <c r="CM259" s="265">
        <v>0.34586</v>
      </c>
      <c r="CN259" s="265">
        <v>0.56162000000000001</v>
      </c>
      <c r="CO259" s="265">
        <v>0.65503999999999996</v>
      </c>
      <c r="CP259" s="265">
        <v>0.37773000000000001</v>
      </c>
      <c r="CQ259" s="265">
        <v>0.44436999999999999</v>
      </c>
      <c r="CR259" s="265">
        <v>0.45200000000000001</v>
      </c>
      <c r="CS259" s="265">
        <v>9.3878000000000003E-2</v>
      </c>
      <c r="CT259" s="265">
        <v>0.44949</v>
      </c>
      <c r="CU259" s="265">
        <v>0.84799999999999998</v>
      </c>
      <c r="CV259" s="265">
        <v>0.72341999999999995</v>
      </c>
      <c r="CW259" s="265">
        <v>0.60202</v>
      </c>
      <c r="CX259" s="265">
        <v>0.12576999999999999</v>
      </c>
      <c r="CY259" s="265">
        <v>0.96494999999999997</v>
      </c>
      <c r="CZ259" s="265">
        <v>0.49678</v>
      </c>
      <c r="DA259" s="265">
        <v>0.42221999999999998</v>
      </c>
      <c r="DB259" s="265">
        <v>0.87273000000000001</v>
      </c>
      <c r="DC259" s="265">
        <v>0.93401999999999996</v>
      </c>
      <c r="DD259" s="265">
        <v>0.88283</v>
      </c>
      <c r="DE259" s="265">
        <v>0.94638999999999995</v>
      </c>
      <c r="DF259" s="265">
        <v>0.25936999999999999</v>
      </c>
      <c r="DG259" s="265">
        <v>0.2596</v>
      </c>
      <c r="DH259" s="265">
        <v>0.72809000000000001</v>
      </c>
      <c r="DI259" s="265">
        <v>0.14768000000000001</v>
      </c>
      <c r="DJ259" s="265">
        <v>0.16786000000000001</v>
      </c>
      <c r="DK259" s="265">
        <v>0.42047000000000001</v>
      </c>
      <c r="DL259" s="265">
        <v>4.2085999999999998E-2</v>
      </c>
      <c r="DM259" s="265">
        <v>0.25997999999999999</v>
      </c>
      <c r="DN259" s="265">
        <v>0.28911999999999999</v>
      </c>
      <c r="DO259" s="265">
        <v>0.12127</v>
      </c>
      <c r="DP259" s="265">
        <v>0.27400999999999998</v>
      </c>
      <c r="DQ259" s="265">
        <v>0.56435000000000002</v>
      </c>
      <c r="DR259" s="265">
        <v>0.93752999999999997</v>
      </c>
      <c r="DS259" s="265">
        <v>7.2434999999999999E-2</v>
      </c>
      <c r="DT259" s="265">
        <v>2.0400000000000001E-2</v>
      </c>
      <c r="DU259" s="265">
        <v>0.13796</v>
      </c>
      <c r="DV259" s="265">
        <v>3.2543000000000002E-2</v>
      </c>
      <c r="DW259" s="265">
        <v>0.17543</v>
      </c>
      <c r="DX259" s="265">
        <v>0.92456000000000005</v>
      </c>
      <c r="DY259" s="265">
        <v>0.98497000000000001</v>
      </c>
      <c r="DZ259" s="265">
        <v>3.3212999999999999E-2</v>
      </c>
      <c r="EA259" s="265">
        <v>0.17974999999999999</v>
      </c>
      <c r="EB259" s="265">
        <v>0.16778000000000001</v>
      </c>
      <c r="EC259" s="265">
        <v>0.16778000000000001</v>
      </c>
      <c r="ED259" s="265">
        <v>0.16778999999999999</v>
      </c>
      <c r="EE259" s="265">
        <v>0.16778999999999999</v>
      </c>
      <c r="EF259" s="265">
        <v>0.72704000000000002</v>
      </c>
      <c r="EG259" s="265">
        <v>0.17973</v>
      </c>
      <c r="EH259" s="265">
        <v>0.19470999999999999</v>
      </c>
      <c r="EI259" s="265">
        <v>0.94286000000000003</v>
      </c>
      <c r="EJ259" s="265">
        <v>0.95052000000000003</v>
      </c>
      <c r="EK259" s="265">
        <v>0.89293</v>
      </c>
      <c r="EL259" s="265">
        <v>0.82499999999999996</v>
      </c>
      <c r="EM259" s="265">
        <v>0.67579</v>
      </c>
      <c r="EN259" s="265">
        <v>0.58948999999999996</v>
      </c>
      <c r="EO259" s="265">
        <v>0.75627</v>
      </c>
      <c r="EP259" s="265">
        <v>0.97004999999999997</v>
      </c>
      <c r="EQ259" s="265">
        <v>0.95135999999999998</v>
      </c>
      <c r="ER259" s="265">
        <v>0.84031999999999996</v>
      </c>
      <c r="ES259" s="265">
        <v>0.95257000000000003</v>
      </c>
      <c r="ET259" s="265">
        <v>0.95306999999999997</v>
      </c>
      <c r="EU259" s="265">
        <v>0.95191999999999999</v>
      </c>
      <c r="EV259" s="265">
        <v>0.47449000000000002</v>
      </c>
      <c r="EW259" s="265">
        <v>0.55820000000000003</v>
      </c>
      <c r="EX259" s="265">
        <v>0.71467000000000003</v>
      </c>
      <c r="EY259" s="265">
        <v>0.95125000000000004</v>
      </c>
      <c r="EZ259" s="265">
        <v>0.96875999999999995</v>
      </c>
      <c r="FA259" s="265">
        <v>0.70574999999999999</v>
      </c>
      <c r="FB259" s="265">
        <v>0.54900000000000004</v>
      </c>
      <c r="FC259" s="265">
        <v>0.41574</v>
      </c>
      <c r="FD259" s="265">
        <v>0.94610000000000005</v>
      </c>
      <c r="FE259" s="265">
        <v>0.2949</v>
      </c>
      <c r="FF259" s="265">
        <v>0.94523000000000001</v>
      </c>
      <c r="FG259" s="265">
        <v>0.94689000000000001</v>
      </c>
      <c r="FH259" s="265">
        <v>0.94379000000000002</v>
      </c>
      <c r="FI259" s="265">
        <v>0.94330999999999998</v>
      </c>
      <c r="FJ259" s="265">
        <v>0.46775</v>
      </c>
      <c r="FK259" s="265">
        <v>0.47443999999999997</v>
      </c>
      <c r="FL259" s="265">
        <v>0.96699999999999997</v>
      </c>
      <c r="FM259" s="265">
        <v>0.46383999999999997</v>
      </c>
      <c r="FN259" s="265">
        <v>0.99670999999999998</v>
      </c>
      <c r="FO259" s="265">
        <v>0.92400000000000004</v>
      </c>
      <c r="FP259" s="265">
        <v>0.29526999999999998</v>
      </c>
      <c r="FQ259" s="265">
        <v>0.94757999999999998</v>
      </c>
      <c r="FR259" s="265">
        <v>0.88097000000000003</v>
      </c>
      <c r="FS259" s="265">
        <v>0.85058999999999996</v>
      </c>
      <c r="FT259" s="265">
        <v>0.99607000000000001</v>
      </c>
      <c r="FU259" s="265">
        <v>0.99817999999999996</v>
      </c>
      <c r="FV259" s="265">
        <v>0.50309999999999999</v>
      </c>
      <c r="FW259" s="265">
        <v>0.31790000000000002</v>
      </c>
      <c r="FX259" s="265">
        <v>0.89483000000000001</v>
      </c>
      <c r="FY259" s="265">
        <v>0.28565000000000002</v>
      </c>
      <c r="FZ259" s="265">
        <v>0.31790000000000002</v>
      </c>
      <c r="GA259" s="265">
        <v>0.67817000000000005</v>
      </c>
      <c r="GB259" s="265">
        <v>0.44117000000000001</v>
      </c>
      <c r="GC259" s="265">
        <v>0.72092999999999996</v>
      </c>
      <c r="GD259" s="265">
        <v>0.98309999999999997</v>
      </c>
      <c r="GE259" s="265">
        <v>0.79212000000000005</v>
      </c>
      <c r="GF259" s="265">
        <v>0.90205000000000002</v>
      </c>
      <c r="GG259" s="265">
        <v>0.38462000000000002</v>
      </c>
      <c r="GH259" s="265">
        <v>0.43722</v>
      </c>
      <c r="GI259" s="265">
        <v>0.40632000000000001</v>
      </c>
      <c r="GJ259" s="265">
        <v>0.96267000000000003</v>
      </c>
      <c r="GK259" s="265">
        <v>0.97713000000000005</v>
      </c>
      <c r="GL259" s="265">
        <v>0.63754</v>
      </c>
      <c r="GM259" s="265">
        <v>0.92493999999999998</v>
      </c>
      <c r="GN259" s="265">
        <v>0.61426999999999998</v>
      </c>
      <c r="GO259" s="265">
        <v>0.92105000000000004</v>
      </c>
      <c r="GP259" s="265">
        <v>0.88621000000000005</v>
      </c>
      <c r="GQ259" s="265">
        <v>0.88892000000000004</v>
      </c>
      <c r="GR259" s="265">
        <v>0.83726999999999996</v>
      </c>
      <c r="GS259" s="265">
        <v>0.89009000000000005</v>
      </c>
      <c r="GT259" s="265">
        <v>0.89802999999999999</v>
      </c>
      <c r="GU259" s="265">
        <v>0.89973000000000003</v>
      </c>
      <c r="GV259" s="265">
        <v>0.87666999999999995</v>
      </c>
      <c r="GW259" s="265">
        <v>0.84994000000000003</v>
      </c>
      <c r="GX259" s="265">
        <v>0.94313000000000002</v>
      </c>
      <c r="GY259" s="265">
        <v>0.33499000000000001</v>
      </c>
      <c r="GZ259" s="265">
        <v>0.26651000000000002</v>
      </c>
      <c r="HA259" s="265">
        <v>0.93479999999999996</v>
      </c>
      <c r="HB259" s="265">
        <v>0.91586000000000001</v>
      </c>
      <c r="HC259" s="265">
        <v>0.72121999999999997</v>
      </c>
      <c r="HD259" s="265">
        <v>0.50022</v>
      </c>
      <c r="HE259" s="265">
        <v>0.93794</v>
      </c>
      <c r="HF259" s="265">
        <v>0.57899</v>
      </c>
      <c r="HG259" s="265">
        <v>0.93823999999999996</v>
      </c>
      <c r="HH259" s="265">
        <v>0.94032000000000004</v>
      </c>
      <c r="HI259" s="265">
        <v>0.93754999999999999</v>
      </c>
      <c r="HJ259" s="265">
        <v>0.62388999999999994</v>
      </c>
      <c r="HK259" s="265">
        <v>0.98704999999999998</v>
      </c>
      <c r="HL259" s="265">
        <v>0.97570000000000001</v>
      </c>
      <c r="HM259" s="265">
        <v>0.88307000000000002</v>
      </c>
      <c r="HN259" s="265">
        <v>0.85560999999999998</v>
      </c>
      <c r="HO259" s="265">
        <v>0.86358999999999997</v>
      </c>
      <c r="HP259" s="265">
        <v>0.89710000000000001</v>
      </c>
      <c r="HQ259" s="265">
        <v>0.51776999999999995</v>
      </c>
      <c r="HR259" s="265">
        <v>0.52486999999999995</v>
      </c>
      <c r="HS259" s="265">
        <v>0.81938999999999995</v>
      </c>
      <c r="HT259" s="265">
        <v>0.52429000000000003</v>
      </c>
      <c r="HU259" s="265">
        <v>0.50556999999999996</v>
      </c>
      <c r="HV259" s="265">
        <v>0.90054999999999996</v>
      </c>
      <c r="HW259" s="265">
        <v>0.43663999999999997</v>
      </c>
      <c r="HX259" s="265">
        <v>0.45393</v>
      </c>
      <c r="HY259" s="265">
        <v>0.34389999999999998</v>
      </c>
      <c r="HZ259" s="265">
        <v>0.63492999999999999</v>
      </c>
      <c r="IA259" s="265">
        <v>0.79696</v>
      </c>
      <c r="IB259" s="265">
        <v>0.80159999999999998</v>
      </c>
      <c r="IC259" s="265">
        <v>0.78913</v>
      </c>
      <c r="ID259" s="265">
        <v>0.79454000000000002</v>
      </c>
      <c r="IE259" s="265">
        <v>0.84409999999999996</v>
      </c>
      <c r="IF259" s="265">
        <v>0.84553</v>
      </c>
      <c r="IG259" s="265">
        <v>0.90517999999999998</v>
      </c>
      <c r="IH259" s="265">
        <v>0.93633999999999995</v>
      </c>
      <c r="II259" s="265">
        <v>0.65810000000000002</v>
      </c>
      <c r="IJ259" s="265">
        <v>0.85282000000000002</v>
      </c>
      <c r="IK259" s="265">
        <v>0.84662999999999999</v>
      </c>
      <c r="IL259" s="265">
        <v>0.92398000000000002</v>
      </c>
      <c r="IM259" s="265">
        <v>0.70672000000000001</v>
      </c>
      <c r="IN259" s="265">
        <v>0.53073999999999999</v>
      </c>
      <c r="IO259" s="265">
        <v>0.35931000000000002</v>
      </c>
      <c r="IP259" s="265">
        <v>0.94825000000000004</v>
      </c>
      <c r="IQ259" s="265">
        <v>0.87251999999999996</v>
      </c>
      <c r="IR259" s="265">
        <v>0.42592000000000002</v>
      </c>
      <c r="IS259" s="265">
        <v>0.97314999999999996</v>
      </c>
      <c r="IT259" s="265">
        <v>0.37530999999999998</v>
      </c>
      <c r="IU259" s="265">
        <v>0.90315000000000001</v>
      </c>
      <c r="IV259" s="265">
        <v>0.99953000000000003</v>
      </c>
      <c r="IW259" s="265">
        <v>0.84140000000000004</v>
      </c>
      <c r="IX259" s="265">
        <v>0.88544</v>
      </c>
      <c r="IY259" s="265">
        <v>0.63646999999999998</v>
      </c>
      <c r="IZ259" s="265">
        <v>0.58284999999999998</v>
      </c>
      <c r="JA259" s="265">
        <v>0.60848999999999998</v>
      </c>
      <c r="JB259" s="265">
        <v>0.58443000000000001</v>
      </c>
      <c r="JC259" s="265">
        <v>0.62602000000000002</v>
      </c>
      <c r="JD259" s="265">
        <v>0.72660000000000002</v>
      </c>
      <c r="JE259" s="265">
        <v>0.94518999999999997</v>
      </c>
      <c r="JF259" s="265">
        <v>0.32643</v>
      </c>
      <c r="JG259" s="265">
        <v>0.84896000000000005</v>
      </c>
      <c r="JH259" s="265">
        <v>0.70152999999999999</v>
      </c>
      <c r="JI259" s="265">
        <v>0.47375</v>
      </c>
      <c r="JJ259" s="265">
        <v>0.46677000000000002</v>
      </c>
      <c r="JK259" s="265">
        <v>0.58904999999999996</v>
      </c>
      <c r="JL259" s="265">
        <v>0.58235000000000003</v>
      </c>
      <c r="JM259" s="265">
        <v>0.87761</v>
      </c>
      <c r="JN259" s="265">
        <v>0.87526000000000004</v>
      </c>
      <c r="JO259" s="265">
        <v>0.88197000000000003</v>
      </c>
      <c r="JP259" s="265">
        <v>0.39350000000000002</v>
      </c>
      <c r="JQ259" s="265">
        <v>0.88849999999999996</v>
      </c>
      <c r="JR259" s="265">
        <v>0.86021000000000003</v>
      </c>
      <c r="JS259" s="265">
        <v>0.82464000000000004</v>
      </c>
      <c r="JT259" s="265">
        <v>0.24110999999999999</v>
      </c>
      <c r="JU259" s="265">
        <v>0.74073999999999995</v>
      </c>
      <c r="JV259" s="265">
        <v>0.69067000000000001</v>
      </c>
      <c r="JW259" s="265">
        <v>0.91946000000000006</v>
      </c>
      <c r="JX259" s="265">
        <v>0.91186999999999996</v>
      </c>
      <c r="JY259" s="265">
        <v>0.88548000000000004</v>
      </c>
      <c r="JZ259" s="265">
        <v>0.85757000000000005</v>
      </c>
      <c r="KA259" s="265">
        <v>0.99678999999999995</v>
      </c>
      <c r="KB259" s="265">
        <v>0.97790999999999995</v>
      </c>
      <c r="KC259" s="265">
        <v>0.33639000000000002</v>
      </c>
      <c r="KD259" s="265">
        <v>0.27361000000000002</v>
      </c>
      <c r="KE259" s="265">
        <v>0.28804999999999997</v>
      </c>
      <c r="KF259" s="265">
        <v>0.28086</v>
      </c>
      <c r="KG259" s="265">
        <v>0.26785999999999999</v>
      </c>
      <c r="KH259" s="265">
        <v>0.74316000000000004</v>
      </c>
      <c r="KI259" s="265">
        <v>0.82989999999999997</v>
      </c>
      <c r="KJ259" s="265">
        <v>0.81784000000000001</v>
      </c>
      <c r="KK259" s="265">
        <v>0.99726999999999999</v>
      </c>
      <c r="KL259" s="265">
        <v>0.99939999999999996</v>
      </c>
      <c r="KM259" s="265">
        <v>0.94133</v>
      </c>
      <c r="KN259" s="265">
        <v>0.87553000000000003</v>
      </c>
      <c r="KO259" s="265">
        <v>0.79237000000000002</v>
      </c>
      <c r="KP259" s="265">
        <v>5.7821970583153718E-3</v>
      </c>
      <c r="KQ259" s="265">
        <v>0.64454</v>
      </c>
      <c r="KR259" s="265">
        <v>0.59141999999999995</v>
      </c>
      <c r="KS259" s="265">
        <v>0.54920999999999998</v>
      </c>
      <c r="KT259" s="265">
        <v>0.9291220013871373</v>
      </c>
      <c r="KU259" s="265">
        <v>0.33700000000000002</v>
      </c>
      <c r="KV259" s="265">
        <v>0.51509000000000005</v>
      </c>
      <c r="KW259" s="265">
        <v>0.58396999999999999</v>
      </c>
      <c r="KX259" s="265">
        <v>0.68293000000000004</v>
      </c>
      <c r="KY259" s="265">
        <v>0.83435000000000004</v>
      </c>
      <c r="KZ259" s="265">
        <v>0.95587999999999995</v>
      </c>
      <c r="LA259" s="265">
        <v>0.99939</v>
      </c>
      <c r="LB259" s="265">
        <v>0.98145000000000004</v>
      </c>
      <c r="LC259" s="265">
        <v>1</v>
      </c>
      <c r="LD259" s="265">
        <v>0</v>
      </c>
      <c r="LE259" s="265">
        <v>0.16444</v>
      </c>
      <c r="LF259" s="265">
        <v>0</v>
      </c>
      <c r="LG259" s="265">
        <v>0</v>
      </c>
      <c r="LH259" s="431">
        <v>2.7212055865675211E-3</v>
      </c>
      <c r="LI259" s="431">
        <v>5.1231575198471546E-3</v>
      </c>
      <c r="LJ259" s="431">
        <v>5.6815464049577713E-3</v>
      </c>
      <c r="LK259" s="431">
        <v>9.8238727077841759E-3</v>
      </c>
      <c r="LL259" s="431">
        <v>8.7877130135893822E-3</v>
      </c>
      <c r="LM259" s="431">
        <v>1.2762979604303837E-2</v>
      </c>
      <c r="LN259" s="431">
        <v>1.1163072660565376E-2</v>
      </c>
      <c r="LO259" s="431">
        <v>1.4071821235120296E-2</v>
      </c>
      <c r="LP259" s="431">
        <v>1.2762729078531265E-2</v>
      </c>
      <c r="LQ259" s="431">
        <v>1.4283344149589539E-2</v>
      </c>
      <c r="LR259" s="431">
        <v>2.3235839325934649E-3</v>
      </c>
      <c r="LS259" s="431">
        <v>8.084472268819809E-3</v>
      </c>
      <c r="LT259" s="431">
        <v>3.0870863702148199E-3</v>
      </c>
      <c r="LU259" s="431">
        <v>1.1276108212769032E-2</v>
      </c>
      <c r="LV259" s="431">
        <v>9.2604225501418114E-3</v>
      </c>
      <c r="LW259" s="431">
        <v>1.2317081913352013E-2</v>
      </c>
      <c r="LX259" s="431">
        <v>1.0068205185234547E-2</v>
      </c>
      <c r="LY259" s="431">
        <v>1.219942606985569E-2</v>
      </c>
      <c r="LZ259" s="431">
        <v>2.5955610908567905E-3</v>
      </c>
      <c r="MA259" s="431">
        <v>4.9373973160982132E-3</v>
      </c>
      <c r="MB259" s="431">
        <v>2.8080320917069912E-3</v>
      </c>
      <c r="MC259" s="431">
        <v>9.3527240678668022E-3</v>
      </c>
      <c r="MD259" s="431">
        <v>1.0687424801290035E-2</v>
      </c>
      <c r="ME259" s="431">
        <v>6.6263275220990181E-3</v>
      </c>
      <c r="MF259" s="431">
        <v>5.5334740318357944E-3</v>
      </c>
      <c r="MG259" s="431">
        <v>7.3645426891744137E-3</v>
      </c>
      <c r="MH259" s="266"/>
      <c r="MI259" s="266"/>
      <c r="MJ259" s="266"/>
      <c r="MK259" s="266"/>
      <c r="ML259" s="266"/>
      <c r="MM259" s="266"/>
      <c r="MN259" s="266"/>
      <c r="MO259" s="266"/>
      <c r="MP259" s="266"/>
      <c r="MQ259" s="266"/>
      <c r="MR259" s="266"/>
      <c r="MS259" s="266"/>
      <c r="MT259" s="266"/>
      <c r="MU259" s="266"/>
      <c r="MV259" s="266"/>
      <c r="MW259" s="266"/>
      <c r="MX259" s="266"/>
      <c r="MY259" s="266"/>
      <c r="MZ259" s="266"/>
      <c r="NA259" s="266"/>
      <c r="NB259" s="266"/>
      <c r="NC259" s="266"/>
      <c r="ND259" s="266"/>
      <c r="NE259" s="266"/>
      <c r="NF259" s="266"/>
      <c r="NG259" s="266"/>
      <c r="NH259" s="266"/>
      <c r="NI259" s="266"/>
      <c r="NJ259" s="266"/>
      <c r="NK259" s="266"/>
      <c r="NL259" s="266"/>
      <c r="NM259" s="266"/>
      <c r="NN259" s="266"/>
      <c r="NO259" s="266"/>
      <c r="NP259" s="266"/>
      <c r="NQ259" s="266"/>
      <c r="NR259" s="266"/>
      <c r="NS259" s="266"/>
      <c r="NT259" s="266"/>
      <c r="NU259" s="266"/>
      <c r="NV259" s="266"/>
      <c r="NW259" s="266"/>
      <c r="NX259" s="266"/>
      <c r="NY259" s="266"/>
      <c r="NZ259" s="266"/>
      <c r="OA259" s="266"/>
      <c r="OB259" s="266"/>
      <c r="OC259" s="266"/>
      <c r="OD259" s="266"/>
      <c r="OE259" s="266"/>
      <c r="OF259" s="266"/>
      <c r="OG259" s="266"/>
      <c r="OH259" s="266"/>
      <c r="OI259" s="266"/>
      <c r="OJ259" s="266"/>
      <c r="OK259" s="266"/>
      <c r="OL259" s="266"/>
      <c r="OM259" s="266"/>
      <c r="ON259" s="267"/>
    </row>
    <row r="260" spans="1:404">
      <c r="A260" s="261">
        <v>635</v>
      </c>
      <c r="B260" s="265">
        <v>0.14197000000000001</v>
      </c>
      <c r="C260" s="265">
        <v>0.20926</v>
      </c>
      <c r="D260" s="265">
        <v>0.25966</v>
      </c>
      <c r="E260" s="265">
        <v>0.31440000000000001</v>
      </c>
      <c r="F260" s="265">
        <v>0.13813</v>
      </c>
      <c r="G260" s="265">
        <v>0.20515</v>
      </c>
      <c r="H260" s="265">
        <v>0.23607</v>
      </c>
      <c r="I260" s="265">
        <v>0.41525000000000001</v>
      </c>
      <c r="J260" s="265">
        <v>0.44605</v>
      </c>
      <c r="K260" s="265">
        <v>6.0116999999999997E-2</v>
      </c>
      <c r="L260" s="265">
        <v>7.0153999999999994E-2</v>
      </c>
      <c r="M260" s="265">
        <v>9.4265000000000002E-2</v>
      </c>
      <c r="N260" s="265">
        <v>0.50210999999999995</v>
      </c>
      <c r="O260" s="265">
        <v>0.23243</v>
      </c>
      <c r="P260" s="265">
        <v>0.20138</v>
      </c>
      <c r="Q260" s="265">
        <v>0.17155000000000001</v>
      </c>
      <c r="R260" s="265">
        <v>0.30570000000000003</v>
      </c>
      <c r="S260" s="265">
        <v>0.30087000000000003</v>
      </c>
      <c r="T260" s="265">
        <v>0.20805000000000001</v>
      </c>
      <c r="U260" s="265">
        <v>0.21384</v>
      </c>
      <c r="V260" s="265">
        <v>0.14416999999999999</v>
      </c>
      <c r="W260" s="265">
        <v>0.14346</v>
      </c>
      <c r="X260" s="265">
        <v>0.10378999999999999</v>
      </c>
      <c r="Y260" s="265">
        <v>0.13159000000000001</v>
      </c>
      <c r="Z260" s="265">
        <v>8.4275000000000003E-2</v>
      </c>
      <c r="AA260" s="265">
        <v>0.14063999999999999</v>
      </c>
      <c r="AB260" s="265">
        <v>9.8924999999999999E-2</v>
      </c>
      <c r="AC260" s="265">
        <v>0.38491999999999998</v>
      </c>
      <c r="AD260" s="265">
        <v>0.25857000000000002</v>
      </c>
      <c r="AE260" s="265">
        <v>7.7224000000000001E-2</v>
      </c>
      <c r="AF260" s="265">
        <v>6.8597000000000005E-2</v>
      </c>
      <c r="AG260" s="265">
        <v>4.5241000000000003E-2</v>
      </c>
      <c r="AH260" s="265">
        <v>4.4792999999999999E-2</v>
      </c>
      <c r="AI260" s="265">
        <v>6.5849000000000005E-2</v>
      </c>
      <c r="AJ260" s="265">
        <v>5.2673999999999999E-2</v>
      </c>
      <c r="AK260" s="265">
        <v>3.1290999999999999E-2</v>
      </c>
      <c r="AL260" s="265">
        <v>5.9617000000000003E-2</v>
      </c>
      <c r="AM260" s="265">
        <v>3.4084999999999997E-2</v>
      </c>
      <c r="AN260" s="265">
        <v>2.7045E-2</v>
      </c>
      <c r="AO260" s="265">
        <v>5.0449000000000001E-2</v>
      </c>
      <c r="AP260" s="265">
        <v>4.0808999999999998E-2</v>
      </c>
      <c r="AQ260" s="265">
        <v>2.3730000000000001E-2</v>
      </c>
      <c r="AR260" s="265">
        <v>4.6464999999999999E-2</v>
      </c>
      <c r="AS260" s="265">
        <v>2.9090999999999999E-2</v>
      </c>
      <c r="AT260" s="265">
        <v>2.2391000000000001E-2</v>
      </c>
      <c r="AU260" s="265">
        <v>3.9204000000000003E-2</v>
      </c>
      <c r="AV260" s="265">
        <v>1.9588000000000001E-2</v>
      </c>
      <c r="AW260" s="265">
        <v>4.7636999999999999E-2</v>
      </c>
      <c r="AX260" s="265">
        <v>4.6239000000000002E-2</v>
      </c>
      <c r="AY260" s="265">
        <v>3.7005999999999997E-2</v>
      </c>
      <c r="AZ260" s="265">
        <v>3.0966E-2</v>
      </c>
      <c r="BA260" s="265">
        <v>6.8986000000000006E-2</v>
      </c>
      <c r="BB260" s="265">
        <v>6.8986000000000006E-2</v>
      </c>
      <c r="BC260" s="265">
        <v>6.8927000000000002E-2</v>
      </c>
      <c r="BD260" s="265">
        <v>6.8986000000000006E-2</v>
      </c>
      <c r="BE260" s="265">
        <v>0.12</v>
      </c>
      <c r="BF260" s="265">
        <v>0.10571999999999999</v>
      </c>
      <c r="BG260" s="265">
        <v>0.46499000000000001</v>
      </c>
      <c r="BH260" s="265">
        <v>0.46195999999999998</v>
      </c>
      <c r="BI260" s="265">
        <v>0.92310000000000003</v>
      </c>
      <c r="BJ260" s="265">
        <v>0.83855000000000002</v>
      </c>
      <c r="BK260" s="265">
        <v>0.24675</v>
      </c>
      <c r="BL260" s="265">
        <v>0.50593999999999995</v>
      </c>
      <c r="BM260" s="265">
        <v>0.32927000000000001</v>
      </c>
      <c r="BN260" s="265">
        <v>0.54691000000000001</v>
      </c>
      <c r="BO260" s="265">
        <v>0.64285999999999999</v>
      </c>
      <c r="BP260" s="265">
        <v>3.5871E-2</v>
      </c>
      <c r="BQ260" s="265">
        <v>0.39517000000000002</v>
      </c>
      <c r="BR260" s="265">
        <v>0.52746000000000004</v>
      </c>
      <c r="BS260" s="265">
        <v>0.39078000000000002</v>
      </c>
      <c r="BT260" s="265">
        <v>0.44935999999999998</v>
      </c>
      <c r="BU260" s="265">
        <v>1.1738999999999999E-2</v>
      </c>
      <c r="BV260" s="265">
        <v>5.8849999999999996E-3</v>
      </c>
      <c r="BW260" s="265">
        <v>3.7234999999999997E-2</v>
      </c>
      <c r="BX260" s="265">
        <v>1.8631000000000002E-2</v>
      </c>
      <c r="BY260" s="265">
        <v>0.64488000000000001</v>
      </c>
      <c r="BZ260" s="265">
        <v>0.62799000000000005</v>
      </c>
      <c r="CA260" s="265">
        <v>0.92</v>
      </c>
      <c r="CB260" s="265">
        <v>0.74663000000000002</v>
      </c>
      <c r="CC260" s="265">
        <v>0.89963000000000004</v>
      </c>
      <c r="CD260" s="265">
        <v>0.63341999999999998</v>
      </c>
      <c r="CE260" s="265">
        <v>0.59757000000000005</v>
      </c>
      <c r="CF260" s="265">
        <v>0.65208999999999995</v>
      </c>
      <c r="CG260" s="265">
        <v>0.61124000000000001</v>
      </c>
      <c r="CH260" s="265">
        <v>0.60184000000000004</v>
      </c>
      <c r="CI260" s="265">
        <v>0.60043999999999997</v>
      </c>
      <c r="CJ260" s="265">
        <v>0.60285</v>
      </c>
      <c r="CK260" s="265">
        <v>0.65312000000000003</v>
      </c>
      <c r="CL260" s="265">
        <v>0.54383999999999999</v>
      </c>
      <c r="CM260" s="265">
        <v>0.30758000000000002</v>
      </c>
      <c r="CN260" s="265">
        <v>0.59596000000000005</v>
      </c>
      <c r="CO260" s="265">
        <v>0.56879999999999997</v>
      </c>
      <c r="CP260" s="265">
        <v>0.32636999999999999</v>
      </c>
      <c r="CQ260" s="265">
        <v>0.37534000000000001</v>
      </c>
      <c r="CR260" s="265">
        <v>0.38</v>
      </c>
      <c r="CS260" s="265">
        <v>9.1837000000000002E-2</v>
      </c>
      <c r="CT260" s="265">
        <v>0.46392</v>
      </c>
      <c r="CU260" s="265">
        <v>0.89</v>
      </c>
      <c r="CV260" s="265">
        <v>0.66632000000000002</v>
      </c>
      <c r="CW260" s="265">
        <v>0.61616000000000004</v>
      </c>
      <c r="CX260" s="265">
        <v>0.12371</v>
      </c>
      <c r="CY260" s="265">
        <v>1</v>
      </c>
      <c r="CZ260" s="265">
        <v>0.47722999999999999</v>
      </c>
      <c r="DA260" s="265">
        <v>0.40836</v>
      </c>
      <c r="DB260" s="265">
        <v>0.91918999999999995</v>
      </c>
      <c r="DC260" s="265">
        <v>0.97938000000000003</v>
      </c>
      <c r="DD260" s="265">
        <v>0.92928999999999995</v>
      </c>
      <c r="DE260" s="265">
        <v>0.98968999999999996</v>
      </c>
      <c r="DF260" s="265">
        <v>0.19239999999999999</v>
      </c>
      <c r="DG260" s="265">
        <v>0.19264999999999999</v>
      </c>
      <c r="DH260" s="265">
        <v>0.76829000000000003</v>
      </c>
      <c r="DI260" s="265">
        <v>0.12711</v>
      </c>
      <c r="DJ260" s="265">
        <v>0.14379</v>
      </c>
      <c r="DK260" s="265">
        <v>0.35544999999999999</v>
      </c>
      <c r="DL260" s="265">
        <v>3.5095000000000001E-2</v>
      </c>
      <c r="DM260" s="265">
        <v>0.19306999999999999</v>
      </c>
      <c r="DN260" s="265">
        <v>0.24238000000000001</v>
      </c>
      <c r="DO260" s="265">
        <v>0.10488</v>
      </c>
      <c r="DP260" s="265">
        <v>0.22989999999999999</v>
      </c>
      <c r="DQ260" s="265">
        <v>0.49353000000000002</v>
      </c>
      <c r="DR260" s="265">
        <v>0.92191000000000001</v>
      </c>
      <c r="DS260" s="265">
        <v>3.7104999999999999E-2</v>
      </c>
      <c r="DT260" s="265">
        <v>2.0015999999999999E-2</v>
      </c>
      <c r="DU260" s="265">
        <v>0.11899999999999999</v>
      </c>
      <c r="DV260" s="265">
        <v>2.6703000000000001E-2</v>
      </c>
      <c r="DW260" s="265">
        <v>0.15001</v>
      </c>
      <c r="DX260" s="265">
        <v>0.90569999999999995</v>
      </c>
      <c r="DY260" s="265">
        <v>1</v>
      </c>
      <c r="DZ260" s="265">
        <v>2.7295E-2</v>
      </c>
      <c r="EA260" s="265">
        <v>0.15357000000000001</v>
      </c>
      <c r="EB260" s="265">
        <v>0.14373</v>
      </c>
      <c r="EC260" s="265">
        <v>0.14371999999999999</v>
      </c>
      <c r="ED260" s="265">
        <v>0.14373</v>
      </c>
      <c r="EE260" s="265">
        <v>0.14374000000000001</v>
      </c>
      <c r="EF260" s="265">
        <v>0.65880000000000005</v>
      </c>
      <c r="EG260" s="265">
        <v>0.15354999999999999</v>
      </c>
      <c r="EH260" s="265">
        <v>0.16583999999999999</v>
      </c>
      <c r="EI260" s="265">
        <v>0.97958999999999996</v>
      </c>
      <c r="EJ260" s="265">
        <v>0.98968999999999996</v>
      </c>
      <c r="EK260" s="265">
        <v>0.93938999999999995</v>
      </c>
      <c r="EL260" s="265">
        <v>0.86458000000000002</v>
      </c>
      <c r="EM260" s="265">
        <v>0.60568</v>
      </c>
      <c r="EN260" s="265">
        <v>0.51854999999999996</v>
      </c>
      <c r="EO260" s="265">
        <v>0.75888999999999995</v>
      </c>
      <c r="EP260" s="265">
        <v>1</v>
      </c>
      <c r="EQ260" s="265">
        <v>1</v>
      </c>
      <c r="ER260" s="265">
        <v>0.88265000000000005</v>
      </c>
      <c r="ES260" s="265">
        <v>1</v>
      </c>
      <c r="ET260" s="265">
        <v>1</v>
      </c>
      <c r="EU260" s="265">
        <v>1</v>
      </c>
      <c r="EV260" s="265">
        <v>0.49661</v>
      </c>
      <c r="EW260" s="265">
        <v>0.58470999999999995</v>
      </c>
      <c r="EX260" s="265">
        <v>0.74938000000000005</v>
      </c>
      <c r="EY260" s="265">
        <v>1</v>
      </c>
      <c r="EZ260" s="265">
        <v>1</v>
      </c>
      <c r="FA260" s="265">
        <v>0.74345000000000006</v>
      </c>
      <c r="FB260" s="265">
        <v>0.57769000000000004</v>
      </c>
      <c r="FC260" s="265">
        <v>0.43680999999999998</v>
      </c>
      <c r="FD260" s="265">
        <v>1</v>
      </c>
      <c r="FE260" s="265">
        <v>0.30934</v>
      </c>
      <c r="FF260" s="265">
        <v>1</v>
      </c>
      <c r="FG260" s="265">
        <v>1</v>
      </c>
      <c r="FH260" s="265">
        <v>1</v>
      </c>
      <c r="FI260" s="265">
        <v>1</v>
      </c>
      <c r="FJ260" s="265">
        <v>0.39968999999999999</v>
      </c>
      <c r="FK260" s="265">
        <v>0.40605000000000002</v>
      </c>
      <c r="FL260" s="265">
        <v>1</v>
      </c>
      <c r="FM260" s="265">
        <v>0.47247</v>
      </c>
      <c r="FN260" s="265">
        <v>1</v>
      </c>
      <c r="FO260" s="265">
        <v>0.92</v>
      </c>
      <c r="FP260" s="265">
        <v>0.29005999999999998</v>
      </c>
      <c r="FQ260" s="265">
        <v>0.94147000000000003</v>
      </c>
      <c r="FR260" s="265">
        <v>0.87219000000000002</v>
      </c>
      <c r="FS260" s="265">
        <v>0.84030000000000005</v>
      </c>
      <c r="FT260" s="265">
        <v>0.99873999999999996</v>
      </c>
      <c r="FU260" s="265">
        <v>1</v>
      </c>
      <c r="FV260" s="265">
        <v>0.49647999999999998</v>
      </c>
      <c r="FW260" s="265">
        <v>0.31244</v>
      </c>
      <c r="FX260" s="265">
        <v>0.88853000000000004</v>
      </c>
      <c r="FY260" s="265">
        <v>0.28077999999999997</v>
      </c>
      <c r="FZ260" s="265">
        <v>0.31244</v>
      </c>
      <c r="GA260" s="265">
        <v>0.67496999999999996</v>
      </c>
      <c r="GB260" s="265">
        <v>0.43395</v>
      </c>
      <c r="GC260" s="265">
        <v>0.70928999999999998</v>
      </c>
      <c r="GD260" s="265">
        <v>0.98053999999999997</v>
      </c>
      <c r="GE260" s="265">
        <v>0.78334999999999999</v>
      </c>
      <c r="GF260" s="265">
        <v>0.89383999999999997</v>
      </c>
      <c r="GG260" s="265">
        <v>0.37842999999999999</v>
      </c>
      <c r="GH260" s="265">
        <v>0.42982999999999999</v>
      </c>
      <c r="GI260" s="265">
        <v>0.39913999999999999</v>
      </c>
      <c r="GJ260" s="265">
        <v>0.95884000000000003</v>
      </c>
      <c r="GK260" s="265">
        <v>0.97367999999999999</v>
      </c>
      <c r="GL260" s="265">
        <v>0.63112999999999997</v>
      </c>
      <c r="GM260" s="265">
        <v>0.91979</v>
      </c>
      <c r="GN260" s="265">
        <v>0.60514999999999997</v>
      </c>
      <c r="GO260" s="265">
        <v>0.91427999999999998</v>
      </c>
      <c r="GP260" s="265">
        <v>0.87849999999999995</v>
      </c>
      <c r="GQ260" s="265">
        <v>0.88119999999999998</v>
      </c>
      <c r="GR260" s="265">
        <v>0.82813999999999999</v>
      </c>
      <c r="GS260" s="265">
        <v>0.88287000000000004</v>
      </c>
      <c r="GT260" s="265">
        <v>0.89066000000000001</v>
      </c>
      <c r="GU260" s="265">
        <v>0.89237</v>
      </c>
      <c r="GV260" s="265">
        <v>0.86970000000000003</v>
      </c>
      <c r="GW260" s="265">
        <v>0.84177999999999997</v>
      </c>
      <c r="GX260" s="265">
        <v>0.93933</v>
      </c>
      <c r="GY260" s="265">
        <v>0.32844000000000001</v>
      </c>
      <c r="GZ260" s="265">
        <v>0.26138</v>
      </c>
      <c r="HA260" s="265">
        <v>0.92862999999999996</v>
      </c>
      <c r="HB260" s="265">
        <v>0.90832000000000002</v>
      </c>
      <c r="HC260" s="265">
        <v>0.71274000000000004</v>
      </c>
      <c r="HD260" s="265">
        <v>0.49475999999999998</v>
      </c>
      <c r="HE260" s="265">
        <v>0.93317000000000005</v>
      </c>
      <c r="HF260" s="265">
        <v>0.57042999999999999</v>
      </c>
      <c r="HG260" s="265">
        <v>0.93342000000000003</v>
      </c>
      <c r="HH260" s="265">
        <v>0.93567999999999996</v>
      </c>
      <c r="HI260" s="265">
        <v>0.93278000000000005</v>
      </c>
      <c r="HJ260" s="265">
        <v>0.61597000000000002</v>
      </c>
      <c r="HK260" s="265">
        <v>0.98512</v>
      </c>
      <c r="HL260" s="265">
        <v>0.9728</v>
      </c>
      <c r="HM260" s="265">
        <v>0.87504000000000004</v>
      </c>
      <c r="HN260" s="265">
        <v>0.84821999999999997</v>
      </c>
      <c r="HO260" s="265">
        <v>0.85550999999999999</v>
      </c>
      <c r="HP260" s="265">
        <v>0.88888999999999996</v>
      </c>
      <c r="HQ260" s="265">
        <v>0.51036999999999999</v>
      </c>
      <c r="HR260" s="265">
        <v>0.51749999999999996</v>
      </c>
      <c r="HS260" s="265">
        <v>0.80952000000000002</v>
      </c>
      <c r="HT260" s="265">
        <v>0.51646000000000003</v>
      </c>
      <c r="HU260" s="265">
        <v>0.49775000000000003</v>
      </c>
      <c r="HV260" s="265">
        <v>0.89327000000000001</v>
      </c>
      <c r="HW260" s="265">
        <v>0.4294</v>
      </c>
      <c r="HX260" s="265">
        <v>0.44657000000000002</v>
      </c>
      <c r="HY260" s="265">
        <v>0.33772000000000002</v>
      </c>
      <c r="HZ260" s="265">
        <v>0.62488999999999995</v>
      </c>
      <c r="IA260" s="265">
        <v>0.78761000000000003</v>
      </c>
      <c r="IB260" s="265">
        <v>0.79252</v>
      </c>
      <c r="IC260" s="265">
        <v>0.78002000000000005</v>
      </c>
      <c r="ID260" s="265">
        <v>0.78539000000000003</v>
      </c>
      <c r="IE260" s="265">
        <v>0.83464000000000005</v>
      </c>
      <c r="IF260" s="265">
        <v>0.83577000000000001</v>
      </c>
      <c r="IG260" s="265">
        <v>0.89802000000000004</v>
      </c>
      <c r="IH260" s="265">
        <v>0.93244000000000005</v>
      </c>
      <c r="II260" s="265">
        <v>0.64829000000000003</v>
      </c>
      <c r="IJ260" s="265">
        <v>0.84135000000000004</v>
      </c>
      <c r="IK260" s="265">
        <v>0.83567000000000002</v>
      </c>
      <c r="IL260" s="265">
        <v>0.91813</v>
      </c>
      <c r="IM260" s="265">
        <v>0.69642999999999999</v>
      </c>
      <c r="IN260" s="265">
        <v>0.52192000000000005</v>
      </c>
      <c r="IO260" s="265">
        <v>0.34827999999999998</v>
      </c>
      <c r="IP260" s="265">
        <v>0.94157000000000002</v>
      </c>
      <c r="IQ260" s="265">
        <v>0.86434</v>
      </c>
      <c r="IR260" s="265">
        <v>0.41900999999999999</v>
      </c>
      <c r="IS260" s="265">
        <v>0.96872999999999998</v>
      </c>
      <c r="IT260" s="265">
        <v>0.36962</v>
      </c>
      <c r="IU260" s="265">
        <v>0.8962</v>
      </c>
      <c r="IV260" s="265">
        <v>0.99941000000000002</v>
      </c>
      <c r="IW260" s="265">
        <v>0.83116000000000001</v>
      </c>
      <c r="IX260" s="265">
        <v>0.87672000000000005</v>
      </c>
      <c r="IY260" s="265">
        <v>0.62805999999999995</v>
      </c>
      <c r="IZ260" s="265">
        <v>0.57545000000000002</v>
      </c>
      <c r="JA260" s="265">
        <v>0.60058999999999996</v>
      </c>
      <c r="JB260" s="265">
        <v>0.57684999999999997</v>
      </c>
      <c r="JC260" s="265">
        <v>0.61800999999999995</v>
      </c>
      <c r="JD260" s="265">
        <v>0.71623999999999999</v>
      </c>
      <c r="JE260" s="265">
        <v>0.94018000000000002</v>
      </c>
      <c r="JF260" s="265">
        <v>0.32053999999999999</v>
      </c>
      <c r="JG260" s="265">
        <v>0.8407</v>
      </c>
      <c r="JH260" s="265">
        <v>0.69266000000000005</v>
      </c>
      <c r="JI260" s="265">
        <v>0.46667999999999998</v>
      </c>
      <c r="JJ260" s="265">
        <v>0.4597</v>
      </c>
      <c r="JK260" s="265">
        <v>0.58038999999999996</v>
      </c>
      <c r="JL260" s="265">
        <v>0.57491000000000003</v>
      </c>
      <c r="JM260" s="265">
        <v>0.86987999999999999</v>
      </c>
      <c r="JN260" s="265">
        <v>0.86582999999999999</v>
      </c>
      <c r="JO260" s="265">
        <v>0.87450000000000006</v>
      </c>
      <c r="JP260" s="265">
        <v>0.38806000000000002</v>
      </c>
      <c r="JQ260" s="265">
        <v>0.88048000000000004</v>
      </c>
      <c r="JR260" s="265">
        <v>0.84877999999999998</v>
      </c>
      <c r="JS260" s="265">
        <v>0.81398999999999999</v>
      </c>
      <c r="JT260" s="265">
        <v>0.23737</v>
      </c>
      <c r="JU260" s="265">
        <v>0.73309000000000002</v>
      </c>
      <c r="JV260" s="265">
        <v>0.68157000000000001</v>
      </c>
      <c r="JW260" s="265">
        <v>0.91463000000000005</v>
      </c>
      <c r="JX260" s="265">
        <v>0.90563000000000005</v>
      </c>
      <c r="JY260" s="265">
        <v>0.87731000000000003</v>
      </c>
      <c r="JZ260" s="265">
        <v>0.83962000000000003</v>
      </c>
      <c r="KA260" s="265">
        <v>0.99599000000000004</v>
      </c>
      <c r="KB260" s="265">
        <v>0.98324</v>
      </c>
      <c r="KC260" s="265">
        <v>0.33051999999999998</v>
      </c>
      <c r="KD260" s="265">
        <v>0.26837</v>
      </c>
      <c r="KE260" s="265">
        <v>0.28260000000000002</v>
      </c>
      <c r="KF260" s="265">
        <v>0.27600999999999998</v>
      </c>
      <c r="KG260" s="265">
        <v>0.26321</v>
      </c>
      <c r="KH260" s="265">
        <v>0.73382000000000003</v>
      </c>
      <c r="KI260" s="265">
        <v>0.82030000000000003</v>
      </c>
      <c r="KJ260" s="265">
        <v>0.80803000000000003</v>
      </c>
      <c r="KK260" s="265">
        <v>0.99880999999999998</v>
      </c>
      <c r="KL260" s="265">
        <v>0.99924999999999997</v>
      </c>
      <c r="KM260" s="265">
        <v>0.94438</v>
      </c>
      <c r="KN260" s="265">
        <v>0.87734000000000001</v>
      </c>
      <c r="KO260" s="265">
        <v>0.79330000000000001</v>
      </c>
      <c r="KP260" s="265">
        <v>5.7855205438979004E-3</v>
      </c>
      <c r="KQ260" s="265">
        <v>0.64451999999999998</v>
      </c>
      <c r="KR260" s="265">
        <v>0.59118000000000004</v>
      </c>
      <c r="KS260" s="265">
        <v>0.54883000000000004</v>
      </c>
      <c r="KT260" s="265">
        <v>0.93031024448182142</v>
      </c>
      <c r="KU260" s="265">
        <v>0.34033999999999998</v>
      </c>
      <c r="KV260" s="265">
        <v>0.51839999999999997</v>
      </c>
      <c r="KW260" s="265">
        <v>0.58711000000000002</v>
      </c>
      <c r="KX260" s="265">
        <v>0.68571000000000004</v>
      </c>
      <c r="KY260" s="265">
        <v>0.83633000000000002</v>
      </c>
      <c r="KZ260" s="265">
        <v>0.95694999999999997</v>
      </c>
      <c r="LA260" s="265">
        <v>0.99953000000000003</v>
      </c>
      <c r="LB260" s="265">
        <v>0.98082000000000003</v>
      </c>
      <c r="LC260" s="265">
        <v>1</v>
      </c>
      <c r="LD260" s="265">
        <v>0</v>
      </c>
      <c r="LE260" s="265">
        <v>0.15962000000000001</v>
      </c>
      <c r="LF260" s="265">
        <v>0</v>
      </c>
      <c r="LG260" s="265">
        <v>0</v>
      </c>
      <c r="LH260" s="431">
        <v>2.6598633266985416E-3</v>
      </c>
      <c r="LI260" s="431">
        <v>5.0885220989584923E-3</v>
      </c>
      <c r="LJ260" s="431">
        <v>5.6549254804849625E-3</v>
      </c>
      <c r="LK260" s="431">
        <v>9.8679224029183388E-3</v>
      </c>
      <c r="LL260" s="431">
        <v>8.8205626234412193E-3</v>
      </c>
      <c r="LM260" s="431">
        <v>1.2849319726228714E-2</v>
      </c>
      <c r="LN260" s="431">
        <v>1.1046567000448704E-2</v>
      </c>
      <c r="LO260" s="431">
        <v>1.4141196385025978E-2</v>
      </c>
      <c r="LP260" s="431">
        <v>1.2909776531159878E-2</v>
      </c>
      <c r="LQ260" s="431">
        <v>1.4465189538896084E-2</v>
      </c>
      <c r="LR260" s="431">
        <v>2.2673613857477903E-3</v>
      </c>
      <c r="LS260" s="431">
        <v>8.0811455845832825E-3</v>
      </c>
      <c r="LT260" s="431">
        <v>3.0358897056430578E-3</v>
      </c>
      <c r="LU260" s="431">
        <v>1.1349678970873356E-2</v>
      </c>
      <c r="LV260" s="431">
        <v>9.2120189219713211E-3</v>
      </c>
      <c r="LW260" s="431">
        <v>1.2105361558496952E-2</v>
      </c>
      <c r="LX260" s="431">
        <v>1.0103471577167511E-2</v>
      </c>
      <c r="LY260" s="431">
        <v>1.2292664498090744E-2</v>
      </c>
      <c r="LZ260" s="431">
        <v>2.5405203923583031E-3</v>
      </c>
      <c r="MA260" s="431">
        <v>4.92048729211092E-3</v>
      </c>
      <c r="MB260" s="431">
        <v>2.75062071159482E-3</v>
      </c>
      <c r="MC260" s="431">
        <v>9.398043155670166E-3</v>
      </c>
      <c r="MD260" s="431">
        <v>1.0679935105144978E-2</v>
      </c>
      <c r="ME260" s="431">
        <v>6.5750479698181152E-3</v>
      </c>
      <c r="MF260" s="431">
        <v>5.4688099771738052E-3</v>
      </c>
      <c r="MG260" s="431">
        <v>7.3101739399135113E-3</v>
      </c>
      <c r="MH260" s="266"/>
      <c r="MI260" s="266"/>
      <c r="MJ260" s="266"/>
      <c r="MK260" s="266"/>
      <c r="ML260" s="266"/>
      <c r="MM260" s="266"/>
      <c r="MN260" s="266"/>
      <c r="MO260" s="266"/>
      <c r="MP260" s="266"/>
      <c r="MQ260" s="266"/>
      <c r="MR260" s="266"/>
      <c r="MS260" s="266"/>
      <c r="MT260" s="266"/>
      <c r="MU260" s="266"/>
      <c r="MV260" s="266"/>
      <c r="MW260" s="266"/>
      <c r="MX260" s="266"/>
      <c r="MY260" s="266"/>
      <c r="MZ260" s="266"/>
      <c r="NA260" s="266"/>
      <c r="NB260" s="266"/>
      <c r="NC260" s="266"/>
      <c r="ND260" s="266"/>
      <c r="NE260" s="266"/>
      <c r="NF260" s="266"/>
      <c r="NG260" s="266"/>
      <c r="NH260" s="266"/>
      <c r="NI260" s="266"/>
      <c r="NJ260" s="266"/>
      <c r="NK260" s="266"/>
      <c r="NL260" s="266"/>
      <c r="NM260" s="266"/>
      <c r="NN260" s="266"/>
      <c r="NO260" s="266"/>
      <c r="NP260" s="266"/>
      <c r="NQ260" s="266"/>
      <c r="NR260" s="266"/>
      <c r="NS260" s="266"/>
      <c r="NT260" s="266"/>
      <c r="NU260" s="266"/>
      <c r="NV260" s="266"/>
      <c r="NW260" s="266"/>
      <c r="NX260" s="266"/>
      <c r="NY260" s="266"/>
      <c r="NZ260" s="266"/>
      <c r="OA260" s="266"/>
      <c r="OB260" s="266"/>
      <c r="OC260" s="266"/>
      <c r="OD260" s="266"/>
      <c r="OE260" s="266"/>
      <c r="OF260" s="266"/>
      <c r="OG260" s="266"/>
      <c r="OH260" s="266"/>
      <c r="OI260" s="266"/>
      <c r="OJ260" s="266"/>
      <c r="OK260" s="266"/>
      <c r="OL260" s="266"/>
      <c r="OM260" s="266"/>
      <c r="ON260" s="267"/>
    </row>
    <row r="261" spans="1:404">
      <c r="A261" s="261">
        <v>636</v>
      </c>
      <c r="B261" s="265">
        <v>0.1384</v>
      </c>
      <c r="C261" s="265">
        <v>0.20349</v>
      </c>
      <c r="D261" s="265">
        <v>0.25236999999999998</v>
      </c>
      <c r="E261" s="265">
        <v>0.30554999999999999</v>
      </c>
      <c r="F261" s="265">
        <v>0.13453999999999999</v>
      </c>
      <c r="G261" s="265">
        <v>0.19914000000000001</v>
      </c>
      <c r="H261" s="265">
        <v>0.23466000000000001</v>
      </c>
      <c r="I261" s="265">
        <v>0.41506999999999999</v>
      </c>
      <c r="J261" s="265">
        <v>0.44513000000000003</v>
      </c>
      <c r="K261" s="265">
        <v>5.3386000000000003E-2</v>
      </c>
      <c r="L261" s="265">
        <v>6.1807000000000001E-2</v>
      </c>
      <c r="M261" s="265">
        <v>8.2912E-2</v>
      </c>
      <c r="N261" s="265">
        <v>0.49587999999999999</v>
      </c>
      <c r="O261" s="265">
        <v>0.22839000000000001</v>
      </c>
      <c r="P261" s="265">
        <v>0.19581999999999999</v>
      </c>
      <c r="Q261" s="265">
        <v>0.16586000000000001</v>
      </c>
      <c r="R261" s="265">
        <v>0.29698999999999998</v>
      </c>
      <c r="S261" s="265">
        <v>0.29886000000000001</v>
      </c>
      <c r="T261" s="265">
        <v>0.20652999999999999</v>
      </c>
      <c r="U261" s="265">
        <v>0.21296000000000001</v>
      </c>
      <c r="V261" s="265">
        <v>0.14338000000000001</v>
      </c>
      <c r="W261" s="265">
        <v>0.13458000000000001</v>
      </c>
      <c r="X261" s="265">
        <v>0.10002999999999999</v>
      </c>
      <c r="Y261" s="265">
        <v>0.1263</v>
      </c>
      <c r="Z261" s="265">
        <v>8.1788E-2</v>
      </c>
      <c r="AA261" s="265">
        <v>0.1371</v>
      </c>
      <c r="AB261" s="265">
        <v>9.6397999999999998E-2</v>
      </c>
      <c r="AC261" s="265">
        <v>0.38357000000000002</v>
      </c>
      <c r="AD261" s="265">
        <v>0.2576</v>
      </c>
      <c r="AE261" s="265">
        <v>7.3035000000000003E-2</v>
      </c>
      <c r="AF261" s="265">
        <v>6.5003000000000005E-2</v>
      </c>
      <c r="AG261" s="265">
        <v>5.0347999999999997E-2</v>
      </c>
      <c r="AH261" s="265">
        <v>4.2589000000000002E-2</v>
      </c>
      <c r="AI261" s="265">
        <v>5.7625000000000003E-2</v>
      </c>
      <c r="AJ261" s="265">
        <v>5.0363999999999999E-2</v>
      </c>
      <c r="AK261" s="265">
        <v>2.8892000000000001E-2</v>
      </c>
      <c r="AL261" s="265">
        <v>5.2239000000000001E-2</v>
      </c>
      <c r="AM261" s="265">
        <v>3.2157999999999999E-2</v>
      </c>
      <c r="AN261" s="265">
        <v>2.5035999999999999E-2</v>
      </c>
      <c r="AO261" s="265">
        <v>4.4377E-2</v>
      </c>
      <c r="AP261" s="265">
        <v>3.9482999999999997E-2</v>
      </c>
      <c r="AQ261" s="265">
        <v>2.2017999999999999E-2</v>
      </c>
      <c r="AR261" s="265">
        <v>4.1034000000000001E-2</v>
      </c>
      <c r="AS261" s="265">
        <v>2.7413E-2</v>
      </c>
      <c r="AT261" s="265">
        <v>2.0809999999999999E-2</v>
      </c>
      <c r="AU261" s="265">
        <v>3.4896000000000003E-2</v>
      </c>
      <c r="AV261" s="265">
        <v>1.8367000000000001E-2</v>
      </c>
      <c r="AW261" s="265">
        <v>4.4666999999999998E-2</v>
      </c>
      <c r="AX261" s="265">
        <v>4.3735000000000003E-2</v>
      </c>
      <c r="AY261" s="265">
        <v>3.4819000000000003E-2</v>
      </c>
      <c r="AZ261" s="265">
        <v>2.9222999999999999E-2</v>
      </c>
      <c r="BA261" s="265">
        <v>6.0922999999999998E-2</v>
      </c>
      <c r="BB261" s="265">
        <v>6.0922999999999998E-2</v>
      </c>
      <c r="BC261" s="265">
        <v>6.0871000000000001E-2</v>
      </c>
      <c r="BD261" s="265">
        <v>6.0922999999999998E-2</v>
      </c>
      <c r="BE261" s="265">
        <v>0.11749</v>
      </c>
      <c r="BF261" s="265">
        <v>0.10359</v>
      </c>
      <c r="BG261" s="265">
        <v>0.45679999999999998</v>
      </c>
      <c r="BH261" s="265">
        <v>0.45415</v>
      </c>
      <c r="BI261" s="265">
        <v>0.91573000000000004</v>
      </c>
      <c r="BJ261" s="265">
        <v>0.83294999999999997</v>
      </c>
      <c r="BK261" s="265">
        <v>0.24156</v>
      </c>
      <c r="BL261" s="265">
        <v>0.49881999999999999</v>
      </c>
      <c r="BM261" s="265">
        <v>0.32927000000000001</v>
      </c>
      <c r="BN261" s="265">
        <v>0.53510999999999997</v>
      </c>
      <c r="BO261" s="265">
        <v>0.64856999999999998</v>
      </c>
      <c r="BP261" s="265">
        <v>4.1543999999999998E-2</v>
      </c>
      <c r="BQ261" s="265">
        <v>0.39028000000000002</v>
      </c>
      <c r="BR261" s="265">
        <v>0.53152999999999995</v>
      </c>
      <c r="BS261" s="265">
        <v>0.38483000000000001</v>
      </c>
      <c r="BT261" s="265">
        <v>0.45684999999999998</v>
      </c>
      <c r="BU261" s="265">
        <v>1.1480000000000001E-2</v>
      </c>
      <c r="BV261" s="265">
        <v>5.5945999999999999E-3</v>
      </c>
      <c r="BW261" s="265">
        <v>3.5305999999999997E-2</v>
      </c>
      <c r="BX261" s="265">
        <v>1.7638999999999998E-2</v>
      </c>
      <c r="BY261" s="265">
        <v>0.64805999999999997</v>
      </c>
      <c r="BZ261" s="265">
        <v>0.63107000000000002</v>
      </c>
      <c r="CA261" s="265">
        <v>0.92400000000000004</v>
      </c>
      <c r="CB261" s="265">
        <v>0.74953999999999998</v>
      </c>
      <c r="CC261" s="265">
        <v>0.90244000000000002</v>
      </c>
      <c r="CD261" s="265">
        <v>0.63660000000000005</v>
      </c>
      <c r="CE261" s="265">
        <v>0.60045999999999999</v>
      </c>
      <c r="CF261" s="265">
        <v>0.65500000000000003</v>
      </c>
      <c r="CG261" s="265">
        <v>0.61470999999999998</v>
      </c>
      <c r="CH261" s="265">
        <v>0.60482000000000002</v>
      </c>
      <c r="CI261" s="265">
        <v>0.60365999999999997</v>
      </c>
      <c r="CJ261" s="265">
        <v>0.60570000000000002</v>
      </c>
      <c r="CK261" s="265">
        <v>0.65700000000000003</v>
      </c>
      <c r="CL261" s="265">
        <v>0.54069</v>
      </c>
      <c r="CM261" s="265">
        <v>0.28791</v>
      </c>
      <c r="CN261" s="265">
        <v>0.64039999999999997</v>
      </c>
      <c r="CO261" s="265">
        <v>0.51407000000000003</v>
      </c>
      <c r="CP261" s="265">
        <v>0.30558999999999997</v>
      </c>
      <c r="CQ261" s="265">
        <v>0.34749000000000002</v>
      </c>
      <c r="CR261" s="265">
        <v>0.34599999999999997</v>
      </c>
      <c r="CS261" s="265">
        <v>8.9796000000000001E-2</v>
      </c>
      <c r="CT261" s="265">
        <v>0.46598000000000001</v>
      </c>
      <c r="CU261" s="265">
        <v>0.91200000000000003</v>
      </c>
      <c r="CV261" s="265">
        <v>0.61356999999999995</v>
      </c>
      <c r="CW261" s="265">
        <v>0.61212</v>
      </c>
      <c r="CX261" s="265">
        <v>0.11959</v>
      </c>
      <c r="CY261" s="265">
        <v>0.99794000000000005</v>
      </c>
      <c r="CZ261" s="265">
        <v>0.47321999999999997</v>
      </c>
      <c r="DA261" s="265">
        <v>0.40284999999999999</v>
      </c>
      <c r="DB261" s="265">
        <v>0.93535000000000001</v>
      </c>
      <c r="DC261" s="265">
        <v>0.98350000000000004</v>
      </c>
      <c r="DD261" s="265">
        <v>0.94342999999999999</v>
      </c>
      <c r="DE261" s="265">
        <v>0.99175000000000002</v>
      </c>
      <c r="DF261" s="265">
        <v>0.16853000000000001</v>
      </c>
      <c r="DG261" s="265">
        <v>0.16878000000000001</v>
      </c>
      <c r="DH261" s="265">
        <v>0.80449000000000004</v>
      </c>
      <c r="DI261" s="265">
        <v>0.11572</v>
      </c>
      <c r="DJ261" s="265">
        <v>0.13106999999999999</v>
      </c>
      <c r="DK261" s="265">
        <v>0.32166</v>
      </c>
      <c r="DL261" s="265">
        <v>3.1189999999999999E-2</v>
      </c>
      <c r="DM261" s="265">
        <v>0.16918</v>
      </c>
      <c r="DN261" s="265">
        <v>0.22056000000000001</v>
      </c>
      <c r="DO261" s="265">
        <v>9.5116000000000006E-2</v>
      </c>
      <c r="DP261" s="265">
        <v>0.20932999999999999</v>
      </c>
      <c r="DQ261" s="265">
        <v>0.44503999999999999</v>
      </c>
      <c r="DR261" s="265">
        <v>0.83560999999999996</v>
      </c>
      <c r="DS261" s="265">
        <v>3.3207E-2</v>
      </c>
      <c r="DT261" s="265">
        <v>1.9977000000000002E-2</v>
      </c>
      <c r="DU261" s="265">
        <v>0.10822</v>
      </c>
      <c r="DV261" s="265">
        <v>2.3616000000000002E-2</v>
      </c>
      <c r="DW261" s="265">
        <v>0.13678000000000001</v>
      </c>
      <c r="DX261" s="265">
        <v>0.81660999999999995</v>
      </c>
      <c r="DY261" s="265">
        <v>0.92491000000000001</v>
      </c>
      <c r="DZ261" s="265">
        <v>2.4150999999999999E-2</v>
      </c>
      <c r="EA261" s="265">
        <v>0.14004</v>
      </c>
      <c r="EB261" s="265">
        <v>0.13100999999999999</v>
      </c>
      <c r="EC261" s="265">
        <v>0.13100999999999999</v>
      </c>
      <c r="ED261" s="265">
        <v>0.13102</v>
      </c>
      <c r="EE261" s="265">
        <v>0.13102</v>
      </c>
      <c r="EF261" s="265">
        <v>0.58687</v>
      </c>
      <c r="EG261" s="265">
        <v>0.14002999999999999</v>
      </c>
      <c r="EH261" s="265">
        <v>0.15128</v>
      </c>
      <c r="EI261" s="265">
        <v>0.97958999999999996</v>
      </c>
      <c r="EJ261" s="265">
        <v>0.99175000000000002</v>
      </c>
      <c r="EK261" s="265">
        <v>0.95152000000000003</v>
      </c>
      <c r="EL261" s="265">
        <v>0.87292000000000003</v>
      </c>
      <c r="EM261" s="265">
        <v>0.54662999999999995</v>
      </c>
      <c r="EN261" s="265">
        <v>0.46760000000000002</v>
      </c>
      <c r="EO261" s="265">
        <v>0.76385000000000003</v>
      </c>
      <c r="EP261" s="265">
        <v>0.96072000000000002</v>
      </c>
      <c r="EQ261" s="265">
        <v>0.96382000000000001</v>
      </c>
      <c r="ER261" s="265">
        <v>0.84870000000000001</v>
      </c>
      <c r="ES261" s="265">
        <v>0.96128999999999998</v>
      </c>
      <c r="ET261" s="265">
        <v>0.96036999999999995</v>
      </c>
      <c r="EU261" s="265">
        <v>0.96248</v>
      </c>
      <c r="EV261" s="265">
        <v>0.47413</v>
      </c>
      <c r="EW261" s="265">
        <v>0.55845999999999996</v>
      </c>
      <c r="EX261" s="265">
        <v>0.71677999999999997</v>
      </c>
      <c r="EY261" s="265">
        <v>0.96455999999999997</v>
      </c>
      <c r="EZ261" s="265">
        <v>0.9708</v>
      </c>
      <c r="FA261" s="265">
        <v>0.72262999999999999</v>
      </c>
      <c r="FB261" s="265">
        <v>0.55989</v>
      </c>
      <c r="FC261" s="265">
        <v>0.42182999999999998</v>
      </c>
      <c r="FD261" s="265">
        <v>0.98248000000000002</v>
      </c>
      <c r="FE261" s="265">
        <v>0.29768</v>
      </c>
      <c r="FF261" s="265">
        <v>0.98521999999999998</v>
      </c>
      <c r="FG261" s="265">
        <v>0.98033000000000003</v>
      </c>
      <c r="FH261" s="265">
        <v>0.98938000000000004</v>
      </c>
      <c r="FI261" s="265">
        <v>0.99216000000000004</v>
      </c>
      <c r="FJ261" s="265">
        <v>0.36096</v>
      </c>
      <c r="FK261" s="265">
        <v>0.36664000000000002</v>
      </c>
      <c r="FL261" s="265">
        <v>0.98426999999999998</v>
      </c>
      <c r="FM261" s="265">
        <v>0.46450999999999998</v>
      </c>
      <c r="FN261" s="265">
        <v>0.99911000000000005</v>
      </c>
      <c r="FO261" s="265">
        <v>0.91200000000000003</v>
      </c>
      <c r="FP261" s="265">
        <v>0.28484999999999999</v>
      </c>
      <c r="FQ261" s="265">
        <v>0.93557999999999997</v>
      </c>
      <c r="FR261" s="265">
        <v>0.86143000000000003</v>
      </c>
      <c r="FS261" s="265">
        <v>0.82908000000000004</v>
      </c>
      <c r="FT261" s="265">
        <v>0.99899000000000004</v>
      </c>
      <c r="FU261" s="265">
        <v>0.99988999999999995</v>
      </c>
      <c r="FV261" s="265">
        <v>0.48959999999999998</v>
      </c>
      <c r="FW261" s="265">
        <v>0.30693999999999999</v>
      </c>
      <c r="FX261" s="265">
        <v>0.88039999999999996</v>
      </c>
      <c r="FY261" s="265">
        <v>0.27589999999999998</v>
      </c>
      <c r="FZ261" s="265">
        <v>0.30693999999999999</v>
      </c>
      <c r="GA261" s="265">
        <v>0.67084999999999995</v>
      </c>
      <c r="GB261" s="265">
        <v>0.42699999999999999</v>
      </c>
      <c r="GC261" s="265">
        <v>0.69765999999999995</v>
      </c>
      <c r="GD261" s="265">
        <v>0.97677000000000003</v>
      </c>
      <c r="GE261" s="265">
        <v>0.77420999999999995</v>
      </c>
      <c r="GF261" s="265">
        <v>0.88563999999999998</v>
      </c>
      <c r="GG261" s="265">
        <v>0.37225000000000003</v>
      </c>
      <c r="GH261" s="265">
        <v>0.42243000000000003</v>
      </c>
      <c r="GI261" s="265">
        <v>0.39196999999999999</v>
      </c>
      <c r="GJ261" s="265">
        <v>0.95387</v>
      </c>
      <c r="GK261" s="265">
        <v>0.96860000000000002</v>
      </c>
      <c r="GL261" s="265">
        <v>0.62446000000000002</v>
      </c>
      <c r="GM261" s="265">
        <v>0.91373000000000004</v>
      </c>
      <c r="GN261" s="265">
        <v>0.59602999999999995</v>
      </c>
      <c r="GO261" s="265">
        <v>0.90751000000000004</v>
      </c>
      <c r="GP261" s="265">
        <v>0.86963000000000001</v>
      </c>
      <c r="GQ261" s="265">
        <v>0.87250000000000005</v>
      </c>
      <c r="GR261" s="265">
        <v>0.81850999999999996</v>
      </c>
      <c r="GS261" s="265">
        <v>0.87470999999999999</v>
      </c>
      <c r="GT261" s="265">
        <v>0.88254999999999995</v>
      </c>
      <c r="GU261" s="265">
        <v>0.88419999999999999</v>
      </c>
      <c r="GV261" s="265">
        <v>0.86182000000000003</v>
      </c>
      <c r="GW261" s="265">
        <v>0.83299000000000001</v>
      </c>
      <c r="GX261" s="265">
        <v>0.93352000000000002</v>
      </c>
      <c r="GY261" s="265">
        <v>0.32235000000000003</v>
      </c>
      <c r="GZ261" s="265">
        <v>0.25645000000000001</v>
      </c>
      <c r="HA261" s="265">
        <v>0.92134000000000005</v>
      </c>
      <c r="HB261" s="265">
        <v>0.90078000000000003</v>
      </c>
      <c r="HC261" s="265">
        <v>0.70755999999999997</v>
      </c>
      <c r="HD261" s="265">
        <v>0.48909000000000002</v>
      </c>
      <c r="HE261" s="265">
        <v>0.92742000000000002</v>
      </c>
      <c r="HF261" s="265">
        <v>0.56186000000000003</v>
      </c>
      <c r="HG261" s="265">
        <v>0.92754000000000003</v>
      </c>
      <c r="HH261" s="265">
        <v>0.92991999999999997</v>
      </c>
      <c r="HI261" s="265">
        <v>0.92708000000000002</v>
      </c>
      <c r="HJ261" s="265">
        <v>0.60531000000000001</v>
      </c>
      <c r="HK261" s="265">
        <v>0.98016000000000003</v>
      </c>
      <c r="HL261" s="265">
        <v>0.96711000000000003</v>
      </c>
      <c r="HM261" s="265">
        <v>0.86675000000000002</v>
      </c>
      <c r="HN261" s="265">
        <v>0.84082000000000001</v>
      </c>
      <c r="HO261" s="265">
        <v>0.84743000000000002</v>
      </c>
      <c r="HP261" s="265">
        <v>0.88019000000000003</v>
      </c>
      <c r="HQ261" s="265">
        <v>0.50297000000000003</v>
      </c>
      <c r="HR261" s="265">
        <v>0.51019999999999999</v>
      </c>
      <c r="HS261" s="265">
        <v>0.79966000000000004</v>
      </c>
      <c r="HT261" s="265">
        <v>0.50863999999999998</v>
      </c>
      <c r="HU261" s="265">
        <v>0.48993999999999999</v>
      </c>
      <c r="HV261" s="265">
        <v>0.88468999999999998</v>
      </c>
      <c r="HW261" s="265">
        <v>0.42199999999999999</v>
      </c>
      <c r="HX261" s="265">
        <v>0.43920999999999999</v>
      </c>
      <c r="HY261" s="265">
        <v>0.33189999999999997</v>
      </c>
      <c r="HZ261" s="265">
        <v>0.61484000000000005</v>
      </c>
      <c r="IA261" s="265">
        <v>0.77795000000000003</v>
      </c>
      <c r="IB261" s="265">
        <v>0.78325999999999996</v>
      </c>
      <c r="IC261" s="265">
        <v>0.77029000000000003</v>
      </c>
      <c r="ID261" s="265">
        <v>0.77576000000000001</v>
      </c>
      <c r="IE261" s="265">
        <v>0.82518999999999998</v>
      </c>
      <c r="IF261" s="265">
        <v>0.82601000000000002</v>
      </c>
      <c r="IG261" s="265">
        <v>0.89009000000000005</v>
      </c>
      <c r="IH261" s="265">
        <v>0.92608999999999997</v>
      </c>
      <c r="II261" s="265">
        <v>0.63832999999999995</v>
      </c>
      <c r="IJ261" s="265">
        <v>0.82989000000000002</v>
      </c>
      <c r="IK261" s="265">
        <v>0.82472000000000001</v>
      </c>
      <c r="IL261" s="265">
        <v>0.91130999999999995</v>
      </c>
      <c r="IM261" s="265">
        <v>0.68613999999999997</v>
      </c>
      <c r="IN261" s="265">
        <v>0.51310999999999996</v>
      </c>
      <c r="IO261" s="265">
        <v>0.33839000000000002</v>
      </c>
      <c r="IP261" s="265">
        <v>0.93289</v>
      </c>
      <c r="IQ261" s="265">
        <v>0.85546</v>
      </c>
      <c r="IR261" s="265">
        <v>0.41210000000000002</v>
      </c>
      <c r="IS261" s="265">
        <v>0.96277999999999997</v>
      </c>
      <c r="IT261" s="265">
        <v>0.36346000000000001</v>
      </c>
      <c r="IU261" s="265">
        <v>0.88810999999999996</v>
      </c>
      <c r="IV261" s="265">
        <v>0.99833000000000005</v>
      </c>
      <c r="IW261" s="265">
        <v>0.82027000000000005</v>
      </c>
      <c r="IX261" s="265">
        <v>0.86799999999999999</v>
      </c>
      <c r="IY261" s="265">
        <v>0.61963999999999997</v>
      </c>
      <c r="IZ261" s="265">
        <v>0.56806000000000001</v>
      </c>
      <c r="JA261" s="265">
        <v>0.59267999999999998</v>
      </c>
      <c r="JB261" s="265">
        <v>0.56927000000000005</v>
      </c>
      <c r="JC261" s="265">
        <v>0.61</v>
      </c>
      <c r="JD261" s="265">
        <v>0.70557999999999998</v>
      </c>
      <c r="JE261" s="265">
        <v>0.93435999999999997</v>
      </c>
      <c r="JF261" s="265">
        <v>0.31491000000000002</v>
      </c>
      <c r="JG261" s="265">
        <v>0.83176000000000005</v>
      </c>
      <c r="JH261" s="265">
        <v>0.68332999999999999</v>
      </c>
      <c r="JI261" s="265">
        <v>0.45984999999999998</v>
      </c>
      <c r="JJ261" s="265">
        <v>0.45263999999999999</v>
      </c>
      <c r="JK261" s="265">
        <v>0.57140000000000002</v>
      </c>
      <c r="JL261" s="265">
        <v>0.56691999999999998</v>
      </c>
      <c r="JM261" s="265">
        <v>0.86214999999999997</v>
      </c>
      <c r="JN261" s="265">
        <v>0.85640000000000005</v>
      </c>
      <c r="JO261" s="265">
        <v>0.86577000000000004</v>
      </c>
      <c r="JP261" s="265">
        <v>0.38009999999999999</v>
      </c>
      <c r="JQ261" s="265">
        <v>0.87185999999999997</v>
      </c>
      <c r="JR261" s="265">
        <v>0.83792999999999995</v>
      </c>
      <c r="JS261" s="265">
        <v>0.80472999999999995</v>
      </c>
      <c r="JT261" s="265">
        <v>0.23354</v>
      </c>
      <c r="JU261" s="265">
        <v>0.72189000000000003</v>
      </c>
      <c r="JV261" s="265">
        <v>0.67381999999999997</v>
      </c>
      <c r="JW261" s="265">
        <v>0.90481</v>
      </c>
      <c r="JX261" s="265">
        <v>0.89444999999999997</v>
      </c>
      <c r="JY261" s="265">
        <v>0.86916000000000004</v>
      </c>
      <c r="JZ261" s="265">
        <v>0.83013999999999999</v>
      </c>
      <c r="KA261" s="265">
        <v>0.99319000000000002</v>
      </c>
      <c r="KB261" s="265">
        <v>0.98628000000000005</v>
      </c>
      <c r="KC261" s="265">
        <v>0.32488</v>
      </c>
      <c r="KD261" s="265">
        <v>0.26340999999999998</v>
      </c>
      <c r="KE261" s="265">
        <v>0.27740999999999999</v>
      </c>
      <c r="KF261" s="265">
        <v>0.27135999999999999</v>
      </c>
      <c r="KG261" s="265">
        <v>0.25878000000000001</v>
      </c>
      <c r="KH261" s="265">
        <v>0.72409999999999997</v>
      </c>
      <c r="KI261" s="265">
        <v>0.80930999999999997</v>
      </c>
      <c r="KJ261" s="265">
        <v>0.79693999999999998</v>
      </c>
      <c r="KK261" s="265">
        <v>0.99904999999999999</v>
      </c>
      <c r="KL261" s="265">
        <v>0.99600999999999995</v>
      </c>
      <c r="KM261" s="265">
        <v>0.94742999999999999</v>
      </c>
      <c r="KN261" s="265">
        <v>0.87914999999999999</v>
      </c>
      <c r="KO261" s="265">
        <v>0.79422999999999999</v>
      </c>
      <c r="KP261" s="265">
        <v>5.7888440294806337E-3</v>
      </c>
      <c r="KQ261" s="265">
        <v>0.64451000000000003</v>
      </c>
      <c r="KR261" s="265">
        <v>0.59094000000000002</v>
      </c>
      <c r="KS261" s="265">
        <v>0.54844999999999999</v>
      </c>
      <c r="KT261" s="265">
        <v>0.93149411906030233</v>
      </c>
      <c r="KU261" s="265">
        <v>0.34377999999999997</v>
      </c>
      <c r="KV261" s="265">
        <v>0.52173000000000003</v>
      </c>
      <c r="KW261" s="265">
        <v>0.59023999999999999</v>
      </c>
      <c r="KX261" s="265">
        <v>0.68845000000000001</v>
      </c>
      <c r="KY261" s="265">
        <v>0.83826000000000001</v>
      </c>
      <c r="KZ261" s="265">
        <v>0.95794000000000001</v>
      </c>
      <c r="LA261" s="265">
        <v>0.99961</v>
      </c>
      <c r="LB261" s="265">
        <v>0.98014999999999997</v>
      </c>
      <c r="LC261" s="265">
        <v>1</v>
      </c>
      <c r="LD261" s="265">
        <v>0</v>
      </c>
      <c r="LE261" s="265">
        <v>0.15653</v>
      </c>
      <c r="LF261" s="265">
        <v>0</v>
      </c>
      <c r="LG261" s="265">
        <v>0</v>
      </c>
      <c r="LH261" s="431">
        <v>2.5984132662415504E-3</v>
      </c>
      <c r="LI261" s="431">
        <v>5.0061591900885105E-3</v>
      </c>
      <c r="LJ261" s="431">
        <v>5.5750752799212933E-3</v>
      </c>
      <c r="LK261" s="431">
        <v>9.7680576145648956E-3</v>
      </c>
      <c r="LL261" s="431">
        <v>8.7402090430259705E-3</v>
      </c>
      <c r="LM261" s="431">
        <v>1.2740951031446457E-2</v>
      </c>
      <c r="LN261" s="431">
        <v>1.0762820951640606E-2</v>
      </c>
      <c r="LO261" s="431">
        <v>1.3988186605274677E-2</v>
      </c>
      <c r="LP261" s="431">
        <v>1.2867401354014874E-2</v>
      </c>
      <c r="LQ261" s="431">
        <v>1.4425785280764103E-2</v>
      </c>
      <c r="LR261" s="431">
        <v>2.2134925238788128E-3</v>
      </c>
      <c r="LS261" s="431">
        <v>7.9710530117154121E-3</v>
      </c>
      <c r="LT261" s="431">
        <v>2.9722489416599274E-3</v>
      </c>
      <c r="LU261" s="431">
        <v>1.1253125965595245E-2</v>
      </c>
      <c r="LV261" s="431">
        <v>9.0331640094518661E-3</v>
      </c>
      <c r="LW261" s="431">
        <v>1.1705046519637108E-2</v>
      </c>
      <c r="LX261" s="431">
        <v>9.9966870620846748E-3</v>
      </c>
      <c r="LY261" s="431">
        <v>1.2200449593365192E-2</v>
      </c>
      <c r="LZ261" s="431">
        <v>2.4843185674399137E-3</v>
      </c>
      <c r="MA261" s="431">
        <v>4.8546446487307549E-3</v>
      </c>
      <c r="MB261" s="431">
        <v>2.6909599546343088E-3</v>
      </c>
      <c r="MC261" s="431">
        <v>9.3106403946876526E-3</v>
      </c>
      <c r="MD261" s="431">
        <v>1.0509510524570942E-2</v>
      </c>
      <c r="ME261" s="431">
        <v>6.439445074647665E-3</v>
      </c>
      <c r="MF261" s="431">
        <v>5.3442441858351231E-3</v>
      </c>
      <c r="MG261" s="431">
        <v>7.1569979190826416E-3</v>
      </c>
      <c r="MH261" s="266"/>
      <c r="MI261" s="266"/>
      <c r="MJ261" s="266"/>
      <c r="MK261" s="266"/>
      <c r="ML261" s="266"/>
      <c r="MM261" s="266"/>
      <c r="MN261" s="266"/>
      <c r="MO261" s="266"/>
      <c r="MP261" s="266"/>
      <c r="MQ261" s="266"/>
      <c r="MR261" s="266"/>
      <c r="MS261" s="266"/>
      <c r="MT261" s="266"/>
      <c r="MU261" s="266"/>
      <c r="MV261" s="266"/>
      <c r="MW261" s="266"/>
      <c r="MX261" s="266"/>
      <c r="MY261" s="266"/>
      <c r="MZ261" s="266"/>
      <c r="NA261" s="266"/>
      <c r="NB261" s="266"/>
      <c r="NC261" s="266"/>
      <c r="ND261" s="266"/>
      <c r="NE261" s="266"/>
      <c r="NF261" s="266"/>
      <c r="NG261" s="266"/>
      <c r="NH261" s="266"/>
      <c r="NI261" s="266"/>
      <c r="NJ261" s="266"/>
      <c r="NK261" s="266"/>
      <c r="NL261" s="266"/>
      <c r="NM261" s="266"/>
      <c r="NN261" s="266"/>
      <c r="NO261" s="266"/>
      <c r="NP261" s="266"/>
      <c r="NQ261" s="266"/>
      <c r="NR261" s="266"/>
      <c r="NS261" s="266"/>
      <c r="NT261" s="266"/>
      <c r="NU261" s="266"/>
      <c r="NV261" s="266"/>
      <c r="NW261" s="266"/>
      <c r="NX261" s="266"/>
      <c r="NY261" s="266"/>
      <c r="NZ261" s="266"/>
      <c r="OA261" s="266"/>
      <c r="OB261" s="266"/>
      <c r="OC261" s="266"/>
      <c r="OD261" s="266"/>
      <c r="OE261" s="266"/>
      <c r="OF261" s="266"/>
      <c r="OG261" s="266"/>
      <c r="OH261" s="266"/>
      <c r="OI261" s="266"/>
      <c r="OJ261" s="266"/>
      <c r="OK261" s="266"/>
      <c r="OL261" s="266"/>
      <c r="OM261" s="266"/>
      <c r="ON261" s="267"/>
    </row>
    <row r="262" spans="1:404">
      <c r="A262" s="261">
        <v>637</v>
      </c>
      <c r="B262" s="265">
        <v>0.13483000000000001</v>
      </c>
      <c r="C262" s="265">
        <v>0.19771</v>
      </c>
      <c r="D262" s="265">
        <v>0.24509</v>
      </c>
      <c r="E262" s="265">
        <v>0.29670000000000002</v>
      </c>
      <c r="F262" s="265">
        <v>0.13095999999999999</v>
      </c>
      <c r="G262" s="265">
        <v>0.19313</v>
      </c>
      <c r="H262" s="265">
        <v>0.23326</v>
      </c>
      <c r="I262" s="265">
        <v>0.41489999999999999</v>
      </c>
      <c r="J262" s="265">
        <v>0.44420999999999999</v>
      </c>
      <c r="K262" s="265">
        <v>4.6655000000000002E-2</v>
      </c>
      <c r="L262" s="265">
        <v>5.3460000000000001E-2</v>
      </c>
      <c r="M262" s="265">
        <v>7.1559999999999999E-2</v>
      </c>
      <c r="N262" s="265">
        <v>0.48965999999999998</v>
      </c>
      <c r="O262" s="265">
        <v>0.22434999999999999</v>
      </c>
      <c r="P262" s="265">
        <v>0.19026999999999999</v>
      </c>
      <c r="Q262" s="265">
        <v>0.16016</v>
      </c>
      <c r="R262" s="265">
        <v>0.28828999999999999</v>
      </c>
      <c r="S262" s="265">
        <v>0.29683999999999999</v>
      </c>
      <c r="T262" s="265">
        <v>0.20501</v>
      </c>
      <c r="U262" s="265">
        <v>0.21209</v>
      </c>
      <c r="V262" s="265">
        <v>0.14258999999999999</v>
      </c>
      <c r="W262" s="265">
        <v>0.12570000000000001</v>
      </c>
      <c r="X262" s="265">
        <v>9.6258999999999997E-2</v>
      </c>
      <c r="Y262" s="265">
        <v>0.12102</v>
      </c>
      <c r="Z262" s="265">
        <v>7.9300999999999996E-2</v>
      </c>
      <c r="AA262" s="265">
        <v>0.13356000000000001</v>
      </c>
      <c r="AB262" s="265">
        <v>9.3870999999999996E-2</v>
      </c>
      <c r="AC262" s="265">
        <v>0.38223000000000001</v>
      </c>
      <c r="AD262" s="265">
        <v>0.25663000000000002</v>
      </c>
      <c r="AE262" s="265">
        <v>6.8846000000000004E-2</v>
      </c>
      <c r="AF262" s="265">
        <v>6.1408999999999998E-2</v>
      </c>
      <c r="AG262" s="265">
        <v>5.5454999999999997E-2</v>
      </c>
      <c r="AH262" s="265">
        <v>4.0384999999999997E-2</v>
      </c>
      <c r="AI262" s="265">
        <v>4.9402000000000001E-2</v>
      </c>
      <c r="AJ262" s="265">
        <v>4.8053999999999999E-2</v>
      </c>
      <c r="AK262" s="265">
        <v>2.6492000000000002E-2</v>
      </c>
      <c r="AL262" s="265">
        <v>4.4860999999999998E-2</v>
      </c>
      <c r="AM262" s="265">
        <v>3.0231000000000001E-2</v>
      </c>
      <c r="AN262" s="265">
        <v>2.3026000000000001E-2</v>
      </c>
      <c r="AO262" s="265">
        <v>3.8303999999999998E-2</v>
      </c>
      <c r="AP262" s="265">
        <v>3.8157000000000003E-2</v>
      </c>
      <c r="AQ262" s="265">
        <v>2.0306000000000001E-2</v>
      </c>
      <c r="AR262" s="265">
        <v>3.5603999999999997E-2</v>
      </c>
      <c r="AS262" s="265">
        <v>2.5734E-2</v>
      </c>
      <c r="AT262" s="265">
        <v>1.9230000000000001E-2</v>
      </c>
      <c r="AU262" s="265">
        <v>3.0587E-2</v>
      </c>
      <c r="AV262" s="265">
        <v>1.7146000000000002E-2</v>
      </c>
      <c r="AW262" s="265">
        <v>4.1695999999999997E-2</v>
      </c>
      <c r="AX262" s="265">
        <v>4.1230000000000003E-2</v>
      </c>
      <c r="AY262" s="265">
        <v>3.2632000000000001E-2</v>
      </c>
      <c r="AZ262" s="265">
        <v>2.7479E-2</v>
      </c>
      <c r="BA262" s="265">
        <v>5.2860999999999998E-2</v>
      </c>
      <c r="BB262" s="265">
        <v>5.2860999999999998E-2</v>
      </c>
      <c r="BC262" s="265">
        <v>5.2815000000000001E-2</v>
      </c>
      <c r="BD262" s="265">
        <v>5.2860999999999998E-2</v>
      </c>
      <c r="BE262" s="265">
        <v>0.11498</v>
      </c>
      <c r="BF262" s="265">
        <v>0.10145</v>
      </c>
      <c r="BG262" s="265">
        <v>0.44861000000000001</v>
      </c>
      <c r="BH262" s="265">
        <v>0.44634000000000001</v>
      </c>
      <c r="BI262" s="265">
        <v>0.90835999999999995</v>
      </c>
      <c r="BJ262" s="265">
        <v>0.82735000000000003</v>
      </c>
      <c r="BK262" s="265">
        <v>0.23635999999999999</v>
      </c>
      <c r="BL262" s="265">
        <v>0.49169000000000002</v>
      </c>
      <c r="BM262" s="265">
        <v>0.32927000000000001</v>
      </c>
      <c r="BN262" s="265">
        <v>0.52331000000000005</v>
      </c>
      <c r="BO262" s="265">
        <v>0.65429000000000004</v>
      </c>
      <c r="BP262" s="265">
        <v>4.7217000000000002E-2</v>
      </c>
      <c r="BQ262" s="265">
        <v>0.38538</v>
      </c>
      <c r="BR262" s="265">
        <v>0.53561000000000003</v>
      </c>
      <c r="BS262" s="265">
        <v>0.37889</v>
      </c>
      <c r="BT262" s="265">
        <v>0.46434999999999998</v>
      </c>
      <c r="BU262" s="265">
        <v>1.1221999999999999E-2</v>
      </c>
      <c r="BV262" s="265">
        <v>5.3042000000000002E-3</v>
      </c>
      <c r="BW262" s="265">
        <v>3.3376000000000003E-2</v>
      </c>
      <c r="BX262" s="265">
        <v>1.6646999999999999E-2</v>
      </c>
      <c r="BY262" s="265">
        <v>0.65124000000000004</v>
      </c>
      <c r="BZ262" s="265">
        <v>0.63414000000000004</v>
      </c>
      <c r="CA262" s="265">
        <v>0.92800000000000005</v>
      </c>
      <c r="CB262" s="265">
        <v>0.75244</v>
      </c>
      <c r="CC262" s="265">
        <v>0.90525</v>
      </c>
      <c r="CD262" s="265">
        <v>0.63978000000000002</v>
      </c>
      <c r="CE262" s="265">
        <v>0.60335000000000005</v>
      </c>
      <c r="CF262" s="265">
        <v>0.65791999999999995</v>
      </c>
      <c r="CG262" s="265">
        <v>0.61819000000000002</v>
      </c>
      <c r="CH262" s="265">
        <v>0.60780000000000001</v>
      </c>
      <c r="CI262" s="265">
        <v>0.60689000000000004</v>
      </c>
      <c r="CJ262" s="265">
        <v>0.60853999999999997</v>
      </c>
      <c r="CK262" s="265">
        <v>0.66088000000000002</v>
      </c>
      <c r="CL262" s="265">
        <v>0.53754000000000002</v>
      </c>
      <c r="CM262" s="265">
        <v>0.26823999999999998</v>
      </c>
      <c r="CN262" s="265">
        <v>0.68484999999999996</v>
      </c>
      <c r="CO262" s="265">
        <v>0.45934999999999998</v>
      </c>
      <c r="CP262" s="265">
        <v>0.28481000000000001</v>
      </c>
      <c r="CQ262" s="265">
        <v>0.31963000000000003</v>
      </c>
      <c r="CR262" s="265">
        <v>0.312</v>
      </c>
      <c r="CS262" s="265">
        <v>8.7755E-2</v>
      </c>
      <c r="CT262" s="265">
        <v>0.46804000000000001</v>
      </c>
      <c r="CU262" s="265">
        <v>0.93400000000000005</v>
      </c>
      <c r="CV262" s="265">
        <v>0.56081999999999999</v>
      </c>
      <c r="CW262" s="265">
        <v>0.60807999999999995</v>
      </c>
      <c r="CX262" s="265">
        <v>0.11545999999999999</v>
      </c>
      <c r="CY262" s="265">
        <v>0.99587999999999999</v>
      </c>
      <c r="CZ262" s="265">
        <v>0.46921000000000002</v>
      </c>
      <c r="DA262" s="265">
        <v>0.39734000000000003</v>
      </c>
      <c r="DB262" s="265">
        <v>0.95152000000000003</v>
      </c>
      <c r="DC262" s="265">
        <v>0.98763000000000001</v>
      </c>
      <c r="DD262" s="265">
        <v>0.95757999999999999</v>
      </c>
      <c r="DE262" s="265">
        <v>0.99380999999999997</v>
      </c>
      <c r="DF262" s="265">
        <v>0.14465</v>
      </c>
      <c r="DG262" s="265">
        <v>0.1449</v>
      </c>
      <c r="DH262" s="265">
        <v>0.8407</v>
      </c>
      <c r="DI262" s="265">
        <v>0.10432</v>
      </c>
      <c r="DJ262" s="265">
        <v>0.11835</v>
      </c>
      <c r="DK262" s="265">
        <v>0.28787000000000001</v>
      </c>
      <c r="DL262" s="265">
        <v>2.7285E-2</v>
      </c>
      <c r="DM262" s="265">
        <v>0.14529</v>
      </c>
      <c r="DN262" s="265">
        <v>0.19872000000000001</v>
      </c>
      <c r="DO262" s="265">
        <v>8.5350999999999996E-2</v>
      </c>
      <c r="DP262" s="265">
        <v>0.18876999999999999</v>
      </c>
      <c r="DQ262" s="265">
        <v>0.39656000000000002</v>
      </c>
      <c r="DR262" s="265">
        <v>0.74929999999999997</v>
      </c>
      <c r="DS262" s="265">
        <v>2.9309000000000002E-2</v>
      </c>
      <c r="DT262" s="265">
        <v>1.9937E-2</v>
      </c>
      <c r="DU262" s="265">
        <v>9.7445000000000004E-2</v>
      </c>
      <c r="DV262" s="265">
        <v>2.053E-2</v>
      </c>
      <c r="DW262" s="265">
        <v>0.12354999999999999</v>
      </c>
      <c r="DX262" s="265">
        <v>0.72751999999999994</v>
      </c>
      <c r="DY262" s="265">
        <v>0.84980999999999995</v>
      </c>
      <c r="DZ262" s="265">
        <v>2.1007000000000001E-2</v>
      </c>
      <c r="EA262" s="265">
        <v>0.12651999999999999</v>
      </c>
      <c r="EB262" s="265">
        <v>0.1183</v>
      </c>
      <c r="EC262" s="265">
        <v>0.11829000000000001</v>
      </c>
      <c r="ED262" s="265">
        <v>0.1183</v>
      </c>
      <c r="EE262" s="265">
        <v>0.11831</v>
      </c>
      <c r="EF262" s="265">
        <v>0.51493999999999995</v>
      </c>
      <c r="EG262" s="265">
        <v>0.12651000000000001</v>
      </c>
      <c r="EH262" s="265">
        <v>0.13672000000000001</v>
      </c>
      <c r="EI262" s="265">
        <v>0.97958999999999996</v>
      </c>
      <c r="EJ262" s="265">
        <v>0.99380999999999997</v>
      </c>
      <c r="EK262" s="265">
        <v>0.96364000000000005</v>
      </c>
      <c r="EL262" s="265">
        <v>0.88124999999999998</v>
      </c>
      <c r="EM262" s="265">
        <v>0.48758000000000001</v>
      </c>
      <c r="EN262" s="265">
        <v>0.41665000000000002</v>
      </c>
      <c r="EO262" s="265">
        <v>0.76881999999999995</v>
      </c>
      <c r="EP262" s="265">
        <v>0.92144000000000004</v>
      </c>
      <c r="EQ262" s="265">
        <v>0.92764999999999997</v>
      </c>
      <c r="ER262" s="265">
        <v>0.81474999999999997</v>
      </c>
      <c r="ES262" s="265">
        <v>0.92259000000000002</v>
      </c>
      <c r="ET262" s="265">
        <v>0.92074999999999996</v>
      </c>
      <c r="EU262" s="265">
        <v>0.92495000000000005</v>
      </c>
      <c r="EV262" s="265">
        <v>0.45165</v>
      </c>
      <c r="EW262" s="265">
        <v>0.53220000000000001</v>
      </c>
      <c r="EX262" s="265">
        <v>0.68416999999999994</v>
      </c>
      <c r="EY262" s="265">
        <v>0.92913000000000001</v>
      </c>
      <c r="EZ262" s="265">
        <v>0.94159999999999999</v>
      </c>
      <c r="FA262" s="265">
        <v>0.70182</v>
      </c>
      <c r="FB262" s="265">
        <v>0.54210000000000003</v>
      </c>
      <c r="FC262" s="265">
        <v>0.40683999999999998</v>
      </c>
      <c r="FD262" s="265">
        <v>0.96494999999999997</v>
      </c>
      <c r="FE262" s="265">
        <v>0.28602</v>
      </c>
      <c r="FF262" s="265">
        <v>0.97043999999999997</v>
      </c>
      <c r="FG262" s="265">
        <v>0.96065999999999996</v>
      </c>
      <c r="FH262" s="265">
        <v>0.97875000000000001</v>
      </c>
      <c r="FI262" s="265">
        <v>0.98431999999999997</v>
      </c>
      <c r="FJ262" s="265">
        <v>0.32224000000000003</v>
      </c>
      <c r="FK262" s="265">
        <v>0.32723000000000002</v>
      </c>
      <c r="FL262" s="265">
        <v>0.96853999999999996</v>
      </c>
      <c r="FM262" s="265">
        <v>0.45656000000000002</v>
      </c>
      <c r="FN262" s="265">
        <v>0.99821000000000004</v>
      </c>
      <c r="FO262" s="265">
        <v>0.90400000000000003</v>
      </c>
      <c r="FP262" s="265">
        <v>0.27964</v>
      </c>
      <c r="FQ262" s="265">
        <v>0.92969999999999997</v>
      </c>
      <c r="FR262" s="265">
        <v>0.85067000000000004</v>
      </c>
      <c r="FS262" s="265">
        <v>0.81786000000000003</v>
      </c>
      <c r="FT262" s="265">
        <v>0.99924000000000002</v>
      </c>
      <c r="FU262" s="265">
        <v>0.99978</v>
      </c>
      <c r="FV262" s="265">
        <v>0.48271999999999998</v>
      </c>
      <c r="FW262" s="265">
        <v>0.30143999999999999</v>
      </c>
      <c r="FX262" s="265">
        <v>0.87226000000000004</v>
      </c>
      <c r="FY262" s="265">
        <v>0.27100999999999997</v>
      </c>
      <c r="FZ262" s="265">
        <v>0.30143999999999999</v>
      </c>
      <c r="GA262" s="265">
        <v>0.66671999999999998</v>
      </c>
      <c r="GB262" s="265">
        <v>0.42005999999999999</v>
      </c>
      <c r="GC262" s="265">
        <v>0.68603000000000003</v>
      </c>
      <c r="GD262" s="265">
        <v>0.97301000000000004</v>
      </c>
      <c r="GE262" s="265">
        <v>0.76507000000000003</v>
      </c>
      <c r="GF262" s="265">
        <v>0.87743000000000004</v>
      </c>
      <c r="GG262" s="265">
        <v>0.36607000000000001</v>
      </c>
      <c r="GH262" s="265">
        <v>0.41503000000000001</v>
      </c>
      <c r="GI262" s="265">
        <v>0.38479999999999998</v>
      </c>
      <c r="GJ262" s="265">
        <v>0.94889999999999997</v>
      </c>
      <c r="GK262" s="265">
        <v>0.96352000000000004</v>
      </c>
      <c r="GL262" s="265">
        <v>0.61780000000000002</v>
      </c>
      <c r="GM262" s="265">
        <v>0.90766999999999998</v>
      </c>
      <c r="GN262" s="265">
        <v>0.58692</v>
      </c>
      <c r="GO262" s="265">
        <v>0.90073999999999999</v>
      </c>
      <c r="GP262" s="265">
        <v>0.86075000000000002</v>
      </c>
      <c r="GQ262" s="265">
        <v>0.86380999999999997</v>
      </c>
      <c r="GR262" s="265">
        <v>0.80888000000000004</v>
      </c>
      <c r="GS262" s="265">
        <v>0.86655000000000004</v>
      </c>
      <c r="GT262" s="265">
        <v>0.87444999999999995</v>
      </c>
      <c r="GU262" s="265">
        <v>0.87602000000000002</v>
      </c>
      <c r="GV262" s="265">
        <v>0.85394000000000003</v>
      </c>
      <c r="GW262" s="265">
        <v>0.82420000000000004</v>
      </c>
      <c r="GX262" s="265">
        <v>0.92771000000000003</v>
      </c>
      <c r="GY262" s="265">
        <v>0.31624999999999998</v>
      </c>
      <c r="GZ262" s="265">
        <v>0.25152999999999998</v>
      </c>
      <c r="HA262" s="265">
        <v>0.91405000000000003</v>
      </c>
      <c r="HB262" s="265">
        <v>0.89324000000000003</v>
      </c>
      <c r="HC262" s="265">
        <v>0.70238</v>
      </c>
      <c r="HD262" s="265">
        <v>0.48342000000000002</v>
      </c>
      <c r="HE262" s="265">
        <v>0.92168000000000005</v>
      </c>
      <c r="HF262" s="265">
        <v>0.55330000000000001</v>
      </c>
      <c r="HG262" s="265">
        <v>0.92166000000000003</v>
      </c>
      <c r="HH262" s="265">
        <v>0.92417000000000005</v>
      </c>
      <c r="HI262" s="265">
        <v>0.92137000000000002</v>
      </c>
      <c r="HJ262" s="265">
        <v>0.59465999999999997</v>
      </c>
      <c r="HK262" s="265">
        <v>0.97519999999999996</v>
      </c>
      <c r="HL262" s="265">
        <v>0.96142000000000005</v>
      </c>
      <c r="HM262" s="265">
        <v>0.85846</v>
      </c>
      <c r="HN262" s="265">
        <v>0.83343</v>
      </c>
      <c r="HO262" s="265">
        <v>0.83935999999999999</v>
      </c>
      <c r="HP262" s="265">
        <v>0.87150000000000005</v>
      </c>
      <c r="HQ262" s="265">
        <v>0.49558000000000002</v>
      </c>
      <c r="HR262" s="265">
        <v>0.50288999999999995</v>
      </c>
      <c r="HS262" s="265">
        <v>0.78978999999999999</v>
      </c>
      <c r="HT262" s="265">
        <v>0.50082000000000004</v>
      </c>
      <c r="HU262" s="265">
        <v>0.48213</v>
      </c>
      <c r="HV262" s="265">
        <v>0.87612000000000001</v>
      </c>
      <c r="HW262" s="265">
        <v>0.41460000000000002</v>
      </c>
      <c r="HX262" s="265">
        <v>0.43186000000000002</v>
      </c>
      <c r="HY262" s="265">
        <v>0.32607000000000003</v>
      </c>
      <c r="HZ262" s="265">
        <v>0.6048</v>
      </c>
      <c r="IA262" s="265">
        <v>0.76827999999999996</v>
      </c>
      <c r="IB262" s="265">
        <v>0.77400000000000002</v>
      </c>
      <c r="IC262" s="265">
        <v>0.76056000000000001</v>
      </c>
      <c r="ID262" s="265">
        <v>0.76612000000000002</v>
      </c>
      <c r="IE262" s="265">
        <v>0.81572999999999996</v>
      </c>
      <c r="IF262" s="265">
        <v>0.81625000000000003</v>
      </c>
      <c r="IG262" s="265">
        <v>0.88216000000000006</v>
      </c>
      <c r="IH262" s="265">
        <v>0.91974</v>
      </c>
      <c r="II262" s="265">
        <v>0.62836000000000003</v>
      </c>
      <c r="IJ262" s="265">
        <v>0.81842999999999999</v>
      </c>
      <c r="IK262" s="265">
        <v>0.81376000000000004</v>
      </c>
      <c r="IL262" s="265">
        <v>0.90447999999999995</v>
      </c>
      <c r="IM262" s="265">
        <v>0.67586000000000002</v>
      </c>
      <c r="IN262" s="265">
        <v>0.50429000000000002</v>
      </c>
      <c r="IO262" s="265">
        <v>0.32851000000000002</v>
      </c>
      <c r="IP262" s="265">
        <v>0.92420999999999998</v>
      </c>
      <c r="IQ262" s="265">
        <v>0.84658</v>
      </c>
      <c r="IR262" s="265">
        <v>0.40518999999999999</v>
      </c>
      <c r="IS262" s="265">
        <v>0.95682999999999996</v>
      </c>
      <c r="IT262" s="265">
        <v>0.35731000000000002</v>
      </c>
      <c r="IU262" s="265">
        <v>0.88002999999999998</v>
      </c>
      <c r="IV262" s="265">
        <v>0.99724999999999997</v>
      </c>
      <c r="IW262" s="265">
        <v>0.80939000000000005</v>
      </c>
      <c r="IX262" s="265">
        <v>0.85929</v>
      </c>
      <c r="IY262" s="265">
        <v>0.61123000000000005</v>
      </c>
      <c r="IZ262" s="265">
        <v>0.56066000000000005</v>
      </c>
      <c r="JA262" s="265">
        <v>0.58477999999999997</v>
      </c>
      <c r="JB262" s="265">
        <v>0.56167999999999996</v>
      </c>
      <c r="JC262" s="265">
        <v>0.60199000000000003</v>
      </c>
      <c r="JD262" s="265">
        <v>0.69491999999999998</v>
      </c>
      <c r="JE262" s="265">
        <v>0.92854000000000003</v>
      </c>
      <c r="JF262" s="265">
        <v>0.30926999999999999</v>
      </c>
      <c r="JG262" s="265">
        <v>0.82282999999999995</v>
      </c>
      <c r="JH262" s="265">
        <v>0.67401</v>
      </c>
      <c r="JI262" s="265">
        <v>0.45302999999999999</v>
      </c>
      <c r="JJ262" s="265">
        <v>0.44557000000000002</v>
      </c>
      <c r="JK262" s="265">
        <v>0.56240999999999997</v>
      </c>
      <c r="JL262" s="265">
        <v>0.55891999999999997</v>
      </c>
      <c r="JM262" s="265">
        <v>0.85441999999999996</v>
      </c>
      <c r="JN262" s="265">
        <v>0.84697</v>
      </c>
      <c r="JO262" s="265">
        <v>0.85702999999999996</v>
      </c>
      <c r="JP262" s="265">
        <v>0.37214000000000003</v>
      </c>
      <c r="JQ262" s="265">
        <v>0.86324000000000001</v>
      </c>
      <c r="JR262" s="265">
        <v>0.82706999999999997</v>
      </c>
      <c r="JS262" s="265">
        <v>0.79547000000000001</v>
      </c>
      <c r="JT262" s="265">
        <v>0.22971</v>
      </c>
      <c r="JU262" s="265">
        <v>0.7107</v>
      </c>
      <c r="JV262" s="265">
        <v>0.66605999999999999</v>
      </c>
      <c r="JW262" s="265">
        <v>0.89498999999999995</v>
      </c>
      <c r="JX262" s="265">
        <v>0.88327999999999995</v>
      </c>
      <c r="JY262" s="265">
        <v>0.86101000000000005</v>
      </c>
      <c r="JZ262" s="265">
        <v>0.82067000000000001</v>
      </c>
      <c r="KA262" s="265">
        <v>0.99038999999999999</v>
      </c>
      <c r="KB262" s="265">
        <v>0.98931000000000002</v>
      </c>
      <c r="KC262" s="265">
        <v>0.31924999999999998</v>
      </c>
      <c r="KD262" s="265">
        <v>0.25846000000000002</v>
      </c>
      <c r="KE262" s="265">
        <v>0.27222000000000002</v>
      </c>
      <c r="KF262" s="265">
        <v>0.26669999999999999</v>
      </c>
      <c r="KG262" s="265">
        <v>0.25435000000000002</v>
      </c>
      <c r="KH262" s="265">
        <v>0.71438000000000001</v>
      </c>
      <c r="KI262" s="265">
        <v>0.79830999999999996</v>
      </c>
      <c r="KJ262" s="265">
        <v>0.78583999999999998</v>
      </c>
      <c r="KK262" s="265">
        <v>0.99929000000000001</v>
      </c>
      <c r="KL262" s="265">
        <v>0.99275999999999998</v>
      </c>
      <c r="KM262" s="265">
        <v>0.95047999999999999</v>
      </c>
      <c r="KN262" s="265">
        <v>0.88097000000000003</v>
      </c>
      <c r="KO262" s="265">
        <v>0.79515999999999998</v>
      </c>
      <c r="KP262" s="265">
        <v>5.7926259268676495E-3</v>
      </c>
      <c r="KQ262" s="265">
        <v>0.64449999999999996</v>
      </c>
      <c r="KR262" s="265">
        <v>0.5907</v>
      </c>
      <c r="KS262" s="265">
        <v>0.54806999999999995</v>
      </c>
      <c r="KT262" s="265">
        <v>0.93267366533219542</v>
      </c>
      <c r="KU262" s="265">
        <v>0.34721999999999997</v>
      </c>
      <c r="KV262" s="265">
        <v>0.52505999999999997</v>
      </c>
      <c r="KW262" s="265">
        <v>0.59338000000000002</v>
      </c>
      <c r="KX262" s="265">
        <v>0.69120000000000004</v>
      </c>
      <c r="KY262" s="265">
        <v>0.84018000000000004</v>
      </c>
      <c r="KZ262" s="265">
        <v>0.95894000000000001</v>
      </c>
      <c r="LA262" s="265">
        <v>0.99968000000000001</v>
      </c>
      <c r="LB262" s="265">
        <v>0.97948999999999997</v>
      </c>
      <c r="LC262" s="265">
        <v>1</v>
      </c>
      <c r="LD262" s="265">
        <v>0</v>
      </c>
      <c r="LE262" s="265">
        <v>0.15345</v>
      </c>
      <c r="LF262" s="265">
        <v>0</v>
      </c>
      <c r="LG262" s="265">
        <v>0</v>
      </c>
      <c r="LH262" s="431">
        <v>2.5369334034621716E-3</v>
      </c>
      <c r="LI262" s="431">
        <v>4.8722629435360432E-3</v>
      </c>
      <c r="LJ262" s="431">
        <v>5.4375762119889259E-3</v>
      </c>
      <c r="LK262" s="431">
        <v>9.5117883756756783E-3</v>
      </c>
      <c r="LL262" s="431">
        <v>8.5366116836667061E-3</v>
      </c>
      <c r="LM262" s="431">
        <v>1.2421604245901108E-2</v>
      </c>
      <c r="LN262" s="431">
        <v>1.0304911993443966E-2</v>
      </c>
      <c r="LO262" s="431">
        <v>1.3595894910395145E-2</v>
      </c>
      <c r="LP262" s="431">
        <v>1.2617220170795918E-2</v>
      </c>
      <c r="LQ262" s="431">
        <v>1.4143491163849831E-2</v>
      </c>
      <c r="LR262" s="431">
        <v>2.16261250898242E-3</v>
      </c>
      <c r="LS262" s="431">
        <v>7.7464268542826176E-3</v>
      </c>
      <c r="LT262" s="431">
        <v>2.8951854910701513E-3</v>
      </c>
      <c r="LU262" s="431">
        <v>1.0971834883093834E-2</v>
      </c>
      <c r="LV262" s="431">
        <v>8.7159303948283195E-3</v>
      </c>
      <c r="LW262" s="431">
        <v>1.1113153770565987E-2</v>
      </c>
      <c r="LX262" s="431">
        <v>9.7364941611886024E-3</v>
      </c>
      <c r="LY262" s="431">
        <v>1.190709974616766E-2</v>
      </c>
      <c r="LZ262" s="431">
        <v>2.4266892578452826E-3</v>
      </c>
      <c r="MA262" s="431">
        <v>4.7348928637802601E-3</v>
      </c>
      <c r="MB262" s="431">
        <v>2.6287336368113756E-3</v>
      </c>
      <c r="MC262" s="431">
        <v>9.079410694539547E-3</v>
      </c>
      <c r="MD262" s="431">
        <v>1.0165260173380375E-2</v>
      </c>
      <c r="ME262" s="431">
        <v>6.2144221737980843E-3</v>
      </c>
      <c r="MF262" s="431">
        <v>5.1570245996117592E-3</v>
      </c>
      <c r="MG262" s="431">
        <v>6.8995621986687183E-3</v>
      </c>
      <c r="MH262" s="266"/>
      <c r="MI262" s="266"/>
      <c r="MJ262" s="266"/>
      <c r="MK262" s="266"/>
      <c r="ML262" s="266"/>
      <c r="MM262" s="266"/>
      <c r="MN262" s="266"/>
      <c r="MO262" s="266"/>
      <c r="MP262" s="266"/>
      <c r="MQ262" s="266"/>
      <c r="MR262" s="266"/>
      <c r="MS262" s="266"/>
      <c r="MT262" s="266"/>
      <c r="MU262" s="266"/>
      <c r="MV262" s="266"/>
      <c r="MW262" s="266"/>
      <c r="MX262" s="266"/>
      <c r="MY262" s="266"/>
      <c r="MZ262" s="266"/>
      <c r="NA262" s="266"/>
      <c r="NB262" s="266"/>
      <c r="NC262" s="266"/>
      <c r="ND262" s="266"/>
      <c r="NE262" s="266"/>
      <c r="NF262" s="266"/>
      <c r="NG262" s="266"/>
      <c r="NH262" s="266"/>
      <c r="NI262" s="266"/>
      <c r="NJ262" s="266"/>
      <c r="NK262" s="266"/>
      <c r="NL262" s="266"/>
      <c r="NM262" s="266"/>
      <c r="NN262" s="266"/>
      <c r="NO262" s="266"/>
      <c r="NP262" s="266"/>
      <c r="NQ262" s="266"/>
      <c r="NR262" s="266"/>
      <c r="NS262" s="266"/>
      <c r="NT262" s="266"/>
      <c r="NU262" s="266"/>
      <c r="NV262" s="266"/>
      <c r="NW262" s="266"/>
      <c r="NX262" s="266"/>
      <c r="NY262" s="266"/>
      <c r="NZ262" s="266"/>
      <c r="OA262" s="266"/>
      <c r="OB262" s="266"/>
      <c r="OC262" s="266"/>
      <c r="OD262" s="266"/>
      <c r="OE262" s="266"/>
      <c r="OF262" s="266"/>
      <c r="OG262" s="266"/>
      <c r="OH262" s="266"/>
      <c r="OI262" s="266"/>
      <c r="OJ262" s="266"/>
      <c r="OK262" s="266"/>
      <c r="OL262" s="266"/>
      <c r="OM262" s="266"/>
      <c r="ON262" s="267"/>
    </row>
    <row r="263" spans="1:404">
      <c r="A263" s="261">
        <v>638</v>
      </c>
      <c r="B263" s="265">
        <v>0.13125999999999999</v>
      </c>
      <c r="C263" s="265">
        <v>0.19194</v>
      </c>
      <c r="D263" s="265">
        <v>0.23780000000000001</v>
      </c>
      <c r="E263" s="265">
        <v>0.28784999999999999</v>
      </c>
      <c r="F263" s="265">
        <v>0.12737999999999999</v>
      </c>
      <c r="G263" s="265">
        <v>0.18712000000000001</v>
      </c>
      <c r="H263" s="265">
        <v>0.23185</v>
      </c>
      <c r="I263" s="265">
        <v>0.41471999999999998</v>
      </c>
      <c r="J263" s="265">
        <v>0.44329000000000002</v>
      </c>
      <c r="K263" s="265">
        <v>3.9924000000000001E-2</v>
      </c>
      <c r="L263" s="265">
        <v>4.5111999999999999E-2</v>
      </c>
      <c r="M263" s="265">
        <v>6.0206999999999997E-2</v>
      </c>
      <c r="N263" s="265">
        <v>0.48343000000000003</v>
      </c>
      <c r="O263" s="265">
        <v>0.22031000000000001</v>
      </c>
      <c r="P263" s="265">
        <v>0.18471000000000001</v>
      </c>
      <c r="Q263" s="265">
        <v>0.15447</v>
      </c>
      <c r="R263" s="265">
        <v>0.27959000000000001</v>
      </c>
      <c r="S263" s="265">
        <v>0.29482000000000003</v>
      </c>
      <c r="T263" s="265">
        <v>0.20349</v>
      </c>
      <c r="U263" s="265">
        <v>0.21121000000000001</v>
      </c>
      <c r="V263" s="265">
        <v>0.14180000000000001</v>
      </c>
      <c r="W263" s="265">
        <v>0.11681999999999999</v>
      </c>
      <c r="X263" s="265">
        <v>9.2493000000000006E-2</v>
      </c>
      <c r="Y263" s="265">
        <v>0.11574</v>
      </c>
      <c r="Z263" s="265">
        <v>7.6813999999999993E-2</v>
      </c>
      <c r="AA263" s="265">
        <v>0.13003000000000001</v>
      </c>
      <c r="AB263" s="265">
        <v>9.1344999999999996E-2</v>
      </c>
      <c r="AC263" s="265">
        <v>0.38088</v>
      </c>
      <c r="AD263" s="265">
        <v>0.25566</v>
      </c>
      <c r="AE263" s="265">
        <v>6.4656000000000005E-2</v>
      </c>
      <c r="AF263" s="265">
        <v>5.7814999999999998E-2</v>
      </c>
      <c r="AG263" s="265">
        <v>6.0562999999999999E-2</v>
      </c>
      <c r="AH263" s="265">
        <v>3.8182000000000001E-2</v>
      </c>
      <c r="AI263" s="265">
        <v>4.1177999999999999E-2</v>
      </c>
      <c r="AJ263" s="265">
        <v>4.5742999999999999E-2</v>
      </c>
      <c r="AK263" s="265">
        <v>2.4093E-2</v>
      </c>
      <c r="AL263" s="265">
        <v>3.7482000000000001E-2</v>
      </c>
      <c r="AM263" s="265">
        <v>2.8305E-2</v>
      </c>
      <c r="AN263" s="265">
        <v>2.1017000000000001E-2</v>
      </c>
      <c r="AO263" s="265">
        <v>3.2231999999999997E-2</v>
      </c>
      <c r="AP263" s="265">
        <v>3.6830000000000002E-2</v>
      </c>
      <c r="AQ263" s="265">
        <v>1.8595E-2</v>
      </c>
      <c r="AR263" s="265">
        <v>3.0172999999999998E-2</v>
      </c>
      <c r="AS263" s="265">
        <v>2.4056000000000001E-2</v>
      </c>
      <c r="AT263" s="265">
        <v>1.7649000000000001E-2</v>
      </c>
      <c r="AU263" s="265">
        <v>2.6279E-2</v>
      </c>
      <c r="AV263" s="265">
        <v>1.5925999999999999E-2</v>
      </c>
      <c r="AW263" s="265">
        <v>3.8725999999999997E-2</v>
      </c>
      <c r="AX263" s="265">
        <v>3.8725999999999997E-2</v>
      </c>
      <c r="AY263" s="265">
        <v>3.0445E-2</v>
      </c>
      <c r="AZ263" s="265">
        <v>2.5735999999999998E-2</v>
      </c>
      <c r="BA263" s="265">
        <v>4.4797999999999998E-2</v>
      </c>
      <c r="BB263" s="265">
        <v>4.4797999999999998E-2</v>
      </c>
      <c r="BC263" s="265">
        <v>4.4760000000000001E-2</v>
      </c>
      <c r="BD263" s="265">
        <v>4.4797999999999998E-2</v>
      </c>
      <c r="BE263" s="265">
        <v>0.11247</v>
      </c>
      <c r="BF263" s="265">
        <v>9.9317000000000003E-2</v>
      </c>
      <c r="BG263" s="265">
        <v>0.44041999999999998</v>
      </c>
      <c r="BH263" s="265">
        <v>0.43852999999999998</v>
      </c>
      <c r="BI263" s="265">
        <v>0.90098999999999996</v>
      </c>
      <c r="BJ263" s="265">
        <v>0.82174999999999998</v>
      </c>
      <c r="BK263" s="265">
        <v>0.23116999999999999</v>
      </c>
      <c r="BL263" s="265">
        <v>0.48457</v>
      </c>
      <c r="BM263" s="265">
        <v>0.32927000000000001</v>
      </c>
      <c r="BN263" s="265">
        <v>0.51151000000000002</v>
      </c>
      <c r="BO263" s="265">
        <v>0.66</v>
      </c>
      <c r="BP263" s="265">
        <v>5.289E-2</v>
      </c>
      <c r="BQ263" s="265">
        <v>0.38048999999999999</v>
      </c>
      <c r="BR263" s="265">
        <v>0.53969</v>
      </c>
      <c r="BS263" s="265">
        <v>0.37293999999999999</v>
      </c>
      <c r="BT263" s="265">
        <v>0.47183999999999998</v>
      </c>
      <c r="BU263" s="265">
        <v>1.0963000000000001E-2</v>
      </c>
      <c r="BV263" s="265">
        <v>5.0137999999999997E-3</v>
      </c>
      <c r="BW263" s="265">
        <v>3.1447000000000003E-2</v>
      </c>
      <c r="BX263" s="265">
        <v>1.5654999999999999E-2</v>
      </c>
      <c r="BY263" s="265">
        <v>0.65442</v>
      </c>
      <c r="BZ263" s="265">
        <v>0.63722000000000001</v>
      </c>
      <c r="CA263" s="265">
        <v>0.93200000000000005</v>
      </c>
      <c r="CB263" s="265">
        <v>0.75534999999999997</v>
      </c>
      <c r="CC263" s="265">
        <v>0.90805999999999998</v>
      </c>
      <c r="CD263" s="265">
        <v>0.64295999999999998</v>
      </c>
      <c r="CE263" s="265">
        <v>0.60623000000000005</v>
      </c>
      <c r="CF263" s="265">
        <v>0.66083000000000003</v>
      </c>
      <c r="CG263" s="265">
        <v>0.62165999999999999</v>
      </c>
      <c r="CH263" s="265">
        <v>0.61077999999999999</v>
      </c>
      <c r="CI263" s="265">
        <v>0.61011000000000004</v>
      </c>
      <c r="CJ263" s="265">
        <v>0.61138999999999999</v>
      </c>
      <c r="CK263" s="265">
        <v>0.66476000000000002</v>
      </c>
      <c r="CL263" s="265">
        <v>0.53437999999999997</v>
      </c>
      <c r="CM263" s="265">
        <v>0.24858</v>
      </c>
      <c r="CN263" s="265">
        <v>0.72928999999999999</v>
      </c>
      <c r="CO263" s="265">
        <v>0.40462999999999999</v>
      </c>
      <c r="CP263" s="265">
        <v>0.26402999999999999</v>
      </c>
      <c r="CQ263" s="265">
        <v>0.29176999999999997</v>
      </c>
      <c r="CR263" s="265">
        <v>0.27800000000000002</v>
      </c>
      <c r="CS263" s="265">
        <v>8.5715E-2</v>
      </c>
      <c r="CT263" s="265">
        <v>0.47010000000000002</v>
      </c>
      <c r="CU263" s="265">
        <v>0.95599999999999996</v>
      </c>
      <c r="CV263" s="265">
        <v>0.50807000000000002</v>
      </c>
      <c r="CW263" s="265">
        <v>0.60404000000000002</v>
      </c>
      <c r="CX263" s="265">
        <v>0.11133999999999999</v>
      </c>
      <c r="CY263" s="265">
        <v>0.99380999999999997</v>
      </c>
      <c r="CZ263" s="265">
        <v>0.46518999999999999</v>
      </c>
      <c r="DA263" s="265">
        <v>0.39183000000000001</v>
      </c>
      <c r="DB263" s="265">
        <v>0.96767999999999998</v>
      </c>
      <c r="DC263" s="265">
        <v>0.99175000000000002</v>
      </c>
      <c r="DD263" s="265">
        <v>0.97172000000000003</v>
      </c>
      <c r="DE263" s="265">
        <v>0.99587999999999999</v>
      </c>
      <c r="DF263" s="265">
        <v>0.12077</v>
      </c>
      <c r="DG263" s="265">
        <v>0.12102</v>
      </c>
      <c r="DH263" s="265">
        <v>0.87690999999999997</v>
      </c>
      <c r="DI263" s="265">
        <v>9.2925999999999995E-2</v>
      </c>
      <c r="DJ263" s="265">
        <v>0.10564</v>
      </c>
      <c r="DK263" s="265">
        <v>0.25407000000000002</v>
      </c>
      <c r="DL263" s="265">
        <v>2.3379E-2</v>
      </c>
      <c r="DM263" s="265">
        <v>0.12139999999999999</v>
      </c>
      <c r="DN263" s="265">
        <v>0.1769</v>
      </c>
      <c r="DO263" s="265">
        <v>7.5587000000000001E-2</v>
      </c>
      <c r="DP263" s="265">
        <v>0.16819999999999999</v>
      </c>
      <c r="DQ263" s="265">
        <v>0.34806999999999999</v>
      </c>
      <c r="DR263" s="265">
        <v>0.66300000000000003</v>
      </c>
      <c r="DS263" s="265">
        <v>2.5411E-2</v>
      </c>
      <c r="DT263" s="265">
        <v>1.9897999999999999E-2</v>
      </c>
      <c r="DU263" s="265">
        <v>8.6666999999999994E-2</v>
      </c>
      <c r="DV263" s="265">
        <v>1.7443E-2</v>
      </c>
      <c r="DW263" s="265">
        <v>0.11032</v>
      </c>
      <c r="DX263" s="265">
        <v>0.63843000000000005</v>
      </c>
      <c r="DY263" s="265">
        <v>0.77471999999999996</v>
      </c>
      <c r="DZ263" s="265">
        <v>1.7863E-2</v>
      </c>
      <c r="EA263" s="265">
        <v>0.11298999999999999</v>
      </c>
      <c r="EB263" s="265">
        <v>0.10557999999999999</v>
      </c>
      <c r="EC263" s="265">
        <v>0.10557999999999999</v>
      </c>
      <c r="ED263" s="265">
        <v>0.10559</v>
      </c>
      <c r="EE263" s="265">
        <v>0.10559</v>
      </c>
      <c r="EF263" s="265">
        <v>0.443</v>
      </c>
      <c r="EG263" s="265">
        <v>0.11298</v>
      </c>
      <c r="EH263" s="265">
        <v>0.12217</v>
      </c>
      <c r="EI263" s="265">
        <v>0.97958999999999996</v>
      </c>
      <c r="EJ263" s="265">
        <v>0.99587999999999999</v>
      </c>
      <c r="EK263" s="265">
        <v>0.97575999999999996</v>
      </c>
      <c r="EL263" s="265">
        <v>0.88958000000000004</v>
      </c>
      <c r="EM263" s="265">
        <v>0.42853000000000002</v>
      </c>
      <c r="EN263" s="265">
        <v>0.36570000000000003</v>
      </c>
      <c r="EO263" s="265">
        <v>0.77378000000000002</v>
      </c>
      <c r="EP263" s="265">
        <v>0.88216000000000006</v>
      </c>
      <c r="EQ263" s="265">
        <v>0.89146999999999998</v>
      </c>
      <c r="ER263" s="265">
        <v>0.78080000000000005</v>
      </c>
      <c r="ES263" s="265">
        <v>0.88388</v>
      </c>
      <c r="ET263" s="265">
        <v>0.88112000000000001</v>
      </c>
      <c r="EU263" s="265">
        <v>0.88743000000000005</v>
      </c>
      <c r="EV263" s="265">
        <v>0.42917</v>
      </c>
      <c r="EW263" s="265">
        <v>0.50593999999999995</v>
      </c>
      <c r="EX263" s="265">
        <v>0.65156999999999998</v>
      </c>
      <c r="EY263" s="265">
        <v>0.89368999999999998</v>
      </c>
      <c r="EZ263" s="265">
        <v>0.91239999999999999</v>
      </c>
      <c r="FA263" s="265">
        <v>0.68100000000000005</v>
      </c>
      <c r="FB263" s="265">
        <v>0.52429999999999999</v>
      </c>
      <c r="FC263" s="265">
        <v>0.39184999999999998</v>
      </c>
      <c r="FD263" s="265">
        <v>0.94742999999999999</v>
      </c>
      <c r="FE263" s="265">
        <v>0.27435999999999999</v>
      </c>
      <c r="FF263" s="265">
        <v>0.95567000000000002</v>
      </c>
      <c r="FG263" s="265">
        <v>0.94098000000000004</v>
      </c>
      <c r="FH263" s="265">
        <v>0.96813000000000005</v>
      </c>
      <c r="FI263" s="265">
        <v>0.97648000000000001</v>
      </c>
      <c r="FJ263" s="265">
        <v>0.28351999999999999</v>
      </c>
      <c r="FK263" s="265">
        <v>0.28781000000000001</v>
      </c>
      <c r="FL263" s="265">
        <v>0.95282</v>
      </c>
      <c r="FM263" s="265">
        <v>0.4486</v>
      </c>
      <c r="FN263" s="265">
        <v>0.99731999999999998</v>
      </c>
      <c r="FO263" s="265">
        <v>0.89600000000000002</v>
      </c>
      <c r="FP263" s="265">
        <v>0.27442</v>
      </c>
      <c r="FQ263" s="265">
        <v>0.92381000000000002</v>
      </c>
      <c r="FR263" s="265">
        <v>0.83989999999999998</v>
      </c>
      <c r="FS263" s="265">
        <v>0.80664000000000002</v>
      </c>
      <c r="FT263" s="265">
        <v>0.99950000000000006</v>
      </c>
      <c r="FU263" s="265">
        <v>0.99968000000000001</v>
      </c>
      <c r="FV263" s="265">
        <v>0.47583999999999999</v>
      </c>
      <c r="FW263" s="265">
        <v>0.29593999999999998</v>
      </c>
      <c r="FX263" s="265">
        <v>0.86412999999999995</v>
      </c>
      <c r="FY263" s="265">
        <v>0.26612999999999998</v>
      </c>
      <c r="FZ263" s="265">
        <v>0.29593999999999998</v>
      </c>
      <c r="GA263" s="265">
        <v>0.66259999999999997</v>
      </c>
      <c r="GB263" s="265">
        <v>0.41311999999999999</v>
      </c>
      <c r="GC263" s="265">
        <v>0.6744</v>
      </c>
      <c r="GD263" s="265">
        <v>0.96923999999999999</v>
      </c>
      <c r="GE263" s="265">
        <v>0.75592999999999999</v>
      </c>
      <c r="GF263" s="265">
        <v>0.86922999999999995</v>
      </c>
      <c r="GG263" s="265">
        <v>0.35987999999999998</v>
      </c>
      <c r="GH263" s="265">
        <v>0.40764</v>
      </c>
      <c r="GI263" s="265">
        <v>0.37763000000000002</v>
      </c>
      <c r="GJ263" s="265">
        <v>0.94393000000000005</v>
      </c>
      <c r="GK263" s="265">
        <v>0.95843999999999996</v>
      </c>
      <c r="GL263" s="265">
        <v>0.61114000000000002</v>
      </c>
      <c r="GM263" s="265">
        <v>0.90161999999999998</v>
      </c>
      <c r="GN263" s="265">
        <v>0.57779999999999998</v>
      </c>
      <c r="GO263" s="265">
        <v>0.89397000000000004</v>
      </c>
      <c r="GP263" s="265">
        <v>0.85187999999999997</v>
      </c>
      <c r="GQ263" s="265">
        <v>0.85511000000000004</v>
      </c>
      <c r="GR263" s="265">
        <v>0.79925000000000002</v>
      </c>
      <c r="GS263" s="265">
        <v>0.85838999999999999</v>
      </c>
      <c r="GT263" s="265">
        <v>0.86634</v>
      </c>
      <c r="GU263" s="265">
        <v>0.86785000000000001</v>
      </c>
      <c r="GV263" s="265">
        <v>0.84606000000000003</v>
      </c>
      <c r="GW263" s="265">
        <v>0.81540000000000001</v>
      </c>
      <c r="GX263" s="265">
        <v>0.92191000000000001</v>
      </c>
      <c r="GY263" s="265">
        <v>0.31015999999999999</v>
      </c>
      <c r="GZ263" s="265">
        <v>0.24661</v>
      </c>
      <c r="HA263" s="265">
        <v>0.90676000000000001</v>
      </c>
      <c r="HB263" s="265">
        <v>0.88570000000000004</v>
      </c>
      <c r="HC263" s="265">
        <v>0.69720000000000004</v>
      </c>
      <c r="HD263" s="265">
        <v>0.47775000000000001</v>
      </c>
      <c r="HE263" s="265">
        <v>0.91593000000000002</v>
      </c>
      <c r="HF263" s="265">
        <v>0.54473000000000005</v>
      </c>
      <c r="HG263" s="265">
        <v>0.91578999999999999</v>
      </c>
      <c r="HH263" s="265">
        <v>0.91840999999999995</v>
      </c>
      <c r="HI263" s="265">
        <v>0.91566999999999998</v>
      </c>
      <c r="HJ263" s="265">
        <v>0.58399999999999996</v>
      </c>
      <c r="HK263" s="265">
        <v>0.97023999999999999</v>
      </c>
      <c r="HL263" s="265">
        <v>0.95572000000000001</v>
      </c>
      <c r="HM263" s="265">
        <v>0.85018000000000005</v>
      </c>
      <c r="HN263" s="265">
        <v>0.82603000000000004</v>
      </c>
      <c r="HO263" s="265">
        <v>0.83128000000000002</v>
      </c>
      <c r="HP263" s="265">
        <v>0.86280000000000001</v>
      </c>
      <c r="HQ263" s="265">
        <v>0.48818</v>
      </c>
      <c r="HR263" s="265">
        <v>0.49558000000000002</v>
      </c>
      <c r="HS263" s="265">
        <v>0.77991999999999995</v>
      </c>
      <c r="HT263" s="265">
        <v>0.49298999999999998</v>
      </c>
      <c r="HU263" s="265">
        <v>0.47432000000000002</v>
      </c>
      <c r="HV263" s="265">
        <v>0.86753999999999998</v>
      </c>
      <c r="HW263" s="265">
        <v>0.40721000000000002</v>
      </c>
      <c r="HX263" s="265">
        <v>0.42449999999999999</v>
      </c>
      <c r="HY263" s="265">
        <v>0.32024999999999998</v>
      </c>
      <c r="HZ263" s="265">
        <v>0.59475999999999996</v>
      </c>
      <c r="IA263" s="265">
        <v>0.75861000000000001</v>
      </c>
      <c r="IB263" s="265">
        <v>0.76473999999999998</v>
      </c>
      <c r="IC263" s="265">
        <v>0.75082000000000004</v>
      </c>
      <c r="ID263" s="265">
        <v>0.75648000000000004</v>
      </c>
      <c r="IE263" s="265">
        <v>0.80627000000000004</v>
      </c>
      <c r="IF263" s="265">
        <v>0.80649000000000004</v>
      </c>
      <c r="IG263" s="265">
        <v>0.87422999999999995</v>
      </c>
      <c r="IH263" s="265">
        <v>0.91339999999999999</v>
      </c>
      <c r="II263" s="265">
        <v>0.61839999999999995</v>
      </c>
      <c r="IJ263" s="265">
        <v>0.80696999999999997</v>
      </c>
      <c r="IK263" s="265">
        <v>0.80281000000000002</v>
      </c>
      <c r="IL263" s="265">
        <v>0.89766000000000001</v>
      </c>
      <c r="IM263" s="265">
        <v>0.66556999999999999</v>
      </c>
      <c r="IN263" s="265">
        <v>0.49547999999999998</v>
      </c>
      <c r="IO263" s="265">
        <v>0.31862000000000001</v>
      </c>
      <c r="IP263" s="265">
        <v>0.91552999999999995</v>
      </c>
      <c r="IQ263" s="265">
        <v>0.83770999999999995</v>
      </c>
      <c r="IR263" s="265">
        <v>0.39828000000000002</v>
      </c>
      <c r="IS263" s="265">
        <v>0.95087999999999995</v>
      </c>
      <c r="IT263" s="265">
        <v>0.35115000000000002</v>
      </c>
      <c r="IU263" s="265">
        <v>0.87194000000000005</v>
      </c>
      <c r="IV263" s="265">
        <v>0.99617</v>
      </c>
      <c r="IW263" s="265">
        <v>0.79851000000000005</v>
      </c>
      <c r="IX263" s="265">
        <v>0.85057000000000005</v>
      </c>
      <c r="IY263" s="265">
        <v>0.60280999999999996</v>
      </c>
      <c r="IZ263" s="265">
        <v>0.55325999999999997</v>
      </c>
      <c r="JA263" s="265">
        <v>0.57686999999999999</v>
      </c>
      <c r="JB263" s="265">
        <v>0.55410000000000004</v>
      </c>
      <c r="JC263" s="265">
        <v>0.59397999999999995</v>
      </c>
      <c r="JD263" s="265">
        <v>0.68425999999999998</v>
      </c>
      <c r="JE263" s="265">
        <v>0.92271999999999998</v>
      </c>
      <c r="JF263" s="265">
        <v>0.30363000000000001</v>
      </c>
      <c r="JG263" s="265">
        <v>0.81389</v>
      </c>
      <c r="JH263" s="265">
        <v>0.66468000000000005</v>
      </c>
      <c r="JI263" s="265">
        <v>0.44619999999999999</v>
      </c>
      <c r="JJ263" s="265">
        <v>0.4385</v>
      </c>
      <c r="JK263" s="265">
        <v>0.55342999999999998</v>
      </c>
      <c r="JL263" s="265">
        <v>0.55093000000000003</v>
      </c>
      <c r="JM263" s="265">
        <v>0.84669000000000005</v>
      </c>
      <c r="JN263" s="265">
        <v>0.83753</v>
      </c>
      <c r="JO263" s="265">
        <v>0.84828999999999999</v>
      </c>
      <c r="JP263" s="265">
        <v>0.36418</v>
      </c>
      <c r="JQ263" s="265">
        <v>0.85462000000000005</v>
      </c>
      <c r="JR263" s="265">
        <v>0.81621999999999995</v>
      </c>
      <c r="JS263" s="265">
        <v>0.78620999999999996</v>
      </c>
      <c r="JT263" s="265">
        <v>0.22588</v>
      </c>
      <c r="JU263" s="265">
        <v>0.69950000000000001</v>
      </c>
      <c r="JV263" s="265">
        <v>0.65830999999999995</v>
      </c>
      <c r="JW263" s="265">
        <v>0.88517000000000001</v>
      </c>
      <c r="JX263" s="265">
        <v>0.87209999999999999</v>
      </c>
      <c r="JY263" s="265">
        <v>0.85285999999999995</v>
      </c>
      <c r="JZ263" s="265">
        <v>0.81118999999999997</v>
      </c>
      <c r="KA263" s="265">
        <v>0.98758999999999997</v>
      </c>
      <c r="KB263" s="265">
        <v>0.99234999999999995</v>
      </c>
      <c r="KC263" s="265">
        <v>0.31362000000000001</v>
      </c>
      <c r="KD263" s="265">
        <v>0.2535</v>
      </c>
      <c r="KE263" s="265">
        <v>0.26702999999999999</v>
      </c>
      <c r="KF263" s="265">
        <v>0.26204</v>
      </c>
      <c r="KG263" s="265">
        <v>0.24990999999999999</v>
      </c>
      <c r="KH263" s="265">
        <v>0.70467000000000002</v>
      </c>
      <c r="KI263" s="265">
        <v>0.78732000000000002</v>
      </c>
      <c r="KJ263" s="265">
        <v>0.77475000000000005</v>
      </c>
      <c r="KK263" s="265">
        <v>0.99953000000000003</v>
      </c>
      <c r="KL263" s="265">
        <v>0.98951999999999996</v>
      </c>
      <c r="KM263" s="265">
        <v>0.95352000000000003</v>
      </c>
      <c r="KN263" s="265">
        <v>0.88278000000000001</v>
      </c>
      <c r="KO263" s="265">
        <v>0.79608999999999996</v>
      </c>
      <c r="KP263" s="265">
        <v>5.796178618352423E-3</v>
      </c>
      <c r="KQ263" s="265">
        <v>0.64449000000000001</v>
      </c>
      <c r="KR263" s="265">
        <v>0.59045999999999998</v>
      </c>
      <c r="KS263" s="265">
        <v>0.54769000000000001</v>
      </c>
      <c r="KT263" s="265">
        <v>0.93384892331720826</v>
      </c>
      <c r="KU263" s="265">
        <v>0.35066000000000003</v>
      </c>
      <c r="KV263" s="265">
        <v>0.52837999999999996</v>
      </c>
      <c r="KW263" s="265">
        <v>0.59652000000000005</v>
      </c>
      <c r="KX263" s="265">
        <v>0.69394</v>
      </c>
      <c r="KY263" s="265">
        <v>0.84211000000000003</v>
      </c>
      <c r="KZ263" s="265">
        <v>0.95994000000000002</v>
      </c>
      <c r="LA263" s="265">
        <v>0.99975999999999998</v>
      </c>
      <c r="LB263" s="265">
        <v>0.97882000000000002</v>
      </c>
      <c r="LC263" s="265">
        <v>1</v>
      </c>
      <c r="LD263" s="265">
        <v>0</v>
      </c>
      <c r="LE263" s="265">
        <v>0.15035999999999999</v>
      </c>
      <c r="LF263" s="265">
        <v>0</v>
      </c>
      <c r="LG263" s="265">
        <v>0</v>
      </c>
      <c r="LH263" s="431">
        <v>2.4760819505900145E-3</v>
      </c>
      <c r="LI263" s="431">
        <v>4.7036916948854923E-3</v>
      </c>
      <c r="LJ263" s="431">
        <v>5.2606458775699139E-3</v>
      </c>
      <c r="LK263" s="431">
        <v>9.1497944667935371E-3</v>
      </c>
      <c r="LL263" s="431">
        <v>8.2464003935456276E-3</v>
      </c>
      <c r="LM263" s="431">
        <v>1.195572130382061E-2</v>
      </c>
      <c r="LN263" s="431">
        <v>9.7378836944699287E-3</v>
      </c>
      <c r="LO263" s="431">
        <v>1.3039840385317802E-2</v>
      </c>
      <c r="LP263" s="431">
        <v>1.2217875570058823E-2</v>
      </c>
      <c r="LQ263" s="431">
        <v>1.3687580823898315E-2</v>
      </c>
      <c r="LR263" s="431">
        <v>2.1133136469870806E-3</v>
      </c>
      <c r="LS263" s="431">
        <v>7.442893460392952E-3</v>
      </c>
      <c r="LT263" s="431">
        <v>2.8096870519220829E-3</v>
      </c>
      <c r="LU263" s="431">
        <v>1.0562957264482975E-2</v>
      </c>
      <c r="LV263" s="431">
        <v>8.3098355680704117E-3</v>
      </c>
      <c r="LW263" s="431">
        <v>1.0403499007225037E-2</v>
      </c>
      <c r="LX263" s="431">
        <v>9.370872750878334E-3</v>
      </c>
      <c r="LY263" s="431">
        <v>1.1472838930785656E-2</v>
      </c>
      <c r="LZ263" s="431">
        <v>2.3688192013651133E-3</v>
      </c>
      <c r="MA263" s="431">
        <v>4.5794378966093063E-3</v>
      </c>
      <c r="MB263" s="431">
        <v>2.5646830908954144E-3</v>
      </c>
      <c r="MC263" s="431">
        <v>8.7478905916213989E-3</v>
      </c>
      <c r="MD263" s="431">
        <v>9.7056934610009193E-3</v>
      </c>
      <c r="ME263" s="431">
        <v>5.932412575930357E-3</v>
      </c>
      <c r="MF263" s="431">
        <v>4.9298033118247986E-3</v>
      </c>
      <c r="MG263" s="431">
        <v>6.5753152593970299E-3</v>
      </c>
      <c r="MH263" s="266"/>
      <c r="MI263" s="266"/>
      <c r="MJ263" s="266"/>
      <c r="MK263" s="266"/>
      <c r="ML263" s="266"/>
      <c r="MM263" s="266"/>
      <c r="MN263" s="266"/>
      <c r="MO263" s="266"/>
      <c r="MP263" s="266"/>
      <c r="MQ263" s="266"/>
      <c r="MR263" s="266"/>
      <c r="MS263" s="266"/>
      <c r="MT263" s="266"/>
      <c r="MU263" s="266"/>
      <c r="MV263" s="266"/>
      <c r="MW263" s="266"/>
      <c r="MX263" s="266"/>
      <c r="MY263" s="266"/>
      <c r="MZ263" s="266"/>
      <c r="NA263" s="266"/>
      <c r="NB263" s="266"/>
      <c r="NC263" s="266"/>
      <c r="ND263" s="266"/>
      <c r="NE263" s="266"/>
      <c r="NF263" s="266"/>
      <c r="NG263" s="266"/>
      <c r="NH263" s="266"/>
      <c r="NI263" s="266"/>
      <c r="NJ263" s="266"/>
      <c r="NK263" s="266"/>
      <c r="NL263" s="266"/>
      <c r="NM263" s="266"/>
      <c r="NN263" s="266"/>
      <c r="NO263" s="266"/>
      <c r="NP263" s="266"/>
      <c r="NQ263" s="266"/>
      <c r="NR263" s="266"/>
      <c r="NS263" s="266"/>
      <c r="NT263" s="266"/>
      <c r="NU263" s="266"/>
      <c r="NV263" s="266"/>
      <c r="NW263" s="266"/>
      <c r="NX263" s="266"/>
      <c r="NY263" s="266"/>
      <c r="NZ263" s="266"/>
      <c r="OA263" s="266"/>
      <c r="OB263" s="266"/>
      <c r="OC263" s="266"/>
      <c r="OD263" s="266"/>
      <c r="OE263" s="266"/>
      <c r="OF263" s="266"/>
      <c r="OG263" s="266"/>
      <c r="OH263" s="266"/>
      <c r="OI263" s="266"/>
      <c r="OJ263" s="266"/>
      <c r="OK263" s="266"/>
      <c r="OL263" s="266"/>
      <c r="OM263" s="266"/>
      <c r="ON263" s="267"/>
    </row>
    <row r="264" spans="1:404">
      <c r="A264" s="261">
        <v>639</v>
      </c>
      <c r="B264" s="265">
        <v>0.12769</v>
      </c>
      <c r="C264" s="265">
        <v>0.18615999999999999</v>
      </c>
      <c r="D264" s="265">
        <v>0.23052</v>
      </c>
      <c r="E264" s="265">
        <v>0.27900000000000003</v>
      </c>
      <c r="F264" s="265">
        <v>0.12379999999999999</v>
      </c>
      <c r="G264" s="265">
        <v>0.18110999999999999</v>
      </c>
      <c r="H264" s="265">
        <v>0.23044999999999999</v>
      </c>
      <c r="I264" s="265">
        <v>0.41454999999999997</v>
      </c>
      <c r="J264" s="265">
        <v>0.44236999999999999</v>
      </c>
      <c r="K264" s="265">
        <v>3.3193E-2</v>
      </c>
      <c r="L264" s="265">
        <v>3.6764999999999999E-2</v>
      </c>
      <c r="M264" s="265">
        <v>4.8855000000000003E-2</v>
      </c>
      <c r="N264" s="265">
        <v>0.47720000000000001</v>
      </c>
      <c r="O264" s="265">
        <v>0.21626999999999999</v>
      </c>
      <c r="P264" s="265">
        <v>0.17915</v>
      </c>
      <c r="Q264" s="265">
        <v>0.14877000000000001</v>
      </c>
      <c r="R264" s="265">
        <v>0.27089000000000002</v>
      </c>
      <c r="S264" s="265">
        <v>0.29281000000000001</v>
      </c>
      <c r="T264" s="265">
        <v>0.20197000000000001</v>
      </c>
      <c r="U264" s="265">
        <v>0.21034</v>
      </c>
      <c r="V264" s="265">
        <v>0.14101</v>
      </c>
      <c r="W264" s="265">
        <v>0.10793999999999999</v>
      </c>
      <c r="X264" s="265">
        <v>8.8725999999999999E-2</v>
      </c>
      <c r="Y264" s="265">
        <v>0.11046</v>
      </c>
      <c r="Z264" s="265">
        <v>7.4327000000000004E-2</v>
      </c>
      <c r="AA264" s="265">
        <v>0.12648999999999999</v>
      </c>
      <c r="AB264" s="265">
        <v>8.8817999999999994E-2</v>
      </c>
      <c r="AC264" s="265">
        <v>0.37953999999999999</v>
      </c>
      <c r="AD264" s="265">
        <v>0.25469000000000003</v>
      </c>
      <c r="AE264" s="265">
        <v>6.0467E-2</v>
      </c>
      <c r="AF264" s="265">
        <v>5.4220999999999998E-2</v>
      </c>
      <c r="AG264" s="265">
        <v>6.5670000000000006E-2</v>
      </c>
      <c r="AH264" s="265">
        <v>3.5978000000000003E-2</v>
      </c>
      <c r="AI264" s="265">
        <v>3.2954999999999998E-2</v>
      </c>
      <c r="AJ264" s="265">
        <v>4.3432999999999999E-2</v>
      </c>
      <c r="AK264" s="265">
        <v>2.1693E-2</v>
      </c>
      <c r="AL264" s="265">
        <v>3.0103999999999999E-2</v>
      </c>
      <c r="AM264" s="265">
        <v>2.6377999999999999E-2</v>
      </c>
      <c r="AN264" s="265">
        <v>1.9007E-2</v>
      </c>
      <c r="AO264" s="265">
        <v>2.6159000000000002E-2</v>
      </c>
      <c r="AP264" s="265">
        <v>3.5504000000000001E-2</v>
      </c>
      <c r="AQ264" s="265">
        <v>1.6882999999999999E-2</v>
      </c>
      <c r="AR264" s="265">
        <v>2.4743000000000001E-2</v>
      </c>
      <c r="AS264" s="265">
        <v>2.2377000000000001E-2</v>
      </c>
      <c r="AT264" s="265">
        <v>1.6069E-2</v>
      </c>
      <c r="AU264" s="265">
        <v>2.197E-2</v>
      </c>
      <c r="AV264" s="265">
        <v>1.4704999999999999E-2</v>
      </c>
      <c r="AW264" s="265">
        <v>3.5755000000000002E-2</v>
      </c>
      <c r="AX264" s="265">
        <v>3.6221000000000003E-2</v>
      </c>
      <c r="AY264" s="265">
        <v>2.8257999999999998E-2</v>
      </c>
      <c r="AZ264" s="265">
        <v>2.3991999999999999E-2</v>
      </c>
      <c r="BA264" s="265">
        <v>3.6735999999999998E-2</v>
      </c>
      <c r="BB264" s="265">
        <v>3.6735999999999998E-2</v>
      </c>
      <c r="BC264" s="265">
        <v>3.6704000000000001E-2</v>
      </c>
      <c r="BD264" s="265">
        <v>3.6735999999999998E-2</v>
      </c>
      <c r="BE264" s="265">
        <v>0.10995000000000001</v>
      </c>
      <c r="BF264" s="265">
        <v>9.7183000000000005E-2</v>
      </c>
      <c r="BG264" s="265">
        <v>0.43224000000000001</v>
      </c>
      <c r="BH264" s="265">
        <v>0.43071999999999999</v>
      </c>
      <c r="BI264" s="265">
        <v>0.89361999999999997</v>
      </c>
      <c r="BJ264" s="265">
        <v>0.81615000000000004</v>
      </c>
      <c r="BK264" s="265">
        <v>0.22597</v>
      </c>
      <c r="BL264" s="265">
        <v>0.47744999999999999</v>
      </c>
      <c r="BM264" s="265">
        <v>0.32927000000000001</v>
      </c>
      <c r="BN264" s="265">
        <v>0.49970999999999999</v>
      </c>
      <c r="BO264" s="265">
        <v>0.66571000000000002</v>
      </c>
      <c r="BP264" s="265">
        <v>5.8562999999999997E-2</v>
      </c>
      <c r="BQ264" s="265">
        <v>0.37559999999999999</v>
      </c>
      <c r="BR264" s="265">
        <v>0.54376000000000002</v>
      </c>
      <c r="BS264" s="265">
        <v>0.36698999999999998</v>
      </c>
      <c r="BT264" s="265">
        <v>0.47933999999999999</v>
      </c>
      <c r="BU264" s="265">
        <v>1.0704999999999999E-2</v>
      </c>
      <c r="BV264" s="265">
        <v>4.7234E-3</v>
      </c>
      <c r="BW264" s="265">
        <v>2.9517000000000002E-2</v>
      </c>
      <c r="BX264" s="265">
        <v>1.4663000000000001E-2</v>
      </c>
      <c r="BY264" s="265">
        <v>0.65759999999999996</v>
      </c>
      <c r="BZ264" s="265">
        <v>0.64029000000000003</v>
      </c>
      <c r="CA264" s="265">
        <v>0.93600000000000005</v>
      </c>
      <c r="CB264" s="265">
        <v>0.75826000000000005</v>
      </c>
      <c r="CC264" s="265">
        <v>0.91088000000000002</v>
      </c>
      <c r="CD264" s="265">
        <v>0.64614000000000005</v>
      </c>
      <c r="CE264" s="265">
        <v>0.60911999999999999</v>
      </c>
      <c r="CF264" s="265">
        <v>0.66374</v>
      </c>
      <c r="CG264" s="265">
        <v>0.62514000000000003</v>
      </c>
      <c r="CH264" s="265">
        <v>0.61377000000000004</v>
      </c>
      <c r="CI264" s="265">
        <v>0.61333000000000004</v>
      </c>
      <c r="CJ264" s="265">
        <v>0.61424000000000001</v>
      </c>
      <c r="CK264" s="265">
        <v>0.66864000000000001</v>
      </c>
      <c r="CL264" s="265">
        <v>0.53122999999999998</v>
      </c>
      <c r="CM264" s="265">
        <v>0.22891</v>
      </c>
      <c r="CN264" s="265">
        <v>0.77373999999999998</v>
      </c>
      <c r="CO264" s="265">
        <v>0.34991</v>
      </c>
      <c r="CP264" s="265">
        <v>0.24324999999999999</v>
      </c>
      <c r="CQ264" s="265">
        <v>0.26390999999999998</v>
      </c>
      <c r="CR264" s="265">
        <v>0.24399999999999999</v>
      </c>
      <c r="CS264" s="265">
        <v>8.3673999999999998E-2</v>
      </c>
      <c r="CT264" s="265">
        <v>0.47216999999999998</v>
      </c>
      <c r="CU264" s="265">
        <v>0.97799999999999998</v>
      </c>
      <c r="CV264" s="265">
        <v>0.45532</v>
      </c>
      <c r="CW264" s="265">
        <v>0.6</v>
      </c>
      <c r="CX264" s="265">
        <v>0.10722</v>
      </c>
      <c r="CY264" s="265">
        <v>0.99175000000000002</v>
      </c>
      <c r="CZ264" s="265">
        <v>0.46117999999999998</v>
      </c>
      <c r="DA264" s="265">
        <v>0.38632</v>
      </c>
      <c r="DB264" s="265">
        <v>0.98384000000000005</v>
      </c>
      <c r="DC264" s="265">
        <v>0.99587999999999999</v>
      </c>
      <c r="DD264" s="265">
        <v>0.98585999999999996</v>
      </c>
      <c r="DE264" s="265">
        <v>0.99794000000000005</v>
      </c>
      <c r="DF264" s="265">
        <v>9.6898999999999999E-2</v>
      </c>
      <c r="DG264" s="265">
        <v>9.7144999999999995E-2</v>
      </c>
      <c r="DH264" s="265">
        <v>0.91310999999999998</v>
      </c>
      <c r="DI264" s="265">
        <v>8.1531000000000006E-2</v>
      </c>
      <c r="DJ264" s="265">
        <v>9.2915999999999999E-2</v>
      </c>
      <c r="DK264" s="265">
        <v>0.22028</v>
      </c>
      <c r="DL264" s="265">
        <v>1.9474000000000002E-2</v>
      </c>
      <c r="DM264" s="265">
        <v>9.7504999999999994E-2</v>
      </c>
      <c r="DN264" s="265">
        <v>0.15506</v>
      </c>
      <c r="DO264" s="265">
        <v>6.5822000000000006E-2</v>
      </c>
      <c r="DP264" s="265">
        <v>0.14763999999999999</v>
      </c>
      <c r="DQ264" s="265">
        <v>0.29958000000000001</v>
      </c>
      <c r="DR264" s="265">
        <v>0.57669000000000004</v>
      </c>
      <c r="DS264" s="265">
        <v>2.1513000000000001E-2</v>
      </c>
      <c r="DT264" s="265">
        <v>1.9858000000000001E-2</v>
      </c>
      <c r="DU264" s="265">
        <v>7.5888999999999998E-2</v>
      </c>
      <c r="DV264" s="265">
        <v>1.4357E-2</v>
      </c>
      <c r="DW264" s="265">
        <v>9.7092999999999999E-2</v>
      </c>
      <c r="DX264" s="265">
        <v>0.54935</v>
      </c>
      <c r="DY264" s="265">
        <v>0.69962000000000002</v>
      </c>
      <c r="DZ264" s="265">
        <v>1.4718999999999999E-2</v>
      </c>
      <c r="EA264" s="265">
        <v>9.9470000000000003E-2</v>
      </c>
      <c r="EB264" s="265">
        <v>9.2868000000000006E-2</v>
      </c>
      <c r="EC264" s="265">
        <v>9.2866000000000004E-2</v>
      </c>
      <c r="ED264" s="265">
        <v>9.2871999999999996E-2</v>
      </c>
      <c r="EE264" s="265">
        <v>9.2874999999999999E-2</v>
      </c>
      <c r="EF264" s="265">
        <v>0.37107000000000001</v>
      </c>
      <c r="EG264" s="265">
        <v>9.9460000000000007E-2</v>
      </c>
      <c r="EH264" s="265">
        <v>0.10761</v>
      </c>
      <c r="EI264" s="265">
        <v>0.97958999999999996</v>
      </c>
      <c r="EJ264" s="265">
        <v>0.99794000000000005</v>
      </c>
      <c r="EK264" s="265">
        <v>0.98787999999999998</v>
      </c>
      <c r="EL264" s="265">
        <v>0.89792000000000005</v>
      </c>
      <c r="EM264" s="265">
        <v>0.36947999999999998</v>
      </c>
      <c r="EN264" s="265">
        <v>0.31474999999999997</v>
      </c>
      <c r="EO264" s="265">
        <v>0.77875000000000005</v>
      </c>
      <c r="EP264" s="265">
        <v>0.84287999999999996</v>
      </c>
      <c r="EQ264" s="265">
        <v>0.85528999999999999</v>
      </c>
      <c r="ER264" s="265">
        <v>0.74685999999999997</v>
      </c>
      <c r="ES264" s="265">
        <v>0.84518000000000004</v>
      </c>
      <c r="ET264" s="265">
        <v>0.84148999999999996</v>
      </c>
      <c r="EU264" s="265">
        <v>0.84989999999999999</v>
      </c>
      <c r="EV264" s="265">
        <v>0.40667999999999999</v>
      </c>
      <c r="EW264" s="265">
        <v>0.47969000000000001</v>
      </c>
      <c r="EX264" s="265">
        <v>0.61895999999999995</v>
      </c>
      <c r="EY264" s="265">
        <v>0.85824999999999996</v>
      </c>
      <c r="EZ264" s="265">
        <v>0.88321000000000005</v>
      </c>
      <c r="FA264" s="265">
        <v>0.66019000000000005</v>
      </c>
      <c r="FB264" s="265">
        <v>0.50651000000000002</v>
      </c>
      <c r="FC264" s="265">
        <v>0.37685999999999997</v>
      </c>
      <c r="FD264" s="265">
        <v>0.92989999999999995</v>
      </c>
      <c r="FE264" s="265">
        <v>0.26269999999999999</v>
      </c>
      <c r="FF264" s="265">
        <v>0.94089</v>
      </c>
      <c r="FG264" s="265">
        <v>0.92130999999999996</v>
      </c>
      <c r="FH264" s="265">
        <v>0.95750000000000002</v>
      </c>
      <c r="FI264" s="265">
        <v>0.96863999999999995</v>
      </c>
      <c r="FJ264" s="265">
        <v>0.24479999999999999</v>
      </c>
      <c r="FK264" s="265">
        <v>0.24840000000000001</v>
      </c>
      <c r="FL264" s="265">
        <v>0.93708999999999998</v>
      </c>
      <c r="FM264" s="265">
        <v>0.44064999999999999</v>
      </c>
      <c r="FN264" s="265">
        <v>0.99641999999999997</v>
      </c>
      <c r="FO264" s="265">
        <v>0.88800000000000001</v>
      </c>
      <c r="FP264" s="265">
        <v>0.26921</v>
      </c>
      <c r="FQ264" s="265">
        <v>0.91791999999999996</v>
      </c>
      <c r="FR264" s="265">
        <v>0.82913999999999999</v>
      </c>
      <c r="FS264" s="265">
        <v>0.79542000000000002</v>
      </c>
      <c r="FT264" s="265">
        <v>0.99975000000000003</v>
      </c>
      <c r="FU264" s="265">
        <v>0.99956999999999996</v>
      </c>
      <c r="FV264" s="265">
        <v>0.46897</v>
      </c>
      <c r="FW264" s="265">
        <v>0.29043999999999998</v>
      </c>
      <c r="FX264" s="265">
        <v>0.85599999999999998</v>
      </c>
      <c r="FY264" s="265">
        <v>0.26124999999999998</v>
      </c>
      <c r="FZ264" s="265">
        <v>0.29043999999999998</v>
      </c>
      <c r="GA264" s="265">
        <v>0.65847</v>
      </c>
      <c r="GB264" s="265">
        <v>0.40617999999999999</v>
      </c>
      <c r="GC264" s="265">
        <v>0.66276000000000002</v>
      </c>
      <c r="GD264" s="265">
        <v>0.96547000000000005</v>
      </c>
      <c r="GE264" s="265">
        <v>0.74678999999999995</v>
      </c>
      <c r="GF264" s="265">
        <v>0.86102000000000001</v>
      </c>
      <c r="GG264" s="265">
        <v>0.35370000000000001</v>
      </c>
      <c r="GH264" s="265">
        <v>0.40023999999999998</v>
      </c>
      <c r="GI264" s="265">
        <v>0.37045</v>
      </c>
      <c r="GJ264" s="265">
        <v>0.93896000000000002</v>
      </c>
      <c r="GK264" s="265">
        <v>0.95335999999999999</v>
      </c>
      <c r="GL264" s="265">
        <v>0.60448000000000002</v>
      </c>
      <c r="GM264" s="265">
        <v>0.89556000000000002</v>
      </c>
      <c r="GN264" s="265">
        <v>0.56867999999999996</v>
      </c>
      <c r="GO264" s="265">
        <v>0.88719999999999999</v>
      </c>
      <c r="GP264" s="265">
        <v>0.84299999999999997</v>
      </c>
      <c r="GQ264" s="265">
        <v>0.84641999999999995</v>
      </c>
      <c r="GR264" s="265">
        <v>0.78963000000000005</v>
      </c>
      <c r="GS264" s="265">
        <v>0.85023000000000004</v>
      </c>
      <c r="GT264" s="265">
        <v>0.85823000000000005</v>
      </c>
      <c r="GU264" s="265">
        <v>0.85967000000000005</v>
      </c>
      <c r="GV264" s="265">
        <v>0.83818000000000004</v>
      </c>
      <c r="GW264" s="265">
        <v>0.80661000000000005</v>
      </c>
      <c r="GX264" s="265">
        <v>0.91610000000000003</v>
      </c>
      <c r="GY264" s="265">
        <v>0.30406</v>
      </c>
      <c r="GZ264" s="265">
        <v>0.24168999999999999</v>
      </c>
      <c r="HA264" s="265">
        <v>0.89946999999999999</v>
      </c>
      <c r="HB264" s="265">
        <v>0.87816000000000005</v>
      </c>
      <c r="HC264" s="265">
        <v>0.69201999999999997</v>
      </c>
      <c r="HD264" s="265">
        <v>0.47208</v>
      </c>
      <c r="HE264" s="265">
        <v>0.91017999999999999</v>
      </c>
      <c r="HF264" s="265">
        <v>0.53617000000000004</v>
      </c>
      <c r="HG264" s="265">
        <v>0.90991</v>
      </c>
      <c r="HH264" s="265">
        <v>0.91266000000000003</v>
      </c>
      <c r="HI264" s="265">
        <v>0.90996999999999995</v>
      </c>
      <c r="HJ264" s="265">
        <v>0.57335000000000003</v>
      </c>
      <c r="HK264" s="265">
        <v>0.96526999999999996</v>
      </c>
      <c r="HL264" s="265">
        <v>0.95003000000000004</v>
      </c>
      <c r="HM264" s="265">
        <v>0.84189000000000003</v>
      </c>
      <c r="HN264" s="265">
        <v>0.81862999999999997</v>
      </c>
      <c r="HO264" s="265">
        <v>0.82320000000000004</v>
      </c>
      <c r="HP264" s="265">
        <v>0.85411000000000004</v>
      </c>
      <c r="HQ264" s="265">
        <v>0.48077999999999999</v>
      </c>
      <c r="HR264" s="265">
        <v>0.48826999999999998</v>
      </c>
      <c r="HS264" s="265">
        <v>0.77005999999999997</v>
      </c>
      <c r="HT264" s="265">
        <v>0.48516999999999999</v>
      </c>
      <c r="HU264" s="265">
        <v>0.46650999999999998</v>
      </c>
      <c r="HV264" s="265">
        <v>0.85895999999999995</v>
      </c>
      <c r="HW264" s="265">
        <v>0.39981</v>
      </c>
      <c r="HX264" s="265">
        <v>0.41714000000000001</v>
      </c>
      <c r="HY264" s="265">
        <v>0.31441999999999998</v>
      </c>
      <c r="HZ264" s="265">
        <v>0.58472000000000002</v>
      </c>
      <c r="IA264" s="265">
        <v>0.74894000000000005</v>
      </c>
      <c r="IB264" s="265">
        <v>0.75548000000000004</v>
      </c>
      <c r="IC264" s="265">
        <v>0.74109000000000003</v>
      </c>
      <c r="ID264" s="265">
        <v>0.74685000000000001</v>
      </c>
      <c r="IE264" s="265">
        <v>0.79681000000000002</v>
      </c>
      <c r="IF264" s="265">
        <v>0.79673000000000005</v>
      </c>
      <c r="IG264" s="265">
        <v>0.86629999999999996</v>
      </c>
      <c r="IH264" s="265">
        <v>0.90705000000000002</v>
      </c>
      <c r="II264" s="265">
        <v>0.60843999999999998</v>
      </c>
      <c r="IJ264" s="265">
        <v>0.79549999999999998</v>
      </c>
      <c r="IK264" s="265">
        <v>0.79185000000000005</v>
      </c>
      <c r="IL264" s="265">
        <v>0.89083999999999997</v>
      </c>
      <c r="IM264" s="265">
        <v>0.65529000000000004</v>
      </c>
      <c r="IN264" s="265">
        <v>0.48665999999999998</v>
      </c>
      <c r="IO264" s="265">
        <v>0.30874000000000001</v>
      </c>
      <c r="IP264" s="265">
        <v>0.90685000000000004</v>
      </c>
      <c r="IQ264" s="265">
        <v>0.82882999999999996</v>
      </c>
      <c r="IR264" s="265">
        <v>0.39137</v>
      </c>
      <c r="IS264" s="265">
        <v>0.94493000000000005</v>
      </c>
      <c r="IT264" s="265">
        <v>0.34499999999999997</v>
      </c>
      <c r="IU264" s="265">
        <v>0.86385999999999996</v>
      </c>
      <c r="IV264" s="265">
        <v>0.99509000000000003</v>
      </c>
      <c r="IW264" s="265">
        <v>0.78761999999999999</v>
      </c>
      <c r="IX264" s="265">
        <v>0.84184999999999999</v>
      </c>
      <c r="IY264" s="265">
        <v>0.59440000000000004</v>
      </c>
      <c r="IZ264" s="265">
        <v>0.54586000000000001</v>
      </c>
      <c r="JA264" s="265">
        <v>0.56896999999999998</v>
      </c>
      <c r="JB264" s="265">
        <v>0.54652000000000001</v>
      </c>
      <c r="JC264" s="265">
        <v>0.58596999999999999</v>
      </c>
      <c r="JD264" s="265">
        <v>0.67359999999999998</v>
      </c>
      <c r="JE264" s="265">
        <v>0.91690000000000005</v>
      </c>
      <c r="JF264" s="265">
        <v>0.29798999999999998</v>
      </c>
      <c r="JG264" s="265">
        <v>0.80495000000000005</v>
      </c>
      <c r="JH264" s="265">
        <v>0.65534999999999999</v>
      </c>
      <c r="JI264" s="265">
        <v>0.43936999999999998</v>
      </c>
      <c r="JJ264" s="265">
        <v>0.43142999999999998</v>
      </c>
      <c r="JK264" s="265">
        <v>0.54444000000000004</v>
      </c>
      <c r="JL264" s="265">
        <v>0.54293000000000002</v>
      </c>
      <c r="JM264" s="265">
        <v>0.83896000000000004</v>
      </c>
      <c r="JN264" s="265">
        <v>0.82809999999999995</v>
      </c>
      <c r="JO264" s="265">
        <v>0.83955999999999997</v>
      </c>
      <c r="JP264" s="265">
        <v>0.35622999999999999</v>
      </c>
      <c r="JQ264" s="265">
        <v>0.84599999999999997</v>
      </c>
      <c r="JR264" s="265">
        <v>0.80535999999999996</v>
      </c>
      <c r="JS264" s="265">
        <v>0.77695000000000003</v>
      </c>
      <c r="JT264" s="265">
        <v>0.22205</v>
      </c>
      <c r="JU264" s="265">
        <v>0.68830000000000002</v>
      </c>
      <c r="JV264" s="265">
        <v>0.65056000000000003</v>
      </c>
      <c r="JW264" s="265">
        <v>0.87534999999999996</v>
      </c>
      <c r="JX264" s="265">
        <v>0.86092999999999997</v>
      </c>
      <c r="JY264" s="265">
        <v>0.84470999999999996</v>
      </c>
      <c r="JZ264" s="265">
        <v>0.80171000000000003</v>
      </c>
      <c r="KA264" s="265">
        <v>0.98479000000000005</v>
      </c>
      <c r="KB264" s="265">
        <v>0.99539</v>
      </c>
      <c r="KC264" s="265">
        <v>0.30797999999999998</v>
      </c>
      <c r="KD264" s="265">
        <v>0.24854999999999999</v>
      </c>
      <c r="KE264" s="265">
        <v>0.26184000000000002</v>
      </c>
      <c r="KF264" s="265">
        <v>0.25739000000000001</v>
      </c>
      <c r="KG264" s="265">
        <v>0.24548</v>
      </c>
      <c r="KH264" s="265">
        <v>0.69494999999999996</v>
      </c>
      <c r="KI264" s="265">
        <v>0.77632000000000001</v>
      </c>
      <c r="KJ264" s="265">
        <v>0.76366000000000001</v>
      </c>
      <c r="KK264" s="265">
        <v>0.99975999999999998</v>
      </c>
      <c r="KL264" s="265">
        <v>0.98628000000000005</v>
      </c>
      <c r="KM264" s="265">
        <v>0.95657000000000003</v>
      </c>
      <c r="KN264" s="265">
        <v>0.88458999999999999</v>
      </c>
      <c r="KO264" s="265">
        <v>0.79701999999999995</v>
      </c>
      <c r="KP264" s="265">
        <v>5.7988144862282168E-3</v>
      </c>
      <c r="KQ264" s="265">
        <v>0.64448000000000005</v>
      </c>
      <c r="KR264" s="265">
        <v>0.59021999999999997</v>
      </c>
      <c r="KS264" s="265">
        <v>0.54730999999999996</v>
      </c>
      <c r="KT264" s="265">
        <v>0.93501993284451468</v>
      </c>
      <c r="KU264" s="265">
        <v>0.35410000000000003</v>
      </c>
      <c r="KV264" s="265">
        <v>0.53171000000000002</v>
      </c>
      <c r="KW264" s="265">
        <v>0.59965000000000002</v>
      </c>
      <c r="KX264" s="265">
        <v>0.69669000000000003</v>
      </c>
      <c r="KY264" s="265">
        <v>0.84402999999999995</v>
      </c>
      <c r="KZ264" s="265">
        <v>0.96092999999999995</v>
      </c>
      <c r="LA264" s="265">
        <v>0.99983999999999995</v>
      </c>
      <c r="LB264" s="265">
        <v>0.97814999999999996</v>
      </c>
      <c r="LC264" s="265">
        <v>1</v>
      </c>
      <c r="LD264" s="265">
        <v>0</v>
      </c>
      <c r="LE264" s="265">
        <v>0.14727999999999999</v>
      </c>
      <c r="LF264" s="265">
        <v>0</v>
      </c>
      <c r="LG264" s="265">
        <v>0</v>
      </c>
      <c r="LH264" s="431">
        <v>2.4161683395504951E-3</v>
      </c>
      <c r="LI264" s="431">
        <v>4.50486084446311E-3</v>
      </c>
      <c r="LJ264" s="431">
        <v>5.0488715060055256E-3</v>
      </c>
      <c r="LK264" s="431">
        <v>8.6947185918688774E-3</v>
      </c>
      <c r="LL264" s="431">
        <v>7.8781042248010635E-3</v>
      </c>
      <c r="LM264" s="431">
        <v>1.1359148658812046E-2</v>
      </c>
      <c r="LN264" s="431">
        <v>9.0834451839327812E-3</v>
      </c>
      <c r="LO264" s="431">
        <v>1.2339894659817219E-2</v>
      </c>
      <c r="LP264" s="431">
        <v>1.1681631207466125E-2</v>
      </c>
      <c r="LQ264" s="431">
        <v>1.3072584755718708E-2</v>
      </c>
      <c r="LR264" s="431">
        <v>2.0654182881116867E-3</v>
      </c>
      <c r="LS264" s="431">
        <v>7.0699518546462059E-3</v>
      </c>
      <c r="LT264" s="431">
        <v>2.7171489782631397E-3</v>
      </c>
      <c r="LU264" s="431">
        <v>1.0040433146059513E-2</v>
      </c>
      <c r="LV264" s="431">
        <v>7.8298049047589302E-3</v>
      </c>
      <c r="LW264" s="431">
        <v>9.6036558970808983E-3</v>
      </c>
      <c r="LX264" s="431">
        <v>8.9120771735906601E-3</v>
      </c>
      <c r="LY264" s="431">
        <v>1.091218926012516E-2</v>
      </c>
      <c r="LZ264" s="431">
        <v>2.3110206238925457E-3</v>
      </c>
      <c r="MA264" s="431">
        <v>4.3925279751420021E-3</v>
      </c>
      <c r="MB264" s="431">
        <v>2.4989123921841383E-3</v>
      </c>
      <c r="MC264" s="431">
        <v>8.3267148584127426E-3</v>
      </c>
      <c r="MD264" s="431">
        <v>9.1475332155823708E-3</v>
      </c>
      <c r="ME264" s="431">
        <v>5.6032524444162846E-3</v>
      </c>
      <c r="MF264" s="431">
        <v>4.6699373051524162E-3</v>
      </c>
      <c r="MG264" s="431">
        <v>6.1958734877407551E-3</v>
      </c>
      <c r="MH264" s="266"/>
      <c r="MI264" s="266"/>
      <c r="MJ264" s="266"/>
      <c r="MK264" s="266"/>
      <c r="ML264" s="266"/>
      <c r="MM264" s="266"/>
      <c r="MN264" s="266"/>
      <c r="MO264" s="266"/>
      <c r="MP264" s="266"/>
      <c r="MQ264" s="266"/>
      <c r="MR264" s="266"/>
      <c r="MS264" s="266"/>
      <c r="MT264" s="266"/>
      <c r="MU264" s="266"/>
      <c r="MV264" s="266"/>
      <c r="MW264" s="266"/>
      <c r="MX264" s="266"/>
      <c r="MY264" s="266"/>
      <c r="MZ264" s="266"/>
      <c r="NA264" s="266"/>
      <c r="NB264" s="266"/>
      <c r="NC264" s="266"/>
      <c r="ND264" s="266"/>
      <c r="NE264" s="266"/>
      <c r="NF264" s="266"/>
      <c r="NG264" s="266"/>
      <c r="NH264" s="266"/>
      <c r="NI264" s="266"/>
      <c r="NJ264" s="266"/>
      <c r="NK264" s="266"/>
      <c r="NL264" s="266"/>
      <c r="NM264" s="266"/>
      <c r="NN264" s="266"/>
      <c r="NO264" s="266"/>
      <c r="NP264" s="266"/>
      <c r="NQ264" s="266"/>
      <c r="NR264" s="266"/>
      <c r="NS264" s="266"/>
      <c r="NT264" s="266"/>
      <c r="NU264" s="266"/>
      <c r="NV264" s="266"/>
      <c r="NW264" s="266"/>
      <c r="NX264" s="266"/>
      <c r="NY264" s="266"/>
      <c r="NZ264" s="266"/>
      <c r="OA264" s="266"/>
      <c r="OB264" s="266"/>
      <c r="OC264" s="266"/>
      <c r="OD264" s="266"/>
      <c r="OE264" s="266"/>
      <c r="OF264" s="266"/>
      <c r="OG264" s="266"/>
      <c r="OH264" s="266"/>
      <c r="OI264" s="266"/>
      <c r="OJ264" s="266"/>
      <c r="OK264" s="266"/>
      <c r="OL264" s="266"/>
      <c r="OM264" s="266"/>
      <c r="ON264" s="267"/>
    </row>
    <row r="265" spans="1:404">
      <c r="A265" s="261">
        <v>640</v>
      </c>
      <c r="B265" s="265">
        <v>0.12411</v>
      </c>
      <c r="C265" s="265">
        <v>0.18038999999999999</v>
      </c>
      <c r="D265" s="265">
        <v>0.22323000000000001</v>
      </c>
      <c r="E265" s="265">
        <v>0.27015</v>
      </c>
      <c r="F265" s="265">
        <v>0.12021999999999999</v>
      </c>
      <c r="G265" s="265">
        <v>0.17510000000000001</v>
      </c>
      <c r="H265" s="265">
        <v>0.22903999999999999</v>
      </c>
      <c r="I265" s="265">
        <v>0.41437000000000002</v>
      </c>
      <c r="J265" s="265">
        <v>0.44145000000000001</v>
      </c>
      <c r="K265" s="265">
        <v>2.6461999999999999E-2</v>
      </c>
      <c r="L265" s="265">
        <v>2.8417999999999999E-2</v>
      </c>
      <c r="M265" s="265">
        <v>3.7502000000000001E-2</v>
      </c>
      <c r="N265" s="265">
        <v>0.47098000000000001</v>
      </c>
      <c r="O265" s="265">
        <v>0.21223</v>
      </c>
      <c r="P265" s="265">
        <v>0.17358999999999999</v>
      </c>
      <c r="Q265" s="265">
        <v>0.14307</v>
      </c>
      <c r="R265" s="265">
        <v>0.26218999999999998</v>
      </c>
      <c r="S265" s="265">
        <v>0.29078999999999999</v>
      </c>
      <c r="T265" s="265">
        <v>0.20044999999999999</v>
      </c>
      <c r="U265" s="265">
        <v>0.20946999999999999</v>
      </c>
      <c r="V265" s="265">
        <v>0.14022000000000001</v>
      </c>
      <c r="W265" s="265">
        <v>9.9061999999999997E-2</v>
      </c>
      <c r="X265" s="265">
        <v>8.4959999999999994E-2</v>
      </c>
      <c r="Y265" s="265">
        <v>0.10518</v>
      </c>
      <c r="Z265" s="265">
        <v>7.1840000000000001E-2</v>
      </c>
      <c r="AA265" s="265">
        <v>0.12296</v>
      </c>
      <c r="AB265" s="265">
        <v>8.6291000000000007E-2</v>
      </c>
      <c r="AC265" s="265">
        <v>0.37819000000000003</v>
      </c>
      <c r="AD265" s="265">
        <v>0.25373000000000001</v>
      </c>
      <c r="AE265" s="265">
        <v>5.6278000000000002E-2</v>
      </c>
      <c r="AF265" s="265">
        <v>5.0626999999999998E-2</v>
      </c>
      <c r="AG265" s="265">
        <v>7.0777000000000007E-2</v>
      </c>
      <c r="AH265" s="265">
        <v>3.3773999999999998E-2</v>
      </c>
      <c r="AI265" s="265">
        <v>2.4731E-2</v>
      </c>
      <c r="AJ265" s="265">
        <v>4.1123E-2</v>
      </c>
      <c r="AK265" s="265">
        <v>1.9293999999999999E-2</v>
      </c>
      <c r="AL265" s="265">
        <v>2.2726E-2</v>
      </c>
      <c r="AM265" s="265">
        <v>2.4451000000000001E-2</v>
      </c>
      <c r="AN265" s="265">
        <v>1.6997999999999999E-2</v>
      </c>
      <c r="AO265" s="265">
        <v>2.0087000000000001E-2</v>
      </c>
      <c r="AP265" s="265">
        <v>3.4178E-2</v>
      </c>
      <c r="AQ265" s="265">
        <v>1.5171E-2</v>
      </c>
      <c r="AR265" s="265">
        <v>1.9311999999999999E-2</v>
      </c>
      <c r="AS265" s="265">
        <v>2.0698999999999999E-2</v>
      </c>
      <c r="AT265" s="265">
        <v>1.4487999999999999E-2</v>
      </c>
      <c r="AU265" s="265">
        <v>1.7662000000000001E-2</v>
      </c>
      <c r="AV265" s="265">
        <v>1.3483999999999999E-2</v>
      </c>
      <c r="AW265" s="265">
        <v>3.2785000000000002E-2</v>
      </c>
      <c r="AX265" s="265">
        <v>3.3716999999999997E-2</v>
      </c>
      <c r="AY265" s="265">
        <v>2.6071E-2</v>
      </c>
      <c r="AZ265" s="265">
        <v>2.2249000000000001E-2</v>
      </c>
      <c r="BA265" s="265">
        <v>2.8673000000000001E-2</v>
      </c>
      <c r="BB265" s="265">
        <v>2.8673000000000001E-2</v>
      </c>
      <c r="BC265" s="265">
        <v>2.8648E-2</v>
      </c>
      <c r="BD265" s="265">
        <v>2.8673000000000001E-2</v>
      </c>
      <c r="BE265" s="265">
        <v>0.10743999999999999</v>
      </c>
      <c r="BF265" s="265">
        <v>9.5047999999999994E-2</v>
      </c>
      <c r="BG265" s="265">
        <v>0.42404999999999998</v>
      </c>
      <c r="BH265" s="265">
        <v>0.42291000000000001</v>
      </c>
      <c r="BI265" s="265">
        <v>0.88624999999999998</v>
      </c>
      <c r="BJ265" s="265">
        <v>0.81054999999999999</v>
      </c>
      <c r="BK265" s="265">
        <v>0.22078</v>
      </c>
      <c r="BL265" s="265">
        <v>0.47032000000000002</v>
      </c>
      <c r="BM265" s="265">
        <v>0.32927000000000001</v>
      </c>
      <c r="BN265" s="265">
        <v>0.48791000000000001</v>
      </c>
      <c r="BO265" s="265">
        <v>0.67142999999999997</v>
      </c>
      <c r="BP265" s="265">
        <v>6.4236000000000001E-2</v>
      </c>
      <c r="BQ265" s="265">
        <v>0.37070999999999998</v>
      </c>
      <c r="BR265" s="265">
        <v>0.54783999999999999</v>
      </c>
      <c r="BS265" s="265">
        <v>0.36104999999999998</v>
      </c>
      <c r="BT265" s="265">
        <v>0.48682999999999998</v>
      </c>
      <c r="BU265" s="265">
        <v>1.0446E-2</v>
      </c>
      <c r="BV265" s="265">
        <v>4.4330000000000003E-3</v>
      </c>
      <c r="BW265" s="265">
        <v>2.7588000000000001E-2</v>
      </c>
      <c r="BX265" s="265">
        <v>1.3671000000000001E-2</v>
      </c>
      <c r="BY265" s="265">
        <v>0.66078000000000003</v>
      </c>
      <c r="BZ265" s="265">
        <v>0.64336000000000004</v>
      </c>
      <c r="CA265" s="265">
        <v>0.94</v>
      </c>
      <c r="CB265" s="265">
        <v>0.76117000000000001</v>
      </c>
      <c r="CC265" s="265">
        <v>0.91369</v>
      </c>
      <c r="CD265" s="265">
        <v>0.64932000000000001</v>
      </c>
      <c r="CE265" s="265">
        <v>0.61199999999999999</v>
      </c>
      <c r="CF265" s="265">
        <v>0.66666000000000003</v>
      </c>
      <c r="CG265" s="265">
        <v>0.62861999999999996</v>
      </c>
      <c r="CH265" s="265">
        <v>0.61675000000000002</v>
      </c>
      <c r="CI265" s="265">
        <v>0.61655000000000004</v>
      </c>
      <c r="CJ265" s="265">
        <v>0.61709000000000003</v>
      </c>
      <c r="CK265" s="265">
        <v>0.67252999999999996</v>
      </c>
      <c r="CL265" s="265">
        <v>0.52807999999999999</v>
      </c>
      <c r="CM265" s="265">
        <v>0.20924000000000001</v>
      </c>
      <c r="CN265" s="265">
        <v>0.81818000000000002</v>
      </c>
      <c r="CO265" s="265">
        <v>0.29518</v>
      </c>
      <c r="CP265" s="265">
        <v>0.22247</v>
      </c>
      <c r="CQ265" s="265">
        <v>0.23605000000000001</v>
      </c>
      <c r="CR265" s="265">
        <v>0.21</v>
      </c>
      <c r="CS265" s="265">
        <v>8.1632999999999997E-2</v>
      </c>
      <c r="CT265" s="265">
        <v>0.47422999999999998</v>
      </c>
      <c r="CU265" s="265">
        <v>1</v>
      </c>
      <c r="CV265" s="265">
        <v>0.40256999999999998</v>
      </c>
      <c r="CW265" s="265">
        <v>0.59596000000000005</v>
      </c>
      <c r="CX265" s="265">
        <v>0.10309</v>
      </c>
      <c r="CY265" s="265">
        <v>0.98968999999999996</v>
      </c>
      <c r="CZ265" s="265">
        <v>0.45716000000000001</v>
      </c>
      <c r="DA265" s="265">
        <v>0.38080999999999998</v>
      </c>
      <c r="DB265" s="265">
        <v>1</v>
      </c>
      <c r="DC265" s="265">
        <v>1</v>
      </c>
      <c r="DD265" s="265">
        <v>1</v>
      </c>
      <c r="DE265" s="265">
        <v>1</v>
      </c>
      <c r="DF265" s="265">
        <v>7.3024000000000006E-2</v>
      </c>
      <c r="DG265" s="265">
        <v>7.3268E-2</v>
      </c>
      <c r="DH265" s="265">
        <v>0.94932000000000005</v>
      </c>
      <c r="DI265" s="265">
        <v>7.0136000000000004E-2</v>
      </c>
      <c r="DJ265" s="265">
        <v>8.0196000000000003E-2</v>
      </c>
      <c r="DK265" s="265">
        <v>0.18648999999999999</v>
      </c>
      <c r="DL265" s="265">
        <v>1.5569E-2</v>
      </c>
      <c r="DM265" s="265">
        <v>7.3612999999999998E-2</v>
      </c>
      <c r="DN265" s="265">
        <v>0.13322999999999999</v>
      </c>
      <c r="DO265" s="265">
        <v>5.6057000000000003E-2</v>
      </c>
      <c r="DP265" s="265">
        <v>0.12706999999999999</v>
      </c>
      <c r="DQ265" s="265">
        <v>0.25109999999999999</v>
      </c>
      <c r="DR265" s="265">
        <v>0.49038999999999999</v>
      </c>
      <c r="DS265" s="265">
        <v>1.7614999999999999E-2</v>
      </c>
      <c r="DT265" s="265">
        <v>1.9819E-2</v>
      </c>
      <c r="DU265" s="265">
        <v>6.5111000000000002E-2</v>
      </c>
      <c r="DV265" s="265">
        <v>1.1270000000000001E-2</v>
      </c>
      <c r="DW265" s="265">
        <v>8.3862999999999993E-2</v>
      </c>
      <c r="DX265" s="265">
        <v>0.46026</v>
      </c>
      <c r="DY265" s="265">
        <v>0.62453000000000003</v>
      </c>
      <c r="DZ265" s="265">
        <v>1.1575E-2</v>
      </c>
      <c r="EA265" s="265">
        <v>8.5945999999999995E-2</v>
      </c>
      <c r="EB265" s="265">
        <v>8.0154000000000003E-2</v>
      </c>
      <c r="EC265" s="265">
        <v>8.0152000000000001E-2</v>
      </c>
      <c r="ED265" s="265">
        <v>8.0157000000000006E-2</v>
      </c>
      <c r="EE265" s="265">
        <v>8.0159999999999995E-2</v>
      </c>
      <c r="EF265" s="265">
        <v>0.29913000000000001</v>
      </c>
      <c r="EG265" s="265">
        <v>8.5936999999999999E-2</v>
      </c>
      <c r="EH265" s="265">
        <v>9.3049999999999994E-2</v>
      </c>
      <c r="EI265" s="265">
        <v>0.97958999999999996</v>
      </c>
      <c r="EJ265" s="265">
        <v>1</v>
      </c>
      <c r="EK265" s="265">
        <v>1</v>
      </c>
      <c r="EL265" s="265">
        <v>0.90625</v>
      </c>
      <c r="EM265" s="265">
        <v>0.31042999999999998</v>
      </c>
      <c r="EN265" s="265">
        <v>0.26379999999999998</v>
      </c>
      <c r="EO265" s="265">
        <v>0.78371000000000002</v>
      </c>
      <c r="EP265" s="265">
        <v>0.80359999999999998</v>
      </c>
      <c r="EQ265" s="265">
        <v>0.81911999999999996</v>
      </c>
      <c r="ER265" s="265">
        <v>0.71291000000000004</v>
      </c>
      <c r="ES265" s="265">
        <v>0.80647000000000002</v>
      </c>
      <c r="ET265" s="265">
        <v>0.80186999999999997</v>
      </c>
      <c r="EU265" s="265">
        <v>0.81237999999999999</v>
      </c>
      <c r="EV265" s="265">
        <v>0.38419999999999999</v>
      </c>
      <c r="EW265" s="265">
        <v>0.45343</v>
      </c>
      <c r="EX265" s="265">
        <v>0.58635999999999999</v>
      </c>
      <c r="EY265" s="265">
        <v>0.82281000000000004</v>
      </c>
      <c r="EZ265" s="265">
        <v>0.85401000000000005</v>
      </c>
      <c r="FA265" s="265">
        <v>0.63936999999999999</v>
      </c>
      <c r="FB265" s="265">
        <v>0.48870999999999998</v>
      </c>
      <c r="FC265" s="265">
        <v>0.36187000000000002</v>
      </c>
      <c r="FD265" s="265">
        <v>0.91237999999999997</v>
      </c>
      <c r="FE265" s="265">
        <v>0.25103999999999999</v>
      </c>
      <c r="FF265" s="265">
        <v>0.92610999999999999</v>
      </c>
      <c r="FG265" s="265">
        <v>0.90164</v>
      </c>
      <c r="FH265" s="265">
        <v>0.94688000000000005</v>
      </c>
      <c r="FI265" s="265">
        <v>0.96079000000000003</v>
      </c>
      <c r="FJ265" s="265">
        <v>0.20608000000000001</v>
      </c>
      <c r="FK265" s="265">
        <v>0.20899000000000001</v>
      </c>
      <c r="FL265" s="265">
        <v>0.92135999999999996</v>
      </c>
      <c r="FM265" s="265">
        <v>0.43269000000000002</v>
      </c>
      <c r="FN265" s="265">
        <v>0.99553000000000003</v>
      </c>
      <c r="FO265" s="265">
        <v>0.88</v>
      </c>
      <c r="FP265" s="265">
        <v>0.26400000000000001</v>
      </c>
      <c r="FQ265" s="265">
        <v>0.91203000000000001</v>
      </c>
      <c r="FR265" s="265">
        <v>0.81838</v>
      </c>
      <c r="FS265" s="265">
        <v>0.78420000000000001</v>
      </c>
      <c r="FT265" s="265">
        <v>1</v>
      </c>
      <c r="FU265" s="265">
        <v>0.99946000000000002</v>
      </c>
      <c r="FV265" s="265">
        <v>0.46209</v>
      </c>
      <c r="FW265" s="265">
        <v>0.28494999999999998</v>
      </c>
      <c r="FX265" s="265">
        <v>0.84787000000000001</v>
      </c>
      <c r="FY265" s="265">
        <v>0.25636999999999999</v>
      </c>
      <c r="FZ265" s="265">
        <v>0.28494999999999998</v>
      </c>
      <c r="GA265" s="265">
        <v>0.65434999999999999</v>
      </c>
      <c r="GB265" s="265">
        <v>0.39923999999999998</v>
      </c>
      <c r="GC265" s="265">
        <v>0.65112999999999999</v>
      </c>
      <c r="GD265" s="265">
        <v>0.96170999999999995</v>
      </c>
      <c r="GE265" s="265">
        <v>0.73763999999999996</v>
      </c>
      <c r="GF265" s="265">
        <v>0.85280999999999996</v>
      </c>
      <c r="GG265" s="265">
        <v>0.34752</v>
      </c>
      <c r="GH265" s="265">
        <v>0.39284999999999998</v>
      </c>
      <c r="GI265" s="265">
        <v>0.36327999999999999</v>
      </c>
      <c r="GJ265" s="265">
        <v>0.93400000000000005</v>
      </c>
      <c r="GK265" s="265">
        <v>0.94828000000000001</v>
      </c>
      <c r="GL265" s="265">
        <v>0.59782000000000002</v>
      </c>
      <c r="GM265" s="265">
        <v>0.88949999999999996</v>
      </c>
      <c r="GN265" s="265">
        <v>0.55957000000000001</v>
      </c>
      <c r="GO265" s="265">
        <v>0.88043000000000005</v>
      </c>
      <c r="GP265" s="265">
        <v>0.83413000000000004</v>
      </c>
      <c r="GQ265" s="265">
        <v>0.83772000000000002</v>
      </c>
      <c r="GR265" s="265">
        <v>0.78</v>
      </c>
      <c r="GS265" s="265">
        <v>0.84208000000000005</v>
      </c>
      <c r="GT265" s="265">
        <v>0.85011999999999999</v>
      </c>
      <c r="GU265" s="265">
        <v>0.85150000000000003</v>
      </c>
      <c r="GV265" s="265">
        <v>0.83030000000000004</v>
      </c>
      <c r="GW265" s="265">
        <v>0.79781999999999997</v>
      </c>
      <c r="GX265" s="265">
        <v>0.9103</v>
      </c>
      <c r="GY265" s="265">
        <v>0.29797000000000001</v>
      </c>
      <c r="GZ265" s="265">
        <v>0.23676</v>
      </c>
      <c r="HA265" s="265">
        <v>0.89217999999999997</v>
      </c>
      <c r="HB265" s="265">
        <v>0.87061999999999995</v>
      </c>
      <c r="HC265" s="265">
        <v>0.68684000000000001</v>
      </c>
      <c r="HD265" s="265">
        <v>0.46640999999999999</v>
      </c>
      <c r="HE265" s="265">
        <v>0.90442999999999996</v>
      </c>
      <c r="HF265" s="265">
        <v>0.52761000000000002</v>
      </c>
      <c r="HG265" s="265">
        <v>0.90403999999999995</v>
      </c>
      <c r="HH265" s="265">
        <v>0.90690000000000004</v>
      </c>
      <c r="HI265" s="265">
        <v>0.90427000000000002</v>
      </c>
      <c r="HJ265" s="265">
        <v>0.56269000000000002</v>
      </c>
      <c r="HK265" s="265">
        <v>0.96031</v>
      </c>
      <c r="HL265" s="265">
        <v>0.94433999999999996</v>
      </c>
      <c r="HM265" s="265">
        <v>0.83360000000000001</v>
      </c>
      <c r="HN265" s="265">
        <v>0.81123999999999996</v>
      </c>
      <c r="HO265" s="265">
        <v>0.81511999999999996</v>
      </c>
      <c r="HP265" s="265">
        <v>0.84540999999999999</v>
      </c>
      <c r="HQ265" s="265">
        <v>0.47338999999999998</v>
      </c>
      <c r="HR265" s="265">
        <v>0.48096</v>
      </c>
      <c r="HS265" s="265">
        <v>0.76019000000000003</v>
      </c>
      <c r="HT265" s="265">
        <v>0.47735</v>
      </c>
      <c r="HU265" s="265">
        <v>0.45868999999999999</v>
      </c>
      <c r="HV265" s="265">
        <v>0.85038000000000002</v>
      </c>
      <c r="HW265" s="265">
        <v>0.39240999999999998</v>
      </c>
      <c r="HX265" s="265">
        <v>0.40978999999999999</v>
      </c>
      <c r="HY265" s="265">
        <v>0.30859999999999999</v>
      </c>
      <c r="HZ265" s="265">
        <v>0.57467999999999997</v>
      </c>
      <c r="IA265" s="265">
        <v>0.73926999999999998</v>
      </c>
      <c r="IB265" s="265">
        <v>0.74621000000000004</v>
      </c>
      <c r="IC265" s="265">
        <v>0.73134999999999994</v>
      </c>
      <c r="ID265" s="265">
        <v>0.73721000000000003</v>
      </c>
      <c r="IE265" s="265">
        <v>0.78735999999999995</v>
      </c>
      <c r="IF265" s="265">
        <v>0.78696999999999995</v>
      </c>
      <c r="IG265" s="265">
        <v>0.85838000000000003</v>
      </c>
      <c r="IH265" s="265">
        <v>0.90069999999999995</v>
      </c>
      <c r="II265" s="265">
        <v>0.59848000000000001</v>
      </c>
      <c r="IJ265" s="265">
        <v>0.78403999999999996</v>
      </c>
      <c r="IK265" s="265">
        <v>0.78090000000000004</v>
      </c>
      <c r="IL265" s="265">
        <v>0.88402000000000003</v>
      </c>
      <c r="IM265" s="265">
        <v>0.64500000000000002</v>
      </c>
      <c r="IN265" s="265">
        <v>0.47783999999999999</v>
      </c>
      <c r="IO265" s="265">
        <v>0.29885</v>
      </c>
      <c r="IP265" s="265">
        <v>0.89815999999999996</v>
      </c>
      <c r="IQ265" s="265">
        <v>0.81994999999999996</v>
      </c>
      <c r="IR265" s="265">
        <v>0.38446000000000002</v>
      </c>
      <c r="IS265" s="265">
        <v>0.93898000000000004</v>
      </c>
      <c r="IT265" s="265">
        <v>0.33884999999999998</v>
      </c>
      <c r="IU265" s="265">
        <v>0.85577000000000003</v>
      </c>
      <c r="IV265" s="265">
        <v>0.99400999999999995</v>
      </c>
      <c r="IW265" s="265">
        <v>0.77673999999999999</v>
      </c>
      <c r="IX265" s="265">
        <v>0.83313000000000004</v>
      </c>
      <c r="IY265" s="265">
        <v>0.58597999999999995</v>
      </c>
      <c r="IZ265" s="265">
        <v>0.53846000000000005</v>
      </c>
      <c r="JA265" s="265">
        <v>0.56106999999999996</v>
      </c>
      <c r="JB265" s="265">
        <v>0.53893000000000002</v>
      </c>
      <c r="JC265" s="265">
        <v>0.57796000000000003</v>
      </c>
      <c r="JD265" s="265">
        <v>0.66293999999999997</v>
      </c>
      <c r="JE265" s="265">
        <v>0.91107000000000005</v>
      </c>
      <c r="JF265" s="265">
        <v>0.29235</v>
      </c>
      <c r="JG265" s="265">
        <v>0.79601999999999995</v>
      </c>
      <c r="JH265" s="265">
        <v>0.64602000000000004</v>
      </c>
      <c r="JI265" s="265">
        <v>0.43253999999999998</v>
      </c>
      <c r="JJ265" s="265">
        <v>0.42436000000000001</v>
      </c>
      <c r="JK265" s="265">
        <v>0.53544999999999998</v>
      </c>
      <c r="JL265" s="265">
        <v>0.53493999999999997</v>
      </c>
      <c r="JM265" s="265">
        <v>0.83123000000000002</v>
      </c>
      <c r="JN265" s="265">
        <v>0.81867000000000001</v>
      </c>
      <c r="JO265" s="265">
        <v>0.83082</v>
      </c>
      <c r="JP265" s="265">
        <v>0.34827000000000002</v>
      </c>
      <c r="JQ265" s="265">
        <v>0.83738000000000001</v>
      </c>
      <c r="JR265" s="265">
        <v>0.79451000000000005</v>
      </c>
      <c r="JS265" s="265">
        <v>0.76768999999999998</v>
      </c>
      <c r="JT265" s="265">
        <v>0.21823000000000001</v>
      </c>
      <c r="JU265" s="265">
        <v>0.67710000000000004</v>
      </c>
      <c r="JV265" s="265">
        <v>0.64280000000000004</v>
      </c>
      <c r="JW265" s="265">
        <v>0.86553000000000002</v>
      </c>
      <c r="JX265" s="265">
        <v>0.84975000000000001</v>
      </c>
      <c r="JY265" s="265">
        <v>0.83655999999999997</v>
      </c>
      <c r="JZ265" s="265">
        <v>0.79224000000000006</v>
      </c>
      <c r="KA265" s="265">
        <v>0.98199999999999998</v>
      </c>
      <c r="KB265" s="265">
        <v>0.99841999999999997</v>
      </c>
      <c r="KC265" s="265">
        <v>0.30235000000000001</v>
      </c>
      <c r="KD265" s="265">
        <v>0.24360000000000001</v>
      </c>
      <c r="KE265" s="265">
        <v>0.25664999999999999</v>
      </c>
      <c r="KF265" s="265">
        <v>0.25273000000000001</v>
      </c>
      <c r="KG265" s="265">
        <v>0.24104</v>
      </c>
      <c r="KH265" s="265">
        <v>0.68523000000000001</v>
      </c>
      <c r="KI265" s="265">
        <v>0.76532999999999995</v>
      </c>
      <c r="KJ265" s="265">
        <v>0.75256000000000001</v>
      </c>
      <c r="KK265" s="265">
        <v>1</v>
      </c>
      <c r="KL265" s="265">
        <v>0.98302999999999996</v>
      </c>
      <c r="KM265" s="265">
        <v>0.95962000000000003</v>
      </c>
      <c r="KN265" s="265">
        <v>0.88639999999999997</v>
      </c>
      <c r="KO265" s="265">
        <v>0.79795000000000005</v>
      </c>
      <c r="KP265" s="265">
        <v>5.7998459127883151E-3</v>
      </c>
      <c r="KQ265" s="265">
        <v>0.64446999999999999</v>
      </c>
      <c r="KR265" s="265">
        <v>0.58999000000000001</v>
      </c>
      <c r="KS265" s="265">
        <v>0.54693000000000003</v>
      </c>
      <c r="KT265" s="265">
        <v>0.93618673355216198</v>
      </c>
      <c r="KU265" s="265">
        <v>0.35754000000000002</v>
      </c>
      <c r="KV265" s="265">
        <v>0.53503999999999996</v>
      </c>
      <c r="KW265" s="265">
        <v>0.60279000000000005</v>
      </c>
      <c r="KX265" s="265">
        <v>0.69943</v>
      </c>
      <c r="KY265" s="265">
        <v>0.84596000000000005</v>
      </c>
      <c r="KZ265" s="265">
        <v>0.96192999999999995</v>
      </c>
      <c r="LA265" s="265">
        <v>0.99990999999999997</v>
      </c>
      <c r="LB265" s="265">
        <v>0.97748000000000002</v>
      </c>
      <c r="LC265" s="265">
        <v>1</v>
      </c>
      <c r="LD265" s="265">
        <v>0</v>
      </c>
      <c r="LE265" s="265">
        <v>0.14419000000000001</v>
      </c>
      <c r="LF265" s="265">
        <v>0</v>
      </c>
      <c r="LG265" s="265">
        <v>0</v>
      </c>
      <c r="LH265" s="431">
        <v>2.3578973487019539E-3</v>
      </c>
      <c r="LI265" s="431">
        <v>4.2761079967021942E-3</v>
      </c>
      <c r="LJ265" s="431">
        <v>4.8024212010204792E-3</v>
      </c>
      <c r="LK265" s="431">
        <v>8.1480760127305984E-3</v>
      </c>
      <c r="LL265" s="431">
        <v>7.4282470159232616E-3</v>
      </c>
      <c r="LM265" s="431">
        <v>1.0629870928823948E-2</v>
      </c>
      <c r="LN265" s="431">
        <v>8.3601707592606544E-3</v>
      </c>
      <c r="LO265" s="431">
        <v>1.1498482897877693E-2</v>
      </c>
      <c r="LP265" s="431">
        <v>1.0998868383467197E-2</v>
      </c>
      <c r="LQ265" s="431">
        <v>1.2287652119994164E-2</v>
      </c>
      <c r="LR265" s="431">
        <v>2.0187308546155691E-3</v>
      </c>
      <c r="LS265" s="431">
        <v>6.6278241574764252E-3</v>
      </c>
      <c r="LT265" s="431">
        <v>2.618076279759407E-3</v>
      </c>
      <c r="LU265" s="431">
        <v>9.4028310850262642E-3</v>
      </c>
      <c r="LV265" s="431">
        <v>7.2856084443628788E-3</v>
      </c>
      <c r="LW265" s="431">
        <v>8.7416497990489006E-3</v>
      </c>
      <c r="LX265" s="431">
        <v>8.3608385175466537E-3</v>
      </c>
      <c r="LY265" s="431">
        <v>1.0221775621175766E-2</v>
      </c>
      <c r="LZ265" s="431">
        <v>2.2538290359079838E-3</v>
      </c>
      <c r="MA265" s="431">
        <v>4.1741477325558662E-3</v>
      </c>
      <c r="MB265" s="431">
        <v>2.4308757856488228E-3</v>
      </c>
      <c r="MC265" s="431">
        <v>7.8132776543498039E-3</v>
      </c>
      <c r="MD265" s="431">
        <v>8.4976302459836006E-3</v>
      </c>
      <c r="ME265" s="431">
        <v>5.2333050407469273E-3</v>
      </c>
      <c r="MF265" s="431">
        <v>4.3831621296703815E-3</v>
      </c>
      <c r="MG265" s="431">
        <v>5.7692471891641617E-3</v>
      </c>
      <c r="MH265" s="266"/>
      <c r="MI265" s="266"/>
      <c r="MJ265" s="266"/>
      <c r="MK265" s="266"/>
      <c r="ML265" s="266"/>
      <c r="MM265" s="266"/>
      <c r="MN265" s="266"/>
      <c r="MO265" s="266"/>
      <c r="MP265" s="266"/>
      <c r="MQ265" s="266"/>
      <c r="MR265" s="266"/>
      <c r="MS265" s="266"/>
      <c r="MT265" s="266"/>
      <c r="MU265" s="266"/>
      <c r="MV265" s="266"/>
      <c r="MW265" s="266"/>
      <c r="MX265" s="266"/>
      <c r="MY265" s="266"/>
      <c r="MZ265" s="266"/>
      <c r="NA265" s="266"/>
      <c r="NB265" s="266"/>
      <c r="NC265" s="266"/>
      <c r="ND265" s="266"/>
      <c r="NE265" s="266"/>
      <c r="NF265" s="266"/>
      <c r="NG265" s="266"/>
      <c r="NH265" s="266"/>
      <c r="NI265" s="266"/>
      <c r="NJ265" s="266"/>
      <c r="NK265" s="266"/>
      <c r="NL265" s="266"/>
      <c r="NM265" s="266"/>
      <c r="NN265" s="266"/>
      <c r="NO265" s="266"/>
      <c r="NP265" s="266"/>
      <c r="NQ265" s="266"/>
      <c r="NR265" s="266"/>
      <c r="NS265" s="266"/>
      <c r="NT265" s="266"/>
      <c r="NU265" s="266"/>
      <c r="NV265" s="266"/>
      <c r="NW265" s="266"/>
      <c r="NX265" s="266"/>
      <c r="NY265" s="266"/>
      <c r="NZ265" s="266"/>
      <c r="OA265" s="266"/>
      <c r="OB265" s="266"/>
      <c r="OC265" s="266"/>
      <c r="OD265" s="266"/>
      <c r="OE265" s="266"/>
      <c r="OF265" s="266"/>
      <c r="OG265" s="266"/>
      <c r="OH265" s="266"/>
      <c r="OI265" s="266"/>
      <c r="OJ265" s="266"/>
      <c r="OK265" s="266"/>
      <c r="OL265" s="266"/>
      <c r="OM265" s="266"/>
      <c r="ON265" s="267"/>
    </row>
    <row r="266" spans="1:404">
      <c r="A266" s="261">
        <v>641</v>
      </c>
      <c r="B266" s="265">
        <v>0.12095</v>
      </c>
      <c r="C266" s="265">
        <v>0.17535999999999999</v>
      </c>
      <c r="D266" s="265">
        <v>0.21682999999999999</v>
      </c>
      <c r="E266" s="265">
        <v>0.26241999999999999</v>
      </c>
      <c r="F266" s="265">
        <v>0.11708</v>
      </c>
      <c r="G266" s="265">
        <v>0.16994999999999999</v>
      </c>
      <c r="H266" s="265">
        <v>0.22872999999999999</v>
      </c>
      <c r="I266" s="265">
        <v>0.41560000000000002</v>
      </c>
      <c r="J266" s="265">
        <v>0.44255</v>
      </c>
      <c r="K266" s="265">
        <v>2.7113000000000002E-2</v>
      </c>
      <c r="L266" s="265">
        <v>2.9159000000000001E-2</v>
      </c>
      <c r="M266" s="265">
        <v>3.8026999999999998E-2</v>
      </c>
      <c r="N266" s="265">
        <v>0.46536</v>
      </c>
      <c r="O266" s="265">
        <v>0.21017</v>
      </c>
      <c r="P266" s="265">
        <v>0.16833000000000001</v>
      </c>
      <c r="Q266" s="265">
        <v>0.13857</v>
      </c>
      <c r="R266" s="265">
        <v>0.25475999999999999</v>
      </c>
      <c r="S266" s="265">
        <v>0.28864000000000001</v>
      </c>
      <c r="T266" s="265">
        <v>0.19944999999999999</v>
      </c>
      <c r="U266" s="265">
        <v>0.20796999999999999</v>
      </c>
      <c r="V266" s="265">
        <v>0.13947999999999999</v>
      </c>
      <c r="W266" s="265">
        <v>9.6569000000000002E-2</v>
      </c>
      <c r="X266" s="265">
        <v>8.2880999999999996E-2</v>
      </c>
      <c r="Y266" s="265">
        <v>0.10264</v>
      </c>
      <c r="Z266" s="265">
        <v>7.0234000000000005E-2</v>
      </c>
      <c r="AA266" s="265">
        <v>0.11992999999999999</v>
      </c>
      <c r="AB266" s="265">
        <v>8.4141999999999995E-2</v>
      </c>
      <c r="AC266" s="265">
        <v>0.37653999999999999</v>
      </c>
      <c r="AD266" s="265">
        <v>0.25274000000000002</v>
      </c>
      <c r="AE266" s="265">
        <v>5.5343999999999997E-2</v>
      </c>
      <c r="AF266" s="265">
        <v>5.0507999999999997E-2</v>
      </c>
      <c r="AG266" s="265">
        <v>6.2907000000000005E-2</v>
      </c>
      <c r="AH266" s="265">
        <v>3.4005000000000001E-2</v>
      </c>
      <c r="AI266" s="265">
        <v>2.5402000000000001E-2</v>
      </c>
      <c r="AJ266" s="265">
        <v>4.0481000000000003E-2</v>
      </c>
      <c r="AK266" s="265">
        <v>2.0240999999999999E-2</v>
      </c>
      <c r="AL266" s="265">
        <v>2.3508999999999999E-2</v>
      </c>
      <c r="AM266" s="265">
        <v>2.5219999999999999E-2</v>
      </c>
      <c r="AN266" s="265">
        <v>1.7988000000000001E-2</v>
      </c>
      <c r="AO266" s="265">
        <v>2.0930000000000001E-2</v>
      </c>
      <c r="AP266" s="265">
        <v>3.4318000000000001E-2</v>
      </c>
      <c r="AQ266" s="265">
        <v>1.6213999999999999E-2</v>
      </c>
      <c r="AR266" s="265">
        <v>2.0199999999999999E-2</v>
      </c>
      <c r="AS266" s="265">
        <v>2.1203E-2</v>
      </c>
      <c r="AT266" s="265">
        <v>1.5519E-2</v>
      </c>
      <c r="AU266" s="265">
        <v>1.8589999999999999E-2</v>
      </c>
      <c r="AV266" s="265">
        <v>1.4553E-2</v>
      </c>
      <c r="AW266" s="265">
        <v>3.2851999999999999E-2</v>
      </c>
      <c r="AX266" s="265">
        <v>3.3849999999999998E-2</v>
      </c>
      <c r="AY266" s="265">
        <v>2.6669999999999999E-2</v>
      </c>
      <c r="AZ266" s="265">
        <v>2.2634999999999999E-2</v>
      </c>
      <c r="BA266" s="265">
        <v>2.9992000000000001E-2</v>
      </c>
      <c r="BB266" s="265">
        <v>2.9992000000000001E-2</v>
      </c>
      <c r="BC266" s="265">
        <v>2.9966E-2</v>
      </c>
      <c r="BD266" s="265">
        <v>2.9992000000000001E-2</v>
      </c>
      <c r="BE266" s="265">
        <v>0.10552</v>
      </c>
      <c r="BF266" s="265">
        <v>9.3316999999999997E-2</v>
      </c>
      <c r="BG266" s="265">
        <v>0.41748000000000002</v>
      </c>
      <c r="BH266" s="265">
        <v>0.41642000000000001</v>
      </c>
      <c r="BI266" s="265">
        <v>0.87875000000000003</v>
      </c>
      <c r="BJ266" s="265">
        <v>0.80364000000000002</v>
      </c>
      <c r="BK266" s="265">
        <v>0.21818000000000001</v>
      </c>
      <c r="BL266" s="265">
        <v>0.46742</v>
      </c>
      <c r="BM266" s="265">
        <v>0.32195000000000001</v>
      </c>
      <c r="BN266" s="265">
        <v>0.49374000000000001</v>
      </c>
      <c r="BO266" s="265">
        <v>0.66</v>
      </c>
      <c r="BP266" s="265">
        <v>5.6432000000000003E-2</v>
      </c>
      <c r="BQ266" s="265">
        <v>0.36808999999999997</v>
      </c>
      <c r="BR266" s="265">
        <v>0.54808999999999997</v>
      </c>
      <c r="BS266" s="265">
        <v>0.35998999999999998</v>
      </c>
      <c r="BT266" s="265">
        <v>0.49410999999999999</v>
      </c>
      <c r="BU266" s="265">
        <v>1.0586999999999999E-2</v>
      </c>
      <c r="BV266" s="265">
        <v>4.8986000000000003E-3</v>
      </c>
      <c r="BW266" s="265">
        <v>2.7931999999999998E-2</v>
      </c>
      <c r="BX266" s="265">
        <v>1.3893000000000001E-2</v>
      </c>
      <c r="BY266" s="265">
        <v>0.66359999999999997</v>
      </c>
      <c r="BZ266" s="265">
        <v>0.64673999999999998</v>
      </c>
      <c r="CA266" s="265">
        <v>0.94199999999999995</v>
      </c>
      <c r="CB266" s="265">
        <v>0.76390999999999998</v>
      </c>
      <c r="CC266" s="265">
        <v>0.91635999999999995</v>
      </c>
      <c r="CD266" s="265">
        <v>0.65259</v>
      </c>
      <c r="CE266" s="265">
        <v>0.61468999999999996</v>
      </c>
      <c r="CF266" s="265">
        <v>0.66969000000000001</v>
      </c>
      <c r="CG266" s="265">
        <v>0.63190999999999997</v>
      </c>
      <c r="CH266" s="265">
        <v>0.61982999999999999</v>
      </c>
      <c r="CI266" s="265">
        <v>0.61968000000000001</v>
      </c>
      <c r="CJ266" s="265">
        <v>0.62056999999999995</v>
      </c>
      <c r="CK266" s="265">
        <v>0.67605000000000004</v>
      </c>
      <c r="CL266" s="265">
        <v>0.52551999999999999</v>
      </c>
      <c r="CM266" s="265">
        <v>0.20077999999999999</v>
      </c>
      <c r="CN266" s="265">
        <v>0.85455000000000003</v>
      </c>
      <c r="CO266" s="265">
        <v>0.27483999999999997</v>
      </c>
      <c r="CP266" s="265">
        <v>0.21268000000000001</v>
      </c>
      <c r="CQ266" s="265">
        <v>0.22375</v>
      </c>
      <c r="CR266" s="265">
        <v>0.19600000000000001</v>
      </c>
      <c r="CS266" s="265">
        <v>7.9591999999999996E-2</v>
      </c>
      <c r="CT266" s="265">
        <v>0.45361000000000001</v>
      </c>
      <c r="CU266" s="265">
        <v>0.96799999999999997</v>
      </c>
      <c r="CV266" s="265">
        <v>0.37164000000000003</v>
      </c>
      <c r="CW266" s="265">
        <v>0.56969999999999998</v>
      </c>
      <c r="CX266" s="265">
        <v>0.10102999999999999</v>
      </c>
      <c r="CY266" s="265">
        <v>0.93608000000000002</v>
      </c>
      <c r="CZ266" s="265">
        <v>0.45426</v>
      </c>
      <c r="DA266" s="265">
        <v>0.37938</v>
      </c>
      <c r="DB266" s="265">
        <v>0.95757999999999999</v>
      </c>
      <c r="DC266" s="265">
        <v>0.94433</v>
      </c>
      <c r="DD266" s="265">
        <v>0.95152000000000003</v>
      </c>
      <c r="DE266" s="265">
        <v>0.94227000000000005</v>
      </c>
      <c r="DF266" s="265">
        <v>6.4221E-2</v>
      </c>
      <c r="DG266" s="265">
        <v>6.4455999999999999E-2</v>
      </c>
      <c r="DH266" s="265">
        <v>0.95945999999999998</v>
      </c>
      <c r="DI266" s="265">
        <v>6.3136999999999999E-2</v>
      </c>
      <c r="DJ266" s="265">
        <v>7.2377999999999998E-2</v>
      </c>
      <c r="DK266" s="265">
        <v>0.17013</v>
      </c>
      <c r="DL266" s="265">
        <v>1.3675E-2</v>
      </c>
      <c r="DM266" s="265">
        <v>6.4799999999999996E-2</v>
      </c>
      <c r="DN266" s="265">
        <v>0.12136</v>
      </c>
      <c r="DO266" s="265">
        <v>5.0203999999999999E-2</v>
      </c>
      <c r="DP266" s="265">
        <v>0.11568000000000001</v>
      </c>
      <c r="DQ266" s="265">
        <v>0.22836999999999999</v>
      </c>
      <c r="DR266" s="265">
        <v>0.43089</v>
      </c>
      <c r="DS266" s="265">
        <v>1.7023E-2</v>
      </c>
      <c r="DT266" s="265">
        <v>1.9710999999999999E-2</v>
      </c>
      <c r="DU266" s="265">
        <v>5.8521999999999998E-2</v>
      </c>
      <c r="DV266" s="265">
        <v>9.8556000000000008E-3</v>
      </c>
      <c r="DW266" s="265">
        <v>7.5746999999999995E-2</v>
      </c>
      <c r="DX266" s="265">
        <v>0.40400999999999998</v>
      </c>
      <c r="DY266" s="265">
        <v>0.55181999999999998</v>
      </c>
      <c r="DZ266" s="265">
        <v>1.0127000000000001E-2</v>
      </c>
      <c r="EA266" s="265">
        <v>7.7660999999999994E-2</v>
      </c>
      <c r="EB266" s="265">
        <v>7.2340000000000002E-2</v>
      </c>
      <c r="EC266" s="265">
        <v>7.2338E-2</v>
      </c>
      <c r="ED266" s="265">
        <v>7.2342000000000004E-2</v>
      </c>
      <c r="EE266" s="265">
        <v>7.2345000000000007E-2</v>
      </c>
      <c r="EF266" s="265">
        <v>0.26518000000000003</v>
      </c>
      <c r="EG266" s="265">
        <v>7.7651999999999999E-2</v>
      </c>
      <c r="EH266" s="265">
        <v>8.4186999999999998E-2</v>
      </c>
      <c r="EI266" s="265">
        <v>0.92652999999999996</v>
      </c>
      <c r="EJ266" s="265">
        <v>0.94433</v>
      </c>
      <c r="EK266" s="265">
        <v>0.94948999999999995</v>
      </c>
      <c r="EL266" s="265">
        <v>0.86041999999999996</v>
      </c>
      <c r="EM266" s="265">
        <v>0.28153</v>
      </c>
      <c r="EN266" s="265">
        <v>0.23976</v>
      </c>
      <c r="EO266" s="265">
        <v>0.80245999999999995</v>
      </c>
      <c r="EP266" s="265">
        <v>0.73357000000000006</v>
      </c>
      <c r="EQ266" s="265">
        <v>0.72902999999999996</v>
      </c>
      <c r="ER266" s="265">
        <v>0.63438000000000005</v>
      </c>
      <c r="ES266" s="265">
        <v>0.71723000000000003</v>
      </c>
      <c r="ET266" s="265">
        <v>0.71284999999999998</v>
      </c>
      <c r="EU266" s="265">
        <v>0.72287000000000001</v>
      </c>
      <c r="EV266" s="265">
        <v>0.34118999999999999</v>
      </c>
      <c r="EW266" s="265">
        <v>0.40281</v>
      </c>
      <c r="EX266" s="265">
        <v>0.52078000000000002</v>
      </c>
      <c r="EY266" s="265">
        <v>0.73268</v>
      </c>
      <c r="EZ266" s="265">
        <v>0.78227999999999998</v>
      </c>
      <c r="FA266" s="265">
        <v>0.57135000000000002</v>
      </c>
      <c r="FB266" s="265">
        <v>0.43625999999999998</v>
      </c>
      <c r="FC266" s="265">
        <v>0.32257999999999998</v>
      </c>
      <c r="FD266" s="265">
        <v>0.81984999999999997</v>
      </c>
      <c r="FE266" s="265">
        <v>0.22366</v>
      </c>
      <c r="FF266" s="265">
        <v>0.83321999999999996</v>
      </c>
      <c r="FG266" s="265">
        <v>0.80903000000000003</v>
      </c>
      <c r="FH266" s="265">
        <v>0.85407999999999995</v>
      </c>
      <c r="FI266" s="265">
        <v>0.86797000000000002</v>
      </c>
      <c r="FJ266" s="265">
        <v>0.18787000000000001</v>
      </c>
      <c r="FK266" s="265">
        <v>0.1905</v>
      </c>
      <c r="FL266" s="265">
        <v>0.85660999999999998</v>
      </c>
      <c r="FM266" s="265">
        <v>0.40778999999999999</v>
      </c>
      <c r="FN266" s="265">
        <v>0.99195</v>
      </c>
      <c r="FO266" s="265">
        <v>0.872</v>
      </c>
      <c r="FP266" s="265">
        <v>0.25875999999999999</v>
      </c>
      <c r="FQ266" s="265">
        <v>0.90517000000000003</v>
      </c>
      <c r="FR266" s="265">
        <v>0.80691000000000002</v>
      </c>
      <c r="FS266" s="265">
        <v>0.77297000000000005</v>
      </c>
      <c r="FT266" s="265">
        <v>0.99707999999999997</v>
      </c>
      <c r="FU266" s="265">
        <v>0.99656999999999996</v>
      </c>
      <c r="FV266" s="265">
        <v>0.45548</v>
      </c>
      <c r="FW266" s="265">
        <v>0.27955000000000002</v>
      </c>
      <c r="FX266" s="265">
        <v>0.83826999999999996</v>
      </c>
      <c r="FY266" s="265">
        <v>0.25158999999999998</v>
      </c>
      <c r="FZ266" s="265">
        <v>0.27955000000000002</v>
      </c>
      <c r="GA266" s="265">
        <v>0.64914000000000005</v>
      </c>
      <c r="GB266" s="265">
        <v>0.39234000000000002</v>
      </c>
      <c r="GC266" s="265">
        <v>0.63895000000000002</v>
      </c>
      <c r="GD266" s="265">
        <v>0.95569999999999999</v>
      </c>
      <c r="GE266" s="265">
        <v>0.72865000000000002</v>
      </c>
      <c r="GF266" s="265">
        <v>0.84258999999999995</v>
      </c>
      <c r="GG266" s="265">
        <v>0.34187000000000001</v>
      </c>
      <c r="GH266" s="265">
        <v>0.38661000000000001</v>
      </c>
      <c r="GI266" s="265">
        <v>0.35732000000000003</v>
      </c>
      <c r="GJ266" s="265">
        <v>0.92761000000000005</v>
      </c>
      <c r="GK266" s="265">
        <v>0.94211</v>
      </c>
      <c r="GL266" s="265">
        <v>0.59089999999999998</v>
      </c>
      <c r="GM266" s="265">
        <v>0.88165000000000004</v>
      </c>
      <c r="GN266" s="265">
        <v>0.55088000000000004</v>
      </c>
      <c r="GO266" s="265">
        <v>0.87338000000000005</v>
      </c>
      <c r="GP266" s="265">
        <v>0.82482999999999995</v>
      </c>
      <c r="GQ266" s="265">
        <v>0.82854000000000005</v>
      </c>
      <c r="GR266" s="265">
        <v>0.76954999999999996</v>
      </c>
      <c r="GS266" s="265">
        <v>0.83357000000000003</v>
      </c>
      <c r="GT266" s="265">
        <v>0.84079000000000004</v>
      </c>
      <c r="GU266" s="265">
        <v>0.84250999999999998</v>
      </c>
      <c r="GV266" s="265">
        <v>0.82152000000000003</v>
      </c>
      <c r="GW266" s="265">
        <v>0.78769999999999996</v>
      </c>
      <c r="GX266" s="265">
        <v>0.90298</v>
      </c>
      <c r="GY266" s="265">
        <v>0.29232000000000002</v>
      </c>
      <c r="GZ266" s="265">
        <v>0.23219999999999999</v>
      </c>
      <c r="HA266" s="265">
        <v>0.88419999999999999</v>
      </c>
      <c r="HB266" s="265">
        <v>0.86085999999999996</v>
      </c>
      <c r="HC266" s="265">
        <v>0.67910000000000004</v>
      </c>
      <c r="HD266" s="265">
        <v>0.46056000000000002</v>
      </c>
      <c r="HE266" s="265">
        <v>0.89685999999999999</v>
      </c>
      <c r="HF266" s="265">
        <v>0.51919999999999999</v>
      </c>
      <c r="HG266" s="265">
        <v>0.89654</v>
      </c>
      <c r="HH266" s="265">
        <v>0.89939000000000002</v>
      </c>
      <c r="HI266" s="265">
        <v>0.89663000000000004</v>
      </c>
      <c r="HJ266" s="265">
        <v>0.55391999999999997</v>
      </c>
      <c r="HK266" s="265">
        <v>0.9546</v>
      </c>
      <c r="HL266" s="265">
        <v>0.93752999999999997</v>
      </c>
      <c r="HM266" s="265">
        <v>0.82442000000000004</v>
      </c>
      <c r="HN266" s="265">
        <v>0.80232999999999999</v>
      </c>
      <c r="HO266" s="265">
        <v>0.80578000000000005</v>
      </c>
      <c r="HP266" s="265">
        <v>0.83574999999999999</v>
      </c>
      <c r="HQ266" s="265">
        <v>0.46622999999999998</v>
      </c>
      <c r="HR266" s="265">
        <v>0.47327000000000002</v>
      </c>
      <c r="HS266" s="265">
        <v>0.74997000000000003</v>
      </c>
      <c r="HT266" s="265">
        <v>0.46984999999999999</v>
      </c>
      <c r="HU266" s="265">
        <v>0.45174999999999998</v>
      </c>
      <c r="HV266" s="265">
        <v>0.84118000000000004</v>
      </c>
      <c r="HW266" s="265">
        <v>0.38501000000000002</v>
      </c>
      <c r="HX266" s="265">
        <v>0.40354000000000001</v>
      </c>
      <c r="HY266" s="265">
        <v>0.30288999999999999</v>
      </c>
      <c r="HZ266" s="265">
        <v>0.56557999999999997</v>
      </c>
      <c r="IA266" s="265">
        <v>0.72916999999999998</v>
      </c>
      <c r="IB266" s="265">
        <v>0.73606000000000005</v>
      </c>
      <c r="IC266" s="265">
        <v>0.72148999999999996</v>
      </c>
      <c r="ID266" s="265">
        <v>0.72736999999999996</v>
      </c>
      <c r="IE266" s="265">
        <v>0.77698999999999996</v>
      </c>
      <c r="IF266" s="265">
        <v>0.77695999999999998</v>
      </c>
      <c r="IG266" s="265">
        <v>0.84980999999999995</v>
      </c>
      <c r="IH266" s="265">
        <v>0.89436000000000004</v>
      </c>
      <c r="II266" s="265">
        <v>0.58882000000000001</v>
      </c>
      <c r="IJ266" s="265">
        <v>0.77425999999999995</v>
      </c>
      <c r="IK266" s="265">
        <v>0.77083000000000002</v>
      </c>
      <c r="IL266" s="265">
        <v>0.87680000000000002</v>
      </c>
      <c r="IM266" s="265">
        <v>0.63546000000000002</v>
      </c>
      <c r="IN266" s="265">
        <v>0.4698</v>
      </c>
      <c r="IO266" s="265">
        <v>0.29011999999999999</v>
      </c>
      <c r="IP266" s="265">
        <v>0.88948000000000005</v>
      </c>
      <c r="IQ266" s="265">
        <v>0.81086999999999998</v>
      </c>
      <c r="IR266" s="265">
        <v>0.37819000000000003</v>
      </c>
      <c r="IS266" s="265">
        <v>0.93181000000000003</v>
      </c>
      <c r="IT266" s="265">
        <v>0.33315</v>
      </c>
      <c r="IU266" s="265">
        <v>0.84669000000000005</v>
      </c>
      <c r="IV266" s="265">
        <v>0.99067000000000005</v>
      </c>
      <c r="IW266" s="265">
        <v>0.76602999999999999</v>
      </c>
      <c r="IX266" s="265">
        <v>0.82364999999999999</v>
      </c>
      <c r="IY266" s="265">
        <v>0.57755999999999996</v>
      </c>
      <c r="IZ266" s="265">
        <v>0.53122999999999998</v>
      </c>
      <c r="JA266" s="265">
        <v>0.55330000000000001</v>
      </c>
      <c r="JB266" s="265">
        <v>0.53137999999999996</v>
      </c>
      <c r="JC266" s="265">
        <v>0.56981000000000004</v>
      </c>
      <c r="JD266" s="265">
        <v>0.65278999999999998</v>
      </c>
      <c r="JE266" s="265">
        <v>0.90364</v>
      </c>
      <c r="JF266" s="265">
        <v>0.28700999999999999</v>
      </c>
      <c r="JG266" s="265">
        <v>0.78649999999999998</v>
      </c>
      <c r="JH266" s="265">
        <v>0.63670000000000004</v>
      </c>
      <c r="JI266" s="265">
        <v>0.42585000000000001</v>
      </c>
      <c r="JJ266" s="265">
        <v>0.41772999999999999</v>
      </c>
      <c r="JK266" s="265">
        <v>0.52700000000000002</v>
      </c>
      <c r="JL266" s="265">
        <v>0.52683999999999997</v>
      </c>
      <c r="JM266" s="265">
        <v>0.82289999999999996</v>
      </c>
      <c r="JN266" s="265">
        <v>0.80803999999999998</v>
      </c>
      <c r="JO266" s="265">
        <v>0.82145000000000001</v>
      </c>
      <c r="JP266" s="265">
        <v>0.34159</v>
      </c>
      <c r="JQ266" s="265">
        <v>0.82840999999999998</v>
      </c>
      <c r="JR266" s="265">
        <v>0.78305999999999998</v>
      </c>
      <c r="JS266" s="265">
        <v>0.75861999999999996</v>
      </c>
      <c r="JT266" s="265">
        <v>0.21460000000000001</v>
      </c>
      <c r="JU266" s="265">
        <v>0.66727000000000003</v>
      </c>
      <c r="JV266" s="265">
        <v>0.63449</v>
      </c>
      <c r="JW266" s="265">
        <v>0.85516999999999999</v>
      </c>
      <c r="JX266" s="265">
        <v>0.84223000000000003</v>
      </c>
      <c r="JY266" s="265">
        <v>0.82630000000000003</v>
      </c>
      <c r="JZ266" s="265">
        <v>0.78210999999999997</v>
      </c>
      <c r="KA266" s="265">
        <v>0.97626000000000002</v>
      </c>
      <c r="KB266" s="265">
        <v>0.99873999999999996</v>
      </c>
      <c r="KC266" s="265">
        <v>0.29688999999999999</v>
      </c>
      <c r="KD266" s="265">
        <v>0.23888999999999999</v>
      </c>
      <c r="KE266" s="265">
        <v>0.25174000000000002</v>
      </c>
      <c r="KF266" s="265">
        <v>0.24823000000000001</v>
      </c>
      <c r="KG266" s="265">
        <v>0.23677000000000001</v>
      </c>
      <c r="KH266" s="265">
        <v>0.67581000000000002</v>
      </c>
      <c r="KI266" s="265">
        <v>0.75426000000000004</v>
      </c>
      <c r="KJ266" s="265">
        <v>0.74155000000000004</v>
      </c>
      <c r="KK266" s="265">
        <v>0.99597999999999998</v>
      </c>
      <c r="KL266" s="265">
        <v>0.97857000000000005</v>
      </c>
      <c r="KM266" s="265">
        <v>0.95652999999999999</v>
      </c>
      <c r="KN266" s="265">
        <v>0.88307000000000002</v>
      </c>
      <c r="KO266" s="265">
        <v>0.79464999999999997</v>
      </c>
      <c r="KP266" s="265">
        <v>5.790687255596466E-3</v>
      </c>
      <c r="KQ266" s="265">
        <v>0.64154</v>
      </c>
      <c r="KR266" s="265">
        <v>0.58726</v>
      </c>
      <c r="KS266" s="265">
        <v>0.54439000000000004</v>
      </c>
      <c r="KT266" s="265">
        <v>0.93434161116334025</v>
      </c>
      <c r="KU266" s="265">
        <v>0.36107</v>
      </c>
      <c r="KV266" s="265">
        <v>0.53839000000000004</v>
      </c>
      <c r="KW266" s="265">
        <v>0.60592000000000001</v>
      </c>
      <c r="KX266" s="265">
        <v>0.70215000000000005</v>
      </c>
      <c r="KY266" s="265">
        <v>0.84782000000000002</v>
      </c>
      <c r="KZ266" s="265">
        <v>0.96286000000000005</v>
      </c>
      <c r="LA266" s="265">
        <v>0.99992999999999999</v>
      </c>
      <c r="LB266" s="265">
        <v>0.97677000000000003</v>
      </c>
      <c r="LC266" s="265">
        <v>1</v>
      </c>
      <c r="LD266" s="265">
        <v>0</v>
      </c>
      <c r="LE266" s="265">
        <v>0.13822999999999999</v>
      </c>
      <c r="LF266" s="265">
        <v>0</v>
      </c>
      <c r="LG266" s="265">
        <v>0</v>
      </c>
      <c r="LH266" s="431">
        <v>2.3015639744699001E-3</v>
      </c>
      <c r="LI266" s="431">
        <v>4.0219984948635101E-3</v>
      </c>
      <c r="LJ266" s="431">
        <v>4.5260447077453136E-3</v>
      </c>
      <c r="LK266" s="431">
        <v>7.5229192152619362E-3</v>
      </c>
      <c r="LL266" s="431">
        <v>6.9058001972734928E-3</v>
      </c>
      <c r="LM266" s="431">
        <v>9.7843874245882034E-3</v>
      </c>
      <c r="LN266" s="431">
        <v>7.5898845680058002E-3</v>
      </c>
      <c r="LO266" s="431">
        <v>1.0536118410527706E-2</v>
      </c>
      <c r="LP266" s="431">
        <v>1.0182653553783894E-2</v>
      </c>
      <c r="LQ266" s="431">
        <v>1.1348246596753597E-2</v>
      </c>
      <c r="LR266" s="431">
        <v>1.9730743952095509E-3</v>
      </c>
      <c r="LS266" s="431">
        <v>6.126349326223135E-3</v>
      </c>
      <c r="LT266" s="431">
        <v>2.513896906748414E-3</v>
      </c>
      <c r="LU266" s="431">
        <v>8.6646545678377151E-3</v>
      </c>
      <c r="LV266" s="431">
        <v>6.6923624835908413E-3</v>
      </c>
      <c r="LW266" s="431">
        <v>7.8450394794344902E-3</v>
      </c>
      <c r="LX266" s="431">
        <v>7.729832548648119E-3</v>
      </c>
      <c r="LY266" s="431">
        <v>9.4167757779359818E-3</v>
      </c>
      <c r="LZ266" s="431">
        <v>2.1975482814013958E-3</v>
      </c>
      <c r="MA266" s="431">
        <v>3.92870232462883E-3</v>
      </c>
      <c r="MB266" s="431">
        <v>2.3607015609741211E-3</v>
      </c>
      <c r="MC266" s="431">
        <v>7.2187008336186409E-3</v>
      </c>
      <c r="MD266" s="431">
        <v>7.7730691991746426E-3</v>
      </c>
      <c r="ME266" s="431">
        <v>4.8325331881642342E-3</v>
      </c>
      <c r="MF266" s="431">
        <v>4.0768934413790703E-3</v>
      </c>
      <c r="MG266" s="431">
        <v>5.3071859292685986E-3</v>
      </c>
      <c r="MH266" s="266"/>
      <c r="MI266" s="266"/>
      <c r="MJ266" s="266"/>
      <c r="MK266" s="266"/>
      <c r="ML266" s="266"/>
      <c r="MM266" s="266"/>
      <c r="MN266" s="266"/>
      <c r="MO266" s="266"/>
      <c r="MP266" s="266"/>
      <c r="MQ266" s="266"/>
      <c r="MR266" s="266"/>
      <c r="MS266" s="266"/>
      <c r="MT266" s="266"/>
      <c r="MU266" s="266"/>
      <c r="MV266" s="266"/>
      <c r="MW266" s="266"/>
      <c r="MX266" s="266"/>
      <c r="MY266" s="266"/>
      <c r="MZ266" s="266"/>
      <c r="NA266" s="266"/>
      <c r="NB266" s="266"/>
      <c r="NC266" s="266"/>
      <c r="ND266" s="266"/>
      <c r="NE266" s="266"/>
      <c r="NF266" s="266"/>
      <c r="NG266" s="266"/>
      <c r="NH266" s="266"/>
      <c r="NI266" s="266"/>
      <c r="NJ266" s="266"/>
      <c r="NK266" s="266"/>
      <c r="NL266" s="266"/>
      <c r="NM266" s="266"/>
      <c r="NN266" s="266"/>
      <c r="NO266" s="266"/>
      <c r="NP266" s="266"/>
      <c r="NQ266" s="266"/>
      <c r="NR266" s="266"/>
      <c r="NS266" s="266"/>
      <c r="NT266" s="266"/>
      <c r="NU266" s="266"/>
      <c r="NV266" s="266"/>
      <c r="NW266" s="266"/>
      <c r="NX266" s="266"/>
      <c r="NY266" s="266"/>
      <c r="NZ266" s="266"/>
      <c r="OA266" s="266"/>
      <c r="OB266" s="266"/>
      <c r="OC266" s="266"/>
      <c r="OD266" s="266"/>
      <c r="OE266" s="266"/>
      <c r="OF266" s="266"/>
      <c r="OG266" s="266"/>
      <c r="OH266" s="266"/>
      <c r="OI266" s="266"/>
      <c r="OJ266" s="266"/>
      <c r="OK266" s="266"/>
      <c r="OL266" s="266"/>
      <c r="OM266" s="266"/>
      <c r="ON266" s="267"/>
    </row>
    <row r="267" spans="1:404">
      <c r="A267" s="261">
        <v>642</v>
      </c>
      <c r="B267" s="265">
        <v>0.11779000000000001</v>
      </c>
      <c r="C267" s="265">
        <v>0.17033000000000001</v>
      </c>
      <c r="D267" s="265">
        <v>0.21042</v>
      </c>
      <c r="E267" s="265">
        <v>0.25469000000000003</v>
      </c>
      <c r="F267" s="265">
        <v>0.11394</v>
      </c>
      <c r="G267" s="265">
        <v>0.1648</v>
      </c>
      <c r="H267" s="265">
        <v>0.22841</v>
      </c>
      <c r="I267" s="265">
        <v>0.41682999999999998</v>
      </c>
      <c r="J267" s="265">
        <v>0.44364999999999999</v>
      </c>
      <c r="K267" s="265">
        <v>2.7765000000000001E-2</v>
      </c>
      <c r="L267" s="265">
        <v>2.9901E-2</v>
      </c>
      <c r="M267" s="265">
        <v>3.8552000000000003E-2</v>
      </c>
      <c r="N267" s="265">
        <v>0.45973999999999998</v>
      </c>
      <c r="O267" s="265">
        <v>0.20812</v>
      </c>
      <c r="P267" s="265">
        <v>0.16306999999999999</v>
      </c>
      <c r="Q267" s="265">
        <v>0.13406000000000001</v>
      </c>
      <c r="R267" s="265">
        <v>0.24734</v>
      </c>
      <c r="S267" s="265">
        <v>0.28649000000000002</v>
      </c>
      <c r="T267" s="265">
        <v>0.19844999999999999</v>
      </c>
      <c r="U267" s="265">
        <v>0.20646999999999999</v>
      </c>
      <c r="V267" s="265">
        <v>0.13875000000000001</v>
      </c>
      <c r="W267" s="265">
        <v>9.4076000000000007E-2</v>
      </c>
      <c r="X267" s="265">
        <v>8.0800999999999998E-2</v>
      </c>
      <c r="Y267" s="265">
        <v>0.10011</v>
      </c>
      <c r="Z267" s="265">
        <v>6.8627999999999995E-2</v>
      </c>
      <c r="AA267" s="265">
        <v>0.1169</v>
      </c>
      <c r="AB267" s="265">
        <v>8.1992999999999996E-2</v>
      </c>
      <c r="AC267" s="265">
        <v>0.37487999999999999</v>
      </c>
      <c r="AD267" s="265">
        <v>0.25175999999999998</v>
      </c>
      <c r="AE267" s="265">
        <v>5.441E-2</v>
      </c>
      <c r="AF267" s="265">
        <v>5.0388000000000002E-2</v>
      </c>
      <c r="AG267" s="265">
        <v>5.5036000000000002E-2</v>
      </c>
      <c r="AH267" s="265">
        <v>3.4236999999999997E-2</v>
      </c>
      <c r="AI267" s="265">
        <v>2.6072999999999999E-2</v>
      </c>
      <c r="AJ267" s="265">
        <v>3.9838999999999999E-2</v>
      </c>
      <c r="AK267" s="265">
        <v>2.1189E-2</v>
      </c>
      <c r="AL267" s="265">
        <v>2.4292000000000001E-2</v>
      </c>
      <c r="AM267" s="265">
        <v>2.5989000000000002E-2</v>
      </c>
      <c r="AN267" s="265">
        <v>1.8977000000000001E-2</v>
      </c>
      <c r="AO267" s="265">
        <v>2.1773000000000001E-2</v>
      </c>
      <c r="AP267" s="265">
        <v>3.4458000000000003E-2</v>
      </c>
      <c r="AQ267" s="265">
        <v>1.7257000000000002E-2</v>
      </c>
      <c r="AR267" s="265">
        <v>2.1087999999999999E-2</v>
      </c>
      <c r="AS267" s="265">
        <v>2.1706E-2</v>
      </c>
      <c r="AT267" s="265">
        <v>1.6549999999999999E-2</v>
      </c>
      <c r="AU267" s="265">
        <v>1.9518000000000001E-2</v>
      </c>
      <c r="AV267" s="265">
        <v>1.5622E-2</v>
      </c>
      <c r="AW267" s="265">
        <v>3.2919999999999998E-2</v>
      </c>
      <c r="AX267" s="265">
        <v>3.3982999999999999E-2</v>
      </c>
      <c r="AY267" s="265">
        <v>2.7268000000000001E-2</v>
      </c>
      <c r="AZ267" s="265">
        <v>2.3022000000000001E-2</v>
      </c>
      <c r="BA267" s="265">
        <v>3.1309999999999998E-2</v>
      </c>
      <c r="BB267" s="265">
        <v>3.1309999999999998E-2</v>
      </c>
      <c r="BC267" s="265">
        <v>3.1282999999999998E-2</v>
      </c>
      <c r="BD267" s="265">
        <v>3.1309999999999998E-2</v>
      </c>
      <c r="BE267" s="265">
        <v>0.1036</v>
      </c>
      <c r="BF267" s="265">
        <v>9.1587000000000002E-2</v>
      </c>
      <c r="BG267" s="265">
        <v>0.41091</v>
      </c>
      <c r="BH267" s="265">
        <v>0.40994000000000003</v>
      </c>
      <c r="BI267" s="265">
        <v>0.87124000000000001</v>
      </c>
      <c r="BJ267" s="265">
        <v>0.79673000000000005</v>
      </c>
      <c r="BK267" s="265">
        <v>0.21557999999999999</v>
      </c>
      <c r="BL267" s="265">
        <v>0.46451999999999999</v>
      </c>
      <c r="BM267" s="265">
        <v>0.31463000000000002</v>
      </c>
      <c r="BN267" s="265">
        <v>0.49956</v>
      </c>
      <c r="BO267" s="265">
        <v>0.64856999999999998</v>
      </c>
      <c r="BP267" s="265">
        <v>4.8626999999999997E-2</v>
      </c>
      <c r="BQ267" s="265">
        <v>0.36546000000000001</v>
      </c>
      <c r="BR267" s="265">
        <v>0.54832999999999998</v>
      </c>
      <c r="BS267" s="265">
        <v>0.35893000000000003</v>
      </c>
      <c r="BT267" s="265">
        <v>0.50139</v>
      </c>
      <c r="BU267" s="265">
        <v>1.0727E-2</v>
      </c>
      <c r="BV267" s="265">
        <v>5.3642000000000004E-3</v>
      </c>
      <c r="BW267" s="265">
        <v>2.8275000000000002E-2</v>
      </c>
      <c r="BX267" s="265">
        <v>1.4115000000000001E-2</v>
      </c>
      <c r="BY267" s="265">
        <v>0.66642999999999997</v>
      </c>
      <c r="BZ267" s="265">
        <v>0.65012000000000003</v>
      </c>
      <c r="CA267" s="265">
        <v>0.94399999999999995</v>
      </c>
      <c r="CB267" s="265">
        <v>0.76663999999999999</v>
      </c>
      <c r="CC267" s="265">
        <v>0.91903000000000001</v>
      </c>
      <c r="CD267" s="265">
        <v>0.65586999999999995</v>
      </c>
      <c r="CE267" s="265">
        <v>0.61738000000000004</v>
      </c>
      <c r="CF267" s="265">
        <v>0.67271999999999998</v>
      </c>
      <c r="CG267" s="265">
        <v>0.63519999999999999</v>
      </c>
      <c r="CH267" s="265">
        <v>0.62290999999999996</v>
      </c>
      <c r="CI267" s="265">
        <v>0.62280000000000002</v>
      </c>
      <c r="CJ267" s="265">
        <v>0.62404999999999999</v>
      </c>
      <c r="CK267" s="265">
        <v>0.67957999999999996</v>
      </c>
      <c r="CL267" s="265">
        <v>0.52295999999999998</v>
      </c>
      <c r="CM267" s="265">
        <v>0.19233</v>
      </c>
      <c r="CN267" s="265">
        <v>0.89090999999999998</v>
      </c>
      <c r="CO267" s="265">
        <v>0.25448999999999999</v>
      </c>
      <c r="CP267" s="265">
        <v>0.20288</v>
      </c>
      <c r="CQ267" s="265">
        <v>0.21145</v>
      </c>
      <c r="CR267" s="265">
        <v>0.182</v>
      </c>
      <c r="CS267" s="265">
        <v>7.7550999999999995E-2</v>
      </c>
      <c r="CT267" s="265">
        <v>0.43298999999999999</v>
      </c>
      <c r="CU267" s="265">
        <v>0.93600000000000005</v>
      </c>
      <c r="CV267" s="265">
        <v>0.34071000000000001</v>
      </c>
      <c r="CW267" s="265">
        <v>0.54342999999999997</v>
      </c>
      <c r="CX267" s="265">
        <v>9.8969000000000001E-2</v>
      </c>
      <c r="CY267" s="265">
        <v>0.88246999999999998</v>
      </c>
      <c r="CZ267" s="265">
        <v>0.45134999999999997</v>
      </c>
      <c r="DA267" s="265">
        <v>0.37795000000000001</v>
      </c>
      <c r="DB267" s="265">
        <v>0.91515000000000002</v>
      </c>
      <c r="DC267" s="265">
        <v>0.88866000000000001</v>
      </c>
      <c r="DD267" s="265">
        <v>0.90303</v>
      </c>
      <c r="DE267" s="265">
        <v>0.88453999999999999</v>
      </c>
      <c r="DF267" s="265">
        <v>5.5418000000000002E-2</v>
      </c>
      <c r="DG267" s="265">
        <v>5.5642999999999998E-2</v>
      </c>
      <c r="DH267" s="265">
        <v>0.96958999999999995</v>
      </c>
      <c r="DI267" s="265">
        <v>5.6138E-2</v>
      </c>
      <c r="DJ267" s="265">
        <v>6.4560000000000006E-2</v>
      </c>
      <c r="DK267" s="265">
        <v>0.15378</v>
      </c>
      <c r="DL267" s="265">
        <v>1.1780000000000001E-2</v>
      </c>
      <c r="DM267" s="265">
        <v>5.5988000000000003E-2</v>
      </c>
      <c r="DN267" s="265">
        <v>0.10949</v>
      </c>
      <c r="DO267" s="265">
        <v>4.4351000000000002E-2</v>
      </c>
      <c r="DP267" s="265">
        <v>0.10428999999999999</v>
      </c>
      <c r="DQ267" s="265">
        <v>0.20565</v>
      </c>
      <c r="DR267" s="265">
        <v>0.37139</v>
      </c>
      <c r="DS267" s="265">
        <v>1.643E-2</v>
      </c>
      <c r="DT267" s="265">
        <v>1.9604E-2</v>
      </c>
      <c r="DU267" s="265">
        <v>5.1933E-2</v>
      </c>
      <c r="DV267" s="265">
        <v>8.4411999999999994E-3</v>
      </c>
      <c r="DW267" s="265">
        <v>6.7631999999999998E-2</v>
      </c>
      <c r="DX267" s="265">
        <v>0.34776000000000001</v>
      </c>
      <c r="DY267" s="265">
        <v>0.47911999999999999</v>
      </c>
      <c r="DZ267" s="265">
        <v>8.6782000000000005E-3</v>
      </c>
      <c r="EA267" s="265">
        <v>6.9375999999999993E-2</v>
      </c>
      <c r="EB267" s="265">
        <v>6.4526E-2</v>
      </c>
      <c r="EC267" s="265">
        <v>6.4523999999999998E-2</v>
      </c>
      <c r="ED267" s="265">
        <v>6.4528000000000002E-2</v>
      </c>
      <c r="EE267" s="265">
        <v>6.4530000000000004E-2</v>
      </c>
      <c r="EF267" s="265">
        <v>0.23122000000000001</v>
      </c>
      <c r="EG267" s="265">
        <v>6.9367999999999999E-2</v>
      </c>
      <c r="EH267" s="265">
        <v>7.5324000000000002E-2</v>
      </c>
      <c r="EI267" s="265">
        <v>0.87346999999999997</v>
      </c>
      <c r="EJ267" s="265">
        <v>0.88866000000000001</v>
      </c>
      <c r="EK267" s="265">
        <v>0.89898999999999996</v>
      </c>
      <c r="EL267" s="265">
        <v>0.81457999999999997</v>
      </c>
      <c r="EM267" s="265">
        <v>0.25263000000000002</v>
      </c>
      <c r="EN267" s="265">
        <v>0.21572</v>
      </c>
      <c r="EO267" s="265">
        <v>0.82120000000000004</v>
      </c>
      <c r="EP267" s="265">
        <v>0.66354000000000002</v>
      </c>
      <c r="EQ267" s="265">
        <v>0.63893999999999995</v>
      </c>
      <c r="ER267" s="265">
        <v>0.55586000000000002</v>
      </c>
      <c r="ES267" s="265">
        <v>0.62797999999999998</v>
      </c>
      <c r="ET267" s="265">
        <v>0.62383999999999995</v>
      </c>
      <c r="EU267" s="265">
        <v>0.63336000000000003</v>
      </c>
      <c r="EV267" s="265">
        <v>0.29818</v>
      </c>
      <c r="EW267" s="265">
        <v>0.35220000000000001</v>
      </c>
      <c r="EX267" s="265">
        <v>0.45518999999999998</v>
      </c>
      <c r="EY267" s="265">
        <v>0.64254999999999995</v>
      </c>
      <c r="EZ267" s="265">
        <v>0.71055000000000001</v>
      </c>
      <c r="FA267" s="265">
        <v>0.50333000000000006</v>
      </c>
      <c r="FB267" s="265">
        <v>0.38379999999999997</v>
      </c>
      <c r="FC267" s="265">
        <v>0.2833</v>
      </c>
      <c r="FD267" s="265">
        <v>0.72731999999999997</v>
      </c>
      <c r="FE267" s="265">
        <v>0.19628999999999999</v>
      </c>
      <c r="FF267" s="265">
        <v>0.74033000000000004</v>
      </c>
      <c r="FG267" s="265">
        <v>0.71643000000000001</v>
      </c>
      <c r="FH267" s="265">
        <v>0.76127</v>
      </c>
      <c r="FI267" s="265">
        <v>0.77515000000000001</v>
      </c>
      <c r="FJ267" s="265">
        <v>0.16966999999999999</v>
      </c>
      <c r="FK267" s="265">
        <v>0.17201</v>
      </c>
      <c r="FL267" s="265">
        <v>0.79186000000000001</v>
      </c>
      <c r="FM267" s="265">
        <v>0.38288</v>
      </c>
      <c r="FN267" s="265">
        <v>0.98836999999999997</v>
      </c>
      <c r="FO267" s="265">
        <v>0.86399999999999999</v>
      </c>
      <c r="FP267" s="265">
        <v>0.25352000000000002</v>
      </c>
      <c r="FQ267" s="265">
        <v>0.89831000000000005</v>
      </c>
      <c r="FR267" s="265">
        <v>0.79544999999999999</v>
      </c>
      <c r="FS267" s="265">
        <v>0.76173000000000002</v>
      </c>
      <c r="FT267" s="265">
        <v>0.99417</v>
      </c>
      <c r="FU267" s="265">
        <v>0.99367000000000005</v>
      </c>
      <c r="FV267" s="265">
        <v>0.44886999999999999</v>
      </c>
      <c r="FW267" s="265">
        <v>0.27415</v>
      </c>
      <c r="FX267" s="265">
        <v>0.82867000000000002</v>
      </c>
      <c r="FY267" s="265">
        <v>0.24682000000000001</v>
      </c>
      <c r="FZ267" s="265">
        <v>0.27415</v>
      </c>
      <c r="GA267" s="265">
        <v>0.64392000000000005</v>
      </c>
      <c r="GB267" s="265">
        <v>0.38545000000000001</v>
      </c>
      <c r="GC267" s="265">
        <v>0.62677000000000005</v>
      </c>
      <c r="GD267" s="265">
        <v>0.94967999999999997</v>
      </c>
      <c r="GE267" s="265">
        <v>0.71965999999999997</v>
      </c>
      <c r="GF267" s="265">
        <v>0.83237000000000005</v>
      </c>
      <c r="GG267" s="265">
        <v>0.33621000000000001</v>
      </c>
      <c r="GH267" s="265">
        <v>0.38038</v>
      </c>
      <c r="GI267" s="265">
        <v>0.35136000000000001</v>
      </c>
      <c r="GJ267" s="265">
        <v>0.92122000000000004</v>
      </c>
      <c r="GK267" s="265">
        <v>0.93593000000000004</v>
      </c>
      <c r="GL267" s="265">
        <v>0.58396999999999999</v>
      </c>
      <c r="GM267" s="265">
        <v>0.87378999999999996</v>
      </c>
      <c r="GN267" s="265">
        <v>0.54218999999999995</v>
      </c>
      <c r="GO267" s="265">
        <v>0.86634</v>
      </c>
      <c r="GP267" s="265">
        <v>0.81552999999999998</v>
      </c>
      <c r="GQ267" s="265">
        <v>0.81935000000000002</v>
      </c>
      <c r="GR267" s="265">
        <v>0.75910999999999995</v>
      </c>
      <c r="GS267" s="265">
        <v>0.82506000000000002</v>
      </c>
      <c r="GT267" s="265">
        <v>0.83145000000000002</v>
      </c>
      <c r="GU267" s="265">
        <v>0.83352000000000004</v>
      </c>
      <c r="GV267" s="265">
        <v>0.81272999999999995</v>
      </c>
      <c r="GW267" s="265">
        <v>0.77759</v>
      </c>
      <c r="GX267" s="265">
        <v>0.89564999999999995</v>
      </c>
      <c r="GY267" s="265">
        <v>0.28667999999999999</v>
      </c>
      <c r="GZ267" s="265">
        <v>0.22764000000000001</v>
      </c>
      <c r="HA267" s="265">
        <v>0.87622</v>
      </c>
      <c r="HB267" s="265">
        <v>0.85109000000000001</v>
      </c>
      <c r="HC267" s="265">
        <v>0.67135999999999996</v>
      </c>
      <c r="HD267" s="265">
        <v>0.45471</v>
      </c>
      <c r="HE267" s="265">
        <v>0.88929000000000002</v>
      </c>
      <c r="HF267" s="265">
        <v>0.51080000000000003</v>
      </c>
      <c r="HG267" s="265">
        <v>0.88904000000000005</v>
      </c>
      <c r="HH267" s="265">
        <v>0.89188000000000001</v>
      </c>
      <c r="HI267" s="265">
        <v>0.88898999999999995</v>
      </c>
      <c r="HJ267" s="265">
        <v>0.54515000000000002</v>
      </c>
      <c r="HK267" s="265">
        <v>0.94887999999999995</v>
      </c>
      <c r="HL267" s="265">
        <v>0.93072999999999995</v>
      </c>
      <c r="HM267" s="265">
        <v>0.81523000000000001</v>
      </c>
      <c r="HN267" s="265">
        <v>0.79340999999999995</v>
      </c>
      <c r="HO267" s="265">
        <v>0.79642999999999997</v>
      </c>
      <c r="HP267" s="265">
        <v>0.82608999999999999</v>
      </c>
      <c r="HQ267" s="265">
        <v>0.45907999999999999</v>
      </c>
      <c r="HR267" s="265">
        <v>0.46557999999999999</v>
      </c>
      <c r="HS267" s="265">
        <v>0.73975000000000002</v>
      </c>
      <c r="HT267" s="265">
        <v>0.46235999999999999</v>
      </c>
      <c r="HU267" s="265">
        <v>0.44480999999999998</v>
      </c>
      <c r="HV267" s="265">
        <v>0.83198000000000005</v>
      </c>
      <c r="HW267" s="265">
        <v>0.37762000000000001</v>
      </c>
      <c r="HX267" s="265">
        <v>0.39729999999999999</v>
      </c>
      <c r="HY267" s="265">
        <v>0.29719000000000001</v>
      </c>
      <c r="HZ267" s="265">
        <v>0.55649000000000004</v>
      </c>
      <c r="IA267" s="265">
        <v>0.71906999999999999</v>
      </c>
      <c r="IB267" s="265">
        <v>0.72591000000000006</v>
      </c>
      <c r="IC267" s="265">
        <v>0.71162999999999998</v>
      </c>
      <c r="ID267" s="265">
        <v>0.71753999999999996</v>
      </c>
      <c r="IE267" s="265">
        <v>0.76661999999999997</v>
      </c>
      <c r="IF267" s="265">
        <v>0.76695000000000002</v>
      </c>
      <c r="IG267" s="265">
        <v>0.84123999999999999</v>
      </c>
      <c r="IH267" s="265">
        <v>0.88800999999999997</v>
      </c>
      <c r="II267" s="265">
        <v>0.57916000000000001</v>
      </c>
      <c r="IJ267" s="265">
        <v>0.76446999999999998</v>
      </c>
      <c r="IK267" s="265">
        <v>0.76075999999999999</v>
      </c>
      <c r="IL267" s="265">
        <v>0.86958999999999997</v>
      </c>
      <c r="IM267" s="265">
        <v>0.62592000000000003</v>
      </c>
      <c r="IN267" s="265">
        <v>0.46174999999999999</v>
      </c>
      <c r="IO267" s="265">
        <v>0.28138000000000002</v>
      </c>
      <c r="IP267" s="265">
        <v>0.88080000000000003</v>
      </c>
      <c r="IQ267" s="265">
        <v>0.80179999999999996</v>
      </c>
      <c r="IR267" s="265">
        <v>0.37191999999999997</v>
      </c>
      <c r="IS267" s="265">
        <v>0.92464000000000002</v>
      </c>
      <c r="IT267" s="265">
        <v>0.32745999999999997</v>
      </c>
      <c r="IU267" s="265">
        <v>0.83760999999999997</v>
      </c>
      <c r="IV267" s="265">
        <v>0.98733000000000004</v>
      </c>
      <c r="IW267" s="265">
        <v>0.75532999999999995</v>
      </c>
      <c r="IX267" s="265">
        <v>0.81416999999999995</v>
      </c>
      <c r="IY267" s="265">
        <v>0.56913000000000002</v>
      </c>
      <c r="IZ267" s="265">
        <v>0.52398999999999996</v>
      </c>
      <c r="JA267" s="265">
        <v>0.54552999999999996</v>
      </c>
      <c r="JB267" s="265">
        <v>0.52381999999999995</v>
      </c>
      <c r="JC267" s="265">
        <v>0.56166000000000005</v>
      </c>
      <c r="JD267" s="265">
        <v>0.64263999999999999</v>
      </c>
      <c r="JE267" s="265">
        <v>0.8962</v>
      </c>
      <c r="JF267" s="265">
        <v>0.28166999999999998</v>
      </c>
      <c r="JG267" s="265">
        <v>0.77698</v>
      </c>
      <c r="JH267" s="265">
        <v>0.62736999999999998</v>
      </c>
      <c r="JI267" s="265">
        <v>0.41916999999999999</v>
      </c>
      <c r="JJ267" s="265">
        <v>0.41110999999999998</v>
      </c>
      <c r="JK267" s="265">
        <v>0.51856000000000002</v>
      </c>
      <c r="JL267" s="265">
        <v>0.51873000000000002</v>
      </c>
      <c r="JM267" s="265">
        <v>0.81457000000000002</v>
      </c>
      <c r="JN267" s="265">
        <v>0.79740999999999995</v>
      </c>
      <c r="JO267" s="265">
        <v>0.81206999999999996</v>
      </c>
      <c r="JP267" s="265">
        <v>0.33490999999999999</v>
      </c>
      <c r="JQ267" s="265">
        <v>0.81943999999999995</v>
      </c>
      <c r="JR267" s="265">
        <v>0.77161000000000002</v>
      </c>
      <c r="JS267" s="265">
        <v>0.74956</v>
      </c>
      <c r="JT267" s="265">
        <v>0.21096999999999999</v>
      </c>
      <c r="JU267" s="265">
        <v>0.65744999999999998</v>
      </c>
      <c r="JV267" s="265">
        <v>0.62617999999999996</v>
      </c>
      <c r="JW267" s="265">
        <v>0.84480999999999995</v>
      </c>
      <c r="JX267" s="265">
        <v>0.83470999999999995</v>
      </c>
      <c r="JY267" s="265">
        <v>0.81603999999999999</v>
      </c>
      <c r="JZ267" s="265">
        <v>0.77198</v>
      </c>
      <c r="KA267" s="265">
        <v>0.97052000000000005</v>
      </c>
      <c r="KB267" s="265">
        <v>0.99904999999999999</v>
      </c>
      <c r="KC267" s="265">
        <v>0.29143999999999998</v>
      </c>
      <c r="KD267" s="265">
        <v>0.23418</v>
      </c>
      <c r="KE267" s="265">
        <v>0.24682000000000001</v>
      </c>
      <c r="KF267" s="265">
        <v>0.24374000000000001</v>
      </c>
      <c r="KG267" s="265">
        <v>0.23249</v>
      </c>
      <c r="KH267" s="265">
        <v>0.66637999999999997</v>
      </c>
      <c r="KI267" s="265">
        <v>0.74319999999999997</v>
      </c>
      <c r="KJ267" s="265">
        <v>0.73053000000000001</v>
      </c>
      <c r="KK267" s="265">
        <v>0.99195999999999995</v>
      </c>
      <c r="KL267" s="265">
        <v>0.97411000000000003</v>
      </c>
      <c r="KM267" s="265">
        <v>0.95343999999999995</v>
      </c>
      <c r="KN267" s="265">
        <v>0.87973000000000001</v>
      </c>
      <c r="KO267" s="265">
        <v>0.79135</v>
      </c>
      <c r="KP267" s="265">
        <v>5.7672817983157659E-3</v>
      </c>
      <c r="KQ267" s="265">
        <v>0.63861999999999997</v>
      </c>
      <c r="KR267" s="265">
        <v>0.58452999999999999</v>
      </c>
      <c r="KS267" s="265">
        <v>0.54183999999999999</v>
      </c>
      <c r="KT267" s="265">
        <v>0.93249235865535429</v>
      </c>
      <c r="KU267" s="265">
        <v>0.36460999999999999</v>
      </c>
      <c r="KV267" s="265">
        <v>0.54174</v>
      </c>
      <c r="KW267" s="265">
        <v>0.60904999999999998</v>
      </c>
      <c r="KX267" s="265">
        <v>0.70486000000000004</v>
      </c>
      <c r="KY267" s="265">
        <v>0.84968999999999995</v>
      </c>
      <c r="KZ267" s="265">
        <v>0.96379000000000004</v>
      </c>
      <c r="LA267" s="265">
        <v>0.99995000000000001</v>
      </c>
      <c r="LB267" s="265">
        <v>0.97606000000000004</v>
      </c>
      <c r="LC267" s="265">
        <v>1</v>
      </c>
      <c r="LD267" s="265">
        <v>0</v>
      </c>
      <c r="LE267" s="265">
        <v>0.13225999999999999</v>
      </c>
      <c r="LF267" s="265">
        <v>0</v>
      </c>
      <c r="LG267" s="265">
        <v>0</v>
      </c>
      <c r="LH267" s="431">
        <v>2.2465866059064865E-3</v>
      </c>
      <c r="LI267" s="431">
        <v>3.7561082281172276E-3</v>
      </c>
      <c r="LJ267" s="431">
        <v>4.2342529632151127E-3</v>
      </c>
      <c r="LK267" s="431">
        <v>6.8568862043321133E-3</v>
      </c>
      <c r="LL267" s="431">
        <v>6.3462518155574799E-3</v>
      </c>
      <c r="LM267" s="431">
        <v>8.878655731678009E-3</v>
      </c>
      <c r="LN267" s="431">
        <v>6.8013472482562065E-3</v>
      </c>
      <c r="LO267" s="431">
        <v>9.5118656754493713E-3</v>
      </c>
      <c r="LP267" s="431">
        <v>9.2943981289863586E-3</v>
      </c>
      <c r="LQ267" s="431">
        <v>1.032591238617897E-2</v>
      </c>
      <c r="LR267" s="431">
        <v>1.9283110741525888E-3</v>
      </c>
      <c r="LS267" s="431">
        <v>5.5958610028028488E-3</v>
      </c>
      <c r="LT267" s="431">
        <v>2.4080062285065651E-3</v>
      </c>
      <c r="LU267" s="431">
        <v>7.8743714839220047E-3</v>
      </c>
      <c r="LV267" s="431">
        <v>6.0765878297388554E-3</v>
      </c>
      <c r="LW267" s="431">
        <v>6.9403811357915401E-3</v>
      </c>
      <c r="LX267" s="431">
        <v>7.0571834221482277E-3</v>
      </c>
      <c r="LY267" s="431">
        <v>8.5518965497612953E-3</v>
      </c>
      <c r="LZ267" s="431">
        <v>2.1419876720756292E-3</v>
      </c>
      <c r="MA267" s="431">
        <v>3.6700123455375433E-3</v>
      </c>
      <c r="MB267" s="431">
        <v>2.2899548057466745E-3</v>
      </c>
      <c r="MC267" s="431">
        <v>6.583360955119133E-3</v>
      </c>
      <c r="MD267" s="431">
        <v>7.0127388462424278E-3</v>
      </c>
      <c r="ME267" s="431">
        <v>4.4185747392475605E-3</v>
      </c>
      <c r="MF267" s="431">
        <v>3.7621245719492435E-3</v>
      </c>
      <c r="MG267" s="431">
        <v>4.8294062726199627E-3</v>
      </c>
      <c r="MH267" s="266"/>
      <c r="MI267" s="266"/>
      <c r="MJ267" s="266"/>
      <c r="MK267" s="266"/>
      <c r="ML267" s="266"/>
      <c r="MM267" s="266"/>
      <c r="MN267" s="266"/>
      <c r="MO267" s="266"/>
      <c r="MP267" s="266"/>
      <c r="MQ267" s="266"/>
      <c r="MR267" s="266"/>
      <c r="MS267" s="266"/>
      <c r="MT267" s="266"/>
      <c r="MU267" s="266"/>
      <c r="MV267" s="266"/>
      <c r="MW267" s="266"/>
      <c r="MX267" s="266"/>
      <c r="MY267" s="266"/>
      <c r="MZ267" s="266"/>
      <c r="NA267" s="266"/>
      <c r="NB267" s="266"/>
      <c r="NC267" s="266"/>
      <c r="ND267" s="266"/>
      <c r="NE267" s="266"/>
      <c r="NF267" s="266"/>
      <c r="NG267" s="266"/>
      <c r="NH267" s="266"/>
      <c r="NI267" s="266"/>
      <c r="NJ267" s="266"/>
      <c r="NK267" s="266"/>
      <c r="NL267" s="266"/>
      <c r="NM267" s="266"/>
      <c r="NN267" s="266"/>
      <c r="NO267" s="266"/>
      <c r="NP267" s="266"/>
      <c r="NQ267" s="266"/>
      <c r="NR267" s="266"/>
      <c r="NS267" s="266"/>
      <c r="NT267" s="266"/>
      <c r="NU267" s="266"/>
      <c r="NV267" s="266"/>
      <c r="NW267" s="266"/>
      <c r="NX267" s="266"/>
      <c r="NY267" s="266"/>
      <c r="NZ267" s="266"/>
      <c r="OA267" s="266"/>
      <c r="OB267" s="266"/>
      <c r="OC267" s="266"/>
      <c r="OD267" s="266"/>
      <c r="OE267" s="266"/>
      <c r="OF267" s="266"/>
      <c r="OG267" s="266"/>
      <c r="OH267" s="266"/>
      <c r="OI267" s="266"/>
      <c r="OJ267" s="266"/>
      <c r="OK267" s="266"/>
      <c r="OL267" s="266"/>
      <c r="OM267" s="266"/>
      <c r="ON267" s="267"/>
    </row>
    <row r="268" spans="1:404">
      <c r="A268" s="261">
        <v>643</v>
      </c>
      <c r="B268" s="265">
        <v>0.11463</v>
      </c>
      <c r="C268" s="265">
        <v>0.16528999999999999</v>
      </c>
      <c r="D268" s="265">
        <v>0.20402000000000001</v>
      </c>
      <c r="E268" s="265">
        <v>0.24696000000000001</v>
      </c>
      <c r="F268" s="265">
        <v>0.11079</v>
      </c>
      <c r="G268" s="265">
        <v>0.15964</v>
      </c>
      <c r="H268" s="265">
        <v>0.22808999999999999</v>
      </c>
      <c r="I268" s="265">
        <v>0.41805999999999999</v>
      </c>
      <c r="J268" s="265">
        <v>0.44475999999999999</v>
      </c>
      <c r="K268" s="265">
        <v>2.8416E-2</v>
      </c>
      <c r="L268" s="265">
        <v>3.0641999999999999E-2</v>
      </c>
      <c r="M268" s="265">
        <v>3.9078000000000002E-2</v>
      </c>
      <c r="N268" s="265">
        <v>0.45412000000000002</v>
      </c>
      <c r="O268" s="265">
        <v>0.20607</v>
      </c>
      <c r="P268" s="265">
        <v>0.15781000000000001</v>
      </c>
      <c r="Q268" s="265">
        <v>0.12955</v>
      </c>
      <c r="R268" s="265">
        <v>0.23991999999999999</v>
      </c>
      <c r="S268" s="265">
        <v>0.28434999999999999</v>
      </c>
      <c r="T268" s="265">
        <v>0.19744999999999999</v>
      </c>
      <c r="U268" s="265">
        <v>0.20497000000000001</v>
      </c>
      <c r="V268" s="265">
        <v>0.13802</v>
      </c>
      <c r="W268" s="265">
        <v>9.1583999999999999E-2</v>
      </c>
      <c r="X268" s="265">
        <v>7.8722E-2</v>
      </c>
      <c r="Y268" s="265">
        <v>9.7582000000000002E-2</v>
      </c>
      <c r="Z268" s="265">
        <v>6.7021999999999998E-2</v>
      </c>
      <c r="AA268" s="265">
        <v>0.11388</v>
      </c>
      <c r="AB268" s="265">
        <v>7.9842999999999997E-2</v>
      </c>
      <c r="AC268" s="265">
        <v>0.37323000000000001</v>
      </c>
      <c r="AD268" s="265">
        <v>0.25078</v>
      </c>
      <c r="AE268" s="265">
        <v>5.3476999999999997E-2</v>
      </c>
      <c r="AF268" s="265">
        <v>5.0269000000000001E-2</v>
      </c>
      <c r="AG268" s="265">
        <v>4.7166E-2</v>
      </c>
      <c r="AH268" s="265">
        <v>3.4467999999999999E-2</v>
      </c>
      <c r="AI268" s="265">
        <v>2.6745000000000001E-2</v>
      </c>
      <c r="AJ268" s="265">
        <v>3.9197999999999997E-2</v>
      </c>
      <c r="AK268" s="265">
        <v>2.2135999999999999E-2</v>
      </c>
      <c r="AL268" s="265">
        <v>2.5075E-2</v>
      </c>
      <c r="AM268" s="265">
        <v>2.6758000000000001E-2</v>
      </c>
      <c r="AN268" s="265">
        <v>1.9966999999999999E-2</v>
      </c>
      <c r="AO268" s="265">
        <v>2.2617000000000002E-2</v>
      </c>
      <c r="AP268" s="265">
        <v>3.4598999999999998E-2</v>
      </c>
      <c r="AQ268" s="265">
        <v>1.8301000000000001E-2</v>
      </c>
      <c r="AR268" s="265">
        <v>2.1977E-2</v>
      </c>
      <c r="AS268" s="265">
        <v>2.2210000000000001E-2</v>
      </c>
      <c r="AT268" s="265">
        <v>1.7582E-2</v>
      </c>
      <c r="AU268" s="265">
        <v>2.0447E-2</v>
      </c>
      <c r="AV268" s="265">
        <v>1.6691999999999999E-2</v>
      </c>
      <c r="AW268" s="265">
        <v>3.2987000000000002E-2</v>
      </c>
      <c r="AX268" s="265">
        <v>3.4114999999999999E-2</v>
      </c>
      <c r="AY268" s="265">
        <v>2.7866999999999999E-2</v>
      </c>
      <c r="AZ268" s="265">
        <v>2.3408000000000002E-2</v>
      </c>
      <c r="BA268" s="265">
        <v>3.2628999999999998E-2</v>
      </c>
      <c r="BB268" s="265">
        <v>3.2628999999999998E-2</v>
      </c>
      <c r="BC268" s="265">
        <v>3.2600999999999998E-2</v>
      </c>
      <c r="BD268" s="265">
        <v>3.2628999999999998E-2</v>
      </c>
      <c r="BE268" s="265">
        <v>0.10167</v>
      </c>
      <c r="BF268" s="265">
        <v>8.9856000000000005E-2</v>
      </c>
      <c r="BG268" s="265">
        <v>0.40433999999999998</v>
      </c>
      <c r="BH268" s="265">
        <v>0.40344999999999998</v>
      </c>
      <c r="BI268" s="265">
        <v>0.86373999999999995</v>
      </c>
      <c r="BJ268" s="265">
        <v>0.78981999999999997</v>
      </c>
      <c r="BK268" s="265">
        <v>0.21299000000000001</v>
      </c>
      <c r="BL268" s="265">
        <v>0.46161999999999997</v>
      </c>
      <c r="BM268" s="265">
        <v>0.30731999999999998</v>
      </c>
      <c r="BN268" s="265">
        <v>0.50539000000000001</v>
      </c>
      <c r="BO268" s="265">
        <v>0.63714000000000004</v>
      </c>
      <c r="BP268" s="265">
        <v>4.0822999999999998E-2</v>
      </c>
      <c r="BQ268" s="265">
        <v>0.36284</v>
      </c>
      <c r="BR268" s="265">
        <v>0.54857999999999996</v>
      </c>
      <c r="BS268" s="265">
        <v>0.35787000000000002</v>
      </c>
      <c r="BT268" s="265">
        <v>0.50866</v>
      </c>
      <c r="BU268" s="265">
        <v>1.0867999999999999E-2</v>
      </c>
      <c r="BV268" s="265">
        <v>5.8298000000000004E-3</v>
      </c>
      <c r="BW268" s="265">
        <v>2.8618999999999999E-2</v>
      </c>
      <c r="BX268" s="265">
        <v>1.4337000000000001E-2</v>
      </c>
      <c r="BY268" s="265">
        <v>0.66925999999999997</v>
      </c>
      <c r="BZ268" s="265">
        <v>0.65349000000000002</v>
      </c>
      <c r="CA268" s="265">
        <v>0.94599999999999995</v>
      </c>
      <c r="CB268" s="265">
        <v>0.76937999999999995</v>
      </c>
      <c r="CC268" s="265">
        <v>0.92171000000000003</v>
      </c>
      <c r="CD268" s="265">
        <v>0.65913999999999995</v>
      </c>
      <c r="CE268" s="265">
        <v>0.62007000000000001</v>
      </c>
      <c r="CF268" s="265">
        <v>0.67574999999999996</v>
      </c>
      <c r="CG268" s="265">
        <v>0.63849999999999996</v>
      </c>
      <c r="CH268" s="265">
        <v>0.62597999999999998</v>
      </c>
      <c r="CI268" s="265">
        <v>0.62592000000000003</v>
      </c>
      <c r="CJ268" s="265">
        <v>0.62753000000000003</v>
      </c>
      <c r="CK268" s="265">
        <v>0.68310999999999999</v>
      </c>
      <c r="CL268" s="265">
        <v>0.52039000000000002</v>
      </c>
      <c r="CM268" s="265">
        <v>0.18387999999999999</v>
      </c>
      <c r="CN268" s="265">
        <v>0.92727000000000004</v>
      </c>
      <c r="CO268" s="265">
        <v>0.23413999999999999</v>
      </c>
      <c r="CP268" s="265">
        <v>0.19309000000000001</v>
      </c>
      <c r="CQ268" s="265">
        <v>0.19916</v>
      </c>
      <c r="CR268" s="265">
        <v>0.16800000000000001</v>
      </c>
      <c r="CS268" s="265">
        <v>7.5510999999999995E-2</v>
      </c>
      <c r="CT268" s="265">
        <v>0.41237000000000001</v>
      </c>
      <c r="CU268" s="265">
        <v>0.90400000000000003</v>
      </c>
      <c r="CV268" s="265">
        <v>0.30978</v>
      </c>
      <c r="CW268" s="265">
        <v>0.51717000000000002</v>
      </c>
      <c r="CX268" s="265">
        <v>9.6907999999999994E-2</v>
      </c>
      <c r="CY268" s="265">
        <v>0.82887</v>
      </c>
      <c r="CZ268" s="265">
        <v>0.44844000000000001</v>
      </c>
      <c r="DA268" s="265">
        <v>0.37651000000000001</v>
      </c>
      <c r="DB268" s="265">
        <v>0.87273000000000001</v>
      </c>
      <c r="DC268" s="265">
        <v>0.83299000000000001</v>
      </c>
      <c r="DD268" s="265">
        <v>0.85455000000000003</v>
      </c>
      <c r="DE268" s="265">
        <v>0.82679999999999998</v>
      </c>
      <c r="DF268" s="265">
        <v>4.6614999999999997E-2</v>
      </c>
      <c r="DG268" s="265">
        <v>4.6830999999999998E-2</v>
      </c>
      <c r="DH268" s="265">
        <v>0.97972999999999999</v>
      </c>
      <c r="DI268" s="265">
        <v>4.9138000000000001E-2</v>
      </c>
      <c r="DJ268" s="265">
        <v>5.6741E-2</v>
      </c>
      <c r="DK268" s="265">
        <v>0.13741999999999999</v>
      </c>
      <c r="DL268" s="265">
        <v>9.8858000000000001E-3</v>
      </c>
      <c r="DM268" s="265">
        <v>4.7175000000000002E-2</v>
      </c>
      <c r="DN268" s="265">
        <v>9.7614999999999993E-2</v>
      </c>
      <c r="DO268" s="265">
        <v>3.8497000000000003E-2</v>
      </c>
      <c r="DP268" s="265">
        <v>9.2897999999999994E-2</v>
      </c>
      <c r="DQ268" s="265">
        <v>0.18293000000000001</v>
      </c>
      <c r="DR268" s="265">
        <v>0.31189</v>
      </c>
      <c r="DS268" s="265">
        <v>1.5838000000000001E-2</v>
      </c>
      <c r="DT268" s="265">
        <v>1.9495999999999999E-2</v>
      </c>
      <c r="DU268" s="265">
        <v>4.5343000000000001E-2</v>
      </c>
      <c r="DV268" s="265">
        <v>7.0267999999999997E-3</v>
      </c>
      <c r="DW268" s="265">
        <v>5.9515999999999999E-2</v>
      </c>
      <c r="DX268" s="265">
        <v>0.29150999999999999</v>
      </c>
      <c r="DY268" s="265">
        <v>0.40640999999999999</v>
      </c>
      <c r="DZ268" s="265">
        <v>7.2297999999999998E-3</v>
      </c>
      <c r="EA268" s="265">
        <v>6.1089999999999998E-2</v>
      </c>
      <c r="EB268" s="265">
        <v>5.6710999999999998E-2</v>
      </c>
      <c r="EC268" s="265">
        <v>5.6709000000000002E-2</v>
      </c>
      <c r="ED268" s="265">
        <v>5.6713E-2</v>
      </c>
      <c r="EE268" s="265">
        <v>5.6716000000000003E-2</v>
      </c>
      <c r="EF268" s="265">
        <v>0.19725999999999999</v>
      </c>
      <c r="EG268" s="265">
        <v>6.1082999999999998E-2</v>
      </c>
      <c r="EH268" s="265">
        <v>6.6461000000000006E-2</v>
      </c>
      <c r="EI268" s="265">
        <v>0.82040999999999997</v>
      </c>
      <c r="EJ268" s="265">
        <v>0.83299000000000001</v>
      </c>
      <c r="EK268" s="265">
        <v>0.84848999999999997</v>
      </c>
      <c r="EL268" s="265">
        <v>0.76875000000000004</v>
      </c>
      <c r="EM268" s="265">
        <v>0.22373999999999999</v>
      </c>
      <c r="EN268" s="265">
        <v>0.19169</v>
      </c>
      <c r="EO268" s="265">
        <v>0.83994000000000002</v>
      </c>
      <c r="EP268" s="265">
        <v>0.59350999999999998</v>
      </c>
      <c r="EQ268" s="265">
        <v>0.54883999999999999</v>
      </c>
      <c r="ER268" s="265">
        <v>0.47732999999999998</v>
      </c>
      <c r="ES268" s="265">
        <v>0.53873000000000004</v>
      </c>
      <c r="ET268" s="265">
        <v>0.53483000000000003</v>
      </c>
      <c r="EU268" s="265">
        <v>0.54383999999999999</v>
      </c>
      <c r="EV268" s="265">
        <v>0.25517000000000001</v>
      </c>
      <c r="EW268" s="265">
        <v>0.30159000000000002</v>
      </c>
      <c r="EX268" s="265">
        <v>0.38961000000000001</v>
      </c>
      <c r="EY268" s="265">
        <v>0.55240999999999996</v>
      </c>
      <c r="EZ268" s="265">
        <v>0.63882000000000005</v>
      </c>
      <c r="FA268" s="265">
        <v>0.43530999999999997</v>
      </c>
      <c r="FB268" s="265">
        <v>0.33134000000000002</v>
      </c>
      <c r="FC268" s="265">
        <v>0.24401</v>
      </c>
      <c r="FD268" s="265">
        <v>0.63478000000000001</v>
      </c>
      <c r="FE268" s="265">
        <v>0.16891</v>
      </c>
      <c r="FF268" s="265">
        <v>0.64744000000000002</v>
      </c>
      <c r="FG268" s="265">
        <v>0.62383</v>
      </c>
      <c r="FH268" s="265">
        <v>0.66847000000000001</v>
      </c>
      <c r="FI268" s="265">
        <v>0.68232999999999999</v>
      </c>
      <c r="FJ268" s="265">
        <v>0.15146999999999999</v>
      </c>
      <c r="FK268" s="265">
        <v>0.15353</v>
      </c>
      <c r="FL268" s="265">
        <v>0.72711000000000003</v>
      </c>
      <c r="FM268" s="265">
        <v>0.35797000000000001</v>
      </c>
      <c r="FN268" s="265">
        <v>0.98477999999999999</v>
      </c>
      <c r="FO268" s="265">
        <v>0.85599999999999998</v>
      </c>
      <c r="FP268" s="265">
        <v>0.24828</v>
      </c>
      <c r="FQ268" s="265">
        <v>0.89144999999999996</v>
      </c>
      <c r="FR268" s="265">
        <v>0.78398000000000001</v>
      </c>
      <c r="FS268" s="265">
        <v>0.75049999999999994</v>
      </c>
      <c r="FT268" s="265">
        <v>0.99124999999999996</v>
      </c>
      <c r="FU268" s="265">
        <v>0.99077000000000004</v>
      </c>
      <c r="FV268" s="265">
        <v>0.44224999999999998</v>
      </c>
      <c r="FW268" s="265">
        <v>0.26874999999999999</v>
      </c>
      <c r="FX268" s="265">
        <v>0.81908000000000003</v>
      </c>
      <c r="FY268" s="265">
        <v>0.24204999999999999</v>
      </c>
      <c r="FZ268" s="265">
        <v>0.26874999999999999</v>
      </c>
      <c r="GA268" s="265">
        <v>0.63871</v>
      </c>
      <c r="GB268" s="265">
        <v>0.37855</v>
      </c>
      <c r="GC268" s="265">
        <v>0.61458999999999997</v>
      </c>
      <c r="GD268" s="265">
        <v>0.94367000000000001</v>
      </c>
      <c r="GE268" s="265">
        <v>0.71065999999999996</v>
      </c>
      <c r="GF268" s="265">
        <v>0.82215000000000005</v>
      </c>
      <c r="GG268" s="265">
        <v>0.33056000000000002</v>
      </c>
      <c r="GH268" s="265">
        <v>0.37414999999999998</v>
      </c>
      <c r="GI268" s="265">
        <v>0.34538999999999997</v>
      </c>
      <c r="GJ268" s="265">
        <v>0.91483000000000003</v>
      </c>
      <c r="GK268" s="265">
        <v>0.92976000000000003</v>
      </c>
      <c r="GL268" s="265">
        <v>0.57704</v>
      </c>
      <c r="GM268" s="265">
        <v>0.86592999999999998</v>
      </c>
      <c r="GN268" s="265">
        <v>0.53349000000000002</v>
      </c>
      <c r="GO268" s="265">
        <v>0.85929</v>
      </c>
      <c r="GP268" s="265">
        <v>0.80623</v>
      </c>
      <c r="GQ268" s="265">
        <v>0.81016999999999995</v>
      </c>
      <c r="GR268" s="265">
        <v>0.74866999999999995</v>
      </c>
      <c r="GS268" s="265">
        <v>0.81655</v>
      </c>
      <c r="GT268" s="265">
        <v>0.82211000000000001</v>
      </c>
      <c r="GU268" s="265">
        <v>0.82452000000000003</v>
      </c>
      <c r="GV268" s="265">
        <v>0.80393999999999999</v>
      </c>
      <c r="GW268" s="265">
        <v>0.76748000000000005</v>
      </c>
      <c r="GX268" s="265">
        <v>0.88832999999999995</v>
      </c>
      <c r="GY268" s="265">
        <v>0.28104000000000001</v>
      </c>
      <c r="GZ268" s="265">
        <v>0.22308</v>
      </c>
      <c r="HA268" s="265">
        <v>0.86824000000000001</v>
      </c>
      <c r="HB268" s="265">
        <v>0.84133000000000002</v>
      </c>
      <c r="HC268" s="265">
        <v>0.66361999999999999</v>
      </c>
      <c r="HD268" s="265">
        <v>0.44885999999999998</v>
      </c>
      <c r="HE268" s="265">
        <v>0.88171999999999995</v>
      </c>
      <c r="HF268" s="265">
        <v>0.50239999999999996</v>
      </c>
      <c r="HG268" s="265">
        <v>0.88153999999999999</v>
      </c>
      <c r="HH268" s="265">
        <v>0.88436999999999999</v>
      </c>
      <c r="HI268" s="265">
        <v>0.88134999999999997</v>
      </c>
      <c r="HJ268" s="265">
        <v>0.53639000000000003</v>
      </c>
      <c r="HK268" s="265">
        <v>0.94316999999999995</v>
      </c>
      <c r="HL268" s="265">
        <v>0.92391999999999996</v>
      </c>
      <c r="HM268" s="265">
        <v>0.80605000000000004</v>
      </c>
      <c r="HN268" s="265">
        <v>0.78449999999999998</v>
      </c>
      <c r="HO268" s="265">
        <v>0.78708999999999996</v>
      </c>
      <c r="HP268" s="265">
        <v>0.81642000000000003</v>
      </c>
      <c r="HQ268" s="265">
        <v>0.45191999999999999</v>
      </c>
      <c r="HR268" s="265">
        <v>0.45789000000000002</v>
      </c>
      <c r="HS268" s="265">
        <v>0.72953000000000001</v>
      </c>
      <c r="HT268" s="265">
        <v>0.45485999999999999</v>
      </c>
      <c r="HU268" s="265">
        <v>0.43786999999999998</v>
      </c>
      <c r="HV268" s="265">
        <v>0.82279000000000002</v>
      </c>
      <c r="HW268" s="265">
        <v>0.37021999999999999</v>
      </c>
      <c r="HX268" s="265">
        <v>0.39105000000000001</v>
      </c>
      <c r="HY268" s="265">
        <v>0.29148000000000002</v>
      </c>
      <c r="HZ268" s="265">
        <v>0.5474</v>
      </c>
      <c r="IA268" s="265">
        <v>0.70896000000000003</v>
      </c>
      <c r="IB268" s="265">
        <v>0.71575999999999995</v>
      </c>
      <c r="IC268" s="265">
        <v>0.70177</v>
      </c>
      <c r="ID268" s="265">
        <v>0.7077</v>
      </c>
      <c r="IE268" s="265">
        <v>0.75626000000000004</v>
      </c>
      <c r="IF268" s="265">
        <v>0.75695000000000001</v>
      </c>
      <c r="IG268" s="265">
        <v>0.83267000000000002</v>
      </c>
      <c r="IH268" s="265">
        <v>0.88166</v>
      </c>
      <c r="II268" s="265">
        <v>0.56950999999999996</v>
      </c>
      <c r="IJ268" s="265">
        <v>0.75468999999999997</v>
      </c>
      <c r="IK268" s="265">
        <v>0.75068999999999997</v>
      </c>
      <c r="IL268" s="265">
        <v>0.86238000000000004</v>
      </c>
      <c r="IM268" s="265">
        <v>0.61636999999999997</v>
      </c>
      <c r="IN268" s="265">
        <v>0.45369999999999999</v>
      </c>
      <c r="IO268" s="265">
        <v>0.27263999999999999</v>
      </c>
      <c r="IP268" s="265">
        <v>0.87212000000000001</v>
      </c>
      <c r="IQ268" s="265">
        <v>0.79271999999999998</v>
      </c>
      <c r="IR268" s="265">
        <v>0.36564999999999998</v>
      </c>
      <c r="IS268" s="265">
        <v>0.91747000000000001</v>
      </c>
      <c r="IT268" s="265">
        <v>0.32177</v>
      </c>
      <c r="IU268" s="265">
        <v>0.82852999999999999</v>
      </c>
      <c r="IV268" s="265">
        <v>0.98399000000000003</v>
      </c>
      <c r="IW268" s="265">
        <v>0.74463000000000001</v>
      </c>
      <c r="IX268" s="265">
        <v>0.80469000000000002</v>
      </c>
      <c r="IY268" s="265">
        <v>0.56071000000000004</v>
      </c>
      <c r="IZ268" s="265">
        <v>0.51676</v>
      </c>
      <c r="JA268" s="265">
        <v>0.53776000000000002</v>
      </c>
      <c r="JB268" s="265">
        <v>0.51627000000000001</v>
      </c>
      <c r="JC268" s="265">
        <v>0.55349999999999999</v>
      </c>
      <c r="JD268" s="265">
        <v>0.63249</v>
      </c>
      <c r="JE268" s="265">
        <v>0.88875999999999999</v>
      </c>
      <c r="JF268" s="265">
        <v>0.27633000000000002</v>
      </c>
      <c r="JG268" s="265">
        <v>0.76746000000000003</v>
      </c>
      <c r="JH268" s="265">
        <v>0.61804000000000003</v>
      </c>
      <c r="JI268" s="265">
        <v>0.41248000000000001</v>
      </c>
      <c r="JJ268" s="265">
        <v>0.40448000000000001</v>
      </c>
      <c r="JK268" s="265">
        <v>0.51010999999999995</v>
      </c>
      <c r="JL268" s="265">
        <v>0.51063000000000003</v>
      </c>
      <c r="JM268" s="265">
        <v>0.80623999999999996</v>
      </c>
      <c r="JN268" s="265">
        <v>0.78678000000000003</v>
      </c>
      <c r="JO268" s="265">
        <v>0.80269999999999997</v>
      </c>
      <c r="JP268" s="265">
        <v>0.32823999999999998</v>
      </c>
      <c r="JQ268" s="265">
        <v>0.81047000000000002</v>
      </c>
      <c r="JR268" s="265">
        <v>0.76015999999999995</v>
      </c>
      <c r="JS268" s="265">
        <v>0.74048999999999998</v>
      </c>
      <c r="JT268" s="265">
        <v>0.20734</v>
      </c>
      <c r="JU268" s="265">
        <v>0.64763000000000004</v>
      </c>
      <c r="JV268" s="265">
        <v>0.61787000000000003</v>
      </c>
      <c r="JW268" s="265">
        <v>0.83445000000000003</v>
      </c>
      <c r="JX268" s="265">
        <v>0.82718000000000003</v>
      </c>
      <c r="JY268" s="265">
        <v>0.80578000000000005</v>
      </c>
      <c r="JZ268" s="265">
        <v>0.76185000000000003</v>
      </c>
      <c r="KA268" s="265">
        <v>0.96477999999999997</v>
      </c>
      <c r="KB268" s="265">
        <v>0.99936999999999998</v>
      </c>
      <c r="KC268" s="265">
        <v>0.28598000000000001</v>
      </c>
      <c r="KD268" s="265">
        <v>0.22947000000000001</v>
      </c>
      <c r="KE268" s="265">
        <v>0.24190999999999999</v>
      </c>
      <c r="KF268" s="265">
        <v>0.23924000000000001</v>
      </c>
      <c r="KG268" s="265">
        <v>0.22821</v>
      </c>
      <c r="KH268" s="265">
        <v>0.65695999999999999</v>
      </c>
      <c r="KI268" s="265">
        <v>0.73212999999999995</v>
      </c>
      <c r="KJ268" s="265">
        <v>0.71950999999999998</v>
      </c>
      <c r="KK268" s="265">
        <v>0.98794000000000004</v>
      </c>
      <c r="KL268" s="265">
        <v>0.96963999999999995</v>
      </c>
      <c r="KM268" s="265">
        <v>0.95033999999999996</v>
      </c>
      <c r="KN268" s="265">
        <v>0.87639999999999996</v>
      </c>
      <c r="KO268" s="265">
        <v>0.78805000000000003</v>
      </c>
      <c r="KP268" s="265">
        <v>5.7357353124156294E-3</v>
      </c>
      <c r="KQ268" s="265">
        <v>0.63568999999999998</v>
      </c>
      <c r="KR268" s="265">
        <v>0.58179999999999998</v>
      </c>
      <c r="KS268" s="265">
        <v>0.53929000000000005</v>
      </c>
      <c r="KT268" s="265">
        <v>0.93063901508962088</v>
      </c>
      <c r="KU268" s="265">
        <v>0.36814000000000002</v>
      </c>
      <c r="KV268" s="265">
        <v>0.54508999999999996</v>
      </c>
      <c r="KW268" s="265">
        <v>0.61219000000000001</v>
      </c>
      <c r="KX268" s="265">
        <v>0.70757000000000003</v>
      </c>
      <c r="KY268" s="265">
        <v>0.85155000000000003</v>
      </c>
      <c r="KZ268" s="265">
        <v>0.96472000000000002</v>
      </c>
      <c r="LA268" s="265">
        <v>0.99997000000000003</v>
      </c>
      <c r="LB268" s="265">
        <v>0.97535000000000005</v>
      </c>
      <c r="LC268" s="265">
        <v>1</v>
      </c>
      <c r="LD268" s="265">
        <v>0</v>
      </c>
      <c r="LE268" s="265">
        <v>0.1263</v>
      </c>
      <c r="LF268" s="265">
        <v>0</v>
      </c>
      <c r="LG268" s="265">
        <v>0</v>
      </c>
      <c r="LH268" s="431">
        <v>2.1929182112216949E-3</v>
      </c>
      <c r="LI268" s="431">
        <v>3.4865217749029398E-3</v>
      </c>
      <c r="LJ268" s="431">
        <v>3.9356080815196037E-3</v>
      </c>
      <c r="LK268" s="431">
        <v>6.1726290732622147E-3</v>
      </c>
      <c r="LL268" s="431">
        <v>5.7689286768436432E-3</v>
      </c>
      <c r="LM268" s="431">
        <v>7.9445820301771164E-3</v>
      </c>
      <c r="LN268" s="431">
        <v>6.0190930962562561E-3</v>
      </c>
      <c r="LO268" s="431">
        <v>8.4612946957349777E-3</v>
      </c>
      <c r="LP268" s="431">
        <v>8.3660474047064781E-3</v>
      </c>
      <c r="LQ268" s="431">
        <v>9.2580150812864304E-3</v>
      </c>
      <c r="LR268" s="431">
        <v>1.8842791905626655E-3</v>
      </c>
      <c r="LS268" s="431">
        <v>5.0542005337774754E-3</v>
      </c>
      <c r="LT268" s="431">
        <v>2.3026003036648035E-3</v>
      </c>
      <c r="LU268" s="431">
        <v>7.059748750180006E-3</v>
      </c>
      <c r="LV268" s="431">
        <v>5.4578552953898907E-3</v>
      </c>
      <c r="LW268" s="431">
        <v>6.0548419132828712E-3</v>
      </c>
      <c r="LX268" s="431">
        <v>6.3655050471425056E-3</v>
      </c>
      <c r="LY268" s="431">
        <v>7.6577523723244667E-3</v>
      </c>
      <c r="LZ268" s="431">
        <v>2.0872573368251324E-3</v>
      </c>
      <c r="MA268" s="431">
        <v>3.4061591140925884E-3</v>
      </c>
      <c r="MB268" s="431">
        <v>2.2193249315023422E-3</v>
      </c>
      <c r="MC268" s="431">
        <v>5.9298044070601463E-3</v>
      </c>
      <c r="MD268" s="431">
        <v>6.2422389164566994E-3</v>
      </c>
      <c r="ME268" s="431">
        <v>4.0043909102678299E-3</v>
      </c>
      <c r="MF268" s="431">
        <v>3.447668394073844E-3</v>
      </c>
      <c r="MG268" s="431">
        <v>4.3507684022188187E-3</v>
      </c>
      <c r="MH268" s="266"/>
      <c r="MI268" s="266"/>
      <c r="MJ268" s="266"/>
      <c r="MK268" s="266"/>
      <c r="ML268" s="266"/>
      <c r="MM268" s="266"/>
      <c r="MN268" s="266"/>
      <c r="MO268" s="266"/>
      <c r="MP268" s="266"/>
      <c r="MQ268" s="266"/>
      <c r="MR268" s="266"/>
      <c r="MS268" s="266"/>
      <c r="MT268" s="266"/>
      <c r="MU268" s="266"/>
      <c r="MV268" s="266"/>
      <c r="MW268" s="266"/>
      <c r="MX268" s="266"/>
      <c r="MY268" s="266"/>
      <c r="MZ268" s="266"/>
      <c r="NA268" s="266"/>
      <c r="NB268" s="266"/>
      <c r="NC268" s="266"/>
      <c r="ND268" s="266"/>
      <c r="NE268" s="266"/>
      <c r="NF268" s="266"/>
      <c r="NG268" s="266"/>
      <c r="NH268" s="266"/>
      <c r="NI268" s="266"/>
      <c r="NJ268" s="266"/>
      <c r="NK268" s="266"/>
      <c r="NL268" s="266"/>
      <c r="NM268" s="266"/>
      <c r="NN268" s="266"/>
      <c r="NO268" s="266"/>
      <c r="NP268" s="266"/>
      <c r="NQ268" s="266"/>
      <c r="NR268" s="266"/>
      <c r="NS268" s="266"/>
      <c r="NT268" s="266"/>
      <c r="NU268" s="266"/>
      <c r="NV268" s="266"/>
      <c r="NW268" s="266"/>
      <c r="NX268" s="266"/>
      <c r="NY268" s="266"/>
      <c r="NZ268" s="266"/>
      <c r="OA268" s="266"/>
      <c r="OB268" s="266"/>
      <c r="OC268" s="266"/>
      <c r="OD268" s="266"/>
      <c r="OE268" s="266"/>
      <c r="OF268" s="266"/>
      <c r="OG268" s="266"/>
      <c r="OH268" s="266"/>
      <c r="OI268" s="266"/>
      <c r="OJ268" s="266"/>
      <c r="OK268" s="266"/>
      <c r="OL268" s="266"/>
      <c r="OM268" s="266"/>
      <c r="ON268" s="267"/>
    </row>
    <row r="269" spans="1:404">
      <c r="A269" s="261">
        <v>644</v>
      </c>
      <c r="B269" s="265">
        <v>0.11147</v>
      </c>
      <c r="C269" s="265">
        <v>0.16026000000000001</v>
      </c>
      <c r="D269" s="265">
        <v>0.19761000000000001</v>
      </c>
      <c r="E269" s="265">
        <v>0.23923</v>
      </c>
      <c r="F269" s="265">
        <v>0.10765</v>
      </c>
      <c r="G269" s="265">
        <v>0.15448999999999999</v>
      </c>
      <c r="H269" s="265">
        <v>0.22778000000000001</v>
      </c>
      <c r="I269" s="265">
        <v>0.41930000000000001</v>
      </c>
      <c r="J269" s="265">
        <v>0.44585999999999998</v>
      </c>
      <c r="K269" s="265">
        <v>2.9068E-2</v>
      </c>
      <c r="L269" s="265">
        <v>3.1384000000000002E-2</v>
      </c>
      <c r="M269" s="265">
        <v>3.9602999999999999E-2</v>
      </c>
      <c r="N269" s="265">
        <v>0.44850000000000001</v>
      </c>
      <c r="O269" s="265">
        <v>0.20402000000000001</v>
      </c>
      <c r="P269" s="265">
        <v>0.15254000000000001</v>
      </c>
      <c r="Q269" s="265">
        <v>0.12504000000000001</v>
      </c>
      <c r="R269" s="265">
        <v>0.23250000000000001</v>
      </c>
      <c r="S269" s="265">
        <v>0.28220000000000001</v>
      </c>
      <c r="T269" s="265">
        <v>0.19645000000000001</v>
      </c>
      <c r="U269" s="265">
        <v>0.20347000000000001</v>
      </c>
      <c r="V269" s="265">
        <v>0.13729</v>
      </c>
      <c r="W269" s="265">
        <v>8.9091000000000004E-2</v>
      </c>
      <c r="X269" s="265">
        <v>7.6642000000000002E-2</v>
      </c>
      <c r="Y269" s="265">
        <v>9.5050999999999997E-2</v>
      </c>
      <c r="Z269" s="265">
        <v>6.5416000000000002E-2</v>
      </c>
      <c r="AA269" s="265">
        <v>0.11085</v>
      </c>
      <c r="AB269" s="265">
        <v>7.7693999999999999E-2</v>
      </c>
      <c r="AC269" s="265">
        <v>0.37157000000000001</v>
      </c>
      <c r="AD269" s="265">
        <v>0.24979000000000001</v>
      </c>
      <c r="AE269" s="265">
        <v>5.2542999999999999E-2</v>
      </c>
      <c r="AF269" s="265">
        <v>5.0148999999999999E-2</v>
      </c>
      <c r="AG269" s="265">
        <v>3.9294999999999997E-2</v>
      </c>
      <c r="AH269" s="265">
        <v>3.4700000000000002E-2</v>
      </c>
      <c r="AI269" s="265">
        <v>2.7415999999999999E-2</v>
      </c>
      <c r="AJ269" s="265">
        <v>3.8556E-2</v>
      </c>
      <c r="AK269" s="265">
        <v>2.3084E-2</v>
      </c>
      <c r="AL269" s="265">
        <v>2.5857999999999999E-2</v>
      </c>
      <c r="AM269" s="265">
        <v>2.7526999999999999E-2</v>
      </c>
      <c r="AN269" s="265">
        <v>2.0955999999999999E-2</v>
      </c>
      <c r="AO269" s="265">
        <v>2.3460000000000002E-2</v>
      </c>
      <c r="AP269" s="265">
        <v>3.4738999999999999E-2</v>
      </c>
      <c r="AQ269" s="265">
        <v>1.9344E-2</v>
      </c>
      <c r="AR269" s="265">
        <v>2.2865E-2</v>
      </c>
      <c r="AS269" s="265">
        <v>2.2713000000000001E-2</v>
      </c>
      <c r="AT269" s="265">
        <v>1.8613000000000001E-2</v>
      </c>
      <c r="AU269" s="265">
        <v>2.1375000000000002E-2</v>
      </c>
      <c r="AV269" s="265">
        <v>1.7760999999999999E-2</v>
      </c>
      <c r="AW269" s="265">
        <v>3.3055000000000001E-2</v>
      </c>
      <c r="AX269" s="265">
        <v>3.4248000000000001E-2</v>
      </c>
      <c r="AY269" s="265">
        <v>2.8465000000000001E-2</v>
      </c>
      <c r="AZ269" s="265">
        <v>2.3795E-2</v>
      </c>
      <c r="BA269" s="265">
        <v>3.3946999999999998E-2</v>
      </c>
      <c r="BB269" s="265">
        <v>3.3946999999999998E-2</v>
      </c>
      <c r="BC269" s="265">
        <v>3.3917999999999997E-2</v>
      </c>
      <c r="BD269" s="265">
        <v>3.3946999999999998E-2</v>
      </c>
      <c r="BE269" s="265">
        <v>9.9750000000000005E-2</v>
      </c>
      <c r="BF269" s="265">
        <v>8.8125999999999996E-2</v>
      </c>
      <c r="BG269" s="265">
        <v>0.39777000000000001</v>
      </c>
      <c r="BH269" s="265">
        <v>0.39695999999999998</v>
      </c>
      <c r="BI269" s="265">
        <v>0.85623000000000005</v>
      </c>
      <c r="BJ269" s="265">
        <v>0.78290000000000004</v>
      </c>
      <c r="BK269" s="265">
        <v>0.21038999999999999</v>
      </c>
      <c r="BL269" s="265">
        <v>0.45872000000000002</v>
      </c>
      <c r="BM269" s="265">
        <v>0.3</v>
      </c>
      <c r="BN269" s="265">
        <v>0.51121000000000005</v>
      </c>
      <c r="BO269" s="265">
        <v>0.62570999999999999</v>
      </c>
      <c r="BP269" s="265">
        <v>3.3017999999999999E-2</v>
      </c>
      <c r="BQ269" s="265">
        <v>0.36021999999999998</v>
      </c>
      <c r="BR269" s="265">
        <v>0.54883000000000004</v>
      </c>
      <c r="BS269" s="265">
        <v>0.35681000000000002</v>
      </c>
      <c r="BT269" s="265">
        <v>0.51593999999999995</v>
      </c>
      <c r="BU269" s="265">
        <v>1.1008E-2</v>
      </c>
      <c r="BV269" s="265">
        <v>6.2953999999999996E-3</v>
      </c>
      <c r="BW269" s="265">
        <v>2.8962000000000002E-2</v>
      </c>
      <c r="BX269" s="265">
        <v>1.4559000000000001E-2</v>
      </c>
      <c r="BY269" s="265">
        <v>0.67208000000000001</v>
      </c>
      <c r="BZ269" s="265">
        <v>0.65686999999999995</v>
      </c>
      <c r="CA269" s="265">
        <v>0.94799999999999995</v>
      </c>
      <c r="CB269" s="265">
        <v>0.77212000000000003</v>
      </c>
      <c r="CC269" s="265">
        <v>0.92437999999999998</v>
      </c>
      <c r="CD269" s="265">
        <v>0.66242000000000001</v>
      </c>
      <c r="CE269" s="265">
        <v>0.62275999999999998</v>
      </c>
      <c r="CF269" s="265">
        <v>0.67878000000000005</v>
      </c>
      <c r="CG269" s="265">
        <v>0.64178999999999997</v>
      </c>
      <c r="CH269" s="265">
        <v>0.62905999999999995</v>
      </c>
      <c r="CI269" s="265">
        <v>0.62904000000000004</v>
      </c>
      <c r="CJ269" s="265">
        <v>0.63100999999999996</v>
      </c>
      <c r="CK269" s="265">
        <v>0.68664000000000003</v>
      </c>
      <c r="CL269" s="265">
        <v>0.51783000000000001</v>
      </c>
      <c r="CM269" s="265">
        <v>0.17543</v>
      </c>
      <c r="CN269" s="265">
        <v>0.96364000000000005</v>
      </c>
      <c r="CO269" s="265">
        <v>0.21379000000000001</v>
      </c>
      <c r="CP269" s="265">
        <v>0.18329999999999999</v>
      </c>
      <c r="CQ269" s="265">
        <v>0.18686</v>
      </c>
      <c r="CR269" s="265">
        <v>0.154</v>
      </c>
      <c r="CS269" s="265">
        <v>7.3469999999999994E-2</v>
      </c>
      <c r="CT269" s="265">
        <v>0.39174999999999999</v>
      </c>
      <c r="CU269" s="265">
        <v>0.872</v>
      </c>
      <c r="CV269" s="265">
        <v>0.27884999999999999</v>
      </c>
      <c r="CW269" s="265">
        <v>0.49091000000000001</v>
      </c>
      <c r="CX269" s="265">
        <v>9.4846E-2</v>
      </c>
      <c r="CY269" s="265">
        <v>0.77525999999999995</v>
      </c>
      <c r="CZ269" s="265">
        <v>0.44552999999999998</v>
      </c>
      <c r="DA269" s="265">
        <v>0.37508000000000002</v>
      </c>
      <c r="DB269" s="265">
        <v>0.83030000000000004</v>
      </c>
      <c r="DC269" s="265">
        <v>0.77732000000000001</v>
      </c>
      <c r="DD269" s="265">
        <v>0.80606</v>
      </c>
      <c r="DE269" s="265">
        <v>0.76907000000000003</v>
      </c>
      <c r="DF269" s="265">
        <v>3.7811999999999998E-2</v>
      </c>
      <c r="DG269" s="265">
        <v>3.8018000000000003E-2</v>
      </c>
      <c r="DH269" s="265">
        <v>0.98985999999999996</v>
      </c>
      <c r="DI269" s="265">
        <v>4.2139000000000003E-2</v>
      </c>
      <c r="DJ269" s="265">
        <v>4.8923000000000001E-2</v>
      </c>
      <c r="DK269" s="265">
        <v>0.12106</v>
      </c>
      <c r="DL269" s="265">
        <v>7.9913999999999992E-3</v>
      </c>
      <c r="DM269" s="265">
        <v>3.8363000000000001E-2</v>
      </c>
      <c r="DN269" s="265">
        <v>8.5740999999999998E-2</v>
      </c>
      <c r="DO269" s="265">
        <v>3.2643999999999999E-2</v>
      </c>
      <c r="DP269" s="265">
        <v>8.1505999999999995E-2</v>
      </c>
      <c r="DQ269" s="265">
        <v>0.16020999999999999</v>
      </c>
      <c r="DR269" s="265">
        <v>0.25239</v>
      </c>
      <c r="DS269" s="265">
        <v>1.5245E-2</v>
      </c>
      <c r="DT269" s="265">
        <v>1.9389E-2</v>
      </c>
      <c r="DU269" s="265">
        <v>3.8753999999999997E-2</v>
      </c>
      <c r="DV269" s="265">
        <v>5.6124E-3</v>
      </c>
      <c r="DW269" s="265">
        <v>5.1401000000000002E-2</v>
      </c>
      <c r="DX269" s="265">
        <v>0.23526</v>
      </c>
      <c r="DY269" s="265">
        <v>0.33371000000000001</v>
      </c>
      <c r="DZ269" s="265">
        <v>5.7813999999999999E-3</v>
      </c>
      <c r="EA269" s="265">
        <v>5.2804999999999998E-2</v>
      </c>
      <c r="EB269" s="265">
        <v>4.8897000000000003E-2</v>
      </c>
      <c r="EC269" s="265">
        <v>4.8895000000000001E-2</v>
      </c>
      <c r="ED269" s="265">
        <v>4.8898999999999998E-2</v>
      </c>
      <c r="EE269" s="265">
        <v>4.8901E-2</v>
      </c>
      <c r="EF269" s="265">
        <v>0.16331000000000001</v>
      </c>
      <c r="EG269" s="265">
        <v>5.2798999999999999E-2</v>
      </c>
      <c r="EH269" s="265">
        <v>5.7598000000000003E-2</v>
      </c>
      <c r="EI269" s="265">
        <v>0.76734999999999998</v>
      </c>
      <c r="EJ269" s="265">
        <v>0.77732000000000001</v>
      </c>
      <c r="EK269" s="265">
        <v>0.79798000000000002</v>
      </c>
      <c r="EL269" s="265">
        <v>0.72292000000000001</v>
      </c>
      <c r="EM269" s="265">
        <v>0.19484000000000001</v>
      </c>
      <c r="EN269" s="265">
        <v>0.16764999999999999</v>
      </c>
      <c r="EO269" s="265">
        <v>0.85868999999999995</v>
      </c>
      <c r="EP269" s="265">
        <v>0.52347999999999995</v>
      </c>
      <c r="EQ269" s="265">
        <v>0.45874999999999999</v>
      </c>
      <c r="ER269" s="265">
        <v>0.39881</v>
      </c>
      <c r="ES269" s="265">
        <v>0.44949</v>
      </c>
      <c r="ET269" s="265">
        <v>0.44580999999999998</v>
      </c>
      <c r="EU269" s="265">
        <v>0.45433000000000001</v>
      </c>
      <c r="EV269" s="265">
        <v>0.21215999999999999</v>
      </c>
      <c r="EW269" s="265">
        <v>0.25097000000000003</v>
      </c>
      <c r="EX269" s="265">
        <v>0.32402999999999998</v>
      </c>
      <c r="EY269" s="265">
        <v>0.46228000000000002</v>
      </c>
      <c r="EZ269" s="265">
        <v>0.56708999999999998</v>
      </c>
      <c r="FA269" s="265">
        <v>0.36729000000000001</v>
      </c>
      <c r="FB269" s="265">
        <v>0.27888000000000002</v>
      </c>
      <c r="FC269" s="265">
        <v>0.20473</v>
      </c>
      <c r="FD269" s="265">
        <v>0.54225000000000001</v>
      </c>
      <c r="FE269" s="265">
        <v>0.14152999999999999</v>
      </c>
      <c r="FF269" s="265">
        <v>0.55454999999999999</v>
      </c>
      <c r="FG269" s="265">
        <v>0.53122000000000003</v>
      </c>
      <c r="FH269" s="265">
        <v>0.57565999999999995</v>
      </c>
      <c r="FI269" s="265">
        <v>0.58950999999999998</v>
      </c>
      <c r="FJ269" s="265">
        <v>0.13327</v>
      </c>
      <c r="FK269" s="265">
        <v>0.13503999999999999</v>
      </c>
      <c r="FL269" s="265">
        <v>0.66237000000000001</v>
      </c>
      <c r="FM269" s="265">
        <v>0.33306999999999998</v>
      </c>
      <c r="FN269" s="265">
        <v>0.98119999999999996</v>
      </c>
      <c r="FO269" s="265">
        <v>0.84799999999999998</v>
      </c>
      <c r="FP269" s="265">
        <v>0.24304000000000001</v>
      </c>
      <c r="FQ269" s="265">
        <v>0.88458999999999999</v>
      </c>
      <c r="FR269" s="265">
        <v>0.77251000000000003</v>
      </c>
      <c r="FS269" s="265">
        <v>0.73926999999999998</v>
      </c>
      <c r="FT269" s="265">
        <v>0.98833000000000004</v>
      </c>
      <c r="FU269" s="265">
        <v>0.98787999999999998</v>
      </c>
      <c r="FV269" s="265">
        <v>0.43564000000000003</v>
      </c>
      <c r="FW269" s="265">
        <v>0.26334999999999997</v>
      </c>
      <c r="FX269" s="265">
        <v>0.80947999999999998</v>
      </c>
      <c r="FY269" s="265">
        <v>0.23727000000000001</v>
      </c>
      <c r="FZ269" s="265">
        <v>0.26334999999999997</v>
      </c>
      <c r="GA269" s="265">
        <v>0.63349999999999995</v>
      </c>
      <c r="GB269" s="265">
        <v>0.37165999999999999</v>
      </c>
      <c r="GC269" s="265">
        <v>0.60240000000000005</v>
      </c>
      <c r="GD269" s="265">
        <v>0.93766000000000005</v>
      </c>
      <c r="GE269" s="265">
        <v>0.70167000000000002</v>
      </c>
      <c r="GF269" s="265">
        <v>0.81193000000000004</v>
      </c>
      <c r="GG269" s="265">
        <v>0.32490999999999998</v>
      </c>
      <c r="GH269" s="265">
        <v>0.36792000000000002</v>
      </c>
      <c r="GI269" s="265">
        <v>0.33943000000000001</v>
      </c>
      <c r="GJ269" s="265">
        <v>0.90844999999999998</v>
      </c>
      <c r="GK269" s="265">
        <v>0.92359000000000002</v>
      </c>
      <c r="GL269" s="265">
        <v>0.57011999999999996</v>
      </c>
      <c r="GM269" s="265">
        <v>0.85807</v>
      </c>
      <c r="GN269" s="265">
        <v>0.52480000000000004</v>
      </c>
      <c r="GO269" s="265">
        <v>0.85224999999999995</v>
      </c>
      <c r="GP269" s="265">
        <v>0.79693999999999998</v>
      </c>
      <c r="GQ269" s="265">
        <v>0.80098000000000003</v>
      </c>
      <c r="GR269" s="265">
        <v>0.73821999999999999</v>
      </c>
      <c r="GS269" s="265">
        <v>0.80803999999999998</v>
      </c>
      <c r="GT269" s="265">
        <v>0.81277999999999995</v>
      </c>
      <c r="GU269" s="265">
        <v>0.81552999999999998</v>
      </c>
      <c r="GV269" s="265">
        <v>0.79515000000000002</v>
      </c>
      <c r="GW269" s="265">
        <v>0.75736000000000003</v>
      </c>
      <c r="GX269" s="265">
        <v>0.88100999999999996</v>
      </c>
      <c r="GY269" s="265">
        <v>0.27539999999999998</v>
      </c>
      <c r="GZ269" s="265">
        <v>0.21851999999999999</v>
      </c>
      <c r="HA269" s="265">
        <v>0.86026000000000002</v>
      </c>
      <c r="HB269" s="265">
        <v>0.83157000000000003</v>
      </c>
      <c r="HC269" s="265">
        <v>0.65588000000000002</v>
      </c>
      <c r="HD269" s="265">
        <v>0.44302000000000002</v>
      </c>
      <c r="HE269" s="265">
        <v>0.87414000000000003</v>
      </c>
      <c r="HF269" s="265">
        <v>0.49398999999999998</v>
      </c>
      <c r="HG269" s="265">
        <v>0.87404000000000004</v>
      </c>
      <c r="HH269" s="265">
        <v>0.87685999999999997</v>
      </c>
      <c r="HI269" s="265">
        <v>0.87370999999999999</v>
      </c>
      <c r="HJ269" s="265">
        <v>0.52761999999999998</v>
      </c>
      <c r="HK269" s="265">
        <v>0.93745000000000001</v>
      </c>
      <c r="HL269" s="265">
        <v>0.91712000000000005</v>
      </c>
      <c r="HM269" s="265">
        <v>0.79686000000000001</v>
      </c>
      <c r="HN269" s="265">
        <v>0.77558000000000005</v>
      </c>
      <c r="HO269" s="265">
        <v>0.77773999999999999</v>
      </c>
      <c r="HP269" s="265">
        <v>0.80676000000000003</v>
      </c>
      <c r="HQ269" s="265">
        <v>0.44477</v>
      </c>
      <c r="HR269" s="265">
        <v>0.45019999999999999</v>
      </c>
      <c r="HS269" s="265">
        <v>0.71931</v>
      </c>
      <c r="HT269" s="265">
        <v>0.44736999999999999</v>
      </c>
      <c r="HU269" s="265">
        <v>0.43092999999999998</v>
      </c>
      <c r="HV269" s="265">
        <v>0.81359000000000004</v>
      </c>
      <c r="HW269" s="265">
        <v>0.36281999999999998</v>
      </c>
      <c r="HX269" s="265">
        <v>0.38480999999999999</v>
      </c>
      <c r="HY269" s="265">
        <v>0.28577999999999998</v>
      </c>
      <c r="HZ269" s="265">
        <v>0.53830999999999996</v>
      </c>
      <c r="IA269" s="265">
        <v>0.69886000000000004</v>
      </c>
      <c r="IB269" s="265">
        <v>0.70560999999999996</v>
      </c>
      <c r="IC269" s="265">
        <v>0.69191000000000003</v>
      </c>
      <c r="ID269" s="265">
        <v>0.69786000000000004</v>
      </c>
      <c r="IE269" s="265">
        <v>0.74589000000000005</v>
      </c>
      <c r="IF269" s="265">
        <v>0.74694000000000005</v>
      </c>
      <c r="IG269" s="265">
        <v>0.82410000000000005</v>
      </c>
      <c r="IH269" s="265">
        <v>0.87531999999999999</v>
      </c>
      <c r="II269" s="265">
        <v>0.55984999999999996</v>
      </c>
      <c r="IJ269" s="265">
        <v>0.74490000000000001</v>
      </c>
      <c r="IK269" s="265">
        <v>0.74061999999999995</v>
      </c>
      <c r="IL269" s="265">
        <v>0.85516999999999999</v>
      </c>
      <c r="IM269" s="265">
        <v>0.60682999999999998</v>
      </c>
      <c r="IN269" s="265">
        <v>0.44566</v>
      </c>
      <c r="IO269" s="265">
        <v>0.26390999999999998</v>
      </c>
      <c r="IP269" s="265">
        <v>0.86343999999999999</v>
      </c>
      <c r="IQ269" s="265">
        <v>0.78364</v>
      </c>
      <c r="IR269" s="265">
        <v>0.35938999999999999</v>
      </c>
      <c r="IS269" s="265">
        <v>0.9103</v>
      </c>
      <c r="IT269" s="265">
        <v>0.31608000000000003</v>
      </c>
      <c r="IU269" s="265">
        <v>0.81945000000000001</v>
      </c>
      <c r="IV269" s="265">
        <v>0.98065000000000002</v>
      </c>
      <c r="IW269" s="265">
        <v>0.73392000000000002</v>
      </c>
      <c r="IX269" s="265">
        <v>0.79520999999999997</v>
      </c>
      <c r="IY269" s="265">
        <v>0.55227999999999999</v>
      </c>
      <c r="IZ269" s="265">
        <v>0.50951999999999997</v>
      </c>
      <c r="JA269" s="265">
        <v>0.52998999999999996</v>
      </c>
      <c r="JB269" s="265">
        <v>0.50871</v>
      </c>
      <c r="JC269" s="265">
        <v>0.54535</v>
      </c>
      <c r="JD269" s="265">
        <v>0.62234</v>
      </c>
      <c r="JE269" s="265">
        <v>0.88132999999999995</v>
      </c>
      <c r="JF269" s="265">
        <v>0.27099000000000001</v>
      </c>
      <c r="JG269" s="265">
        <v>0.75793999999999995</v>
      </c>
      <c r="JH269" s="265">
        <v>0.60872000000000004</v>
      </c>
      <c r="JI269" s="265">
        <v>0.40578999999999998</v>
      </c>
      <c r="JJ269" s="265">
        <v>0.39785999999999999</v>
      </c>
      <c r="JK269" s="265">
        <v>0.50165999999999999</v>
      </c>
      <c r="JL269" s="265">
        <v>0.50253000000000003</v>
      </c>
      <c r="JM269" s="265">
        <v>0.79791000000000001</v>
      </c>
      <c r="JN269" s="265">
        <v>0.77615000000000001</v>
      </c>
      <c r="JO269" s="265">
        <v>0.79332999999999998</v>
      </c>
      <c r="JP269" s="265">
        <v>0.32156000000000001</v>
      </c>
      <c r="JQ269" s="265">
        <v>0.80149999999999999</v>
      </c>
      <c r="JR269" s="265">
        <v>0.74870999999999999</v>
      </c>
      <c r="JS269" s="265">
        <v>0.73141999999999996</v>
      </c>
      <c r="JT269" s="265">
        <v>0.20371</v>
      </c>
      <c r="JU269" s="265">
        <v>0.63780000000000003</v>
      </c>
      <c r="JV269" s="265">
        <v>0.60955999999999999</v>
      </c>
      <c r="JW269" s="265">
        <v>0.82408999999999999</v>
      </c>
      <c r="JX269" s="265">
        <v>0.81966000000000006</v>
      </c>
      <c r="JY269" s="265">
        <v>0.79551000000000005</v>
      </c>
      <c r="JZ269" s="265">
        <v>0.75173000000000001</v>
      </c>
      <c r="KA269" s="265">
        <v>0.95904</v>
      </c>
      <c r="KB269" s="265">
        <v>0.99968000000000001</v>
      </c>
      <c r="KC269" s="265">
        <v>0.28053</v>
      </c>
      <c r="KD269" s="265">
        <v>0.22475999999999999</v>
      </c>
      <c r="KE269" s="265">
        <v>0.23699999999999999</v>
      </c>
      <c r="KF269" s="265">
        <v>0.23474999999999999</v>
      </c>
      <c r="KG269" s="265">
        <v>0.22392999999999999</v>
      </c>
      <c r="KH269" s="265">
        <v>0.64753000000000005</v>
      </c>
      <c r="KI269" s="265">
        <v>0.72106999999999999</v>
      </c>
      <c r="KJ269" s="265">
        <v>0.70850000000000002</v>
      </c>
      <c r="KK269" s="265">
        <v>0.98392000000000002</v>
      </c>
      <c r="KL269" s="265">
        <v>0.96518000000000004</v>
      </c>
      <c r="KM269" s="265">
        <v>0.94725000000000004</v>
      </c>
      <c r="KN269" s="265">
        <v>0.87305999999999995</v>
      </c>
      <c r="KO269" s="265">
        <v>0.78474999999999995</v>
      </c>
      <c r="KP269" s="265">
        <v>5.7021535693607128E-3</v>
      </c>
      <c r="KQ269" s="265">
        <v>0.63275999999999999</v>
      </c>
      <c r="KR269" s="265">
        <v>0.57906999999999997</v>
      </c>
      <c r="KS269" s="265">
        <v>0.53674999999999995</v>
      </c>
      <c r="KT269" s="265">
        <v>0.92878161933436076</v>
      </c>
      <c r="KU269" s="265">
        <v>0.37167</v>
      </c>
      <c r="KV269" s="265">
        <v>0.54842999999999997</v>
      </c>
      <c r="KW269" s="265">
        <v>0.61531999999999998</v>
      </c>
      <c r="KX269" s="265">
        <v>0.71028999999999998</v>
      </c>
      <c r="KY269" s="265">
        <v>0.85341999999999996</v>
      </c>
      <c r="KZ269" s="265">
        <v>0.96565000000000001</v>
      </c>
      <c r="LA269" s="265">
        <v>0.99997999999999998</v>
      </c>
      <c r="LB269" s="265">
        <v>0.97463</v>
      </c>
      <c r="LC269" s="265">
        <v>1</v>
      </c>
      <c r="LD269" s="265">
        <v>0</v>
      </c>
      <c r="LE269" s="265">
        <v>0.12034</v>
      </c>
      <c r="LF269" s="265">
        <v>0</v>
      </c>
      <c r="LG269" s="265">
        <v>0</v>
      </c>
      <c r="LH269" s="431">
        <v>2.1409604232758284E-3</v>
      </c>
      <c r="LI269" s="431">
        <v>3.227501641958952E-3</v>
      </c>
      <c r="LJ269" s="431">
        <v>3.6439327523112297E-3</v>
      </c>
      <c r="LK269" s="431">
        <v>5.5071325041353703E-3</v>
      </c>
      <c r="LL269" s="431">
        <v>5.2054813131690025E-3</v>
      </c>
      <c r="LM269" s="431">
        <v>7.0339357480406761E-3</v>
      </c>
      <c r="LN269" s="431">
        <v>5.2896812558174133E-3</v>
      </c>
      <c r="LO269" s="431">
        <v>7.4425986967980862E-3</v>
      </c>
      <c r="LP269" s="431">
        <v>7.446428295224905E-3</v>
      </c>
      <c r="LQ269" s="431">
        <v>8.2022873684763908E-3</v>
      </c>
      <c r="LR269" s="431">
        <v>1.8408801406621933E-3</v>
      </c>
      <c r="LS269" s="431">
        <v>4.5314165763556957E-3</v>
      </c>
      <c r="LT269" s="431">
        <v>2.2019017487764359E-3</v>
      </c>
      <c r="LU269" s="431">
        <v>6.265916395932436E-3</v>
      </c>
      <c r="LV269" s="431">
        <v>4.8719681799411774E-3</v>
      </c>
      <c r="LW269" s="431">
        <v>5.243158433586359E-3</v>
      </c>
      <c r="LX269" s="431">
        <v>5.69137092679739E-3</v>
      </c>
      <c r="LY269" s="431">
        <v>6.7835384979844093E-3</v>
      </c>
      <c r="LZ269" s="431">
        <v>2.0337726455181837E-3</v>
      </c>
      <c r="MA269" s="431">
        <v>3.1513157300651073E-3</v>
      </c>
      <c r="MB269" s="431">
        <v>2.1496727131307125E-3</v>
      </c>
      <c r="MC269" s="431">
        <v>5.2961050532758236E-3</v>
      </c>
      <c r="MD269" s="431">
        <v>5.5061113089323044E-3</v>
      </c>
      <c r="ME269" s="431">
        <v>3.6140959709882736E-3</v>
      </c>
      <c r="MF269" s="431">
        <v>3.1491229310631752E-3</v>
      </c>
      <c r="MG269" s="431">
        <v>3.8982981350272894E-3</v>
      </c>
      <c r="MH269" s="266"/>
      <c r="MI269" s="266"/>
      <c r="MJ269" s="266"/>
      <c r="MK269" s="266"/>
      <c r="ML269" s="266"/>
      <c r="MM269" s="266"/>
      <c r="MN269" s="266"/>
      <c r="MO269" s="266"/>
      <c r="MP269" s="266"/>
      <c r="MQ269" s="266"/>
      <c r="MR269" s="266"/>
      <c r="MS269" s="266"/>
      <c r="MT269" s="266"/>
      <c r="MU269" s="266"/>
      <c r="MV269" s="266"/>
      <c r="MW269" s="266"/>
      <c r="MX269" s="266"/>
      <c r="MY269" s="266"/>
      <c r="MZ269" s="266"/>
      <c r="NA269" s="266"/>
      <c r="NB269" s="266"/>
      <c r="NC269" s="266"/>
      <c r="ND269" s="266"/>
      <c r="NE269" s="266"/>
      <c r="NF269" s="266"/>
      <c r="NG269" s="266"/>
      <c r="NH269" s="266"/>
      <c r="NI269" s="266"/>
      <c r="NJ269" s="266"/>
      <c r="NK269" s="266"/>
      <c r="NL269" s="266"/>
      <c r="NM269" s="266"/>
      <c r="NN269" s="266"/>
      <c r="NO269" s="266"/>
      <c r="NP269" s="266"/>
      <c r="NQ269" s="266"/>
      <c r="NR269" s="266"/>
      <c r="NS269" s="266"/>
      <c r="NT269" s="266"/>
      <c r="NU269" s="266"/>
      <c r="NV269" s="266"/>
      <c r="NW269" s="266"/>
      <c r="NX269" s="266"/>
      <c r="NY269" s="266"/>
      <c r="NZ269" s="266"/>
      <c r="OA269" s="266"/>
      <c r="OB269" s="266"/>
      <c r="OC269" s="266"/>
      <c r="OD269" s="266"/>
      <c r="OE269" s="266"/>
      <c r="OF269" s="266"/>
      <c r="OG269" s="266"/>
      <c r="OH269" s="266"/>
      <c r="OI269" s="266"/>
      <c r="OJ269" s="266"/>
      <c r="OK269" s="266"/>
      <c r="OL269" s="266"/>
      <c r="OM269" s="266"/>
      <c r="ON269" s="267"/>
    </row>
    <row r="270" spans="1:404">
      <c r="A270" s="261">
        <v>645</v>
      </c>
      <c r="B270" s="265">
        <v>0.10831</v>
      </c>
      <c r="C270" s="265">
        <v>0.15523000000000001</v>
      </c>
      <c r="D270" s="265">
        <v>0.19120999999999999</v>
      </c>
      <c r="E270" s="265">
        <v>0.23150999999999999</v>
      </c>
      <c r="F270" s="265">
        <v>0.10451000000000001</v>
      </c>
      <c r="G270" s="265">
        <v>0.14934</v>
      </c>
      <c r="H270" s="265">
        <v>0.22746</v>
      </c>
      <c r="I270" s="265">
        <v>0.42053000000000001</v>
      </c>
      <c r="J270" s="265">
        <v>0.44696999999999998</v>
      </c>
      <c r="K270" s="265">
        <v>2.9718999999999999E-2</v>
      </c>
      <c r="L270" s="265">
        <v>3.2125000000000001E-2</v>
      </c>
      <c r="M270" s="265">
        <v>4.0127999999999997E-2</v>
      </c>
      <c r="N270" s="265">
        <v>0.44288</v>
      </c>
      <c r="O270" s="265">
        <v>0.20197000000000001</v>
      </c>
      <c r="P270" s="265">
        <v>0.14727999999999999</v>
      </c>
      <c r="Q270" s="265">
        <v>0.12053999999999999</v>
      </c>
      <c r="R270" s="265">
        <v>0.22508</v>
      </c>
      <c r="S270" s="265">
        <v>0.28005000000000002</v>
      </c>
      <c r="T270" s="265">
        <v>0.19544</v>
      </c>
      <c r="U270" s="265">
        <v>0.20197000000000001</v>
      </c>
      <c r="V270" s="265">
        <v>0.13655999999999999</v>
      </c>
      <c r="W270" s="265">
        <v>8.6597999999999994E-2</v>
      </c>
      <c r="X270" s="265">
        <v>7.4563000000000004E-2</v>
      </c>
      <c r="Y270" s="265">
        <v>9.2520000000000005E-2</v>
      </c>
      <c r="Z270" s="265">
        <v>6.3810000000000006E-2</v>
      </c>
      <c r="AA270" s="265">
        <v>0.10782</v>
      </c>
      <c r="AB270" s="265">
        <v>7.5545000000000001E-2</v>
      </c>
      <c r="AC270" s="265">
        <v>0.36991000000000002</v>
      </c>
      <c r="AD270" s="265">
        <v>0.24881</v>
      </c>
      <c r="AE270" s="265">
        <v>5.1609000000000002E-2</v>
      </c>
      <c r="AF270" s="265">
        <v>5.0029999999999998E-2</v>
      </c>
      <c r="AG270" s="265">
        <v>3.1425000000000002E-2</v>
      </c>
      <c r="AH270" s="265">
        <v>3.4930999999999997E-2</v>
      </c>
      <c r="AI270" s="265">
        <v>2.8087000000000001E-2</v>
      </c>
      <c r="AJ270" s="265">
        <v>3.7914000000000003E-2</v>
      </c>
      <c r="AK270" s="265">
        <v>2.4031E-2</v>
      </c>
      <c r="AL270" s="265">
        <v>2.6641000000000001E-2</v>
      </c>
      <c r="AM270" s="265">
        <v>2.8296000000000002E-2</v>
      </c>
      <c r="AN270" s="265">
        <v>2.1946E-2</v>
      </c>
      <c r="AO270" s="265">
        <v>2.4303000000000002E-2</v>
      </c>
      <c r="AP270" s="265">
        <v>3.4879E-2</v>
      </c>
      <c r="AQ270" s="265">
        <v>2.0386999999999999E-2</v>
      </c>
      <c r="AR270" s="265">
        <v>2.3753E-2</v>
      </c>
      <c r="AS270" s="265">
        <v>2.3217000000000002E-2</v>
      </c>
      <c r="AT270" s="265">
        <v>1.9643999999999998E-2</v>
      </c>
      <c r="AU270" s="265">
        <v>2.2303E-2</v>
      </c>
      <c r="AV270" s="265">
        <v>1.883E-2</v>
      </c>
      <c r="AW270" s="265">
        <v>3.3121999999999999E-2</v>
      </c>
      <c r="AX270" s="265">
        <v>3.4381000000000002E-2</v>
      </c>
      <c r="AY270" s="265">
        <v>2.9064E-2</v>
      </c>
      <c r="AZ270" s="265">
        <v>2.4181000000000001E-2</v>
      </c>
      <c r="BA270" s="265">
        <v>3.5265999999999999E-2</v>
      </c>
      <c r="BB270" s="265">
        <v>3.5265999999999999E-2</v>
      </c>
      <c r="BC270" s="265">
        <v>3.5236000000000003E-2</v>
      </c>
      <c r="BD270" s="265">
        <v>3.5265999999999999E-2</v>
      </c>
      <c r="BE270" s="265">
        <v>9.7826999999999997E-2</v>
      </c>
      <c r="BF270" s="265">
        <v>8.6395E-2</v>
      </c>
      <c r="BG270" s="265">
        <v>0.39119999999999999</v>
      </c>
      <c r="BH270" s="265">
        <v>0.39046999999999998</v>
      </c>
      <c r="BI270" s="265">
        <v>0.84872999999999998</v>
      </c>
      <c r="BJ270" s="265">
        <v>0.77598999999999996</v>
      </c>
      <c r="BK270" s="265">
        <v>0.20779</v>
      </c>
      <c r="BL270" s="265">
        <v>0.45582</v>
      </c>
      <c r="BM270" s="265">
        <v>0.29268</v>
      </c>
      <c r="BN270" s="265">
        <v>0.51704000000000006</v>
      </c>
      <c r="BO270" s="265">
        <v>0.61429</v>
      </c>
      <c r="BP270" s="265">
        <v>2.5214E-2</v>
      </c>
      <c r="BQ270" s="265">
        <v>0.35759999999999997</v>
      </c>
      <c r="BR270" s="265">
        <v>0.54906999999999995</v>
      </c>
      <c r="BS270" s="265">
        <v>0.35575000000000001</v>
      </c>
      <c r="BT270" s="265">
        <v>0.52320999999999995</v>
      </c>
      <c r="BU270" s="265">
        <v>1.1148999999999999E-2</v>
      </c>
      <c r="BV270" s="265">
        <v>6.7609999999999996E-3</v>
      </c>
      <c r="BW270" s="265">
        <v>2.9305999999999999E-2</v>
      </c>
      <c r="BX270" s="265">
        <v>1.4781000000000001E-2</v>
      </c>
      <c r="BY270" s="265">
        <v>0.67491000000000001</v>
      </c>
      <c r="BZ270" s="265">
        <v>0.66024000000000005</v>
      </c>
      <c r="CA270" s="265">
        <v>0.95</v>
      </c>
      <c r="CB270" s="265">
        <v>0.77485999999999999</v>
      </c>
      <c r="CC270" s="265">
        <v>0.92705000000000004</v>
      </c>
      <c r="CD270" s="265">
        <v>0.66569999999999996</v>
      </c>
      <c r="CE270" s="265">
        <v>0.62544999999999995</v>
      </c>
      <c r="CF270" s="265">
        <v>0.68181000000000003</v>
      </c>
      <c r="CG270" s="265">
        <v>0.64509000000000005</v>
      </c>
      <c r="CH270" s="265">
        <v>0.63214000000000004</v>
      </c>
      <c r="CI270" s="265">
        <v>0.63217000000000001</v>
      </c>
      <c r="CJ270" s="265">
        <v>0.63449</v>
      </c>
      <c r="CK270" s="265">
        <v>0.69016999999999995</v>
      </c>
      <c r="CL270" s="265">
        <v>0.51527000000000001</v>
      </c>
      <c r="CM270" s="265">
        <v>0.16697999999999999</v>
      </c>
      <c r="CN270" s="265">
        <v>1</v>
      </c>
      <c r="CO270" s="265">
        <v>0.19345000000000001</v>
      </c>
      <c r="CP270" s="265">
        <v>0.17351</v>
      </c>
      <c r="CQ270" s="265">
        <v>0.17455999999999999</v>
      </c>
      <c r="CR270" s="265">
        <v>0.14000000000000001</v>
      </c>
      <c r="CS270" s="265">
        <v>7.1429000000000006E-2</v>
      </c>
      <c r="CT270" s="265">
        <v>0.37113000000000002</v>
      </c>
      <c r="CU270" s="265">
        <v>0.84</v>
      </c>
      <c r="CV270" s="265">
        <v>0.24793000000000001</v>
      </c>
      <c r="CW270" s="265">
        <v>0.46465000000000001</v>
      </c>
      <c r="CX270" s="265">
        <v>9.2784000000000005E-2</v>
      </c>
      <c r="CY270" s="265">
        <v>0.72165000000000001</v>
      </c>
      <c r="CZ270" s="265">
        <v>0.44262000000000001</v>
      </c>
      <c r="DA270" s="265">
        <v>0.37364000000000003</v>
      </c>
      <c r="DB270" s="265">
        <v>0.78788000000000002</v>
      </c>
      <c r="DC270" s="265">
        <v>0.72165000000000001</v>
      </c>
      <c r="DD270" s="265">
        <v>0.75758000000000003</v>
      </c>
      <c r="DE270" s="265">
        <v>0.71133999999999997</v>
      </c>
      <c r="DF270" s="265">
        <v>2.9009E-2</v>
      </c>
      <c r="DG270" s="265">
        <v>2.9205999999999999E-2</v>
      </c>
      <c r="DH270" s="265">
        <v>1</v>
      </c>
      <c r="DI270" s="265">
        <v>3.5139999999999998E-2</v>
      </c>
      <c r="DJ270" s="265">
        <v>4.1105000000000003E-2</v>
      </c>
      <c r="DK270" s="265">
        <v>0.1047</v>
      </c>
      <c r="DL270" s="265">
        <v>6.097E-3</v>
      </c>
      <c r="DM270" s="265">
        <v>2.955E-2</v>
      </c>
      <c r="DN270" s="265">
        <v>7.3868000000000003E-2</v>
      </c>
      <c r="DO270" s="265">
        <v>2.6790999999999999E-2</v>
      </c>
      <c r="DP270" s="265">
        <v>7.0113999999999996E-2</v>
      </c>
      <c r="DQ270" s="265">
        <v>0.13749</v>
      </c>
      <c r="DR270" s="265">
        <v>0.19289999999999999</v>
      </c>
      <c r="DS270" s="265">
        <v>1.4652999999999999E-2</v>
      </c>
      <c r="DT270" s="265">
        <v>1.9281E-2</v>
      </c>
      <c r="DU270" s="265">
        <v>3.2164999999999999E-2</v>
      </c>
      <c r="DV270" s="265">
        <v>4.1980000000000003E-3</v>
      </c>
      <c r="DW270" s="265">
        <v>4.3284999999999997E-2</v>
      </c>
      <c r="DX270" s="265">
        <v>0.17901</v>
      </c>
      <c r="DY270" s="265">
        <v>0.26100000000000001</v>
      </c>
      <c r="DZ270" s="265">
        <v>4.333E-3</v>
      </c>
      <c r="EA270" s="265">
        <v>4.4519999999999997E-2</v>
      </c>
      <c r="EB270" s="265">
        <v>4.1083000000000001E-2</v>
      </c>
      <c r="EC270" s="265">
        <v>4.1080999999999999E-2</v>
      </c>
      <c r="ED270" s="265">
        <v>4.1084000000000002E-2</v>
      </c>
      <c r="EE270" s="265">
        <v>4.1085999999999998E-2</v>
      </c>
      <c r="EF270" s="265">
        <v>0.12934999999999999</v>
      </c>
      <c r="EG270" s="265">
        <v>4.4513999999999998E-2</v>
      </c>
      <c r="EH270" s="265">
        <v>4.8735000000000001E-2</v>
      </c>
      <c r="EI270" s="265">
        <v>0.71428999999999998</v>
      </c>
      <c r="EJ270" s="265">
        <v>0.72165000000000001</v>
      </c>
      <c r="EK270" s="265">
        <v>0.74748000000000003</v>
      </c>
      <c r="EL270" s="265">
        <v>0.67708000000000002</v>
      </c>
      <c r="EM270" s="265">
        <v>0.16594</v>
      </c>
      <c r="EN270" s="265">
        <v>0.14360999999999999</v>
      </c>
      <c r="EO270" s="265">
        <v>0.87743000000000004</v>
      </c>
      <c r="EP270" s="265">
        <v>0.45345000000000002</v>
      </c>
      <c r="EQ270" s="265">
        <v>0.36865999999999999</v>
      </c>
      <c r="ER270" s="265">
        <v>0.32028000000000001</v>
      </c>
      <c r="ES270" s="265">
        <v>0.36024</v>
      </c>
      <c r="ET270" s="265">
        <v>0.35680000000000001</v>
      </c>
      <c r="EU270" s="265">
        <v>0.36481999999999998</v>
      </c>
      <c r="EV270" s="265">
        <v>0.16914999999999999</v>
      </c>
      <c r="EW270" s="265">
        <v>0.20036000000000001</v>
      </c>
      <c r="EX270" s="265">
        <v>0.25845000000000001</v>
      </c>
      <c r="EY270" s="265">
        <v>0.37214999999999998</v>
      </c>
      <c r="EZ270" s="265">
        <v>0.49535000000000001</v>
      </c>
      <c r="FA270" s="265">
        <v>0.29926999999999998</v>
      </c>
      <c r="FB270" s="265">
        <v>0.22642999999999999</v>
      </c>
      <c r="FC270" s="265">
        <v>0.16544</v>
      </c>
      <c r="FD270" s="265">
        <v>0.44972000000000001</v>
      </c>
      <c r="FE270" s="265">
        <v>0.11416</v>
      </c>
      <c r="FF270" s="265">
        <v>0.46166000000000001</v>
      </c>
      <c r="FG270" s="265">
        <v>0.43862000000000001</v>
      </c>
      <c r="FH270" s="265">
        <v>0.48286000000000001</v>
      </c>
      <c r="FI270" s="265">
        <v>0.49669000000000002</v>
      </c>
      <c r="FJ270" s="265">
        <v>0.11506</v>
      </c>
      <c r="FK270" s="265">
        <v>0.11656</v>
      </c>
      <c r="FL270" s="265">
        <v>0.59762000000000004</v>
      </c>
      <c r="FM270" s="265">
        <v>0.30815999999999999</v>
      </c>
      <c r="FN270" s="265">
        <v>0.97762000000000004</v>
      </c>
      <c r="FO270" s="265">
        <v>0.84</v>
      </c>
      <c r="FP270" s="265">
        <v>0.23780999999999999</v>
      </c>
      <c r="FQ270" s="265">
        <v>0.87773000000000001</v>
      </c>
      <c r="FR270" s="265">
        <v>0.76105</v>
      </c>
      <c r="FS270" s="265">
        <v>0.72802999999999995</v>
      </c>
      <c r="FT270" s="265">
        <v>0.98541999999999996</v>
      </c>
      <c r="FU270" s="265">
        <v>0.98497999999999997</v>
      </c>
      <c r="FV270" s="265">
        <v>0.42903000000000002</v>
      </c>
      <c r="FW270" s="265">
        <v>0.25795000000000001</v>
      </c>
      <c r="FX270" s="265">
        <v>0.79988999999999999</v>
      </c>
      <c r="FY270" s="265">
        <v>0.23250000000000001</v>
      </c>
      <c r="FZ270" s="265">
        <v>0.25795000000000001</v>
      </c>
      <c r="GA270" s="265">
        <v>0.62827999999999995</v>
      </c>
      <c r="GB270" s="265">
        <v>0.36476999999999998</v>
      </c>
      <c r="GC270" s="265">
        <v>0.59021999999999997</v>
      </c>
      <c r="GD270" s="265">
        <v>0.93164999999999998</v>
      </c>
      <c r="GE270" s="265">
        <v>0.69267999999999996</v>
      </c>
      <c r="GF270" s="265">
        <v>0.80171000000000003</v>
      </c>
      <c r="GG270" s="265">
        <v>0.31925999999999999</v>
      </c>
      <c r="GH270" s="265">
        <v>0.36168</v>
      </c>
      <c r="GI270" s="265">
        <v>0.33346999999999999</v>
      </c>
      <c r="GJ270" s="265">
        <v>0.90205999999999997</v>
      </c>
      <c r="GK270" s="265">
        <v>0.91742000000000001</v>
      </c>
      <c r="GL270" s="265">
        <v>0.56318999999999997</v>
      </c>
      <c r="GM270" s="265">
        <v>0.85021999999999998</v>
      </c>
      <c r="GN270" s="265">
        <v>0.51610999999999996</v>
      </c>
      <c r="GO270" s="265">
        <v>0.84519999999999995</v>
      </c>
      <c r="GP270" s="265">
        <v>0.78764000000000001</v>
      </c>
      <c r="GQ270" s="265">
        <v>0.79178999999999999</v>
      </c>
      <c r="GR270" s="265">
        <v>0.72777999999999998</v>
      </c>
      <c r="GS270" s="265">
        <v>0.79952999999999996</v>
      </c>
      <c r="GT270" s="265">
        <v>0.80344000000000004</v>
      </c>
      <c r="GU270" s="265">
        <v>0.80654000000000003</v>
      </c>
      <c r="GV270" s="265">
        <v>0.78635999999999995</v>
      </c>
      <c r="GW270" s="265">
        <v>0.74724999999999997</v>
      </c>
      <c r="GX270" s="265">
        <v>0.87368999999999997</v>
      </c>
      <c r="GY270" s="265">
        <v>0.26974999999999999</v>
      </c>
      <c r="GZ270" s="265">
        <v>0.21396000000000001</v>
      </c>
      <c r="HA270" s="265">
        <v>0.85228000000000004</v>
      </c>
      <c r="HB270" s="265">
        <v>0.82179999999999997</v>
      </c>
      <c r="HC270" s="265">
        <v>0.64814000000000005</v>
      </c>
      <c r="HD270" s="265">
        <v>0.43717</v>
      </c>
      <c r="HE270" s="265">
        <v>0.86656999999999995</v>
      </c>
      <c r="HF270" s="265">
        <v>0.48559000000000002</v>
      </c>
      <c r="HG270" s="265">
        <v>0.86655000000000004</v>
      </c>
      <c r="HH270" s="265">
        <v>0.86934999999999996</v>
      </c>
      <c r="HI270" s="265">
        <v>0.86607000000000001</v>
      </c>
      <c r="HJ270" s="265">
        <v>0.51885000000000003</v>
      </c>
      <c r="HK270" s="265">
        <v>0.93172999999999995</v>
      </c>
      <c r="HL270" s="265">
        <v>0.91030999999999995</v>
      </c>
      <c r="HM270" s="265">
        <v>0.78768000000000005</v>
      </c>
      <c r="HN270" s="265">
        <v>0.76666999999999996</v>
      </c>
      <c r="HO270" s="265">
        <v>0.76839999999999997</v>
      </c>
      <c r="HP270" s="265">
        <v>0.79710000000000003</v>
      </c>
      <c r="HQ270" s="265">
        <v>0.43761</v>
      </c>
      <c r="HR270" s="265">
        <v>0.44251000000000001</v>
      </c>
      <c r="HS270" s="265">
        <v>0.70909</v>
      </c>
      <c r="HT270" s="265">
        <v>0.43987999999999999</v>
      </c>
      <c r="HU270" s="265">
        <v>0.42398999999999998</v>
      </c>
      <c r="HV270" s="265">
        <v>0.80439000000000005</v>
      </c>
      <c r="HW270" s="265">
        <v>0.35542000000000001</v>
      </c>
      <c r="HX270" s="265">
        <v>0.37856000000000001</v>
      </c>
      <c r="HY270" s="265">
        <v>0.28008</v>
      </c>
      <c r="HZ270" s="265">
        <v>0.52920999999999996</v>
      </c>
      <c r="IA270" s="265">
        <v>0.68876000000000004</v>
      </c>
      <c r="IB270" s="265">
        <v>0.69545999999999997</v>
      </c>
      <c r="IC270" s="265">
        <v>0.68205000000000005</v>
      </c>
      <c r="ID270" s="265">
        <v>0.68803000000000003</v>
      </c>
      <c r="IE270" s="265">
        <v>0.73553000000000002</v>
      </c>
      <c r="IF270" s="265">
        <v>0.73692999999999997</v>
      </c>
      <c r="IG270" s="265">
        <v>0.81554000000000004</v>
      </c>
      <c r="IH270" s="265">
        <v>0.86897000000000002</v>
      </c>
      <c r="II270" s="265">
        <v>0.55018999999999996</v>
      </c>
      <c r="IJ270" s="265">
        <v>0.73512</v>
      </c>
      <c r="IK270" s="265">
        <v>0.73055000000000003</v>
      </c>
      <c r="IL270" s="265">
        <v>0.84794999999999998</v>
      </c>
      <c r="IM270" s="265">
        <v>0.59728999999999999</v>
      </c>
      <c r="IN270" s="265">
        <v>0.43761</v>
      </c>
      <c r="IO270" s="265">
        <v>0.25517000000000001</v>
      </c>
      <c r="IP270" s="265">
        <v>0.85475999999999996</v>
      </c>
      <c r="IQ270" s="265">
        <v>0.77456000000000003</v>
      </c>
      <c r="IR270" s="265">
        <v>0.35311999999999999</v>
      </c>
      <c r="IS270" s="265">
        <v>0.90312999999999999</v>
      </c>
      <c r="IT270" s="265">
        <v>0.31039</v>
      </c>
      <c r="IU270" s="265">
        <v>0.81037000000000003</v>
      </c>
      <c r="IV270" s="265">
        <v>0.97731000000000001</v>
      </c>
      <c r="IW270" s="265">
        <v>0.72321999999999997</v>
      </c>
      <c r="IX270" s="265">
        <v>0.78573000000000004</v>
      </c>
      <c r="IY270" s="265">
        <v>0.54386000000000001</v>
      </c>
      <c r="IZ270" s="265">
        <v>0.50229000000000001</v>
      </c>
      <c r="JA270" s="265">
        <v>0.52220999999999995</v>
      </c>
      <c r="JB270" s="265">
        <v>0.50116000000000005</v>
      </c>
      <c r="JC270" s="265">
        <v>0.53720000000000001</v>
      </c>
      <c r="JD270" s="265">
        <v>0.61217999999999995</v>
      </c>
      <c r="JE270" s="265">
        <v>0.87388999999999994</v>
      </c>
      <c r="JF270" s="265">
        <v>0.26565</v>
      </c>
      <c r="JG270" s="265">
        <v>0.74841999999999997</v>
      </c>
      <c r="JH270" s="265">
        <v>0.59938999999999998</v>
      </c>
      <c r="JI270" s="265">
        <v>0.39910000000000001</v>
      </c>
      <c r="JJ270" s="265">
        <v>0.39123000000000002</v>
      </c>
      <c r="JK270" s="265">
        <v>0.49320999999999998</v>
      </c>
      <c r="JL270" s="265">
        <v>0.49442000000000003</v>
      </c>
      <c r="JM270" s="265">
        <v>0.78957999999999995</v>
      </c>
      <c r="JN270" s="265">
        <v>0.76551999999999998</v>
      </c>
      <c r="JO270" s="265">
        <v>0.78395999999999999</v>
      </c>
      <c r="JP270" s="265">
        <v>0.31487999999999999</v>
      </c>
      <c r="JQ270" s="265">
        <v>0.79252999999999996</v>
      </c>
      <c r="JR270" s="265">
        <v>0.73724999999999996</v>
      </c>
      <c r="JS270" s="265">
        <v>0.72236</v>
      </c>
      <c r="JT270" s="265">
        <v>0.20008999999999999</v>
      </c>
      <c r="JU270" s="265">
        <v>0.62797999999999998</v>
      </c>
      <c r="JV270" s="265">
        <v>0.60124999999999995</v>
      </c>
      <c r="JW270" s="265">
        <v>0.81372999999999995</v>
      </c>
      <c r="JX270" s="265">
        <v>0.81213000000000002</v>
      </c>
      <c r="JY270" s="265">
        <v>0.78525</v>
      </c>
      <c r="JZ270" s="265">
        <v>0.74160000000000004</v>
      </c>
      <c r="KA270" s="265">
        <v>0.95330999999999999</v>
      </c>
      <c r="KB270" s="265">
        <v>1</v>
      </c>
      <c r="KC270" s="265">
        <v>0.27507999999999999</v>
      </c>
      <c r="KD270" s="265">
        <v>0.22005</v>
      </c>
      <c r="KE270" s="265">
        <v>0.23208000000000001</v>
      </c>
      <c r="KF270" s="265">
        <v>0.23025000000000001</v>
      </c>
      <c r="KG270" s="265">
        <v>0.21965000000000001</v>
      </c>
      <c r="KH270" s="265">
        <v>0.63810999999999996</v>
      </c>
      <c r="KI270" s="265">
        <v>0.71</v>
      </c>
      <c r="KJ270" s="265">
        <v>0.69747999999999999</v>
      </c>
      <c r="KK270" s="265">
        <v>0.97989999999999999</v>
      </c>
      <c r="KL270" s="265">
        <v>0.96072000000000002</v>
      </c>
      <c r="KM270" s="265">
        <v>0.94416</v>
      </c>
      <c r="KN270" s="265">
        <v>0.86973</v>
      </c>
      <c r="KO270" s="265">
        <v>0.78144999999999998</v>
      </c>
      <c r="KP270" s="265">
        <v>5.6726423406154511E-3</v>
      </c>
      <c r="KQ270" s="265">
        <v>0.62983999999999996</v>
      </c>
      <c r="KR270" s="265">
        <v>0.57635000000000003</v>
      </c>
      <c r="KS270" s="265">
        <v>0.53420000000000001</v>
      </c>
      <c r="KT270" s="265">
        <v>0.92692021006416025</v>
      </c>
      <c r="KU270" s="265">
        <v>0.37520999999999999</v>
      </c>
      <c r="KV270" s="265">
        <v>0.55178000000000005</v>
      </c>
      <c r="KW270" s="265">
        <v>0.61845000000000006</v>
      </c>
      <c r="KX270" s="265">
        <v>0.71299999999999997</v>
      </c>
      <c r="KY270" s="265">
        <v>0.85528000000000004</v>
      </c>
      <c r="KZ270" s="265">
        <v>0.96657999999999999</v>
      </c>
      <c r="LA270" s="265">
        <v>1</v>
      </c>
      <c r="LB270" s="265">
        <v>0.97392000000000001</v>
      </c>
      <c r="LC270" s="265">
        <v>1</v>
      </c>
      <c r="LD270" s="265">
        <v>0</v>
      </c>
      <c r="LE270" s="265">
        <v>0.11438</v>
      </c>
      <c r="LF270" s="265">
        <v>0</v>
      </c>
      <c r="LG270" s="265">
        <v>0</v>
      </c>
      <c r="LH270" s="431">
        <v>2.090618247166276E-3</v>
      </c>
      <c r="LI270" s="431">
        <v>2.9864811804145575E-3</v>
      </c>
      <c r="LJ270" s="431">
        <v>3.3672335557639599E-3</v>
      </c>
      <c r="LK270" s="431">
        <v>4.8815379850566387E-3</v>
      </c>
      <c r="LL270" s="431">
        <v>4.6739368699491024E-3</v>
      </c>
      <c r="LM270" s="431">
        <v>6.1765317805111408E-3</v>
      </c>
      <c r="LN270" s="431">
        <v>4.6353242360055447E-3</v>
      </c>
      <c r="LO270" s="431">
        <v>6.4889616332948208E-3</v>
      </c>
      <c r="LP270" s="431">
        <v>6.5657072700560093E-3</v>
      </c>
      <c r="LQ270" s="431">
        <v>7.1939467452466488E-3</v>
      </c>
      <c r="LR270" s="431">
        <v>1.7979458207264543E-3</v>
      </c>
      <c r="LS270" s="431">
        <v>4.0440643206238747E-3</v>
      </c>
      <c r="LT270" s="431">
        <v>2.1078931167721748E-3</v>
      </c>
      <c r="LU270" s="431">
        <v>5.518812220543623E-3</v>
      </c>
      <c r="LV270" s="431">
        <v>4.3367855250835419E-3</v>
      </c>
      <c r="LW270" s="431">
        <v>4.5295916497707367E-3</v>
      </c>
      <c r="LX270" s="431">
        <v>5.055923480540514E-3</v>
      </c>
      <c r="LY270" s="431">
        <v>5.9579107910394669E-3</v>
      </c>
      <c r="LZ270" s="431">
        <v>1.9816115964204073E-3</v>
      </c>
      <c r="MA270" s="431">
        <v>2.9129215981811285E-3</v>
      </c>
      <c r="MB270" s="431">
        <v>2.0816698670387268E-3</v>
      </c>
      <c r="MC270" s="431">
        <v>4.7031724825501442E-3</v>
      </c>
      <c r="MD270" s="431">
        <v>4.8279599286615849E-3</v>
      </c>
      <c r="ME270" s="431">
        <v>3.2594748772680759E-3</v>
      </c>
      <c r="MF270" s="431">
        <v>2.8745860327035189E-3</v>
      </c>
      <c r="MG270" s="431">
        <v>3.4855727571994066E-3</v>
      </c>
      <c r="MH270" s="266"/>
      <c r="MI270" s="266"/>
      <c r="MJ270" s="266"/>
      <c r="MK270" s="266"/>
      <c r="ML270" s="266"/>
      <c r="MM270" s="266"/>
      <c r="MN270" s="266"/>
      <c r="MO270" s="266"/>
      <c r="MP270" s="266"/>
      <c r="MQ270" s="266"/>
      <c r="MR270" s="266"/>
      <c r="MS270" s="266"/>
      <c r="MT270" s="266"/>
      <c r="MU270" s="266"/>
      <c r="MV270" s="266"/>
      <c r="MW270" s="266"/>
      <c r="MX270" s="266"/>
      <c r="MY270" s="266"/>
      <c r="MZ270" s="266"/>
      <c r="NA270" s="266"/>
      <c r="NB270" s="266"/>
      <c r="NC270" s="266"/>
      <c r="ND270" s="266"/>
      <c r="NE270" s="266"/>
      <c r="NF270" s="266"/>
      <c r="NG270" s="266"/>
      <c r="NH270" s="266"/>
      <c r="NI270" s="266"/>
      <c r="NJ270" s="266"/>
      <c r="NK270" s="266"/>
      <c r="NL270" s="266"/>
      <c r="NM270" s="266"/>
      <c r="NN270" s="266"/>
      <c r="NO270" s="266"/>
      <c r="NP270" s="266"/>
      <c r="NQ270" s="266"/>
      <c r="NR270" s="266"/>
      <c r="NS270" s="266"/>
      <c r="NT270" s="266"/>
      <c r="NU270" s="266"/>
      <c r="NV270" s="266"/>
      <c r="NW270" s="266"/>
      <c r="NX270" s="266"/>
      <c r="NY270" s="266"/>
      <c r="NZ270" s="266"/>
      <c r="OA270" s="266"/>
      <c r="OB270" s="266"/>
      <c r="OC270" s="266"/>
      <c r="OD270" s="266"/>
      <c r="OE270" s="266"/>
      <c r="OF270" s="266"/>
      <c r="OG270" s="266"/>
      <c r="OH270" s="266"/>
      <c r="OI270" s="266"/>
      <c r="OJ270" s="266"/>
      <c r="OK270" s="266"/>
      <c r="OL270" s="266"/>
      <c r="OM270" s="266"/>
      <c r="ON270" s="267"/>
    </row>
    <row r="271" spans="1:404">
      <c r="A271" s="261">
        <v>646</v>
      </c>
      <c r="B271" s="265">
        <v>0.10566</v>
      </c>
      <c r="C271" s="265">
        <v>0.15093999999999999</v>
      </c>
      <c r="D271" s="265">
        <v>0.18575</v>
      </c>
      <c r="E271" s="265">
        <v>0.22483</v>
      </c>
      <c r="F271" s="265">
        <v>0.10186000000000001</v>
      </c>
      <c r="G271" s="265">
        <v>0.14499000000000001</v>
      </c>
      <c r="H271" s="265">
        <v>0.22736999999999999</v>
      </c>
      <c r="I271" s="265">
        <v>0.42147000000000001</v>
      </c>
      <c r="J271" s="265">
        <v>0.44879999999999998</v>
      </c>
      <c r="K271" s="265">
        <v>3.2432999999999997E-2</v>
      </c>
      <c r="L271" s="265">
        <v>3.5529999999999999E-2</v>
      </c>
      <c r="M271" s="265">
        <v>4.4301E-2</v>
      </c>
      <c r="N271" s="265">
        <v>0.43530000000000002</v>
      </c>
      <c r="O271" s="265">
        <v>0.19772999999999999</v>
      </c>
      <c r="P271" s="265">
        <v>0.14296</v>
      </c>
      <c r="Q271" s="265">
        <v>0.11672</v>
      </c>
      <c r="R271" s="265">
        <v>0.21831</v>
      </c>
      <c r="S271" s="265">
        <v>0.27875</v>
      </c>
      <c r="T271" s="265">
        <v>0.19441</v>
      </c>
      <c r="U271" s="265">
        <v>0.20018</v>
      </c>
      <c r="V271" s="265">
        <v>0.13535</v>
      </c>
      <c r="W271" s="265">
        <v>8.9590000000000003E-2</v>
      </c>
      <c r="X271" s="265">
        <v>8.2249000000000003E-2</v>
      </c>
      <c r="Y271" s="265">
        <v>9.2435000000000003E-2</v>
      </c>
      <c r="Z271" s="265">
        <v>6.5459000000000003E-2</v>
      </c>
      <c r="AA271" s="265">
        <v>0.10513</v>
      </c>
      <c r="AB271" s="265">
        <v>7.3604000000000003E-2</v>
      </c>
      <c r="AC271" s="265">
        <v>0.36810999999999999</v>
      </c>
      <c r="AD271" s="265">
        <v>0.24778</v>
      </c>
      <c r="AE271" s="265">
        <v>6.2738000000000002E-2</v>
      </c>
      <c r="AF271" s="265">
        <v>5.9008999999999999E-2</v>
      </c>
      <c r="AG271" s="265">
        <v>3.0157E-2</v>
      </c>
      <c r="AH271" s="265">
        <v>4.0617E-2</v>
      </c>
      <c r="AI271" s="265">
        <v>3.3931999999999997E-2</v>
      </c>
      <c r="AJ271" s="265">
        <v>5.0009999999999999E-2</v>
      </c>
      <c r="AK271" s="265">
        <v>3.5034000000000003E-2</v>
      </c>
      <c r="AL271" s="265">
        <v>3.1784E-2</v>
      </c>
      <c r="AM271" s="265">
        <v>3.6720000000000003E-2</v>
      </c>
      <c r="AN271" s="265">
        <v>3.0988999999999999E-2</v>
      </c>
      <c r="AO271" s="265">
        <v>2.8570999999999999E-2</v>
      </c>
      <c r="AP271" s="265">
        <v>4.2566E-2</v>
      </c>
      <c r="AQ271" s="265">
        <v>2.8056999999999999E-2</v>
      </c>
      <c r="AR271" s="265">
        <v>2.7666E-2</v>
      </c>
      <c r="AS271" s="265">
        <v>3.0322000000000002E-2</v>
      </c>
      <c r="AT271" s="265">
        <v>2.6644000000000001E-2</v>
      </c>
      <c r="AU271" s="265">
        <v>2.5545000000000002E-2</v>
      </c>
      <c r="AV271" s="265">
        <v>2.4733999999999999E-2</v>
      </c>
      <c r="AW271" s="265">
        <v>4.5568999999999998E-2</v>
      </c>
      <c r="AX271" s="265">
        <v>4.4672999999999997E-2</v>
      </c>
      <c r="AY271" s="265">
        <v>3.7554999999999998E-2</v>
      </c>
      <c r="AZ271" s="265">
        <v>3.1258000000000001E-2</v>
      </c>
      <c r="BA271" s="265">
        <v>4.1076000000000001E-2</v>
      </c>
      <c r="BB271" s="265">
        <v>4.1076000000000001E-2</v>
      </c>
      <c r="BC271" s="265">
        <v>4.1041000000000001E-2</v>
      </c>
      <c r="BD271" s="265">
        <v>4.1076000000000001E-2</v>
      </c>
      <c r="BE271" s="265">
        <v>9.5854999999999996E-2</v>
      </c>
      <c r="BF271" s="265">
        <v>8.4485000000000005E-2</v>
      </c>
      <c r="BG271" s="265">
        <v>0.38375999999999999</v>
      </c>
      <c r="BH271" s="265">
        <v>0.38058999999999998</v>
      </c>
      <c r="BI271" s="265">
        <v>0.84</v>
      </c>
      <c r="BJ271" s="265">
        <v>0.76585999999999999</v>
      </c>
      <c r="BK271" s="265">
        <v>0.20519000000000001</v>
      </c>
      <c r="BL271" s="265">
        <v>0.44508999999999999</v>
      </c>
      <c r="BM271" s="265">
        <v>0.28781000000000001</v>
      </c>
      <c r="BN271" s="265">
        <v>0.48937999999999998</v>
      </c>
      <c r="BO271" s="265">
        <v>0.60285999999999995</v>
      </c>
      <c r="BP271" s="265">
        <v>2.4479999999999998E-2</v>
      </c>
      <c r="BQ271" s="265">
        <v>0.35049000000000002</v>
      </c>
      <c r="BR271" s="265">
        <v>0.52566000000000002</v>
      </c>
      <c r="BS271" s="265">
        <v>0.34621000000000002</v>
      </c>
      <c r="BT271" s="265">
        <v>0.49258999999999997</v>
      </c>
      <c r="BU271" s="265">
        <v>1.1127E-2</v>
      </c>
      <c r="BV271" s="265">
        <v>6.5570000000000003E-3</v>
      </c>
      <c r="BW271" s="265">
        <v>3.1510000000000003E-2</v>
      </c>
      <c r="BX271" s="265">
        <v>1.5886000000000001E-2</v>
      </c>
      <c r="BY271" s="265">
        <v>0.67845</v>
      </c>
      <c r="BZ271" s="265">
        <v>0.66425999999999996</v>
      </c>
      <c r="CA271" s="265">
        <v>0.95399999999999996</v>
      </c>
      <c r="CB271" s="265">
        <v>0.77753000000000005</v>
      </c>
      <c r="CC271" s="265">
        <v>0.92959000000000003</v>
      </c>
      <c r="CD271" s="265">
        <v>0.66891</v>
      </c>
      <c r="CE271" s="265">
        <v>0.62807000000000002</v>
      </c>
      <c r="CF271" s="265">
        <v>0.68476000000000004</v>
      </c>
      <c r="CG271" s="265">
        <v>0.64817000000000002</v>
      </c>
      <c r="CH271" s="265">
        <v>0.63524999999999998</v>
      </c>
      <c r="CI271" s="265">
        <v>0.63534000000000002</v>
      </c>
      <c r="CJ271" s="265">
        <v>0.63734000000000002</v>
      </c>
      <c r="CK271" s="265">
        <v>0.69352999999999998</v>
      </c>
      <c r="CL271" s="265">
        <v>0.51409000000000005</v>
      </c>
      <c r="CM271" s="265">
        <v>0.16161</v>
      </c>
      <c r="CN271" s="265">
        <v>0.97575999999999996</v>
      </c>
      <c r="CO271" s="265">
        <v>0.18195</v>
      </c>
      <c r="CP271" s="265">
        <v>0.16764000000000001</v>
      </c>
      <c r="CQ271" s="265">
        <v>0.16788</v>
      </c>
      <c r="CR271" s="265">
        <v>0.13400000000000001</v>
      </c>
      <c r="CS271" s="265">
        <v>6.9388000000000005E-2</v>
      </c>
      <c r="CT271" s="265">
        <v>0.34433000000000002</v>
      </c>
      <c r="CU271" s="265">
        <v>0.77600000000000002</v>
      </c>
      <c r="CV271" s="265">
        <v>0.23179</v>
      </c>
      <c r="CW271" s="265">
        <v>0.43231999999999998</v>
      </c>
      <c r="CX271" s="265">
        <v>9.0721999999999997E-2</v>
      </c>
      <c r="CY271" s="265">
        <v>0.66186</v>
      </c>
      <c r="CZ271" s="265">
        <v>0.49637999999999999</v>
      </c>
      <c r="DA271" s="265">
        <v>0.39610000000000001</v>
      </c>
      <c r="DB271" s="265">
        <v>0.71919</v>
      </c>
      <c r="DC271" s="265">
        <v>0.65361000000000002</v>
      </c>
      <c r="DD271" s="265">
        <v>0.68889</v>
      </c>
      <c r="DE271" s="265">
        <v>0.64742</v>
      </c>
      <c r="DF271" s="265">
        <v>2.5826999999999999E-2</v>
      </c>
      <c r="DG271" s="265">
        <v>2.6016000000000001E-2</v>
      </c>
      <c r="DH271" s="265">
        <v>0.97182000000000002</v>
      </c>
      <c r="DI271" s="265">
        <v>3.1230000000000001E-2</v>
      </c>
      <c r="DJ271" s="265">
        <v>3.6623000000000003E-2</v>
      </c>
      <c r="DK271" s="265">
        <v>9.4950999999999994E-2</v>
      </c>
      <c r="DL271" s="265">
        <v>5.2989999999999999E-3</v>
      </c>
      <c r="DM271" s="265">
        <v>2.6338E-2</v>
      </c>
      <c r="DN271" s="265">
        <v>6.6564999999999999E-2</v>
      </c>
      <c r="DO271" s="265">
        <v>2.3695999999999998E-2</v>
      </c>
      <c r="DP271" s="265">
        <v>6.3117000000000006E-2</v>
      </c>
      <c r="DQ271" s="265">
        <v>0.12528</v>
      </c>
      <c r="DR271" s="265">
        <v>0.16904</v>
      </c>
      <c r="DS271" s="265">
        <v>1.4492E-2</v>
      </c>
      <c r="DT271" s="265">
        <v>1.9503E-2</v>
      </c>
      <c r="DU271" s="265">
        <v>2.8544E-2</v>
      </c>
      <c r="DV271" s="265">
        <v>3.6343999999999999E-3</v>
      </c>
      <c r="DW271" s="265">
        <v>3.8595999999999998E-2</v>
      </c>
      <c r="DX271" s="265">
        <v>0.15719</v>
      </c>
      <c r="DY271" s="265">
        <v>0.22853000000000001</v>
      </c>
      <c r="DZ271" s="265">
        <v>3.7528000000000001E-3</v>
      </c>
      <c r="EA271" s="265">
        <v>3.9713999999999999E-2</v>
      </c>
      <c r="EB271" s="265">
        <v>3.6602999999999997E-2</v>
      </c>
      <c r="EC271" s="265">
        <v>3.6601000000000002E-2</v>
      </c>
      <c r="ED271" s="265">
        <v>3.6603999999999998E-2</v>
      </c>
      <c r="EE271" s="265">
        <v>3.6606E-2</v>
      </c>
      <c r="EF271" s="265">
        <v>0.11469</v>
      </c>
      <c r="EG271" s="265">
        <v>3.9709000000000001E-2</v>
      </c>
      <c r="EH271" s="265">
        <v>4.3532000000000001E-2</v>
      </c>
      <c r="EI271" s="265">
        <v>0.65510000000000002</v>
      </c>
      <c r="EJ271" s="265">
        <v>0.65773000000000004</v>
      </c>
      <c r="EK271" s="265">
        <v>0.68081000000000003</v>
      </c>
      <c r="EL271" s="265">
        <v>0.61667000000000005</v>
      </c>
      <c r="EM271" s="265">
        <v>0.15137999999999999</v>
      </c>
      <c r="EN271" s="265">
        <v>0.13091</v>
      </c>
      <c r="EO271" s="265">
        <v>0.89563999999999999</v>
      </c>
      <c r="EP271" s="265">
        <v>0.41979</v>
      </c>
      <c r="EQ271" s="265">
        <v>0.32583000000000001</v>
      </c>
      <c r="ER271" s="265">
        <v>0.28327000000000002</v>
      </c>
      <c r="ES271" s="265">
        <v>0.31840000000000002</v>
      </c>
      <c r="ET271" s="265">
        <v>0.31542999999999999</v>
      </c>
      <c r="EU271" s="265">
        <v>0.32244</v>
      </c>
      <c r="EV271" s="265">
        <v>0.14968000000000001</v>
      </c>
      <c r="EW271" s="265">
        <v>0.1772</v>
      </c>
      <c r="EX271" s="265">
        <v>0.22861999999999999</v>
      </c>
      <c r="EY271" s="265">
        <v>0.32893</v>
      </c>
      <c r="EZ271" s="265">
        <v>0.45784999999999998</v>
      </c>
      <c r="FA271" s="265">
        <v>0.26458999999999999</v>
      </c>
      <c r="FB271" s="265">
        <v>0.20027</v>
      </c>
      <c r="FC271" s="265">
        <v>0.14643</v>
      </c>
      <c r="FD271" s="265">
        <v>0.39724999999999999</v>
      </c>
      <c r="FE271" s="265">
        <v>0.10115</v>
      </c>
      <c r="FF271" s="265">
        <v>0.40769</v>
      </c>
      <c r="FG271" s="265">
        <v>0.38747999999999999</v>
      </c>
      <c r="FH271" s="265">
        <v>0.42637000000000003</v>
      </c>
      <c r="FI271" s="265">
        <v>0.43853999999999999</v>
      </c>
      <c r="FJ271" s="265">
        <v>0.10458000000000001</v>
      </c>
      <c r="FK271" s="265">
        <v>0.10596</v>
      </c>
      <c r="FL271" s="265">
        <v>0.54454999999999998</v>
      </c>
      <c r="FM271" s="265">
        <v>0.28748000000000001</v>
      </c>
      <c r="FN271" s="265">
        <v>0.97030000000000005</v>
      </c>
      <c r="FO271" s="265">
        <v>0.83199999999999996</v>
      </c>
      <c r="FP271" s="265">
        <v>0.23286999999999999</v>
      </c>
      <c r="FQ271" s="265">
        <v>0.86934999999999996</v>
      </c>
      <c r="FR271" s="265">
        <v>0.74929999999999997</v>
      </c>
      <c r="FS271" s="265">
        <v>0.71638999999999997</v>
      </c>
      <c r="FT271" s="265">
        <v>0.97968999999999995</v>
      </c>
      <c r="FU271" s="265">
        <v>0.97994999999999999</v>
      </c>
      <c r="FV271" s="265">
        <v>0.42288999999999999</v>
      </c>
      <c r="FW271" s="265">
        <v>0.25292999999999999</v>
      </c>
      <c r="FX271" s="265">
        <v>0.78976999999999997</v>
      </c>
      <c r="FY271" s="265">
        <v>0.22800999999999999</v>
      </c>
      <c r="FZ271" s="265">
        <v>0.25292999999999999</v>
      </c>
      <c r="GA271" s="265">
        <v>0.62272000000000005</v>
      </c>
      <c r="GB271" s="265">
        <v>0.35835</v>
      </c>
      <c r="GC271" s="265">
        <v>0.57872000000000001</v>
      </c>
      <c r="GD271" s="265">
        <v>0.92484</v>
      </c>
      <c r="GE271" s="265">
        <v>0.68271999999999999</v>
      </c>
      <c r="GF271" s="265">
        <v>0.79149000000000003</v>
      </c>
      <c r="GG271" s="265">
        <v>0.31361</v>
      </c>
      <c r="GH271" s="265">
        <v>0.35544999999999999</v>
      </c>
      <c r="GI271" s="265">
        <v>0.32751000000000002</v>
      </c>
      <c r="GJ271" s="265">
        <v>0.89439000000000002</v>
      </c>
      <c r="GK271" s="265">
        <v>0.90980000000000005</v>
      </c>
      <c r="GL271" s="265">
        <v>0.55554999999999999</v>
      </c>
      <c r="GM271" s="265">
        <v>0.84206999999999999</v>
      </c>
      <c r="GN271" s="265">
        <v>0.50756999999999997</v>
      </c>
      <c r="GO271" s="265">
        <v>0.83816000000000002</v>
      </c>
      <c r="GP271" s="265">
        <v>0.77749999999999997</v>
      </c>
      <c r="GQ271" s="265">
        <v>0.78163000000000005</v>
      </c>
      <c r="GR271" s="265">
        <v>0.71814999999999996</v>
      </c>
      <c r="GS271" s="265">
        <v>0.79008999999999996</v>
      </c>
      <c r="GT271" s="265">
        <v>0.79337000000000002</v>
      </c>
      <c r="GU271" s="265">
        <v>0.79673000000000005</v>
      </c>
      <c r="GV271" s="265">
        <v>0.77666999999999997</v>
      </c>
      <c r="GW271" s="265">
        <v>0.73687999999999998</v>
      </c>
      <c r="GX271" s="265">
        <v>0.86524999999999996</v>
      </c>
      <c r="GY271" s="265">
        <v>0.26433000000000001</v>
      </c>
      <c r="GZ271" s="265">
        <v>0.20967</v>
      </c>
      <c r="HA271" s="265">
        <v>0.84294999999999998</v>
      </c>
      <c r="HB271" s="265">
        <v>0.81203999999999998</v>
      </c>
      <c r="HC271" s="265">
        <v>0.63939999999999997</v>
      </c>
      <c r="HD271" s="265">
        <v>0.43120999999999998</v>
      </c>
      <c r="HE271" s="265">
        <v>0.85872999999999999</v>
      </c>
      <c r="HF271" s="265">
        <v>0.47756999999999999</v>
      </c>
      <c r="HG271" s="265">
        <v>0.85870000000000002</v>
      </c>
      <c r="HH271" s="265">
        <v>0.86153999999999997</v>
      </c>
      <c r="HI271" s="265">
        <v>0.85833999999999999</v>
      </c>
      <c r="HJ271" s="265">
        <v>0.51075999999999999</v>
      </c>
      <c r="HK271" s="265">
        <v>0.92469000000000001</v>
      </c>
      <c r="HL271" s="265">
        <v>0.90246000000000004</v>
      </c>
      <c r="HM271" s="265">
        <v>0.77776000000000001</v>
      </c>
      <c r="HN271" s="265">
        <v>0.75775999999999999</v>
      </c>
      <c r="HO271" s="265">
        <v>0.75905</v>
      </c>
      <c r="HP271" s="265">
        <v>0.78695999999999999</v>
      </c>
      <c r="HQ271" s="265">
        <v>0.43060999999999999</v>
      </c>
      <c r="HR271" s="265">
        <v>0.43497999999999998</v>
      </c>
      <c r="HS271" s="265">
        <v>0.69886999999999999</v>
      </c>
      <c r="HT271" s="265">
        <v>0.43237999999999999</v>
      </c>
      <c r="HU271" s="265">
        <v>0.41704999999999998</v>
      </c>
      <c r="HV271" s="265">
        <v>0.79444000000000004</v>
      </c>
      <c r="HW271" s="265">
        <v>0.34826000000000001</v>
      </c>
      <c r="HX271" s="265">
        <v>0.37231999999999998</v>
      </c>
      <c r="HY271" s="265">
        <v>0.27483999999999997</v>
      </c>
      <c r="HZ271" s="265">
        <v>0.52012000000000003</v>
      </c>
      <c r="IA271" s="265">
        <v>0.67854000000000003</v>
      </c>
      <c r="IB271" s="265">
        <v>0.68513000000000002</v>
      </c>
      <c r="IC271" s="265">
        <v>0.67186999999999997</v>
      </c>
      <c r="ID271" s="265">
        <v>0.67779</v>
      </c>
      <c r="IE271" s="265">
        <v>0.72516000000000003</v>
      </c>
      <c r="IF271" s="265">
        <v>0.72692999999999997</v>
      </c>
      <c r="IG271" s="265">
        <v>0.80645999999999995</v>
      </c>
      <c r="IH271" s="265">
        <v>0.86067000000000005</v>
      </c>
      <c r="II271" s="265">
        <v>0.54061000000000003</v>
      </c>
      <c r="IJ271" s="265">
        <v>0.72533000000000003</v>
      </c>
      <c r="IK271" s="265">
        <v>0.72048000000000001</v>
      </c>
      <c r="IL271" s="265">
        <v>0.84016000000000002</v>
      </c>
      <c r="IM271" s="265">
        <v>0.58714999999999995</v>
      </c>
      <c r="IN271" s="265">
        <v>0.42956</v>
      </c>
      <c r="IO271" s="265">
        <v>0.24759</v>
      </c>
      <c r="IP271" s="265">
        <v>0.84474000000000005</v>
      </c>
      <c r="IQ271" s="265">
        <v>0.76488999999999996</v>
      </c>
      <c r="IR271" s="265">
        <v>0.34684999999999999</v>
      </c>
      <c r="IS271" s="265">
        <v>0.89519000000000004</v>
      </c>
      <c r="IT271" s="265">
        <v>0.30492000000000002</v>
      </c>
      <c r="IU271" s="265">
        <v>0.80018</v>
      </c>
      <c r="IV271" s="265">
        <v>0.97128999999999999</v>
      </c>
      <c r="IW271" s="265">
        <v>0.71238000000000001</v>
      </c>
      <c r="IX271" s="265">
        <v>0.77625</v>
      </c>
      <c r="IY271" s="265">
        <v>0.53544000000000003</v>
      </c>
      <c r="IZ271" s="265">
        <v>0.49506</v>
      </c>
      <c r="JA271" s="265">
        <v>0.51444999999999996</v>
      </c>
      <c r="JB271" s="265">
        <v>0.49359999999999998</v>
      </c>
      <c r="JC271" s="265">
        <v>0.52905000000000002</v>
      </c>
      <c r="JD271" s="265">
        <v>0.60182999999999998</v>
      </c>
      <c r="JE271" s="265">
        <v>0.86563999999999997</v>
      </c>
      <c r="JF271" s="265">
        <v>0.26051000000000002</v>
      </c>
      <c r="JG271" s="265">
        <v>0.73860999999999999</v>
      </c>
      <c r="JH271" s="265">
        <v>0.59036999999999995</v>
      </c>
      <c r="JI271" s="265">
        <v>0.39261000000000001</v>
      </c>
      <c r="JJ271" s="265">
        <v>0.38477</v>
      </c>
      <c r="JK271" s="265">
        <v>0.48513000000000001</v>
      </c>
      <c r="JL271" s="265">
        <v>0.48668</v>
      </c>
      <c r="JM271" s="265">
        <v>0.78125</v>
      </c>
      <c r="JN271" s="265">
        <v>0.75488999999999995</v>
      </c>
      <c r="JO271" s="265">
        <v>0.77378999999999998</v>
      </c>
      <c r="JP271" s="265">
        <v>0.30908999999999998</v>
      </c>
      <c r="JQ271" s="265">
        <v>0.78305999999999998</v>
      </c>
      <c r="JR271" s="265">
        <v>0.72716000000000003</v>
      </c>
      <c r="JS271" s="265">
        <v>0.71094999999999997</v>
      </c>
      <c r="JT271" s="265">
        <v>0.19631999999999999</v>
      </c>
      <c r="JU271" s="265">
        <v>0.61911000000000005</v>
      </c>
      <c r="JV271" s="265">
        <v>0.59055000000000002</v>
      </c>
      <c r="JW271" s="265">
        <v>0.80349999999999999</v>
      </c>
      <c r="JX271" s="265">
        <v>0.80298999999999998</v>
      </c>
      <c r="JY271" s="265">
        <v>0.77517999999999998</v>
      </c>
      <c r="JZ271" s="265">
        <v>0.73140000000000005</v>
      </c>
      <c r="KA271" s="265">
        <v>0.94604999999999995</v>
      </c>
      <c r="KB271" s="265">
        <v>0.99829000000000001</v>
      </c>
      <c r="KC271" s="265">
        <v>0.26989000000000002</v>
      </c>
      <c r="KD271" s="265">
        <v>0.21565000000000001</v>
      </c>
      <c r="KE271" s="265">
        <v>0.22750999999999999</v>
      </c>
      <c r="KF271" s="265">
        <v>0.22605</v>
      </c>
      <c r="KG271" s="265">
        <v>0.21562999999999999</v>
      </c>
      <c r="KH271" s="265">
        <v>0.62848000000000004</v>
      </c>
      <c r="KI271" s="265">
        <v>0.69843999999999995</v>
      </c>
      <c r="KJ271" s="265">
        <v>0.68593999999999999</v>
      </c>
      <c r="KK271" s="265">
        <v>0.97441999999999995</v>
      </c>
      <c r="KL271" s="265">
        <v>0.9536</v>
      </c>
      <c r="KM271" s="265">
        <v>0.94106000000000001</v>
      </c>
      <c r="KN271" s="265">
        <v>0.86639999999999995</v>
      </c>
      <c r="KO271" s="265">
        <v>0.77815000000000001</v>
      </c>
      <c r="KP271" s="265">
        <v>5.6431311118720481E-3</v>
      </c>
      <c r="KQ271" s="265">
        <v>0.62690999999999997</v>
      </c>
      <c r="KR271" s="265">
        <v>0.57362000000000002</v>
      </c>
      <c r="KS271" s="265">
        <v>0.53166000000000002</v>
      </c>
      <c r="KT271" s="265">
        <v>0.92505482575955322</v>
      </c>
      <c r="KU271" s="265">
        <v>0.37883</v>
      </c>
      <c r="KV271" s="265">
        <v>0.55515000000000003</v>
      </c>
      <c r="KW271" s="265">
        <v>0.62158000000000002</v>
      </c>
      <c r="KX271" s="265">
        <v>0.71567999999999998</v>
      </c>
      <c r="KY271" s="265">
        <v>0.85709000000000002</v>
      </c>
      <c r="KZ271" s="265">
        <v>0.96743999999999997</v>
      </c>
      <c r="LA271" s="265">
        <v>0.99995999999999996</v>
      </c>
      <c r="LB271" s="265">
        <v>0.97316999999999998</v>
      </c>
      <c r="LC271" s="265">
        <v>1</v>
      </c>
      <c r="LD271" s="265">
        <v>0</v>
      </c>
      <c r="LE271" s="265">
        <v>0.11401</v>
      </c>
      <c r="LF271" s="265">
        <v>0</v>
      </c>
      <c r="LG271" s="265">
        <v>0</v>
      </c>
      <c r="LH271" s="431">
        <v>2.0408786367624998E-3</v>
      </c>
      <c r="LI271" s="431">
        <v>2.7582610491663218E-3</v>
      </c>
      <c r="LJ271" s="431">
        <v>3.1027612276375294E-3</v>
      </c>
      <c r="LK271" s="431">
        <v>4.2876908555626869E-3</v>
      </c>
      <c r="LL271" s="431">
        <v>4.1671227663755417E-3</v>
      </c>
      <c r="LM271" s="431">
        <v>5.3615784272551537E-3</v>
      </c>
      <c r="LN271" s="431">
        <v>4.0332023054361343E-3</v>
      </c>
      <c r="LO271" s="431">
        <v>5.5873086676001549E-3</v>
      </c>
      <c r="LP271" s="431">
        <v>5.7195345871150494E-3</v>
      </c>
      <c r="LQ271" s="431">
        <v>6.2265661545097828E-3</v>
      </c>
      <c r="LR271" s="431">
        <v>1.755178440362215E-3</v>
      </c>
      <c r="LS271" s="431">
        <v>3.5837453324347734E-3</v>
      </c>
      <c r="LT271" s="431">
        <v>2.0184153690934181E-3</v>
      </c>
      <c r="LU271" s="431">
        <v>4.8088720068335533E-3</v>
      </c>
      <c r="LV271" s="431">
        <v>3.8369821850210428E-3</v>
      </c>
      <c r="LW271" s="431">
        <v>3.8820367772132158E-3</v>
      </c>
      <c r="LX271" s="431">
        <v>4.451763816177845E-3</v>
      </c>
      <c r="LY271" s="431">
        <v>5.1715322770178318E-3</v>
      </c>
      <c r="LZ271" s="431">
        <v>1.9302312284708023E-3</v>
      </c>
      <c r="MA271" s="431">
        <v>2.6859627105295658E-3</v>
      </c>
      <c r="MB271" s="431">
        <v>2.0156365353614092E-3</v>
      </c>
      <c r="MC271" s="431">
        <v>4.1401698254048824E-3</v>
      </c>
      <c r="MD271" s="431">
        <v>4.1926545090973377E-3</v>
      </c>
      <c r="ME271" s="431">
        <v>2.9295077547430992E-3</v>
      </c>
      <c r="MF271" s="431">
        <v>2.6182823348790407E-3</v>
      </c>
      <c r="MG271" s="431">
        <v>3.1013027764856815E-3</v>
      </c>
      <c r="MH271" s="266"/>
      <c r="MI271" s="266"/>
      <c r="MJ271" s="266"/>
      <c r="MK271" s="266"/>
      <c r="ML271" s="266"/>
      <c r="MM271" s="266"/>
      <c r="MN271" s="266"/>
      <c r="MO271" s="266"/>
      <c r="MP271" s="266"/>
      <c r="MQ271" s="266"/>
      <c r="MR271" s="266"/>
      <c r="MS271" s="266"/>
      <c r="MT271" s="266"/>
      <c r="MU271" s="266"/>
      <c r="MV271" s="266"/>
      <c r="MW271" s="266"/>
      <c r="MX271" s="266"/>
      <c r="MY271" s="266"/>
      <c r="MZ271" s="266"/>
      <c r="NA271" s="266"/>
      <c r="NB271" s="266"/>
      <c r="NC271" s="266"/>
      <c r="ND271" s="266"/>
      <c r="NE271" s="266"/>
      <c r="NF271" s="266"/>
      <c r="NG271" s="266"/>
      <c r="NH271" s="266"/>
      <c r="NI271" s="266"/>
      <c r="NJ271" s="266"/>
      <c r="NK271" s="266"/>
      <c r="NL271" s="266"/>
      <c r="NM271" s="266"/>
      <c r="NN271" s="266"/>
      <c r="NO271" s="266"/>
      <c r="NP271" s="266"/>
      <c r="NQ271" s="266"/>
      <c r="NR271" s="266"/>
      <c r="NS271" s="266"/>
      <c r="NT271" s="266"/>
      <c r="NU271" s="266"/>
      <c r="NV271" s="266"/>
      <c r="NW271" s="266"/>
      <c r="NX271" s="266"/>
      <c r="NY271" s="266"/>
      <c r="NZ271" s="266"/>
      <c r="OA271" s="266"/>
      <c r="OB271" s="266"/>
      <c r="OC271" s="266"/>
      <c r="OD271" s="266"/>
      <c r="OE271" s="266"/>
      <c r="OF271" s="266"/>
      <c r="OG271" s="266"/>
      <c r="OH271" s="266"/>
      <c r="OI271" s="266"/>
      <c r="OJ271" s="266"/>
      <c r="OK271" s="266"/>
      <c r="OL271" s="266"/>
      <c r="OM271" s="266"/>
      <c r="ON271" s="267"/>
    </row>
    <row r="272" spans="1:404">
      <c r="A272" s="261">
        <v>647</v>
      </c>
      <c r="B272" s="265">
        <v>0.10299999999999999</v>
      </c>
      <c r="C272" s="265">
        <v>0.14666000000000001</v>
      </c>
      <c r="D272" s="265">
        <v>0.18028</v>
      </c>
      <c r="E272" s="265">
        <v>0.21815999999999999</v>
      </c>
      <c r="F272" s="265">
        <v>9.9214999999999998E-2</v>
      </c>
      <c r="G272" s="265">
        <v>0.14063000000000001</v>
      </c>
      <c r="H272" s="265">
        <v>0.22728000000000001</v>
      </c>
      <c r="I272" s="265">
        <v>0.4224</v>
      </c>
      <c r="J272" s="265">
        <v>0.45063999999999999</v>
      </c>
      <c r="K272" s="265">
        <v>3.5146999999999998E-2</v>
      </c>
      <c r="L272" s="265">
        <v>3.8934999999999997E-2</v>
      </c>
      <c r="M272" s="265">
        <v>4.8474999999999997E-2</v>
      </c>
      <c r="N272" s="265">
        <v>0.42773</v>
      </c>
      <c r="O272" s="265">
        <v>0.19348000000000001</v>
      </c>
      <c r="P272" s="265">
        <v>0.13863</v>
      </c>
      <c r="Q272" s="265">
        <v>0.11291</v>
      </c>
      <c r="R272" s="265">
        <v>0.21154000000000001</v>
      </c>
      <c r="S272" s="265">
        <v>0.27744000000000002</v>
      </c>
      <c r="T272" s="265">
        <v>0.19338</v>
      </c>
      <c r="U272" s="265">
        <v>0.19838</v>
      </c>
      <c r="V272" s="265">
        <v>0.13414000000000001</v>
      </c>
      <c r="W272" s="265">
        <v>9.2580999999999997E-2</v>
      </c>
      <c r="X272" s="265">
        <v>8.9936000000000002E-2</v>
      </c>
      <c r="Y272" s="265">
        <v>9.2350000000000002E-2</v>
      </c>
      <c r="Z272" s="265">
        <v>6.7107E-2</v>
      </c>
      <c r="AA272" s="265">
        <v>0.10242999999999999</v>
      </c>
      <c r="AB272" s="265">
        <v>7.1664000000000005E-2</v>
      </c>
      <c r="AC272" s="265">
        <v>0.36630000000000001</v>
      </c>
      <c r="AD272" s="265">
        <v>0.24675</v>
      </c>
      <c r="AE272" s="265">
        <v>7.3868000000000003E-2</v>
      </c>
      <c r="AF272" s="265">
        <v>6.7988000000000007E-2</v>
      </c>
      <c r="AG272" s="265">
        <v>2.8889000000000001E-2</v>
      </c>
      <c r="AH272" s="265">
        <v>4.6302999999999997E-2</v>
      </c>
      <c r="AI272" s="265">
        <v>3.9775999999999999E-2</v>
      </c>
      <c r="AJ272" s="265">
        <v>6.2107000000000002E-2</v>
      </c>
      <c r="AK272" s="265">
        <v>4.6038000000000003E-2</v>
      </c>
      <c r="AL272" s="265">
        <v>3.6927000000000001E-2</v>
      </c>
      <c r="AM272" s="265">
        <v>4.5143999999999997E-2</v>
      </c>
      <c r="AN272" s="265">
        <v>4.0031999999999998E-2</v>
      </c>
      <c r="AO272" s="265">
        <v>3.2839E-2</v>
      </c>
      <c r="AP272" s="265">
        <v>5.0252999999999999E-2</v>
      </c>
      <c r="AQ272" s="265">
        <v>3.5727000000000002E-2</v>
      </c>
      <c r="AR272" s="265">
        <v>3.1579999999999997E-2</v>
      </c>
      <c r="AS272" s="265">
        <v>3.7427000000000002E-2</v>
      </c>
      <c r="AT272" s="265">
        <v>3.3642999999999999E-2</v>
      </c>
      <c r="AU272" s="265">
        <v>2.8788000000000001E-2</v>
      </c>
      <c r="AV272" s="265">
        <v>3.0639E-2</v>
      </c>
      <c r="AW272" s="265">
        <v>5.8016999999999999E-2</v>
      </c>
      <c r="AX272" s="265">
        <v>5.4965E-2</v>
      </c>
      <c r="AY272" s="265">
        <v>4.6045999999999997E-2</v>
      </c>
      <c r="AZ272" s="265">
        <v>3.8335000000000001E-2</v>
      </c>
      <c r="BA272" s="265">
        <v>4.6885999999999997E-2</v>
      </c>
      <c r="BB272" s="265">
        <v>4.6885999999999997E-2</v>
      </c>
      <c r="BC272" s="265">
        <v>4.6845999999999999E-2</v>
      </c>
      <c r="BD272" s="265">
        <v>4.6885999999999997E-2</v>
      </c>
      <c r="BE272" s="265">
        <v>9.3882999999999994E-2</v>
      </c>
      <c r="BF272" s="265">
        <v>8.2575999999999997E-2</v>
      </c>
      <c r="BG272" s="265">
        <v>0.37630999999999998</v>
      </c>
      <c r="BH272" s="265">
        <v>0.37069999999999997</v>
      </c>
      <c r="BI272" s="265">
        <v>0.83126999999999995</v>
      </c>
      <c r="BJ272" s="265">
        <v>0.75571999999999995</v>
      </c>
      <c r="BK272" s="265">
        <v>0.2026</v>
      </c>
      <c r="BL272" s="265">
        <v>0.43436000000000002</v>
      </c>
      <c r="BM272" s="265">
        <v>0.28293000000000001</v>
      </c>
      <c r="BN272" s="265">
        <v>0.46172000000000002</v>
      </c>
      <c r="BO272" s="265">
        <v>0.59143000000000001</v>
      </c>
      <c r="BP272" s="265">
        <v>2.3744999999999999E-2</v>
      </c>
      <c r="BQ272" s="265">
        <v>0.34338000000000002</v>
      </c>
      <c r="BR272" s="265">
        <v>0.50224000000000002</v>
      </c>
      <c r="BS272" s="265">
        <v>0.33667000000000002</v>
      </c>
      <c r="BT272" s="265">
        <v>0.46195999999999998</v>
      </c>
      <c r="BU272" s="265">
        <v>1.1105E-2</v>
      </c>
      <c r="BV272" s="265">
        <v>6.3530000000000001E-3</v>
      </c>
      <c r="BW272" s="265">
        <v>3.3714000000000001E-2</v>
      </c>
      <c r="BX272" s="265">
        <v>1.6990000000000002E-2</v>
      </c>
      <c r="BY272" s="265">
        <v>0.68198000000000003</v>
      </c>
      <c r="BZ272" s="265">
        <v>0.66827000000000003</v>
      </c>
      <c r="CA272" s="265">
        <v>0.95799999999999996</v>
      </c>
      <c r="CB272" s="265">
        <v>0.7802</v>
      </c>
      <c r="CC272" s="265">
        <v>0.93213000000000001</v>
      </c>
      <c r="CD272" s="265">
        <v>0.67212000000000005</v>
      </c>
      <c r="CE272" s="265">
        <v>0.63070000000000004</v>
      </c>
      <c r="CF272" s="265">
        <v>0.68771000000000004</v>
      </c>
      <c r="CG272" s="265">
        <v>0.65124000000000004</v>
      </c>
      <c r="CH272" s="265">
        <v>0.63834999999999997</v>
      </c>
      <c r="CI272" s="265">
        <v>0.63851000000000002</v>
      </c>
      <c r="CJ272" s="265">
        <v>0.64019000000000004</v>
      </c>
      <c r="CK272" s="265">
        <v>0.69689999999999996</v>
      </c>
      <c r="CL272" s="265">
        <v>0.51290999999999998</v>
      </c>
      <c r="CM272" s="265">
        <v>0.15625</v>
      </c>
      <c r="CN272" s="265">
        <v>0.95152000000000003</v>
      </c>
      <c r="CO272" s="265">
        <v>0.17046</v>
      </c>
      <c r="CP272" s="265">
        <v>0.16175999999999999</v>
      </c>
      <c r="CQ272" s="265">
        <v>0.16120999999999999</v>
      </c>
      <c r="CR272" s="265">
        <v>0.128</v>
      </c>
      <c r="CS272" s="265">
        <v>6.7347000000000004E-2</v>
      </c>
      <c r="CT272" s="265">
        <v>0.31752999999999998</v>
      </c>
      <c r="CU272" s="265">
        <v>0.71199999999999997</v>
      </c>
      <c r="CV272" s="265">
        <v>0.21565999999999999</v>
      </c>
      <c r="CW272" s="265">
        <v>0.4</v>
      </c>
      <c r="CX272" s="265">
        <v>8.8660000000000003E-2</v>
      </c>
      <c r="CY272" s="265">
        <v>0.60206000000000004</v>
      </c>
      <c r="CZ272" s="265">
        <v>0.55013999999999996</v>
      </c>
      <c r="DA272" s="265">
        <v>0.41855999999999999</v>
      </c>
      <c r="DB272" s="265">
        <v>0.65051000000000003</v>
      </c>
      <c r="DC272" s="265">
        <v>0.58557000000000003</v>
      </c>
      <c r="DD272" s="265">
        <v>0.62019999999999997</v>
      </c>
      <c r="DE272" s="265">
        <v>0.58350999999999997</v>
      </c>
      <c r="DF272" s="265">
        <v>2.2644999999999998E-2</v>
      </c>
      <c r="DG272" s="265">
        <v>2.2825999999999999E-2</v>
      </c>
      <c r="DH272" s="265">
        <v>0.94364000000000003</v>
      </c>
      <c r="DI272" s="265">
        <v>2.7320000000000001E-2</v>
      </c>
      <c r="DJ272" s="265">
        <v>3.2141000000000003E-2</v>
      </c>
      <c r="DK272" s="265">
        <v>8.5198999999999997E-2</v>
      </c>
      <c r="DL272" s="265">
        <v>4.5009999999999998E-3</v>
      </c>
      <c r="DM272" s="265">
        <v>2.3126000000000001E-2</v>
      </c>
      <c r="DN272" s="265">
        <v>5.9262000000000002E-2</v>
      </c>
      <c r="DO272" s="265">
        <v>2.06E-2</v>
      </c>
      <c r="DP272" s="265">
        <v>5.6120000000000003E-2</v>
      </c>
      <c r="DQ272" s="265">
        <v>0.11305999999999999</v>
      </c>
      <c r="DR272" s="265">
        <v>0.14518</v>
      </c>
      <c r="DS272" s="265">
        <v>1.4331E-2</v>
      </c>
      <c r="DT272" s="265">
        <v>1.9724999999999999E-2</v>
      </c>
      <c r="DU272" s="265">
        <v>2.4922E-2</v>
      </c>
      <c r="DV272" s="265">
        <v>3.0707999999999998E-3</v>
      </c>
      <c r="DW272" s="265">
        <v>3.3907E-2</v>
      </c>
      <c r="DX272" s="265">
        <v>0.13536000000000001</v>
      </c>
      <c r="DY272" s="265">
        <v>0.19606000000000001</v>
      </c>
      <c r="DZ272" s="265">
        <v>3.1725999999999998E-3</v>
      </c>
      <c r="EA272" s="265">
        <v>3.4908000000000002E-2</v>
      </c>
      <c r="EB272" s="265">
        <v>3.2122999999999999E-2</v>
      </c>
      <c r="EC272" s="265">
        <v>3.2121999999999998E-2</v>
      </c>
      <c r="ED272" s="265">
        <v>3.2124E-2</v>
      </c>
      <c r="EE272" s="265">
        <v>3.2126000000000002E-2</v>
      </c>
      <c r="EF272" s="265">
        <v>0.10002999999999999</v>
      </c>
      <c r="EG272" s="265">
        <v>3.4903000000000003E-2</v>
      </c>
      <c r="EH272" s="265">
        <v>3.8328000000000001E-2</v>
      </c>
      <c r="EI272" s="265">
        <v>0.59592000000000001</v>
      </c>
      <c r="EJ272" s="265">
        <v>0.59380999999999995</v>
      </c>
      <c r="EK272" s="265">
        <v>0.61414000000000002</v>
      </c>
      <c r="EL272" s="265">
        <v>0.55625000000000002</v>
      </c>
      <c r="EM272" s="265">
        <v>0.13680999999999999</v>
      </c>
      <c r="EN272" s="265">
        <v>0.1182</v>
      </c>
      <c r="EO272" s="265">
        <v>0.91386000000000001</v>
      </c>
      <c r="EP272" s="265">
        <v>0.38612999999999997</v>
      </c>
      <c r="EQ272" s="265">
        <v>0.28299999999999997</v>
      </c>
      <c r="ER272" s="265">
        <v>0.24625</v>
      </c>
      <c r="ES272" s="265">
        <v>0.27655000000000002</v>
      </c>
      <c r="ET272" s="265">
        <v>0.27406000000000003</v>
      </c>
      <c r="EU272" s="265">
        <v>0.28005000000000002</v>
      </c>
      <c r="EV272" s="265">
        <v>0.13020999999999999</v>
      </c>
      <c r="EW272" s="265">
        <v>0.15404000000000001</v>
      </c>
      <c r="EX272" s="265">
        <v>0.19878999999999999</v>
      </c>
      <c r="EY272" s="265">
        <v>0.28571000000000002</v>
      </c>
      <c r="EZ272" s="265">
        <v>0.42033999999999999</v>
      </c>
      <c r="FA272" s="265">
        <v>0.22991</v>
      </c>
      <c r="FB272" s="265">
        <v>0.17412</v>
      </c>
      <c r="FC272" s="265">
        <v>0.12742999999999999</v>
      </c>
      <c r="FD272" s="265">
        <v>0.34478999999999999</v>
      </c>
      <c r="FE272" s="265">
        <v>8.8137999999999994E-2</v>
      </c>
      <c r="FF272" s="265">
        <v>0.35372999999999999</v>
      </c>
      <c r="FG272" s="265">
        <v>0.33633999999999997</v>
      </c>
      <c r="FH272" s="265">
        <v>0.36989</v>
      </c>
      <c r="FI272" s="265">
        <v>0.38039000000000001</v>
      </c>
      <c r="FJ272" s="265">
        <v>9.4090999999999994E-2</v>
      </c>
      <c r="FK272" s="265">
        <v>9.5364000000000004E-2</v>
      </c>
      <c r="FL272" s="265">
        <v>0.49147999999999997</v>
      </c>
      <c r="FM272" s="265">
        <v>0.26679000000000003</v>
      </c>
      <c r="FN272" s="265">
        <v>0.96297999999999995</v>
      </c>
      <c r="FO272" s="265">
        <v>0.82399999999999995</v>
      </c>
      <c r="FP272" s="265">
        <v>0.22794</v>
      </c>
      <c r="FQ272" s="265">
        <v>0.86097999999999997</v>
      </c>
      <c r="FR272" s="265">
        <v>0.73755000000000004</v>
      </c>
      <c r="FS272" s="265">
        <v>0.70474000000000003</v>
      </c>
      <c r="FT272" s="265">
        <v>0.97397</v>
      </c>
      <c r="FU272" s="265">
        <v>0.97492000000000001</v>
      </c>
      <c r="FV272" s="265">
        <v>0.41674</v>
      </c>
      <c r="FW272" s="265">
        <v>0.24790999999999999</v>
      </c>
      <c r="FX272" s="265">
        <v>0.77966000000000002</v>
      </c>
      <c r="FY272" s="265">
        <v>0.22353000000000001</v>
      </c>
      <c r="FZ272" s="265">
        <v>0.24790999999999999</v>
      </c>
      <c r="GA272" s="265">
        <v>0.61714999999999998</v>
      </c>
      <c r="GB272" s="265">
        <v>0.35193000000000002</v>
      </c>
      <c r="GC272" s="265">
        <v>0.56720999999999999</v>
      </c>
      <c r="GD272" s="265">
        <v>0.91803999999999997</v>
      </c>
      <c r="GE272" s="265">
        <v>0.67276000000000002</v>
      </c>
      <c r="GF272" s="265">
        <v>0.78127000000000002</v>
      </c>
      <c r="GG272" s="265">
        <v>0.30795</v>
      </c>
      <c r="GH272" s="265">
        <v>0.34921999999999997</v>
      </c>
      <c r="GI272" s="265">
        <v>0.32155</v>
      </c>
      <c r="GJ272" s="265">
        <v>0.88673000000000002</v>
      </c>
      <c r="GK272" s="265">
        <v>0.90217999999999998</v>
      </c>
      <c r="GL272" s="265">
        <v>0.54791000000000001</v>
      </c>
      <c r="GM272" s="265">
        <v>0.83392999999999995</v>
      </c>
      <c r="GN272" s="265">
        <v>0.49902000000000002</v>
      </c>
      <c r="GO272" s="265">
        <v>0.83111000000000002</v>
      </c>
      <c r="GP272" s="265">
        <v>0.76734999999999998</v>
      </c>
      <c r="GQ272" s="265">
        <v>0.77146000000000003</v>
      </c>
      <c r="GR272" s="265">
        <v>0.70852999999999999</v>
      </c>
      <c r="GS272" s="265">
        <v>0.78064999999999996</v>
      </c>
      <c r="GT272" s="265">
        <v>0.78329000000000004</v>
      </c>
      <c r="GU272" s="265">
        <v>0.78691999999999995</v>
      </c>
      <c r="GV272" s="265">
        <v>0.76697000000000004</v>
      </c>
      <c r="GW272" s="265">
        <v>0.72652000000000005</v>
      </c>
      <c r="GX272" s="265">
        <v>0.85682000000000003</v>
      </c>
      <c r="GY272" s="265">
        <v>0.25891999999999998</v>
      </c>
      <c r="GZ272" s="265">
        <v>0.20538000000000001</v>
      </c>
      <c r="HA272" s="265">
        <v>0.83360999999999996</v>
      </c>
      <c r="HB272" s="265">
        <v>0.80227999999999999</v>
      </c>
      <c r="HC272" s="265">
        <v>0.63065000000000004</v>
      </c>
      <c r="HD272" s="265">
        <v>0.42526000000000003</v>
      </c>
      <c r="HE272" s="265">
        <v>0.85087999999999997</v>
      </c>
      <c r="HF272" s="265">
        <v>0.46954000000000001</v>
      </c>
      <c r="HG272" s="265">
        <v>0.85084000000000004</v>
      </c>
      <c r="HH272" s="265">
        <v>0.85372999999999999</v>
      </c>
      <c r="HI272" s="265">
        <v>0.85060999999999998</v>
      </c>
      <c r="HJ272" s="265">
        <v>0.50268000000000002</v>
      </c>
      <c r="HK272" s="265">
        <v>0.91764000000000001</v>
      </c>
      <c r="HL272" s="265">
        <v>0.89461000000000002</v>
      </c>
      <c r="HM272" s="265">
        <v>0.76783999999999997</v>
      </c>
      <c r="HN272" s="265">
        <v>0.74883999999999995</v>
      </c>
      <c r="HO272" s="265">
        <v>0.74970999999999999</v>
      </c>
      <c r="HP272" s="265">
        <v>0.77681</v>
      </c>
      <c r="HQ272" s="265">
        <v>0.42360999999999999</v>
      </c>
      <c r="HR272" s="265">
        <v>0.42745</v>
      </c>
      <c r="HS272" s="265">
        <v>0.68864999999999998</v>
      </c>
      <c r="HT272" s="265">
        <v>0.42488999999999999</v>
      </c>
      <c r="HU272" s="265">
        <v>0.41010999999999997</v>
      </c>
      <c r="HV272" s="265">
        <v>0.78449000000000002</v>
      </c>
      <c r="HW272" s="265">
        <v>0.34109</v>
      </c>
      <c r="HX272" s="265">
        <v>0.36607000000000001</v>
      </c>
      <c r="HY272" s="265">
        <v>0.26960000000000001</v>
      </c>
      <c r="HZ272" s="265">
        <v>0.51102999999999998</v>
      </c>
      <c r="IA272" s="265">
        <v>0.66832999999999998</v>
      </c>
      <c r="IB272" s="265">
        <v>0.67479999999999996</v>
      </c>
      <c r="IC272" s="265">
        <v>0.66169</v>
      </c>
      <c r="ID272" s="265">
        <v>0.66756000000000004</v>
      </c>
      <c r="IE272" s="265">
        <v>0.71479000000000004</v>
      </c>
      <c r="IF272" s="265">
        <v>0.71692</v>
      </c>
      <c r="IG272" s="265">
        <v>0.79737999999999998</v>
      </c>
      <c r="IH272" s="265">
        <v>0.85236000000000001</v>
      </c>
      <c r="II272" s="265">
        <v>0.53103</v>
      </c>
      <c r="IJ272" s="265">
        <v>0.71555000000000002</v>
      </c>
      <c r="IK272" s="265">
        <v>0.71040999999999999</v>
      </c>
      <c r="IL272" s="265">
        <v>0.83235999999999999</v>
      </c>
      <c r="IM272" s="265">
        <v>0.57701000000000002</v>
      </c>
      <c r="IN272" s="265">
        <v>0.42152000000000001</v>
      </c>
      <c r="IO272" s="265">
        <v>0.24</v>
      </c>
      <c r="IP272" s="265">
        <v>0.83472000000000002</v>
      </c>
      <c r="IQ272" s="265">
        <v>0.75521000000000005</v>
      </c>
      <c r="IR272" s="265">
        <v>0.34057999999999999</v>
      </c>
      <c r="IS272" s="265">
        <v>0.88726000000000005</v>
      </c>
      <c r="IT272" s="265">
        <v>0.29946</v>
      </c>
      <c r="IU272" s="265">
        <v>0.78998999999999997</v>
      </c>
      <c r="IV272" s="265">
        <v>0.96526000000000001</v>
      </c>
      <c r="IW272" s="265">
        <v>0.70154000000000005</v>
      </c>
      <c r="IX272" s="265">
        <v>0.76676999999999995</v>
      </c>
      <c r="IY272" s="265">
        <v>0.52700999999999998</v>
      </c>
      <c r="IZ272" s="265">
        <v>0.48781999999999998</v>
      </c>
      <c r="JA272" s="265">
        <v>0.50666999999999995</v>
      </c>
      <c r="JB272" s="265">
        <v>0.48604999999999998</v>
      </c>
      <c r="JC272" s="265">
        <v>0.52090000000000003</v>
      </c>
      <c r="JD272" s="265">
        <v>0.59147000000000005</v>
      </c>
      <c r="JE272" s="265">
        <v>0.85740000000000005</v>
      </c>
      <c r="JF272" s="265">
        <v>0.25536999999999999</v>
      </c>
      <c r="JG272" s="265">
        <v>0.7288</v>
      </c>
      <c r="JH272" s="265">
        <v>0.58135000000000003</v>
      </c>
      <c r="JI272" s="265">
        <v>0.38611000000000001</v>
      </c>
      <c r="JJ272" s="265">
        <v>0.37830999999999998</v>
      </c>
      <c r="JK272" s="265">
        <v>0.47704999999999997</v>
      </c>
      <c r="JL272" s="265">
        <v>0.47893999999999998</v>
      </c>
      <c r="JM272" s="265">
        <v>0.77292000000000005</v>
      </c>
      <c r="JN272" s="265">
        <v>0.74426000000000003</v>
      </c>
      <c r="JO272" s="265">
        <v>0.76361999999999997</v>
      </c>
      <c r="JP272" s="265">
        <v>0.30330000000000001</v>
      </c>
      <c r="JQ272" s="265">
        <v>0.77359</v>
      </c>
      <c r="JR272" s="265">
        <v>0.71706999999999999</v>
      </c>
      <c r="JS272" s="265">
        <v>0.69955000000000001</v>
      </c>
      <c r="JT272" s="265">
        <v>0.19256000000000001</v>
      </c>
      <c r="JU272" s="265">
        <v>0.61024999999999996</v>
      </c>
      <c r="JV272" s="265">
        <v>0.57984999999999998</v>
      </c>
      <c r="JW272" s="265">
        <v>0.79325999999999997</v>
      </c>
      <c r="JX272" s="265">
        <v>0.79383999999999999</v>
      </c>
      <c r="JY272" s="265">
        <v>0.76510999999999996</v>
      </c>
      <c r="JZ272" s="265">
        <v>0.72121000000000002</v>
      </c>
      <c r="KA272" s="265">
        <v>0.93877999999999995</v>
      </c>
      <c r="KB272" s="265">
        <v>0.99656999999999996</v>
      </c>
      <c r="KC272" s="265">
        <v>0.26469999999999999</v>
      </c>
      <c r="KD272" s="265">
        <v>0.21124999999999999</v>
      </c>
      <c r="KE272" s="265">
        <v>0.22295000000000001</v>
      </c>
      <c r="KF272" s="265">
        <v>0.22186</v>
      </c>
      <c r="KG272" s="265">
        <v>0.21160000000000001</v>
      </c>
      <c r="KH272" s="265">
        <v>0.61885000000000001</v>
      </c>
      <c r="KI272" s="265">
        <v>0.68689</v>
      </c>
      <c r="KJ272" s="265">
        <v>0.6744</v>
      </c>
      <c r="KK272" s="265">
        <v>0.96894000000000002</v>
      </c>
      <c r="KL272" s="265">
        <v>0.94649000000000005</v>
      </c>
      <c r="KM272" s="265">
        <v>0.93796999999999997</v>
      </c>
      <c r="KN272" s="265">
        <v>0.86306000000000005</v>
      </c>
      <c r="KO272" s="265">
        <v>0.77485000000000004</v>
      </c>
      <c r="KP272" s="265">
        <v>5.6095493688171939E-3</v>
      </c>
      <c r="KQ272" s="265">
        <v>0.62399000000000004</v>
      </c>
      <c r="KR272" s="265">
        <v>0.57089000000000001</v>
      </c>
      <c r="KS272" s="265">
        <v>0.52910999999999997</v>
      </c>
      <c r="KT272" s="265">
        <v>0.92318550470663574</v>
      </c>
      <c r="KU272" s="265">
        <v>0.38246000000000002</v>
      </c>
      <c r="KV272" s="265">
        <v>0.55850999999999995</v>
      </c>
      <c r="KW272" s="265">
        <v>0.62470000000000003</v>
      </c>
      <c r="KX272" s="265">
        <v>0.71836</v>
      </c>
      <c r="KY272" s="265">
        <v>0.8589</v>
      </c>
      <c r="KZ272" s="265">
        <v>0.96830000000000005</v>
      </c>
      <c r="LA272" s="265">
        <v>0.99992000000000003</v>
      </c>
      <c r="LB272" s="265">
        <v>0.97241999999999995</v>
      </c>
      <c r="LC272" s="265">
        <v>1</v>
      </c>
      <c r="LD272" s="265">
        <v>0</v>
      </c>
      <c r="LE272" s="265">
        <v>0.11365</v>
      </c>
      <c r="LF272" s="265">
        <v>0</v>
      </c>
      <c r="LG272" s="265">
        <v>0</v>
      </c>
      <c r="LH272" s="431">
        <v>1.9913013093173504E-3</v>
      </c>
      <c r="LI272" s="431">
        <v>2.5455285795032978E-3</v>
      </c>
      <c r="LJ272" s="431">
        <v>2.8544808737933636E-3</v>
      </c>
      <c r="LK272" s="431">
        <v>3.7357253022491932E-3</v>
      </c>
      <c r="LL272" s="431">
        <v>3.6935980897396803E-3</v>
      </c>
      <c r="LM272" s="431">
        <v>4.6036336570978165E-3</v>
      </c>
      <c r="LN272" s="431">
        <v>3.4886086359620094E-3</v>
      </c>
      <c r="LO272" s="431">
        <v>4.7534429468214512E-3</v>
      </c>
      <c r="LP272" s="431">
        <v>4.9251080490648746E-3</v>
      </c>
      <c r="LQ272" s="431">
        <v>5.3197178058326244E-3</v>
      </c>
      <c r="LR272" s="431">
        <v>1.7123610014095902E-3</v>
      </c>
      <c r="LS272" s="431">
        <v>3.1576387118548155E-3</v>
      </c>
      <c r="LT272" s="431">
        <v>1.9338951678946614E-3</v>
      </c>
      <c r="LU272" s="431">
        <v>4.1486942209303379E-3</v>
      </c>
      <c r="LV272" s="431">
        <v>3.3779495861381292E-3</v>
      </c>
      <c r="LW272" s="431">
        <v>3.3035774249583483E-3</v>
      </c>
      <c r="LX272" s="431">
        <v>3.889311570674181E-3</v>
      </c>
      <c r="LY272" s="431">
        <v>4.4387825764715672E-3</v>
      </c>
      <c r="LZ272" s="431">
        <v>1.879476010799408E-3</v>
      </c>
      <c r="MA272" s="431">
        <v>2.4731995072215796E-3</v>
      </c>
      <c r="MB272" s="431">
        <v>1.9521125359460711E-3</v>
      </c>
      <c r="MC272" s="431">
        <v>3.6160789895802736E-3</v>
      </c>
      <c r="MD272" s="431">
        <v>3.6092456430196762E-3</v>
      </c>
      <c r="ME272" s="431">
        <v>2.6274116244167089E-3</v>
      </c>
      <c r="MF272" s="431">
        <v>2.3830968420952559E-3</v>
      </c>
      <c r="MG272" s="431">
        <v>2.7497229166328907E-3</v>
      </c>
      <c r="MH272" s="266"/>
      <c r="MI272" s="266"/>
      <c r="MJ272" s="266"/>
      <c r="MK272" s="266"/>
      <c r="ML272" s="266"/>
      <c r="MM272" s="266"/>
      <c r="MN272" s="266"/>
      <c r="MO272" s="266"/>
      <c r="MP272" s="266"/>
      <c r="MQ272" s="266"/>
      <c r="MR272" s="266"/>
      <c r="MS272" s="266"/>
      <c r="MT272" s="266"/>
      <c r="MU272" s="266"/>
      <c r="MV272" s="266"/>
      <c r="MW272" s="266"/>
      <c r="MX272" s="266"/>
      <c r="MY272" s="266"/>
      <c r="MZ272" s="266"/>
      <c r="NA272" s="266"/>
      <c r="NB272" s="266"/>
      <c r="NC272" s="266"/>
      <c r="ND272" s="266"/>
      <c r="NE272" s="266"/>
      <c r="NF272" s="266"/>
      <c r="NG272" s="266"/>
      <c r="NH272" s="266"/>
      <c r="NI272" s="266"/>
      <c r="NJ272" s="266"/>
      <c r="NK272" s="266"/>
      <c r="NL272" s="266"/>
      <c r="NM272" s="266"/>
      <c r="NN272" s="266"/>
      <c r="NO272" s="266"/>
      <c r="NP272" s="266"/>
      <c r="NQ272" s="266"/>
      <c r="NR272" s="266"/>
      <c r="NS272" s="266"/>
      <c r="NT272" s="266"/>
      <c r="NU272" s="266"/>
      <c r="NV272" s="266"/>
      <c r="NW272" s="266"/>
      <c r="NX272" s="266"/>
      <c r="NY272" s="266"/>
      <c r="NZ272" s="266"/>
      <c r="OA272" s="266"/>
      <c r="OB272" s="266"/>
      <c r="OC272" s="266"/>
      <c r="OD272" s="266"/>
      <c r="OE272" s="266"/>
      <c r="OF272" s="266"/>
      <c r="OG272" s="266"/>
      <c r="OH272" s="266"/>
      <c r="OI272" s="266"/>
      <c r="OJ272" s="266"/>
      <c r="OK272" s="266"/>
      <c r="OL272" s="266"/>
      <c r="OM272" s="266"/>
      <c r="ON272" s="267"/>
    </row>
    <row r="273" spans="1:404">
      <c r="A273" s="261">
        <v>648</v>
      </c>
      <c r="B273" s="265">
        <v>0.10034</v>
      </c>
      <c r="C273" s="265">
        <v>0.14237</v>
      </c>
      <c r="D273" s="265">
        <v>0.17482</v>
      </c>
      <c r="E273" s="265">
        <v>0.21149000000000001</v>
      </c>
      <c r="F273" s="265">
        <v>9.6564999999999998E-2</v>
      </c>
      <c r="G273" s="265">
        <v>0.13628000000000001</v>
      </c>
      <c r="H273" s="265">
        <v>0.22719</v>
      </c>
      <c r="I273" s="265">
        <v>0.42333999999999999</v>
      </c>
      <c r="J273" s="265">
        <v>0.45247999999999999</v>
      </c>
      <c r="K273" s="265">
        <v>3.7860999999999999E-2</v>
      </c>
      <c r="L273" s="265">
        <v>4.2339000000000002E-2</v>
      </c>
      <c r="M273" s="265">
        <v>5.2648E-2</v>
      </c>
      <c r="N273" s="265">
        <v>0.42015999999999998</v>
      </c>
      <c r="O273" s="265">
        <v>0.18923999999999999</v>
      </c>
      <c r="P273" s="265">
        <v>0.1343</v>
      </c>
      <c r="Q273" s="265">
        <v>0.10909000000000001</v>
      </c>
      <c r="R273" s="265">
        <v>0.20477000000000001</v>
      </c>
      <c r="S273" s="265">
        <v>0.27614</v>
      </c>
      <c r="T273" s="265">
        <v>0.19234000000000001</v>
      </c>
      <c r="U273" s="265">
        <v>0.19658999999999999</v>
      </c>
      <c r="V273" s="265">
        <v>0.13294</v>
      </c>
      <c r="W273" s="265">
        <v>9.5573000000000005E-2</v>
      </c>
      <c r="X273" s="265">
        <v>9.7622E-2</v>
      </c>
      <c r="Y273" s="265">
        <v>9.2266000000000001E-2</v>
      </c>
      <c r="Z273" s="265">
        <v>6.8755999999999998E-2</v>
      </c>
      <c r="AA273" s="265">
        <v>9.9738999999999994E-2</v>
      </c>
      <c r="AB273" s="265">
        <v>6.9722999999999993E-2</v>
      </c>
      <c r="AC273" s="265">
        <v>0.36449999999999999</v>
      </c>
      <c r="AD273" s="265">
        <v>0.24571999999999999</v>
      </c>
      <c r="AE273" s="265">
        <v>8.4997000000000003E-2</v>
      </c>
      <c r="AF273" s="265">
        <v>7.6966999999999994E-2</v>
      </c>
      <c r="AG273" s="265">
        <v>2.7619999999999999E-2</v>
      </c>
      <c r="AH273" s="265">
        <v>5.1989E-2</v>
      </c>
      <c r="AI273" s="265">
        <v>4.5621000000000002E-2</v>
      </c>
      <c r="AJ273" s="265">
        <v>7.4203000000000005E-2</v>
      </c>
      <c r="AK273" s="265">
        <v>5.7041000000000001E-2</v>
      </c>
      <c r="AL273" s="265">
        <v>4.2070000000000003E-2</v>
      </c>
      <c r="AM273" s="265">
        <v>5.3567999999999998E-2</v>
      </c>
      <c r="AN273" s="265">
        <v>4.9074E-2</v>
      </c>
      <c r="AO273" s="265">
        <v>3.7107000000000001E-2</v>
      </c>
      <c r="AP273" s="265">
        <v>5.7940999999999999E-2</v>
      </c>
      <c r="AQ273" s="265">
        <v>4.3396999999999998E-2</v>
      </c>
      <c r="AR273" s="265">
        <v>3.5492999999999997E-2</v>
      </c>
      <c r="AS273" s="265">
        <v>4.4531000000000001E-2</v>
      </c>
      <c r="AT273" s="265">
        <v>4.0642999999999999E-2</v>
      </c>
      <c r="AU273" s="265">
        <v>3.2030000000000003E-2</v>
      </c>
      <c r="AV273" s="265">
        <v>3.6542999999999999E-2</v>
      </c>
      <c r="AW273" s="265">
        <v>7.0463999999999999E-2</v>
      </c>
      <c r="AX273" s="265">
        <v>6.5256999999999996E-2</v>
      </c>
      <c r="AY273" s="265">
        <v>5.4536000000000001E-2</v>
      </c>
      <c r="AZ273" s="265">
        <v>4.5412000000000001E-2</v>
      </c>
      <c r="BA273" s="265">
        <v>5.2696E-2</v>
      </c>
      <c r="BB273" s="265">
        <v>5.2696E-2</v>
      </c>
      <c r="BC273" s="265">
        <v>5.2651000000000003E-2</v>
      </c>
      <c r="BD273" s="265">
        <v>5.2696E-2</v>
      </c>
      <c r="BE273" s="265">
        <v>9.1910000000000006E-2</v>
      </c>
      <c r="BF273" s="265">
        <v>8.0666000000000002E-2</v>
      </c>
      <c r="BG273" s="265">
        <v>0.36886999999999998</v>
      </c>
      <c r="BH273" s="265">
        <v>0.36081999999999997</v>
      </c>
      <c r="BI273" s="265">
        <v>0.82255</v>
      </c>
      <c r="BJ273" s="265">
        <v>0.74558000000000002</v>
      </c>
      <c r="BK273" s="265">
        <v>0.2</v>
      </c>
      <c r="BL273" s="265">
        <v>0.42363000000000001</v>
      </c>
      <c r="BM273" s="265">
        <v>0.27805000000000002</v>
      </c>
      <c r="BN273" s="265">
        <v>0.43407000000000001</v>
      </c>
      <c r="BO273" s="265">
        <v>0.57999999999999996</v>
      </c>
      <c r="BP273" s="265">
        <v>2.3011E-2</v>
      </c>
      <c r="BQ273" s="265">
        <v>0.33628000000000002</v>
      </c>
      <c r="BR273" s="265">
        <v>0.47882999999999998</v>
      </c>
      <c r="BS273" s="265">
        <v>0.32712999999999998</v>
      </c>
      <c r="BT273" s="265">
        <v>0.43134</v>
      </c>
      <c r="BU273" s="265">
        <v>1.1083000000000001E-2</v>
      </c>
      <c r="BV273" s="265">
        <v>6.149E-3</v>
      </c>
      <c r="BW273" s="265">
        <v>3.5917999999999999E-2</v>
      </c>
      <c r="BX273" s="265">
        <v>1.8095E-2</v>
      </c>
      <c r="BY273" s="265">
        <v>0.68550999999999995</v>
      </c>
      <c r="BZ273" s="265">
        <v>0.67229000000000005</v>
      </c>
      <c r="CA273" s="265">
        <v>0.96199999999999997</v>
      </c>
      <c r="CB273" s="265">
        <v>0.78286999999999995</v>
      </c>
      <c r="CC273" s="265">
        <v>0.93467</v>
      </c>
      <c r="CD273" s="265">
        <v>0.67534000000000005</v>
      </c>
      <c r="CE273" s="265">
        <v>0.63331999999999999</v>
      </c>
      <c r="CF273" s="265">
        <v>0.69066000000000005</v>
      </c>
      <c r="CG273" s="265">
        <v>0.65432000000000001</v>
      </c>
      <c r="CH273" s="265">
        <v>0.64146000000000003</v>
      </c>
      <c r="CI273" s="265">
        <v>0.64168000000000003</v>
      </c>
      <c r="CJ273" s="265">
        <v>0.64303999999999994</v>
      </c>
      <c r="CK273" s="265">
        <v>0.70026999999999995</v>
      </c>
      <c r="CL273" s="265">
        <v>0.51171999999999995</v>
      </c>
      <c r="CM273" s="265">
        <v>0.15089</v>
      </c>
      <c r="CN273" s="265">
        <v>0.92727000000000004</v>
      </c>
      <c r="CO273" s="265">
        <v>0.15895999999999999</v>
      </c>
      <c r="CP273" s="265">
        <v>0.15589</v>
      </c>
      <c r="CQ273" s="265">
        <v>0.15453</v>
      </c>
      <c r="CR273" s="265">
        <v>0.122</v>
      </c>
      <c r="CS273" s="265">
        <v>6.5306000000000003E-2</v>
      </c>
      <c r="CT273" s="265">
        <v>0.29071999999999998</v>
      </c>
      <c r="CU273" s="265">
        <v>0.64800000000000002</v>
      </c>
      <c r="CV273" s="265">
        <v>0.19953000000000001</v>
      </c>
      <c r="CW273" s="265">
        <v>0.36768000000000001</v>
      </c>
      <c r="CX273" s="265">
        <v>8.6597999999999994E-2</v>
      </c>
      <c r="CY273" s="265">
        <v>0.54227000000000003</v>
      </c>
      <c r="CZ273" s="265">
        <v>0.60389999999999999</v>
      </c>
      <c r="DA273" s="265">
        <v>0.44102999999999998</v>
      </c>
      <c r="DB273" s="265">
        <v>0.58182</v>
      </c>
      <c r="DC273" s="265">
        <v>0.51753000000000005</v>
      </c>
      <c r="DD273" s="265">
        <v>0.55150999999999994</v>
      </c>
      <c r="DE273" s="265">
        <v>0.51959</v>
      </c>
      <c r="DF273" s="265">
        <v>1.9463000000000001E-2</v>
      </c>
      <c r="DG273" s="265">
        <v>1.9635E-2</v>
      </c>
      <c r="DH273" s="265">
        <v>0.91547000000000001</v>
      </c>
      <c r="DI273" s="265">
        <v>2.3408999999999999E-2</v>
      </c>
      <c r="DJ273" s="265">
        <v>2.7657999999999999E-2</v>
      </c>
      <c r="DK273" s="265">
        <v>7.5445999999999999E-2</v>
      </c>
      <c r="DL273" s="265">
        <v>3.7030000000000001E-3</v>
      </c>
      <c r="DM273" s="265">
        <v>1.9914999999999999E-2</v>
      </c>
      <c r="DN273" s="265">
        <v>5.1957999999999997E-2</v>
      </c>
      <c r="DO273" s="265">
        <v>1.7505E-2</v>
      </c>
      <c r="DP273" s="265">
        <v>4.9121999999999999E-2</v>
      </c>
      <c r="DQ273" s="265">
        <v>0.10085</v>
      </c>
      <c r="DR273" s="265">
        <v>0.12132999999999999</v>
      </c>
      <c r="DS273" s="265">
        <v>1.4171E-2</v>
      </c>
      <c r="DT273" s="265">
        <v>1.9948E-2</v>
      </c>
      <c r="DU273" s="265">
        <v>2.1301E-2</v>
      </c>
      <c r="DV273" s="265">
        <v>2.5071999999999998E-3</v>
      </c>
      <c r="DW273" s="265">
        <v>2.9218999999999998E-2</v>
      </c>
      <c r="DX273" s="265">
        <v>0.11353000000000001</v>
      </c>
      <c r="DY273" s="265">
        <v>0.16359000000000001</v>
      </c>
      <c r="DZ273" s="265">
        <v>2.5923999999999999E-3</v>
      </c>
      <c r="EA273" s="265">
        <v>3.0100999999999999E-2</v>
      </c>
      <c r="EB273" s="265">
        <v>2.7643000000000001E-2</v>
      </c>
      <c r="EC273" s="265">
        <v>2.7642E-2</v>
      </c>
      <c r="ED273" s="265">
        <v>2.7643999999999998E-2</v>
      </c>
      <c r="EE273" s="265">
        <v>2.7644999999999999E-2</v>
      </c>
      <c r="EF273" s="265">
        <v>8.5371000000000002E-2</v>
      </c>
      <c r="EG273" s="265">
        <v>3.0098E-2</v>
      </c>
      <c r="EH273" s="265">
        <v>3.3125000000000002E-2</v>
      </c>
      <c r="EI273" s="265">
        <v>0.53673000000000004</v>
      </c>
      <c r="EJ273" s="265">
        <v>0.52990000000000004</v>
      </c>
      <c r="EK273" s="265">
        <v>0.54747000000000001</v>
      </c>
      <c r="EL273" s="265">
        <v>0.49582999999999999</v>
      </c>
      <c r="EM273" s="265">
        <v>0.12224</v>
      </c>
      <c r="EN273" s="265">
        <v>0.1055</v>
      </c>
      <c r="EO273" s="265">
        <v>0.93206999999999995</v>
      </c>
      <c r="EP273" s="265">
        <v>0.35247000000000001</v>
      </c>
      <c r="EQ273" s="265">
        <v>0.24016999999999999</v>
      </c>
      <c r="ER273" s="265">
        <v>0.20924000000000001</v>
      </c>
      <c r="ES273" s="265">
        <v>0.23471</v>
      </c>
      <c r="ET273" s="265">
        <v>0.23269999999999999</v>
      </c>
      <c r="EU273" s="265">
        <v>0.23766999999999999</v>
      </c>
      <c r="EV273" s="265">
        <v>0.11074000000000001</v>
      </c>
      <c r="EW273" s="265">
        <v>0.13089000000000001</v>
      </c>
      <c r="EX273" s="265">
        <v>0.16896</v>
      </c>
      <c r="EY273" s="265">
        <v>0.24249000000000001</v>
      </c>
      <c r="EZ273" s="265">
        <v>0.38283</v>
      </c>
      <c r="FA273" s="265">
        <v>0.19522999999999999</v>
      </c>
      <c r="FB273" s="265">
        <v>0.14796000000000001</v>
      </c>
      <c r="FC273" s="265">
        <v>0.10842</v>
      </c>
      <c r="FD273" s="265">
        <v>0.29232000000000002</v>
      </c>
      <c r="FE273" s="265">
        <v>7.5128E-2</v>
      </c>
      <c r="FF273" s="265">
        <v>0.29976000000000003</v>
      </c>
      <c r="FG273" s="265">
        <v>0.28519</v>
      </c>
      <c r="FH273" s="265">
        <v>0.31341000000000002</v>
      </c>
      <c r="FI273" s="265">
        <v>0.32224000000000003</v>
      </c>
      <c r="FJ273" s="265">
        <v>8.3603999999999998E-2</v>
      </c>
      <c r="FK273" s="265">
        <v>8.4768999999999997E-2</v>
      </c>
      <c r="FL273" s="265">
        <v>0.43841000000000002</v>
      </c>
      <c r="FM273" s="265">
        <v>0.24610000000000001</v>
      </c>
      <c r="FN273" s="265">
        <v>0.95565999999999995</v>
      </c>
      <c r="FO273" s="265">
        <v>0.81599999999999995</v>
      </c>
      <c r="FP273" s="265">
        <v>0.223</v>
      </c>
      <c r="FQ273" s="265">
        <v>0.85260999999999998</v>
      </c>
      <c r="FR273" s="265">
        <v>0.7258</v>
      </c>
      <c r="FS273" s="265">
        <v>0.69308999999999998</v>
      </c>
      <c r="FT273" s="265">
        <v>0.96825000000000006</v>
      </c>
      <c r="FU273" s="265">
        <v>0.96987999999999996</v>
      </c>
      <c r="FV273" s="265">
        <v>0.41060000000000002</v>
      </c>
      <c r="FW273" s="265">
        <v>0.24288999999999999</v>
      </c>
      <c r="FX273" s="265">
        <v>0.76954999999999996</v>
      </c>
      <c r="FY273" s="265">
        <v>0.21904000000000001</v>
      </c>
      <c r="FZ273" s="265">
        <v>0.24288999999999999</v>
      </c>
      <c r="GA273" s="265">
        <v>0.61158000000000001</v>
      </c>
      <c r="GB273" s="265">
        <v>0.34550999999999998</v>
      </c>
      <c r="GC273" s="265">
        <v>0.55571000000000004</v>
      </c>
      <c r="GD273" s="265">
        <v>0.91122999999999998</v>
      </c>
      <c r="GE273" s="265">
        <v>0.66279999999999994</v>
      </c>
      <c r="GF273" s="265">
        <v>0.77105000000000001</v>
      </c>
      <c r="GG273" s="265">
        <v>0.30230000000000001</v>
      </c>
      <c r="GH273" s="265">
        <v>0.34299000000000002</v>
      </c>
      <c r="GI273" s="265">
        <v>0.31558000000000003</v>
      </c>
      <c r="GJ273" s="265">
        <v>0.87905999999999995</v>
      </c>
      <c r="GK273" s="265">
        <v>0.89456000000000002</v>
      </c>
      <c r="GL273" s="265">
        <v>0.54025999999999996</v>
      </c>
      <c r="GM273" s="265">
        <v>0.82577999999999996</v>
      </c>
      <c r="GN273" s="265">
        <v>0.49047000000000002</v>
      </c>
      <c r="GO273" s="265">
        <v>0.82406999999999997</v>
      </c>
      <c r="GP273" s="265">
        <v>0.75721000000000005</v>
      </c>
      <c r="GQ273" s="265">
        <v>0.76129999999999998</v>
      </c>
      <c r="GR273" s="265">
        <v>0.69889999999999997</v>
      </c>
      <c r="GS273" s="265">
        <v>0.77120999999999995</v>
      </c>
      <c r="GT273" s="265">
        <v>0.77322000000000002</v>
      </c>
      <c r="GU273" s="265">
        <v>0.77710999999999997</v>
      </c>
      <c r="GV273" s="265">
        <v>0.75727</v>
      </c>
      <c r="GW273" s="265">
        <v>0.71614999999999995</v>
      </c>
      <c r="GX273" s="265">
        <v>0.84838000000000002</v>
      </c>
      <c r="GY273" s="265">
        <v>0.2535</v>
      </c>
      <c r="GZ273" s="265">
        <v>0.20108999999999999</v>
      </c>
      <c r="HA273" s="265">
        <v>0.82428000000000001</v>
      </c>
      <c r="HB273" s="265">
        <v>0.79251000000000005</v>
      </c>
      <c r="HC273" s="265">
        <v>0.62190000000000001</v>
      </c>
      <c r="HD273" s="265">
        <v>0.41930000000000001</v>
      </c>
      <c r="HE273" s="265">
        <v>0.84302999999999995</v>
      </c>
      <c r="HF273" s="265">
        <v>0.46150999999999998</v>
      </c>
      <c r="HG273" s="265">
        <v>0.84299000000000002</v>
      </c>
      <c r="HH273" s="265">
        <v>0.84592000000000001</v>
      </c>
      <c r="HI273" s="265">
        <v>0.84287999999999996</v>
      </c>
      <c r="HJ273" s="265">
        <v>0.49458999999999997</v>
      </c>
      <c r="HK273" s="265">
        <v>0.91059000000000001</v>
      </c>
      <c r="HL273" s="265">
        <v>0.88675999999999999</v>
      </c>
      <c r="HM273" s="265">
        <v>0.75792000000000004</v>
      </c>
      <c r="HN273" s="265">
        <v>0.73992999999999998</v>
      </c>
      <c r="HO273" s="265">
        <v>0.74036000000000002</v>
      </c>
      <c r="HP273" s="265">
        <v>0.76666999999999996</v>
      </c>
      <c r="HQ273" s="265">
        <v>0.41661999999999999</v>
      </c>
      <c r="HR273" s="265">
        <v>0.41993000000000003</v>
      </c>
      <c r="HS273" s="265">
        <v>0.67842999999999998</v>
      </c>
      <c r="HT273" s="265">
        <v>0.41738999999999998</v>
      </c>
      <c r="HU273" s="265">
        <v>0.40316999999999997</v>
      </c>
      <c r="HV273" s="265">
        <v>0.77454000000000001</v>
      </c>
      <c r="HW273" s="265">
        <v>0.33391999999999999</v>
      </c>
      <c r="HX273" s="265">
        <v>0.35982999999999998</v>
      </c>
      <c r="HY273" s="265">
        <v>0.26435999999999998</v>
      </c>
      <c r="HZ273" s="265">
        <v>0.50194000000000005</v>
      </c>
      <c r="IA273" s="265">
        <v>0.65812000000000004</v>
      </c>
      <c r="IB273" s="265">
        <v>0.66447000000000001</v>
      </c>
      <c r="IC273" s="265">
        <v>0.65151999999999999</v>
      </c>
      <c r="ID273" s="265">
        <v>0.65732999999999997</v>
      </c>
      <c r="IE273" s="265">
        <v>0.70443</v>
      </c>
      <c r="IF273" s="265">
        <v>0.70691000000000004</v>
      </c>
      <c r="IG273" s="265">
        <v>0.7883</v>
      </c>
      <c r="IH273" s="265">
        <v>0.84406000000000003</v>
      </c>
      <c r="II273" s="265">
        <v>0.52144000000000001</v>
      </c>
      <c r="IJ273" s="265">
        <v>0.70576000000000005</v>
      </c>
      <c r="IK273" s="265">
        <v>0.70033999999999996</v>
      </c>
      <c r="IL273" s="265">
        <v>0.82455999999999996</v>
      </c>
      <c r="IM273" s="265">
        <v>0.56686999999999999</v>
      </c>
      <c r="IN273" s="265">
        <v>0.41347</v>
      </c>
      <c r="IO273" s="265">
        <v>0.23241000000000001</v>
      </c>
      <c r="IP273" s="265">
        <v>0.82471000000000005</v>
      </c>
      <c r="IQ273" s="265">
        <v>0.74553999999999998</v>
      </c>
      <c r="IR273" s="265">
        <v>0.33431</v>
      </c>
      <c r="IS273" s="265">
        <v>0.87932999999999995</v>
      </c>
      <c r="IT273" s="265">
        <v>0.29399999999999998</v>
      </c>
      <c r="IU273" s="265">
        <v>0.77980000000000005</v>
      </c>
      <c r="IV273" s="265">
        <v>0.95923999999999998</v>
      </c>
      <c r="IW273" s="265">
        <v>0.69069999999999998</v>
      </c>
      <c r="IX273" s="265">
        <v>0.75727999999999995</v>
      </c>
      <c r="IY273" s="265">
        <v>0.51859</v>
      </c>
      <c r="IZ273" s="265">
        <v>0.48059000000000002</v>
      </c>
      <c r="JA273" s="265">
        <v>0.49890000000000001</v>
      </c>
      <c r="JB273" s="265">
        <v>0.47849000000000003</v>
      </c>
      <c r="JC273" s="265">
        <v>0.51273999999999997</v>
      </c>
      <c r="JD273" s="265">
        <v>0.58111999999999997</v>
      </c>
      <c r="JE273" s="265">
        <v>0.84914999999999996</v>
      </c>
      <c r="JF273" s="265">
        <v>0.25023000000000001</v>
      </c>
      <c r="JG273" s="265">
        <v>0.71899000000000002</v>
      </c>
      <c r="JH273" s="265">
        <v>0.57232000000000005</v>
      </c>
      <c r="JI273" s="265">
        <v>0.37961</v>
      </c>
      <c r="JJ273" s="265">
        <v>0.37184</v>
      </c>
      <c r="JK273" s="265">
        <v>0.46897</v>
      </c>
      <c r="JL273" s="265">
        <v>0.47121000000000002</v>
      </c>
      <c r="JM273" s="265">
        <v>0.76459999999999995</v>
      </c>
      <c r="JN273" s="265">
        <v>0.73363</v>
      </c>
      <c r="JO273" s="265">
        <v>0.75346000000000002</v>
      </c>
      <c r="JP273" s="265">
        <v>0.29751</v>
      </c>
      <c r="JQ273" s="265">
        <v>0.76412000000000002</v>
      </c>
      <c r="JR273" s="265">
        <v>0.70698000000000005</v>
      </c>
      <c r="JS273" s="265">
        <v>0.68815000000000004</v>
      </c>
      <c r="JT273" s="265">
        <v>0.1888</v>
      </c>
      <c r="JU273" s="265">
        <v>0.60138000000000003</v>
      </c>
      <c r="JV273" s="265">
        <v>0.56916</v>
      </c>
      <c r="JW273" s="265">
        <v>0.78303</v>
      </c>
      <c r="JX273" s="265">
        <v>0.78469999999999995</v>
      </c>
      <c r="JY273" s="265">
        <v>0.75504000000000004</v>
      </c>
      <c r="JZ273" s="265">
        <v>0.71101000000000003</v>
      </c>
      <c r="KA273" s="265">
        <v>0.93152000000000001</v>
      </c>
      <c r="KB273" s="265">
        <v>0.99485999999999997</v>
      </c>
      <c r="KC273" s="265">
        <v>0.25951000000000002</v>
      </c>
      <c r="KD273" s="265">
        <v>0.20685000000000001</v>
      </c>
      <c r="KE273" s="265">
        <v>0.21837999999999999</v>
      </c>
      <c r="KF273" s="265">
        <v>0.21765999999999999</v>
      </c>
      <c r="KG273" s="265">
        <v>0.20757999999999999</v>
      </c>
      <c r="KH273" s="265">
        <v>0.60923000000000005</v>
      </c>
      <c r="KI273" s="265">
        <v>0.67532999999999999</v>
      </c>
      <c r="KJ273" s="265">
        <v>0.66286</v>
      </c>
      <c r="KK273" s="265">
        <v>0.96345999999999998</v>
      </c>
      <c r="KL273" s="265">
        <v>0.93937000000000004</v>
      </c>
      <c r="KM273" s="265">
        <v>0.93488000000000004</v>
      </c>
      <c r="KN273" s="265">
        <v>0.85972999999999999</v>
      </c>
      <c r="KO273" s="265">
        <v>0.77154</v>
      </c>
      <c r="KP273" s="265">
        <v>5.5780028829171208E-3</v>
      </c>
      <c r="KQ273" s="265">
        <v>0.62105999999999995</v>
      </c>
      <c r="KR273" s="265">
        <v>0.56816</v>
      </c>
      <c r="KS273" s="265">
        <v>0.52656000000000003</v>
      </c>
      <c r="KT273" s="265">
        <v>0.92131228499670748</v>
      </c>
      <c r="KU273" s="265">
        <v>0.38607999999999998</v>
      </c>
      <c r="KV273" s="265">
        <v>0.56188000000000005</v>
      </c>
      <c r="KW273" s="265">
        <v>0.62783</v>
      </c>
      <c r="KX273" s="265">
        <v>0.72104000000000001</v>
      </c>
      <c r="KY273" s="265">
        <v>0.86070000000000002</v>
      </c>
      <c r="KZ273" s="265">
        <v>0.96916999999999998</v>
      </c>
      <c r="LA273" s="265">
        <v>0.99987999999999999</v>
      </c>
      <c r="LB273" s="265">
        <v>0.97165999999999997</v>
      </c>
      <c r="LC273" s="265">
        <v>1</v>
      </c>
      <c r="LD273" s="265">
        <v>0</v>
      </c>
      <c r="LE273" s="265">
        <v>0.11329</v>
      </c>
      <c r="LF273" s="265">
        <v>0</v>
      </c>
      <c r="LG273" s="265">
        <v>0</v>
      </c>
      <c r="LH273" s="431">
        <v>1.9405062776058912E-3</v>
      </c>
      <c r="LI273" s="431">
        <v>2.3554910439997911E-3</v>
      </c>
      <c r="LJ273" s="431">
        <v>2.63217743486166E-3</v>
      </c>
      <c r="LK273" s="431">
        <v>3.2519272062927485E-3</v>
      </c>
      <c r="LL273" s="431">
        <v>3.2748223748058081E-3</v>
      </c>
      <c r="LM273" s="431">
        <v>3.9404113776981831E-3</v>
      </c>
      <c r="LN273" s="431">
        <v>3.020246047526598E-3</v>
      </c>
      <c r="LO273" s="431">
        <v>4.0297713130712509E-3</v>
      </c>
      <c r="LP273" s="431">
        <v>4.2244018986821175E-3</v>
      </c>
      <c r="LQ273" s="431">
        <v>4.5212996192276478E-3</v>
      </c>
      <c r="LR273" s="431">
        <v>1.668647164478898E-3</v>
      </c>
      <c r="LS273" s="431">
        <v>2.7850829064846039E-3</v>
      </c>
      <c r="LT273" s="431">
        <v>1.8558728042989969E-3</v>
      </c>
      <c r="LU273" s="431">
        <v>3.5708015784621239E-3</v>
      </c>
      <c r="LV273" s="431">
        <v>2.9750533867627382E-3</v>
      </c>
      <c r="LW273" s="431">
        <v>2.80964863486588E-3</v>
      </c>
      <c r="LX273" s="431">
        <v>3.3955671824514866E-3</v>
      </c>
      <c r="LY273" s="431">
        <v>3.7962296046316624E-3</v>
      </c>
      <c r="LZ273" s="431">
        <v>1.8288628198206425E-3</v>
      </c>
      <c r="MA273" s="431">
        <v>2.281747292727232E-3</v>
      </c>
      <c r="MB273" s="431">
        <v>1.8931647064164281E-3</v>
      </c>
      <c r="MC273" s="431">
        <v>3.1537739560008049E-3</v>
      </c>
      <c r="MD273" s="431">
        <v>3.1034660059958696E-3</v>
      </c>
      <c r="ME273" s="431">
        <v>2.3636473342776299E-3</v>
      </c>
      <c r="MF273" s="431">
        <v>2.1783306729048491E-3</v>
      </c>
      <c r="MG273" s="431">
        <v>2.4440053384751081E-3</v>
      </c>
      <c r="MH273" s="266"/>
      <c r="MI273" s="266"/>
      <c r="MJ273" s="266"/>
      <c r="MK273" s="266"/>
      <c r="ML273" s="266"/>
      <c r="MM273" s="266"/>
      <c r="MN273" s="266"/>
      <c r="MO273" s="266"/>
      <c r="MP273" s="266"/>
      <c r="MQ273" s="266"/>
      <c r="MR273" s="266"/>
      <c r="MS273" s="266"/>
      <c r="MT273" s="266"/>
      <c r="MU273" s="266"/>
      <c r="MV273" s="266"/>
      <c r="MW273" s="266"/>
      <c r="MX273" s="266"/>
      <c r="MY273" s="266"/>
      <c r="MZ273" s="266"/>
      <c r="NA273" s="266"/>
      <c r="NB273" s="266"/>
      <c r="NC273" s="266"/>
      <c r="ND273" s="266"/>
      <c r="NE273" s="266"/>
      <c r="NF273" s="266"/>
      <c r="NG273" s="266"/>
      <c r="NH273" s="266"/>
      <c r="NI273" s="266"/>
      <c r="NJ273" s="266"/>
      <c r="NK273" s="266"/>
      <c r="NL273" s="266"/>
      <c r="NM273" s="266"/>
      <c r="NN273" s="266"/>
      <c r="NO273" s="266"/>
      <c r="NP273" s="266"/>
      <c r="NQ273" s="266"/>
      <c r="NR273" s="266"/>
      <c r="NS273" s="266"/>
      <c r="NT273" s="266"/>
      <c r="NU273" s="266"/>
      <c r="NV273" s="266"/>
      <c r="NW273" s="266"/>
      <c r="NX273" s="266"/>
      <c r="NY273" s="266"/>
      <c r="NZ273" s="266"/>
      <c r="OA273" s="266"/>
      <c r="OB273" s="266"/>
      <c r="OC273" s="266"/>
      <c r="OD273" s="266"/>
      <c r="OE273" s="266"/>
      <c r="OF273" s="266"/>
      <c r="OG273" s="266"/>
      <c r="OH273" s="266"/>
      <c r="OI273" s="266"/>
      <c r="OJ273" s="266"/>
      <c r="OK273" s="266"/>
      <c r="OL273" s="266"/>
      <c r="OM273" s="266"/>
      <c r="ON273" s="267"/>
    </row>
    <row r="274" spans="1:404">
      <c r="A274" s="261">
        <v>649</v>
      </c>
      <c r="B274" s="265">
        <v>9.7686999999999996E-2</v>
      </c>
      <c r="C274" s="265">
        <v>0.13808000000000001</v>
      </c>
      <c r="D274" s="265">
        <v>0.16936000000000001</v>
      </c>
      <c r="E274" s="265">
        <v>0.20482</v>
      </c>
      <c r="F274" s="265">
        <v>9.3915999999999999E-2</v>
      </c>
      <c r="G274" s="265">
        <v>0.13192000000000001</v>
      </c>
      <c r="H274" s="265">
        <v>0.2271</v>
      </c>
      <c r="I274" s="265">
        <v>0.42427999999999999</v>
      </c>
      <c r="J274" s="265">
        <v>0.45432</v>
      </c>
      <c r="K274" s="265">
        <v>4.0575E-2</v>
      </c>
      <c r="L274" s="265">
        <v>4.5744E-2</v>
      </c>
      <c r="M274" s="265">
        <v>5.6821999999999998E-2</v>
      </c>
      <c r="N274" s="265">
        <v>0.41259000000000001</v>
      </c>
      <c r="O274" s="265">
        <v>0.18498999999999999</v>
      </c>
      <c r="P274" s="265">
        <v>0.12997</v>
      </c>
      <c r="Q274" s="265">
        <v>0.10528</v>
      </c>
      <c r="R274" s="265">
        <v>0.19800999999999999</v>
      </c>
      <c r="S274" s="265">
        <v>0.27483999999999997</v>
      </c>
      <c r="T274" s="265">
        <v>0.19131000000000001</v>
      </c>
      <c r="U274" s="265">
        <v>0.19478999999999999</v>
      </c>
      <c r="V274" s="265">
        <v>0.13173000000000001</v>
      </c>
      <c r="W274" s="265">
        <v>9.8563999999999999E-2</v>
      </c>
      <c r="X274" s="265">
        <v>0.10531</v>
      </c>
      <c r="Y274" s="265">
        <v>9.2180999999999999E-2</v>
      </c>
      <c r="Z274" s="265">
        <v>7.0403999999999994E-2</v>
      </c>
      <c r="AA274" s="265">
        <v>9.7044000000000005E-2</v>
      </c>
      <c r="AB274" s="265">
        <v>6.7782999999999996E-2</v>
      </c>
      <c r="AC274" s="265">
        <v>0.36269000000000001</v>
      </c>
      <c r="AD274" s="265">
        <v>0.24468999999999999</v>
      </c>
      <c r="AE274" s="265">
        <v>9.6127000000000004E-2</v>
      </c>
      <c r="AF274" s="265">
        <v>8.5945999999999995E-2</v>
      </c>
      <c r="AG274" s="265">
        <v>2.6352E-2</v>
      </c>
      <c r="AH274" s="265">
        <v>5.7674999999999997E-2</v>
      </c>
      <c r="AI274" s="265">
        <v>5.1464999999999997E-2</v>
      </c>
      <c r="AJ274" s="265">
        <v>8.6300000000000002E-2</v>
      </c>
      <c r="AK274" s="265">
        <v>6.8044999999999994E-2</v>
      </c>
      <c r="AL274" s="265">
        <v>4.7212999999999998E-2</v>
      </c>
      <c r="AM274" s="265">
        <v>6.1991999999999998E-2</v>
      </c>
      <c r="AN274" s="265">
        <v>5.8117000000000002E-2</v>
      </c>
      <c r="AO274" s="265">
        <v>4.1375000000000002E-2</v>
      </c>
      <c r="AP274" s="265">
        <v>6.5628000000000006E-2</v>
      </c>
      <c r="AQ274" s="265">
        <v>5.1067000000000001E-2</v>
      </c>
      <c r="AR274" s="265">
        <v>3.9406999999999998E-2</v>
      </c>
      <c r="AS274" s="265">
        <v>5.1636000000000001E-2</v>
      </c>
      <c r="AT274" s="265">
        <v>4.7641999999999997E-2</v>
      </c>
      <c r="AU274" s="265">
        <v>3.5272999999999999E-2</v>
      </c>
      <c r="AV274" s="265">
        <v>4.2448E-2</v>
      </c>
      <c r="AW274" s="265">
        <v>8.2912E-2</v>
      </c>
      <c r="AX274" s="265">
        <v>7.5549000000000005E-2</v>
      </c>
      <c r="AY274" s="265">
        <v>6.3027E-2</v>
      </c>
      <c r="AZ274" s="265">
        <v>5.2489000000000001E-2</v>
      </c>
      <c r="BA274" s="265">
        <v>5.8506000000000002E-2</v>
      </c>
      <c r="BB274" s="265">
        <v>5.8506000000000002E-2</v>
      </c>
      <c r="BC274" s="265">
        <v>5.8456000000000001E-2</v>
      </c>
      <c r="BD274" s="265">
        <v>5.8506000000000002E-2</v>
      </c>
      <c r="BE274" s="265">
        <v>8.9938000000000004E-2</v>
      </c>
      <c r="BF274" s="265">
        <v>7.8756999999999994E-2</v>
      </c>
      <c r="BG274" s="265">
        <v>0.36142000000000002</v>
      </c>
      <c r="BH274" s="265">
        <v>0.35093999999999997</v>
      </c>
      <c r="BI274" s="265">
        <v>0.81381999999999999</v>
      </c>
      <c r="BJ274" s="265">
        <v>0.73543999999999998</v>
      </c>
      <c r="BK274" s="265">
        <v>0.19739999999999999</v>
      </c>
      <c r="BL274" s="265">
        <v>0.41289999999999999</v>
      </c>
      <c r="BM274" s="265">
        <v>0.27317000000000002</v>
      </c>
      <c r="BN274" s="265">
        <v>0.40640999999999999</v>
      </c>
      <c r="BO274" s="265">
        <v>0.56857000000000002</v>
      </c>
      <c r="BP274" s="265">
        <v>2.2276000000000001E-2</v>
      </c>
      <c r="BQ274" s="265">
        <v>0.32917000000000002</v>
      </c>
      <c r="BR274" s="265">
        <v>0.45541999999999999</v>
      </c>
      <c r="BS274" s="265">
        <v>0.31758999999999998</v>
      </c>
      <c r="BT274" s="265">
        <v>0.40071000000000001</v>
      </c>
      <c r="BU274" s="265">
        <v>1.1061E-2</v>
      </c>
      <c r="BV274" s="265">
        <v>5.9449999999999998E-3</v>
      </c>
      <c r="BW274" s="265">
        <v>3.8122000000000003E-2</v>
      </c>
      <c r="BX274" s="265">
        <v>1.9199000000000001E-2</v>
      </c>
      <c r="BY274" s="265">
        <v>0.68905000000000005</v>
      </c>
      <c r="BZ274" s="265">
        <v>0.67630999999999997</v>
      </c>
      <c r="CA274" s="265">
        <v>0.96599999999999997</v>
      </c>
      <c r="CB274" s="265">
        <v>0.78554000000000002</v>
      </c>
      <c r="CC274" s="265">
        <v>0.93722000000000005</v>
      </c>
      <c r="CD274" s="265">
        <v>0.67854999999999999</v>
      </c>
      <c r="CE274" s="265">
        <v>0.63595000000000002</v>
      </c>
      <c r="CF274" s="265">
        <v>0.69360999999999995</v>
      </c>
      <c r="CG274" s="265">
        <v>0.65739999999999998</v>
      </c>
      <c r="CH274" s="265">
        <v>0.64456999999999998</v>
      </c>
      <c r="CI274" s="265">
        <v>0.64485000000000003</v>
      </c>
      <c r="CJ274" s="265">
        <v>0.64588999999999996</v>
      </c>
      <c r="CK274" s="265">
        <v>0.70362999999999998</v>
      </c>
      <c r="CL274" s="265">
        <v>0.51053999999999999</v>
      </c>
      <c r="CM274" s="265">
        <v>0.14552999999999999</v>
      </c>
      <c r="CN274" s="265">
        <v>0.90303</v>
      </c>
      <c r="CO274" s="265">
        <v>0.14746999999999999</v>
      </c>
      <c r="CP274" s="265">
        <v>0.15001999999999999</v>
      </c>
      <c r="CQ274" s="265">
        <v>0.14785000000000001</v>
      </c>
      <c r="CR274" s="265">
        <v>0.11600000000000001</v>
      </c>
      <c r="CS274" s="265">
        <v>6.3265000000000002E-2</v>
      </c>
      <c r="CT274" s="265">
        <v>0.26391999999999999</v>
      </c>
      <c r="CU274" s="265">
        <v>0.58399999999999996</v>
      </c>
      <c r="CV274" s="265">
        <v>0.18340000000000001</v>
      </c>
      <c r="CW274" s="265">
        <v>0.33534999999999998</v>
      </c>
      <c r="CX274" s="265">
        <v>8.4536E-2</v>
      </c>
      <c r="CY274" s="265">
        <v>0.48247000000000001</v>
      </c>
      <c r="CZ274" s="265">
        <v>0.65766000000000002</v>
      </c>
      <c r="DA274" s="265">
        <v>0.46349000000000001</v>
      </c>
      <c r="DB274" s="265">
        <v>0.51312999999999998</v>
      </c>
      <c r="DC274" s="265">
        <v>0.44947999999999999</v>
      </c>
      <c r="DD274" s="265">
        <v>0.48282999999999998</v>
      </c>
      <c r="DE274" s="265">
        <v>0.45567000000000002</v>
      </c>
      <c r="DF274" s="265">
        <v>1.6281E-2</v>
      </c>
      <c r="DG274" s="265">
        <v>1.6445000000000001E-2</v>
      </c>
      <c r="DH274" s="265">
        <v>0.88729000000000002</v>
      </c>
      <c r="DI274" s="265">
        <v>1.9498999999999999E-2</v>
      </c>
      <c r="DJ274" s="265">
        <v>2.3175999999999999E-2</v>
      </c>
      <c r="DK274" s="265">
        <v>6.5694000000000002E-2</v>
      </c>
      <c r="DL274" s="265">
        <v>2.905E-3</v>
      </c>
      <c r="DM274" s="265">
        <v>1.6702999999999999E-2</v>
      </c>
      <c r="DN274" s="265">
        <v>4.4655E-2</v>
      </c>
      <c r="DO274" s="265">
        <v>1.4409E-2</v>
      </c>
      <c r="DP274" s="265">
        <v>4.2125000000000003E-2</v>
      </c>
      <c r="DQ274" s="265">
        <v>8.8641999999999999E-2</v>
      </c>
      <c r="DR274" s="265">
        <v>9.7471000000000002E-2</v>
      </c>
      <c r="DS274" s="265">
        <v>1.401E-2</v>
      </c>
      <c r="DT274" s="265">
        <v>2.017E-2</v>
      </c>
      <c r="DU274" s="265">
        <v>1.7679E-2</v>
      </c>
      <c r="DV274" s="265">
        <v>1.9436E-3</v>
      </c>
      <c r="DW274" s="265">
        <v>2.453E-2</v>
      </c>
      <c r="DX274" s="265">
        <v>9.1700000000000004E-2</v>
      </c>
      <c r="DY274" s="265">
        <v>0.13111999999999999</v>
      </c>
      <c r="DZ274" s="265">
        <v>2.0122E-3</v>
      </c>
      <c r="EA274" s="265">
        <v>2.5295000000000002E-2</v>
      </c>
      <c r="EB274" s="265">
        <v>2.3163E-2</v>
      </c>
      <c r="EC274" s="265">
        <v>2.3163E-2</v>
      </c>
      <c r="ED274" s="265">
        <v>2.3164000000000001E-2</v>
      </c>
      <c r="EE274" s="265">
        <v>2.3165000000000002E-2</v>
      </c>
      <c r="EF274" s="265">
        <v>7.0711999999999997E-2</v>
      </c>
      <c r="EG274" s="265">
        <v>2.5291999999999999E-2</v>
      </c>
      <c r="EH274" s="265">
        <v>2.7921000000000001E-2</v>
      </c>
      <c r="EI274" s="265">
        <v>0.47754999999999997</v>
      </c>
      <c r="EJ274" s="265">
        <v>0.46598000000000001</v>
      </c>
      <c r="EK274" s="265">
        <v>0.48081000000000002</v>
      </c>
      <c r="EL274" s="265">
        <v>0.43541999999999997</v>
      </c>
      <c r="EM274" s="265">
        <v>0.10768</v>
      </c>
      <c r="EN274" s="265">
        <v>9.2796000000000003E-2</v>
      </c>
      <c r="EO274" s="265">
        <v>0.95028999999999997</v>
      </c>
      <c r="EP274" s="265">
        <v>0.31881999999999999</v>
      </c>
      <c r="EQ274" s="265">
        <v>0.19733999999999999</v>
      </c>
      <c r="ER274" s="265">
        <v>0.17222000000000001</v>
      </c>
      <c r="ES274" s="265">
        <v>0.19286</v>
      </c>
      <c r="ET274" s="265">
        <v>0.19133</v>
      </c>
      <c r="EU274" s="265">
        <v>0.19528000000000001</v>
      </c>
      <c r="EV274" s="265">
        <v>9.1268000000000002E-2</v>
      </c>
      <c r="EW274" s="265">
        <v>0.10773000000000001</v>
      </c>
      <c r="EX274" s="265">
        <v>0.13913</v>
      </c>
      <c r="EY274" s="265">
        <v>0.19927</v>
      </c>
      <c r="EZ274" s="265">
        <v>0.34532000000000002</v>
      </c>
      <c r="FA274" s="265">
        <v>0.16055</v>
      </c>
      <c r="FB274" s="265">
        <v>0.12181</v>
      </c>
      <c r="FC274" s="265">
        <v>8.9407E-2</v>
      </c>
      <c r="FD274" s="265">
        <v>0.23985000000000001</v>
      </c>
      <c r="FE274" s="265">
        <v>6.2118E-2</v>
      </c>
      <c r="FF274" s="265">
        <v>0.24579999999999999</v>
      </c>
      <c r="FG274" s="265">
        <v>0.23405000000000001</v>
      </c>
      <c r="FH274" s="265">
        <v>0.25692999999999999</v>
      </c>
      <c r="FI274" s="265">
        <v>0.26408999999999999</v>
      </c>
      <c r="FJ274" s="265">
        <v>7.3118000000000002E-2</v>
      </c>
      <c r="FK274" s="265">
        <v>7.4173000000000003E-2</v>
      </c>
      <c r="FL274" s="265">
        <v>0.38534000000000002</v>
      </c>
      <c r="FM274" s="265">
        <v>0.22542000000000001</v>
      </c>
      <c r="FN274" s="265">
        <v>0.94833000000000001</v>
      </c>
      <c r="FO274" s="265">
        <v>0.80800000000000005</v>
      </c>
      <c r="FP274" s="265">
        <v>0.21807000000000001</v>
      </c>
      <c r="FQ274" s="265">
        <v>0.84423999999999999</v>
      </c>
      <c r="FR274" s="265">
        <v>0.71404999999999996</v>
      </c>
      <c r="FS274" s="265">
        <v>0.68144000000000005</v>
      </c>
      <c r="FT274" s="265">
        <v>0.96253</v>
      </c>
      <c r="FU274" s="265">
        <v>0.96484999999999999</v>
      </c>
      <c r="FV274" s="265">
        <v>0.40445999999999999</v>
      </c>
      <c r="FW274" s="265">
        <v>0.23785999999999999</v>
      </c>
      <c r="FX274" s="265">
        <v>0.75944</v>
      </c>
      <c r="FY274" s="265">
        <v>0.21454999999999999</v>
      </c>
      <c r="FZ274" s="265">
        <v>0.23785999999999999</v>
      </c>
      <c r="GA274" s="265">
        <v>0.60601000000000005</v>
      </c>
      <c r="GB274" s="265">
        <v>0.33909</v>
      </c>
      <c r="GC274" s="265">
        <v>0.54420999999999997</v>
      </c>
      <c r="GD274" s="265">
        <v>0.90442999999999996</v>
      </c>
      <c r="GE274" s="265">
        <v>0.65283999999999998</v>
      </c>
      <c r="GF274" s="265">
        <v>0.76083000000000001</v>
      </c>
      <c r="GG274" s="265">
        <v>0.29665000000000002</v>
      </c>
      <c r="GH274" s="265">
        <v>0.33676</v>
      </c>
      <c r="GI274" s="265">
        <v>0.30962000000000001</v>
      </c>
      <c r="GJ274" s="265">
        <v>0.87139999999999995</v>
      </c>
      <c r="GK274" s="265">
        <v>0.88693</v>
      </c>
      <c r="GL274" s="265">
        <v>0.53261999999999998</v>
      </c>
      <c r="GM274" s="265">
        <v>0.81764000000000003</v>
      </c>
      <c r="GN274" s="265">
        <v>0.48192000000000002</v>
      </c>
      <c r="GO274" s="265">
        <v>0.81701999999999997</v>
      </c>
      <c r="GP274" s="265">
        <v>0.74707000000000001</v>
      </c>
      <c r="GQ274" s="265">
        <v>0.75112999999999996</v>
      </c>
      <c r="GR274" s="265">
        <v>0.68928</v>
      </c>
      <c r="GS274" s="265">
        <v>0.76176999999999995</v>
      </c>
      <c r="GT274" s="265">
        <v>0.76314000000000004</v>
      </c>
      <c r="GU274" s="265">
        <v>0.76729999999999998</v>
      </c>
      <c r="GV274" s="265">
        <v>0.74758000000000002</v>
      </c>
      <c r="GW274" s="265">
        <v>0.70579000000000003</v>
      </c>
      <c r="GX274" s="265">
        <v>0.83994000000000002</v>
      </c>
      <c r="GY274" s="265">
        <v>0.24807999999999999</v>
      </c>
      <c r="GZ274" s="265">
        <v>0.19678999999999999</v>
      </c>
      <c r="HA274" s="265">
        <v>0.81494</v>
      </c>
      <c r="HB274" s="265">
        <v>0.78274999999999995</v>
      </c>
      <c r="HC274" s="265">
        <v>0.61316000000000004</v>
      </c>
      <c r="HD274" s="265">
        <v>0.41333999999999999</v>
      </c>
      <c r="HE274" s="265">
        <v>0.83518999999999999</v>
      </c>
      <c r="HF274" s="265">
        <v>0.45349</v>
      </c>
      <c r="HG274" s="265">
        <v>0.83513999999999999</v>
      </c>
      <c r="HH274" s="265">
        <v>0.83809999999999996</v>
      </c>
      <c r="HI274" s="265">
        <v>0.83514999999999995</v>
      </c>
      <c r="HJ274" s="265">
        <v>0.48649999999999999</v>
      </c>
      <c r="HK274" s="265">
        <v>0.90354000000000001</v>
      </c>
      <c r="HL274" s="265">
        <v>0.87890999999999997</v>
      </c>
      <c r="HM274" s="265">
        <v>0.748</v>
      </c>
      <c r="HN274" s="265">
        <v>0.73102</v>
      </c>
      <c r="HO274" s="265">
        <v>0.73102</v>
      </c>
      <c r="HP274" s="265">
        <v>0.75651999999999997</v>
      </c>
      <c r="HQ274" s="265">
        <v>0.40961999999999998</v>
      </c>
      <c r="HR274" s="265">
        <v>0.41239999999999999</v>
      </c>
      <c r="HS274" s="265">
        <v>0.66820999999999997</v>
      </c>
      <c r="HT274" s="265">
        <v>0.40989999999999999</v>
      </c>
      <c r="HU274" s="265">
        <v>0.39623000000000003</v>
      </c>
      <c r="HV274" s="265">
        <v>0.76458000000000004</v>
      </c>
      <c r="HW274" s="265">
        <v>0.32674999999999998</v>
      </c>
      <c r="HX274" s="265">
        <v>0.35358000000000001</v>
      </c>
      <c r="HY274" s="265">
        <v>0.25912000000000002</v>
      </c>
      <c r="HZ274" s="265">
        <v>0.49284</v>
      </c>
      <c r="IA274" s="265">
        <v>0.64790999999999999</v>
      </c>
      <c r="IB274" s="265">
        <v>0.65414000000000005</v>
      </c>
      <c r="IC274" s="265">
        <v>0.64134000000000002</v>
      </c>
      <c r="ID274" s="265">
        <v>0.64709000000000005</v>
      </c>
      <c r="IE274" s="265">
        <v>0.69406000000000001</v>
      </c>
      <c r="IF274" s="265">
        <v>0.69689999999999996</v>
      </c>
      <c r="IG274" s="265">
        <v>0.77922000000000002</v>
      </c>
      <c r="IH274" s="265">
        <v>0.83574999999999999</v>
      </c>
      <c r="II274" s="265">
        <v>0.51185999999999998</v>
      </c>
      <c r="IJ274" s="265">
        <v>0.69598000000000004</v>
      </c>
      <c r="IK274" s="265">
        <v>0.69027000000000005</v>
      </c>
      <c r="IL274" s="265">
        <v>0.81676000000000004</v>
      </c>
      <c r="IM274" s="265">
        <v>0.55672999999999995</v>
      </c>
      <c r="IN274" s="265">
        <v>0.40543000000000001</v>
      </c>
      <c r="IO274" s="265">
        <v>0.22483</v>
      </c>
      <c r="IP274" s="265">
        <v>0.81469000000000003</v>
      </c>
      <c r="IQ274" s="265">
        <v>0.73585999999999996</v>
      </c>
      <c r="IR274" s="265">
        <v>0.32805000000000001</v>
      </c>
      <c r="IS274" s="265">
        <v>0.87139999999999995</v>
      </c>
      <c r="IT274" s="265">
        <v>0.28854000000000002</v>
      </c>
      <c r="IU274" s="265">
        <v>0.76961000000000002</v>
      </c>
      <c r="IV274" s="265">
        <v>0.95321999999999996</v>
      </c>
      <c r="IW274" s="265">
        <v>0.67986000000000002</v>
      </c>
      <c r="IX274" s="265">
        <v>0.74780000000000002</v>
      </c>
      <c r="IY274" s="265">
        <v>0.51015999999999995</v>
      </c>
      <c r="IZ274" s="265">
        <v>0.47334999999999999</v>
      </c>
      <c r="JA274" s="265">
        <v>0.49113000000000001</v>
      </c>
      <c r="JB274" s="265">
        <v>0.47094000000000003</v>
      </c>
      <c r="JC274" s="265">
        <v>0.50458999999999998</v>
      </c>
      <c r="JD274" s="265">
        <v>0.57076000000000005</v>
      </c>
      <c r="JE274" s="265">
        <v>0.84091000000000005</v>
      </c>
      <c r="JF274" s="265">
        <v>0.24509</v>
      </c>
      <c r="JG274" s="265">
        <v>0.70918000000000003</v>
      </c>
      <c r="JH274" s="265">
        <v>0.56330000000000002</v>
      </c>
      <c r="JI274" s="265">
        <v>0.37311</v>
      </c>
      <c r="JJ274" s="265">
        <v>0.36537999999999998</v>
      </c>
      <c r="JK274" s="265">
        <v>0.46088000000000001</v>
      </c>
      <c r="JL274" s="265">
        <v>0.46346999999999999</v>
      </c>
      <c r="JM274" s="265">
        <v>0.75627</v>
      </c>
      <c r="JN274" s="265">
        <v>0.72299999999999998</v>
      </c>
      <c r="JO274" s="265">
        <v>0.74329000000000001</v>
      </c>
      <c r="JP274" s="265">
        <v>0.29171000000000002</v>
      </c>
      <c r="JQ274" s="265">
        <v>0.75465000000000004</v>
      </c>
      <c r="JR274" s="265">
        <v>0.69688000000000005</v>
      </c>
      <c r="JS274" s="265">
        <v>0.67674000000000001</v>
      </c>
      <c r="JT274" s="265">
        <v>0.18504000000000001</v>
      </c>
      <c r="JU274" s="265">
        <v>0.59250999999999998</v>
      </c>
      <c r="JV274" s="265">
        <v>0.55845999999999996</v>
      </c>
      <c r="JW274" s="265">
        <v>0.77278999999999998</v>
      </c>
      <c r="JX274" s="265">
        <v>0.77556000000000003</v>
      </c>
      <c r="JY274" s="265">
        <v>0.74497999999999998</v>
      </c>
      <c r="JZ274" s="265">
        <v>0.70082</v>
      </c>
      <c r="KA274" s="265">
        <v>0.92425999999999997</v>
      </c>
      <c r="KB274" s="265">
        <v>0.99314999999999998</v>
      </c>
      <c r="KC274" s="265">
        <v>0.25431999999999999</v>
      </c>
      <c r="KD274" s="265">
        <v>0.20244999999999999</v>
      </c>
      <c r="KE274" s="265">
        <v>0.21381</v>
      </c>
      <c r="KF274" s="265">
        <v>0.21346999999999999</v>
      </c>
      <c r="KG274" s="265">
        <v>0.20355000000000001</v>
      </c>
      <c r="KH274" s="265">
        <v>0.59960000000000002</v>
      </c>
      <c r="KI274" s="265">
        <v>0.66378000000000004</v>
      </c>
      <c r="KJ274" s="265">
        <v>0.65130999999999994</v>
      </c>
      <c r="KK274" s="265">
        <v>0.95798000000000005</v>
      </c>
      <c r="KL274" s="265">
        <v>0.93225000000000002</v>
      </c>
      <c r="KM274" s="265">
        <v>0.93178000000000005</v>
      </c>
      <c r="KN274" s="265">
        <v>0.85638999999999998</v>
      </c>
      <c r="KO274" s="265">
        <v>0.76824000000000003</v>
      </c>
      <c r="KP274" s="265">
        <v>5.5545974256364997E-3</v>
      </c>
      <c r="KQ274" s="265">
        <v>0.61812999999999996</v>
      </c>
      <c r="KR274" s="265">
        <v>0.56542999999999999</v>
      </c>
      <c r="KS274" s="265">
        <v>0.52402000000000004</v>
      </c>
      <c r="KT274" s="265">
        <v>0.91943520452594063</v>
      </c>
      <c r="KU274" s="265">
        <v>0.38971</v>
      </c>
      <c r="KV274" s="265">
        <v>0.56523999999999996</v>
      </c>
      <c r="KW274" s="265">
        <v>0.63095999999999997</v>
      </c>
      <c r="KX274" s="265">
        <v>0.72372000000000003</v>
      </c>
      <c r="KY274" s="265">
        <v>0.86251</v>
      </c>
      <c r="KZ274" s="265">
        <v>0.97002999999999995</v>
      </c>
      <c r="LA274" s="265">
        <v>0.99983999999999995</v>
      </c>
      <c r="LB274" s="265">
        <v>0.97091000000000005</v>
      </c>
      <c r="LC274" s="265">
        <v>1</v>
      </c>
      <c r="LD274" s="265">
        <v>0</v>
      </c>
      <c r="LE274" s="265">
        <v>0.11293</v>
      </c>
      <c r="LF274" s="265">
        <v>0</v>
      </c>
      <c r="LG274" s="265">
        <v>0</v>
      </c>
      <c r="LH274" s="431">
        <v>1.8882111180573702E-3</v>
      </c>
      <c r="LI274" s="431">
        <v>2.1900786086916924E-3</v>
      </c>
      <c r="LJ274" s="431">
        <v>2.4388420861214399E-3</v>
      </c>
      <c r="LK274" s="431">
        <v>2.8437280561774969E-3</v>
      </c>
      <c r="LL274" s="431">
        <v>2.9171956703066826E-3</v>
      </c>
      <c r="LM274" s="431">
        <v>3.3825943246483803E-3</v>
      </c>
      <c r="LN274" s="431">
        <v>2.6311627589166164E-3</v>
      </c>
      <c r="LO274" s="431">
        <v>3.4276442602276802E-3</v>
      </c>
      <c r="LP274" s="431">
        <v>3.6304667592048645E-3</v>
      </c>
      <c r="LQ274" s="431">
        <v>3.8461415097117424E-3</v>
      </c>
      <c r="LR274" s="431">
        <v>1.6239251708611846E-3</v>
      </c>
      <c r="LS274" s="431">
        <v>2.4712220765650272E-3</v>
      </c>
      <c r="LT274" s="431">
        <v>1.7845885595306754E-3</v>
      </c>
      <c r="LU274" s="431">
        <v>3.0844579450786114E-3</v>
      </c>
      <c r="LV274" s="431">
        <v>2.6320158503949642E-3</v>
      </c>
      <c r="LW274" s="431">
        <v>2.4012667126953602E-3</v>
      </c>
      <c r="LX274" s="431">
        <v>2.9781742487102747E-3</v>
      </c>
      <c r="LY274" s="431">
        <v>3.2545402646064758E-3</v>
      </c>
      <c r="LZ274" s="431">
        <v>1.7782916547730565E-3</v>
      </c>
      <c r="MA274" s="431">
        <v>2.1136375144124031E-3</v>
      </c>
      <c r="MB274" s="431">
        <v>1.8390769837424159E-3</v>
      </c>
      <c r="MC274" s="431">
        <v>2.7599113527685404E-3</v>
      </c>
      <c r="MD274" s="431">
        <v>2.6815733872354031E-3</v>
      </c>
      <c r="ME274" s="431">
        <v>2.1402193233370781E-3</v>
      </c>
      <c r="MF274" s="431">
        <v>2.0057952497154474E-3</v>
      </c>
      <c r="MG274" s="431">
        <v>2.186889061704278E-3</v>
      </c>
      <c r="MH274" s="266"/>
      <c r="MI274" s="266"/>
      <c r="MJ274" s="266"/>
      <c r="MK274" s="266"/>
      <c r="ML274" s="266"/>
      <c r="MM274" s="266"/>
      <c r="MN274" s="266"/>
      <c r="MO274" s="266"/>
      <c r="MP274" s="266"/>
      <c r="MQ274" s="266"/>
      <c r="MR274" s="266"/>
      <c r="MS274" s="266"/>
      <c r="MT274" s="266"/>
      <c r="MU274" s="266"/>
      <c r="MV274" s="266"/>
      <c r="MW274" s="266"/>
      <c r="MX274" s="266"/>
      <c r="MY274" s="266"/>
      <c r="MZ274" s="266"/>
      <c r="NA274" s="266"/>
      <c r="NB274" s="266"/>
      <c r="NC274" s="266"/>
      <c r="ND274" s="266"/>
      <c r="NE274" s="266"/>
      <c r="NF274" s="266"/>
      <c r="NG274" s="266"/>
      <c r="NH274" s="266"/>
      <c r="NI274" s="266"/>
      <c r="NJ274" s="266"/>
      <c r="NK274" s="266"/>
      <c r="NL274" s="266"/>
      <c r="NM274" s="266"/>
      <c r="NN274" s="266"/>
      <c r="NO274" s="266"/>
      <c r="NP274" s="266"/>
      <c r="NQ274" s="266"/>
      <c r="NR274" s="266"/>
      <c r="NS274" s="266"/>
      <c r="NT274" s="266"/>
      <c r="NU274" s="266"/>
      <c r="NV274" s="266"/>
      <c r="NW274" s="266"/>
      <c r="NX274" s="266"/>
      <c r="NY274" s="266"/>
      <c r="NZ274" s="266"/>
      <c r="OA274" s="266"/>
      <c r="OB274" s="266"/>
      <c r="OC274" s="266"/>
      <c r="OD274" s="266"/>
      <c r="OE274" s="266"/>
      <c r="OF274" s="266"/>
      <c r="OG274" s="266"/>
      <c r="OH274" s="266"/>
      <c r="OI274" s="266"/>
      <c r="OJ274" s="266"/>
      <c r="OK274" s="266"/>
      <c r="OL274" s="266"/>
      <c r="OM274" s="266"/>
      <c r="ON274" s="267"/>
    </row>
    <row r="275" spans="1:404">
      <c r="A275" s="261">
        <v>650</v>
      </c>
      <c r="B275" s="265">
        <v>9.5031000000000004E-2</v>
      </c>
      <c r="C275" s="265">
        <v>0.13378999999999999</v>
      </c>
      <c r="D275" s="265">
        <v>0.16389000000000001</v>
      </c>
      <c r="E275" s="265">
        <v>0.19814999999999999</v>
      </c>
      <c r="F275" s="265">
        <v>9.1266E-2</v>
      </c>
      <c r="G275" s="265">
        <v>0.12756999999999999</v>
      </c>
      <c r="H275" s="265">
        <v>0.22700999999999999</v>
      </c>
      <c r="I275" s="265">
        <v>0.42521999999999999</v>
      </c>
      <c r="J275" s="265">
        <v>0.45616000000000001</v>
      </c>
      <c r="K275" s="265">
        <v>4.3289000000000001E-2</v>
      </c>
      <c r="L275" s="265">
        <v>4.9148999999999998E-2</v>
      </c>
      <c r="M275" s="265">
        <v>6.0995000000000001E-2</v>
      </c>
      <c r="N275" s="265">
        <v>0.40500999999999998</v>
      </c>
      <c r="O275" s="265">
        <v>0.18074999999999999</v>
      </c>
      <c r="P275" s="265">
        <v>0.12564</v>
      </c>
      <c r="Q275" s="265">
        <v>0.10145999999999999</v>
      </c>
      <c r="R275" s="265">
        <v>0.19123999999999999</v>
      </c>
      <c r="S275" s="265">
        <v>0.27353</v>
      </c>
      <c r="T275" s="265">
        <v>0.19028</v>
      </c>
      <c r="U275" s="265">
        <v>0.193</v>
      </c>
      <c r="V275" s="265">
        <v>0.13052</v>
      </c>
      <c r="W275" s="265">
        <v>0.10156</v>
      </c>
      <c r="X275" s="265">
        <v>0.113</v>
      </c>
      <c r="Y275" s="265">
        <v>9.2095999999999997E-2</v>
      </c>
      <c r="Z275" s="265">
        <v>7.2053000000000006E-2</v>
      </c>
      <c r="AA275" s="265">
        <v>9.4349000000000002E-2</v>
      </c>
      <c r="AB275" s="265">
        <v>6.5841999999999998E-2</v>
      </c>
      <c r="AC275" s="265">
        <v>0.36088999999999999</v>
      </c>
      <c r="AD275" s="265">
        <v>0.24365999999999999</v>
      </c>
      <c r="AE275" s="265">
        <v>0.10725999999999999</v>
      </c>
      <c r="AF275" s="265">
        <v>9.4924999999999995E-2</v>
      </c>
      <c r="AG275" s="265">
        <v>2.5083999999999999E-2</v>
      </c>
      <c r="AH275" s="265">
        <v>6.3361000000000001E-2</v>
      </c>
      <c r="AI275" s="265">
        <v>5.731E-2</v>
      </c>
      <c r="AJ275" s="265">
        <v>9.8395999999999997E-2</v>
      </c>
      <c r="AK275" s="265">
        <v>7.9047999999999993E-2</v>
      </c>
      <c r="AL275" s="265">
        <v>5.2356E-2</v>
      </c>
      <c r="AM275" s="265">
        <v>7.0416000000000006E-2</v>
      </c>
      <c r="AN275" s="265">
        <v>6.7159999999999997E-2</v>
      </c>
      <c r="AO275" s="265">
        <v>4.5643000000000003E-2</v>
      </c>
      <c r="AP275" s="265">
        <v>7.3315000000000005E-2</v>
      </c>
      <c r="AQ275" s="265">
        <v>5.8736999999999998E-2</v>
      </c>
      <c r="AR275" s="265">
        <v>4.3319999999999997E-2</v>
      </c>
      <c r="AS275" s="265">
        <v>5.8741000000000002E-2</v>
      </c>
      <c r="AT275" s="265">
        <v>5.4642000000000003E-2</v>
      </c>
      <c r="AU275" s="265">
        <v>3.8515000000000001E-2</v>
      </c>
      <c r="AV275" s="265">
        <v>4.8351999999999999E-2</v>
      </c>
      <c r="AW275" s="265">
        <v>9.5358999999999999E-2</v>
      </c>
      <c r="AX275" s="265">
        <v>8.5841000000000001E-2</v>
      </c>
      <c r="AY275" s="265">
        <v>7.1517999999999998E-2</v>
      </c>
      <c r="AZ275" s="265">
        <v>5.9566000000000001E-2</v>
      </c>
      <c r="BA275" s="265">
        <v>6.4315999999999998E-2</v>
      </c>
      <c r="BB275" s="265">
        <v>6.4315999999999998E-2</v>
      </c>
      <c r="BC275" s="265">
        <v>6.4260999999999999E-2</v>
      </c>
      <c r="BD275" s="265">
        <v>6.4315999999999998E-2</v>
      </c>
      <c r="BE275" s="265">
        <v>8.7966000000000003E-2</v>
      </c>
      <c r="BF275" s="265">
        <v>7.6846999999999999E-2</v>
      </c>
      <c r="BG275" s="265">
        <v>0.35397000000000001</v>
      </c>
      <c r="BH275" s="265">
        <v>0.34105999999999997</v>
      </c>
      <c r="BI275" s="265">
        <v>0.80508999999999997</v>
      </c>
      <c r="BJ275" s="265">
        <v>0.72531000000000001</v>
      </c>
      <c r="BK275" s="265">
        <v>0.19481000000000001</v>
      </c>
      <c r="BL275" s="265">
        <v>0.40217000000000003</v>
      </c>
      <c r="BM275" s="265">
        <v>0.26828999999999997</v>
      </c>
      <c r="BN275" s="265">
        <v>0.37874999999999998</v>
      </c>
      <c r="BO275" s="265">
        <v>0.55713999999999997</v>
      </c>
      <c r="BP275" s="265">
        <v>2.1541999999999999E-2</v>
      </c>
      <c r="BQ275" s="265">
        <v>0.32207000000000002</v>
      </c>
      <c r="BR275" s="265">
        <v>0.432</v>
      </c>
      <c r="BS275" s="265">
        <v>0.30803999999999998</v>
      </c>
      <c r="BT275" s="265">
        <v>0.37008999999999997</v>
      </c>
      <c r="BU275" s="265">
        <v>1.1039E-2</v>
      </c>
      <c r="BV275" s="265">
        <v>5.7409999999999996E-3</v>
      </c>
      <c r="BW275" s="265">
        <v>4.0326000000000001E-2</v>
      </c>
      <c r="BX275" s="265">
        <v>2.0303999999999999E-2</v>
      </c>
      <c r="BY275" s="265">
        <v>0.69257999999999997</v>
      </c>
      <c r="BZ275" s="265">
        <v>0.68032999999999999</v>
      </c>
      <c r="CA275" s="265">
        <v>0.97</v>
      </c>
      <c r="CB275" s="265">
        <v>0.78822000000000003</v>
      </c>
      <c r="CC275" s="265">
        <v>0.93976000000000004</v>
      </c>
      <c r="CD275" s="265">
        <v>0.68176000000000003</v>
      </c>
      <c r="CE275" s="265">
        <v>0.63856999999999997</v>
      </c>
      <c r="CF275" s="265">
        <v>0.69655999999999996</v>
      </c>
      <c r="CG275" s="265">
        <v>0.66047999999999996</v>
      </c>
      <c r="CH275" s="265">
        <v>0.64768000000000003</v>
      </c>
      <c r="CI275" s="265">
        <v>0.64802000000000004</v>
      </c>
      <c r="CJ275" s="265">
        <v>0.64873000000000003</v>
      </c>
      <c r="CK275" s="265">
        <v>0.70699999999999996</v>
      </c>
      <c r="CL275" s="265">
        <v>0.50936000000000003</v>
      </c>
      <c r="CM275" s="265">
        <v>0.14016999999999999</v>
      </c>
      <c r="CN275" s="265">
        <v>0.87878999999999996</v>
      </c>
      <c r="CO275" s="265">
        <v>0.13597999999999999</v>
      </c>
      <c r="CP275" s="265">
        <v>0.14415</v>
      </c>
      <c r="CQ275" s="265">
        <v>0.14116999999999999</v>
      </c>
      <c r="CR275" s="265">
        <v>0.11</v>
      </c>
      <c r="CS275" s="265">
        <v>6.1224000000000001E-2</v>
      </c>
      <c r="CT275" s="265">
        <v>0.23710999999999999</v>
      </c>
      <c r="CU275" s="265">
        <v>0.52</v>
      </c>
      <c r="CV275" s="265">
        <v>0.16727</v>
      </c>
      <c r="CW275" s="265">
        <v>0.30303000000000002</v>
      </c>
      <c r="CX275" s="265">
        <v>8.2474000000000006E-2</v>
      </c>
      <c r="CY275" s="265">
        <v>0.42268</v>
      </c>
      <c r="CZ275" s="265">
        <v>0.71142000000000005</v>
      </c>
      <c r="DA275" s="265">
        <v>0.48594999999999999</v>
      </c>
      <c r="DB275" s="265">
        <v>0.44444</v>
      </c>
      <c r="DC275" s="265">
        <v>0.38144</v>
      </c>
      <c r="DD275" s="265">
        <v>0.41414000000000001</v>
      </c>
      <c r="DE275" s="265">
        <v>0.39174999999999999</v>
      </c>
      <c r="DF275" s="265">
        <v>1.3099E-2</v>
      </c>
      <c r="DG275" s="265">
        <v>1.3254999999999999E-2</v>
      </c>
      <c r="DH275" s="265">
        <v>0.85911000000000004</v>
      </c>
      <c r="DI275" s="265">
        <v>1.5589E-2</v>
      </c>
      <c r="DJ275" s="265">
        <v>1.8693999999999999E-2</v>
      </c>
      <c r="DK275" s="265">
        <v>5.5940999999999998E-2</v>
      </c>
      <c r="DL275" s="265">
        <v>2.1069999999999999E-3</v>
      </c>
      <c r="DM275" s="265">
        <v>1.3491E-2</v>
      </c>
      <c r="DN275" s="265">
        <v>3.7352000000000003E-2</v>
      </c>
      <c r="DO275" s="265">
        <v>1.1313999999999999E-2</v>
      </c>
      <c r="DP275" s="265">
        <v>3.5128E-2</v>
      </c>
      <c r="DQ275" s="265">
        <v>7.6430999999999999E-2</v>
      </c>
      <c r="DR275" s="265">
        <v>7.3613999999999999E-2</v>
      </c>
      <c r="DS275" s="265">
        <v>1.3849E-2</v>
      </c>
      <c r="DT275" s="265">
        <v>2.0392E-2</v>
      </c>
      <c r="DU275" s="265">
        <v>1.4057999999999999E-2</v>
      </c>
      <c r="DV275" s="265">
        <v>1.3799999999999999E-3</v>
      </c>
      <c r="DW275" s="265">
        <v>1.9841000000000001E-2</v>
      </c>
      <c r="DX275" s="265">
        <v>6.9872000000000004E-2</v>
      </c>
      <c r="DY275" s="265">
        <v>9.8655000000000007E-2</v>
      </c>
      <c r="DZ275" s="265">
        <v>1.4319999999999999E-3</v>
      </c>
      <c r="EA275" s="265">
        <v>2.0489E-2</v>
      </c>
      <c r="EB275" s="265">
        <v>1.8683000000000002E-2</v>
      </c>
      <c r="EC275" s="265">
        <v>1.8683000000000002E-2</v>
      </c>
      <c r="ED275" s="265">
        <v>1.8683999999999999E-2</v>
      </c>
      <c r="EE275" s="265">
        <v>1.8685E-2</v>
      </c>
      <c r="EF275" s="265">
        <v>5.6052999999999999E-2</v>
      </c>
      <c r="EG275" s="265">
        <v>2.0486999999999998E-2</v>
      </c>
      <c r="EH275" s="265">
        <v>2.2717999999999999E-2</v>
      </c>
      <c r="EI275" s="265">
        <v>0.41837000000000002</v>
      </c>
      <c r="EJ275" s="265">
        <v>0.40205999999999997</v>
      </c>
      <c r="EK275" s="265">
        <v>0.41414000000000001</v>
      </c>
      <c r="EL275" s="265">
        <v>0.375</v>
      </c>
      <c r="EM275" s="265">
        <v>9.3108999999999997E-2</v>
      </c>
      <c r="EN275" s="265">
        <v>8.0091999999999997E-2</v>
      </c>
      <c r="EO275" s="265">
        <v>0.96850000000000003</v>
      </c>
      <c r="EP275" s="265">
        <v>0.28516000000000002</v>
      </c>
      <c r="EQ275" s="265">
        <v>0.15451000000000001</v>
      </c>
      <c r="ER275" s="265">
        <v>0.13519999999999999</v>
      </c>
      <c r="ES275" s="265">
        <v>0.15101999999999999</v>
      </c>
      <c r="ET275" s="265">
        <v>0.14996000000000001</v>
      </c>
      <c r="EU275" s="265">
        <v>0.15290000000000001</v>
      </c>
      <c r="EV275" s="265">
        <v>7.1797E-2</v>
      </c>
      <c r="EW275" s="265">
        <v>8.4570999999999993E-2</v>
      </c>
      <c r="EX275" s="265">
        <v>0.10929999999999999</v>
      </c>
      <c r="EY275" s="265">
        <v>0.15604999999999999</v>
      </c>
      <c r="EZ275" s="265">
        <v>0.30780999999999997</v>
      </c>
      <c r="FA275" s="265">
        <v>0.12587000000000001</v>
      </c>
      <c r="FB275" s="265">
        <v>9.5651E-2</v>
      </c>
      <c r="FC275" s="265">
        <v>7.0398000000000002E-2</v>
      </c>
      <c r="FD275" s="265">
        <v>0.18739</v>
      </c>
      <c r="FE275" s="265">
        <v>4.9107999999999999E-2</v>
      </c>
      <c r="FF275" s="265">
        <v>0.19184000000000001</v>
      </c>
      <c r="FG275" s="265">
        <v>0.18290999999999999</v>
      </c>
      <c r="FH275" s="265">
        <v>0.20044999999999999</v>
      </c>
      <c r="FI275" s="265">
        <v>0.20593</v>
      </c>
      <c r="FJ275" s="265">
        <v>6.2631999999999993E-2</v>
      </c>
      <c r="FK275" s="265">
        <v>6.3576999999999995E-2</v>
      </c>
      <c r="FL275" s="265">
        <v>0.33227000000000001</v>
      </c>
      <c r="FM275" s="265">
        <v>0.20473</v>
      </c>
      <c r="FN275" s="265">
        <v>0.94101000000000001</v>
      </c>
      <c r="FO275" s="265">
        <v>0.8</v>
      </c>
      <c r="FP275" s="265">
        <v>0.21312999999999999</v>
      </c>
      <c r="FQ275" s="265">
        <v>0.83586000000000005</v>
      </c>
      <c r="FR275" s="265">
        <v>0.70230000000000004</v>
      </c>
      <c r="FS275" s="265">
        <v>0.66979</v>
      </c>
      <c r="FT275" s="265">
        <v>0.95679999999999998</v>
      </c>
      <c r="FU275" s="265">
        <v>0.95982000000000001</v>
      </c>
      <c r="FV275" s="265">
        <v>0.39831</v>
      </c>
      <c r="FW275" s="265">
        <v>0.23283999999999999</v>
      </c>
      <c r="FX275" s="265">
        <v>0.74931999999999999</v>
      </c>
      <c r="FY275" s="265">
        <v>0.21007000000000001</v>
      </c>
      <c r="FZ275" s="265">
        <v>0.23283999999999999</v>
      </c>
      <c r="GA275" s="265">
        <v>0.60043999999999997</v>
      </c>
      <c r="GB275" s="265">
        <v>0.33267000000000002</v>
      </c>
      <c r="GC275" s="265">
        <v>0.53269999999999995</v>
      </c>
      <c r="GD275" s="265">
        <v>0.89763000000000004</v>
      </c>
      <c r="GE275" s="265">
        <v>0.64288000000000001</v>
      </c>
      <c r="GF275" s="265">
        <v>0.75061</v>
      </c>
      <c r="GG275" s="265">
        <v>0.29099999999999998</v>
      </c>
      <c r="GH275" s="265">
        <v>0.33052999999999999</v>
      </c>
      <c r="GI275" s="265">
        <v>0.30365999999999999</v>
      </c>
      <c r="GJ275" s="265">
        <v>0.86373</v>
      </c>
      <c r="GK275" s="265">
        <v>0.87931000000000004</v>
      </c>
      <c r="GL275" s="265">
        <v>0.52498</v>
      </c>
      <c r="GM275" s="265">
        <v>0.80949000000000004</v>
      </c>
      <c r="GN275" s="265">
        <v>0.47338000000000002</v>
      </c>
      <c r="GO275" s="265">
        <v>0.80998000000000003</v>
      </c>
      <c r="GP275" s="265">
        <v>0.73692999999999997</v>
      </c>
      <c r="GQ275" s="265">
        <v>0.74097000000000002</v>
      </c>
      <c r="GR275" s="265">
        <v>0.67964999999999998</v>
      </c>
      <c r="GS275" s="265">
        <v>0.75233000000000005</v>
      </c>
      <c r="GT275" s="265">
        <v>0.75307000000000002</v>
      </c>
      <c r="GU275" s="265">
        <v>0.75749</v>
      </c>
      <c r="GV275" s="265">
        <v>0.73787999999999998</v>
      </c>
      <c r="GW275" s="265">
        <v>0.69542000000000004</v>
      </c>
      <c r="GX275" s="265">
        <v>0.83150000000000002</v>
      </c>
      <c r="GY275" s="265">
        <v>0.24265999999999999</v>
      </c>
      <c r="GZ275" s="265">
        <v>0.1925</v>
      </c>
      <c r="HA275" s="265">
        <v>0.80561000000000005</v>
      </c>
      <c r="HB275" s="265">
        <v>0.77298999999999995</v>
      </c>
      <c r="HC275" s="265">
        <v>0.60441</v>
      </c>
      <c r="HD275" s="265">
        <v>0.40738000000000002</v>
      </c>
      <c r="HE275" s="265">
        <v>0.82733999999999996</v>
      </c>
      <c r="HF275" s="265">
        <v>0.44546000000000002</v>
      </c>
      <c r="HG275" s="265">
        <v>0.82728999999999997</v>
      </c>
      <c r="HH275" s="265">
        <v>0.83028999999999997</v>
      </c>
      <c r="HI275" s="265">
        <v>0.82742000000000004</v>
      </c>
      <c r="HJ275" s="265">
        <v>0.47841</v>
      </c>
      <c r="HK275" s="265">
        <v>0.89649000000000001</v>
      </c>
      <c r="HL275" s="265">
        <v>0.87105999999999995</v>
      </c>
      <c r="HM275" s="265">
        <v>0.73807999999999996</v>
      </c>
      <c r="HN275" s="265">
        <v>0.72209999999999996</v>
      </c>
      <c r="HO275" s="265">
        <v>0.72167000000000003</v>
      </c>
      <c r="HP275" s="265">
        <v>0.74638000000000004</v>
      </c>
      <c r="HQ275" s="265">
        <v>0.40261999999999998</v>
      </c>
      <c r="HR275" s="265">
        <v>0.40487000000000001</v>
      </c>
      <c r="HS275" s="265">
        <v>0.65798999999999996</v>
      </c>
      <c r="HT275" s="265">
        <v>0.40240999999999999</v>
      </c>
      <c r="HU275" s="265">
        <v>0.38929000000000002</v>
      </c>
      <c r="HV275" s="265">
        <v>0.75463000000000002</v>
      </c>
      <c r="HW275" s="265">
        <v>0.31958999999999999</v>
      </c>
      <c r="HX275" s="265">
        <v>0.34733999999999998</v>
      </c>
      <c r="HY275" s="265">
        <v>0.25387999999999999</v>
      </c>
      <c r="HZ275" s="265">
        <v>0.48375000000000001</v>
      </c>
      <c r="IA275" s="265">
        <v>0.63770000000000004</v>
      </c>
      <c r="IB275" s="265">
        <v>0.64380999999999999</v>
      </c>
      <c r="IC275" s="265">
        <v>0.63116000000000005</v>
      </c>
      <c r="ID275" s="265">
        <v>0.63685999999999998</v>
      </c>
      <c r="IE275" s="265">
        <v>0.68369000000000002</v>
      </c>
      <c r="IF275" s="265">
        <v>0.68689999999999996</v>
      </c>
      <c r="IG275" s="265">
        <v>0.77014000000000005</v>
      </c>
      <c r="IH275" s="265">
        <v>0.82745000000000002</v>
      </c>
      <c r="II275" s="265">
        <v>0.50227999999999995</v>
      </c>
      <c r="IJ275" s="265">
        <v>0.68618999999999997</v>
      </c>
      <c r="IK275" s="265">
        <v>0.68018999999999996</v>
      </c>
      <c r="IL275" s="265">
        <v>0.80896999999999997</v>
      </c>
      <c r="IM275" s="265">
        <v>0.54659000000000002</v>
      </c>
      <c r="IN275" s="265">
        <v>0.39738000000000001</v>
      </c>
      <c r="IO275" s="265">
        <v>0.21723999999999999</v>
      </c>
      <c r="IP275" s="265">
        <v>0.80467</v>
      </c>
      <c r="IQ275" s="265">
        <v>0.72618000000000005</v>
      </c>
      <c r="IR275" s="265">
        <v>0.32178000000000001</v>
      </c>
      <c r="IS275" s="265">
        <v>0.86346000000000001</v>
      </c>
      <c r="IT275" s="265">
        <v>0.28308</v>
      </c>
      <c r="IU275" s="265">
        <v>0.75941999999999998</v>
      </c>
      <c r="IV275" s="265">
        <v>0.94720000000000004</v>
      </c>
      <c r="IW275" s="265">
        <v>0.66901999999999995</v>
      </c>
      <c r="IX275" s="265">
        <v>0.73831999999999998</v>
      </c>
      <c r="IY275" s="265">
        <v>0.50173999999999996</v>
      </c>
      <c r="IZ275" s="265">
        <v>0.46611999999999998</v>
      </c>
      <c r="JA275" s="265">
        <v>0.48336000000000001</v>
      </c>
      <c r="JB275" s="265">
        <v>0.46338000000000001</v>
      </c>
      <c r="JC275" s="265">
        <v>0.49643999999999999</v>
      </c>
      <c r="JD275" s="265">
        <v>0.56040999999999996</v>
      </c>
      <c r="JE275" s="265">
        <v>0.83265999999999996</v>
      </c>
      <c r="JF275" s="265">
        <v>0.23996000000000001</v>
      </c>
      <c r="JG275" s="265">
        <v>0.69937000000000005</v>
      </c>
      <c r="JH275" s="265">
        <v>0.55427999999999999</v>
      </c>
      <c r="JI275" s="265">
        <v>0.36660999999999999</v>
      </c>
      <c r="JJ275" s="265">
        <v>0.35892000000000002</v>
      </c>
      <c r="JK275" s="265">
        <v>0.45279999999999998</v>
      </c>
      <c r="JL275" s="265">
        <v>0.45573000000000002</v>
      </c>
      <c r="JM275" s="265">
        <v>0.74794000000000005</v>
      </c>
      <c r="JN275" s="265">
        <v>0.71236999999999995</v>
      </c>
      <c r="JO275" s="265">
        <v>0.73311999999999999</v>
      </c>
      <c r="JP275" s="265">
        <v>0.28592000000000001</v>
      </c>
      <c r="JQ275" s="265">
        <v>0.74517999999999995</v>
      </c>
      <c r="JR275" s="265">
        <v>0.68679000000000001</v>
      </c>
      <c r="JS275" s="265">
        <v>0.66534000000000004</v>
      </c>
      <c r="JT275" s="265">
        <v>0.18126999999999999</v>
      </c>
      <c r="JU275" s="265">
        <v>0.58365</v>
      </c>
      <c r="JV275" s="265">
        <v>0.54776000000000002</v>
      </c>
      <c r="JW275" s="265">
        <v>0.76254999999999995</v>
      </c>
      <c r="JX275" s="265">
        <v>0.76641000000000004</v>
      </c>
      <c r="JY275" s="265">
        <v>0.73490999999999995</v>
      </c>
      <c r="JZ275" s="265">
        <v>0.69062000000000001</v>
      </c>
      <c r="KA275" s="265">
        <v>0.91700000000000004</v>
      </c>
      <c r="KB275" s="265">
        <v>0.99143999999999999</v>
      </c>
      <c r="KC275" s="265">
        <v>0.24912999999999999</v>
      </c>
      <c r="KD275" s="265">
        <v>0.19803999999999999</v>
      </c>
      <c r="KE275" s="265">
        <v>0.20924000000000001</v>
      </c>
      <c r="KF275" s="265">
        <v>0.20927000000000001</v>
      </c>
      <c r="KG275" s="265">
        <v>0.19953000000000001</v>
      </c>
      <c r="KH275" s="265">
        <v>0.58997999999999995</v>
      </c>
      <c r="KI275" s="265">
        <v>0.65222000000000002</v>
      </c>
      <c r="KJ275" s="265">
        <v>0.63976999999999995</v>
      </c>
      <c r="KK275" s="265">
        <v>0.95250000000000001</v>
      </c>
      <c r="KL275" s="265">
        <v>0.92513999999999996</v>
      </c>
      <c r="KM275" s="265">
        <v>0.92869000000000002</v>
      </c>
      <c r="KN275" s="265">
        <v>0.85306000000000004</v>
      </c>
      <c r="KO275" s="265">
        <v>0.76493999999999995</v>
      </c>
      <c r="KP275" s="265">
        <v>5.5454387684397985E-3</v>
      </c>
      <c r="KQ275" s="265">
        <v>0.61521000000000003</v>
      </c>
      <c r="KR275" s="265">
        <v>0.56271000000000004</v>
      </c>
      <c r="KS275" s="265">
        <v>0.52146999999999999</v>
      </c>
      <c r="KT275" s="265">
        <v>0.91755430099507262</v>
      </c>
      <c r="KU275" s="265">
        <v>0.39334000000000002</v>
      </c>
      <c r="KV275" s="265">
        <v>0.56860999999999995</v>
      </c>
      <c r="KW275" s="265">
        <v>0.63407999999999998</v>
      </c>
      <c r="KX275" s="265">
        <v>0.72640000000000005</v>
      </c>
      <c r="KY275" s="265">
        <v>0.86431000000000002</v>
      </c>
      <c r="KZ275" s="265">
        <v>0.97089000000000003</v>
      </c>
      <c r="LA275" s="265">
        <v>0.99980000000000002</v>
      </c>
      <c r="LB275" s="265">
        <v>0.97016000000000002</v>
      </c>
      <c r="LC275" s="265">
        <v>1</v>
      </c>
      <c r="LD275" s="265">
        <v>0</v>
      </c>
      <c r="LE275" s="265">
        <v>0.11255999999999999</v>
      </c>
      <c r="LF275" s="265">
        <v>0</v>
      </c>
      <c r="LG275" s="265">
        <v>0</v>
      </c>
      <c r="LH275" s="431">
        <v>1.835918752476573E-3</v>
      </c>
      <c r="LI275" s="431">
        <v>2.0426360424607992E-3</v>
      </c>
      <c r="LJ275" s="431">
        <v>2.2664135321974754E-3</v>
      </c>
      <c r="LK275" s="431">
        <v>2.4878827389329672E-3</v>
      </c>
      <c r="LL275" s="431">
        <v>2.6026142295449972E-3</v>
      </c>
      <c r="LM275" s="431">
        <v>2.8968814294785261E-3</v>
      </c>
      <c r="LN275" s="431">
        <v>2.2989376448094845E-3</v>
      </c>
      <c r="LO275" s="431">
        <v>2.9078836087137461E-3</v>
      </c>
      <c r="LP275" s="431">
        <v>3.1092935241758823E-3</v>
      </c>
      <c r="LQ275" s="431">
        <v>3.2552697230130434E-3</v>
      </c>
      <c r="LR275" s="431">
        <v>1.5792795456945896E-3</v>
      </c>
      <c r="LS275" s="431">
        <v>2.1981087047606707E-3</v>
      </c>
      <c r="LT275" s="431">
        <v>1.7181674484163523E-3</v>
      </c>
      <c r="LU275" s="431">
        <v>2.6610828936100006E-3</v>
      </c>
      <c r="LV275" s="431">
        <v>2.3336142767220736E-3</v>
      </c>
      <c r="LW275" s="431">
        <v>2.0559853874146938E-3</v>
      </c>
      <c r="LX275" s="431">
        <v>2.6132827624678612E-3</v>
      </c>
      <c r="LY275" s="431">
        <v>2.7822416741400957E-3</v>
      </c>
      <c r="LZ275" s="431">
        <v>1.7282846383750439E-3</v>
      </c>
      <c r="MA275" s="431">
        <v>1.9626312423497438E-3</v>
      </c>
      <c r="MB275" s="431">
        <v>1.7872325843200088E-3</v>
      </c>
      <c r="MC275" s="431">
        <v>2.4147611111402512E-3</v>
      </c>
      <c r="MD275" s="431">
        <v>2.318140584975481E-3</v>
      </c>
      <c r="ME275" s="431">
        <v>1.9453717395663261E-3</v>
      </c>
      <c r="MF275" s="431">
        <v>1.8551162211224437E-3</v>
      </c>
      <c r="MG275" s="431">
        <v>1.9641376566141844E-3</v>
      </c>
      <c r="MH275" s="266"/>
      <c r="MI275" s="266"/>
      <c r="MJ275" s="266"/>
      <c r="MK275" s="266"/>
      <c r="ML275" s="266"/>
      <c r="MM275" s="266"/>
      <c r="MN275" s="266"/>
      <c r="MO275" s="266"/>
      <c r="MP275" s="266"/>
      <c r="MQ275" s="266"/>
      <c r="MR275" s="266"/>
      <c r="MS275" s="266"/>
      <c r="MT275" s="266"/>
      <c r="MU275" s="266"/>
      <c r="MV275" s="266"/>
      <c r="MW275" s="266"/>
      <c r="MX275" s="266"/>
      <c r="MY275" s="266"/>
      <c r="MZ275" s="266"/>
      <c r="NA275" s="266"/>
      <c r="NB275" s="266"/>
      <c r="NC275" s="266"/>
      <c r="ND275" s="266"/>
      <c r="NE275" s="266"/>
      <c r="NF275" s="266"/>
      <c r="NG275" s="266"/>
      <c r="NH275" s="266"/>
      <c r="NI275" s="266"/>
      <c r="NJ275" s="266"/>
      <c r="NK275" s="266"/>
      <c r="NL275" s="266"/>
      <c r="NM275" s="266"/>
      <c r="NN275" s="266"/>
      <c r="NO275" s="266"/>
      <c r="NP275" s="266"/>
      <c r="NQ275" s="266"/>
      <c r="NR275" s="266"/>
      <c r="NS275" s="266"/>
      <c r="NT275" s="266"/>
      <c r="NU275" s="266"/>
      <c r="NV275" s="266"/>
      <c r="NW275" s="266"/>
      <c r="NX275" s="266"/>
      <c r="NY275" s="266"/>
      <c r="NZ275" s="266"/>
      <c r="OA275" s="266"/>
      <c r="OB275" s="266"/>
      <c r="OC275" s="266"/>
      <c r="OD275" s="266"/>
      <c r="OE275" s="266"/>
      <c r="OF275" s="266"/>
      <c r="OG275" s="266"/>
      <c r="OH275" s="266"/>
      <c r="OI275" s="266"/>
      <c r="OJ275" s="266"/>
      <c r="OK275" s="266"/>
      <c r="OL275" s="266"/>
      <c r="OM275" s="266"/>
      <c r="ON275" s="267"/>
    </row>
    <row r="276" spans="1:404">
      <c r="A276" s="261">
        <v>651</v>
      </c>
      <c r="B276" s="265">
        <v>9.2695E-2</v>
      </c>
      <c r="C276" s="265">
        <v>0.13002</v>
      </c>
      <c r="D276" s="265">
        <v>0.15906000000000001</v>
      </c>
      <c r="E276" s="265">
        <v>0.19227</v>
      </c>
      <c r="F276" s="265">
        <v>8.8959999999999997E-2</v>
      </c>
      <c r="G276" s="265">
        <v>0.12383</v>
      </c>
      <c r="H276" s="265">
        <v>0.22741</v>
      </c>
      <c r="I276" s="265">
        <v>0.42498999999999998</v>
      </c>
      <c r="J276" s="265">
        <v>0.46001999999999998</v>
      </c>
      <c r="K276" s="265">
        <v>4.2148999999999999E-2</v>
      </c>
      <c r="L276" s="265">
        <v>4.7584000000000001E-2</v>
      </c>
      <c r="M276" s="265">
        <v>5.8834999999999998E-2</v>
      </c>
      <c r="N276" s="265">
        <v>0.39640999999999998</v>
      </c>
      <c r="O276" s="265">
        <v>0.17824999999999999</v>
      </c>
      <c r="P276" s="265">
        <v>0.12184</v>
      </c>
      <c r="Q276" s="265">
        <v>9.7879999999999995E-2</v>
      </c>
      <c r="R276" s="265">
        <v>0.18523000000000001</v>
      </c>
      <c r="S276" s="265">
        <v>0.27162999999999998</v>
      </c>
      <c r="T276" s="265">
        <v>0.18801999999999999</v>
      </c>
      <c r="U276" s="265">
        <v>0.19198999999999999</v>
      </c>
      <c r="V276" s="265">
        <v>0.13014999999999999</v>
      </c>
      <c r="W276" s="265">
        <v>9.6236000000000002E-2</v>
      </c>
      <c r="X276" s="265">
        <v>0.10248</v>
      </c>
      <c r="Y276" s="265">
        <v>8.8887999999999995E-2</v>
      </c>
      <c r="Z276" s="265">
        <v>6.7846000000000004E-2</v>
      </c>
      <c r="AA276" s="265">
        <v>9.2119999999999994E-2</v>
      </c>
      <c r="AB276" s="265">
        <v>6.4395999999999995E-2</v>
      </c>
      <c r="AC276" s="265">
        <v>0.35859000000000002</v>
      </c>
      <c r="AD276" s="265">
        <v>0.24190999999999999</v>
      </c>
      <c r="AE276" s="265">
        <v>9.5874000000000001E-2</v>
      </c>
      <c r="AF276" s="265">
        <v>8.5970000000000005E-2</v>
      </c>
      <c r="AG276" s="265">
        <v>2.6079999999999999E-2</v>
      </c>
      <c r="AH276" s="265">
        <v>5.8071999999999999E-2</v>
      </c>
      <c r="AI276" s="265">
        <v>5.1964000000000003E-2</v>
      </c>
      <c r="AJ276" s="265">
        <v>8.6791999999999994E-2</v>
      </c>
      <c r="AK276" s="265">
        <v>6.7403000000000005E-2</v>
      </c>
      <c r="AL276" s="265">
        <v>4.7572000000000003E-2</v>
      </c>
      <c r="AM276" s="265">
        <v>6.0825999999999998E-2</v>
      </c>
      <c r="AN276" s="265">
        <v>5.7430000000000002E-2</v>
      </c>
      <c r="AO276" s="265">
        <v>4.1487999999999997E-2</v>
      </c>
      <c r="AP276" s="265">
        <v>6.4160999999999996E-2</v>
      </c>
      <c r="AQ276" s="265">
        <v>5.0332000000000002E-2</v>
      </c>
      <c r="AR276" s="265">
        <v>3.9409E-2</v>
      </c>
      <c r="AS276" s="265">
        <v>5.2363E-2</v>
      </c>
      <c r="AT276" s="265">
        <v>4.6920000000000003E-2</v>
      </c>
      <c r="AU276" s="265">
        <v>3.5076999999999997E-2</v>
      </c>
      <c r="AV276" s="265">
        <v>4.1626000000000003E-2</v>
      </c>
      <c r="AW276" s="265">
        <v>8.4051000000000001E-2</v>
      </c>
      <c r="AX276" s="265">
        <v>7.6434000000000002E-2</v>
      </c>
      <c r="AY276" s="265">
        <v>6.3917000000000002E-2</v>
      </c>
      <c r="AZ276" s="265">
        <v>5.3751E-2</v>
      </c>
      <c r="BA276" s="265">
        <v>5.8508999999999999E-2</v>
      </c>
      <c r="BB276" s="265">
        <v>5.8508999999999999E-2</v>
      </c>
      <c r="BC276" s="265">
        <v>5.8458999999999997E-2</v>
      </c>
      <c r="BD276" s="265">
        <v>5.8508999999999999E-2</v>
      </c>
      <c r="BE276" s="265">
        <v>8.7256E-2</v>
      </c>
      <c r="BF276" s="265">
        <v>7.6608999999999997E-2</v>
      </c>
      <c r="BG276" s="265">
        <v>0.35148000000000001</v>
      </c>
      <c r="BH276" s="265">
        <v>0.34148000000000001</v>
      </c>
      <c r="BI276" s="265">
        <v>0.80113000000000001</v>
      </c>
      <c r="BJ276" s="265">
        <v>0.72423000000000004</v>
      </c>
      <c r="BK276" s="265">
        <v>0.19739999999999999</v>
      </c>
      <c r="BL276" s="265">
        <v>0.41586000000000001</v>
      </c>
      <c r="BM276" s="265">
        <v>0.28049000000000002</v>
      </c>
      <c r="BN276" s="265">
        <v>0.39657999999999999</v>
      </c>
      <c r="BO276" s="265">
        <v>0.56000000000000005</v>
      </c>
      <c r="BP276" s="265">
        <v>2.189E-2</v>
      </c>
      <c r="BQ276" s="265">
        <v>0.32736999999999999</v>
      </c>
      <c r="BR276" s="265">
        <v>0.42888999999999999</v>
      </c>
      <c r="BS276" s="265">
        <v>0.31703999999999999</v>
      </c>
      <c r="BT276" s="265">
        <v>0.37164999999999998</v>
      </c>
      <c r="BU276" s="265">
        <v>1.1124999999999999E-2</v>
      </c>
      <c r="BV276" s="265">
        <v>5.5481999999999997E-3</v>
      </c>
      <c r="BW276" s="265">
        <v>3.8813E-2</v>
      </c>
      <c r="BX276" s="265">
        <v>1.9300000000000001E-2</v>
      </c>
      <c r="BY276" s="265">
        <v>0.69576000000000005</v>
      </c>
      <c r="BZ276" s="265">
        <v>0.68298000000000003</v>
      </c>
      <c r="CA276" s="265">
        <v>0.97199999999999998</v>
      </c>
      <c r="CB276" s="265">
        <v>0.79093000000000002</v>
      </c>
      <c r="CC276" s="265">
        <v>0.94213999999999998</v>
      </c>
      <c r="CD276" s="265">
        <v>0.68483000000000005</v>
      </c>
      <c r="CE276" s="265">
        <v>0.64139000000000002</v>
      </c>
      <c r="CF276" s="265">
        <v>0.69952000000000003</v>
      </c>
      <c r="CG276" s="265">
        <v>0.66347999999999996</v>
      </c>
      <c r="CH276" s="265">
        <v>0.65073000000000003</v>
      </c>
      <c r="CI276" s="265">
        <v>0.65120999999999996</v>
      </c>
      <c r="CJ276" s="265">
        <v>0.65220999999999996</v>
      </c>
      <c r="CK276" s="265">
        <v>0.71038000000000001</v>
      </c>
      <c r="CL276" s="265">
        <v>0.50915999999999995</v>
      </c>
      <c r="CM276" s="265">
        <v>0.13714000000000001</v>
      </c>
      <c r="CN276" s="265">
        <v>0.8</v>
      </c>
      <c r="CO276" s="265">
        <v>0.13264000000000001</v>
      </c>
      <c r="CP276" s="265">
        <v>0.14024</v>
      </c>
      <c r="CQ276" s="265">
        <v>0.13667000000000001</v>
      </c>
      <c r="CR276" s="265">
        <v>0.106</v>
      </c>
      <c r="CS276" s="265">
        <v>6.1224000000000001E-2</v>
      </c>
      <c r="CT276" s="265">
        <v>0.21856</v>
      </c>
      <c r="CU276" s="265">
        <v>0.47199999999999998</v>
      </c>
      <c r="CV276" s="265">
        <v>0.15855</v>
      </c>
      <c r="CW276" s="265">
        <v>0.28484999999999999</v>
      </c>
      <c r="CX276" s="265">
        <v>8.0411999999999997E-2</v>
      </c>
      <c r="CY276" s="265">
        <v>0.38968999999999998</v>
      </c>
      <c r="CZ276" s="265">
        <v>0.73870000000000002</v>
      </c>
      <c r="DA276" s="265">
        <v>0.49657000000000001</v>
      </c>
      <c r="DB276" s="265">
        <v>0.4</v>
      </c>
      <c r="DC276" s="265">
        <v>0.34433000000000002</v>
      </c>
      <c r="DD276" s="265">
        <v>0.37171999999999999</v>
      </c>
      <c r="DE276" s="265">
        <v>0.35670000000000002</v>
      </c>
      <c r="DF276" s="265">
        <v>1.174E-2</v>
      </c>
      <c r="DG276" s="265">
        <v>1.1891000000000001E-2</v>
      </c>
      <c r="DH276" s="265">
        <v>0.80608999999999997</v>
      </c>
      <c r="DI276" s="265">
        <v>1.3691999999999999E-2</v>
      </c>
      <c r="DJ276" s="265">
        <v>1.6455999999999998E-2</v>
      </c>
      <c r="DK276" s="265">
        <v>5.0097000000000003E-2</v>
      </c>
      <c r="DL276" s="265">
        <v>1.8142E-3</v>
      </c>
      <c r="DM276" s="265">
        <v>1.2127000000000001E-2</v>
      </c>
      <c r="DN276" s="265">
        <v>3.3229000000000002E-2</v>
      </c>
      <c r="DO276" s="265">
        <v>9.8945999999999999E-3</v>
      </c>
      <c r="DP276" s="265">
        <v>3.1219E-2</v>
      </c>
      <c r="DQ276" s="265">
        <v>6.8918999999999994E-2</v>
      </c>
      <c r="DR276" s="265">
        <v>6.5190999999999999E-2</v>
      </c>
      <c r="DS276" s="265">
        <v>1.4010999999999999E-2</v>
      </c>
      <c r="DT276" s="265">
        <v>2.0053999999999999E-2</v>
      </c>
      <c r="DU276" s="265">
        <v>1.2331E-2</v>
      </c>
      <c r="DV276" s="265">
        <v>1.1839999999999999E-3</v>
      </c>
      <c r="DW276" s="265">
        <v>1.7479000000000001E-2</v>
      </c>
      <c r="DX276" s="265">
        <v>6.1918000000000001E-2</v>
      </c>
      <c r="DY276" s="265">
        <v>8.7607000000000004E-2</v>
      </c>
      <c r="DZ276" s="265">
        <v>1.2290000000000001E-3</v>
      </c>
      <c r="EA276" s="265">
        <v>1.8055999999999999E-2</v>
      </c>
      <c r="EB276" s="265">
        <v>1.6447E-2</v>
      </c>
      <c r="EC276" s="265">
        <v>1.6447E-2</v>
      </c>
      <c r="ED276" s="265">
        <v>1.6448000000000001E-2</v>
      </c>
      <c r="EE276" s="265">
        <v>1.6448000000000001E-2</v>
      </c>
      <c r="EF276" s="265">
        <v>4.9964000000000001E-2</v>
      </c>
      <c r="EG276" s="265">
        <v>1.8055000000000002E-2</v>
      </c>
      <c r="EH276" s="265">
        <v>2.0045E-2</v>
      </c>
      <c r="EI276" s="265">
        <v>0.38367000000000001</v>
      </c>
      <c r="EJ276" s="265">
        <v>0.36701</v>
      </c>
      <c r="EK276" s="265">
        <v>0.37171999999999999</v>
      </c>
      <c r="EL276" s="265">
        <v>0.33957999999999999</v>
      </c>
      <c r="EM276" s="265">
        <v>8.4241999999999997E-2</v>
      </c>
      <c r="EN276" s="265">
        <v>7.2284000000000001E-2</v>
      </c>
      <c r="EO276" s="265">
        <v>0.95021</v>
      </c>
      <c r="EP276" s="265">
        <v>0.26927000000000001</v>
      </c>
      <c r="EQ276" s="265">
        <v>0.13725000000000001</v>
      </c>
      <c r="ER276" s="265">
        <v>0.12019000000000001</v>
      </c>
      <c r="ES276" s="265">
        <v>0.13417000000000001</v>
      </c>
      <c r="ET276" s="265">
        <v>0.13324</v>
      </c>
      <c r="EU276" s="265">
        <v>0.13586000000000001</v>
      </c>
      <c r="EV276" s="265">
        <v>6.3888E-2</v>
      </c>
      <c r="EW276" s="265">
        <v>7.5198000000000001E-2</v>
      </c>
      <c r="EX276" s="265">
        <v>9.7206000000000001E-2</v>
      </c>
      <c r="EY276" s="265">
        <v>0.13858000000000001</v>
      </c>
      <c r="EZ276" s="265">
        <v>0.29064000000000001</v>
      </c>
      <c r="FA276" s="265">
        <v>0.11194999999999999</v>
      </c>
      <c r="FB276" s="265">
        <v>8.5125999999999993E-2</v>
      </c>
      <c r="FC276" s="265">
        <v>6.2758999999999995E-2</v>
      </c>
      <c r="FD276" s="265">
        <v>0.16653999999999999</v>
      </c>
      <c r="FE276" s="265">
        <v>4.3808E-2</v>
      </c>
      <c r="FF276" s="265">
        <v>0.17052999999999999</v>
      </c>
      <c r="FG276" s="265">
        <v>0.16261</v>
      </c>
      <c r="FH276" s="265">
        <v>0.17810999999999999</v>
      </c>
      <c r="FI276" s="265">
        <v>0.18296999999999999</v>
      </c>
      <c r="FJ276" s="265">
        <v>5.6245000000000003E-2</v>
      </c>
      <c r="FK276" s="265">
        <v>5.7112999999999997E-2</v>
      </c>
      <c r="FL276" s="265">
        <v>0.30513000000000001</v>
      </c>
      <c r="FM276" s="265">
        <v>0.19314000000000001</v>
      </c>
      <c r="FN276" s="265">
        <v>0.93132000000000004</v>
      </c>
      <c r="FO276" s="265">
        <v>0.79</v>
      </c>
      <c r="FP276" s="265">
        <v>0.20874000000000001</v>
      </c>
      <c r="FQ276" s="265">
        <v>0.82386999999999999</v>
      </c>
      <c r="FR276" s="265">
        <v>0.69040000000000001</v>
      </c>
      <c r="FS276" s="265">
        <v>0.65758000000000005</v>
      </c>
      <c r="FT276" s="265">
        <v>0.95065999999999995</v>
      </c>
      <c r="FU276" s="265">
        <v>0.95218000000000003</v>
      </c>
      <c r="FV276" s="265">
        <v>0.39213999999999999</v>
      </c>
      <c r="FW276" s="265">
        <v>0.22825999999999999</v>
      </c>
      <c r="FX276" s="265">
        <v>0.73916000000000004</v>
      </c>
      <c r="FY276" s="265">
        <v>0.20601</v>
      </c>
      <c r="FZ276" s="265">
        <v>0.22825999999999999</v>
      </c>
      <c r="GA276" s="265">
        <v>0.59421999999999997</v>
      </c>
      <c r="GB276" s="265">
        <v>0.32668000000000003</v>
      </c>
      <c r="GC276" s="265">
        <v>0.52170000000000005</v>
      </c>
      <c r="GD276" s="265">
        <v>0.88968000000000003</v>
      </c>
      <c r="GE276" s="265">
        <v>0.63314999999999999</v>
      </c>
      <c r="GF276" s="265">
        <v>0.73933000000000004</v>
      </c>
      <c r="GG276" s="265">
        <v>0.28572999999999998</v>
      </c>
      <c r="GH276" s="265">
        <v>0.32451000000000002</v>
      </c>
      <c r="GI276" s="265">
        <v>0.29823</v>
      </c>
      <c r="GJ276" s="265">
        <v>0.85492999999999997</v>
      </c>
      <c r="GK276" s="265">
        <v>0.87004999999999999</v>
      </c>
      <c r="GL276" s="265">
        <v>0.51749000000000001</v>
      </c>
      <c r="GM276" s="265">
        <v>0.80074000000000001</v>
      </c>
      <c r="GN276" s="265">
        <v>0.46498</v>
      </c>
      <c r="GO276" s="265">
        <v>0.79979</v>
      </c>
      <c r="GP276" s="265">
        <v>0.72614999999999996</v>
      </c>
      <c r="GQ276" s="265">
        <v>0.73043999999999998</v>
      </c>
      <c r="GR276" s="265">
        <v>0.66974999999999996</v>
      </c>
      <c r="GS276" s="265">
        <v>0.74231000000000003</v>
      </c>
      <c r="GT276" s="265">
        <v>0.74251</v>
      </c>
      <c r="GU276" s="265">
        <v>0.74687000000000003</v>
      </c>
      <c r="GV276" s="265">
        <v>0.72787999999999997</v>
      </c>
      <c r="GW276" s="265">
        <v>0.68455999999999995</v>
      </c>
      <c r="GX276" s="265">
        <v>0.82276000000000005</v>
      </c>
      <c r="GY276" s="265">
        <v>0.23769999999999999</v>
      </c>
      <c r="GZ276" s="265">
        <v>0.1885</v>
      </c>
      <c r="HA276" s="265">
        <v>0.79586000000000001</v>
      </c>
      <c r="HB276" s="265">
        <v>0.76241000000000003</v>
      </c>
      <c r="HC276" s="265">
        <v>0.59411000000000003</v>
      </c>
      <c r="HD276" s="265">
        <v>0.40164</v>
      </c>
      <c r="HE276" s="265">
        <v>0.81859000000000004</v>
      </c>
      <c r="HF276" s="265">
        <v>0.43737999999999999</v>
      </c>
      <c r="HG276" s="265">
        <v>0.81850000000000001</v>
      </c>
      <c r="HH276" s="265">
        <v>0.8216</v>
      </c>
      <c r="HI276" s="265">
        <v>0.81874999999999998</v>
      </c>
      <c r="HJ276" s="265">
        <v>0.46871000000000002</v>
      </c>
      <c r="HK276" s="265">
        <v>0.88688</v>
      </c>
      <c r="HL276" s="265">
        <v>0.86158000000000001</v>
      </c>
      <c r="HM276" s="265">
        <v>0.72741999999999996</v>
      </c>
      <c r="HN276" s="265">
        <v>0.71181000000000005</v>
      </c>
      <c r="HO276" s="265">
        <v>0.71121000000000001</v>
      </c>
      <c r="HP276" s="265">
        <v>0.73526999999999998</v>
      </c>
      <c r="HQ276" s="265">
        <v>0.39562000000000003</v>
      </c>
      <c r="HR276" s="265">
        <v>0.39781</v>
      </c>
      <c r="HS276" s="265">
        <v>0.64737999999999996</v>
      </c>
      <c r="HT276" s="265">
        <v>0.39584999999999998</v>
      </c>
      <c r="HU276" s="265">
        <v>0.38264999999999999</v>
      </c>
      <c r="HV276" s="265">
        <v>0.74365000000000003</v>
      </c>
      <c r="HW276" s="265">
        <v>0.31275999999999998</v>
      </c>
      <c r="HX276" s="265">
        <v>0.34125</v>
      </c>
      <c r="HY276" s="265">
        <v>0.24889</v>
      </c>
      <c r="HZ276" s="265">
        <v>0.47538999999999998</v>
      </c>
      <c r="IA276" s="265">
        <v>0.62758999999999998</v>
      </c>
      <c r="IB276" s="265">
        <v>0.63366</v>
      </c>
      <c r="IC276" s="265">
        <v>0.62111000000000005</v>
      </c>
      <c r="ID276" s="265">
        <v>0.62683</v>
      </c>
      <c r="IE276" s="265">
        <v>0.67271000000000003</v>
      </c>
      <c r="IF276" s="265">
        <v>0.67503000000000002</v>
      </c>
      <c r="IG276" s="265">
        <v>0.76004000000000005</v>
      </c>
      <c r="IH276" s="265">
        <v>0.81877999999999995</v>
      </c>
      <c r="II276" s="265">
        <v>0.49299999999999999</v>
      </c>
      <c r="IJ276" s="265">
        <v>0.67495000000000005</v>
      </c>
      <c r="IK276" s="265">
        <v>0.66893000000000002</v>
      </c>
      <c r="IL276" s="265">
        <v>0.79942000000000002</v>
      </c>
      <c r="IM276" s="265">
        <v>0.53688000000000002</v>
      </c>
      <c r="IN276" s="265">
        <v>0.3896</v>
      </c>
      <c r="IO276" s="265">
        <v>0.21057000000000001</v>
      </c>
      <c r="IP276" s="265">
        <v>0.79264999999999997</v>
      </c>
      <c r="IQ276" s="265">
        <v>0.71550999999999998</v>
      </c>
      <c r="IR276" s="265">
        <v>0.31614999999999999</v>
      </c>
      <c r="IS276" s="265">
        <v>0.85309000000000001</v>
      </c>
      <c r="IT276" s="265">
        <v>0.27800000000000002</v>
      </c>
      <c r="IU276" s="265">
        <v>0.74916000000000005</v>
      </c>
      <c r="IV276" s="265">
        <v>0.93976999999999999</v>
      </c>
      <c r="IW276" s="265">
        <v>0.65720000000000001</v>
      </c>
      <c r="IX276" s="265">
        <v>0.72748000000000002</v>
      </c>
      <c r="IY276" s="265">
        <v>0.49331999999999998</v>
      </c>
      <c r="IZ276" s="265">
        <v>0.45854</v>
      </c>
      <c r="JA276" s="265">
        <v>0.47538999999999998</v>
      </c>
      <c r="JB276" s="265">
        <v>0.45578999999999997</v>
      </c>
      <c r="JC276" s="265">
        <v>0.48823</v>
      </c>
      <c r="JD276" s="265">
        <v>0.55025000000000002</v>
      </c>
      <c r="JE276" s="265">
        <v>0.82311999999999996</v>
      </c>
      <c r="JF276" s="265">
        <v>0.23530999999999999</v>
      </c>
      <c r="JG276" s="265">
        <v>0.68898000000000004</v>
      </c>
      <c r="JH276" s="265">
        <v>0.54495000000000005</v>
      </c>
      <c r="JI276" s="265">
        <v>0.36035</v>
      </c>
      <c r="JJ276" s="265">
        <v>0.35241</v>
      </c>
      <c r="JK276" s="265">
        <v>0.44469999999999998</v>
      </c>
      <c r="JL276" s="265">
        <v>0.44846000000000003</v>
      </c>
      <c r="JM276" s="265">
        <v>0.73853000000000002</v>
      </c>
      <c r="JN276" s="265">
        <v>0.70020000000000004</v>
      </c>
      <c r="JO276" s="265">
        <v>0.72248000000000001</v>
      </c>
      <c r="JP276" s="265">
        <v>0.28045999999999999</v>
      </c>
      <c r="JQ276" s="265">
        <v>0.73487999999999998</v>
      </c>
      <c r="JR276" s="265">
        <v>0.67715999999999998</v>
      </c>
      <c r="JS276" s="265">
        <v>0.65315000000000001</v>
      </c>
      <c r="JT276" s="265">
        <v>0.1779</v>
      </c>
      <c r="JU276" s="265">
        <v>0.57635000000000003</v>
      </c>
      <c r="JV276" s="265">
        <v>0.53846000000000005</v>
      </c>
      <c r="JW276" s="265">
        <v>0.75061</v>
      </c>
      <c r="JX276" s="265">
        <v>0.75419000000000003</v>
      </c>
      <c r="JY276" s="265">
        <v>0.72406000000000004</v>
      </c>
      <c r="JZ276" s="265">
        <v>0.68203000000000003</v>
      </c>
      <c r="KA276" s="265">
        <v>0.90903999999999996</v>
      </c>
      <c r="KB276" s="265">
        <v>0.98726999999999998</v>
      </c>
      <c r="KC276" s="265">
        <v>0.24429999999999999</v>
      </c>
      <c r="KD276" s="265">
        <v>0.19402</v>
      </c>
      <c r="KE276" s="265">
        <v>0.20501</v>
      </c>
      <c r="KF276" s="265">
        <v>0.20530999999999999</v>
      </c>
      <c r="KG276" s="265">
        <v>0.19575000000000001</v>
      </c>
      <c r="KH276" s="265">
        <v>0.58096999999999999</v>
      </c>
      <c r="KI276" s="265">
        <v>0.64110999999999996</v>
      </c>
      <c r="KJ276" s="265">
        <v>0.62877000000000005</v>
      </c>
      <c r="KK276" s="265">
        <v>0.94520999999999999</v>
      </c>
      <c r="KL276" s="265">
        <v>0.91713</v>
      </c>
      <c r="KM276" s="265">
        <v>0.93113999999999997</v>
      </c>
      <c r="KN276" s="265">
        <v>0.85446999999999995</v>
      </c>
      <c r="KO276" s="265">
        <v>0.76559999999999995</v>
      </c>
      <c r="KP276" s="265">
        <v>5.5459136875039197E-3</v>
      </c>
      <c r="KQ276" s="265">
        <v>0.61504999999999999</v>
      </c>
      <c r="KR276" s="265">
        <v>0.56235000000000002</v>
      </c>
      <c r="KS276" s="265">
        <v>0.52098999999999995</v>
      </c>
      <c r="KT276" s="265">
        <v>0.91838550504482985</v>
      </c>
      <c r="KU276" s="265">
        <v>0.39705000000000001</v>
      </c>
      <c r="KV276" s="265">
        <v>0.57199</v>
      </c>
      <c r="KW276" s="265">
        <v>0.63719999999999999</v>
      </c>
      <c r="KX276" s="265">
        <v>0.72904999999999998</v>
      </c>
      <c r="KY276" s="265">
        <v>0.86606000000000005</v>
      </c>
      <c r="KZ276" s="265">
        <v>0.97169000000000005</v>
      </c>
      <c r="LA276" s="265">
        <v>0.99970000000000003</v>
      </c>
      <c r="LB276" s="265">
        <v>0.96936</v>
      </c>
      <c r="LC276" s="265">
        <v>1</v>
      </c>
      <c r="LD276" s="265">
        <v>0</v>
      </c>
      <c r="LE276" s="265">
        <v>0.11206000000000001</v>
      </c>
      <c r="LF276" s="265">
        <v>0</v>
      </c>
      <c r="LG276" s="265">
        <v>0</v>
      </c>
      <c r="LH276" s="431">
        <v>1.7839891370385885E-3</v>
      </c>
      <c r="LI276" s="431">
        <v>1.912005478516221E-3</v>
      </c>
      <c r="LJ276" s="431">
        <v>2.113906666636467E-3</v>
      </c>
      <c r="LK276" s="431">
        <v>2.1807865705341101E-3</v>
      </c>
      <c r="LL276" s="431">
        <v>2.3286629002541304E-3</v>
      </c>
      <c r="LM276" s="431">
        <v>2.4781324900686741E-3</v>
      </c>
      <c r="LN276" s="431">
        <v>2.0174565725028515E-3</v>
      </c>
      <c r="LO276" s="431">
        <v>2.4636627640575171E-3</v>
      </c>
      <c r="LP276" s="431">
        <v>2.6570023037493229E-3</v>
      </c>
      <c r="LQ276" s="431">
        <v>2.7441591955721378E-3</v>
      </c>
      <c r="LR276" s="431">
        <v>1.5350289177149534E-3</v>
      </c>
      <c r="LS276" s="431">
        <v>1.9625802524387836E-3</v>
      </c>
      <c r="LT276" s="431">
        <v>1.656088512390852E-3</v>
      </c>
      <c r="LU276" s="431">
        <v>2.2963257506489754E-3</v>
      </c>
      <c r="LV276" s="431">
        <v>2.0767557434737682E-3</v>
      </c>
      <c r="LW276" s="431">
        <v>1.7663805047050118E-3</v>
      </c>
      <c r="LX276" s="431">
        <v>2.2972070146352053E-3</v>
      </c>
      <c r="LY276" s="431">
        <v>2.3748418316245079E-3</v>
      </c>
      <c r="LZ276" s="431">
        <v>1.6789657529443502E-3</v>
      </c>
      <c r="MA276" s="431">
        <v>1.8277843482792377E-3</v>
      </c>
      <c r="MB276" s="431">
        <v>1.7368718981742859E-3</v>
      </c>
      <c r="MC276" s="431">
        <v>2.1154878195375204E-3</v>
      </c>
      <c r="MD276" s="431">
        <v>2.0080269314348698E-3</v>
      </c>
      <c r="ME276" s="431">
        <v>1.7761590424925089E-3</v>
      </c>
      <c r="MF276" s="431">
        <v>1.7237210413441062E-3</v>
      </c>
      <c r="MG276" s="431">
        <v>1.7723834607750177E-3</v>
      </c>
      <c r="MH276" s="266"/>
      <c r="MI276" s="266"/>
      <c r="MJ276" s="266"/>
      <c r="MK276" s="266"/>
      <c r="ML276" s="266"/>
      <c r="MM276" s="266"/>
      <c r="MN276" s="266"/>
      <c r="MO276" s="266"/>
      <c r="MP276" s="266"/>
      <c r="MQ276" s="266"/>
      <c r="MR276" s="266"/>
      <c r="MS276" s="266"/>
      <c r="MT276" s="266"/>
      <c r="MU276" s="266"/>
      <c r="MV276" s="266"/>
      <c r="MW276" s="266"/>
      <c r="MX276" s="266"/>
      <c r="MY276" s="266"/>
      <c r="MZ276" s="266"/>
      <c r="NA276" s="266"/>
      <c r="NB276" s="266"/>
      <c r="NC276" s="266"/>
      <c r="ND276" s="266"/>
      <c r="NE276" s="266"/>
      <c r="NF276" s="266"/>
      <c r="NG276" s="266"/>
      <c r="NH276" s="266"/>
      <c r="NI276" s="266"/>
      <c r="NJ276" s="266"/>
      <c r="NK276" s="266"/>
      <c r="NL276" s="266"/>
      <c r="NM276" s="266"/>
      <c r="NN276" s="266"/>
      <c r="NO276" s="266"/>
      <c r="NP276" s="266"/>
      <c r="NQ276" s="266"/>
      <c r="NR276" s="266"/>
      <c r="NS276" s="266"/>
      <c r="NT276" s="266"/>
      <c r="NU276" s="266"/>
      <c r="NV276" s="266"/>
      <c r="NW276" s="266"/>
      <c r="NX276" s="266"/>
      <c r="NY276" s="266"/>
      <c r="NZ276" s="266"/>
      <c r="OA276" s="266"/>
      <c r="OB276" s="266"/>
      <c r="OC276" s="266"/>
      <c r="OD276" s="266"/>
      <c r="OE276" s="266"/>
      <c r="OF276" s="266"/>
      <c r="OG276" s="266"/>
      <c r="OH276" s="266"/>
      <c r="OI276" s="266"/>
      <c r="OJ276" s="266"/>
      <c r="OK276" s="266"/>
      <c r="OL276" s="266"/>
      <c r="OM276" s="266"/>
      <c r="ON276" s="267"/>
    </row>
    <row r="277" spans="1:404">
      <c r="A277" s="261">
        <v>652</v>
      </c>
      <c r="B277" s="265">
        <v>9.0358999999999995E-2</v>
      </c>
      <c r="C277" s="265">
        <v>0.12623999999999999</v>
      </c>
      <c r="D277" s="265">
        <v>0.15422</v>
      </c>
      <c r="E277" s="265">
        <v>0.18639</v>
      </c>
      <c r="F277" s="265">
        <v>8.6653999999999995E-2</v>
      </c>
      <c r="G277" s="265">
        <v>0.12009</v>
      </c>
      <c r="H277" s="265">
        <v>0.22781999999999999</v>
      </c>
      <c r="I277" s="265">
        <v>0.42475000000000002</v>
      </c>
      <c r="J277" s="265">
        <v>0.46389000000000002</v>
      </c>
      <c r="K277" s="265">
        <v>4.1008999999999997E-2</v>
      </c>
      <c r="L277" s="265">
        <v>4.6018999999999997E-2</v>
      </c>
      <c r="M277" s="265">
        <v>5.6675999999999997E-2</v>
      </c>
      <c r="N277" s="265">
        <v>0.38780999999999999</v>
      </c>
      <c r="O277" s="265">
        <v>0.17574999999999999</v>
      </c>
      <c r="P277" s="265">
        <v>0.11804000000000001</v>
      </c>
      <c r="Q277" s="265">
        <v>9.4298000000000007E-2</v>
      </c>
      <c r="R277" s="265">
        <v>0.17921999999999999</v>
      </c>
      <c r="S277" s="265">
        <v>0.26973000000000003</v>
      </c>
      <c r="T277" s="265">
        <v>0.18576000000000001</v>
      </c>
      <c r="U277" s="265">
        <v>0.19098000000000001</v>
      </c>
      <c r="V277" s="265">
        <v>0.12977</v>
      </c>
      <c r="W277" s="265">
        <v>9.0915999999999997E-2</v>
      </c>
      <c r="X277" s="265">
        <v>9.1964000000000004E-2</v>
      </c>
      <c r="Y277" s="265">
        <v>8.5680999999999993E-2</v>
      </c>
      <c r="Z277" s="265">
        <v>6.3640000000000002E-2</v>
      </c>
      <c r="AA277" s="265">
        <v>8.9892E-2</v>
      </c>
      <c r="AB277" s="265">
        <v>6.2950000000000006E-2</v>
      </c>
      <c r="AC277" s="265">
        <v>0.35629</v>
      </c>
      <c r="AD277" s="265">
        <v>0.24016000000000001</v>
      </c>
      <c r="AE277" s="265">
        <v>8.4491999999999998E-2</v>
      </c>
      <c r="AF277" s="265">
        <v>7.7015E-2</v>
      </c>
      <c r="AG277" s="265">
        <v>2.7077E-2</v>
      </c>
      <c r="AH277" s="265">
        <v>5.2782999999999997E-2</v>
      </c>
      <c r="AI277" s="265">
        <v>4.6618E-2</v>
      </c>
      <c r="AJ277" s="265">
        <v>7.5187000000000004E-2</v>
      </c>
      <c r="AK277" s="265">
        <v>5.5758000000000002E-2</v>
      </c>
      <c r="AL277" s="265">
        <v>4.2788E-2</v>
      </c>
      <c r="AM277" s="265">
        <v>5.1235000000000003E-2</v>
      </c>
      <c r="AN277" s="265">
        <v>4.7699999999999999E-2</v>
      </c>
      <c r="AO277" s="265">
        <v>3.7331999999999997E-2</v>
      </c>
      <c r="AP277" s="265">
        <v>5.5008000000000001E-2</v>
      </c>
      <c r="AQ277" s="265">
        <v>4.1928E-2</v>
      </c>
      <c r="AR277" s="265">
        <v>3.5497000000000001E-2</v>
      </c>
      <c r="AS277" s="265">
        <v>4.5985999999999999E-2</v>
      </c>
      <c r="AT277" s="265">
        <v>3.9197999999999997E-2</v>
      </c>
      <c r="AU277" s="265">
        <v>3.1639E-2</v>
      </c>
      <c r="AV277" s="265">
        <v>3.49E-2</v>
      </c>
      <c r="AW277" s="265">
        <v>7.2743000000000002E-2</v>
      </c>
      <c r="AX277" s="265">
        <v>6.7027000000000003E-2</v>
      </c>
      <c r="AY277" s="265">
        <v>5.6315999999999998E-2</v>
      </c>
      <c r="AZ277" s="265">
        <v>4.7937E-2</v>
      </c>
      <c r="BA277" s="265">
        <v>5.2701999999999999E-2</v>
      </c>
      <c r="BB277" s="265">
        <v>5.2701999999999999E-2</v>
      </c>
      <c r="BC277" s="265">
        <v>5.2657000000000002E-2</v>
      </c>
      <c r="BD277" s="265">
        <v>5.2701999999999999E-2</v>
      </c>
      <c r="BE277" s="265">
        <v>8.6545999999999998E-2</v>
      </c>
      <c r="BF277" s="265">
        <v>7.6370999999999994E-2</v>
      </c>
      <c r="BG277" s="265">
        <v>0.34898000000000001</v>
      </c>
      <c r="BH277" s="265">
        <v>0.34190999999999999</v>
      </c>
      <c r="BI277" s="265">
        <v>0.79715999999999998</v>
      </c>
      <c r="BJ277" s="265">
        <v>0.72316000000000003</v>
      </c>
      <c r="BK277" s="265">
        <v>0.2</v>
      </c>
      <c r="BL277" s="265">
        <v>0.42956</v>
      </c>
      <c r="BM277" s="265">
        <v>0.29268</v>
      </c>
      <c r="BN277" s="265">
        <v>0.41441</v>
      </c>
      <c r="BO277" s="265">
        <v>0.56286000000000003</v>
      </c>
      <c r="BP277" s="265">
        <v>2.2237E-2</v>
      </c>
      <c r="BQ277" s="265">
        <v>0.33267999999999998</v>
      </c>
      <c r="BR277" s="265">
        <v>0.42577999999999999</v>
      </c>
      <c r="BS277" s="265">
        <v>0.32602999999999999</v>
      </c>
      <c r="BT277" s="265">
        <v>0.37320999999999999</v>
      </c>
      <c r="BU277" s="265">
        <v>1.1211E-2</v>
      </c>
      <c r="BV277" s="265">
        <v>5.3553999999999997E-3</v>
      </c>
      <c r="BW277" s="265">
        <v>3.7301000000000001E-2</v>
      </c>
      <c r="BX277" s="265">
        <v>1.8297000000000001E-2</v>
      </c>
      <c r="BY277" s="265">
        <v>0.69894000000000001</v>
      </c>
      <c r="BZ277" s="265">
        <v>0.68562999999999996</v>
      </c>
      <c r="CA277" s="265">
        <v>0.97399999999999998</v>
      </c>
      <c r="CB277" s="265">
        <v>0.79364000000000001</v>
      </c>
      <c r="CC277" s="265">
        <v>0.94452000000000003</v>
      </c>
      <c r="CD277" s="265">
        <v>0.68789999999999996</v>
      </c>
      <c r="CE277" s="265">
        <v>0.64420999999999995</v>
      </c>
      <c r="CF277" s="265">
        <v>0.70247999999999999</v>
      </c>
      <c r="CG277" s="265">
        <v>0.66647999999999996</v>
      </c>
      <c r="CH277" s="265">
        <v>0.65376999999999996</v>
      </c>
      <c r="CI277" s="265">
        <v>0.65441000000000005</v>
      </c>
      <c r="CJ277" s="265">
        <v>0.65569999999999995</v>
      </c>
      <c r="CK277" s="265">
        <v>0.71375999999999995</v>
      </c>
      <c r="CL277" s="265">
        <v>0.50897000000000003</v>
      </c>
      <c r="CM277" s="265">
        <v>0.13411999999999999</v>
      </c>
      <c r="CN277" s="265">
        <v>0.72121000000000002</v>
      </c>
      <c r="CO277" s="265">
        <v>0.1293</v>
      </c>
      <c r="CP277" s="265">
        <v>0.13633000000000001</v>
      </c>
      <c r="CQ277" s="265">
        <v>0.13217999999999999</v>
      </c>
      <c r="CR277" s="265">
        <v>0.10199999999999999</v>
      </c>
      <c r="CS277" s="265">
        <v>6.1224000000000001E-2</v>
      </c>
      <c r="CT277" s="265">
        <v>0.2</v>
      </c>
      <c r="CU277" s="265">
        <v>0.42399999999999999</v>
      </c>
      <c r="CV277" s="265">
        <v>0.14984</v>
      </c>
      <c r="CW277" s="265">
        <v>0.26667000000000002</v>
      </c>
      <c r="CX277" s="265">
        <v>7.8350000000000003E-2</v>
      </c>
      <c r="CY277" s="265">
        <v>0.35670000000000002</v>
      </c>
      <c r="CZ277" s="265">
        <v>0.76597999999999999</v>
      </c>
      <c r="DA277" s="265">
        <v>0.50719999999999998</v>
      </c>
      <c r="DB277" s="265">
        <v>0.35555999999999999</v>
      </c>
      <c r="DC277" s="265">
        <v>0.30721999999999999</v>
      </c>
      <c r="DD277" s="265">
        <v>0.32929000000000003</v>
      </c>
      <c r="DE277" s="265">
        <v>0.32164999999999999</v>
      </c>
      <c r="DF277" s="265">
        <v>1.0382000000000001E-2</v>
      </c>
      <c r="DG277" s="265">
        <v>1.0527E-2</v>
      </c>
      <c r="DH277" s="265">
        <v>0.75307000000000002</v>
      </c>
      <c r="DI277" s="265">
        <v>1.1795E-2</v>
      </c>
      <c r="DJ277" s="265">
        <v>1.4219000000000001E-2</v>
      </c>
      <c r="DK277" s="265">
        <v>4.4253000000000001E-2</v>
      </c>
      <c r="DL277" s="265">
        <v>1.5214E-3</v>
      </c>
      <c r="DM277" s="265">
        <v>1.0763E-2</v>
      </c>
      <c r="DN277" s="265">
        <v>2.9106E-2</v>
      </c>
      <c r="DO277" s="265">
        <v>8.4752000000000004E-3</v>
      </c>
      <c r="DP277" s="265">
        <v>2.7310000000000001E-2</v>
      </c>
      <c r="DQ277" s="265">
        <v>6.1407000000000003E-2</v>
      </c>
      <c r="DR277" s="265">
        <v>5.6766999999999998E-2</v>
      </c>
      <c r="DS277" s="265">
        <v>1.4172000000000001E-2</v>
      </c>
      <c r="DT277" s="265">
        <v>1.9715E-2</v>
      </c>
      <c r="DU277" s="265">
        <v>1.0604000000000001E-2</v>
      </c>
      <c r="DV277" s="265">
        <v>9.8799999999999995E-4</v>
      </c>
      <c r="DW277" s="265">
        <v>1.5117E-2</v>
      </c>
      <c r="DX277" s="265">
        <v>5.3964999999999999E-2</v>
      </c>
      <c r="DY277" s="265">
        <v>7.6559000000000002E-2</v>
      </c>
      <c r="DZ277" s="265">
        <v>1.026E-3</v>
      </c>
      <c r="EA277" s="265">
        <v>1.5624000000000001E-2</v>
      </c>
      <c r="EB277" s="265">
        <v>1.4211E-2</v>
      </c>
      <c r="EC277" s="265">
        <v>1.421E-2</v>
      </c>
      <c r="ED277" s="265">
        <v>1.4211E-2</v>
      </c>
      <c r="EE277" s="265">
        <v>1.4212000000000001E-2</v>
      </c>
      <c r="EF277" s="265">
        <v>4.3874000000000003E-2</v>
      </c>
      <c r="EG277" s="265">
        <v>1.5622E-2</v>
      </c>
      <c r="EH277" s="265">
        <v>1.7371999999999999E-2</v>
      </c>
      <c r="EI277" s="265">
        <v>0.34898000000000001</v>
      </c>
      <c r="EJ277" s="265">
        <v>0.33195999999999998</v>
      </c>
      <c r="EK277" s="265">
        <v>0.32929000000000003</v>
      </c>
      <c r="EL277" s="265">
        <v>0.30417</v>
      </c>
      <c r="EM277" s="265">
        <v>7.5373999999999997E-2</v>
      </c>
      <c r="EN277" s="265">
        <v>6.4476000000000006E-2</v>
      </c>
      <c r="EO277" s="265">
        <v>0.93191999999999997</v>
      </c>
      <c r="EP277" s="265">
        <v>0.25339</v>
      </c>
      <c r="EQ277" s="265">
        <v>0.12</v>
      </c>
      <c r="ER277" s="265">
        <v>0.10518</v>
      </c>
      <c r="ES277" s="265">
        <v>0.11731</v>
      </c>
      <c r="ET277" s="265">
        <v>0.11651</v>
      </c>
      <c r="EU277" s="265">
        <v>0.11881</v>
      </c>
      <c r="EV277" s="265">
        <v>5.5979000000000001E-2</v>
      </c>
      <c r="EW277" s="265">
        <v>6.5824999999999995E-2</v>
      </c>
      <c r="EX277" s="265">
        <v>8.5110000000000005E-2</v>
      </c>
      <c r="EY277" s="265">
        <v>0.1211</v>
      </c>
      <c r="EZ277" s="265">
        <v>0.27346999999999999</v>
      </c>
      <c r="FA277" s="265">
        <v>9.8027000000000003E-2</v>
      </c>
      <c r="FB277" s="265">
        <v>7.4602000000000002E-2</v>
      </c>
      <c r="FC277" s="265">
        <v>5.5120000000000002E-2</v>
      </c>
      <c r="FD277" s="265">
        <v>0.14568999999999999</v>
      </c>
      <c r="FE277" s="265">
        <v>3.8507E-2</v>
      </c>
      <c r="FF277" s="265">
        <v>0.14923</v>
      </c>
      <c r="FG277" s="265">
        <v>0.14230000000000001</v>
      </c>
      <c r="FH277" s="265">
        <v>0.15576000000000001</v>
      </c>
      <c r="FI277" s="265">
        <v>0.16</v>
      </c>
      <c r="FJ277" s="265">
        <v>4.9856999999999999E-2</v>
      </c>
      <c r="FK277" s="265">
        <v>5.0647999999999999E-2</v>
      </c>
      <c r="FL277" s="265">
        <v>0.27800000000000002</v>
      </c>
      <c r="FM277" s="265">
        <v>0.18156</v>
      </c>
      <c r="FN277" s="265">
        <v>0.92161999999999999</v>
      </c>
      <c r="FO277" s="265">
        <v>0.78</v>
      </c>
      <c r="FP277" s="265">
        <v>0.20435</v>
      </c>
      <c r="FQ277" s="265">
        <v>0.81189</v>
      </c>
      <c r="FR277" s="265">
        <v>0.67849999999999999</v>
      </c>
      <c r="FS277" s="265">
        <v>0.64537999999999995</v>
      </c>
      <c r="FT277" s="265">
        <v>0.94450999999999996</v>
      </c>
      <c r="FU277" s="265">
        <v>0.94454000000000005</v>
      </c>
      <c r="FV277" s="265">
        <v>0.38596000000000003</v>
      </c>
      <c r="FW277" s="265">
        <v>0.22367999999999999</v>
      </c>
      <c r="FX277" s="265">
        <v>0.72899000000000003</v>
      </c>
      <c r="FY277" s="265">
        <v>0.20194000000000001</v>
      </c>
      <c r="FZ277" s="265">
        <v>0.22367999999999999</v>
      </c>
      <c r="GA277" s="265">
        <v>0.58799999999999997</v>
      </c>
      <c r="GB277" s="265">
        <v>0.32069999999999999</v>
      </c>
      <c r="GC277" s="265">
        <v>0.51068999999999998</v>
      </c>
      <c r="GD277" s="265">
        <v>0.88173999999999997</v>
      </c>
      <c r="GE277" s="265">
        <v>0.62341000000000002</v>
      </c>
      <c r="GF277" s="265">
        <v>0.72804000000000002</v>
      </c>
      <c r="GG277" s="265">
        <v>0.28045999999999999</v>
      </c>
      <c r="GH277" s="265">
        <v>0.31849</v>
      </c>
      <c r="GI277" s="265">
        <v>0.29281000000000001</v>
      </c>
      <c r="GJ277" s="265">
        <v>0.84613000000000005</v>
      </c>
      <c r="GK277" s="265">
        <v>0.86080000000000001</v>
      </c>
      <c r="GL277" s="265">
        <v>0.51000999999999996</v>
      </c>
      <c r="GM277" s="265">
        <v>0.79198000000000002</v>
      </c>
      <c r="GN277" s="265">
        <v>0.45657999999999999</v>
      </c>
      <c r="GO277" s="265">
        <v>0.78959999999999997</v>
      </c>
      <c r="GP277" s="265">
        <v>0.71536999999999995</v>
      </c>
      <c r="GQ277" s="265">
        <v>0.71989999999999998</v>
      </c>
      <c r="GR277" s="265">
        <v>0.65985000000000005</v>
      </c>
      <c r="GS277" s="265">
        <v>0.73228000000000004</v>
      </c>
      <c r="GT277" s="265">
        <v>0.73194000000000004</v>
      </c>
      <c r="GU277" s="265">
        <v>0.73624000000000001</v>
      </c>
      <c r="GV277" s="265">
        <v>0.71787999999999996</v>
      </c>
      <c r="GW277" s="265">
        <v>0.67371000000000003</v>
      </c>
      <c r="GX277" s="265">
        <v>0.81401000000000001</v>
      </c>
      <c r="GY277" s="265">
        <v>0.23272999999999999</v>
      </c>
      <c r="GZ277" s="265">
        <v>0.18448999999999999</v>
      </c>
      <c r="HA277" s="265">
        <v>0.78610999999999998</v>
      </c>
      <c r="HB277" s="265">
        <v>0.75183</v>
      </c>
      <c r="HC277" s="265">
        <v>0.58381000000000005</v>
      </c>
      <c r="HD277" s="265">
        <v>0.39589999999999997</v>
      </c>
      <c r="HE277" s="265">
        <v>0.80984</v>
      </c>
      <c r="HF277" s="265">
        <v>0.42930000000000001</v>
      </c>
      <c r="HG277" s="265">
        <v>0.80969999999999998</v>
      </c>
      <c r="HH277" s="265">
        <v>0.81291999999999998</v>
      </c>
      <c r="HI277" s="265">
        <v>0.81008000000000002</v>
      </c>
      <c r="HJ277" s="265">
        <v>0.45900999999999997</v>
      </c>
      <c r="HK277" s="265">
        <v>0.87726000000000004</v>
      </c>
      <c r="HL277" s="265">
        <v>0.85211000000000003</v>
      </c>
      <c r="HM277" s="265">
        <v>0.71677000000000002</v>
      </c>
      <c r="HN277" s="265">
        <v>0.70152000000000003</v>
      </c>
      <c r="HO277" s="265">
        <v>0.70074000000000003</v>
      </c>
      <c r="HP277" s="265">
        <v>0.72414999999999996</v>
      </c>
      <c r="HQ277" s="265">
        <v>0.38862000000000002</v>
      </c>
      <c r="HR277" s="265">
        <v>0.39073999999999998</v>
      </c>
      <c r="HS277" s="265">
        <v>0.63678000000000001</v>
      </c>
      <c r="HT277" s="265">
        <v>0.38928000000000001</v>
      </c>
      <c r="HU277" s="265">
        <v>0.376</v>
      </c>
      <c r="HV277" s="265">
        <v>0.73267000000000004</v>
      </c>
      <c r="HW277" s="265">
        <v>0.30592999999999998</v>
      </c>
      <c r="HX277" s="265">
        <v>0.33517000000000002</v>
      </c>
      <c r="HY277" s="265">
        <v>0.24389</v>
      </c>
      <c r="HZ277" s="265">
        <v>0.46704000000000001</v>
      </c>
      <c r="IA277" s="265">
        <v>0.61748999999999998</v>
      </c>
      <c r="IB277" s="265">
        <v>0.62351000000000001</v>
      </c>
      <c r="IC277" s="265">
        <v>0.61106000000000005</v>
      </c>
      <c r="ID277" s="265">
        <v>0.61678999999999995</v>
      </c>
      <c r="IE277" s="265">
        <v>0.66173000000000004</v>
      </c>
      <c r="IF277" s="265">
        <v>0.66315999999999997</v>
      </c>
      <c r="IG277" s="265">
        <v>0.74994000000000005</v>
      </c>
      <c r="IH277" s="265">
        <v>0.81011999999999995</v>
      </c>
      <c r="II277" s="265">
        <v>0.48372999999999999</v>
      </c>
      <c r="IJ277" s="265">
        <v>0.66371000000000002</v>
      </c>
      <c r="IK277" s="265">
        <v>0.65766999999999998</v>
      </c>
      <c r="IL277" s="265">
        <v>0.78986000000000001</v>
      </c>
      <c r="IM277" s="265">
        <v>0.52715999999999996</v>
      </c>
      <c r="IN277" s="265">
        <v>0.38183</v>
      </c>
      <c r="IO277" s="265">
        <v>0.20391000000000001</v>
      </c>
      <c r="IP277" s="265">
        <v>0.78063000000000005</v>
      </c>
      <c r="IQ277" s="265">
        <v>0.70484000000000002</v>
      </c>
      <c r="IR277" s="265">
        <v>0.31052000000000002</v>
      </c>
      <c r="IS277" s="265">
        <v>0.84272000000000002</v>
      </c>
      <c r="IT277" s="265">
        <v>0.27292</v>
      </c>
      <c r="IU277" s="265">
        <v>0.73889000000000005</v>
      </c>
      <c r="IV277" s="265">
        <v>0.93235000000000001</v>
      </c>
      <c r="IW277" s="265">
        <v>0.64539000000000002</v>
      </c>
      <c r="IX277" s="265">
        <v>0.71664000000000005</v>
      </c>
      <c r="IY277" s="265">
        <v>0.48491000000000001</v>
      </c>
      <c r="IZ277" s="265">
        <v>0.45096999999999998</v>
      </c>
      <c r="JA277" s="265">
        <v>0.46742</v>
      </c>
      <c r="JB277" s="265">
        <v>0.44819999999999999</v>
      </c>
      <c r="JC277" s="265">
        <v>0.48003000000000001</v>
      </c>
      <c r="JD277" s="265">
        <v>0.54010000000000002</v>
      </c>
      <c r="JE277" s="265">
        <v>0.81357999999999997</v>
      </c>
      <c r="JF277" s="265">
        <v>0.23066999999999999</v>
      </c>
      <c r="JG277" s="265">
        <v>0.67857999999999996</v>
      </c>
      <c r="JH277" s="265">
        <v>0.53563000000000005</v>
      </c>
      <c r="JI277" s="265">
        <v>0.35409000000000002</v>
      </c>
      <c r="JJ277" s="265">
        <v>0.34591</v>
      </c>
      <c r="JK277" s="265">
        <v>0.43658999999999998</v>
      </c>
      <c r="JL277" s="265">
        <v>0.44119999999999998</v>
      </c>
      <c r="JM277" s="265">
        <v>0.72911999999999999</v>
      </c>
      <c r="JN277" s="265">
        <v>0.68801999999999996</v>
      </c>
      <c r="JO277" s="265">
        <v>0.71184000000000003</v>
      </c>
      <c r="JP277" s="265">
        <v>0.27500999999999998</v>
      </c>
      <c r="JQ277" s="265">
        <v>0.72458</v>
      </c>
      <c r="JR277" s="265">
        <v>0.66752</v>
      </c>
      <c r="JS277" s="265">
        <v>0.64095999999999997</v>
      </c>
      <c r="JT277" s="265">
        <v>0.17452000000000001</v>
      </c>
      <c r="JU277" s="265">
        <v>0.56906000000000001</v>
      </c>
      <c r="JV277" s="265">
        <v>0.52915000000000001</v>
      </c>
      <c r="JW277" s="265">
        <v>0.73865999999999998</v>
      </c>
      <c r="JX277" s="265">
        <v>0.74195999999999995</v>
      </c>
      <c r="JY277" s="265">
        <v>0.71321999999999997</v>
      </c>
      <c r="JZ277" s="265">
        <v>0.67344000000000004</v>
      </c>
      <c r="KA277" s="265">
        <v>0.90107999999999999</v>
      </c>
      <c r="KB277" s="265">
        <v>0.98309000000000002</v>
      </c>
      <c r="KC277" s="265">
        <v>0.23946999999999999</v>
      </c>
      <c r="KD277" s="265">
        <v>0.18998999999999999</v>
      </c>
      <c r="KE277" s="265">
        <v>0.20077999999999999</v>
      </c>
      <c r="KF277" s="265">
        <v>0.20133999999999999</v>
      </c>
      <c r="KG277" s="265">
        <v>0.19197</v>
      </c>
      <c r="KH277" s="265">
        <v>0.57196999999999998</v>
      </c>
      <c r="KI277" s="265">
        <v>0.63000999999999996</v>
      </c>
      <c r="KJ277" s="265">
        <v>0.61778</v>
      </c>
      <c r="KK277" s="265">
        <v>0.93791000000000002</v>
      </c>
      <c r="KL277" s="265">
        <v>0.90912999999999999</v>
      </c>
      <c r="KM277" s="265">
        <v>0.93359999999999999</v>
      </c>
      <c r="KN277" s="265">
        <v>0.85587999999999997</v>
      </c>
      <c r="KO277" s="265">
        <v>0.76626000000000005</v>
      </c>
      <c r="KP277" s="265">
        <v>5.5471273695707445E-3</v>
      </c>
      <c r="KQ277" s="265">
        <v>0.6149</v>
      </c>
      <c r="KR277" s="265">
        <v>0.56198999999999999</v>
      </c>
      <c r="KS277" s="265">
        <v>0.52049999999999996</v>
      </c>
      <c r="KT277" s="265">
        <v>0.91921296084856974</v>
      </c>
      <c r="KU277" s="265">
        <v>0.40077000000000002</v>
      </c>
      <c r="KV277" s="265">
        <v>0.57537000000000005</v>
      </c>
      <c r="KW277" s="265">
        <v>0.64032</v>
      </c>
      <c r="KX277" s="265">
        <v>0.73168999999999995</v>
      </c>
      <c r="KY277" s="265">
        <v>0.86780999999999997</v>
      </c>
      <c r="KZ277" s="265">
        <v>0.97248999999999997</v>
      </c>
      <c r="LA277" s="265">
        <v>0.99960000000000004</v>
      </c>
      <c r="LB277" s="265">
        <v>0.96857000000000004</v>
      </c>
      <c r="LC277" s="265">
        <v>1</v>
      </c>
      <c r="LD277" s="265">
        <v>0</v>
      </c>
      <c r="LE277" s="265">
        <v>0.11155</v>
      </c>
      <c r="LF277" s="265">
        <v>0</v>
      </c>
      <c r="LG277" s="265">
        <v>0</v>
      </c>
      <c r="LH277" s="431">
        <v>1.7328470712527633E-3</v>
      </c>
      <c r="LI277" s="431">
        <v>1.7979624681174755E-3</v>
      </c>
      <c r="LJ277" s="431">
        <v>1.9825790077447891E-3</v>
      </c>
      <c r="LK277" s="431">
        <v>1.9210076425224543E-3</v>
      </c>
      <c r="LL277" s="431">
        <v>2.0959465764462948E-3</v>
      </c>
      <c r="LM277" s="431">
        <v>2.1232026629149914E-3</v>
      </c>
      <c r="LN277" s="431">
        <v>1.7797962063923478E-3</v>
      </c>
      <c r="LO277" s="431">
        <v>2.0899039227515459E-3</v>
      </c>
      <c r="LP277" s="431">
        <v>2.2736045066267252E-3</v>
      </c>
      <c r="LQ277" s="431">
        <v>2.3133649956434965E-3</v>
      </c>
      <c r="LR277" s="431">
        <v>1.4915737556293607E-3</v>
      </c>
      <c r="LS277" s="431">
        <v>1.7629743088036776E-3</v>
      </c>
      <c r="LT277" s="431">
        <v>1.5975312562659383E-3</v>
      </c>
      <c r="LU277" s="431">
        <v>1.988373463973403E-3</v>
      </c>
      <c r="LV277" s="431">
        <v>1.860487274825573E-3</v>
      </c>
      <c r="LW277" s="431">
        <v>1.5228977426886559E-3</v>
      </c>
      <c r="LX277" s="431">
        <v>2.0278519950807095E-3</v>
      </c>
      <c r="LY277" s="431">
        <v>2.0304820500314236E-3</v>
      </c>
      <c r="LZ277" s="431">
        <v>1.6304111341014504E-3</v>
      </c>
      <c r="MA277" s="431">
        <v>1.70871801674366E-3</v>
      </c>
      <c r="MB277" s="431">
        <v>1.6854456625878811E-3</v>
      </c>
      <c r="MC277" s="431">
        <v>1.8618443282321095E-3</v>
      </c>
      <c r="MD277" s="431">
        <v>1.7466393765062094E-3</v>
      </c>
      <c r="ME277" s="431">
        <v>1.6289079794660211E-3</v>
      </c>
      <c r="MF277" s="431">
        <v>1.607715617865324E-3</v>
      </c>
      <c r="MG277" s="431">
        <v>1.6078535700216889E-3</v>
      </c>
      <c r="MH277" s="266"/>
      <c r="MI277" s="266"/>
      <c r="MJ277" s="266"/>
      <c r="MK277" s="266"/>
      <c r="ML277" s="266"/>
      <c r="MM277" s="266"/>
      <c r="MN277" s="266"/>
      <c r="MO277" s="266"/>
      <c r="MP277" s="266"/>
      <c r="MQ277" s="266"/>
      <c r="MR277" s="266"/>
      <c r="MS277" s="266"/>
      <c r="MT277" s="266"/>
      <c r="MU277" s="266"/>
      <c r="MV277" s="266"/>
      <c r="MW277" s="266"/>
      <c r="MX277" s="266"/>
      <c r="MY277" s="266"/>
      <c r="MZ277" s="266"/>
      <c r="NA277" s="266"/>
      <c r="NB277" s="266"/>
      <c r="NC277" s="266"/>
      <c r="ND277" s="266"/>
      <c r="NE277" s="266"/>
      <c r="NF277" s="266"/>
      <c r="NG277" s="266"/>
      <c r="NH277" s="266"/>
      <c r="NI277" s="266"/>
      <c r="NJ277" s="266"/>
      <c r="NK277" s="266"/>
      <c r="NL277" s="266"/>
      <c r="NM277" s="266"/>
      <c r="NN277" s="266"/>
      <c r="NO277" s="266"/>
      <c r="NP277" s="266"/>
      <c r="NQ277" s="266"/>
      <c r="NR277" s="266"/>
      <c r="NS277" s="266"/>
      <c r="NT277" s="266"/>
      <c r="NU277" s="266"/>
      <c r="NV277" s="266"/>
      <c r="NW277" s="266"/>
      <c r="NX277" s="266"/>
      <c r="NY277" s="266"/>
      <c r="NZ277" s="266"/>
      <c r="OA277" s="266"/>
      <c r="OB277" s="266"/>
      <c r="OC277" s="266"/>
      <c r="OD277" s="266"/>
      <c r="OE277" s="266"/>
      <c r="OF277" s="266"/>
      <c r="OG277" s="266"/>
      <c r="OH277" s="266"/>
      <c r="OI277" s="266"/>
      <c r="OJ277" s="266"/>
      <c r="OK277" s="266"/>
      <c r="OL277" s="266"/>
      <c r="OM277" s="266"/>
      <c r="ON277" s="267"/>
    </row>
    <row r="278" spans="1:404">
      <c r="A278" s="261">
        <v>653</v>
      </c>
      <c r="B278" s="265">
        <v>8.8024000000000005E-2</v>
      </c>
      <c r="C278" s="265">
        <v>0.12247</v>
      </c>
      <c r="D278" s="265">
        <v>0.14939</v>
      </c>
      <c r="E278" s="265">
        <v>0.18052000000000001</v>
      </c>
      <c r="F278" s="265">
        <v>8.4347000000000005E-2</v>
      </c>
      <c r="G278" s="265">
        <v>0.11634</v>
      </c>
      <c r="H278" s="265">
        <v>0.22822999999999999</v>
      </c>
      <c r="I278" s="265">
        <v>0.42452000000000001</v>
      </c>
      <c r="J278" s="265">
        <v>0.46775</v>
      </c>
      <c r="K278" s="265">
        <v>3.9870000000000003E-2</v>
      </c>
      <c r="L278" s="265">
        <v>4.4452999999999999E-2</v>
      </c>
      <c r="M278" s="265">
        <v>5.4516000000000002E-2</v>
      </c>
      <c r="N278" s="265">
        <v>0.37920999999999999</v>
      </c>
      <c r="O278" s="265">
        <v>0.17324999999999999</v>
      </c>
      <c r="P278" s="265">
        <v>0.11423</v>
      </c>
      <c r="Q278" s="265">
        <v>9.0715000000000004E-2</v>
      </c>
      <c r="R278" s="265">
        <v>0.17321</v>
      </c>
      <c r="S278" s="265">
        <v>0.26783000000000001</v>
      </c>
      <c r="T278" s="265">
        <v>0.18351000000000001</v>
      </c>
      <c r="U278" s="265">
        <v>0.18997</v>
      </c>
      <c r="V278" s="265">
        <v>0.12939999999999999</v>
      </c>
      <c r="W278" s="265">
        <v>8.5596000000000005E-2</v>
      </c>
      <c r="X278" s="265">
        <v>8.1448999999999994E-2</v>
      </c>
      <c r="Y278" s="265">
        <v>8.2473000000000005E-2</v>
      </c>
      <c r="Z278" s="265">
        <v>5.9433E-2</v>
      </c>
      <c r="AA278" s="265">
        <v>8.7663000000000005E-2</v>
      </c>
      <c r="AB278" s="265">
        <v>6.1504999999999997E-2</v>
      </c>
      <c r="AC278" s="265">
        <v>0.35399000000000003</v>
      </c>
      <c r="AD278" s="265">
        <v>0.23841000000000001</v>
      </c>
      <c r="AE278" s="265">
        <v>7.3110999999999995E-2</v>
      </c>
      <c r="AF278" s="265">
        <v>6.8058999999999995E-2</v>
      </c>
      <c r="AG278" s="265">
        <v>2.8073000000000001E-2</v>
      </c>
      <c r="AH278" s="265">
        <v>4.7493E-2</v>
      </c>
      <c r="AI278" s="265">
        <v>4.1271000000000002E-2</v>
      </c>
      <c r="AJ278" s="265">
        <v>6.3583000000000001E-2</v>
      </c>
      <c r="AK278" s="265">
        <v>4.4111999999999998E-2</v>
      </c>
      <c r="AL278" s="265">
        <v>3.8004000000000003E-2</v>
      </c>
      <c r="AM278" s="265">
        <v>4.1645000000000001E-2</v>
      </c>
      <c r="AN278" s="265">
        <v>3.7969000000000003E-2</v>
      </c>
      <c r="AO278" s="265">
        <v>3.3176999999999998E-2</v>
      </c>
      <c r="AP278" s="265">
        <v>4.5853999999999999E-2</v>
      </c>
      <c r="AQ278" s="265">
        <v>3.3522999999999997E-2</v>
      </c>
      <c r="AR278" s="265">
        <v>3.1586000000000003E-2</v>
      </c>
      <c r="AS278" s="265">
        <v>3.9607999999999997E-2</v>
      </c>
      <c r="AT278" s="265">
        <v>3.1475000000000003E-2</v>
      </c>
      <c r="AU278" s="265">
        <v>2.8202000000000001E-2</v>
      </c>
      <c r="AV278" s="265">
        <v>2.8173E-2</v>
      </c>
      <c r="AW278" s="265">
        <v>6.1434999999999997E-2</v>
      </c>
      <c r="AX278" s="265">
        <v>5.7618999999999997E-2</v>
      </c>
      <c r="AY278" s="265">
        <v>4.8716000000000002E-2</v>
      </c>
      <c r="AZ278" s="265">
        <v>4.2122E-2</v>
      </c>
      <c r="BA278" s="265">
        <v>4.6894999999999999E-2</v>
      </c>
      <c r="BB278" s="265">
        <v>4.6894999999999999E-2</v>
      </c>
      <c r="BC278" s="265">
        <v>4.6855000000000001E-2</v>
      </c>
      <c r="BD278" s="265">
        <v>4.6894999999999999E-2</v>
      </c>
      <c r="BE278" s="265">
        <v>8.5834999999999995E-2</v>
      </c>
      <c r="BF278" s="265">
        <v>7.6133000000000006E-2</v>
      </c>
      <c r="BG278" s="265">
        <v>0.34649000000000002</v>
      </c>
      <c r="BH278" s="265">
        <v>0.34233999999999998</v>
      </c>
      <c r="BI278" s="265">
        <v>0.79318999999999995</v>
      </c>
      <c r="BJ278" s="265">
        <v>0.72208000000000006</v>
      </c>
      <c r="BK278" s="265">
        <v>0.2026</v>
      </c>
      <c r="BL278" s="265">
        <v>0.44324999999999998</v>
      </c>
      <c r="BM278" s="265">
        <v>0.30487999999999998</v>
      </c>
      <c r="BN278" s="265">
        <v>0.43224000000000001</v>
      </c>
      <c r="BO278" s="265">
        <v>0.56571000000000005</v>
      </c>
      <c r="BP278" s="265">
        <v>2.2585000000000001E-2</v>
      </c>
      <c r="BQ278" s="265">
        <v>0.33798</v>
      </c>
      <c r="BR278" s="265">
        <v>0.42266999999999999</v>
      </c>
      <c r="BS278" s="265">
        <v>0.33501999999999998</v>
      </c>
      <c r="BT278" s="265">
        <v>0.37478</v>
      </c>
      <c r="BU278" s="265">
        <v>1.1298000000000001E-2</v>
      </c>
      <c r="BV278" s="265">
        <v>5.1625999999999998E-3</v>
      </c>
      <c r="BW278" s="265">
        <v>3.5788E-2</v>
      </c>
      <c r="BX278" s="265">
        <v>1.7292999999999999E-2</v>
      </c>
      <c r="BY278" s="265">
        <v>0.70211999999999997</v>
      </c>
      <c r="BZ278" s="265">
        <v>0.68828</v>
      </c>
      <c r="CA278" s="265">
        <v>0.97599999999999998</v>
      </c>
      <c r="CB278" s="265">
        <v>0.79635999999999996</v>
      </c>
      <c r="CC278" s="265">
        <v>0.94691000000000003</v>
      </c>
      <c r="CD278" s="265">
        <v>0.69096999999999997</v>
      </c>
      <c r="CE278" s="265">
        <v>0.64702999999999999</v>
      </c>
      <c r="CF278" s="265">
        <v>0.70545000000000002</v>
      </c>
      <c r="CG278" s="265">
        <v>0.66947999999999996</v>
      </c>
      <c r="CH278" s="265">
        <v>0.65681999999999996</v>
      </c>
      <c r="CI278" s="265">
        <v>0.65761000000000003</v>
      </c>
      <c r="CJ278" s="265">
        <v>0.65917999999999999</v>
      </c>
      <c r="CK278" s="265">
        <v>0.71714</v>
      </c>
      <c r="CL278" s="265">
        <v>0.50876999999999994</v>
      </c>
      <c r="CM278" s="265">
        <v>0.13109000000000001</v>
      </c>
      <c r="CN278" s="265">
        <v>0.64241999999999999</v>
      </c>
      <c r="CO278" s="265">
        <v>0.12597</v>
      </c>
      <c r="CP278" s="265">
        <v>0.13242999999999999</v>
      </c>
      <c r="CQ278" s="265">
        <v>0.12767999999999999</v>
      </c>
      <c r="CR278" s="265">
        <v>9.8000000000000004E-2</v>
      </c>
      <c r="CS278" s="265">
        <v>6.1224000000000001E-2</v>
      </c>
      <c r="CT278" s="265">
        <v>0.18143999999999999</v>
      </c>
      <c r="CU278" s="265">
        <v>0.376</v>
      </c>
      <c r="CV278" s="265">
        <v>0.14113000000000001</v>
      </c>
      <c r="CW278" s="265">
        <v>0.24848000000000001</v>
      </c>
      <c r="CX278" s="265">
        <v>7.6288999999999996E-2</v>
      </c>
      <c r="CY278" s="265">
        <v>0.32371</v>
      </c>
      <c r="CZ278" s="265">
        <v>0.79325999999999997</v>
      </c>
      <c r="DA278" s="265">
        <v>0.51781999999999995</v>
      </c>
      <c r="DB278" s="265">
        <v>0.31111</v>
      </c>
      <c r="DC278" s="265">
        <v>0.27010000000000001</v>
      </c>
      <c r="DD278" s="265">
        <v>0.28687000000000001</v>
      </c>
      <c r="DE278" s="265">
        <v>0.28660000000000002</v>
      </c>
      <c r="DF278" s="265">
        <v>9.0232000000000003E-3</v>
      </c>
      <c r="DG278" s="265">
        <v>9.1623999999999994E-3</v>
      </c>
      <c r="DH278" s="265">
        <v>0.70004999999999995</v>
      </c>
      <c r="DI278" s="265">
        <v>9.8986000000000005E-3</v>
      </c>
      <c r="DJ278" s="265">
        <v>1.1981E-2</v>
      </c>
      <c r="DK278" s="265">
        <v>3.841E-2</v>
      </c>
      <c r="DL278" s="265">
        <v>1.2286E-3</v>
      </c>
      <c r="DM278" s="265">
        <v>9.3995999999999993E-3</v>
      </c>
      <c r="DN278" s="265">
        <v>2.4982000000000001E-2</v>
      </c>
      <c r="DO278" s="265">
        <v>7.0558000000000001E-3</v>
      </c>
      <c r="DP278" s="265">
        <v>2.3401999999999999E-2</v>
      </c>
      <c r="DQ278" s="265">
        <v>5.3895999999999999E-2</v>
      </c>
      <c r="DR278" s="265">
        <v>4.8343999999999998E-2</v>
      </c>
      <c r="DS278" s="265">
        <v>1.4334E-2</v>
      </c>
      <c r="DT278" s="265">
        <v>1.9376999999999998E-2</v>
      </c>
      <c r="DU278" s="265">
        <v>8.8769999999999995E-3</v>
      </c>
      <c r="DV278" s="265">
        <v>7.9199999999999995E-4</v>
      </c>
      <c r="DW278" s="265">
        <v>1.2754E-2</v>
      </c>
      <c r="DX278" s="265">
        <v>4.6011000000000003E-2</v>
      </c>
      <c r="DY278" s="265">
        <v>6.5512000000000001E-2</v>
      </c>
      <c r="DZ278" s="265">
        <v>8.2299999999999995E-4</v>
      </c>
      <c r="EA278" s="265">
        <v>1.3191E-2</v>
      </c>
      <c r="EB278" s="265">
        <v>1.1974E-2</v>
      </c>
      <c r="EC278" s="265">
        <v>1.1974E-2</v>
      </c>
      <c r="ED278" s="265">
        <v>1.1975E-2</v>
      </c>
      <c r="EE278" s="265">
        <v>1.1975E-2</v>
      </c>
      <c r="EF278" s="265">
        <v>3.7784999999999999E-2</v>
      </c>
      <c r="EG278" s="265">
        <v>1.319E-2</v>
      </c>
      <c r="EH278" s="265">
        <v>1.4697999999999999E-2</v>
      </c>
      <c r="EI278" s="265">
        <v>0.31429000000000001</v>
      </c>
      <c r="EJ278" s="265">
        <v>0.29691000000000001</v>
      </c>
      <c r="EK278" s="265">
        <v>0.28687000000000001</v>
      </c>
      <c r="EL278" s="265">
        <v>0.26874999999999999</v>
      </c>
      <c r="EM278" s="265">
        <v>6.6506999999999997E-2</v>
      </c>
      <c r="EN278" s="265">
        <v>5.6667000000000002E-2</v>
      </c>
      <c r="EO278" s="265">
        <v>0.91361999999999999</v>
      </c>
      <c r="EP278" s="265">
        <v>0.23749999999999999</v>
      </c>
      <c r="EQ278" s="265">
        <v>0.10274999999999999</v>
      </c>
      <c r="ER278" s="265">
        <v>9.0173000000000003E-2</v>
      </c>
      <c r="ES278" s="265">
        <v>0.10045999999999999</v>
      </c>
      <c r="ET278" s="265">
        <v>9.9788000000000002E-2</v>
      </c>
      <c r="EU278" s="265">
        <v>0.10177</v>
      </c>
      <c r="EV278" s="265">
        <v>4.8069000000000001E-2</v>
      </c>
      <c r="EW278" s="265">
        <v>5.6453000000000003E-2</v>
      </c>
      <c r="EX278" s="265">
        <v>7.3013999999999996E-2</v>
      </c>
      <c r="EY278" s="265">
        <v>0.10362</v>
      </c>
      <c r="EZ278" s="265">
        <v>0.25629000000000002</v>
      </c>
      <c r="FA278" s="265">
        <v>8.4104999999999999E-2</v>
      </c>
      <c r="FB278" s="265">
        <v>6.4076999999999995E-2</v>
      </c>
      <c r="FC278" s="265">
        <v>4.7482000000000003E-2</v>
      </c>
      <c r="FD278" s="265">
        <v>0.12484000000000001</v>
      </c>
      <c r="FE278" s="265">
        <v>3.3207E-2</v>
      </c>
      <c r="FF278" s="265">
        <v>0.12792000000000001</v>
      </c>
      <c r="FG278" s="265">
        <v>0.122</v>
      </c>
      <c r="FH278" s="265">
        <v>0.13342000000000001</v>
      </c>
      <c r="FI278" s="265">
        <v>0.13703000000000001</v>
      </c>
      <c r="FJ278" s="265">
        <v>4.3470000000000002E-2</v>
      </c>
      <c r="FK278" s="265">
        <v>4.4184000000000001E-2</v>
      </c>
      <c r="FL278" s="265">
        <v>0.25086000000000003</v>
      </c>
      <c r="FM278" s="265">
        <v>0.16997000000000001</v>
      </c>
      <c r="FN278" s="265">
        <v>0.91191999999999995</v>
      </c>
      <c r="FO278" s="265">
        <v>0.77</v>
      </c>
      <c r="FP278" s="265">
        <v>0.19997000000000001</v>
      </c>
      <c r="FQ278" s="265">
        <v>0.79990000000000006</v>
      </c>
      <c r="FR278" s="265">
        <v>0.66659000000000002</v>
      </c>
      <c r="FS278" s="265">
        <v>0.63317000000000001</v>
      </c>
      <c r="FT278" s="265">
        <v>0.93835999999999997</v>
      </c>
      <c r="FU278" s="265">
        <v>0.93689999999999996</v>
      </c>
      <c r="FV278" s="265">
        <v>0.37979000000000002</v>
      </c>
      <c r="FW278" s="265">
        <v>0.21909999999999999</v>
      </c>
      <c r="FX278" s="265">
        <v>0.71882000000000001</v>
      </c>
      <c r="FY278" s="265">
        <v>0.19788</v>
      </c>
      <c r="FZ278" s="265">
        <v>0.21909999999999999</v>
      </c>
      <c r="GA278" s="265">
        <v>0.58179000000000003</v>
      </c>
      <c r="GB278" s="265">
        <v>0.31472</v>
      </c>
      <c r="GC278" s="265">
        <v>0.49968000000000001</v>
      </c>
      <c r="GD278" s="265">
        <v>0.87380000000000002</v>
      </c>
      <c r="GE278" s="265">
        <v>0.61368</v>
      </c>
      <c r="GF278" s="265">
        <v>0.71675999999999995</v>
      </c>
      <c r="GG278" s="265">
        <v>0.27518999999999999</v>
      </c>
      <c r="GH278" s="265">
        <v>0.31247000000000003</v>
      </c>
      <c r="GI278" s="265">
        <v>0.28738000000000002</v>
      </c>
      <c r="GJ278" s="265">
        <v>0.83733000000000002</v>
      </c>
      <c r="GK278" s="265">
        <v>0.85153999999999996</v>
      </c>
      <c r="GL278" s="265">
        <v>0.50251999999999997</v>
      </c>
      <c r="GM278" s="265">
        <v>0.78322000000000003</v>
      </c>
      <c r="GN278" s="265">
        <v>0.44818999999999998</v>
      </c>
      <c r="GO278" s="265">
        <v>0.77942</v>
      </c>
      <c r="GP278" s="265">
        <v>0.7046</v>
      </c>
      <c r="GQ278" s="265">
        <v>0.70936999999999995</v>
      </c>
      <c r="GR278" s="265">
        <v>0.64995000000000003</v>
      </c>
      <c r="GS278" s="265">
        <v>0.72226000000000001</v>
      </c>
      <c r="GT278" s="265">
        <v>0.72138000000000002</v>
      </c>
      <c r="GU278" s="265">
        <v>0.72560999999999998</v>
      </c>
      <c r="GV278" s="265">
        <v>0.70787999999999995</v>
      </c>
      <c r="GW278" s="265">
        <v>0.66285000000000005</v>
      </c>
      <c r="GX278" s="265">
        <v>0.80527000000000004</v>
      </c>
      <c r="GY278" s="265">
        <v>0.22777</v>
      </c>
      <c r="GZ278" s="265">
        <v>0.18048</v>
      </c>
      <c r="HA278" s="265">
        <v>0.77634999999999998</v>
      </c>
      <c r="HB278" s="265">
        <v>0.74124999999999996</v>
      </c>
      <c r="HC278" s="265">
        <v>0.57350999999999996</v>
      </c>
      <c r="HD278" s="265">
        <v>0.39015</v>
      </c>
      <c r="HE278" s="265">
        <v>0.80108999999999997</v>
      </c>
      <c r="HF278" s="265">
        <v>0.42121999999999998</v>
      </c>
      <c r="HG278" s="265">
        <v>0.80091000000000001</v>
      </c>
      <c r="HH278" s="265">
        <v>0.80423</v>
      </c>
      <c r="HI278" s="265">
        <v>0.8014</v>
      </c>
      <c r="HJ278" s="265">
        <v>0.44930999999999999</v>
      </c>
      <c r="HK278" s="265">
        <v>0.86763999999999997</v>
      </c>
      <c r="HL278" s="265">
        <v>0.84262999999999999</v>
      </c>
      <c r="HM278" s="265">
        <v>0.70611000000000002</v>
      </c>
      <c r="HN278" s="265">
        <v>0.69123000000000001</v>
      </c>
      <c r="HO278" s="265">
        <v>0.69027000000000005</v>
      </c>
      <c r="HP278" s="265">
        <v>0.71304000000000001</v>
      </c>
      <c r="HQ278" s="265">
        <v>0.38163000000000002</v>
      </c>
      <c r="HR278" s="265">
        <v>0.38368000000000002</v>
      </c>
      <c r="HS278" s="265">
        <v>0.62617</v>
      </c>
      <c r="HT278" s="265">
        <v>0.38273000000000001</v>
      </c>
      <c r="HU278" s="265">
        <v>0.36935000000000001</v>
      </c>
      <c r="HV278" s="265">
        <v>0.72169000000000005</v>
      </c>
      <c r="HW278" s="265">
        <v>0.29910999999999999</v>
      </c>
      <c r="HX278" s="265">
        <v>0.32908999999999999</v>
      </c>
      <c r="HY278" s="265">
        <v>0.23888999999999999</v>
      </c>
      <c r="HZ278" s="265">
        <v>0.45867999999999998</v>
      </c>
      <c r="IA278" s="265">
        <v>0.60738999999999999</v>
      </c>
      <c r="IB278" s="265">
        <v>0.61336000000000002</v>
      </c>
      <c r="IC278" s="265">
        <v>0.60101000000000004</v>
      </c>
      <c r="ID278" s="265">
        <v>0.60675999999999997</v>
      </c>
      <c r="IE278" s="265">
        <v>0.65075000000000005</v>
      </c>
      <c r="IF278" s="265">
        <v>0.65129000000000004</v>
      </c>
      <c r="IG278" s="265">
        <v>0.73982999999999999</v>
      </c>
      <c r="IH278" s="265">
        <v>0.80145999999999995</v>
      </c>
      <c r="II278" s="265">
        <v>0.47444999999999998</v>
      </c>
      <c r="IJ278" s="265">
        <v>0.65246999999999999</v>
      </c>
      <c r="IK278" s="265">
        <v>0.64641000000000004</v>
      </c>
      <c r="IL278" s="265">
        <v>0.78030999999999995</v>
      </c>
      <c r="IM278" s="265">
        <v>0.51744999999999997</v>
      </c>
      <c r="IN278" s="265">
        <v>0.37404999999999999</v>
      </c>
      <c r="IO278" s="265">
        <v>0.19724</v>
      </c>
      <c r="IP278" s="265">
        <v>0.76861000000000002</v>
      </c>
      <c r="IQ278" s="265">
        <v>0.69416</v>
      </c>
      <c r="IR278" s="265">
        <v>0.30488999999999999</v>
      </c>
      <c r="IS278" s="265">
        <v>0.83233999999999997</v>
      </c>
      <c r="IT278" s="265">
        <v>0.26784999999999998</v>
      </c>
      <c r="IU278" s="265">
        <v>0.72863</v>
      </c>
      <c r="IV278" s="265">
        <v>0.92493000000000003</v>
      </c>
      <c r="IW278" s="265">
        <v>0.63356999999999997</v>
      </c>
      <c r="IX278" s="265">
        <v>0.70579000000000003</v>
      </c>
      <c r="IY278" s="265">
        <v>0.47649000000000002</v>
      </c>
      <c r="IZ278" s="265">
        <v>0.44339000000000001</v>
      </c>
      <c r="JA278" s="265">
        <v>0.45945000000000003</v>
      </c>
      <c r="JB278" s="265">
        <v>0.44061</v>
      </c>
      <c r="JC278" s="265">
        <v>0.47182000000000002</v>
      </c>
      <c r="JD278" s="265">
        <v>0.52995000000000003</v>
      </c>
      <c r="JE278" s="265">
        <v>0.80403999999999998</v>
      </c>
      <c r="JF278" s="265">
        <v>0.22603000000000001</v>
      </c>
      <c r="JG278" s="265">
        <v>0.66818999999999995</v>
      </c>
      <c r="JH278" s="265">
        <v>0.52629999999999999</v>
      </c>
      <c r="JI278" s="265">
        <v>0.34782000000000002</v>
      </c>
      <c r="JJ278" s="265">
        <v>0.33940999999999999</v>
      </c>
      <c r="JK278" s="265">
        <v>0.42848999999999998</v>
      </c>
      <c r="JL278" s="265">
        <v>0.43392999999999998</v>
      </c>
      <c r="JM278" s="265">
        <v>0.71972000000000003</v>
      </c>
      <c r="JN278" s="265">
        <v>0.67584</v>
      </c>
      <c r="JO278" s="265">
        <v>0.70118999999999998</v>
      </c>
      <c r="JP278" s="265">
        <v>0.26955000000000001</v>
      </c>
      <c r="JQ278" s="265">
        <v>0.71428000000000003</v>
      </c>
      <c r="JR278" s="265">
        <v>0.65788999999999997</v>
      </c>
      <c r="JS278" s="265">
        <v>0.62877000000000005</v>
      </c>
      <c r="JT278" s="265">
        <v>0.17113999999999999</v>
      </c>
      <c r="JU278" s="265">
        <v>0.56176000000000004</v>
      </c>
      <c r="JV278" s="265">
        <v>0.51985000000000003</v>
      </c>
      <c r="JW278" s="265">
        <v>0.72670999999999997</v>
      </c>
      <c r="JX278" s="265">
        <v>0.72972999999999999</v>
      </c>
      <c r="JY278" s="265">
        <v>0.70237000000000005</v>
      </c>
      <c r="JZ278" s="265">
        <v>0.66485000000000005</v>
      </c>
      <c r="KA278" s="265">
        <v>0.89312000000000002</v>
      </c>
      <c r="KB278" s="265">
        <v>0.97892000000000001</v>
      </c>
      <c r="KC278" s="265">
        <v>0.23463999999999999</v>
      </c>
      <c r="KD278" s="265">
        <v>0.18595999999999999</v>
      </c>
      <c r="KE278" s="265">
        <v>0.19655</v>
      </c>
      <c r="KF278" s="265">
        <v>0.19738</v>
      </c>
      <c r="KG278" s="265">
        <v>0.18819</v>
      </c>
      <c r="KH278" s="265">
        <v>0.56296999999999997</v>
      </c>
      <c r="KI278" s="265">
        <v>0.61890000000000001</v>
      </c>
      <c r="KJ278" s="265">
        <v>0.60677999999999999</v>
      </c>
      <c r="KK278" s="265">
        <v>0.93062</v>
      </c>
      <c r="KL278" s="265">
        <v>0.90112000000000003</v>
      </c>
      <c r="KM278" s="265">
        <v>0.93605000000000005</v>
      </c>
      <c r="KN278" s="265">
        <v>0.85728000000000004</v>
      </c>
      <c r="KO278" s="265">
        <v>0.76692000000000005</v>
      </c>
      <c r="KP278" s="265">
        <v>5.5487632019216825E-3</v>
      </c>
      <c r="KQ278" s="265">
        <v>0.61473999999999995</v>
      </c>
      <c r="KR278" s="265">
        <v>0.56162999999999996</v>
      </c>
      <c r="KS278" s="265">
        <v>0.52002000000000004</v>
      </c>
      <c r="KT278" s="265">
        <v>0.92003670551915562</v>
      </c>
      <c r="KU278" s="265">
        <v>0.40449000000000002</v>
      </c>
      <c r="KV278" s="265">
        <v>0.57874999999999999</v>
      </c>
      <c r="KW278" s="265">
        <v>0.64342999999999995</v>
      </c>
      <c r="KX278" s="265">
        <v>0.73433999999999999</v>
      </c>
      <c r="KY278" s="265">
        <v>0.86955000000000005</v>
      </c>
      <c r="KZ278" s="265">
        <v>0.97328999999999999</v>
      </c>
      <c r="LA278" s="265">
        <v>0.99951000000000001</v>
      </c>
      <c r="LB278" s="265">
        <v>0.96777999999999997</v>
      </c>
      <c r="LC278" s="265">
        <v>1</v>
      </c>
      <c r="LD278" s="265">
        <v>0</v>
      </c>
      <c r="LE278" s="265">
        <v>0.11104</v>
      </c>
      <c r="LF278" s="265">
        <v>0</v>
      </c>
      <c r="LG278" s="265">
        <v>0</v>
      </c>
      <c r="LH278" s="431">
        <v>1.6828369116410613E-3</v>
      </c>
      <c r="LI278" s="431">
        <v>1.6991255106404424E-3</v>
      </c>
      <c r="LJ278" s="431">
        <v>1.8709099385887384E-3</v>
      </c>
      <c r="LK278" s="431">
        <v>1.7044226406142116E-3</v>
      </c>
      <c r="LL278" s="431">
        <v>1.9013286801055074E-3</v>
      </c>
      <c r="LM278" s="431">
        <v>1.8264743266627192E-3</v>
      </c>
      <c r="LN278" s="431">
        <v>1.580036012455821E-3</v>
      </c>
      <c r="LO278" s="431">
        <v>1.779362908564508E-3</v>
      </c>
      <c r="LP278" s="431">
        <v>1.9542910158634186E-3</v>
      </c>
      <c r="LQ278" s="431">
        <v>1.9571473821997643E-3</v>
      </c>
      <c r="LR278" s="431">
        <v>1.4492132468149066E-3</v>
      </c>
      <c r="LS278" s="431">
        <v>1.5957695432007313E-3</v>
      </c>
      <c r="LT278" s="431">
        <v>1.5420466661453247E-3</v>
      </c>
      <c r="LU278" s="431">
        <v>1.7322691855952144E-3</v>
      </c>
      <c r="LV278" s="431">
        <v>1.6812046524137259E-3</v>
      </c>
      <c r="LW278" s="431">
        <v>1.3186215655878186E-3</v>
      </c>
      <c r="LX278" s="431">
        <v>1.801151898689568E-3</v>
      </c>
      <c r="LY278" s="431">
        <v>1.7440407536923885E-3</v>
      </c>
      <c r="LZ278" s="431">
        <v>1.5827558236196637E-3</v>
      </c>
      <c r="MA278" s="431">
        <v>1.6043534269556403E-3</v>
      </c>
      <c r="MB278" s="431">
        <v>1.6326218610629439E-3</v>
      </c>
      <c r="MC278" s="431">
        <v>1.6503762453794479E-3</v>
      </c>
      <c r="MD278" s="431">
        <v>1.5287067508324981E-3</v>
      </c>
      <c r="ME278" s="431">
        <v>1.5008465852588415E-3</v>
      </c>
      <c r="MF278" s="431">
        <v>1.5048434725031257E-3</v>
      </c>
      <c r="MG278" s="431">
        <v>1.4672769466415048E-3</v>
      </c>
      <c r="MH278" s="266"/>
      <c r="MI278" s="266"/>
      <c r="MJ278" s="266"/>
      <c r="MK278" s="266"/>
      <c r="ML278" s="266"/>
      <c r="MM278" s="266"/>
      <c r="MN278" s="266"/>
      <c r="MO278" s="266"/>
      <c r="MP278" s="266"/>
      <c r="MQ278" s="266"/>
      <c r="MR278" s="266"/>
      <c r="MS278" s="266"/>
      <c r="MT278" s="266"/>
      <c r="MU278" s="266"/>
      <c r="MV278" s="266"/>
      <c r="MW278" s="266"/>
      <c r="MX278" s="266"/>
      <c r="MY278" s="266"/>
      <c r="MZ278" s="266"/>
      <c r="NA278" s="266"/>
      <c r="NB278" s="266"/>
      <c r="NC278" s="266"/>
      <c r="ND278" s="266"/>
      <c r="NE278" s="266"/>
      <c r="NF278" s="266"/>
      <c r="NG278" s="266"/>
      <c r="NH278" s="266"/>
      <c r="NI278" s="266"/>
      <c r="NJ278" s="266"/>
      <c r="NK278" s="266"/>
      <c r="NL278" s="266"/>
      <c r="NM278" s="266"/>
      <c r="NN278" s="266"/>
      <c r="NO278" s="266"/>
      <c r="NP278" s="266"/>
      <c r="NQ278" s="266"/>
      <c r="NR278" s="266"/>
      <c r="NS278" s="266"/>
      <c r="NT278" s="266"/>
      <c r="NU278" s="266"/>
      <c r="NV278" s="266"/>
      <c r="NW278" s="266"/>
      <c r="NX278" s="266"/>
      <c r="NY278" s="266"/>
      <c r="NZ278" s="266"/>
      <c r="OA278" s="266"/>
      <c r="OB278" s="266"/>
      <c r="OC278" s="266"/>
      <c r="OD278" s="266"/>
      <c r="OE278" s="266"/>
      <c r="OF278" s="266"/>
      <c r="OG278" s="266"/>
      <c r="OH278" s="266"/>
      <c r="OI278" s="266"/>
      <c r="OJ278" s="266"/>
      <c r="OK278" s="266"/>
      <c r="OL278" s="266"/>
      <c r="OM278" s="266"/>
      <c r="ON278" s="267"/>
    </row>
    <row r="279" spans="1:404">
      <c r="A279" s="261">
        <v>654</v>
      </c>
      <c r="B279" s="265">
        <v>8.5688E-2</v>
      </c>
      <c r="C279" s="265">
        <v>0.1187</v>
      </c>
      <c r="D279" s="265">
        <v>0.14455000000000001</v>
      </c>
      <c r="E279" s="265">
        <v>0.17463999999999999</v>
      </c>
      <c r="F279" s="265">
        <v>8.2041000000000003E-2</v>
      </c>
      <c r="G279" s="265">
        <v>0.11260000000000001</v>
      </c>
      <c r="H279" s="265">
        <v>0.22864000000000001</v>
      </c>
      <c r="I279" s="265">
        <v>0.42427999999999999</v>
      </c>
      <c r="J279" s="265">
        <v>0.47160999999999997</v>
      </c>
      <c r="K279" s="265">
        <v>3.8730000000000001E-2</v>
      </c>
      <c r="L279" s="265">
        <v>4.2888000000000003E-2</v>
      </c>
      <c r="M279" s="265">
        <v>5.2357000000000001E-2</v>
      </c>
      <c r="N279" s="265">
        <v>0.37060999999999999</v>
      </c>
      <c r="O279" s="265">
        <v>0.17076</v>
      </c>
      <c r="P279" s="265">
        <v>0.11043</v>
      </c>
      <c r="Q279" s="265">
        <v>8.7133000000000002E-2</v>
      </c>
      <c r="R279" s="265">
        <v>0.16719999999999999</v>
      </c>
      <c r="S279" s="265">
        <v>0.26593</v>
      </c>
      <c r="T279" s="265">
        <v>0.18124999999999999</v>
      </c>
      <c r="U279" s="265">
        <v>0.18895999999999999</v>
      </c>
      <c r="V279" s="265">
        <v>0.12903000000000001</v>
      </c>
      <c r="W279" s="265">
        <v>8.0276E-2</v>
      </c>
      <c r="X279" s="265">
        <v>7.0932999999999996E-2</v>
      </c>
      <c r="Y279" s="265">
        <v>7.9266000000000003E-2</v>
      </c>
      <c r="Z279" s="265">
        <v>5.5226999999999998E-2</v>
      </c>
      <c r="AA279" s="265">
        <v>8.5434999999999997E-2</v>
      </c>
      <c r="AB279" s="265">
        <v>6.0059000000000001E-2</v>
      </c>
      <c r="AC279" s="265">
        <v>0.35169</v>
      </c>
      <c r="AD279" s="265">
        <v>0.23666999999999999</v>
      </c>
      <c r="AE279" s="265">
        <v>6.1728999999999999E-2</v>
      </c>
      <c r="AF279" s="265">
        <v>5.9103999999999997E-2</v>
      </c>
      <c r="AG279" s="265">
        <v>2.9069999999999999E-2</v>
      </c>
      <c r="AH279" s="265">
        <v>4.2203999999999998E-2</v>
      </c>
      <c r="AI279" s="265">
        <v>3.5924999999999999E-2</v>
      </c>
      <c r="AJ279" s="265">
        <v>5.1978000000000003E-2</v>
      </c>
      <c r="AK279" s="265">
        <v>3.2467000000000003E-2</v>
      </c>
      <c r="AL279" s="265">
        <v>3.322E-2</v>
      </c>
      <c r="AM279" s="265">
        <v>3.2053999999999999E-2</v>
      </c>
      <c r="AN279" s="265">
        <v>2.8239E-2</v>
      </c>
      <c r="AO279" s="265">
        <v>2.9021000000000002E-2</v>
      </c>
      <c r="AP279" s="265">
        <v>3.6700999999999998E-2</v>
      </c>
      <c r="AQ279" s="265">
        <v>2.5118999999999999E-2</v>
      </c>
      <c r="AR279" s="265">
        <v>2.7674000000000001E-2</v>
      </c>
      <c r="AS279" s="265">
        <v>3.3230999999999997E-2</v>
      </c>
      <c r="AT279" s="265">
        <v>2.3753E-2</v>
      </c>
      <c r="AU279" s="265">
        <v>2.4764000000000001E-2</v>
      </c>
      <c r="AV279" s="265">
        <v>2.1447000000000001E-2</v>
      </c>
      <c r="AW279" s="265">
        <v>5.0126999999999998E-2</v>
      </c>
      <c r="AX279" s="265">
        <v>4.8211999999999998E-2</v>
      </c>
      <c r="AY279" s="265">
        <v>4.1114999999999999E-2</v>
      </c>
      <c r="AZ279" s="265">
        <v>3.6308E-2</v>
      </c>
      <c r="BA279" s="265">
        <v>4.1088E-2</v>
      </c>
      <c r="BB279" s="265">
        <v>4.1088E-2</v>
      </c>
      <c r="BC279" s="265">
        <v>4.1052999999999999E-2</v>
      </c>
      <c r="BD279" s="265">
        <v>4.1088E-2</v>
      </c>
      <c r="BE279" s="265">
        <v>8.5125000000000006E-2</v>
      </c>
      <c r="BF279" s="265">
        <v>7.5895000000000004E-2</v>
      </c>
      <c r="BG279" s="265">
        <v>0.34399000000000002</v>
      </c>
      <c r="BH279" s="265">
        <v>0.34277000000000002</v>
      </c>
      <c r="BI279" s="265">
        <v>0.78922999999999999</v>
      </c>
      <c r="BJ279" s="265">
        <v>0.72101000000000004</v>
      </c>
      <c r="BK279" s="265">
        <v>0.20519000000000001</v>
      </c>
      <c r="BL279" s="265">
        <v>0.45695000000000002</v>
      </c>
      <c r="BM279" s="265">
        <v>0.31707000000000002</v>
      </c>
      <c r="BN279" s="265">
        <v>0.45007000000000003</v>
      </c>
      <c r="BO279" s="265">
        <v>0.56857000000000002</v>
      </c>
      <c r="BP279" s="265">
        <v>2.2932000000000001E-2</v>
      </c>
      <c r="BQ279" s="265">
        <v>0.34328999999999998</v>
      </c>
      <c r="BR279" s="265">
        <v>0.41955999999999999</v>
      </c>
      <c r="BS279" s="265">
        <v>0.34401999999999999</v>
      </c>
      <c r="BT279" s="265">
        <v>0.37634000000000001</v>
      </c>
      <c r="BU279" s="265">
        <v>1.1384E-2</v>
      </c>
      <c r="BV279" s="265">
        <v>4.9697999999999999E-3</v>
      </c>
      <c r="BW279" s="265">
        <v>3.4276000000000001E-2</v>
      </c>
      <c r="BX279" s="265">
        <v>1.6289999999999999E-2</v>
      </c>
      <c r="BY279" s="265">
        <v>0.70530000000000004</v>
      </c>
      <c r="BZ279" s="265">
        <v>0.69093000000000004</v>
      </c>
      <c r="CA279" s="265">
        <v>0.97799999999999998</v>
      </c>
      <c r="CB279" s="265">
        <v>0.79906999999999995</v>
      </c>
      <c r="CC279" s="265">
        <v>0.94928999999999997</v>
      </c>
      <c r="CD279" s="265">
        <v>0.69403000000000004</v>
      </c>
      <c r="CE279" s="265">
        <v>0.64985000000000004</v>
      </c>
      <c r="CF279" s="265">
        <v>0.70840999999999998</v>
      </c>
      <c r="CG279" s="265">
        <v>0.67247999999999997</v>
      </c>
      <c r="CH279" s="265">
        <v>0.65986999999999996</v>
      </c>
      <c r="CI279" s="265">
        <v>0.66080000000000005</v>
      </c>
      <c r="CJ279" s="265">
        <v>0.66266000000000003</v>
      </c>
      <c r="CK279" s="265">
        <v>0.72052000000000005</v>
      </c>
      <c r="CL279" s="265">
        <v>0.50856999999999997</v>
      </c>
      <c r="CM279" s="265">
        <v>0.12806999999999999</v>
      </c>
      <c r="CN279" s="265">
        <v>0.56364000000000003</v>
      </c>
      <c r="CO279" s="265">
        <v>0.12263</v>
      </c>
      <c r="CP279" s="265">
        <v>0.12852</v>
      </c>
      <c r="CQ279" s="265">
        <v>0.12318999999999999</v>
      </c>
      <c r="CR279" s="265">
        <v>9.4E-2</v>
      </c>
      <c r="CS279" s="265">
        <v>6.1224000000000001E-2</v>
      </c>
      <c r="CT279" s="265">
        <v>0.16289000000000001</v>
      </c>
      <c r="CU279" s="265">
        <v>0.32800000000000001</v>
      </c>
      <c r="CV279" s="265">
        <v>0.13241</v>
      </c>
      <c r="CW279" s="265">
        <v>0.2303</v>
      </c>
      <c r="CX279" s="265">
        <v>7.4227000000000001E-2</v>
      </c>
      <c r="CY279" s="265">
        <v>0.29071999999999998</v>
      </c>
      <c r="CZ279" s="265">
        <v>0.82054000000000005</v>
      </c>
      <c r="DA279" s="265">
        <v>0.52844999999999998</v>
      </c>
      <c r="DB279" s="265">
        <v>0.26667000000000002</v>
      </c>
      <c r="DC279" s="265">
        <v>0.23299</v>
      </c>
      <c r="DD279" s="265">
        <v>0.24443999999999999</v>
      </c>
      <c r="DE279" s="265">
        <v>0.25155</v>
      </c>
      <c r="DF279" s="265">
        <v>7.6645999999999997E-3</v>
      </c>
      <c r="DG279" s="265">
        <v>7.7981999999999999E-3</v>
      </c>
      <c r="DH279" s="265">
        <v>0.64702999999999999</v>
      </c>
      <c r="DI279" s="265">
        <v>8.0017999999999999E-3</v>
      </c>
      <c r="DJ279" s="265">
        <v>9.7435999999999998E-3</v>
      </c>
      <c r="DK279" s="265">
        <v>3.2565999999999998E-2</v>
      </c>
      <c r="DL279" s="265">
        <v>9.3579999999999998E-4</v>
      </c>
      <c r="DM279" s="265">
        <v>8.0357999999999992E-3</v>
      </c>
      <c r="DN279" s="265">
        <v>2.0858999999999999E-2</v>
      </c>
      <c r="DO279" s="265">
        <v>5.6363999999999997E-3</v>
      </c>
      <c r="DP279" s="265">
        <v>1.9493E-2</v>
      </c>
      <c r="DQ279" s="265">
        <v>4.6384000000000002E-2</v>
      </c>
      <c r="DR279" s="265">
        <v>3.9919999999999997E-2</v>
      </c>
      <c r="DS279" s="265">
        <v>1.4494999999999999E-2</v>
      </c>
      <c r="DT279" s="265">
        <v>1.9037999999999999E-2</v>
      </c>
      <c r="DU279" s="265">
        <v>7.1500000000000001E-3</v>
      </c>
      <c r="DV279" s="265">
        <v>5.9599999999999996E-4</v>
      </c>
      <c r="DW279" s="265">
        <v>1.0392E-2</v>
      </c>
      <c r="DX279" s="265">
        <v>3.8058000000000002E-2</v>
      </c>
      <c r="DY279" s="265">
        <v>5.4463999999999999E-2</v>
      </c>
      <c r="DZ279" s="265">
        <v>6.2E-4</v>
      </c>
      <c r="EA279" s="265">
        <v>1.0758999999999999E-2</v>
      </c>
      <c r="EB279" s="265">
        <v>9.7382000000000007E-3</v>
      </c>
      <c r="EC279" s="265">
        <v>9.7374000000000002E-3</v>
      </c>
      <c r="ED279" s="265">
        <v>9.7383999999999995E-3</v>
      </c>
      <c r="EE279" s="265">
        <v>9.7386E-3</v>
      </c>
      <c r="EF279" s="265">
        <v>3.1695000000000001E-2</v>
      </c>
      <c r="EG279" s="265">
        <v>1.0756999999999999E-2</v>
      </c>
      <c r="EH279" s="265">
        <v>1.2024999999999999E-2</v>
      </c>
      <c r="EI279" s="265">
        <v>0.27959000000000001</v>
      </c>
      <c r="EJ279" s="265">
        <v>0.26185999999999998</v>
      </c>
      <c r="EK279" s="265">
        <v>0.24443999999999999</v>
      </c>
      <c r="EL279" s="265">
        <v>0.23333000000000001</v>
      </c>
      <c r="EM279" s="265">
        <v>5.7639000000000003E-2</v>
      </c>
      <c r="EN279" s="265">
        <v>4.8859E-2</v>
      </c>
      <c r="EO279" s="265">
        <v>0.89532999999999996</v>
      </c>
      <c r="EP279" s="265">
        <v>0.22161</v>
      </c>
      <c r="EQ279" s="265">
        <v>8.5493E-2</v>
      </c>
      <c r="ER279" s="265">
        <v>7.5162000000000007E-2</v>
      </c>
      <c r="ES279" s="265">
        <v>8.3609000000000003E-2</v>
      </c>
      <c r="ET279" s="265">
        <v>8.3063999999999999E-2</v>
      </c>
      <c r="EU279" s="265">
        <v>8.4728999999999999E-2</v>
      </c>
      <c r="EV279" s="265">
        <v>4.0160000000000001E-2</v>
      </c>
      <c r="EW279" s="265">
        <v>4.7079999999999997E-2</v>
      </c>
      <c r="EX279" s="265">
        <v>6.0918E-2</v>
      </c>
      <c r="EY279" s="265">
        <v>8.6149000000000003E-2</v>
      </c>
      <c r="EZ279" s="265">
        <v>0.23912</v>
      </c>
      <c r="FA279" s="265">
        <v>7.0181999999999994E-2</v>
      </c>
      <c r="FB279" s="265">
        <v>5.3553000000000003E-2</v>
      </c>
      <c r="FC279" s="265">
        <v>3.9843000000000003E-2</v>
      </c>
      <c r="FD279" s="265">
        <v>0.10399</v>
      </c>
      <c r="FE279" s="265">
        <v>2.7906E-2</v>
      </c>
      <c r="FF279" s="265">
        <v>0.10662000000000001</v>
      </c>
      <c r="FG279" s="265">
        <v>0.10169</v>
      </c>
      <c r="FH279" s="265">
        <v>0.11107</v>
      </c>
      <c r="FI279" s="265">
        <v>0.11407</v>
      </c>
      <c r="FJ279" s="265">
        <v>3.7081999999999997E-2</v>
      </c>
      <c r="FK279" s="265">
        <v>3.7719000000000003E-2</v>
      </c>
      <c r="FL279" s="265">
        <v>0.22373000000000001</v>
      </c>
      <c r="FM279" s="265">
        <v>0.15837999999999999</v>
      </c>
      <c r="FN279" s="265">
        <v>0.90222999999999998</v>
      </c>
      <c r="FO279" s="265">
        <v>0.76</v>
      </c>
      <c r="FP279" s="265">
        <v>0.19558</v>
      </c>
      <c r="FQ279" s="265">
        <v>0.78791</v>
      </c>
      <c r="FR279" s="265">
        <v>0.65468999999999999</v>
      </c>
      <c r="FS279" s="265">
        <v>0.62095999999999996</v>
      </c>
      <c r="FT279" s="265">
        <v>0.93220999999999998</v>
      </c>
      <c r="FU279" s="265">
        <v>0.92927000000000004</v>
      </c>
      <c r="FV279" s="265">
        <v>0.37361</v>
      </c>
      <c r="FW279" s="265">
        <v>0.21451999999999999</v>
      </c>
      <c r="FX279" s="265">
        <v>0.70865999999999996</v>
      </c>
      <c r="FY279" s="265">
        <v>0.19381999999999999</v>
      </c>
      <c r="FZ279" s="265">
        <v>0.21451999999999999</v>
      </c>
      <c r="GA279" s="265">
        <v>0.57557000000000003</v>
      </c>
      <c r="GB279" s="265">
        <v>0.30873</v>
      </c>
      <c r="GC279" s="265">
        <v>0.48866999999999999</v>
      </c>
      <c r="GD279" s="265">
        <v>0.86585000000000001</v>
      </c>
      <c r="GE279" s="265">
        <v>0.60394000000000003</v>
      </c>
      <c r="GF279" s="265">
        <v>0.70547000000000004</v>
      </c>
      <c r="GG279" s="265">
        <v>0.26990999999999998</v>
      </c>
      <c r="GH279" s="265">
        <v>0.30645</v>
      </c>
      <c r="GI279" s="265">
        <v>0.28194999999999998</v>
      </c>
      <c r="GJ279" s="265">
        <v>0.82852999999999999</v>
      </c>
      <c r="GK279" s="265">
        <v>0.84228999999999998</v>
      </c>
      <c r="GL279" s="265">
        <v>0.49503999999999998</v>
      </c>
      <c r="GM279" s="265">
        <v>0.77446000000000004</v>
      </c>
      <c r="GN279" s="265">
        <v>0.43979000000000001</v>
      </c>
      <c r="GO279" s="265">
        <v>0.76922999999999997</v>
      </c>
      <c r="GP279" s="265">
        <v>0.69381999999999999</v>
      </c>
      <c r="GQ279" s="265">
        <v>0.69884000000000002</v>
      </c>
      <c r="GR279" s="265">
        <v>0.64005000000000001</v>
      </c>
      <c r="GS279" s="265">
        <v>0.71223999999999998</v>
      </c>
      <c r="GT279" s="265">
        <v>0.71081000000000005</v>
      </c>
      <c r="GU279" s="265">
        <v>0.71499000000000001</v>
      </c>
      <c r="GV279" s="265">
        <v>0.69787999999999994</v>
      </c>
      <c r="GW279" s="265">
        <v>0.65198999999999996</v>
      </c>
      <c r="GX279" s="265">
        <v>0.79652000000000001</v>
      </c>
      <c r="GY279" s="265">
        <v>0.2228</v>
      </c>
      <c r="GZ279" s="265">
        <v>0.17648</v>
      </c>
      <c r="HA279" s="265">
        <v>0.76659999999999995</v>
      </c>
      <c r="HB279" s="265">
        <v>0.73067000000000004</v>
      </c>
      <c r="HC279" s="265">
        <v>0.56320999999999999</v>
      </c>
      <c r="HD279" s="265">
        <v>0.38440999999999997</v>
      </c>
      <c r="HE279" s="265">
        <v>0.79235</v>
      </c>
      <c r="HF279" s="265">
        <v>0.41314000000000001</v>
      </c>
      <c r="HG279" s="265">
        <v>0.79210999999999998</v>
      </c>
      <c r="HH279" s="265">
        <v>0.79554999999999998</v>
      </c>
      <c r="HI279" s="265">
        <v>0.79273000000000005</v>
      </c>
      <c r="HJ279" s="265">
        <v>0.43961</v>
      </c>
      <c r="HK279" s="265">
        <v>0.85802999999999996</v>
      </c>
      <c r="HL279" s="265">
        <v>0.83314999999999995</v>
      </c>
      <c r="HM279" s="265">
        <v>0.69545999999999997</v>
      </c>
      <c r="HN279" s="265">
        <v>0.68093999999999999</v>
      </c>
      <c r="HO279" s="265">
        <v>0.67979999999999996</v>
      </c>
      <c r="HP279" s="265">
        <v>0.70193000000000005</v>
      </c>
      <c r="HQ279" s="265">
        <v>0.37463000000000002</v>
      </c>
      <c r="HR279" s="265">
        <v>0.37661</v>
      </c>
      <c r="HS279" s="265">
        <v>0.61556</v>
      </c>
      <c r="HT279" s="265">
        <v>0.37617</v>
      </c>
      <c r="HU279" s="265">
        <v>0.36270000000000002</v>
      </c>
      <c r="HV279" s="265">
        <v>0.71070999999999995</v>
      </c>
      <c r="HW279" s="265">
        <v>0.29227999999999998</v>
      </c>
      <c r="HX279" s="265">
        <v>0.32301000000000002</v>
      </c>
      <c r="HY279" s="265">
        <v>0.2339</v>
      </c>
      <c r="HZ279" s="265">
        <v>0.45032</v>
      </c>
      <c r="IA279" s="265">
        <v>0.59728000000000003</v>
      </c>
      <c r="IB279" s="265">
        <v>0.60321000000000002</v>
      </c>
      <c r="IC279" s="265">
        <v>0.59096000000000004</v>
      </c>
      <c r="ID279" s="265">
        <v>0.59672000000000003</v>
      </c>
      <c r="IE279" s="265">
        <v>0.63976999999999995</v>
      </c>
      <c r="IF279" s="265">
        <v>0.63941999999999999</v>
      </c>
      <c r="IG279" s="265">
        <v>0.72972999999999999</v>
      </c>
      <c r="IH279" s="265">
        <v>0.79278999999999999</v>
      </c>
      <c r="II279" s="265">
        <v>0.46516999999999997</v>
      </c>
      <c r="IJ279" s="265">
        <v>0.64122999999999997</v>
      </c>
      <c r="IK279" s="265">
        <v>0.63514999999999999</v>
      </c>
      <c r="IL279" s="265">
        <v>0.77076</v>
      </c>
      <c r="IM279" s="265">
        <v>0.50773000000000001</v>
      </c>
      <c r="IN279" s="265">
        <v>0.36627999999999999</v>
      </c>
      <c r="IO279" s="265">
        <v>0.19056999999999999</v>
      </c>
      <c r="IP279" s="265">
        <v>0.75658999999999998</v>
      </c>
      <c r="IQ279" s="265">
        <v>0.68349000000000004</v>
      </c>
      <c r="IR279" s="265">
        <v>0.29926000000000003</v>
      </c>
      <c r="IS279" s="265">
        <v>0.82196999999999998</v>
      </c>
      <c r="IT279" s="265">
        <v>0.26277</v>
      </c>
      <c r="IU279" s="265">
        <v>0.71836</v>
      </c>
      <c r="IV279" s="265">
        <v>0.91749999999999998</v>
      </c>
      <c r="IW279" s="265">
        <v>0.62175000000000002</v>
      </c>
      <c r="IX279" s="265">
        <v>0.69494999999999996</v>
      </c>
      <c r="IY279" s="265">
        <v>0.46808</v>
      </c>
      <c r="IZ279" s="265">
        <v>0.43581999999999999</v>
      </c>
      <c r="JA279" s="265">
        <v>0.45147999999999999</v>
      </c>
      <c r="JB279" s="265">
        <v>0.43302000000000002</v>
      </c>
      <c r="JC279" s="265">
        <v>0.46361000000000002</v>
      </c>
      <c r="JD279" s="265">
        <v>0.51980000000000004</v>
      </c>
      <c r="JE279" s="265">
        <v>0.79449999999999998</v>
      </c>
      <c r="JF279" s="265">
        <v>0.22139</v>
      </c>
      <c r="JG279" s="265">
        <v>0.65780000000000005</v>
      </c>
      <c r="JH279" s="265">
        <v>0.51697000000000004</v>
      </c>
      <c r="JI279" s="265">
        <v>0.34155999999999997</v>
      </c>
      <c r="JJ279" s="265">
        <v>0.33289999999999997</v>
      </c>
      <c r="JK279" s="265">
        <v>0.42038999999999999</v>
      </c>
      <c r="JL279" s="265">
        <v>0.42666999999999999</v>
      </c>
      <c r="JM279" s="265">
        <v>0.71031</v>
      </c>
      <c r="JN279" s="265">
        <v>0.66366999999999998</v>
      </c>
      <c r="JO279" s="265">
        <v>0.69055</v>
      </c>
      <c r="JP279" s="265">
        <v>0.26408999999999999</v>
      </c>
      <c r="JQ279" s="265">
        <v>0.70398000000000005</v>
      </c>
      <c r="JR279" s="265">
        <v>0.64825999999999995</v>
      </c>
      <c r="JS279" s="265">
        <v>0.61658000000000002</v>
      </c>
      <c r="JT279" s="265">
        <v>0.16775999999999999</v>
      </c>
      <c r="JU279" s="265">
        <v>0.55447000000000002</v>
      </c>
      <c r="JV279" s="265">
        <v>0.51054999999999995</v>
      </c>
      <c r="JW279" s="265">
        <v>0.71475999999999995</v>
      </c>
      <c r="JX279" s="265">
        <v>0.71750999999999998</v>
      </c>
      <c r="JY279" s="265">
        <v>0.69152999999999998</v>
      </c>
      <c r="JZ279" s="265">
        <v>0.65625999999999995</v>
      </c>
      <c r="KA279" s="265">
        <v>0.88515999999999995</v>
      </c>
      <c r="KB279" s="265">
        <v>0.97475000000000001</v>
      </c>
      <c r="KC279" s="265">
        <v>0.22980999999999999</v>
      </c>
      <c r="KD279" s="265">
        <v>0.18193000000000001</v>
      </c>
      <c r="KE279" s="265">
        <v>0.19233</v>
      </c>
      <c r="KF279" s="265">
        <v>0.19341</v>
      </c>
      <c r="KG279" s="265">
        <v>0.18440000000000001</v>
      </c>
      <c r="KH279" s="265">
        <v>0.55396000000000001</v>
      </c>
      <c r="KI279" s="265">
        <v>0.60780000000000001</v>
      </c>
      <c r="KJ279" s="265">
        <v>0.59577999999999998</v>
      </c>
      <c r="KK279" s="265">
        <v>0.92332999999999998</v>
      </c>
      <c r="KL279" s="265">
        <v>0.89312000000000002</v>
      </c>
      <c r="KM279" s="265">
        <v>0.9385</v>
      </c>
      <c r="KN279" s="265">
        <v>0.85868999999999995</v>
      </c>
      <c r="KO279" s="265">
        <v>0.76758000000000004</v>
      </c>
      <c r="KP279" s="265">
        <v>5.5505045718436492E-3</v>
      </c>
      <c r="KQ279" s="265">
        <v>0.61458999999999997</v>
      </c>
      <c r="KR279" s="265">
        <v>0.56128</v>
      </c>
      <c r="KS279" s="265">
        <v>0.51953000000000005</v>
      </c>
      <c r="KT279" s="265">
        <v>0.9208567759730536</v>
      </c>
      <c r="KU279" s="265">
        <v>0.40821000000000002</v>
      </c>
      <c r="KV279" s="265">
        <v>0.58211999999999997</v>
      </c>
      <c r="KW279" s="265">
        <v>0.64654999999999996</v>
      </c>
      <c r="KX279" s="265">
        <v>0.73699000000000003</v>
      </c>
      <c r="KY279" s="265">
        <v>0.87129999999999996</v>
      </c>
      <c r="KZ279" s="265">
        <v>0.97407999999999995</v>
      </c>
      <c r="LA279" s="265">
        <v>0.99941000000000002</v>
      </c>
      <c r="LB279" s="265">
        <v>0.96697999999999995</v>
      </c>
      <c r="LC279" s="265">
        <v>1</v>
      </c>
      <c r="LD279" s="265">
        <v>0</v>
      </c>
      <c r="LE279" s="265">
        <v>0.11053</v>
      </c>
      <c r="LF279" s="265">
        <v>0</v>
      </c>
      <c r="LG279" s="265">
        <v>0</v>
      </c>
      <c r="LH279" s="431">
        <v>1.6341904411092401E-3</v>
      </c>
      <c r="LI279" s="431">
        <v>1.6124987741932273E-3</v>
      </c>
      <c r="LJ279" s="431">
        <v>1.7735022120177746E-3</v>
      </c>
      <c r="LK279" s="431">
        <v>1.5231530414894223E-3</v>
      </c>
      <c r="LL279" s="431">
        <v>1.7364504747092724E-3</v>
      </c>
      <c r="LM279" s="431">
        <v>1.5788805903866887E-3</v>
      </c>
      <c r="LN279" s="431">
        <v>1.4136536046862602E-3</v>
      </c>
      <c r="LO279" s="431">
        <v>1.5217699110507965E-3</v>
      </c>
      <c r="LP279" s="431">
        <v>1.6875294968485832E-3</v>
      </c>
      <c r="LQ279" s="431">
        <v>1.6609831945970654E-3</v>
      </c>
      <c r="LR279" s="431">
        <v>1.4081053668633103E-3</v>
      </c>
      <c r="LS279" s="431">
        <v>1.4548520557582378E-3</v>
      </c>
      <c r="LT279" s="431">
        <v>1.4897038927301764E-3</v>
      </c>
      <c r="LU279" s="431">
        <v>1.5186693053692579E-3</v>
      </c>
      <c r="LV279" s="431">
        <v>1.5316031640395522E-3</v>
      </c>
      <c r="LW279" s="431">
        <v>1.150319236330688E-3</v>
      </c>
      <c r="LX279" s="431">
        <v>1.6102890949696302E-3</v>
      </c>
      <c r="LY279" s="431">
        <v>1.5058432472869754E-3</v>
      </c>
      <c r="LZ279" s="431">
        <v>1.5362170524895191E-3</v>
      </c>
      <c r="MA279" s="431">
        <v>1.5126361977308989E-3</v>
      </c>
      <c r="MB279" s="431">
        <v>1.5811634948477149E-3</v>
      </c>
      <c r="MC279" s="431">
        <v>1.4731539413332939E-3</v>
      </c>
      <c r="MD279" s="431">
        <v>1.3480110792443156E-3</v>
      </c>
      <c r="ME279" s="431">
        <v>1.3904604129493237E-3</v>
      </c>
      <c r="MF279" s="431">
        <v>1.4151338255032897E-3</v>
      </c>
      <c r="MG279" s="431">
        <v>1.3480830239132047E-3</v>
      </c>
      <c r="MH279" s="266"/>
      <c r="MI279" s="266"/>
      <c r="MJ279" s="266"/>
      <c r="MK279" s="266"/>
      <c r="ML279" s="266"/>
      <c r="MM279" s="266"/>
      <c r="MN279" s="266"/>
      <c r="MO279" s="266"/>
      <c r="MP279" s="266"/>
      <c r="MQ279" s="266"/>
      <c r="MR279" s="266"/>
      <c r="MS279" s="266"/>
      <c r="MT279" s="266"/>
      <c r="MU279" s="266"/>
      <c r="MV279" s="266"/>
      <c r="MW279" s="266"/>
      <c r="MX279" s="266"/>
      <c r="MY279" s="266"/>
      <c r="MZ279" s="266"/>
      <c r="NA279" s="266"/>
      <c r="NB279" s="266"/>
      <c r="NC279" s="266"/>
      <c r="ND279" s="266"/>
      <c r="NE279" s="266"/>
      <c r="NF279" s="266"/>
      <c r="NG279" s="266"/>
      <c r="NH279" s="266"/>
      <c r="NI279" s="266"/>
      <c r="NJ279" s="266"/>
      <c r="NK279" s="266"/>
      <c r="NL279" s="266"/>
      <c r="NM279" s="266"/>
      <c r="NN279" s="266"/>
      <c r="NO279" s="266"/>
      <c r="NP279" s="266"/>
      <c r="NQ279" s="266"/>
      <c r="NR279" s="266"/>
      <c r="NS279" s="266"/>
      <c r="NT279" s="266"/>
      <c r="NU279" s="266"/>
      <c r="NV279" s="266"/>
      <c r="NW279" s="266"/>
      <c r="NX279" s="266"/>
      <c r="NY279" s="266"/>
      <c r="NZ279" s="266"/>
      <c r="OA279" s="266"/>
      <c r="OB279" s="266"/>
      <c r="OC279" s="266"/>
      <c r="OD279" s="266"/>
      <c r="OE279" s="266"/>
      <c r="OF279" s="266"/>
      <c r="OG279" s="266"/>
      <c r="OH279" s="266"/>
      <c r="OI279" s="266"/>
      <c r="OJ279" s="266"/>
      <c r="OK279" s="266"/>
      <c r="OL279" s="266"/>
      <c r="OM279" s="266"/>
      <c r="ON279" s="267"/>
    </row>
    <row r="280" spans="1:404">
      <c r="A280" s="261">
        <v>655</v>
      </c>
      <c r="B280" s="265">
        <v>8.3351999999999996E-2</v>
      </c>
      <c r="C280" s="265">
        <v>0.11491999999999999</v>
      </c>
      <c r="D280" s="265">
        <v>0.13972000000000001</v>
      </c>
      <c r="E280" s="265">
        <v>0.16875999999999999</v>
      </c>
      <c r="F280" s="265">
        <v>7.9735E-2</v>
      </c>
      <c r="G280" s="265">
        <v>0.10886</v>
      </c>
      <c r="H280" s="265">
        <v>0.22903999999999999</v>
      </c>
      <c r="I280" s="265">
        <v>0.42404999999999998</v>
      </c>
      <c r="J280" s="265">
        <v>0.47547</v>
      </c>
      <c r="K280" s="265">
        <v>3.7589999999999998E-2</v>
      </c>
      <c r="L280" s="265">
        <v>4.1322999999999999E-2</v>
      </c>
      <c r="M280" s="265">
        <v>5.0196999999999999E-2</v>
      </c>
      <c r="N280" s="265">
        <v>0.36201</v>
      </c>
      <c r="O280" s="265">
        <v>0.16825999999999999</v>
      </c>
      <c r="P280" s="265">
        <v>0.10662000000000001</v>
      </c>
      <c r="Q280" s="265">
        <v>8.3551E-2</v>
      </c>
      <c r="R280" s="265">
        <v>0.16119</v>
      </c>
      <c r="S280" s="265">
        <v>0.26402999999999999</v>
      </c>
      <c r="T280" s="265">
        <v>0.17899999999999999</v>
      </c>
      <c r="U280" s="265">
        <v>0.18795000000000001</v>
      </c>
      <c r="V280" s="265">
        <v>0.12864999999999999</v>
      </c>
      <c r="W280" s="265">
        <v>7.4955999999999995E-2</v>
      </c>
      <c r="X280" s="265">
        <v>6.0417999999999999E-2</v>
      </c>
      <c r="Y280" s="265">
        <v>7.6058000000000001E-2</v>
      </c>
      <c r="Z280" s="265">
        <v>5.1020000000000003E-2</v>
      </c>
      <c r="AA280" s="265">
        <v>8.3206000000000002E-2</v>
      </c>
      <c r="AB280" s="265">
        <v>5.8612999999999998E-2</v>
      </c>
      <c r="AC280" s="265">
        <v>0.34938999999999998</v>
      </c>
      <c r="AD280" s="265">
        <v>0.23491999999999999</v>
      </c>
      <c r="AE280" s="265">
        <v>5.0347000000000003E-2</v>
      </c>
      <c r="AF280" s="265">
        <v>5.0148999999999999E-2</v>
      </c>
      <c r="AG280" s="265">
        <v>3.0065999999999999E-2</v>
      </c>
      <c r="AH280" s="265">
        <v>3.6915000000000003E-2</v>
      </c>
      <c r="AI280" s="265">
        <v>3.0578999999999999E-2</v>
      </c>
      <c r="AJ280" s="265">
        <v>4.0374E-2</v>
      </c>
      <c r="AK280" s="265">
        <v>2.0822E-2</v>
      </c>
      <c r="AL280" s="265">
        <v>2.8435999999999999E-2</v>
      </c>
      <c r="AM280" s="265">
        <v>2.2464000000000001E-2</v>
      </c>
      <c r="AN280" s="265">
        <v>1.8509000000000001E-2</v>
      </c>
      <c r="AO280" s="265">
        <v>2.4865999999999999E-2</v>
      </c>
      <c r="AP280" s="265">
        <v>2.7546999999999999E-2</v>
      </c>
      <c r="AQ280" s="265">
        <v>1.6714E-2</v>
      </c>
      <c r="AR280" s="265">
        <v>2.3762999999999999E-2</v>
      </c>
      <c r="AS280" s="265">
        <v>2.6852999999999998E-2</v>
      </c>
      <c r="AT280" s="265">
        <v>1.6031E-2</v>
      </c>
      <c r="AU280" s="265">
        <v>2.1326000000000001E-2</v>
      </c>
      <c r="AV280" s="265">
        <v>1.4721E-2</v>
      </c>
      <c r="AW280" s="265">
        <v>3.8818999999999999E-2</v>
      </c>
      <c r="AX280" s="265">
        <v>3.8804999999999999E-2</v>
      </c>
      <c r="AY280" s="265">
        <v>3.3514000000000002E-2</v>
      </c>
      <c r="AZ280" s="265">
        <v>3.0492999999999999E-2</v>
      </c>
      <c r="BA280" s="265">
        <v>3.5281E-2</v>
      </c>
      <c r="BB280" s="265">
        <v>3.5281E-2</v>
      </c>
      <c r="BC280" s="265">
        <v>3.5250999999999998E-2</v>
      </c>
      <c r="BD280" s="265">
        <v>3.5281E-2</v>
      </c>
      <c r="BE280" s="265">
        <v>8.4415000000000004E-2</v>
      </c>
      <c r="BF280" s="265">
        <v>7.5657000000000002E-2</v>
      </c>
      <c r="BG280" s="265">
        <v>0.34149000000000002</v>
      </c>
      <c r="BH280" s="265">
        <v>0.34320000000000001</v>
      </c>
      <c r="BI280" s="265">
        <v>0.78525999999999996</v>
      </c>
      <c r="BJ280" s="265">
        <v>0.71992999999999996</v>
      </c>
      <c r="BK280" s="265">
        <v>0.20779</v>
      </c>
      <c r="BL280" s="265">
        <v>0.47064</v>
      </c>
      <c r="BM280" s="265">
        <v>0.32927000000000001</v>
      </c>
      <c r="BN280" s="265">
        <v>0.46789999999999998</v>
      </c>
      <c r="BO280" s="265">
        <v>0.57142999999999999</v>
      </c>
      <c r="BP280" s="265">
        <v>2.3279999999999999E-2</v>
      </c>
      <c r="BQ280" s="265">
        <v>0.34859000000000001</v>
      </c>
      <c r="BR280" s="265">
        <v>0.41644999999999999</v>
      </c>
      <c r="BS280" s="265">
        <v>0.35300999999999999</v>
      </c>
      <c r="BT280" s="265">
        <v>0.37790000000000001</v>
      </c>
      <c r="BU280" s="265">
        <v>1.1469999999999999E-2</v>
      </c>
      <c r="BV280" s="265">
        <v>4.777E-3</v>
      </c>
      <c r="BW280" s="265">
        <v>3.2763E-2</v>
      </c>
      <c r="BX280" s="265">
        <v>1.5285999999999999E-2</v>
      </c>
      <c r="BY280" s="265">
        <v>0.70848</v>
      </c>
      <c r="BZ280" s="265">
        <v>0.69359000000000004</v>
      </c>
      <c r="CA280" s="265">
        <v>0.98</v>
      </c>
      <c r="CB280" s="265">
        <v>0.80178000000000005</v>
      </c>
      <c r="CC280" s="265">
        <v>0.95167999999999997</v>
      </c>
      <c r="CD280" s="265">
        <v>0.69710000000000005</v>
      </c>
      <c r="CE280" s="265">
        <v>0.65266999999999997</v>
      </c>
      <c r="CF280" s="265">
        <v>0.71136999999999995</v>
      </c>
      <c r="CG280" s="265">
        <v>0.67547999999999997</v>
      </c>
      <c r="CH280" s="265">
        <v>0.66291999999999995</v>
      </c>
      <c r="CI280" s="265">
        <v>0.66400000000000003</v>
      </c>
      <c r="CJ280" s="265">
        <v>0.66613999999999995</v>
      </c>
      <c r="CK280" s="265">
        <v>0.72389999999999999</v>
      </c>
      <c r="CL280" s="265">
        <v>0.50836999999999999</v>
      </c>
      <c r="CM280" s="265">
        <v>0.12504000000000001</v>
      </c>
      <c r="CN280" s="265">
        <v>0.48485</v>
      </c>
      <c r="CO280" s="265">
        <v>0.1193</v>
      </c>
      <c r="CP280" s="265">
        <v>0.12461</v>
      </c>
      <c r="CQ280" s="265">
        <v>0.11869</v>
      </c>
      <c r="CR280" s="265">
        <v>0.09</v>
      </c>
      <c r="CS280" s="265">
        <v>6.1224000000000001E-2</v>
      </c>
      <c r="CT280" s="265">
        <v>0.14433000000000001</v>
      </c>
      <c r="CU280" s="265">
        <v>0.28000000000000003</v>
      </c>
      <c r="CV280" s="265">
        <v>0.1237</v>
      </c>
      <c r="CW280" s="265">
        <v>0.21212</v>
      </c>
      <c r="CX280" s="265">
        <v>7.2165000000000007E-2</v>
      </c>
      <c r="CY280" s="265">
        <v>0.25773000000000001</v>
      </c>
      <c r="CZ280" s="265">
        <v>0.84780999999999995</v>
      </c>
      <c r="DA280" s="265">
        <v>0.53907000000000005</v>
      </c>
      <c r="DB280" s="265">
        <v>0.22222</v>
      </c>
      <c r="DC280" s="265">
        <v>0.19588</v>
      </c>
      <c r="DD280" s="265">
        <v>0.20202000000000001</v>
      </c>
      <c r="DE280" s="265">
        <v>0.21648999999999999</v>
      </c>
      <c r="DF280" s="265">
        <v>6.306E-3</v>
      </c>
      <c r="DG280" s="265">
        <v>6.4339999999999996E-3</v>
      </c>
      <c r="DH280" s="265">
        <v>0.59401000000000004</v>
      </c>
      <c r="DI280" s="265">
        <v>6.1050000000000002E-3</v>
      </c>
      <c r="DJ280" s="265">
        <v>7.5059999999999997E-3</v>
      </c>
      <c r="DK280" s="265">
        <v>2.6721999999999999E-2</v>
      </c>
      <c r="DL280" s="265">
        <v>6.4300000000000002E-4</v>
      </c>
      <c r="DM280" s="265">
        <v>6.672E-3</v>
      </c>
      <c r="DN280" s="265">
        <v>1.6736000000000001E-2</v>
      </c>
      <c r="DO280" s="265">
        <v>4.2170000000000003E-3</v>
      </c>
      <c r="DP280" s="265">
        <v>1.5584000000000001E-2</v>
      </c>
      <c r="DQ280" s="265">
        <v>3.8871999999999997E-2</v>
      </c>
      <c r="DR280" s="265">
        <v>3.1496999999999997E-2</v>
      </c>
      <c r="DS280" s="265">
        <v>1.4657E-2</v>
      </c>
      <c r="DT280" s="265">
        <v>1.8700000000000001E-2</v>
      </c>
      <c r="DU280" s="265">
        <v>5.4229999999999999E-3</v>
      </c>
      <c r="DV280" s="265">
        <v>4.0000000000000002E-4</v>
      </c>
      <c r="DW280" s="265">
        <v>8.0300000000000007E-3</v>
      </c>
      <c r="DX280" s="265">
        <v>3.0103999999999999E-2</v>
      </c>
      <c r="DY280" s="265">
        <v>4.3416000000000003E-2</v>
      </c>
      <c r="DZ280" s="265">
        <v>4.17E-4</v>
      </c>
      <c r="EA280" s="265">
        <v>8.3260000000000001E-3</v>
      </c>
      <c r="EB280" s="265">
        <v>7.502E-3</v>
      </c>
      <c r="EC280" s="265">
        <v>7.5009999999999999E-3</v>
      </c>
      <c r="ED280" s="265">
        <v>7.502E-3</v>
      </c>
      <c r="EE280" s="265">
        <v>7.502E-3</v>
      </c>
      <c r="EF280" s="265">
        <v>2.5606E-2</v>
      </c>
      <c r="EG280" s="265">
        <v>8.3250000000000008E-3</v>
      </c>
      <c r="EH280" s="265">
        <v>9.3519999999999992E-3</v>
      </c>
      <c r="EI280" s="265">
        <v>0.24490000000000001</v>
      </c>
      <c r="EJ280" s="265">
        <v>0.2268</v>
      </c>
      <c r="EK280" s="265">
        <v>0.20202000000000001</v>
      </c>
      <c r="EL280" s="265">
        <v>0.19792000000000001</v>
      </c>
      <c r="EM280" s="265">
        <v>4.8772000000000003E-2</v>
      </c>
      <c r="EN280" s="265">
        <v>4.1050999999999997E-2</v>
      </c>
      <c r="EO280" s="265">
        <v>0.87702999999999998</v>
      </c>
      <c r="EP280" s="265">
        <v>0.20573</v>
      </c>
      <c r="EQ280" s="265">
        <v>6.8239999999999995E-2</v>
      </c>
      <c r="ER280" s="265">
        <v>6.0151000000000003E-2</v>
      </c>
      <c r="ES280" s="265">
        <v>6.6755999999999996E-2</v>
      </c>
      <c r="ET280" s="265">
        <v>6.6339999999999996E-2</v>
      </c>
      <c r="EU280" s="265">
        <v>6.7686999999999997E-2</v>
      </c>
      <c r="EV280" s="265">
        <v>3.2251000000000002E-2</v>
      </c>
      <c r="EW280" s="265">
        <v>3.7706999999999997E-2</v>
      </c>
      <c r="EX280" s="265">
        <v>4.8821999999999997E-2</v>
      </c>
      <c r="EY280" s="265">
        <v>6.8673999999999999E-2</v>
      </c>
      <c r="EZ280" s="265">
        <v>0.22195000000000001</v>
      </c>
      <c r="FA280" s="265">
        <v>5.6259000000000003E-2</v>
      </c>
      <c r="FB280" s="265">
        <v>4.3027999999999997E-2</v>
      </c>
      <c r="FC280" s="265">
        <v>3.2204000000000003E-2</v>
      </c>
      <c r="FD280" s="265">
        <v>8.3140000000000006E-2</v>
      </c>
      <c r="FE280" s="265">
        <v>2.2606000000000001E-2</v>
      </c>
      <c r="FF280" s="265">
        <v>8.5315000000000002E-2</v>
      </c>
      <c r="FG280" s="265">
        <v>8.1383999999999998E-2</v>
      </c>
      <c r="FH280" s="265">
        <v>8.8730000000000003E-2</v>
      </c>
      <c r="FI280" s="265">
        <v>9.1098999999999999E-2</v>
      </c>
      <c r="FJ280" s="265">
        <v>3.0695E-2</v>
      </c>
      <c r="FK280" s="265">
        <v>3.1254999999999998E-2</v>
      </c>
      <c r="FL280" s="265">
        <v>0.19658999999999999</v>
      </c>
      <c r="FM280" s="265">
        <v>0.14680000000000001</v>
      </c>
      <c r="FN280" s="265">
        <v>0.89253000000000005</v>
      </c>
      <c r="FO280" s="265">
        <v>0.75</v>
      </c>
      <c r="FP280" s="265">
        <v>0.19117999999999999</v>
      </c>
      <c r="FQ280" s="265">
        <v>0.77592000000000005</v>
      </c>
      <c r="FR280" s="265">
        <v>0.64278999999999997</v>
      </c>
      <c r="FS280" s="265">
        <v>0.60875999999999997</v>
      </c>
      <c r="FT280" s="265">
        <v>0.92606999999999995</v>
      </c>
      <c r="FU280" s="265">
        <v>0.92162999999999995</v>
      </c>
      <c r="FV280" s="265">
        <v>0.36743999999999999</v>
      </c>
      <c r="FW280" s="265">
        <v>0.20993999999999999</v>
      </c>
      <c r="FX280" s="265">
        <v>0.69849000000000006</v>
      </c>
      <c r="FY280" s="265">
        <v>0.18975</v>
      </c>
      <c r="FZ280" s="265">
        <v>0.20993999999999999</v>
      </c>
      <c r="GA280" s="265">
        <v>0.56935000000000002</v>
      </c>
      <c r="GB280" s="265">
        <v>0.30275000000000002</v>
      </c>
      <c r="GC280" s="265">
        <v>0.47765999999999997</v>
      </c>
      <c r="GD280" s="265">
        <v>0.85790999999999995</v>
      </c>
      <c r="GE280" s="265">
        <v>0.59419999999999995</v>
      </c>
      <c r="GF280" s="265">
        <v>0.69418999999999997</v>
      </c>
      <c r="GG280" s="265">
        <v>0.26463999999999999</v>
      </c>
      <c r="GH280" s="265">
        <v>0.30042999999999997</v>
      </c>
      <c r="GI280" s="265">
        <v>0.27651999999999999</v>
      </c>
      <c r="GJ280" s="265">
        <v>0.81972999999999996</v>
      </c>
      <c r="GK280" s="265">
        <v>0.83303000000000005</v>
      </c>
      <c r="GL280" s="265">
        <v>0.48755999999999999</v>
      </c>
      <c r="GM280" s="265">
        <v>0.76570000000000005</v>
      </c>
      <c r="GN280" s="265">
        <v>0.43139</v>
      </c>
      <c r="GO280" s="265">
        <v>0.75904000000000005</v>
      </c>
      <c r="GP280" s="265">
        <v>0.68303999999999998</v>
      </c>
      <c r="GQ280" s="265">
        <v>0.68830000000000002</v>
      </c>
      <c r="GR280" s="265">
        <v>0.63014999999999999</v>
      </c>
      <c r="GS280" s="265">
        <v>0.70221</v>
      </c>
      <c r="GT280" s="265">
        <v>0.70025000000000004</v>
      </c>
      <c r="GU280" s="265">
        <v>0.70435999999999999</v>
      </c>
      <c r="GV280" s="265">
        <v>0.68788000000000005</v>
      </c>
      <c r="GW280" s="265">
        <v>0.64112999999999998</v>
      </c>
      <c r="GX280" s="265">
        <v>0.78778000000000004</v>
      </c>
      <c r="GY280" s="265">
        <v>0.21783</v>
      </c>
      <c r="GZ280" s="265">
        <v>0.17247000000000001</v>
      </c>
      <c r="HA280" s="265">
        <v>0.75685000000000002</v>
      </c>
      <c r="HB280" s="265">
        <v>0.72008000000000005</v>
      </c>
      <c r="HC280" s="265">
        <v>0.55291000000000001</v>
      </c>
      <c r="HD280" s="265">
        <v>0.37867000000000001</v>
      </c>
      <c r="HE280" s="265">
        <v>0.78359999999999996</v>
      </c>
      <c r="HF280" s="265">
        <v>0.40505999999999998</v>
      </c>
      <c r="HG280" s="265">
        <v>0.78332000000000002</v>
      </c>
      <c r="HH280" s="265">
        <v>0.78686</v>
      </c>
      <c r="HI280" s="265">
        <v>0.78405999999999998</v>
      </c>
      <c r="HJ280" s="265">
        <v>0.42991000000000001</v>
      </c>
      <c r="HK280" s="265">
        <v>0.84841</v>
      </c>
      <c r="HL280" s="265">
        <v>0.82367000000000001</v>
      </c>
      <c r="HM280" s="265">
        <v>0.68479999999999996</v>
      </c>
      <c r="HN280" s="265">
        <v>0.67064999999999997</v>
      </c>
      <c r="HO280" s="265">
        <v>0.66934000000000005</v>
      </c>
      <c r="HP280" s="265">
        <v>0.69081999999999999</v>
      </c>
      <c r="HQ280" s="265">
        <v>0.36763000000000001</v>
      </c>
      <c r="HR280" s="265">
        <v>0.36954999999999999</v>
      </c>
      <c r="HS280" s="265">
        <v>0.60494999999999999</v>
      </c>
      <c r="HT280" s="265">
        <v>0.36960999999999999</v>
      </c>
      <c r="HU280" s="265">
        <v>0.35604999999999998</v>
      </c>
      <c r="HV280" s="265">
        <v>0.69972999999999996</v>
      </c>
      <c r="HW280" s="265">
        <v>0.28544999999999998</v>
      </c>
      <c r="HX280" s="265">
        <v>0.31691999999999998</v>
      </c>
      <c r="HY280" s="265">
        <v>0.22889999999999999</v>
      </c>
      <c r="HZ280" s="265">
        <v>0.44196000000000002</v>
      </c>
      <c r="IA280" s="265">
        <v>0.58718000000000004</v>
      </c>
      <c r="IB280" s="265">
        <v>0.59304999999999997</v>
      </c>
      <c r="IC280" s="265">
        <v>0.58091000000000004</v>
      </c>
      <c r="ID280" s="265">
        <v>0.58669000000000004</v>
      </c>
      <c r="IE280" s="265">
        <v>0.62878999999999996</v>
      </c>
      <c r="IF280" s="265">
        <v>0.62755000000000005</v>
      </c>
      <c r="IG280" s="265">
        <v>0.71962999999999999</v>
      </c>
      <c r="IH280" s="265">
        <v>0.78412999999999999</v>
      </c>
      <c r="II280" s="265">
        <v>0.45589000000000002</v>
      </c>
      <c r="IJ280" s="265">
        <v>0.62999000000000005</v>
      </c>
      <c r="IK280" s="265">
        <v>0.62388999999999994</v>
      </c>
      <c r="IL280" s="265">
        <v>0.76121000000000005</v>
      </c>
      <c r="IM280" s="265">
        <v>0.49801000000000001</v>
      </c>
      <c r="IN280" s="265">
        <v>0.35849999999999999</v>
      </c>
      <c r="IO280" s="265">
        <v>0.18390999999999999</v>
      </c>
      <c r="IP280" s="265">
        <v>0.74456999999999995</v>
      </c>
      <c r="IQ280" s="265">
        <v>0.67281999999999997</v>
      </c>
      <c r="IR280" s="265">
        <v>0.29363</v>
      </c>
      <c r="IS280" s="265">
        <v>0.81159000000000003</v>
      </c>
      <c r="IT280" s="265">
        <v>0.25768999999999997</v>
      </c>
      <c r="IU280" s="265">
        <v>0.70809999999999995</v>
      </c>
      <c r="IV280" s="265">
        <v>0.91008</v>
      </c>
      <c r="IW280" s="265">
        <v>0.60992999999999997</v>
      </c>
      <c r="IX280" s="265">
        <v>0.68411</v>
      </c>
      <c r="IY280" s="265">
        <v>0.45966000000000001</v>
      </c>
      <c r="IZ280" s="265">
        <v>0.42824000000000001</v>
      </c>
      <c r="JA280" s="265">
        <v>0.44351000000000002</v>
      </c>
      <c r="JB280" s="265">
        <v>0.42542999999999997</v>
      </c>
      <c r="JC280" s="265">
        <v>0.45540000000000003</v>
      </c>
      <c r="JD280" s="265">
        <v>0.50965000000000005</v>
      </c>
      <c r="JE280" s="265">
        <v>0.78495999999999999</v>
      </c>
      <c r="JF280" s="265">
        <v>0.21675</v>
      </c>
      <c r="JG280" s="265">
        <v>0.64739999999999998</v>
      </c>
      <c r="JH280" s="265">
        <v>0.50765000000000005</v>
      </c>
      <c r="JI280" s="265">
        <v>0.33529999999999999</v>
      </c>
      <c r="JJ280" s="265">
        <v>0.32640000000000002</v>
      </c>
      <c r="JK280" s="265">
        <v>0.41227999999999998</v>
      </c>
      <c r="JL280" s="265">
        <v>0.4194</v>
      </c>
      <c r="JM280" s="265">
        <v>0.70091000000000003</v>
      </c>
      <c r="JN280" s="265">
        <v>0.65149000000000001</v>
      </c>
      <c r="JO280" s="265">
        <v>0.67989999999999995</v>
      </c>
      <c r="JP280" s="265">
        <v>0.25863000000000003</v>
      </c>
      <c r="JQ280" s="265">
        <v>0.69369000000000003</v>
      </c>
      <c r="JR280" s="265">
        <v>0.63861999999999997</v>
      </c>
      <c r="JS280" s="265">
        <v>0.60438000000000003</v>
      </c>
      <c r="JT280" s="265">
        <v>0.16438</v>
      </c>
      <c r="JU280" s="265">
        <v>0.54717000000000005</v>
      </c>
      <c r="JV280" s="265">
        <v>0.50124999999999997</v>
      </c>
      <c r="JW280" s="265">
        <v>0.70281000000000005</v>
      </c>
      <c r="JX280" s="265">
        <v>0.70528000000000002</v>
      </c>
      <c r="JY280" s="265">
        <v>0.68067999999999995</v>
      </c>
      <c r="JZ280" s="265">
        <v>0.64766999999999997</v>
      </c>
      <c r="KA280" s="265">
        <v>0.87719999999999998</v>
      </c>
      <c r="KB280" s="265">
        <v>0.97058</v>
      </c>
      <c r="KC280" s="265">
        <v>0.22498000000000001</v>
      </c>
      <c r="KD280" s="265">
        <v>0.17791000000000001</v>
      </c>
      <c r="KE280" s="265">
        <v>0.18809999999999999</v>
      </c>
      <c r="KF280" s="265">
        <v>0.18945000000000001</v>
      </c>
      <c r="KG280" s="265">
        <v>0.18062</v>
      </c>
      <c r="KH280" s="265">
        <v>0.54496</v>
      </c>
      <c r="KI280" s="265">
        <v>0.59669000000000005</v>
      </c>
      <c r="KJ280" s="265">
        <v>0.58479000000000003</v>
      </c>
      <c r="KK280" s="265">
        <v>0.91603000000000001</v>
      </c>
      <c r="KL280" s="265">
        <v>0.88512000000000002</v>
      </c>
      <c r="KM280" s="265">
        <v>0.94096000000000002</v>
      </c>
      <c r="KN280" s="265">
        <v>0.86009999999999998</v>
      </c>
      <c r="KO280" s="265">
        <v>0.76824000000000003</v>
      </c>
      <c r="KP280" s="265">
        <v>5.5520348666235585E-3</v>
      </c>
      <c r="KQ280" s="265">
        <v>0.61443000000000003</v>
      </c>
      <c r="KR280" s="265">
        <v>0.56091999999999997</v>
      </c>
      <c r="KS280" s="265">
        <v>0.51903999999999995</v>
      </c>
      <c r="KT280" s="265">
        <v>0.92167320893014926</v>
      </c>
      <c r="KU280" s="265">
        <v>0.41192000000000001</v>
      </c>
      <c r="KV280" s="265">
        <v>0.58550000000000002</v>
      </c>
      <c r="KW280" s="265">
        <v>0.64966999999999997</v>
      </c>
      <c r="KX280" s="265">
        <v>0.73963000000000001</v>
      </c>
      <c r="KY280" s="265">
        <v>0.87304999999999999</v>
      </c>
      <c r="KZ280" s="265">
        <v>0.97487999999999997</v>
      </c>
      <c r="LA280" s="265">
        <v>0.99931000000000003</v>
      </c>
      <c r="LB280" s="265">
        <v>0.96618999999999999</v>
      </c>
      <c r="LC280" s="265">
        <v>1</v>
      </c>
      <c r="LD280" s="265">
        <v>0</v>
      </c>
      <c r="LE280" s="265">
        <v>0.11003</v>
      </c>
      <c r="LF280" s="265">
        <v>0</v>
      </c>
      <c r="LG280" s="265">
        <v>0</v>
      </c>
      <c r="LH280" s="431">
        <v>1.5872138319537044E-3</v>
      </c>
      <c r="LI280" s="431">
        <v>1.5361548867076635E-3</v>
      </c>
      <c r="LJ280" s="431">
        <v>1.6875246074050665E-3</v>
      </c>
      <c r="LK280" s="431">
        <v>1.3718061381950974E-3</v>
      </c>
      <c r="LL280" s="431">
        <v>1.5964098274707794E-3</v>
      </c>
      <c r="LM280" s="431">
        <v>1.3736372347921133E-3</v>
      </c>
      <c r="LN280" s="431">
        <v>1.2752012116834521E-3</v>
      </c>
      <c r="LO280" s="431">
        <v>1.3088576961308718E-3</v>
      </c>
      <c r="LP280" s="431">
        <v>1.4662377070635557E-3</v>
      </c>
      <c r="LQ280" s="431">
        <v>1.4161627041175961E-3</v>
      </c>
      <c r="LR280" s="431">
        <v>1.3685014564543962E-3</v>
      </c>
      <c r="LS280" s="431">
        <v>1.3358236756175756E-3</v>
      </c>
      <c r="LT280" s="431">
        <v>1.4402293600142002E-3</v>
      </c>
      <c r="LU280" s="431">
        <v>1.3411338441073895E-3</v>
      </c>
      <c r="LV280" s="431">
        <v>1.4068268937990069E-3</v>
      </c>
      <c r="LW280" s="431">
        <v>1.0123203974217176E-3</v>
      </c>
      <c r="LX280" s="431">
        <v>1.4502671547234058E-3</v>
      </c>
      <c r="LY280" s="431">
        <v>1.3092284789308906E-3</v>
      </c>
      <c r="LZ280" s="431">
        <v>1.4909578021615744E-3</v>
      </c>
      <c r="MA280" s="431">
        <v>1.4321575872600079E-3</v>
      </c>
      <c r="MB280" s="431">
        <v>1.5317850047722459E-3</v>
      </c>
      <c r="MC280" s="431">
        <v>1.3252095086500049E-3</v>
      </c>
      <c r="MD280" s="431">
        <v>1.198961166664958E-3</v>
      </c>
      <c r="ME280" s="431">
        <v>1.2954026460647583E-3</v>
      </c>
      <c r="MF280" s="431">
        <v>1.3371027307584882E-3</v>
      </c>
      <c r="MG280" s="431">
        <v>1.2472374364733696E-3</v>
      </c>
      <c r="MH280" s="266"/>
      <c r="MI280" s="266"/>
      <c r="MJ280" s="266"/>
      <c r="MK280" s="266"/>
      <c r="ML280" s="266"/>
      <c r="MM280" s="266"/>
      <c r="MN280" s="266"/>
      <c r="MO280" s="266"/>
      <c r="MP280" s="266"/>
      <c r="MQ280" s="266"/>
      <c r="MR280" s="266"/>
      <c r="MS280" s="266"/>
      <c r="MT280" s="266"/>
      <c r="MU280" s="266"/>
      <c r="MV280" s="266"/>
      <c r="MW280" s="266"/>
      <c r="MX280" s="266"/>
      <c r="MY280" s="266"/>
      <c r="MZ280" s="266"/>
      <c r="NA280" s="266"/>
      <c r="NB280" s="266"/>
      <c r="NC280" s="266"/>
      <c r="ND280" s="266"/>
      <c r="NE280" s="266"/>
      <c r="NF280" s="266"/>
      <c r="NG280" s="266"/>
      <c r="NH280" s="266"/>
      <c r="NI280" s="266"/>
      <c r="NJ280" s="266"/>
      <c r="NK280" s="266"/>
      <c r="NL280" s="266"/>
      <c r="NM280" s="266"/>
      <c r="NN280" s="266"/>
      <c r="NO280" s="266"/>
      <c r="NP280" s="266"/>
      <c r="NQ280" s="266"/>
      <c r="NR280" s="266"/>
      <c r="NS280" s="266"/>
      <c r="NT280" s="266"/>
      <c r="NU280" s="266"/>
      <c r="NV280" s="266"/>
      <c r="NW280" s="266"/>
      <c r="NX280" s="266"/>
      <c r="NY280" s="266"/>
      <c r="NZ280" s="266"/>
      <c r="OA280" s="266"/>
      <c r="OB280" s="266"/>
      <c r="OC280" s="266"/>
      <c r="OD280" s="266"/>
      <c r="OE280" s="266"/>
      <c r="OF280" s="266"/>
      <c r="OG280" s="266"/>
      <c r="OH280" s="266"/>
      <c r="OI280" s="266"/>
      <c r="OJ280" s="266"/>
      <c r="OK280" s="266"/>
      <c r="OL280" s="266"/>
      <c r="OM280" s="266"/>
      <c r="ON280" s="267"/>
    </row>
    <row r="281" spans="1:404">
      <c r="A281" s="261">
        <v>656</v>
      </c>
      <c r="B281" s="265">
        <v>8.1337000000000007E-2</v>
      </c>
      <c r="C281" s="265">
        <v>0.11166</v>
      </c>
      <c r="D281" s="265">
        <v>0.13564000000000001</v>
      </c>
      <c r="E281" s="265">
        <v>0.1638</v>
      </c>
      <c r="F281" s="265">
        <v>7.7674000000000007E-2</v>
      </c>
      <c r="G281" s="265">
        <v>0.10561</v>
      </c>
      <c r="H281" s="265">
        <v>0.22796</v>
      </c>
      <c r="I281" s="265">
        <v>0.42135</v>
      </c>
      <c r="J281" s="265">
        <v>0.47522999999999999</v>
      </c>
      <c r="K281" s="265">
        <v>3.6287E-2</v>
      </c>
      <c r="L281" s="265">
        <v>3.9868000000000001E-2</v>
      </c>
      <c r="M281" s="265">
        <v>4.8357999999999998E-2</v>
      </c>
      <c r="N281" s="265">
        <v>0.35557</v>
      </c>
      <c r="O281" s="265">
        <v>0.16425999999999999</v>
      </c>
      <c r="P281" s="265">
        <v>0.10337</v>
      </c>
      <c r="Q281" s="265">
        <v>8.0891000000000005E-2</v>
      </c>
      <c r="R281" s="265">
        <v>0.15633</v>
      </c>
      <c r="S281" s="265">
        <v>0.26095000000000002</v>
      </c>
      <c r="T281" s="265">
        <v>0.17781</v>
      </c>
      <c r="U281" s="265">
        <v>0.18562000000000001</v>
      </c>
      <c r="V281" s="265">
        <v>0.12709000000000001</v>
      </c>
      <c r="W281" s="265">
        <v>7.3453000000000004E-2</v>
      </c>
      <c r="X281" s="265">
        <v>5.7861000000000003E-2</v>
      </c>
      <c r="Y281" s="265">
        <v>7.4217000000000005E-2</v>
      </c>
      <c r="Z281" s="265">
        <v>4.9414E-2</v>
      </c>
      <c r="AA281" s="265">
        <v>8.1161999999999998E-2</v>
      </c>
      <c r="AB281" s="265">
        <v>5.7089000000000001E-2</v>
      </c>
      <c r="AC281" s="265">
        <v>0.34644999999999998</v>
      </c>
      <c r="AD281" s="265">
        <v>0.23280999999999999</v>
      </c>
      <c r="AE281" s="265">
        <v>4.7319E-2</v>
      </c>
      <c r="AF281" s="265">
        <v>4.7355000000000001E-2</v>
      </c>
      <c r="AG281" s="265">
        <v>2.9329999999999998E-2</v>
      </c>
      <c r="AH281" s="265">
        <v>3.4667000000000003E-2</v>
      </c>
      <c r="AI281" s="265">
        <v>3.0178E-2</v>
      </c>
      <c r="AJ281" s="265">
        <v>3.7529E-2</v>
      </c>
      <c r="AK281" s="265">
        <v>1.8935E-2</v>
      </c>
      <c r="AL281" s="265">
        <v>2.8006E-2</v>
      </c>
      <c r="AM281" s="265">
        <v>2.0537E-2</v>
      </c>
      <c r="AN281" s="265">
        <v>1.6945000000000002E-2</v>
      </c>
      <c r="AO281" s="265">
        <v>2.4383999999999999E-2</v>
      </c>
      <c r="AP281" s="265">
        <v>2.6286E-2</v>
      </c>
      <c r="AQ281" s="265">
        <v>1.5186E-2</v>
      </c>
      <c r="AR281" s="265">
        <v>2.3386000000000001E-2</v>
      </c>
      <c r="AS281" s="265">
        <v>2.5500999999999999E-2</v>
      </c>
      <c r="AT281" s="265">
        <v>1.4744E-2</v>
      </c>
      <c r="AU281" s="265">
        <v>2.1033E-2</v>
      </c>
      <c r="AV281" s="265">
        <v>1.3627999999999999E-2</v>
      </c>
      <c r="AW281" s="265">
        <v>3.5747000000000001E-2</v>
      </c>
      <c r="AX281" s="265">
        <v>3.6158999999999997E-2</v>
      </c>
      <c r="AY281" s="265">
        <v>3.1202000000000001E-2</v>
      </c>
      <c r="AZ281" s="265">
        <v>2.8615000000000002E-2</v>
      </c>
      <c r="BA281" s="265">
        <v>3.4722000000000003E-2</v>
      </c>
      <c r="BB281" s="265">
        <v>3.4722000000000003E-2</v>
      </c>
      <c r="BC281" s="265">
        <v>3.4692000000000001E-2</v>
      </c>
      <c r="BD281" s="265">
        <v>3.4722000000000003E-2</v>
      </c>
      <c r="BE281" s="265">
        <v>8.2816000000000001E-2</v>
      </c>
      <c r="BF281" s="265">
        <v>7.3929999999999996E-2</v>
      </c>
      <c r="BG281" s="265">
        <v>0.33551999999999998</v>
      </c>
      <c r="BH281" s="265">
        <v>0.33554</v>
      </c>
      <c r="BI281" s="265">
        <v>0.77634999999999998</v>
      </c>
      <c r="BJ281" s="265">
        <v>0.70911999999999997</v>
      </c>
      <c r="BK281" s="265">
        <v>0.21038999999999999</v>
      </c>
      <c r="BL281" s="265">
        <v>0.46468999999999999</v>
      </c>
      <c r="BM281" s="265">
        <v>0.31707000000000002</v>
      </c>
      <c r="BN281" s="265">
        <v>0.45889000000000002</v>
      </c>
      <c r="BO281" s="265">
        <v>0.55713999999999997</v>
      </c>
      <c r="BP281" s="265">
        <v>2.3283000000000002E-2</v>
      </c>
      <c r="BQ281" s="265">
        <v>0.34931000000000001</v>
      </c>
      <c r="BR281" s="265">
        <v>0.41949999999999998</v>
      </c>
      <c r="BS281" s="265">
        <v>0.35576999999999998</v>
      </c>
      <c r="BT281" s="265">
        <v>0.38388</v>
      </c>
      <c r="BU281" s="265">
        <v>1.1369000000000001E-2</v>
      </c>
      <c r="BV281" s="265">
        <v>4.9100000000000003E-3</v>
      </c>
      <c r="BW281" s="265">
        <v>3.0542E-2</v>
      </c>
      <c r="BX281" s="265">
        <v>1.4473E-2</v>
      </c>
      <c r="BY281" s="265">
        <v>0.71131</v>
      </c>
      <c r="BZ281" s="265">
        <v>0.69706999999999997</v>
      </c>
      <c r="CA281" s="265">
        <v>0.98199999999999998</v>
      </c>
      <c r="CB281" s="265">
        <v>0.80474000000000001</v>
      </c>
      <c r="CC281" s="265">
        <v>0.95389999999999997</v>
      </c>
      <c r="CD281" s="265">
        <v>0.70008000000000004</v>
      </c>
      <c r="CE281" s="265">
        <v>0.65536000000000005</v>
      </c>
      <c r="CF281" s="265">
        <v>0.71440999999999999</v>
      </c>
      <c r="CG281" s="265">
        <v>0.67827999999999999</v>
      </c>
      <c r="CH281" s="265">
        <v>0.66603000000000001</v>
      </c>
      <c r="CI281" s="265">
        <v>0.66735999999999995</v>
      </c>
      <c r="CJ281" s="265">
        <v>0.66961999999999999</v>
      </c>
      <c r="CK281" s="265">
        <v>0.72694999999999999</v>
      </c>
      <c r="CL281" s="265">
        <v>0.50956000000000001</v>
      </c>
      <c r="CM281" s="265">
        <v>0.12182</v>
      </c>
      <c r="CN281" s="265">
        <v>0.43434</v>
      </c>
      <c r="CO281" s="265">
        <v>0.11595999999999999</v>
      </c>
      <c r="CP281" s="265">
        <v>0.12171</v>
      </c>
      <c r="CQ281" s="265">
        <v>0.11592</v>
      </c>
      <c r="CR281" s="265">
        <v>8.5999999999999993E-2</v>
      </c>
      <c r="CS281" s="265">
        <v>5.9182999999999999E-2</v>
      </c>
      <c r="CT281" s="265">
        <v>0.13608000000000001</v>
      </c>
      <c r="CU281" s="265">
        <v>0.25600000000000001</v>
      </c>
      <c r="CV281" s="265">
        <v>0.11856</v>
      </c>
      <c r="CW281" s="265">
        <v>0.20202000000000001</v>
      </c>
      <c r="CX281" s="265">
        <v>7.0102999999999999E-2</v>
      </c>
      <c r="CY281" s="265">
        <v>0.24124000000000001</v>
      </c>
      <c r="CZ281" s="265">
        <v>0.87824999999999998</v>
      </c>
      <c r="DA281" s="265">
        <v>0.55286999999999997</v>
      </c>
      <c r="DB281" s="265">
        <v>0.20202000000000001</v>
      </c>
      <c r="DC281" s="265">
        <v>0.17732000000000001</v>
      </c>
      <c r="DD281" s="265">
        <v>0.18182000000000001</v>
      </c>
      <c r="DE281" s="265">
        <v>0.19794</v>
      </c>
      <c r="DF281" s="265">
        <v>5.6525999999999998E-3</v>
      </c>
      <c r="DG281" s="265">
        <v>5.7755999999999997E-3</v>
      </c>
      <c r="DH281" s="265">
        <v>0.54588000000000003</v>
      </c>
      <c r="DI281" s="265">
        <v>5.306E-3</v>
      </c>
      <c r="DJ281" s="265">
        <v>6.5367999999999997E-3</v>
      </c>
      <c r="DK281" s="265">
        <v>2.3633000000000001E-2</v>
      </c>
      <c r="DL281" s="265">
        <v>5.4900000000000001E-4</v>
      </c>
      <c r="DM281" s="265">
        <v>6.0016000000000002E-3</v>
      </c>
      <c r="DN281" s="265">
        <v>1.4713E-2</v>
      </c>
      <c r="DO281" s="265">
        <v>3.6510000000000002E-3</v>
      </c>
      <c r="DP281" s="265">
        <v>1.3688000000000001E-2</v>
      </c>
      <c r="DQ281" s="265">
        <v>3.4603000000000002E-2</v>
      </c>
      <c r="DR281" s="265">
        <v>2.8337000000000001E-2</v>
      </c>
      <c r="DS281" s="265">
        <v>1.4420000000000001E-2</v>
      </c>
      <c r="DT281" s="265">
        <v>1.8665999999999999E-2</v>
      </c>
      <c r="DU281" s="265">
        <v>4.7076000000000002E-3</v>
      </c>
      <c r="DV281" s="265">
        <v>3.4059999999999998E-4</v>
      </c>
      <c r="DW281" s="265">
        <v>6.9975999999999997E-3</v>
      </c>
      <c r="DX281" s="265">
        <v>2.7147000000000001E-2</v>
      </c>
      <c r="DY281" s="265">
        <v>3.8646E-2</v>
      </c>
      <c r="DZ281" s="265">
        <v>3.5500000000000001E-4</v>
      </c>
      <c r="EA281" s="265">
        <v>7.2579999999999997E-3</v>
      </c>
      <c r="EB281" s="265">
        <v>6.5332000000000003E-3</v>
      </c>
      <c r="EC281" s="265">
        <v>6.5323999999999998E-3</v>
      </c>
      <c r="ED281" s="265">
        <v>6.5332000000000003E-3</v>
      </c>
      <c r="EE281" s="265">
        <v>6.5332000000000003E-3</v>
      </c>
      <c r="EF281" s="265">
        <v>2.2981000000000001E-2</v>
      </c>
      <c r="EG281" s="265">
        <v>7.2572000000000001E-3</v>
      </c>
      <c r="EH281" s="265">
        <v>8.1612000000000004E-3</v>
      </c>
      <c r="EI281" s="265">
        <v>0.22857</v>
      </c>
      <c r="EJ281" s="265">
        <v>0.21031</v>
      </c>
      <c r="EK281" s="265">
        <v>0.18384</v>
      </c>
      <c r="EL281" s="265">
        <v>0.18124999999999999</v>
      </c>
      <c r="EM281" s="265">
        <v>4.3565E-2</v>
      </c>
      <c r="EN281" s="265">
        <v>3.6575000000000003E-2</v>
      </c>
      <c r="EO281" s="265">
        <v>0.83955000000000002</v>
      </c>
      <c r="EP281" s="265">
        <v>0.19700000000000001</v>
      </c>
      <c r="EQ281" s="265">
        <v>6.0791999999999999E-2</v>
      </c>
      <c r="ER281" s="265">
        <v>5.3712000000000003E-2</v>
      </c>
      <c r="ES281" s="265">
        <v>5.9489E-2</v>
      </c>
      <c r="ET281" s="265">
        <v>5.9123000000000002E-2</v>
      </c>
      <c r="EU281" s="265">
        <v>6.0269000000000003E-2</v>
      </c>
      <c r="EV281" s="265">
        <v>2.8829E-2</v>
      </c>
      <c r="EW281" s="265">
        <v>3.3730999999999997E-2</v>
      </c>
      <c r="EX281" s="265">
        <v>4.3540000000000002E-2</v>
      </c>
      <c r="EY281" s="265">
        <v>6.1219000000000003E-2</v>
      </c>
      <c r="EZ281" s="265">
        <v>0.21246000000000001</v>
      </c>
      <c r="FA281" s="265">
        <v>5.0242000000000002E-2</v>
      </c>
      <c r="FB281" s="265">
        <v>3.8512999999999999E-2</v>
      </c>
      <c r="FC281" s="265">
        <v>2.8854000000000001E-2</v>
      </c>
      <c r="FD281" s="265">
        <v>7.4098999999999998E-2</v>
      </c>
      <c r="FE281" s="265">
        <v>2.0329E-2</v>
      </c>
      <c r="FF281" s="265">
        <v>7.5989000000000001E-2</v>
      </c>
      <c r="FG281" s="265">
        <v>7.2567999999999994E-2</v>
      </c>
      <c r="FH281" s="265">
        <v>7.9021999999999995E-2</v>
      </c>
      <c r="FI281" s="265">
        <v>8.1117999999999996E-2</v>
      </c>
      <c r="FJ281" s="265">
        <v>2.7217000000000002E-2</v>
      </c>
      <c r="FK281" s="265">
        <v>2.7722E-2</v>
      </c>
      <c r="FL281" s="265">
        <v>0.18357000000000001</v>
      </c>
      <c r="FM281" s="265">
        <v>0.14027000000000001</v>
      </c>
      <c r="FN281" s="265">
        <v>0.87939999999999996</v>
      </c>
      <c r="FO281" s="265">
        <v>0.74199999999999999</v>
      </c>
      <c r="FP281" s="265">
        <v>0.18718000000000001</v>
      </c>
      <c r="FQ281" s="265">
        <v>0.76642999999999994</v>
      </c>
      <c r="FR281" s="265">
        <v>0.63093999999999995</v>
      </c>
      <c r="FS281" s="265">
        <v>0.59708000000000006</v>
      </c>
      <c r="FT281" s="265">
        <v>0.91779999999999995</v>
      </c>
      <c r="FU281" s="265">
        <v>0.91418999999999995</v>
      </c>
      <c r="FV281" s="265">
        <v>0.3609</v>
      </c>
      <c r="FW281" s="265">
        <v>0.20576</v>
      </c>
      <c r="FX281" s="265">
        <v>0.68815000000000004</v>
      </c>
      <c r="FY281" s="265">
        <v>0.18595999999999999</v>
      </c>
      <c r="FZ281" s="265">
        <v>0.20576</v>
      </c>
      <c r="GA281" s="265">
        <v>0.56279999999999997</v>
      </c>
      <c r="GB281" s="265">
        <v>0.29718</v>
      </c>
      <c r="GC281" s="265">
        <v>0.46721000000000001</v>
      </c>
      <c r="GD281" s="265">
        <v>0.84914999999999996</v>
      </c>
      <c r="GE281" s="265">
        <v>0.58401999999999998</v>
      </c>
      <c r="GF281" s="265">
        <v>0.68289999999999995</v>
      </c>
      <c r="GG281" s="265">
        <v>0.25936999999999999</v>
      </c>
      <c r="GH281" s="265">
        <v>0.29441000000000001</v>
      </c>
      <c r="GI281" s="265">
        <v>0.27109</v>
      </c>
      <c r="GJ281" s="265">
        <v>0.80950999999999995</v>
      </c>
      <c r="GK281" s="265">
        <v>0.82123000000000002</v>
      </c>
      <c r="GL281" s="265">
        <v>0.48008000000000001</v>
      </c>
      <c r="GM281" s="265">
        <v>0.75632999999999995</v>
      </c>
      <c r="GN281" s="265">
        <v>0.42380000000000001</v>
      </c>
      <c r="GO281" s="265">
        <v>0.74885999999999997</v>
      </c>
      <c r="GP281" s="265">
        <v>0.67227000000000003</v>
      </c>
      <c r="GQ281" s="265">
        <v>0.67764999999999997</v>
      </c>
      <c r="GR281" s="265">
        <v>0.61765000000000003</v>
      </c>
      <c r="GS281" s="265">
        <v>0.69160999999999995</v>
      </c>
      <c r="GT281" s="265">
        <v>0.68944000000000005</v>
      </c>
      <c r="GU281" s="265">
        <v>0.69345999999999997</v>
      </c>
      <c r="GV281" s="265">
        <v>0.67757999999999996</v>
      </c>
      <c r="GW281" s="265">
        <v>0.63019000000000003</v>
      </c>
      <c r="GX281" s="265">
        <v>0.77827000000000002</v>
      </c>
      <c r="GY281" s="265">
        <v>0.21309</v>
      </c>
      <c r="GZ281" s="265">
        <v>0.16877</v>
      </c>
      <c r="HA281" s="265">
        <v>0.74607000000000001</v>
      </c>
      <c r="HB281" s="265">
        <v>0.70950000000000002</v>
      </c>
      <c r="HC281" s="265">
        <v>0.54566000000000003</v>
      </c>
      <c r="HD281" s="265">
        <v>0.37373000000000001</v>
      </c>
      <c r="HE281" s="265">
        <v>0.77424999999999999</v>
      </c>
      <c r="HF281" s="265">
        <v>0.39724999999999999</v>
      </c>
      <c r="HG281" s="265">
        <v>0.77407000000000004</v>
      </c>
      <c r="HH281" s="265">
        <v>0.77747999999999995</v>
      </c>
      <c r="HI281" s="265">
        <v>0.77461999999999998</v>
      </c>
      <c r="HJ281" s="265">
        <v>0.42208000000000001</v>
      </c>
      <c r="HK281" s="265">
        <v>0.83842000000000005</v>
      </c>
      <c r="HL281" s="265">
        <v>0.81428</v>
      </c>
      <c r="HM281" s="265">
        <v>0.67354000000000003</v>
      </c>
      <c r="HN281" s="265">
        <v>0.66035999999999995</v>
      </c>
      <c r="HO281" s="265">
        <v>0.65886999999999996</v>
      </c>
      <c r="HP281" s="265">
        <v>0.67825999999999997</v>
      </c>
      <c r="HQ281" s="265">
        <v>0.36133999999999999</v>
      </c>
      <c r="HR281" s="265">
        <v>0.36301</v>
      </c>
      <c r="HS281" s="265">
        <v>0.59435000000000004</v>
      </c>
      <c r="HT281" s="265">
        <v>0.36304999999999998</v>
      </c>
      <c r="HU281" s="265">
        <v>0.34939999999999999</v>
      </c>
      <c r="HV281" s="265">
        <v>0.68840000000000001</v>
      </c>
      <c r="HW281" s="265">
        <v>0.27947</v>
      </c>
      <c r="HX281" s="265">
        <v>0.31084000000000001</v>
      </c>
      <c r="HY281" s="265">
        <v>0.22420000000000001</v>
      </c>
      <c r="HZ281" s="265">
        <v>0.43361</v>
      </c>
      <c r="IA281" s="265">
        <v>0.57718999999999998</v>
      </c>
      <c r="IB281" s="265">
        <v>0.58289999999999997</v>
      </c>
      <c r="IC281" s="265">
        <v>0.57086000000000003</v>
      </c>
      <c r="ID281" s="265">
        <v>0.57665</v>
      </c>
      <c r="IE281" s="265">
        <v>0.61780999999999997</v>
      </c>
      <c r="IF281" s="265">
        <v>0.61568999999999996</v>
      </c>
      <c r="IG281" s="265">
        <v>0.70894999999999997</v>
      </c>
      <c r="IH281" s="265">
        <v>0.77441000000000004</v>
      </c>
      <c r="II281" s="265">
        <v>0.44646000000000002</v>
      </c>
      <c r="IJ281" s="265">
        <v>0.61875000000000002</v>
      </c>
      <c r="IK281" s="265">
        <v>0.61263000000000001</v>
      </c>
      <c r="IL281" s="265">
        <v>0.75146000000000002</v>
      </c>
      <c r="IM281" s="265">
        <v>0.48859000000000002</v>
      </c>
      <c r="IN281" s="265">
        <v>0.35071999999999998</v>
      </c>
      <c r="IO281" s="265">
        <v>0.17816000000000001</v>
      </c>
      <c r="IP281" s="265">
        <v>0.73355999999999999</v>
      </c>
      <c r="IQ281" s="265">
        <v>0.66144999999999998</v>
      </c>
      <c r="IR281" s="265">
        <v>0.28799000000000002</v>
      </c>
      <c r="IS281" s="265">
        <v>0.79817000000000005</v>
      </c>
      <c r="IT281" s="265">
        <v>0.253</v>
      </c>
      <c r="IU281" s="265">
        <v>0.69764000000000004</v>
      </c>
      <c r="IV281" s="265">
        <v>0.90046000000000004</v>
      </c>
      <c r="IW281" s="265">
        <v>0.59887999999999997</v>
      </c>
      <c r="IX281" s="265">
        <v>0.67325999999999997</v>
      </c>
      <c r="IY281" s="265">
        <v>0.45123999999999997</v>
      </c>
      <c r="IZ281" s="265">
        <v>0.42066999999999999</v>
      </c>
      <c r="JA281" s="265">
        <v>0.43552999999999997</v>
      </c>
      <c r="JB281" s="265">
        <v>0.41783999999999999</v>
      </c>
      <c r="JC281" s="265">
        <v>0.44719999999999999</v>
      </c>
      <c r="JD281" s="265">
        <v>0.5</v>
      </c>
      <c r="JE281" s="265">
        <v>0.77478000000000002</v>
      </c>
      <c r="JF281" s="265">
        <v>0.21242</v>
      </c>
      <c r="JG281" s="265">
        <v>0.63690999999999998</v>
      </c>
      <c r="JH281" s="265">
        <v>0.49878</v>
      </c>
      <c r="JI281" s="265">
        <v>0.32932</v>
      </c>
      <c r="JJ281" s="265">
        <v>0.31941000000000003</v>
      </c>
      <c r="JK281" s="265">
        <v>0.40328000000000003</v>
      </c>
      <c r="JL281" s="265">
        <v>0.41241</v>
      </c>
      <c r="JM281" s="265">
        <v>0.6915</v>
      </c>
      <c r="JN281" s="265">
        <v>0.63931000000000004</v>
      </c>
      <c r="JO281" s="265">
        <v>0.66893999999999998</v>
      </c>
      <c r="JP281" s="265">
        <v>0.25358000000000003</v>
      </c>
      <c r="JQ281" s="265">
        <v>0.68335999999999997</v>
      </c>
      <c r="JR281" s="265">
        <v>0.62731000000000003</v>
      </c>
      <c r="JS281" s="265">
        <v>0.59258</v>
      </c>
      <c r="JT281" s="265">
        <v>0.16103999999999999</v>
      </c>
      <c r="JU281" s="265">
        <v>0.53620999999999996</v>
      </c>
      <c r="JV281" s="265">
        <v>0.49321999999999999</v>
      </c>
      <c r="JW281" s="265">
        <v>0.69318000000000002</v>
      </c>
      <c r="JX281" s="265">
        <v>0.69499999999999995</v>
      </c>
      <c r="JY281" s="265">
        <v>0.66979</v>
      </c>
      <c r="JZ281" s="265">
        <v>0.63660000000000005</v>
      </c>
      <c r="KA281" s="265">
        <v>0.86860999999999999</v>
      </c>
      <c r="KB281" s="265">
        <v>0.96523999999999999</v>
      </c>
      <c r="KC281" s="265">
        <v>0.22048999999999999</v>
      </c>
      <c r="KD281" s="265">
        <v>0.17416999999999999</v>
      </c>
      <c r="KE281" s="265">
        <v>0.18418999999999999</v>
      </c>
      <c r="KF281" s="265">
        <v>0.18578</v>
      </c>
      <c r="KG281" s="265">
        <v>0.17715</v>
      </c>
      <c r="KH281" s="265">
        <v>0.53610999999999998</v>
      </c>
      <c r="KI281" s="265">
        <v>0.58559000000000005</v>
      </c>
      <c r="KJ281" s="265">
        <v>0.57381000000000004</v>
      </c>
      <c r="KK281" s="265">
        <v>0.90808999999999995</v>
      </c>
      <c r="KL281" s="265">
        <v>0.87546999999999997</v>
      </c>
      <c r="KM281" s="265">
        <v>0.94340999999999997</v>
      </c>
      <c r="KN281" s="265">
        <v>0.86151</v>
      </c>
      <c r="KO281" s="265">
        <v>0.76890000000000003</v>
      </c>
      <c r="KP281" s="265">
        <v>5.5531786262236421E-3</v>
      </c>
      <c r="KQ281" s="265">
        <v>0.61428000000000005</v>
      </c>
      <c r="KR281" s="265">
        <v>0.56055999999999995</v>
      </c>
      <c r="KS281" s="265">
        <v>0.51856000000000002</v>
      </c>
      <c r="KT281" s="265">
        <v>0.9224860409135982</v>
      </c>
      <c r="KU281" s="265">
        <v>0.41572999999999999</v>
      </c>
      <c r="KV281" s="265">
        <v>0.58889999999999998</v>
      </c>
      <c r="KW281" s="265">
        <v>0.65278000000000003</v>
      </c>
      <c r="KX281" s="265">
        <v>0.74224000000000001</v>
      </c>
      <c r="KY281" s="265">
        <v>0.87473000000000001</v>
      </c>
      <c r="KZ281" s="265">
        <v>0.97560999999999998</v>
      </c>
      <c r="LA281" s="265">
        <v>0.99916000000000005</v>
      </c>
      <c r="LB281" s="265">
        <v>0.96536</v>
      </c>
      <c r="LC281" s="265">
        <v>1</v>
      </c>
      <c r="LD281" s="265">
        <v>0</v>
      </c>
      <c r="LE281" s="265">
        <v>0.1074</v>
      </c>
      <c r="LF281" s="265">
        <v>0</v>
      </c>
      <c r="LG281" s="265">
        <v>0</v>
      </c>
      <c r="LH281" s="431">
        <v>1.5426361933350563E-3</v>
      </c>
      <c r="LI281" s="431">
        <v>1.4667882351204753E-3</v>
      </c>
      <c r="LJ281" s="431">
        <v>1.607288490049541E-3</v>
      </c>
      <c r="LK281" s="431">
        <v>1.2414813973009586E-3</v>
      </c>
      <c r="LL281" s="431">
        <v>1.4724915381520987E-3</v>
      </c>
      <c r="LM281" s="431">
        <v>1.2006148463115096E-3</v>
      </c>
      <c r="LN281" s="431">
        <v>1.1549227638170123E-3</v>
      </c>
      <c r="LO281" s="431">
        <v>1.1265749344602227E-3</v>
      </c>
      <c r="LP281" s="431">
        <v>1.2806432787328959E-3</v>
      </c>
      <c r="LQ281" s="431">
        <v>1.2090265518054366E-3</v>
      </c>
      <c r="LR281" s="431">
        <v>1.3313061790540814E-3</v>
      </c>
      <c r="LS281" s="431">
        <v>1.2307655997574329E-3</v>
      </c>
      <c r="LT281" s="431">
        <v>1.3930717250332236E-3</v>
      </c>
      <c r="LU281" s="431">
        <v>1.189257949590683E-3</v>
      </c>
      <c r="LV281" s="431">
        <v>1.2990232789888978E-3</v>
      </c>
      <c r="LW281" s="431">
        <v>8.9553615543991327E-4</v>
      </c>
      <c r="LX281" s="431">
        <v>1.3137704227119684E-3</v>
      </c>
      <c r="LY281" s="431">
        <v>1.1449260637164116E-3</v>
      </c>
      <c r="LZ281" s="431">
        <v>1.4470928581431508E-3</v>
      </c>
      <c r="MA281" s="431">
        <v>1.3614408671855927E-3</v>
      </c>
      <c r="MB281" s="431">
        <v>1.4870576560497284E-3</v>
      </c>
      <c r="MC281" s="431">
        <v>1.199006917886436E-3</v>
      </c>
      <c r="MD281" s="431">
        <v>1.0729079367592931E-3</v>
      </c>
      <c r="ME281" s="431">
        <v>1.2118128361180425E-3</v>
      </c>
      <c r="MF281" s="431">
        <v>1.2695742771029472E-3</v>
      </c>
      <c r="MG281" s="431">
        <v>1.1601130245253444E-3</v>
      </c>
      <c r="MH281" s="266"/>
      <c r="MI281" s="266"/>
      <c r="MJ281" s="266"/>
      <c r="MK281" s="266"/>
      <c r="ML281" s="266"/>
      <c r="MM281" s="266"/>
      <c r="MN281" s="266"/>
      <c r="MO281" s="266"/>
      <c r="MP281" s="266"/>
      <c r="MQ281" s="266"/>
      <c r="MR281" s="266"/>
      <c r="MS281" s="266"/>
      <c r="MT281" s="266"/>
      <c r="MU281" s="266"/>
      <c r="MV281" s="266"/>
      <c r="MW281" s="266"/>
      <c r="MX281" s="266"/>
      <c r="MY281" s="266"/>
      <c r="MZ281" s="266"/>
      <c r="NA281" s="266"/>
      <c r="NB281" s="266"/>
      <c r="NC281" s="266"/>
      <c r="ND281" s="266"/>
      <c r="NE281" s="266"/>
      <c r="NF281" s="266"/>
      <c r="NG281" s="266"/>
      <c r="NH281" s="266"/>
      <c r="NI281" s="266"/>
      <c r="NJ281" s="266"/>
      <c r="NK281" s="266"/>
      <c r="NL281" s="266"/>
      <c r="NM281" s="266"/>
      <c r="NN281" s="266"/>
      <c r="NO281" s="266"/>
      <c r="NP281" s="266"/>
      <c r="NQ281" s="266"/>
      <c r="NR281" s="266"/>
      <c r="NS281" s="266"/>
      <c r="NT281" s="266"/>
      <c r="NU281" s="266"/>
      <c r="NV281" s="266"/>
      <c r="NW281" s="266"/>
      <c r="NX281" s="266"/>
      <c r="NY281" s="266"/>
      <c r="NZ281" s="266"/>
      <c r="OA281" s="266"/>
      <c r="OB281" s="266"/>
      <c r="OC281" s="266"/>
      <c r="OD281" s="266"/>
      <c r="OE281" s="266"/>
      <c r="OF281" s="266"/>
      <c r="OG281" s="266"/>
      <c r="OH281" s="266"/>
      <c r="OI281" s="266"/>
      <c r="OJ281" s="266"/>
      <c r="OK281" s="266"/>
      <c r="OL281" s="266"/>
      <c r="OM281" s="266"/>
      <c r="ON281" s="267"/>
    </row>
    <row r="282" spans="1:404">
      <c r="A282" s="261">
        <v>657</v>
      </c>
      <c r="B282" s="265">
        <v>7.9322000000000004E-2</v>
      </c>
      <c r="C282" s="265">
        <v>0.10841000000000001</v>
      </c>
      <c r="D282" s="265">
        <v>0.13155</v>
      </c>
      <c r="E282" s="265">
        <v>0.15884999999999999</v>
      </c>
      <c r="F282" s="265">
        <v>7.5613E-2</v>
      </c>
      <c r="G282" s="265">
        <v>0.10236000000000001</v>
      </c>
      <c r="H282" s="265">
        <v>0.22686999999999999</v>
      </c>
      <c r="I282" s="265">
        <v>0.41865000000000002</v>
      </c>
      <c r="J282" s="265">
        <v>0.47498000000000001</v>
      </c>
      <c r="K282" s="265">
        <v>3.4984000000000001E-2</v>
      </c>
      <c r="L282" s="265">
        <v>3.8413000000000003E-2</v>
      </c>
      <c r="M282" s="265">
        <v>4.6519999999999999E-2</v>
      </c>
      <c r="N282" s="265">
        <v>0.34913</v>
      </c>
      <c r="O282" s="265">
        <v>0.16026000000000001</v>
      </c>
      <c r="P282" s="265">
        <v>0.10012</v>
      </c>
      <c r="Q282" s="265">
        <v>7.8230999999999995E-2</v>
      </c>
      <c r="R282" s="265">
        <v>0.15148</v>
      </c>
      <c r="S282" s="265">
        <v>0.25788</v>
      </c>
      <c r="T282" s="265">
        <v>0.17662</v>
      </c>
      <c r="U282" s="265">
        <v>0.18329000000000001</v>
      </c>
      <c r="V282" s="265">
        <v>0.12551999999999999</v>
      </c>
      <c r="W282" s="265">
        <v>7.195E-2</v>
      </c>
      <c r="X282" s="265">
        <v>5.5305E-2</v>
      </c>
      <c r="Y282" s="265">
        <v>7.2375999999999996E-2</v>
      </c>
      <c r="Z282" s="265">
        <v>4.7808000000000003E-2</v>
      </c>
      <c r="AA282" s="265">
        <v>7.9117999999999994E-2</v>
      </c>
      <c r="AB282" s="265">
        <v>5.5565000000000003E-2</v>
      </c>
      <c r="AC282" s="265">
        <v>0.34350999999999998</v>
      </c>
      <c r="AD282" s="265">
        <v>0.23069999999999999</v>
      </c>
      <c r="AE282" s="265">
        <v>4.4290000000000003E-2</v>
      </c>
      <c r="AF282" s="265">
        <v>4.4561000000000003E-2</v>
      </c>
      <c r="AG282" s="265">
        <v>2.8594000000000001E-2</v>
      </c>
      <c r="AH282" s="265">
        <v>3.2419000000000003E-2</v>
      </c>
      <c r="AI282" s="265">
        <v>2.9777000000000001E-2</v>
      </c>
      <c r="AJ282" s="265">
        <v>3.4684E-2</v>
      </c>
      <c r="AK282" s="265">
        <v>1.7047E-2</v>
      </c>
      <c r="AL282" s="265">
        <v>2.7574999999999999E-2</v>
      </c>
      <c r="AM282" s="265">
        <v>1.8610000000000002E-2</v>
      </c>
      <c r="AN282" s="265">
        <v>1.5381000000000001E-2</v>
      </c>
      <c r="AO282" s="265">
        <v>2.3902E-2</v>
      </c>
      <c r="AP282" s="265">
        <v>2.5024000000000001E-2</v>
      </c>
      <c r="AQ282" s="265">
        <v>1.3658E-2</v>
      </c>
      <c r="AR282" s="265">
        <v>2.3009999999999999E-2</v>
      </c>
      <c r="AS282" s="265">
        <v>2.4149E-2</v>
      </c>
      <c r="AT282" s="265">
        <v>1.3457E-2</v>
      </c>
      <c r="AU282" s="265">
        <v>2.0740000000000001E-2</v>
      </c>
      <c r="AV282" s="265">
        <v>1.2534999999999999E-2</v>
      </c>
      <c r="AW282" s="265">
        <v>3.2675000000000003E-2</v>
      </c>
      <c r="AX282" s="265">
        <v>3.3513000000000001E-2</v>
      </c>
      <c r="AY282" s="265">
        <v>2.8889999999999999E-2</v>
      </c>
      <c r="AZ282" s="265">
        <v>2.6738000000000001E-2</v>
      </c>
      <c r="BA282" s="265">
        <v>3.4161999999999998E-2</v>
      </c>
      <c r="BB282" s="265">
        <v>3.4161999999999998E-2</v>
      </c>
      <c r="BC282" s="265">
        <v>3.4132999999999997E-2</v>
      </c>
      <c r="BD282" s="265">
        <v>3.4161999999999998E-2</v>
      </c>
      <c r="BE282" s="265">
        <v>8.1216999999999998E-2</v>
      </c>
      <c r="BF282" s="265">
        <v>7.2203000000000003E-2</v>
      </c>
      <c r="BG282" s="265">
        <v>0.32954</v>
      </c>
      <c r="BH282" s="265">
        <v>0.32789000000000001</v>
      </c>
      <c r="BI282" s="265">
        <v>0.76744000000000001</v>
      </c>
      <c r="BJ282" s="265">
        <v>0.69830999999999999</v>
      </c>
      <c r="BK282" s="265">
        <v>0.21299000000000001</v>
      </c>
      <c r="BL282" s="265">
        <v>0.45873999999999998</v>
      </c>
      <c r="BM282" s="265">
        <v>0.30487999999999998</v>
      </c>
      <c r="BN282" s="265">
        <v>0.44988</v>
      </c>
      <c r="BO282" s="265">
        <v>0.54286000000000001</v>
      </c>
      <c r="BP282" s="265">
        <v>2.3286999999999999E-2</v>
      </c>
      <c r="BQ282" s="265">
        <v>0.35003000000000001</v>
      </c>
      <c r="BR282" s="265">
        <v>0.42254999999999998</v>
      </c>
      <c r="BS282" s="265">
        <v>0.35853000000000002</v>
      </c>
      <c r="BT282" s="265">
        <v>0.38985999999999998</v>
      </c>
      <c r="BU282" s="265">
        <v>1.1266999999999999E-2</v>
      </c>
      <c r="BV282" s="265">
        <v>5.0429999999999997E-3</v>
      </c>
      <c r="BW282" s="265">
        <v>2.8320000000000001E-2</v>
      </c>
      <c r="BX282" s="265">
        <v>1.3658999999999999E-2</v>
      </c>
      <c r="BY282" s="265">
        <v>0.71413000000000004</v>
      </c>
      <c r="BZ282" s="265">
        <v>0.70055000000000001</v>
      </c>
      <c r="CA282" s="265">
        <v>0.98399999999999999</v>
      </c>
      <c r="CB282" s="265">
        <v>0.80769999999999997</v>
      </c>
      <c r="CC282" s="265">
        <v>0.95613000000000004</v>
      </c>
      <c r="CD282" s="265">
        <v>0.70304999999999995</v>
      </c>
      <c r="CE282" s="265">
        <v>0.65805000000000002</v>
      </c>
      <c r="CF282" s="265">
        <v>0.71743999999999997</v>
      </c>
      <c r="CG282" s="265">
        <v>0.68108999999999997</v>
      </c>
      <c r="CH282" s="265">
        <v>0.66913</v>
      </c>
      <c r="CI282" s="265">
        <v>0.67073000000000005</v>
      </c>
      <c r="CJ282" s="265">
        <v>0.67310000000000003</v>
      </c>
      <c r="CK282" s="265">
        <v>0.73001000000000005</v>
      </c>
      <c r="CL282" s="265">
        <v>0.51073999999999997</v>
      </c>
      <c r="CM282" s="265">
        <v>0.1186</v>
      </c>
      <c r="CN282" s="265">
        <v>0.38384000000000001</v>
      </c>
      <c r="CO282" s="265">
        <v>0.11262</v>
      </c>
      <c r="CP282" s="265">
        <v>0.1188</v>
      </c>
      <c r="CQ282" s="265">
        <v>0.11315</v>
      </c>
      <c r="CR282" s="265">
        <v>8.2000000000000003E-2</v>
      </c>
      <c r="CS282" s="265">
        <v>5.7141999999999998E-2</v>
      </c>
      <c r="CT282" s="265">
        <v>0.12784000000000001</v>
      </c>
      <c r="CU282" s="265">
        <v>0.23200000000000001</v>
      </c>
      <c r="CV282" s="265">
        <v>0.11342000000000001</v>
      </c>
      <c r="CW282" s="265">
        <v>0.19192000000000001</v>
      </c>
      <c r="CX282" s="265">
        <v>6.8041000000000004E-2</v>
      </c>
      <c r="CY282" s="265">
        <v>0.22474</v>
      </c>
      <c r="CZ282" s="265">
        <v>0.90869</v>
      </c>
      <c r="DA282" s="265">
        <v>0.56666000000000005</v>
      </c>
      <c r="DB282" s="265">
        <v>0.18182000000000001</v>
      </c>
      <c r="DC282" s="265">
        <v>0.15876000000000001</v>
      </c>
      <c r="DD282" s="265">
        <v>0.16162000000000001</v>
      </c>
      <c r="DE282" s="265">
        <v>0.17938000000000001</v>
      </c>
      <c r="DF282" s="265">
        <v>4.9991999999999997E-3</v>
      </c>
      <c r="DG282" s="265">
        <v>5.1171999999999997E-3</v>
      </c>
      <c r="DH282" s="265">
        <v>0.49775999999999998</v>
      </c>
      <c r="DI282" s="265">
        <v>4.5069999999999997E-3</v>
      </c>
      <c r="DJ282" s="265">
        <v>5.5675999999999998E-3</v>
      </c>
      <c r="DK282" s="265">
        <v>2.0545000000000001E-2</v>
      </c>
      <c r="DL282" s="265">
        <v>4.55E-4</v>
      </c>
      <c r="DM282" s="265">
        <v>5.3312000000000003E-3</v>
      </c>
      <c r="DN282" s="265">
        <v>1.269E-2</v>
      </c>
      <c r="DO282" s="265">
        <v>3.0850000000000001E-3</v>
      </c>
      <c r="DP282" s="265">
        <v>1.1792E-2</v>
      </c>
      <c r="DQ282" s="265">
        <v>3.0334E-2</v>
      </c>
      <c r="DR282" s="265">
        <v>2.5177000000000001E-2</v>
      </c>
      <c r="DS282" s="265">
        <v>1.4182999999999999E-2</v>
      </c>
      <c r="DT282" s="265">
        <v>1.8633E-2</v>
      </c>
      <c r="DU282" s="265">
        <v>3.9921999999999996E-3</v>
      </c>
      <c r="DV282" s="265">
        <v>2.812E-4</v>
      </c>
      <c r="DW282" s="265">
        <v>5.9652000000000004E-3</v>
      </c>
      <c r="DX282" s="265">
        <v>2.4191000000000001E-2</v>
      </c>
      <c r="DY282" s="265">
        <v>3.3876999999999997E-2</v>
      </c>
      <c r="DZ282" s="265">
        <v>2.9300000000000002E-4</v>
      </c>
      <c r="EA282" s="265">
        <v>6.1900000000000002E-3</v>
      </c>
      <c r="EB282" s="265">
        <v>5.5643999999999997E-3</v>
      </c>
      <c r="EC282" s="265">
        <v>5.5637999999999998E-3</v>
      </c>
      <c r="ED282" s="265">
        <v>5.5643999999999997E-3</v>
      </c>
      <c r="EE282" s="265">
        <v>5.5643999999999997E-3</v>
      </c>
      <c r="EF282" s="265">
        <v>2.0355999999999999E-2</v>
      </c>
      <c r="EG282" s="265">
        <v>6.1894000000000003E-3</v>
      </c>
      <c r="EH282" s="265">
        <v>6.9703999999999999E-3</v>
      </c>
      <c r="EI282" s="265">
        <v>0.21224000000000001</v>
      </c>
      <c r="EJ282" s="265">
        <v>0.19381000000000001</v>
      </c>
      <c r="EK282" s="265">
        <v>0.16566</v>
      </c>
      <c r="EL282" s="265">
        <v>0.16458</v>
      </c>
      <c r="EM282" s="265">
        <v>3.8358000000000003E-2</v>
      </c>
      <c r="EN282" s="265">
        <v>3.2099000000000003E-2</v>
      </c>
      <c r="EO282" s="265">
        <v>0.80206999999999995</v>
      </c>
      <c r="EP282" s="265">
        <v>0.18828</v>
      </c>
      <c r="EQ282" s="265">
        <v>5.3343000000000002E-2</v>
      </c>
      <c r="ER282" s="265">
        <v>4.7273000000000003E-2</v>
      </c>
      <c r="ES282" s="265">
        <v>5.2221999999999998E-2</v>
      </c>
      <c r="ET282" s="265">
        <v>5.1906000000000001E-2</v>
      </c>
      <c r="EU282" s="265">
        <v>5.2852000000000003E-2</v>
      </c>
      <c r="EV282" s="265">
        <v>2.5406000000000001E-2</v>
      </c>
      <c r="EW282" s="265">
        <v>2.9756000000000001E-2</v>
      </c>
      <c r="EX282" s="265">
        <v>3.8258E-2</v>
      </c>
      <c r="EY282" s="265">
        <v>5.3765E-2</v>
      </c>
      <c r="EZ282" s="265">
        <v>0.20296</v>
      </c>
      <c r="FA282" s="265">
        <v>4.4223999999999999E-2</v>
      </c>
      <c r="FB282" s="265">
        <v>3.3999000000000001E-2</v>
      </c>
      <c r="FC282" s="265">
        <v>2.5505E-2</v>
      </c>
      <c r="FD282" s="265">
        <v>6.5058000000000005E-2</v>
      </c>
      <c r="FE282" s="265">
        <v>1.8051999999999999E-2</v>
      </c>
      <c r="FF282" s="265">
        <v>6.6663E-2</v>
      </c>
      <c r="FG282" s="265">
        <v>6.3752000000000003E-2</v>
      </c>
      <c r="FH282" s="265">
        <v>6.9314000000000001E-2</v>
      </c>
      <c r="FI282" s="265">
        <v>7.1136000000000005E-2</v>
      </c>
      <c r="FJ282" s="265">
        <v>2.3739E-2</v>
      </c>
      <c r="FK282" s="265">
        <v>2.4188999999999999E-2</v>
      </c>
      <c r="FL282" s="265">
        <v>0.17055000000000001</v>
      </c>
      <c r="FM282" s="265">
        <v>0.13375000000000001</v>
      </c>
      <c r="FN282" s="265">
        <v>0.86628000000000005</v>
      </c>
      <c r="FO282" s="265">
        <v>0.73399999999999999</v>
      </c>
      <c r="FP282" s="265">
        <v>0.18318000000000001</v>
      </c>
      <c r="FQ282" s="265">
        <v>0.75692999999999999</v>
      </c>
      <c r="FR282" s="265">
        <v>0.61909999999999998</v>
      </c>
      <c r="FS282" s="265">
        <v>0.58540999999999999</v>
      </c>
      <c r="FT282" s="265">
        <v>0.90954000000000002</v>
      </c>
      <c r="FU282" s="265">
        <v>0.90676000000000001</v>
      </c>
      <c r="FV282" s="265">
        <v>0.35437000000000002</v>
      </c>
      <c r="FW282" s="265">
        <v>0.20158000000000001</v>
      </c>
      <c r="FX282" s="265">
        <v>0.67779999999999996</v>
      </c>
      <c r="FY282" s="265">
        <v>0.18218000000000001</v>
      </c>
      <c r="FZ282" s="265">
        <v>0.20158000000000001</v>
      </c>
      <c r="GA282" s="265">
        <v>0.55623999999999996</v>
      </c>
      <c r="GB282" s="265">
        <v>0.29160999999999998</v>
      </c>
      <c r="GC282" s="265">
        <v>0.45677000000000001</v>
      </c>
      <c r="GD282" s="265">
        <v>0.84038000000000002</v>
      </c>
      <c r="GE282" s="265">
        <v>0.57384000000000002</v>
      </c>
      <c r="GF282" s="265">
        <v>0.67161999999999999</v>
      </c>
      <c r="GG282" s="265">
        <v>0.25409999999999999</v>
      </c>
      <c r="GH282" s="265">
        <v>0.28838999999999998</v>
      </c>
      <c r="GI282" s="265">
        <v>0.26567000000000002</v>
      </c>
      <c r="GJ282" s="265">
        <v>0.79928999999999994</v>
      </c>
      <c r="GK282" s="265">
        <v>0.80944000000000005</v>
      </c>
      <c r="GL282" s="265">
        <v>0.47260999999999997</v>
      </c>
      <c r="GM282" s="265">
        <v>0.74695999999999996</v>
      </c>
      <c r="GN282" s="265">
        <v>0.41620000000000001</v>
      </c>
      <c r="GO282" s="265">
        <v>0.73867000000000005</v>
      </c>
      <c r="GP282" s="265">
        <v>0.66149000000000002</v>
      </c>
      <c r="GQ282" s="265">
        <v>0.66698999999999997</v>
      </c>
      <c r="GR282" s="265">
        <v>0.60516000000000003</v>
      </c>
      <c r="GS282" s="265">
        <v>0.68100000000000005</v>
      </c>
      <c r="GT282" s="265">
        <v>0.67862</v>
      </c>
      <c r="GU282" s="265">
        <v>0.68255999999999994</v>
      </c>
      <c r="GV282" s="265">
        <v>0.66727000000000003</v>
      </c>
      <c r="GW282" s="265">
        <v>0.61924000000000001</v>
      </c>
      <c r="GX282" s="265">
        <v>0.76876999999999995</v>
      </c>
      <c r="GY282" s="265">
        <v>0.20835000000000001</v>
      </c>
      <c r="GZ282" s="265">
        <v>0.16506999999999999</v>
      </c>
      <c r="HA282" s="265">
        <v>0.73529</v>
      </c>
      <c r="HB282" s="265">
        <v>0.69893000000000005</v>
      </c>
      <c r="HC282" s="265">
        <v>0.53841000000000006</v>
      </c>
      <c r="HD282" s="265">
        <v>0.36879000000000001</v>
      </c>
      <c r="HE282" s="265">
        <v>0.76490999999999998</v>
      </c>
      <c r="HF282" s="265">
        <v>0.38944000000000001</v>
      </c>
      <c r="HG282" s="265">
        <v>0.76483000000000001</v>
      </c>
      <c r="HH282" s="265">
        <v>0.7681</v>
      </c>
      <c r="HI282" s="265">
        <v>0.76517999999999997</v>
      </c>
      <c r="HJ282" s="265">
        <v>0.41425000000000001</v>
      </c>
      <c r="HK282" s="265">
        <v>0.82843999999999995</v>
      </c>
      <c r="HL282" s="265">
        <v>0.80488999999999999</v>
      </c>
      <c r="HM282" s="265">
        <v>0.66227000000000003</v>
      </c>
      <c r="HN282" s="265">
        <v>0.65005999999999997</v>
      </c>
      <c r="HO282" s="265">
        <v>0.64839999999999998</v>
      </c>
      <c r="HP282" s="265">
        <v>0.66569999999999996</v>
      </c>
      <c r="HQ282" s="265">
        <v>0.35504999999999998</v>
      </c>
      <c r="HR282" s="265">
        <v>0.35647000000000001</v>
      </c>
      <c r="HS282" s="265">
        <v>0.58374000000000004</v>
      </c>
      <c r="HT282" s="265">
        <v>0.35648999999999997</v>
      </c>
      <c r="HU282" s="265">
        <v>0.34276000000000001</v>
      </c>
      <c r="HV282" s="265">
        <v>0.67708000000000002</v>
      </c>
      <c r="HW282" s="265">
        <v>0.27348</v>
      </c>
      <c r="HX282" s="265">
        <v>0.30475999999999998</v>
      </c>
      <c r="HY282" s="265">
        <v>0.21948999999999999</v>
      </c>
      <c r="HZ282" s="265">
        <v>0.42525000000000002</v>
      </c>
      <c r="IA282" s="265">
        <v>0.56718999999999997</v>
      </c>
      <c r="IB282" s="265">
        <v>0.57274999999999998</v>
      </c>
      <c r="IC282" s="265">
        <v>0.56081000000000003</v>
      </c>
      <c r="ID282" s="265">
        <v>0.56662000000000001</v>
      </c>
      <c r="IE282" s="265">
        <v>0.60682999999999998</v>
      </c>
      <c r="IF282" s="265">
        <v>0.60382000000000002</v>
      </c>
      <c r="IG282" s="265">
        <v>0.69826999999999995</v>
      </c>
      <c r="IH282" s="265">
        <v>0.76470000000000005</v>
      </c>
      <c r="II282" s="265">
        <v>0.43702999999999997</v>
      </c>
      <c r="IJ282" s="265">
        <v>0.60750000000000004</v>
      </c>
      <c r="IK282" s="265">
        <v>0.60136999999999996</v>
      </c>
      <c r="IL282" s="265">
        <v>0.74172000000000005</v>
      </c>
      <c r="IM282" s="265">
        <v>0.47916999999999998</v>
      </c>
      <c r="IN282" s="265">
        <v>0.34294999999999998</v>
      </c>
      <c r="IO282" s="265">
        <v>0.17241000000000001</v>
      </c>
      <c r="IP282" s="265">
        <v>0.72253999999999996</v>
      </c>
      <c r="IQ282" s="265">
        <v>0.65007000000000004</v>
      </c>
      <c r="IR282" s="265">
        <v>0.28236</v>
      </c>
      <c r="IS282" s="265">
        <v>0.78473999999999999</v>
      </c>
      <c r="IT282" s="265">
        <v>0.24831</v>
      </c>
      <c r="IU282" s="265">
        <v>0.68718999999999997</v>
      </c>
      <c r="IV282" s="265">
        <v>0.89085000000000003</v>
      </c>
      <c r="IW282" s="265">
        <v>0.58782999999999996</v>
      </c>
      <c r="IX282" s="265">
        <v>0.66242000000000001</v>
      </c>
      <c r="IY282" s="265">
        <v>0.44283</v>
      </c>
      <c r="IZ282" s="265">
        <v>0.41309000000000001</v>
      </c>
      <c r="JA282" s="265">
        <v>0.42756</v>
      </c>
      <c r="JB282" s="265">
        <v>0.41023999999999999</v>
      </c>
      <c r="JC282" s="265">
        <v>0.43898999999999999</v>
      </c>
      <c r="JD282" s="265">
        <v>0.49036000000000002</v>
      </c>
      <c r="JE282" s="265">
        <v>0.76458999999999999</v>
      </c>
      <c r="JF282" s="265">
        <v>0.20810000000000001</v>
      </c>
      <c r="JG282" s="265">
        <v>0.62641999999999998</v>
      </c>
      <c r="JH282" s="265">
        <v>0.48991000000000001</v>
      </c>
      <c r="JI282" s="265">
        <v>0.32333000000000001</v>
      </c>
      <c r="JJ282" s="265">
        <v>0.31241999999999998</v>
      </c>
      <c r="JK282" s="265">
        <v>0.39427000000000001</v>
      </c>
      <c r="JL282" s="265">
        <v>0.40542</v>
      </c>
      <c r="JM282" s="265">
        <v>0.68208999999999997</v>
      </c>
      <c r="JN282" s="265">
        <v>0.62714000000000003</v>
      </c>
      <c r="JO282" s="265">
        <v>0.65798000000000001</v>
      </c>
      <c r="JP282" s="265">
        <v>0.24851999999999999</v>
      </c>
      <c r="JQ282" s="265">
        <v>0.67303999999999997</v>
      </c>
      <c r="JR282" s="265">
        <v>0.61599999999999999</v>
      </c>
      <c r="JS282" s="265">
        <v>0.58077999999999996</v>
      </c>
      <c r="JT282" s="265">
        <v>0.15769</v>
      </c>
      <c r="JU282" s="265">
        <v>0.52524999999999999</v>
      </c>
      <c r="JV282" s="265">
        <v>0.48519000000000001</v>
      </c>
      <c r="JW282" s="265">
        <v>0.68354999999999999</v>
      </c>
      <c r="JX282" s="265">
        <v>0.68472</v>
      </c>
      <c r="JY282" s="265">
        <v>0.65890000000000004</v>
      </c>
      <c r="JZ282" s="265">
        <v>0.62551999999999996</v>
      </c>
      <c r="KA282" s="265">
        <v>0.86002999999999996</v>
      </c>
      <c r="KB282" s="265">
        <v>0.95991000000000004</v>
      </c>
      <c r="KC282" s="265">
        <v>0.216</v>
      </c>
      <c r="KD282" s="265">
        <v>0.17043</v>
      </c>
      <c r="KE282" s="265">
        <v>0.18029000000000001</v>
      </c>
      <c r="KF282" s="265">
        <v>0.18212</v>
      </c>
      <c r="KG282" s="265">
        <v>0.17368</v>
      </c>
      <c r="KH282" s="265">
        <v>0.52725999999999995</v>
      </c>
      <c r="KI282" s="265">
        <v>0.57447999999999999</v>
      </c>
      <c r="KJ282" s="265">
        <v>0.56284000000000001</v>
      </c>
      <c r="KK282" s="265">
        <v>0.90015000000000001</v>
      </c>
      <c r="KL282" s="265">
        <v>0.86582000000000003</v>
      </c>
      <c r="KM282" s="265">
        <v>0.94586999999999999</v>
      </c>
      <c r="KN282" s="265">
        <v>0.86292000000000002</v>
      </c>
      <c r="KO282" s="265">
        <v>0.76956000000000002</v>
      </c>
      <c r="KP282" s="265">
        <v>5.5541469257859941E-3</v>
      </c>
      <c r="KQ282" s="265">
        <v>0.61412</v>
      </c>
      <c r="KR282" s="265">
        <v>0.56020999999999999</v>
      </c>
      <c r="KS282" s="265">
        <v>0.51807000000000003</v>
      </c>
      <c r="KT282" s="265">
        <v>0.92329530824968753</v>
      </c>
      <c r="KU282" s="265">
        <v>0.41954000000000002</v>
      </c>
      <c r="KV282" s="265">
        <v>0.59228999999999998</v>
      </c>
      <c r="KW282" s="265">
        <v>0.65588000000000002</v>
      </c>
      <c r="KX282" s="265">
        <v>0.74485000000000001</v>
      </c>
      <c r="KY282" s="265">
        <v>0.87641999999999998</v>
      </c>
      <c r="KZ282" s="265">
        <v>0.97635000000000005</v>
      </c>
      <c r="LA282" s="265">
        <v>0.99900999999999995</v>
      </c>
      <c r="LB282" s="265">
        <v>0.96453</v>
      </c>
      <c r="LC282" s="265">
        <v>1</v>
      </c>
      <c r="LD282" s="265">
        <v>0</v>
      </c>
      <c r="LE282" s="265">
        <v>0.10477</v>
      </c>
      <c r="LF282" s="265">
        <v>0</v>
      </c>
      <c r="LG282" s="265">
        <v>0</v>
      </c>
      <c r="LH282" s="431">
        <v>1.5006340108811855E-3</v>
      </c>
      <c r="LI282" s="431">
        <v>1.4028935693204403E-3</v>
      </c>
      <c r="LJ282" s="431">
        <v>1.5308375004678965E-3</v>
      </c>
      <c r="LK282" s="431">
        <v>1.1278601596131921E-3</v>
      </c>
      <c r="LL282" s="431">
        <v>1.3609608868137002E-3</v>
      </c>
      <c r="LM282" s="431">
        <v>1.0540543589740992E-3</v>
      </c>
      <c r="LN282" s="431">
        <v>1.0486900573596358E-3</v>
      </c>
      <c r="LO282" s="431">
        <v>9.6842582570388913E-4</v>
      </c>
      <c r="LP282" s="431">
        <v>1.1244880734011531E-3</v>
      </c>
      <c r="LQ282" s="431">
        <v>1.0323809692636132E-3</v>
      </c>
      <c r="LR282" s="431">
        <v>1.2965708738192916E-3</v>
      </c>
      <c r="LS282" s="431">
        <v>1.1363583616912365E-3</v>
      </c>
      <c r="LT282" s="431">
        <v>1.3480422785505652E-3</v>
      </c>
      <c r="LU282" s="431">
        <v>1.0578159708529711E-3</v>
      </c>
      <c r="LV282" s="431">
        <v>1.2042548041790724E-3</v>
      </c>
      <c r="LW282" s="431">
        <v>7.9534354154020548E-4</v>
      </c>
      <c r="LX282" s="431">
        <v>1.1965127196162939E-3</v>
      </c>
      <c r="LY282" s="431">
        <v>1.0070741409435868E-3</v>
      </c>
      <c r="LZ282" s="431">
        <v>1.4047996373847127E-3</v>
      </c>
      <c r="MA282" s="431">
        <v>1.2990983668714762E-3</v>
      </c>
      <c r="MB282" s="431">
        <v>1.4471274334937334E-3</v>
      </c>
      <c r="MC282" s="431">
        <v>1.0903652291744947E-3</v>
      </c>
      <c r="MD282" s="431">
        <v>9.651966392993927E-4</v>
      </c>
      <c r="ME282" s="431">
        <v>1.1378080816939473E-3</v>
      </c>
      <c r="MF282" s="431">
        <v>1.2109704548493028E-3</v>
      </c>
      <c r="MG282" s="431">
        <v>1.0841635521501303E-3</v>
      </c>
      <c r="MH282" s="266"/>
      <c r="MI282" s="266"/>
      <c r="MJ282" s="266"/>
      <c r="MK282" s="266"/>
      <c r="ML282" s="266"/>
      <c r="MM282" s="266"/>
      <c r="MN282" s="266"/>
      <c r="MO282" s="266"/>
      <c r="MP282" s="266"/>
      <c r="MQ282" s="266"/>
      <c r="MR282" s="266"/>
      <c r="MS282" s="266"/>
      <c r="MT282" s="266"/>
      <c r="MU282" s="266"/>
      <c r="MV282" s="266"/>
      <c r="MW282" s="266"/>
      <c r="MX282" s="266"/>
      <c r="MY282" s="266"/>
      <c r="MZ282" s="266"/>
      <c r="NA282" s="266"/>
      <c r="NB282" s="266"/>
      <c r="NC282" s="266"/>
      <c r="ND282" s="266"/>
      <c r="NE282" s="266"/>
      <c r="NF282" s="266"/>
      <c r="NG282" s="266"/>
      <c r="NH282" s="266"/>
      <c r="NI282" s="266"/>
      <c r="NJ282" s="266"/>
      <c r="NK282" s="266"/>
      <c r="NL282" s="266"/>
      <c r="NM282" s="266"/>
      <c r="NN282" s="266"/>
      <c r="NO282" s="266"/>
      <c r="NP282" s="266"/>
      <c r="NQ282" s="266"/>
      <c r="NR282" s="266"/>
      <c r="NS282" s="266"/>
      <c r="NT282" s="266"/>
      <c r="NU282" s="266"/>
      <c r="NV282" s="266"/>
      <c r="NW282" s="266"/>
      <c r="NX282" s="266"/>
      <c r="NY282" s="266"/>
      <c r="NZ282" s="266"/>
      <c r="OA282" s="266"/>
      <c r="OB282" s="266"/>
      <c r="OC282" s="266"/>
      <c r="OD282" s="266"/>
      <c r="OE282" s="266"/>
      <c r="OF282" s="266"/>
      <c r="OG282" s="266"/>
      <c r="OH282" s="266"/>
      <c r="OI282" s="266"/>
      <c r="OJ282" s="266"/>
      <c r="OK282" s="266"/>
      <c r="OL282" s="266"/>
      <c r="OM282" s="266"/>
      <c r="ON282" s="267"/>
    </row>
    <row r="283" spans="1:404">
      <c r="A283" s="261">
        <v>658</v>
      </c>
      <c r="B283" s="265">
        <v>7.7307000000000001E-2</v>
      </c>
      <c r="C283" s="265">
        <v>0.10514999999999999</v>
      </c>
      <c r="D283" s="265">
        <v>0.12747</v>
      </c>
      <c r="E283" s="265">
        <v>0.15390000000000001</v>
      </c>
      <c r="F283" s="265">
        <v>7.3552999999999993E-2</v>
      </c>
      <c r="G283" s="265">
        <v>9.9111000000000005E-2</v>
      </c>
      <c r="H283" s="265">
        <v>0.22578000000000001</v>
      </c>
      <c r="I283" s="265">
        <v>0.41594999999999999</v>
      </c>
      <c r="J283" s="265">
        <v>0.47474</v>
      </c>
      <c r="K283" s="265">
        <v>3.3681999999999997E-2</v>
      </c>
      <c r="L283" s="265">
        <v>3.6956999999999997E-2</v>
      </c>
      <c r="M283" s="265">
        <v>4.4680999999999998E-2</v>
      </c>
      <c r="N283" s="265">
        <v>0.34268999999999999</v>
      </c>
      <c r="O283" s="265">
        <v>0.15626000000000001</v>
      </c>
      <c r="P283" s="265">
        <v>9.6872E-2</v>
      </c>
      <c r="Q283" s="265">
        <v>7.5572E-2</v>
      </c>
      <c r="R283" s="265">
        <v>0.14662</v>
      </c>
      <c r="S283" s="265">
        <v>0.25480000000000003</v>
      </c>
      <c r="T283" s="265">
        <v>0.17543</v>
      </c>
      <c r="U283" s="265">
        <v>0.18096999999999999</v>
      </c>
      <c r="V283" s="265">
        <v>0.12396</v>
      </c>
      <c r="W283" s="265">
        <v>7.0447999999999997E-2</v>
      </c>
      <c r="X283" s="265">
        <v>5.2748000000000003E-2</v>
      </c>
      <c r="Y283" s="265">
        <v>7.0536000000000001E-2</v>
      </c>
      <c r="Z283" s="265">
        <v>4.6202E-2</v>
      </c>
      <c r="AA283" s="265">
        <v>7.7074000000000004E-2</v>
      </c>
      <c r="AB283" s="265">
        <v>5.4040999999999999E-2</v>
      </c>
      <c r="AC283" s="265">
        <v>0.34056999999999998</v>
      </c>
      <c r="AD283" s="265">
        <v>0.2286</v>
      </c>
      <c r="AE283" s="265">
        <v>4.1262E-2</v>
      </c>
      <c r="AF283" s="265">
        <v>4.1766999999999999E-2</v>
      </c>
      <c r="AG283" s="265">
        <v>2.7858000000000001E-2</v>
      </c>
      <c r="AH283" s="265">
        <v>3.0171E-2</v>
      </c>
      <c r="AI283" s="265">
        <v>2.9375999999999999E-2</v>
      </c>
      <c r="AJ283" s="265">
        <v>3.184E-2</v>
      </c>
      <c r="AK283" s="265">
        <v>1.516E-2</v>
      </c>
      <c r="AL283" s="265">
        <v>2.7144999999999999E-2</v>
      </c>
      <c r="AM283" s="265">
        <v>1.6684000000000001E-2</v>
      </c>
      <c r="AN283" s="265">
        <v>1.3818E-2</v>
      </c>
      <c r="AO283" s="265">
        <v>2.3418999999999999E-2</v>
      </c>
      <c r="AP283" s="265">
        <v>2.3762999999999999E-2</v>
      </c>
      <c r="AQ283" s="265">
        <v>1.2128999999999999E-2</v>
      </c>
      <c r="AR283" s="265">
        <v>2.2633E-2</v>
      </c>
      <c r="AS283" s="265">
        <v>2.2797000000000001E-2</v>
      </c>
      <c r="AT283" s="265">
        <v>1.217E-2</v>
      </c>
      <c r="AU283" s="265">
        <v>2.0448000000000001E-2</v>
      </c>
      <c r="AV283" s="265">
        <v>1.1442000000000001E-2</v>
      </c>
      <c r="AW283" s="265">
        <v>2.9603999999999998E-2</v>
      </c>
      <c r="AX283" s="265">
        <v>3.0866999999999999E-2</v>
      </c>
      <c r="AY283" s="265">
        <v>2.6578000000000001E-2</v>
      </c>
      <c r="AZ283" s="265">
        <v>2.486E-2</v>
      </c>
      <c r="BA283" s="265">
        <v>3.3603000000000001E-2</v>
      </c>
      <c r="BB283" s="265">
        <v>3.3603000000000001E-2</v>
      </c>
      <c r="BC283" s="265">
        <v>3.3574E-2</v>
      </c>
      <c r="BD283" s="265">
        <v>3.3603000000000001E-2</v>
      </c>
      <c r="BE283" s="265">
        <v>7.9618999999999995E-2</v>
      </c>
      <c r="BF283" s="265">
        <v>7.0474999999999996E-2</v>
      </c>
      <c r="BG283" s="265">
        <v>0.32357000000000002</v>
      </c>
      <c r="BH283" s="265">
        <v>0.32024000000000002</v>
      </c>
      <c r="BI283" s="265">
        <v>0.75853000000000004</v>
      </c>
      <c r="BJ283" s="265">
        <v>0.6875</v>
      </c>
      <c r="BK283" s="265">
        <v>0.21557999999999999</v>
      </c>
      <c r="BL283" s="265">
        <v>0.45279000000000003</v>
      </c>
      <c r="BM283" s="265">
        <v>0.29268</v>
      </c>
      <c r="BN283" s="265">
        <v>0.44086999999999998</v>
      </c>
      <c r="BO283" s="265">
        <v>0.52856999999999998</v>
      </c>
      <c r="BP283" s="265">
        <v>2.3290000000000002E-2</v>
      </c>
      <c r="BQ283" s="265">
        <v>0.35075000000000001</v>
      </c>
      <c r="BR283" s="265">
        <v>0.42559999999999998</v>
      </c>
      <c r="BS283" s="265">
        <v>0.36129</v>
      </c>
      <c r="BT283" s="265">
        <v>0.39584000000000003</v>
      </c>
      <c r="BU283" s="265">
        <v>1.1166000000000001E-2</v>
      </c>
      <c r="BV283" s="265">
        <v>5.176E-3</v>
      </c>
      <c r="BW283" s="265">
        <v>2.6099000000000001E-2</v>
      </c>
      <c r="BX283" s="265">
        <v>1.2846E-2</v>
      </c>
      <c r="BY283" s="265">
        <v>0.71696000000000004</v>
      </c>
      <c r="BZ283" s="265">
        <v>0.70404</v>
      </c>
      <c r="CA283" s="265">
        <v>0.98599999999999999</v>
      </c>
      <c r="CB283" s="265">
        <v>0.81066000000000005</v>
      </c>
      <c r="CC283" s="265">
        <v>0.95835999999999999</v>
      </c>
      <c r="CD283" s="265">
        <v>0.70601999999999998</v>
      </c>
      <c r="CE283" s="265">
        <v>0.66073999999999999</v>
      </c>
      <c r="CF283" s="265">
        <v>0.72048000000000001</v>
      </c>
      <c r="CG283" s="265">
        <v>0.68389</v>
      </c>
      <c r="CH283" s="265">
        <v>0.67223999999999995</v>
      </c>
      <c r="CI283" s="265">
        <v>0.67408999999999997</v>
      </c>
      <c r="CJ283" s="265">
        <v>0.67657999999999996</v>
      </c>
      <c r="CK283" s="265">
        <v>0.73306000000000004</v>
      </c>
      <c r="CL283" s="265">
        <v>0.51192000000000004</v>
      </c>
      <c r="CM283" s="265">
        <v>0.11538</v>
      </c>
      <c r="CN283" s="265">
        <v>0.33333000000000002</v>
      </c>
      <c r="CO283" s="265">
        <v>0.10929</v>
      </c>
      <c r="CP283" s="265">
        <v>0.11589000000000001</v>
      </c>
      <c r="CQ283" s="265">
        <v>0.11038000000000001</v>
      </c>
      <c r="CR283" s="265">
        <v>7.8E-2</v>
      </c>
      <c r="CS283" s="265">
        <v>5.5101999999999998E-2</v>
      </c>
      <c r="CT283" s="265">
        <v>0.11959</v>
      </c>
      <c r="CU283" s="265">
        <v>0.20799999999999999</v>
      </c>
      <c r="CV283" s="265">
        <v>0.10828</v>
      </c>
      <c r="CW283" s="265">
        <v>0.18182000000000001</v>
      </c>
      <c r="CX283" s="265">
        <v>6.5979999999999997E-2</v>
      </c>
      <c r="CY283" s="265">
        <v>0.20824999999999999</v>
      </c>
      <c r="CZ283" s="265">
        <v>0.93913000000000002</v>
      </c>
      <c r="DA283" s="265">
        <v>0.58045000000000002</v>
      </c>
      <c r="DB283" s="265">
        <v>0.16162000000000001</v>
      </c>
      <c r="DC283" s="265">
        <v>0.14021</v>
      </c>
      <c r="DD283" s="265">
        <v>0.14141000000000001</v>
      </c>
      <c r="DE283" s="265">
        <v>0.16081999999999999</v>
      </c>
      <c r="DF283" s="265">
        <v>4.3458000000000004E-3</v>
      </c>
      <c r="DG283" s="265">
        <v>4.4587999999999997E-3</v>
      </c>
      <c r="DH283" s="265">
        <v>0.44963999999999998</v>
      </c>
      <c r="DI283" s="265">
        <v>3.7079999999999999E-3</v>
      </c>
      <c r="DJ283" s="265">
        <v>4.5983999999999999E-3</v>
      </c>
      <c r="DK283" s="265">
        <v>1.7455999999999999E-2</v>
      </c>
      <c r="DL283" s="265">
        <v>3.6099999999999999E-4</v>
      </c>
      <c r="DM283" s="265">
        <v>4.6607999999999997E-3</v>
      </c>
      <c r="DN283" s="265">
        <v>1.0666E-2</v>
      </c>
      <c r="DO283" s="265">
        <v>2.519E-3</v>
      </c>
      <c r="DP283" s="265">
        <v>9.8954000000000004E-3</v>
      </c>
      <c r="DQ283" s="265">
        <v>2.6065000000000001E-2</v>
      </c>
      <c r="DR283" s="265">
        <v>2.2016999999999998E-2</v>
      </c>
      <c r="DS283" s="265">
        <v>1.3945000000000001E-2</v>
      </c>
      <c r="DT283" s="265">
        <v>1.8599000000000001E-2</v>
      </c>
      <c r="DU283" s="265">
        <v>3.2767999999999999E-3</v>
      </c>
      <c r="DV283" s="265">
        <v>2.218E-4</v>
      </c>
      <c r="DW283" s="265">
        <v>4.9328000000000002E-3</v>
      </c>
      <c r="DX283" s="265">
        <v>2.1233999999999999E-2</v>
      </c>
      <c r="DY283" s="265">
        <v>2.9107000000000001E-2</v>
      </c>
      <c r="DZ283" s="265">
        <v>2.31E-4</v>
      </c>
      <c r="EA283" s="265">
        <v>5.1219999999999998E-3</v>
      </c>
      <c r="EB283" s="265">
        <v>4.5956E-3</v>
      </c>
      <c r="EC283" s="265">
        <v>4.5951999999999998E-3</v>
      </c>
      <c r="ED283" s="265">
        <v>4.5956E-3</v>
      </c>
      <c r="EE283" s="265">
        <v>4.5956E-3</v>
      </c>
      <c r="EF283" s="265">
        <v>1.7732000000000001E-2</v>
      </c>
      <c r="EG283" s="265">
        <v>5.1215999999999996E-3</v>
      </c>
      <c r="EH283" s="265">
        <v>5.7796000000000002E-3</v>
      </c>
      <c r="EI283" s="265">
        <v>0.19592000000000001</v>
      </c>
      <c r="EJ283" s="265">
        <v>0.17732000000000001</v>
      </c>
      <c r="EK283" s="265">
        <v>0.14746999999999999</v>
      </c>
      <c r="EL283" s="265">
        <v>0.14792</v>
      </c>
      <c r="EM283" s="265">
        <v>3.3152000000000001E-2</v>
      </c>
      <c r="EN283" s="265">
        <v>2.7622000000000001E-2</v>
      </c>
      <c r="EO283" s="265">
        <v>0.76458999999999999</v>
      </c>
      <c r="EP283" s="265">
        <v>0.17956</v>
      </c>
      <c r="EQ283" s="265">
        <v>4.5894999999999998E-2</v>
      </c>
      <c r="ER283" s="265">
        <v>4.0833000000000001E-2</v>
      </c>
      <c r="ES283" s="265">
        <v>4.4956000000000003E-2</v>
      </c>
      <c r="ET283" s="265">
        <v>4.4690000000000001E-2</v>
      </c>
      <c r="EU283" s="265">
        <v>4.5434000000000002E-2</v>
      </c>
      <c r="EV283" s="265">
        <v>2.1984E-2</v>
      </c>
      <c r="EW283" s="265">
        <v>2.5780000000000001E-2</v>
      </c>
      <c r="EX283" s="265">
        <v>3.2974999999999997E-2</v>
      </c>
      <c r="EY283" s="265">
        <v>4.6309999999999997E-2</v>
      </c>
      <c r="EZ283" s="265">
        <v>0.19347</v>
      </c>
      <c r="FA283" s="265">
        <v>3.8206999999999998E-2</v>
      </c>
      <c r="FB283" s="265">
        <v>2.9484E-2</v>
      </c>
      <c r="FC283" s="265">
        <v>2.2155000000000001E-2</v>
      </c>
      <c r="FD283" s="265">
        <v>5.6017999999999998E-2</v>
      </c>
      <c r="FE283" s="265">
        <v>1.5774E-2</v>
      </c>
      <c r="FF283" s="265">
        <v>5.7335999999999998E-2</v>
      </c>
      <c r="FG283" s="265">
        <v>5.4935999999999999E-2</v>
      </c>
      <c r="FH283" s="265">
        <v>5.9607E-2</v>
      </c>
      <c r="FI283" s="265">
        <v>6.1155000000000001E-2</v>
      </c>
      <c r="FJ283" s="265">
        <v>2.026E-2</v>
      </c>
      <c r="FK283" s="265">
        <v>2.0656999999999998E-2</v>
      </c>
      <c r="FL283" s="265">
        <v>0.15753</v>
      </c>
      <c r="FM283" s="265">
        <v>0.12722</v>
      </c>
      <c r="FN283" s="265">
        <v>0.85314999999999996</v>
      </c>
      <c r="FO283" s="265">
        <v>0.72599999999999998</v>
      </c>
      <c r="FP283" s="265">
        <v>0.17917</v>
      </c>
      <c r="FQ283" s="265">
        <v>0.74743999999999999</v>
      </c>
      <c r="FR283" s="265">
        <v>0.60724999999999996</v>
      </c>
      <c r="FS283" s="265">
        <v>0.57372999999999996</v>
      </c>
      <c r="FT283" s="265">
        <v>0.90127000000000002</v>
      </c>
      <c r="FU283" s="265">
        <v>0.89932000000000001</v>
      </c>
      <c r="FV283" s="265">
        <v>0.34783999999999998</v>
      </c>
      <c r="FW283" s="265">
        <v>0.19741</v>
      </c>
      <c r="FX283" s="265">
        <v>0.66746000000000005</v>
      </c>
      <c r="FY283" s="265">
        <v>0.17838999999999999</v>
      </c>
      <c r="FZ283" s="265">
        <v>0.19741</v>
      </c>
      <c r="GA283" s="265">
        <v>0.54969000000000001</v>
      </c>
      <c r="GB283" s="265">
        <v>0.28604000000000002</v>
      </c>
      <c r="GC283" s="265">
        <v>0.44631999999999999</v>
      </c>
      <c r="GD283" s="265">
        <v>0.83160999999999996</v>
      </c>
      <c r="GE283" s="265">
        <v>0.56366000000000005</v>
      </c>
      <c r="GF283" s="265">
        <v>0.66032999999999997</v>
      </c>
      <c r="GG283" s="265">
        <v>0.24883</v>
      </c>
      <c r="GH283" s="265">
        <v>0.28237000000000001</v>
      </c>
      <c r="GI283" s="265">
        <v>0.26024000000000003</v>
      </c>
      <c r="GJ283" s="265">
        <v>0.78907000000000005</v>
      </c>
      <c r="GK283" s="265">
        <v>0.79764000000000002</v>
      </c>
      <c r="GL283" s="265">
        <v>0.46514</v>
      </c>
      <c r="GM283" s="265">
        <v>0.73758999999999997</v>
      </c>
      <c r="GN283" s="265">
        <v>0.40860000000000002</v>
      </c>
      <c r="GO283" s="265">
        <v>0.72848000000000002</v>
      </c>
      <c r="GP283" s="265">
        <v>0.65071000000000001</v>
      </c>
      <c r="GQ283" s="265">
        <v>0.65634000000000003</v>
      </c>
      <c r="GR283" s="265">
        <v>0.59265999999999996</v>
      </c>
      <c r="GS283" s="265">
        <v>0.6704</v>
      </c>
      <c r="GT283" s="265">
        <v>0.66781000000000001</v>
      </c>
      <c r="GU283" s="265">
        <v>0.67166000000000003</v>
      </c>
      <c r="GV283" s="265">
        <v>0.65697000000000005</v>
      </c>
      <c r="GW283" s="265">
        <v>0.60829999999999995</v>
      </c>
      <c r="GX283" s="265">
        <v>0.75927</v>
      </c>
      <c r="GY283" s="265">
        <v>0.20361000000000001</v>
      </c>
      <c r="GZ283" s="265">
        <v>0.16137000000000001</v>
      </c>
      <c r="HA283" s="265">
        <v>0.72450000000000003</v>
      </c>
      <c r="HB283" s="265">
        <v>0.68833999999999995</v>
      </c>
      <c r="HC283" s="265">
        <v>0.53115999999999997</v>
      </c>
      <c r="HD283" s="265">
        <v>0.36386000000000002</v>
      </c>
      <c r="HE283" s="265">
        <v>0.75556999999999996</v>
      </c>
      <c r="HF283" s="265">
        <v>0.38163000000000002</v>
      </c>
      <c r="HG283" s="265">
        <v>0.75558999999999998</v>
      </c>
      <c r="HH283" s="265">
        <v>0.75871999999999995</v>
      </c>
      <c r="HI283" s="265">
        <v>0.75573000000000001</v>
      </c>
      <c r="HJ283" s="265">
        <v>0.40642</v>
      </c>
      <c r="HK283" s="265">
        <v>0.81845000000000001</v>
      </c>
      <c r="HL283" s="265">
        <v>0.79549999999999998</v>
      </c>
      <c r="HM283" s="265">
        <v>0.65100999999999998</v>
      </c>
      <c r="HN283" s="265">
        <v>0.63976999999999995</v>
      </c>
      <c r="HO283" s="265">
        <v>0.63793999999999995</v>
      </c>
      <c r="HP283" s="265">
        <v>0.65314000000000005</v>
      </c>
      <c r="HQ283" s="265">
        <v>0.34876000000000001</v>
      </c>
      <c r="HR283" s="265">
        <v>0.34993000000000002</v>
      </c>
      <c r="HS283" s="265">
        <v>0.57313000000000003</v>
      </c>
      <c r="HT283" s="265">
        <v>0.34993000000000002</v>
      </c>
      <c r="HU283" s="265">
        <v>0.33611000000000002</v>
      </c>
      <c r="HV283" s="265">
        <v>0.66574999999999995</v>
      </c>
      <c r="HW283" s="265">
        <v>0.26749000000000001</v>
      </c>
      <c r="HX283" s="265">
        <v>0.29866999999999999</v>
      </c>
      <c r="HY283" s="265">
        <v>0.21478</v>
      </c>
      <c r="HZ283" s="265">
        <v>0.41688999999999998</v>
      </c>
      <c r="IA283" s="265">
        <v>0.55720000000000003</v>
      </c>
      <c r="IB283" s="265">
        <v>0.56259999999999999</v>
      </c>
      <c r="IC283" s="265">
        <v>0.55076000000000003</v>
      </c>
      <c r="ID283" s="265">
        <v>0.55657999999999996</v>
      </c>
      <c r="IE283" s="265">
        <v>0.59584000000000004</v>
      </c>
      <c r="IF283" s="265">
        <v>0.59194999999999998</v>
      </c>
      <c r="IG283" s="265">
        <v>0.68759999999999999</v>
      </c>
      <c r="IH283" s="265">
        <v>0.75497999999999998</v>
      </c>
      <c r="II283" s="265">
        <v>0.42759999999999998</v>
      </c>
      <c r="IJ283" s="265">
        <v>0.59626000000000001</v>
      </c>
      <c r="IK283" s="265">
        <v>0.59011000000000002</v>
      </c>
      <c r="IL283" s="265">
        <v>0.73197000000000001</v>
      </c>
      <c r="IM283" s="265">
        <v>0.46973999999999999</v>
      </c>
      <c r="IN283" s="265">
        <v>0.33517000000000002</v>
      </c>
      <c r="IO283" s="265">
        <v>0.16667000000000001</v>
      </c>
      <c r="IP283" s="265">
        <v>0.71152000000000004</v>
      </c>
      <c r="IQ283" s="265">
        <v>0.63870000000000005</v>
      </c>
      <c r="IR283" s="265">
        <v>0.27672999999999998</v>
      </c>
      <c r="IS283" s="265">
        <v>0.77132000000000001</v>
      </c>
      <c r="IT283" s="265">
        <v>0.24362</v>
      </c>
      <c r="IU283" s="265">
        <v>0.67674000000000001</v>
      </c>
      <c r="IV283" s="265">
        <v>0.88122999999999996</v>
      </c>
      <c r="IW283" s="265">
        <v>0.57677999999999996</v>
      </c>
      <c r="IX283" s="265">
        <v>0.65158000000000005</v>
      </c>
      <c r="IY283" s="265">
        <v>0.43441000000000002</v>
      </c>
      <c r="IZ283" s="265">
        <v>0.40550999999999998</v>
      </c>
      <c r="JA283" s="265">
        <v>0.41959000000000002</v>
      </c>
      <c r="JB283" s="265">
        <v>0.40265000000000001</v>
      </c>
      <c r="JC283" s="265">
        <v>0.43078</v>
      </c>
      <c r="JD283" s="265">
        <v>0.48071000000000003</v>
      </c>
      <c r="JE283" s="265">
        <v>0.75441000000000003</v>
      </c>
      <c r="JF283" s="265">
        <v>0.20377000000000001</v>
      </c>
      <c r="JG283" s="265">
        <v>0.61592999999999998</v>
      </c>
      <c r="JH283" s="265">
        <v>0.48104000000000002</v>
      </c>
      <c r="JI283" s="265">
        <v>0.31735000000000002</v>
      </c>
      <c r="JJ283" s="265">
        <v>0.30542999999999998</v>
      </c>
      <c r="JK283" s="265">
        <v>0.38525999999999999</v>
      </c>
      <c r="JL283" s="265">
        <v>0.39843000000000001</v>
      </c>
      <c r="JM283" s="265">
        <v>0.67269000000000001</v>
      </c>
      <c r="JN283" s="265">
        <v>0.61495999999999995</v>
      </c>
      <c r="JO283" s="265">
        <v>0.64702000000000004</v>
      </c>
      <c r="JP283" s="265">
        <v>0.24346000000000001</v>
      </c>
      <c r="JQ283" s="265">
        <v>0.66271999999999998</v>
      </c>
      <c r="JR283" s="265">
        <v>0.60468999999999995</v>
      </c>
      <c r="JS283" s="265">
        <v>0.56896999999999998</v>
      </c>
      <c r="JT283" s="265">
        <v>0.15434999999999999</v>
      </c>
      <c r="JU283" s="265">
        <v>0.51429000000000002</v>
      </c>
      <c r="JV283" s="265">
        <v>0.47715999999999997</v>
      </c>
      <c r="JW283" s="265">
        <v>0.67391999999999996</v>
      </c>
      <c r="JX283" s="265">
        <v>0.67444000000000004</v>
      </c>
      <c r="JY283" s="265">
        <v>0.64800999999999997</v>
      </c>
      <c r="JZ283" s="265">
        <v>0.61445000000000005</v>
      </c>
      <c r="KA283" s="265">
        <v>0.85143999999999997</v>
      </c>
      <c r="KB283" s="265">
        <v>0.95457000000000003</v>
      </c>
      <c r="KC283" s="265">
        <v>0.21152000000000001</v>
      </c>
      <c r="KD283" s="265">
        <v>0.16669999999999999</v>
      </c>
      <c r="KE283" s="265">
        <v>0.17638999999999999</v>
      </c>
      <c r="KF283" s="265">
        <v>0.17845</v>
      </c>
      <c r="KG283" s="265">
        <v>0.17022000000000001</v>
      </c>
      <c r="KH283" s="265">
        <v>0.51841000000000004</v>
      </c>
      <c r="KI283" s="265">
        <v>0.56337999999999999</v>
      </c>
      <c r="KJ283" s="265">
        <v>0.55186999999999997</v>
      </c>
      <c r="KK283" s="265">
        <v>0.89220999999999995</v>
      </c>
      <c r="KL283" s="265">
        <v>0.85618000000000005</v>
      </c>
      <c r="KM283" s="265">
        <v>0.94832000000000005</v>
      </c>
      <c r="KN283" s="265">
        <v>0.86433000000000004</v>
      </c>
      <c r="KO283" s="265">
        <v>0.77022000000000002</v>
      </c>
      <c r="KP283" s="265">
        <v>5.5552029553672224E-3</v>
      </c>
      <c r="KQ283" s="265">
        <v>0.61397000000000002</v>
      </c>
      <c r="KR283" s="265">
        <v>0.55984999999999996</v>
      </c>
      <c r="KS283" s="265">
        <v>0.51758000000000004</v>
      </c>
      <c r="KT283" s="265">
        <v>0.92410104706773055</v>
      </c>
      <c r="KU283" s="265">
        <v>0.42335</v>
      </c>
      <c r="KV283" s="265">
        <v>0.59567999999999999</v>
      </c>
      <c r="KW283" s="265">
        <v>0.65898999999999996</v>
      </c>
      <c r="KX283" s="265">
        <v>0.74746000000000001</v>
      </c>
      <c r="KY283" s="265">
        <v>0.87810999999999995</v>
      </c>
      <c r="KZ283" s="265">
        <v>0.97707999999999995</v>
      </c>
      <c r="LA283" s="265">
        <v>0.99885999999999997</v>
      </c>
      <c r="LB283" s="265">
        <v>0.9637</v>
      </c>
      <c r="LC283" s="265">
        <v>1</v>
      </c>
      <c r="LD283" s="265">
        <v>0</v>
      </c>
      <c r="LE283" s="265">
        <v>0.10213999999999999</v>
      </c>
      <c r="LF283" s="265">
        <v>0</v>
      </c>
      <c r="LG283" s="265">
        <v>0</v>
      </c>
      <c r="LH283" s="431">
        <v>1.4607219491153955E-3</v>
      </c>
      <c r="LI283" s="431">
        <v>1.3451263075694442E-3</v>
      </c>
      <c r="LJ283" s="431">
        <v>1.4606945915147662E-3</v>
      </c>
      <c r="LK283" s="431">
        <v>1.0321218287572265E-3</v>
      </c>
      <c r="LL283" s="431">
        <v>1.2640601489692926E-3</v>
      </c>
      <c r="LM283" s="431">
        <v>9.334412170574069E-4</v>
      </c>
      <c r="LN283" s="431">
        <v>9.5912849064916372E-4</v>
      </c>
      <c r="LO283" s="431">
        <v>8.3698087837547064E-4</v>
      </c>
      <c r="LP283" s="431">
        <v>9.9573074840009212E-4</v>
      </c>
      <c r="LQ283" s="431">
        <v>8.8679208420217037E-4</v>
      </c>
      <c r="LR283" s="431">
        <v>1.2633231235668063E-3</v>
      </c>
      <c r="LS283" s="431">
        <v>1.0548026766628027E-3</v>
      </c>
      <c r="LT283" s="431">
        <v>1.3053867733106017E-3</v>
      </c>
      <c r="LU283" s="431">
        <v>9.4779726350679994E-4</v>
      </c>
      <c r="LV283" s="431">
        <v>1.1232815450057387E-3</v>
      </c>
      <c r="LW283" s="431">
        <v>7.1247899904847145E-4</v>
      </c>
      <c r="LX283" s="431">
        <v>1.0978436330333352E-3</v>
      </c>
      <c r="LY283" s="431">
        <v>8.9390145149081945E-4</v>
      </c>
      <c r="LZ283" s="431">
        <v>1.3643315760418773E-3</v>
      </c>
      <c r="MA283" s="431">
        <v>1.2438491685315967E-3</v>
      </c>
      <c r="MB283" s="431">
        <v>1.4092298224568367E-3</v>
      </c>
      <c r="MC283" s="431">
        <v>9.9912995938211679E-4</v>
      </c>
      <c r="MD283" s="431">
        <v>8.7596563389524817E-4</v>
      </c>
      <c r="ME283" s="431">
        <v>1.0738777928054333E-3</v>
      </c>
      <c r="MF283" s="431">
        <v>1.1592318769544363E-3</v>
      </c>
      <c r="MG283" s="431">
        <v>1.0193402413278818E-3</v>
      </c>
      <c r="MH283" s="266"/>
      <c r="MI283" s="266"/>
      <c r="MJ283" s="266"/>
      <c r="MK283" s="266"/>
      <c r="ML283" s="266"/>
      <c r="MM283" s="266"/>
      <c r="MN283" s="266"/>
      <c r="MO283" s="266"/>
      <c r="MP283" s="266"/>
      <c r="MQ283" s="266"/>
      <c r="MR283" s="266"/>
      <c r="MS283" s="266"/>
      <c r="MT283" s="266"/>
      <c r="MU283" s="266"/>
      <c r="MV283" s="266"/>
      <c r="MW283" s="266"/>
      <c r="MX283" s="266"/>
      <c r="MY283" s="266"/>
      <c r="MZ283" s="266"/>
      <c r="NA283" s="266"/>
      <c r="NB283" s="266"/>
      <c r="NC283" s="266"/>
      <c r="ND283" s="266"/>
      <c r="NE283" s="266"/>
      <c r="NF283" s="266"/>
      <c r="NG283" s="266"/>
      <c r="NH283" s="266"/>
      <c r="NI283" s="266"/>
      <c r="NJ283" s="266"/>
      <c r="NK283" s="266"/>
      <c r="NL283" s="266"/>
      <c r="NM283" s="266"/>
      <c r="NN283" s="266"/>
      <c r="NO283" s="266"/>
      <c r="NP283" s="266"/>
      <c r="NQ283" s="266"/>
      <c r="NR283" s="266"/>
      <c r="NS283" s="266"/>
      <c r="NT283" s="266"/>
      <c r="NU283" s="266"/>
      <c r="NV283" s="266"/>
      <c r="NW283" s="266"/>
      <c r="NX283" s="266"/>
      <c r="NY283" s="266"/>
      <c r="NZ283" s="266"/>
      <c r="OA283" s="266"/>
      <c r="OB283" s="266"/>
      <c r="OC283" s="266"/>
      <c r="OD283" s="266"/>
      <c r="OE283" s="266"/>
      <c r="OF283" s="266"/>
      <c r="OG283" s="266"/>
      <c r="OH283" s="266"/>
      <c r="OI283" s="266"/>
      <c r="OJ283" s="266"/>
      <c r="OK283" s="266"/>
      <c r="OL283" s="266"/>
      <c r="OM283" s="266"/>
      <c r="ON283" s="267"/>
    </row>
    <row r="284" spans="1:404">
      <c r="A284" s="261">
        <v>659</v>
      </c>
      <c r="B284" s="265">
        <v>7.5291999999999998E-2</v>
      </c>
      <c r="C284" s="265">
        <v>0.10188999999999999</v>
      </c>
      <c r="D284" s="265">
        <v>0.12339</v>
      </c>
      <c r="E284" s="265">
        <v>0.14893999999999999</v>
      </c>
      <c r="F284" s="265">
        <v>7.1492E-2</v>
      </c>
      <c r="G284" s="265">
        <v>9.5860000000000001E-2</v>
      </c>
      <c r="H284" s="265">
        <v>0.22469</v>
      </c>
      <c r="I284" s="265">
        <v>0.41325000000000001</v>
      </c>
      <c r="J284" s="265">
        <v>0.47449000000000002</v>
      </c>
      <c r="K284" s="265">
        <v>3.2378999999999998E-2</v>
      </c>
      <c r="L284" s="265">
        <v>3.5501999999999999E-2</v>
      </c>
      <c r="M284" s="265">
        <v>4.2842999999999999E-2</v>
      </c>
      <c r="N284" s="265">
        <v>0.33624999999999999</v>
      </c>
      <c r="O284" s="265">
        <v>0.15225</v>
      </c>
      <c r="P284" s="265">
        <v>9.3621999999999997E-2</v>
      </c>
      <c r="Q284" s="265">
        <v>7.2912000000000005E-2</v>
      </c>
      <c r="R284" s="265">
        <v>0.14176</v>
      </c>
      <c r="S284" s="265">
        <v>0.25173000000000001</v>
      </c>
      <c r="T284" s="265">
        <v>0.17424000000000001</v>
      </c>
      <c r="U284" s="265">
        <v>0.17863999999999999</v>
      </c>
      <c r="V284" s="265">
        <v>0.12239</v>
      </c>
      <c r="W284" s="265">
        <v>6.8945000000000006E-2</v>
      </c>
      <c r="X284" s="265">
        <v>5.0192000000000001E-2</v>
      </c>
      <c r="Y284" s="265">
        <v>6.8695000000000006E-2</v>
      </c>
      <c r="Z284" s="265">
        <v>4.4595999999999997E-2</v>
      </c>
      <c r="AA284" s="265">
        <v>7.5029999999999999E-2</v>
      </c>
      <c r="AB284" s="265">
        <v>5.2517000000000001E-2</v>
      </c>
      <c r="AC284" s="265">
        <v>0.33762999999999999</v>
      </c>
      <c r="AD284" s="265">
        <v>0.22649</v>
      </c>
      <c r="AE284" s="265">
        <v>3.8233000000000003E-2</v>
      </c>
      <c r="AF284" s="265">
        <v>3.8973000000000001E-2</v>
      </c>
      <c r="AG284" s="265">
        <v>2.7122E-2</v>
      </c>
      <c r="AH284" s="265">
        <v>2.7923E-2</v>
      </c>
      <c r="AI284" s="265">
        <v>2.8975000000000001E-2</v>
      </c>
      <c r="AJ284" s="265">
        <v>2.8995E-2</v>
      </c>
      <c r="AK284" s="265">
        <v>1.3272000000000001E-2</v>
      </c>
      <c r="AL284" s="265">
        <v>2.6714000000000002E-2</v>
      </c>
      <c r="AM284" s="265">
        <v>1.4756999999999999E-2</v>
      </c>
      <c r="AN284" s="265">
        <v>1.2253999999999999E-2</v>
      </c>
      <c r="AO284" s="265">
        <v>2.2936999999999999E-2</v>
      </c>
      <c r="AP284" s="265">
        <v>2.2501E-2</v>
      </c>
      <c r="AQ284" s="265">
        <v>1.0600999999999999E-2</v>
      </c>
      <c r="AR284" s="265">
        <v>2.2256999999999999E-2</v>
      </c>
      <c r="AS284" s="265">
        <v>2.1444999999999999E-2</v>
      </c>
      <c r="AT284" s="265">
        <v>1.0883E-2</v>
      </c>
      <c r="AU284" s="265">
        <v>2.0154999999999999E-2</v>
      </c>
      <c r="AV284" s="265">
        <v>1.0349000000000001E-2</v>
      </c>
      <c r="AW284" s="265">
        <v>2.6532E-2</v>
      </c>
      <c r="AX284" s="265">
        <v>2.8221E-2</v>
      </c>
      <c r="AY284" s="265">
        <v>2.4265999999999999E-2</v>
      </c>
      <c r="AZ284" s="265">
        <v>2.2983E-2</v>
      </c>
      <c r="BA284" s="265">
        <v>3.3043000000000003E-2</v>
      </c>
      <c r="BB284" s="265">
        <v>3.3043000000000003E-2</v>
      </c>
      <c r="BC284" s="265">
        <v>3.3015000000000003E-2</v>
      </c>
      <c r="BD284" s="265">
        <v>3.3043000000000003E-2</v>
      </c>
      <c r="BE284" s="265">
        <v>7.8020000000000006E-2</v>
      </c>
      <c r="BF284" s="265">
        <v>6.8748000000000004E-2</v>
      </c>
      <c r="BG284" s="265">
        <v>0.31758999999999998</v>
      </c>
      <c r="BH284" s="265">
        <v>0.31258999999999998</v>
      </c>
      <c r="BI284" s="265">
        <v>0.74961999999999995</v>
      </c>
      <c r="BJ284" s="265">
        <v>0.67669000000000001</v>
      </c>
      <c r="BK284" s="265">
        <v>0.21818000000000001</v>
      </c>
      <c r="BL284" s="265">
        <v>0.44683</v>
      </c>
      <c r="BM284" s="265">
        <v>0.28049000000000002</v>
      </c>
      <c r="BN284" s="265">
        <v>0.43186000000000002</v>
      </c>
      <c r="BO284" s="265">
        <v>0.51429000000000002</v>
      </c>
      <c r="BP284" s="265">
        <v>2.3293999999999999E-2</v>
      </c>
      <c r="BQ284" s="265">
        <v>0.35145999999999999</v>
      </c>
      <c r="BR284" s="265">
        <v>0.42864999999999998</v>
      </c>
      <c r="BS284" s="265">
        <v>0.36405999999999999</v>
      </c>
      <c r="BT284" s="265">
        <v>0.40182000000000001</v>
      </c>
      <c r="BU284" s="265">
        <v>1.1063999999999999E-2</v>
      </c>
      <c r="BV284" s="265">
        <v>5.3090000000000004E-3</v>
      </c>
      <c r="BW284" s="265">
        <v>2.3876999999999999E-2</v>
      </c>
      <c r="BX284" s="265">
        <v>1.2031999999999999E-2</v>
      </c>
      <c r="BY284" s="265">
        <v>0.71979000000000004</v>
      </c>
      <c r="BZ284" s="265">
        <v>0.70752000000000004</v>
      </c>
      <c r="CA284" s="265">
        <v>0.98799999999999999</v>
      </c>
      <c r="CB284" s="265">
        <v>0.81362000000000001</v>
      </c>
      <c r="CC284" s="265">
        <v>0.96057999999999999</v>
      </c>
      <c r="CD284" s="265">
        <v>0.70899999999999996</v>
      </c>
      <c r="CE284" s="265">
        <v>0.66342999999999996</v>
      </c>
      <c r="CF284" s="265">
        <v>0.72352000000000005</v>
      </c>
      <c r="CG284" s="265">
        <v>0.68669999999999998</v>
      </c>
      <c r="CH284" s="265">
        <v>0.67535000000000001</v>
      </c>
      <c r="CI284" s="265">
        <v>0.67745999999999995</v>
      </c>
      <c r="CJ284" s="265">
        <v>0.68006</v>
      </c>
      <c r="CK284" s="265">
        <v>0.73612</v>
      </c>
      <c r="CL284" s="265">
        <v>0.5131</v>
      </c>
      <c r="CM284" s="265">
        <v>0.11217000000000001</v>
      </c>
      <c r="CN284" s="265">
        <v>0.28283000000000003</v>
      </c>
      <c r="CO284" s="265">
        <v>0.10595</v>
      </c>
      <c r="CP284" s="265">
        <v>0.11298999999999999</v>
      </c>
      <c r="CQ284" s="265">
        <v>0.10761999999999999</v>
      </c>
      <c r="CR284" s="265">
        <v>7.3999999999999996E-2</v>
      </c>
      <c r="CS284" s="265">
        <v>5.3060999999999997E-2</v>
      </c>
      <c r="CT284" s="265">
        <v>0.11133999999999999</v>
      </c>
      <c r="CU284" s="265">
        <v>0.184</v>
      </c>
      <c r="CV284" s="265">
        <v>0.10314</v>
      </c>
      <c r="CW284" s="265">
        <v>0.17172000000000001</v>
      </c>
      <c r="CX284" s="265">
        <v>6.3918000000000003E-2</v>
      </c>
      <c r="CY284" s="265">
        <v>0.19175</v>
      </c>
      <c r="CZ284" s="265">
        <v>0.96955999999999998</v>
      </c>
      <c r="DA284" s="265">
        <v>0.59423999999999999</v>
      </c>
      <c r="DB284" s="265">
        <v>0.14141000000000001</v>
      </c>
      <c r="DC284" s="265">
        <v>0.12164999999999999</v>
      </c>
      <c r="DD284" s="265">
        <v>0.12121</v>
      </c>
      <c r="DE284" s="265">
        <v>0.14227000000000001</v>
      </c>
      <c r="DF284" s="265">
        <v>3.6924000000000002E-3</v>
      </c>
      <c r="DG284" s="265">
        <v>3.8003999999999998E-3</v>
      </c>
      <c r="DH284" s="265">
        <v>0.40150999999999998</v>
      </c>
      <c r="DI284" s="265">
        <v>2.9090000000000001E-3</v>
      </c>
      <c r="DJ284" s="265">
        <v>3.6292E-3</v>
      </c>
      <c r="DK284" s="265">
        <v>1.4368000000000001E-2</v>
      </c>
      <c r="DL284" s="265">
        <v>2.6699999999999998E-4</v>
      </c>
      <c r="DM284" s="265">
        <v>3.9903999999999998E-3</v>
      </c>
      <c r="DN284" s="265">
        <v>8.6432000000000002E-3</v>
      </c>
      <c r="DO284" s="265">
        <v>1.9530000000000001E-3</v>
      </c>
      <c r="DP284" s="265">
        <v>7.9991999999999997E-3</v>
      </c>
      <c r="DQ284" s="265">
        <v>2.1795999999999999E-2</v>
      </c>
      <c r="DR284" s="265">
        <v>1.8856999999999999E-2</v>
      </c>
      <c r="DS284" s="265">
        <v>1.3708E-2</v>
      </c>
      <c r="DT284" s="265">
        <v>1.8565999999999999E-2</v>
      </c>
      <c r="DU284" s="265">
        <v>2.5614000000000001E-3</v>
      </c>
      <c r="DV284" s="265">
        <v>1.6239999999999999E-4</v>
      </c>
      <c r="DW284" s="265">
        <v>3.9004E-3</v>
      </c>
      <c r="DX284" s="265">
        <v>1.8277999999999999E-2</v>
      </c>
      <c r="DY284" s="265">
        <v>2.4337999999999999E-2</v>
      </c>
      <c r="DZ284" s="265">
        <v>1.6899999999999999E-4</v>
      </c>
      <c r="EA284" s="265">
        <v>4.0540000000000003E-3</v>
      </c>
      <c r="EB284" s="265">
        <v>3.6267999999999999E-3</v>
      </c>
      <c r="EC284" s="265">
        <v>3.6265999999999998E-3</v>
      </c>
      <c r="ED284" s="265">
        <v>3.6267999999999999E-3</v>
      </c>
      <c r="EE284" s="265">
        <v>3.6267999999999999E-3</v>
      </c>
      <c r="EF284" s="265">
        <v>1.5107000000000001E-2</v>
      </c>
      <c r="EG284" s="265">
        <v>4.0537999999999998E-3</v>
      </c>
      <c r="EH284" s="265">
        <v>4.5887999999999997E-3</v>
      </c>
      <c r="EI284" s="265">
        <v>0.17959</v>
      </c>
      <c r="EJ284" s="265">
        <v>0.16081999999999999</v>
      </c>
      <c r="EK284" s="265">
        <v>0.12928999999999999</v>
      </c>
      <c r="EL284" s="265">
        <v>0.13125000000000001</v>
      </c>
      <c r="EM284" s="265">
        <v>2.7945000000000001E-2</v>
      </c>
      <c r="EN284" s="265">
        <v>2.3146E-2</v>
      </c>
      <c r="EO284" s="265">
        <v>0.72711000000000003</v>
      </c>
      <c r="EP284" s="265">
        <v>0.17083000000000001</v>
      </c>
      <c r="EQ284" s="265">
        <v>3.8446000000000001E-2</v>
      </c>
      <c r="ER284" s="265">
        <v>3.4394000000000001E-2</v>
      </c>
      <c r="ES284" s="265">
        <v>3.7689E-2</v>
      </c>
      <c r="ET284" s="265">
        <v>3.7472999999999999E-2</v>
      </c>
      <c r="EU284" s="265">
        <v>3.8017000000000002E-2</v>
      </c>
      <c r="EV284" s="265">
        <v>1.8561000000000001E-2</v>
      </c>
      <c r="EW284" s="265">
        <v>2.1805000000000001E-2</v>
      </c>
      <c r="EX284" s="265">
        <v>2.7692999999999999E-2</v>
      </c>
      <c r="EY284" s="265">
        <v>3.8856000000000002E-2</v>
      </c>
      <c r="EZ284" s="265">
        <v>0.18396999999999999</v>
      </c>
      <c r="FA284" s="265">
        <v>3.2189000000000002E-2</v>
      </c>
      <c r="FB284" s="265">
        <v>2.4969999999999999E-2</v>
      </c>
      <c r="FC284" s="265">
        <v>1.8806E-2</v>
      </c>
      <c r="FD284" s="265">
        <v>4.6976999999999998E-2</v>
      </c>
      <c r="FE284" s="265">
        <v>1.3497E-2</v>
      </c>
      <c r="FF284" s="265">
        <v>4.8009999999999997E-2</v>
      </c>
      <c r="FG284" s="265">
        <v>4.6120000000000001E-2</v>
      </c>
      <c r="FH284" s="265">
        <v>4.9898999999999999E-2</v>
      </c>
      <c r="FI284" s="265">
        <v>5.1173000000000003E-2</v>
      </c>
      <c r="FJ284" s="265">
        <v>1.6781999999999998E-2</v>
      </c>
      <c r="FK284" s="265">
        <v>1.7124E-2</v>
      </c>
      <c r="FL284" s="265">
        <v>0.14451</v>
      </c>
      <c r="FM284" s="265">
        <v>0.1207</v>
      </c>
      <c r="FN284" s="265">
        <v>0.84001999999999999</v>
      </c>
      <c r="FO284" s="265">
        <v>0.71799999999999997</v>
      </c>
      <c r="FP284" s="265">
        <v>0.17516999999999999</v>
      </c>
      <c r="FQ284" s="265">
        <v>0.73794999999999999</v>
      </c>
      <c r="FR284" s="265">
        <v>0.59540999999999999</v>
      </c>
      <c r="FS284" s="265">
        <v>0.56205000000000005</v>
      </c>
      <c r="FT284" s="265">
        <v>0.89300999999999997</v>
      </c>
      <c r="FU284" s="265">
        <v>0.89188999999999996</v>
      </c>
      <c r="FV284" s="265">
        <v>0.34129999999999999</v>
      </c>
      <c r="FW284" s="265">
        <v>0.19323000000000001</v>
      </c>
      <c r="FX284" s="265">
        <v>0.65710999999999997</v>
      </c>
      <c r="FY284" s="265">
        <v>0.17460000000000001</v>
      </c>
      <c r="FZ284" s="265">
        <v>0.19323000000000001</v>
      </c>
      <c r="GA284" s="265">
        <v>0.54313999999999996</v>
      </c>
      <c r="GB284" s="265">
        <v>0.28047</v>
      </c>
      <c r="GC284" s="265">
        <v>0.43586999999999998</v>
      </c>
      <c r="GD284" s="265">
        <v>0.82284999999999997</v>
      </c>
      <c r="GE284" s="265">
        <v>0.55347000000000002</v>
      </c>
      <c r="GF284" s="265">
        <v>0.64905000000000002</v>
      </c>
      <c r="GG284" s="265">
        <v>0.24356</v>
      </c>
      <c r="GH284" s="265">
        <v>0.27634999999999998</v>
      </c>
      <c r="GI284" s="265">
        <v>0.25480999999999998</v>
      </c>
      <c r="GJ284" s="265">
        <v>0.77885000000000004</v>
      </c>
      <c r="GK284" s="265">
        <v>0.78583999999999998</v>
      </c>
      <c r="GL284" s="265">
        <v>0.45767000000000002</v>
      </c>
      <c r="GM284" s="265">
        <v>0.72821999999999998</v>
      </c>
      <c r="GN284" s="265">
        <v>0.40100999999999998</v>
      </c>
      <c r="GO284" s="265">
        <v>0.71830000000000005</v>
      </c>
      <c r="GP284" s="265">
        <v>0.63993999999999995</v>
      </c>
      <c r="GQ284" s="265">
        <v>0.64568000000000003</v>
      </c>
      <c r="GR284" s="265">
        <v>0.58016999999999996</v>
      </c>
      <c r="GS284" s="265">
        <v>0.65978999999999999</v>
      </c>
      <c r="GT284" s="265">
        <v>0.65700000000000003</v>
      </c>
      <c r="GU284" s="265">
        <v>0.66076000000000001</v>
      </c>
      <c r="GV284" s="265">
        <v>0.64666999999999997</v>
      </c>
      <c r="GW284" s="265">
        <v>0.59735000000000005</v>
      </c>
      <c r="GX284" s="265">
        <v>0.74977000000000005</v>
      </c>
      <c r="GY284" s="265">
        <v>0.19886999999999999</v>
      </c>
      <c r="GZ284" s="265">
        <v>0.15767</v>
      </c>
      <c r="HA284" s="265">
        <v>0.71372000000000002</v>
      </c>
      <c r="HB284" s="265">
        <v>0.67776999999999998</v>
      </c>
      <c r="HC284" s="265">
        <v>0.52390999999999999</v>
      </c>
      <c r="HD284" s="265">
        <v>0.35892000000000002</v>
      </c>
      <c r="HE284" s="265">
        <v>0.74622999999999995</v>
      </c>
      <c r="HF284" s="265">
        <v>0.37381999999999999</v>
      </c>
      <c r="HG284" s="265">
        <v>0.74634</v>
      </c>
      <c r="HH284" s="265">
        <v>0.74934000000000001</v>
      </c>
      <c r="HI284" s="265">
        <v>0.74629000000000001</v>
      </c>
      <c r="HJ284" s="265">
        <v>0.39859</v>
      </c>
      <c r="HK284" s="265">
        <v>0.80847000000000002</v>
      </c>
      <c r="HL284" s="265">
        <v>0.78610999999999998</v>
      </c>
      <c r="HM284" s="265">
        <v>0.63973999999999998</v>
      </c>
      <c r="HN284" s="265">
        <v>0.62948000000000004</v>
      </c>
      <c r="HO284" s="265">
        <v>0.62746999999999997</v>
      </c>
      <c r="HP284" s="265">
        <v>0.64058000000000004</v>
      </c>
      <c r="HQ284" s="265">
        <v>0.34247</v>
      </c>
      <c r="HR284" s="265">
        <v>0.34338999999999997</v>
      </c>
      <c r="HS284" s="265">
        <v>0.56252999999999997</v>
      </c>
      <c r="HT284" s="265">
        <v>0.34337000000000001</v>
      </c>
      <c r="HU284" s="265">
        <v>0.32945999999999998</v>
      </c>
      <c r="HV284" s="265">
        <v>0.65442999999999996</v>
      </c>
      <c r="HW284" s="265">
        <v>0.26150000000000001</v>
      </c>
      <c r="HX284" s="265">
        <v>0.29259000000000002</v>
      </c>
      <c r="HY284" s="265">
        <v>0.21007999999999999</v>
      </c>
      <c r="HZ284" s="265">
        <v>0.40853</v>
      </c>
      <c r="IA284" s="265">
        <v>0.54720000000000002</v>
      </c>
      <c r="IB284" s="265">
        <v>0.55245</v>
      </c>
      <c r="IC284" s="265">
        <v>0.54071000000000002</v>
      </c>
      <c r="ID284" s="265">
        <v>0.54654999999999998</v>
      </c>
      <c r="IE284" s="265">
        <v>0.58486000000000005</v>
      </c>
      <c r="IF284" s="265">
        <v>0.58008000000000004</v>
      </c>
      <c r="IG284" s="265">
        <v>0.67691999999999997</v>
      </c>
      <c r="IH284" s="265">
        <v>0.74526000000000003</v>
      </c>
      <c r="II284" s="265">
        <v>0.41816999999999999</v>
      </c>
      <c r="IJ284" s="265">
        <v>0.58501999999999998</v>
      </c>
      <c r="IK284" s="265">
        <v>0.57884999999999998</v>
      </c>
      <c r="IL284" s="265">
        <v>0.72221999999999997</v>
      </c>
      <c r="IM284" s="265">
        <v>0.46032000000000001</v>
      </c>
      <c r="IN284" s="265">
        <v>0.32739000000000001</v>
      </c>
      <c r="IO284" s="265">
        <v>0.16092000000000001</v>
      </c>
      <c r="IP284" s="265">
        <v>0.70050000000000001</v>
      </c>
      <c r="IQ284" s="265">
        <v>0.62733000000000005</v>
      </c>
      <c r="IR284" s="265">
        <v>0.27110000000000001</v>
      </c>
      <c r="IS284" s="265">
        <v>0.75788999999999995</v>
      </c>
      <c r="IT284" s="265">
        <v>0.23891999999999999</v>
      </c>
      <c r="IU284" s="265">
        <v>0.66629000000000005</v>
      </c>
      <c r="IV284" s="265">
        <v>0.87161999999999995</v>
      </c>
      <c r="IW284" s="265">
        <v>0.56572999999999996</v>
      </c>
      <c r="IX284" s="265">
        <v>0.64073999999999998</v>
      </c>
      <c r="IY284" s="265">
        <v>0.42598999999999998</v>
      </c>
      <c r="IZ284" s="265">
        <v>0.39794000000000002</v>
      </c>
      <c r="JA284" s="265">
        <v>0.41161999999999999</v>
      </c>
      <c r="JB284" s="265">
        <v>0.39506000000000002</v>
      </c>
      <c r="JC284" s="265">
        <v>0.42257</v>
      </c>
      <c r="JD284" s="265">
        <v>0.47106999999999999</v>
      </c>
      <c r="JE284" s="265">
        <v>0.74421999999999999</v>
      </c>
      <c r="JF284" s="265">
        <v>0.19944000000000001</v>
      </c>
      <c r="JG284" s="265">
        <v>0.60543999999999998</v>
      </c>
      <c r="JH284" s="265">
        <v>0.47216999999999998</v>
      </c>
      <c r="JI284" s="265">
        <v>0.31136999999999998</v>
      </c>
      <c r="JJ284" s="265">
        <v>0.29843999999999998</v>
      </c>
      <c r="JK284" s="265">
        <v>0.37624999999999997</v>
      </c>
      <c r="JL284" s="265">
        <v>0.39144000000000001</v>
      </c>
      <c r="JM284" s="265">
        <v>0.66327999999999998</v>
      </c>
      <c r="JN284" s="265">
        <v>0.60277999999999998</v>
      </c>
      <c r="JO284" s="265">
        <v>0.63605999999999996</v>
      </c>
      <c r="JP284" s="265">
        <v>0.23841000000000001</v>
      </c>
      <c r="JQ284" s="265">
        <v>0.65239000000000003</v>
      </c>
      <c r="JR284" s="265">
        <v>0.59338000000000002</v>
      </c>
      <c r="JS284" s="265">
        <v>0.55717000000000005</v>
      </c>
      <c r="JT284" s="265">
        <v>0.151</v>
      </c>
      <c r="JU284" s="265">
        <v>0.50333000000000006</v>
      </c>
      <c r="JV284" s="265">
        <v>0.46912999999999999</v>
      </c>
      <c r="JW284" s="265">
        <v>0.66427999999999998</v>
      </c>
      <c r="JX284" s="265">
        <v>0.66415999999999997</v>
      </c>
      <c r="JY284" s="265">
        <v>0.63710999999999995</v>
      </c>
      <c r="JZ284" s="265">
        <v>0.60336999999999996</v>
      </c>
      <c r="KA284" s="265">
        <v>0.84286000000000005</v>
      </c>
      <c r="KB284" s="265">
        <v>0.94923000000000002</v>
      </c>
      <c r="KC284" s="265">
        <v>0.20702999999999999</v>
      </c>
      <c r="KD284" s="265">
        <v>0.16295999999999999</v>
      </c>
      <c r="KE284" s="265">
        <v>0.17247999999999999</v>
      </c>
      <c r="KF284" s="265">
        <v>0.17477999999999999</v>
      </c>
      <c r="KG284" s="265">
        <v>0.16675000000000001</v>
      </c>
      <c r="KH284" s="265">
        <v>0.50954999999999995</v>
      </c>
      <c r="KI284" s="265">
        <v>0.55227999999999999</v>
      </c>
      <c r="KJ284" s="265">
        <v>0.54090000000000005</v>
      </c>
      <c r="KK284" s="265">
        <v>0.88427999999999995</v>
      </c>
      <c r="KL284" s="265">
        <v>0.84653</v>
      </c>
      <c r="KM284" s="265">
        <v>0.95077</v>
      </c>
      <c r="KN284" s="265">
        <v>0.86573999999999995</v>
      </c>
      <c r="KO284" s="265">
        <v>0.77087000000000006</v>
      </c>
      <c r="KP284" s="265">
        <v>5.5566099050239548E-3</v>
      </c>
      <c r="KQ284" s="265">
        <v>0.61382000000000003</v>
      </c>
      <c r="KR284" s="265">
        <v>0.55949000000000004</v>
      </c>
      <c r="KS284" s="265">
        <v>0.5171</v>
      </c>
      <c r="KT284" s="265">
        <v>0.924903293299979</v>
      </c>
      <c r="KU284" s="265">
        <v>0.42715999999999998</v>
      </c>
      <c r="KV284" s="265">
        <v>0.59906999999999999</v>
      </c>
      <c r="KW284" s="265">
        <v>0.66210000000000002</v>
      </c>
      <c r="KX284" s="265">
        <v>0.75007000000000001</v>
      </c>
      <c r="KY284" s="265">
        <v>0.87978999999999996</v>
      </c>
      <c r="KZ284" s="265">
        <v>0.97782000000000002</v>
      </c>
      <c r="LA284" s="265">
        <v>0.99870999999999999</v>
      </c>
      <c r="LB284" s="265">
        <v>0.96287</v>
      </c>
      <c r="LC284" s="265">
        <v>1</v>
      </c>
      <c r="LD284" s="265">
        <v>0</v>
      </c>
      <c r="LE284" s="265">
        <v>9.9514000000000005E-2</v>
      </c>
      <c r="LF284" s="265">
        <v>0</v>
      </c>
      <c r="LG284" s="265">
        <v>0</v>
      </c>
      <c r="LH284" s="431">
        <v>1.422869274392724E-3</v>
      </c>
      <c r="LI284" s="431">
        <v>1.2926580384373665E-3</v>
      </c>
      <c r="LJ284" s="431">
        <v>1.3963059755042195E-3</v>
      </c>
      <c r="LK284" s="431">
        <v>9.5166976097971201E-4</v>
      </c>
      <c r="LL284" s="431">
        <v>1.1799265630543232E-3</v>
      </c>
      <c r="LM284" s="431">
        <v>8.346588583663106E-4</v>
      </c>
      <c r="LN284" s="431">
        <v>8.8422489352524281E-4</v>
      </c>
      <c r="LO284" s="431">
        <v>7.2858331259340048E-4</v>
      </c>
      <c r="LP284" s="431">
        <v>8.8943383889272809E-4</v>
      </c>
      <c r="LQ284" s="431">
        <v>7.6749658910557628E-4</v>
      </c>
      <c r="LR284" s="431">
        <v>1.2312935432419181E-3</v>
      </c>
      <c r="LS284" s="431">
        <v>9.845078457146883E-4</v>
      </c>
      <c r="LT284" s="431">
        <v>1.2650524731725454E-3</v>
      </c>
      <c r="LU284" s="431">
        <v>8.5592246614396572E-4</v>
      </c>
      <c r="LV284" s="431">
        <v>1.0536372428759933E-3</v>
      </c>
      <c r="LW284" s="431">
        <v>6.4399780239909887E-4</v>
      </c>
      <c r="LX284" s="431">
        <v>1.0146155254915357E-3</v>
      </c>
      <c r="LY284" s="431">
        <v>8.008271106518805E-4</v>
      </c>
      <c r="LZ284" s="431">
        <v>1.3258898397907615E-3</v>
      </c>
      <c r="MA284" s="431">
        <v>1.194339245557785E-3</v>
      </c>
      <c r="MB284" s="431">
        <v>1.3725993921980262E-3</v>
      </c>
      <c r="MC284" s="431">
        <v>9.2238106299191713E-4</v>
      </c>
      <c r="MD284" s="431">
        <v>8.0206117127090693E-4</v>
      </c>
      <c r="ME284" s="431">
        <v>1.018882030621171E-3</v>
      </c>
      <c r="MF284" s="431">
        <v>1.1126298923045397E-3</v>
      </c>
      <c r="MG284" s="431">
        <v>9.6387905068695545E-4</v>
      </c>
      <c r="MH284" s="266"/>
      <c r="MI284" s="266"/>
      <c r="MJ284" s="266"/>
      <c r="MK284" s="266"/>
      <c r="ML284" s="266"/>
      <c r="MM284" s="266"/>
      <c r="MN284" s="266"/>
      <c r="MO284" s="266"/>
      <c r="MP284" s="266"/>
      <c r="MQ284" s="266"/>
      <c r="MR284" s="266"/>
      <c r="MS284" s="266"/>
      <c r="MT284" s="266"/>
      <c r="MU284" s="266"/>
      <c r="MV284" s="266"/>
      <c r="MW284" s="266"/>
      <c r="MX284" s="266"/>
      <c r="MY284" s="266"/>
      <c r="MZ284" s="266"/>
      <c r="NA284" s="266"/>
      <c r="NB284" s="266"/>
      <c r="NC284" s="266"/>
      <c r="ND284" s="266"/>
      <c r="NE284" s="266"/>
      <c r="NF284" s="266"/>
      <c r="NG284" s="266"/>
      <c r="NH284" s="266"/>
      <c r="NI284" s="266"/>
      <c r="NJ284" s="266"/>
      <c r="NK284" s="266"/>
      <c r="NL284" s="266"/>
      <c r="NM284" s="266"/>
      <c r="NN284" s="266"/>
      <c r="NO284" s="266"/>
      <c r="NP284" s="266"/>
      <c r="NQ284" s="266"/>
      <c r="NR284" s="266"/>
      <c r="NS284" s="266"/>
      <c r="NT284" s="266"/>
      <c r="NU284" s="266"/>
      <c r="NV284" s="266"/>
      <c r="NW284" s="266"/>
      <c r="NX284" s="266"/>
      <c r="NY284" s="266"/>
      <c r="NZ284" s="266"/>
      <c r="OA284" s="266"/>
      <c r="OB284" s="266"/>
      <c r="OC284" s="266"/>
      <c r="OD284" s="266"/>
      <c r="OE284" s="266"/>
      <c r="OF284" s="266"/>
      <c r="OG284" s="266"/>
      <c r="OH284" s="266"/>
      <c r="OI284" s="266"/>
      <c r="OJ284" s="266"/>
      <c r="OK284" s="266"/>
      <c r="OL284" s="266"/>
      <c r="OM284" s="266"/>
      <c r="ON284" s="267"/>
    </row>
    <row r="285" spans="1:404">
      <c r="A285" s="261">
        <v>660</v>
      </c>
      <c r="B285" s="265">
        <v>7.3276999999999995E-2</v>
      </c>
      <c r="C285" s="265">
        <v>9.8627999999999993E-2</v>
      </c>
      <c r="D285" s="265">
        <v>0.11931</v>
      </c>
      <c r="E285" s="265">
        <v>0.14399000000000001</v>
      </c>
      <c r="F285" s="265">
        <v>6.9431000000000007E-2</v>
      </c>
      <c r="G285" s="265">
        <v>9.2609999999999998E-2</v>
      </c>
      <c r="H285" s="265">
        <v>0.22361</v>
      </c>
      <c r="I285" s="265">
        <v>0.41055999999999998</v>
      </c>
      <c r="J285" s="265">
        <v>0.47425</v>
      </c>
      <c r="K285" s="265">
        <v>3.1075999999999999E-2</v>
      </c>
      <c r="L285" s="265">
        <v>3.4047000000000001E-2</v>
      </c>
      <c r="M285" s="265">
        <v>4.1003999999999999E-2</v>
      </c>
      <c r="N285" s="265">
        <v>0.32982</v>
      </c>
      <c r="O285" s="265">
        <v>0.14824999999999999</v>
      </c>
      <c r="P285" s="265">
        <v>9.0371999999999994E-2</v>
      </c>
      <c r="Q285" s="265">
        <v>7.0251999999999995E-2</v>
      </c>
      <c r="R285" s="265">
        <v>0.13691</v>
      </c>
      <c r="S285" s="265">
        <v>0.24865000000000001</v>
      </c>
      <c r="T285" s="265">
        <v>0.17305000000000001</v>
      </c>
      <c r="U285" s="265">
        <v>0.17630999999999999</v>
      </c>
      <c r="V285" s="265">
        <v>0.12082</v>
      </c>
      <c r="W285" s="265">
        <v>6.7442000000000002E-2</v>
      </c>
      <c r="X285" s="265">
        <v>4.7634999999999997E-2</v>
      </c>
      <c r="Y285" s="265">
        <v>6.6853999999999997E-2</v>
      </c>
      <c r="Z285" s="265">
        <v>4.299E-2</v>
      </c>
      <c r="AA285" s="265">
        <v>7.2985999999999995E-2</v>
      </c>
      <c r="AB285" s="265">
        <v>5.0992999999999997E-2</v>
      </c>
      <c r="AC285" s="265">
        <v>0.33468999999999999</v>
      </c>
      <c r="AD285" s="265">
        <v>0.22438</v>
      </c>
      <c r="AE285" s="265">
        <v>3.5205E-2</v>
      </c>
      <c r="AF285" s="265">
        <v>3.6179000000000003E-2</v>
      </c>
      <c r="AG285" s="265">
        <v>2.6386E-2</v>
      </c>
      <c r="AH285" s="265">
        <v>2.5675E-2</v>
      </c>
      <c r="AI285" s="265">
        <v>2.8573999999999999E-2</v>
      </c>
      <c r="AJ285" s="265">
        <v>2.615E-2</v>
      </c>
      <c r="AK285" s="265">
        <v>1.1384999999999999E-2</v>
      </c>
      <c r="AL285" s="265">
        <v>2.6283999999999998E-2</v>
      </c>
      <c r="AM285" s="265">
        <v>1.2829999999999999E-2</v>
      </c>
      <c r="AN285" s="265">
        <v>1.069E-2</v>
      </c>
      <c r="AO285" s="265">
        <v>2.2454999999999999E-2</v>
      </c>
      <c r="AP285" s="265">
        <v>2.1239999999999998E-2</v>
      </c>
      <c r="AQ285" s="265">
        <v>9.0729999999999995E-3</v>
      </c>
      <c r="AR285" s="265">
        <v>2.188E-2</v>
      </c>
      <c r="AS285" s="265">
        <v>2.0093E-2</v>
      </c>
      <c r="AT285" s="265">
        <v>9.5960000000000004E-3</v>
      </c>
      <c r="AU285" s="265">
        <v>1.9862000000000001E-2</v>
      </c>
      <c r="AV285" s="265">
        <v>9.2560000000000003E-3</v>
      </c>
      <c r="AW285" s="265">
        <v>2.3460000000000002E-2</v>
      </c>
      <c r="AX285" s="265">
        <v>2.5575000000000001E-2</v>
      </c>
      <c r="AY285" s="265">
        <v>2.1954000000000001E-2</v>
      </c>
      <c r="AZ285" s="265">
        <v>2.1104999999999999E-2</v>
      </c>
      <c r="BA285" s="265">
        <v>3.2483999999999999E-2</v>
      </c>
      <c r="BB285" s="265">
        <v>3.2483999999999999E-2</v>
      </c>
      <c r="BC285" s="265">
        <v>3.2455999999999999E-2</v>
      </c>
      <c r="BD285" s="265">
        <v>3.2483999999999999E-2</v>
      </c>
      <c r="BE285" s="265">
        <v>7.6421000000000003E-2</v>
      </c>
      <c r="BF285" s="265">
        <v>6.7020999999999997E-2</v>
      </c>
      <c r="BG285" s="265">
        <v>0.31162000000000001</v>
      </c>
      <c r="BH285" s="265">
        <v>0.30492999999999998</v>
      </c>
      <c r="BI285" s="265">
        <v>0.74070999999999998</v>
      </c>
      <c r="BJ285" s="265">
        <v>0.66588000000000003</v>
      </c>
      <c r="BK285" s="265">
        <v>0.22078</v>
      </c>
      <c r="BL285" s="265">
        <v>0.44087999999999999</v>
      </c>
      <c r="BM285" s="265">
        <v>0.26828999999999997</v>
      </c>
      <c r="BN285" s="265">
        <v>0.42285</v>
      </c>
      <c r="BO285" s="265">
        <v>0.5</v>
      </c>
      <c r="BP285" s="265">
        <v>2.3296999999999998E-2</v>
      </c>
      <c r="BQ285" s="265">
        <v>0.35217999999999999</v>
      </c>
      <c r="BR285" s="265">
        <v>0.43169999999999997</v>
      </c>
      <c r="BS285" s="265">
        <v>0.36681999999999998</v>
      </c>
      <c r="BT285" s="265">
        <v>0.4078</v>
      </c>
      <c r="BU285" s="265">
        <v>1.0963000000000001E-2</v>
      </c>
      <c r="BV285" s="265">
        <v>5.4419999999999998E-3</v>
      </c>
      <c r="BW285" s="265">
        <v>2.1656000000000002E-2</v>
      </c>
      <c r="BX285" s="265">
        <v>1.1219E-2</v>
      </c>
      <c r="BY285" s="265">
        <v>0.72262000000000004</v>
      </c>
      <c r="BZ285" s="265">
        <v>0.71101000000000003</v>
      </c>
      <c r="CA285" s="265">
        <v>0.99</v>
      </c>
      <c r="CB285" s="265">
        <v>0.81657999999999997</v>
      </c>
      <c r="CC285" s="265">
        <v>0.96281000000000005</v>
      </c>
      <c r="CD285" s="265">
        <v>0.71196999999999999</v>
      </c>
      <c r="CE285" s="265">
        <v>0.66612000000000005</v>
      </c>
      <c r="CF285" s="265">
        <v>0.72655000000000003</v>
      </c>
      <c r="CG285" s="265">
        <v>0.6895</v>
      </c>
      <c r="CH285" s="265">
        <v>0.67845999999999995</v>
      </c>
      <c r="CI285" s="265">
        <v>0.68081999999999998</v>
      </c>
      <c r="CJ285" s="265">
        <v>0.68354000000000004</v>
      </c>
      <c r="CK285" s="265">
        <v>0.73916999999999999</v>
      </c>
      <c r="CL285" s="265">
        <v>0.51429000000000002</v>
      </c>
      <c r="CM285" s="265">
        <v>0.10895000000000001</v>
      </c>
      <c r="CN285" s="265">
        <v>0.23232</v>
      </c>
      <c r="CO285" s="265">
        <v>0.10261000000000001</v>
      </c>
      <c r="CP285" s="265">
        <v>0.11008</v>
      </c>
      <c r="CQ285" s="265">
        <v>0.10485</v>
      </c>
      <c r="CR285" s="265">
        <v>7.0000000000000007E-2</v>
      </c>
      <c r="CS285" s="265">
        <v>5.1020000000000003E-2</v>
      </c>
      <c r="CT285" s="265">
        <v>0.10309</v>
      </c>
      <c r="CU285" s="265">
        <v>0.16</v>
      </c>
      <c r="CV285" s="265">
        <v>9.8000000000000004E-2</v>
      </c>
      <c r="CW285" s="265">
        <v>0.16162000000000001</v>
      </c>
      <c r="CX285" s="265">
        <v>6.1856000000000001E-2</v>
      </c>
      <c r="CY285" s="265">
        <v>0.17526</v>
      </c>
      <c r="CZ285" s="265">
        <v>1</v>
      </c>
      <c r="DA285" s="265">
        <v>0.60802999999999996</v>
      </c>
      <c r="DB285" s="265">
        <v>0.12121</v>
      </c>
      <c r="DC285" s="265">
        <v>0.10309</v>
      </c>
      <c r="DD285" s="265">
        <v>0.10101</v>
      </c>
      <c r="DE285" s="265">
        <v>0.12371</v>
      </c>
      <c r="DF285" s="265">
        <v>3.039E-3</v>
      </c>
      <c r="DG285" s="265">
        <v>3.1419999999999998E-3</v>
      </c>
      <c r="DH285" s="265">
        <v>0.35338999999999998</v>
      </c>
      <c r="DI285" s="265">
        <v>2.1099999999999999E-3</v>
      </c>
      <c r="DJ285" s="265">
        <v>2.66E-3</v>
      </c>
      <c r="DK285" s="265">
        <v>1.1279000000000001E-2</v>
      </c>
      <c r="DL285" s="265">
        <v>1.73E-4</v>
      </c>
      <c r="DM285" s="265">
        <v>3.32E-3</v>
      </c>
      <c r="DN285" s="265">
        <v>6.62E-3</v>
      </c>
      <c r="DO285" s="265">
        <v>1.387E-3</v>
      </c>
      <c r="DP285" s="265">
        <v>6.1029999999999999E-3</v>
      </c>
      <c r="DQ285" s="265">
        <v>1.7527000000000001E-2</v>
      </c>
      <c r="DR285" s="265">
        <v>1.5696999999999999E-2</v>
      </c>
      <c r="DS285" s="265">
        <v>1.3471E-2</v>
      </c>
      <c r="DT285" s="265">
        <v>1.8532E-2</v>
      </c>
      <c r="DU285" s="265">
        <v>1.846E-3</v>
      </c>
      <c r="DV285" s="265">
        <v>1.03E-4</v>
      </c>
      <c r="DW285" s="265">
        <v>2.8679999999999999E-3</v>
      </c>
      <c r="DX285" s="265">
        <v>1.5321E-2</v>
      </c>
      <c r="DY285" s="265">
        <v>1.9567999999999999E-2</v>
      </c>
      <c r="DZ285" s="265">
        <v>1.07E-4</v>
      </c>
      <c r="EA285" s="265">
        <v>2.9859999999999999E-3</v>
      </c>
      <c r="EB285" s="265">
        <v>2.6580000000000002E-3</v>
      </c>
      <c r="EC285" s="265">
        <v>2.6580000000000002E-3</v>
      </c>
      <c r="ED285" s="265">
        <v>2.6580000000000002E-3</v>
      </c>
      <c r="EE285" s="265">
        <v>2.6580000000000002E-3</v>
      </c>
      <c r="EF285" s="265">
        <v>1.2482E-2</v>
      </c>
      <c r="EG285" s="265">
        <v>2.9859999999999999E-3</v>
      </c>
      <c r="EH285" s="265">
        <v>3.398E-3</v>
      </c>
      <c r="EI285" s="265">
        <v>0.16325999999999999</v>
      </c>
      <c r="EJ285" s="265">
        <v>0.14433000000000001</v>
      </c>
      <c r="EK285" s="265">
        <v>0.11111</v>
      </c>
      <c r="EL285" s="265">
        <v>0.11458</v>
      </c>
      <c r="EM285" s="265">
        <v>2.2738000000000001E-2</v>
      </c>
      <c r="EN285" s="265">
        <v>1.8669999999999999E-2</v>
      </c>
      <c r="EO285" s="265">
        <v>0.68962999999999997</v>
      </c>
      <c r="EP285" s="265">
        <v>0.16211</v>
      </c>
      <c r="EQ285" s="265">
        <v>3.0998000000000001E-2</v>
      </c>
      <c r="ER285" s="265">
        <v>2.7955000000000001E-2</v>
      </c>
      <c r="ES285" s="265">
        <v>3.0422000000000001E-2</v>
      </c>
      <c r="ET285" s="265">
        <v>3.0256000000000002E-2</v>
      </c>
      <c r="EU285" s="265">
        <v>3.0599000000000001E-2</v>
      </c>
      <c r="EV285" s="265">
        <v>1.5139E-2</v>
      </c>
      <c r="EW285" s="265">
        <v>1.7829000000000001E-2</v>
      </c>
      <c r="EX285" s="265">
        <v>2.2411E-2</v>
      </c>
      <c r="EY285" s="265">
        <v>3.1400999999999998E-2</v>
      </c>
      <c r="EZ285" s="265">
        <v>0.17448</v>
      </c>
      <c r="FA285" s="265">
        <v>2.6172000000000001E-2</v>
      </c>
      <c r="FB285" s="265">
        <v>2.0455000000000001E-2</v>
      </c>
      <c r="FC285" s="265">
        <v>1.5455999999999999E-2</v>
      </c>
      <c r="FD285" s="265">
        <v>3.7935999999999998E-2</v>
      </c>
      <c r="FE285" s="265">
        <v>1.1220000000000001E-2</v>
      </c>
      <c r="FF285" s="265">
        <v>3.8684000000000003E-2</v>
      </c>
      <c r="FG285" s="265">
        <v>3.7303999999999997E-2</v>
      </c>
      <c r="FH285" s="265">
        <v>4.0190999999999998E-2</v>
      </c>
      <c r="FI285" s="265">
        <v>4.1191999999999999E-2</v>
      </c>
      <c r="FJ285" s="265">
        <v>1.3304E-2</v>
      </c>
      <c r="FK285" s="265">
        <v>1.3591000000000001E-2</v>
      </c>
      <c r="FL285" s="265">
        <v>0.13150000000000001</v>
      </c>
      <c r="FM285" s="265">
        <v>0.11416999999999999</v>
      </c>
      <c r="FN285" s="265">
        <v>0.82689000000000001</v>
      </c>
      <c r="FO285" s="265">
        <v>0.71</v>
      </c>
      <c r="FP285" s="265">
        <v>0.17116999999999999</v>
      </c>
      <c r="FQ285" s="265">
        <v>0.72846</v>
      </c>
      <c r="FR285" s="265">
        <v>0.58355999999999997</v>
      </c>
      <c r="FS285" s="265">
        <v>0.55037999999999998</v>
      </c>
      <c r="FT285" s="265">
        <v>0.88473999999999997</v>
      </c>
      <c r="FU285" s="265">
        <v>0.88444999999999996</v>
      </c>
      <c r="FV285" s="265">
        <v>0.33477000000000001</v>
      </c>
      <c r="FW285" s="265">
        <v>0.18905</v>
      </c>
      <c r="FX285" s="265">
        <v>0.64676999999999996</v>
      </c>
      <c r="FY285" s="265">
        <v>0.17080999999999999</v>
      </c>
      <c r="FZ285" s="265">
        <v>0.18905</v>
      </c>
      <c r="GA285" s="265">
        <v>0.53657999999999995</v>
      </c>
      <c r="GB285" s="265">
        <v>0.27489999999999998</v>
      </c>
      <c r="GC285" s="265">
        <v>0.42542000000000002</v>
      </c>
      <c r="GD285" s="265">
        <v>0.81408000000000003</v>
      </c>
      <c r="GE285" s="265">
        <v>0.54329000000000005</v>
      </c>
      <c r="GF285" s="265">
        <v>0.63775999999999999</v>
      </c>
      <c r="GG285" s="265">
        <v>0.23829</v>
      </c>
      <c r="GH285" s="265">
        <v>0.27033000000000001</v>
      </c>
      <c r="GI285" s="265">
        <v>0.24937999999999999</v>
      </c>
      <c r="GJ285" s="265">
        <v>0.76863000000000004</v>
      </c>
      <c r="GK285" s="265">
        <v>0.77405000000000002</v>
      </c>
      <c r="GL285" s="265">
        <v>0.45019999999999999</v>
      </c>
      <c r="GM285" s="265">
        <v>0.71884999999999999</v>
      </c>
      <c r="GN285" s="265">
        <v>0.39340999999999998</v>
      </c>
      <c r="GO285" s="265">
        <v>0.70811000000000002</v>
      </c>
      <c r="GP285" s="265">
        <v>0.62916000000000005</v>
      </c>
      <c r="GQ285" s="265">
        <v>0.63502999999999998</v>
      </c>
      <c r="GR285" s="265">
        <v>0.56767000000000001</v>
      </c>
      <c r="GS285" s="265">
        <v>0.64917999999999998</v>
      </c>
      <c r="GT285" s="265">
        <v>0.64619000000000004</v>
      </c>
      <c r="GU285" s="265">
        <v>0.64985999999999999</v>
      </c>
      <c r="GV285" s="265">
        <v>0.63636000000000004</v>
      </c>
      <c r="GW285" s="265">
        <v>0.58640000000000003</v>
      </c>
      <c r="GX285" s="265">
        <v>0.74026000000000003</v>
      </c>
      <c r="GY285" s="265">
        <v>0.19413</v>
      </c>
      <c r="GZ285" s="265">
        <v>0.15396000000000001</v>
      </c>
      <c r="HA285" s="265">
        <v>0.70294000000000001</v>
      </c>
      <c r="HB285" s="265">
        <v>0.66718999999999995</v>
      </c>
      <c r="HC285" s="265">
        <v>0.51665000000000005</v>
      </c>
      <c r="HD285" s="265">
        <v>0.35398000000000002</v>
      </c>
      <c r="HE285" s="265">
        <v>0.73689000000000004</v>
      </c>
      <c r="HF285" s="265">
        <v>0.36601</v>
      </c>
      <c r="HG285" s="265">
        <v>0.73709999999999998</v>
      </c>
      <c r="HH285" s="265">
        <v>0.73995999999999995</v>
      </c>
      <c r="HI285" s="265">
        <v>0.73685</v>
      </c>
      <c r="HJ285" s="265">
        <v>0.39076</v>
      </c>
      <c r="HK285" s="265">
        <v>0.79847999999999997</v>
      </c>
      <c r="HL285" s="265">
        <v>0.77671999999999997</v>
      </c>
      <c r="HM285" s="265">
        <v>0.62848000000000004</v>
      </c>
      <c r="HN285" s="265">
        <v>0.61919000000000002</v>
      </c>
      <c r="HO285" s="265">
        <v>0.61699999999999999</v>
      </c>
      <c r="HP285" s="265">
        <v>0.62802000000000002</v>
      </c>
      <c r="HQ285" s="265">
        <v>0.33617999999999998</v>
      </c>
      <c r="HR285" s="265">
        <v>0.33684999999999998</v>
      </c>
      <c r="HS285" s="265">
        <v>0.55191999999999997</v>
      </c>
      <c r="HT285" s="265">
        <v>0.33681</v>
      </c>
      <c r="HU285" s="265">
        <v>0.32280999999999999</v>
      </c>
      <c r="HV285" s="265">
        <v>0.6431</v>
      </c>
      <c r="HW285" s="265">
        <v>0.25551000000000001</v>
      </c>
      <c r="HX285" s="265">
        <v>0.28650999999999999</v>
      </c>
      <c r="HY285" s="265">
        <v>0.20537</v>
      </c>
      <c r="HZ285" s="265">
        <v>0.40017999999999998</v>
      </c>
      <c r="IA285" s="265">
        <v>0.53720999999999997</v>
      </c>
      <c r="IB285" s="265">
        <v>0.5423</v>
      </c>
      <c r="IC285" s="265">
        <v>0.53066000000000002</v>
      </c>
      <c r="ID285" s="265">
        <v>0.53651000000000004</v>
      </c>
      <c r="IE285" s="265">
        <v>0.57387999999999995</v>
      </c>
      <c r="IF285" s="265">
        <v>0.56820999999999999</v>
      </c>
      <c r="IG285" s="265">
        <v>0.66624000000000005</v>
      </c>
      <c r="IH285" s="265">
        <v>0.73555000000000004</v>
      </c>
      <c r="II285" s="265">
        <v>0.40875</v>
      </c>
      <c r="IJ285" s="265">
        <v>0.57377999999999996</v>
      </c>
      <c r="IK285" s="265">
        <v>0.56759000000000004</v>
      </c>
      <c r="IL285" s="265">
        <v>0.71248</v>
      </c>
      <c r="IM285" s="265">
        <v>0.45089000000000001</v>
      </c>
      <c r="IN285" s="265">
        <v>0.31962000000000002</v>
      </c>
      <c r="IO285" s="265">
        <v>0.15517</v>
      </c>
      <c r="IP285" s="265">
        <v>0.68947999999999998</v>
      </c>
      <c r="IQ285" s="265">
        <v>0.61595999999999995</v>
      </c>
      <c r="IR285" s="265">
        <v>0.26546999999999998</v>
      </c>
      <c r="IS285" s="265">
        <v>0.74446999999999997</v>
      </c>
      <c r="IT285" s="265">
        <v>0.23422999999999999</v>
      </c>
      <c r="IU285" s="265">
        <v>0.65583000000000002</v>
      </c>
      <c r="IV285" s="265">
        <v>0.86199999999999999</v>
      </c>
      <c r="IW285" s="265">
        <v>0.55469000000000002</v>
      </c>
      <c r="IX285" s="265">
        <v>0.62988999999999995</v>
      </c>
      <c r="IY285" s="265">
        <v>0.41758000000000001</v>
      </c>
      <c r="IZ285" s="265">
        <v>0.39035999999999998</v>
      </c>
      <c r="JA285" s="265">
        <v>0.40365000000000001</v>
      </c>
      <c r="JB285" s="265">
        <v>0.38746999999999998</v>
      </c>
      <c r="JC285" s="265">
        <v>0.41436000000000001</v>
      </c>
      <c r="JD285" s="265">
        <v>0.46142</v>
      </c>
      <c r="JE285" s="265">
        <v>0.73402999999999996</v>
      </c>
      <c r="JF285" s="265">
        <v>0.19511000000000001</v>
      </c>
      <c r="JG285" s="265">
        <v>0.59494999999999998</v>
      </c>
      <c r="JH285" s="265">
        <v>0.46329999999999999</v>
      </c>
      <c r="JI285" s="265">
        <v>0.30538999999999999</v>
      </c>
      <c r="JJ285" s="265">
        <v>0.29146</v>
      </c>
      <c r="JK285" s="265">
        <v>0.36724000000000001</v>
      </c>
      <c r="JL285" s="265">
        <v>0.38445000000000001</v>
      </c>
      <c r="JM285" s="265">
        <v>0.65386999999999995</v>
      </c>
      <c r="JN285" s="265">
        <v>0.59060999999999997</v>
      </c>
      <c r="JO285" s="265">
        <v>0.62509999999999999</v>
      </c>
      <c r="JP285" s="265">
        <v>0.23335</v>
      </c>
      <c r="JQ285" s="265">
        <v>0.64207000000000003</v>
      </c>
      <c r="JR285" s="265">
        <v>0.58206999999999998</v>
      </c>
      <c r="JS285" s="265">
        <v>0.54537000000000002</v>
      </c>
      <c r="JT285" s="265">
        <v>0.14765</v>
      </c>
      <c r="JU285" s="265">
        <v>0.49237999999999998</v>
      </c>
      <c r="JV285" s="265">
        <v>0.46110000000000001</v>
      </c>
      <c r="JW285" s="265">
        <v>0.65464999999999995</v>
      </c>
      <c r="JX285" s="265">
        <v>0.65388000000000002</v>
      </c>
      <c r="JY285" s="265">
        <v>0.62622</v>
      </c>
      <c r="JZ285" s="265">
        <v>0.59230000000000005</v>
      </c>
      <c r="KA285" s="265">
        <v>0.83426999999999996</v>
      </c>
      <c r="KB285" s="265">
        <v>0.94389000000000001</v>
      </c>
      <c r="KC285" s="265">
        <v>0.20254</v>
      </c>
      <c r="KD285" s="265">
        <v>0.15923000000000001</v>
      </c>
      <c r="KE285" s="265">
        <v>0.16858000000000001</v>
      </c>
      <c r="KF285" s="265">
        <v>0.17111000000000001</v>
      </c>
      <c r="KG285" s="265">
        <v>0.16328000000000001</v>
      </c>
      <c r="KH285" s="265">
        <v>0.50070000000000003</v>
      </c>
      <c r="KI285" s="265">
        <v>0.54117000000000004</v>
      </c>
      <c r="KJ285" s="265">
        <v>0.52991999999999995</v>
      </c>
      <c r="KK285" s="265">
        <v>0.87634000000000001</v>
      </c>
      <c r="KL285" s="265">
        <v>0.83689000000000002</v>
      </c>
      <c r="KM285" s="265">
        <v>0.95323000000000002</v>
      </c>
      <c r="KN285" s="265">
        <v>0.86714999999999998</v>
      </c>
      <c r="KO285" s="265">
        <v>0.77153000000000005</v>
      </c>
      <c r="KP285" s="265">
        <v>5.5586309648128105E-3</v>
      </c>
      <c r="KQ285" s="265">
        <v>0.61365999999999998</v>
      </c>
      <c r="KR285" s="265">
        <v>0.55913999999999997</v>
      </c>
      <c r="KS285" s="265">
        <v>0.51661000000000001</v>
      </c>
      <c r="KT285" s="265">
        <v>0.92570208268155763</v>
      </c>
      <c r="KU285" s="265">
        <v>0.43096000000000001</v>
      </c>
      <c r="KV285" s="265">
        <v>0.60246</v>
      </c>
      <c r="KW285" s="265">
        <v>0.66520000000000001</v>
      </c>
      <c r="KX285" s="265">
        <v>0.75268000000000002</v>
      </c>
      <c r="KY285" s="265">
        <v>0.88148000000000004</v>
      </c>
      <c r="KZ285" s="265">
        <v>0.97855000000000003</v>
      </c>
      <c r="LA285" s="265">
        <v>0.99856</v>
      </c>
      <c r="LB285" s="265">
        <v>0.96204000000000001</v>
      </c>
      <c r="LC285" s="265">
        <v>1</v>
      </c>
      <c r="LD285" s="265">
        <v>0</v>
      </c>
      <c r="LE285" s="265">
        <v>9.6886E-2</v>
      </c>
      <c r="LF285" s="265">
        <v>0</v>
      </c>
      <c r="LG285" s="265">
        <v>0</v>
      </c>
      <c r="LH285" s="431">
        <v>1.3883783249184489E-3</v>
      </c>
      <c r="LI285" s="431">
        <v>1.2443915475159883E-3</v>
      </c>
      <c r="LJ285" s="431">
        <v>1.3368237996473908E-3</v>
      </c>
      <c r="LK285" s="431">
        <v>8.8306644465774298E-4</v>
      </c>
      <c r="LL285" s="431">
        <v>1.1061636032536626E-3</v>
      </c>
      <c r="LM285" s="431">
        <v>7.5190729694440961E-4</v>
      </c>
      <c r="LN285" s="431">
        <v>8.2252116408199072E-4</v>
      </c>
      <c r="LO285" s="431">
        <v>6.3836365006864071E-4</v>
      </c>
      <c r="LP285" s="431">
        <v>7.9643347999081016E-4</v>
      </c>
      <c r="LQ285" s="431">
        <v>6.670788861811161E-4</v>
      </c>
      <c r="LR285" s="431">
        <v>1.2003782903775573E-3</v>
      </c>
      <c r="LS285" s="431">
        <v>9.2366931494325399E-4</v>
      </c>
      <c r="LT285" s="431">
        <v>1.2274743057787418E-3</v>
      </c>
      <c r="LU285" s="431">
        <v>7.7684986172243953E-4</v>
      </c>
      <c r="LV285" s="431">
        <v>9.9068600684404373E-4</v>
      </c>
      <c r="LW285" s="431">
        <v>5.8478693244978786E-4</v>
      </c>
      <c r="LX285" s="431">
        <v>9.414060041308403E-4</v>
      </c>
      <c r="LY285" s="431">
        <v>7.1916659362614155E-4</v>
      </c>
      <c r="LZ285" s="431">
        <v>1.2907210038974881E-3</v>
      </c>
      <c r="MA285" s="431">
        <v>1.1482962872833014E-3</v>
      </c>
      <c r="MB285" s="431">
        <v>1.3350934023037553E-3</v>
      </c>
      <c r="MC285" s="431">
        <v>8.5543515160679817E-4</v>
      </c>
      <c r="MD285" s="431">
        <v>7.3834625072777271E-4</v>
      </c>
      <c r="ME285" s="431">
        <v>9.721950045786798E-4</v>
      </c>
      <c r="MF285" s="431">
        <v>1.0669075418263674E-3</v>
      </c>
      <c r="MG285" s="431">
        <v>9.1528857592493296E-4</v>
      </c>
      <c r="MH285" s="266"/>
      <c r="MI285" s="266"/>
      <c r="MJ285" s="266"/>
      <c r="MK285" s="266"/>
      <c r="ML285" s="266"/>
      <c r="MM285" s="266"/>
      <c r="MN285" s="266"/>
      <c r="MO285" s="266"/>
      <c r="MP285" s="266"/>
      <c r="MQ285" s="266"/>
      <c r="MR285" s="266"/>
      <c r="MS285" s="266"/>
      <c r="MT285" s="266"/>
      <c r="MU285" s="266"/>
      <c r="MV285" s="266"/>
      <c r="MW285" s="266"/>
      <c r="MX285" s="266"/>
      <c r="MY285" s="266"/>
      <c r="MZ285" s="266"/>
      <c r="NA285" s="266"/>
      <c r="NB285" s="266"/>
      <c r="NC285" s="266"/>
      <c r="ND285" s="266"/>
      <c r="NE285" s="266"/>
      <c r="NF285" s="266"/>
      <c r="NG285" s="266"/>
      <c r="NH285" s="266"/>
      <c r="NI285" s="266"/>
      <c r="NJ285" s="266"/>
      <c r="NK285" s="266"/>
      <c r="NL285" s="266"/>
      <c r="NM285" s="266"/>
      <c r="NN285" s="266"/>
      <c r="NO285" s="266"/>
      <c r="NP285" s="266"/>
      <c r="NQ285" s="266"/>
      <c r="NR285" s="266"/>
      <c r="NS285" s="266"/>
      <c r="NT285" s="266"/>
      <c r="NU285" s="266"/>
      <c r="NV285" s="266"/>
      <c r="NW285" s="266"/>
      <c r="NX285" s="266"/>
      <c r="NY285" s="266"/>
      <c r="NZ285" s="266"/>
      <c r="OA285" s="266"/>
      <c r="OB285" s="266"/>
      <c r="OC285" s="266"/>
      <c r="OD285" s="266"/>
      <c r="OE285" s="266"/>
      <c r="OF285" s="266"/>
      <c r="OG285" s="266"/>
      <c r="OH285" s="266"/>
      <c r="OI285" s="266"/>
      <c r="OJ285" s="266"/>
      <c r="OK285" s="266"/>
      <c r="OL285" s="266"/>
      <c r="OM285" s="266"/>
      <c r="ON285" s="267"/>
    </row>
    <row r="286" spans="1:404">
      <c r="A286" s="261">
        <v>661</v>
      </c>
      <c r="B286" s="265">
        <v>7.1490999999999999E-2</v>
      </c>
      <c r="C286" s="265">
        <v>9.5825999999999995E-2</v>
      </c>
      <c r="D286" s="265">
        <v>0.11573</v>
      </c>
      <c r="E286" s="265">
        <v>0.13955999999999999</v>
      </c>
      <c r="F286" s="265">
        <v>6.7763000000000004E-2</v>
      </c>
      <c r="G286" s="265">
        <v>8.9849999999999999E-2</v>
      </c>
      <c r="H286" s="265">
        <v>0.21808</v>
      </c>
      <c r="I286" s="265">
        <v>0.40222999999999998</v>
      </c>
      <c r="J286" s="265">
        <v>0.46033000000000002</v>
      </c>
      <c r="K286" s="265">
        <v>3.0289E-2</v>
      </c>
      <c r="L286" s="265">
        <v>3.3112999999999997E-2</v>
      </c>
      <c r="M286" s="265">
        <v>3.9865999999999999E-2</v>
      </c>
      <c r="N286" s="265">
        <v>0.32417000000000001</v>
      </c>
      <c r="O286" s="265">
        <v>0.14545</v>
      </c>
      <c r="P286" s="265">
        <v>8.7606000000000003E-2</v>
      </c>
      <c r="Q286" s="265">
        <v>6.7998000000000003E-2</v>
      </c>
      <c r="R286" s="265">
        <v>0.13270000000000001</v>
      </c>
      <c r="S286" s="265">
        <v>0.24578</v>
      </c>
      <c r="T286" s="265">
        <v>0.17093</v>
      </c>
      <c r="U286" s="265">
        <v>0.17584</v>
      </c>
      <c r="V286" s="265">
        <v>0.11947000000000001</v>
      </c>
      <c r="W286" s="265">
        <v>6.5654000000000004E-2</v>
      </c>
      <c r="X286" s="265">
        <v>4.7209000000000001E-2</v>
      </c>
      <c r="Y286" s="265">
        <v>6.5299999999999997E-2</v>
      </c>
      <c r="Z286" s="265">
        <v>4.2422000000000001E-2</v>
      </c>
      <c r="AA286" s="265">
        <v>7.1202000000000001E-2</v>
      </c>
      <c r="AB286" s="265">
        <v>4.9769000000000001E-2</v>
      </c>
      <c r="AC286" s="265">
        <v>0.33184999999999998</v>
      </c>
      <c r="AD286" s="265">
        <v>0.22256999999999999</v>
      </c>
      <c r="AE286" s="265">
        <v>3.5281E-2</v>
      </c>
      <c r="AF286" s="265">
        <v>3.5582000000000003E-2</v>
      </c>
      <c r="AG286" s="265">
        <v>2.5479999999999999E-2</v>
      </c>
      <c r="AH286" s="265">
        <v>2.5377E-2</v>
      </c>
      <c r="AI286" s="265">
        <v>2.8934999999999999E-2</v>
      </c>
      <c r="AJ286" s="265">
        <v>2.6984000000000001E-2</v>
      </c>
      <c r="AK286" s="265">
        <v>1.3211000000000001E-2</v>
      </c>
      <c r="AL286" s="265">
        <v>2.6928000000000001E-2</v>
      </c>
      <c r="AM286" s="265">
        <v>1.4619E-2</v>
      </c>
      <c r="AN286" s="265">
        <v>1.2518E-2</v>
      </c>
      <c r="AO286" s="265">
        <v>2.317E-2</v>
      </c>
      <c r="AP286" s="265">
        <v>2.3191E-2</v>
      </c>
      <c r="AQ286" s="265">
        <v>1.0851E-2</v>
      </c>
      <c r="AR286" s="265">
        <v>2.2613000000000001E-2</v>
      </c>
      <c r="AS286" s="265">
        <v>2.0233000000000001E-2</v>
      </c>
      <c r="AT286" s="265">
        <v>1.1228999999999999E-2</v>
      </c>
      <c r="AU286" s="265">
        <v>2.0705000000000001E-2</v>
      </c>
      <c r="AV286" s="265">
        <v>1.0892000000000001E-2</v>
      </c>
      <c r="AW286" s="265">
        <v>2.4253E-2</v>
      </c>
      <c r="AX286" s="265">
        <v>2.5663999999999999E-2</v>
      </c>
      <c r="AY286" s="265">
        <v>2.2519999999999998E-2</v>
      </c>
      <c r="AZ286" s="265">
        <v>2.1121000000000001E-2</v>
      </c>
      <c r="BA286" s="265">
        <v>3.3571999999999998E-2</v>
      </c>
      <c r="BB286" s="265">
        <v>3.3571999999999998E-2</v>
      </c>
      <c r="BC286" s="265">
        <v>3.3543000000000003E-2</v>
      </c>
      <c r="BD286" s="265">
        <v>3.3571999999999998E-2</v>
      </c>
      <c r="BE286" s="265">
        <v>7.5731000000000007E-2</v>
      </c>
      <c r="BF286" s="265">
        <v>6.6223000000000004E-2</v>
      </c>
      <c r="BG286" s="265">
        <v>0.31211</v>
      </c>
      <c r="BH286" s="265">
        <v>0.30674000000000001</v>
      </c>
      <c r="BI286" s="265">
        <v>0.74036999999999997</v>
      </c>
      <c r="BJ286" s="265">
        <v>0.66649000000000003</v>
      </c>
      <c r="BK286" s="265">
        <v>0.21038999999999999</v>
      </c>
      <c r="BL286" s="265">
        <v>0.43213000000000001</v>
      </c>
      <c r="BM286" s="265">
        <v>0.25366</v>
      </c>
      <c r="BN286" s="265">
        <v>0.41727999999999998</v>
      </c>
      <c r="BO286" s="265">
        <v>0.48</v>
      </c>
      <c r="BP286" s="265">
        <v>2.2709E-2</v>
      </c>
      <c r="BQ286" s="265">
        <v>0.34244000000000002</v>
      </c>
      <c r="BR286" s="265">
        <v>0.42083999999999999</v>
      </c>
      <c r="BS286" s="265">
        <v>0.35243999999999998</v>
      </c>
      <c r="BT286" s="265">
        <v>0.39283000000000001</v>
      </c>
      <c r="BU286" s="265">
        <v>1.0872E-2</v>
      </c>
      <c r="BV286" s="265">
        <v>5.2357999999999997E-3</v>
      </c>
      <c r="BW286" s="265">
        <v>2.1221E-2</v>
      </c>
      <c r="BX286" s="265">
        <v>1.0607999999999999E-2</v>
      </c>
      <c r="BY286" s="265">
        <v>0.7258</v>
      </c>
      <c r="BZ286" s="265">
        <v>0.71419999999999995</v>
      </c>
      <c r="CA286" s="265">
        <v>0.99</v>
      </c>
      <c r="CB286" s="265">
        <v>0.81911999999999996</v>
      </c>
      <c r="CC286" s="265">
        <v>0.96487000000000001</v>
      </c>
      <c r="CD286" s="265">
        <v>0.71482999999999997</v>
      </c>
      <c r="CE286" s="265">
        <v>0.66874</v>
      </c>
      <c r="CF286" s="265">
        <v>0.72931000000000001</v>
      </c>
      <c r="CG286" s="265">
        <v>0.69145999999999996</v>
      </c>
      <c r="CH286" s="265">
        <v>0.68125999999999998</v>
      </c>
      <c r="CI286" s="265">
        <v>0.68376999999999999</v>
      </c>
      <c r="CJ286" s="265">
        <v>0.68638999999999994</v>
      </c>
      <c r="CK286" s="265">
        <v>0.74180000000000001</v>
      </c>
      <c r="CL286" s="265">
        <v>0.51626000000000005</v>
      </c>
      <c r="CM286" s="265">
        <v>0.10621</v>
      </c>
      <c r="CN286" s="265">
        <v>0.21010000000000001</v>
      </c>
      <c r="CO286" s="265">
        <v>9.9748000000000003E-2</v>
      </c>
      <c r="CP286" s="265">
        <v>0.10662000000000001</v>
      </c>
      <c r="CQ286" s="265">
        <v>0.10155</v>
      </c>
      <c r="CR286" s="265">
        <v>6.8000000000000005E-2</v>
      </c>
      <c r="CS286" s="265">
        <v>4.8979000000000002E-2</v>
      </c>
      <c r="CT286" s="265">
        <v>9.8969000000000001E-2</v>
      </c>
      <c r="CU286" s="265">
        <v>0.14799999999999999</v>
      </c>
      <c r="CV286" s="265">
        <v>9.4667000000000001E-2</v>
      </c>
      <c r="CW286" s="265">
        <v>0.15556</v>
      </c>
      <c r="CX286" s="265">
        <v>6.1856000000000001E-2</v>
      </c>
      <c r="CY286" s="265">
        <v>0.16700999999999999</v>
      </c>
      <c r="CZ286" s="265">
        <v>0.93169000000000002</v>
      </c>
      <c r="DA286" s="265">
        <v>0.56635999999999997</v>
      </c>
      <c r="DB286" s="265">
        <v>0.11111</v>
      </c>
      <c r="DC286" s="265">
        <v>9.4846E-2</v>
      </c>
      <c r="DD286" s="265">
        <v>9.2928999999999998E-2</v>
      </c>
      <c r="DE286" s="265">
        <v>0.11545999999999999</v>
      </c>
      <c r="DF286" s="265">
        <v>2.7358E-3</v>
      </c>
      <c r="DG286" s="265">
        <v>2.8364000000000002E-3</v>
      </c>
      <c r="DH286" s="265">
        <v>0.32157999999999998</v>
      </c>
      <c r="DI286" s="265">
        <v>1.8166E-3</v>
      </c>
      <c r="DJ286" s="265">
        <v>2.2943999999999998E-3</v>
      </c>
      <c r="DK286" s="265">
        <v>9.8633999999999996E-3</v>
      </c>
      <c r="DL286" s="265">
        <v>1.4660000000000001E-4</v>
      </c>
      <c r="DM286" s="265">
        <v>3.0146000000000001E-3</v>
      </c>
      <c r="DN286" s="265">
        <v>5.7581999999999998E-3</v>
      </c>
      <c r="DO286" s="265">
        <v>1.1902E-3</v>
      </c>
      <c r="DP286" s="265">
        <v>5.3042000000000002E-3</v>
      </c>
      <c r="DQ286" s="265">
        <v>1.5417E-2</v>
      </c>
      <c r="DR286" s="265">
        <v>1.4364E-2</v>
      </c>
      <c r="DS286" s="265">
        <v>1.3625999999999999E-2</v>
      </c>
      <c r="DT286" s="265">
        <v>1.8537000000000001E-2</v>
      </c>
      <c r="DU286" s="265">
        <v>1.5878000000000001E-3</v>
      </c>
      <c r="DV286" s="265">
        <v>8.7000000000000001E-5</v>
      </c>
      <c r="DW286" s="265">
        <v>2.4751999999999999E-3</v>
      </c>
      <c r="DX286" s="265">
        <v>1.3827000000000001E-2</v>
      </c>
      <c r="DY286" s="265">
        <v>1.7623E-2</v>
      </c>
      <c r="DZ286" s="265">
        <v>9.0400000000000002E-5</v>
      </c>
      <c r="EA286" s="265">
        <v>2.5777999999999999E-3</v>
      </c>
      <c r="EB286" s="265">
        <v>2.2926000000000001E-3</v>
      </c>
      <c r="EC286" s="265">
        <v>2.2926000000000001E-3</v>
      </c>
      <c r="ED286" s="265">
        <v>2.2926000000000001E-3</v>
      </c>
      <c r="EE286" s="265">
        <v>2.2926000000000001E-3</v>
      </c>
      <c r="EF286" s="265">
        <v>1.1242E-2</v>
      </c>
      <c r="EG286" s="265">
        <v>2.5777999999999999E-3</v>
      </c>
      <c r="EH286" s="265">
        <v>2.9361999999999999E-3</v>
      </c>
      <c r="EI286" s="265">
        <v>0.15509999999999999</v>
      </c>
      <c r="EJ286" s="265">
        <v>0.13608000000000001</v>
      </c>
      <c r="EK286" s="265">
        <v>0.10101</v>
      </c>
      <c r="EL286" s="265">
        <v>0.10417</v>
      </c>
      <c r="EM286" s="265">
        <v>2.0063000000000001E-2</v>
      </c>
      <c r="EN286" s="265">
        <v>1.6435000000000002E-2</v>
      </c>
      <c r="EO286" s="265">
        <v>0.65649000000000002</v>
      </c>
      <c r="EP286" s="265">
        <v>0.15658</v>
      </c>
      <c r="EQ286" s="265">
        <v>2.7889000000000001E-2</v>
      </c>
      <c r="ER286" s="265">
        <v>2.5274000000000001E-2</v>
      </c>
      <c r="ES286" s="265">
        <v>2.742E-2</v>
      </c>
      <c r="ET286" s="265">
        <v>2.7335999999999999E-2</v>
      </c>
      <c r="EU286" s="265">
        <v>2.7557000000000002E-2</v>
      </c>
      <c r="EV286" s="265">
        <v>1.3780000000000001E-2</v>
      </c>
      <c r="EW286" s="265">
        <v>1.6167000000000001E-2</v>
      </c>
      <c r="EX286" s="265">
        <v>2.0315E-2</v>
      </c>
      <c r="EY286" s="265">
        <v>2.8326E-2</v>
      </c>
      <c r="EZ286" s="265">
        <v>0.16858999999999999</v>
      </c>
      <c r="FA286" s="265">
        <v>2.3675999999999999E-2</v>
      </c>
      <c r="FB286" s="265">
        <v>1.8539E-2</v>
      </c>
      <c r="FC286" s="265">
        <v>1.4042000000000001E-2</v>
      </c>
      <c r="FD286" s="265">
        <v>3.4130000000000001E-2</v>
      </c>
      <c r="FE286" s="265">
        <v>1.0238000000000001E-2</v>
      </c>
      <c r="FF286" s="265">
        <v>3.4785999999999997E-2</v>
      </c>
      <c r="FG286" s="265">
        <v>3.3605999999999997E-2</v>
      </c>
      <c r="FH286" s="265">
        <v>3.6087000000000001E-2</v>
      </c>
      <c r="FI286" s="265">
        <v>3.6968000000000001E-2</v>
      </c>
      <c r="FJ286" s="265">
        <v>1.1660999999999999E-2</v>
      </c>
      <c r="FK286" s="265">
        <v>1.1916E-2</v>
      </c>
      <c r="FL286" s="265">
        <v>0.12466000000000001</v>
      </c>
      <c r="FM286" s="265">
        <v>0.11006000000000001</v>
      </c>
      <c r="FN286" s="265">
        <v>0.81306999999999996</v>
      </c>
      <c r="FO286" s="265">
        <v>0.7</v>
      </c>
      <c r="FP286" s="265">
        <v>0.16730999999999999</v>
      </c>
      <c r="FQ286" s="265">
        <v>0.71582000000000001</v>
      </c>
      <c r="FR286" s="265">
        <v>0.57182999999999995</v>
      </c>
      <c r="FS286" s="265">
        <v>0.53915999999999997</v>
      </c>
      <c r="FT286" s="265">
        <v>0.87375000000000003</v>
      </c>
      <c r="FU286" s="265">
        <v>0.87531999999999999</v>
      </c>
      <c r="FV286" s="265">
        <v>0.32851999999999998</v>
      </c>
      <c r="FW286" s="265">
        <v>0.18509999999999999</v>
      </c>
      <c r="FX286" s="265">
        <v>0.63622000000000001</v>
      </c>
      <c r="FY286" s="265">
        <v>0.16728999999999999</v>
      </c>
      <c r="FZ286" s="265">
        <v>0.18509999999999999</v>
      </c>
      <c r="GA286" s="265">
        <v>0.52927999999999997</v>
      </c>
      <c r="GB286" s="265">
        <v>0.26952999999999999</v>
      </c>
      <c r="GC286" s="265">
        <v>0.41559000000000001</v>
      </c>
      <c r="GD286" s="265">
        <v>0.80405000000000004</v>
      </c>
      <c r="GE286" s="265">
        <v>0.53378000000000003</v>
      </c>
      <c r="GF286" s="265">
        <v>0.62648000000000004</v>
      </c>
      <c r="GG286" s="265">
        <v>0.2339</v>
      </c>
      <c r="GH286" s="265">
        <v>0.26557999999999998</v>
      </c>
      <c r="GI286" s="265">
        <v>0.24460000000000001</v>
      </c>
      <c r="GJ286" s="265">
        <v>0.75797999999999999</v>
      </c>
      <c r="GK286" s="265">
        <v>0.75971</v>
      </c>
      <c r="GL286" s="265">
        <v>0.44239000000000001</v>
      </c>
      <c r="GM286" s="265">
        <v>0.70848999999999995</v>
      </c>
      <c r="GN286" s="265">
        <v>0.38580999999999999</v>
      </c>
      <c r="GO286" s="265">
        <v>0.69821999999999995</v>
      </c>
      <c r="GP286" s="265">
        <v>0.61807000000000001</v>
      </c>
      <c r="GQ286" s="265">
        <v>0.62375999999999998</v>
      </c>
      <c r="GR286" s="265">
        <v>0.55839000000000005</v>
      </c>
      <c r="GS286" s="265">
        <v>0.63846000000000003</v>
      </c>
      <c r="GT286" s="265">
        <v>0.63537999999999994</v>
      </c>
      <c r="GU286" s="265">
        <v>0.63895999999999997</v>
      </c>
      <c r="GV286" s="265">
        <v>0.62575999999999998</v>
      </c>
      <c r="GW286" s="265">
        <v>0.57518000000000002</v>
      </c>
      <c r="GX286" s="265">
        <v>0.73</v>
      </c>
      <c r="GY286" s="265">
        <v>0.18984000000000001</v>
      </c>
      <c r="GZ286" s="265">
        <v>0.15051</v>
      </c>
      <c r="HA286" s="265">
        <v>0.69037999999999999</v>
      </c>
      <c r="HB286" s="265">
        <v>0.65612999999999999</v>
      </c>
      <c r="HC286" s="265">
        <v>0.50980999999999999</v>
      </c>
      <c r="HD286" s="265">
        <v>0.34905000000000003</v>
      </c>
      <c r="HE286" s="265">
        <v>0.72672000000000003</v>
      </c>
      <c r="HF286" s="265">
        <v>0.35874</v>
      </c>
      <c r="HG286" s="265">
        <v>0.7268</v>
      </c>
      <c r="HH286" s="265">
        <v>0.72972999999999999</v>
      </c>
      <c r="HI286" s="265">
        <v>0.72658999999999996</v>
      </c>
      <c r="HJ286" s="265">
        <v>0.38257000000000002</v>
      </c>
      <c r="HK286" s="265">
        <v>0.78879999999999995</v>
      </c>
      <c r="HL286" s="265">
        <v>0.76504000000000005</v>
      </c>
      <c r="HM286" s="265">
        <v>0.61778999999999995</v>
      </c>
      <c r="HN286" s="265">
        <v>0.60885</v>
      </c>
      <c r="HO286" s="265">
        <v>0.60640000000000005</v>
      </c>
      <c r="HP286" s="265">
        <v>0.61448999999999998</v>
      </c>
      <c r="HQ286" s="265">
        <v>0.33079999999999998</v>
      </c>
      <c r="HR286" s="265">
        <v>0.33063999999999999</v>
      </c>
      <c r="HS286" s="265">
        <v>0.54227000000000003</v>
      </c>
      <c r="HT286" s="265">
        <v>0.33023999999999998</v>
      </c>
      <c r="HU286" s="265">
        <v>0.31742999999999999</v>
      </c>
      <c r="HV286" s="265">
        <v>0.63205</v>
      </c>
      <c r="HW286" s="265">
        <v>0.25048999999999999</v>
      </c>
      <c r="HX286" s="265">
        <v>0.28166999999999998</v>
      </c>
      <c r="HY286" s="265">
        <v>0.20133999999999999</v>
      </c>
      <c r="HZ286" s="265">
        <v>0.39289000000000002</v>
      </c>
      <c r="IA286" s="265">
        <v>0.52776000000000001</v>
      </c>
      <c r="IB286" s="265">
        <v>0.53268000000000004</v>
      </c>
      <c r="IC286" s="265">
        <v>0.52124000000000004</v>
      </c>
      <c r="ID286" s="265">
        <v>0.52707000000000004</v>
      </c>
      <c r="IE286" s="265">
        <v>0.56340000000000001</v>
      </c>
      <c r="IF286" s="265">
        <v>0.55679999999999996</v>
      </c>
      <c r="IG286" s="265">
        <v>0.65542999999999996</v>
      </c>
      <c r="IH286" s="265">
        <v>0.72555000000000003</v>
      </c>
      <c r="II286" s="265">
        <v>0.39946999999999999</v>
      </c>
      <c r="IJ286" s="265">
        <v>0.56140000000000001</v>
      </c>
      <c r="IK286" s="265">
        <v>0.55554000000000003</v>
      </c>
      <c r="IL286" s="265">
        <v>0.70194999999999996</v>
      </c>
      <c r="IM286" s="265">
        <v>0.44186999999999999</v>
      </c>
      <c r="IN286" s="265">
        <v>0.31347999999999998</v>
      </c>
      <c r="IO286" s="265">
        <v>0.15010999999999999</v>
      </c>
      <c r="IP286" s="265">
        <v>0.67845999999999995</v>
      </c>
      <c r="IQ286" s="265">
        <v>0.60348999999999997</v>
      </c>
      <c r="IR286" s="265">
        <v>0.26051000000000002</v>
      </c>
      <c r="IS286" s="265">
        <v>0.72631999999999997</v>
      </c>
      <c r="IT286" s="265">
        <v>0.23008000000000001</v>
      </c>
      <c r="IU286" s="265">
        <v>0.64512999999999998</v>
      </c>
      <c r="IV286" s="265">
        <v>0.85241999999999996</v>
      </c>
      <c r="IW286" s="265">
        <v>0.54357999999999995</v>
      </c>
      <c r="IX286" s="265">
        <v>0.61980999999999997</v>
      </c>
      <c r="IY286" s="265">
        <v>0.41003000000000001</v>
      </c>
      <c r="IZ286" s="265">
        <v>0.38341999999999998</v>
      </c>
      <c r="JA286" s="265">
        <v>0.39645000000000002</v>
      </c>
      <c r="JB286" s="265">
        <v>0.38058999999999998</v>
      </c>
      <c r="JC286" s="265">
        <v>0.40701999999999999</v>
      </c>
      <c r="JD286" s="265">
        <v>0.45218000000000003</v>
      </c>
      <c r="JE286" s="265">
        <v>0.72336</v>
      </c>
      <c r="JF286" s="265">
        <v>0.19108</v>
      </c>
      <c r="JG286" s="265">
        <v>0.58455999999999997</v>
      </c>
      <c r="JH286" s="265">
        <v>0.45473999999999998</v>
      </c>
      <c r="JI286" s="265">
        <v>0.29984</v>
      </c>
      <c r="JJ286" s="265">
        <v>0.28366000000000002</v>
      </c>
      <c r="JK286" s="265">
        <v>0.35726000000000002</v>
      </c>
      <c r="JL286" s="265">
        <v>0.37774000000000002</v>
      </c>
      <c r="JM286" s="265">
        <v>0.64402999999999999</v>
      </c>
      <c r="JN286" s="265">
        <v>0.57947000000000004</v>
      </c>
      <c r="JO286" s="265">
        <v>0.61477000000000004</v>
      </c>
      <c r="JP286" s="265">
        <v>0.22849</v>
      </c>
      <c r="JQ286" s="265">
        <v>0.63144999999999996</v>
      </c>
      <c r="JR286" s="265">
        <v>0.57099999999999995</v>
      </c>
      <c r="JS286" s="265">
        <v>0.53473999999999999</v>
      </c>
      <c r="JT286" s="265">
        <v>0.14443</v>
      </c>
      <c r="JU286" s="265">
        <v>0.48257</v>
      </c>
      <c r="JV286" s="265">
        <v>0.45175999999999999</v>
      </c>
      <c r="JW286" s="265">
        <v>0.64427000000000001</v>
      </c>
      <c r="JX286" s="265">
        <v>0.64273999999999998</v>
      </c>
      <c r="JY286" s="265">
        <v>0.61675000000000002</v>
      </c>
      <c r="JZ286" s="265">
        <v>0.58209999999999995</v>
      </c>
      <c r="KA286" s="265">
        <v>0.82277</v>
      </c>
      <c r="KB286" s="265">
        <v>0.93606</v>
      </c>
      <c r="KC286" s="265">
        <v>0.19839999999999999</v>
      </c>
      <c r="KD286" s="265">
        <v>0.15584000000000001</v>
      </c>
      <c r="KE286" s="265">
        <v>0.16500999999999999</v>
      </c>
      <c r="KF286" s="265">
        <v>0.16771</v>
      </c>
      <c r="KG286" s="265">
        <v>0.16</v>
      </c>
      <c r="KH286" s="265">
        <v>0.4924</v>
      </c>
      <c r="KI286" s="265">
        <v>0.53076000000000001</v>
      </c>
      <c r="KJ286" s="265">
        <v>0.51976999999999995</v>
      </c>
      <c r="KK286" s="265">
        <v>0.86604999999999999</v>
      </c>
      <c r="KL286" s="265">
        <v>0.82672000000000001</v>
      </c>
      <c r="KM286" s="265">
        <v>0.95789999999999997</v>
      </c>
      <c r="KN286" s="265">
        <v>0.87063999999999997</v>
      </c>
      <c r="KO286" s="265">
        <v>0.77403999999999995</v>
      </c>
      <c r="KP286" s="265">
        <v>5.5653314615727702E-3</v>
      </c>
      <c r="KQ286" s="265">
        <v>0.61487999999999998</v>
      </c>
      <c r="KR286" s="265">
        <v>0.55996000000000001</v>
      </c>
      <c r="KS286" s="265">
        <v>0.51715</v>
      </c>
      <c r="KT286" s="265">
        <v>0.92758575374023811</v>
      </c>
      <c r="KU286" s="265">
        <v>0.43486000000000002</v>
      </c>
      <c r="KV286" s="265">
        <v>0.60585999999999995</v>
      </c>
      <c r="KW286" s="265">
        <v>0.66830000000000001</v>
      </c>
      <c r="KX286" s="265">
        <v>0.75524999999999998</v>
      </c>
      <c r="KY286" s="265">
        <v>0.88310999999999995</v>
      </c>
      <c r="KZ286" s="265">
        <v>0.97921999999999998</v>
      </c>
      <c r="LA286" s="265">
        <v>0.99836000000000003</v>
      </c>
      <c r="LB286" s="265">
        <v>0.96116999999999997</v>
      </c>
      <c r="LC286" s="265">
        <v>1</v>
      </c>
      <c r="LD286" s="265">
        <v>0</v>
      </c>
      <c r="LE286" s="265">
        <v>9.6643000000000007E-2</v>
      </c>
      <c r="LF286" s="265">
        <v>0</v>
      </c>
      <c r="LG286" s="265">
        <v>0</v>
      </c>
      <c r="LH286" s="431">
        <v>1.3567314017564058E-3</v>
      </c>
      <c r="LI286" s="431">
        <v>1.1995965614914894E-3</v>
      </c>
      <c r="LJ286" s="431">
        <v>1.2818020768463612E-3</v>
      </c>
      <c r="LK286" s="431">
        <v>8.240221650339663E-4</v>
      </c>
      <c r="LL286" s="431">
        <v>1.0411033872514963E-3</v>
      </c>
      <c r="LM286" s="431">
        <v>6.8168481811881065E-4</v>
      </c>
      <c r="LN286" s="431">
        <v>7.7180133666843176E-4</v>
      </c>
      <c r="LO286" s="431">
        <v>5.6310824584215879E-4</v>
      </c>
      <c r="LP286" s="431">
        <v>7.133358740247786E-4</v>
      </c>
      <c r="LQ286" s="431">
        <v>5.8174430159851909E-4</v>
      </c>
      <c r="LR286" s="431">
        <v>1.1702477931976318E-3</v>
      </c>
      <c r="LS286" s="431">
        <v>8.7077461648732424E-4</v>
      </c>
      <c r="LT286" s="431">
        <v>1.1924213031306863E-3</v>
      </c>
      <c r="LU286" s="431">
        <v>7.0805358700454235E-4</v>
      </c>
      <c r="LV286" s="431">
        <v>9.3275378458201885E-4</v>
      </c>
      <c r="LW286" s="431">
        <v>5.3269381169229746E-4</v>
      </c>
      <c r="LX286" s="431">
        <v>8.7589857866987586E-4</v>
      </c>
      <c r="LY286" s="431">
        <v>6.4583821222186089E-4</v>
      </c>
      <c r="LZ286" s="431">
        <v>1.2586445081979036E-3</v>
      </c>
      <c r="MA286" s="431">
        <v>1.1047014268115163E-3</v>
      </c>
      <c r="MB286" s="431">
        <v>1.2964496854692698E-3</v>
      </c>
      <c r="MC286" s="431">
        <v>7.9601648030802608E-4</v>
      </c>
      <c r="MD286" s="431">
        <v>6.823916919529438E-4</v>
      </c>
      <c r="ME286" s="431">
        <v>9.3248864868655801E-4</v>
      </c>
      <c r="MF286" s="431">
        <v>1.021259929984808E-3</v>
      </c>
      <c r="MG286" s="431">
        <v>8.7207043543457985E-4</v>
      </c>
      <c r="MH286" s="266"/>
      <c r="MI286" s="266"/>
      <c r="MJ286" s="266"/>
      <c r="MK286" s="266"/>
      <c r="ML286" s="266"/>
      <c r="MM286" s="266"/>
      <c r="MN286" s="266"/>
      <c r="MO286" s="266"/>
      <c r="MP286" s="266"/>
      <c r="MQ286" s="266"/>
      <c r="MR286" s="266"/>
      <c r="MS286" s="266"/>
      <c r="MT286" s="266"/>
      <c r="MU286" s="266"/>
      <c r="MV286" s="266"/>
      <c r="MW286" s="266"/>
      <c r="MX286" s="266"/>
      <c r="MY286" s="266"/>
      <c r="MZ286" s="266"/>
      <c r="NA286" s="266"/>
      <c r="NB286" s="266"/>
      <c r="NC286" s="266"/>
      <c r="ND286" s="266"/>
      <c r="NE286" s="266"/>
      <c r="NF286" s="266"/>
      <c r="NG286" s="266"/>
      <c r="NH286" s="266"/>
      <c r="NI286" s="266"/>
      <c r="NJ286" s="266"/>
      <c r="NK286" s="266"/>
      <c r="NL286" s="266"/>
      <c r="NM286" s="266"/>
      <c r="NN286" s="266"/>
      <c r="NO286" s="266"/>
      <c r="NP286" s="266"/>
      <c r="NQ286" s="266"/>
      <c r="NR286" s="266"/>
      <c r="NS286" s="266"/>
      <c r="NT286" s="266"/>
      <c r="NU286" s="266"/>
      <c r="NV286" s="266"/>
      <c r="NW286" s="266"/>
      <c r="NX286" s="266"/>
      <c r="NY286" s="266"/>
      <c r="NZ286" s="266"/>
      <c r="OA286" s="266"/>
      <c r="OB286" s="266"/>
      <c r="OC286" s="266"/>
      <c r="OD286" s="266"/>
      <c r="OE286" s="266"/>
      <c r="OF286" s="266"/>
      <c r="OG286" s="266"/>
      <c r="OH286" s="266"/>
      <c r="OI286" s="266"/>
      <c r="OJ286" s="266"/>
      <c r="OK286" s="266"/>
      <c r="OL286" s="266"/>
      <c r="OM286" s="266"/>
      <c r="ON286" s="267"/>
    </row>
    <row r="287" spans="1:404">
      <c r="A287" s="261">
        <v>662</v>
      </c>
      <c r="B287" s="265">
        <v>6.9705000000000003E-2</v>
      </c>
      <c r="C287" s="265">
        <v>9.3024999999999997E-2</v>
      </c>
      <c r="D287" s="265">
        <v>0.11215</v>
      </c>
      <c r="E287" s="265">
        <v>0.13514000000000001</v>
      </c>
      <c r="F287" s="265">
        <v>6.6094E-2</v>
      </c>
      <c r="G287" s="265">
        <v>8.7090000000000001E-2</v>
      </c>
      <c r="H287" s="265">
        <v>0.21254999999999999</v>
      </c>
      <c r="I287" s="265">
        <v>0.39389999999999997</v>
      </c>
      <c r="J287" s="265">
        <v>0.44640999999999997</v>
      </c>
      <c r="K287" s="265">
        <v>2.9502E-2</v>
      </c>
      <c r="L287" s="265">
        <v>3.218E-2</v>
      </c>
      <c r="M287" s="265">
        <v>3.8727999999999999E-2</v>
      </c>
      <c r="N287" s="265">
        <v>0.31852000000000003</v>
      </c>
      <c r="O287" s="265">
        <v>0.14265</v>
      </c>
      <c r="P287" s="265">
        <v>8.4838999999999998E-2</v>
      </c>
      <c r="Q287" s="265">
        <v>6.5743999999999997E-2</v>
      </c>
      <c r="R287" s="265">
        <v>0.12851000000000001</v>
      </c>
      <c r="S287" s="265">
        <v>0.24290999999999999</v>
      </c>
      <c r="T287" s="265">
        <v>0.16882</v>
      </c>
      <c r="U287" s="265">
        <v>0.17537</v>
      </c>
      <c r="V287" s="265">
        <v>0.11811000000000001</v>
      </c>
      <c r="W287" s="265">
        <v>6.3865000000000005E-2</v>
      </c>
      <c r="X287" s="265">
        <v>4.6782999999999998E-2</v>
      </c>
      <c r="Y287" s="265">
        <v>6.3744999999999996E-2</v>
      </c>
      <c r="Z287" s="265">
        <v>4.1853000000000001E-2</v>
      </c>
      <c r="AA287" s="265">
        <v>6.9417999999999994E-2</v>
      </c>
      <c r="AB287" s="265">
        <v>4.8543999999999997E-2</v>
      </c>
      <c r="AC287" s="265">
        <v>0.32901999999999998</v>
      </c>
      <c r="AD287" s="265">
        <v>0.22076000000000001</v>
      </c>
      <c r="AE287" s="265">
        <v>3.5357E-2</v>
      </c>
      <c r="AF287" s="265">
        <v>3.4985000000000002E-2</v>
      </c>
      <c r="AG287" s="265">
        <v>2.4573999999999999E-2</v>
      </c>
      <c r="AH287" s="265">
        <v>2.5080000000000002E-2</v>
      </c>
      <c r="AI287" s="265">
        <v>2.9297E-2</v>
      </c>
      <c r="AJ287" s="265">
        <v>2.7817999999999999E-2</v>
      </c>
      <c r="AK287" s="265">
        <v>1.5037999999999999E-2</v>
      </c>
      <c r="AL287" s="265">
        <v>2.7571999999999999E-2</v>
      </c>
      <c r="AM287" s="265">
        <v>1.6407000000000001E-2</v>
      </c>
      <c r="AN287" s="265">
        <v>1.4345999999999999E-2</v>
      </c>
      <c r="AO287" s="265">
        <v>2.3883999999999999E-2</v>
      </c>
      <c r="AP287" s="265">
        <v>2.5142999999999999E-2</v>
      </c>
      <c r="AQ287" s="265">
        <v>1.2629E-2</v>
      </c>
      <c r="AR287" s="265">
        <v>2.3345999999999999E-2</v>
      </c>
      <c r="AS287" s="265">
        <v>2.0372999999999999E-2</v>
      </c>
      <c r="AT287" s="265">
        <v>1.2862E-2</v>
      </c>
      <c r="AU287" s="265">
        <v>2.1547E-2</v>
      </c>
      <c r="AV287" s="265">
        <v>1.2527E-2</v>
      </c>
      <c r="AW287" s="265">
        <v>2.5045999999999999E-2</v>
      </c>
      <c r="AX287" s="265">
        <v>2.5752000000000001E-2</v>
      </c>
      <c r="AY287" s="265">
        <v>2.3085000000000001E-2</v>
      </c>
      <c r="AZ287" s="265">
        <v>2.1135999999999999E-2</v>
      </c>
      <c r="BA287" s="265">
        <v>3.4660000000000003E-2</v>
      </c>
      <c r="BB287" s="265">
        <v>3.4660000000000003E-2</v>
      </c>
      <c r="BC287" s="265">
        <v>3.4630000000000001E-2</v>
      </c>
      <c r="BD287" s="265">
        <v>3.4660000000000003E-2</v>
      </c>
      <c r="BE287" s="265">
        <v>7.5041999999999998E-2</v>
      </c>
      <c r="BF287" s="265">
        <v>6.5423999999999996E-2</v>
      </c>
      <c r="BG287" s="265">
        <v>0.31259999999999999</v>
      </c>
      <c r="BH287" s="265">
        <v>0.30854999999999999</v>
      </c>
      <c r="BI287" s="265">
        <v>0.74002999999999997</v>
      </c>
      <c r="BJ287" s="265">
        <v>0.66710999999999998</v>
      </c>
      <c r="BK287" s="265">
        <v>0.2</v>
      </c>
      <c r="BL287" s="265">
        <v>0.42337000000000002</v>
      </c>
      <c r="BM287" s="265">
        <v>0.23902000000000001</v>
      </c>
      <c r="BN287" s="265">
        <v>0.41170000000000001</v>
      </c>
      <c r="BO287" s="265">
        <v>0.46</v>
      </c>
      <c r="BP287" s="265">
        <v>2.2120999999999998E-2</v>
      </c>
      <c r="BQ287" s="265">
        <v>0.33268999999999999</v>
      </c>
      <c r="BR287" s="265">
        <v>0.40998000000000001</v>
      </c>
      <c r="BS287" s="265">
        <v>0.33806000000000003</v>
      </c>
      <c r="BT287" s="265">
        <v>0.37786999999999998</v>
      </c>
      <c r="BU287" s="265">
        <v>1.0781000000000001E-2</v>
      </c>
      <c r="BV287" s="265">
        <v>5.0296000000000004E-3</v>
      </c>
      <c r="BW287" s="265">
        <v>2.0785999999999999E-2</v>
      </c>
      <c r="BX287" s="265">
        <v>9.9962000000000002E-3</v>
      </c>
      <c r="BY287" s="265">
        <v>0.72897999999999996</v>
      </c>
      <c r="BZ287" s="265">
        <v>0.71738000000000002</v>
      </c>
      <c r="CA287" s="265">
        <v>0.99</v>
      </c>
      <c r="CB287" s="265">
        <v>0.82165999999999995</v>
      </c>
      <c r="CC287" s="265">
        <v>0.96692999999999996</v>
      </c>
      <c r="CD287" s="265">
        <v>0.71769000000000005</v>
      </c>
      <c r="CE287" s="265">
        <v>0.67137000000000002</v>
      </c>
      <c r="CF287" s="265">
        <v>0.73206000000000004</v>
      </c>
      <c r="CG287" s="265">
        <v>0.69342000000000004</v>
      </c>
      <c r="CH287" s="265">
        <v>0.68405000000000005</v>
      </c>
      <c r="CI287" s="265">
        <v>0.68672999999999995</v>
      </c>
      <c r="CJ287" s="265">
        <v>0.68923999999999996</v>
      </c>
      <c r="CK287" s="265">
        <v>0.74441999999999997</v>
      </c>
      <c r="CL287" s="265">
        <v>0.51822999999999997</v>
      </c>
      <c r="CM287" s="265">
        <v>0.10347000000000001</v>
      </c>
      <c r="CN287" s="265">
        <v>0.18787999999999999</v>
      </c>
      <c r="CO287" s="265">
        <v>9.6882999999999997E-2</v>
      </c>
      <c r="CP287" s="265">
        <v>0.10316</v>
      </c>
      <c r="CQ287" s="265">
        <v>9.8256999999999997E-2</v>
      </c>
      <c r="CR287" s="265">
        <v>6.6000000000000003E-2</v>
      </c>
      <c r="CS287" s="265">
        <v>4.6938000000000001E-2</v>
      </c>
      <c r="CT287" s="265">
        <v>9.4844999999999999E-2</v>
      </c>
      <c r="CU287" s="265">
        <v>0.13600000000000001</v>
      </c>
      <c r="CV287" s="265">
        <v>9.1333999999999999E-2</v>
      </c>
      <c r="CW287" s="265">
        <v>0.14949000000000001</v>
      </c>
      <c r="CX287" s="265">
        <v>6.1856000000000001E-2</v>
      </c>
      <c r="CY287" s="265">
        <v>0.15876000000000001</v>
      </c>
      <c r="CZ287" s="265">
        <v>0.86336999999999997</v>
      </c>
      <c r="DA287" s="265">
        <v>0.52468000000000004</v>
      </c>
      <c r="DB287" s="265">
        <v>0.10101</v>
      </c>
      <c r="DC287" s="265">
        <v>8.6597999999999994E-2</v>
      </c>
      <c r="DD287" s="265">
        <v>8.4848000000000007E-2</v>
      </c>
      <c r="DE287" s="265">
        <v>0.10722</v>
      </c>
      <c r="DF287" s="265">
        <v>2.4326E-3</v>
      </c>
      <c r="DG287" s="265">
        <v>2.5308000000000002E-3</v>
      </c>
      <c r="DH287" s="265">
        <v>0.28976000000000002</v>
      </c>
      <c r="DI287" s="265">
        <v>1.5231999999999999E-3</v>
      </c>
      <c r="DJ287" s="265">
        <v>1.9288E-3</v>
      </c>
      <c r="DK287" s="265">
        <v>8.4478000000000001E-3</v>
      </c>
      <c r="DL287" s="265">
        <v>1.2019999999999999E-4</v>
      </c>
      <c r="DM287" s="265">
        <v>2.7092000000000001E-3</v>
      </c>
      <c r="DN287" s="265">
        <v>4.8964000000000004E-3</v>
      </c>
      <c r="DO287" s="265">
        <v>9.9339999999999997E-4</v>
      </c>
      <c r="DP287" s="265">
        <v>4.5053999999999997E-3</v>
      </c>
      <c r="DQ287" s="265">
        <v>1.3306999999999999E-2</v>
      </c>
      <c r="DR287" s="265">
        <v>1.3032E-2</v>
      </c>
      <c r="DS287" s="265">
        <v>1.3782000000000001E-2</v>
      </c>
      <c r="DT287" s="265">
        <v>1.8541999999999999E-2</v>
      </c>
      <c r="DU287" s="265">
        <v>1.3296E-3</v>
      </c>
      <c r="DV287" s="265">
        <v>7.1000000000000005E-5</v>
      </c>
      <c r="DW287" s="265">
        <v>2.0823999999999999E-3</v>
      </c>
      <c r="DX287" s="265">
        <v>1.2331999999999999E-2</v>
      </c>
      <c r="DY287" s="265">
        <v>1.5677E-2</v>
      </c>
      <c r="DZ287" s="265">
        <v>7.3800000000000005E-5</v>
      </c>
      <c r="EA287" s="265">
        <v>2.1695999999999998E-3</v>
      </c>
      <c r="EB287" s="265">
        <v>1.9272E-3</v>
      </c>
      <c r="EC287" s="265">
        <v>1.9272E-3</v>
      </c>
      <c r="ED287" s="265">
        <v>1.9272E-3</v>
      </c>
      <c r="EE287" s="265">
        <v>1.9272E-3</v>
      </c>
      <c r="EF287" s="265">
        <v>1.0003E-2</v>
      </c>
      <c r="EG287" s="265">
        <v>2.1695999999999998E-3</v>
      </c>
      <c r="EH287" s="265">
        <v>2.4743999999999999E-3</v>
      </c>
      <c r="EI287" s="265">
        <v>0.14693999999999999</v>
      </c>
      <c r="EJ287" s="265">
        <v>0.12784000000000001</v>
      </c>
      <c r="EK287" s="265">
        <v>9.0909000000000004E-2</v>
      </c>
      <c r="EL287" s="265">
        <v>9.375E-2</v>
      </c>
      <c r="EM287" s="265">
        <v>1.7388000000000001E-2</v>
      </c>
      <c r="EN287" s="265">
        <v>1.4200000000000001E-2</v>
      </c>
      <c r="EO287" s="265">
        <v>0.62334000000000001</v>
      </c>
      <c r="EP287" s="265">
        <v>0.15104000000000001</v>
      </c>
      <c r="EQ287" s="265">
        <v>2.4778999999999999E-2</v>
      </c>
      <c r="ER287" s="265">
        <v>2.2594E-2</v>
      </c>
      <c r="ES287" s="265">
        <v>2.4417999999999999E-2</v>
      </c>
      <c r="ET287" s="265">
        <v>2.4416E-2</v>
      </c>
      <c r="EU287" s="265">
        <v>2.4514999999999999E-2</v>
      </c>
      <c r="EV287" s="265">
        <v>1.2422000000000001E-2</v>
      </c>
      <c r="EW287" s="265">
        <v>1.4506E-2</v>
      </c>
      <c r="EX287" s="265">
        <v>1.8218999999999999E-2</v>
      </c>
      <c r="EY287" s="265">
        <v>2.5252E-2</v>
      </c>
      <c r="EZ287" s="265">
        <v>0.16270000000000001</v>
      </c>
      <c r="FA287" s="265">
        <v>2.1180999999999998E-2</v>
      </c>
      <c r="FB287" s="265">
        <v>1.6622000000000001E-2</v>
      </c>
      <c r="FC287" s="265">
        <v>1.2629E-2</v>
      </c>
      <c r="FD287" s="265">
        <v>3.0325000000000001E-2</v>
      </c>
      <c r="FE287" s="265">
        <v>9.2568000000000008E-3</v>
      </c>
      <c r="FF287" s="265">
        <v>3.0889E-2</v>
      </c>
      <c r="FG287" s="265">
        <v>2.9909000000000002E-2</v>
      </c>
      <c r="FH287" s="265">
        <v>3.1982999999999998E-2</v>
      </c>
      <c r="FI287" s="265">
        <v>3.2744000000000002E-2</v>
      </c>
      <c r="FJ287" s="265">
        <v>1.0018000000000001E-2</v>
      </c>
      <c r="FK287" s="265">
        <v>1.0241E-2</v>
      </c>
      <c r="FL287" s="265">
        <v>0.11781999999999999</v>
      </c>
      <c r="FM287" s="265">
        <v>0.10595</v>
      </c>
      <c r="FN287" s="265">
        <v>0.79925000000000002</v>
      </c>
      <c r="FO287" s="265">
        <v>0.69</v>
      </c>
      <c r="FP287" s="265">
        <v>0.16344</v>
      </c>
      <c r="FQ287" s="265">
        <v>0.70318000000000003</v>
      </c>
      <c r="FR287" s="265">
        <v>0.56010000000000004</v>
      </c>
      <c r="FS287" s="265">
        <v>0.52793000000000001</v>
      </c>
      <c r="FT287" s="265">
        <v>0.86275000000000002</v>
      </c>
      <c r="FU287" s="265">
        <v>0.86617999999999995</v>
      </c>
      <c r="FV287" s="265">
        <v>0.32227</v>
      </c>
      <c r="FW287" s="265">
        <v>0.18115000000000001</v>
      </c>
      <c r="FX287" s="265">
        <v>0.62568000000000001</v>
      </c>
      <c r="FY287" s="265">
        <v>0.16377</v>
      </c>
      <c r="FZ287" s="265">
        <v>0.18115000000000001</v>
      </c>
      <c r="GA287" s="265">
        <v>0.52197000000000005</v>
      </c>
      <c r="GB287" s="265">
        <v>0.26417000000000002</v>
      </c>
      <c r="GC287" s="265">
        <v>0.40575</v>
      </c>
      <c r="GD287" s="265">
        <v>0.79401999999999995</v>
      </c>
      <c r="GE287" s="265">
        <v>0.52427000000000001</v>
      </c>
      <c r="GF287" s="265">
        <v>0.61519000000000001</v>
      </c>
      <c r="GG287" s="265">
        <v>0.22950999999999999</v>
      </c>
      <c r="GH287" s="265">
        <v>0.26084000000000002</v>
      </c>
      <c r="GI287" s="265">
        <v>0.23981</v>
      </c>
      <c r="GJ287" s="265">
        <v>0.74734</v>
      </c>
      <c r="GK287" s="265">
        <v>0.74536999999999998</v>
      </c>
      <c r="GL287" s="265">
        <v>0.43458000000000002</v>
      </c>
      <c r="GM287" s="265">
        <v>0.69813999999999998</v>
      </c>
      <c r="GN287" s="265">
        <v>0.37820999999999999</v>
      </c>
      <c r="GO287" s="265">
        <v>0.68833999999999995</v>
      </c>
      <c r="GP287" s="265">
        <v>0.60697000000000001</v>
      </c>
      <c r="GQ287" s="265">
        <v>0.61248999999999998</v>
      </c>
      <c r="GR287" s="265">
        <v>0.54912000000000005</v>
      </c>
      <c r="GS287" s="265">
        <v>0.62773999999999996</v>
      </c>
      <c r="GT287" s="265">
        <v>0.62456999999999996</v>
      </c>
      <c r="GU287" s="265">
        <v>0.62807000000000002</v>
      </c>
      <c r="GV287" s="265">
        <v>0.61514999999999997</v>
      </c>
      <c r="GW287" s="265">
        <v>0.56396999999999997</v>
      </c>
      <c r="GX287" s="265">
        <v>0.71974000000000005</v>
      </c>
      <c r="GY287" s="265">
        <v>0.18554999999999999</v>
      </c>
      <c r="GZ287" s="265">
        <v>0.14706</v>
      </c>
      <c r="HA287" s="265">
        <v>0.67783000000000004</v>
      </c>
      <c r="HB287" s="265">
        <v>0.64507999999999999</v>
      </c>
      <c r="HC287" s="265">
        <v>0.50295999999999996</v>
      </c>
      <c r="HD287" s="265">
        <v>0.34411000000000003</v>
      </c>
      <c r="HE287" s="265">
        <v>0.71655999999999997</v>
      </c>
      <c r="HF287" s="265">
        <v>0.35147</v>
      </c>
      <c r="HG287" s="265">
        <v>0.71648999999999996</v>
      </c>
      <c r="HH287" s="265">
        <v>0.71950000000000003</v>
      </c>
      <c r="HI287" s="265">
        <v>0.71633999999999998</v>
      </c>
      <c r="HJ287" s="265">
        <v>0.37437999999999999</v>
      </c>
      <c r="HK287" s="265">
        <v>0.77910999999999997</v>
      </c>
      <c r="HL287" s="265">
        <v>0.75336999999999998</v>
      </c>
      <c r="HM287" s="265">
        <v>0.60709999999999997</v>
      </c>
      <c r="HN287" s="265">
        <v>0.59852000000000005</v>
      </c>
      <c r="HO287" s="265">
        <v>0.59579000000000004</v>
      </c>
      <c r="HP287" s="265">
        <v>0.60097</v>
      </c>
      <c r="HQ287" s="265">
        <v>0.32540999999999998</v>
      </c>
      <c r="HR287" s="265">
        <v>0.32443</v>
      </c>
      <c r="HS287" s="265">
        <v>0.53261000000000003</v>
      </c>
      <c r="HT287" s="265">
        <v>0.32367000000000001</v>
      </c>
      <c r="HU287" s="265">
        <v>0.31203999999999998</v>
      </c>
      <c r="HV287" s="265">
        <v>0.621</v>
      </c>
      <c r="HW287" s="265">
        <v>0.24546999999999999</v>
      </c>
      <c r="HX287" s="265">
        <v>0.27683000000000002</v>
      </c>
      <c r="HY287" s="265">
        <v>0.19731000000000001</v>
      </c>
      <c r="HZ287" s="265">
        <v>0.38561000000000001</v>
      </c>
      <c r="IA287" s="265">
        <v>0.51831000000000005</v>
      </c>
      <c r="IB287" s="265">
        <v>0.52305999999999997</v>
      </c>
      <c r="IC287" s="265">
        <v>0.51182000000000005</v>
      </c>
      <c r="ID287" s="265">
        <v>0.51763999999999999</v>
      </c>
      <c r="IE287" s="265">
        <v>0.55291000000000001</v>
      </c>
      <c r="IF287" s="265">
        <v>0.5454</v>
      </c>
      <c r="IG287" s="265">
        <v>0.64463000000000004</v>
      </c>
      <c r="IH287" s="265">
        <v>0.71555000000000002</v>
      </c>
      <c r="II287" s="265">
        <v>0.39018999999999998</v>
      </c>
      <c r="IJ287" s="265">
        <v>0.54901999999999995</v>
      </c>
      <c r="IK287" s="265">
        <v>0.54347999999999996</v>
      </c>
      <c r="IL287" s="265">
        <v>0.69142000000000003</v>
      </c>
      <c r="IM287" s="265">
        <v>0.43284</v>
      </c>
      <c r="IN287" s="265">
        <v>0.30734</v>
      </c>
      <c r="IO287" s="265">
        <v>0.14505999999999999</v>
      </c>
      <c r="IP287" s="265">
        <v>0.66744999999999999</v>
      </c>
      <c r="IQ287" s="265">
        <v>0.59101999999999999</v>
      </c>
      <c r="IR287" s="265">
        <v>0.25553999999999999</v>
      </c>
      <c r="IS287" s="265">
        <v>0.70816000000000001</v>
      </c>
      <c r="IT287" s="265">
        <v>0.22592000000000001</v>
      </c>
      <c r="IU287" s="265">
        <v>0.63441999999999998</v>
      </c>
      <c r="IV287" s="265">
        <v>0.84282999999999997</v>
      </c>
      <c r="IW287" s="265">
        <v>0.53247</v>
      </c>
      <c r="IX287" s="265">
        <v>0.60972999999999999</v>
      </c>
      <c r="IY287" s="265">
        <v>0.40249000000000001</v>
      </c>
      <c r="IZ287" s="265">
        <v>0.37647999999999998</v>
      </c>
      <c r="JA287" s="265">
        <v>0.38925999999999999</v>
      </c>
      <c r="JB287" s="265">
        <v>0.37369999999999998</v>
      </c>
      <c r="JC287" s="265">
        <v>0.39967999999999998</v>
      </c>
      <c r="JD287" s="265">
        <v>0.44294</v>
      </c>
      <c r="JE287" s="265">
        <v>0.71269000000000005</v>
      </c>
      <c r="JF287" s="265">
        <v>0.18704999999999999</v>
      </c>
      <c r="JG287" s="265">
        <v>0.57416</v>
      </c>
      <c r="JH287" s="265">
        <v>0.44618000000000002</v>
      </c>
      <c r="JI287" s="265">
        <v>0.29427999999999999</v>
      </c>
      <c r="JJ287" s="265">
        <v>0.27585999999999999</v>
      </c>
      <c r="JK287" s="265">
        <v>0.34727999999999998</v>
      </c>
      <c r="JL287" s="265">
        <v>0.37103999999999998</v>
      </c>
      <c r="JM287" s="265">
        <v>0.63419000000000003</v>
      </c>
      <c r="JN287" s="265">
        <v>0.56833999999999996</v>
      </c>
      <c r="JO287" s="265">
        <v>0.60445000000000004</v>
      </c>
      <c r="JP287" s="265">
        <v>0.22363</v>
      </c>
      <c r="JQ287" s="265">
        <v>0.62082000000000004</v>
      </c>
      <c r="JR287" s="265">
        <v>0.55993000000000004</v>
      </c>
      <c r="JS287" s="265">
        <v>0.52410000000000001</v>
      </c>
      <c r="JT287" s="265">
        <v>0.14119999999999999</v>
      </c>
      <c r="JU287" s="265">
        <v>0.47277000000000002</v>
      </c>
      <c r="JV287" s="265">
        <v>0.44241999999999998</v>
      </c>
      <c r="JW287" s="265">
        <v>0.63388999999999995</v>
      </c>
      <c r="JX287" s="265">
        <v>0.63161</v>
      </c>
      <c r="JY287" s="265">
        <v>0.60728000000000004</v>
      </c>
      <c r="JZ287" s="265">
        <v>0.57191000000000003</v>
      </c>
      <c r="KA287" s="265">
        <v>0.81125999999999998</v>
      </c>
      <c r="KB287" s="265">
        <v>0.92822000000000005</v>
      </c>
      <c r="KC287" s="265">
        <v>0.19425999999999999</v>
      </c>
      <c r="KD287" s="265">
        <v>0.15245</v>
      </c>
      <c r="KE287" s="265">
        <v>0.16142999999999999</v>
      </c>
      <c r="KF287" s="265">
        <v>0.16431000000000001</v>
      </c>
      <c r="KG287" s="265">
        <v>0.15673000000000001</v>
      </c>
      <c r="KH287" s="265">
        <v>0.48409000000000002</v>
      </c>
      <c r="KI287" s="265">
        <v>0.52034000000000002</v>
      </c>
      <c r="KJ287" s="265">
        <v>0.50961000000000001</v>
      </c>
      <c r="KK287" s="265">
        <v>0.85577000000000003</v>
      </c>
      <c r="KL287" s="265">
        <v>0.81654000000000004</v>
      </c>
      <c r="KM287" s="265">
        <v>0.96257999999999999</v>
      </c>
      <c r="KN287" s="265">
        <v>0.87412999999999996</v>
      </c>
      <c r="KO287" s="265">
        <v>0.77654999999999996</v>
      </c>
      <c r="KP287" s="265">
        <v>5.5786969723743982E-3</v>
      </c>
      <c r="KQ287" s="265">
        <v>0.61609999999999998</v>
      </c>
      <c r="KR287" s="265">
        <v>0.56079000000000001</v>
      </c>
      <c r="KS287" s="265">
        <v>0.51768999999999998</v>
      </c>
      <c r="KT287" s="265">
        <v>0.9294660388269691</v>
      </c>
      <c r="KU287" s="265">
        <v>0.43875999999999998</v>
      </c>
      <c r="KV287" s="265">
        <v>0.60926999999999998</v>
      </c>
      <c r="KW287" s="265">
        <v>0.67139000000000004</v>
      </c>
      <c r="KX287" s="265">
        <v>0.75782000000000005</v>
      </c>
      <c r="KY287" s="265">
        <v>0.88473999999999997</v>
      </c>
      <c r="KZ287" s="265">
        <v>0.97989000000000004</v>
      </c>
      <c r="LA287" s="265">
        <v>0.99814999999999998</v>
      </c>
      <c r="LB287" s="265">
        <v>0.96030000000000004</v>
      </c>
      <c r="LC287" s="265">
        <v>1</v>
      </c>
      <c r="LD287" s="265">
        <v>0</v>
      </c>
      <c r="LE287" s="265">
        <v>9.64E-2</v>
      </c>
      <c r="LF287" s="265">
        <v>0</v>
      </c>
      <c r="LG287" s="265">
        <v>0</v>
      </c>
      <c r="LH287" s="431">
        <v>1.3255070662125945E-3</v>
      </c>
      <c r="LI287" s="431">
        <v>1.1579259298741817E-3</v>
      </c>
      <c r="LJ287" s="431">
        <v>1.2312151957303286E-3</v>
      </c>
      <c r="LK287" s="431">
        <v>7.7344762394204736E-4</v>
      </c>
      <c r="LL287" s="431">
        <v>9.8383973818272352E-4</v>
      </c>
      <c r="LM287" s="431">
        <v>6.2289449851959944E-4</v>
      </c>
      <c r="LN287" s="431">
        <v>7.2905619163066149E-4</v>
      </c>
      <c r="LO287" s="431">
        <v>5.0133629702031612E-4</v>
      </c>
      <c r="LP287" s="431">
        <v>6.4278527861461043E-4</v>
      </c>
      <c r="LQ287" s="431">
        <v>5.1148718921467662E-4</v>
      </c>
      <c r="LR287" s="431">
        <v>1.1403360404074192E-3</v>
      </c>
      <c r="LS287" s="431">
        <v>8.2461669808253646E-4</v>
      </c>
      <c r="LT287" s="431">
        <v>1.1589655186980963E-3</v>
      </c>
      <c r="LU287" s="431">
        <v>6.4995419234037399E-4</v>
      </c>
      <c r="LV287" s="431">
        <v>8.8126625632867217E-4</v>
      </c>
      <c r="LW287" s="431">
        <v>4.8866443103179336E-4</v>
      </c>
      <c r="LX287" s="431">
        <v>8.1902672536671162E-4</v>
      </c>
      <c r="LY287" s="431">
        <v>5.8362347772344947E-4</v>
      </c>
      <c r="LZ287" s="431">
        <v>1.2279864167794585E-3</v>
      </c>
      <c r="MA287" s="431">
        <v>1.0638475650921464E-3</v>
      </c>
      <c r="MB287" s="431">
        <v>1.2583732604980469E-3</v>
      </c>
      <c r="MC287" s="431">
        <v>7.4436876457184553E-4</v>
      </c>
      <c r="MD287" s="431">
        <v>6.3460168894380331E-4</v>
      </c>
      <c r="ME287" s="431">
        <v>8.9770049089565873E-4</v>
      </c>
      <c r="MF287" s="431">
        <v>9.7849464509636164E-4</v>
      </c>
      <c r="MG287" s="431">
        <v>8.3376554539427161E-4</v>
      </c>
      <c r="MH287" s="266"/>
      <c r="MI287" s="266"/>
      <c r="MJ287" s="266"/>
      <c r="MK287" s="266"/>
      <c r="ML287" s="266"/>
      <c r="MM287" s="266"/>
      <c r="MN287" s="266"/>
      <c r="MO287" s="266"/>
      <c r="MP287" s="266"/>
      <c r="MQ287" s="266"/>
      <c r="MR287" s="266"/>
      <c r="MS287" s="266"/>
      <c r="MT287" s="266"/>
      <c r="MU287" s="266"/>
      <c r="MV287" s="266"/>
      <c r="MW287" s="266"/>
      <c r="MX287" s="266"/>
      <c r="MY287" s="266"/>
      <c r="MZ287" s="266"/>
      <c r="NA287" s="266"/>
      <c r="NB287" s="266"/>
      <c r="NC287" s="266"/>
      <c r="ND287" s="266"/>
      <c r="NE287" s="266"/>
      <c r="NF287" s="266"/>
      <c r="NG287" s="266"/>
      <c r="NH287" s="266"/>
      <c r="NI287" s="266"/>
      <c r="NJ287" s="266"/>
      <c r="NK287" s="266"/>
      <c r="NL287" s="266"/>
      <c r="NM287" s="266"/>
      <c r="NN287" s="266"/>
      <c r="NO287" s="266"/>
      <c r="NP287" s="266"/>
      <c r="NQ287" s="266"/>
      <c r="NR287" s="266"/>
      <c r="NS287" s="266"/>
      <c r="NT287" s="266"/>
      <c r="NU287" s="266"/>
      <c r="NV287" s="266"/>
      <c r="NW287" s="266"/>
      <c r="NX287" s="266"/>
      <c r="NY287" s="266"/>
      <c r="NZ287" s="266"/>
      <c r="OA287" s="266"/>
      <c r="OB287" s="266"/>
      <c r="OC287" s="266"/>
      <c r="OD287" s="266"/>
      <c r="OE287" s="266"/>
      <c r="OF287" s="266"/>
      <c r="OG287" s="266"/>
      <c r="OH287" s="266"/>
      <c r="OI287" s="266"/>
      <c r="OJ287" s="266"/>
      <c r="OK287" s="266"/>
      <c r="OL287" s="266"/>
      <c r="OM287" s="266"/>
      <c r="ON287" s="267"/>
    </row>
    <row r="288" spans="1:404">
      <c r="A288" s="261">
        <v>663</v>
      </c>
      <c r="B288" s="265">
        <v>6.7918000000000006E-2</v>
      </c>
      <c r="C288" s="265">
        <v>9.0222999999999998E-2</v>
      </c>
      <c r="D288" s="265">
        <v>0.10857</v>
      </c>
      <c r="E288" s="265">
        <v>0.13070999999999999</v>
      </c>
      <c r="F288" s="265">
        <v>6.4425999999999997E-2</v>
      </c>
      <c r="G288" s="265">
        <v>8.4330000000000002E-2</v>
      </c>
      <c r="H288" s="265">
        <v>0.20702000000000001</v>
      </c>
      <c r="I288" s="265">
        <v>0.38557000000000002</v>
      </c>
      <c r="J288" s="265">
        <v>0.4325</v>
      </c>
      <c r="K288" s="265">
        <v>2.8715000000000001E-2</v>
      </c>
      <c r="L288" s="265">
        <v>3.1245999999999999E-2</v>
      </c>
      <c r="M288" s="265">
        <v>3.7588999999999997E-2</v>
      </c>
      <c r="N288" s="265">
        <v>0.31287999999999999</v>
      </c>
      <c r="O288" s="265">
        <v>0.13985</v>
      </c>
      <c r="P288" s="265">
        <v>8.2072999999999993E-2</v>
      </c>
      <c r="Q288" s="265">
        <v>6.3491000000000006E-2</v>
      </c>
      <c r="R288" s="265">
        <v>0.12431</v>
      </c>
      <c r="S288" s="265">
        <v>0.24002999999999999</v>
      </c>
      <c r="T288" s="265">
        <v>0.16671</v>
      </c>
      <c r="U288" s="265">
        <v>0.17491000000000001</v>
      </c>
      <c r="V288" s="265">
        <v>0.11675000000000001</v>
      </c>
      <c r="W288" s="265">
        <v>6.2077E-2</v>
      </c>
      <c r="X288" s="265">
        <v>4.6357000000000002E-2</v>
      </c>
      <c r="Y288" s="265">
        <v>6.2191000000000003E-2</v>
      </c>
      <c r="Z288" s="265">
        <v>4.1285000000000002E-2</v>
      </c>
      <c r="AA288" s="265">
        <v>6.7632999999999999E-2</v>
      </c>
      <c r="AB288" s="265">
        <v>4.7320000000000001E-2</v>
      </c>
      <c r="AC288" s="265">
        <v>0.32618000000000003</v>
      </c>
      <c r="AD288" s="265">
        <v>0.21895000000000001</v>
      </c>
      <c r="AE288" s="265">
        <v>3.5431999999999998E-2</v>
      </c>
      <c r="AF288" s="265">
        <v>3.4388000000000002E-2</v>
      </c>
      <c r="AG288" s="265">
        <v>2.3668000000000002E-2</v>
      </c>
      <c r="AH288" s="265">
        <v>2.4781999999999998E-2</v>
      </c>
      <c r="AI288" s="265">
        <v>2.9658E-2</v>
      </c>
      <c r="AJ288" s="265">
        <v>2.8653000000000001E-2</v>
      </c>
      <c r="AK288" s="265">
        <v>1.6864000000000001E-2</v>
      </c>
      <c r="AL288" s="265">
        <v>2.8215E-2</v>
      </c>
      <c r="AM288" s="265">
        <v>1.8196E-2</v>
      </c>
      <c r="AN288" s="265">
        <v>1.6174999999999998E-2</v>
      </c>
      <c r="AO288" s="265">
        <v>2.4598999999999999E-2</v>
      </c>
      <c r="AP288" s="265">
        <v>2.7094E-2</v>
      </c>
      <c r="AQ288" s="265">
        <v>1.4407E-2</v>
      </c>
      <c r="AR288" s="265">
        <v>2.4077999999999999E-2</v>
      </c>
      <c r="AS288" s="265">
        <v>2.0513E-2</v>
      </c>
      <c r="AT288" s="265">
        <v>1.4496E-2</v>
      </c>
      <c r="AU288" s="265">
        <v>2.239E-2</v>
      </c>
      <c r="AV288" s="265">
        <v>1.4163E-2</v>
      </c>
      <c r="AW288" s="265">
        <v>2.5839999999999998E-2</v>
      </c>
      <c r="AX288" s="265">
        <v>2.5840999999999999E-2</v>
      </c>
      <c r="AY288" s="265">
        <v>2.3650999999999998E-2</v>
      </c>
      <c r="AZ288" s="265">
        <v>2.1152000000000001E-2</v>
      </c>
      <c r="BA288" s="265">
        <v>3.5749000000000003E-2</v>
      </c>
      <c r="BB288" s="265">
        <v>3.5749000000000003E-2</v>
      </c>
      <c r="BC288" s="265">
        <v>3.5718E-2</v>
      </c>
      <c r="BD288" s="265">
        <v>3.5749000000000003E-2</v>
      </c>
      <c r="BE288" s="265">
        <v>7.4352000000000001E-2</v>
      </c>
      <c r="BF288" s="265">
        <v>6.4626000000000003E-2</v>
      </c>
      <c r="BG288" s="265">
        <v>0.31308999999999998</v>
      </c>
      <c r="BH288" s="265">
        <v>0.31036000000000002</v>
      </c>
      <c r="BI288" s="265">
        <v>0.73968999999999996</v>
      </c>
      <c r="BJ288" s="265">
        <v>0.66771999999999998</v>
      </c>
      <c r="BK288" s="265">
        <v>0.18961</v>
      </c>
      <c r="BL288" s="265">
        <v>0.41460999999999998</v>
      </c>
      <c r="BM288" s="265">
        <v>0.22439000000000001</v>
      </c>
      <c r="BN288" s="265">
        <v>0.40611999999999998</v>
      </c>
      <c r="BO288" s="265">
        <v>0.44</v>
      </c>
      <c r="BP288" s="265">
        <v>2.1531999999999999E-2</v>
      </c>
      <c r="BQ288" s="265">
        <v>0.32295000000000001</v>
      </c>
      <c r="BR288" s="265">
        <v>0.39911999999999997</v>
      </c>
      <c r="BS288" s="265">
        <v>0.32368999999999998</v>
      </c>
      <c r="BT288" s="265">
        <v>0.3629</v>
      </c>
      <c r="BU288" s="265">
        <v>1.0691000000000001E-2</v>
      </c>
      <c r="BV288" s="265">
        <v>4.8234000000000003E-3</v>
      </c>
      <c r="BW288" s="265">
        <v>2.0351999999999999E-2</v>
      </c>
      <c r="BX288" s="265">
        <v>9.3848000000000004E-3</v>
      </c>
      <c r="BY288" s="265">
        <v>0.73216000000000003</v>
      </c>
      <c r="BZ288" s="265">
        <v>0.72057000000000004</v>
      </c>
      <c r="CA288" s="265">
        <v>0.99</v>
      </c>
      <c r="CB288" s="265">
        <v>0.82420000000000004</v>
      </c>
      <c r="CC288" s="265">
        <v>0.96899000000000002</v>
      </c>
      <c r="CD288" s="265">
        <v>0.72055000000000002</v>
      </c>
      <c r="CE288" s="265">
        <v>0.67398999999999998</v>
      </c>
      <c r="CF288" s="265">
        <v>0.73482000000000003</v>
      </c>
      <c r="CG288" s="265">
        <v>0.69537000000000004</v>
      </c>
      <c r="CH288" s="265">
        <v>0.68684999999999996</v>
      </c>
      <c r="CI288" s="265">
        <v>0.68967999999999996</v>
      </c>
      <c r="CJ288" s="265">
        <v>0.69208999999999998</v>
      </c>
      <c r="CK288" s="265">
        <v>0.74704999999999999</v>
      </c>
      <c r="CL288" s="265">
        <v>0.5202</v>
      </c>
      <c r="CM288" s="265">
        <v>0.10073</v>
      </c>
      <c r="CN288" s="265">
        <v>0.16566</v>
      </c>
      <c r="CO288" s="265">
        <v>9.4017000000000003E-2</v>
      </c>
      <c r="CP288" s="265">
        <v>9.9701999999999999E-2</v>
      </c>
      <c r="CQ288" s="265">
        <v>9.4961000000000004E-2</v>
      </c>
      <c r="CR288" s="265">
        <v>6.4000000000000001E-2</v>
      </c>
      <c r="CS288" s="265">
        <v>4.4898E-2</v>
      </c>
      <c r="CT288" s="265">
        <v>9.0721999999999997E-2</v>
      </c>
      <c r="CU288" s="265">
        <v>0.124</v>
      </c>
      <c r="CV288" s="265">
        <v>8.7999999999999995E-2</v>
      </c>
      <c r="CW288" s="265">
        <v>0.14343</v>
      </c>
      <c r="CX288" s="265">
        <v>6.1856000000000001E-2</v>
      </c>
      <c r="CY288" s="265">
        <v>0.15051999999999999</v>
      </c>
      <c r="CZ288" s="265">
        <v>0.79505999999999999</v>
      </c>
      <c r="DA288" s="265">
        <v>0.48299999999999998</v>
      </c>
      <c r="DB288" s="265">
        <v>9.0909000000000004E-2</v>
      </c>
      <c r="DC288" s="265">
        <v>7.8351000000000004E-2</v>
      </c>
      <c r="DD288" s="265">
        <v>7.6768000000000003E-2</v>
      </c>
      <c r="DE288" s="265">
        <v>9.8969000000000001E-2</v>
      </c>
      <c r="DF288" s="265">
        <v>2.1294E-3</v>
      </c>
      <c r="DG288" s="265">
        <v>2.2252000000000001E-3</v>
      </c>
      <c r="DH288" s="265">
        <v>0.25795000000000001</v>
      </c>
      <c r="DI288" s="265">
        <v>1.2298000000000001E-3</v>
      </c>
      <c r="DJ288" s="265">
        <v>1.5632E-3</v>
      </c>
      <c r="DK288" s="265">
        <v>7.0321999999999997E-3</v>
      </c>
      <c r="DL288" s="265">
        <v>9.3800000000000003E-5</v>
      </c>
      <c r="DM288" s="265">
        <v>2.4038000000000002E-3</v>
      </c>
      <c r="DN288" s="265">
        <v>4.0346000000000002E-3</v>
      </c>
      <c r="DO288" s="265">
        <v>7.9659999999999996E-4</v>
      </c>
      <c r="DP288" s="265">
        <v>3.7066E-3</v>
      </c>
      <c r="DQ288" s="265">
        <v>1.1197E-2</v>
      </c>
      <c r="DR288" s="265">
        <v>1.1698999999999999E-2</v>
      </c>
      <c r="DS288" s="265">
        <v>1.3937E-2</v>
      </c>
      <c r="DT288" s="265">
        <v>1.8547000000000001E-2</v>
      </c>
      <c r="DU288" s="265">
        <v>1.0713999999999999E-3</v>
      </c>
      <c r="DV288" s="265">
        <v>5.5000000000000002E-5</v>
      </c>
      <c r="DW288" s="265">
        <v>1.6896000000000001E-3</v>
      </c>
      <c r="DX288" s="265">
        <v>1.0838E-2</v>
      </c>
      <c r="DY288" s="265">
        <v>1.3731999999999999E-2</v>
      </c>
      <c r="DZ288" s="265">
        <v>5.7200000000000001E-5</v>
      </c>
      <c r="EA288" s="265">
        <v>1.7614E-3</v>
      </c>
      <c r="EB288" s="265">
        <v>1.5617999999999999E-3</v>
      </c>
      <c r="EC288" s="265">
        <v>1.5617999999999999E-3</v>
      </c>
      <c r="ED288" s="265">
        <v>1.5617999999999999E-3</v>
      </c>
      <c r="EE288" s="265">
        <v>1.5617999999999999E-3</v>
      </c>
      <c r="EF288" s="265">
        <v>8.7632000000000005E-3</v>
      </c>
      <c r="EG288" s="265">
        <v>1.7614E-3</v>
      </c>
      <c r="EH288" s="265">
        <v>2.0125999999999998E-3</v>
      </c>
      <c r="EI288" s="265">
        <v>0.13877999999999999</v>
      </c>
      <c r="EJ288" s="265">
        <v>0.11959</v>
      </c>
      <c r="EK288" s="265">
        <v>8.0808000000000005E-2</v>
      </c>
      <c r="EL288" s="265">
        <v>8.3333000000000004E-2</v>
      </c>
      <c r="EM288" s="265">
        <v>1.4711999999999999E-2</v>
      </c>
      <c r="EN288" s="265">
        <v>1.1965999999999999E-2</v>
      </c>
      <c r="EO288" s="265">
        <v>0.59019999999999995</v>
      </c>
      <c r="EP288" s="265">
        <v>0.14551</v>
      </c>
      <c r="EQ288" s="265">
        <v>2.1669999999999998E-2</v>
      </c>
      <c r="ER288" s="265">
        <v>1.9913E-2</v>
      </c>
      <c r="ES288" s="265">
        <v>2.1416000000000001E-2</v>
      </c>
      <c r="ET288" s="265">
        <v>2.1496999999999999E-2</v>
      </c>
      <c r="EU288" s="265">
        <v>2.1472000000000002E-2</v>
      </c>
      <c r="EV288" s="265">
        <v>1.1063E-2</v>
      </c>
      <c r="EW288" s="265">
        <v>1.2844E-2</v>
      </c>
      <c r="EX288" s="265">
        <v>1.6122000000000001E-2</v>
      </c>
      <c r="EY288" s="265">
        <v>2.2176999999999999E-2</v>
      </c>
      <c r="EZ288" s="265">
        <v>0.15679999999999999</v>
      </c>
      <c r="FA288" s="265">
        <v>1.8685E-2</v>
      </c>
      <c r="FB288" s="265">
        <v>1.4706E-2</v>
      </c>
      <c r="FC288" s="265">
        <v>1.1214999999999999E-2</v>
      </c>
      <c r="FD288" s="265">
        <v>2.6519000000000001E-2</v>
      </c>
      <c r="FE288" s="265">
        <v>8.2751999999999999E-3</v>
      </c>
      <c r="FF288" s="265">
        <v>2.6991000000000001E-2</v>
      </c>
      <c r="FG288" s="265">
        <v>2.6211000000000002E-2</v>
      </c>
      <c r="FH288" s="265">
        <v>2.7879000000000001E-2</v>
      </c>
      <c r="FI288" s="265">
        <v>2.852E-2</v>
      </c>
      <c r="FJ288" s="265">
        <v>8.3750000000000005E-3</v>
      </c>
      <c r="FK288" s="265">
        <v>8.5660000000000007E-3</v>
      </c>
      <c r="FL288" s="265">
        <v>0.11099000000000001</v>
      </c>
      <c r="FM288" s="265">
        <v>0.10184</v>
      </c>
      <c r="FN288" s="265">
        <v>0.78542000000000001</v>
      </c>
      <c r="FO288" s="265">
        <v>0.68</v>
      </c>
      <c r="FP288" s="265">
        <v>0.15958</v>
      </c>
      <c r="FQ288" s="265">
        <v>0.69054000000000004</v>
      </c>
      <c r="FR288" s="265">
        <v>0.54837000000000002</v>
      </c>
      <c r="FS288" s="265">
        <v>0.51671</v>
      </c>
      <c r="FT288" s="265">
        <v>0.85175999999999996</v>
      </c>
      <c r="FU288" s="265">
        <v>0.85704000000000002</v>
      </c>
      <c r="FV288" s="265">
        <v>0.31602999999999998</v>
      </c>
      <c r="FW288" s="265">
        <v>0.17721000000000001</v>
      </c>
      <c r="FX288" s="265">
        <v>0.61512999999999995</v>
      </c>
      <c r="FY288" s="265">
        <v>0.16025</v>
      </c>
      <c r="FZ288" s="265">
        <v>0.17721000000000001</v>
      </c>
      <c r="GA288" s="265">
        <v>0.51466999999999996</v>
      </c>
      <c r="GB288" s="265">
        <v>0.25879999999999997</v>
      </c>
      <c r="GC288" s="265">
        <v>0.39591999999999999</v>
      </c>
      <c r="GD288" s="265">
        <v>0.78398999999999996</v>
      </c>
      <c r="GE288" s="265">
        <v>0.51475000000000004</v>
      </c>
      <c r="GF288" s="265">
        <v>0.60389999999999999</v>
      </c>
      <c r="GG288" s="265">
        <v>0.22511999999999999</v>
      </c>
      <c r="GH288" s="265">
        <v>0.25608999999999998</v>
      </c>
      <c r="GI288" s="265">
        <v>0.23502000000000001</v>
      </c>
      <c r="GJ288" s="265">
        <v>0.73668999999999996</v>
      </c>
      <c r="GK288" s="265">
        <v>0.73102999999999996</v>
      </c>
      <c r="GL288" s="265">
        <v>0.42675999999999997</v>
      </c>
      <c r="GM288" s="265">
        <v>0.68777999999999995</v>
      </c>
      <c r="GN288" s="265">
        <v>0.37062</v>
      </c>
      <c r="GO288" s="265">
        <v>0.67845</v>
      </c>
      <c r="GP288" s="265">
        <v>0.59587999999999997</v>
      </c>
      <c r="GQ288" s="265">
        <v>0.60123000000000004</v>
      </c>
      <c r="GR288" s="265">
        <v>0.53983999999999999</v>
      </c>
      <c r="GS288" s="265">
        <v>0.61702000000000001</v>
      </c>
      <c r="GT288" s="265">
        <v>0.61375999999999997</v>
      </c>
      <c r="GU288" s="265">
        <v>0.61717</v>
      </c>
      <c r="GV288" s="265">
        <v>0.60455000000000003</v>
      </c>
      <c r="GW288" s="265">
        <v>0.55274999999999996</v>
      </c>
      <c r="GX288" s="265">
        <v>0.70948</v>
      </c>
      <c r="GY288" s="265">
        <v>0.18126</v>
      </c>
      <c r="GZ288" s="265">
        <v>0.14360000000000001</v>
      </c>
      <c r="HA288" s="265">
        <v>0.66527000000000003</v>
      </c>
      <c r="HB288" s="265">
        <v>0.63402000000000003</v>
      </c>
      <c r="HC288" s="265">
        <v>0.49611</v>
      </c>
      <c r="HD288" s="265">
        <v>0.33917999999999998</v>
      </c>
      <c r="HE288" s="265">
        <v>0.70640000000000003</v>
      </c>
      <c r="HF288" s="265">
        <v>0.34420000000000001</v>
      </c>
      <c r="HG288" s="265">
        <v>0.70618999999999998</v>
      </c>
      <c r="HH288" s="265">
        <v>0.70926999999999996</v>
      </c>
      <c r="HI288" s="265">
        <v>0.70609</v>
      </c>
      <c r="HJ288" s="265">
        <v>0.36619000000000002</v>
      </c>
      <c r="HK288" s="265">
        <v>0.76941999999999999</v>
      </c>
      <c r="HL288" s="265">
        <v>0.74168999999999996</v>
      </c>
      <c r="HM288" s="265">
        <v>0.59641999999999995</v>
      </c>
      <c r="HN288" s="265">
        <v>0.58818000000000004</v>
      </c>
      <c r="HO288" s="265">
        <v>0.58518999999999999</v>
      </c>
      <c r="HP288" s="265">
        <v>0.58743999999999996</v>
      </c>
      <c r="HQ288" s="265">
        <v>0.32002999999999998</v>
      </c>
      <c r="HR288" s="265">
        <v>0.31822</v>
      </c>
      <c r="HS288" s="265">
        <v>0.52295999999999998</v>
      </c>
      <c r="HT288" s="265">
        <v>0.31709999999999999</v>
      </c>
      <c r="HU288" s="265">
        <v>0.30665999999999999</v>
      </c>
      <c r="HV288" s="265">
        <v>0.60994999999999999</v>
      </c>
      <c r="HW288" s="265">
        <v>0.24045</v>
      </c>
      <c r="HX288" s="265">
        <v>0.27200000000000002</v>
      </c>
      <c r="HY288" s="265">
        <v>0.19328000000000001</v>
      </c>
      <c r="HZ288" s="265">
        <v>0.37833</v>
      </c>
      <c r="IA288" s="265">
        <v>0.50885000000000002</v>
      </c>
      <c r="IB288" s="265">
        <v>0.51344999999999996</v>
      </c>
      <c r="IC288" s="265">
        <v>0.50239999999999996</v>
      </c>
      <c r="ID288" s="265">
        <v>0.50819999999999999</v>
      </c>
      <c r="IE288" s="265">
        <v>0.54242000000000001</v>
      </c>
      <c r="IF288" s="265">
        <v>0.53398999999999996</v>
      </c>
      <c r="IG288" s="265">
        <v>0.63382000000000005</v>
      </c>
      <c r="IH288" s="265">
        <v>0.70555000000000001</v>
      </c>
      <c r="II288" s="265">
        <v>0.38091000000000003</v>
      </c>
      <c r="IJ288" s="265">
        <v>0.53664000000000001</v>
      </c>
      <c r="IK288" s="265">
        <v>0.53142999999999996</v>
      </c>
      <c r="IL288" s="265">
        <v>0.68089999999999995</v>
      </c>
      <c r="IM288" s="265">
        <v>0.42381000000000002</v>
      </c>
      <c r="IN288" s="265">
        <v>0.30120000000000002</v>
      </c>
      <c r="IO288" s="265">
        <v>0.14000000000000001</v>
      </c>
      <c r="IP288" s="265">
        <v>0.65642999999999996</v>
      </c>
      <c r="IQ288" s="265">
        <v>0.57855000000000001</v>
      </c>
      <c r="IR288" s="265">
        <v>0.25058000000000002</v>
      </c>
      <c r="IS288" s="265">
        <v>0.69001000000000001</v>
      </c>
      <c r="IT288" s="265">
        <v>0.22176999999999999</v>
      </c>
      <c r="IU288" s="265">
        <v>0.62370999999999999</v>
      </c>
      <c r="IV288" s="265">
        <v>0.83325000000000005</v>
      </c>
      <c r="IW288" s="265">
        <v>0.52136000000000005</v>
      </c>
      <c r="IX288" s="265">
        <v>0.59965000000000002</v>
      </c>
      <c r="IY288" s="265">
        <v>0.39494000000000001</v>
      </c>
      <c r="IZ288" s="265">
        <v>0.36953999999999998</v>
      </c>
      <c r="JA288" s="265">
        <v>0.38206000000000001</v>
      </c>
      <c r="JB288" s="265">
        <v>0.36681999999999998</v>
      </c>
      <c r="JC288" s="265">
        <v>0.39234000000000002</v>
      </c>
      <c r="JD288" s="265">
        <v>0.43370999999999998</v>
      </c>
      <c r="JE288" s="265">
        <v>0.70201999999999998</v>
      </c>
      <c r="JF288" s="265">
        <v>0.18301000000000001</v>
      </c>
      <c r="JG288" s="265">
        <v>0.56376999999999999</v>
      </c>
      <c r="JH288" s="265">
        <v>0.43761</v>
      </c>
      <c r="JI288" s="265">
        <v>0.28871999999999998</v>
      </c>
      <c r="JJ288" s="265">
        <v>0.26806999999999997</v>
      </c>
      <c r="JK288" s="265">
        <v>0.33731</v>
      </c>
      <c r="JL288" s="265">
        <v>0.36432999999999999</v>
      </c>
      <c r="JM288" s="265">
        <v>0.62434000000000001</v>
      </c>
      <c r="JN288" s="265">
        <v>0.55720000000000003</v>
      </c>
      <c r="JO288" s="265">
        <v>0.59411999999999998</v>
      </c>
      <c r="JP288" s="265">
        <v>0.21876999999999999</v>
      </c>
      <c r="JQ288" s="265">
        <v>0.61019999999999996</v>
      </c>
      <c r="JR288" s="265">
        <v>0.54886000000000001</v>
      </c>
      <c r="JS288" s="265">
        <v>0.51346999999999998</v>
      </c>
      <c r="JT288" s="265">
        <v>0.13797000000000001</v>
      </c>
      <c r="JU288" s="265">
        <v>0.46296999999999999</v>
      </c>
      <c r="JV288" s="265">
        <v>0.43308000000000002</v>
      </c>
      <c r="JW288" s="265">
        <v>0.62351000000000001</v>
      </c>
      <c r="JX288" s="265">
        <v>0.62048000000000003</v>
      </c>
      <c r="JY288" s="265">
        <v>0.59780999999999995</v>
      </c>
      <c r="JZ288" s="265">
        <v>0.56171000000000004</v>
      </c>
      <c r="KA288" s="265">
        <v>0.79976000000000003</v>
      </c>
      <c r="KB288" s="265">
        <v>0.92037999999999998</v>
      </c>
      <c r="KC288" s="265">
        <v>0.19012999999999999</v>
      </c>
      <c r="KD288" s="265">
        <v>0.14906</v>
      </c>
      <c r="KE288" s="265">
        <v>0.15786</v>
      </c>
      <c r="KF288" s="265">
        <v>0.16089999999999999</v>
      </c>
      <c r="KG288" s="265">
        <v>0.15346000000000001</v>
      </c>
      <c r="KH288" s="265">
        <v>0.47578999999999999</v>
      </c>
      <c r="KI288" s="265">
        <v>0.50992999999999999</v>
      </c>
      <c r="KJ288" s="265">
        <v>0.49946000000000002</v>
      </c>
      <c r="KK288" s="265">
        <v>0.84548000000000001</v>
      </c>
      <c r="KL288" s="265">
        <v>0.80637000000000003</v>
      </c>
      <c r="KM288" s="265">
        <v>0.96726000000000001</v>
      </c>
      <c r="KN288" s="265">
        <v>0.87761999999999996</v>
      </c>
      <c r="KO288" s="265">
        <v>0.77905999999999997</v>
      </c>
      <c r="KP288" s="265">
        <v>5.5958710626291706E-3</v>
      </c>
      <c r="KQ288" s="265">
        <v>0.61731999999999998</v>
      </c>
      <c r="KR288" s="265">
        <v>0.56162000000000001</v>
      </c>
      <c r="KS288" s="265">
        <v>0.51822999999999997</v>
      </c>
      <c r="KT288" s="265">
        <v>0.93134297308532377</v>
      </c>
      <c r="KU288" s="265">
        <v>0.44264999999999999</v>
      </c>
      <c r="KV288" s="265">
        <v>0.61267000000000005</v>
      </c>
      <c r="KW288" s="265">
        <v>0.67449000000000003</v>
      </c>
      <c r="KX288" s="265">
        <v>0.76039000000000001</v>
      </c>
      <c r="KY288" s="265">
        <v>0.88636000000000004</v>
      </c>
      <c r="KZ288" s="265">
        <v>0.98055999999999999</v>
      </c>
      <c r="LA288" s="265">
        <v>0.99795</v>
      </c>
      <c r="LB288" s="265">
        <v>0.95943999999999996</v>
      </c>
      <c r="LC288" s="265">
        <v>1</v>
      </c>
      <c r="LD288" s="265">
        <v>0</v>
      </c>
      <c r="LE288" s="265">
        <v>9.6156000000000005E-2</v>
      </c>
      <c r="LF288" s="265">
        <v>0</v>
      </c>
      <c r="LG288" s="265">
        <v>0</v>
      </c>
      <c r="LH288" s="431">
        <v>1.2936417479068041E-3</v>
      </c>
      <c r="LI288" s="431">
        <v>1.1187593918293715E-3</v>
      </c>
      <c r="LJ288" s="431">
        <v>1.1847375426441431E-3</v>
      </c>
      <c r="LK288" s="431">
        <v>7.2939728852361441E-4</v>
      </c>
      <c r="LL288" s="431">
        <v>9.3292316887527704E-4</v>
      </c>
      <c r="LM288" s="431">
        <v>5.7272444246336818E-4</v>
      </c>
      <c r="LN288" s="431">
        <v>6.9184228777885437E-4</v>
      </c>
      <c r="LO288" s="431">
        <v>4.5033101923763752E-4</v>
      </c>
      <c r="LP288" s="431">
        <v>5.8311974862590432E-4</v>
      </c>
      <c r="LQ288" s="431">
        <v>4.5359964133240283E-4</v>
      </c>
      <c r="LR288" s="431">
        <v>1.1102455900982022E-3</v>
      </c>
      <c r="LS288" s="431">
        <v>7.8377081081271172E-4</v>
      </c>
      <c r="LT288" s="431">
        <v>1.126676332205534E-3</v>
      </c>
      <c r="LU288" s="431">
        <v>6.0087104793637991E-4</v>
      </c>
      <c r="LV288" s="431">
        <v>8.3543849177658558E-4</v>
      </c>
      <c r="LW288" s="431">
        <v>4.5143484021537006E-4</v>
      </c>
      <c r="LX288" s="431">
        <v>7.6940591679885983E-4</v>
      </c>
      <c r="LY288" s="431">
        <v>5.3112214663997293E-4</v>
      </c>
      <c r="LZ288" s="431">
        <v>1.1981377610936761E-3</v>
      </c>
      <c r="MA288" s="431">
        <v>1.0250919731333852E-3</v>
      </c>
      <c r="MB288" s="431">
        <v>1.2211661087349057E-3</v>
      </c>
      <c r="MC288" s="431">
        <v>6.989389075897634E-4</v>
      </c>
      <c r="MD288" s="431">
        <v>5.9335958212614059E-4</v>
      </c>
      <c r="ME288" s="431">
        <v>8.6629192810505629E-4</v>
      </c>
      <c r="MF288" s="431">
        <v>9.388430044054985E-4</v>
      </c>
      <c r="MG288" s="431">
        <v>7.9917360562831163E-4</v>
      </c>
      <c r="MH288" s="266"/>
      <c r="MI288" s="266"/>
      <c r="MJ288" s="266"/>
      <c r="MK288" s="266"/>
      <c r="ML288" s="266"/>
      <c r="MM288" s="266"/>
      <c r="MN288" s="266"/>
      <c r="MO288" s="266"/>
      <c r="MP288" s="266"/>
      <c r="MQ288" s="266"/>
      <c r="MR288" s="266"/>
      <c r="MS288" s="266"/>
      <c r="MT288" s="266"/>
      <c r="MU288" s="266"/>
      <c r="MV288" s="266"/>
      <c r="MW288" s="266"/>
      <c r="MX288" s="266"/>
      <c r="MY288" s="266"/>
      <c r="MZ288" s="266"/>
      <c r="NA288" s="266"/>
      <c r="NB288" s="266"/>
      <c r="NC288" s="266"/>
      <c r="ND288" s="266"/>
      <c r="NE288" s="266"/>
      <c r="NF288" s="266"/>
      <c r="NG288" s="266"/>
      <c r="NH288" s="266"/>
      <c r="NI288" s="266"/>
      <c r="NJ288" s="266"/>
      <c r="NK288" s="266"/>
      <c r="NL288" s="266"/>
      <c r="NM288" s="266"/>
      <c r="NN288" s="266"/>
      <c r="NO288" s="266"/>
      <c r="NP288" s="266"/>
      <c r="NQ288" s="266"/>
      <c r="NR288" s="266"/>
      <c r="NS288" s="266"/>
      <c r="NT288" s="266"/>
      <c r="NU288" s="266"/>
      <c r="NV288" s="266"/>
      <c r="NW288" s="266"/>
      <c r="NX288" s="266"/>
      <c r="NY288" s="266"/>
      <c r="NZ288" s="266"/>
      <c r="OA288" s="266"/>
      <c r="OB288" s="266"/>
      <c r="OC288" s="266"/>
      <c r="OD288" s="266"/>
      <c r="OE288" s="266"/>
      <c r="OF288" s="266"/>
      <c r="OG288" s="266"/>
      <c r="OH288" s="266"/>
      <c r="OI288" s="266"/>
      <c r="OJ288" s="266"/>
      <c r="OK288" s="266"/>
      <c r="OL288" s="266"/>
      <c r="OM288" s="266"/>
      <c r="ON288" s="267"/>
    </row>
    <row r="289" spans="1:404">
      <c r="A289" s="261">
        <v>664</v>
      </c>
      <c r="B289" s="265">
        <v>6.6131999999999996E-2</v>
      </c>
      <c r="C289" s="265">
        <v>8.7422E-2</v>
      </c>
      <c r="D289" s="265">
        <v>0.10499</v>
      </c>
      <c r="E289" s="265">
        <v>0.12629000000000001</v>
      </c>
      <c r="F289" s="265">
        <v>6.2756999999999993E-2</v>
      </c>
      <c r="G289" s="265">
        <v>8.1570000000000004E-2</v>
      </c>
      <c r="H289" s="265">
        <v>0.20150000000000001</v>
      </c>
      <c r="I289" s="265">
        <v>0.37724000000000002</v>
      </c>
      <c r="J289" s="265">
        <v>0.41858000000000001</v>
      </c>
      <c r="K289" s="265">
        <v>2.7928000000000001E-2</v>
      </c>
      <c r="L289" s="265">
        <v>3.0313E-2</v>
      </c>
      <c r="M289" s="265">
        <v>3.6450999999999997E-2</v>
      </c>
      <c r="N289" s="265">
        <v>0.30723</v>
      </c>
      <c r="O289" s="265">
        <v>0.13704</v>
      </c>
      <c r="P289" s="265">
        <v>7.9306000000000001E-2</v>
      </c>
      <c r="Q289" s="265">
        <v>6.1237E-2</v>
      </c>
      <c r="R289" s="265">
        <v>0.1201</v>
      </c>
      <c r="S289" s="265">
        <v>0.23716000000000001</v>
      </c>
      <c r="T289" s="265">
        <v>0.16458999999999999</v>
      </c>
      <c r="U289" s="265">
        <v>0.17444000000000001</v>
      </c>
      <c r="V289" s="265">
        <v>0.11539000000000001</v>
      </c>
      <c r="W289" s="265">
        <v>6.0288000000000001E-2</v>
      </c>
      <c r="X289" s="265">
        <v>4.5931E-2</v>
      </c>
      <c r="Y289" s="265">
        <v>6.0636000000000002E-2</v>
      </c>
      <c r="Z289" s="265">
        <v>4.0716000000000002E-2</v>
      </c>
      <c r="AA289" s="265">
        <v>6.5849000000000005E-2</v>
      </c>
      <c r="AB289" s="265">
        <v>4.6094999999999997E-2</v>
      </c>
      <c r="AC289" s="265">
        <v>0.32334000000000002</v>
      </c>
      <c r="AD289" s="265">
        <v>0.21714</v>
      </c>
      <c r="AE289" s="265">
        <v>3.5507999999999998E-2</v>
      </c>
      <c r="AF289" s="265">
        <v>3.3791000000000002E-2</v>
      </c>
      <c r="AG289" s="265">
        <v>2.2762000000000001E-2</v>
      </c>
      <c r="AH289" s="265">
        <v>2.4485E-2</v>
      </c>
      <c r="AI289" s="265">
        <v>3.0020000000000002E-2</v>
      </c>
      <c r="AJ289" s="265">
        <v>2.9486999999999999E-2</v>
      </c>
      <c r="AK289" s="265">
        <v>1.8690999999999999E-2</v>
      </c>
      <c r="AL289" s="265">
        <v>2.8858999999999999E-2</v>
      </c>
      <c r="AM289" s="265">
        <v>1.9983999999999998E-2</v>
      </c>
      <c r="AN289" s="265">
        <v>1.8003000000000002E-2</v>
      </c>
      <c r="AO289" s="265">
        <v>2.5312999999999999E-2</v>
      </c>
      <c r="AP289" s="265">
        <v>2.9045999999999999E-2</v>
      </c>
      <c r="AQ289" s="265">
        <v>1.6185000000000001E-2</v>
      </c>
      <c r="AR289" s="265">
        <v>2.4811E-2</v>
      </c>
      <c r="AS289" s="265">
        <v>2.0653000000000001E-2</v>
      </c>
      <c r="AT289" s="265">
        <v>1.6129000000000001E-2</v>
      </c>
      <c r="AU289" s="265">
        <v>2.3231999999999999E-2</v>
      </c>
      <c r="AV289" s="265">
        <v>1.5798E-2</v>
      </c>
      <c r="AW289" s="265">
        <v>2.6633E-2</v>
      </c>
      <c r="AX289" s="265">
        <v>2.5929000000000001E-2</v>
      </c>
      <c r="AY289" s="265">
        <v>2.4216000000000001E-2</v>
      </c>
      <c r="AZ289" s="265">
        <v>2.1166999999999998E-2</v>
      </c>
      <c r="BA289" s="265">
        <v>3.6837000000000002E-2</v>
      </c>
      <c r="BB289" s="265">
        <v>3.6837000000000002E-2</v>
      </c>
      <c r="BC289" s="265">
        <v>3.6804999999999997E-2</v>
      </c>
      <c r="BD289" s="265">
        <v>3.6837000000000002E-2</v>
      </c>
      <c r="BE289" s="265">
        <v>7.3663000000000006E-2</v>
      </c>
      <c r="BF289" s="265">
        <v>6.3826999999999995E-2</v>
      </c>
      <c r="BG289" s="265">
        <v>0.31358000000000003</v>
      </c>
      <c r="BH289" s="265">
        <v>0.31217</v>
      </c>
      <c r="BI289" s="265">
        <v>0.73934999999999995</v>
      </c>
      <c r="BJ289" s="265">
        <v>0.66834000000000005</v>
      </c>
      <c r="BK289" s="265">
        <v>0.17921999999999999</v>
      </c>
      <c r="BL289" s="265">
        <v>0.40586</v>
      </c>
      <c r="BM289" s="265">
        <v>0.20976</v>
      </c>
      <c r="BN289" s="265">
        <v>0.40054000000000001</v>
      </c>
      <c r="BO289" s="265">
        <v>0.42</v>
      </c>
      <c r="BP289" s="265">
        <v>2.0944000000000001E-2</v>
      </c>
      <c r="BQ289" s="265">
        <v>0.31320999999999999</v>
      </c>
      <c r="BR289" s="265">
        <v>0.38825999999999999</v>
      </c>
      <c r="BS289" s="265">
        <v>0.30930999999999997</v>
      </c>
      <c r="BT289" s="265">
        <v>0.34793000000000002</v>
      </c>
      <c r="BU289" s="265">
        <v>1.06E-2</v>
      </c>
      <c r="BV289" s="265">
        <v>4.6172000000000001E-3</v>
      </c>
      <c r="BW289" s="265">
        <v>1.9917000000000001E-2</v>
      </c>
      <c r="BX289" s="265">
        <v>8.7734000000000006E-3</v>
      </c>
      <c r="BY289" s="265">
        <v>0.73533999999999999</v>
      </c>
      <c r="BZ289" s="265">
        <v>0.72375999999999996</v>
      </c>
      <c r="CA289" s="265">
        <v>0.99</v>
      </c>
      <c r="CB289" s="265">
        <v>0.82674000000000003</v>
      </c>
      <c r="CC289" s="265">
        <v>0.97106000000000003</v>
      </c>
      <c r="CD289" s="265">
        <v>0.72341</v>
      </c>
      <c r="CE289" s="265">
        <v>0.67662</v>
      </c>
      <c r="CF289" s="265">
        <v>0.73756999999999995</v>
      </c>
      <c r="CG289" s="265">
        <v>0.69733000000000001</v>
      </c>
      <c r="CH289" s="265">
        <v>0.68964999999999999</v>
      </c>
      <c r="CI289" s="265">
        <v>0.69264000000000003</v>
      </c>
      <c r="CJ289" s="265">
        <v>0.69494</v>
      </c>
      <c r="CK289" s="265">
        <v>0.74966999999999995</v>
      </c>
      <c r="CL289" s="265">
        <v>0.52217000000000002</v>
      </c>
      <c r="CM289" s="265">
        <v>9.7986000000000004E-2</v>
      </c>
      <c r="CN289" s="265">
        <v>0.14343</v>
      </c>
      <c r="CO289" s="265">
        <v>9.1151999999999997E-2</v>
      </c>
      <c r="CP289" s="265">
        <v>9.6242999999999995E-2</v>
      </c>
      <c r="CQ289" s="265">
        <v>9.1665999999999997E-2</v>
      </c>
      <c r="CR289" s="265">
        <v>6.2E-2</v>
      </c>
      <c r="CS289" s="265">
        <v>4.2856999999999999E-2</v>
      </c>
      <c r="CT289" s="265">
        <v>8.6597999999999994E-2</v>
      </c>
      <c r="CU289" s="265">
        <v>0.112</v>
      </c>
      <c r="CV289" s="265">
        <v>8.4667000000000006E-2</v>
      </c>
      <c r="CW289" s="265">
        <v>0.13736999999999999</v>
      </c>
      <c r="CX289" s="265">
        <v>6.1856000000000001E-2</v>
      </c>
      <c r="CY289" s="265">
        <v>0.14227000000000001</v>
      </c>
      <c r="CZ289" s="265">
        <v>0.72675000000000001</v>
      </c>
      <c r="DA289" s="265">
        <v>0.44133</v>
      </c>
      <c r="DB289" s="265">
        <v>8.0808000000000005E-2</v>
      </c>
      <c r="DC289" s="265">
        <v>7.0102999999999999E-2</v>
      </c>
      <c r="DD289" s="265">
        <v>6.8686999999999998E-2</v>
      </c>
      <c r="DE289" s="265">
        <v>9.0720999999999996E-2</v>
      </c>
      <c r="DF289" s="265">
        <v>1.8262E-3</v>
      </c>
      <c r="DG289" s="265">
        <v>1.9196E-3</v>
      </c>
      <c r="DH289" s="265">
        <v>0.22614000000000001</v>
      </c>
      <c r="DI289" s="265">
        <v>9.3639999999999999E-4</v>
      </c>
      <c r="DJ289" s="265">
        <v>1.1976000000000001E-3</v>
      </c>
      <c r="DK289" s="265">
        <v>5.6166000000000002E-3</v>
      </c>
      <c r="DL289" s="265">
        <v>6.7399999999999998E-5</v>
      </c>
      <c r="DM289" s="265">
        <v>2.0983999999999998E-3</v>
      </c>
      <c r="DN289" s="265">
        <v>3.1727999999999999E-3</v>
      </c>
      <c r="DO289" s="265">
        <v>5.9980000000000005E-4</v>
      </c>
      <c r="DP289" s="265">
        <v>2.9077999999999999E-3</v>
      </c>
      <c r="DQ289" s="265">
        <v>9.0869999999999996E-3</v>
      </c>
      <c r="DR289" s="265">
        <v>1.0366999999999999E-2</v>
      </c>
      <c r="DS289" s="265">
        <v>1.4093E-2</v>
      </c>
      <c r="DT289" s="265">
        <v>1.8551999999999999E-2</v>
      </c>
      <c r="DU289" s="265">
        <v>8.1320000000000003E-4</v>
      </c>
      <c r="DV289" s="265">
        <v>3.8999999999999999E-5</v>
      </c>
      <c r="DW289" s="265">
        <v>1.2968000000000001E-3</v>
      </c>
      <c r="DX289" s="265">
        <v>9.3434E-3</v>
      </c>
      <c r="DY289" s="265">
        <v>1.1786E-2</v>
      </c>
      <c r="DZ289" s="265">
        <v>4.0599999999999998E-5</v>
      </c>
      <c r="EA289" s="265">
        <v>1.3531999999999999E-3</v>
      </c>
      <c r="EB289" s="265">
        <v>1.1964E-3</v>
      </c>
      <c r="EC289" s="265">
        <v>1.1964E-3</v>
      </c>
      <c r="ED289" s="265">
        <v>1.1964E-3</v>
      </c>
      <c r="EE289" s="265">
        <v>1.1964E-3</v>
      </c>
      <c r="EF289" s="265">
        <v>7.5236000000000001E-3</v>
      </c>
      <c r="EG289" s="265">
        <v>1.3531999999999999E-3</v>
      </c>
      <c r="EH289" s="265">
        <v>1.5508E-3</v>
      </c>
      <c r="EI289" s="265">
        <v>0.13061</v>
      </c>
      <c r="EJ289" s="265">
        <v>0.11133999999999999</v>
      </c>
      <c r="EK289" s="265">
        <v>7.0707000000000006E-2</v>
      </c>
      <c r="EL289" s="265">
        <v>7.2916999999999996E-2</v>
      </c>
      <c r="EM289" s="265">
        <v>1.2037000000000001E-2</v>
      </c>
      <c r="EN289" s="265">
        <v>9.7307999999999995E-3</v>
      </c>
      <c r="EO289" s="265">
        <v>0.55706</v>
      </c>
      <c r="EP289" s="265">
        <v>0.13997000000000001</v>
      </c>
      <c r="EQ289" s="265">
        <v>1.856E-2</v>
      </c>
      <c r="ER289" s="265">
        <v>1.7232999999999998E-2</v>
      </c>
      <c r="ES289" s="265">
        <v>1.8414E-2</v>
      </c>
      <c r="ET289" s="265">
        <v>1.8577E-2</v>
      </c>
      <c r="EU289" s="265">
        <v>1.8429999999999998E-2</v>
      </c>
      <c r="EV289" s="265">
        <v>9.7046000000000007E-3</v>
      </c>
      <c r="EW289" s="265">
        <v>1.1183E-2</v>
      </c>
      <c r="EX289" s="265">
        <v>1.4026E-2</v>
      </c>
      <c r="EY289" s="265">
        <v>1.9102999999999998E-2</v>
      </c>
      <c r="EZ289" s="265">
        <v>0.15090999999999999</v>
      </c>
      <c r="FA289" s="265">
        <v>1.619E-2</v>
      </c>
      <c r="FB289" s="265">
        <v>1.2789E-2</v>
      </c>
      <c r="FC289" s="265">
        <v>9.8016000000000006E-3</v>
      </c>
      <c r="FD289" s="265">
        <v>2.2714000000000002E-2</v>
      </c>
      <c r="FE289" s="265">
        <v>7.2935999999999999E-3</v>
      </c>
      <c r="FF289" s="265">
        <v>2.3094E-2</v>
      </c>
      <c r="FG289" s="265">
        <v>2.2513999999999999E-2</v>
      </c>
      <c r="FH289" s="265">
        <v>2.3775000000000001E-2</v>
      </c>
      <c r="FI289" s="265">
        <v>2.4296000000000002E-2</v>
      </c>
      <c r="FJ289" s="265">
        <v>6.7320000000000001E-3</v>
      </c>
      <c r="FK289" s="265">
        <v>6.8910000000000004E-3</v>
      </c>
      <c r="FL289" s="265">
        <v>0.10415000000000001</v>
      </c>
      <c r="FM289" s="265">
        <v>9.7725000000000006E-2</v>
      </c>
      <c r="FN289" s="265">
        <v>0.77159999999999995</v>
      </c>
      <c r="FO289" s="265">
        <v>0.67</v>
      </c>
      <c r="FP289" s="265">
        <v>0.15572</v>
      </c>
      <c r="FQ289" s="265">
        <v>0.67789999999999995</v>
      </c>
      <c r="FR289" s="265">
        <v>0.53664000000000001</v>
      </c>
      <c r="FS289" s="265">
        <v>0.50548999999999999</v>
      </c>
      <c r="FT289" s="265">
        <v>0.84075999999999995</v>
      </c>
      <c r="FU289" s="265">
        <v>0.84789999999999999</v>
      </c>
      <c r="FV289" s="265">
        <v>0.30978</v>
      </c>
      <c r="FW289" s="265">
        <v>0.17326</v>
      </c>
      <c r="FX289" s="265">
        <v>0.60458000000000001</v>
      </c>
      <c r="FY289" s="265">
        <v>0.15673000000000001</v>
      </c>
      <c r="FZ289" s="265">
        <v>0.17326</v>
      </c>
      <c r="GA289" s="265">
        <v>0.50736000000000003</v>
      </c>
      <c r="GB289" s="265">
        <v>0.25344</v>
      </c>
      <c r="GC289" s="265">
        <v>0.38607999999999998</v>
      </c>
      <c r="GD289" s="265">
        <v>0.77395999999999998</v>
      </c>
      <c r="GE289" s="265">
        <v>0.50524000000000002</v>
      </c>
      <c r="GF289" s="265">
        <v>0.59262000000000004</v>
      </c>
      <c r="GG289" s="265">
        <v>0.22072</v>
      </c>
      <c r="GH289" s="265">
        <v>0.25134000000000001</v>
      </c>
      <c r="GI289" s="265">
        <v>0.23022999999999999</v>
      </c>
      <c r="GJ289" s="265">
        <v>0.72604999999999997</v>
      </c>
      <c r="GK289" s="265">
        <v>0.7167</v>
      </c>
      <c r="GL289" s="265">
        <v>0.41894999999999999</v>
      </c>
      <c r="GM289" s="265">
        <v>0.67742999999999998</v>
      </c>
      <c r="GN289" s="265">
        <v>0.36302000000000001</v>
      </c>
      <c r="GO289" s="265">
        <v>0.66856000000000004</v>
      </c>
      <c r="GP289" s="265">
        <v>0.58479000000000003</v>
      </c>
      <c r="GQ289" s="265">
        <v>0.58996000000000004</v>
      </c>
      <c r="GR289" s="265">
        <v>0.53056000000000003</v>
      </c>
      <c r="GS289" s="265">
        <v>0.60629</v>
      </c>
      <c r="GT289" s="265">
        <v>0.60294999999999999</v>
      </c>
      <c r="GU289" s="265">
        <v>0.60626999999999998</v>
      </c>
      <c r="GV289" s="265">
        <v>0.59394000000000002</v>
      </c>
      <c r="GW289" s="265">
        <v>0.54152999999999996</v>
      </c>
      <c r="GX289" s="265">
        <v>0.69921999999999995</v>
      </c>
      <c r="GY289" s="265">
        <v>0.17696999999999999</v>
      </c>
      <c r="GZ289" s="265">
        <v>0.14015</v>
      </c>
      <c r="HA289" s="265">
        <v>0.65271999999999997</v>
      </c>
      <c r="HB289" s="265">
        <v>0.62297000000000002</v>
      </c>
      <c r="HC289" s="265">
        <v>0.48925999999999997</v>
      </c>
      <c r="HD289" s="265">
        <v>0.33423999999999998</v>
      </c>
      <c r="HE289" s="265">
        <v>0.69623000000000002</v>
      </c>
      <c r="HF289" s="265">
        <v>0.33692</v>
      </c>
      <c r="HG289" s="265">
        <v>0.69589000000000001</v>
      </c>
      <c r="HH289" s="265">
        <v>0.69904999999999995</v>
      </c>
      <c r="HI289" s="265">
        <v>0.69584000000000001</v>
      </c>
      <c r="HJ289" s="265">
        <v>0.35799999999999998</v>
      </c>
      <c r="HK289" s="265">
        <v>0.75973999999999997</v>
      </c>
      <c r="HL289" s="265">
        <v>0.73002</v>
      </c>
      <c r="HM289" s="265">
        <v>0.58572999999999997</v>
      </c>
      <c r="HN289" s="265">
        <v>0.57784000000000002</v>
      </c>
      <c r="HO289" s="265">
        <v>0.57457999999999998</v>
      </c>
      <c r="HP289" s="265">
        <v>0.57391000000000003</v>
      </c>
      <c r="HQ289" s="265">
        <v>0.31463999999999998</v>
      </c>
      <c r="HR289" s="265">
        <v>0.31201000000000001</v>
      </c>
      <c r="HS289" s="265">
        <v>0.51331000000000004</v>
      </c>
      <c r="HT289" s="265">
        <v>0.31052999999999997</v>
      </c>
      <c r="HU289" s="265">
        <v>0.30127999999999999</v>
      </c>
      <c r="HV289" s="265">
        <v>0.59889999999999999</v>
      </c>
      <c r="HW289" s="265">
        <v>0.23541999999999999</v>
      </c>
      <c r="HX289" s="265">
        <v>0.26716000000000001</v>
      </c>
      <c r="HY289" s="265">
        <v>0.18925</v>
      </c>
      <c r="HZ289" s="265">
        <v>0.37103999999999998</v>
      </c>
      <c r="IA289" s="265">
        <v>0.49940000000000001</v>
      </c>
      <c r="IB289" s="265">
        <v>0.50383</v>
      </c>
      <c r="IC289" s="265">
        <v>0.49297999999999997</v>
      </c>
      <c r="ID289" s="265">
        <v>0.49875999999999998</v>
      </c>
      <c r="IE289" s="265">
        <v>0.53193999999999997</v>
      </c>
      <c r="IF289" s="265">
        <v>0.52258000000000004</v>
      </c>
      <c r="IG289" s="265">
        <v>0.62302000000000002</v>
      </c>
      <c r="IH289" s="265">
        <v>0.69555</v>
      </c>
      <c r="II289" s="265">
        <v>0.37163000000000002</v>
      </c>
      <c r="IJ289" s="265">
        <v>0.52425999999999995</v>
      </c>
      <c r="IK289" s="265">
        <v>0.51937999999999995</v>
      </c>
      <c r="IL289" s="265">
        <v>0.67037000000000002</v>
      </c>
      <c r="IM289" s="265">
        <v>0.41478999999999999</v>
      </c>
      <c r="IN289" s="265">
        <v>0.29505999999999999</v>
      </c>
      <c r="IO289" s="265">
        <v>0.13494</v>
      </c>
      <c r="IP289" s="265">
        <v>0.64541000000000004</v>
      </c>
      <c r="IQ289" s="265">
        <v>0.56608000000000003</v>
      </c>
      <c r="IR289" s="265">
        <v>0.24560999999999999</v>
      </c>
      <c r="IS289" s="265">
        <v>0.67184999999999995</v>
      </c>
      <c r="IT289" s="265">
        <v>0.21762000000000001</v>
      </c>
      <c r="IU289" s="265">
        <v>0.61299999999999999</v>
      </c>
      <c r="IV289" s="265">
        <v>0.82367000000000001</v>
      </c>
      <c r="IW289" s="265">
        <v>0.51026000000000005</v>
      </c>
      <c r="IX289" s="265">
        <v>0.58955999999999997</v>
      </c>
      <c r="IY289" s="265">
        <v>0.38739000000000001</v>
      </c>
      <c r="IZ289" s="265">
        <v>0.36259999999999998</v>
      </c>
      <c r="JA289" s="265">
        <v>0.37486999999999998</v>
      </c>
      <c r="JB289" s="265">
        <v>0.35993000000000003</v>
      </c>
      <c r="JC289" s="265">
        <v>0.38500000000000001</v>
      </c>
      <c r="JD289" s="265">
        <v>0.42447000000000001</v>
      </c>
      <c r="JE289" s="265">
        <v>0.69135000000000002</v>
      </c>
      <c r="JF289" s="265">
        <v>0.17898</v>
      </c>
      <c r="JG289" s="265">
        <v>0.55337999999999998</v>
      </c>
      <c r="JH289" s="265">
        <v>0.42904999999999999</v>
      </c>
      <c r="JI289" s="265">
        <v>0.28316000000000002</v>
      </c>
      <c r="JJ289" s="265">
        <v>0.26027</v>
      </c>
      <c r="JK289" s="265">
        <v>0.32733000000000001</v>
      </c>
      <c r="JL289" s="265">
        <v>0.35763</v>
      </c>
      <c r="JM289" s="265">
        <v>0.61450000000000005</v>
      </c>
      <c r="JN289" s="265">
        <v>0.54605999999999999</v>
      </c>
      <c r="JO289" s="265">
        <v>0.58379999999999999</v>
      </c>
      <c r="JP289" s="265">
        <v>0.21390000000000001</v>
      </c>
      <c r="JQ289" s="265">
        <v>0.59957000000000005</v>
      </c>
      <c r="JR289" s="265">
        <v>0.53778999999999999</v>
      </c>
      <c r="JS289" s="265">
        <v>0.50283999999999995</v>
      </c>
      <c r="JT289" s="265">
        <v>0.13474</v>
      </c>
      <c r="JU289" s="265">
        <v>0.45317000000000002</v>
      </c>
      <c r="JV289" s="265">
        <v>0.42374000000000001</v>
      </c>
      <c r="JW289" s="265">
        <v>0.61312999999999995</v>
      </c>
      <c r="JX289" s="265">
        <v>0.60934999999999995</v>
      </c>
      <c r="JY289" s="265">
        <v>0.58833999999999997</v>
      </c>
      <c r="JZ289" s="265">
        <v>0.55152000000000001</v>
      </c>
      <c r="KA289" s="265">
        <v>0.78825000000000001</v>
      </c>
      <c r="KB289" s="265">
        <v>0.91254000000000002</v>
      </c>
      <c r="KC289" s="265">
        <v>0.18598999999999999</v>
      </c>
      <c r="KD289" s="265">
        <v>0.14566999999999999</v>
      </c>
      <c r="KE289" s="265">
        <v>0.15429000000000001</v>
      </c>
      <c r="KF289" s="265">
        <v>0.1575</v>
      </c>
      <c r="KG289" s="265">
        <v>0.15018999999999999</v>
      </c>
      <c r="KH289" s="265">
        <v>0.46748000000000001</v>
      </c>
      <c r="KI289" s="265">
        <v>0.49951000000000001</v>
      </c>
      <c r="KJ289" s="265">
        <v>0.48930000000000001</v>
      </c>
      <c r="KK289" s="265">
        <v>0.83520000000000005</v>
      </c>
      <c r="KL289" s="265">
        <v>0.79620000000000002</v>
      </c>
      <c r="KM289" s="265">
        <v>0.97194000000000003</v>
      </c>
      <c r="KN289" s="265">
        <v>0.88112000000000001</v>
      </c>
      <c r="KO289" s="265">
        <v>0.78156999999999999</v>
      </c>
      <c r="KP289" s="265">
        <v>5.613997297747233E-3</v>
      </c>
      <c r="KQ289" s="265">
        <v>0.61855000000000004</v>
      </c>
      <c r="KR289" s="265">
        <v>0.56245000000000001</v>
      </c>
      <c r="KS289" s="265">
        <v>0.51876</v>
      </c>
      <c r="KT289" s="265">
        <v>0.93321659146170322</v>
      </c>
      <c r="KU289" s="265">
        <v>0.44655</v>
      </c>
      <c r="KV289" s="265">
        <v>0.61607000000000001</v>
      </c>
      <c r="KW289" s="265">
        <v>0.67757999999999996</v>
      </c>
      <c r="KX289" s="265">
        <v>0.76297000000000004</v>
      </c>
      <c r="KY289" s="265">
        <v>0.88798999999999995</v>
      </c>
      <c r="KZ289" s="265">
        <v>0.98123000000000005</v>
      </c>
      <c r="LA289" s="265">
        <v>0.99775000000000003</v>
      </c>
      <c r="LB289" s="265">
        <v>0.95857000000000003</v>
      </c>
      <c r="LC289" s="265">
        <v>1</v>
      </c>
      <c r="LD289" s="265">
        <v>0</v>
      </c>
      <c r="LE289" s="265">
        <v>9.5912999999999998E-2</v>
      </c>
      <c r="LF289" s="265">
        <v>0</v>
      </c>
      <c r="LG289" s="265">
        <v>0</v>
      </c>
      <c r="LH289" s="431">
        <v>1.2571372790262103E-3</v>
      </c>
      <c r="LI289" s="431">
        <v>1.0806085774675012E-3</v>
      </c>
      <c r="LJ289" s="431">
        <v>1.1425552656874061E-3</v>
      </c>
      <c r="LK289" s="431">
        <v>6.8726082099601626E-4</v>
      </c>
      <c r="LL289" s="431">
        <v>8.8527053594589233E-4</v>
      </c>
      <c r="LM289" s="431">
        <v>5.2399968262761831E-4</v>
      </c>
      <c r="LN289" s="431">
        <v>6.5419328166171908E-4</v>
      </c>
      <c r="LO289" s="431">
        <v>4.047866677865386E-4</v>
      </c>
      <c r="LP289" s="431">
        <v>5.3205812582746148E-4</v>
      </c>
      <c r="LQ289" s="431">
        <v>4.0285222348757088E-4</v>
      </c>
      <c r="LR289" s="431">
        <v>1.0781153105199337E-3</v>
      </c>
      <c r="LS289" s="431">
        <v>7.4490136466920376E-4</v>
      </c>
      <c r="LT289" s="431">
        <v>1.0943870292976499E-3</v>
      </c>
      <c r="LU289" s="431">
        <v>5.5766897276043892E-4</v>
      </c>
      <c r="LV289" s="431">
        <v>7.9453946091234684E-4</v>
      </c>
      <c r="LW289" s="431">
        <v>4.1904652607627213E-4</v>
      </c>
      <c r="LX289" s="431">
        <v>7.2479282971471548E-4</v>
      </c>
      <c r="LY289" s="431">
        <v>4.8667937517166138E-4</v>
      </c>
      <c r="LZ289" s="431">
        <v>1.1678744340315461E-3</v>
      </c>
      <c r="MA289" s="431">
        <v>9.8630937281996012E-4</v>
      </c>
      <c r="MB289" s="431">
        <v>1.1857969220727682E-3</v>
      </c>
      <c r="MC289" s="431">
        <v>6.5625202842056751E-4</v>
      </c>
      <c r="MD289" s="431">
        <v>5.5534986313432455E-4</v>
      </c>
      <c r="ME289" s="431">
        <v>8.3450722740963101E-4</v>
      </c>
      <c r="MF289" s="431">
        <v>9.0345821809023619E-4</v>
      </c>
      <c r="MG289" s="431">
        <v>7.6548935612663627E-4</v>
      </c>
      <c r="MH289" s="266"/>
      <c r="MI289" s="266"/>
      <c r="MJ289" s="266"/>
      <c r="MK289" s="266"/>
      <c r="ML289" s="266"/>
      <c r="MM289" s="266"/>
      <c r="MN289" s="266"/>
      <c r="MO289" s="266"/>
      <c r="MP289" s="266"/>
      <c r="MQ289" s="266"/>
      <c r="MR289" s="266"/>
      <c r="MS289" s="266"/>
      <c r="MT289" s="266"/>
      <c r="MU289" s="266"/>
      <c r="MV289" s="266"/>
      <c r="MW289" s="266"/>
      <c r="MX289" s="266"/>
      <c r="MY289" s="266"/>
      <c r="MZ289" s="266"/>
      <c r="NA289" s="266"/>
      <c r="NB289" s="266"/>
      <c r="NC289" s="266"/>
      <c r="ND289" s="266"/>
      <c r="NE289" s="266"/>
      <c r="NF289" s="266"/>
      <c r="NG289" s="266"/>
      <c r="NH289" s="266"/>
      <c r="NI289" s="266"/>
      <c r="NJ289" s="266"/>
      <c r="NK289" s="266"/>
      <c r="NL289" s="266"/>
      <c r="NM289" s="266"/>
      <c r="NN289" s="266"/>
      <c r="NO289" s="266"/>
      <c r="NP289" s="266"/>
      <c r="NQ289" s="266"/>
      <c r="NR289" s="266"/>
      <c r="NS289" s="266"/>
      <c r="NT289" s="266"/>
      <c r="NU289" s="266"/>
      <c r="NV289" s="266"/>
      <c r="NW289" s="266"/>
      <c r="NX289" s="266"/>
      <c r="NY289" s="266"/>
      <c r="NZ289" s="266"/>
      <c r="OA289" s="266"/>
      <c r="OB289" s="266"/>
      <c r="OC289" s="266"/>
      <c r="OD289" s="266"/>
      <c r="OE289" s="266"/>
      <c r="OF289" s="266"/>
      <c r="OG289" s="266"/>
      <c r="OH289" s="266"/>
      <c r="OI289" s="266"/>
      <c r="OJ289" s="266"/>
      <c r="OK289" s="266"/>
      <c r="OL289" s="266"/>
      <c r="OM289" s="266"/>
      <c r="ON289" s="267"/>
    </row>
    <row r="290" spans="1:404">
      <c r="A290" s="261">
        <v>665</v>
      </c>
      <c r="B290" s="265">
        <v>6.4346E-2</v>
      </c>
      <c r="C290" s="265">
        <v>8.4620000000000001E-2</v>
      </c>
      <c r="D290" s="265">
        <v>0.10141</v>
      </c>
      <c r="E290" s="265">
        <v>0.12186</v>
      </c>
      <c r="F290" s="265">
        <v>6.1088999999999997E-2</v>
      </c>
      <c r="G290" s="265">
        <v>7.8810000000000005E-2</v>
      </c>
      <c r="H290" s="265">
        <v>0.19597000000000001</v>
      </c>
      <c r="I290" s="265">
        <v>0.36891000000000002</v>
      </c>
      <c r="J290" s="265">
        <v>0.40466000000000002</v>
      </c>
      <c r="K290" s="265">
        <v>2.7140999999999998E-2</v>
      </c>
      <c r="L290" s="265">
        <v>2.9378999999999999E-2</v>
      </c>
      <c r="M290" s="265">
        <v>3.5312999999999997E-2</v>
      </c>
      <c r="N290" s="265">
        <v>0.30158000000000001</v>
      </c>
      <c r="O290" s="265">
        <v>0.13424</v>
      </c>
      <c r="P290" s="265">
        <v>7.6539999999999997E-2</v>
      </c>
      <c r="Q290" s="265">
        <v>5.8983000000000001E-2</v>
      </c>
      <c r="R290" s="265">
        <v>0.1159</v>
      </c>
      <c r="S290" s="265">
        <v>0.23429</v>
      </c>
      <c r="T290" s="265">
        <v>0.16248000000000001</v>
      </c>
      <c r="U290" s="265">
        <v>0.17397000000000001</v>
      </c>
      <c r="V290" s="265">
        <v>0.11404</v>
      </c>
      <c r="W290" s="265">
        <v>5.8500000000000003E-2</v>
      </c>
      <c r="X290" s="265">
        <v>4.5504999999999997E-2</v>
      </c>
      <c r="Y290" s="265">
        <v>5.9082000000000003E-2</v>
      </c>
      <c r="Z290" s="265">
        <v>4.0148000000000003E-2</v>
      </c>
      <c r="AA290" s="265">
        <v>6.4064999999999997E-2</v>
      </c>
      <c r="AB290" s="265">
        <v>4.4871000000000001E-2</v>
      </c>
      <c r="AC290" s="265">
        <v>0.32051000000000002</v>
      </c>
      <c r="AD290" s="265">
        <v>0.21532999999999999</v>
      </c>
      <c r="AE290" s="265">
        <v>3.5583999999999998E-2</v>
      </c>
      <c r="AF290" s="265">
        <v>3.3194000000000001E-2</v>
      </c>
      <c r="AG290" s="265">
        <v>2.1856E-2</v>
      </c>
      <c r="AH290" s="265">
        <v>2.4187E-2</v>
      </c>
      <c r="AI290" s="265">
        <v>3.0380999999999998E-2</v>
      </c>
      <c r="AJ290" s="265">
        <v>3.0321000000000001E-2</v>
      </c>
      <c r="AK290" s="265">
        <v>2.0517000000000001E-2</v>
      </c>
      <c r="AL290" s="265">
        <v>2.9503000000000001E-2</v>
      </c>
      <c r="AM290" s="265">
        <v>2.1773000000000001E-2</v>
      </c>
      <c r="AN290" s="265">
        <v>1.9831000000000001E-2</v>
      </c>
      <c r="AO290" s="265">
        <v>2.6027999999999999E-2</v>
      </c>
      <c r="AP290" s="265">
        <v>3.0997E-2</v>
      </c>
      <c r="AQ290" s="265">
        <v>1.7963E-2</v>
      </c>
      <c r="AR290" s="265">
        <v>2.5544000000000001E-2</v>
      </c>
      <c r="AS290" s="265">
        <v>2.0792999999999999E-2</v>
      </c>
      <c r="AT290" s="265">
        <v>1.7762E-2</v>
      </c>
      <c r="AU290" s="265">
        <v>2.4074999999999999E-2</v>
      </c>
      <c r="AV290" s="265">
        <v>1.7434000000000002E-2</v>
      </c>
      <c r="AW290" s="265">
        <v>2.7425999999999999E-2</v>
      </c>
      <c r="AX290" s="265">
        <v>2.6017999999999999E-2</v>
      </c>
      <c r="AY290" s="265">
        <v>2.4781999999999998E-2</v>
      </c>
      <c r="AZ290" s="265">
        <v>2.1183E-2</v>
      </c>
      <c r="BA290" s="265">
        <v>3.7925E-2</v>
      </c>
      <c r="BB290" s="265">
        <v>3.7925E-2</v>
      </c>
      <c r="BC290" s="265">
        <v>3.7892000000000002E-2</v>
      </c>
      <c r="BD290" s="265">
        <v>3.7925E-2</v>
      </c>
      <c r="BE290" s="265">
        <v>7.2972999999999996E-2</v>
      </c>
      <c r="BF290" s="265">
        <v>6.3029000000000002E-2</v>
      </c>
      <c r="BG290" s="265">
        <v>0.31407000000000002</v>
      </c>
      <c r="BH290" s="265">
        <v>0.31397999999999998</v>
      </c>
      <c r="BI290" s="265">
        <v>0.73900999999999994</v>
      </c>
      <c r="BJ290" s="265">
        <v>0.66895000000000004</v>
      </c>
      <c r="BK290" s="265">
        <v>0.16883000000000001</v>
      </c>
      <c r="BL290" s="265">
        <v>0.39710000000000001</v>
      </c>
      <c r="BM290" s="265">
        <v>0.19511999999999999</v>
      </c>
      <c r="BN290" s="265">
        <v>0.39496999999999999</v>
      </c>
      <c r="BO290" s="265">
        <v>0.4</v>
      </c>
      <c r="BP290" s="265">
        <v>2.0355999999999999E-2</v>
      </c>
      <c r="BQ290" s="265">
        <v>0.30346000000000001</v>
      </c>
      <c r="BR290" s="265">
        <v>0.37740000000000001</v>
      </c>
      <c r="BS290" s="265">
        <v>0.29493000000000003</v>
      </c>
      <c r="BT290" s="265">
        <v>0.33296999999999999</v>
      </c>
      <c r="BU290" s="265">
        <v>1.0508999999999999E-2</v>
      </c>
      <c r="BV290" s="265">
        <v>4.411E-3</v>
      </c>
      <c r="BW290" s="265">
        <v>1.9481999999999999E-2</v>
      </c>
      <c r="BX290" s="265">
        <v>8.1620000000000009E-3</v>
      </c>
      <c r="BY290" s="265">
        <v>0.73851999999999995</v>
      </c>
      <c r="BZ290" s="265">
        <v>0.72694999999999999</v>
      </c>
      <c r="CA290" s="265">
        <v>0.99</v>
      </c>
      <c r="CB290" s="265">
        <v>0.82928000000000002</v>
      </c>
      <c r="CC290" s="265">
        <v>0.97311999999999999</v>
      </c>
      <c r="CD290" s="265">
        <v>0.72626999999999997</v>
      </c>
      <c r="CE290" s="265">
        <v>0.67923999999999995</v>
      </c>
      <c r="CF290" s="265">
        <v>0.74031999999999998</v>
      </c>
      <c r="CG290" s="265">
        <v>0.69928999999999997</v>
      </c>
      <c r="CH290" s="265">
        <v>0.69245000000000001</v>
      </c>
      <c r="CI290" s="265">
        <v>0.69559000000000004</v>
      </c>
      <c r="CJ290" s="265">
        <v>0.69777999999999996</v>
      </c>
      <c r="CK290" s="265">
        <v>0.75229999999999997</v>
      </c>
      <c r="CL290" s="265">
        <v>0.52414000000000005</v>
      </c>
      <c r="CM290" s="265">
        <v>9.5244999999999996E-2</v>
      </c>
      <c r="CN290" s="265">
        <v>0.12121</v>
      </c>
      <c r="CO290" s="265">
        <v>8.8286000000000003E-2</v>
      </c>
      <c r="CP290" s="265">
        <v>9.2783000000000004E-2</v>
      </c>
      <c r="CQ290" s="265">
        <v>8.8371000000000005E-2</v>
      </c>
      <c r="CR290" s="265">
        <v>0.06</v>
      </c>
      <c r="CS290" s="265">
        <v>4.0815999999999998E-2</v>
      </c>
      <c r="CT290" s="265">
        <v>8.2474000000000006E-2</v>
      </c>
      <c r="CU290" s="265">
        <v>0.1</v>
      </c>
      <c r="CV290" s="265">
        <v>8.1334000000000004E-2</v>
      </c>
      <c r="CW290" s="265">
        <v>0.13131000000000001</v>
      </c>
      <c r="CX290" s="265">
        <v>6.1856000000000001E-2</v>
      </c>
      <c r="CY290" s="265">
        <v>0.13402</v>
      </c>
      <c r="CZ290" s="265">
        <v>0.65842999999999996</v>
      </c>
      <c r="DA290" s="265">
        <v>0.39965000000000001</v>
      </c>
      <c r="DB290" s="265">
        <v>7.0707000000000006E-2</v>
      </c>
      <c r="DC290" s="265">
        <v>6.1856000000000001E-2</v>
      </c>
      <c r="DD290" s="265">
        <v>6.0606E-2</v>
      </c>
      <c r="DE290" s="265">
        <v>8.2474000000000006E-2</v>
      </c>
      <c r="DF290" s="265">
        <v>1.523E-3</v>
      </c>
      <c r="DG290" s="265">
        <v>1.614E-3</v>
      </c>
      <c r="DH290" s="265">
        <v>0.19433</v>
      </c>
      <c r="DI290" s="265">
        <v>6.4300000000000002E-4</v>
      </c>
      <c r="DJ290" s="265">
        <v>8.3199999999999995E-4</v>
      </c>
      <c r="DK290" s="265">
        <v>4.2009999999999999E-3</v>
      </c>
      <c r="DL290" s="265">
        <v>4.1E-5</v>
      </c>
      <c r="DM290" s="265">
        <v>1.7930000000000001E-3</v>
      </c>
      <c r="DN290" s="265">
        <v>2.3110000000000001E-3</v>
      </c>
      <c r="DO290" s="265">
        <v>4.0299999999999998E-4</v>
      </c>
      <c r="DP290" s="265">
        <v>2.1090000000000002E-3</v>
      </c>
      <c r="DQ290" s="265">
        <v>6.9769999999999997E-3</v>
      </c>
      <c r="DR290" s="265">
        <v>9.0340000000000004E-3</v>
      </c>
      <c r="DS290" s="265">
        <v>1.4248E-2</v>
      </c>
      <c r="DT290" s="265">
        <v>1.8557000000000001E-2</v>
      </c>
      <c r="DU290" s="265">
        <v>5.5500000000000005E-4</v>
      </c>
      <c r="DV290" s="265">
        <v>2.3E-5</v>
      </c>
      <c r="DW290" s="265">
        <v>9.0399999999999996E-4</v>
      </c>
      <c r="DX290" s="265">
        <v>7.8490000000000001E-3</v>
      </c>
      <c r="DY290" s="265">
        <v>9.8410000000000008E-3</v>
      </c>
      <c r="DZ290" s="265">
        <v>2.4000000000000001E-5</v>
      </c>
      <c r="EA290" s="265">
        <v>9.4499999999999998E-4</v>
      </c>
      <c r="EB290" s="265">
        <v>8.3100000000000003E-4</v>
      </c>
      <c r="EC290" s="265">
        <v>8.3100000000000003E-4</v>
      </c>
      <c r="ED290" s="265">
        <v>8.3100000000000003E-4</v>
      </c>
      <c r="EE290" s="265">
        <v>8.3100000000000003E-4</v>
      </c>
      <c r="EF290" s="265">
        <v>6.2839999999999997E-3</v>
      </c>
      <c r="EG290" s="265">
        <v>9.4499999999999998E-4</v>
      </c>
      <c r="EH290" s="265">
        <v>1.0889999999999999E-3</v>
      </c>
      <c r="EI290" s="265">
        <v>0.12245</v>
      </c>
      <c r="EJ290" s="265">
        <v>0.10309</v>
      </c>
      <c r="EK290" s="265">
        <v>6.0606E-2</v>
      </c>
      <c r="EL290" s="265">
        <v>6.25E-2</v>
      </c>
      <c r="EM290" s="265">
        <v>9.3620000000000005E-3</v>
      </c>
      <c r="EN290" s="265">
        <v>7.4960000000000001E-3</v>
      </c>
      <c r="EO290" s="265">
        <v>0.52390999999999999</v>
      </c>
      <c r="EP290" s="265">
        <v>0.13444</v>
      </c>
      <c r="EQ290" s="265">
        <v>1.5450999999999999E-2</v>
      </c>
      <c r="ER290" s="265">
        <v>1.4552000000000001E-2</v>
      </c>
      <c r="ES290" s="265">
        <v>1.5412E-2</v>
      </c>
      <c r="ET290" s="265">
        <v>1.5657000000000001E-2</v>
      </c>
      <c r="EU290" s="265">
        <v>1.5388000000000001E-2</v>
      </c>
      <c r="EV290" s="265">
        <v>8.3459999999999993E-3</v>
      </c>
      <c r="EW290" s="265">
        <v>9.5209999999999999E-3</v>
      </c>
      <c r="EX290" s="265">
        <v>1.193E-2</v>
      </c>
      <c r="EY290" s="265">
        <v>1.6028000000000001E-2</v>
      </c>
      <c r="EZ290" s="265">
        <v>0.14502000000000001</v>
      </c>
      <c r="FA290" s="265">
        <v>1.3694E-2</v>
      </c>
      <c r="FB290" s="265">
        <v>1.0873000000000001E-2</v>
      </c>
      <c r="FC290" s="265">
        <v>8.3879999999999996E-3</v>
      </c>
      <c r="FD290" s="265">
        <v>1.8908000000000001E-2</v>
      </c>
      <c r="FE290" s="265">
        <v>6.3119999999999999E-3</v>
      </c>
      <c r="FF290" s="265">
        <v>1.9196000000000001E-2</v>
      </c>
      <c r="FG290" s="265">
        <v>1.8815999999999999E-2</v>
      </c>
      <c r="FH290" s="265">
        <v>1.9671000000000001E-2</v>
      </c>
      <c r="FI290" s="265">
        <v>2.0072E-2</v>
      </c>
      <c r="FJ290" s="265">
        <v>5.0889999999999998E-3</v>
      </c>
      <c r="FK290" s="265">
        <v>5.2160000000000002E-3</v>
      </c>
      <c r="FL290" s="265">
        <v>9.7316E-2</v>
      </c>
      <c r="FM290" s="265">
        <v>9.3614000000000003E-2</v>
      </c>
      <c r="FN290" s="265">
        <v>0.75778000000000001</v>
      </c>
      <c r="FO290" s="265">
        <v>0.66</v>
      </c>
      <c r="FP290" s="265">
        <v>0.15185999999999999</v>
      </c>
      <c r="FQ290" s="265">
        <v>0.66525999999999996</v>
      </c>
      <c r="FR290" s="265">
        <v>0.52490999999999999</v>
      </c>
      <c r="FS290" s="265">
        <v>0.49425999999999998</v>
      </c>
      <c r="FT290" s="265">
        <v>0.82976000000000005</v>
      </c>
      <c r="FU290" s="265">
        <v>0.83875999999999995</v>
      </c>
      <c r="FV290" s="265">
        <v>0.30353000000000002</v>
      </c>
      <c r="FW290" s="265">
        <v>0.16930999999999999</v>
      </c>
      <c r="FX290" s="265">
        <v>0.59402999999999995</v>
      </c>
      <c r="FY290" s="265">
        <v>0.15321000000000001</v>
      </c>
      <c r="FZ290" s="265">
        <v>0.16930999999999999</v>
      </c>
      <c r="GA290" s="265">
        <v>0.50004999999999999</v>
      </c>
      <c r="GB290" s="265">
        <v>0.24807000000000001</v>
      </c>
      <c r="GC290" s="265">
        <v>0.37624999999999997</v>
      </c>
      <c r="GD290" s="265">
        <v>0.76392000000000004</v>
      </c>
      <c r="GE290" s="265">
        <v>0.49573</v>
      </c>
      <c r="GF290" s="265">
        <v>0.58133000000000001</v>
      </c>
      <c r="GG290" s="265">
        <v>0.21632999999999999</v>
      </c>
      <c r="GH290" s="265">
        <v>0.24659</v>
      </c>
      <c r="GI290" s="265">
        <v>0.22545000000000001</v>
      </c>
      <c r="GJ290" s="265">
        <v>0.71540000000000004</v>
      </c>
      <c r="GK290" s="265">
        <v>0.70235999999999998</v>
      </c>
      <c r="GL290" s="265">
        <v>0.41114000000000001</v>
      </c>
      <c r="GM290" s="265">
        <v>0.66708000000000001</v>
      </c>
      <c r="GN290" s="265">
        <v>0.35542000000000001</v>
      </c>
      <c r="GO290" s="265">
        <v>0.65868000000000004</v>
      </c>
      <c r="GP290" s="265">
        <v>0.57369000000000003</v>
      </c>
      <c r="GQ290" s="265">
        <v>0.57869000000000004</v>
      </c>
      <c r="GR290" s="265">
        <v>0.52129000000000003</v>
      </c>
      <c r="GS290" s="265">
        <v>0.59557000000000004</v>
      </c>
      <c r="GT290" s="265">
        <v>0.59214</v>
      </c>
      <c r="GU290" s="265">
        <v>0.59536999999999995</v>
      </c>
      <c r="GV290" s="265">
        <v>0.58333000000000002</v>
      </c>
      <c r="GW290" s="265">
        <v>0.53030999999999995</v>
      </c>
      <c r="GX290" s="265">
        <v>0.68896999999999997</v>
      </c>
      <c r="GY290" s="265">
        <v>0.17269000000000001</v>
      </c>
      <c r="GZ290" s="265">
        <v>0.13669999999999999</v>
      </c>
      <c r="HA290" s="265">
        <v>0.64015999999999995</v>
      </c>
      <c r="HB290" s="265">
        <v>0.61190999999999995</v>
      </c>
      <c r="HC290" s="265">
        <v>0.48241000000000001</v>
      </c>
      <c r="HD290" s="265">
        <v>0.32929999999999998</v>
      </c>
      <c r="HE290" s="265">
        <v>0.68606999999999996</v>
      </c>
      <c r="HF290" s="265">
        <v>0.32965</v>
      </c>
      <c r="HG290" s="265">
        <v>0.68559000000000003</v>
      </c>
      <c r="HH290" s="265">
        <v>0.68881999999999999</v>
      </c>
      <c r="HI290" s="265">
        <v>0.68557999999999997</v>
      </c>
      <c r="HJ290" s="265">
        <v>0.34981000000000001</v>
      </c>
      <c r="HK290" s="265">
        <v>0.75004999999999999</v>
      </c>
      <c r="HL290" s="265">
        <v>0.71833999999999998</v>
      </c>
      <c r="HM290" s="265">
        <v>0.57504</v>
      </c>
      <c r="HN290" s="265">
        <v>0.56750999999999996</v>
      </c>
      <c r="HO290" s="265">
        <v>0.56396999999999997</v>
      </c>
      <c r="HP290" s="265">
        <v>0.56039000000000005</v>
      </c>
      <c r="HQ290" s="265">
        <v>0.30925000000000002</v>
      </c>
      <c r="HR290" s="265">
        <v>0.30580000000000002</v>
      </c>
      <c r="HS290" s="265">
        <v>0.50366</v>
      </c>
      <c r="HT290" s="265">
        <v>0.30396000000000001</v>
      </c>
      <c r="HU290" s="265">
        <v>0.2959</v>
      </c>
      <c r="HV290" s="265">
        <v>0.58784999999999998</v>
      </c>
      <c r="HW290" s="265">
        <v>0.23039999999999999</v>
      </c>
      <c r="HX290" s="265">
        <v>0.26232</v>
      </c>
      <c r="HY290" s="265">
        <v>0.18522</v>
      </c>
      <c r="HZ290" s="265">
        <v>0.36375999999999997</v>
      </c>
      <c r="IA290" s="265">
        <v>0.48995</v>
      </c>
      <c r="IB290" s="265">
        <v>0.49420999999999998</v>
      </c>
      <c r="IC290" s="265">
        <v>0.48357</v>
      </c>
      <c r="ID290" s="265">
        <v>0.48931999999999998</v>
      </c>
      <c r="IE290" s="265">
        <v>0.52144999999999997</v>
      </c>
      <c r="IF290" s="265">
        <v>0.51117999999999997</v>
      </c>
      <c r="IG290" s="265">
        <v>0.61221000000000003</v>
      </c>
      <c r="IH290" s="265">
        <v>0.68554999999999999</v>
      </c>
      <c r="II290" s="265">
        <v>0.36236000000000002</v>
      </c>
      <c r="IJ290" s="265">
        <v>0.51187000000000005</v>
      </c>
      <c r="IK290" s="265">
        <v>0.50731999999999999</v>
      </c>
      <c r="IL290" s="265">
        <v>0.65983999999999998</v>
      </c>
      <c r="IM290" s="265">
        <v>0.40576000000000001</v>
      </c>
      <c r="IN290" s="265">
        <v>0.28891</v>
      </c>
      <c r="IO290" s="265">
        <v>0.12989000000000001</v>
      </c>
      <c r="IP290" s="265">
        <v>0.63439000000000001</v>
      </c>
      <c r="IQ290" s="265">
        <v>0.55362</v>
      </c>
      <c r="IR290" s="265">
        <v>0.24065</v>
      </c>
      <c r="IS290" s="265">
        <v>0.65369999999999995</v>
      </c>
      <c r="IT290" s="265">
        <v>0.21346000000000001</v>
      </c>
      <c r="IU290" s="265">
        <v>0.60229999999999995</v>
      </c>
      <c r="IV290" s="265">
        <v>0.81408999999999998</v>
      </c>
      <c r="IW290" s="265">
        <v>0.49914999999999998</v>
      </c>
      <c r="IX290" s="265">
        <v>0.57948</v>
      </c>
      <c r="IY290" s="265">
        <v>0.37985000000000002</v>
      </c>
      <c r="IZ290" s="265">
        <v>0.35565999999999998</v>
      </c>
      <c r="JA290" s="265">
        <v>0.36767</v>
      </c>
      <c r="JB290" s="265">
        <v>0.35304999999999997</v>
      </c>
      <c r="JC290" s="265">
        <v>0.37766</v>
      </c>
      <c r="JD290" s="265">
        <v>0.41522999999999999</v>
      </c>
      <c r="JE290" s="265">
        <v>0.68067999999999995</v>
      </c>
      <c r="JF290" s="265">
        <v>0.17494000000000001</v>
      </c>
      <c r="JG290" s="265">
        <v>0.54298000000000002</v>
      </c>
      <c r="JH290" s="265">
        <v>0.42048999999999997</v>
      </c>
      <c r="JI290" s="265">
        <v>0.27761000000000002</v>
      </c>
      <c r="JJ290" s="265">
        <v>0.25247000000000003</v>
      </c>
      <c r="JK290" s="265">
        <v>0.31735000000000002</v>
      </c>
      <c r="JL290" s="265">
        <v>0.35092000000000001</v>
      </c>
      <c r="JM290" s="265">
        <v>0.60465999999999998</v>
      </c>
      <c r="JN290" s="265">
        <v>0.53493000000000002</v>
      </c>
      <c r="JO290" s="265">
        <v>0.57347000000000004</v>
      </c>
      <c r="JP290" s="265">
        <v>0.20904</v>
      </c>
      <c r="JQ290" s="265">
        <v>0.58894999999999997</v>
      </c>
      <c r="JR290" s="265">
        <v>0.52671999999999997</v>
      </c>
      <c r="JS290" s="265">
        <v>0.49220999999999998</v>
      </c>
      <c r="JT290" s="265">
        <v>0.13150999999999999</v>
      </c>
      <c r="JU290" s="265">
        <v>0.44336999999999999</v>
      </c>
      <c r="JV290" s="265">
        <v>0.41439999999999999</v>
      </c>
      <c r="JW290" s="265">
        <v>0.60275000000000001</v>
      </c>
      <c r="JX290" s="265">
        <v>0.59821999999999997</v>
      </c>
      <c r="JY290" s="265">
        <v>0.57887</v>
      </c>
      <c r="JZ290" s="265">
        <v>0.54132000000000002</v>
      </c>
      <c r="KA290" s="265">
        <v>0.77675000000000005</v>
      </c>
      <c r="KB290" s="265">
        <v>0.90469999999999995</v>
      </c>
      <c r="KC290" s="265">
        <v>0.18185000000000001</v>
      </c>
      <c r="KD290" s="265">
        <v>0.14227999999999999</v>
      </c>
      <c r="KE290" s="265">
        <v>0.15071999999999999</v>
      </c>
      <c r="KF290" s="265">
        <v>0.15409</v>
      </c>
      <c r="KG290" s="265">
        <v>0.14692</v>
      </c>
      <c r="KH290" s="265">
        <v>0.45917999999999998</v>
      </c>
      <c r="KI290" s="265">
        <v>0.48909999999999998</v>
      </c>
      <c r="KJ290" s="265">
        <v>0.47914000000000001</v>
      </c>
      <c r="KK290" s="265">
        <v>0.82491000000000003</v>
      </c>
      <c r="KL290" s="265">
        <v>0.78603000000000001</v>
      </c>
      <c r="KM290" s="265">
        <v>0.97660999999999998</v>
      </c>
      <c r="KN290" s="265">
        <v>0.88461000000000001</v>
      </c>
      <c r="KO290" s="265">
        <v>0.78408</v>
      </c>
      <c r="KP290" s="265">
        <v>5.630219243138692E-3</v>
      </c>
      <c r="KQ290" s="265">
        <v>0.61977000000000004</v>
      </c>
      <c r="KR290" s="265">
        <v>0.56328</v>
      </c>
      <c r="KS290" s="265">
        <v>0.51929999999999998</v>
      </c>
      <c r="KT290" s="265">
        <v>0.93508692870537569</v>
      </c>
      <c r="KU290" s="265">
        <v>0.45045000000000002</v>
      </c>
      <c r="KV290" s="265">
        <v>0.61946999999999997</v>
      </c>
      <c r="KW290" s="265">
        <v>0.68067</v>
      </c>
      <c r="KX290" s="265">
        <v>0.76554</v>
      </c>
      <c r="KY290" s="265">
        <v>0.88961999999999997</v>
      </c>
      <c r="KZ290" s="265">
        <v>0.9819</v>
      </c>
      <c r="LA290" s="265">
        <v>0.99755000000000005</v>
      </c>
      <c r="LB290" s="265">
        <v>0.9577</v>
      </c>
      <c r="LC290" s="265">
        <v>1</v>
      </c>
      <c r="LD290" s="265">
        <v>0</v>
      </c>
      <c r="LE290" s="265">
        <v>9.5670000000000005E-2</v>
      </c>
      <c r="LF290" s="265">
        <v>0</v>
      </c>
      <c r="LG290" s="265">
        <v>0</v>
      </c>
      <c r="LH290" s="431">
        <v>1.2161853956058621E-3</v>
      </c>
      <c r="LI290" s="431">
        <v>1.0432242415845394E-3</v>
      </c>
      <c r="LJ290" s="431">
        <v>1.1041238903999329E-3</v>
      </c>
      <c r="LK290" s="431">
        <v>6.4623256912454963E-4</v>
      </c>
      <c r="LL290" s="431">
        <v>8.4013113519176841E-4</v>
      </c>
      <c r="LM290" s="431">
        <v>4.7577460645698011E-4</v>
      </c>
      <c r="LN290" s="431">
        <v>6.1517272843047976E-4</v>
      </c>
      <c r="LO290" s="431">
        <v>3.6309412098489702E-4</v>
      </c>
      <c r="LP290" s="431">
        <v>4.8820325173437595E-4</v>
      </c>
      <c r="LQ290" s="431">
        <v>3.5761558683589101E-4</v>
      </c>
      <c r="LR290" s="431">
        <v>1.0441738413646817E-3</v>
      </c>
      <c r="LS290" s="431">
        <v>7.0740078808739781E-4</v>
      </c>
      <c r="LT290" s="431">
        <v>1.0619815438985825E-3</v>
      </c>
      <c r="LU290" s="431">
        <v>5.1928934408351779E-4</v>
      </c>
      <c r="LV290" s="431">
        <v>7.577611249871552E-4</v>
      </c>
      <c r="LW290" s="431">
        <v>3.9053289219737053E-4</v>
      </c>
      <c r="LX290" s="431">
        <v>6.8417045986279845E-4</v>
      </c>
      <c r="LY290" s="431">
        <v>4.4900408829562366E-4</v>
      </c>
      <c r="LZ290" s="431">
        <v>1.1368507985025644E-3</v>
      </c>
      <c r="MA290" s="431">
        <v>9.4749120762571692E-4</v>
      </c>
      <c r="MB290" s="431">
        <v>1.1522825807332993E-3</v>
      </c>
      <c r="MC290" s="431">
        <v>6.1557715525850654E-4</v>
      </c>
      <c r="MD290" s="431">
        <v>5.19682711455971E-4</v>
      </c>
      <c r="ME290" s="431">
        <v>8.0175622133538127E-4</v>
      </c>
      <c r="MF290" s="431">
        <v>8.7217707186937332E-4</v>
      </c>
      <c r="MG290" s="431">
        <v>7.3219911428168416E-4</v>
      </c>
      <c r="MH290" s="266"/>
      <c r="MI290" s="266"/>
      <c r="MJ290" s="266"/>
      <c r="MK290" s="266"/>
      <c r="ML290" s="266"/>
      <c r="MM290" s="266"/>
      <c r="MN290" s="266"/>
      <c r="MO290" s="266"/>
      <c r="MP290" s="266"/>
      <c r="MQ290" s="266"/>
      <c r="MR290" s="266"/>
      <c r="MS290" s="266"/>
      <c r="MT290" s="266"/>
      <c r="MU290" s="266"/>
      <c r="MV290" s="266"/>
      <c r="MW290" s="266"/>
      <c r="MX290" s="266"/>
      <c r="MY290" s="266"/>
      <c r="MZ290" s="266"/>
      <c r="NA290" s="266"/>
      <c r="NB290" s="266"/>
      <c r="NC290" s="266"/>
      <c r="ND290" s="266"/>
      <c r="NE290" s="266"/>
      <c r="NF290" s="266"/>
      <c r="NG290" s="266"/>
      <c r="NH290" s="266"/>
      <c r="NI290" s="266"/>
      <c r="NJ290" s="266"/>
      <c r="NK290" s="266"/>
      <c r="NL290" s="266"/>
      <c r="NM290" s="266"/>
      <c r="NN290" s="266"/>
      <c r="NO290" s="266"/>
      <c r="NP290" s="266"/>
      <c r="NQ290" s="266"/>
      <c r="NR290" s="266"/>
      <c r="NS290" s="266"/>
      <c r="NT290" s="266"/>
      <c r="NU290" s="266"/>
      <c r="NV290" s="266"/>
      <c r="NW290" s="266"/>
      <c r="NX290" s="266"/>
      <c r="NY290" s="266"/>
      <c r="NZ290" s="266"/>
      <c r="OA290" s="266"/>
      <c r="OB290" s="266"/>
      <c r="OC290" s="266"/>
      <c r="OD290" s="266"/>
      <c r="OE290" s="266"/>
      <c r="OF290" s="266"/>
      <c r="OG290" s="266"/>
      <c r="OH290" s="266"/>
      <c r="OI290" s="266"/>
      <c r="OJ290" s="266"/>
      <c r="OK290" s="266"/>
      <c r="OL290" s="266"/>
      <c r="OM290" s="266"/>
      <c r="ON290" s="267"/>
    </row>
    <row r="291" spans="1:404">
      <c r="A291" s="261">
        <v>666</v>
      </c>
      <c r="B291" s="265">
        <v>6.2788999999999998E-2</v>
      </c>
      <c r="C291" s="265">
        <v>8.2276000000000002E-2</v>
      </c>
      <c r="D291" s="265">
        <v>9.8399E-2</v>
      </c>
      <c r="E291" s="265">
        <v>0.11816</v>
      </c>
      <c r="F291" s="265">
        <v>5.9617000000000003E-2</v>
      </c>
      <c r="G291" s="265">
        <v>7.6540999999999998E-2</v>
      </c>
      <c r="H291" s="265">
        <v>0.18970999999999999</v>
      </c>
      <c r="I291" s="265">
        <v>0.35959000000000002</v>
      </c>
      <c r="J291" s="265">
        <v>0.38852999999999999</v>
      </c>
      <c r="K291" s="265">
        <v>2.5838E-2</v>
      </c>
      <c r="L291" s="265">
        <v>2.7732E-2</v>
      </c>
      <c r="M291" s="265">
        <v>3.3036999999999997E-2</v>
      </c>
      <c r="N291" s="265">
        <v>0.29298000000000002</v>
      </c>
      <c r="O291" s="265">
        <v>0.13053999999999999</v>
      </c>
      <c r="P291" s="265">
        <v>7.4340000000000003E-2</v>
      </c>
      <c r="Q291" s="265">
        <v>5.7232999999999999E-2</v>
      </c>
      <c r="R291" s="265">
        <v>0.11239</v>
      </c>
      <c r="S291" s="265">
        <v>0.23164000000000001</v>
      </c>
      <c r="T291" s="265">
        <v>0.16052</v>
      </c>
      <c r="U291" s="265">
        <v>0.17185</v>
      </c>
      <c r="V291" s="265">
        <v>0.1139</v>
      </c>
      <c r="W291" s="265">
        <v>5.5580999999999998E-2</v>
      </c>
      <c r="X291" s="265">
        <v>4.4142000000000001E-2</v>
      </c>
      <c r="Y291" s="265">
        <v>5.7061000000000001E-2</v>
      </c>
      <c r="Z291" s="265">
        <v>3.8712999999999997E-2</v>
      </c>
      <c r="AA291" s="265">
        <v>6.2524999999999997E-2</v>
      </c>
      <c r="AB291" s="265">
        <v>4.3750999999999998E-2</v>
      </c>
      <c r="AC291" s="265">
        <v>0.31746999999999997</v>
      </c>
      <c r="AD291" s="265">
        <v>0.21325</v>
      </c>
      <c r="AE291" s="265">
        <v>3.3603000000000001E-2</v>
      </c>
      <c r="AF291" s="265">
        <v>3.2251000000000002E-2</v>
      </c>
      <c r="AG291" s="265">
        <v>2.2568999999999999E-2</v>
      </c>
      <c r="AH291" s="265">
        <v>2.3812E-2</v>
      </c>
      <c r="AI291" s="265">
        <v>2.8347000000000001E-2</v>
      </c>
      <c r="AJ291" s="265">
        <v>2.8705999999999999E-2</v>
      </c>
      <c r="AK291" s="265">
        <v>1.9828999999999999E-2</v>
      </c>
      <c r="AL291" s="265">
        <v>2.7820999999999999E-2</v>
      </c>
      <c r="AM291" s="265">
        <v>2.1281000000000001E-2</v>
      </c>
      <c r="AN291" s="265">
        <v>1.9227000000000001E-2</v>
      </c>
      <c r="AO291" s="265">
        <v>2.4752E-2</v>
      </c>
      <c r="AP291" s="265">
        <v>2.8171999999999999E-2</v>
      </c>
      <c r="AQ291" s="265">
        <v>1.7528999999999999E-2</v>
      </c>
      <c r="AR291" s="265">
        <v>2.4426E-2</v>
      </c>
      <c r="AS291" s="265">
        <v>1.9972E-2</v>
      </c>
      <c r="AT291" s="265">
        <v>1.7385999999999999E-2</v>
      </c>
      <c r="AU291" s="265">
        <v>2.3192000000000001E-2</v>
      </c>
      <c r="AV291" s="265">
        <v>1.7131E-2</v>
      </c>
      <c r="AW291" s="265">
        <v>2.6304000000000001E-2</v>
      </c>
      <c r="AX291" s="265">
        <v>2.4990999999999999E-2</v>
      </c>
      <c r="AY291" s="265">
        <v>2.3601E-2</v>
      </c>
      <c r="AZ291" s="265">
        <v>2.0284E-2</v>
      </c>
      <c r="BA291" s="265">
        <v>3.6264999999999999E-2</v>
      </c>
      <c r="BB291" s="265">
        <v>3.6264999999999999E-2</v>
      </c>
      <c r="BC291" s="265">
        <v>3.6234000000000002E-2</v>
      </c>
      <c r="BD291" s="265">
        <v>3.6264999999999999E-2</v>
      </c>
      <c r="BE291" s="265">
        <v>7.4759000000000006E-2</v>
      </c>
      <c r="BF291" s="265">
        <v>6.5164E-2</v>
      </c>
      <c r="BG291" s="265">
        <v>0.31652000000000002</v>
      </c>
      <c r="BH291" s="265">
        <v>0.31691999999999998</v>
      </c>
      <c r="BI291" s="265">
        <v>0.74326000000000003</v>
      </c>
      <c r="BJ291" s="265">
        <v>0.67579</v>
      </c>
      <c r="BK291" s="265">
        <v>0.17402999999999999</v>
      </c>
      <c r="BL291" s="265">
        <v>0.40143000000000001</v>
      </c>
      <c r="BM291" s="265">
        <v>0.20488000000000001</v>
      </c>
      <c r="BN291" s="265">
        <v>0.38757999999999998</v>
      </c>
      <c r="BO291" s="265">
        <v>0.40571000000000002</v>
      </c>
      <c r="BP291" s="265">
        <v>3.5926E-2</v>
      </c>
      <c r="BQ291" s="265">
        <v>0.30640000000000001</v>
      </c>
      <c r="BR291" s="265">
        <v>0.37180000000000002</v>
      </c>
      <c r="BS291" s="265">
        <v>0.29919000000000001</v>
      </c>
      <c r="BT291" s="265">
        <v>0.32595000000000002</v>
      </c>
      <c r="BU291" s="265">
        <v>1.0662E-2</v>
      </c>
      <c r="BV291" s="265">
        <v>4.8653999999999998E-3</v>
      </c>
      <c r="BW291" s="265">
        <v>1.9550000000000001E-2</v>
      </c>
      <c r="BX291" s="265">
        <v>8.3493999999999999E-3</v>
      </c>
      <c r="BY291" s="265">
        <v>0.74099000000000004</v>
      </c>
      <c r="BZ291" s="265">
        <v>0.73060000000000003</v>
      </c>
      <c r="CA291" s="265">
        <v>0.99199999999999999</v>
      </c>
      <c r="CB291" s="265">
        <v>0.83111999999999997</v>
      </c>
      <c r="CC291" s="265">
        <v>0.97450999999999999</v>
      </c>
      <c r="CD291" s="265">
        <v>0.72899000000000003</v>
      </c>
      <c r="CE291" s="265">
        <v>0.68213000000000001</v>
      </c>
      <c r="CF291" s="265">
        <v>0.74307000000000001</v>
      </c>
      <c r="CG291" s="265">
        <v>0.70052000000000003</v>
      </c>
      <c r="CH291" s="265">
        <v>0.69528999999999996</v>
      </c>
      <c r="CI291" s="265">
        <v>0.69871000000000005</v>
      </c>
      <c r="CJ291" s="265">
        <v>0.70094999999999996</v>
      </c>
      <c r="CK291" s="265">
        <v>0.75414999999999999</v>
      </c>
      <c r="CL291" s="265">
        <v>0.52729000000000004</v>
      </c>
      <c r="CM291" s="265">
        <v>9.3482999999999997E-2</v>
      </c>
      <c r="CN291" s="265">
        <v>0.11111</v>
      </c>
      <c r="CO291" s="265">
        <v>8.6551000000000003E-2</v>
      </c>
      <c r="CP291" s="265">
        <v>9.0606000000000006E-2</v>
      </c>
      <c r="CQ291" s="265">
        <v>8.6298E-2</v>
      </c>
      <c r="CR291" s="265">
        <v>0.06</v>
      </c>
      <c r="CS291" s="265">
        <v>4.0815999999999998E-2</v>
      </c>
      <c r="CT291" s="265">
        <v>7.8350000000000003E-2</v>
      </c>
      <c r="CU291" s="265">
        <v>9.4E-2</v>
      </c>
      <c r="CV291" s="265">
        <v>7.8986000000000001E-2</v>
      </c>
      <c r="CW291" s="265">
        <v>0.12726999999999999</v>
      </c>
      <c r="CX291" s="265">
        <v>5.9794E-2</v>
      </c>
      <c r="CY291" s="265">
        <v>0.12784000000000001</v>
      </c>
      <c r="CZ291" s="265">
        <v>0.61304000000000003</v>
      </c>
      <c r="DA291" s="265">
        <v>0.36840000000000001</v>
      </c>
      <c r="DB291" s="265">
        <v>6.4645999999999995E-2</v>
      </c>
      <c r="DC291" s="265">
        <v>5.7731999999999999E-2</v>
      </c>
      <c r="DD291" s="265">
        <v>5.4545000000000003E-2</v>
      </c>
      <c r="DE291" s="265">
        <v>7.8350000000000003E-2</v>
      </c>
      <c r="DF291" s="265">
        <v>1.456E-3</v>
      </c>
      <c r="DG291" s="265">
        <v>1.5458E-3</v>
      </c>
      <c r="DH291" s="265">
        <v>0.17645</v>
      </c>
      <c r="DI291" s="265">
        <v>5.4900000000000001E-4</v>
      </c>
      <c r="DJ291" s="265">
        <v>7.1159999999999995E-4</v>
      </c>
      <c r="DK291" s="265">
        <v>3.637E-3</v>
      </c>
      <c r="DL291" s="265">
        <v>3.4600000000000001E-5</v>
      </c>
      <c r="DM291" s="265">
        <v>1.7174E-3</v>
      </c>
      <c r="DN291" s="265">
        <v>1.9911999999999998E-3</v>
      </c>
      <c r="DO291" s="265">
        <v>3.4299999999999999E-4</v>
      </c>
      <c r="DP291" s="265">
        <v>1.8158E-3</v>
      </c>
      <c r="DQ291" s="265">
        <v>6.0717999999999996E-3</v>
      </c>
      <c r="DR291" s="265">
        <v>8.4214000000000008E-3</v>
      </c>
      <c r="DS291" s="265">
        <v>1.383E-2</v>
      </c>
      <c r="DT291" s="265">
        <v>1.8395999999999999E-2</v>
      </c>
      <c r="DU291" s="265">
        <v>4.7340000000000001E-4</v>
      </c>
      <c r="DV291" s="265">
        <v>1.9400000000000001E-5</v>
      </c>
      <c r="DW291" s="265">
        <v>7.7340000000000004E-4</v>
      </c>
      <c r="DX291" s="265">
        <v>7.3292000000000001E-3</v>
      </c>
      <c r="DY291" s="265">
        <v>8.9604000000000003E-3</v>
      </c>
      <c r="DZ291" s="265">
        <v>2.02E-5</v>
      </c>
      <c r="EA291" s="265">
        <v>8.0880000000000004E-4</v>
      </c>
      <c r="EB291" s="265">
        <v>7.1060000000000003E-4</v>
      </c>
      <c r="EC291" s="265">
        <v>7.1060000000000003E-4</v>
      </c>
      <c r="ED291" s="265">
        <v>7.1060000000000003E-4</v>
      </c>
      <c r="EE291" s="265">
        <v>7.1060000000000003E-4</v>
      </c>
      <c r="EF291" s="265">
        <v>5.7234E-3</v>
      </c>
      <c r="EG291" s="265">
        <v>8.0880000000000004E-4</v>
      </c>
      <c r="EH291" s="265">
        <v>9.3280000000000001E-4</v>
      </c>
      <c r="EI291" s="265">
        <v>0.11633</v>
      </c>
      <c r="EJ291" s="265">
        <v>9.6906999999999993E-2</v>
      </c>
      <c r="EK291" s="265">
        <v>5.6565999999999998E-2</v>
      </c>
      <c r="EL291" s="265">
        <v>5.8333000000000003E-2</v>
      </c>
      <c r="EM291" s="265">
        <v>8.1700000000000002E-3</v>
      </c>
      <c r="EN291" s="265">
        <v>6.5279999999999999E-3</v>
      </c>
      <c r="EO291" s="265">
        <v>0.50131999999999999</v>
      </c>
      <c r="EP291" s="265">
        <v>0.13036</v>
      </c>
      <c r="EQ291" s="265">
        <v>1.4049000000000001E-2</v>
      </c>
      <c r="ER291" s="265">
        <v>1.3252999999999999E-2</v>
      </c>
      <c r="ES291" s="265">
        <v>1.4041E-2</v>
      </c>
      <c r="ET291" s="265">
        <v>1.4283000000000001E-2</v>
      </c>
      <c r="EU291" s="265">
        <v>1.3991999999999999E-2</v>
      </c>
      <c r="EV291" s="265">
        <v>7.6791999999999997E-3</v>
      </c>
      <c r="EW291" s="265">
        <v>8.7443999999999994E-3</v>
      </c>
      <c r="EX291" s="265">
        <v>1.091E-2</v>
      </c>
      <c r="EY291" s="265">
        <v>1.4588E-2</v>
      </c>
      <c r="EZ291" s="265">
        <v>0.14066999999999999</v>
      </c>
      <c r="FA291" s="265">
        <v>1.2553E-2</v>
      </c>
      <c r="FB291" s="265">
        <v>9.9977999999999994E-3</v>
      </c>
      <c r="FC291" s="265">
        <v>7.7489999999999998E-3</v>
      </c>
      <c r="FD291" s="265">
        <v>1.7224E-2</v>
      </c>
      <c r="FE291" s="265">
        <v>5.8681999999999996E-3</v>
      </c>
      <c r="FF291" s="265">
        <v>1.7453E-2</v>
      </c>
      <c r="FG291" s="265">
        <v>1.7162E-2</v>
      </c>
      <c r="FH291" s="265">
        <v>1.7878999999999999E-2</v>
      </c>
      <c r="FI291" s="265">
        <v>1.8228000000000001E-2</v>
      </c>
      <c r="FJ291" s="265">
        <v>4.4148E-3</v>
      </c>
      <c r="FK291" s="265">
        <v>4.5262000000000002E-3</v>
      </c>
      <c r="FL291" s="265">
        <v>9.3238000000000001E-2</v>
      </c>
      <c r="FM291" s="265">
        <v>9.0541999999999997E-2</v>
      </c>
      <c r="FN291" s="265">
        <v>0.74394000000000005</v>
      </c>
      <c r="FO291" s="265">
        <v>0.65</v>
      </c>
      <c r="FP291" s="265">
        <v>0.14813000000000001</v>
      </c>
      <c r="FQ291" s="265">
        <v>0.65615000000000001</v>
      </c>
      <c r="FR291" s="265">
        <v>0.51329999999999998</v>
      </c>
      <c r="FS291" s="265">
        <v>0.48355999999999999</v>
      </c>
      <c r="FT291" s="265">
        <v>0.81903000000000004</v>
      </c>
      <c r="FU291" s="265">
        <v>0.82826999999999995</v>
      </c>
      <c r="FV291" s="265">
        <v>0.29810999999999999</v>
      </c>
      <c r="FW291" s="265">
        <v>0.16569</v>
      </c>
      <c r="FX291" s="265">
        <v>0.58364000000000005</v>
      </c>
      <c r="FY291" s="265">
        <v>0.14995</v>
      </c>
      <c r="FZ291" s="265">
        <v>0.16569</v>
      </c>
      <c r="GA291" s="265">
        <v>0.49286999999999997</v>
      </c>
      <c r="GB291" s="265">
        <v>0.24329000000000001</v>
      </c>
      <c r="GC291" s="265">
        <v>0.36745</v>
      </c>
      <c r="GD291" s="265">
        <v>0.75383</v>
      </c>
      <c r="GE291" s="265">
        <v>0.48658000000000001</v>
      </c>
      <c r="GF291" s="265">
        <v>0.57003999999999999</v>
      </c>
      <c r="GG291" s="265">
        <v>0.21193999999999999</v>
      </c>
      <c r="GH291" s="265">
        <v>0.24185000000000001</v>
      </c>
      <c r="GI291" s="265">
        <v>0.22066</v>
      </c>
      <c r="GJ291" s="265">
        <v>0.70404999999999995</v>
      </c>
      <c r="GK291" s="265">
        <v>0.68711</v>
      </c>
      <c r="GL291" s="265">
        <v>0.40388000000000002</v>
      </c>
      <c r="GM291" s="265">
        <v>0.65729000000000004</v>
      </c>
      <c r="GN291" s="265">
        <v>0.34822999999999998</v>
      </c>
      <c r="GO291" s="265">
        <v>0.64878999999999998</v>
      </c>
      <c r="GP291" s="265">
        <v>0.56323000000000001</v>
      </c>
      <c r="GQ291" s="265">
        <v>0.56828000000000001</v>
      </c>
      <c r="GR291" s="265">
        <v>0.51366000000000001</v>
      </c>
      <c r="GS291" s="265">
        <v>0.58496000000000004</v>
      </c>
      <c r="GT291" s="265">
        <v>0.58133000000000001</v>
      </c>
      <c r="GU291" s="265">
        <v>0.58474000000000004</v>
      </c>
      <c r="GV291" s="265">
        <v>0.57333000000000001</v>
      </c>
      <c r="GW291" s="265">
        <v>0.51978999999999997</v>
      </c>
      <c r="GX291" s="265">
        <v>0.67852999999999997</v>
      </c>
      <c r="GY291" s="265">
        <v>0.16885</v>
      </c>
      <c r="GZ291" s="265">
        <v>0.13366</v>
      </c>
      <c r="HA291" s="265">
        <v>0.62712000000000001</v>
      </c>
      <c r="HB291" s="265">
        <v>0.60085999999999995</v>
      </c>
      <c r="HC291" s="265">
        <v>0.47391</v>
      </c>
      <c r="HD291" s="265">
        <v>0.32422000000000001</v>
      </c>
      <c r="HE291" s="265">
        <v>0.67612000000000005</v>
      </c>
      <c r="HF291" s="265">
        <v>0.32286999999999999</v>
      </c>
      <c r="HG291" s="265">
        <v>0.67562999999999995</v>
      </c>
      <c r="HH291" s="265">
        <v>0.67876000000000003</v>
      </c>
      <c r="HI291" s="265">
        <v>0.67559000000000002</v>
      </c>
      <c r="HJ291" s="265">
        <v>0.34277000000000002</v>
      </c>
      <c r="HK291" s="265">
        <v>0.73895999999999995</v>
      </c>
      <c r="HL291" s="265">
        <v>0.70759000000000005</v>
      </c>
      <c r="HM291" s="265">
        <v>0.56483000000000005</v>
      </c>
      <c r="HN291" s="265">
        <v>0.55717000000000005</v>
      </c>
      <c r="HO291" s="265">
        <v>0.55337000000000003</v>
      </c>
      <c r="HP291" s="265">
        <v>0.54686000000000001</v>
      </c>
      <c r="HQ291" s="265">
        <v>0.30386999999999997</v>
      </c>
      <c r="HR291" s="265">
        <v>0.29976000000000003</v>
      </c>
      <c r="HS291" s="265">
        <v>0.49401</v>
      </c>
      <c r="HT291" s="265">
        <v>0.29738999999999999</v>
      </c>
      <c r="HU291" s="265">
        <v>0.29050999999999999</v>
      </c>
      <c r="HV291" s="265">
        <v>0.57694000000000001</v>
      </c>
      <c r="HW291" s="265">
        <v>0.22624</v>
      </c>
      <c r="HX291" s="265">
        <v>0.25747999999999999</v>
      </c>
      <c r="HY291" s="265">
        <v>0.18135999999999999</v>
      </c>
      <c r="HZ291" s="265">
        <v>0.35648000000000002</v>
      </c>
      <c r="IA291" s="265">
        <v>0.48093000000000002</v>
      </c>
      <c r="IB291" s="265">
        <v>0.48531000000000002</v>
      </c>
      <c r="IC291" s="265">
        <v>0.47471999999999998</v>
      </c>
      <c r="ID291" s="265">
        <v>0.48037999999999997</v>
      </c>
      <c r="IE291" s="265">
        <v>0.51095999999999997</v>
      </c>
      <c r="IF291" s="265">
        <v>0.49976999999999999</v>
      </c>
      <c r="IG291" s="265">
        <v>0.60172999999999999</v>
      </c>
      <c r="IH291" s="265">
        <v>0.67598000000000003</v>
      </c>
      <c r="II291" s="265">
        <v>0.35369</v>
      </c>
      <c r="IJ291" s="265">
        <v>0.49948999999999999</v>
      </c>
      <c r="IK291" s="265">
        <v>0.49526999999999999</v>
      </c>
      <c r="IL291" s="265">
        <v>0.64932000000000001</v>
      </c>
      <c r="IM291" s="265">
        <v>0.39761999999999997</v>
      </c>
      <c r="IN291" s="265">
        <v>0.28277000000000002</v>
      </c>
      <c r="IO291" s="265">
        <v>0.12575</v>
      </c>
      <c r="IP291" s="265">
        <v>0.62270000000000003</v>
      </c>
      <c r="IQ291" s="265">
        <v>0.54115000000000002</v>
      </c>
      <c r="IR291" s="265">
        <v>0.23568</v>
      </c>
      <c r="IS291" s="265">
        <v>0.63524000000000003</v>
      </c>
      <c r="IT291" s="265">
        <v>0.20868999999999999</v>
      </c>
      <c r="IU291" s="265">
        <v>0.59196000000000004</v>
      </c>
      <c r="IV291" s="265">
        <v>0.80271999999999999</v>
      </c>
      <c r="IW291" s="265">
        <v>0.48879</v>
      </c>
      <c r="IX291" s="265">
        <v>0.56940000000000002</v>
      </c>
      <c r="IY291" s="265">
        <v>0.37230000000000002</v>
      </c>
      <c r="IZ291" s="265">
        <v>0.34871999999999997</v>
      </c>
      <c r="JA291" s="265">
        <v>0.36047000000000001</v>
      </c>
      <c r="JB291" s="265">
        <v>0.34616000000000002</v>
      </c>
      <c r="JC291" s="265">
        <v>0.37031999999999998</v>
      </c>
      <c r="JD291" s="265">
        <v>0.40670000000000001</v>
      </c>
      <c r="JE291" s="265">
        <v>0.66984999999999995</v>
      </c>
      <c r="JF291" s="265">
        <v>0.17133000000000001</v>
      </c>
      <c r="JG291" s="265">
        <v>0.53288000000000002</v>
      </c>
      <c r="JH291" s="265">
        <v>0.41238999999999998</v>
      </c>
      <c r="JI291" s="265">
        <v>0.27248</v>
      </c>
      <c r="JJ291" s="265">
        <v>0.24492</v>
      </c>
      <c r="JK291" s="265">
        <v>0.3075</v>
      </c>
      <c r="JL291" s="265">
        <v>0.34472999999999998</v>
      </c>
      <c r="JM291" s="265">
        <v>0.59480999999999995</v>
      </c>
      <c r="JN291" s="265">
        <v>0.52378999999999998</v>
      </c>
      <c r="JO291" s="265">
        <v>0.56298999999999999</v>
      </c>
      <c r="JP291" s="265">
        <v>0.20469000000000001</v>
      </c>
      <c r="JQ291" s="265">
        <v>0.57782999999999995</v>
      </c>
      <c r="JR291" s="265">
        <v>0.51593999999999995</v>
      </c>
      <c r="JS291" s="265">
        <v>0.48250999999999999</v>
      </c>
      <c r="JT291" s="265">
        <v>0.1283</v>
      </c>
      <c r="JU291" s="265">
        <v>0.43617</v>
      </c>
      <c r="JV291" s="265">
        <v>0.40739999999999998</v>
      </c>
      <c r="JW291" s="265">
        <v>0.59150000000000003</v>
      </c>
      <c r="JX291" s="265">
        <v>0.58774999999999999</v>
      </c>
      <c r="JY291" s="265">
        <v>0.56803000000000003</v>
      </c>
      <c r="JZ291" s="265">
        <v>0.53203999999999996</v>
      </c>
      <c r="KA291" s="265">
        <v>0.76524000000000003</v>
      </c>
      <c r="KB291" s="265">
        <v>0.89498999999999995</v>
      </c>
      <c r="KC291" s="265">
        <v>0.17802999999999999</v>
      </c>
      <c r="KD291" s="265">
        <v>0.13921</v>
      </c>
      <c r="KE291" s="265">
        <v>0.14749000000000001</v>
      </c>
      <c r="KF291" s="265">
        <v>0.15096000000000001</v>
      </c>
      <c r="KG291" s="265">
        <v>0.14393</v>
      </c>
      <c r="KH291" s="265">
        <v>0.45123999999999997</v>
      </c>
      <c r="KI291" s="265">
        <v>0.47892000000000001</v>
      </c>
      <c r="KJ291" s="265">
        <v>0.46916000000000002</v>
      </c>
      <c r="KK291" s="265">
        <v>0.81337000000000004</v>
      </c>
      <c r="KL291" s="265">
        <v>0.77485000000000004</v>
      </c>
      <c r="KM291" s="265">
        <v>0.98129</v>
      </c>
      <c r="KN291" s="265">
        <v>0.8881</v>
      </c>
      <c r="KO291" s="265">
        <v>0.78659000000000001</v>
      </c>
      <c r="KP291" s="265">
        <v>5.6468277236939087E-3</v>
      </c>
      <c r="KQ291" s="265">
        <v>0.62099000000000004</v>
      </c>
      <c r="KR291" s="265">
        <v>0.56410000000000005</v>
      </c>
      <c r="KS291" s="265">
        <v>0.51983999999999997</v>
      </c>
      <c r="KT291" s="265">
        <v>0.93695401936853728</v>
      </c>
      <c r="KU291" s="265">
        <v>0.45443</v>
      </c>
      <c r="KV291" s="265">
        <v>0.62287999999999999</v>
      </c>
      <c r="KW291" s="265">
        <v>0.68374999999999997</v>
      </c>
      <c r="KX291" s="265">
        <v>0.76807000000000003</v>
      </c>
      <c r="KY291" s="265">
        <v>0.89119000000000004</v>
      </c>
      <c r="KZ291" s="265">
        <v>0.98250999999999999</v>
      </c>
      <c r="LA291" s="265">
        <v>0.99729000000000001</v>
      </c>
      <c r="LB291" s="265">
        <v>0.95679999999999998</v>
      </c>
      <c r="LC291" s="265">
        <v>1</v>
      </c>
      <c r="LD291" s="265">
        <v>0</v>
      </c>
      <c r="LE291" s="265">
        <v>0.10697</v>
      </c>
      <c r="LF291" s="265">
        <v>0</v>
      </c>
      <c r="LG291" s="265">
        <v>0</v>
      </c>
      <c r="LH291" s="431">
        <v>1.1747392127290368E-3</v>
      </c>
      <c r="LI291" s="431">
        <v>1.0074694873765111E-3</v>
      </c>
      <c r="LJ291" s="431">
        <v>1.0682439897209406E-3</v>
      </c>
      <c r="LK291" s="431">
        <v>6.0892273904755712E-4</v>
      </c>
      <c r="LL291" s="431">
        <v>7.9884781735017896E-4</v>
      </c>
      <c r="LM291" s="431">
        <v>4.3269581510685384E-4</v>
      </c>
      <c r="LN291" s="431">
        <v>5.7835946790874004E-4</v>
      </c>
      <c r="LO291" s="431">
        <v>3.2696305424906313E-4</v>
      </c>
      <c r="LP291" s="431">
        <v>4.5095162931829691E-4</v>
      </c>
      <c r="LQ291" s="431">
        <v>3.1949239200912416E-4</v>
      </c>
      <c r="LR291" s="431">
        <v>1.0105265537276864E-3</v>
      </c>
      <c r="LS291" s="431">
        <v>6.7311065504327416E-4</v>
      </c>
      <c r="LT291" s="431">
        <v>1.0302866576239467E-3</v>
      </c>
      <c r="LU291" s="431">
        <v>4.8653743579052389E-4</v>
      </c>
      <c r="LV291" s="431">
        <v>7.2422635275870562E-4</v>
      </c>
      <c r="LW291" s="431">
        <v>3.6581789026968181E-4</v>
      </c>
      <c r="LX291" s="431">
        <v>6.4762291731312871E-4</v>
      </c>
      <c r="LY291" s="431">
        <v>4.1713184327818453E-4</v>
      </c>
      <c r="LZ291" s="431">
        <v>1.1055095819756389E-3</v>
      </c>
      <c r="MA291" s="431">
        <v>9.105296921916306E-4</v>
      </c>
      <c r="MB291" s="431">
        <v>1.1197847779840231E-3</v>
      </c>
      <c r="MC291" s="431">
        <v>5.7864631526172161E-4</v>
      </c>
      <c r="MD291" s="431">
        <v>4.8764600069262087E-4</v>
      </c>
      <c r="ME291" s="431">
        <v>7.702904986217618E-4</v>
      </c>
      <c r="MF291" s="431">
        <v>8.4365479415282607E-4</v>
      </c>
      <c r="MG291" s="431">
        <v>7.0084643084555864E-4</v>
      </c>
      <c r="MH291" s="266"/>
      <c r="MI291" s="266"/>
      <c r="MJ291" s="266"/>
      <c r="MK291" s="266"/>
      <c r="ML291" s="266"/>
      <c r="MM291" s="266"/>
      <c r="MN291" s="266"/>
      <c r="MO291" s="266"/>
      <c r="MP291" s="266"/>
      <c r="MQ291" s="266"/>
      <c r="MR291" s="266"/>
      <c r="MS291" s="266"/>
      <c r="MT291" s="266"/>
      <c r="MU291" s="266"/>
      <c r="MV291" s="266"/>
      <c r="MW291" s="266"/>
      <c r="MX291" s="266"/>
      <c r="MY291" s="266"/>
      <c r="MZ291" s="266"/>
      <c r="NA291" s="266"/>
      <c r="NB291" s="266"/>
      <c r="NC291" s="266"/>
      <c r="ND291" s="266"/>
      <c r="NE291" s="266"/>
      <c r="NF291" s="266"/>
      <c r="NG291" s="266"/>
      <c r="NH291" s="266"/>
      <c r="NI291" s="266"/>
      <c r="NJ291" s="266"/>
      <c r="NK291" s="266"/>
      <c r="NL291" s="266"/>
      <c r="NM291" s="266"/>
      <c r="NN291" s="266"/>
      <c r="NO291" s="266"/>
      <c r="NP291" s="266"/>
      <c r="NQ291" s="266"/>
      <c r="NR291" s="266"/>
      <c r="NS291" s="266"/>
      <c r="NT291" s="266"/>
      <c r="NU291" s="266"/>
      <c r="NV291" s="266"/>
      <c r="NW291" s="266"/>
      <c r="NX291" s="266"/>
      <c r="NY291" s="266"/>
      <c r="NZ291" s="266"/>
      <c r="OA291" s="266"/>
      <c r="OB291" s="266"/>
      <c r="OC291" s="266"/>
      <c r="OD291" s="266"/>
      <c r="OE291" s="266"/>
      <c r="OF291" s="266"/>
      <c r="OG291" s="266"/>
      <c r="OH291" s="266"/>
      <c r="OI291" s="266"/>
      <c r="OJ291" s="266"/>
      <c r="OK291" s="266"/>
      <c r="OL291" s="266"/>
      <c r="OM291" s="266"/>
      <c r="ON291" s="267"/>
    </row>
    <row r="292" spans="1:404">
      <c r="A292" s="261">
        <v>667</v>
      </c>
      <c r="B292" s="265">
        <v>6.1232000000000002E-2</v>
      </c>
      <c r="C292" s="265">
        <v>7.9932000000000003E-2</v>
      </c>
      <c r="D292" s="265">
        <v>9.5384999999999998E-2</v>
      </c>
      <c r="E292" s="265">
        <v>0.11447</v>
      </c>
      <c r="F292" s="265">
        <v>5.8145000000000002E-2</v>
      </c>
      <c r="G292" s="265">
        <v>7.4272000000000005E-2</v>
      </c>
      <c r="H292" s="265">
        <v>0.18346000000000001</v>
      </c>
      <c r="I292" s="265">
        <v>0.35026000000000002</v>
      </c>
      <c r="J292" s="265">
        <v>0.37241000000000002</v>
      </c>
      <c r="K292" s="265">
        <v>2.4535000000000001E-2</v>
      </c>
      <c r="L292" s="265">
        <v>2.6084E-2</v>
      </c>
      <c r="M292" s="265">
        <v>3.0759999999999999E-2</v>
      </c>
      <c r="N292" s="265">
        <v>0.28438000000000002</v>
      </c>
      <c r="O292" s="265">
        <v>0.12684999999999999</v>
      </c>
      <c r="P292" s="265">
        <v>7.2139999999999996E-2</v>
      </c>
      <c r="Q292" s="265">
        <v>5.5481999999999997E-2</v>
      </c>
      <c r="R292" s="265">
        <v>0.10886999999999999</v>
      </c>
      <c r="S292" s="265">
        <v>0.22899</v>
      </c>
      <c r="T292" s="265">
        <v>0.15856000000000001</v>
      </c>
      <c r="U292" s="265">
        <v>0.16972999999999999</v>
      </c>
      <c r="V292" s="265">
        <v>0.11377</v>
      </c>
      <c r="W292" s="265">
        <v>5.2663000000000001E-2</v>
      </c>
      <c r="X292" s="265">
        <v>4.2777999999999997E-2</v>
      </c>
      <c r="Y292" s="265">
        <v>5.5039999999999999E-2</v>
      </c>
      <c r="Z292" s="265">
        <v>3.7276999999999998E-2</v>
      </c>
      <c r="AA292" s="265">
        <v>6.0984999999999998E-2</v>
      </c>
      <c r="AB292" s="265">
        <v>4.2631000000000002E-2</v>
      </c>
      <c r="AC292" s="265">
        <v>0.31442999999999999</v>
      </c>
      <c r="AD292" s="265">
        <v>0.21118000000000001</v>
      </c>
      <c r="AE292" s="265">
        <v>3.1621999999999997E-2</v>
      </c>
      <c r="AF292" s="265">
        <v>3.1308000000000002E-2</v>
      </c>
      <c r="AG292" s="265">
        <v>2.3283000000000002E-2</v>
      </c>
      <c r="AH292" s="265">
        <v>2.3438000000000001E-2</v>
      </c>
      <c r="AI292" s="265">
        <v>2.6313E-2</v>
      </c>
      <c r="AJ292" s="265">
        <v>2.7091E-2</v>
      </c>
      <c r="AK292" s="265">
        <v>1.9140999999999998E-2</v>
      </c>
      <c r="AL292" s="265">
        <v>2.6138999999999999E-2</v>
      </c>
      <c r="AM292" s="265">
        <v>2.0788000000000001E-2</v>
      </c>
      <c r="AN292" s="265">
        <v>1.8622E-2</v>
      </c>
      <c r="AO292" s="265">
        <v>2.3476E-2</v>
      </c>
      <c r="AP292" s="265">
        <v>2.5347000000000001E-2</v>
      </c>
      <c r="AQ292" s="265">
        <v>1.7096E-2</v>
      </c>
      <c r="AR292" s="265">
        <v>2.3307999999999999E-2</v>
      </c>
      <c r="AS292" s="265">
        <v>1.9151999999999999E-2</v>
      </c>
      <c r="AT292" s="265">
        <v>1.7010000000000001E-2</v>
      </c>
      <c r="AU292" s="265">
        <v>2.231E-2</v>
      </c>
      <c r="AV292" s="265">
        <v>1.6827999999999999E-2</v>
      </c>
      <c r="AW292" s="265">
        <v>2.5180999999999999E-2</v>
      </c>
      <c r="AX292" s="265">
        <v>2.3965E-2</v>
      </c>
      <c r="AY292" s="265">
        <v>2.2419999999999999E-2</v>
      </c>
      <c r="AZ292" s="265">
        <v>1.9383999999999998E-2</v>
      </c>
      <c r="BA292" s="265">
        <v>3.4605999999999998E-2</v>
      </c>
      <c r="BB292" s="265">
        <v>3.4605999999999998E-2</v>
      </c>
      <c r="BC292" s="265">
        <v>3.4576000000000003E-2</v>
      </c>
      <c r="BD292" s="265">
        <v>3.4605999999999998E-2</v>
      </c>
      <c r="BE292" s="265">
        <v>7.6546000000000003E-2</v>
      </c>
      <c r="BF292" s="265">
        <v>6.7297999999999997E-2</v>
      </c>
      <c r="BG292" s="265">
        <v>0.31896999999999998</v>
      </c>
      <c r="BH292" s="265">
        <v>0.31985999999999998</v>
      </c>
      <c r="BI292" s="265">
        <v>0.74750000000000005</v>
      </c>
      <c r="BJ292" s="265">
        <v>0.68262999999999996</v>
      </c>
      <c r="BK292" s="265">
        <v>0.17921999999999999</v>
      </c>
      <c r="BL292" s="265">
        <v>0.40575</v>
      </c>
      <c r="BM292" s="265">
        <v>0.21462999999999999</v>
      </c>
      <c r="BN292" s="265">
        <v>0.38019999999999998</v>
      </c>
      <c r="BO292" s="265">
        <v>0.41143000000000002</v>
      </c>
      <c r="BP292" s="265">
        <v>5.1496E-2</v>
      </c>
      <c r="BQ292" s="265">
        <v>0.30935000000000001</v>
      </c>
      <c r="BR292" s="265">
        <v>0.36619000000000002</v>
      </c>
      <c r="BS292" s="265">
        <v>0.30345</v>
      </c>
      <c r="BT292" s="265">
        <v>0.31892999999999999</v>
      </c>
      <c r="BU292" s="265">
        <v>1.0815E-2</v>
      </c>
      <c r="BV292" s="265">
        <v>5.3198000000000004E-3</v>
      </c>
      <c r="BW292" s="265">
        <v>1.9618E-2</v>
      </c>
      <c r="BX292" s="265">
        <v>8.5368000000000006E-3</v>
      </c>
      <c r="BY292" s="265">
        <v>0.74346000000000001</v>
      </c>
      <c r="BZ292" s="265">
        <v>0.73424999999999996</v>
      </c>
      <c r="CA292" s="265">
        <v>0.99399999999999999</v>
      </c>
      <c r="CB292" s="265">
        <v>0.83296999999999999</v>
      </c>
      <c r="CC292" s="265">
        <v>0.97589999999999999</v>
      </c>
      <c r="CD292" s="265">
        <v>0.73170999999999997</v>
      </c>
      <c r="CE292" s="265">
        <v>0.68501000000000001</v>
      </c>
      <c r="CF292" s="265">
        <v>0.74580999999999997</v>
      </c>
      <c r="CG292" s="265">
        <v>0.70174999999999998</v>
      </c>
      <c r="CH292" s="265">
        <v>0.69811999999999996</v>
      </c>
      <c r="CI292" s="265">
        <v>0.70182999999999995</v>
      </c>
      <c r="CJ292" s="265">
        <v>0.70411000000000001</v>
      </c>
      <c r="CK292" s="265">
        <v>0.75600999999999996</v>
      </c>
      <c r="CL292" s="265">
        <v>0.53044000000000002</v>
      </c>
      <c r="CM292" s="265">
        <v>9.1721999999999998E-2</v>
      </c>
      <c r="CN292" s="265">
        <v>0.10101</v>
      </c>
      <c r="CO292" s="265">
        <v>8.4816000000000003E-2</v>
      </c>
      <c r="CP292" s="265">
        <v>8.8429999999999995E-2</v>
      </c>
      <c r="CQ292" s="265">
        <v>8.4224999999999994E-2</v>
      </c>
      <c r="CR292" s="265">
        <v>0.06</v>
      </c>
      <c r="CS292" s="265">
        <v>4.0815999999999998E-2</v>
      </c>
      <c r="CT292" s="265">
        <v>7.4227000000000001E-2</v>
      </c>
      <c r="CU292" s="265">
        <v>8.7999999999999995E-2</v>
      </c>
      <c r="CV292" s="265">
        <v>7.6636999999999997E-2</v>
      </c>
      <c r="CW292" s="265">
        <v>0.12323000000000001</v>
      </c>
      <c r="CX292" s="265">
        <v>5.7731999999999999E-2</v>
      </c>
      <c r="CY292" s="265">
        <v>0.12164999999999999</v>
      </c>
      <c r="CZ292" s="265">
        <v>0.56764000000000003</v>
      </c>
      <c r="DA292" s="265">
        <v>0.33714</v>
      </c>
      <c r="DB292" s="265">
        <v>5.8585999999999999E-2</v>
      </c>
      <c r="DC292" s="265">
        <v>5.3608000000000003E-2</v>
      </c>
      <c r="DD292" s="265">
        <v>4.8485E-2</v>
      </c>
      <c r="DE292" s="265">
        <v>7.4227000000000001E-2</v>
      </c>
      <c r="DF292" s="265">
        <v>1.389E-3</v>
      </c>
      <c r="DG292" s="265">
        <v>1.4775999999999999E-3</v>
      </c>
      <c r="DH292" s="265">
        <v>0.15856999999999999</v>
      </c>
      <c r="DI292" s="265">
        <v>4.55E-4</v>
      </c>
      <c r="DJ292" s="265">
        <v>5.9119999999999995E-4</v>
      </c>
      <c r="DK292" s="265">
        <v>3.0730000000000002E-3</v>
      </c>
      <c r="DL292" s="265">
        <v>2.8200000000000001E-5</v>
      </c>
      <c r="DM292" s="265">
        <v>1.6417999999999999E-3</v>
      </c>
      <c r="DN292" s="265">
        <v>1.6714E-3</v>
      </c>
      <c r="DO292" s="265">
        <v>2.8299999999999999E-4</v>
      </c>
      <c r="DP292" s="265">
        <v>1.5226E-3</v>
      </c>
      <c r="DQ292" s="265">
        <v>5.1666000000000004E-3</v>
      </c>
      <c r="DR292" s="265">
        <v>7.8088000000000003E-3</v>
      </c>
      <c r="DS292" s="265">
        <v>1.3412E-2</v>
      </c>
      <c r="DT292" s="265">
        <v>1.8235000000000001E-2</v>
      </c>
      <c r="DU292" s="265">
        <v>3.9179999999999998E-4</v>
      </c>
      <c r="DV292" s="265">
        <v>1.5800000000000001E-5</v>
      </c>
      <c r="DW292" s="265">
        <v>6.4280000000000001E-4</v>
      </c>
      <c r="DX292" s="265">
        <v>6.8094000000000002E-3</v>
      </c>
      <c r="DY292" s="265">
        <v>8.0797999999999998E-3</v>
      </c>
      <c r="DZ292" s="265">
        <v>1.6399999999999999E-5</v>
      </c>
      <c r="EA292" s="265">
        <v>6.7259999999999998E-4</v>
      </c>
      <c r="EB292" s="265">
        <v>5.9020000000000003E-4</v>
      </c>
      <c r="EC292" s="265">
        <v>5.9020000000000003E-4</v>
      </c>
      <c r="ED292" s="265">
        <v>5.9020000000000003E-4</v>
      </c>
      <c r="EE292" s="265">
        <v>5.9020000000000003E-4</v>
      </c>
      <c r="EF292" s="265">
        <v>5.1628000000000004E-3</v>
      </c>
      <c r="EG292" s="265">
        <v>6.7259999999999998E-4</v>
      </c>
      <c r="EH292" s="265">
        <v>7.7660000000000001E-4</v>
      </c>
      <c r="EI292" s="265">
        <v>0.11020000000000001</v>
      </c>
      <c r="EJ292" s="265">
        <v>9.0721999999999997E-2</v>
      </c>
      <c r="EK292" s="265">
        <v>5.2525000000000002E-2</v>
      </c>
      <c r="EL292" s="265">
        <v>5.4167E-2</v>
      </c>
      <c r="EM292" s="265">
        <v>6.9779999999999998E-3</v>
      </c>
      <c r="EN292" s="265">
        <v>5.5599999999999998E-3</v>
      </c>
      <c r="EO292" s="265">
        <v>0.47871999999999998</v>
      </c>
      <c r="EP292" s="265">
        <v>0.12628</v>
      </c>
      <c r="EQ292" s="265">
        <v>1.2645999999999999E-2</v>
      </c>
      <c r="ER292" s="265">
        <v>1.1953999999999999E-2</v>
      </c>
      <c r="ES292" s="265">
        <v>1.2670000000000001E-2</v>
      </c>
      <c r="ET292" s="265">
        <v>1.2909E-2</v>
      </c>
      <c r="EU292" s="265">
        <v>1.2597000000000001E-2</v>
      </c>
      <c r="EV292" s="265">
        <v>7.0124000000000002E-3</v>
      </c>
      <c r="EW292" s="265">
        <v>7.9678000000000006E-3</v>
      </c>
      <c r="EX292" s="265">
        <v>9.8896000000000001E-3</v>
      </c>
      <c r="EY292" s="265">
        <v>1.3148999999999999E-2</v>
      </c>
      <c r="EZ292" s="265">
        <v>0.13632</v>
      </c>
      <c r="FA292" s="265">
        <v>1.1412E-2</v>
      </c>
      <c r="FB292" s="265">
        <v>9.1225999999999998E-3</v>
      </c>
      <c r="FC292" s="265">
        <v>7.11E-3</v>
      </c>
      <c r="FD292" s="265">
        <v>1.554E-2</v>
      </c>
      <c r="FE292" s="265">
        <v>5.4244000000000002E-3</v>
      </c>
      <c r="FF292" s="265">
        <v>1.5709999999999998E-2</v>
      </c>
      <c r="FG292" s="265">
        <v>1.5507999999999999E-2</v>
      </c>
      <c r="FH292" s="265">
        <v>1.6087000000000001E-2</v>
      </c>
      <c r="FI292" s="265">
        <v>1.6383999999999999E-2</v>
      </c>
      <c r="FJ292" s="265">
        <v>3.7406000000000002E-3</v>
      </c>
      <c r="FK292" s="265">
        <v>3.8363999999999998E-3</v>
      </c>
      <c r="FL292" s="265">
        <v>8.9160000000000003E-2</v>
      </c>
      <c r="FM292" s="265">
        <v>8.7470999999999993E-2</v>
      </c>
      <c r="FN292" s="265">
        <v>0.73011000000000004</v>
      </c>
      <c r="FO292" s="265">
        <v>0.64</v>
      </c>
      <c r="FP292" s="265">
        <v>0.14438999999999999</v>
      </c>
      <c r="FQ292" s="265">
        <v>0.64703999999999995</v>
      </c>
      <c r="FR292" s="265">
        <v>0.50168999999999997</v>
      </c>
      <c r="FS292" s="265">
        <v>0.47284999999999999</v>
      </c>
      <c r="FT292" s="265">
        <v>0.80828999999999995</v>
      </c>
      <c r="FU292" s="265">
        <v>0.81777</v>
      </c>
      <c r="FV292" s="265">
        <v>0.29268</v>
      </c>
      <c r="FW292" s="265">
        <v>0.16206999999999999</v>
      </c>
      <c r="FX292" s="265">
        <v>0.57325000000000004</v>
      </c>
      <c r="FY292" s="265">
        <v>0.1467</v>
      </c>
      <c r="FZ292" s="265">
        <v>0.16206999999999999</v>
      </c>
      <c r="GA292" s="265">
        <v>0.48569000000000001</v>
      </c>
      <c r="GB292" s="265">
        <v>0.23851</v>
      </c>
      <c r="GC292" s="265">
        <v>0.35865999999999998</v>
      </c>
      <c r="GD292" s="265">
        <v>0.74373</v>
      </c>
      <c r="GE292" s="265">
        <v>0.47743999999999998</v>
      </c>
      <c r="GF292" s="265">
        <v>0.55874999999999997</v>
      </c>
      <c r="GG292" s="265">
        <v>0.20755000000000001</v>
      </c>
      <c r="GH292" s="265">
        <v>0.23710000000000001</v>
      </c>
      <c r="GI292" s="265">
        <v>0.21587000000000001</v>
      </c>
      <c r="GJ292" s="265">
        <v>0.69269000000000003</v>
      </c>
      <c r="GK292" s="265">
        <v>0.67186999999999997</v>
      </c>
      <c r="GL292" s="265">
        <v>0.39662999999999998</v>
      </c>
      <c r="GM292" s="265">
        <v>0.64751000000000003</v>
      </c>
      <c r="GN292" s="265">
        <v>0.34104000000000001</v>
      </c>
      <c r="GO292" s="265">
        <v>0.63890000000000002</v>
      </c>
      <c r="GP292" s="265">
        <v>0.55276999999999998</v>
      </c>
      <c r="GQ292" s="265">
        <v>0.55786999999999998</v>
      </c>
      <c r="GR292" s="265">
        <v>0.50604000000000005</v>
      </c>
      <c r="GS292" s="265">
        <v>0.57435999999999998</v>
      </c>
      <c r="GT292" s="265">
        <v>0.57052000000000003</v>
      </c>
      <c r="GU292" s="265">
        <v>0.57411000000000001</v>
      </c>
      <c r="GV292" s="265">
        <v>0.56333</v>
      </c>
      <c r="GW292" s="265">
        <v>0.50927999999999995</v>
      </c>
      <c r="GX292" s="265">
        <v>0.66808999999999996</v>
      </c>
      <c r="GY292" s="265">
        <v>0.16500999999999999</v>
      </c>
      <c r="GZ292" s="265">
        <v>0.13063</v>
      </c>
      <c r="HA292" s="265">
        <v>0.61407999999999996</v>
      </c>
      <c r="HB292" s="265">
        <v>0.58979999999999999</v>
      </c>
      <c r="HC292" s="265">
        <v>0.46540999999999999</v>
      </c>
      <c r="HD292" s="265">
        <v>0.31913999999999998</v>
      </c>
      <c r="HE292" s="265">
        <v>0.66615999999999997</v>
      </c>
      <c r="HF292" s="265">
        <v>0.31608000000000003</v>
      </c>
      <c r="HG292" s="265">
        <v>0.66566999999999998</v>
      </c>
      <c r="HH292" s="265">
        <v>0.66869999999999996</v>
      </c>
      <c r="HI292" s="265">
        <v>0.66559999999999997</v>
      </c>
      <c r="HJ292" s="265">
        <v>0.33572999999999997</v>
      </c>
      <c r="HK292" s="265">
        <v>0.72787000000000002</v>
      </c>
      <c r="HL292" s="265">
        <v>0.69684999999999997</v>
      </c>
      <c r="HM292" s="265">
        <v>0.55462</v>
      </c>
      <c r="HN292" s="265">
        <v>0.54683000000000004</v>
      </c>
      <c r="HO292" s="265">
        <v>0.54276000000000002</v>
      </c>
      <c r="HP292" s="265">
        <v>0.53332999999999997</v>
      </c>
      <c r="HQ292" s="265">
        <v>0.29848000000000002</v>
      </c>
      <c r="HR292" s="265">
        <v>0.29371000000000003</v>
      </c>
      <c r="HS292" s="265">
        <v>0.48435</v>
      </c>
      <c r="HT292" s="265">
        <v>0.29082000000000002</v>
      </c>
      <c r="HU292" s="265">
        <v>0.28512999999999999</v>
      </c>
      <c r="HV292" s="265">
        <v>0.56603000000000003</v>
      </c>
      <c r="HW292" s="265">
        <v>0.22208</v>
      </c>
      <c r="HX292" s="265">
        <v>0.25264999999999999</v>
      </c>
      <c r="HY292" s="265">
        <v>0.17749000000000001</v>
      </c>
      <c r="HZ292" s="265">
        <v>0.34919</v>
      </c>
      <c r="IA292" s="265">
        <v>0.47192000000000001</v>
      </c>
      <c r="IB292" s="265">
        <v>0.47639999999999999</v>
      </c>
      <c r="IC292" s="265">
        <v>0.46587000000000001</v>
      </c>
      <c r="ID292" s="265">
        <v>0.47144000000000003</v>
      </c>
      <c r="IE292" s="265">
        <v>0.50048000000000004</v>
      </c>
      <c r="IF292" s="265">
        <v>0.48836000000000002</v>
      </c>
      <c r="IG292" s="265">
        <v>0.59123999999999999</v>
      </c>
      <c r="IH292" s="265">
        <v>0.66640999999999995</v>
      </c>
      <c r="II292" s="265">
        <v>0.34501999999999999</v>
      </c>
      <c r="IJ292" s="265">
        <v>0.48710999999999999</v>
      </c>
      <c r="IK292" s="265">
        <v>0.48321999999999998</v>
      </c>
      <c r="IL292" s="265">
        <v>0.63878999999999997</v>
      </c>
      <c r="IM292" s="265">
        <v>0.38947999999999999</v>
      </c>
      <c r="IN292" s="265">
        <v>0.27662999999999999</v>
      </c>
      <c r="IO292" s="265">
        <v>0.12161</v>
      </c>
      <c r="IP292" s="265">
        <v>0.61102000000000001</v>
      </c>
      <c r="IQ292" s="265">
        <v>0.52868000000000004</v>
      </c>
      <c r="IR292" s="265">
        <v>0.23072000000000001</v>
      </c>
      <c r="IS292" s="265">
        <v>0.61677999999999999</v>
      </c>
      <c r="IT292" s="265">
        <v>0.20391999999999999</v>
      </c>
      <c r="IU292" s="265">
        <v>0.58162999999999998</v>
      </c>
      <c r="IV292" s="265">
        <v>0.79135</v>
      </c>
      <c r="IW292" s="265">
        <v>0.47843999999999998</v>
      </c>
      <c r="IX292" s="265">
        <v>0.55932000000000004</v>
      </c>
      <c r="IY292" s="265">
        <v>0.36475999999999997</v>
      </c>
      <c r="IZ292" s="265">
        <v>0.34177999999999997</v>
      </c>
      <c r="JA292" s="265">
        <v>0.35327999999999998</v>
      </c>
      <c r="JB292" s="265">
        <v>0.33928000000000003</v>
      </c>
      <c r="JC292" s="265">
        <v>0.36298000000000002</v>
      </c>
      <c r="JD292" s="265">
        <v>0.39817000000000002</v>
      </c>
      <c r="JE292" s="265">
        <v>0.65900999999999998</v>
      </c>
      <c r="JF292" s="265">
        <v>0.16772000000000001</v>
      </c>
      <c r="JG292" s="265">
        <v>0.52278000000000002</v>
      </c>
      <c r="JH292" s="265">
        <v>0.40427999999999997</v>
      </c>
      <c r="JI292" s="265">
        <v>0.26734000000000002</v>
      </c>
      <c r="JJ292" s="265">
        <v>0.23737</v>
      </c>
      <c r="JK292" s="265">
        <v>0.29765000000000003</v>
      </c>
      <c r="JL292" s="265">
        <v>0.33855000000000002</v>
      </c>
      <c r="JM292" s="265">
        <v>0.58496999999999999</v>
      </c>
      <c r="JN292" s="265">
        <v>0.51266</v>
      </c>
      <c r="JO292" s="265">
        <v>0.55249999999999999</v>
      </c>
      <c r="JP292" s="265">
        <v>0.20033999999999999</v>
      </c>
      <c r="JQ292" s="265">
        <v>0.56669999999999998</v>
      </c>
      <c r="JR292" s="265">
        <v>0.50517000000000001</v>
      </c>
      <c r="JS292" s="265">
        <v>0.47281000000000001</v>
      </c>
      <c r="JT292" s="265">
        <v>0.12509000000000001</v>
      </c>
      <c r="JU292" s="265">
        <v>0.42897999999999997</v>
      </c>
      <c r="JV292" s="265">
        <v>0.40040999999999999</v>
      </c>
      <c r="JW292" s="265">
        <v>0.58025000000000004</v>
      </c>
      <c r="JX292" s="265">
        <v>0.57728000000000002</v>
      </c>
      <c r="JY292" s="265">
        <v>0.55720000000000003</v>
      </c>
      <c r="JZ292" s="265">
        <v>0.52275000000000005</v>
      </c>
      <c r="KA292" s="265">
        <v>0.75373999999999997</v>
      </c>
      <c r="KB292" s="265">
        <v>0.88527999999999996</v>
      </c>
      <c r="KC292" s="265">
        <v>0.17422000000000001</v>
      </c>
      <c r="KD292" s="265">
        <v>0.13614000000000001</v>
      </c>
      <c r="KE292" s="265">
        <v>0.14427000000000001</v>
      </c>
      <c r="KF292" s="265">
        <v>0.14782000000000001</v>
      </c>
      <c r="KG292" s="265">
        <v>0.14094999999999999</v>
      </c>
      <c r="KH292" s="265">
        <v>0.44330999999999998</v>
      </c>
      <c r="KI292" s="265">
        <v>0.46873999999999999</v>
      </c>
      <c r="KJ292" s="265">
        <v>0.45918999999999999</v>
      </c>
      <c r="KK292" s="265">
        <v>0.80184</v>
      </c>
      <c r="KL292" s="265">
        <v>0.76368000000000003</v>
      </c>
      <c r="KM292" s="265">
        <v>0.98597000000000001</v>
      </c>
      <c r="KN292" s="265">
        <v>0.89158999999999999</v>
      </c>
      <c r="KO292" s="265">
        <v>0.78908999999999996</v>
      </c>
      <c r="KP292" s="265">
        <v>5.6657270291715738E-3</v>
      </c>
      <c r="KQ292" s="265">
        <v>0.62221000000000004</v>
      </c>
      <c r="KR292" s="265">
        <v>0.56493000000000004</v>
      </c>
      <c r="KS292" s="265">
        <v>0.52037999999999995</v>
      </c>
      <c r="KT292" s="265">
        <v>0.9388178978063898</v>
      </c>
      <c r="KU292" s="265">
        <v>0.45841999999999999</v>
      </c>
      <c r="KV292" s="265">
        <v>0.62629000000000001</v>
      </c>
      <c r="KW292" s="265">
        <v>0.68683000000000005</v>
      </c>
      <c r="KX292" s="265">
        <v>0.77059999999999995</v>
      </c>
      <c r="KY292" s="265">
        <v>0.89276</v>
      </c>
      <c r="KZ292" s="265">
        <v>0.98311999999999999</v>
      </c>
      <c r="LA292" s="265">
        <v>0.99704000000000004</v>
      </c>
      <c r="LB292" s="265">
        <v>0.95589999999999997</v>
      </c>
      <c r="LC292" s="265">
        <v>1</v>
      </c>
      <c r="LD292" s="265">
        <v>0</v>
      </c>
      <c r="LE292" s="265">
        <v>0.11826</v>
      </c>
      <c r="LF292" s="265">
        <v>0</v>
      </c>
      <c r="LG292" s="265">
        <v>0</v>
      </c>
      <c r="LH292" s="431">
        <v>1.1339426273480058E-3</v>
      </c>
      <c r="LI292" s="431">
        <v>9.7337673651054502E-4</v>
      </c>
      <c r="LJ292" s="431">
        <v>1.0342055466026068E-3</v>
      </c>
      <c r="LK292" s="431">
        <v>5.753904115408659E-4</v>
      </c>
      <c r="LL292" s="431">
        <v>7.6119974255561829E-4</v>
      </c>
      <c r="LM292" s="431">
        <v>3.9523318991996348E-4</v>
      </c>
      <c r="LN292" s="431">
        <v>5.4395996266975999E-4</v>
      </c>
      <c r="LO292" s="431">
        <v>2.9562442796304822E-4</v>
      </c>
      <c r="LP292" s="431">
        <v>4.1910700383596122E-4</v>
      </c>
      <c r="LQ292" s="431">
        <v>2.8767134062945843E-4</v>
      </c>
      <c r="LR292" s="431">
        <v>9.7787694539874792E-4</v>
      </c>
      <c r="LS292" s="431">
        <v>6.4204342197626829E-4</v>
      </c>
      <c r="LT292" s="431">
        <v>9.9942449014633894E-4</v>
      </c>
      <c r="LU292" s="431">
        <v>4.5882642734795809E-4</v>
      </c>
      <c r="LV292" s="431">
        <v>6.931096431799233E-4</v>
      </c>
      <c r="LW292" s="431">
        <v>3.4416033304296434E-4</v>
      </c>
      <c r="LX292" s="431">
        <v>6.1441189609467983E-4</v>
      </c>
      <c r="LY292" s="431">
        <v>3.8985421997494996E-4</v>
      </c>
      <c r="LZ292" s="431">
        <v>1.0737045668065548E-3</v>
      </c>
      <c r="MA292" s="431">
        <v>8.758974727243185E-4</v>
      </c>
      <c r="MB292" s="431">
        <v>1.0881040943786502E-3</v>
      </c>
      <c r="MC292" s="431">
        <v>5.4535199888050556E-4</v>
      </c>
      <c r="MD292" s="431">
        <v>4.589010204654187E-4</v>
      </c>
      <c r="ME292" s="431">
        <v>7.4023904744535685E-4</v>
      </c>
      <c r="MF292" s="431">
        <v>8.1742909969761968E-4</v>
      </c>
      <c r="MG292" s="431">
        <v>6.7143840715289116E-4</v>
      </c>
      <c r="MH292" s="266"/>
      <c r="MI292" s="266"/>
      <c r="MJ292" s="266"/>
      <c r="MK292" s="266"/>
      <c r="ML292" s="266"/>
      <c r="MM292" s="266"/>
      <c r="MN292" s="266"/>
      <c r="MO292" s="266"/>
      <c r="MP292" s="266"/>
      <c r="MQ292" s="266"/>
      <c r="MR292" s="266"/>
      <c r="MS292" s="266"/>
      <c r="MT292" s="266"/>
      <c r="MU292" s="266"/>
      <c r="MV292" s="266"/>
      <c r="MW292" s="266"/>
      <c r="MX292" s="266"/>
      <c r="MY292" s="266"/>
      <c r="MZ292" s="266"/>
      <c r="NA292" s="266"/>
      <c r="NB292" s="266"/>
      <c r="NC292" s="266"/>
      <c r="ND292" s="266"/>
      <c r="NE292" s="266"/>
      <c r="NF292" s="266"/>
      <c r="NG292" s="266"/>
      <c r="NH292" s="266"/>
      <c r="NI292" s="266"/>
      <c r="NJ292" s="266"/>
      <c r="NK292" s="266"/>
      <c r="NL292" s="266"/>
      <c r="NM292" s="266"/>
      <c r="NN292" s="266"/>
      <c r="NO292" s="266"/>
      <c r="NP292" s="266"/>
      <c r="NQ292" s="266"/>
      <c r="NR292" s="266"/>
      <c r="NS292" s="266"/>
      <c r="NT292" s="266"/>
      <c r="NU292" s="266"/>
      <c r="NV292" s="266"/>
      <c r="NW292" s="266"/>
      <c r="NX292" s="266"/>
      <c r="NY292" s="266"/>
      <c r="NZ292" s="266"/>
      <c r="OA292" s="266"/>
      <c r="OB292" s="266"/>
      <c r="OC292" s="266"/>
      <c r="OD292" s="266"/>
      <c r="OE292" s="266"/>
      <c r="OF292" s="266"/>
      <c r="OG292" s="266"/>
      <c r="OH292" s="266"/>
      <c r="OI292" s="266"/>
      <c r="OJ292" s="266"/>
      <c r="OK292" s="266"/>
      <c r="OL292" s="266"/>
      <c r="OM292" s="266"/>
      <c r="ON292" s="267"/>
    </row>
    <row r="293" spans="1:404">
      <c r="A293" s="261">
        <v>668</v>
      </c>
      <c r="B293" s="265">
        <v>5.9674999999999999E-2</v>
      </c>
      <c r="C293" s="265">
        <v>7.7587000000000003E-2</v>
      </c>
      <c r="D293" s="265">
        <v>9.2369999999999994E-2</v>
      </c>
      <c r="E293" s="265">
        <v>0.11076999999999999</v>
      </c>
      <c r="F293" s="265">
        <v>5.6673000000000001E-2</v>
      </c>
      <c r="G293" s="265">
        <v>7.2001999999999997E-2</v>
      </c>
      <c r="H293" s="265">
        <v>0.17721000000000001</v>
      </c>
      <c r="I293" s="265">
        <v>0.34094000000000002</v>
      </c>
      <c r="J293" s="265">
        <v>0.35627999999999999</v>
      </c>
      <c r="K293" s="265">
        <v>2.3233E-2</v>
      </c>
      <c r="L293" s="265">
        <v>2.4437E-2</v>
      </c>
      <c r="M293" s="265">
        <v>2.8483999999999999E-2</v>
      </c>
      <c r="N293" s="265">
        <v>0.27578000000000003</v>
      </c>
      <c r="O293" s="265">
        <v>0.12315</v>
      </c>
      <c r="P293" s="265">
        <v>6.9939000000000001E-2</v>
      </c>
      <c r="Q293" s="265">
        <v>5.3732000000000002E-2</v>
      </c>
      <c r="R293" s="265">
        <v>0.10534</v>
      </c>
      <c r="S293" s="265">
        <v>0.22634000000000001</v>
      </c>
      <c r="T293" s="265">
        <v>0.15659999999999999</v>
      </c>
      <c r="U293" s="265">
        <v>0.16761000000000001</v>
      </c>
      <c r="V293" s="265">
        <v>0.11362999999999999</v>
      </c>
      <c r="W293" s="265">
        <v>4.9743999999999997E-2</v>
      </c>
      <c r="X293" s="265">
        <v>4.1415E-2</v>
      </c>
      <c r="Y293" s="265">
        <v>5.3019999999999998E-2</v>
      </c>
      <c r="Z293" s="265">
        <v>3.5841999999999999E-2</v>
      </c>
      <c r="AA293" s="265">
        <v>5.9445999999999999E-2</v>
      </c>
      <c r="AB293" s="265">
        <v>4.1510999999999999E-2</v>
      </c>
      <c r="AC293" s="265">
        <v>0.31139</v>
      </c>
      <c r="AD293" s="265">
        <v>0.20910000000000001</v>
      </c>
      <c r="AE293" s="265">
        <v>2.964E-2</v>
      </c>
      <c r="AF293" s="265">
        <v>3.0363999999999999E-2</v>
      </c>
      <c r="AG293" s="265">
        <v>2.3996E-2</v>
      </c>
      <c r="AH293" s="265">
        <v>2.3063E-2</v>
      </c>
      <c r="AI293" s="265">
        <v>2.4278999999999998E-2</v>
      </c>
      <c r="AJ293" s="265">
        <v>2.5475999999999999E-2</v>
      </c>
      <c r="AK293" s="265">
        <v>1.8454000000000002E-2</v>
      </c>
      <c r="AL293" s="265">
        <v>2.4455999999999999E-2</v>
      </c>
      <c r="AM293" s="265">
        <v>2.0296000000000002E-2</v>
      </c>
      <c r="AN293" s="265">
        <v>1.8017999999999999E-2</v>
      </c>
      <c r="AO293" s="265">
        <v>2.2199E-2</v>
      </c>
      <c r="AP293" s="265">
        <v>2.2523000000000001E-2</v>
      </c>
      <c r="AQ293" s="265">
        <v>1.6662E-2</v>
      </c>
      <c r="AR293" s="265">
        <v>2.2190999999999999E-2</v>
      </c>
      <c r="AS293" s="265">
        <v>1.8331E-2</v>
      </c>
      <c r="AT293" s="265">
        <v>1.6632999999999998E-2</v>
      </c>
      <c r="AU293" s="265">
        <v>2.1427000000000002E-2</v>
      </c>
      <c r="AV293" s="265">
        <v>1.6524E-2</v>
      </c>
      <c r="AW293" s="265">
        <v>2.4059000000000001E-2</v>
      </c>
      <c r="AX293" s="265">
        <v>2.2938E-2</v>
      </c>
      <c r="AY293" s="265">
        <v>2.1239000000000001E-2</v>
      </c>
      <c r="AZ293" s="265">
        <v>1.8485000000000001E-2</v>
      </c>
      <c r="BA293" s="265">
        <v>3.2946000000000003E-2</v>
      </c>
      <c r="BB293" s="265">
        <v>3.2946000000000003E-2</v>
      </c>
      <c r="BC293" s="265">
        <v>3.2917000000000002E-2</v>
      </c>
      <c r="BD293" s="265">
        <v>3.2946000000000003E-2</v>
      </c>
      <c r="BE293" s="265">
        <v>7.8331999999999999E-2</v>
      </c>
      <c r="BF293" s="265">
        <v>6.9432999999999995E-2</v>
      </c>
      <c r="BG293" s="265">
        <v>0.32140999999999997</v>
      </c>
      <c r="BH293" s="265">
        <v>0.32279000000000002</v>
      </c>
      <c r="BI293" s="265">
        <v>0.75175000000000003</v>
      </c>
      <c r="BJ293" s="265">
        <v>0.68947000000000003</v>
      </c>
      <c r="BK293" s="265">
        <v>0.18442</v>
      </c>
      <c r="BL293" s="265">
        <v>0.41008</v>
      </c>
      <c r="BM293" s="265">
        <v>0.22439000000000001</v>
      </c>
      <c r="BN293" s="265">
        <v>0.37280999999999997</v>
      </c>
      <c r="BO293" s="265">
        <v>0.41714000000000001</v>
      </c>
      <c r="BP293" s="265">
        <v>6.7066000000000001E-2</v>
      </c>
      <c r="BQ293" s="265">
        <v>0.31229000000000001</v>
      </c>
      <c r="BR293" s="265">
        <v>0.36059000000000002</v>
      </c>
      <c r="BS293" s="265">
        <v>0.30770999999999998</v>
      </c>
      <c r="BT293" s="265">
        <v>0.31191999999999998</v>
      </c>
      <c r="BU293" s="265">
        <v>1.0968E-2</v>
      </c>
      <c r="BV293" s="265">
        <v>5.7742000000000002E-3</v>
      </c>
      <c r="BW293" s="265">
        <v>1.9685999999999999E-2</v>
      </c>
      <c r="BX293" s="265">
        <v>8.7241999999999997E-3</v>
      </c>
      <c r="BY293" s="265">
        <v>0.74594000000000005</v>
      </c>
      <c r="BZ293" s="265">
        <v>0.7379</v>
      </c>
      <c r="CA293" s="265">
        <v>0.996</v>
      </c>
      <c r="CB293" s="265">
        <v>0.83481000000000005</v>
      </c>
      <c r="CC293" s="265">
        <v>0.97729999999999995</v>
      </c>
      <c r="CD293" s="265">
        <v>0.73443000000000003</v>
      </c>
      <c r="CE293" s="265">
        <v>0.68789999999999996</v>
      </c>
      <c r="CF293" s="265">
        <v>0.74855000000000005</v>
      </c>
      <c r="CG293" s="265">
        <v>0.70296999999999998</v>
      </c>
      <c r="CH293" s="265">
        <v>0.70096000000000003</v>
      </c>
      <c r="CI293" s="265">
        <v>0.70494999999999997</v>
      </c>
      <c r="CJ293" s="265">
        <v>0.70728000000000002</v>
      </c>
      <c r="CK293" s="265">
        <v>0.75785999999999998</v>
      </c>
      <c r="CL293" s="265">
        <v>0.53359999999999996</v>
      </c>
      <c r="CM293" s="265">
        <v>8.9959999999999998E-2</v>
      </c>
      <c r="CN293" s="265">
        <v>9.0909000000000004E-2</v>
      </c>
      <c r="CO293" s="265">
        <v>8.3082000000000003E-2</v>
      </c>
      <c r="CP293" s="265">
        <v>8.6252999999999996E-2</v>
      </c>
      <c r="CQ293" s="265">
        <v>8.2152000000000003E-2</v>
      </c>
      <c r="CR293" s="265">
        <v>0.06</v>
      </c>
      <c r="CS293" s="265">
        <v>4.0815999999999998E-2</v>
      </c>
      <c r="CT293" s="265">
        <v>7.0102999999999999E-2</v>
      </c>
      <c r="CU293" s="265">
        <v>8.2000000000000003E-2</v>
      </c>
      <c r="CV293" s="265">
        <v>7.4288999999999994E-2</v>
      </c>
      <c r="CW293" s="265">
        <v>0.11919</v>
      </c>
      <c r="CX293" s="265">
        <v>5.5669999999999997E-2</v>
      </c>
      <c r="CY293" s="265">
        <v>0.11545999999999999</v>
      </c>
      <c r="CZ293" s="265">
        <v>0.52224000000000004</v>
      </c>
      <c r="DA293" s="265">
        <v>0.30589</v>
      </c>
      <c r="DB293" s="265">
        <v>5.2525000000000002E-2</v>
      </c>
      <c r="DC293" s="265">
        <v>4.9485000000000001E-2</v>
      </c>
      <c r="DD293" s="265">
        <v>4.2424000000000003E-2</v>
      </c>
      <c r="DE293" s="265">
        <v>7.0102999999999999E-2</v>
      </c>
      <c r="DF293" s="265">
        <v>1.322E-3</v>
      </c>
      <c r="DG293" s="265">
        <v>1.4094000000000001E-3</v>
      </c>
      <c r="DH293" s="265">
        <v>0.14069000000000001</v>
      </c>
      <c r="DI293" s="265">
        <v>3.6099999999999999E-4</v>
      </c>
      <c r="DJ293" s="265">
        <v>4.7080000000000001E-4</v>
      </c>
      <c r="DK293" s="265">
        <v>2.5089999999999999E-3</v>
      </c>
      <c r="DL293" s="265">
        <v>2.1800000000000001E-5</v>
      </c>
      <c r="DM293" s="265">
        <v>1.5662E-3</v>
      </c>
      <c r="DN293" s="265">
        <v>1.3515999999999999E-3</v>
      </c>
      <c r="DO293" s="265">
        <v>2.23E-4</v>
      </c>
      <c r="DP293" s="265">
        <v>1.2294000000000001E-3</v>
      </c>
      <c r="DQ293" s="265">
        <v>4.2614000000000003E-3</v>
      </c>
      <c r="DR293" s="265">
        <v>7.1961999999999998E-3</v>
      </c>
      <c r="DS293" s="265">
        <v>1.2994E-2</v>
      </c>
      <c r="DT293" s="265">
        <v>1.8075000000000001E-2</v>
      </c>
      <c r="DU293" s="265">
        <v>3.102E-4</v>
      </c>
      <c r="DV293" s="265">
        <v>1.22E-5</v>
      </c>
      <c r="DW293" s="265">
        <v>5.1219999999999998E-4</v>
      </c>
      <c r="DX293" s="265">
        <v>6.2896000000000002E-3</v>
      </c>
      <c r="DY293" s="265">
        <v>7.1992000000000002E-3</v>
      </c>
      <c r="DZ293" s="265">
        <v>1.26E-5</v>
      </c>
      <c r="EA293" s="265">
        <v>5.3640000000000003E-4</v>
      </c>
      <c r="EB293" s="265">
        <v>4.6979999999999998E-4</v>
      </c>
      <c r="EC293" s="265">
        <v>4.6979999999999998E-4</v>
      </c>
      <c r="ED293" s="265">
        <v>4.6979999999999998E-4</v>
      </c>
      <c r="EE293" s="265">
        <v>4.6979999999999998E-4</v>
      </c>
      <c r="EF293" s="265">
        <v>4.6021999999999999E-3</v>
      </c>
      <c r="EG293" s="265">
        <v>5.3640000000000003E-4</v>
      </c>
      <c r="EH293" s="265">
        <v>6.2040000000000001E-4</v>
      </c>
      <c r="EI293" s="265">
        <v>0.10408000000000001</v>
      </c>
      <c r="EJ293" s="265">
        <v>8.4536E-2</v>
      </c>
      <c r="EK293" s="265">
        <v>4.8485E-2</v>
      </c>
      <c r="EL293" s="265">
        <v>0.05</v>
      </c>
      <c r="EM293" s="265">
        <v>5.7860000000000003E-3</v>
      </c>
      <c r="EN293" s="265">
        <v>4.5919999999999997E-3</v>
      </c>
      <c r="EO293" s="265">
        <v>0.45612999999999998</v>
      </c>
      <c r="EP293" s="265">
        <v>0.1222</v>
      </c>
      <c r="EQ293" s="265">
        <v>1.1244000000000001E-2</v>
      </c>
      <c r="ER293" s="265">
        <v>1.0654E-2</v>
      </c>
      <c r="ES293" s="265">
        <v>1.1299E-2</v>
      </c>
      <c r="ET293" s="265">
        <v>1.1535999999999999E-2</v>
      </c>
      <c r="EU293" s="265">
        <v>1.1200999999999999E-2</v>
      </c>
      <c r="EV293" s="265">
        <v>6.3455999999999999E-3</v>
      </c>
      <c r="EW293" s="265">
        <v>7.1912E-3</v>
      </c>
      <c r="EX293" s="265">
        <v>8.8693999999999995E-3</v>
      </c>
      <c r="EY293" s="265">
        <v>1.1709000000000001E-2</v>
      </c>
      <c r="EZ293" s="265">
        <v>0.13197999999999999</v>
      </c>
      <c r="FA293" s="265">
        <v>1.027E-2</v>
      </c>
      <c r="FB293" s="265">
        <v>8.2474000000000002E-3</v>
      </c>
      <c r="FC293" s="265">
        <v>6.4710000000000002E-3</v>
      </c>
      <c r="FD293" s="265">
        <v>1.3856E-2</v>
      </c>
      <c r="FE293" s="265">
        <v>4.9806E-3</v>
      </c>
      <c r="FF293" s="265">
        <v>1.3967E-2</v>
      </c>
      <c r="FG293" s="265">
        <v>1.3854E-2</v>
      </c>
      <c r="FH293" s="265">
        <v>1.4295E-2</v>
      </c>
      <c r="FI293" s="265">
        <v>1.4541E-2</v>
      </c>
      <c r="FJ293" s="265">
        <v>3.0663999999999999E-3</v>
      </c>
      <c r="FK293" s="265">
        <v>3.1465999999999998E-3</v>
      </c>
      <c r="FL293" s="265">
        <v>8.5083000000000006E-2</v>
      </c>
      <c r="FM293" s="265">
        <v>8.4399000000000002E-2</v>
      </c>
      <c r="FN293" s="265">
        <v>0.71628000000000003</v>
      </c>
      <c r="FO293" s="265">
        <v>0.63</v>
      </c>
      <c r="FP293" s="265">
        <v>0.14065</v>
      </c>
      <c r="FQ293" s="265">
        <v>0.63793</v>
      </c>
      <c r="FR293" s="265">
        <v>0.49008000000000002</v>
      </c>
      <c r="FS293" s="265">
        <v>0.46215000000000001</v>
      </c>
      <c r="FT293" s="265">
        <v>0.79756000000000005</v>
      </c>
      <c r="FU293" s="265">
        <v>0.80728</v>
      </c>
      <c r="FV293" s="265">
        <v>0.28725000000000001</v>
      </c>
      <c r="FW293" s="265">
        <v>0.15845000000000001</v>
      </c>
      <c r="FX293" s="265">
        <v>0.56286000000000003</v>
      </c>
      <c r="FY293" s="265">
        <v>0.14344000000000001</v>
      </c>
      <c r="FZ293" s="265">
        <v>0.15845000000000001</v>
      </c>
      <c r="GA293" s="265">
        <v>0.47850999999999999</v>
      </c>
      <c r="GB293" s="265">
        <v>0.23372999999999999</v>
      </c>
      <c r="GC293" s="265">
        <v>0.34986</v>
      </c>
      <c r="GD293" s="265">
        <v>0.73363999999999996</v>
      </c>
      <c r="GE293" s="265">
        <v>0.46829999999999999</v>
      </c>
      <c r="GF293" s="265">
        <v>0.54747000000000001</v>
      </c>
      <c r="GG293" s="265">
        <v>0.20316000000000001</v>
      </c>
      <c r="GH293" s="265">
        <v>0.23235</v>
      </c>
      <c r="GI293" s="265">
        <v>0.21107999999999999</v>
      </c>
      <c r="GJ293" s="265">
        <v>0.68132999999999999</v>
      </c>
      <c r="GK293" s="265">
        <v>0.65661999999999998</v>
      </c>
      <c r="GL293" s="265">
        <v>0.38936999999999999</v>
      </c>
      <c r="GM293" s="265">
        <v>0.63773000000000002</v>
      </c>
      <c r="GN293" s="265">
        <v>0.33384999999999998</v>
      </c>
      <c r="GO293" s="265">
        <v>0.62902000000000002</v>
      </c>
      <c r="GP293" s="265">
        <v>0.54230999999999996</v>
      </c>
      <c r="GQ293" s="265">
        <v>0.54745999999999995</v>
      </c>
      <c r="GR293" s="265">
        <v>0.49841000000000002</v>
      </c>
      <c r="GS293" s="265">
        <v>0.56374999999999997</v>
      </c>
      <c r="GT293" s="265">
        <v>0.55971000000000004</v>
      </c>
      <c r="GU293" s="265">
        <v>0.56349000000000005</v>
      </c>
      <c r="GV293" s="265">
        <v>0.55332999999999999</v>
      </c>
      <c r="GW293" s="265">
        <v>0.49876999999999999</v>
      </c>
      <c r="GX293" s="265">
        <v>0.65764999999999996</v>
      </c>
      <c r="GY293" s="265">
        <v>0.16117000000000001</v>
      </c>
      <c r="GZ293" s="265">
        <v>0.12759999999999999</v>
      </c>
      <c r="HA293" s="265">
        <v>0.60102999999999995</v>
      </c>
      <c r="HB293" s="265">
        <v>0.57874999999999999</v>
      </c>
      <c r="HC293" s="265">
        <v>0.45690999999999998</v>
      </c>
      <c r="HD293" s="265">
        <v>0.31405</v>
      </c>
      <c r="HE293" s="265">
        <v>0.65620999999999996</v>
      </c>
      <c r="HF293" s="265">
        <v>0.30929000000000001</v>
      </c>
      <c r="HG293" s="265">
        <v>0.65571000000000002</v>
      </c>
      <c r="HH293" s="265">
        <v>0.65864999999999996</v>
      </c>
      <c r="HI293" s="265">
        <v>0.65561000000000003</v>
      </c>
      <c r="HJ293" s="265">
        <v>0.32869999999999999</v>
      </c>
      <c r="HK293" s="265">
        <v>0.71677999999999997</v>
      </c>
      <c r="HL293" s="265">
        <v>0.68610000000000004</v>
      </c>
      <c r="HM293" s="265">
        <v>0.54442000000000002</v>
      </c>
      <c r="HN293" s="265">
        <v>0.53649999999999998</v>
      </c>
      <c r="HO293" s="265">
        <v>0.53215999999999997</v>
      </c>
      <c r="HP293" s="265">
        <v>0.51980999999999999</v>
      </c>
      <c r="HQ293" s="265">
        <v>0.29310000000000003</v>
      </c>
      <c r="HR293" s="265">
        <v>0.28766000000000003</v>
      </c>
      <c r="HS293" s="265">
        <v>0.47470000000000001</v>
      </c>
      <c r="HT293" s="265">
        <v>0.28425</v>
      </c>
      <c r="HU293" s="265">
        <v>0.27975</v>
      </c>
      <c r="HV293" s="265">
        <v>0.55510999999999999</v>
      </c>
      <c r="HW293" s="265">
        <v>0.21792</v>
      </c>
      <c r="HX293" s="265">
        <v>0.24781</v>
      </c>
      <c r="HY293" s="265">
        <v>0.17362</v>
      </c>
      <c r="HZ293" s="265">
        <v>0.34190999999999999</v>
      </c>
      <c r="IA293" s="265">
        <v>0.46289999999999998</v>
      </c>
      <c r="IB293" s="265">
        <v>0.46750000000000003</v>
      </c>
      <c r="IC293" s="265">
        <v>0.45701999999999998</v>
      </c>
      <c r="ID293" s="265">
        <v>0.46249000000000001</v>
      </c>
      <c r="IE293" s="265">
        <v>0.48998999999999998</v>
      </c>
      <c r="IF293" s="265">
        <v>0.47694999999999999</v>
      </c>
      <c r="IG293" s="265">
        <v>0.58074999999999999</v>
      </c>
      <c r="IH293" s="265">
        <v>0.65683999999999998</v>
      </c>
      <c r="II293" s="265">
        <v>0.33634999999999998</v>
      </c>
      <c r="IJ293" s="265">
        <v>0.47472999999999999</v>
      </c>
      <c r="IK293" s="265">
        <v>0.47116000000000002</v>
      </c>
      <c r="IL293" s="265">
        <v>0.62826000000000004</v>
      </c>
      <c r="IM293" s="265">
        <v>0.38134000000000001</v>
      </c>
      <c r="IN293" s="265">
        <v>0.27049000000000001</v>
      </c>
      <c r="IO293" s="265">
        <v>0.11747</v>
      </c>
      <c r="IP293" s="265">
        <v>0.59933000000000003</v>
      </c>
      <c r="IQ293" s="265">
        <v>0.51620999999999995</v>
      </c>
      <c r="IR293" s="265">
        <v>0.22575000000000001</v>
      </c>
      <c r="IS293" s="265">
        <v>0.59831999999999996</v>
      </c>
      <c r="IT293" s="265">
        <v>0.19914999999999999</v>
      </c>
      <c r="IU293" s="265">
        <v>0.57130000000000003</v>
      </c>
      <c r="IV293" s="265">
        <v>0.77997000000000005</v>
      </c>
      <c r="IW293" s="265">
        <v>0.46808</v>
      </c>
      <c r="IX293" s="265">
        <v>0.54923999999999995</v>
      </c>
      <c r="IY293" s="265">
        <v>0.35721000000000003</v>
      </c>
      <c r="IZ293" s="265">
        <v>0.33483000000000002</v>
      </c>
      <c r="JA293" s="265">
        <v>0.34608</v>
      </c>
      <c r="JB293" s="265">
        <v>0.33239999999999997</v>
      </c>
      <c r="JC293" s="265">
        <v>0.35564000000000001</v>
      </c>
      <c r="JD293" s="265">
        <v>0.38963999999999999</v>
      </c>
      <c r="JE293" s="265">
        <v>0.64817999999999998</v>
      </c>
      <c r="JF293" s="265">
        <v>0.16411000000000001</v>
      </c>
      <c r="JG293" s="265">
        <v>0.51268000000000002</v>
      </c>
      <c r="JH293" s="265">
        <v>0.39617999999999998</v>
      </c>
      <c r="JI293" s="265">
        <v>0.26221</v>
      </c>
      <c r="JJ293" s="265">
        <v>0.22980999999999999</v>
      </c>
      <c r="JK293" s="265">
        <v>0.2878</v>
      </c>
      <c r="JL293" s="265">
        <v>0.33235999999999999</v>
      </c>
      <c r="JM293" s="265">
        <v>0.57511999999999996</v>
      </c>
      <c r="JN293" s="265">
        <v>0.50151999999999997</v>
      </c>
      <c r="JO293" s="265">
        <v>0.54201999999999995</v>
      </c>
      <c r="JP293" s="265">
        <v>0.19599</v>
      </c>
      <c r="JQ293" s="265">
        <v>0.55557999999999996</v>
      </c>
      <c r="JR293" s="265">
        <v>0.49439</v>
      </c>
      <c r="JS293" s="265">
        <v>0.46310000000000001</v>
      </c>
      <c r="JT293" s="265">
        <v>0.12187000000000001</v>
      </c>
      <c r="JU293" s="265">
        <v>0.42179</v>
      </c>
      <c r="JV293" s="265">
        <v>0.39341999999999999</v>
      </c>
      <c r="JW293" s="265">
        <v>0.56899999999999995</v>
      </c>
      <c r="JX293" s="265">
        <v>0.56681000000000004</v>
      </c>
      <c r="JY293" s="265">
        <v>0.54635999999999996</v>
      </c>
      <c r="JZ293" s="265">
        <v>0.51346000000000003</v>
      </c>
      <c r="KA293" s="265">
        <v>0.74222999999999995</v>
      </c>
      <c r="KB293" s="265">
        <v>0.87558000000000002</v>
      </c>
      <c r="KC293" s="265">
        <v>0.1704</v>
      </c>
      <c r="KD293" s="265">
        <v>0.13308</v>
      </c>
      <c r="KE293" s="265">
        <v>0.14104</v>
      </c>
      <c r="KF293" s="265">
        <v>0.14468</v>
      </c>
      <c r="KG293" s="265">
        <v>0.13796</v>
      </c>
      <c r="KH293" s="265">
        <v>0.43536999999999998</v>
      </c>
      <c r="KI293" s="265">
        <v>0.45856000000000002</v>
      </c>
      <c r="KJ293" s="265">
        <v>0.44921</v>
      </c>
      <c r="KK293" s="265">
        <v>0.7903</v>
      </c>
      <c r="KL293" s="265">
        <v>0.75249999999999995</v>
      </c>
      <c r="KM293" s="265">
        <v>0.99065000000000003</v>
      </c>
      <c r="KN293" s="265">
        <v>0.89507999999999999</v>
      </c>
      <c r="KO293" s="265">
        <v>0.79159999999999997</v>
      </c>
      <c r="KP293" s="265">
        <v>5.6834809221960724E-3</v>
      </c>
      <c r="KQ293" s="265">
        <v>0.62343000000000004</v>
      </c>
      <c r="KR293" s="265">
        <v>0.56576000000000004</v>
      </c>
      <c r="KS293" s="265">
        <v>0.52090999999999998</v>
      </c>
      <c r="KT293" s="265">
        <v>0.94067859817723876</v>
      </c>
      <c r="KU293" s="265">
        <v>0.46239999999999998</v>
      </c>
      <c r="KV293" s="265">
        <v>0.62970000000000004</v>
      </c>
      <c r="KW293" s="265">
        <v>0.68991000000000002</v>
      </c>
      <c r="KX293" s="265">
        <v>0.77314000000000005</v>
      </c>
      <c r="KY293" s="265">
        <v>0.89432</v>
      </c>
      <c r="KZ293" s="265">
        <v>0.98372999999999999</v>
      </c>
      <c r="LA293" s="265">
        <v>0.99678</v>
      </c>
      <c r="LB293" s="265">
        <v>0.95499999999999996</v>
      </c>
      <c r="LC293" s="265">
        <v>1</v>
      </c>
      <c r="LD293" s="265">
        <v>0</v>
      </c>
      <c r="LE293" s="265">
        <v>0.12956000000000001</v>
      </c>
      <c r="LF293" s="265">
        <v>0</v>
      </c>
      <c r="LG293" s="265">
        <v>0</v>
      </c>
      <c r="LH293" s="431">
        <v>1.0972172021865845E-3</v>
      </c>
      <c r="LI293" s="431">
        <v>9.4141997396945953E-4</v>
      </c>
      <c r="LJ293" s="431">
        <v>1.0003122733905911E-3</v>
      </c>
      <c r="LK293" s="431">
        <v>5.4652133258059621E-4</v>
      </c>
      <c r="LL293" s="431">
        <v>7.2667445056140423E-4</v>
      </c>
      <c r="LM293" s="431">
        <v>3.6585549241863191E-4</v>
      </c>
      <c r="LN293" s="431">
        <v>5.1245442591607571E-4</v>
      </c>
      <c r="LO293" s="431">
        <v>2.6744799106381834E-4</v>
      </c>
      <c r="LP293" s="431">
        <v>3.9062456926330924E-4</v>
      </c>
      <c r="LQ293" s="431">
        <v>2.6131284539587796E-4</v>
      </c>
      <c r="LR293" s="431">
        <v>9.4862311379984021E-4</v>
      </c>
      <c r="LS293" s="431">
        <v>6.1522220494225621E-4</v>
      </c>
      <c r="LT293" s="431">
        <v>9.7009527962654829E-4</v>
      </c>
      <c r="LU293" s="431">
        <v>4.3601982179097831E-4</v>
      </c>
      <c r="LV293" s="431">
        <v>6.622648797929287E-4</v>
      </c>
      <c r="LW293" s="431">
        <v>3.2396323513239622E-4</v>
      </c>
      <c r="LX293" s="431">
        <v>5.8265519328415394E-4</v>
      </c>
      <c r="LY293" s="431">
        <v>3.646305704023689E-4</v>
      </c>
      <c r="LZ293" s="431">
        <v>1.0400317842140794E-3</v>
      </c>
      <c r="MA293" s="431">
        <v>8.4566115401685238E-4</v>
      </c>
      <c r="MB293" s="431">
        <v>1.0572605533525348E-3</v>
      </c>
      <c r="MC293" s="431">
        <v>5.1560084102675319E-4</v>
      </c>
      <c r="MD293" s="431">
        <v>4.329277144279331E-4</v>
      </c>
      <c r="ME293" s="431">
        <v>7.1189872687682509E-4</v>
      </c>
      <c r="MF293" s="431">
        <v>7.9306378029286861E-4</v>
      </c>
      <c r="MG293" s="431">
        <v>6.443627062253654E-4</v>
      </c>
      <c r="MH293" s="266"/>
      <c r="MI293" s="266"/>
      <c r="MJ293" s="266"/>
      <c r="MK293" s="266"/>
      <c r="ML293" s="266"/>
      <c r="MM293" s="266"/>
      <c r="MN293" s="266"/>
      <c r="MO293" s="266"/>
      <c r="MP293" s="266"/>
      <c r="MQ293" s="266"/>
      <c r="MR293" s="266"/>
      <c r="MS293" s="266"/>
      <c r="MT293" s="266"/>
      <c r="MU293" s="266"/>
      <c r="MV293" s="266"/>
      <c r="MW293" s="266"/>
      <c r="MX293" s="266"/>
      <c r="MY293" s="266"/>
      <c r="MZ293" s="266"/>
      <c r="NA293" s="266"/>
      <c r="NB293" s="266"/>
      <c r="NC293" s="266"/>
      <c r="ND293" s="266"/>
      <c r="NE293" s="266"/>
      <c r="NF293" s="266"/>
      <c r="NG293" s="266"/>
      <c r="NH293" s="266"/>
      <c r="NI293" s="266"/>
      <c r="NJ293" s="266"/>
      <c r="NK293" s="266"/>
      <c r="NL293" s="266"/>
      <c r="NM293" s="266"/>
      <c r="NN293" s="266"/>
      <c r="NO293" s="266"/>
      <c r="NP293" s="266"/>
      <c r="NQ293" s="266"/>
      <c r="NR293" s="266"/>
      <c r="NS293" s="266"/>
      <c r="NT293" s="266"/>
      <c r="NU293" s="266"/>
      <c r="NV293" s="266"/>
      <c r="NW293" s="266"/>
      <c r="NX293" s="266"/>
      <c r="NY293" s="266"/>
      <c r="NZ293" s="266"/>
      <c r="OA293" s="266"/>
      <c r="OB293" s="266"/>
      <c r="OC293" s="266"/>
      <c r="OD293" s="266"/>
      <c r="OE293" s="266"/>
      <c r="OF293" s="266"/>
      <c r="OG293" s="266"/>
      <c r="OH293" s="266"/>
      <c r="OI293" s="266"/>
      <c r="OJ293" s="266"/>
      <c r="OK293" s="266"/>
      <c r="OL293" s="266"/>
      <c r="OM293" s="266"/>
      <c r="ON293" s="267"/>
    </row>
    <row r="294" spans="1:404">
      <c r="A294" s="261">
        <v>669</v>
      </c>
      <c r="B294" s="265">
        <v>5.8118000000000003E-2</v>
      </c>
      <c r="C294" s="265">
        <v>7.5243000000000004E-2</v>
      </c>
      <c r="D294" s="265">
        <v>8.9356000000000005E-2</v>
      </c>
      <c r="E294" s="265">
        <v>0.10707</v>
      </c>
      <c r="F294" s="265">
        <v>5.5201E-2</v>
      </c>
      <c r="G294" s="265">
        <v>6.9733000000000003E-2</v>
      </c>
      <c r="H294" s="265">
        <v>0.17096</v>
      </c>
      <c r="I294" s="265">
        <v>0.33161000000000002</v>
      </c>
      <c r="J294" s="265">
        <v>0.34016000000000002</v>
      </c>
      <c r="K294" s="265">
        <v>2.1930000000000002E-2</v>
      </c>
      <c r="L294" s="265">
        <v>2.2789E-2</v>
      </c>
      <c r="M294" s="265">
        <v>2.6207000000000001E-2</v>
      </c>
      <c r="N294" s="265">
        <v>0.26717999999999997</v>
      </c>
      <c r="O294" s="265">
        <v>0.11946</v>
      </c>
      <c r="P294" s="265">
        <v>6.7738999999999994E-2</v>
      </c>
      <c r="Q294" s="265">
        <v>5.1980999999999999E-2</v>
      </c>
      <c r="R294" s="265">
        <v>0.10183</v>
      </c>
      <c r="S294" s="265">
        <v>0.22370000000000001</v>
      </c>
      <c r="T294" s="265">
        <v>0.15465000000000001</v>
      </c>
      <c r="U294" s="265">
        <v>0.16549</v>
      </c>
      <c r="V294" s="265">
        <v>0.1135</v>
      </c>
      <c r="W294" s="265">
        <v>4.6826E-2</v>
      </c>
      <c r="X294" s="265">
        <v>4.0051000000000003E-2</v>
      </c>
      <c r="Y294" s="265">
        <v>5.0999000000000003E-2</v>
      </c>
      <c r="Z294" s="265">
        <v>3.4405999999999999E-2</v>
      </c>
      <c r="AA294" s="265">
        <v>5.7905999999999999E-2</v>
      </c>
      <c r="AB294" s="265">
        <v>4.0391000000000003E-2</v>
      </c>
      <c r="AC294" s="265">
        <v>0.30835000000000001</v>
      </c>
      <c r="AD294" s="265">
        <v>0.20702000000000001</v>
      </c>
      <c r="AE294" s="265">
        <v>2.7659E-2</v>
      </c>
      <c r="AF294" s="265">
        <v>2.9420999999999999E-2</v>
      </c>
      <c r="AG294" s="265">
        <v>2.4709999999999999E-2</v>
      </c>
      <c r="AH294" s="265">
        <v>2.2689000000000001E-2</v>
      </c>
      <c r="AI294" s="265">
        <v>2.2245000000000001E-2</v>
      </c>
      <c r="AJ294" s="265">
        <v>2.3861E-2</v>
      </c>
      <c r="AK294" s="265">
        <v>1.7766000000000001E-2</v>
      </c>
      <c r="AL294" s="265">
        <v>2.2773999999999999E-2</v>
      </c>
      <c r="AM294" s="265">
        <v>1.9803000000000001E-2</v>
      </c>
      <c r="AN294" s="265">
        <v>1.7413000000000001E-2</v>
      </c>
      <c r="AO294" s="265">
        <v>2.0923000000000001E-2</v>
      </c>
      <c r="AP294" s="265">
        <v>1.9698E-2</v>
      </c>
      <c r="AQ294" s="265">
        <v>1.6229E-2</v>
      </c>
      <c r="AR294" s="265">
        <v>2.1073000000000001E-2</v>
      </c>
      <c r="AS294" s="265">
        <v>1.7510999999999999E-2</v>
      </c>
      <c r="AT294" s="265">
        <v>1.6257000000000001E-2</v>
      </c>
      <c r="AU294" s="265">
        <v>2.0545000000000001E-2</v>
      </c>
      <c r="AV294" s="265">
        <v>1.6220999999999999E-2</v>
      </c>
      <c r="AW294" s="265">
        <v>2.2936000000000002E-2</v>
      </c>
      <c r="AX294" s="265">
        <v>2.1912000000000001E-2</v>
      </c>
      <c r="AY294" s="265">
        <v>2.0057999999999999E-2</v>
      </c>
      <c r="AZ294" s="265">
        <v>1.7585E-2</v>
      </c>
      <c r="BA294" s="265">
        <v>3.1287000000000002E-2</v>
      </c>
      <c r="BB294" s="265">
        <v>3.1287000000000002E-2</v>
      </c>
      <c r="BC294" s="265">
        <v>3.1259000000000002E-2</v>
      </c>
      <c r="BD294" s="265">
        <v>3.1287000000000002E-2</v>
      </c>
      <c r="BE294" s="265">
        <v>8.0118999999999996E-2</v>
      </c>
      <c r="BF294" s="265">
        <v>7.1567000000000006E-2</v>
      </c>
      <c r="BG294" s="265">
        <v>0.32385999999999998</v>
      </c>
      <c r="BH294" s="265">
        <v>0.32573000000000002</v>
      </c>
      <c r="BI294" s="265">
        <v>0.75599000000000005</v>
      </c>
      <c r="BJ294" s="265">
        <v>0.69630999999999998</v>
      </c>
      <c r="BK294" s="265">
        <v>0.18961</v>
      </c>
      <c r="BL294" s="265">
        <v>0.41441</v>
      </c>
      <c r="BM294" s="265">
        <v>0.23415</v>
      </c>
      <c r="BN294" s="265">
        <v>0.36542999999999998</v>
      </c>
      <c r="BO294" s="265">
        <v>0.42286000000000001</v>
      </c>
      <c r="BP294" s="265">
        <v>8.2636000000000001E-2</v>
      </c>
      <c r="BQ294" s="265">
        <v>0.31523000000000001</v>
      </c>
      <c r="BR294" s="265">
        <v>0.35498000000000002</v>
      </c>
      <c r="BS294" s="265">
        <v>0.31197000000000003</v>
      </c>
      <c r="BT294" s="265">
        <v>0.3049</v>
      </c>
      <c r="BU294" s="265">
        <v>1.1121000000000001E-2</v>
      </c>
      <c r="BV294" s="265">
        <v>6.2285999999999999E-3</v>
      </c>
      <c r="BW294" s="265">
        <v>1.9754000000000001E-2</v>
      </c>
      <c r="BX294" s="265">
        <v>8.9116000000000004E-3</v>
      </c>
      <c r="BY294" s="265">
        <v>0.74841000000000002</v>
      </c>
      <c r="BZ294" s="265">
        <v>0.74155000000000004</v>
      </c>
      <c r="CA294" s="265">
        <v>0.998</v>
      </c>
      <c r="CB294" s="265">
        <v>0.83665999999999996</v>
      </c>
      <c r="CC294" s="265">
        <v>0.97868999999999995</v>
      </c>
      <c r="CD294" s="265">
        <v>0.73714999999999997</v>
      </c>
      <c r="CE294" s="265">
        <v>0.69077999999999995</v>
      </c>
      <c r="CF294" s="265">
        <v>0.75129000000000001</v>
      </c>
      <c r="CG294" s="265">
        <v>0.70420000000000005</v>
      </c>
      <c r="CH294" s="265">
        <v>0.70379000000000003</v>
      </c>
      <c r="CI294" s="265">
        <v>0.70806000000000002</v>
      </c>
      <c r="CJ294" s="265">
        <v>0.71043999999999996</v>
      </c>
      <c r="CK294" s="265">
        <v>0.75971999999999995</v>
      </c>
      <c r="CL294" s="265">
        <v>0.53674999999999995</v>
      </c>
      <c r="CM294" s="265">
        <v>8.8199E-2</v>
      </c>
      <c r="CN294" s="265">
        <v>8.0808000000000005E-2</v>
      </c>
      <c r="CO294" s="265">
        <v>8.1347000000000003E-2</v>
      </c>
      <c r="CP294" s="265">
        <v>8.4076999999999999E-2</v>
      </c>
      <c r="CQ294" s="265">
        <v>8.0078999999999997E-2</v>
      </c>
      <c r="CR294" s="265">
        <v>0.06</v>
      </c>
      <c r="CS294" s="265">
        <v>4.0815999999999998E-2</v>
      </c>
      <c r="CT294" s="265">
        <v>6.5979999999999997E-2</v>
      </c>
      <c r="CU294" s="265">
        <v>7.5999999999999998E-2</v>
      </c>
      <c r="CV294" s="265">
        <v>7.1940000000000004E-2</v>
      </c>
      <c r="CW294" s="265">
        <v>0.11515</v>
      </c>
      <c r="CX294" s="265">
        <v>5.3608000000000003E-2</v>
      </c>
      <c r="CY294" s="265">
        <v>0.10928</v>
      </c>
      <c r="CZ294" s="265">
        <v>0.47683999999999999</v>
      </c>
      <c r="DA294" s="265">
        <v>0.27464</v>
      </c>
      <c r="DB294" s="265">
        <v>4.6464999999999999E-2</v>
      </c>
      <c r="DC294" s="265">
        <v>4.5360999999999999E-2</v>
      </c>
      <c r="DD294" s="265">
        <v>3.6364E-2</v>
      </c>
      <c r="DE294" s="265">
        <v>6.5979999999999997E-2</v>
      </c>
      <c r="DF294" s="265">
        <v>1.255E-3</v>
      </c>
      <c r="DG294" s="265">
        <v>1.3412000000000001E-3</v>
      </c>
      <c r="DH294" s="265">
        <v>0.12281</v>
      </c>
      <c r="DI294" s="265">
        <v>2.6699999999999998E-4</v>
      </c>
      <c r="DJ294" s="265">
        <v>3.5040000000000001E-4</v>
      </c>
      <c r="DK294" s="265">
        <v>1.9449999999999999E-3</v>
      </c>
      <c r="DL294" s="265">
        <v>1.5400000000000002E-5</v>
      </c>
      <c r="DM294" s="265">
        <v>1.4905999999999999E-3</v>
      </c>
      <c r="DN294" s="265">
        <v>1.0318E-3</v>
      </c>
      <c r="DO294" s="265">
        <v>1.63E-4</v>
      </c>
      <c r="DP294" s="265">
        <v>9.3619999999999999E-4</v>
      </c>
      <c r="DQ294" s="265">
        <v>3.3562000000000002E-3</v>
      </c>
      <c r="DR294" s="265">
        <v>6.5836000000000002E-3</v>
      </c>
      <c r="DS294" s="265">
        <v>1.2576E-2</v>
      </c>
      <c r="DT294" s="265">
        <v>1.7913999999999999E-2</v>
      </c>
      <c r="DU294" s="265">
        <v>2.286E-4</v>
      </c>
      <c r="DV294" s="265">
        <v>8.6000000000000007E-6</v>
      </c>
      <c r="DW294" s="265">
        <v>3.8160000000000001E-4</v>
      </c>
      <c r="DX294" s="265">
        <v>5.7698000000000003E-3</v>
      </c>
      <c r="DY294" s="265">
        <v>6.3185999999999997E-3</v>
      </c>
      <c r="DZ294" s="265">
        <v>8.8000000000000004E-6</v>
      </c>
      <c r="EA294" s="265">
        <v>4.0020000000000002E-4</v>
      </c>
      <c r="EB294" s="265">
        <v>3.4939999999999998E-4</v>
      </c>
      <c r="EC294" s="265">
        <v>3.4939999999999998E-4</v>
      </c>
      <c r="ED294" s="265">
        <v>3.4939999999999998E-4</v>
      </c>
      <c r="EE294" s="265">
        <v>3.4939999999999998E-4</v>
      </c>
      <c r="EF294" s="265">
        <v>4.0416000000000002E-3</v>
      </c>
      <c r="EG294" s="265">
        <v>4.0020000000000002E-4</v>
      </c>
      <c r="EH294" s="265">
        <v>4.6420000000000001E-4</v>
      </c>
      <c r="EI294" s="265">
        <v>9.7959000000000004E-2</v>
      </c>
      <c r="EJ294" s="265">
        <v>7.8351000000000004E-2</v>
      </c>
      <c r="EK294" s="265">
        <v>4.4443999999999997E-2</v>
      </c>
      <c r="EL294" s="265">
        <v>4.5834E-2</v>
      </c>
      <c r="EM294" s="265">
        <v>4.594E-3</v>
      </c>
      <c r="EN294" s="265">
        <v>3.6240000000000001E-3</v>
      </c>
      <c r="EO294" s="265">
        <v>0.43353000000000003</v>
      </c>
      <c r="EP294" s="265">
        <v>0.11812</v>
      </c>
      <c r="EQ294" s="265">
        <v>9.8414000000000001E-3</v>
      </c>
      <c r="ER294" s="265">
        <v>9.3551999999999993E-3</v>
      </c>
      <c r="ES294" s="265">
        <v>9.9279999999999993E-3</v>
      </c>
      <c r="ET294" s="265">
        <v>1.0161999999999999E-2</v>
      </c>
      <c r="EU294" s="265">
        <v>9.8055999999999994E-3</v>
      </c>
      <c r="EV294" s="265">
        <v>5.6788000000000003E-3</v>
      </c>
      <c r="EW294" s="265">
        <v>6.4146000000000003E-3</v>
      </c>
      <c r="EX294" s="265">
        <v>7.8492000000000006E-3</v>
      </c>
      <c r="EY294" s="265">
        <v>1.027E-2</v>
      </c>
      <c r="EZ294" s="265">
        <v>0.12762999999999999</v>
      </c>
      <c r="FA294" s="265">
        <v>9.1292000000000005E-3</v>
      </c>
      <c r="FB294" s="265">
        <v>7.3721999999999998E-3</v>
      </c>
      <c r="FC294" s="265">
        <v>5.8320000000000004E-3</v>
      </c>
      <c r="FD294" s="265">
        <v>1.2172000000000001E-2</v>
      </c>
      <c r="FE294" s="265">
        <v>4.5367999999999997E-3</v>
      </c>
      <c r="FF294" s="265">
        <v>1.2224E-2</v>
      </c>
      <c r="FG294" s="265">
        <v>1.2200000000000001E-2</v>
      </c>
      <c r="FH294" s="265">
        <v>1.2503E-2</v>
      </c>
      <c r="FI294" s="265">
        <v>1.2697E-2</v>
      </c>
      <c r="FJ294" s="265">
        <v>2.3922000000000001E-3</v>
      </c>
      <c r="FK294" s="265">
        <v>2.4567999999999999E-3</v>
      </c>
      <c r="FL294" s="265">
        <v>8.1004999999999994E-2</v>
      </c>
      <c r="FM294" s="265">
        <v>8.1327999999999998E-2</v>
      </c>
      <c r="FN294" s="265">
        <v>0.70243999999999995</v>
      </c>
      <c r="FO294" s="265">
        <v>0.62</v>
      </c>
      <c r="FP294" s="265">
        <v>0.13691999999999999</v>
      </c>
      <c r="FQ294" s="265">
        <v>0.62882000000000005</v>
      </c>
      <c r="FR294" s="265">
        <v>0.47847000000000001</v>
      </c>
      <c r="FS294" s="265">
        <v>0.45145000000000002</v>
      </c>
      <c r="FT294" s="265">
        <v>0.78683000000000003</v>
      </c>
      <c r="FU294" s="265">
        <v>0.79678000000000004</v>
      </c>
      <c r="FV294" s="265">
        <v>0.28183000000000002</v>
      </c>
      <c r="FW294" s="265">
        <v>0.15483</v>
      </c>
      <c r="FX294" s="265">
        <v>0.55247000000000002</v>
      </c>
      <c r="FY294" s="265">
        <v>0.14019000000000001</v>
      </c>
      <c r="FZ294" s="265">
        <v>0.15483</v>
      </c>
      <c r="GA294" s="265">
        <v>0.47133000000000003</v>
      </c>
      <c r="GB294" s="265">
        <v>0.22894999999999999</v>
      </c>
      <c r="GC294" s="265">
        <v>0.34105999999999997</v>
      </c>
      <c r="GD294" s="265">
        <v>0.72353999999999996</v>
      </c>
      <c r="GE294" s="265">
        <v>0.45916000000000001</v>
      </c>
      <c r="GF294" s="265">
        <v>0.53617999999999999</v>
      </c>
      <c r="GG294" s="265">
        <v>0.19877</v>
      </c>
      <c r="GH294" s="265">
        <v>0.2276</v>
      </c>
      <c r="GI294" s="265">
        <v>0.20630000000000001</v>
      </c>
      <c r="GJ294" s="265">
        <v>0.66998000000000002</v>
      </c>
      <c r="GK294" s="265">
        <v>0.64137999999999995</v>
      </c>
      <c r="GL294" s="265">
        <v>0.38212000000000002</v>
      </c>
      <c r="GM294" s="265">
        <v>0.62795000000000001</v>
      </c>
      <c r="GN294" s="265">
        <v>0.32666000000000001</v>
      </c>
      <c r="GO294" s="265">
        <v>0.61912999999999996</v>
      </c>
      <c r="GP294" s="265">
        <v>0.53185000000000004</v>
      </c>
      <c r="GQ294" s="265">
        <v>0.53705000000000003</v>
      </c>
      <c r="GR294" s="265">
        <v>0.49077999999999999</v>
      </c>
      <c r="GS294" s="265">
        <v>0.55315000000000003</v>
      </c>
      <c r="GT294" s="265">
        <v>0.54888999999999999</v>
      </c>
      <c r="GU294" s="265">
        <v>0.55286000000000002</v>
      </c>
      <c r="GV294" s="265">
        <v>0.54332999999999998</v>
      </c>
      <c r="GW294" s="265">
        <v>0.48825000000000002</v>
      </c>
      <c r="GX294" s="265">
        <v>0.64720999999999995</v>
      </c>
      <c r="GY294" s="265">
        <v>0.15734000000000001</v>
      </c>
      <c r="GZ294" s="265">
        <v>0.12456</v>
      </c>
      <c r="HA294" s="265">
        <v>0.58799000000000001</v>
      </c>
      <c r="HB294" s="265">
        <v>0.56769999999999998</v>
      </c>
      <c r="HC294" s="265">
        <v>0.44840999999999998</v>
      </c>
      <c r="HD294" s="265">
        <v>0.30897000000000002</v>
      </c>
      <c r="HE294" s="265">
        <v>0.64624999999999999</v>
      </c>
      <c r="HF294" s="265">
        <v>0.30249999999999999</v>
      </c>
      <c r="HG294" s="265">
        <v>0.64575000000000005</v>
      </c>
      <c r="HH294" s="265">
        <v>0.64859</v>
      </c>
      <c r="HI294" s="265">
        <v>0.64561999999999997</v>
      </c>
      <c r="HJ294" s="265">
        <v>0.32166</v>
      </c>
      <c r="HK294" s="265">
        <v>0.70569000000000004</v>
      </c>
      <c r="HL294" s="265">
        <v>0.67535999999999996</v>
      </c>
      <c r="HM294" s="265">
        <v>0.53420999999999996</v>
      </c>
      <c r="HN294" s="265">
        <v>0.52615999999999996</v>
      </c>
      <c r="HO294" s="265">
        <v>0.52154999999999996</v>
      </c>
      <c r="HP294" s="265">
        <v>0.50627999999999995</v>
      </c>
      <c r="HQ294" s="265">
        <v>0.28771000000000002</v>
      </c>
      <c r="HR294" s="265">
        <v>0.28161000000000003</v>
      </c>
      <c r="HS294" s="265">
        <v>0.46505000000000002</v>
      </c>
      <c r="HT294" s="265">
        <v>0.27767999999999998</v>
      </c>
      <c r="HU294" s="265">
        <v>0.27435999999999999</v>
      </c>
      <c r="HV294" s="265">
        <v>0.54420000000000002</v>
      </c>
      <c r="HW294" s="265">
        <v>0.21376000000000001</v>
      </c>
      <c r="HX294" s="265">
        <v>0.24296999999999999</v>
      </c>
      <c r="HY294" s="265">
        <v>0.16975999999999999</v>
      </c>
      <c r="HZ294" s="265">
        <v>0.33462999999999998</v>
      </c>
      <c r="IA294" s="265">
        <v>0.45388000000000001</v>
      </c>
      <c r="IB294" s="265">
        <v>0.45859</v>
      </c>
      <c r="IC294" s="265">
        <v>0.44817000000000001</v>
      </c>
      <c r="ID294" s="265">
        <v>0.45355000000000001</v>
      </c>
      <c r="IE294" s="265">
        <v>0.47949999999999998</v>
      </c>
      <c r="IF294" s="265">
        <v>0.46555000000000002</v>
      </c>
      <c r="IG294" s="265">
        <v>0.57027000000000005</v>
      </c>
      <c r="IH294" s="265">
        <v>0.64727000000000001</v>
      </c>
      <c r="II294" s="265">
        <v>0.32768000000000003</v>
      </c>
      <c r="IJ294" s="265">
        <v>0.46234999999999998</v>
      </c>
      <c r="IK294" s="265">
        <v>0.45911000000000002</v>
      </c>
      <c r="IL294" s="265">
        <v>0.61773999999999996</v>
      </c>
      <c r="IM294" s="265">
        <v>0.37319999999999998</v>
      </c>
      <c r="IN294" s="265">
        <v>0.26434999999999997</v>
      </c>
      <c r="IO294" s="265">
        <v>0.11333</v>
      </c>
      <c r="IP294" s="265">
        <v>0.58765000000000001</v>
      </c>
      <c r="IQ294" s="265">
        <v>0.50373999999999997</v>
      </c>
      <c r="IR294" s="265">
        <v>0.22078999999999999</v>
      </c>
      <c r="IS294" s="265">
        <v>0.57986000000000004</v>
      </c>
      <c r="IT294" s="265">
        <v>0.19438</v>
      </c>
      <c r="IU294" s="265">
        <v>0.56096000000000001</v>
      </c>
      <c r="IV294" s="265">
        <v>0.76859999999999995</v>
      </c>
      <c r="IW294" s="265">
        <v>0.45773000000000003</v>
      </c>
      <c r="IX294" s="265">
        <v>0.53915000000000002</v>
      </c>
      <c r="IY294" s="265">
        <v>0.34966999999999998</v>
      </c>
      <c r="IZ294" s="265">
        <v>0.32789000000000001</v>
      </c>
      <c r="JA294" s="265">
        <v>0.33889000000000002</v>
      </c>
      <c r="JB294" s="265">
        <v>0.32551000000000002</v>
      </c>
      <c r="JC294" s="265">
        <v>0.3483</v>
      </c>
      <c r="JD294" s="265">
        <v>0.38112000000000001</v>
      </c>
      <c r="JE294" s="265">
        <v>0.63734999999999997</v>
      </c>
      <c r="JF294" s="265">
        <v>0.16048999999999999</v>
      </c>
      <c r="JG294" s="265">
        <v>0.50256999999999996</v>
      </c>
      <c r="JH294" s="265">
        <v>0.38807000000000003</v>
      </c>
      <c r="JI294" s="265">
        <v>0.25707999999999998</v>
      </c>
      <c r="JJ294" s="265">
        <v>0.22226000000000001</v>
      </c>
      <c r="JK294" s="265">
        <v>0.27794999999999997</v>
      </c>
      <c r="JL294" s="265">
        <v>0.32617000000000002</v>
      </c>
      <c r="JM294" s="265">
        <v>0.56528</v>
      </c>
      <c r="JN294" s="265">
        <v>0.49038999999999999</v>
      </c>
      <c r="JO294" s="265">
        <v>0.53152999999999995</v>
      </c>
      <c r="JP294" s="265">
        <v>0.19164</v>
      </c>
      <c r="JQ294" s="265">
        <v>0.54444999999999999</v>
      </c>
      <c r="JR294" s="265">
        <v>0.48360999999999998</v>
      </c>
      <c r="JS294" s="265">
        <v>0.45340000000000003</v>
      </c>
      <c r="JT294" s="265">
        <v>0.11866</v>
      </c>
      <c r="JU294" s="265">
        <v>0.41459000000000001</v>
      </c>
      <c r="JV294" s="265">
        <v>0.38641999999999999</v>
      </c>
      <c r="JW294" s="265">
        <v>0.55776000000000003</v>
      </c>
      <c r="JX294" s="265">
        <v>0.55635000000000001</v>
      </c>
      <c r="JY294" s="265">
        <v>0.53552999999999995</v>
      </c>
      <c r="JZ294" s="265">
        <v>0.50417000000000001</v>
      </c>
      <c r="KA294" s="265">
        <v>0.73072999999999999</v>
      </c>
      <c r="KB294" s="265">
        <v>0.86587000000000003</v>
      </c>
      <c r="KC294" s="265">
        <v>0.16658999999999999</v>
      </c>
      <c r="KD294" s="265">
        <v>0.13000999999999999</v>
      </c>
      <c r="KE294" s="265">
        <v>0.13782</v>
      </c>
      <c r="KF294" s="265">
        <v>0.14155000000000001</v>
      </c>
      <c r="KG294" s="265">
        <v>0.13497999999999999</v>
      </c>
      <c r="KH294" s="265">
        <v>0.42743999999999999</v>
      </c>
      <c r="KI294" s="265">
        <v>0.44838</v>
      </c>
      <c r="KJ294" s="265">
        <v>0.43923000000000001</v>
      </c>
      <c r="KK294" s="265">
        <v>0.77876000000000001</v>
      </c>
      <c r="KL294" s="265">
        <v>0.74131999999999998</v>
      </c>
      <c r="KM294" s="265">
        <v>0.99531999999999998</v>
      </c>
      <c r="KN294" s="265">
        <v>0.89856999999999998</v>
      </c>
      <c r="KO294" s="265">
        <v>0.79410999999999998</v>
      </c>
      <c r="KP294" s="265">
        <v>5.6966531654077763E-3</v>
      </c>
      <c r="KQ294" s="265">
        <v>0.62465000000000004</v>
      </c>
      <c r="KR294" s="265">
        <v>0.56659000000000004</v>
      </c>
      <c r="KS294" s="265">
        <v>0.52144999999999997</v>
      </c>
      <c r="KT294" s="265">
        <v>0.94253615444260896</v>
      </c>
      <c r="KU294" s="265">
        <v>0.46639000000000003</v>
      </c>
      <c r="KV294" s="265">
        <v>0.63310999999999995</v>
      </c>
      <c r="KW294" s="265">
        <v>0.69298999999999999</v>
      </c>
      <c r="KX294" s="265">
        <v>0.77566999999999997</v>
      </c>
      <c r="KY294" s="265">
        <v>0.89588999999999996</v>
      </c>
      <c r="KZ294" s="265">
        <v>0.98433999999999999</v>
      </c>
      <c r="LA294" s="265">
        <v>0.99653000000000003</v>
      </c>
      <c r="LB294" s="265">
        <v>0.95409999999999995</v>
      </c>
      <c r="LC294" s="265">
        <v>1</v>
      </c>
      <c r="LD294" s="265">
        <v>0</v>
      </c>
      <c r="LE294" s="265">
        <v>0.14086000000000001</v>
      </c>
      <c r="LF294" s="265">
        <v>0</v>
      </c>
      <c r="LG294" s="265">
        <v>0</v>
      </c>
      <c r="LH294" s="431">
        <v>1.0645827278494835E-3</v>
      </c>
      <c r="LI294" s="431">
        <v>9.1141363373026252E-4</v>
      </c>
      <c r="LJ294" s="431">
        <v>9.663407108746469E-4</v>
      </c>
      <c r="LK294" s="431">
        <v>5.219664890319109E-4</v>
      </c>
      <c r="LL294" s="431">
        <v>6.9519493263214827E-4</v>
      </c>
      <c r="LM294" s="431">
        <v>3.440462751314044E-4</v>
      </c>
      <c r="LN294" s="431">
        <v>4.8391407472081482E-4</v>
      </c>
      <c r="LO294" s="431">
        <v>2.4208954710047692E-4</v>
      </c>
      <c r="LP294" s="431">
        <v>3.6472672945819795E-4</v>
      </c>
      <c r="LQ294" s="431">
        <v>2.3961960687302053E-4</v>
      </c>
      <c r="LR294" s="431">
        <v>9.2263275291770697E-4</v>
      </c>
      <c r="LS294" s="431">
        <v>5.9216062072664499E-4</v>
      </c>
      <c r="LT294" s="431">
        <v>9.4213633565232158E-4</v>
      </c>
      <c r="LU294" s="431">
        <v>4.1730853263288736E-4</v>
      </c>
      <c r="LV294" s="431">
        <v>6.3151813810691237E-4</v>
      </c>
      <c r="LW294" s="431">
        <v>3.0490761855617166E-4</v>
      </c>
      <c r="LX294" s="431">
        <v>5.5217900080606341E-4</v>
      </c>
      <c r="LY294" s="431">
        <v>3.4090984263457358E-4</v>
      </c>
      <c r="LZ294" s="431">
        <v>1.0049656266346574E-3</v>
      </c>
      <c r="MA294" s="431">
        <v>8.1950688036158681E-4</v>
      </c>
      <c r="MB294" s="431">
        <v>1.0269460035488009E-3</v>
      </c>
      <c r="MC294" s="431">
        <v>4.8927817260846496E-4</v>
      </c>
      <c r="MD294" s="431">
        <v>4.0947698289528489E-4</v>
      </c>
      <c r="ME294" s="431">
        <v>6.8531581200659275E-4</v>
      </c>
      <c r="MF294" s="431">
        <v>7.7008386142551899E-4</v>
      </c>
      <c r="MG294" s="431">
        <v>6.1943865148350596E-4</v>
      </c>
      <c r="MH294" s="266"/>
      <c r="MI294" s="266"/>
      <c r="MJ294" s="266"/>
      <c r="MK294" s="266"/>
      <c r="ML294" s="266"/>
      <c r="MM294" s="266"/>
      <c r="MN294" s="266"/>
      <c r="MO294" s="266"/>
      <c r="MP294" s="266"/>
      <c r="MQ294" s="266"/>
      <c r="MR294" s="266"/>
      <c r="MS294" s="266"/>
      <c r="MT294" s="266"/>
      <c r="MU294" s="266"/>
      <c r="MV294" s="266"/>
      <c r="MW294" s="266"/>
      <c r="MX294" s="266"/>
      <c r="MY294" s="266"/>
      <c r="MZ294" s="266"/>
      <c r="NA294" s="266"/>
      <c r="NB294" s="266"/>
      <c r="NC294" s="266"/>
      <c r="ND294" s="266"/>
      <c r="NE294" s="266"/>
      <c r="NF294" s="266"/>
      <c r="NG294" s="266"/>
      <c r="NH294" s="266"/>
      <c r="NI294" s="266"/>
      <c r="NJ294" s="266"/>
      <c r="NK294" s="266"/>
      <c r="NL294" s="266"/>
      <c r="NM294" s="266"/>
      <c r="NN294" s="266"/>
      <c r="NO294" s="266"/>
      <c r="NP294" s="266"/>
      <c r="NQ294" s="266"/>
      <c r="NR294" s="266"/>
      <c r="NS294" s="266"/>
      <c r="NT294" s="266"/>
      <c r="NU294" s="266"/>
      <c r="NV294" s="266"/>
      <c r="NW294" s="266"/>
      <c r="NX294" s="266"/>
      <c r="NY294" s="266"/>
      <c r="NZ294" s="266"/>
      <c r="OA294" s="266"/>
      <c r="OB294" s="266"/>
      <c r="OC294" s="266"/>
      <c r="OD294" s="266"/>
      <c r="OE294" s="266"/>
      <c r="OF294" s="266"/>
      <c r="OG294" s="266"/>
      <c r="OH294" s="266"/>
      <c r="OI294" s="266"/>
      <c r="OJ294" s="266"/>
      <c r="OK294" s="266"/>
      <c r="OL294" s="266"/>
      <c r="OM294" s="266"/>
      <c r="ON294" s="267"/>
    </row>
    <row r="295" spans="1:404">
      <c r="A295" s="261">
        <v>670</v>
      </c>
      <c r="B295" s="265">
        <v>5.6561E-2</v>
      </c>
      <c r="C295" s="265">
        <v>7.2899000000000005E-2</v>
      </c>
      <c r="D295" s="265">
        <v>8.6342000000000002E-2</v>
      </c>
      <c r="E295" s="265">
        <v>0.10337</v>
      </c>
      <c r="F295" s="265">
        <v>5.3728999999999999E-2</v>
      </c>
      <c r="G295" s="265">
        <v>6.7463999999999996E-2</v>
      </c>
      <c r="H295" s="265">
        <v>0.16470000000000001</v>
      </c>
      <c r="I295" s="265">
        <v>0.32229000000000002</v>
      </c>
      <c r="J295" s="265">
        <v>0.32402999999999998</v>
      </c>
      <c r="K295" s="265">
        <v>2.0627E-2</v>
      </c>
      <c r="L295" s="265">
        <v>2.1142000000000001E-2</v>
      </c>
      <c r="M295" s="265">
        <v>2.3931000000000001E-2</v>
      </c>
      <c r="N295" s="265">
        <v>0.25857999999999998</v>
      </c>
      <c r="O295" s="265">
        <v>0.11576</v>
      </c>
      <c r="P295" s="265">
        <v>6.5539E-2</v>
      </c>
      <c r="Q295" s="265">
        <v>5.0230999999999998E-2</v>
      </c>
      <c r="R295" s="265">
        <v>9.8305000000000003E-2</v>
      </c>
      <c r="S295" s="265">
        <v>0.22105</v>
      </c>
      <c r="T295" s="265">
        <v>0.15268999999999999</v>
      </c>
      <c r="U295" s="265">
        <v>0.16336999999999999</v>
      </c>
      <c r="V295" s="265">
        <v>0.11336</v>
      </c>
      <c r="W295" s="265">
        <v>4.3907000000000002E-2</v>
      </c>
      <c r="X295" s="265">
        <v>3.8688E-2</v>
      </c>
      <c r="Y295" s="265">
        <v>4.8978000000000001E-2</v>
      </c>
      <c r="Z295" s="265">
        <v>3.2971E-2</v>
      </c>
      <c r="AA295" s="265">
        <v>5.6365999999999999E-2</v>
      </c>
      <c r="AB295" s="265">
        <v>3.9271E-2</v>
      </c>
      <c r="AC295" s="265">
        <v>0.30531000000000003</v>
      </c>
      <c r="AD295" s="265">
        <v>0.20494999999999999</v>
      </c>
      <c r="AE295" s="265">
        <v>2.5677999999999999E-2</v>
      </c>
      <c r="AF295" s="265">
        <v>2.8478E-2</v>
      </c>
      <c r="AG295" s="265">
        <v>2.5423000000000001E-2</v>
      </c>
      <c r="AH295" s="265">
        <v>2.2314000000000001E-2</v>
      </c>
      <c r="AI295" s="265">
        <v>2.0211E-2</v>
      </c>
      <c r="AJ295" s="265">
        <v>2.2245999999999998E-2</v>
      </c>
      <c r="AK295" s="265">
        <v>1.7077999999999999E-2</v>
      </c>
      <c r="AL295" s="265">
        <v>2.1092E-2</v>
      </c>
      <c r="AM295" s="265">
        <v>1.9310999999999998E-2</v>
      </c>
      <c r="AN295" s="265">
        <v>1.6809000000000001E-2</v>
      </c>
      <c r="AO295" s="265">
        <v>1.9647000000000001E-2</v>
      </c>
      <c r="AP295" s="265">
        <v>1.6872999999999999E-2</v>
      </c>
      <c r="AQ295" s="265">
        <v>1.5795E-2</v>
      </c>
      <c r="AR295" s="265">
        <v>1.9955000000000001E-2</v>
      </c>
      <c r="AS295" s="265">
        <v>1.669E-2</v>
      </c>
      <c r="AT295" s="265">
        <v>1.5880999999999999E-2</v>
      </c>
      <c r="AU295" s="265">
        <v>1.9661999999999999E-2</v>
      </c>
      <c r="AV295" s="265">
        <v>1.5918000000000002E-2</v>
      </c>
      <c r="AW295" s="265">
        <v>2.1814E-2</v>
      </c>
      <c r="AX295" s="265">
        <v>2.0885000000000001E-2</v>
      </c>
      <c r="AY295" s="265">
        <v>1.8877000000000001E-2</v>
      </c>
      <c r="AZ295" s="265">
        <v>1.6685999999999999E-2</v>
      </c>
      <c r="BA295" s="265">
        <v>2.9627000000000001E-2</v>
      </c>
      <c r="BB295" s="265">
        <v>2.9627000000000001E-2</v>
      </c>
      <c r="BC295" s="265">
        <v>2.9600999999999999E-2</v>
      </c>
      <c r="BD295" s="265">
        <v>2.9627000000000001E-2</v>
      </c>
      <c r="BE295" s="265">
        <v>8.1905000000000006E-2</v>
      </c>
      <c r="BF295" s="265">
        <v>7.3702000000000004E-2</v>
      </c>
      <c r="BG295" s="265">
        <v>0.32630999999999999</v>
      </c>
      <c r="BH295" s="265">
        <v>0.32866000000000001</v>
      </c>
      <c r="BI295" s="265">
        <v>0.76022999999999996</v>
      </c>
      <c r="BJ295" s="265">
        <v>0.70315000000000005</v>
      </c>
      <c r="BK295" s="265">
        <v>0.19481000000000001</v>
      </c>
      <c r="BL295" s="265">
        <v>0.41872999999999999</v>
      </c>
      <c r="BM295" s="265">
        <v>0.24390000000000001</v>
      </c>
      <c r="BN295" s="265">
        <v>0.35804999999999998</v>
      </c>
      <c r="BO295" s="265">
        <v>0.42857000000000001</v>
      </c>
      <c r="BP295" s="265">
        <v>9.8206000000000002E-2</v>
      </c>
      <c r="BQ295" s="265">
        <v>0.31817000000000001</v>
      </c>
      <c r="BR295" s="265">
        <v>0.34938000000000002</v>
      </c>
      <c r="BS295" s="265">
        <v>0.31623000000000001</v>
      </c>
      <c r="BT295" s="265">
        <v>0.29788999999999999</v>
      </c>
      <c r="BU295" s="265">
        <v>1.1273999999999999E-2</v>
      </c>
      <c r="BV295" s="265">
        <v>6.6829999999999997E-3</v>
      </c>
      <c r="BW295" s="265">
        <v>1.9821999999999999E-2</v>
      </c>
      <c r="BX295" s="265">
        <v>9.0989999999999994E-3</v>
      </c>
      <c r="BY295" s="265">
        <v>0.75087999999999999</v>
      </c>
      <c r="BZ295" s="265">
        <v>0.74519999999999997</v>
      </c>
      <c r="CA295" s="265">
        <v>1</v>
      </c>
      <c r="CB295" s="265">
        <v>0.83850000000000002</v>
      </c>
      <c r="CC295" s="265">
        <v>0.98007999999999995</v>
      </c>
      <c r="CD295" s="265">
        <v>0.73987000000000003</v>
      </c>
      <c r="CE295" s="265">
        <v>0.69367000000000001</v>
      </c>
      <c r="CF295" s="265">
        <v>0.75402999999999998</v>
      </c>
      <c r="CG295" s="265">
        <v>0.70543</v>
      </c>
      <c r="CH295" s="265">
        <v>0.70662999999999998</v>
      </c>
      <c r="CI295" s="265">
        <v>0.71118000000000003</v>
      </c>
      <c r="CJ295" s="265">
        <v>0.71360999999999997</v>
      </c>
      <c r="CK295" s="265">
        <v>0.76156999999999997</v>
      </c>
      <c r="CL295" s="265">
        <v>0.53990000000000005</v>
      </c>
      <c r="CM295" s="265">
        <v>8.6437E-2</v>
      </c>
      <c r="CN295" s="265">
        <v>7.0707000000000006E-2</v>
      </c>
      <c r="CO295" s="265">
        <v>7.9612000000000002E-2</v>
      </c>
      <c r="CP295" s="265">
        <v>8.1900000000000001E-2</v>
      </c>
      <c r="CQ295" s="265">
        <v>7.8006000000000006E-2</v>
      </c>
      <c r="CR295" s="265">
        <v>0.06</v>
      </c>
      <c r="CS295" s="265">
        <v>4.0815999999999998E-2</v>
      </c>
      <c r="CT295" s="265">
        <v>6.1856000000000001E-2</v>
      </c>
      <c r="CU295" s="265">
        <v>7.0000000000000007E-2</v>
      </c>
      <c r="CV295" s="265">
        <v>6.9592000000000001E-2</v>
      </c>
      <c r="CW295" s="265">
        <v>0.11111</v>
      </c>
      <c r="CX295" s="265">
        <v>5.1546000000000002E-2</v>
      </c>
      <c r="CY295" s="265">
        <v>0.10309</v>
      </c>
      <c r="CZ295" s="265">
        <v>0.43143999999999999</v>
      </c>
      <c r="DA295" s="265">
        <v>0.24338000000000001</v>
      </c>
      <c r="DB295" s="265">
        <v>4.0404000000000002E-2</v>
      </c>
      <c r="DC295" s="265">
        <v>4.1237000000000003E-2</v>
      </c>
      <c r="DD295" s="265">
        <v>3.0303E-2</v>
      </c>
      <c r="DE295" s="265">
        <v>6.1856000000000001E-2</v>
      </c>
      <c r="DF295" s="265">
        <v>1.188E-3</v>
      </c>
      <c r="DG295" s="265">
        <v>1.273E-3</v>
      </c>
      <c r="DH295" s="265">
        <v>0.10494000000000001</v>
      </c>
      <c r="DI295" s="265">
        <v>1.73E-4</v>
      </c>
      <c r="DJ295" s="265">
        <v>2.3000000000000001E-4</v>
      </c>
      <c r="DK295" s="265">
        <v>1.3810000000000001E-3</v>
      </c>
      <c r="DL295" s="265">
        <v>9.0000000000000002E-6</v>
      </c>
      <c r="DM295" s="265">
        <v>1.415E-3</v>
      </c>
      <c r="DN295" s="265">
        <v>7.1199999999999996E-4</v>
      </c>
      <c r="DO295" s="265">
        <v>1.03E-4</v>
      </c>
      <c r="DP295" s="265">
        <v>6.4300000000000002E-4</v>
      </c>
      <c r="DQ295" s="265">
        <v>2.4510000000000001E-3</v>
      </c>
      <c r="DR295" s="265">
        <v>5.9709999999999997E-3</v>
      </c>
      <c r="DS295" s="265">
        <v>1.2158E-2</v>
      </c>
      <c r="DT295" s="265">
        <v>1.7753000000000001E-2</v>
      </c>
      <c r="DU295" s="265">
        <v>1.47E-4</v>
      </c>
      <c r="DV295" s="265">
        <v>5.0000000000000004E-6</v>
      </c>
      <c r="DW295" s="265">
        <v>2.5099999999999998E-4</v>
      </c>
      <c r="DX295" s="265">
        <v>5.2500000000000003E-3</v>
      </c>
      <c r="DY295" s="265">
        <v>5.4380000000000001E-3</v>
      </c>
      <c r="DZ295" s="265">
        <v>5.0000000000000004E-6</v>
      </c>
      <c r="EA295" s="265">
        <v>2.6400000000000002E-4</v>
      </c>
      <c r="EB295" s="265">
        <v>2.2900000000000001E-4</v>
      </c>
      <c r="EC295" s="265">
        <v>2.2900000000000001E-4</v>
      </c>
      <c r="ED295" s="265">
        <v>2.2900000000000001E-4</v>
      </c>
      <c r="EE295" s="265">
        <v>2.2900000000000001E-4</v>
      </c>
      <c r="EF295" s="265">
        <v>3.4810000000000002E-3</v>
      </c>
      <c r="EG295" s="265">
        <v>2.6400000000000002E-4</v>
      </c>
      <c r="EH295" s="265">
        <v>3.0800000000000001E-4</v>
      </c>
      <c r="EI295" s="265">
        <v>9.1837000000000002E-2</v>
      </c>
      <c r="EJ295" s="265">
        <v>7.2165000000000007E-2</v>
      </c>
      <c r="EK295" s="265">
        <v>4.0404000000000002E-2</v>
      </c>
      <c r="EL295" s="265">
        <v>4.1667000000000003E-2</v>
      </c>
      <c r="EM295" s="265">
        <v>3.4020000000000001E-3</v>
      </c>
      <c r="EN295" s="265">
        <v>2.6559999999999999E-3</v>
      </c>
      <c r="EO295" s="265">
        <v>0.41094000000000003</v>
      </c>
      <c r="EP295" s="265">
        <v>0.11404</v>
      </c>
      <c r="EQ295" s="265">
        <v>8.4390000000000003E-3</v>
      </c>
      <c r="ER295" s="265">
        <v>8.0560000000000007E-3</v>
      </c>
      <c r="ES295" s="265">
        <v>8.5570000000000004E-3</v>
      </c>
      <c r="ET295" s="265">
        <v>8.7880000000000007E-3</v>
      </c>
      <c r="EU295" s="265">
        <v>8.4100000000000008E-3</v>
      </c>
      <c r="EV295" s="265">
        <v>5.012E-3</v>
      </c>
      <c r="EW295" s="265">
        <v>5.6379999999999998E-3</v>
      </c>
      <c r="EX295" s="265">
        <v>6.829E-3</v>
      </c>
      <c r="EY295" s="265">
        <v>8.8299999999999993E-3</v>
      </c>
      <c r="EZ295" s="265">
        <v>0.12328</v>
      </c>
      <c r="FA295" s="265">
        <v>7.9880000000000003E-3</v>
      </c>
      <c r="FB295" s="265">
        <v>6.4970000000000002E-3</v>
      </c>
      <c r="FC295" s="265">
        <v>5.1929999999999997E-3</v>
      </c>
      <c r="FD295" s="265">
        <v>1.0488000000000001E-2</v>
      </c>
      <c r="FE295" s="265">
        <v>4.0930000000000003E-3</v>
      </c>
      <c r="FF295" s="265">
        <v>1.0481000000000001E-2</v>
      </c>
      <c r="FG295" s="265">
        <v>1.0546E-2</v>
      </c>
      <c r="FH295" s="265">
        <v>1.0711E-2</v>
      </c>
      <c r="FI295" s="265">
        <v>1.0853E-2</v>
      </c>
      <c r="FJ295" s="265">
        <v>1.7179999999999999E-3</v>
      </c>
      <c r="FK295" s="265">
        <v>1.7669999999999999E-3</v>
      </c>
      <c r="FL295" s="265">
        <v>7.6926999999999995E-2</v>
      </c>
      <c r="FM295" s="265">
        <v>7.8256000000000006E-2</v>
      </c>
      <c r="FN295" s="265">
        <v>0.68861000000000006</v>
      </c>
      <c r="FO295" s="265">
        <v>0.61</v>
      </c>
      <c r="FP295" s="265">
        <v>0.13317999999999999</v>
      </c>
      <c r="FQ295" s="265">
        <v>0.61970999999999998</v>
      </c>
      <c r="FR295" s="265">
        <v>0.46686</v>
      </c>
      <c r="FS295" s="265">
        <v>0.44074000000000002</v>
      </c>
      <c r="FT295" s="265">
        <v>0.77608999999999995</v>
      </c>
      <c r="FU295" s="265">
        <v>0.78629000000000004</v>
      </c>
      <c r="FV295" s="265">
        <v>0.27639999999999998</v>
      </c>
      <c r="FW295" s="265">
        <v>0.1512</v>
      </c>
      <c r="FX295" s="265">
        <v>0.54208000000000001</v>
      </c>
      <c r="FY295" s="265">
        <v>0.13694000000000001</v>
      </c>
      <c r="FZ295" s="265">
        <v>0.1512</v>
      </c>
      <c r="GA295" s="265">
        <v>0.46415000000000001</v>
      </c>
      <c r="GB295" s="265">
        <v>0.22416</v>
      </c>
      <c r="GC295" s="265">
        <v>0.33226</v>
      </c>
      <c r="GD295" s="265">
        <v>0.71345000000000003</v>
      </c>
      <c r="GE295" s="265">
        <v>0.45001999999999998</v>
      </c>
      <c r="GF295" s="265">
        <v>0.52488999999999997</v>
      </c>
      <c r="GG295" s="265">
        <v>0.19436999999999999</v>
      </c>
      <c r="GH295" s="265">
        <v>0.22286</v>
      </c>
      <c r="GI295" s="265">
        <v>0.20150999999999999</v>
      </c>
      <c r="GJ295" s="265">
        <v>0.65861999999999998</v>
      </c>
      <c r="GK295" s="265">
        <v>0.62612999999999996</v>
      </c>
      <c r="GL295" s="265">
        <v>0.37486000000000003</v>
      </c>
      <c r="GM295" s="265">
        <v>0.61817</v>
      </c>
      <c r="GN295" s="265">
        <v>0.31946999999999998</v>
      </c>
      <c r="GO295" s="265">
        <v>0.60924</v>
      </c>
      <c r="GP295" s="265">
        <v>0.52139999999999997</v>
      </c>
      <c r="GQ295" s="265">
        <v>0.52664</v>
      </c>
      <c r="GR295" s="265">
        <v>0.48315999999999998</v>
      </c>
      <c r="GS295" s="265">
        <v>0.54254000000000002</v>
      </c>
      <c r="GT295" s="265">
        <v>0.53808</v>
      </c>
      <c r="GU295" s="265">
        <v>0.54222999999999999</v>
      </c>
      <c r="GV295" s="265">
        <v>0.53332999999999997</v>
      </c>
      <c r="GW295" s="265">
        <v>0.47774</v>
      </c>
      <c r="GX295" s="265">
        <v>0.63676999999999995</v>
      </c>
      <c r="GY295" s="265">
        <v>0.1535</v>
      </c>
      <c r="GZ295" s="265">
        <v>0.12153</v>
      </c>
      <c r="HA295" s="265">
        <v>0.57494000000000001</v>
      </c>
      <c r="HB295" s="265">
        <v>0.55664000000000002</v>
      </c>
      <c r="HC295" s="265">
        <v>0.43990000000000001</v>
      </c>
      <c r="HD295" s="265">
        <v>0.30388999999999999</v>
      </c>
      <c r="HE295" s="265">
        <v>0.63629999999999998</v>
      </c>
      <c r="HF295" s="265">
        <v>0.29571999999999998</v>
      </c>
      <c r="HG295" s="265">
        <v>0.63578999999999997</v>
      </c>
      <c r="HH295" s="265">
        <v>0.63853000000000004</v>
      </c>
      <c r="HI295" s="265">
        <v>0.63561999999999996</v>
      </c>
      <c r="HJ295" s="265">
        <v>0.31462000000000001</v>
      </c>
      <c r="HK295" s="265">
        <v>0.69459000000000004</v>
      </c>
      <c r="HL295" s="265">
        <v>0.66461000000000003</v>
      </c>
      <c r="HM295" s="265">
        <v>0.52400000000000002</v>
      </c>
      <c r="HN295" s="265">
        <v>0.51581999999999995</v>
      </c>
      <c r="HO295" s="265">
        <v>0.51093999999999995</v>
      </c>
      <c r="HP295" s="265">
        <v>0.49275000000000002</v>
      </c>
      <c r="HQ295" s="265">
        <v>0.28232000000000002</v>
      </c>
      <c r="HR295" s="265">
        <v>0.27556000000000003</v>
      </c>
      <c r="HS295" s="265">
        <v>0.45540000000000003</v>
      </c>
      <c r="HT295" s="265">
        <v>0.27111000000000002</v>
      </c>
      <c r="HU295" s="265">
        <v>0.26898</v>
      </c>
      <c r="HV295" s="265">
        <v>0.53329000000000004</v>
      </c>
      <c r="HW295" s="265">
        <v>0.20960000000000001</v>
      </c>
      <c r="HX295" s="265">
        <v>0.23813999999999999</v>
      </c>
      <c r="HY295" s="265">
        <v>0.16589000000000001</v>
      </c>
      <c r="HZ295" s="265">
        <v>0.32734000000000002</v>
      </c>
      <c r="IA295" s="265">
        <v>0.44486999999999999</v>
      </c>
      <c r="IB295" s="265">
        <v>0.44968999999999998</v>
      </c>
      <c r="IC295" s="265">
        <v>0.43931999999999999</v>
      </c>
      <c r="ID295" s="265">
        <v>0.44461000000000001</v>
      </c>
      <c r="IE295" s="265">
        <v>0.46901999999999999</v>
      </c>
      <c r="IF295" s="265">
        <v>0.45413999999999999</v>
      </c>
      <c r="IG295" s="265">
        <v>0.55978000000000006</v>
      </c>
      <c r="IH295" s="265">
        <v>0.63770000000000004</v>
      </c>
      <c r="II295" s="265">
        <v>0.31901000000000002</v>
      </c>
      <c r="IJ295" s="265">
        <v>0.44996999999999998</v>
      </c>
      <c r="IK295" s="265">
        <v>0.44705</v>
      </c>
      <c r="IL295" s="265">
        <v>0.60721000000000003</v>
      </c>
      <c r="IM295" s="265">
        <v>0.36506</v>
      </c>
      <c r="IN295" s="265">
        <v>0.25821</v>
      </c>
      <c r="IO295" s="265">
        <v>0.10920000000000001</v>
      </c>
      <c r="IP295" s="265">
        <v>0.57596000000000003</v>
      </c>
      <c r="IQ295" s="265">
        <v>0.49126999999999998</v>
      </c>
      <c r="IR295" s="265">
        <v>0.21582000000000001</v>
      </c>
      <c r="IS295" s="265">
        <v>0.56140000000000001</v>
      </c>
      <c r="IT295" s="265">
        <v>0.18962000000000001</v>
      </c>
      <c r="IU295" s="265">
        <v>0.55062999999999995</v>
      </c>
      <c r="IV295" s="265">
        <v>0.75722999999999996</v>
      </c>
      <c r="IW295" s="265">
        <v>0.44736999999999999</v>
      </c>
      <c r="IX295" s="265">
        <v>0.52907000000000004</v>
      </c>
      <c r="IY295" s="265">
        <v>0.34211999999999998</v>
      </c>
      <c r="IZ295" s="265">
        <v>0.32095000000000001</v>
      </c>
      <c r="JA295" s="265">
        <v>0.33168999999999998</v>
      </c>
      <c r="JB295" s="265">
        <v>0.31863000000000002</v>
      </c>
      <c r="JC295" s="265">
        <v>0.34095999999999999</v>
      </c>
      <c r="JD295" s="265">
        <v>0.37258999999999998</v>
      </c>
      <c r="JE295" s="265">
        <v>0.62651999999999997</v>
      </c>
      <c r="JF295" s="265">
        <v>0.15687999999999999</v>
      </c>
      <c r="JG295" s="265">
        <v>0.49247000000000002</v>
      </c>
      <c r="JH295" s="265">
        <v>0.37996999999999997</v>
      </c>
      <c r="JI295" s="265">
        <v>0.25194</v>
      </c>
      <c r="JJ295" s="265">
        <v>0.2147</v>
      </c>
      <c r="JK295" s="265">
        <v>0.2681</v>
      </c>
      <c r="JL295" s="265">
        <v>0.31997999999999999</v>
      </c>
      <c r="JM295" s="265">
        <v>0.55544000000000004</v>
      </c>
      <c r="JN295" s="265">
        <v>0.47925000000000001</v>
      </c>
      <c r="JO295" s="265">
        <v>0.52105000000000001</v>
      </c>
      <c r="JP295" s="265">
        <v>0.18729000000000001</v>
      </c>
      <c r="JQ295" s="265">
        <v>0.53332999999999997</v>
      </c>
      <c r="JR295" s="265">
        <v>0.47283999999999998</v>
      </c>
      <c r="JS295" s="265">
        <v>0.44369999999999998</v>
      </c>
      <c r="JT295" s="265">
        <v>0.11545</v>
      </c>
      <c r="JU295" s="265">
        <v>0.40739999999999998</v>
      </c>
      <c r="JV295" s="265">
        <v>0.37942999999999999</v>
      </c>
      <c r="JW295" s="265">
        <v>0.54651000000000005</v>
      </c>
      <c r="JX295" s="265">
        <v>0.54588000000000003</v>
      </c>
      <c r="JY295" s="265">
        <v>0.52470000000000006</v>
      </c>
      <c r="JZ295" s="265">
        <v>0.49487999999999999</v>
      </c>
      <c r="KA295" s="265">
        <v>0.71921999999999997</v>
      </c>
      <c r="KB295" s="265">
        <v>0.85616000000000003</v>
      </c>
      <c r="KC295" s="265">
        <v>0.16277</v>
      </c>
      <c r="KD295" s="265">
        <v>0.12694</v>
      </c>
      <c r="KE295" s="265">
        <v>0.13458999999999999</v>
      </c>
      <c r="KF295" s="265">
        <v>0.13841000000000001</v>
      </c>
      <c r="KG295" s="265">
        <v>0.13199</v>
      </c>
      <c r="KH295" s="265">
        <v>0.41949999999999998</v>
      </c>
      <c r="KI295" s="265">
        <v>0.43819999999999998</v>
      </c>
      <c r="KJ295" s="265">
        <v>0.42925000000000002</v>
      </c>
      <c r="KK295" s="265">
        <v>0.76722999999999997</v>
      </c>
      <c r="KL295" s="265">
        <v>0.73014999999999997</v>
      </c>
      <c r="KM295" s="265">
        <v>1</v>
      </c>
      <c r="KN295" s="265">
        <v>0.90207000000000004</v>
      </c>
      <c r="KO295" s="265">
        <v>0.79661999999999999</v>
      </c>
      <c r="KP295" s="265">
        <v>5.7018075214471699E-3</v>
      </c>
      <c r="KQ295" s="265">
        <v>0.62587000000000004</v>
      </c>
      <c r="KR295" s="265">
        <v>0.56742000000000004</v>
      </c>
      <c r="KS295" s="265">
        <v>0.52198999999999995</v>
      </c>
      <c r="KT295" s="265">
        <v>0.94439060036737987</v>
      </c>
      <c r="KU295" s="265">
        <v>0.47037000000000001</v>
      </c>
      <c r="KV295" s="265">
        <v>0.63651999999999997</v>
      </c>
      <c r="KW295" s="265">
        <v>0.69606999999999997</v>
      </c>
      <c r="KX295" s="265">
        <v>0.7782</v>
      </c>
      <c r="KY295" s="265">
        <v>0.89746000000000004</v>
      </c>
      <c r="KZ295" s="265">
        <v>0.98494999999999999</v>
      </c>
      <c r="LA295" s="265">
        <v>0.99628000000000005</v>
      </c>
      <c r="LB295" s="265">
        <v>0.95320000000000005</v>
      </c>
      <c r="LC295" s="265">
        <v>1</v>
      </c>
      <c r="LD295" s="265">
        <v>0</v>
      </c>
      <c r="LE295" s="265">
        <v>0.15215000000000001</v>
      </c>
      <c r="LF295" s="265">
        <v>0</v>
      </c>
      <c r="LG295" s="265">
        <v>0</v>
      </c>
      <c r="LH295" s="431">
        <v>1.0334936669096351E-3</v>
      </c>
      <c r="LI295" s="431">
        <v>8.826745324768126E-4</v>
      </c>
      <c r="LJ295" s="431">
        <v>9.3317806022241712E-4</v>
      </c>
      <c r="LK295" s="431">
        <v>5.0044595263898373E-4</v>
      </c>
      <c r="LL295" s="431">
        <v>6.6701264586299658E-4</v>
      </c>
      <c r="LM295" s="431">
        <v>3.270376764703542E-4</v>
      </c>
      <c r="LN295" s="431">
        <v>4.5810191659256816E-4</v>
      </c>
      <c r="LO295" s="431">
        <v>2.2017510491423309E-4</v>
      </c>
      <c r="LP295" s="431">
        <v>3.4159168717451394E-4</v>
      </c>
      <c r="LQ295" s="431">
        <v>2.218262234237045E-4</v>
      </c>
      <c r="LR295" s="431">
        <v>8.9786550961434841E-4</v>
      </c>
      <c r="LS295" s="431">
        <v>5.7123397709801793E-4</v>
      </c>
      <c r="LT295" s="431">
        <v>9.1473496286198497E-4</v>
      </c>
      <c r="LU295" s="431">
        <v>4.0137607720680535E-4</v>
      </c>
      <c r="LV295" s="431">
        <v>6.0218293219804764E-4</v>
      </c>
      <c r="LW295" s="431">
        <v>2.8763856971636415E-4</v>
      </c>
      <c r="LX295" s="431">
        <v>5.2409776253625751E-4</v>
      </c>
      <c r="LY295" s="431">
        <v>3.1964152003638446E-4</v>
      </c>
      <c r="LZ295" s="431">
        <v>9.7039766842499375E-4</v>
      </c>
      <c r="MA295" s="431">
        <v>7.9532543895766139E-4</v>
      </c>
      <c r="MB295" s="431">
        <v>9.9660491105169058E-4</v>
      </c>
      <c r="MC295" s="431">
        <v>4.6625346294604242E-4</v>
      </c>
      <c r="MD295" s="431">
        <v>3.8850415148772299E-4</v>
      </c>
      <c r="ME295" s="431">
        <v>6.6034775227308273E-4</v>
      </c>
      <c r="MF295" s="431">
        <v>7.4798468267545104E-4</v>
      </c>
      <c r="MG295" s="431">
        <v>5.9605651767924428E-4</v>
      </c>
      <c r="MH295" s="266"/>
      <c r="MI295" s="266"/>
      <c r="MJ295" s="266"/>
      <c r="MK295" s="266"/>
      <c r="ML295" s="266"/>
      <c r="MM295" s="266"/>
      <c r="MN295" s="266"/>
      <c r="MO295" s="266"/>
      <c r="MP295" s="266"/>
      <c r="MQ295" s="266"/>
      <c r="MR295" s="266"/>
      <c r="MS295" s="266"/>
      <c r="MT295" s="266"/>
      <c r="MU295" s="266"/>
      <c r="MV295" s="266"/>
      <c r="MW295" s="266"/>
      <c r="MX295" s="266"/>
      <c r="MY295" s="266"/>
      <c r="MZ295" s="266"/>
      <c r="NA295" s="266"/>
      <c r="NB295" s="266"/>
      <c r="NC295" s="266"/>
      <c r="ND295" s="266"/>
      <c r="NE295" s="266"/>
      <c r="NF295" s="266"/>
      <c r="NG295" s="266"/>
      <c r="NH295" s="266"/>
      <c r="NI295" s="266"/>
      <c r="NJ295" s="266"/>
      <c r="NK295" s="266"/>
      <c r="NL295" s="266"/>
      <c r="NM295" s="266"/>
      <c r="NN295" s="266"/>
      <c r="NO295" s="266"/>
      <c r="NP295" s="266"/>
      <c r="NQ295" s="266"/>
      <c r="NR295" s="266"/>
      <c r="NS295" s="266"/>
      <c r="NT295" s="266"/>
      <c r="NU295" s="266"/>
      <c r="NV295" s="266"/>
      <c r="NW295" s="266"/>
      <c r="NX295" s="266"/>
      <c r="NY295" s="266"/>
      <c r="NZ295" s="266"/>
      <c r="OA295" s="266"/>
      <c r="OB295" s="266"/>
      <c r="OC295" s="266"/>
      <c r="OD295" s="266"/>
      <c r="OE295" s="266"/>
      <c r="OF295" s="266"/>
      <c r="OG295" s="266"/>
      <c r="OH295" s="266"/>
      <c r="OI295" s="266"/>
      <c r="OJ295" s="266"/>
      <c r="OK295" s="266"/>
      <c r="OL295" s="266"/>
      <c r="OM295" s="266"/>
      <c r="ON295" s="267"/>
    </row>
    <row r="296" spans="1:404">
      <c r="A296" s="261">
        <v>671</v>
      </c>
      <c r="B296" s="265">
        <v>5.5232999999999997E-2</v>
      </c>
      <c r="C296" s="265">
        <v>7.0841000000000001E-2</v>
      </c>
      <c r="D296" s="265">
        <v>8.3705000000000002E-2</v>
      </c>
      <c r="E296" s="265">
        <v>0.10013</v>
      </c>
      <c r="F296" s="265">
        <v>5.2453E-2</v>
      </c>
      <c r="G296" s="265">
        <v>6.5439999999999998E-2</v>
      </c>
      <c r="H296" s="265">
        <v>0.16094</v>
      </c>
      <c r="I296" s="265">
        <v>0.31635999999999997</v>
      </c>
      <c r="J296" s="265">
        <v>0.31551000000000001</v>
      </c>
      <c r="K296" s="265">
        <v>2.0166E-2</v>
      </c>
      <c r="L296" s="265">
        <v>2.0565E-2</v>
      </c>
      <c r="M296" s="265">
        <v>2.3113999999999999E-2</v>
      </c>
      <c r="N296" s="265">
        <v>0.25292999999999999</v>
      </c>
      <c r="O296" s="265">
        <v>0.11316</v>
      </c>
      <c r="P296" s="265">
        <v>6.3558000000000003E-2</v>
      </c>
      <c r="Q296" s="265">
        <v>4.8439999999999997E-2</v>
      </c>
      <c r="R296" s="265">
        <v>9.5203999999999997E-2</v>
      </c>
      <c r="S296" s="265">
        <v>0.21823999999999999</v>
      </c>
      <c r="T296" s="265">
        <v>0.15103</v>
      </c>
      <c r="U296" s="265">
        <v>0.16139000000000001</v>
      </c>
      <c r="V296" s="265">
        <v>0.11141</v>
      </c>
      <c r="W296" s="265">
        <v>4.2486000000000003E-2</v>
      </c>
      <c r="X296" s="265">
        <v>3.7239000000000001E-2</v>
      </c>
      <c r="Y296" s="265">
        <v>4.7556000000000001E-2</v>
      </c>
      <c r="Z296" s="265">
        <v>3.1961999999999997E-2</v>
      </c>
      <c r="AA296" s="265">
        <v>5.5062E-2</v>
      </c>
      <c r="AB296" s="265">
        <v>3.8358999999999997E-2</v>
      </c>
      <c r="AC296" s="265">
        <v>0.30185000000000001</v>
      </c>
      <c r="AD296" s="265">
        <v>0.20272000000000001</v>
      </c>
      <c r="AE296" s="265">
        <v>2.4819999999999998E-2</v>
      </c>
      <c r="AF296" s="265">
        <v>2.7390999999999999E-2</v>
      </c>
      <c r="AG296" s="265">
        <v>2.3599999999999999E-2</v>
      </c>
      <c r="AH296" s="265">
        <v>2.1774000000000002E-2</v>
      </c>
      <c r="AI296" s="265">
        <v>1.9421000000000001E-2</v>
      </c>
      <c r="AJ296" s="265">
        <v>2.1496999999999999E-2</v>
      </c>
      <c r="AK296" s="265">
        <v>1.6237000000000001E-2</v>
      </c>
      <c r="AL296" s="265">
        <v>2.0310000000000002E-2</v>
      </c>
      <c r="AM296" s="265">
        <v>1.8922000000000001E-2</v>
      </c>
      <c r="AN296" s="265">
        <v>1.6129000000000001E-2</v>
      </c>
      <c r="AO296" s="265">
        <v>1.8952E-2</v>
      </c>
      <c r="AP296" s="265">
        <v>1.6743999999999998E-2</v>
      </c>
      <c r="AQ296" s="265">
        <v>1.5162999999999999E-2</v>
      </c>
      <c r="AR296" s="265">
        <v>1.9283999999999999E-2</v>
      </c>
      <c r="AS296" s="265">
        <v>1.6317000000000002E-2</v>
      </c>
      <c r="AT296" s="265">
        <v>1.5278999999999999E-2</v>
      </c>
      <c r="AU296" s="265">
        <v>1.9078999999999999E-2</v>
      </c>
      <c r="AV296" s="265">
        <v>1.5367E-2</v>
      </c>
      <c r="AW296" s="265">
        <v>2.0936E-2</v>
      </c>
      <c r="AX296" s="265">
        <v>2.0115000000000001E-2</v>
      </c>
      <c r="AY296" s="265">
        <v>1.8419999999999999E-2</v>
      </c>
      <c r="AZ296" s="265">
        <v>1.6513E-2</v>
      </c>
      <c r="BA296" s="265">
        <v>2.8629999999999999E-2</v>
      </c>
      <c r="BB296" s="265">
        <v>2.8629999999999999E-2</v>
      </c>
      <c r="BC296" s="265">
        <v>2.8604999999999998E-2</v>
      </c>
      <c r="BD296" s="265">
        <v>2.8629999999999999E-2</v>
      </c>
      <c r="BE296" s="265">
        <v>8.0967999999999998E-2</v>
      </c>
      <c r="BF296" s="265">
        <v>7.2881000000000001E-2</v>
      </c>
      <c r="BG296" s="265">
        <v>0.32057999999999998</v>
      </c>
      <c r="BH296" s="265">
        <v>0.32194</v>
      </c>
      <c r="BI296" s="265">
        <v>0.75112000000000001</v>
      </c>
      <c r="BJ296" s="265">
        <v>0.69303999999999999</v>
      </c>
      <c r="BK296" s="265">
        <v>0.19220999999999999</v>
      </c>
      <c r="BL296" s="265">
        <v>0.41328999999999999</v>
      </c>
      <c r="BM296" s="265">
        <v>0.23902000000000001</v>
      </c>
      <c r="BN296" s="265">
        <v>0.36252000000000001</v>
      </c>
      <c r="BO296" s="265">
        <v>0.42570999999999998</v>
      </c>
      <c r="BP296" s="265">
        <v>8.3031999999999995E-2</v>
      </c>
      <c r="BQ296" s="265">
        <v>0.31574000000000002</v>
      </c>
      <c r="BR296" s="265">
        <v>0.34694999999999998</v>
      </c>
      <c r="BS296" s="265">
        <v>0.31241000000000002</v>
      </c>
      <c r="BT296" s="265">
        <v>0.29329</v>
      </c>
      <c r="BU296" s="265">
        <v>1.0932000000000001E-2</v>
      </c>
      <c r="BV296" s="265">
        <v>6.2839999999999997E-3</v>
      </c>
      <c r="BW296" s="265">
        <v>1.9356999999999999E-2</v>
      </c>
      <c r="BX296" s="265">
        <v>8.9694000000000006E-3</v>
      </c>
      <c r="BY296" s="265">
        <v>0.75370999999999999</v>
      </c>
      <c r="BZ296" s="265">
        <v>0.74716000000000005</v>
      </c>
      <c r="CA296" s="265">
        <v>1</v>
      </c>
      <c r="CB296" s="265">
        <v>0.84021999999999997</v>
      </c>
      <c r="CC296" s="265">
        <v>0.98114000000000001</v>
      </c>
      <c r="CD296" s="265">
        <v>0.74258999999999997</v>
      </c>
      <c r="CE296" s="265">
        <v>0.69688000000000005</v>
      </c>
      <c r="CF296" s="265">
        <v>0.75704000000000005</v>
      </c>
      <c r="CG296" s="265">
        <v>0.70711000000000002</v>
      </c>
      <c r="CH296" s="265">
        <v>0.70969000000000004</v>
      </c>
      <c r="CI296" s="265">
        <v>0.71455000000000002</v>
      </c>
      <c r="CJ296" s="265">
        <v>0.71614</v>
      </c>
      <c r="CK296" s="265">
        <v>0.76315</v>
      </c>
      <c r="CL296" s="265">
        <v>0.54423999999999995</v>
      </c>
      <c r="CM296" s="265">
        <v>8.4640000000000007E-2</v>
      </c>
      <c r="CN296" s="265">
        <v>6.6667000000000004E-2</v>
      </c>
      <c r="CO296" s="265">
        <v>7.7877000000000002E-2</v>
      </c>
      <c r="CP296" s="265">
        <v>8.0049999999999996E-2</v>
      </c>
      <c r="CQ296" s="265">
        <v>7.6244000000000006E-2</v>
      </c>
      <c r="CR296" s="265">
        <v>5.8000000000000003E-2</v>
      </c>
      <c r="CS296" s="265">
        <v>3.8774999999999997E-2</v>
      </c>
      <c r="CT296" s="265">
        <v>5.9794E-2</v>
      </c>
      <c r="CU296" s="265">
        <v>6.8000000000000005E-2</v>
      </c>
      <c r="CV296" s="265">
        <v>6.7826999999999998E-2</v>
      </c>
      <c r="CW296" s="265">
        <v>0.10909000000000001</v>
      </c>
      <c r="CX296" s="265">
        <v>4.9484E-2</v>
      </c>
      <c r="CY296" s="265">
        <v>0.10102999999999999</v>
      </c>
      <c r="CZ296" s="265">
        <v>0.38877</v>
      </c>
      <c r="DA296" s="265">
        <v>0.23052</v>
      </c>
      <c r="DB296" s="265">
        <v>3.8384000000000001E-2</v>
      </c>
      <c r="DC296" s="265">
        <v>3.9175000000000001E-2</v>
      </c>
      <c r="DD296" s="265">
        <v>2.8282999999999999E-2</v>
      </c>
      <c r="DE296" s="265">
        <v>5.7731999999999999E-2</v>
      </c>
      <c r="DF296" s="265">
        <v>1.0905999999999999E-3</v>
      </c>
      <c r="DG296" s="265">
        <v>1.176E-3</v>
      </c>
      <c r="DH296" s="265">
        <v>9.5394999999999994E-2</v>
      </c>
      <c r="DI296" s="265">
        <v>1.4660000000000001E-4</v>
      </c>
      <c r="DJ296" s="265">
        <v>1.952E-4</v>
      </c>
      <c r="DK296" s="265">
        <v>1.1850000000000001E-3</v>
      </c>
      <c r="DL296" s="265">
        <v>7.6000000000000001E-6</v>
      </c>
      <c r="DM296" s="265">
        <v>1.3116E-3</v>
      </c>
      <c r="DN296" s="265">
        <v>6.0840000000000004E-4</v>
      </c>
      <c r="DO296" s="265">
        <v>8.7000000000000001E-5</v>
      </c>
      <c r="DP296" s="265">
        <v>5.4900000000000001E-4</v>
      </c>
      <c r="DQ296" s="265">
        <v>2.1128000000000002E-3</v>
      </c>
      <c r="DR296" s="265">
        <v>5.6406E-3</v>
      </c>
      <c r="DS296" s="265">
        <v>1.2145E-2</v>
      </c>
      <c r="DT296" s="265">
        <v>1.7337999999999999E-2</v>
      </c>
      <c r="DU296" s="265">
        <v>1.2439999999999999E-4</v>
      </c>
      <c r="DV296" s="265">
        <v>4.1999999999999996E-6</v>
      </c>
      <c r="DW296" s="265">
        <v>2.1320000000000001E-4</v>
      </c>
      <c r="DX296" s="265">
        <v>5.0651999999999997E-3</v>
      </c>
      <c r="DY296" s="265">
        <v>5.3378000000000002E-3</v>
      </c>
      <c r="DZ296" s="265">
        <v>4.1999999999999996E-6</v>
      </c>
      <c r="EA296" s="265">
        <v>2.242E-4</v>
      </c>
      <c r="EB296" s="265">
        <v>1.9440000000000001E-4</v>
      </c>
      <c r="EC296" s="265">
        <v>1.9440000000000001E-4</v>
      </c>
      <c r="ED296" s="265">
        <v>1.9440000000000001E-4</v>
      </c>
      <c r="EE296" s="265">
        <v>1.9440000000000001E-4</v>
      </c>
      <c r="EF296" s="265">
        <v>3.2071999999999999E-3</v>
      </c>
      <c r="EG296" s="265">
        <v>2.242E-4</v>
      </c>
      <c r="EH296" s="265">
        <v>2.6180000000000002E-4</v>
      </c>
      <c r="EI296" s="265">
        <v>8.7755E-2</v>
      </c>
      <c r="EJ296" s="265">
        <v>7.0102999999999999E-2</v>
      </c>
      <c r="EK296" s="265">
        <v>3.6364E-2</v>
      </c>
      <c r="EL296" s="265">
        <v>3.9584000000000001E-2</v>
      </c>
      <c r="EM296" s="265">
        <v>2.9397999999999998E-3</v>
      </c>
      <c r="EN296" s="265">
        <v>2.2910000000000001E-3</v>
      </c>
      <c r="EO296" s="265">
        <v>0.39384999999999998</v>
      </c>
      <c r="EP296" s="265">
        <v>0.11097</v>
      </c>
      <c r="EQ296" s="265">
        <v>7.7516E-3</v>
      </c>
      <c r="ER296" s="265">
        <v>7.5300000000000002E-3</v>
      </c>
      <c r="ES296" s="265">
        <v>7.8913999999999998E-3</v>
      </c>
      <c r="ET296" s="265">
        <v>8.116E-3</v>
      </c>
      <c r="EU296" s="265">
        <v>7.7898000000000004E-3</v>
      </c>
      <c r="EV296" s="265">
        <v>4.6762000000000001E-3</v>
      </c>
      <c r="EW296" s="265">
        <v>5.2887999999999998E-3</v>
      </c>
      <c r="EX296" s="265">
        <v>6.3927999999999997E-3</v>
      </c>
      <c r="EY296" s="265">
        <v>8.1227999999999995E-3</v>
      </c>
      <c r="EZ296" s="265">
        <v>0.11984</v>
      </c>
      <c r="FA296" s="265">
        <v>7.4158000000000002E-3</v>
      </c>
      <c r="FB296" s="265">
        <v>6.0448000000000003E-3</v>
      </c>
      <c r="FC296" s="265">
        <v>4.8776000000000002E-3</v>
      </c>
      <c r="FD296" s="265">
        <v>9.6436000000000004E-3</v>
      </c>
      <c r="FE296" s="265">
        <v>3.8709999999999999E-3</v>
      </c>
      <c r="FF296" s="265">
        <v>9.6378000000000002E-3</v>
      </c>
      <c r="FG296" s="265">
        <v>9.7293999999999992E-3</v>
      </c>
      <c r="FH296" s="265">
        <v>9.8385999999999994E-3</v>
      </c>
      <c r="FI296" s="265">
        <v>9.9623999999999997E-3</v>
      </c>
      <c r="FJ296" s="265">
        <v>1.4767999999999999E-3</v>
      </c>
      <c r="FK296" s="265">
        <v>1.5192000000000001E-3</v>
      </c>
      <c r="FL296" s="265">
        <v>7.4121000000000006E-2</v>
      </c>
      <c r="FM296" s="265">
        <v>7.5851000000000002E-2</v>
      </c>
      <c r="FN296" s="265">
        <v>0.67293999999999998</v>
      </c>
      <c r="FO296" s="265">
        <v>0.6</v>
      </c>
      <c r="FP296" s="265">
        <v>0.12991</v>
      </c>
      <c r="FQ296" s="265">
        <v>0.60868999999999995</v>
      </c>
      <c r="FR296" s="265">
        <v>0.45629999999999998</v>
      </c>
      <c r="FS296" s="265">
        <v>0.43060999999999999</v>
      </c>
      <c r="FT296" s="265">
        <v>0.76556000000000002</v>
      </c>
      <c r="FU296" s="265">
        <v>0.77442999999999995</v>
      </c>
      <c r="FV296" s="265">
        <v>0.27155000000000001</v>
      </c>
      <c r="FW296" s="265">
        <v>0.14791000000000001</v>
      </c>
      <c r="FX296" s="265">
        <v>0.53193000000000001</v>
      </c>
      <c r="FY296" s="265">
        <v>0.13400000000000001</v>
      </c>
      <c r="FZ296" s="265">
        <v>0.14791000000000001</v>
      </c>
      <c r="GA296" s="265">
        <v>0.45635999999999999</v>
      </c>
      <c r="GB296" s="265">
        <v>0.2195</v>
      </c>
      <c r="GC296" s="265">
        <v>0.32390000000000002</v>
      </c>
      <c r="GD296" s="265">
        <v>0.70247000000000004</v>
      </c>
      <c r="GE296" s="265">
        <v>0.44117000000000001</v>
      </c>
      <c r="GF296" s="265">
        <v>0.51468999999999998</v>
      </c>
      <c r="GG296" s="265">
        <v>0.19095000000000001</v>
      </c>
      <c r="GH296" s="265">
        <v>0.21903</v>
      </c>
      <c r="GI296" s="265">
        <v>0.19796</v>
      </c>
      <c r="GJ296" s="265">
        <v>0.64754999999999996</v>
      </c>
      <c r="GK296" s="265">
        <v>0.61397000000000002</v>
      </c>
      <c r="GL296" s="265">
        <v>0.36775999999999998</v>
      </c>
      <c r="GM296" s="265">
        <v>0.60741000000000001</v>
      </c>
      <c r="GN296" s="265">
        <v>0.31352000000000002</v>
      </c>
      <c r="GO296" s="265">
        <v>0.59904000000000002</v>
      </c>
      <c r="GP296" s="265">
        <v>0.51146000000000003</v>
      </c>
      <c r="GQ296" s="265">
        <v>0.51671999999999996</v>
      </c>
      <c r="GR296" s="265">
        <v>0.47405000000000003</v>
      </c>
      <c r="GS296" s="265">
        <v>0.53251999999999999</v>
      </c>
      <c r="GT296" s="265">
        <v>0.52776000000000001</v>
      </c>
      <c r="GU296" s="265">
        <v>0.53161000000000003</v>
      </c>
      <c r="GV296" s="265">
        <v>0.52302999999999999</v>
      </c>
      <c r="GW296" s="265">
        <v>0.46726000000000001</v>
      </c>
      <c r="GX296" s="265">
        <v>0.62624999999999997</v>
      </c>
      <c r="GY296" s="265">
        <v>0.15010999999999999</v>
      </c>
      <c r="GZ296" s="265">
        <v>0.1188</v>
      </c>
      <c r="HA296" s="265">
        <v>0.56279000000000001</v>
      </c>
      <c r="HB296" s="265">
        <v>0.54642999999999997</v>
      </c>
      <c r="HC296" s="265">
        <v>0.43098999999999998</v>
      </c>
      <c r="HD296" s="265">
        <v>0.29825000000000002</v>
      </c>
      <c r="HE296" s="265">
        <v>0.62536999999999998</v>
      </c>
      <c r="HF296" s="265">
        <v>0.28963</v>
      </c>
      <c r="HG296" s="265">
        <v>0.62505999999999995</v>
      </c>
      <c r="HH296" s="265">
        <v>0.62761</v>
      </c>
      <c r="HI296" s="265">
        <v>0.62478999999999996</v>
      </c>
      <c r="HJ296" s="265">
        <v>0.30789</v>
      </c>
      <c r="HK296" s="265">
        <v>0.68437999999999999</v>
      </c>
      <c r="HL296" s="265">
        <v>0.65381999999999996</v>
      </c>
      <c r="HM296" s="265">
        <v>0.51373000000000002</v>
      </c>
      <c r="HN296" s="265">
        <v>0.50609999999999999</v>
      </c>
      <c r="HO296" s="265">
        <v>0.50139</v>
      </c>
      <c r="HP296" s="265">
        <v>0.48115999999999998</v>
      </c>
      <c r="HQ296" s="265">
        <v>0.27710000000000001</v>
      </c>
      <c r="HR296" s="265">
        <v>0.27051999999999998</v>
      </c>
      <c r="HS296" s="265">
        <v>0.4466</v>
      </c>
      <c r="HT296" s="265">
        <v>0.26587</v>
      </c>
      <c r="HU296" s="265">
        <v>0.26434000000000002</v>
      </c>
      <c r="HV296" s="265">
        <v>0.5232</v>
      </c>
      <c r="HW296" s="265">
        <v>0.20544000000000001</v>
      </c>
      <c r="HX296" s="265">
        <v>0.23383999999999999</v>
      </c>
      <c r="HY296" s="265">
        <v>0.16233</v>
      </c>
      <c r="HZ296" s="265">
        <v>0.32118999999999998</v>
      </c>
      <c r="IA296" s="265">
        <v>0.43607000000000001</v>
      </c>
      <c r="IB296" s="265">
        <v>0.44078000000000001</v>
      </c>
      <c r="IC296" s="265">
        <v>0.43058999999999997</v>
      </c>
      <c r="ID296" s="265">
        <v>0.43586999999999998</v>
      </c>
      <c r="IE296" s="265">
        <v>0.45967999999999998</v>
      </c>
      <c r="IF296" s="265">
        <v>0.44496999999999998</v>
      </c>
      <c r="IG296" s="265">
        <v>0.54942000000000002</v>
      </c>
      <c r="IH296" s="265">
        <v>0.62875000000000003</v>
      </c>
      <c r="II296" s="265">
        <v>0.31147999999999998</v>
      </c>
      <c r="IJ296" s="265">
        <v>0.44012000000000001</v>
      </c>
      <c r="IK296" s="265">
        <v>0.43717</v>
      </c>
      <c r="IL296" s="265">
        <v>0.59669000000000005</v>
      </c>
      <c r="IM296" s="265">
        <v>0.35729</v>
      </c>
      <c r="IN296" s="265">
        <v>0.25280000000000002</v>
      </c>
      <c r="IO296" s="265">
        <v>0.10575</v>
      </c>
      <c r="IP296" s="265">
        <v>0.56528</v>
      </c>
      <c r="IQ296" s="265">
        <v>0.48080000000000001</v>
      </c>
      <c r="IR296" s="265">
        <v>0.21165999999999999</v>
      </c>
      <c r="IS296" s="265">
        <v>0.54798000000000002</v>
      </c>
      <c r="IT296" s="265">
        <v>0.18592</v>
      </c>
      <c r="IU296" s="265">
        <v>0.54042000000000001</v>
      </c>
      <c r="IV296" s="265">
        <v>0.74587999999999999</v>
      </c>
      <c r="IW296" s="265">
        <v>0.43789</v>
      </c>
      <c r="IX296" s="265">
        <v>0.51980000000000004</v>
      </c>
      <c r="IY296" s="265">
        <v>0.33527000000000001</v>
      </c>
      <c r="IZ296" s="265">
        <v>0.31470999999999999</v>
      </c>
      <c r="JA296" s="265">
        <v>0.32522000000000001</v>
      </c>
      <c r="JB296" s="265">
        <v>0.31240000000000001</v>
      </c>
      <c r="JC296" s="265">
        <v>0.33423000000000003</v>
      </c>
      <c r="JD296" s="265">
        <v>0.36466999999999999</v>
      </c>
      <c r="JE296" s="265">
        <v>0.61584000000000005</v>
      </c>
      <c r="JF296" s="265">
        <v>0.1535</v>
      </c>
      <c r="JG296" s="265">
        <v>0.48304999999999998</v>
      </c>
      <c r="JH296" s="265">
        <v>0.37217</v>
      </c>
      <c r="JI296" s="265">
        <v>0.24704999999999999</v>
      </c>
      <c r="JJ296" s="265">
        <v>0.20932999999999999</v>
      </c>
      <c r="JK296" s="265">
        <v>0.26106000000000001</v>
      </c>
      <c r="JL296" s="265">
        <v>0.31413999999999997</v>
      </c>
      <c r="JM296" s="265">
        <v>0.54673000000000005</v>
      </c>
      <c r="JN296" s="265">
        <v>0.46971000000000002</v>
      </c>
      <c r="JO296" s="265">
        <v>0.51104000000000005</v>
      </c>
      <c r="JP296" s="265">
        <v>0.18343999999999999</v>
      </c>
      <c r="JQ296" s="265">
        <v>0.52322999999999997</v>
      </c>
      <c r="JR296" s="265">
        <v>0.46159</v>
      </c>
      <c r="JS296" s="265">
        <v>0.43497000000000002</v>
      </c>
      <c r="JT296" s="265">
        <v>0.11296</v>
      </c>
      <c r="JU296" s="265">
        <v>0.39860000000000001</v>
      </c>
      <c r="JV296" s="265">
        <v>0.37278</v>
      </c>
      <c r="JW296" s="265">
        <v>0.53519000000000005</v>
      </c>
      <c r="JX296" s="265">
        <v>0.53476000000000001</v>
      </c>
      <c r="JY296" s="265">
        <v>0.51492000000000004</v>
      </c>
      <c r="JZ296" s="265">
        <v>0.48454000000000003</v>
      </c>
      <c r="KA296" s="265">
        <v>0.70625000000000004</v>
      </c>
      <c r="KB296" s="265">
        <v>0.84589000000000003</v>
      </c>
      <c r="KC296" s="265">
        <v>0.15931000000000001</v>
      </c>
      <c r="KD296" s="265">
        <v>0.12411999999999999</v>
      </c>
      <c r="KE296" s="265">
        <v>0.13164000000000001</v>
      </c>
      <c r="KF296" s="265">
        <v>0.13552</v>
      </c>
      <c r="KG296" s="265">
        <v>0.12923000000000001</v>
      </c>
      <c r="KH296" s="265">
        <v>0.41217999999999999</v>
      </c>
      <c r="KI296" s="265">
        <v>0.42856</v>
      </c>
      <c r="KJ296" s="265">
        <v>0.41968</v>
      </c>
      <c r="KK296" s="265">
        <v>0.75636000000000003</v>
      </c>
      <c r="KL296" s="265">
        <v>0.71804999999999997</v>
      </c>
      <c r="KM296" s="265">
        <v>0.99624999999999997</v>
      </c>
      <c r="KN296" s="265">
        <v>0.89822999999999997</v>
      </c>
      <c r="KO296" s="265">
        <v>0.79295000000000004</v>
      </c>
      <c r="KP296" s="265">
        <v>5.6918467812692043E-3</v>
      </c>
      <c r="KQ296" s="265">
        <v>0.62273999999999996</v>
      </c>
      <c r="KR296" s="265">
        <v>0.56452000000000002</v>
      </c>
      <c r="KS296" s="265">
        <v>0.51931000000000005</v>
      </c>
      <c r="KT296" s="265">
        <v>0.94211398400703339</v>
      </c>
      <c r="KU296" s="265">
        <v>0.47443999999999997</v>
      </c>
      <c r="KV296" s="265">
        <v>0.63993</v>
      </c>
      <c r="KW296" s="265">
        <v>0.69913000000000003</v>
      </c>
      <c r="KX296" s="265">
        <v>0.78069</v>
      </c>
      <c r="KY296" s="265">
        <v>0.89897000000000005</v>
      </c>
      <c r="KZ296" s="265">
        <v>0.98550000000000004</v>
      </c>
      <c r="LA296" s="265">
        <v>0.99597000000000002</v>
      </c>
      <c r="LB296" s="265">
        <v>0.95226999999999995</v>
      </c>
      <c r="LC296" s="265">
        <v>1</v>
      </c>
      <c r="LD296" s="265">
        <v>0</v>
      </c>
      <c r="LE296" s="265">
        <v>0.17862</v>
      </c>
      <c r="LF296" s="265">
        <v>0</v>
      </c>
      <c r="LG296" s="265">
        <v>0</v>
      </c>
      <c r="LH296" s="431">
        <v>1.0034359293058515E-3</v>
      </c>
      <c r="LI296" s="431">
        <v>8.5491355275735259E-4</v>
      </c>
      <c r="LJ296" s="431">
        <v>9.0083194663748145E-4</v>
      </c>
      <c r="LK296" s="431">
        <v>4.8141711158677936E-4</v>
      </c>
      <c r="LL296" s="431">
        <v>6.4211903372779489E-4</v>
      </c>
      <c r="LM296" s="431">
        <v>3.138448519166559E-4</v>
      </c>
      <c r="LN296" s="431">
        <v>4.3502514017745852E-4</v>
      </c>
      <c r="LO296" s="431">
        <v>2.0156230311840773E-4</v>
      </c>
      <c r="LP296" s="431">
        <v>3.2064068363979459E-4</v>
      </c>
      <c r="LQ296" s="431">
        <v>2.0714204583782703E-4</v>
      </c>
      <c r="LR296" s="431">
        <v>8.7379227625206113E-4</v>
      </c>
      <c r="LS296" s="431">
        <v>5.5171921849250793E-4</v>
      </c>
      <c r="LT296" s="431">
        <v>8.8759325444698334E-4</v>
      </c>
      <c r="LU296" s="431">
        <v>3.8730778032913804E-4</v>
      </c>
      <c r="LV296" s="431">
        <v>5.7439482770860195E-4</v>
      </c>
      <c r="LW296" s="431">
        <v>2.720376942306757E-4</v>
      </c>
      <c r="LX296" s="431">
        <v>4.9850554205477238E-4</v>
      </c>
      <c r="LY296" s="431">
        <v>3.0058668926358223E-4</v>
      </c>
      <c r="LZ296" s="431">
        <v>9.3709718203172088E-4</v>
      </c>
      <c r="MA296" s="431">
        <v>7.7242945553734899E-4</v>
      </c>
      <c r="MB296" s="431">
        <v>9.6587743610143661E-4</v>
      </c>
      <c r="MC296" s="431">
        <v>4.4640875421464443E-4</v>
      </c>
      <c r="MD296" s="431">
        <v>3.6980261211283505E-4</v>
      </c>
      <c r="ME296" s="431">
        <v>6.3700141618028283E-4</v>
      </c>
      <c r="MF296" s="431">
        <v>7.2628509951755404E-4</v>
      </c>
      <c r="MG296" s="431">
        <v>5.7394645409658551E-4</v>
      </c>
      <c r="MH296" s="266"/>
      <c r="MI296" s="266"/>
      <c r="MJ296" s="266"/>
      <c r="MK296" s="266"/>
      <c r="ML296" s="266"/>
      <c r="MM296" s="266"/>
      <c r="MN296" s="266"/>
      <c r="MO296" s="266"/>
      <c r="MP296" s="266"/>
      <c r="MQ296" s="266"/>
      <c r="MR296" s="266"/>
      <c r="MS296" s="266"/>
      <c r="MT296" s="266"/>
      <c r="MU296" s="266"/>
      <c r="MV296" s="266"/>
      <c r="MW296" s="266"/>
      <c r="MX296" s="266"/>
      <c r="MY296" s="266"/>
      <c r="MZ296" s="266"/>
      <c r="NA296" s="266"/>
      <c r="NB296" s="266"/>
      <c r="NC296" s="266"/>
      <c r="ND296" s="266"/>
      <c r="NE296" s="266"/>
      <c r="NF296" s="266"/>
      <c r="NG296" s="266"/>
      <c r="NH296" s="266"/>
      <c r="NI296" s="266"/>
      <c r="NJ296" s="266"/>
      <c r="NK296" s="266"/>
      <c r="NL296" s="266"/>
      <c r="NM296" s="266"/>
      <c r="NN296" s="266"/>
      <c r="NO296" s="266"/>
      <c r="NP296" s="266"/>
      <c r="NQ296" s="266"/>
      <c r="NR296" s="266"/>
      <c r="NS296" s="266"/>
      <c r="NT296" s="266"/>
      <c r="NU296" s="266"/>
      <c r="NV296" s="266"/>
      <c r="NW296" s="266"/>
      <c r="NX296" s="266"/>
      <c r="NY296" s="266"/>
      <c r="NZ296" s="266"/>
      <c r="OA296" s="266"/>
      <c r="OB296" s="266"/>
      <c r="OC296" s="266"/>
      <c r="OD296" s="266"/>
      <c r="OE296" s="266"/>
      <c r="OF296" s="266"/>
      <c r="OG296" s="266"/>
      <c r="OH296" s="266"/>
      <c r="OI296" s="266"/>
      <c r="OJ296" s="266"/>
      <c r="OK296" s="266"/>
      <c r="OL296" s="266"/>
      <c r="OM296" s="266"/>
      <c r="ON296" s="267"/>
    </row>
    <row r="297" spans="1:404">
      <c r="A297" s="261">
        <v>672</v>
      </c>
      <c r="B297" s="265">
        <v>5.3905000000000002E-2</v>
      </c>
      <c r="C297" s="265">
        <v>6.8781999999999996E-2</v>
      </c>
      <c r="D297" s="265">
        <v>8.1067E-2</v>
      </c>
      <c r="E297" s="265">
        <v>9.6895999999999996E-2</v>
      </c>
      <c r="F297" s="265">
        <v>5.1177E-2</v>
      </c>
      <c r="G297" s="265">
        <v>6.3416E-2</v>
      </c>
      <c r="H297" s="265">
        <v>0.15717999999999999</v>
      </c>
      <c r="I297" s="265">
        <v>0.31043999999999999</v>
      </c>
      <c r="J297" s="265">
        <v>0.30698999999999999</v>
      </c>
      <c r="K297" s="265">
        <v>1.9703999999999999E-2</v>
      </c>
      <c r="L297" s="265">
        <v>1.9989E-2</v>
      </c>
      <c r="M297" s="265">
        <v>2.2297000000000001E-2</v>
      </c>
      <c r="N297" s="265">
        <v>0.24728</v>
      </c>
      <c r="O297" s="265">
        <v>0.11056000000000001</v>
      </c>
      <c r="P297" s="265">
        <v>6.1577E-2</v>
      </c>
      <c r="Q297" s="265">
        <v>4.6649000000000003E-2</v>
      </c>
      <c r="R297" s="265">
        <v>9.2104000000000005E-2</v>
      </c>
      <c r="S297" s="265">
        <v>0.21543000000000001</v>
      </c>
      <c r="T297" s="265">
        <v>0.14937</v>
      </c>
      <c r="U297" s="265">
        <v>0.15941</v>
      </c>
      <c r="V297" s="265">
        <v>0.10946</v>
      </c>
      <c r="W297" s="265">
        <v>4.1065999999999998E-2</v>
      </c>
      <c r="X297" s="265">
        <v>3.5790000000000002E-2</v>
      </c>
      <c r="Y297" s="265">
        <v>4.6134000000000001E-2</v>
      </c>
      <c r="Z297" s="265">
        <v>3.0953000000000001E-2</v>
      </c>
      <c r="AA297" s="265">
        <v>5.3758E-2</v>
      </c>
      <c r="AB297" s="265">
        <v>3.7447000000000001E-2</v>
      </c>
      <c r="AC297" s="265">
        <v>0.29837999999999998</v>
      </c>
      <c r="AD297" s="265">
        <v>0.20047999999999999</v>
      </c>
      <c r="AE297" s="265">
        <v>2.3962000000000001E-2</v>
      </c>
      <c r="AF297" s="265">
        <v>2.6304999999999999E-2</v>
      </c>
      <c r="AG297" s="265">
        <v>2.1777000000000001E-2</v>
      </c>
      <c r="AH297" s="265">
        <v>2.1233999999999999E-2</v>
      </c>
      <c r="AI297" s="265">
        <v>1.8631000000000002E-2</v>
      </c>
      <c r="AJ297" s="265">
        <v>2.0749E-2</v>
      </c>
      <c r="AK297" s="265">
        <v>1.5396999999999999E-2</v>
      </c>
      <c r="AL297" s="265">
        <v>1.9528E-2</v>
      </c>
      <c r="AM297" s="265">
        <v>1.8533000000000001E-2</v>
      </c>
      <c r="AN297" s="265">
        <v>1.5448999999999999E-2</v>
      </c>
      <c r="AO297" s="265">
        <v>1.8258E-2</v>
      </c>
      <c r="AP297" s="265">
        <v>1.6614E-2</v>
      </c>
      <c r="AQ297" s="265">
        <v>1.4531000000000001E-2</v>
      </c>
      <c r="AR297" s="265">
        <v>1.8612E-2</v>
      </c>
      <c r="AS297" s="265">
        <v>1.5944E-2</v>
      </c>
      <c r="AT297" s="265">
        <v>1.4677000000000001E-2</v>
      </c>
      <c r="AU297" s="265">
        <v>1.8495999999999999E-2</v>
      </c>
      <c r="AV297" s="265">
        <v>1.4817E-2</v>
      </c>
      <c r="AW297" s="265">
        <v>2.0059E-2</v>
      </c>
      <c r="AX297" s="265">
        <v>1.9345000000000001E-2</v>
      </c>
      <c r="AY297" s="265">
        <v>1.7961999999999999E-2</v>
      </c>
      <c r="AZ297" s="265">
        <v>1.6338999999999999E-2</v>
      </c>
      <c r="BA297" s="265">
        <v>2.7633000000000001E-2</v>
      </c>
      <c r="BB297" s="265">
        <v>2.7633000000000001E-2</v>
      </c>
      <c r="BC297" s="265">
        <v>2.7609000000000002E-2</v>
      </c>
      <c r="BD297" s="265">
        <v>2.7633000000000001E-2</v>
      </c>
      <c r="BE297" s="265">
        <v>8.0031000000000005E-2</v>
      </c>
      <c r="BF297" s="265">
        <v>7.2058999999999998E-2</v>
      </c>
      <c r="BG297" s="265">
        <v>0.31484000000000001</v>
      </c>
      <c r="BH297" s="265">
        <v>0.31522</v>
      </c>
      <c r="BI297" s="265">
        <v>0.74199999999999999</v>
      </c>
      <c r="BJ297" s="265">
        <v>0.68293000000000004</v>
      </c>
      <c r="BK297" s="265">
        <v>0.18961</v>
      </c>
      <c r="BL297" s="265">
        <v>0.40784999999999999</v>
      </c>
      <c r="BM297" s="265">
        <v>0.23415</v>
      </c>
      <c r="BN297" s="265">
        <v>0.36698999999999998</v>
      </c>
      <c r="BO297" s="265">
        <v>0.42286000000000001</v>
      </c>
      <c r="BP297" s="265">
        <v>6.7859000000000003E-2</v>
      </c>
      <c r="BQ297" s="265">
        <v>0.31330000000000002</v>
      </c>
      <c r="BR297" s="265">
        <v>0.34451999999999999</v>
      </c>
      <c r="BS297" s="265">
        <v>0.30859999999999999</v>
      </c>
      <c r="BT297" s="265">
        <v>0.28869</v>
      </c>
      <c r="BU297" s="265">
        <v>1.0588999999999999E-2</v>
      </c>
      <c r="BV297" s="265">
        <v>5.8849999999999996E-3</v>
      </c>
      <c r="BW297" s="265">
        <v>1.8891999999999999E-2</v>
      </c>
      <c r="BX297" s="265">
        <v>8.8398000000000001E-3</v>
      </c>
      <c r="BY297" s="265">
        <v>0.75653999999999999</v>
      </c>
      <c r="BZ297" s="265">
        <v>0.74912999999999996</v>
      </c>
      <c r="CA297" s="265">
        <v>1</v>
      </c>
      <c r="CB297" s="265">
        <v>0.84194000000000002</v>
      </c>
      <c r="CC297" s="265">
        <v>0.98219999999999996</v>
      </c>
      <c r="CD297" s="265">
        <v>0.74529999999999996</v>
      </c>
      <c r="CE297" s="265">
        <v>0.70009999999999994</v>
      </c>
      <c r="CF297" s="265">
        <v>0.76005999999999996</v>
      </c>
      <c r="CG297" s="265">
        <v>0.70877999999999997</v>
      </c>
      <c r="CH297" s="265">
        <v>0.71274000000000004</v>
      </c>
      <c r="CI297" s="265">
        <v>0.71791000000000005</v>
      </c>
      <c r="CJ297" s="265">
        <v>0.71867000000000003</v>
      </c>
      <c r="CK297" s="265">
        <v>0.76473000000000002</v>
      </c>
      <c r="CL297" s="265">
        <v>0.54857</v>
      </c>
      <c r="CM297" s="265">
        <v>8.2841999999999999E-2</v>
      </c>
      <c r="CN297" s="265">
        <v>6.2626000000000001E-2</v>
      </c>
      <c r="CO297" s="265">
        <v>7.6142000000000001E-2</v>
      </c>
      <c r="CP297" s="265">
        <v>7.8200000000000006E-2</v>
      </c>
      <c r="CQ297" s="265">
        <v>7.4482000000000007E-2</v>
      </c>
      <c r="CR297" s="265">
        <v>5.6000000000000001E-2</v>
      </c>
      <c r="CS297" s="265">
        <v>3.6734000000000003E-2</v>
      </c>
      <c r="CT297" s="265">
        <v>5.7731999999999999E-2</v>
      </c>
      <c r="CU297" s="265">
        <v>6.6000000000000003E-2</v>
      </c>
      <c r="CV297" s="265">
        <v>6.6060999999999995E-2</v>
      </c>
      <c r="CW297" s="265">
        <v>0.10707</v>
      </c>
      <c r="CX297" s="265">
        <v>4.7421999999999999E-2</v>
      </c>
      <c r="CY297" s="265">
        <v>9.8969000000000001E-2</v>
      </c>
      <c r="CZ297" s="265">
        <v>0.34610000000000002</v>
      </c>
      <c r="DA297" s="265">
        <v>0.21765999999999999</v>
      </c>
      <c r="DB297" s="265">
        <v>3.6364E-2</v>
      </c>
      <c r="DC297" s="265">
        <v>3.7113E-2</v>
      </c>
      <c r="DD297" s="265">
        <v>2.6263000000000002E-2</v>
      </c>
      <c r="DE297" s="265">
        <v>5.3608000000000003E-2</v>
      </c>
      <c r="DF297" s="265">
        <v>9.9320000000000007E-4</v>
      </c>
      <c r="DG297" s="265">
        <v>1.0790000000000001E-3</v>
      </c>
      <c r="DH297" s="265">
        <v>8.5855000000000001E-2</v>
      </c>
      <c r="DI297" s="265">
        <v>1.2019999999999999E-4</v>
      </c>
      <c r="DJ297" s="265">
        <v>1.604E-4</v>
      </c>
      <c r="DK297" s="265">
        <v>9.8900000000000008E-4</v>
      </c>
      <c r="DL297" s="265">
        <v>6.1999999999999999E-6</v>
      </c>
      <c r="DM297" s="265">
        <v>1.2082E-3</v>
      </c>
      <c r="DN297" s="265">
        <v>5.0480000000000002E-4</v>
      </c>
      <c r="DO297" s="265">
        <v>7.1000000000000005E-5</v>
      </c>
      <c r="DP297" s="265">
        <v>4.55E-4</v>
      </c>
      <c r="DQ297" s="265">
        <v>1.7746000000000001E-3</v>
      </c>
      <c r="DR297" s="265">
        <v>5.3102000000000002E-3</v>
      </c>
      <c r="DS297" s="265">
        <v>1.2132E-2</v>
      </c>
      <c r="DT297" s="265">
        <v>1.6922E-2</v>
      </c>
      <c r="DU297" s="265">
        <v>1.0179999999999999E-4</v>
      </c>
      <c r="DV297" s="265">
        <v>3.4000000000000001E-6</v>
      </c>
      <c r="DW297" s="265">
        <v>1.7540000000000001E-4</v>
      </c>
      <c r="DX297" s="265">
        <v>4.8804E-3</v>
      </c>
      <c r="DY297" s="265">
        <v>5.2376000000000002E-3</v>
      </c>
      <c r="DZ297" s="265">
        <v>3.4000000000000001E-6</v>
      </c>
      <c r="EA297" s="265">
        <v>1.8440000000000001E-4</v>
      </c>
      <c r="EB297" s="265">
        <v>1.5980000000000001E-4</v>
      </c>
      <c r="EC297" s="265">
        <v>1.5980000000000001E-4</v>
      </c>
      <c r="ED297" s="265">
        <v>1.5980000000000001E-4</v>
      </c>
      <c r="EE297" s="265">
        <v>1.5980000000000001E-4</v>
      </c>
      <c r="EF297" s="265">
        <v>2.9334000000000001E-3</v>
      </c>
      <c r="EG297" s="265">
        <v>1.8440000000000001E-4</v>
      </c>
      <c r="EH297" s="265">
        <v>2.1560000000000001E-4</v>
      </c>
      <c r="EI297" s="265">
        <v>8.3673999999999998E-2</v>
      </c>
      <c r="EJ297" s="265">
        <v>6.8041000000000004E-2</v>
      </c>
      <c r="EK297" s="265">
        <v>3.2322999999999998E-2</v>
      </c>
      <c r="EL297" s="265">
        <v>3.7499999999999999E-2</v>
      </c>
      <c r="EM297" s="265">
        <v>2.4775999999999999E-3</v>
      </c>
      <c r="EN297" s="265">
        <v>1.926E-3</v>
      </c>
      <c r="EO297" s="265">
        <v>0.37676999999999999</v>
      </c>
      <c r="EP297" s="265">
        <v>0.10791000000000001</v>
      </c>
      <c r="EQ297" s="265">
        <v>7.0641999999999996E-3</v>
      </c>
      <c r="ER297" s="265">
        <v>7.0039999999999998E-3</v>
      </c>
      <c r="ES297" s="265">
        <v>7.2258000000000001E-3</v>
      </c>
      <c r="ET297" s="265">
        <v>7.4440000000000001E-3</v>
      </c>
      <c r="EU297" s="265">
        <v>7.1695999999999999E-3</v>
      </c>
      <c r="EV297" s="265">
        <v>4.3404000000000003E-3</v>
      </c>
      <c r="EW297" s="265">
        <v>4.9395999999999997E-3</v>
      </c>
      <c r="EX297" s="265">
        <v>5.9566000000000003E-3</v>
      </c>
      <c r="EY297" s="265">
        <v>7.4155999999999996E-3</v>
      </c>
      <c r="EZ297" s="265">
        <v>0.1164</v>
      </c>
      <c r="FA297" s="265">
        <v>6.8436E-3</v>
      </c>
      <c r="FB297" s="265">
        <v>5.5925999999999997E-3</v>
      </c>
      <c r="FC297" s="265">
        <v>4.5621999999999998E-3</v>
      </c>
      <c r="FD297" s="265">
        <v>8.7992000000000001E-3</v>
      </c>
      <c r="FE297" s="265">
        <v>3.6489999999999999E-3</v>
      </c>
      <c r="FF297" s="265">
        <v>8.7945999999999996E-3</v>
      </c>
      <c r="FG297" s="265">
        <v>8.9128000000000002E-3</v>
      </c>
      <c r="FH297" s="265">
        <v>8.9662000000000006E-3</v>
      </c>
      <c r="FI297" s="265">
        <v>9.0717999999999997E-3</v>
      </c>
      <c r="FJ297" s="265">
        <v>1.2355999999999999E-3</v>
      </c>
      <c r="FK297" s="265">
        <v>1.2714E-3</v>
      </c>
      <c r="FL297" s="265">
        <v>7.1316000000000004E-2</v>
      </c>
      <c r="FM297" s="265">
        <v>7.3445999999999997E-2</v>
      </c>
      <c r="FN297" s="265">
        <v>0.65727000000000002</v>
      </c>
      <c r="FO297" s="265">
        <v>0.59</v>
      </c>
      <c r="FP297" s="265">
        <v>0.12664</v>
      </c>
      <c r="FQ297" s="265">
        <v>0.59767000000000003</v>
      </c>
      <c r="FR297" s="265">
        <v>0.44574000000000003</v>
      </c>
      <c r="FS297" s="265">
        <v>0.42047000000000001</v>
      </c>
      <c r="FT297" s="265">
        <v>0.75504000000000004</v>
      </c>
      <c r="FU297" s="265">
        <v>0.76256999999999997</v>
      </c>
      <c r="FV297" s="265">
        <v>0.26669999999999999</v>
      </c>
      <c r="FW297" s="265">
        <v>0.14462</v>
      </c>
      <c r="FX297" s="265">
        <v>0.52176999999999996</v>
      </c>
      <c r="FY297" s="265">
        <v>0.13106000000000001</v>
      </c>
      <c r="FZ297" s="265">
        <v>0.14462</v>
      </c>
      <c r="GA297" s="265">
        <v>0.44857000000000002</v>
      </c>
      <c r="GB297" s="265">
        <v>0.21484</v>
      </c>
      <c r="GC297" s="265">
        <v>0.31552999999999998</v>
      </c>
      <c r="GD297" s="265">
        <v>0.69149000000000005</v>
      </c>
      <c r="GE297" s="265">
        <v>0.43232999999999999</v>
      </c>
      <c r="GF297" s="265">
        <v>0.50448999999999999</v>
      </c>
      <c r="GG297" s="265">
        <v>0.18753</v>
      </c>
      <c r="GH297" s="265">
        <v>0.21521000000000001</v>
      </c>
      <c r="GI297" s="265">
        <v>0.19441</v>
      </c>
      <c r="GJ297" s="265">
        <v>0.63648000000000005</v>
      </c>
      <c r="GK297" s="265">
        <v>0.60180999999999996</v>
      </c>
      <c r="GL297" s="265">
        <v>0.36065999999999998</v>
      </c>
      <c r="GM297" s="265">
        <v>0.59663999999999995</v>
      </c>
      <c r="GN297" s="265">
        <v>0.30757000000000001</v>
      </c>
      <c r="GO297" s="265">
        <v>0.58884000000000003</v>
      </c>
      <c r="GP297" s="265">
        <v>0.50153000000000003</v>
      </c>
      <c r="GQ297" s="265">
        <v>0.50680000000000003</v>
      </c>
      <c r="GR297" s="265">
        <v>0.46494999999999997</v>
      </c>
      <c r="GS297" s="265">
        <v>0.52249000000000001</v>
      </c>
      <c r="GT297" s="265">
        <v>0.51744000000000001</v>
      </c>
      <c r="GU297" s="265">
        <v>0.52098</v>
      </c>
      <c r="GV297" s="265">
        <v>0.51273000000000002</v>
      </c>
      <c r="GW297" s="265">
        <v>0.45678000000000002</v>
      </c>
      <c r="GX297" s="265">
        <v>0.61573999999999995</v>
      </c>
      <c r="GY297" s="265">
        <v>0.14673</v>
      </c>
      <c r="GZ297" s="265">
        <v>0.11607000000000001</v>
      </c>
      <c r="HA297" s="265">
        <v>0.55062999999999995</v>
      </c>
      <c r="HB297" s="265">
        <v>0.53620999999999996</v>
      </c>
      <c r="HC297" s="265">
        <v>0.42208000000000001</v>
      </c>
      <c r="HD297" s="265">
        <v>0.29260999999999998</v>
      </c>
      <c r="HE297" s="265">
        <v>0.61443999999999999</v>
      </c>
      <c r="HF297" s="265">
        <v>0.28354000000000001</v>
      </c>
      <c r="HG297" s="265">
        <v>0.61433000000000004</v>
      </c>
      <c r="HH297" s="265">
        <v>0.61668999999999996</v>
      </c>
      <c r="HI297" s="265">
        <v>0.61395</v>
      </c>
      <c r="HJ297" s="265">
        <v>0.30115999999999998</v>
      </c>
      <c r="HK297" s="265">
        <v>0.67417000000000005</v>
      </c>
      <c r="HL297" s="265">
        <v>0.64302999999999999</v>
      </c>
      <c r="HM297" s="265">
        <v>0.50346000000000002</v>
      </c>
      <c r="HN297" s="265">
        <v>0.49636999999999998</v>
      </c>
      <c r="HO297" s="265">
        <v>0.49184</v>
      </c>
      <c r="HP297" s="265">
        <v>0.46956999999999999</v>
      </c>
      <c r="HQ297" s="265">
        <v>0.27188000000000001</v>
      </c>
      <c r="HR297" s="265">
        <v>0.26547999999999999</v>
      </c>
      <c r="HS297" s="265">
        <v>0.43780000000000002</v>
      </c>
      <c r="HT297" s="265">
        <v>0.26062999999999997</v>
      </c>
      <c r="HU297" s="265">
        <v>0.25968999999999998</v>
      </c>
      <c r="HV297" s="265">
        <v>0.51310999999999996</v>
      </c>
      <c r="HW297" s="265">
        <v>0.20127</v>
      </c>
      <c r="HX297" s="265">
        <v>0.22955</v>
      </c>
      <c r="HY297" s="265">
        <v>0.15876999999999999</v>
      </c>
      <c r="HZ297" s="265">
        <v>0.31503999999999999</v>
      </c>
      <c r="IA297" s="265">
        <v>0.42726999999999998</v>
      </c>
      <c r="IB297" s="265">
        <v>0.43187999999999999</v>
      </c>
      <c r="IC297" s="265">
        <v>0.42187000000000002</v>
      </c>
      <c r="ID297" s="265">
        <v>0.42712</v>
      </c>
      <c r="IE297" s="265">
        <v>0.45034000000000002</v>
      </c>
      <c r="IF297" s="265">
        <v>0.43580000000000002</v>
      </c>
      <c r="IG297" s="265">
        <v>0.53907000000000005</v>
      </c>
      <c r="IH297" s="265">
        <v>0.61980999999999997</v>
      </c>
      <c r="II297" s="265">
        <v>0.30395</v>
      </c>
      <c r="IJ297" s="265">
        <v>0.43026999999999999</v>
      </c>
      <c r="IK297" s="265">
        <v>0.42727999999999999</v>
      </c>
      <c r="IL297" s="265">
        <v>0.58616000000000001</v>
      </c>
      <c r="IM297" s="265">
        <v>0.34952</v>
      </c>
      <c r="IN297" s="265">
        <v>0.24739</v>
      </c>
      <c r="IO297" s="265">
        <v>0.1023</v>
      </c>
      <c r="IP297" s="265">
        <v>0.55459000000000003</v>
      </c>
      <c r="IQ297" s="265">
        <v>0.47032000000000002</v>
      </c>
      <c r="IR297" s="265">
        <v>0.20749999999999999</v>
      </c>
      <c r="IS297" s="265">
        <v>0.53454999999999997</v>
      </c>
      <c r="IT297" s="265">
        <v>0.18223</v>
      </c>
      <c r="IU297" s="265">
        <v>0.53020999999999996</v>
      </c>
      <c r="IV297" s="265">
        <v>0.73453000000000002</v>
      </c>
      <c r="IW297" s="265">
        <v>0.42841000000000001</v>
      </c>
      <c r="IX297" s="265">
        <v>0.51051999999999997</v>
      </c>
      <c r="IY297" s="265">
        <v>0.32841999999999999</v>
      </c>
      <c r="IZ297" s="265">
        <v>0.30847000000000002</v>
      </c>
      <c r="JA297" s="265">
        <v>0.31874999999999998</v>
      </c>
      <c r="JB297" s="265">
        <v>0.30617</v>
      </c>
      <c r="JC297" s="265">
        <v>0.32749</v>
      </c>
      <c r="JD297" s="265">
        <v>0.35675000000000001</v>
      </c>
      <c r="JE297" s="265">
        <v>0.60516999999999999</v>
      </c>
      <c r="JF297" s="265">
        <v>0.15013000000000001</v>
      </c>
      <c r="JG297" s="265">
        <v>0.47363</v>
      </c>
      <c r="JH297" s="265">
        <v>0.36437000000000003</v>
      </c>
      <c r="JI297" s="265">
        <v>0.24215</v>
      </c>
      <c r="JJ297" s="265">
        <v>0.20396</v>
      </c>
      <c r="JK297" s="265">
        <v>0.25401000000000001</v>
      </c>
      <c r="JL297" s="265">
        <v>0.30829000000000001</v>
      </c>
      <c r="JM297" s="265">
        <v>0.53803000000000001</v>
      </c>
      <c r="JN297" s="265">
        <v>0.46016000000000001</v>
      </c>
      <c r="JO297" s="265">
        <v>0.50102999999999998</v>
      </c>
      <c r="JP297" s="265">
        <v>0.17957999999999999</v>
      </c>
      <c r="JQ297" s="265">
        <v>0.51312999999999998</v>
      </c>
      <c r="JR297" s="265">
        <v>0.45034999999999997</v>
      </c>
      <c r="JS297" s="265">
        <v>0.42625000000000002</v>
      </c>
      <c r="JT297" s="265">
        <v>0.11047</v>
      </c>
      <c r="JU297" s="265">
        <v>0.38979999999999998</v>
      </c>
      <c r="JV297" s="265">
        <v>0.36613000000000001</v>
      </c>
      <c r="JW297" s="265">
        <v>0.52386999999999995</v>
      </c>
      <c r="JX297" s="265">
        <v>0.52364999999999995</v>
      </c>
      <c r="JY297" s="265">
        <v>0.50514000000000003</v>
      </c>
      <c r="JZ297" s="265">
        <v>0.47419</v>
      </c>
      <c r="KA297" s="265">
        <v>0.69328000000000001</v>
      </c>
      <c r="KB297" s="265">
        <v>0.83562000000000003</v>
      </c>
      <c r="KC297" s="265">
        <v>0.15584999999999999</v>
      </c>
      <c r="KD297" s="265">
        <v>0.12129</v>
      </c>
      <c r="KE297" s="265">
        <v>0.12867999999999999</v>
      </c>
      <c r="KF297" s="265">
        <v>0.13263</v>
      </c>
      <c r="KG297" s="265">
        <v>0.12648000000000001</v>
      </c>
      <c r="KH297" s="265">
        <v>0.40486</v>
      </c>
      <c r="KI297" s="265">
        <v>0.41892000000000001</v>
      </c>
      <c r="KJ297" s="265">
        <v>0.41010999999999997</v>
      </c>
      <c r="KK297" s="265">
        <v>0.74548999999999999</v>
      </c>
      <c r="KL297" s="265">
        <v>0.70596000000000003</v>
      </c>
      <c r="KM297" s="265">
        <v>0.99248999999999998</v>
      </c>
      <c r="KN297" s="265">
        <v>0.89439999999999997</v>
      </c>
      <c r="KO297" s="265">
        <v>0.78927999999999998</v>
      </c>
      <c r="KP297" s="265">
        <v>5.6663915564138245E-3</v>
      </c>
      <c r="KQ297" s="265">
        <v>0.61960000000000004</v>
      </c>
      <c r="KR297" s="265">
        <v>0.56162999999999996</v>
      </c>
      <c r="KS297" s="265">
        <v>0.51663000000000003</v>
      </c>
      <c r="KT297" s="265">
        <v>0.93983432424653546</v>
      </c>
      <c r="KU297" s="265">
        <v>0.47850999999999999</v>
      </c>
      <c r="KV297" s="265">
        <v>0.64334000000000002</v>
      </c>
      <c r="KW297" s="265">
        <v>0.70220000000000005</v>
      </c>
      <c r="KX297" s="265">
        <v>0.78319000000000005</v>
      </c>
      <c r="KY297" s="265">
        <v>0.90047999999999995</v>
      </c>
      <c r="KZ297" s="265">
        <v>0.98604999999999998</v>
      </c>
      <c r="LA297" s="265">
        <v>0.99567000000000005</v>
      </c>
      <c r="LB297" s="265">
        <v>0.95133000000000001</v>
      </c>
      <c r="LC297" s="265">
        <v>1</v>
      </c>
      <c r="LD297" s="265">
        <v>0</v>
      </c>
      <c r="LE297" s="265">
        <v>0.20508000000000001</v>
      </c>
      <c r="LF297" s="265">
        <v>0</v>
      </c>
      <c r="LG297" s="265">
        <v>0</v>
      </c>
      <c r="LH297" s="431">
        <v>9.7273307619616389E-4</v>
      </c>
      <c r="LI297" s="431">
        <v>8.2715676398947835E-4</v>
      </c>
      <c r="LJ297" s="431">
        <v>8.690179674886167E-4</v>
      </c>
      <c r="LK297" s="431">
        <v>4.6406235196627676E-4</v>
      </c>
      <c r="LL297" s="431">
        <v>6.2202970730140805E-4</v>
      </c>
      <c r="LM297" s="431">
        <v>3.0355036142282188E-4</v>
      </c>
      <c r="LN297" s="431">
        <v>4.1539847734384239E-4</v>
      </c>
      <c r="LO297" s="431">
        <v>1.8707566778175533E-4</v>
      </c>
      <c r="LP297" s="431">
        <v>3.0001939740031958E-4</v>
      </c>
      <c r="LQ297" s="431">
        <v>1.9421940669417381E-4</v>
      </c>
      <c r="LR297" s="431">
        <v>8.4888981655240059E-4</v>
      </c>
      <c r="LS297" s="431">
        <v>5.3149316227063537E-4</v>
      </c>
      <c r="LT297" s="431">
        <v>8.5920654237270355E-4</v>
      </c>
      <c r="LU297" s="431">
        <v>3.732062759809196E-4</v>
      </c>
      <c r="LV297" s="431">
        <v>5.4841424571350217E-4</v>
      </c>
      <c r="LW297" s="431">
        <v>2.5822219322435558E-4</v>
      </c>
      <c r="LX297" s="431">
        <v>4.7633683425374329E-4</v>
      </c>
      <c r="LY297" s="431">
        <v>2.8368044877424836E-4</v>
      </c>
      <c r="LZ297" s="431">
        <v>9.0754125267267227E-4</v>
      </c>
      <c r="MA297" s="431">
        <v>7.4900843901559711E-4</v>
      </c>
      <c r="MB297" s="431">
        <v>9.3239778652787209E-4</v>
      </c>
      <c r="MC297" s="431">
        <v>4.3061334872618318E-4</v>
      </c>
      <c r="MD297" s="431">
        <v>3.5364122595638037E-4</v>
      </c>
      <c r="ME297" s="431">
        <v>6.1606545932590961E-4</v>
      </c>
      <c r="MF297" s="431">
        <v>7.0346787106245756E-4</v>
      </c>
      <c r="MG297" s="431">
        <v>5.5234157480299473E-4</v>
      </c>
      <c r="MH297" s="266"/>
      <c r="MI297" s="266"/>
      <c r="MJ297" s="266"/>
      <c r="MK297" s="266"/>
      <c r="ML297" s="266"/>
      <c r="MM297" s="266"/>
      <c r="MN297" s="266"/>
      <c r="MO297" s="266"/>
      <c r="MP297" s="266"/>
      <c r="MQ297" s="266"/>
      <c r="MR297" s="266"/>
      <c r="MS297" s="266"/>
      <c r="MT297" s="266"/>
      <c r="MU297" s="266"/>
      <c r="MV297" s="266"/>
      <c r="MW297" s="266"/>
      <c r="MX297" s="266"/>
      <c r="MY297" s="266"/>
      <c r="MZ297" s="266"/>
      <c r="NA297" s="266"/>
      <c r="NB297" s="266"/>
      <c r="NC297" s="266"/>
      <c r="ND297" s="266"/>
      <c r="NE297" s="266"/>
      <c r="NF297" s="266"/>
      <c r="NG297" s="266"/>
      <c r="NH297" s="266"/>
      <c r="NI297" s="266"/>
      <c r="NJ297" s="266"/>
      <c r="NK297" s="266"/>
      <c r="NL297" s="266"/>
      <c r="NM297" s="266"/>
      <c r="NN297" s="266"/>
      <c r="NO297" s="266"/>
      <c r="NP297" s="266"/>
      <c r="NQ297" s="266"/>
      <c r="NR297" s="266"/>
      <c r="NS297" s="266"/>
      <c r="NT297" s="266"/>
      <c r="NU297" s="266"/>
      <c r="NV297" s="266"/>
      <c r="NW297" s="266"/>
      <c r="NX297" s="266"/>
      <c r="NY297" s="266"/>
      <c r="NZ297" s="266"/>
      <c r="OA297" s="266"/>
      <c r="OB297" s="266"/>
      <c r="OC297" s="266"/>
      <c r="OD297" s="266"/>
      <c r="OE297" s="266"/>
      <c r="OF297" s="266"/>
      <c r="OG297" s="266"/>
      <c r="OH297" s="266"/>
      <c r="OI297" s="266"/>
      <c r="OJ297" s="266"/>
      <c r="OK297" s="266"/>
      <c r="OL297" s="266"/>
      <c r="OM297" s="266"/>
      <c r="ON297" s="267"/>
    </row>
    <row r="298" spans="1:404">
      <c r="A298" s="261">
        <v>673</v>
      </c>
      <c r="B298" s="265">
        <v>5.2575999999999998E-2</v>
      </c>
      <c r="C298" s="265">
        <v>6.6724000000000006E-2</v>
      </c>
      <c r="D298" s="265">
        <v>7.843E-2</v>
      </c>
      <c r="E298" s="265">
        <v>9.3659000000000006E-2</v>
      </c>
      <c r="F298" s="265">
        <v>4.9902000000000002E-2</v>
      </c>
      <c r="G298" s="265">
        <v>6.1392000000000002E-2</v>
      </c>
      <c r="H298" s="265">
        <v>0.15342</v>
      </c>
      <c r="I298" s="265">
        <v>0.30452000000000001</v>
      </c>
      <c r="J298" s="265">
        <v>0.29847000000000001</v>
      </c>
      <c r="K298" s="265">
        <v>1.9243E-2</v>
      </c>
      <c r="L298" s="265">
        <v>1.9411999999999999E-2</v>
      </c>
      <c r="M298" s="265">
        <v>2.1479000000000002E-2</v>
      </c>
      <c r="N298" s="265">
        <v>0.24163999999999999</v>
      </c>
      <c r="O298" s="265">
        <v>0.10796</v>
      </c>
      <c r="P298" s="265">
        <v>5.9596000000000003E-2</v>
      </c>
      <c r="Q298" s="265">
        <v>4.4857000000000001E-2</v>
      </c>
      <c r="R298" s="265">
        <v>8.9002999999999999E-2</v>
      </c>
      <c r="S298" s="265">
        <v>0.21260999999999999</v>
      </c>
      <c r="T298" s="265">
        <v>0.14771000000000001</v>
      </c>
      <c r="U298" s="265">
        <v>0.15744</v>
      </c>
      <c r="V298" s="265">
        <v>0.1075</v>
      </c>
      <c r="W298" s="265">
        <v>3.9645E-2</v>
      </c>
      <c r="X298" s="265">
        <v>3.4341999999999998E-2</v>
      </c>
      <c r="Y298" s="265">
        <v>4.4711000000000001E-2</v>
      </c>
      <c r="Z298" s="265">
        <v>2.9943999999999998E-2</v>
      </c>
      <c r="AA298" s="265">
        <v>5.2453E-2</v>
      </c>
      <c r="AB298" s="265">
        <v>3.6535999999999999E-2</v>
      </c>
      <c r="AC298" s="265">
        <v>0.29492000000000002</v>
      </c>
      <c r="AD298" s="265">
        <v>0.19825000000000001</v>
      </c>
      <c r="AE298" s="265">
        <v>2.3104E-2</v>
      </c>
      <c r="AF298" s="265">
        <v>2.5218000000000001E-2</v>
      </c>
      <c r="AG298" s="265">
        <v>1.9952999999999999E-2</v>
      </c>
      <c r="AH298" s="265">
        <v>2.0694000000000001E-2</v>
      </c>
      <c r="AI298" s="265">
        <v>1.7840000000000002E-2</v>
      </c>
      <c r="AJ298" s="265">
        <v>0.02</v>
      </c>
      <c r="AK298" s="265">
        <v>1.4555999999999999E-2</v>
      </c>
      <c r="AL298" s="265">
        <v>1.8745000000000001E-2</v>
      </c>
      <c r="AM298" s="265">
        <v>1.8145000000000001E-2</v>
      </c>
      <c r="AN298" s="265">
        <v>1.4768999999999999E-2</v>
      </c>
      <c r="AO298" s="265">
        <v>1.7562999999999999E-2</v>
      </c>
      <c r="AP298" s="265">
        <v>1.6485E-2</v>
      </c>
      <c r="AQ298" s="265">
        <v>1.3899999999999999E-2</v>
      </c>
      <c r="AR298" s="265">
        <v>1.7940999999999999E-2</v>
      </c>
      <c r="AS298" s="265">
        <v>1.5571E-2</v>
      </c>
      <c r="AT298" s="265">
        <v>1.4074E-2</v>
      </c>
      <c r="AU298" s="265">
        <v>1.7913999999999999E-2</v>
      </c>
      <c r="AV298" s="265">
        <v>1.4265999999999999E-2</v>
      </c>
      <c r="AW298" s="265">
        <v>1.9181E-2</v>
      </c>
      <c r="AX298" s="265">
        <v>1.8575000000000001E-2</v>
      </c>
      <c r="AY298" s="265">
        <v>1.7505E-2</v>
      </c>
      <c r="AZ298" s="265">
        <v>1.6166E-2</v>
      </c>
      <c r="BA298" s="265">
        <v>2.6637000000000001E-2</v>
      </c>
      <c r="BB298" s="265">
        <v>2.6637000000000001E-2</v>
      </c>
      <c r="BC298" s="265">
        <v>2.6613999999999999E-2</v>
      </c>
      <c r="BD298" s="265">
        <v>2.6637000000000001E-2</v>
      </c>
      <c r="BE298" s="265">
        <v>7.9093999999999998E-2</v>
      </c>
      <c r="BF298" s="265">
        <v>7.1237999999999996E-2</v>
      </c>
      <c r="BG298" s="265">
        <v>0.30909999999999999</v>
      </c>
      <c r="BH298" s="265">
        <v>0.3085</v>
      </c>
      <c r="BI298" s="265">
        <v>0.73287999999999998</v>
      </c>
      <c r="BJ298" s="265">
        <v>0.67281000000000002</v>
      </c>
      <c r="BK298" s="265">
        <v>0.18701000000000001</v>
      </c>
      <c r="BL298" s="265">
        <v>0.40239999999999998</v>
      </c>
      <c r="BM298" s="265">
        <v>0.22927</v>
      </c>
      <c r="BN298" s="265">
        <v>0.37146000000000001</v>
      </c>
      <c r="BO298" s="265">
        <v>0.42</v>
      </c>
      <c r="BP298" s="265">
        <v>5.2685000000000003E-2</v>
      </c>
      <c r="BQ298" s="265">
        <v>0.31086999999999998</v>
      </c>
      <c r="BR298" s="265">
        <v>0.34210000000000002</v>
      </c>
      <c r="BS298" s="265">
        <v>0.30479000000000001</v>
      </c>
      <c r="BT298" s="265">
        <v>0.28409000000000001</v>
      </c>
      <c r="BU298" s="265">
        <v>1.0246999999999999E-2</v>
      </c>
      <c r="BV298" s="265">
        <v>5.4860000000000004E-3</v>
      </c>
      <c r="BW298" s="265">
        <v>1.8426999999999999E-2</v>
      </c>
      <c r="BX298" s="265">
        <v>8.7101999999999995E-3</v>
      </c>
      <c r="BY298" s="265">
        <v>0.75936000000000003</v>
      </c>
      <c r="BZ298" s="265">
        <v>0.75109000000000004</v>
      </c>
      <c r="CA298" s="265">
        <v>1</v>
      </c>
      <c r="CB298" s="265">
        <v>0.84365999999999997</v>
      </c>
      <c r="CC298" s="265">
        <v>0.98324999999999996</v>
      </c>
      <c r="CD298" s="265">
        <v>0.74802000000000002</v>
      </c>
      <c r="CE298" s="265">
        <v>0.70330999999999999</v>
      </c>
      <c r="CF298" s="265">
        <v>0.76307000000000003</v>
      </c>
      <c r="CG298" s="265">
        <v>0.71045000000000003</v>
      </c>
      <c r="CH298" s="265">
        <v>0.71579999999999999</v>
      </c>
      <c r="CI298" s="265">
        <v>0.72126999999999997</v>
      </c>
      <c r="CJ298" s="265">
        <v>0.72119999999999995</v>
      </c>
      <c r="CK298" s="265">
        <v>0.76631000000000005</v>
      </c>
      <c r="CL298" s="265">
        <v>0.55291000000000001</v>
      </c>
      <c r="CM298" s="265">
        <v>8.1045000000000006E-2</v>
      </c>
      <c r="CN298" s="265">
        <v>5.8585999999999999E-2</v>
      </c>
      <c r="CO298" s="265">
        <v>7.4408000000000002E-2</v>
      </c>
      <c r="CP298" s="265">
        <v>7.6349E-2</v>
      </c>
      <c r="CQ298" s="265">
        <v>7.2719000000000006E-2</v>
      </c>
      <c r="CR298" s="265">
        <v>5.3999999999999999E-2</v>
      </c>
      <c r="CS298" s="265">
        <v>3.4694000000000003E-2</v>
      </c>
      <c r="CT298" s="265">
        <v>5.5669999999999997E-2</v>
      </c>
      <c r="CU298" s="265">
        <v>6.4000000000000001E-2</v>
      </c>
      <c r="CV298" s="265">
        <v>6.4296000000000006E-2</v>
      </c>
      <c r="CW298" s="265">
        <v>0.10505</v>
      </c>
      <c r="CX298" s="265">
        <v>4.5360999999999999E-2</v>
      </c>
      <c r="CY298" s="265">
        <v>9.6907999999999994E-2</v>
      </c>
      <c r="CZ298" s="265">
        <v>0.30342999999999998</v>
      </c>
      <c r="DA298" s="265">
        <v>0.20480000000000001</v>
      </c>
      <c r="DB298" s="265">
        <v>3.4342999999999999E-2</v>
      </c>
      <c r="DC298" s="265">
        <v>3.5052E-2</v>
      </c>
      <c r="DD298" s="265">
        <v>2.4242E-2</v>
      </c>
      <c r="DE298" s="265">
        <v>4.9485000000000001E-2</v>
      </c>
      <c r="DF298" s="265">
        <v>8.9579999999999998E-4</v>
      </c>
      <c r="DG298" s="265">
        <v>9.8200000000000002E-4</v>
      </c>
      <c r="DH298" s="265">
        <v>7.6314999999999994E-2</v>
      </c>
      <c r="DI298" s="265">
        <v>9.3800000000000003E-5</v>
      </c>
      <c r="DJ298" s="265">
        <v>1.2559999999999999E-4</v>
      </c>
      <c r="DK298" s="265">
        <v>7.9299999999999998E-4</v>
      </c>
      <c r="DL298" s="265">
        <v>4.7999999999999998E-6</v>
      </c>
      <c r="DM298" s="265">
        <v>1.1048E-3</v>
      </c>
      <c r="DN298" s="265">
        <v>4.0119999999999999E-4</v>
      </c>
      <c r="DO298" s="265">
        <v>5.5000000000000002E-5</v>
      </c>
      <c r="DP298" s="265">
        <v>3.6099999999999999E-4</v>
      </c>
      <c r="DQ298" s="265">
        <v>1.4364E-3</v>
      </c>
      <c r="DR298" s="265">
        <v>4.9798000000000004E-3</v>
      </c>
      <c r="DS298" s="265">
        <v>1.2119E-2</v>
      </c>
      <c r="DT298" s="265">
        <v>1.6507000000000001E-2</v>
      </c>
      <c r="DU298" s="265">
        <v>7.9200000000000001E-5</v>
      </c>
      <c r="DV298" s="265">
        <v>2.6000000000000001E-6</v>
      </c>
      <c r="DW298" s="265">
        <v>1.3760000000000001E-4</v>
      </c>
      <c r="DX298" s="265">
        <v>4.6956000000000003E-3</v>
      </c>
      <c r="DY298" s="265">
        <v>5.1374000000000003E-3</v>
      </c>
      <c r="DZ298" s="265">
        <v>2.6000000000000001E-6</v>
      </c>
      <c r="EA298" s="265">
        <v>1.4459999999999999E-4</v>
      </c>
      <c r="EB298" s="265">
        <v>1.2520000000000001E-4</v>
      </c>
      <c r="EC298" s="265">
        <v>1.2520000000000001E-4</v>
      </c>
      <c r="ED298" s="265">
        <v>1.2520000000000001E-4</v>
      </c>
      <c r="EE298" s="265">
        <v>1.2520000000000001E-4</v>
      </c>
      <c r="EF298" s="265">
        <v>2.6595999999999998E-3</v>
      </c>
      <c r="EG298" s="265">
        <v>1.4459999999999999E-4</v>
      </c>
      <c r="EH298" s="265">
        <v>1.694E-4</v>
      </c>
      <c r="EI298" s="265">
        <v>7.9591999999999996E-2</v>
      </c>
      <c r="EJ298" s="265">
        <v>6.5979999999999997E-2</v>
      </c>
      <c r="EK298" s="265">
        <v>2.8282999999999999E-2</v>
      </c>
      <c r="EL298" s="265">
        <v>3.5416999999999997E-2</v>
      </c>
      <c r="EM298" s="265">
        <v>2.0154000000000001E-3</v>
      </c>
      <c r="EN298" s="265">
        <v>1.5610000000000001E-3</v>
      </c>
      <c r="EO298" s="265">
        <v>0.35968</v>
      </c>
      <c r="EP298" s="265">
        <v>0.10484</v>
      </c>
      <c r="EQ298" s="265">
        <v>6.3768000000000002E-3</v>
      </c>
      <c r="ER298" s="265">
        <v>6.4780000000000003E-3</v>
      </c>
      <c r="ES298" s="265">
        <v>6.5602000000000004E-3</v>
      </c>
      <c r="ET298" s="265">
        <v>6.7720000000000002E-3</v>
      </c>
      <c r="EU298" s="265">
        <v>6.5494000000000004E-3</v>
      </c>
      <c r="EV298" s="265">
        <v>4.0045999999999997E-3</v>
      </c>
      <c r="EW298" s="265">
        <v>4.5903999999999997E-3</v>
      </c>
      <c r="EX298" s="265">
        <v>5.5204E-3</v>
      </c>
      <c r="EY298" s="265">
        <v>6.7083999999999998E-3</v>
      </c>
      <c r="EZ298" s="265">
        <v>0.11296</v>
      </c>
      <c r="FA298" s="265">
        <v>6.2713999999999999E-3</v>
      </c>
      <c r="FB298" s="265">
        <v>5.1403999999999998E-3</v>
      </c>
      <c r="FC298" s="265">
        <v>4.2468000000000002E-3</v>
      </c>
      <c r="FD298" s="265">
        <v>7.9547999999999997E-3</v>
      </c>
      <c r="FE298" s="265">
        <v>3.4269999999999999E-3</v>
      </c>
      <c r="FF298" s="265">
        <v>7.9514000000000008E-3</v>
      </c>
      <c r="FG298" s="265">
        <v>8.0961999999999996E-3</v>
      </c>
      <c r="FH298" s="265">
        <v>8.0938E-3</v>
      </c>
      <c r="FI298" s="265">
        <v>8.1811999999999996E-3</v>
      </c>
      <c r="FJ298" s="265">
        <v>9.944000000000001E-4</v>
      </c>
      <c r="FK298" s="265">
        <v>1.0235999999999999E-3</v>
      </c>
      <c r="FL298" s="265">
        <v>6.8510000000000001E-2</v>
      </c>
      <c r="FM298" s="265">
        <v>7.1040000000000006E-2</v>
      </c>
      <c r="FN298" s="265">
        <v>0.64159999999999995</v>
      </c>
      <c r="FO298" s="265">
        <v>0.57999999999999996</v>
      </c>
      <c r="FP298" s="265">
        <v>0.12336999999999999</v>
      </c>
      <c r="FQ298" s="265">
        <v>0.58665999999999996</v>
      </c>
      <c r="FR298" s="265">
        <v>0.43518000000000001</v>
      </c>
      <c r="FS298" s="265">
        <v>0.41033999999999998</v>
      </c>
      <c r="FT298" s="265">
        <v>0.74451000000000001</v>
      </c>
      <c r="FU298" s="265">
        <v>0.75070999999999999</v>
      </c>
      <c r="FV298" s="265">
        <v>0.26185000000000003</v>
      </c>
      <c r="FW298" s="265">
        <v>0.14133000000000001</v>
      </c>
      <c r="FX298" s="265">
        <v>0.51161999999999996</v>
      </c>
      <c r="FY298" s="265">
        <v>0.12812999999999999</v>
      </c>
      <c r="FZ298" s="265">
        <v>0.14133000000000001</v>
      </c>
      <c r="GA298" s="265">
        <v>0.44078000000000001</v>
      </c>
      <c r="GB298" s="265">
        <v>0.21018000000000001</v>
      </c>
      <c r="GC298" s="265">
        <v>0.30715999999999999</v>
      </c>
      <c r="GD298" s="265">
        <v>0.68050999999999995</v>
      </c>
      <c r="GE298" s="265">
        <v>0.42348999999999998</v>
      </c>
      <c r="GF298" s="265">
        <v>0.49429000000000001</v>
      </c>
      <c r="GG298" s="265">
        <v>0.18411</v>
      </c>
      <c r="GH298" s="265">
        <v>0.21138999999999999</v>
      </c>
      <c r="GI298" s="265">
        <v>0.19084999999999999</v>
      </c>
      <c r="GJ298" s="265">
        <v>0.62541000000000002</v>
      </c>
      <c r="GK298" s="265">
        <v>0.58965999999999996</v>
      </c>
      <c r="GL298" s="265">
        <v>0.35355999999999999</v>
      </c>
      <c r="GM298" s="265">
        <v>0.58587999999999996</v>
      </c>
      <c r="GN298" s="265">
        <v>0.30163000000000001</v>
      </c>
      <c r="GO298" s="265">
        <v>0.57864000000000004</v>
      </c>
      <c r="GP298" s="265">
        <v>0.49159999999999998</v>
      </c>
      <c r="GQ298" s="265">
        <v>0.49687999999999999</v>
      </c>
      <c r="GR298" s="265">
        <v>0.45584000000000002</v>
      </c>
      <c r="GS298" s="265">
        <v>0.51246999999999998</v>
      </c>
      <c r="GT298" s="265">
        <v>0.50712999999999997</v>
      </c>
      <c r="GU298" s="265">
        <v>0.51034999999999997</v>
      </c>
      <c r="GV298" s="265">
        <v>0.50241999999999998</v>
      </c>
      <c r="GW298" s="265">
        <v>0.44629999999999997</v>
      </c>
      <c r="GX298" s="265">
        <v>0.60523000000000005</v>
      </c>
      <c r="GY298" s="265">
        <v>0.14334</v>
      </c>
      <c r="GZ298" s="265">
        <v>0.11335000000000001</v>
      </c>
      <c r="HA298" s="265">
        <v>0.53847</v>
      </c>
      <c r="HB298" s="265">
        <v>0.52598999999999996</v>
      </c>
      <c r="HC298" s="265">
        <v>0.41316999999999998</v>
      </c>
      <c r="HD298" s="265">
        <v>0.28698000000000001</v>
      </c>
      <c r="HE298" s="265">
        <v>0.60350999999999999</v>
      </c>
      <c r="HF298" s="265">
        <v>0.27745999999999998</v>
      </c>
      <c r="HG298" s="265">
        <v>0.60360000000000003</v>
      </c>
      <c r="HH298" s="265">
        <v>0.60575999999999997</v>
      </c>
      <c r="HI298" s="265">
        <v>0.60311000000000003</v>
      </c>
      <c r="HJ298" s="265">
        <v>0.29443000000000003</v>
      </c>
      <c r="HK298" s="265">
        <v>0.66395999999999999</v>
      </c>
      <c r="HL298" s="265">
        <v>0.63224000000000002</v>
      </c>
      <c r="HM298" s="265">
        <v>0.49318000000000001</v>
      </c>
      <c r="HN298" s="265">
        <v>0.48665000000000003</v>
      </c>
      <c r="HO298" s="265">
        <v>0.48227999999999999</v>
      </c>
      <c r="HP298" s="265">
        <v>0.45796999999999999</v>
      </c>
      <c r="HQ298" s="265">
        <v>0.26666000000000001</v>
      </c>
      <c r="HR298" s="265">
        <v>0.26044</v>
      </c>
      <c r="HS298" s="265">
        <v>0.42899999999999999</v>
      </c>
      <c r="HT298" s="265">
        <v>0.25538</v>
      </c>
      <c r="HU298" s="265">
        <v>0.25505</v>
      </c>
      <c r="HV298" s="265">
        <v>0.50302000000000002</v>
      </c>
      <c r="HW298" s="265">
        <v>0.19711000000000001</v>
      </c>
      <c r="HX298" s="265">
        <v>0.22525999999999999</v>
      </c>
      <c r="HY298" s="265">
        <v>0.15520999999999999</v>
      </c>
      <c r="HZ298" s="265">
        <v>0.30887999999999999</v>
      </c>
      <c r="IA298" s="265">
        <v>0.41847000000000001</v>
      </c>
      <c r="IB298" s="265">
        <v>0.42297000000000001</v>
      </c>
      <c r="IC298" s="265">
        <v>0.41315000000000002</v>
      </c>
      <c r="ID298" s="265">
        <v>0.41837999999999997</v>
      </c>
      <c r="IE298" s="265">
        <v>0.44098999999999999</v>
      </c>
      <c r="IF298" s="265">
        <v>0.42663000000000001</v>
      </c>
      <c r="IG298" s="265">
        <v>0.52871000000000001</v>
      </c>
      <c r="IH298" s="265">
        <v>0.61085999999999996</v>
      </c>
      <c r="II298" s="265">
        <v>0.29643000000000003</v>
      </c>
      <c r="IJ298" s="265">
        <v>0.42042000000000002</v>
      </c>
      <c r="IK298" s="265">
        <v>0.41738999999999998</v>
      </c>
      <c r="IL298" s="265">
        <v>0.57562999999999998</v>
      </c>
      <c r="IM298" s="265">
        <v>0.34175</v>
      </c>
      <c r="IN298" s="265">
        <v>0.24198</v>
      </c>
      <c r="IO298" s="265">
        <v>9.8849999999999993E-2</v>
      </c>
      <c r="IP298" s="265">
        <v>0.54391</v>
      </c>
      <c r="IQ298" s="265">
        <v>0.45984999999999998</v>
      </c>
      <c r="IR298" s="265">
        <v>0.20333999999999999</v>
      </c>
      <c r="IS298" s="265">
        <v>0.52112999999999998</v>
      </c>
      <c r="IT298" s="265">
        <v>0.17854</v>
      </c>
      <c r="IU298" s="265">
        <v>0.52</v>
      </c>
      <c r="IV298" s="265">
        <v>0.72316999999999998</v>
      </c>
      <c r="IW298" s="265">
        <v>0.41892000000000001</v>
      </c>
      <c r="IX298" s="265">
        <v>0.50124999999999997</v>
      </c>
      <c r="IY298" s="265">
        <v>0.32157999999999998</v>
      </c>
      <c r="IZ298" s="265">
        <v>0.30221999999999999</v>
      </c>
      <c r="JA298" s="265">
        <v>0.31228</v>
      </c>
      <c r="JB298" s="265">
        <v>0.29993999999999998</v>
      </c>
      <c r="JC298" s="265">
        <v>0.32075999999999999</v>
      </c>
      <c r="JD298" s="265">
        <v>0.34882999999999997</v>
      </c>
      <c r="JE298" s="265">
        <v>0.59450000000000003</v>
      </c>
      <c r="JF298" s="265">
        <v>0.14676</v>
      </c>
      <c r="JG298" s="265">
        <v>0.46421000000000001</v>
      </c>
      <c r="JH298" s="265">
        <v>0.35657</v>
      </c>
      <c r="JI298" s="265">
        <v>0.23724999999999999</v>
      </c>
      <c r="JJ298" s="265">
        <v>0.19858999999999999</v>
      </c>
      <c r="JK298" s="265">
        <v>0.24696000000000001</v>
      </c>
      <c r="JL298" s="265">
        <v>0.30245</v>
      </c>
      <c r="JM298" s="265">
        <v>0.52932000000000001</v>
      </c>
      <c r="JN298" s="265">
        <v>0.45062000000000002</v>
      </c>
      <c r="JO298" s="265">
        <v>0.49102000000000001</v>
      </c>
      <c r="JP298" s="265">
        <v>0.17571999999999999</v>
      </c>
      <c r="JQ298" s="265">
        <v>0.50302999999999998</v>
      </c>
      <c r="JR298" s="265">
        <v>0.43909999999999999</v>
      </c>
      <c r="JS298" s="265">
        <v>0.41753000000000001</v>
      </c>
      <c r="JT298" s="265">
        <v>0.10799</v>
      </c>
      <c r="JU298" s="265">
        <v>0.38099</v>
      </c>
      <c r="JV298" s="265">
        <v>0.35948000000000002</v>
      </c>
      <c r="JW298" s="265">
        <v>0.51254999999999995</v>
      </c>
      <c r="JX298" s="265">
        <v>0.51253000000000004</v>
      </c>
      <c r="JY298" s="265">
        <v>0.49536000000000002</v>
      </c>
      <c r="JZ298" s="265">
        <v>0.46384999999999998</v>
      </c>
      <c r="KA298" s="265">
        <v>0.68030999999999997</v>
      </c>
      <c r="KB298" s="265">
        <v>0.82535000000000003</v>
      </c>
      <c r="KC298" s="265">
        <v>0.15239</v>
      </c>
      <c r="KD298" s="265">
        <v>0.11847000000000001</v>
      </c>
      <c r="KE298" s="265">
        <v>0.12573000000000001</v>
      </c>
      <c r="KF298" s="265">
        <v>0.12975</v>
      </c>
      <c r="KG298" s="265">
        <v>0.12372</v>
      </c>
      <c r="KH298" s="265">
        <v>0.39754</v>
      </c>
      <c r="KI298" s="265">
        <v>0.40927999999999998</v>
      </c>
      <c r="KJ298" s="265">
        <v>0.40054000000000001</v>
      </c>
      <c r="KK298" s="265">
        <v>0.73462000000000005</v>
      </c>
      <c r="KL298" s="265">
        <v>0.69386000000000003</v>
      </c>
      <c r="KM298" s="265">
        <v>0.98873999999999995</v>
      </c>
      <c r="KN298" s="265">
        <v>0.89056999999999997</v>
      </c>
      <c r="KO298" s="265">
        <v>0.78561000000000003</v>
      </c>
      <c r="KP298" s="265">
        <v>5.6320823403043369E-3</v>
      </c>
      <c r="KQ298" s="265">
        <v>0.61646000000000001</v>
      </c>
      <c r="KR298" s="265">
        <v>0.55874000000000001</v>
      </c>
      <c r="KS298" s="265">
        <v>0.51395000000000002</v>
      </c>
      <c r="KT298" s="265">
        <v>0.93755165426181153</v>
      </c>
      <c r="KU298" s="265">
        <v>0.48258000000000001</v>
      </c>
      <c r="KV298" s="265">
        <v>0.64676</v>
      </c>
      <c r="KW298" s="265">
        <v>0.70526</v>
      </c>
      <c r="KX298" s="265">
        <v>0.78568000000000005</v>
      </c>
      <c r="KY298" s="265">
        <v>0.90198999999999996</v>
      </c>
      <c r="KZ298" s="265">
        <v>0.98660000000000003</v>
      </c>
      <c r="LA298" s="265">
        <v>0.99536999999999998</v>
      </c>
      <c r="LB298" s="265">
        <v>0.95040000000000002</v>
      </c>
      <c r="LC298" s="265">
        <v>1</v>
      </c>
      <c r="LD298" s="265">
        <v>0</v>
      </c>
      <c r="LE298" s="265">
        <v>0.23154</v>
      </c>
      <c r="LF298" s="265">
        <v>0</v>
      </c>
      <c r="LG298" s="265">
        <v>0</v>
      </c>
      <c r="LH298" s="431">
        <v>9.415188105776906E-4</v>
      </c>
      <c r="LI298" s="431">
        <v>7.9949642531573772E-4</v>
      </c>
      <c r="LJ298" s="431">
        <v>8.3790626376867294E-4</v>
      </c>
      <c r="LK298" s="431">
        <v>4.4799220631830394E-4</v>
      </c>
      <c r="LL298" s="431">
        <v>6.058872677385807E-4</v>
      </c>
      <c r="LM298" s="431">
        <v>2.9513193294405937E-4</v>
      </c>
      <c r="LN298" s="431">
        <v>3.988351090811193E-4</v>
      </c>
      <c r="LO298" s="431">
        <v>1.7603450396563858E-4</v>
      </c>
      <c r="LP298" s="431">
        <v>2.7985940687358379E-4</v>
      </c>
      <c r="LQ298" s="431">
        <v>1.8257783085573465E-4</v>
      </c>
      <c r="LR298" s="431">
        <v>8.2318246131762862E-4</v>
      </c>
      <c r="LS298" s="431">
        <v>5.1061221165582538E-4</v>
      </c>
      <c r="LT298" s="431">
        <v>8.2994910189881921E-4</v>
      </c>
      <c r="LU298" s="431">
        <v>3.5870412830263376E-4</v>
      </c>
      <c r="LV298" s="431">
        <v>5.2430719370022416E-4</v>
      </c>
      <c r="LW298" s="431">
        <v>2.4594244314357638E-4</v>
      </c>
      <c r="LX298" s="431">
        <v>4.5721777132712305E-4</v>
      </c>
      <c r="LY298" s="431">
        <v>2.6858699857257307E-4</v>
      </c>
      <c r="LZ298" s="431">
        <v>8.8154809782281518E-4</v>
      </c>
      <c r="MA298" s="431">
        <v>7.2500051464885473E-4</v>
      </c>
      <c r="MB298" s="431">
        <v>8.9692347683012486E-4</v>
      </c>
      <c r="MC298" s="431">
        <v>4.1819957550615072E-4</v>
      </c>
      <c r="MD298" s="431">
        <v>3.395486855879426E-4</v>
      </c>
      <c r="ME298" s="431">
        <v>5.971116479486227E-4</v>
      </c>
      <c r="MF298" s="431">
        <v>6.7962869070470333E-4</v>
      </c>
      <c r="MG298" s="431">
        <v>5.3124857367947698E-4</v>
      </c>
      <c r="MH298" s="266"/>
      <c r="MI298" s="266"/>
      <c r="MJ298" s="266"/>
      <c r="MK298" s="266"/>
      <c r="ML298" s="266"/>
      <c r="MM298" s="266"/>
      <c r="MN298" s="266"/>
      <c r="MO298" s="266"/>
      <c r="MP298" s="266"/>
      <c r="MQ298" s="266"/>
      <c r="MR298" s="266"/>
      <c r="MS298" s="266"/>
      <c r="MT298" s="266"/>
      <c r="MU298" s="266"/>
      <c r="MV298" s="266"/>
      <c r="MW298" s="266"/>
      <c r="MX298" s="266"/>
      <c r="MY298" s="266"/>
      <c r="MZ298" s="266"/>
      <c r="NA298" s="266"/>
      <c r="NB298" s="266"/>
      <c r="NC298" s="266"/>
      <c r="ND298" s="266"/>
      <c r="NE298" s="266"/>
      <c r="NF298" s="266"/>
      <c r="NG298" s="266"/>
      <c r="NH298" s="266"/>
      <c r="NI298" s="266"/>
      <c r="NJ298" s="266"/>
      <c r="NK298" s="266"/>
      <c r="NL298" s="266"/>
      <c r="NM298" s="266"/>
      <c r="NN298" s="266"/>
      <c r="NO298" s="266"/>
      <c r="NP298" s="266"/>
      <c r="NQ298" s="266"/>
      <c r="NR298" s="266"/>
      <c r="NS298" s="266"/>
      <c r="NT298" s="266"/>
      <c r="NU298" s="266"/>
      <c r="NV298" s="266"/>
      <c r="NW298" s="266"/>
      <c r="NX298" s="266"/>
      <c r="NY298" s="266"/>
      <c r="NZ298" s="266"/>
      <c r="OA298" s="266"/>
      <c r="OB298" s="266"/>
      <c r="OC298" s="266"/>
      <c r="OD298" s="266"/>
      <c r="OE298" s="266"/>
      <c r="OF298" s="266"/>
      <c r="OG298" s="266"/>
      <c r="OH298" s="266"/>
      <c r="OI298" s="266"/>
      <c r="OJ298" s="266"/>
      <c r="OK298" s="266"/>
      <c r="OL298" s="266"/>
      <c r="OM298" s="266"/>
      <c r="ON298" s="267"/>
    </row>
    <row r="299" spans="1:404">
      <c r="A299" s="261">
        <v>674</v>
      </c>
      <c r="B299" s="265">
        <v>5.1248000000000002E-2</v>
      </c>
      <c r="C299" s="265">
        <v>6.4665E-2</v>
      </c>
      <c r="D299" s="265">
        <v>7.5791999999999998E-2</v>
      </c>
      <c r="E299" s="265">
        <v>9.0423000000000003E-2</v>
      </c>
      <c r="F299" s="265">
        <v>4.8626000000000003E-2</v>
      </c>
      <c r="G299" s="265">
        <v>5.9367999999999997E-2</v>
      </c>
      <c r="H299" s="265">
        <v>0.14965999999999999</v>
      </c>
      <c r="I299" s="265">
        <v>0.29859000000000002</v>
      </c>
      <c r="J299" s="265">
        <v>0.28993999999999998</v>
      </c>
      <c r="K299" s="265">
        <v>1.8780999999999999E-2</v>
      </c>
      <c r="L299" s="265">
        <v>1.8835999999999999E-2</v>
      </c>
      <c r="M299" s="265">
        <v>2.0662E-2</v>
      </c>
      <c r="N299" s="265">
        <v>0.23599000000000001</v>
      </c>
      <c r="O299" s="265">
        <v>0.10536</v>
      </c>
      <c r="P299" s="265">
        <v>5.7615E-2</v>
      </c>
      <c r="Q299" s="265">
        <v>4.3066E-2</v>
      </c>
      <c r="R299" s="265">
        <v>8.5902999999999993E-2</v>
      </c>
      <c r="S299" s="265">
        <v>0.20979999999999999</v>
      </c>
      <c r="T299" s="265">
        <v>0.14605000000000001</v>
      </c>
      <c r="U299" s="265">
        <v>0.15545999999999999</v>
      </c>
      <c r="V299" s="265">
        <v>0.10555</v>
      </c>
      <c r="W299" s="265">
        <v>3.8225000000000002E-2</v>
      </c>
      <c r="X299" s="265">
        <v>3.2892999999999999E-2</v>
      </c>
      <c r="Y299" s="265">
        <v>4.3289000000000001E-2</v>
      </c>
      <c r="Z299" s="265">
        <v>2.8934999999999999E-2</v>
      </c>
      <c r="AA299" s="265">
        <v>5.1149E-2</v>
      </c>
      <c r="AB299" s="265">
        <v>3.5624000000000003E-2</v>
      </c>
      <c r="AC299" s="265">
        <v>0.29144999999999999</v>
      </c>
      <c r="AD299" s="265">
        <v>0.19602</v>
      </c>
      <c r="AE299" s="265">
        <v>2.2245999999999998E-2</v>
      </c>
      <c r="AF299" s="265">
        <v>2.4132000000000001E-2</v>
      </c>
      <c r="AG299" s="265">
        <v>1.813E-2</v>
      </c>
      <c r="AH299" s="265">
        <v>2.0153999999999998E-2</v>
      </c>
      <c r="AI299" s="265">
        <v>1.7049999999999999E-2</v>
      </c>
      <c r="AJ299" s="265">
        <v>1.9251999999999998E-2</v>
      </c>
      <c r="AK299" s="265">
        <v>1.3716000000000001E-2</v>
      </c>
      <c r="AL299" s="265">
        <v>1.7963E-2</v>
      </c>
      <c r="AM299" s="265">
        <v>1.7756000000000001E-2</v>
      </c>
      <c r="AN299" s="265">
        <v>1.4089000000000001E-2</v>
      </c>
      <c r="AO299" s="265">
        <v>1.6868999999999999E-2</v>
      </c>
      <c r="AP299" s="265">
        <v>1.6355000000000001E-2</v>
      </c>
      <c r="AQ299" s="265">
        <v>1.3268E-2</v>
      </c>
      <c r="AR299" s="265">
        <v>1.7269E-2</v>
      </c>
      <c r="AS299" s="265">
        <v>1.5198E-2</v>
      </c>
      <c r="AT299" s="265">
        <v>1.3472E-2</v>
      </c>
      <c r="AU299" s="265">
        <v>1.7330999999999999E-2</v>
      </c>
      <c r="AV299" s="265">
        <v>1.3716000000000001E-2</v>
      </c>
      <c r="AW299" s="265">
        <v>1.8304000000000001E-2</v>
      </c>
      <c r="AX299" s="265">
        <v>1.7805000000000001E-2</v>
      </c>
      <c r="AY299" s="265">
        <v>1.7047E-2</v>
      </c>
      <c r="AZ299" s="265">
        <v>1.5991999999999999E-2</v>
      </c>
      <c r="BA299" s="265">
        <v>2.564E-2</v>
      </c>
      <c r="BB299" s="265">
        <v>2.564E-2</v>
      </c>
      <c r="BC299" s="265">
        <v>2.5617999999999998E-2</v>
      </c>
      <c r="BD299" s="265">
        <v>2.564E-2</v>
      </c>
      <c r="BE299" s="265">
        <v>7.8157000000000004E-2</v>
      </c>
      <c r="BF299" s="265">
        <v>7.0416000000000006E-2</v>
      </c>
      <c r="BG299" s="265">
        <v>0.30336999999999997</v>
      </c>
      <c r="BH299" s="265">
        <v>0.30177999999999999</v>
      </c>
      <c r="BI299" s="265">
        <v>0.72377000000000002</v>
      </c>
      <c r="BJ299" s="265">
        <v>0.66269999999999996</v>
      </c>
      <c r="BK299" s="265">
        <v>0.18442</v>
      </c>
      <c r="BL299" s="265">
        <v>0.39695999999999998</v>
      </c>
      <c r="BM299" s="265">
        <v>0.22439000000000001</v>
      </c>
      <c r="BN299" s="265">
        <v>0.37592999999999999</v>
      </c>
      <c r="BO299" s="265">
        <v>0.41714000000000001</v>
      </c>
      <c r="BP299" s="265">
        <v>3.7511999999999997E-2</v>
      </c>
      <c r="BQ299" s="265">
        <v>0.30842999999999998</v>
      </c>
      <c r="BR299" s="265">
        <v>0.33967000000000003</v>
      </c>
      <c r="BS299" s="265">
        <v>0.30097000000000002</v>
      </c>
      <c r="BT299" s="265">
        <v>0.27949000000000002</v>
      </c>
      <c r="BU299" s="265">
        <v>9.9044000000000007E-3</v>
      </c>
      <c r="BV299" s="265">
        <v>5.0870000000000004E-3</v>
      </c>
      <c r="BW299" s="265">
        <v>1.7961999999999999E-2</v>
      </c>
      <c r="BX299" s="265">
        <v>8.5806000000000007E-3</v>
      </c>
      <c r="BY299" s="265">
        <v>0.76219000000000003</v>
      </c>
      <c r="BZ299" s="265">
        <v>0.75305999999999995</v>
      </c>
      <c r="CA299" s="265">
        <v>1</v>
      </c>
      <c r="CB299" s="265">
        <v>0.84538000000000002</v>
      </c>
      <c r="CC299" s="265">
        <v>0.98431000000000002</v>
      </c>
      <c r="CD299" s="265">
        <v>0.75073999999999996</v>
      </c>
      <c r="CE299" s="265">
        <v>0.70652999999999999</v>
      </c>
      <c r="CF299" s="265">
        <v>0.76607999999999998</v>
      </c>
      <c r="CG299" s="265">
        <v>0.71213000000000004</v>
      </c>
      <c r="CH299" s="265">
        <v>0.71884999999999999</v>
      </c>
      <c r="CI299" s="265">
        <v>0.72463999999999995</v>
      </c>
      <c r="CJ299" s="265">
        <v>0.72372999999999998</v>
      </c>
      <c r="CK299" s="265">
        <v>0.76788999999999996</v>
      </c>
      <c r="CL299" s="265">
        <v>0.55723999999999996</v>
      </c>
      <c r="CM299" s="265">
        <v>7.9246999999999998E-2</v>
      </c>
      <c r="CN299" s="265">
        <v>5.4545000000000003E-2</v>
      </c>
      <c r="CO299" s="265">
        <v>7.2673000000000001E-2</v>
      </c>
      <c r="CP299" s="265">
        <v>7.4498999999999996E-2</v>
      </c>
      <c r="CQ299" s="265">
        <v>7.0957000000000006E-2</v>
      </c>
      <c r="CR299" s="265">
        <v>5.1999999999999998E-2</v>
      </c>
      <c r="CS299" s="265">
        <v>3.2653000000000001E-2</v>
      </c>
      <c r="CT299" s="265">
        <v>5.3608000000000003E-2</v>
      </c>
      <c r="CU299" s="265">
        <v>6.2E-2</v>
      </c>
      <c r="CV299" s="265">
        <v>6.2530000000000002E-2</v>
      </c>
      <c r="CW299" s="265">
        <v>0.10303</v>
      </c>
      <c r="CX299" s="265">
        <v>4.3298999999999997E-2</v>
      </c>
      <c r="CY299" s="265">
        <v>9.4846E-2</v>
      </c>
      <c r="CZ299" s="265">
        <v>0.26077</v>
      </c>
      <c r="DA299" s="265">
        <v>0.19194</v>
      </c>
      <c r="DB299" s="265">
        <v>3.2322999999999998E-2</v>
      </c>
      <c r="DC299" s="265">
        <v>3.2989999999999998E-2</v>
      </c>
      <c r="DD299" s="265">
        <v>2.2221999999999999E-2</v>
      </c>
      <c r="DE299" s="265">
        <v>4.5360999999999999E-2</v>
      </c>
      <c r="DF299" s="265">
        <v>7.984E-4</v>
      </c>
      <c r="DG299" s="265">
        <v>8.8500000000000004E-4</v>
      </c>
      <c r="DH299" s="265">
        <v>6.6775000000000001E-2</v>
      </c>
      <c r="DI299" s="265">
        <v>6.7399999999999998E-5</v>
      </c>
      <c r="DJ299" s="265">
        <v>9.0799999999999998E-5</v>
      </c>
      <c r="DK299" s="265">
        <v>5.9699999999999998E-4</v>
      </c>
      <c r="DL299" s="265">
        <v>3.4000000000000001E-6</v>
      </c>
      <c r="DM299" s="265">
        <v>1.0013999999999999E-3</v>
      </c>
      <c r="DN299" s="265">
        <v>2.9760000000000002E-4</v>
      </c>
      <c r="DO299" s="265">
        <v>3.8999999999999999E-5</v>
      </c>
      <c r="DP299" s="265">
        <v>2.6699999999999998E-4</v>
      </c>
      <c r="DQ299" s="265">
        <v>1.0981999999999999E-3</v>
      </c>
      <c r="DR299" s="265">
        <v>4.6493999999999997E-3</v>
      </c>
      <c r="DS299" s="265">
        <v>1.2106E-2</v>
      </c>
      <c r="DT299" s="265">
        <v>1.6091000000000001E-2</v>
      </c>
      <c r="DU299" s="265">
        <v>5.66E-5</v>
      </c>
      <c r="DV299" s="265">
        <v>1.7999999999999999E-6</v>
      </c>
      <c r="DW299" s="265">
        <v>9.98E-5</v>
      </c>
      <c r="DX299" s="265">
        <v>4.5107999999999997E-3</v>
      </c>
      <c r="DY299" s="265">
        <v>5.0372000000000004E-3</v>
      </c>
      <c r="DZ299" s="265">
        <v>1.7999999999999999E-6</v>
      </c>
      <c r="EA299" s="265">
        <v>1.048E-4</v>
      </c>
      <c r="EB299" s="265">
        <v>9.0600000000000007E-5</v>
      </c>
      <c r="EC299" s="265">
        <v>9.0600000000000007E-5</v>
      </c>
      <c r="ED299" s="265">
        <v>9.0600000000000007E-5</v>
      </c>
      <c r="EE299" s="265">
        <v>9.0600000000000007E-5</v>
      </c>
      <c r="EF299" s="265">
        <v>2.3858E-3</v>
      </c>
      <c r="EG299" s="265">
        <v>1.048E-4</v>
      </c>
      <c r="EH299" s="265">
        <v>1.2320000000000001E-4</v>
      </c>
      <c r="EI299" s="265">
        <v>7.5510999999999995E-2</v>
      </c>
      <c r="EJ299" s="265">
        <v>6.3918000000000003E-2</v>
      </c>
      <c r="EK299" s="265">
        <v>2.4242E-2</v>
      </c>
      <c r="EL299" s="265">
        <v>3.3333000000000002E-2</v>
      </c>
      <c r="EM299" s="265">
        <v>1.5532E-3</v>
      </c>
      <c r="EN299" s="265">
        <v>1.196E-3</v>
      </c>
      <c r="EO299" s="265">
        <v>0.34260000000000002</v>
      </c>
      <c r="EP299" s="265">
        <v>0.10178</v>
      </c>
      <c r="EQ299" s="265">
        <v>5.6893999999999998E-3</v>
      </c>
      <c r="ER299" s="265">
        <v>5.9519999999999998E-3</v>
      </c>
      <c r="ES299" s="265">
        <v>5.8945999999999998E-3</v>
      </c>
      <c r="ET299" s="265">
        <v>6.1000000000000004E-3</v>
      </c>
      <c r="EU299" s="265">
        <v>5.9291999999999999E-3</v>
      </c>
      <c r="EV299" s="265">
        <v>3.6687999999999998E-3</v>
      </c>
      <c r="EW299" s="265">
        <v>4.2411999999999997E-3</v>
      </c>
      <c r="EX299" s="265">
        <v>5.0841999999999997E-3</v>
      </c>
      <c r="EY299" s="265">
        <v>6.0011999999999999E-3</v>
      </c>
      <c r="EZ299" s="265">
        <v>0.10952000000000001</v>
      </c>
      <c r="FA299" s="265">
        <v>5.6991999999999998E-3</v>
      </c>
      <c r="FB299" s="265">
        <v>4.6882E-3</v>
      </c>
      <c r="FC299" s="265">
        <v>3.9313999999999998E-3</v>
      </c>
      <c r="FD299" s="265">
        <v>7.1104000000000002E-3</v>
      </c>
      <c r="FE299" s="265">
        <v>3.2049999999999999E-3</v>
      </c>
      <c r="FF299" s="265">
        <v>7.1082000000000003E-3</v>
      </c>
      <c r="FG299" s="265">
        <v>7.2795999999999998E-3</v>
      </c>
      <c r="FH299" s="265">
        <v>7.2214000000000002E-3</v>
      </c>
      <c r="FI299" s="265">
        <v>7.2906000000000004E-3</v>
      </c>
      <c r="FJ299" s="265">
        <v>7.5319999999999998E-4</v>
      </c>
      <c r="FK299" s="265">
        <v>7.7579999999999999E-4</v>
      </c>
      <c r="FL299" s="265">
        <v>6.5705E-2</v>
      </c>
      <c r="FM299" s="265">
        <v>6.8635000000000002E-2</v>
      </c>
      <c r="FN299" s="265">
        <v>0.62592000000000003</v>
      </c>
      <c r="FO299" s="265">
        <v>0.56999999999999995</v>
      </c>
      <c r="FP299" s="265">
        <v>0.12009</v>
      </c>
      <c r="FQ299" s="265">
        <v>0.57564000000000004</v>
      </c>
      <c r="FR299" s="265">
        <v>0.42462</v>
      </c>
      <c r="FS299" s="265">
        <v>0.40021000000000001</v>
      </c>
      <c r="FT299" s="265">
        <v>0.73399000000000003</v>
      </c>
      <c r="FU299" s="265">
        <v>0.73885000000000001</v>
      </c>
      <c r="FV299" s="265">
        <v>0.25701000000000002</v>
      </c>
      <c r="FW299" s="265">
        <v>0.13804</v>
      </c>
      <c r="FX299" s="265">
        <v>0.50146000000000002</v>
      </c>
      <c r="FY299" s="265">
        <v>0.12519</v>
      </c>
      <c r="FZ299" s="265">
        <v>0.13804</v>
      </c>
      <c r="GA299" s="265">
        <v>0.433</v>
      </c>
      <c r="GB299" s="265">
        <v>0.20552000000000001</v>
      </c>
      <c r="GC299" s="265">
        <v>0.29880000000000001</v>
      </c>
      <c r="GD299" s="265">
        <v>0.66952999999999996</v>
      </c>
      <c r="GE299" s="265">
        <v>0.41464000000000001</v>
      </c>
      <c r="GF299" s="265">
        <v>0.48409000000000002</v>
      </c>
      <c r="GG299" s="265">
        <v>0.18068999999999999</v>
      </c>
      <c r="GH299" s="265">
        <v>0.20757</v>
      </c>
      <c r="GI299" s="265">
        <v>0.18729999999999999</v>
      </c>
      <c r="GJ299" s="265">
        <v>0.61434</v>
      </c>
      <c r="GK299" s="265">
        <v>0.57750000000000001</v>
      </c>
      <c r="GL299" s="265">
        <v>0.34645999999999999</v>
      </c>
      <c r="GM299" s="265">
        <v>0.57511999999999996</v>
      </c>
      <c r="GN299" s="265">
        <v>0.29568</v>
      </c>
      <c r="GO299" s="265">
        <v>0.56842999999999999</v>
      </c>
      <c r="GP299" s="265">
        <v>0.48166999999999999</v>
      </c>
      <c r="GQ299" s="265">
        <v>0.48696</v>
      </c>
      <c r="GR299" s="265">
        <v>0.44673000000000002</v>
      </c>
      <c r="GS299" s="265">
        <v>0.50244999999999995</v>
      </c>
      <c r="GT299" s="265">
        <v>0.49680999999999997</v>
      </c>
      <c r="GU299" s="265">
        <v>0.49973000000000001</v>
      </c>
      <c r="GV299" s="265">
        <v>0.49212</v>
      </c>
      <c r="GW299" s="265">
        <v>0.43581999999999999</v>
      </c>
      <c r="GX299" s="265">
        <v>0.59472000000000003</v>
      </c>
      <c r="GY299" s="265">
        <v>0.13996</v>
      </c>
      <c r="GZ299" s="265">
        <v>0.11062</v>
      </c>
      <c r="HA299" s="265">
        <v>0.52630999999999994</v>
      </c>
      <c r="HB299" s="265">
        <v>0.51578000000000002</v>
      </c>
      <c r="HC299" s="265">
        <v>0.40426000000000001</v>
      </c>
      <c r="HD299" s="265">
        <v>0.28133999999999998</v>
      </c>
      <c r="HE299" s="265">
        <v>0.59258</v>
      </c>
      <c r="HF299" s="265">
        <v>0.27137</v>
      </c>
      <c r="HG299" s="265">
        <v>0.59286000000000005</v>
      </c>
      <c r="HH299" s="265">
        <v>0.59484000000000004</v>
      </c>
      <c r="HI299" s="265">
        <v>0.59226999999999996</v>
      </c>
      <c r="HJ299" s="265">
        <v>0.28771000000000002</v>
      </c>
      <c r="HK299" s="265">
        <v>0.65375000000000005</v>
      </c>
      <c r="HL299" s="265">
        <v>0.62144999999999995</v>
      </c>
      <c r="HM299" s="265">
        <v>0.48291000000000001</v>
      </c>
      <c r="HN299" s="265">
        <v>0.47692000000000001</v>
      </c>
      <c r="HO299" s="265">
        <v>0.47272999999999998</v>
      </c>
      <c r="HP299" s="265">
        <v>0.44638</v>
      </c>
      <c r="HQ299" s="265">
        <v>0.26144000000000001</v>
      </c>
      <c r="HR299" s="265">
        <v>0.25540000000000002</v>
      </c>
      <c r="HS299" s="265">
        <v>0.42020999999999997</v>
      </c>
      <c r="HT299" s="265">
        <v>0.25013999999999997</v>
      </c>
      <c r="HU299" s="265">
        <v>0.25040000000000001</v>
      </c>
      <c r="HV299" s="265">
        <v>0.49292999999999998</v>
      </c>
      <c r="HW299" s="265">
        <v>0.19295000000000001</v>
      </c>
      <c r="HX299" s="265">
        <v>0.22095999999999999</v>
      </c>
      <c r="HY299" s="265">
        <v>0.15165000000000001</v>
      </c>
      <c r="HZ299" s="265">
        <v>0.30273</v>
      </c>
      <c r="IA299" s="265">
        <v>0.40966999999999998</v>
      </c>
      <c r="IB299" s="265">
        <v>0.41406999999999999</v>
      </c>
      <c r="IC299" s="265">
        <v>0.40442</v>
      </c>
      <c r="ID299" s="265">
        <v>0.40964</v>
      </c>
      <c r="IE299" s="265">
        <v>0.43164999999999998</v>
      </c>
      <c r="IF299" s="265">
        <v>0.41744999999999999</v>
      </c>
      <c r="IG299" s="265">
        <v>0.51834999999999998</v>
      </c>
      <c r="IH299" s="265">
        <v>0.60190999999999995</v>
      </c>
      <c r="II299" s="265">
        <v>0.28889999999999999</v>
      </c>
      <c r="IJ299" s="265">
        <v>0.41058</v>
      </c>
      <c r="IK299" s="265">
        <v>0.40750999999999998</v>
      </c>
      <c r="IL299" s="265">
        <v>0.56511</v>
      </c>
      <c r="IM299" s="265">
        <v>0.33398</v>
      </c>
      <c r="IN299" s="265">
        <v>0.23658000000000001</v>
      </c>
      <c r="IO299" s="265">
        <v>9.5402000000000001E-2</v>
      </c>
      <c r="IP299" s="265">
        <v>0.53322000000000003</v>
      </c>
      <c r="IQ299" s="265">
        <v>0.44938</v>
      </c>
      <c r="IR299" s="265">
        <v>0.19918</v>
      </c>
      <c r="IS299" s="265">
        <v>0.50770000000000004</v>
      </c>
      <c r="IT299" s="265">
        <v>0.17485000000000001</v>
      </c>
      <c r="IU299" s="265">
        <v>0.50978999999999997</v>
      </c>
      <c r="IV299" s="265">
        <v>0.71182000000000001</v>
      </c>
      <c r="IW299" s="265">
        <v>0.40944000000000003</v>
      </c>
      <c r="IX299" s="265">
        <v>0.49197999999999997</v>
      </c>
      <c r="IY299" s="265">
        <v>0.31473000000000001</v>
      </c>
      <c r="IZ299" s="265">
        <v>0.29598000000000002</v>
      </c>
      <c r="JA299" s="265">
        <v>0.30581000000000003</v>
      </c>
      <c r="JB299" s="265">
        <v>0.29371000000000003</v>
      </c>
      <c r="JC299" s="265">
        <v>0.31402999999999998</v>
      </c>
      <c r="JD299" s="265">
        <v>0.34090999999999999</v>
      </c>
      <c r="JE299" s="265">
        <v>0.58382999999999996</v>
      </c>
      <c r="JF299" s="265">
        <v>0.14338000000000001</v>
      </c>
      <c r="JG299" s="265">
        <v>0.45478000000000002</v>
      </c>
      <c r="JH299" s="265">
        <v>0.34877999999999998</v>
      </c>
      <c r="JI299" s="265">
        <v>0.23235</v>
      </c>
      <c r="JJ299" s="265">
        <v>0.19320999999999999</v>
      </c>
      <c r="JK299" s="265">
        <v>0.23991000000000001</v>
      </c>
      <c r="JL299" s="265">
        <v>0.29660999999999998</v>
      </c>
      <c r="JM299" s="265">
        <v>0.52061000000000002</v>
      </c>
      <c r="JN299" s="265">
        <v>0.44108000000000003</v>
      </c>
      <c r="JO299" s="265">
        <v>0.48102</v>
      </c>
      <c r="JP299" s="265">
        <v>0.17186999999999999</v>
      </c>
      <c r="JQ299" s="265">
        <v>0.49292999999999998</v>
      </c>
      <c r="JR299" s="265">
        <v>0.42786000000000002</v>
      </c>
      <c r="JS299" s="265">
        <v>0.4088</v>
      </c>
      <c r="JT299" s="265">
        <v>0.1055</v>
      </c>
      <c r="JU299" s="265">
        <v>0.37219000000000002</v>
      </c>
      <c r="JV299" s="265">
        <v>0.35283999999999999</v>
      </c>
      <c r="JW299" s="265">
        <v>0.50122999999999995</v>
      </c>
      <c r="JX299" s="265">
        <v>0.50141999999999998</v>
      </c>
      <c r="JY299" s="265">
        <v>0.48558000000000001</v>
      </c>
      <c r="JZ299" s="265">
        <v>0.45350000000000001</v>
      </c>
      <c r="KA299" s="265">
        <v>0.66734000000000004</v>
      </c>
      <c r="KB299" s="265">
        <v>0.81508000000000003</v>
      </c>
      <c r="KC299" s="265">
        <v>0.14893000000000001</v>
      </c>
      <c r="KD299" s="265">
        <v>0.11564000000000001</v>
      </c>
      <c r="KE299" s="265">
        <v>0.12277</v>
      </c>
      <c r="KF299" s="265">
        <v>0.12686</v>
      </c>
      <c r="KG299" s="265">
        <v>0.12096</v>
      </c>
      <c r="KH299" s="265">
        <v>0.39022000000000001</v>
      </c>
      <c r="KI299" s="265">
        <v>0.39964</v>
      </c>
      <c r="KJ299" s="265">
        <v>0.39096999999999998</v>
      </c>
      <c r="KK299" s="265">
        <v>0.72375</v>
      </c>
      <c r="KL299" s="265">
        <v>0.68176000000000003</v>
      </c>
      <c r="KM299" s="265">
        <v>0.98497999999999997</v>
      </c>
      <c r="KN299" s="265">
        <v>0.88673999999999997</v>
      </c>
      <c r="KO299" s="265">
        <v>0.78193999999999997</v>
      </c>
      <c r="KP299" s="265">
        <v>5.5955596263813781E-3</v>
      </c>
      <c r="KQ299" s="265">
        <v>0.61333000000000004</v>
      </c>
      <c r="KR299" s="265">
        <v>0.55584</v>
      </c>
      <c r="KS299" s="265">
        <v>0.51127</v>
      </c>
      <c r="KT299" s="265">
        <v>0.93526600703285245</v>
      </c>
      <c r="KU299" s="265">
        <v>0.48665999999999998</v>
      </c>
      <c r="KV299" s="265">
        <v>0.65017000000000003</v>
      </c>
      <c r="KW299" s="265">
        <v>0.70831999999999995</v>
      </c>
      <c r="KX299" s="265">
        <v>0.78817000000000004</v>
      </c>
      <c r="KY299" s="265">
        <v>0.90349999999999997</v>
      </c>
      <c r="KZ299" s="265">
        <v>0.98714999999999997</v>
      </c>
      <c r="LA299" s="265">
        <v>0.99507000000000001</v>
      </c>
      <c r="LB299" s="265">
        <v>0.94947000000000004</v>
      </c>
      <c r="LC299" s="265">
        <v>1</v>
      </c>
      <c r="LD299" s="265">
        <v>0</v>
      </c>
      <c r="LE299" s="265">
        <v>0.25800000000000001</v>
      </c>
      <c r="LF299" s="265">
        <v>0</v>
      </c>
      <c r="LG299" s="265">
        <v>0</v>
      </c>
      <c r="LH299" s="431">
        <v>9.1106182662770152E-4</v>
      </c>
      <c r="LI299" s="431">
        <v>7.7269342727959156E-4</v>
      </c>
      <c r="LJ299" s="431">
        <v>8.0795201938599348E-4</v>
      </c>
      <c r="LK299" s="431">
        <v>4.3308574822731316E-4</v>
      </c>
      <c r="LL299" s="431">
        <v>5.9134582988917828E-4</v>
      </c>
      <c r="LM299" s="431">
        <v>2.8750160709023476E-4</v>
      </c>
      <c r="LN299" s="431">
        <v>3.8425723323598504E-4</v>
      </c>
      <c r="LO299" s="431">
        <v>1.66814133990556E-4</v>
      </c>
      <c r="LP299" s="431">
        <v>2.6153758517466486E-4</v>
      </c>
      <c r="LQ299" s="431">
        <v>1.7228067736141384E-4</v>
      </c>
      <c r="LR299" s="431">
        <v>7.9766532871872187E-4</v>
      </c>
      <c r="LS299" s="431">
        <v>4.9050000961869955E-4</v>
      </c>
      <c r="LT299" s="431">
        <v>8.0137397162616253E-4</v>
      </c>
      <c r="LU299" s="431">
        <v>3.4439339651726186E-4</v>
      </c>
      <c r="LV299" s="431">
        <v>5.0201744306832552E-4</v>
      </c>
      <c r="LW299" s="431">
        <v>2.3471891472581774E-4</v>
      </c>
      <c r="LX299" s="431">
        <v>4.399539902806282E-4</v>
      </c>
      <c r="LY299" s="431">
        <v>2.5480065960437059E-4</v>
      </c>
      <c r="LZ299" s="431">
        <v>8.572686929255724E-4</v>
      </c>
      <c r="MA299" s="431">
        <v>7.014400907792151E-4</v>
      </c>
      <c r="MB299" s="431">
        <v>8.6217100033536553E-4</v>
      </c>
      <c r="MC299" s="431">
        <v>4.0753581561148167E-4</v>
      </c>
      <c r="MD299" s="431">
        <v>3.2658950658515096E-4</v>
      </c>
      <c r="ME299" s="431">
        <v>5.7894847122952342E-4</v>
      </c>
      <c r="MF299" s="431">
        <v>6.5587460994720459E-4</v>
      </c>
      <c r="MG299" s="431">
        <v>5.1115913083776832E-4</v>
      </c>
      <c r="MH299" s="266"/>
      <c r="MI299" s="266"/>
      <c r="MJ299" s="266"/>
      <c r="MK299" s="266"/>
      <c r="ML299" s="266"/>
      <c r="MM299" s="266"/>
      <c r="MN299" s="266"/>
      <c r="MO299" s="266"/>
      <c r="MP299" s="266"/>
      <c r="MQ299" s="266"/>
      <c r="MR299" s="266"/>
      <c r="MS299" s="266"/>
      <c r="MT299" s="266"/>
      <c r="MU299" s="266"/>
      <c r="MV299" s="266"/>
      <c r="MW299" s="266"/>
      <c r="MX299" s="266"/>
      <c r="MY299" s="266"/>
      <c r="MZ299" s="266"/>
      <c r="NA299" s="266"/>
      <c r="NB299" s="266"/>
      <c r="NC299" s="266"/>
      <c r="ND299" s="266"/>
      <c r="NE299" s="266"/>
      <c r="NF299" s="266"/>
      <c r="NG299" s="266"/>
      <c r="NH299" s="266"/>
      <c r="NI299" s="266"/>
      <c r="NJ299" s="266"/>
      <c r="NK299" s="266"/>
      <c r="NL299" s="266"/>
      <c r="NM299" s="266"/>
      <c r="NN299" s="266"/>
      <c r="NO299" s="266"/>
      <c r="NP299" s="266"/>
      <c r="NQ299" s="266"/>
      <c r="NR299" s="266"/>
      <c r="NS299" s="266"/>
      <c r="NT299" s="266"/>
      <c r="NU299" s="266"/>
      <c r="NV299" s="266"/>
      <c r="NW299" s="266"/>
      <c r="NX299" s="266"/>
      <c r="NY299" s="266"/>
      <c r="NZ299" s="266"/>
      <c r="OA299" s="266"/>
      <c r="OB299" s="266"/>
      <c r="OC299" s="266"/>
      <c r="OD299" s="266"/>
      <c r="OE299" s="266"/>
      <c r="OF299" s="266"/>
      <c r="OG299" s="266"/>
      <c r="OH299" s="266"/>
      <c r="OI299" s="266"/>
      <c r="OJ299" s="266"/>
      <c r="OK299" s="266"/>
      <c r="OL299" s="266"/>
      <c r="OM299" s="266"/>
      <c r="ON299" s="267"/>
    </row>
    <row r="300" spans="1:404">
      <c r="A300" s="261">
        <v>675</v>
      </c>
      <c r="B300" s="265">
        <v>4.9919999999999999E-2</v>
      </c>
      <c r="C300" s="265">
        <v>6.2606999999999996E-2</v>
      </c>
      <c r="D300" s="265">
        <v>7.3154999999999998E-2</v>
      </c>
      <c r="E300" s="265">
        <v>8.7186E-2</v>
      </c>
      <c r="F300" s="265">
        <v>4.7350000000000003E-2</v>
      </c>
      <c r="G300" s="265">
        <v>5.7343999999999999E-2</v>
      </c>
      <c r="H300" s="265">
        <v>0.1459</v>
      </c>
      <c r="I300" s="265">
        <v>0.29266999999999999</v>
      </c>
      <c r="J300" s="265">
        <v>0.28142</v>
      </c>
      <c r="K300" s="265">
        <v>1.8319999999999999E-2</v>
      </c>
      <c r="L300" s="265">
        <v>1.8259000000000001E-2</v>
      </c>
      <c r="M300" s="265">
        <v>1.9845000000000002E-2</v>
      </c>
      <c r="N300" s="265">
        <v>0.23033999999999999</v>
      </c>
      <c r="O300" s="265">
        <v>0.10276</v>
      </c>
      <c r="P300" s="265">
        <v>5.5634000000000003E-2</v>
      </c>
      <c r="Q300" s="265">
        <v>4.1274999999999999E-2</v>
      </c>
      <c r="R300" s="265">
        <v>8.2802000000000001E-2</v>
      </c>
      <c r="S300" s="265">
        <v>0.20699000000000001</v>
      </c>
      <c r="T300" s="265">
        <v>0.14438999999999999</v>
      </c>
      <c r="U300" s="265">
        <v>0.15348000000000001</v>
      </c>
      <c r="V300" s="265">
        <v>0.1036</v>
      </c>
      <c r="W300" s="265">
        <v>3.6804000000000003E-2</v>
      </c>
      <c r="X300" s="265">
        <v>3.1444E-2</v>
      </c>
      <c r="Y300" s="265">
        <v>4.1867000000000001E-2</v>
      </c>
      <c r="Z300" s="265">
        <v>2.7925999999999999E-2</v>
      </c>
      <c r="AA300" s="265">
        <v>4.9845E-2</v>
      </c>
      <c r="AB300" s="265">
        <v>3.4712E-2</v>
      </c>
      <c r="AC300" s="265">
        <v>0.28799000000000002</v>
      </c>
      <c r="AD300" s="265">
        <v>0.19378999999999999</v>
      </c>
      <c r="AE300" s="265">
        <v>2.1388000000000001E-2</v>
      </c>
      <c r="AF300" s="265">
        <v>2.3045E-2</v>
      </c>
      <c r="AG300" s="265">
        <v>1.6306999999999999E-2</v>
      </c>
      <c r="AH300" s="265">
        <v>1.9613999999999999E-2</v>
      </c>
      <c r="AI300" s="265">
        <v>1.626E-2</v>
      </c>
      <c r="AJ300" s="265">
        <v>1.8502999999999999E-2</v>
      </c>
      <c r="AK300" s="265">
        <v>1.2874999999999999E-2</v>
      </c>
      <c r="AL300" s="265">
        <v>1.7180999999999998E-2</v>
      </c>
      <c r="AM300" s="265">
        <v>1.7367E-2</v>
      </c>
      <c r="AN300" s="265">
        <v>1.3409000000000001E-2</v>
      </c>
      <c r="AO300" s="265">
        <v>1.6174000000000001E-2</v>
      </c>
      <c r="AP300" s="265">
        <v>1.6226000000000001E-2</v>
      </c>
      <c r="AQ300" s="265">
        <v>1.2636E-2</v>
      </c>
      <c r="AR300" s="265">
        <v>1.6598000000000002E-2</v>
      </c>
      <c r="AS300" s="265">
        <v>1.4825E-2</v>
      </c>
      <c r="AT300" s="265">
        <v>1.2869999999999999E-2</v>
      </c>
      <c r="AU300" s="265">
        <v>1.6747999999999999E-2</v>
      </c>
      <c r="AV300" s="265">
        <v>1.3165E-2</v>
      </c>
      <c r="AW300" s="265">
        <v>1.7426000000000001E-2</v>
      </c>
      <c r="AX300" s="265">
        <v>1.7035000000000002E-2</v>
      </c>
      <c r="AY300" s="265">
        <v>1.6590000000000001E-2</v>
      </c>
      <c r="AZ300" s="265">
        <v>1.5819E-2</v>
      </c>
      <c r="BA300" s="265">
        <v>2.4643000000000002E-2</v>
      </c>
      <c r="BB300" s="265">
        <v>2.4643000000000002E-2</v>
      </c>
      <c r="BC300" s="265">
        <v>2.4622000000000002E-2</v>
      </c>
      <c r="BD300" s="265">
        <v>2.4643000000000002E-2</v>
      </c>
      <c r="BE300" s="265">
        <v>7.7219999999999997E-2</v>
      </c>
      <c r="BF300" s="265">
        <v>6.9595000000000004E-2</v>
      </c>
      <c r="BG300" s="265">
        <v>0.29763000000000001</v>
      </c>
      <c r="BH300" s="265">
        <v>0.29505999999999999</v>
      </c>
      <c r="BI300" s="265">
        <v>0.71465000000000001</v>
      </c>
      <c r="BJ300" s="265">
        <v>0.65259</v>
      </c>
      <c r="BK300" s="265">
        <v>0.18182000000000001</v>
      </c>
      <c r="BL300" s="265">
        <v>0.39151000000000002</v>
      </c>
      <c r="BM300" s="265">
        <v>0.21951000000000001</v>
      </c>
      <c r="BN300" s="265">
        <v>0.38040000000000002</v>
      </c>
      <c r="BO300" s="265">
        <v>0.41428999999999999</v>
      </c>
      <c r="BP300" s="265">
        <v>2.2338E-2</v>
      </c>
      <c r="BQ300" s="265">
        <v>0.30599999999999999</v>
      </c>
      <c r="BR300" s="265">
        <v>0.33723999999999998</v>
      </c>
      <c r="BS300" s="265">
        <v>0.29715999999999998</v>
      </c>
      <c r="BT300" s="265">
        <v>0.27489000000000002</v>
      </c>
      <c r="BU300" s="265">
        <v>9.5619999999999993E-3</v>
      </c>
      <c r="BV300" s="265">
        <v>4.6880000000000003E-3</v>
      </c>
      <c r="BW300" s="265">
        <v>1.7496999999999999E-2</v>
      </c>
      <c r="BX300" s="265">
        <v>8.4510000000000002E-3</v>
      </c>
      <c r="BY300" s="265">
        <v>0.76502000000000003</v>
      </c>
      <c r="BZ300" s="265">
        <v>0.75502000000000002</v>
      </c>
      <c r="CA300" s="265">
        <v>1</v>
      </c>
      <c r="CB300" s="265">
        <v>0.84709999999999996</v>
      </c>
      <c r="CC300" s="265">
        <v>0.98536999999999997</v>
      </c>
      <c r="CD300" s="265">
        <v>0.75346000000000002</v>
      </c>
      <c r="CE300" s="265">
        <v>0.70974000000000004</v>
      </c>
      <c r="CF300" s="265">
        <v>0.76909000000000005</v>
      </c>
      <c r="CG300" s="265">
        <v>0.71379999999999999</v>
      </c>
      <c r="CH300" s="265">
        <v>0.72191000000000005</v>
      </c>
      <c r="CI300" s="265">
        <v>0.72799999999999998</v>
      </c>
      <c r="CJ300" s="265">
        <v>0.72626999999999997</v>
      </c>
      <c r="CK300" s="265">
        <v>0.76946999999999999</v>
      </c>
      <c r="CL300" s="265">
        <v>0.56157999999999997</v>
      </c>
      <c r="CM300" s="265">
        <v>7.7450000000000005E-2</v>
      </c>
      <c r="CN300" s="265">
        <v>5.0505000000000001E-2</v>
      </c>
      <c r="CO300" s="265">
        <v>7.0938000000000001E-2</v>
      </c>
      <c r="CP300" s="265">
        <v>7.2649000000000005E-2</v>
      </c>
      <c r="CQ300" s="265">
        <v>6.9195000000000007E-2</v>
      </c>
      <c r="CR300" s="265">
        <v>0.05</v>
      </c>
      <c r="CS300" s="265">
        <v>3.0612E-2</v>
      </c>
      <c r="CT300" s="265">
        <v>5.1546000000000002E-2</v>
      </c>
      <c r="CU300" s="265">
        <v>0.06</v>
      </c>
      <c r="CV300" s="265">
        <v>6.0765E-2</v>
      </c>
      <c r="CW300" s="265">
        <v>0.10101</v>
      </c>
      <c r="CX300" s="265">
        <v>4.1237000000000003E-2</v>
      </c>
      <c r="CY300" s="265">
        <v>9.2784000000000005E-2</v>
      </c>
      <c r="CZ300" s="265">
        <v>0.21809999999999999</v>
      </c>
      <c r="DA300" s="265">
        <v>0.17907999999999999</v>
      </c>
      <c r="DB300" s="265">
        <v>3.0303E-2</v>
      </c>
      <c r="DC300" s="265">
        <v>3.0928000000000001E-2</v>
      </c>
      <c r="DD300" s="265">
        <v>2.0202000000000001E-2</v>
      </c>
      <c r="DE300" s="265">
        <v>4.1237000000000003E-2</v>
      </c>
      <c r="DF300" s="265">
        <v>7.0100000000000002E-4</v>
      </c>
      <c r="DG300" s="265">
        <v>7.8799999999999996E-4</v>
      </c>
      <c r="DH300" s="265">
        <v>5.7235000000000001E-2</v>
      </c>
      <c r="DI300" s="265">
        <v>4.1E-5</v>
      </c>
      <c r="DJ300" s="265">
        <v>5.5999999999999999E-5</v>
      </c>
      <c r="DK300" s="265">
        <v>4.0099999999999999E-4</v>
      </c>
      <c r="DL300" s="265">
        <v>1.9999999999999999E-6</v>
      </c>
      <c r="DM300" s="265">
        <v>8.9800000000000004E-4</v>
      </c>
      <c r="DN300" s="265">
        <v>1.94E-4</v>
      </c>
      <c r="DO300" s="265">
        <v>2.3E-5</v>
      </c>
      <c r="DP300" s="265">
        <v>1.73E-4</v>
      </c>
      <c r="DQ300" s="265">
        <v>7.6000000000000004E-4</v>
      </c>
      <c r="DR300" s="265">
        <v>4.3189999999999999E-3</v>
      </c>
      <c r="DS300" s="265">
        <v>1.2093E-2</v>
      </c>
      <c r="DT300" s="265">
        <v>1.5675999999999999E-2</v>
      </c>
      <c r="DU300" s="265">
        <v>3.4E-5</v>
      </c>
      <c r="DV300" s="265">
        <v>9.9999999999999995E-7</v>
      </c>
      <c r="DW300" s="265">
        <v>6.2000000000000003E-5</v>
      </c>
      <c r="DX300" s="265">
        <v>4.326E-3</v>
      </c>
      <c r="DY300" s="265">
        <v>4.9370000000000004E-3</v>
      </c>
      <c r="DZ300" s="265">
        <v>9.9999999999999995E-7</v>
      </c>
      <c r="EA300" s="265">
        <v>6.4999999999999994E-5</v>
      </c>
      <c r="EB300" s="265">
        <v>5.5999999999999999E-5</v>
      </c>
      <c r="EC300" s="265">
        <v>5.5999999999999999E-5</v>
      </c>
      <c r="ED300" s="265">
        <v>5.5999999999999999E-5</v>
      </c>
      <c r="EE300" s="265">
        <v>5.5999999999999999E-5</v>
      </c>
      <c r="EF300" s="265">
        <v>2.1120000000000002E-3</v>
      </c>
      <c r="EG300" s="265">
        <v>6.4999999999999994E-5</v>
      </c>
      <c r="EH300" s="265">
        <v>7.7000000000000001E-5</v>
      </c>
      <c r="EI300" s="265">
        <v>7.1429000000000006E-2</v>
      </c>
      <c r="EJ300" s="265">
        <v>6.1856000000000001E-2</v>
      </c>
      <c r="EK300" s="265">
        <v>2.0202000000000001E-2</v>
      </c>
      <c r="EL300" s="265">
        <v>3.125E-2</v>
      </c>
      <c r="EM300" s="265">
        <v>1.091E-3</v>
      </c>
      <c r="EN300" s="265">
        <v>8.3100000000000003E-4</v>
      </c>
      <c r="EO300" s="265">
        <v>0.32551000000000002</v>
      </c>
      <c r="EP300" s="265">
        <v>9.8709000000000005E-2</v>
      </c>
      <c r="EQ300" s="265">
        <v>5.0020000000000004E-3</v>
      </c>
      <c r="ER300" s="265">
        <v>5.4260000000000003E-3</v>
      </c>
      <c r="ES300" s="265">
        <v>5.2290000000000001E-3</v>
      </c>
      <c r="ET300" s="265">
        <v>5.4279999999999997E-3</v>
      </c>
      <c r="EU300" s="265">
        <v>5.3090000000000004E-3</v>
      </c>
      <c r="EV300" s="265">
        <v>3.333E-3</v>
      </c>
      <c r="EW300" s="265">
        <v>3.8920000000000001E-3</v>
      </c>
      <c r="EX300" s="265">
        <v>4.6480000000000002E-3</v>
      </c>
      <c r="EY300" s="265">
        <v>5.2940000000000001E-3</v>
      </c>
      <c r="EZ300" s="265">
        <v>0.10607999999999999</v>
      </c>
      <c r="FA300" s="265">
        <v>5.1269999999999996E-3</v>
      </c>
      <c r="FB300" s="265">
        <v>4.2360000000000002E-3</v>
      </c>
      <c r="FC300" s="265">
        <v>3.6159999999999999E-3</v>
      </c>
      <c r="FD300" s="265">
        <v>6.2659999999999999E-3</v>
      </c>
      <c r="FE300" s="265">
        <v>2.983E-3</v>
      </c>
      <c r="FF300" s="265">
        <v>6.2649999999999997E-3</v>
      </c>
      <c r="FG300" s="265">
        <v>6.463E-3</v>
      </c>
      <c r="FH300" s="265">
        <v>6.3489999999999996E-3</v>
      </c>
      <c r="FI300" s="265">
        <v>6.4000000000000003E-3</v>
      </c>
      <c r="FJ300" s="265">
        <v>5.1199999999999998E-4</v>
      </c>
      <c r="FK300" s="265">
        <v>5.2800000000000004E-4</v>
      </c>
      <c r="FL300" s="265">
        <v>6.2898999999999997E-2</v>
      </c>
      <c r="FM300" s="265">
        <v>6.6229999999999997E-2</v>
      </c>
      <c r="FN300" s="265">
        <v>0.61024999999999996</v>
      </c>
      <c r="FO300" s="265">
        <v>0.56000000000000005</v>
      </c>
      <c r="FP300" s="265">
        <v>0.11681999999999999</v>
      </c>
      <c r="FQ300" s="265">
        <v>0.56462999999999997</v>
      </c>
      <c r="FR300" s="265">
        <v>0.41405999999999998</v>
      </c>
      <c r="FS300" s="265">
        <v>0.39006999999999997</v>
      </c>
      <c r="FT300" s="265">
        <v>0.72345999999999999</v>
      </c>
      <c r="FU300" s="265">
        <v>0.72699000000000003</v>
      </c>
      <c r="FV300" s="265">
        <v>0.25216</v>
      </c>
      <c r="FW300" s="265">
        <v>0.13475000000000001</v>
      </c>
      <c r="FX300" s="265">
        <v>0.49131000000000002</v>
      </c>
      <c r="FY300" s="265">
        <v>0.12225</v>
      </c>
      <c r="FZ300" s="265">
        <v>0.13475000000000001</v>
      </c>
      <c r="GA300" s="265">
        <v>0.42520999999999998</v>
      </c>
      <c r="GB300" s="265">
        <v>0.20086000000000001</v>
      </c>
      <c r="GC300" s="265">
        <v>0.29043000000000002</v>
      </c>
      <c r="GD300" s="265">
        <v>0.65854000000000001</v>
      </c>
      <c r="GE300" s="265">
        <v>0.40579999999999999</v>
      </c>
      <c r="GF300" s="265">
        <v>0.47388999999999998</v>
      </c>
      <c r="GG300" s="265">
        <v>0.17727000000000001</v>
      </c>
      <c r="GH300" s="265">
        <v>0.20374999999999999</v>
      </c>
      <c r="GI300" s="265">
        <v>0.18375</v>
      </c>
      <c r="GJ300" s="265">
        <v>0.60326999999999997</v>
      </c>
      <c r="GK300" s="265">
        <v>0.56533999999999995</v>
      </c>
      <c r="GL300" s="265">
        <v>0.33935999999999999</v>
      </c>
      <c r="GM300" s="265">
        <v>0.56435000000000002</v>
      </c>
      <c r="GN300" s="265">
        <v>0.28974</v>
      </c>
      <c r="GO300" s="265">
        <v>0.55823</v>
      </c>
      <c r="GP300" s="265">
        <v>0.47173999999999999</v>
      </c>
      <c r="GQ300" s="265">
        <v>0.47704000000000002</v>
      </c>
      <c r="GR300" s="265">
        <v>0.43762000000000001</v>
      </c>
      <c r="GS300" s="265">
        <v>0.49242000000000002</v>
      </c>
      <c r="GT300" s="265">
        <v>0.48648999999999998</v>
      </c>
      <c r="GU300" s="265">
        <v>0.48909999999999998</v>
      </c>
      <c r="GV300" s="265">
        <v>0.48182000000000003</v>
      </c>
      <c r="GW300" s="265">
        <v>0.42534</v>
      </c>
      <c r="GX300" s="265">
        <v>0.58420000000000005</v>
      </c>
      <c r="GY300" s="265">
        <v>0.13657</v>
      </c>
      <c r="GZ300" s="265">
        <v>0.10789</v>
      </c>
      <c r="HA300" s="265">
        <v>0.51415999999999995</v>
      </c>
      <c r="HB300" s="265">
        <v>0.50556000000000001</v>
      </c>
      <c r="HC300" s="265">
        <v>0.39534000000000002</v>
      </c>
      <c r="HD300" s="265">
        <v>0.2757</v>
      </c>
      <c r="HE300" s="265">
        <v>0.58165</v>
      </c>
      <c r="HF300" s="265">
        <v>0.26528000000000002</v>
      </c>
      <c r="HG300" s="265">
        <v>0.58213000000000004</v>
      </c>
      <c r="HH300" s="265">
        <v>0.58391999999999999</v>
      </c>
      <c r="HI300" s="265">
        <v>0.58143</v>
      </c>
      <c r="HJ300" s="265">
        <v>0.28098000000000001</v>
      </c>
      <c r="HK300" s="265">
        <v>0.64354</v>
      </c>
      <c r="HL300" s="265">
        <v>0.61067000000000005</v>
      </c>
      <c r="HM300" s="265">
        <v>0.47264</v>
      </c>
      <c r="HN300" s="265">
        <v>0.4672</v>
      </c>
      <c r="HO300" s="265">
        <v>0.46317999999999998</v>
      </c>
      <c r="HP300" s="265">
        <v>0.43478</v>
      </c>
      <c r="HQ300" s="265">
        <v>0.25620999999999999</v>
      </c>
      <c r="HR300" s="265">
        <v>0.25035000000000002</v>
      </c>
      <c r="HS300" s="265">
        <v>0.41141</v>
      </c>
      <c r="HT300" s="265">
        <v>0.24490000000000001</v>
      </c>
      <c r="HU300" s="265">
        <v>0.24576000000000001</v>
      </c>
      <c r="HV300" s="265">
        <v>0.48283999999999999</v>
      </c>
      <c r="HW300" s="265">
        <v>0.18879000000000001</v>
      </c>
      <c r="HX300" s="265">
        <v>0.21667</v>
      </c>
      <c r="HY300" s="265">
        <v>0.14809</v>
      </c>
      <c r="HZ300" s="265">
        <v>0.29658000000000001</v>
      </c>
      <c r="IA300" s="265">
        <v>0.40087</v>
      </c>
      <c r="IB300" s="265">
        <v>0.40516999999999997</v>
      </c>
      <c r="IC300" s="265">
        <v>0.3957</v>
      </c>
      <c r="ID300" s="265">
        <v>0.40089000000000002</v>
      </c>
      <c r="IE300" s="265">
        <v>0.42231000000000002</v>
      </c>
      <c r="IF300" s="265">
        <v>0.40827999999999998</v>
      </c>
      <c r="IG300" s="265">
        <v>0.50799000000000005</v>
      </c>
      <c r="IH300" s="265">
        <v>0.59296000000000004</v>
      </c>
      <c r="II300" s="265">
        <v>0.28137000000000001</v>
      </c>
      <c r="IJ300" s="265">
        <v>0.40072999999999998</v>
      </c>
      <c r="IK300" s="265">
        <v>0.39761999999999997</v>
      </c>
      <c r="IL300" s="265">
        <v>0.55457999999999996</v>
      </c>
      <c r="IM300" s="265">
        <v>0.32621</v>
      </c>
      <c r="IN300" s="265">
        <v>0.23116999999999999</v>
      </c>
      <c r="IO300" s="265">
        <v>9.1953999999999994E-2</v>
      </c>
      <c r="IP300" s="265">
        <v>0.52254</v>
      </c>
      <c r="IQ300" s="265">
        <v>0.43890000000000001</v>
      </c>
      <c r="IR300" s="265">
        <v>0.19502</v>
      </c>
      <c r="IS300" s="265">
        <v>0.49428</v>
      </c>
      <c r="IT300" s="265">
        <v>0.17115</v>
      </c>
      <c r="IU300" s="265">
        <v>0.49958000000000002</v>
      </c>
      <c r="IV300" s="265">
        <v>0.70045999999999997</v>
      </c>
      <c r="IW300" s="265">
        <v>0.39995999999999998</v>
      </c>
      <c r="IX300" s="265">
        <v>0.48270000000000002</v>
      </c>
      <c r="IY300" s="265">
        <v>0.30787999999999999</v>
      </c>
      <c r="IZ300" s="265">
        <v>0.28974</v>
      </c>
      <c r="JA300" s="265">
        <v>0.29933999999999999</v>
      </c>
      <c r="JB300" s="265">
        <v>0.28748000000000001</v>
      </c>
      <c r="JC300" s="265">
        <v>0.30729000000000001</v>
      </c>
      <c r="JD300" s="265">
        <v>0.33299000000000001</v>
      </c>
      <c r="JE300" s="265">
        <v>0.57316</v>
      </c>
      <c r="JF300" s="265">
        <v>0.14001</v>
      </c>
      <c r="JG300" s="265">
        <v>0.44535999999999998</v>
      </c>
      <c r="JH300" s="265">
        <v>0.34098000000000001</v>
      </c>
      <c r="JI300" s="265">
        <v>0.22745000000000001</v>
      </c>
      <c r="JJ300" s="265">
        <v>0.18784000000000001</v>
      </c>
      <c r="JK300" s="265">
        <v>0.23286999999999999</v>
      </c>
      <c r="JL300" s="265">
        <v>0.29076999999999997</v>
      </c>
      <c r="JM300" s="265">
        <v>0.51190999999999998</v>
      </c>
      <c r="JN300" s="265">
        <v>0.43153000000000002</v>
      </c>
      <c r="JO300" s="265">
        <v>0.47100999999999998</v>
      </c>
      <c r="JP300" s="265">
        <v>0.16800999999999999</v>
      </c>
      <c r="JQ300" s="265">
        <v>0.48283999999999999</v>
      </c>
      <c r="JR300" s="265">
        <v>0.41661999999999999</v>
      </c>
      <c r="JS300" s="265">
        <v>0.40007999999999999</v>
      </c>
      <c r="JT300" s="265">
        <v>0.10301</v>
      </c>
      <c r="JU300" s="265">
        <v>0.36338999999999999</v>
      </c>
      <c r="JV300" s="265">
        <v>0.34619</v>
      </c>
      <c r="JW300" s="265">
        <v>0.48991000000000001</v>
      </c>
      <c r="JX300" s="265">
        <v>0.49030000000000001</v>
      </c>
      <c r="JY300" s="265">
        <v>0.4758</v>
      </c>
      <c r="JZ300" s="265">
        <v>0.44316</v>
      </c>
      <c r="KA300" s="265">
        <v>0.65437000000000001</v>
      </c>
      <c r="KB300" s="265">
        <v>0.80481000000000003</v>
      </c>
      <c r="KC300" s="265">
        <v>0.14546999999999999</v>
      </c>
      <c r="KD300" s="265">
        <v>0.11282</v>
      </c>
      <c r="KE300" s="265">
        <v>0.11982</v>
      </c>
      <c r="KF300" s="265">
        <v>0.12398000000000001</v>
      </c>
      <c r="KG300" s="265">
        <v>0.1182</v>
      </c>
      <c r="KH300" s="265">
        <v>0.38290000000000002</v>
      </c>
      <c r="KI300" s="265">
        <v>0.39</v>
      </c>
      <c r="KJ300" s="265">
        <v>0.38140000000000002</v>
      </c>
      <c r="KK300" s="265">
        <v>0.71287999999999996</v>
      </c>
      <c r="KL300" s="265">
        <v>0.66966000000000003</v>
      </c>
      <c r="KM300" s="265">
        <v>0.98123000000000005</v>
      </c>
      <c r="KN300" s="265">
        <v>0.88290999999999997</v>
      </c>
      <c r="KO300" s="265">
        <v>0.77827000000000002</v>
      </c>
      <c r="KP300" s="265">
        <v>5.5634639080853936E-3</v>
      </c>
      <c r="KQ300" s="265">
        <v>0.61019000000000001</v>
      </c>
      <c r="KR300" s="265">
        <v>0.55295000000000005</v>
      </c>
      <c r="KS300" s="265">
        <v>0.50858999999999999</v>
      </c>
      <c r="KT300" s="265">
        <v>0.93297741534393686</v>
      </c>
      <c r="KU300" s="265">
        <v>0.49073</v>
      </c>
      <c r="KV300" s="265">
        <v>0.65359</v>
      </c>
      <c r="KW300" s="265">
        <v>0.71138999999999997</v>
      </c>
      <c r="KX300" s="265">
        <v>0.79066999999999998</v>
      </c>
      <c r="KY300" s="265">
        <v>0.90500999999999998</v>
      </c>
      <c r="KZ300" s="265">
        <v>0.98768999999999996</v>
      </c>
      <c r="LA300" s="265">
        <v>0.99477000000000004</v>
      </c>
      <c r="LB300" s="265">
        <v>0.94852999999999998</v>
      </c>
      <c r="LC300" s="265">
        <v>1</v>
      </c>
      <c r="LD300" s="265">
        <v>0</v>
      </c>
      <c r="LE300" s="265">
        <v>0.28447</v>
      </c>
      <c r="LF300" s="265">
        <v>0</v>
      </c>
      <c r="LG300" s="265">
        <v>0</v>
      </c>
      <c r="LH300" s="431">
        <v>8.8166678324341774E-4</v>
      </c>
      <c r="LI300" s="431">
        <v>7.4694090289995074E-4</v>
      </c>
      <c r="LJ300" s="431">
        <v>7.7936839079484344E-4</v>
      </c>
      <c r="LK300" s="431">
        <v>4.1899399366229773E-4</v>
      </c>
      <c r="LL300" s="431">
        <v>5.7732377899810672E-4</v>
      </c>
      <c r="LM300" s="431">
        <v>2.7962727472186089E-4</v>
      </c>
      <c r="LN300" s="431">
        <v>3.7117386818863451E-4</v>
      </c>
      <c r="LO300" s="431">
        <v>1.58591617946513E-4</v>
      </c>
      <c r="LP300" s="431">
        <v>2.4537317221984267E-4</v>
      </c>
      <c r="LQ300" s="431">
        <v>1.629294129088521E-4</v>
      </c>
      <c r="LR300" s="431">
        <v>7.7250914182513952E-4</v>
      </c>
      <c r="LS300" s="431">
        <v>4.714189562946558E-4</v>
      </c>
      <c r="LT300" s="431">
        <v>7.7403307659551501E-4</v>
      </c>
      <c r="LU300" s="431">
        <v>3.3005123259499669E-4</v>
      </c>
      <c r="LV300" s="431">
        <v>4.8159260768443346E-4</v>
      </c>
      <c r="LW300" s="431">
        <v>2.2426737996283919E-4</v>
      </c>
      <c r="LX300" s="431">
        <v>4.2404801934026182E-4</v>
      </c>
      <c r="LY300" s="431">
        <v>2.4196003505494446E-4</v>
      </c>
      <c r="LZ300" s="431">
        <v>8.3426997298374772E-4</v>
      </c>
      <c r="MA300" s="431">
        <v>6.784304860047996E-4</v>
      </c>
      <c r="MB300" s="431">
        <v>8.2919304259121418E-4</v>
      </c>
      <c r="MC300" s="431">
        <v>3.9780919905751944E-4</v>
      </c>
      <c r="MD300" s="431">
        <v>3.1422244501300156E-4</v>
      </c>
      <c r="ME300" s="431">
        <v>5.6103273527696729E-4</v>
      </c>
      <c r="MF300" s="431">
        <v>6.3245365163311362E-4</v>
      </c>
      <c r="MG300" s="431">
        <v>4.9215316539630294E-4</v>
      </c>
      <c r="MH300" s="266"/>
      <c r="MI300" s="266"/>
      <c r="MJ300" s="266"/>
      <c r="MK300" s="266"/>
      <c r="ML300" s="266"/>
      <c r="MM300" s="266"/>
      <c r="MN300" s="266"/>
      <c r="MO300" s="266"/>
      <c r="MP300" s="266"/>
      <c r="MQ300" s="266"/>
      <c r="MR300" s="266"/>
      <c r="MS300" s="266"/>
      <c r="MT300" s="266"/>
      <c r="MU300" s="266"/>
      <c r="MV300" s="266"/>
      <c r="MW300" s="266"/>
      <c r="MX300" s="266"/>
      <c r="MY300" s="266"/>
      <c r="MZ300" s="266"/>
      <c r="NA300" s="266"/>
      <c r="NB300" s="266"/>
      <c r="NC300" s="266"/>
      <c r="ND300" s="266"/>
      <c r="NE300" s="266"/>
      <c r="NF300" s="266"/>
      <c r="NG300" s="266"/>
      <c r="NH300" s="266"/>
      <c r="NI300" s="266"/>
      <c r="NJ300" s="266"/>
      <c r="NK300" s="266"/>
      <c r="NL300" s="266"/>
      <c r="NM300" s="266"/>
      <c r="NN300" s="266"/>
      <c r="NO300" s="266"/>
      <c r="NP300" s="266"/>
      <c r="NQ300" s="266"/>
      <c r="NR300" s="266"/>
      <c r="NS300" s="266"/>
      <c r="NT300" s="266"/>
      <c r="NU300" s="266"/>
      <c r="NV300" s="266"/>
      <c r="NW300" s="266"/>
      <c r="NX300" s="266"/>
      <c r="NY300" s="266"/>
      <c r="NZ300" s="266"/>
      <c r="OA300" s="266"/>
      <c r="OB300" s="266"/>
      <c r="OC300" s="266"/>
      <c r="OD300" s="266"/>
      <c r="OE300" s="266"/>
      <c r="OF300" s="266"/>
      <c r="OG300" s="266"/>
      <c r="OH300" s="266"/>
      <c r="OI300" s="266"/>
      <c r="OJ300" s="266"/>
      <c r="OK300" s="266"/>
      <c r="OL300" s="266"/>
      <c r="OM300" s="266"/>
      <c r="ON300" s="267"/>
    </row>
    <row r="301" spans="1:404">
      <c r="A301" s="261">
        <v>676</v>
      </c>
      <c r="B301" s="265">
        <v>4.8774999999999999E-2</v>
      </c>
      <c r="C301" s="265">
        <v>6.0892000000000002E-2</v>
      </c>
      <c r="D301" s="265">
        <v>7.102E-2</v>
      </c>
      <c r="E301" s="265">
        <v>8.4543999999999994E-2</v>
      </c>
      <c r="F301" s="265">
        <v>4.6271E-2</v>
      </c>
      <c r="G301" s="265">
        <v>5.5688000000000001E-2</v>
      </c>
      <c r="H301" s="265">
        <v>0.14313999999999999</v>
      </c>
      <c r="I301" s="265">
        <v>0.28821000000000002</v>
      </c>
      <c r="J301" s="265">
        <v>0.27572000000000002</v>
      </c>
      <c r="K301" s="265">
        <v>1.8645999999999999E-2</v>
      </c>
      <c r="L301" s="265">
        <v>1.8616000000000001E-2</v>
      </c>
      <c r="M301" s="265">
        <v>2.0223999999999999E-2</v>
      </c>
      <c r="N301" s="265">
        <v>0.22491</v>
      </c>
      <c r="O301" s="265">
        <v>9.9736000000000005E-2</v>
      </c>
      <c r="P301" s="265">
        <v>5.4085000000000001E-2</v>
      </c>
      <c r="Q301" s="265">
        <v>4.0017999999999998E-2</v>
      </c>
      <c r="R301" s="265">
        <v>8.0144000000000007E-2</v>
      </c>
      <c r="S301" s="265">
        <v>0.20394999999999999</v>
      </c>
      <c r="T301" s="265">
        <v>0.14323</v>
      </c>
      <c r="U301" s="265">
        <v>0.15129999999999999</v>
      </c>
      <c r="V301" s="265">
        <v>0.10197000000000001</v>
      </c>
      <c r="W301" s="265">
        <v>3.5947E-2</v>
      </c>
      <c r="X301" s="265">
        <v>3.0710999999999999E-2</v>
      </c>
      <c r="Y301" s="265">
        <v>4.1009999999999998E-2</v>
      </c>
      <c r="Z301" s="265">
        <v>2.7598999999999999E-2</v>
      </c>
      <c r="AA301" s="265">
        <v>4.8813000000000002E-2</v>
      </c>
      <c r="AB301" s="265">
        <v>3.4008999999999998E-2</v>
      </c>
      <c r="AC301" s="265">
        <v>0.28461999999999998</v>
      </c>
      <c r="AD301" s="265">
        <v>0.19148999999999999</v>
      </c>
      <c r="AE301" s="265">
        <v>2.1715999999999999E-2</v>
      </c>
      <c r="AF301" s="265">
        <v>2.4060000000000002E-2</v>
      </c>
      <c r="AG301" s="265">
        <v>1.5842999999999999E-2</v>
      </c>
      <c r="AH301" s="265">
        <v>1.9911999999999999E-2</v>
      </c>
      <c r="AI301" s="265">
        <v>1.6711E-2</v>
      </c>
      <c r="AJ301" s="265">
        <v>1.9047999999999999E-2</v>
      </c>
      <c r="AK301" s="265">
        <v>1.3601E-2</v>
      </c>
      <c r="AL301" s="265">
        <v>1.7472000000000001E-2</v>
      </c>
      <c r="AM301" s="265">
        <v>1.7357999999999998E-2</v>
      </c>
      <c r="AN301" s="265">
        <v>1.3915E-2</v>
      </c>
      <c r="AO301" s="265">
        <v>1.6514000000000001E-2</v>
      </c>
      <c r="AP301" s="265">
        <v>1.6851000000000001E-2</v>
      </c>
      <c r="AQ301" s="265">
        <v>1.3305000000000001E-2</v>
      </c>
      <c r="AR301" s="265">
        <v>1.6913999999999998E-2</v>
      </c>
      <c r="AS301" s="265">
        <v>1.5599E-2</v>
      </c>
      <c r="AT301" s="265">
        <v>1.3480000000000001E-2</v>
      </c>
      <c r="AU301" s="265">
        <v>1.7149000000000001E-2</v>
      </c>
      <c r="AV301" s="265">
        <v>1.3827000000000001E-2</v>
      </c>
      <c r="AW301" s="265">
        <v>1.8346000000000001E-2</v>
      </c>
      <c r="AX301" s="265">
        <v>1.8079000000000001E-2</v>
      </c>
      <c r="AY301" s="265">
        <v>1.7305000000000001E-2</v>
      </c>
      <c r="AZ301" s="265">
        <v>1.6292000000000001E-2</v>
      </c>
      <c r="BA301" s="265">
        <v>2.5111999999999999E-2</v>
      </c>
      <c r="BB301" s="265">
        <v>2.5111999999999999E-2</v>
      </c>
      <c r="BC301" s="265">
        <v>2.5090000000000001E-2</v>
      </c>
      <c r="BD301" s="265">
        <v>2.5111999999999999E-2</v>
      </c>
      <c r="BE301" s="265">
        <v>7.3637999999999995E-2</v>
      </c>
      <c r="BF301" s="265">
        <v>6.6170000000000007E-2</v>
      </c>
      <c r="BG301" s="265">
        <v>0.28660000000000002</v>
      </c>
      <c r="BH301" s="265">
        <v>0.28343000000000002</v>
      </c>
      <c r="BI301" s="265">
        <v>0.69611000000000001</v>
      </c>
      <c r="BJ301" s="265">
        <v>0.63465000000000005</v>
      </c>
      <c r="BK301" s="265">
        <v>0.17662</v>
      </c>
      <c r="BL301" s="265">
        <v>0.37623000000000001</v>
      </c>
      <c r="BM301" s="265">
        <v>0.20976</v>
      </c>
      <c r="BN301" s="265">
        <v>0.37165999999999999</v>
      </c>
      <c r="BO301" s="265">
        <v>0.4</v>
      </c>
      <c r="BP301" s="265">
        <v>2.4021000000000001E-2</v>
      </c>
      <c r="BQ301" s="265">
        <v>0.29776000000000002</v>
      </c>
      <c r="BR301" s="265">
        <v>0.33751999999999999</v>
      </c>
      <c r="BS301" s="265">
        <v>0.28660000000000002</v>
      </c>
      <c r="BT301" s="265">
        <v>0.26932</v>
      </c>
      <c r="BU301" s="265">
        <v>9.7987999999999999E-3</v>
      </c>
      <c r="BV301" s="265">
        <v>4.9296000000000001E-3</v>
      </c>
      <c r="BW301" s="265">
        <v>1.7437000000000001E-2</v>
      </c>
      <c r="BX301" s="265">
        <v>8.4767999999999996E-3</v>
      </c>
      <c r="BY301" s="265">
        <v>0.76749000000000001</v>
      </c>
      <c r="BZ301" s="265">
        <v>0.75866</v>
      </c>
      <c r="CA301" s="265">
        <v>1</v>
      </c>
      <c r="CB301" s="265">
        <v>0.84902999999999995</v>
      </c>
      <c r="CC301" s="265">
        <v>0.98645000000000005</v>
      </c>
      <c r="CD301" s="265">
        <v>0.75629999999999997</v>
      </c>
      <c r="CE301" s="265">
        <v>0.71340999999999999</v>
      </c>
      <c r="CF301" s="265">
        <v>0.77214000000000005</v>
      </c>
      <c r="CG301" s="265">
        <v>0.71433000000000002</v>
      </c>
      <c r="CH301" s="265">
        <v>0.72524999999999995</v>
      </c>
      <c r="CI301" s="265">
        <v>0.73153000000000001</v>
      </c>
      <c r="CJ301" s="265">
        <v>0.72975000000000001</v>
      </c>
      <c r="CK301" s="265">
        <v>0.76983000000000001</v>
      </c>
      <c r="CL301" s="265">
        <v>0.5665</v>
      </c>
      <c r="CM301" s="265">
        <v>7.5226000000000001E-2</v>
      </c>
      <c r="CN301" s="265">
        <v>4.8485E-2</v>
      </c>
      <c r="CO301" s="265">
        <v>6.9203000000000001E-2</v>
      </c>
      <c r="CP301" s="265">
        <v>7.1193999999999993E-2</v>
      </c>
      <c r="CQ301" s="265">
        <v>6.7808999999999994E-2</v>
      </c>
      <c r="CR301" s="265">
        <v>4.8000000000000001E-2</v>
      </c>
      <c r="CS301" s="265">
        <v>3.0612E-2</v>
      </c>
      <c r="CT301" s="265">
        <v>4.9484E-2</v>
      </c>
      <c r="CU301" s="265">
        <v>5.8000000000000003E-2</v>
      </c>
      <c r="CV301" s="265">
        <v>5.9372000000000001E-2</v>
      </c>
      <c r="CW301" s="265">
        <v>9.6970000000000001E-2</v>
      </c>
      <c r="CX301" s="265">
        <v>4.1237000000000003E-2</v>
      </c>
      <c r="CY301" s="265">
        <v>8.8660000000000003E-2</v>
      </c>
      <c r="CZ301" s="265">
        <v>0.21110000000000001</v>
      </c>
      <c r="DA301" s="265">
        <v>0.17362</v>
      </c>
      <c r="DB301" s="265">
        <v>2.8282999999999999E-2</v>
      </c>
      <c r="DC301" s="265">
        <v>2.8865999999999999E-2</v>
      </c>
      <c r="DD301" s="265">
        <v>2.0202000000000001E-2</v>
      </c>
      <c r="DE301" s="265">
        <v>4.1237000000000003E-2</v>
      </c>
      <c r="DF301" s="265">
        <v>6.5780000000000005E-4</v>
      </c>
      <c r="DG301" s="265">
        <v>7.3839999999999995E-4</v>
      </c>
      <c r="DH301" s="265">
        <v>5.2493999999999999E-2</v>
      </c>
      <c r="DI301" s="265">
        <v>3.4600000000000001E-5</v>
      </c>
      <c r="DJ301" s="265">
        <v>4.7200000000000002E-5</v>
      </c>
      <c r="DK301" s="265">
        <v>3.414E-4</v>
      </c>
      <c r="DL301" s="265">
        <v>1.5999999999999999E-6</v>
      </c>
      <c r="DM301" s="265">
        <v>8.52E-4</v>
      </c>
      <c r="DN301" s="265">
        <v>1.6440000000000001E-4</v>
      </c>
      <c r="DO301" s="265">
        <v>1.9400000000000001E-5</v>
      </c>
      <c r="DP301" s="265">
        <v>1.4660000000000001E-4</v>
      </c>
      <c r="DQ301" s="265">
        <v>6.4959999999999996E-4</v>
      </c>
      <c r="DR301" s="265">
        <v>4.1657999999999999E-3</v>
      </c>
      <c r="DS301" s="265">
        <v>1.1985000000000001E-2</v>
      </c>
      <c r="DT301" s="265">
        <v>1.5789000000000001E-2</v>
      </c>
      <c r="DU301" s="265">
        <v>2.8600000000000001E-5</v>
      </c>
      <c r="DV301" s="265">
        <v>7.9999999999999996E-7</v>
      </c>
      <c r="DW301" s="265">
        <v>5.2200000000000002E-5</v>
      </c>
      <c r="DX301" s="265">
        <v>3.9236000000000002E-3</v>
      </c>
      <c r="DY301" s="265">
        <v>4.8382E-3</v>
      </c>
      <c r="DZ301" s="265">
        <v>7.9999999999999996E-7</v>
      </c>
      <c r="EA301" s="265">
        <v>5.4799999999999997E-5</v>
      </c>
      <c r="EB301" s="265">
        <v>4.7200000000000002E-5</v>
      </c>
      <c r="EC301" s="265">
        <v>4.7200000000000002E-5</v>
      </c>
      <c r="ED301" s="265">
        <v>4.7200000000000002E-5</v>
      </c>
      <c r="EE301" s="265">
        <v>4.7200000000000002E-5</v>
      </c>
      <c r="EF301" s="265">
        <v>1.9842000000000002E-3</v>
      </c>
      <c r="EG301" s="265">
        <v>5.4799999999999997E-5</v>
      </c>
      <c r="EH301" s="265">
        <v>6.4999999999999994E-5</v>
      </c>
      <c r="EI301" s="265">
        <v>6.9388000000000005E-2</v>
      </c>
      <c r="EJ301" s="265">
        <v>5.9794E-2</v>
      </c>
      <c r="EK301" s="265">
        <v>2.0202000000000001E-2</v>
      </c>
      <c r="EL301" s="265">
        <v>3.125E-2</v>
      </c>
      <c r="EM301" s="265">
        <v>9.3459999999999995E-4</v>
      </c>
      <c r="EN301" s="265">
        <v>7.1060000000000003E-4</v>
      </c>
      <c r="EO301" s="265">
        <v>0.31120999999999999</v>
      </c>
      <c r="EP301" s="265">
        <v>9.6063999999999997E-2</v>
      </c>
      <c r="EQ301" s="265">
        <v>4.7022000000000001E-3</v>
      </c>
      <c r="ER301" s="265">
        <v>5.1022000000000003E-3</v>
      </c>
      <c r="ES301" s="265">
        <v>4.9112000000000001E-3</v>
      </c>
      <c r="ET301" s="265">
        <v>5.1161999999999996E-3</v>
      </c>
      <c r="EU301" s="265">
        <v>4.9639999999999997E-3</v>
      </c>
      <c r="EV301" s="265">
        <v>3.1480000000000002E-3</v>
      </c>
      <c r="EW301" s="265">
        <v>3.7093999999999999E-3</v>
      </c>
      <c r="EX301" s="265">
        <v>4.3785999999999999E-3</v>
      </c>
      <c r="EY301" s="265">
        <v>4.9562E-3</v>
      </c>
      <c r="EZ301" s="265">
        <v>0.10319</v>
      </c>
      <c r="FA301" s="265">
        <v>4.8679999999999999E-3</v>
      </c>
      <c r="FB301" s="265">
        <v>4.0381999999999996E-3</v>
      </c>
      <c r="FC301" s="265">
        <v>3.4596000000000002E-3</v>
      </c>
      <c r="FD301" s="265">
        <v>5.8729999999999997E-3</v>
      </c>
      <c r="FE301" s="265">
        <v>2.8668000000000001E-3</v>
      </c>
      <c r="FF301" s="265">
        <v>5.8564000000000003E-3</v>
      </c>
      <c r="FG301" s="265">
        <v>6.0622000000000002E-3</v>
      </c>
      <c r="FH301" s="265">
        <v>5.9071999999999996E-3</v>
      </c>
      <c r="FI301" s="265">
        <v>5.9639999999999997E-3</v>
      </c>
      <c r="FJ301" s="265">
        <v>4.3659999999999999E-4</v>
      </c>
      <c r="FK301" s="265">
        <v>4.5019999999999999E-4</v>
      </c>
      <c r="FL301" s="265">
        <v>6.0817000000000003E-2</v>
      </c>
      <c r="FM301" s="265">
        <v>6.4263000000000001E-2</v>
      </c>
      <c r="FN301" s="265">
        <v>0.59550999999999998</v>
      </c>
      <c r="FO301" s="265">
        <v>0.55200000000000005</v>
      </c>
      <c r="FP301" s="265">
        <v>0.11403000000000001</v>
      </c>
      <c r="FQ301" s="265">
        <v>0.55311999999999995</v>
      </c>
      <c r="FR301" s="265">
        <v>0.40487000000000001</v>
      </c>
      <c r="FS301" s="265">
        <v>0.38100000000000001</v>
      </c>
      <c r="FT301" s="265">
        <v>0.70938000000000001</v>
      </c>
      <c r="FU301" s="265">
        <v>0.71448999999999996</v>
      </c>
      <c r="FV301" s="265">
        <v>0.24772</v>
      </c>
      <c r="FW301" s="265">
        <v>0.13175000000000001</v>
      </c>
      <c r="FX301" s="265">
        <v>0.48172999999999999</v>
      </c>
      <c r="FY301" s="265">
        <v>0.11955</v>
      </c>
      <c r="FZ301" s="265">
        <v>0.13175000000000001</v>
      </c>
      <c r="GA301" s="265">
        <v>0.41804999999999998</v>
      </c>
      <c r="GB301" s="265">
        <v>0.19692000000000001</v>
      </c>
      <c r="GC301" s="265">
        <v>0.28326000000000001</v>
      </c>
      <c r="GD301" s="265">
        <v>0.64812999999999998</v>
      </c>
      <c r="GE301" s="265">
        <v>0.39755000000000001</v>
      </c>
      <c r="GF301" s="265">
        <v>0.46368999999999999</v>
      </c>
      <c r="GG301" s="265">
        <v>0.17385999999999999</v>
      </c>
      <c r="GH301" s="265">
        <v>0.19993</v>
      </c>
      <c r="GI301" s="265">
        <v>0.1802</v>
      </c>
      <c r="GJ301" s="265">
        <v>0.59304999999999997</v>
      </c>
      <c r="GK301" s="265">
        <v>0.55735000000000001</v>
      </c>
      <c r="GL301" s="265">
        <v>0.33267000000000002</v>
      </c>
      <c r="GM301" s="265">
        <v>0.55440999999999996</v>
      </c>
      <c r="GN301" s="265">
        <v>0.28378999999999999</v>
      </c>
      <c r="GO301" s="265">
        <v>0.54803000000000002</v>
      </c>
      <c r="GP301" s="265">
        <v>0.46255000000000002</v>
      </c>
      <c r="GQ301" s="265">
        <v>0.46784999999999999</v>
      </c>
      <c r="GR301" s="265">
        <v>0.42781999999999998</v>
      </c>
      <c r="GS301" s="265">
        <v>0.48298000000000002</v>
      </c>
      <c r="GT301" s="265">
        <v>0.47665999999999997</v>
      </c>
      <c r="GU301" s="265">
        <v>0.47955999999999999</v>
      </c>
      <c r="GV301" s="265">
        <v>0.47242000000000001</v>
      </c>
      <c r="GW301" s="265">
        <v>0.41600999999999999</v>
      </c>
      <c r="GX301" s="265">
        <v>0.57374999999999998</v>
      </c>
      <c r="GY301" s="265">
        <v>0.13341</v>
      </c>
      <c r="GZ301" s="265">
        <v>0.10546999999999999</v>
      </c>
      <c r="HA301" s="265">
        <v>0.50451000000000001</v>
      </c>
      <c r="HB301" s="265">
        <v>0.49535000000000001</v>
      </c>
      <c r="HC301" s="265">
        <v>0.38739000000000001</v>
      </c>
      <c r="HD301" s="265">
        <v>0.27006999999999998</v>
      </c>
      <c r="HE301" s="265">
        <v>0.57179999999999997</v>
      </c>
      <c r="HF301" s="265">
        <v>0.25957000000000002</v>
      </c>
      <c r="HG301" s="265">
        <v>0.57216</v>
      </c>
      <c r="HH301" s="265">
        <v>0.57401999999999997</v>
      </c>
      <c r="HI301" s="265">
        <v>0.5716</v>
      </c>
      <c r="HJ301" s="265">
        <v>0.27549000000000001</v>
      </c>
      <c r="HK301" s="265">
        <v>0.63299000000000005</v>
      </c>
      <c r="HL301" s="265">
        <v>0.59962000000000004</v>
      </c>
      <c r="HM301" s="265">
        <v>0.46361999999999998</v>
      </c>
      <c r="HN301" s="265">
        <v>0.45746999999999999</v>
      </c>
      <c r="HO301" s="265">
        <v>0.45362000000000002</v>
      </c>
      <c r="HP301" s="265">
        <v>0.42753999999999998</v>
      </c>
      <c r="HQ301" s="265">
        <v>0.25107000000000002</v>
      </c>
      <c r="HR301" s="265">
        <v>0.24542</v>
      </c>
      <c r="HS301" s="265">
        <v>0.40261000000000002</v>
      </c>
      <c r="HT301" s="265">
        <v>0.23966000000000001</v>
      </c>
      <c r="HU301" s="265">
        <v>0.24110999999999999</v>
      </c>
      <c r="HV301" s="265">
        <v>0.47295999999999999</v>
      </c>
      <c r="HW301" s="265">
        <v>0.18462999999999999</v>
      </c>
      <c r="HX301" s="265">
        <v>0.21238000000000001</v>
      </c>
      <c r="HY301" s="265">
        <v>0.14507999999999999</v>
      </c>
      <c r="HZ301" s="265">
        <v>0.29043000000000002</v>
      </c>
      <c r="IA301" s="265">
        <v>0.39261000000000001</v>
      </c>
      <c r="IB301" s="265">
        <v>0.39715</v>
      </c>
      <c r="IC301" s="265">
        <v>0.38773999999999997</v>
      </c>
      <c r="ID301" s="265">
        <v>0.39295000000000002</v>
      </c>
      <c r="IE301" s="265">
        <v>0.41297</v>
      </c>
      <c r="IF301" s="265">
        <v>0.39911000000000002</v>
      </c>
      <c r="IG301" s="265">
        <v>0.49858999999999998</v>
      </c>
      <c r="IH301" s="265">
        <v>0.58330000000000004</v>
      </c>
      <c r="II301" s="265">
        <v>0.27559</v>
      </c>
      <c r="IJ301" s="265">
        <v>0.39088000000000001</v>
      </c>
      <c r="IK301" s="265">
        <v>0.38773000000000002</v>
      </c>
      <c r="IL301" s="265">
        <v>0.54444000000000004</v>
      </c>
      <c r="IM301" s="265">
        <v>0.31955</v>
      </c>
      <c r="IN301" s="265">
        <v>0.22575999999999999</v>
      </c>
      <c r="IO301" s="265">
        <v>8.8965000000000002E-2</v>
      </c>
      <c r="IP301" s="265">
        <v>0.51219000000000003</v>
      </c>
      <c r="IQ301" s="265">
        <v>0.43092000000000003</v>
      </c>
      <c r="IR301" s="265">
        <v>0.19086</v>
      </c>
      <c r="IS301" s="265">
        <v>0.48802000000000001</v>
      </c>
      <c r="IT301" s="265">
        <v>0.16785</v>
      </c>
      <c r="IU301" s="265">
        <v>0.48979</v>
      </c>
      <c r="IV301" s="265">
        <v>0.68930999999999998</v>
      </c>
      <c r="IW301" s="265">
        <v>0.39166000000000001</v>
      </c>
      <c r="IX301" s="265">
        <v>0.47343000000000002</v>
      </c>
      <c r="IY301" s="265">
        <v>0.30103000000000002</v>
      </c>
      <c r="IZ301" s="265">
        <v>0.28349000000000002</v>
      </c>
      <c r="JA301" s="265">
        <v>0.29287000000000002</v>
      </c>
      <c r="JB301" s="265">
        <v>0.28125</v>
      </c>
      <c r="JC301" s="265">
        <v>0.30055999999999999</v>
      </c>
      <c r="JD301" s="265">
        <v>0.32579000000000002</v>
      </c>
      <c r="JE301" s="265">
        <v>0.56281000000000003</v>
      </c>
      <c r="JF301" s="265">
        <v>0.13696</v>
      </c>
      <c r="JG301" s="265">
        <v>0.43642999999999998</v>
      </c>
      <c r="JH301" s="265">
        <v>0.33378999999999998</v>
      </c>
      <c r="JI301" s="265">
        <v>0.22373000000000001</v>
      </c>
      <c r="JJ301" s="265">
        <v>0.18497</v>
      </c>
      <c r="JK301" s="265">
        <v>0.22946</v>
      </c>
      <c r="JL301" s="265">
        <v>0.28521999999999997</v>
      </c>
      <c r="JM301" s="265">
        <v>0.50319999999999998</v>
      </c>
      <c r="JN301" s="265">
        <v>0.42198999999999998</v>
      </c>
      <c r="JO301" s="265">
        <v>0.46148</v>
      </c>
      <c r="JP301" s="265">
        <v>0.16446</v>
      </c>
      <c r="JQ301" s="265">
        <v>0.47316000000000003</v>
      </c>
      <c r="JR301" s="265">
        <v>0.40683999999999998</v>
      </c>
      <c r="JS301" s="265">
        <v>0.39190999999999998</v>
      </c>
      <c r="JT301" s="265">
        <v>0.10077</v>
      </c>
      <c r="JU301" s="265">
        <v>0.35452</v>
      </c>
      <c r="JV301" s="265">
        <v>0.33788000000000001</v>
      </c>
      <c r="JW301" s="265">
        <v>0.48031000000000001</v>
      </c>
      <c r="JX301" s="265">
        <v>0.47970000000000002</v>
      </c>
      <c r="JY301" s="265">
        <v>0.46522999999999998</v>
      </c>
      <c r="JZ301" s="265">
        <v>0.43248999999999999</v>
      </c>
      <c r="KA301" s="265">
        <v>0.64246000000000003</v>
      </c>
      <c r="KB301" s="265">
        <v>0.79446000000000006</v>
      </c>
      <c r="KC301" s="265">
        <v>0.14233000000000001</v>
      </c>
      <c r="KD301" s="265">
        <v>0.11029</v>
      </c>
      <c r="KE301" s="265">
        <v>0.11715</v>
      </c>
      <c r="KF301" s="265">
        <v>0.12138</v>
      </c>
      <c r="KG301" s="265">
        <v>0.11574</v>
      </c>
      <c r="KH301" s="265">
        <v>0.37605</v>
      </c>
      <c r="KI301" s="265">
        <v>0.38127</v>
      </c>
      <c r="KJ301" s="265">
        <v>0.37291000000000002</v>
      </c>
      <c r="KK301" s="265">
        <v>0.70143</v>
      </c>
      <c r="KL301" s="265">
        <v>0.65829000000000004</v>
      </c>
      <c r="KM301" s="265">
        <v>0.97746999999999995</v>
      </c>
      <c r="KN301" s="265">
        <v>0.87907000000000002</v>
      </c>
      <c r="KO301" s="265">
        <v>0.77459999999999996</v>
      </c>
      <c r="KP301" s="265">
        <v>5.5374068081046352E-3</v>
      </c>
      <c r="KQ301" s="265">
        <v>0.60706000000000004</v>
      </c>
      <c r="KR301" s="265">
        <v>0.55005999999999999</v>
      </c>
      <c r="KS301" s="265">
        <v>0.50590999999999997</v>
      </c>
      <c r="KT301" s="265">
        <v>0.93068591178386539</v>
      </c>
      <c r="KU301" s="265">
        <v>0.49487999999999999</v>
      </c>
      <c r="KV301" s="265">
        <v>0.65700000000000003</v>
      </c>
      <c r="KW301" s="265">
        <v>0.71443000000000001</v>
      </c>
      <c r="KX301" s="265">
        <v>0.79312000000000005</v>
      </c>
      <c r="KY301" s="265">
        <v>0.90646000000000004</v>
      </c>
      <c r="KZ301" s="265">
        <v>0.98817999999999995</v>
      </c>
      <c r="LA301" s="265">
        <v>0.99441999999999997</v>
      </c>
      <c r="LB301" s="265">
        <v>0.94757000000000002</v>
      </c>
      <c r="LC301" s="265">
        <v>1</v>
      </c>
      <c r="LD301" s="265">
        <v>0</v>
      </c>
      <c r="LE301" s="265">
        <v>0.24409</v>
      </c>
      <c r="LF301" s="265">
        <v>0</v>
      </c>
      <c r="LG301" s="265">
        <v>0</v>
      </c>
      <c r="LH301" s="431">
        <v>8.5447600577026606E-4</v>
      </c>
      <c r="LI301" s="431">
        <v>7.232304778881371E-4</v>
      </c>
      <c r="LJ301" s="431">
        <v>7.5277307769283652E-4</v>
      </c>
      <c r="LK301" s="431">
        <v>4.051279101986438E-4</v>
      </c>
      <c r="LL301" s="431">
        <v>5.6105566909536719E-4</v>
      </c>
      <c r="LM301" s="431">
        <v>2.6814313605427742E-4</v>
      </c>
      <c r="LN301" s="431">
        <v>3.5843788646161556E-4</v>
      </c>
      <c r="LO301" s="431">
        <v>1.4870335871819407E-4</v>
      </c>
      <c r="LP301" s="431">
        <v>2.3303188208956271E-4</v>
      </c>
      <c r="LQ301" s="431">
        <v>1.5396889648400247E-4</v>
      </c>
      <c r="LR301" s="431">
        <v>7.4805133044719696E-4</v>
      </c>
      <c r="LS301" s="431">
        <v>4.5466618030332029E-4</v>
      </c>
      <c r="LT301" s="431">
        <v>7.4981938814744353E-4</v>
      </c>
      <c r="LU301" s="431">
        <v>3.142550413031131E-4</v>
      </c>
      <c r="LV301" s="431">
        <v>4.6328996540978551E-4</v>
      </c>
      <c r="LW301" s="431">
        <v>2.1394954819697887E-4</v>
      </c>
      <c r="LX301" s="431">
        <v>4.086532280780375E-4</v>
      </c>
      <c r="LY301" s="431">
        <v>2.2874261776451021E-4</v>
      </c>
      <c r="LZ301" s="431">
        <v>8.1166788004338741E-4</v>
      </c>
      <c r="MA301" s="431">
        <v>6.5614242339506745E-4</v>
      </c>
      <c r="MB301" s="431">
        <v>8.0181949306279421E-4</v>
      </c>
      <c r="MC301" s="431">
        <v>3.8698100252076983E-4</v>
      </c>
      <c r="MD301" s="431">
        <v>3.0032038921490312E-4</v>
      </c>
      <c r="ME301" s="431">
        <v>5.4144440218806267E-4</v>
      </c>
      <c r="MF301" s="431">
        <v>6.0987414326518774E-4</v>
      </c>
      <c r="MG301" s="431">
        <v>4.7432311112061143E-4</v>
      </c>
      <c r="MH301" s="266"/>
      <c r="MI301" s="266"/>
      <c r="MJ301" s="266"/>
      <c r="MK301" s="266"/>
      <c r="ML301" s="266"/>
      <c r="MM301" s="266"/>
      <c r="MN301" s="266"/>
      <c r="MO301" s="266"/>
      <c r="MP301" s="266"/>
      <c r="MQ301" s="266"/>
      <c r="MR301" s="266"/>
      <c r="MS301" s="266"/>
      <c r="MT301" s="266"/>
      <c r="MU301" s="266"/>
      <c r="MV301" s="266"/>
      <c r="MW301" s="266"/>
      <c r="MX301" s="266"/>
      <c r="MY301" s="266"/>
      <c r="MZ301" s="266"/>
      <c r="NA301" s="266"/>
      <c r="NB301" s="266"/>
      <c r="NC301" s="266"/>
      <c r="ND301" s="266"/>
      <c r="NE301" s="266"/>
      <c r="NF301" s="266"/>
      <c r="NG301" s="266"/>
      <c r="NH301" s="266"/>
      <c r="NI301" s="266"/>
      <c r="NJ301" s="266"/>
      <c r="NK301" s="266"/>
      <c r="NL301" s="266"/>
      <c r="NM301" s="266"/>
      <c r="NN301" s="266"/>
      <c r="NO301" s="266"/>
      <c r="NP301" s="266"/>
      <c r="NQ301" s="266"/>
      <c r="NR301" s="266"/>
      <c r="NS301" s="266"/>
      <c r="NT301" s="266"/>
      <c r="NU301" s="266"/>
      <c r="NV301" s="266"/>
      <c r="NW301" s="266"/>
      <c r="NX301" s="266"/>
      <c r="NY301" s="266"/>
      <c r="NZ301" s="266"/>
      <c r="OA301" s="266"/>
      <c r="OB301" s="266"/>
      <c r="OC301" s="266"/>
      <c r="OD301" s="266"/>
      <c r="OE301" s="266"/>
      <c r="OF301" s="266"/>
      <c r="OG301" s="266"/>
      <c r="OH301" s="266"/>
      <c r="OI301" s="266"/>
      <c r="OJ301" s="266"/>
      <c r="OK301" s="266"/>
      <c r="OL301" s="266"/>
      <c r="OM301" s="266"/>
      <c r="ON301" s="267"/>
    </row>
    <row r="302" spans="1:404">
      <c r="A302" s="261">
        <v>677</v>
      </c>
      <c r="B302" s="265">
        <v>4.7629999999999999E-2</v>
      </c>
      <c r="C302" s="265">
        <v>5.9177E-2</v>
      </c>
      <c r="D302" s="265">
        <v>6.8885000000000002E-2</v>
      </c>
      <c r="E302" s="265">
        <v>8.1902000000000003E-2</v>
      </c>
      <c r="F302" s="265">
        <v>4.5191000000000002E-2</v>
      </c>
      <c r="G302" s="265">
        <v>5.4031999999999997E-2</v>
      </c>
      <c r="H302" s="265">
        <v>0.14036999999999999</v>
      </c>
      <c r="I302" s="265">
        <v>0.28375</v>
      </c>
      <c r="J302" s="265">
        <v>0.27001999999999998</v>
      </c>
      <c r="K302" s="265">
        <v>1.8970999999999998E-2</v>
      </c>
      <c r="L302" s="265">
        <v>1.8973E-2</v>
      </c>
      <c r="M302" s="265">
        <v>2.0604000000000001E-2</v>
      </c>
      <c r="N302" s="265">
        <v>0.21947</v>
      </c>
      <c r="O302" s="265">
        <v>9.6710000000000004E-2</v>
      </c>
      <c r="P302" s="265">
        <v>5.2535999999999999E-2</v>
      </c>
      <c r="Q302" s="265">
        <v>3.8760999999999997E-2</v>
      </c>
      <c r="R302" s="265">
        <v>7.7485999999999999E-2</v>
      </c>
      <c r="S302" s="265">
        <v>0.20091000000000001</v>
      </c>
      <c r="T302" s="265">
        <v>0.14207</v>
      </c>
      <c r="U302" s="265">
        <v>0.14912</v>
      </c>
      <c r="V302" s="265">
        <v>0.10034</v>
      </c>
      <c r="W302" s="265">
        <v>3.5090000000000003E-2</v>
      </c>
      <c r="X302" s="265">
        <v>2.9978000000000001E-2</v>
      </c>
      <c r="Y302" s="265">
        <v>4.0153000000000001E-2</v>
      </c>
      <c r="Z302" s="265">
        <v>2.7272000000000001E-2</v>
      </c>
      <c r="AA302" s="265">
        <v>4.7781999999999998E-2</v>
      </c>
      <c r="AB302" s="265">
        <v>3.3305000000000001E-2</v>
      </c>
      <c r="AC302" s="265">
        <v>0.28125</v>
      </c>
      <c r="AD302" s="265">
        <v>0.18920000000000001</v>
      </c>
      <c r="AE302" s="265">
        <v>2.2044000000000001E-2</v>
      </c>
      <c r="AF302" s="265">
        <v>2.5075E-2</v>
      </c>
      <c r="AG302" s="265">
        <v>1.5379E-2</v>
      </c>
      <c r="AH302" s="265">
        <v>2.0209000000000001E-2</v>
      </c>
      <c r="AI302" s="265">
        <v>1.7160999999999999E-2</v>
      </c>
      <c r="AJ302" s="265">
        <v>1.9594E-2</v>
      </c>
      <c r="AK302" s="265">
        <v>1.4326999999999999E-2</v>
      </c>
      <c r="AL302" s="265">
        <v>1.7763000000000001E-2</v>
      </c>
      <c r="AM302" s="265">
        <v>1.7349E-2</v>
      </c>
      <c r="AN302" s="265">
        <v>1.4421E-2</v>
      </c>
      <c r="AO302" s="265">
        <v>1.6854000000000001E-2</v>
      </c>
      <c r="AP302" s="265">
        <v>1.7476999999999999E-2</v>
      </c>
      <c r="AQ302" s="265">
        <v>1.3972999999999999E-2</v>
      </c>
      <c r="AR302" s="265">
        <v>1.7229999999999999E-2</v>
      </c>
      <c r="AS302" s="265">
        <v>1.6372999999999999E-2</v>
      </c>
      <c r="AT302" s="265">
        <v>1.4089000000000001E-2</v>
      </c>
      <c r="AU302" s="265">
        <v>1.755E-2</v>
      </c>
      <c r="AV302" s="265">
        <v>1.4489999999999999E-2</v>
      </c>
      <c r="AW302" s="265">
        <v>1.9265999999999998E-2</v>
      </c>
      <c r="AX302" s="265">
        <v>1.9123999999999999E-2</v>
      </c>
      <c r="AY302" s="265">
        <v>1.8020000000000001E-2</v>
      </c>
      <c r="AZ302" s="265">
        <v>1.6764999999999999E-2</v>
      </c>
      <c r="BA302" s="265">
        <v>2.5581E-2</v>
      </c>
      <c r="BB302" s="265">
        <v>2.5581E-2</v>
      </c>
      <c r="BC302" s="265">
        <v>2.5558999999999998E-2</v>
      </c>
      <c r="BD302" s="265">
        <v>2.5581E-2</v>
      </c>
      <c r="BE302" s="265">
        <v>7.0055999999999993E-2</v>
      </c>
      <c r="BF302" s="265">
        <v>6.2744999999999995E-2</v>
      </c>
      <c r="BG302" s="265">
        <v>0.27556000000000003</v>
      </c>
      <c r="BH302" s="265">
        <v>0.27178999999999998</v>
      </c>
      <c r="BI302" s="265">
        <v>0.67756000000000005</v>
      </c>
      <c r="BJ302" s="265">
        <v>0.61672000000000005</v>
      </c>
      <c r="BK302" s="265">
        <v>0.17143</v>
      </c>
      <c r="BL302" s="265">
        <v>0.36096</v>
      </c>
      <c r="BM302" s="265">
        <v>0.2</v>
      </c>
      <c r="BN302" s="265">
        <v>0.36291000000000001</v>
      </c>
      <c r="BO302" s="265">
        <v>0.38571</v>
      </c>
      <c r="BP302" s="265">
        <v>2.5704000000000001E-2</v>
      </c>
      <c r="BQ302" s="265">
        <v>0.28953000000000001</v>
      </c>
      <c r="BR302" s="265">
        <v>0.33778999999999998</v>
      </c>
      <c r="BS302" s="265">
        <v>0.27604000000000001</v>
      </c>
      <c r="BT302" s="265">
        <v>0.26373999999999997</v>
      </c>
      <c r="BU302" s="265">
        <v>1.0036E-2</v>
      </c>
      <c r="BV302" s="265">
        <v>5.1711999999999999E-3</v>
      </c>
      <c r="BW302" s="265">
        <v>1.7378000000000001E-2</v>
      </c>
      <c r="BX302" s="265">
        <v>8.5026000000000008E-3</v>
      </c>
      <c r="BY302" s="265">
        <v>0.76995999999999998</v>
      </c>
      <c r="BZ302" s="265">
        <v>0.76229999999999998</v>
      </c>
      <c r="CA302" s="265">
        <v>1</v>
      </c>
      <c r="CB302" s="265">
        <v>0.85096000000000005</v>
      </c>
      <c r="CC302" s="265">
        <v>0.98753999999999997</v>
      </c>
      <c r="CD302" s="265">
        <v>0.75914000000000004</v>
      </c>
      <c r="CE302" s="265">
        <v>0.71709000000000001</v>
      </c>
      <c r="CF302" s="265">
        <v>0.77519000000000005</v>
      </c>
      <c r="CG302" s="265">
        <v>0.71486000000000005</v>
      </c>
      <c r="CH302" s="265">
        <v>0.72858000000000001</v>
      </c>
      <c r="CI302" s="265">
        <v>0.73506000000000005</v>
      </c>
      <c r="CJ302" s="265">
        <v>0.73323000000000005</v>
      </c>
      <c r="CK302" s="265">
        <v>0.7702</v>
      </c>
      <c r="CL302" s="265">
        <v>0.57142999999999999</v>
      </c>
      <c r="CM302" s="265">
        <v>7.3000999999999996E-2</v>
      </c>
      <c r="CN302" s="265">
        <v>4.6464999999999999E-2</v>
      </c>
      <c r="CO302" s="265">
        <v>6.7468E-2</v>
      </c>
      <c r="CP302" s="265">
        <v>6.9738999999999995E-2</v>
      </c>
      <c r="CQ302" s="265">
        <v>6.6422999999999996E-2</v>
      </c>
      <c r="CR302" s="265">
        <v>4.5999999999999999E-2</v>
      </c>
      <c r="CS302" s="265">
        <v>3.0612E-2</v>
      </c>
      <c r="CT302" s="265">
        <v>4.7421999999999999E-2</v>
      </c>
      <c r="CU302" s="265">
        <v>5.6000000000000001E-2</v>
      </c>
      <c r="CV302" s="265">
        <v>5.7979000000000003E-2</v>
      </c>
      <c r="CW302" s="265">
        <v>9.2928999999999998E-2</v>
      </c>
      <c r="CX302" s="265">
        <v>4.1237000000000003E-2</v>
      </c>
      <c r="CY302" s="265">
        <v>8.4536E-2</v>
      </c>
      <c r="CZ302" s="265">
        <v>0.2041</v>
      </c>
      <c r="DA302" s="265">
        <v>0.16814999999999999</v>
      </c>
      <c r="DB302" s="265">
        <v>2.6263000000000002E-2</v>
      </c>
      <c r="DC302" s="265">
        <v>2.6804000000000001E-2</v>
      </c>
      <c r="DD302" s="265">
        <v>2.0202000000000001E-2</v>
      </c>
      <c r="DE302" s="265">
        <v>4.1237000000000003E-2</v>
      </c>
      <c r="DF302" s="265">
        <v>6.1459999999999998E-4</v>
      </c>
      <c r="DG302" s="265">
        <v>6.8880000000000005E-4</v>
      </c>
      <c r="DH302" s="265">
        <v>4.7752999999999997E-2</v>
      </c>
      <c r="DI302" s="265">
        <v>2.8200000000000001E-5</v>
      </c>
      <c r="DJ302" s="265">
        <v>3.8399999999999998E-5</v>
      </c>
      <c r="DK302" s="265">
        <v>2.8180000000000002E-4</v>
      </c>
      <c r="DL302" s="265">
        <v>1.1999999999999999E-6</v>
      </c>
      <c r="DM302" s="265">
        <v>8.0599999999999997E-4</v>
      </c>
      <c r="DN302" s="265">
        <v>1.348E-4</v>
      </c>
      <c r="DO302" s="265">
        <v>1.5800000000000001E-5</v>
      </c>
      <c r="DP302" s="265">
        <v>1.2019999999999999E-4</v>
      </c>
      <c r="DQ302" s="265">
        <v>5.3919999999999999E-4</v>
      </c>
      <c r="DR302" s="265">
        <v>4.0125999999999998E-3</v>
      </c>
      <c r="DS302" s="265">
        <v>1.1877E-2</v>
      </c>
      <c r="DT302" s="265">
        <v>1.5901999999999999E-2</v>
      </c>
      <c r="DU302" s="265">
        <v>2.3200000000000001E-5</v>
      </c>
      <c r="DV302" s="265">
        <v>5.9999999999999997E-7</v>
      </c>
      <c r="DW302" s="265">
        <v>4.2400000000000001E-5</v>
      </c>
      <c r="DX302" s="265">
        <v>3.5211999999999999E-3</v>
      </c>
      <c r="DY302" s="265">
        <v>4.7394000000000004E-3</v>
      </c>
      <c r="DZ302" s="265">
        <v>5.9999999999999997E-7</v>
      </c>
      <c r="EA302" s="265">
        <v>4.46E-5</v>
      </c>
      <c r="EB302" s="265">
        <v>3.8399999999999998E-5</v>
      </c>
      <c r="EC302" s="265">
        <v>3.8399999999999998E-5</v>
      </c>
      <c r="ED302" s="265">
        <v>3.8399999999999998E-5</v>
      </c>
      <c r="EE302" s="265">
        <v>3.8399999999999998E-5</v>
      </c>
      <c r="EF302" s="265">
        <v>1.8564E-3</v>
      </c>
      <c r="EG302" s="265">
        <v>4.46E-5</v>
      </c>
      <c r="EH302" s="265">
        <v>5.3000000000000001E-5</v>
      </c>
      <c r="EI302" s="265">
        <v>6.7347000000000004E-2</v>
      </c>
      <c r="EJ302" s="265">
        <v>5.7731999999999999E-2</v>
      </c>
      <c r="EK302" s="265">
        <v>2.0202000000000001E-2</v>
      </c>
      <c r="EL302" s="265">
        <v>3.125E-2</v>
      </c>
      <c r="EM302" s="265">
        <v>7.7820000000000005E-4</v>
      </c>
      <c r="EN302" s="265">
        <v>5.9020000000000003E-4</v>
      </c>
      <c r="EO302" s="265">
        <v>0.29691000000000001</v>
      </c>
      <c r="EP302" s="265">
        <v>9.3418000000000001E-2</v>
      </c>
      <c r="EQ302" s="265">
        <v>4.4023999999999999E-3</v>
      </c>
      <c r="ER302" s="265">
        <v>4.7784000000000004E-3</v>
      </c>
      <c r="ES302" s="265">
        <v>4.5934000000000001E-3</v>
      </c>
      <c r="ET302" s="265">
        <v>4.8044000000000003E-3</v>
      </c>
      <c r="EU302" s="265">
        <v>4.6189999999999998E-3</v>
      </c>
      <c r="EV302" s="265">
        <v>2.9629999999999999E-3</v>
      </c>
      <c r="EW302" s="265">
        <v>3.5268000000000001E-3</v>
      </c>
      <c r="EX302" s="265">
        <v>4.1092000000000004E-3</v>
      </c>
      <c r="EY302" s="265">
        <v>4.6183999999999999E-3</v>
      </c>
      <c r="EZ302" s="265">
        <v>0.1003</v>
      </c>
      <c r="FA302" s="265">
        <v>4.6090000000000002E-3</v>
      </c>
      <c r="FB302" s="265">
        <v>3.8403999999999999E-3</v>
      </c>
      <c r="FC302" s="265">
        <v>3.3032000000000001E-3</v>
      </c>
      <c r="FD302" s="265">
        <v>5.4799999999999996E-3</v>
      </c>
      <c r="FE302" s="265">
        <v>2.7506000000000002E-3</v>
      </c>
      <c r="FF302" s="265">
        <v>5.4478E-3</v>
      </c>
      <c r="FG302" s="265">
        <v>5.6613999999999996E-3</v>
      </c>
      <c r="FH302" s="265">
        <v>5.4653999999999996E-3</v>
      </c>
      <c r="FI302" s="265">
        <v>5.5279999999999999E-3</v>
      </c>
      <c r="FJ302" s="265">
        <v>3.612E-4</v>
      </c>
      <c r="FK302" s="265">
        <v>3.724E-4</v>
      </c>
      <c r="FL302" s="265">
        <v>5.8735000000000002E-2</v>
      </c>
      <c r="FM302" s="265">
        <v>6.2295999999999997E-2</v>
      </c>
      <c r="FN302" s="265">
        <v>0.58077999999999996</v>
      </c>
      <c r="FO302" s="265">
        <v>0.54400000000000004</v>
      </c>
      <c r="FP302" s="265">
        <v>0.11123</v>
      </c>
      <c r="FQ302" s="265">
        <v>0.54161000000000004</v>
      </c>
      <c r="FR302" s="265">
        <v>0.39567000000000002</v>
      </c>
      <c r="FS302" s="265">
        <v>0.37192999999999998</v>
      </c>
      <c r="FT302" s="265">
        <v>0.69530000000000003</v>
      </c>
      <c r="FU302" s="265">
        <v>0.70199</v>
      </c>
      <c r="FV302" s="265">
        <v>0.24329000000000001</v>
      </c>
      <c r="FW302" s="265">
        <v>0.12875</v>
      </c>
      <c r="FX302" s="265">
        <v>0.47216000000000002</v>
      </c>
      <c r="FY302" s="265">
        <v>0.11684</v>
      </c>
      <c r="FZ302" s="265">
        <v>0.12875</v>
      </c>
      <c r="GA302" s="265">
        <v>0.41088999999999998</v>
      </c>
      <c r="GB302" s="265">
        <v>0.19297</v>
      </c>
      <c r="GC302" s="265">
        <v>0.27607999999999999</v>
      </c>
      <c r="GD302" s="265">
        <v>0.63771999999999995</v>
      </c>
      <c r="GE302" s="265">
        <v>0.38929999999999998</v>
      </c>
      <c r="GF302" s="265">
        <v>0.45349</v>
      </c>
      <c r="GG302" s="265">
        <v>0.17044000000000001</v>
      </c>
      <c r="GH302" s="265">
        <v>0.19611000000000001</v>
      </c>
      <c r="GI302" s="265">
        <v>0.17665</v>
      </c>
      <c r="GJ302" s="265">
        <v>0.58282999999999996</v>
      </c>
      <c r="GK302" s="265">
        <v>0.54935999999999996</v>
      </c>
      <c r="GL302" s="265">
        <v>0.32597999999999999</v>
      </c>
      <c r="GM302" s="265">
        <v>0.54446000000000006</v>
      </c>
      <c r="GN302" s="265">
        <v>0.27784999999999999</v>
      </c>
      <c r="GO302" s="265">
        <v>0.53781999999999996</v>
      </c>
      <c r="GP302" s="265">
        <v>0.45334999999999998</v>
      </c>
      <c r="GQ302" s="265">
        <v>0.45866000000000001</v>
      </c>
      <c r="GR302" s="265">
        <v>0.41802</v>
      </c>
      <c r="GS302" s="265">
        <v>0.47354000000000002</v>
      </c>
      <c r="GT302" s="265">
        <v>0.46683000000000002</v>
      </c>
      <c r="GU302" s="265">
        <v>0.47003</v>
      </c>
      <c r="GV302" s="265">
        <v>0.46303</v>
      </c>
      <c r="GW302" s="265">
        <v>0.40666999999999998</v>
      </c>
      <c r="GX302" s="265">
        <v>0.56328999999999996</v>
      </c>
      <c r="GY302" s="265">
        <v>0.13025</v>
      </c>
      <c r="GZ302" s="265">
        <v>0.10304000000000001</v>
      </c>
      <c r="HA302" s="265">
        <v>0.49486999999999998</v>
      </c>
      <c r="HB302" s="265">
        <v>0.48513000000000001</v>
      </c>
      <c r="HC302" s="265">
        <v>0.37944</v>
      </c>
      <c r="HD302" s="265">
        <v>0.26443</v>
      </c>
      <c r="HE302" s="265">
        <v>0.56194999999999995</v>
      </c>
      <c r="HF302" s="265">
        <v>0.25385999999999997</v>
      </c>
      <c r="HG302" s="265">
        <v>0.56220000000000003</v>
      </c>
      <c r="HH302" s="265">
        <v>0.56411999999999995</v>
      </c>
      <c r="HI302" s="265">
        <v>0.56176000000000004</v>
      </c>
      <c r="HJ302" s="265">
        <v>0.27</v>
      </c>
      <c r="HK302" s="265">
        <v>0.62243999999999999</v>
      </c>
      <c r="HL302" s="265">
        <v>0.58857000000000004</v>
      </c>
      <c r="HM302" s="265">
        <v>0.45458999999999999</v>
      </c>
      <c r="HN302" s="265">
        <v>0.44774999999999998</v>
      </c>
      <c r="HO302" s="265">
        <v>0.44407000000000002</v>
      </c>
      <c r="HP302" s="265">
        <v>0.42029</v>
      </c>
      <c r="HQ302" s="265">
        <v>0.24593000000000001</v>
      </c>
      <c r="HR302" s="265">
        <v>0.24049000000000001</v>
      </c>
      <c r="HS302" s="265">
        <v>0.39380999999999999</v>
      </c>
      <c r="HT302" s="265">
        <v>0.23441000000000001</v>
      </c>
      <c r="HU302" s="265">
        <v>0.23646</v>
      </c>
      <c r="HV302" s="265">
        <v>0.46306999999999998</v>
      </c>
      <c r="HW302" s="265">
        <v>0.18046999999999999</v>
      </c>
      <c r="HX302" s="265">
        <v>0.20807999999999999</v>
      </c>
      <c r="HY302" s="265">
        <v>0.14207</v>
      </c>
      <c r="HZ302" s="265">
        <v>0.28427000000000002</v>
      </c>
      <c r="IA302" s="265">
        <v>0.38435999999999998</v>
      </c>
      <c r="IB302" s="265">
        <v>0.38913999999999999</v>
      </c>
      <c r="IC302" s="265">
        <v>0.37977</v>
      </c>
      <c r="ID302" s="265">
        <v>0.38500000000000001</v>
      </c>
      <c r="IE302" s="265">
        <v>0.40362999999999999</v>
      </c>
      <c r="IF302" s="265">
        <v>0.38994000000000001</v>
      </c>
      <c r="IG302" s="265">
        <v>0.48919000000000001</v>
      </c>
      <c r="IH302" s="265">
        <v>0.57364999999999999</v>
      </c>
      <c r="II302" s="265">
        <v>0.26980999999999999</v>
      </c>
      <c r="IJ302" s="265">
        <v>0.38102999999999998</v>
      </c>
      <c r="IK302" s="265">
        <v>0.37785000000000002</v>
      </c>
      <c r="IL302" s="265">
        <v>0.53430999999999995</v>
      </c>
      <c r="IM302" s="265">
        <v>0.31289</v>
      </c>
      <c r="IN302" s="265">
        <v>0.22034999999999999</v>
      </c>
      <c r="IO302" s="265">
        <v>8.5976999999999998E-2</v>
      </c>
      <c r="IP302" s="265">
        <v>0.50183999999999995</v>
      </c>
      <c r="IQ302" s="265">
        <v>0.42293999999999998</v>
      </c>
      <c r="IR302" s="265">
        <v>0.1867</v>
      </c>
      <c r="IS302" s="265">
        <v>0.48176999999999998</v>
      </c>
      <c r="IT302" s="265">
        <v>0.16453999999999999</v>
      </c>
      <c r="IU302" s="265">
        <v>0.48000999999999999</v>
      </c>
      <c r="IV302" s="265">
        <v>0.67815999999999999</v>
      </c>
      <c r="IW302" s="265">
        <v>0.38335999999999998</v>
      </c>
      <c r="IX302" s="265">
        <v>0.46415000000000001</v>
      </c>
      <c r="IY302" s="265">
        <v>0.29418</v>
      </c>
      <c r="IZ302" s="265">
        <v>0.27725</v>
      </c>
      <c r="JA302" s="265">
        <v>0.28638999999999998</v>
      </c>
      <c r="JB302" s="265">
        <v>0.27503</v>
      </c>
      <c r="JC302" s="265">
        <v>0.29382999999999998</v>
      </c>
      <c r="JD302" s="265">
        <v>0.31857999999999997</v>
      </c>
      <c r="JE302" s="265">
        <v>0.55247000000000002</v>
      </c>
      <c r="JF302" s="265">
        <v>0.13391</v>
      </c>
      <c r="JG302" s="265">
        <v>0.42748999999999998</v>
      </c>
      <c r="JH302" s="265">
        <v>0.32661000000000001</v>
      </c>
      <c r="JI302" s="265">
        <v>0.22001000000000001</v>
      </c>
      <c r="JJ302" s="265">
        <v>0.18210000000000001</v>
      </c>
      <c r="JK302" s="265">
        <v>0.22606000000000001</v>
      </c>
      <c r="JL302" s="265">
        <v>0.27967999999999998</v>
      </c>
      <c r="JM302" s="265">
        <v>0.4945</v>
      </c>
      <c r="JN302" s="265">
        <v>0.41244999999999998</v>
      </c>
      <c r="JO302" s="265">
        <v>0.45195000000000002</v>
      </c>
      <c r="JP302" s="265">
        <v>0.16089999999999999</v>
      </c>
      <c r="JQ302" s="265">
        <v>0.46349000000000001</v>
      </c>
      <c r="JR302" s="265">
        <v>0.39706999999999998</v>
      </c>
      <c r="JS302" s="265">
        <v>0.38374999999999998</v>
      </c>
      <c r="JT302" s="265">
        <v>9.8530999999999994E-2</v>
      </c>
      <c r="JU302" s="265">
        <v>0.34565000000000001</v>
      </c>
      <c r="JV302" s="265">
        <v>0.32957999999999998</v>
      </c>
      <c r="JW302" s="265">
        <v>0.47071000000000002</v>
      </c>
      <c r="JX302" s="265">
        <v>0.46911000000000003</v>
      </c>
      <c r="JY302" s="265">
        <v>0.45466000000000001</v>
      </c>
      <c r="JZ302" s="265">
        <v>0.42181999999999997</v>
      </c>
      <c r="KA302" s="265">
        <v>0.63055000000000005</v>
      </c>
      <c r="KB302" s="265">
        <v>0.78410999999999997</v>
      </c>
      <c r="KC302" s="265">
        <v>0.13919000000000001</v>
      </c>
      <c r="KD302" s="265">
        <v>0.10775999999999999</v>
      </c>
      <c r="KE302" s="265">
        <v>0.11448999999999999</v>
      </c>
      <c r="KF302" s="265">
        <v>0.11878</v>
      </c>
      <c r="KG302" s="265">
        <v>0.11328000000000001</v>
      </c>
      <c r="KH302" s="265">
        <v>0.36920999999999998</v>
      </c>
      <c r="KI302" s="265">
        <v>0.37253999999999998</v>
      </c>
      <c r="KJ302" s="265">
        <v>0.36442999999999998</v>
      </c>
      <c r="KK302" s="265">
        <v>0.68998999999999999</v>
      </c>
      <c r="KL302" s="265">
        <v>0.64692000000000005</v>
      </c>
      <c r="KM302" s="265">
        <v>0.97372000000000003</v>
      </c>
      <c r="KN302" s="265">
        <v>0.87524000000000002</v>
      </c>
      <c r="KO302" s="265">
        <v>0.77093999999999996</v>
      </c>
      <c r="KP302" s="265">
        <v>5.5129613307358634E-3</v>
      </c>
      <c r="KQ302" s="265">
        <v>0.60392000000000001</v>
      </c>
      <c r="KR302" s="265">
        <v>0.54715999999999998</v>
      </c>
      <c r="KS302" s="265">
        <v>0.50322999999999996</v>
      </c>
      <c r="KT302" s="265">
        <v>0.92839152874621167</v>
      </c>
      <c r="KU302" s="265">
        <v>0.49903999999999998</v>
      </c>
      <c r="KV302" s="265">
        <v>0.66042000000000001</v>
      </c>
      <c r="KW302" s="265">
        <v>0.71747000000000005</v>
      </c>
      <c r="KX302" s="265">
        <v>0.79557</v>
      </c>
      <c r="KY302" s="265">
        <v>0.90790999999999999</v>
      </c>
      <c r="KZ302" s="265">
        <v>0.98867000000000005</v>
      </c>
      <c r="LA302" s="265">
        <v>0.99407000000000001</v>
      </c>
      <c r="LB302" s="265">
        <v>0.94660999999999995</v>
      </c>
      <c r="LC302" s="265">
        <v>1</v>
      </c>
      <c r="LD302" s="265">
        <v>0</v>
      </c>
      <c r="LE302" s="265">
        <v>0.20371</v>
      </c>
      <c r="LF302" s="265">
        <v>0</v>
      </c>
      <c r="LG302" s="265">
        <v>0</v>
      </c>
      <c r="LH302" s="431">
        <v>8.2927430048584938E-4</v>
      </c>
      <c r="LI302" s="431">
        <v>7.0125970523804426E-4</v>
      </c>
      <c r="LJ302" s="431">
        <v>7.2812812868505716E-4</v>
      </c>
      <c r="LK302" s="431">
        <v>3.9128743810579181E-4</v>
      </c>
      <c r="LL302" s="431">
        <v>5.4250448010861874E-4</v>
      </c>
      <c r="LM302" s="431">
        <v>2.5346508482471108E-4</v>
      </c>
      <c r="LN302" s="431">
        <v>3.4596541081555188E-4</v>
      </c>
      <c r="LO302" s="431">
        <v>1.3746853801421821E-4</v>
      </c>
      <c r="LP302" s="431">
        <v>2.2399736917577684E-4</v>
      </c>
      <c r="LQ302" s="431">
        <v>1.4509775792248547E-4</v>
      </c>
      <c r="LR302" s="431">
        <v>7.2435906622558832E-4</v>
      </c>
      <c r="LS302" s="431">
        <v>4.3986222590319812E-4</v>
      </c>
      <c r="LT302" s="431">
        <v>7.2845281101763248E-4</v>
      </c>
      <c r="LU302" s="431">
        <v>2.9752647969871759E-4</v>
      </c>
      <c r="LV302" s="431">
        <v>4.47026890469715E-4</v>
      </c>
      <c r="LW302" s="431">
        <v>2.0370088168419898E-4</v>
      </c>
      <c r="LX302" s="431">
        <v>3.9348876453004777E-4</v>
      </c>
      <c r="LY302" s="431">
        <v>2.1538337750826031E-4</v>
      </c>
      <c r="LZ302" s="431">
        <v>7.8930944437161088E-4</v>
      </c>
      <c r="MA302" s="431">
        <v>6.3463719561696053E-4</v>
      </c>
      <c r="MB302" s="431">
        <v>7.793799159117043E-4</v>
      </c>
      <c r="MC302" s="431">
        <v>3.7499892641790211E-4</v>
      </c>
      <c r="MD302" s="431">
        <v>2.8532612486742437E-4</v>
      </c>
      <c r="ME302" s="431">
        <v>5.2049453370273113E-4</v>
      </c>
      <c r="MF302" s="431">
        <v>5.8822269784286618E-4</v>
      </c>
      <c r="MG302" s="431">
        <v>4.5774085447192192E-4</v>
      </c>
      <c r="MH302" s="266"/>
      <c r="MI302" s="266"/>
      <c r="MJ302" s="266"/>
      <c r="MK302" s="266"/>
      <c r="ML302" s="266"/>
      <c r="MM302" s="266"/>
      <c r="MN302" s="266"/>
      <c r="MO302" s="266"/>
      <c r="MP302" s="266"/>
      <c r="MQ302" s="266"/>
      <c r="MR302" s="266"/>
      <c r="MS302" s="266"/>
      <c r="MT302" s="266"/>
      <c r="MU302" s="266"/>
      <c r="MV302" s="266"/>
      <c r="MW302" s="266"/>
      <c r="MX302" s="266"/>
      <c r="MY302" s="266"/>
      <c r="MZ302" s="266"/>
      <c r="NA302" s="266"/>
      <c r="NB302" s="266"/>
      <c r="NC302" s="266"/>
      <c r="ND302" s="266"/>
      <c r="NE302" s="266"/>
      <c r="NF302" s="266"/>
      <c r="NG302" s="266"/>
      <c r="NH302" s="266"/>
      <c r="NI302" s="266"/>
      <c r="NJ302" s="266"/>
      <c r="NK302" s="266"/>
      <c r="NL302" s="266"/>
      <c r="NM302" s="266"/>
      <c r="NN302" s="266"/>
      <c r="NO302" s="266"/>
      <c r="NP302" s="266"/>
      <c r="NQ302" s="266"/>
      <c r="NR302" s="266"/>
      <c r="NS302" s="266"/>
      <c r="NT302" s="266"/>
      <c r="NU302" s="266"/>
      <c r="NV302" s="266"/>
      <c r="NW302" s="266"/>
      <c r="NX302" s="266"/>
      <c r="NY302" s="266"/>
      <c r="NZ302" s="266"/>
      <c r="OA302" s="266"/>
      <c r="OB302" s="266"/>
      <c r="OC302" s="266"/>
      <c r="OD302" s="266"/>
      <c r="OE302" s="266"/>
      <c r="OF302" s="266"/>
      <c r="OG302" s="266"/>
      <c r="OH302" s="266"/>
      <c r="OI302" s="266"/>
      <c r="OJ302" s="266"/>
      <c r="OK302" s="266"/>
      <c r="OL302" s="266"/>
      <c r="OM302" s="266"/>
      <c r="ON302" s="267"/>
    </row>
    <row r="303" spans="1:404">
      <c r="A303" s="261">
        <v>678</v>
      </c>
      <c r="B303" s="265">
        <v>4.6484999999999999E-2</v>
      </c>
      <c r="C303" s="265">
        <v>5.7460999999999998E-2</v>
      </c>
      <c r="D303" s="265">
        <v>6.6750000000000004E-2</v>
      </c>
      <c r="E303" s="265">
        <v>7.9259999999999997E-2</v>
      </c>
      <c r="F303" s="265">
        <v>4.4111999999999998E-2</v>
      </c>
      <c r="G303" s="265">
        <v>5.2377E-2</v>
      </c>
      <c r="H303" s="265">
        <v>0.13761000000000001</v>
      </c>
      <c r="I303" s="265">
        <v>0.27929999999999999</v>
      </c>
      <c r="J303" s="265">
        <v>0.26432</v>
      </c>
      <c r="K303" s="265">
        <v>1.9297000000000002E-2</v>
      </c>
      <c r="L303" s="265">
        <v>1.933E-2</v>
      </c>
      <c r="M303" s="265">
        <v>2.0983000000000002E-2</v>
      </c>
      <c r="N303" s="265">
        <v>0.21404000000000001</v>
      </c>
      <c r="O303" s="265">
        <v>9.3684000000000003E-2</v>
      </c>
      <c r="P303" s="265">
        <v>5.0986999999999998E-2</v>
      </c>
      <c r="Q303" s="265">
        <v>3.7504000000000003E-2</v>
      </c>
      <c r="R303" s="265">
        <v>7.4827000000000005E-2</v>
      </c>
      <c r="S303" s="265">
        <v>0.19786000000000001</v>
      </c>
      <c r="T303" s="265">
        <v>0.14091000000000001</v>
      </c>
      <c r="U303" s="265">
        <v>0.14693999999999999</v>
      </c>
      <c r="V303" s="265">
        <v>9.8716999999999999E-2</v>
      </c>
      <c r="W303" s="265">
        <v>3.4234000000000001E-2</v>
      </c>
      <c r="X303" s="265">
        <v>2.9246000000000001E-2</v>
      </c>
      <c r="Y303" s="265">
        <v>3.9296999999999999E-2</v>
      </c>
      <c r="Z303" s="265">
        <v>2.6945E-2</v>
      </c>
      <c r="AA303" s="265">
        <v>4.675E-2</v>
      </c>
      <c r="AB303" s="265">
        <v>3.2601999999999999E-2</v>
      </c>
      <c r="AC303" s="265">
        <v>0.27788000000000002</v>
      </c>
      <c r="AD303" s="265">
        <v>0.18690000000000001</v>
      </c>
      <c r="AE303" s="265">
        <v>2.2372E-2</v>
      </c>
      <c r="AF303" s="265">
        <v>2.6089000000000001E-2</v>
      </c>
      <c r="AG303" s="265">
        <v>1.4914E-2</v>
      </c>
      <c r="AH303" s="265">
        <v>2.0507000000000001E-2</v>
      </c>
      <c r="AI303" s="265">
        <v>1.7611999999999999E-2</v>
      </c>
      <c r="AJ303" s="265">
        <v>2.0139000000000001E-2</v>
      </c>
      <c r="AK303" s="265">
        <v>1.5053E-2</v>
      </c>
      <c r="AL303" s="265">
        <v>1.8054000000000001E-2</v>
      </c>
      <c r="AM303" s="265">
        <v>1.7340999999999999E-2</v>
      </c>
      <c r="AN303" s="265">
        <v>1.4928E-2</v>
      </c>
      <c r="AO303" s="265">
        <v>1.7194999999999998E-2</v>
      </c>
      <c r="AP303" s="265">
        <v>1.8102E-2</v>
      </c>
      <c r="AQ303" s="265">
        <v>1.4642000000000001E-2</v>
      </c>
      <c r="AR303" s="265">
        <v>1.7545000000000002E-2</v>
      </c>
      <c r="AS303" s="265">
        <v>1.7146999999999999E-2</v>
      </c>
      <c r="AT303" s="265">
        <v>1.4699E-2</v>
      </c>
      <c r="AU303" s="265">
        <v>1.7951000000000002E-2</v>
      </c>
      <c r="AV303" s="265">
        <v>1.5152000000000001E-2</v>
      </c>
      <c r="AW303" s="265">
        <v>2.0185000000000002E-2</v>
      </c>
      <c r="AX303" s="265">
        <v>2.0167999999999998E-2</v>
      </c>
      <c r="AY303" s="265">
        <v>1.8735999999999999E-2</v>
      </c>
      <c r="AZ303" s="265">
        <v>1.7239000000000001E-2</v>
      </c>
      <c r="BA303" s="265">
        <v>2.6048999999999999E-2</v>
      </c>
      <c r="BB303" s="265">
        <v>2.6048999999999999E-2</v>
      </c>
      <c r="BC303" s="265">
        <v>2.6027000000000002E-2</v>
      </c>
      <c r="BD303" s="265">
        <v>2.6048999999999999E-2</v>
      </c>
      <c r="BE303" s="265">
        <v>6.6474000000000005E-2</v>
      </c>
      <c r="BF303" s="265">
        <v>5.9318999999999997E-2</v>
      </c>
      <c r="BG303" s="265">
        <v>0.26451999999999998</v>
      </c>
      <c r="BH303" s="265">
        <v>0.26016</v>
      </c>
      <c r="BI303" s="265">
        <v>0.65902000000000005</v>
      </c>
      <c r="BJ303" s="265">
        <v>0.59877999999999998</v>
      </c>
      <c r="BK303" s="265">
        <v>0.16622999999999999</v>
      </c>
      <c r="BL303" s="265">
        <v>0.34567999999999999</v>
      </c>
      <c r="BM303" s="265">
        <v>0.19023999999999999</v>
      </c>
      <c r="BN303" s="265">
        <v>0.35416999999999998</v>
      </c>
      <c r="BO303" s="265">
        <v>0.37142999999999998</v>
      </c>
      <c r="BP303" s="265">
        <v>2.7387000000000002E-2</v>
      </c>
      <c r="BQ303" s="265">
        <v>0.28128999999999998</v>
      </c>
      <c r="BR303" s="265">
        <v>0.33806999999999998</v>
      </c>
      <c r="BS303" s="265">
        <v>0.26549</v>
      </c>
      <c r="BT303" s="265">
        <v>0.25817000000000001</v>
      </c>
      <c r="BU303" s="265">
        <v>1.0272E-2</v>
      </c>
      <c r="BV303" s="265">
        <v>5.4127999999999997E-3</v>
      </c>
      <c r="BW303" s="265">
        <v>1.7318E-2</v>
      </c>
      <c r="BX303" s="265">
        <v>8.5284000000000002E-3</v>
      </c>
      <c r="BY303" s="265">
        <v>0.77244000000000002</v>
      </c>
      <c r="BZ303" s="265">
        <v>0.76593999999999995</v>
      </c>
      <c r="CA303" s="265">
        <v>1</v>
      </c>
      <c r="CB303" s="265">
        <v>0.85289000000000004</v>
      </c>
      <c r="CC303" s="265">
        <v>0.98862000000000005</v>
      </c>
      <c r="CD303" s="265">
        <v>0.76198999999999995</v>
      </c>
      <c r="CE303" s="265">
        <v>0.72075999999999996</v>
      </c>
      <c r="CF303" s="265">
        <v>0.77824000000000004</v>
      </c>
      <c r="CG303" s="265">
        <v>0.71538999999999997</v>
      </c>
      <c r="CH303" s="265">
        <v>0.73192000000000002</v>
      </c>
      <c r="CI303" s="265">
        <v>0.73858000000000001</v>
      </c>
      <c r="CJ303" s="265">
        <v>0.73670999999999998</v>
      </c>
      <c r="CK303" s="265">
        <v>0.77056000000000002</v>
      </c>
      <c r="CL303" s="265">
        <v>0.57635000000000003</v>
      </c>
      <c r="CM303" s="265">
        <v>7.0777000000000007E-2</v>
      </c>
      <c r="CN303" s="265">
        <v>4.4443999999999997E-2</v>
      </c>
      <c r="CO303" s="265">
        <v>6.5734000000000001E-2</v>
      </c>
      <c r="CP303" s="265">
        <v>6.8283999999999997E-2</v>
      </c>
      <c r="CQ303" s="265">
        <v>6.5037999999999999E-2</v>
      </c>
      <c r="CR303" s="265">
        <v>4.3999999999999997E-2</v>
      </c>
      <c r="CS303" s="265">
        <v>3.0612E-2</v>
      </c>
      <c r="CT303" s="265">
        <v>4.5360999999999999E-2</v>
      </c>
      <c r="CU303" s="265">
        <v>5.3999999999999999E-2</v>
      </c>
      <c r="CV303" s="265">
        <v>5.6585999999999997E-2</v>
      </c>
      <c r="CW303" s="265">
        <v>8.8888999999999996E-2</v>
      </c>
      <c r="CX303" s="265">
        <v>4.1237000000000003E-2</v>
      </c>
      <c r="CY303" s="265">
        <v>8.0412999999999998E-2</v>
      </c>
      <c r="CZ303" s="265">
        <v>0.1971</v>
      </c>
      <c r="DA303" s="265">
        <v>0.16269</v>
      </c>
      <c r="DB303" s="265">
        <v>2.4242E-2</v>
      </c>
      <c r="DC303" s="265">
        <v>2.4743000000000001E-2</v>
      </c>
      <c r="DD303" s="265">
        <v>2.0202000000000001E-2</v>
      </c>
      <c r="DE303" s="265">
        <v>4.1237000000000003E-2</v>
      </c>
      <c r="DF303" s="265">
        <v>5.7140000000000001E-4</v>
      </c>
      <c r="DG303" s="265">
        <v>6.3920000000000003E-4</v>
      </c>
      <c r="DH303" s="265">
        <v>4.3011000000000001E-2</v>
      </c>
      <c r="DI303" s="265">
        <v>2.1800000000000001E-5</v>
      </c>
      <c r="DJ303" s="265">
        <v>2.9600000000000001E-5</v>
      </c>
      <c r="DK303" s="265">
        <v>2.2220000000000001E-4</v>
      </c>
      <c r="DL303" s="265">
        <v>7.9999999999999996E-7</v>
      </c>
      <c r="DM303" s="265">
        <v>7.6000000000000004E-4</v>
      </c>
      <c r="DN303" s="265">
        <v>1.052E-4</v>
      </c>
      <c r="DO303" s="265">
        <v>1.22E-5</v>
      </c>
      <c r="DP303" s="265">
        <v>9.3800000000000003E-5</v>
      </c>
      <c r="DQ303" s="265">
        <v>4.2880000000000001E-4</v>
      </c>
      <c r="DR303" s="265">
        <v>3.8593999999999998E-3</v>
      </c>
      <c r="DS303" s="265">
        <v>1.1769E-2</v>
      </c>
      <c r="DT303" s="265">
        <v>1.6015999999999999E-2</v>
      </c>
      <c r="DU303" s="265">
        <v>1.7799999999999999E-5</v>
      </c>
      <c r="DV303" s="265">
        <v>3.9999999999999998E-7</v>
      </c>
      <c r="DW303" s="265">
        <v>3.26E-5</v>
      </c>
      <c r="DX303" s="265">
        <v>3.1188000000000001E-3</v>
      </c>
      <c r="DY303" s="265">
        <v>4.6405999999999999E-3</v>
      </c>
      <c r="DZ303" s="265">
        <v>3.9999999999999998E-7</v>
      </c>
      <c r="EA303" s="265">
        <v>3.4400000000000003E-5</v>
      </c>
      <c r="EB303" s="265">
        <v>2.9600000000000001E-5</v>
      </c>
      <c r="EC303" s="265">
        <v>2.9600000000000001E-5</v>
      </c>
      <c r="ED303" s="265">
        <v>2.9600000000000001E-5</v>
      </c>
      <c r="EE303" s="265">
        <v>2.9600000000000001E-5</v>
      </c>
      <c r="EF303" s="265">
        <v>1.7286000000000001E-3</v>
      </c>
      <c r="EG303" s="265">
        <v>3.4400000000000003E-5</v>
      </c>
      <c r="EH303" s="265">
        <v>4.1E-5</v>
      </c>
      <c r="EI303" s="265">
        <v>6.5306000000000003E-2</v>
      </c>
      <c r="EJ303" s="265">
        <v>5.5669999999999997E-2</v>
      </c>
      <c r="EK303" s="265">
        <v>2.0202000000000001E-2</v>
      </c>
      <c r="EL303" s="265">
        <v>3.125E-2</v>
      </c>
      <c r="EM303" s="265">
        <v>6.2180000000000004E-4</v>
      </c>
      <c r="EN303" s="265">
        <v>4.6979999999999998E-4</v>
      </c>
      <c r="EO303" s="265">
        <v>0.28260000000000002</v>
      </c>
      <c r="EP303" s="265">
        <v>9.0773000000000006E-2</v>
      </c>
      <c r="EQ303" s="265">
        <v>4.1025999999999996E-3</v>
      </c>
      <c r="ER303" s="265">
        <v>4.4546000000000004E-3</v>
      </c>
      <c r="ES303" s="265">
        <v>4.2756000000000001E-3</v>
      </c>
      <c r="ET303" s="265">
        <v>4.4926000000000002E-3</v>
      </c>
      <c r="EU303" s="265">
        <v>4.274E-3</v>
      </c>
      <c r="EV303" s="265">
        <v>2.7780000000000001E-3</v>
      </c>
      <c r="EW303" s="265">
        <v>3.3441999999999999E-3</v>
      </c>
      <c r="EX303" s="265">
        <v>3.8398E-3</v>
      </c>
      <c r="EY303" s="265">
        <v>4.2805999999999999E-3</v>
      </c>
      <c r="EZ303" s="265">
        <v>9.7406999999999994E-2</v>
      </c>
      <c r="FA303" s="265">
        <v>4.3499999999999997E-3</v>
      </c>
      <c r="FB303" s="265">
        <v>3.6426000000000002E-3</v>
      </c>
      <c r="FC303" s="265">
        <v>3.1467999999999999E-3</v>
      </c>
      <c r="FD303" s="265">
        <v>5.0870000000000004E-3</v>
      </c>
      <c r="FE303" s="265">
        <v>2.6343999999999998E-3</v>
      </c>
      <c r="FF303" s="265">
        <v>5.0391999999999998E-3</v>
      </c>
      <c r="FG303" s="265">
        <v>5.2605999999999998E-3</v>
      </c>
      <c r="FH303" s="265">
        <v>5.0235999999999996E-3</v>
      </c>
      <c r="FI303" s="265">
        <v>5.0920000000000002E-3</v>
      </c>
      <c r="FJ303" s="265">
        <v>2.8580000000000001E-4</v>
      </c>
      <c r="FK303" s="265">
        <v>2.9460000000000001E-4</v>
      </c>
      <c r="FL303" s="265">
        <v>5.6654000000000003E-2</v>
      </c>
      <c r="FM303" s="265">
        <v>6.0330000000000002E-2</v>
      </c>
      <c r="FN303" s="265">
        <v>0.56603999999999999</v>
      </c>
      <c r="FO303" s="265">
        <v>0.53600000000000003</v>
      </c>
      <c r="FP303" s="265">
        <v>0.10843</v>
      </c>
      <c r="FQ303" s="265">
        <v>0.53010000000000002</v>
      </c>
      <c r="FR303" s="265">
        <v>0.38647999999999999</v>
      </c>
      <c r="FS303" s="265">
        <v>0.36285000000000001</v>
      </c>
      <c r="FT303" s="265">
        <v>0.68122000000000005</v>
      </c>
      <c r="FU303" s="265">
        <v>0.68949000000000005</v>
      </c>
      <c r="FV303" s="265">
        <v>0.23885000000000001</v>
      </c>
      <c r="FW303" s="265">
        <v>0.12573999999999999</v>
      </c>
      <c r="FX303" s="265">
        <v>0.46257999999999999</v>
      </c>
      <c r="FY303" s="265">
        <v>0.11414000000000001</v>
      </c>
      <c r="FZ303" s="265">
        <v>0.12573999999999999</v>
      </c>
      <c r="GA303" s="265">
        <v>0.40372999999999998</v>
      </c>
      <c r="GB303" s="265">
        <v>0.18903</v>
      </c>
      <c r="GC303" s="265">
        <v>0.26890999999999998</v>
      </c>
      <c r="GD303" s="265">
        <v>0.62731000000000003</v>
      </c>
      <c r="GE303" s="265">
        <v>0.38105</v>
      </c>
      <c r="GF303" s="265">
        <v>0.44329000000000002</v>
      </c>
      <c r="GG303" s="265">
        <v>0.16702</v>
      </c>
      <c r="GH303" s="265">
        <v>0.19228000000000001</v>
      </c>
      <c r="GI303" s="265">
        <v>0.17308999999999999</v>
      </c>
      <c r="GJ303" s="265">
        <v>0.57260999999999995</v>
      </c>
      <c r="GK303" s="265">
        <v>0.54137999999999997</v>
      </c>
      <c r="GL303" s="265">
        <v>0.31929000000000002</v>
      </c>
      <c r="GM303" s="265">
        <v>0.53452</v>
      </c>
      <c r="GN303" s="265">
        <v>0.27189999999999998</v>
      </c>
      <c r="GO303" s="265">
        <v>0.52761999999999998</v>
      </c>
      <c r="GP303" s="265">
        <v>0.44416</v>
      </c>
      <c r="GQ303" s="265">
        <v>0.44947999999999999</v>
      </c>
      <c r="GR303" s="265">
        <v>0.40822000000000003</v>
      </c>
      <c r="GS303" s="265">
        <v>0.46410000000000001</v>
      </c>
      <c r="GT303" s="265">
        <v>0.45700000000000002</v>
      </c>
      <c r="GU303" s="265">
        <v>0.46049000000000001</v>
      </c>
      <c r="GV303" s="265">
        <v>0.45363999999999999</v>
      </c>
      <c r="GW303" s="265">
        <v>0.39733000000000002</v>
      </c>
      <c r="GX303" s="265">
        <v>0.55283000000000004</v>
      </c>
      <c r="GY303" s="265">
        <v>0.12709000000000001</v>
      </c>
      <c r="GZ303" s="265">
        <v>0.10062</v>
      </c>
      <c r="HA303" s="265">
        <v>0.48522999999999999</v>
      </c>
      <c r="HB303" s="265">
        <v>0.47492000000000001</v>
      </c>
      <c r="HC303" s="265">
        <v>0.37148999999999999</v>
      </c>
      <c r="HD303" s="265">
        <v>0.25879999999999997</v>
      </c>
      <c r="HE303" s="265">
        <v>0.55208999999999997</v>
      </c>
      <c r="HF303" s="265">
        <v>0.24815999999999999</v>
      </c>
      <c r="HG303" s="265">
        <v>0.55223</v>
      </c>
      <c r="HH303" s="265">
        <v>0.55423</v>
      </c>
      <c r="HI303" s="265">
        <v>0.55193000000000003</v>
      </c>
      <c r="HJ303" s="265">
        <v>0.26451000000000002</v>
      </c>
      <c r="HK303" s="265">
        <v>0.61189000000000004</v>
      </c>
      <c r="HL303" s="265">
        <v>0.57752000000000003</v>
      </c>
      <c r="HM303" s="265">
        <v>0.44557000000000002</v>
      </c>
      <c r="HN303" s="265">
        <v>0.43802000000000002</v>
      </c>
      <c r="HO303" s="265">
        <v>0.43452000000000002</v>
      </c>
      <c r="HP303" s="265">
        <v>0.41304000000000002</v>
      </c>
      <c r="HQ303" s="265">
        <v>0.24079</v>
      </c>
      <c r="HR303" s="265">
        <v>0.23555000000000001</v>
      </c>
      <c r="HS303" s="265">
        <v>0.38501000000000002</v>
      </c>
      <c r="HT303" s="265">
        <v>0.22917000000000001</v>
      </c>
      <c r="HU303" s="265">
        <v>0.23182</v>
      </c>
      <c r="HV303" s="265">
        <v>0.45318999999999998</v>
      </c>
      <c r="HW303" s="265">
        <v>0.17630999999999999</v>
      </c>
      <c r="HX303" s="265">
        <v>0.20379</v>
      </c>
      <c r="HY303" s="265">
        <v>0.13905999999999999</v>
      </c>
      <c r="HZ303" s="265">
        <v>0.27811999999999998</v>
      </c>
      <c r="IA303" s="265">
        <v>0.37609999999999999</v>
      </c>
      <c r="IB303" s="265">
        <v>0.38112000000000001</v>
      </c>
      <c r="IC303" s="265">
        <v>0.37180999999999997</v>
      </c>
      <c r="ID303" s="265">
        <v>0.37705</v>
      </c>
      <c r="IE303" s="265">
        <v>0.39428999999999997</v>
      </c>
      <c r="IF303" s="265">
        <v>0.38077</v>
      </c>
      <c r="IG303" s="265">
        <v>0.47978999999999999</v>
      </c>
      <c r="IH303" s="265">
        <v>0.56399999999999995</v>
      </c>
      <c r="II303" s="265">
        <v>0.26402999999999999</v>
      </c>
      <c r="IJ303" s="265">
        <v>0.37118000000000001</v>
      </c>
      <c r="IK303" s="265">
        <v>0.36796000000000001</v>
      </c>
      <c r="IL303" s="265">
        <v>0.52417000000000002</v>
      </c>
      <c r="IM303" s="265">
        <v>0.30623</v>
      </c>
      <c r="IN303" s="265">
        <v>0.21493999999999999</v>
      </c>
      <c r="IO303" s="265">
        <v>8.2988000000000006E-2</v>
      </c>
      <c r="IP303" s="265">
        <v>0.49148999999999998</v>
      </c>
      <c r="IQ303" s="265">
        <v>0.41496</v>
      </c>
      <c r="IR303" s="265">
        <v>0.18254000000000001</v>
      </c>
      <c r="IS303" s="265">
        <v>0.47550999999999999</v>
      </c>
      <c r="IT303" s="265">
        <v>0.16123000000000001</v>
      </c>
      <c r="IU303" s="265">
        <v>0.47022000000000003</v>
      </c>
      <c r="IV303" s="265">
        <v>0.66700999999999999</v>
      </c>
      <c r="IW303" s="265">
        <v>0.37506</v>
      </c>
      <c r="IX303" s="265">
        <v>0.45488000000000001</v>
      </c>
      <c r="IY303" s="265">
        <v>0.28732999999999997</v>
      </c>
      <c r="IZ303" s="265">
        <v>0.27100999999999997</v>
      </c>
      <c r="JA303" s="265">
        <v>0.27992</v>
      </c>
      <c r="JB303" s="265">
        <v>0.26879999999999998</v>
      </c>
      <c r="JC303" s="265">
        <v>0.28709000000000001</v>
      </c>
      <c r="JD303" s="265">
        <v>0.31136999999999998</v>
      </c>
      <c r="JE303" s="265">
        <v>0.54212000000000005</v>
      </c>
      <c r="JF303" s="265">
        <v>0.13086</v>
      </c>
      <c r="JG303" s="265">
        <v>0.41854999999999998</v>
      </c>
      <c r="JH303" s="265">
        <v>0.31941999999999998</v>
      </c>
      <c r="JI303" s="265">
        <v>0.21629000000000001</v>
      </c>
      <c r="JJ303" s="265">
        <v>0.17924000000000001</v>
      </c>
      <c r="JK303" s="265">
        <v>0.22264999999999999</v>
      </c>
      <c r="JL303" s="265">
        <v>0.27413999999999999</v>
      </c>
      <c r="JM303" s="265">
        <v>0.48579</v>
      </c>
      <c r="JN303" s="265">
        <v>0.40289999999999998</v>
      </c>
      <c r="JO303" s="265">
        <v>0.44241000000000003</v>
      </c>
      <c r="JP303" s="265">
        <v>0.15734999999999999</v>
      </c>
      <c r="JQ303" s="265">
        <v>0.45382</v>
      </c>
      <c r="JR303" s="265">
        <v>0.38729999999999998</v>
      </c>
      <c r="JS303" s="265">
        <v>0.37558000000000002</v>
      </c>
      <c r="JT303" s="265">
        <v>9.6291000000000002E-2</v>
      </c>
      <c r="JU303" s="265">
        <v>0.33678000000000002</v>
      </c>
      <c r="JV303" s="265">
        <v>0.32128000000000001</v>
      </c>
      <c r="JW303" s="265">
        <v>0.46111999999999997</v>
      </c>
      <c r="JX303" s="265">
        <v>0.45850999999999997</v>
      </c>
      <c r="JY303" s="265">
        <v>0.44409999999999999</v>
      </c>
      <c r="JZ303" s="265">
        <v>0.41116000000000003</v>
      </c>
      <c r="KA303" s="265">
        <v>0.61863999999999997</v>
      </c>
      <c r="KB303" s="265">
        <v>0.77376</v>
      </c>
      <c r="KC303" s="265">
        <v>0.13605999999999999</v>
      </c>
      <c r="KD303" s="265">
        <v>0.10523</v>
      </c>
      <c r="KE303" s="265">
        <v>0.11182</v>
      </c>
      <c r="KF303" s="265">
        <v>0.11619</v>
      </c>
      <c r="KG303" s="265">
        <v>0.11081000000000001</v>
      </c>
      <c r="KH303" s="265">
        <v>0.36236000000000002</v>
      </c>
      <c r="KI303" s="265">
        <v>0.36381999999999998</v>
      </c>
      <c r="KJ303" s="265">
        <v>0.35593999999999998</v>
      </c>
      <c r="KK303" s="265">
        <v>0.67854000000000003</v>
      </c>
      <c r="KL303" s="265">
        <v>0.63554999999999995</v>
      </c>
      <c r="KM303" s="265">
        <v>0.96996000000000004</v>
      </c>
      <c r="KN303" s="265">
        <v>0.87141000000000002</v>
      </c>
      <c r="KO303" s="265">
        <v>0.76727000000000001</v>
      </c>
      <c r="KP303" s="265">
        <v>5.4877100420420858E-3</v>
      </c>
      <c r="KQ303" s="265">
        <v>0.60079000000000005</v>
      </c>
      <c r="KR303" s="265">
        <v>0.54427000000000003</v>
      </c>
      <c r="KS303" s="265">
        <v>0.50055000000000005</v>
      </c>
      <c r="KT303" s="265">
        <v>0.92609429842959212</v>
      </c>
      <c r="KU303" s="265">
        <v>0.50319000000000003</v>
      </c>
      <c r="KV303" s="265">
        <v>0.66383999999999999</v>
      </c>
      <c r="KW303" s="265">
        <v>0.72052000000000005</v>
      </c>
      <c r="KX303" s="265">
        <v>0.79801999999999995</v>
      </c>
      <c r="KY303" s="265">
        <v>0.90935999999999995</v>
      </c>
      <c r="KZ303" s="265">
        <v>0.98916999999999999</v>
      </c>
      <c r="LA303" s="265">
        <v>0.99372000000000005</v>
      </c>
      <c r="LB303" s="265">
        <v>0.94564000000000004</v>
      </c>
      <c r="LC303" s="265">
        <v>1</v>
      </c>
      <c r="LD303" s="265">
        <v>0</v>
      </c>
      <c r="LE303" s="265">
        <v>0.16333</v>
      </c>
      <c r="LF303" s="265">
        <v>0</v>
      </c>
      <c r="LG303" s="265">
        <v>0</v>
      </c>
      <c r="LH303" s="431">
        <v>8.0515077570453286E-4</v>
      </c>
      <c r="LI303" s="431">
        <v>6.8006239598616958E-4</v>
      </c>
      <c r="LJ303" s="431">
        <v>7.0505926851183176E-4</v>
      </c>
      <c r="LK303" s="431">
        <v>3.7747205351479352E-4</v>
      </c>
      <c r="LL303" s="431">
        <v>5.2303198026493192E-4</v>
      </c>
      <c r="LM303" s="431">
        <v>2.3794786829967052E-4</v>
      </c>
      <c r="LN303" s="431">
        <v>3.3421776606701314E-4</v>
      </c>
      <c r="LO303" s="431">
        <v>1.2673561286646873E-4</v>
      </c>
      <c r="LP303" s="431">
        <v>2.1663456573151052E-4</v>
      </c>
      <c r="LQ303" s="431">
        <v>1.3614479394163936E-4</v>
      </c>
      <c r="LR303" s="431">
        <v>7.0136110298335552E-4</v>
      </c>
      <c r="LS303" s="431">
        <v>4.2576796840876341E-4</v>
      </c>
      <c r="LT303" s="431">
        <v>7.0853921351954341E-4</v>
      </c>
      <c r="LU303" s="431">
        <v>2.8138377820141613E-4</v>
      </c>
      <c r="LV303" s="431">
        <v>4.325463087297976E-4</v>
      </c>
      <c r="LW303" s="431">
        <v>1.9375102419871837E-4</v>
      </c>
      <c r="LX303" s="431">
        <v>3.7856379640288651E-4</v>
      </c>
      <c r="LY303" s="431">
        <v>2.0291592227295041E-4</v>
      </c>
      <c r="LZ303" s="431">
        <v>7.6741614611819386E-4</v>
      </c>
      <c r="MA303" s="431">
        <v>6.1392009956762195E-4</v>
      </c>
      <c r="MB303" s="431">
        <v>7.5889664003625512E-4</v>
      </c>
      <c r="MC303" s="431">
        <v>3.6282886867411435E-4</v>
      </c>
      <c r="MD303" s="431">
        <v>2.7100011357106268E-4</v>
      </c>
      <c r="ME303" s="431">
        <v>4.996376228518784E-4</v>
      </c>
      <c r="MF303" s="431">
        <v>5.6736962869763374E-4</v>
      </c>
      <c r="MG303" s="431">
        <v>4.4246762990951538E-4</v>
      </c>
      <c r="MH303" s="266"/>
      <c r="MI303" s="266"/>
      <c r="MJ303" s="266"/>
      <c r="MK303" s="266"/>
      <c r="ML303" s="266"/>
      <c r="MM303" s="266"/>
      <c r="MN303" s="266"/>
      <c r="MO303" s="266"/>
      <c r="MP303" s="266"/>
      <c r="MQ303" s="266"/>
      <c r="MR303" s="266"/>
      <c r="MS303" s="266"/>
      <c r="MT303" s="266"/>
      <c r="MU303" s="266"/>
      <c r="MV303" s="266"/>
      <c r="MW303" s="266"/>
      <c r="MX303" s="266"/>
      <c r="MY303" s="266"/>
      <c r="MZ303" s="266"/>
      <c r="NA303" s="266"/>
      <c r="NB303" s="266"/>
      <c r="NC303" s="266"/>
      <c r="ND303" s="266"/>
      <c r="NE303" s="266"/>
      <c r="NF303" s="266"/>
      <c r="NG303" s="266"/>
      <c r="NH303" s="266"/>
      <c r="NI303" s="266"/>
      <c r="NJ303" s="266"/>
      <c r="NK303" s="266"/>
      <c r="NL303" s="266"/>
      <c r="NM303" s="266"/>
      <c r="NN303" s="266"/>
      <c r="NO303" s="266"/>
      <c r="NP303" s="266"/>
      <c r="NQ303" s="266"/>
      <c r="NR303" s="266"/>
      <c r="NS303" s="266"/>
      <c r="NT303" s="266"/>
      <c r="NU303" s="266"/>
      <c r="NV303" s="266"/>
      <c r="NW303" s="266"/>
      <c r="NX303" s="266"/>
      <c r="NY303" s="266"/>
      <c r="NZ303" s="266"/>
      <c r="OA303" s="266"/>
      <c r="OB303" s="266"/>
      <c r="OC303" s="266"/>
      <c r="OD303" s="266"/>
      <c r="OE303" s="266"/>
      <c r="OF303" s="266"/>
      <c r="OG303" s="266"/>
      <c r="OH303" s="266"/>
      <c r="OI303" s="266"/>
      <c r="OJ303" s="266"/>
      <c r="OK303" s="266"/>
      <c r="OL303" s="266"/>
      <c r="OM303" s="266"/>
      <c r="ON303" s="267"/>
    </row>
    <row r="304" spans="1:404">
      <c r="A304" s="261">
        <v>679</v>
      </c>
      <c r="B304" s="265">
        <v>4.5339999999999998E-2</v>
      </c>
      <c r="C304" s="265">
        <v>5.5745999999999997E-2</v>
      </c>
      <c r="D304" s="265">
        <v>6.4615000000000006E-2</v>
      </c>
      <c r="E304" s="265">
        <v>7.6618000000000006E-2</v>
      </c>
      <c r="F304" s="265">
        <v>4.3032000000000001E-2</v>
      </c>
      <c r="G304" s="265">
        <v>5.0721000000000002E-2</v>
      </c>
      <c r="H304" s="265">
        <v>0.13483999999999999</v>
      </c>
      <c r="I304" s="265">
        <v>0.27483999999999997</v>
      </c>
      <c r="J304" s="265">
        <v>0.25861000000000001</v>
      </c>
      <c r="K304" s="265">
        <v>1.9622000000000001E-2</v>
      </c>
      <c r="L304" s="265">
        <v>1.9687E-2</v>
      </c>
      <c r="M304" s="265">
        <v>2.1363E-2</v>
      </c>
      <c r="N304" s="265">
        <v>0.20860000000000001</v>
      </c>
      <c r="O304" s="265">
        <v>9.0658000000000002E-2</v>
      </c>
      <c r="P304" s="265">
        <v>4.9438000000000003E-2</v>
      </c>
      <c r="Q304" s="265">
        <v>3.6247000000000001E-2</v>
      </c>
      <c r="R304" s="265">
        <v>7.2168999999999997E-2</v>
      </c>
      <c r="S304" s="265">
        <v>0.19481999999999999</v>
      </c>
      <c r="T304" s="265">
        <v>0.13975000000000001</v>
      </c>
      <c r="U304" s="265">
        <v>0.14476</v>
      </c>
      <c r="V304" s="265">
        <v>9.7090999999999997E-2</v>
      </c>
      <c r="W304" s="265">
        <v>3.3376999999999997E-2</v>
      </c>
      <c r="X304" s="265">
        <v>2.8513E-2</v>
      </c>
      <c r="Y304" s="265">
        <v>3.8440000000000002E-2</v>
      </c>
      <c r="Z304" s="265">
        <v>2.6617999999999999E-2</v>
      </c>
      <c r="AA304" s="265">
        <v>4.5719000000000003E-2</v>
      </c>
      <c r="AB304" s="265">
        <v>3.1898000000000003E-2</v>
      </c>
      <c r="AC304" s="265">
        <v>0.27450999999999998</v>
      </c>
      <c r="AD304" s="265">
        <v>0.18461</v>
      </c>
      <c r="AE304" s="265">
        <v>2.2700000000000001E-2</v>
      </c>
      <c r="AF304" s="265">
        <v>2.7104E-2</v>
      </c>
      <c r="AG304" s="265">
        <v>1.4449999999999999E-2</v>
      </c>
      <c r="AH304" s="265">
        <v>2.0804E-2</v>
      </c>
      <c r="AI304" s="265">
        <v>1.8062000000000002E-2</v>
      </c>
      <c r="AJ304" s="265">
        <v>2.0684999999999999E-2</v>
      </c>
      <c r="AK304" s="265">
        <v>1.5779000000000001E-2</v>
      </c>
      <c r="AL304" s="265">
        <v>1.8345E-2</v>
      </c>
      <c r="AM304" s="265">
        <v>1.7332E-2</v>
      </c>
      <c r="AN304" s="265">
        <v>1.5434E-2</v>
      </c>
      <c r="AO304" s="265">
        <v>1.7534999999999999E-2</v>
      </c>
      <c r="AP304" s="265">
        <v>1.8728000000000002E-2</v>
      </c>
      <c r="AQ304" s="265">
        <v>1.5310000000000001E-2</v>
      </c>
      <c r="AR304" s="265">
        <v>1.7860999999999998E-2</v>
      </c>
      <c r="AS304" s="265">
        <v>1.7920999999999999E-2</v>
      </c>
      <c r="AT304" s="265">
        <v>1.5308E-2</v>
      </c>
      <c r="AU304" s="265">
        <v>1.8352E-2</v>
      </c>
      <c r="AV304" s="265">
        <v>1.5814999999999999E-2</v>
      </c>
      <c r="AW304" s="265">
        <v>2.1104999999999999E-2</v>
      </c>
      <c r="AX304" s="265">
        <v>2.1212999999999999E-2</v>
      </c>
      <c r="AY304" s="265">
        <v>1.9451E-2</v>
      </c>
      <c r="AZ304" s="265">
        <v>1.7711999999999999E-2</v>
      </c>
      <c r="BA304" s="265">
        <v>2.6518E-2</v>
      </c>
      <c r="BB304" s="265">
        <v>2.6518E-2</v>
      </c>
      <c r="BC304" s="265">
        <v>2.6495999999999999E-2</v>
      </c>
      <c r="BD304" s="265">
        <v>2.6518E-2</v>
      </c>
      <c r="BE304" s="265">
        <v>6.2892000000000003E-2</v>
      </c>
      <c r="BF304" s="265">
        <v>5.5893999999999999E-2</v>
      </c>
      <c r="BG304" s="265">
        <v>0.25347999999999998</v>
      </c>
      <c r="BH304" s="265">
        <v>0.24853</v>
      </c>
      <c r="BI304" s="265">
        <v>0.64048000000000005</v>
      </c>
      <c r="BJ304" s="265">
        <v>0.58084999999999998</v>
      </c>
      <c r="BK304" s="265">
        <v>0.16103999999999999</v>
      </c>
      <c r="BL304" s="265">
        <v>0.33040000000000003</v>
      </c>
      <c r="BM304" s="265">
        <v>0.18049000000000001</v>
      </c>
      <c r="BN304" s="265">
        <v>0.34542</v>
      </c>
      <c r="BO304" s="265">
        <v>0.35714000000000001</v>
      </c>
      <c r="BP304" s="265">
        <v>2.9069999999999999E-2</v>
      </c>
      <c r="BQ304" s="265">
        <v>0.27306000000000002</v>
      </c>
      <c r="BR304" s="265">
        <v>0.33834999999999998</v>
      </c>
      <c r="BS304" s="265">
        <v>0.25492999999999999</v>
      </c>
      <c r="BT304" s="265">
        <v>0.25259999999999999</v>
      </c>
      <c r="BU304" s="265">
        <v>1.0508999999999999E-2</v>
      </c>
      <c r="BV304" s="265">
        <v>5.6544000000000004E-3</v>
      </c>
      <c r="BW304" s="265">
        <v>1.7259E-2</v>
      </c>
      <c r="BX304" s="265">
        <v>8.5541999999999997E-3</v>
      </c>
      <c r="BY304" s="265">
        <v>0.77490999999999999</v>
      </c>
      <c r="BZ304" s="265">
        <v>0.76958000000000004</v>
      </c>
      <c r="CA304" s="265">
        <v>1</v>
      </c>
      <c r="CB304" s="265">
        <v>0.85482999999999998</v>
      </c>
      <c r="CC304" s="265">
        <v>0.98970999999999998</v>
      </c>
      <c r="CD304" s="265">
        <v>0.76483000000000001</v>
      </c>
      <c r="CE304" s="265">
        <v>0.72443000000000002</v>
      </c>
      <c r="CF304" s="265">
        <v>0.78129000000000004</v>
      </c>
      <c r="CG304" s="265">
        <v>0.71592999999999996</v>
      </c>
      <c r="CH304" s="265">
        <v>0.73524999999999996</v>
      </c>
      <c r="CI304" s="265">
        <v>0.74211000000000005</v>
      </c>
      <c r="CJ304" s="265">
        <v>0.74019000000000001</v>
      </c>
      <c r="CK304" s="265">
        <v>0.77093</v>
      </c>
      <c r="CL304" s="265">
        <v>0.58128000000000002</v>
      </c>
      <c r="CM304" s="265">
        <v>6.8552000000000002E-2</v>
      </c>
      <c r="CN304" s="265">
        <v>4.2424000000000003E-2</v>
      </c>
      <c r="CO304" s="265">
        <v>6.3999E-2</v>
      </c>
      <c r="CP304" s="265">
        <v>6.6829E-2</v>
      </c>
      <c r="CQ304" s="265">
        <v>6.3652E-2</v>
      </c>
      <c r="CR304" s="265">
        <v>4.2000000000000003E-2</v>
      </c>
      <c r="CS304" s="265">
        <v>3.0612E-2</v>
      </c>
      <c r="CT304" s="265">
        <v>4.3298999999999997E-2</v>
      </c>
      <c r="CU304" s="265">
        <v>5.1999999999999998E-2</v>
      </c>
      <c r="CV304" s="265">
        <v>5.5192999999999999E-2</v>
      </c>
      <c r="CW304" s="265">
        <v>8.4848000000000007E-2</v>
      </c>
      <c r="CX304" s="265">
        <v>4.1237000000000003E-2</v>
      </c>
      <c r="CY304" s="265">
        <v>7.6288999999999996E-2</v>
      </c>
      <c r="CZ304" s="265">
        <v>0.19009999999999999</v>
      </c>
      <c r="DA304" s="265">
        <v>0.15722</v>
      </c>
      <c r="DB304" s="265">
        <v>2.2221999999999999E-2</v>
      </c>
      <c r="DC304" s="265">
        <v>2.2681E-2</v>
      </c>
      <c r="DD304" s="265">
        <v>2.0202000000000001E-2</v>
      </c>
      <c r="DE304" s="265">
        <v>4.1237000000000003E-2</v>
      </c>
      <c r="DF304" s="265">
        <v>5.2820000000000005E-4</v>
      </c>
      <c r="DG304" s="265">
        <v>5.8960000000000002E-4</v>
      </c>
      <c r="DH304" s="265">
        <v>3.8269999999999998E-2</v>
      </c>
      <c r="DI304" s="265">
        <v>1.5400000000000002E-5</v>
      </c>
      <c r="DJ304" s="265">
        <v>2.0800000000000001E-5</v>
      </c>
      <c r="DK304" s="265">
        <v>1.6259999999999999E-4</v>
      </c>
      <c r="DL304" s="265">
        <v>3.9999999999999998E-7</v>
      </c>
      <c r="DM304" s="265">
        <v>7.1400000000000001E-4</v>
      </c>
      <c r="DN304" s="265">
        <v>7.5599999999999994E-5</v>
      </c>
      <c r="DO304" s="265">
        <v>8.6000000000000007E-6</v>
      </c>
      <c r="DP304" s="265">
        <v>6.7399999999999998E-5</v>
      </c>
      <c r="DQ304" s="265">
        <v>3.1839999999999999E-4</v>
      </c>
      <c r="DR304" s="265">
        <v>3.7062000000000002E-3</v>
      </c>
      <c r="DS304" s="265">
        <v>1.1660999999999999E-2</v>
      </c>
      <c r="DT304" s="265">
        <v>1.6129000000000001E-2</v>
      </c>
      <c r="DU304" s="265">
        <v>1.24E-5</v>
      </c>
      <c r="DV304" s="265">
        <v>1.9999999999999999E-7</v>
      </c>
      <c r="DW304" s="265">
        <v>2.2799999999999999E-5</v>
      </c>
      <c r="DX304" s="265">
        <v>2.7163999999999999E-3</v>
      </c>
      <c r="DY304" s="265">
        <v>4.5418000000000004E-3</v>
      </c>
      <c r="DZ304" s="265">
        <v>1.9999999999999999E-7</v>
      </c>
      <c r="EA304" s="265">
        <v>2.4199999999999999E-5</v>
      </c>
      <c r="EB304" s="265">
        <v>2.0800000000000001E-5</v>
      </c>
      <c r="EC304" s="265">
        <v>2.0800000000000001E-5</v>
      </c>
      <c r="ED304" s="265">
        <v>2.0800000000000001E-5</v>
      </c>
      <c r="EE304" s="265">
        <v>2.0800000000000001E-5</v>
      </c>
      <c r="EF304" s="265">
        <v>1.6008000000000001E-3</v>
      </c>
      <c r="EG304" s="265">
        <v>2.4199999999999999E-5</v>
      </c>
      <c r="EH304" s="265">
        <v>2.9E-5</v>
      </c>
      <c r="EI304" s="265">
        <v>6.3265000000000002E-2</v>
      </c>
      <c r="EJ304" s="265">
        <v>5.3608000000000003E-2</v>
      </c>
      <c r="EK304" s="265">
        <v>2.0202000000000001E-2</v>
      </c>
      <c r="EL304" s="265">
        <v>3.125E-2</v>
      </c>
      <c r="EM304" s="265">
        <v>4.6539999999999998E-4</v>
      </c>
      <c r="EN304" s="265">
        <v>3.4939999999999998E-4</v>
      </c>
      <c r="EO304" s="265">
        <v>0.26829999999999998</v>
      </c>
      <c r="EP304" s="265">
        <v>8.8126999999999997E-2</v>
      </c>
      <c r="EQ304" s="265">
        <v>3.8027999999999998E-3</v>
      </c>
      <c r="ER304" s="265">
        <v>4.1307999999999996E-3</v>
      </c>
      <c r="ES304" s="265">
        <v>3.9578E-3</v>
      </c>
      <c r="ET304" s="265">
        <v>4.1808000000000001E-3</v>
      </c>
      <c r="EU304" s="265">
        <v>3.9290000000000002E-3</v>
      </c>
      <c r="EV304" s="265">
        <v>2.5929999999999998E-3</v>
      </c>
      <c r="EW304" s="265">
        <v>3.1616000000000001E-3</v>
      </c>
      <c r="EX304" s="265">
        <v>3.5704E-3</v>
      </c>
      <c r="EY304" s="265">
        <v>3.9427999999999998E-3</v>
      </c>
      <c r="EZ304" s="265">
        <v>9.4517000000000004E-2</v>
      </c>
      <c r="FA304" s="265">
        <v>4.091E-3</v>
      </c>
      <c r="FB304" s="265">
        <v>3.4448E-3</v>
      </c>
      <c r="FC304" s="265">
        <v>2.9903999999999998E-3</v>
      </c>
      <c r="FD304" s="265">
        <v>4.6940000000000003E-3</v>
      </c>
      <c r="FE304" s="265">
        <v>2.5182E-3</v>
      </c>
      <c r="FF304" s="265">
        <v>4.6306000000000003E-3</v>
      </c>
      <c r="FG304" s="265">
        <v>4.8598000000000001E-3</v>
      </c>
      <c r="FH304" s="265">
        <v>4.5817999999999996E-3</v>
      </c>
      <c r="FI304" s="265">
        <v>4.6560000000000004E-3</v>
      </c>
      <c r="FJ304" s="265">
        <v>2.1039999999999999E-4</v>
      </c>
      <c r="FK304" s="265">
        <v>2.1680000000000001E-4</v>
      </c>
      <c r="FL304" s="265">
        <v>5.4572000000000002E-2</v>
      </c>
      <c r="FM304" s="265">
        <v>5.8362999999999998E-2</v>
      </c>
      <c r="FN304" s="265">
        <v>0.55130000000000001</v>
      </c>
      <c r="FO304" s="265">
        <v>0.52800000000000002</v>
      </c>
      <c r="FP304" s="265">
        <v>0.10564</v>
      </c>
      <c r="FQ304" s="265">
        <v>0.51859</v>
      </c>
      <c r="FR304" s="265">
        <v>0.37729000000000001</v>
      </c>
      <c r="FS304" s="265">
        <v>0.35377999999999998</v>
      </c>
      <c r="FT304" s="265">
        <v>0.66713999999999996</v>
      </c>
      <c r="FU304" s="265">
        <v>0.67698000000000003</v>
      </c>
      <c r="FV304" s="265">
        <v>0.23441000000000001</v>
      </c>
      <c r="FW304" s="265">
        <v>0.12274</v>
      </c>
      <c r="FX304" s="265">
        <v>0.45300000000000001</v>
      </c>
      <c r="FY304" s="265">
        <v>0.11143</v>
      </c>
      <c r="FZ304" s="265">
        <v>0.12274</v>
      </c>
      <c r="GA304" s="265">
        <v>0.39656999999999998</v>
      </c>
      <c r="GB304" s="265">
        <v>0.18507999999999999</v>
      </c>
      <c r="GC304" s="265">
        <v>0.26173999999999997</v>
      </c>
      <c r="GD304" s="265">
        <v>0.6169</v>
      </c>
      <c r="GE304" s="265">
        <v>0.37280000000000002</v>
      </c>
      <c r="GF304" s="265">
        <v>0.43308999999999997</v>
      </c>
      <c r="GG304" s="265">
        <v>0.1636</v>
      </c>
      <c r="GH304" s="265">
        <v>0.18845999999999999</v>
      </c>
      <c r="GI304" s="265">
        <v>0.16954</v>
      </c>
      <c r="GJ304" s="265">
        <v>0.56238999999999995</v>
      </c>
      <c r="GK304" s="265">
        <v>0.53339000000000003</v>
      </c>
      <c r="GL304" s="265">
        <v>0.31259999999999999</v>
      </c>
      <c r="GM304" s="265">
        <v>0.52458000000000005</v>
      </c>
      <c r="GN304" s="265">
        <v>0.26595000000000002</v>
      </c>
      <c r="GO304" s="265">
        <v>0.51741999999999999</v>
      </c>
      <c r="GP304" s="265">
        <v>0.43497000000000002</v>
      </c>
      <c r="GQ304" s="265">
        <v>0.44029000000000001</v>
      </c>
      <c r="GR304" s="265">
        <v>0.39842</v>
      </c>
      <c r="GS304" s="265">
        <v>0.45466000000000001</v>
      </c>
      <c r="GT304" s="265">
        <v>0.44717000000000001</v>
      </c>
      <c r="GU304" s="265">
        <v>0.45095000000000002</v>
      </c>
      <c r="GV304" s="265">
        <v>0.44424000000000002</v>
      </c>
      <c r="GW304" s="265">
        <v>0.38800000000000001</v>
      </c>
      <c r="GX304" s="265">
        <v>0.54237000000000002</v>
      </c>
      <c r="GY304" s="265">
        <v>0.12393</v>
      </c>
      <c r="GZ304" s="265">
        <v>9.8197000000000007E-2</v>
      </c>
      <c r="HA304" s="265">
        <v>0.47559000000000001</v>
      </c>
      <c r="HB304" s="265">
        <v>0.4647</v>
      </c>
      <c r="HC304" s="265">
        <v>0.36354999999999998</v>
      </c>
      <c r="HD304" s="265">
        <v>0.25316</v>
      </c>
      <c r="HE304" s="265">
        <v>0.54224000000000006</v>
      </c>
      <c r="HF304" s="265">
        <v>0.24245</v>
      </c>
      <c r="HG304" s="265">
        <v>0.54225999999999996</v>
      </c>
      <c r="HH304" s="265">
        <v>0.54432999999999998</v>
      </c>
      <c r="HI304" s="265">
        <v>0.54208999999999996</v>
      </c>
      <c r="HJ304" s="265">
        <v>0.25901999999999997</v>
      </c>
      <c r="HK304" s="265">
        <v>0.60133999999999999</v>
      </c>
      <c r="HL304" s="265">
        <v>0.56647000000000003</v>
      </c>
      <c r="HM304" s="265">
        <v>0.43653999999999998</v>
      </c>
      <c r="HN304" s="265">
        <v>0.42830000000000001</v>
      </c>
      <c r="HO304" s="265">
        <v>0.42496</v>
      </c>
      <c r="HP304" s="265">
        <v>0.40579999999999999</v>
      </c>
      <c r="HQ304" s="265">
        <v>0.23565</v>
      </c>
      <c r="HR304" s="265">
        <v>0.23061999999999999</v>
      </c>
      <c r="HS304" s="265">
        <v>0.37622</v>
      </c>
      <c r="HT304" s="265">
        <v>0.22392999999999999</v>
      </c>
      <c r="HU304" s="265">
        <v>0.22717000000000001</v>
      </c>
      <c r="HV304" s="265">
        <v>0.44330999999999998</v>
      </c>
      <c r="HW304" s="265">
        <v>0.17215</v>
      </c>
      <c r="HX304" s="265">
        <v>0.19950000000000001</v>
      </c>
      <c r="HY304" s="265">
        <v>0.13605</v>
      </c>
      <c r="HZ304" s="265">
        <v>0.27196999999999999</v>
      </c>
      <c r="IA304" s="265">
        <v>0.36784</v>
      </c>
      <c r="IB304" s="265">
        <v>0.37311</v>
      </c>
      <c r="IC304" s="265">
        <v>0.36384</v>
      </c>
      <c r="ID304" s="265">
        <v>0.36909999999999998</v>
      </c>
      <c r="IE304" s="265">
        <v>0.38495000000000001</v>
      </c>
      <c r="IF304" s="265">
        <v>0.37159999999999999</v>
      </c>
      <c r="IG304" s="265">
        <v>0.47039999999999998</v>
      </c>
      <c r="IH304" s="265">
        <v>0.55434000000000005</v>
      </c>
      <c r="II304" s="265">
        <v>0.25824999999999998</v>
      </c>
      <c r="IJ304" s="265">
        <v>0.36133999999999999</v>
      </c>
      <c r="IK304" s="265">
        <v>0.35807</v>
      </c>
      <c r="IL304" s="265">
        <v>0.51404000000000005</v>
      </c>
      <c r="IM304" s="265">
        <v>0.29958000000000001</v>
      </c>
      <c r="IN304" s="265">
        <v>0.20952999999999999</v>
      </c>
      <c r="IO304" s="265">
        <v>0.08</v>
      </c>
      <c r="IP304" s="265">
        <v>0.48114000000000001</v>
      </c>
      <c r="IQ304" s="265">
        <v>0.40698000000000001</v>
      </c>
      <c r="IR304" s="265">
        <v>0.17838000000000001</v>
      </c>
      <c r="IS304" s="265">
        <v>0.46926000000000001</v>
      </c>
      <c r="IT304" s="265">
        <v>0.15792</v>
      </c>
      <c r="IU304" s="265">
        <v>0.46043000000000001</v>
      </c>
      <c r="IV304" s="265">
        <v>0.65586</v>
      </c>
      <c r="IW304" s="265">
        <v>0.36675999999999997</v>
      </c>
      <c r="IX304" s="265">
        <v>0.44561000000000001</v>
      </c>
      <c r="IY304" s="265">
        <v>0.28049000000000002</v>
      </c>
      <c r="IZ304" s="265">
        <v>0.26476</v>
      </c>
      <c r="JA304" s="265">
        <v>0.27345000000000003</v>
      </c>
      <c r="JB304" s="265">
        <v>0.26257000000000003</v>
      </c>
      <c r="JC304" s="265">
        <v>0.28036</v>
      </c>
      <c r="JD304" s="265">
        <v>0.30415999999999999</v>
      </c>
      <c r="JE304" s="265">
        <v>0.53176999999999996</v>
      </c>
      <c r="JF304" s="265">
        <v>0.12781000000000001</v>
      </c>
      <c r="JG304" s="265">
        <v>0.40961999999999998</v>
      </c>
      <c r="JH304" s="265">
        <v>0.31223000000000001</v>
      </c>
      <c r="JI304" s="265">
        <v>0.21257000000000001</v>
      </c>
      <c r="JJ304" s="265">
        <v>0.17637</v>
      </c>
      <c r="JK304" s="265">
        <v>0.21925</v>
      </c>
      <c r="JL304" s="265">
        <v>0.26859</v>
      </c>
      <c r="JM304" s="265">
        <v>0.47709000000000001</v>
      </c>
      <c r="JN304" s="265">
        <v>0.39335999999999999</v>
      </c>
      <c r="JO304" s="265">
        <v>0.43287999999999999</v>
      </c>
      <c r="JP304" s="265">
        <v>0.15379000000000001</v>
      </c>
      <c r="JQ304" s="265">
        <v>0.44414999999999999</v>
      </c>
      <c r="JR304" s="265">
        <v>0.37752999999999998</v>
      </c>
      <c r="JS304" s="265">
        <v>0.36741000000000001</v>
      </c>
      <c r="JT304" s="265">
        <v>9.4049999999999995E-2</v>
      </c>
      <c r="JU304" s="265">
        <v>0.32790999999999998</v>
      </c>
      <c r="JV304" s="265">
        <v>0.31297000000000003</v>
      </c>
      <c r="JW304" s="265">
        <v>0.45151999999999998</v>
      </c>
      <c r="JX304" s="265">
        <v>0.44790999999999997</v>
      </c>
      <c r="JY304" s="265">
        <v>0.43353000000000003</v>
      </c>
      <c r="JZ304" s="265">
        <v>0.40049000000000001</v>
      </c>
      <c r="KA304" s="265">
        <v>0.60672999999999999</v>
      </c>
      <c r="KB304" s="265">
        <v>0.76339999999999997</v>
      </c>
      <c r="KC304" s="265">
        <v>0.13292000000000001</v>
      </c>
      <c r="KD304" s="265">
        <v>0.1027</v>
      </c>
      <c r="KE304" s="265">
        <v>0.10915999999999999</v>
      </c>
      <c r="KF304" s="265">
        <v>0.11359</v>
      </c>
      <c r="KG304" s="265">
        <v>0.10835</v>
      </c>
      <c r="KH304" s="265">
        <v>0.35552</v>
      </c>
      <c r="KI304" s="265">
        <v>0.35509000000000002</v>
      </c>
      <c r="KJ304" s="265">
        <v>0.34745999999999999</v>
      </c>
      <c r="KK304" s="265">
        <v>0.66710000000000003</v>
      </c>
      <c r="KL304" s="265">
        <v>0.62417</v>
      </c>
      <c r="KM304" s="265">
        <v>0.96621000000000001</v>
      </c>
      <c r="KN304" s="265">
        <v>0.86758000000000002</v>
      </c>
      <c r="KO304" s="265">
        <v>0.76359999999999995</v>
      </c>
      <c r="KP304" s="265">
        <v>5.4592355080481571E-3</v>
      </c>
      <c r="KQ304" s="265">
        <v>0.59765000000000001</v>
      </c>
      <c r="KR304" s="265">
        <v>0.54137999999999997</v>
      </c>
      <c r="KS304" s="265">
        <v>0.49786999999999998</v>
      </c>
      <c r="KT304" s="265">
        <v>0.92379425283794647</v>
      </c>
      <c r="KU304" s="265">
        <v>0.50734999999999997</v>
      </c>
      <c r="KV304" s="265">
        <v>0.66725000000000001</v>
      </c>
      <c r="KW304" s="265">
        <v>0.72355999999999998</v>
      </c>
      <c r="KX304" s="265">
        <v>0.80047000000000001</v>
      </c>
      <c r="KY304" s="265">
        <v>0.91081000000000001</v>
      </c>
      <c r="KZ304" s="265">
        <v>0.98965999999999998</v>
      </c>
      <c r="LA304" s="265">
        <v>0.99336999999999998</v>
      </c>
      <c r="LB304" s="265">
        <v>0.94467999999999996</v>
      </c>
      <c r="LC304" s="265">
        <v>1</v>
      </c>
      <c r="LD304" s="265">
        <v>0</v>
      </c>
      <c r="LE304" s="265">
        <v>0.12295</v>
      </c>
      <c r="LF304" s="265">
        <v>0</v>
      </c>
      <c r="LG304" s="265">
        <v>0</v>
      </c>
      <c r="LH304" s="431">
        <v>7.818383164703846E-4</v>
      </c>
      <c r="LI304" s="431">
        <v>6.5928645199164748E-4</v>
      </c>
      <c r="LJ304" s="431">
        <v>6.8350345827639103E-4</v>
      </c>
      <c r="LK304" s="431">
        <v>3.6349662696011364E-4</v>
      </c>
      <c r="LL304" s="431">
        <v>5.0270580686628819E-4</v>
      </c>
      <c r="LM304" s="431">
        <v>2.2215220087673515E-4</v>
      </c>
      <c r="LN304" s="431">
        <v>3.2315176213160157E-4</v>
      </c>
      <c r="LO304" s="431">
        <v>1.1693798296619207E-4</v>
      </c>
      <c r="LP304" s="431">
        <v>2.1034359815530479E-4</v>
      </c>
      <c r="LQ304" s="431">
        <v>1.2681834050454199E-4</v>
      </c>
      <c r="LR304" s="431">
        <v>6.7911425139755011E-4</v>
      </c>
      <c r="LS304" s="431">
        <v>4.1193966171704233E-4</v>
      </c>
      <c r="LT304" s="431">
        <v>6.8971520522609353E-4</v>
      </c>
      <c r="LU304" s="431">
        <v>2.6642298325896263E-4</v>
      </c>
      <c r="LV304" s="431">
        <v>4.1975249769166112E-4</v>
      </c>
      <c r="LW304" s="431">
        <v>1.8405744049232453E-4</v>
      </c>
      <c r="LX304" s="431">
        <v>3.6361915408633649E-4</v>
      </c>
      <c r="LY304" s="431">
        <v>1.9163489923812449E-4</v>
      </c>
      <c r="LZ304" s="431">
        <v>7.4586289701983333E-4</v>
      </c>
      <c r="MA304" s="431">
        <v>5.9404829517006874E-4</v>
      </c>
      <c r="MB304" s="431">
        <v>7.3952693492174149E-4</v>
      </c>
      <c r="MC304" s="431">
        <v>3.5049454891122878E-4</v>
      </c>
      <c r="MD304" s="431">
        <v>2.5788357015699148E-4</v>
      </c>
      <c r="ME304" s="431">
        <v>4.7927015111781657E-4</v>
      </c>
      <c r="MF304" s="431">
        <v>5.4738536709919572E-4</v>
      </c>
      <c r="MG304" s="431">
        <v>4.2857445077970624E-4</v>
      </c>
      <c r="MH304" s="266"/>
      <c r="MI304" s="266"/>
      <c r="MJ304" s="266"/>
      <c r="MK304" s="266"/>
      <c r="ML304" s="266"/>
      <c r="MM304" s="266"/>
      <c r="MN304" s="266"/>
      <c r="MO304" s="266"/>
      <c r="MP304" s="266"/>
      <c r="MQ304" s="266"/>
      <c r="MR304" s="266"/>
      <c r="MS304" s="266"/>
      <c r="MT304" s="266"/>
      <c r="MU304" s="266"/>
      <c r="MV304" s="266"/>
      <c r="MW304" s="266"/>
      <c r="MX304" s="266"/>
      <c r="MY304" s="266"/>
      <c r="MZ304" s="266"/>
      <c r="NA304" s="266"/>
      <c r="NB304" s="266"/>
      <c r="NC304" s="266"/>
      <c r="ND304" s="266"/>
      <c r="NE304" s="266"/>
      <c r="NF304" s="266"/>
      <c r="NG304" s="266"/>
      <c r="NH304" s="266"/>
      <c r="NI304" s="266"/>
      <c r="NJ304" s="266"/>
      <c r="NK304" s="266"/>
      <c r="NL304" s="266"/>
      <c r="NM304" s="266"/>
      <c r="NN304" s="266"/>
      <c r="NO304" s="266"/>
      <c r="NP304" s="266"/>
      <c r="NQ304" s="266"/>
      <c r="NR304" s="266"/>
      <c r="NS304" s="266"/>
      <c r="NT304" s="266"/>
      <c r="NU304" s="266"/>
      <c r="NV304" s="266"/>
      <c r="NW304" s="266"/>
      <c r="NX304" s="266"/>
      <c r="NY304" s="266"/>
      <c r="NZ304" s="266"/>
      <c r="OA304" s="266"/>
      <c r="OB304" s="266"/>
      <c r="OC304" s="266"/>
      <c r="OD304" s="266"/>
      <c r="OE304" s="266"/>
      <c r="OF304" s="266"/>
      <c r="OG304" s="266"/>
      <c r="OH304" s="266"/>
      <c r="OI304" s="266"/>
      <c r="OJ304" s="266"/>
      <c r="OK304" s="266"/>
      <c r="OL304" s="266"/>
      <c r="OM304" s="266"/>
      <c r="ON304" s="267"/>
    </row>
    <row r="305" spans="1:404">
      <c r="A305" s="261">
        <v>680</v>
      </c>
      <c r="B305" s="265">
        <v>4.4194999999999998E-2</v>
      </c>
      <c r="C305" s="265">
        <v>5.4031000000000003E-2</v>
      </c>
      <c r="D305" s="265">
        <v>6.2480000000000001E-2</v>
      </c>
      <c r="E305" s="265">
        <v>7.3976E-2</v>
      </c>
      <c r="F305" s="265">
        <v>4.1952999999999997E-2</v>
      </c>
      <c r="G305" s="265">
        <v>4.9064999999999998E-2</v>
      </c>
      <c r="H305" s="265">
        <v>0.13208</v>
      </c>
      <c r="I305" s="265">
        <v>0.27038000000000001</v>
      </c>
      <c r="J305" s="265">
        <v>0.25291000000000002</v>
      </c>
      <c r="K305" s="265">
        <v>1.9948E-2</v>
      </c>
      <c r="L305" s="265">
        <v>2.0043999999999999E-2</v>
      </c>
      <c r="M305" s="265">
        <v>2.1742000000000001E-2</v>
      </c>
      <c r="N305" s="265">
        <v>0.20316999999999999</v>
      </c>
      <c r="O305" s="265">
        <v>8.7632000000000002E-2</v>
      </c>
      <c r="P305" s="265">
        <v>4.7889000000000001E-2</v>
      </c>
      <c r="Q305" s="265">
        <v>3.499E-2</v>
      </c>
      <c r="R305" s="265">
        <v>6.9511000000000003E-2</v>
      </c>
      <c r="S305" s="265">
        <v>0.19178000000000001</v>
      </c>
      <c r="T305" s="265">
        <v>0.1386</v>
      </c>
      <c r="U305" s="265">
        <v>0.14258000000000001</v>
      </c>
      <c r="V305" s="265">
        <v>9.5464999999999994E-2</v>
      </c>
      <c r="W305" s="265">
        <v>3.252E-2</v>
      </c>
      <c r="X305" s="265">
        <v>2.7779999999999999E-2</v>
      </c>
      <c r="Y305" s="265">
        <v>3.7582999999999998E-2</v>
      </c>
      <c r="Z305" s="265">
        <v>2.6290999999999998E-2</v>
      </c>
      <c r="AA305" s="265">
        <v>4.4686999999999998E-2</v>
      </c>
      <c r="AB305" s="265">
        <v>3.1195000000000001E-2</v>
      </c>
      <c r="AC305" s="265">
        <v>0.27115</v>
      </c>
      <c r="AD305" s="265">
        <v>0.18232000000000001</v>
      </c>
      <c r="AE305" s="265">
        <v>2.3028E-2</v>
      </c>
      <c r="AF305" s="265">
        <v>2.8119000000000002E-2</v>
      </c>
      <c r="AG305" s="265">
        <v>1.3986E-2</v>
      </c>
      <c r="AH305" s="265">
        <v>2.1101999999999999E-2</v>
      </c>
      <c r="AI305" s="265">
        <v>1.8513000000000002E-2</v>
      </c>
      <c r="AJ305" s="265">
        <v>2.1229999999999999E-2</v>
      </c>
      <c r="AK305" s="265">
        <v>1.6504999999999999E-2</v>
      </c>
      <c r="AL305" s="265">
        <v>1.8636E-2</v>
      </c>
      <c r="AM305" s="265">
        <v>1.7323000000000002E-2</v>
      </c>
      <c r="AN305" s="265">
        <v>1.5939999999999999E-2</v>
      </c>
      <c r="AO305" s="265">
        <v>1.7874999999999999E-2</v>
      </c>
      <c r="AP305" s="265">
        <v>1.9352999999999999E-2</v>
      </c>
      <c r="AQ305" s="265">
        <v>1.5979E-2</v>
      </c>
      <c r="AR305" s="265">
        <v>1.8176999999999999E-2</v>
      </c>
      <c r="AS305" s="265">
        <v>1.8695E-2</v>
      </c>
      <c r="AT305" s="265">
        <v>1.5918000000000002E-2</v>
      </c>
      <c r="AU305" s="265">
        <v>1.8752999999999999E-2</v>
      </c>
      <c r="AV305" s="265">
        <v>1.6476999999999999E-2</v>
      </c>
      <c r="AW305" s="265">
        <v>2.2024999999999999E-2</v>
      </c>
      <c r="AX305" s="265">
        <v>2.2256999999999999E-2</v>
      </c>
      <c r="AY305" s="265">
        <v>2.0166E-2</v>
      </c>
      <c r="AZ305" s="265">
        <v>1.8185E-2</v>
      </c>
      <c r="BA305" s="265">
        <v>2.6987000000000001E-2</v>
      </c>
      <c r="BB305" s="265">
        <v>2.6987000000000001E-2</v>
      </c>
      <c r="BC305" s="265">
        <v>2.6963999999999998E-2</v>
      </c>
      <c r="BD305" s="265">
        <v>2.6987000000000001E-2</v>
      </c>
      <c r="BE305" s="265">
        <v>5.9310000000000002E-2</v>
      </c>
      <c r="BF305" s="265">
        <v>5.2469000000000002E-2</v>
      </c>
      <c r="BG305" s="265">
        <v>0.24245</v>
      </c>
      <c r="BH305" s="265">
        <v>0.23688999999999999</v>
      </c>
      <c r="BI305" s="265">
        <v>0.62194000000000005</v>
      </c>
      <c r="BJ305" s="265">
        <v>0.56291000000000002</v>
      </c>
      <c r="BK305" s="265">
        <v>0.15584000000000001</v>
      </c>
      <c r="BL305" s="265">
        <v>0.31512000000000001</v>
      </c>
      <c r="BM305" s="265">
        <v>0.17072999999999999</v>
      </c>
      <c r="BN305" s="265">
        <v>0.33667999999999998</v>
      </c>
      <c r="BO305" s="265">
        <v>0.34286</v>
      </c>
      <c r="BP305" s="265">
        <v>3.0752999999999999E-2</v>
      </c>
      <c r="BQ305" s="265">
        <v>0.26482</v>
      </c>
      <c r="BR305" s="265">
        <v>0.33861999999999998</v>
      </c>
      <c r="BS305" s="265">
        <v>0.24437999999999999</v>
      </c>
      <c r="BT305" s="265">
        <v>0.24703</v>
      </c>
      <c r="BU305" s="265">
        <v>1.0746E-2</v>
      </c>
      <c r="BV305" s="265">
        <v>5.8960000000000002E-3</v>
      </c>
      <c r="BW305" s="265">
        <v>1.7198999999999999E-2</v>
      </c>
      <c r="BX305" s="265">
        <v>8.5800000000000008E-3</v>
      </c>
      <c r="BY305" s="265">
        <v>0.77737999999999996</v>
      </c>
      <c r="BZ305" s="265">
        <v>0.77322000000000002</v>
      </c>
      <c r="CA305" s="265">
        <v>1</v>
      </c>
      <c r="CB305" s="265">
        <v>0.85675999999999997</v>
      </c>
      <c r="CC305" s="265">
        <v>0.99080000000000001</v>
      </c>
      <c r="CD305" s="265">
        <v>0.76766999999999996</v>
      </c>
      <c r="CE305" s="265">
        <v>0.72811000000000003</v>
      </c>
      <c r="CF305" s="265">
        <v>0.78432999999999997</v>
      </c>
      <c r="CG305" s="265">
        <v>0.71645999999999999</v>
      </c>
      <c r="CH305" s="265">
        <v>0.73858999999999997</v>
      </c>
      <c r="CI305" s="265">
        <v>0.74563999999999997</v>
      </c>
      <c r="CJ305" s="265">
        <v>0.74367000000000005</v>
      </c>
      <c r="CK305" s="265">
        <v>0.77129000000000003</v>
      </c>
      <c r="CL305" s="265">
        <v>0.58621000000000001</v>
      </c>
      <c r="CM305" s="265">
        <v>6.6327999999999998E-2</v>
      </c>
      <c r="CN305" s="265">
        <v>4.0404000000000002E-2</v>
      </c>
      <c r="CO305" s="265">
        <v>6.2264E-2</v>
      </c>
      <c r="CP305" s="265">
        <v>6.5374000000000002E-2</v>
      </c>
      <c r="CQ305" s="265">
        <v>6.2266000000000002E-2</v>
      </c>
      <c r="CR305" s="265">
        <v>0.04</v>
      </c>
      <c r="CS305" s="265">
        <v>3.0612E-2</v>
      </c>
      <c r="CT305" s="265">
        <v>4.1237000000000003E-2</v>
      </c>
      <c r="CU305" s="265">
        <v>0.05</v>
      </c>
      <c r="CV305" s="265">
        <v>5.3800000000000001E-2</v>
      </c>
      <c r="CW305" s="265">
        <v>8.0808000000000005E-2</v>
      </c>
      <c r="CX305" s="265">
        <v>4.1237000000000003E-2</v>
      </c>
      <c r="CY305" s="265">
        <v>7.2165000000000007E-2</v>
      </c>
      <c r="CZ305" s="265">
        <v>0.18310000000000001</v>
      </c>
      <c r="DA305" s="265">
        <v>0.15176000000000001</v>
      </c>
      <c r="DB305" s="265">
        <v>2.0202000000000001E-2</v>
      </c>
      <c r="DC305" s="265">
        <v>2.0618999999999998E-2</v>
      </c>
      <c r="DD305" s="265">
        <v>2.0202000000000001E-2</v>
      </c>
      <c r="DE305" s="265">
        <v>4.1237000000000003E-2</v>
      </c>
      <c r="DF305" s="265">
        <v>4.8500000000000003E-4</v>
      </c>
      <c r="DG305" s="265">
        <v>5.4000000000000001E-4</v>
      </c>
      <c r="DH305" s="265">
        <v>3.3529000000000003E-2</v>
      </c>
      <c r="DI305" s="265">
        <v>9.0000000000000002E-6</v>
      </c>
      <c r="DJ305" s="265">
        <v>1.2E-5</v>
      </c>
      <c r="DK305" s="265">
        <v>1.03E-4</v>
      </c>
      <c r="DL305" s="265">
        <v>0</v>
      </c>
      <c r="DM305" s="265">
        <v>6.6799999999999997E-4</v>
      </c>
      <c r="DN305" s="265">
        <v>4.6E-5</v>
      </c>
      <c r="DO305" s="265">
        <v>5.0000000000000004E-6</v>
      </c>
      <c r="DP305" s="265">
        <v>4.1E-5</v>
      </c>
      <c r="DQ305" s="265">
        <v>2.0799999999999999E-4</v>
      </c>
      <c r="DR305" s="265">
        <v>3.5530000000000002E-3</v>
      </c>
      <c r="DS305" s="265">
        <v>1.1553000000000001E-2</v>
      </c>
      <c r="DT305" s="265">
        <v>1.6241999999999999E-2</v>
      </c>
      <c r="DU305" s="265">
        <v>6.9999999999999999E-6</v>
      </c>
      <c r="DV305" s="265">
        <v>0</v>
      </c>
      <c r="DW305" s="265">
        <v>1.2999999999999999E-5</v>
      </c>
      <c r="DX305" s="265">
        <v>2.3140000000000001E-3</v>
      </c>
      <c r="DY305" s="265">
        <v>4.4429999999999999E-3</v>
      </c>
      <c r="DZ305" s="265">
        <v>0</v>
      </c>
      <c r="EA305" s="265">
        <v>1.4E-5</v>
      </c>
      <c r="EB305" s="265">
        <v>1.2E-5</v>
      </c>
      <c r="EC305" s="265">
        <v>1.2E-5</v>
      </c>
      <c r="ED305" s="265">
        <v>1.2E-5</v>
      </c>
      <c r="EE305" s="265">
        <v>1.2E-5</v>
      </c>
      <c r="EF305" s="265">
        <v>1.4729999999999999E-3</v>
      </c>
      <c r="EG305" s="265">
        <v>1.4E-5</v>
      </c>
      <c r="EH305" s="265">
        <v>1.7E-5</v>
      </c>
      <c r="EI305" s="265">
        <v>6.1224000000000001E-2</v>
      </c>
      <c r="EJ305" s="265">
        <v>5.1546000000000002E-2</v>
      </c>
      <c r="EK305" s="265">
        <v>2.0202000000000001E-2</v>
      </c>
      <c r="EL305" s="265">
        <v>3.125E-2</v>
      </c>
      <c r="EM305" s="265">
        <v>3.0899999999999998E-4</v>
      </c>
      <c r="EN305" s="265">
        <v>2.2900000000000001E-4</v>
      </c>
      <c r="EO305" s="265">
        <v>0.254</v>
      </c>
      <c r="EP305" s="265">
        <v>8.5482000000000002E-2</v>
      </c>
      <c r="EQ305" s="265">
        <v>3.503E-3</v>
      </c>
      <c r="ER305" s="265">
        <v>3.8070000000000001E-3</v>
      </c>
      <c r="ES305" s="265">
        <v>3.64E-3</v>
      </c>
      <c r="ET305" s="265">
        <v>3.869E-3</v>
      </c>
      <c r="EU305" s="265">
        <v>3.5839999999999999E-3</v>
      </c>
      <c r="EV305" s="265">
        <v>2.408E-3</v>
      </c>
      <c r="EW305" s="265">
        <v>2.9789999999999999E-3</v>
      </c>
      <c r="EX305" s="265">
        <v>3.3010000000000001E-3</v>
      </c>
      <c r="EY305" s="265">
        <v>3.6050000000000001E-3</v>
      </c>
      <c r="EZ305" s="265">
        <v>9.1628000000000001E-2</v>
      </c>
      <c r="FA305" s="265">
        <v>3.8319999999999999E-3</v>
      </c>
      <c r="FB305" s="265">
        <v>3.2469999999999999E-3</v>
      </c>
      <c r="FC305" s="265">
        <v>2.8340000000000001E-3</v>
      </c>
      <c r="FD305" s="265">
        <v>4.3010000000000001E-3</v>
      </c>
      <c r="FE305" s="265">
        <v>2.4020000000000001E-3</v>
      </c>
      <c r="FF305" s="265">
        <v>4.2220000000000001E-3</v>
      </c>
      <c r="FG305" s="265">
        <v>4.4590000000000003E-3</v>
      </c>
      <c r="FH305" s="265">
        <v>4.1399999999999996E-3</v>
      </c>
      <c r="FI305" s="265">
        <v>4.2199999999999998E-3</v>
      </c>
      <c r="FJ305" s="265">
        <v>1.35E-4</v>
      </c>
      <c r="FK305" s="265">
        <v>1.3899999999999999E-4</v>
      </c>
      <c r="FL305" s="265">
        <v>5.2490000000000002E-2</v>
      </c>
      <c r="FM305" s="265">
        <v>5.6396000000000002E-2</v>
      </c>
      <c r="FN305" s="265">
        <v>0.53656000000000004</v>
      </c>
      <c r="FO305" s="265">
        <v>0.52</v>
      </c>
      <c r="FP305" s="265">
        <v>0.10284</v>
      </c>
      <c r="FQ305" s="265">
        <v>0.50707999999999998</v>
      </c>
      <c r="FR305" s="265">
        <v>0.36808999999999997</v>
      </c>
      <c r="FS305" s="265">
        <v>0.34471000000000002</v>
      </c>
      <c r="FT305" s="265">
        <v>0.65305999999999997</v>
      </c>
      <c r="FU305" s="265">
        <v>0.66447999999999996</v>
      </c>
      <c r="FV305" s="265">
        <v>0.22997999999999999</v>
      </c>
      <c r="FW305" s="265">
        <v>0.11973</v>
      </c>
      <c r="FX305" s="265">
        <v>0.44341999999999998</v>
      </c>
      <c r="FY305" s="265">
        <v>0.10872999999999999</v>
      </c>
      <c r="FZ305" s="265">
        <v>0.11973</v>
      </c>
      <c r="GA305" s="265">
        <v>0.38940999999999998</v>
      </c>
      <c r="GB305" s="265">
        <v>0.18114</v>
      </c>
      <c r="GC305" s="265">
        <v>0.25456000000000001</v>
      </c>
      <c r="GD305" s="265">
        <v>0.60648999999999997</v>
      </c>
      <c r="GE305" s="265">
        <v>0.36454999999999999</v>
      </c>
      <c r="GF305" s="265">
        <v>0.42288999999999999</v>
      </c>
      <c r="GG305" s="265">
        <v>0.16017999999999999</v>
      </c>
      <c r="GH305" s="265">
        <v>0.18464</v>
      </c>
      <c r="GI305" s="265">
        <v>0.16599</v>
      </c>
      <c r="GJ305" s="265">
        <v>0.55217000000000005</v>
      </c>
      <c r="GK305" s="265">
        <v>0.52541000000000004</v>
      </c>
      <c r="GL305" s="265">
        <v>0.30591000000000002</v>
      </c>
      <c r="GM305" s="265">
        <v>0.51463000000000003</v>
      </c>
      <c r="GN305" s="265">
        <v>0.26001000000000002</v>
      </c>
      <c r="GO305" s="265">
        <v>0.50722</v>
      </c>
      <c r="GP305" s="265">
        <v>0.42577999999999999</v>
      </c>
      <c r="GQ305" s="265">
        <v>0.43110999999999999</v>
      </c>
      <c r="GR305" s="265">
        <v>0.38862000000000002</v>
      </c>
      <c r="GS305" s="265">
        <v>0.44522</v>
      </c>
      <c r="GT305" s="265">
        <v>0.43735000000000002</v>
      </c>
      <c r="GU305" s="265">
        <v>0.44141999999999998</v>
      </c>
      <c r="GV305" s="265">
        <v>0.43485000000000001</v>
      </c>
      <c r="GW305" s="265">
        <v>0.37866</v>
      </c>
      <c r="GX305" s="265">
        <v>0.53191999999999995</v>
      </c>
      <c r="GY305" s="265">
        <v>0.12077</v>
      </c>
      <c r="GZ305" s="265">
        <v>9.5773999999999998E-2</v>
      </c>
      <c r="HA305" s="265">
        <v>0.46594000000000002</v>
      </c>
      <c r="HB305" s="265">
        <v>0.45449000000000001</v>
      </c>
      <c r="HC305" s="265">
        <v>0.35560000000000003</v>
      </c>
      <c r="HD305" s="265">
        <v>0.24751999999999999</v>
      </c>
      <c r="HE305" s="265">
        <v>0.53239000000000003</v>
      </c>
      <c r="HF305" s="265">
        <v>0.23674000000000001</v>
      </c>
      <c r="HG305" s="265">
        <v>0.53229000000000004</v>
      </c>
      <c r="HH305" s="265">
        <v>0.53442999999999996</v>
      </c>
      <c r="HI305" s="265">
        <v>0.53225999999999996</v>
      </c>
      <c r="HJ305" s="265">
        <v>0.25352999999999998</v>
      </c>
      <c r="HK305" s="265">
        <v>0.59077999999999997</v>
      </c>
      <c r="HL305" s="265">
        <v>0.55542999999999998</v>
      </c>
      <c r="HM305" s="265">
        <v>0.42752000000000001</v>
      </c>
      <c r="HN305" s="265">
        <v>0.41857</v>
      </c>
      <c r="HO305" s="265">
        <v>0.41541</v>
      </c>
      <c r="HP305" s="265">
        <v>0.39855000000000002</v>
      </c>
      <c r="HQ305" s="265">
        <v>0.23050999999999999</v>
      </c>
      <c r="HR305" s="265">
        <v>0.22569</v>
      </c>
      <c r="HS305" s="265">
        <v>0.36742000000000002</v>
      </c>
      <c r="HT305" s="265">
        <v>0.21869</v>
      </c>
      <c r="HU305" s="265">
        <v>0.22253000000000001</v>
      </c>
      <c r="HV305" s="265">
        <v>0.43342999999999998</v>
      </c>
      <c r="HW305" s="265">
        <v>0.16799</v>
      </c>
      <c r="HX305" s="265">
        <v>0.19520000000000001</v>
      </c>
      <c r="HY305" s="265">
        <v>0.13303999999999999</v>
      </c>
      <c r="HZ305" s="265">
        <v>0.26582</v>
      </c>
      <c r="IA305" s="265">
        <v>0.35959000000000002</v>
      </c>
      <c r="IB305" s="265">
        <v>0.36509000000000003</v>
      </c>
      <c r="IC305" s="265">
        <v>0.35587999999999997</v>
      </c>
      <c r="ID305" s="265">
        <v>0.36115000000000003</v>
      </c>
      <c r="IE305" s="265">
        <v>0.37561</v>
      </c>
      <c r="IF305" s="265">
        <v>0.36242999999999997</v>
      </c>
      <c r="IG305" s="265">
        <v>0.46100000000000002</v>
      </c>
      <c r="IH305" s="265">
        <v>0.54469000000000001</v>
      </c>
      <c r="II305" s="265">
        <v>0.25247000000000003</v>
      </c>
      <c r="IJ305" s="265">
        <v>0.35149000000000002</v>
      </c>
      <c r="IK305" s="265">
        <v>0.34817999999999999</v>
      </c>
      <c r="IL305" s="265">
        <v>0.50390000000000001</v>
      </c>
      <c r="IM305" s="265">
        <v>0.29292000000000001</v>
      </c>
      <c r="IN305" s="265">
        <v>0.20412</v>
      </c>
      <c r="IO305" s="265">
        <v>7.7010999999999996E-2</v>
      </c>
      <c r="IP305" s="265">
        <v>0.47078999999999999</v>
      </c>
      <c r="IQ305" s="265">
        <v>0.39900000000000002</v>
      </c>
      <c r="IR305" s="265">
        <v>0.17422000000000001</v>
      </c>
      <c r="IS305" s="265">
        <v>0.46300999999999998</v>
      </c>
      <c r="IT305" s="265">
        <v>0.15462000000000001</v>
      </c>
      <c r="IU305" s="265">
        <v>0.45065</v>
      </c>
      <c r="IV305" s="265">
        <v>0.64471000000000001</v>
      </c>
      <c r="IW305" s="265">
        <v>0.35847000000000001</v>
      </c>
      <c r="IX305" s="265">
        <v>0.43633</v>
      </c>
      <c r="IY305" s="265">
        <v>0.27363999999999999</v>
      </c>
      <c r="IZ305" s="265">
        <v>0.25852000000000003</v>
      </c>
      <c r="JA305" s="265">
        <v>0.26698</v>
      </c>
      <c r="JB305" s="265">
        <v>0.25634000000000001</v>
      </c>
      <c r="JC305" s="265">
        <v>0.27362999999999998</v>
      </c>
      <c r="JD305" s="265">
        <v>0.29694999999999999</v>
      </c>
      <c r="JE305" s="265">
        <v>0.52141999999999999</v>
      </c>
      <c r="JF305" s="265">
        <v>0.12476</v>
      </c>
      <c r="JG305" s="265">
        <v>0.40067999999999998</v>
      </c>
      <c r="JH305" s="265">
        <v>0.30504999999999999</v>
      </c>
      <c r="JI305" s="265">
        <v>0.20885000000000001</v>
      </c>
      <c r="JJ305" s="265">
        <v>0.17349999999999999</v>
      </c>
      <c r="JK305" s="265">
        <v>0.21584</v>
      </c>
      <c r="JL305" s="265">
        <v>0.26305000000000001</v>
      </c>
      <c r="JM305" s="265">
        <v>0.46838000000000002</v>
      </c>
      <c r="JN305" s="265">
        <v>0.38381999999999999</v>
      </c>
      <c r="JO305" s="265">
        <v>0.42335</v>
      </c>
      <c r="JP305" s="265">
        <v>0.15024000000000001</v>
      </c>
      <c r="JQ305" s="265">
        <v>0.43447999999999998</v>
      </c>
      <c r="JR305" s="265">
        <v>0.36775999999999998</v>
      </c>
      <c r="JS305" s="265">
        <v>0.35925000000000001</v>
      </c>
      <c r="JT305" s="265">
        <v>9.1810000000000003E-2</v>
      </c>
      <c r="JU305" s="265">
        <v>0.31902999999999998</v>
      </c>
      <c r="JV305" s="265">
        <v>0.30467</v>
      </c>
      <c r="JW305" s="265">
        <v>0.44192999999999999</v>
      </c>
      <c r="JX305" s="265">
        <v>0.43730999999999998</v>
      </c>
      <c r="JY305" s="265">
        <v>0.42296</v>
      </c>
      <c r="JZ305" s="265">
        <v>0.38982</v>
      </c>
      <c r="KA305" s="265">
        <v>0.59482000000000002</v>
      </c>
      <c r="KB305" s="265">
        <v>0.75305</v>
      </c>
      <c r="KC305" s="265">
        <v>0.12978000000000001</v>
      </c>
      <c r="KD305" s="265">
        <v>0.10017</v>
      </c>
      <c r="KE305" s="265">
        <v>0.10649</v>
      </c>
      <c r="KF305" s="265">
        <v>0.11099000000000001</v>
      </c>
      <c r="KG305" s="265">
        <v>0.10589</v>
      </c>
      <c r="KH305" s="265">
        <v>0.34866999999999998</v>
      </c>
      <c r="KI305" s="265">
        <v>0.34636</v>
      </c>
      <c r="KJ305" s="265">
        <v>0.33896999999999999</v>
      </c>
      <c r="KK305" s="265">
        <v>0.65566000000000002</v>
      </c>
      <c r="KL305" s="265">
        <v>0.61280000000000001</v>
      </c>
      <c r="KM305" s="265">
        <v>0.96245000000000003</v>
      </c>
      <c r="KN305" s="265">
        <v>0.86375000000000002</v>
      </c>
      <c r="KO305" s="265">
        <v>0.75992999999999999</v>
      </c>
      <c r="KP305" s="265">
        <v>5.425120294779073E-3</v>
      </c>
      <c r="KQ305" s="265">
        <v>0.59452000000000005</v>
      </c>
      <c r="KR305" s="265">
        <v>0.53847999999999996</v>
      </c>
      <c r="KS305" s="265">
        <v>0.49519000000000002</v>
      </c>
      <c r="KT305" s="265">
        <v>0.92149142378083515</v>
      </c>
      <c r="KU305" s="265">
        <v>0.51149999999999995</v>
      </c>
      <c r="KV305" s="265">
        <v>0.67066999999999999</v>
      </c>
      <c r="KW305" s="265">
        <v>0.72660999999999998</v>
      </c>
      <c r="KX305" s="265">
        <v>0.80293000000000003</v>
      </c>
      <c r="KY305" s="265">
        <v>0.91225999999999996</v>
      </c>
      <c r="KZ305" s="265">
        <v>0.99014999999999997</v>
      </c>
      <c r="LA305" s="265">
        <v>0.99302000000000001</v>
      </c>
      <c r="LB305" s="265">
        <v>0.94371000000000005</v>
      </c>
      <c r="LC305" s="265">
        <v>1</v>
      </c>
      <c r="LD305" s="265">
        <v>0</v>
      </c>
      <c r="LE305" s="265">
        <v>8.2566000000000001E-2</v>
      </c>
      <c r="LF305" s="265">
        <v>0</v>
      </c>
      <c r="LG305" s="265">
        <v>0</v>
      </c>
      <c r="LH305" s="431">
        <v>7.5870699947699904E-4</v>
      </c>
      <c r="LI305" s="431">
        <v>6.3733721617609262E-4</v>
      </c>
      <c r="LJ305" s="431">
        <v>6.6421896917745471E-4</v>
      </c>
      <c r="LK305" s="431">
        <v>3.4848001087084413E-4</v>
      </c>
      <c r="LL305" s="431">
        <v>4.8060622066259384E-4</v>
      </c>
      <c r="LM305" s="431">
        <v>2.064966392936185E-4</v>
      </c>
      <c r="LN305" s="431">
        <v>3.1261015101335943E-4</v>
      </c>
      <c r="LO305" s="431">
        <v>1.0972460586344823E-4</v>
      </c>
      <c r="LP305" s="431">
        <v>2.04187206691131E-4</v>
      </c>
      <c r="LQ305" s="431">
        <v>1.1546446330612525E-4</v>
      </c>
      <c r="LR305" s="431">
        <v>6.5775052644312382E-4</v>
      </c>
      <c r="LS305" s="431">
        <v>3.9668093086220324E-4</v>
      </c>
      <c r="LT305" s="431">
        <v>6.7150546237826347E-4</v>
      </c>
      <c r="LU305" s="431">
        <v>2.5508823455311358E-4</v>
      </c>
      <c r="LV305" s="431">
        <v>4.1008510743267834E-4</v>
      </c>
      <c r="LW305" s="431">
        <v>1.7384903912898153E-4</v>
      </c>
      <c r="LX305" s="431">
        <v>3.4736847737804055E-4</v>
      </c>
      <c r="LY305" s="431">
        <v>1.8289456784259528E-4</v>
      </c>
      <c r="LZ305" s="431">
        <v>7.2419573552906513E-4</v>
      </c>
      <c r="MA305" s="431">
        <v>5.7560874847695231E-4</v>
      </c>
      <c r="MB305" s="431">
        <v>7.1927940007299185E-4</v>
      </c>
      <c r="MC305" s="431">
        <v>3.3739578793756664E-4</v>
      </c>
      <c r="MD305" s="431">
        <v>2.4820756516419351E-4</v>
      </c>
      <c r="ME305" s="431">
        <v>4.6033179387450218E-4</v>
      </c>
      <c r="MF305" s="431">
        <v>5.2852841326966882E-4</v>
      </c>
      <c r="MG305" s="431">
        <v>4.1723085450939834E-4</v>
      </c>
      <c r="MH305" s="266"/>
      <c r="MI305" s="266"/>
      <c r="MJ305" s="266"/>
      <c r="MK305" s="266"/>
      <c r="ML305" s="266"/>
      <c r="MM305" s="266"/>
      <c r="MN305" s="266"/>
      <c r="MO305" s="266"/>
      <c r="MP305" s="266"/>
      <c r="MQ305" s="266"/>
      <c r="MR305" s="266"/>
      <c r="MS305" s="266"/>
      <c r="MT305" s="266"/>
      <c r="MU305" s="266"/>
      <c r="MV305" s="266"/>
      <c r="MW305" s="266"/>
      <c r="MX305" s="266"/>
      <c r="MY305" s="266"/>
      <c r="MZ305" s="266"/>
      <c r="NA305" s="266"/>
      <c r="NB305" s="266"/>
      <c r="NC305" s="266"/>
      <c r="ND305" s="266"/>
      <c r="NE305" s="266"/>
      <c r="NF305" s="266"/>
      <c r="NG305" s="266"/>
      <c r="NH305" s="266"/>
      <c r="NI305" s="266"/>
      <c r="NJ305" s="266"/>
      <c r="NK305" s="266"/>
      <c r="NL305" s="266"/>
      <c r="NM305" s="266"/>
      <c r="NN305" s="266"/>
      <c r="NO305" s="266"/>
      <c r="NP305" s="266"/>
      <c r="NQ305" s="266"/>
      <c r="NR305" s="266"/>
      <c r="NS305" s="266"/>
      <c r="NT305" s="266"/>
      <c r="NU305" s="266"/>
      <c r="NV305" s="266"/>
      <c r="NW305" s="266"/>
      <c r="NX305" s="266"/>
      <c r="NY305" s="266"/>
      <c r="NZ305" s="266"/>
      <c r="OA305" s="266"/>
      <c r="OB305" s="266"/>
      <c r="OC305" s="266"/>
      <c r="OD305" s="266"/>
      <c r="OE305" s="266"/>
      <c r="OF305" s="266"/>
      <c r="OG305" s="266"/>
      <c r="OH305" s="266"/>
      <c r="OI305" s="266"/>
      <c r="OJ305" s="266"/>
      <c r="OK305" s="266"/>
      <c r="OL305" s="266"/>
      <c r="OM305" s="266"/>
      <c r="ON305" s="267"/>
    </row>
    <row r="306" spans="1:404">
      <c r="A306" s="261">
        <v>681</v>
      </c>
      <c r="B306" s="265">
        <v>4.3233000000000001E-2</v>
      </c>
      <c r="C306" s="265">
        <v>5.2602000000000003E-2</v>
      </c>
      <c r="D306" s="265">
        <v>6.0658999999999998E-2</v>
      </c>
      <c r="E306" s="265">
        <v>7.1795999999999999E-2</v>
      </c>
      <c r="F306" s="265">
        <v>4.1021000000000002E-2</v>
      </c>
      <c r="G306" s="265">
        <v>4.7654000000000002E-2</v>
      </c>
      <c r="H306" s="265">
        <v>0.13017999999999999</v>
      </c>
      <c r="I306" s="265">
        <v>0.26685999999999999</v>
      </c>
      <c r="J306" s="265">
        <v>0.24873999999999999</v>
      </c>
      <c r="K306" s="265">
        <v>2.0816999999999999E-2</v>
      </c>
      <c r="L306" s="265">
        <v>2.1361999999999999E-2</v>
      </c>
      <c r="M306" s="265">
        <v>2.3639E-2</v>
      </c>
      <c r="N306" s="265">
        <v>0.19802</v>
      </c>
      <c r="O306" s="265">
        <v>8.5500000000000007E-2</v>
      </c>
      <c r="P306" s="265">
        <v>4.6545000000000003E-2</v>
      </c>
      <c r="Q306" s="265">
        <v>3.3876999999999997E-2</v>
      </c>
      <c r="R306" s="265">
        <v>6.7404000000000006E-2</v>
      </c>
      <c r="S306" s="265">
        <v>0.18984000000000001</v>
      </c>
      <c r="T306" s="265">
        <v>0.13664000000000001</v>
      </c>
      <c r="U306" s="265">
        <v>0.14091000000000001</v>
      </c>
      <c r="V306" s="265">
        <v>9.4122999999999998E-2</v>
      </c>
      <c r="W306" s="265">
        <v>3.4257999999999997E-2</v>
      </c>
      <c r="X306" s="265">
        <v>2.8223000000000002E-2</v>
      </c>
      <c r="Y306" s="265">
        <v>3.7672999999999998E-2</v>
      </c>
      <c r="Z306" s="265">
        <v>2.5906999999999999E-2</v>
      </c>
      <c r="AA306" s="265">
        <v>4.3950000000000003E-2</v>
      </c>
      <c r="AB306" s="265">
        <v>3.0686999999999999E-2</v>
      </c>
      <c r="AC306" s="265">
        <v>0.26751000000000003</v>
      </c>
      <c r="AD306" s="265">
        <v>0.17965</v>
      </c>
      <c r="AE306" s="265">
        <v>2.3470000000000001E-2</v>
      </c>
      <c r="AF306" s="265">
        <v>2.7904000000000002E-2</v>
      </c>
      <c r="AG306" s="265">
        <v>1.6081000000000002E-2</v>
      </c>
      <c r="AH306" s="265">
        <v>2.0441000000000001E-2</v>
      </c>
      <c r="AI306" s="265">
        <v>1.9798E-2</v>
      </c>
      <c r="AJ306" s="265">
        <v>2.1177000000000001E-2</v>
      </c>
      <c r="AK306" s="265">
        <v>1.6024E-2</v>
      </c>
      <c r="AL306" s="265">
        <v>1.9531E-2</v>
      </c>
      <c r="AM306" s="265">
        <v>1.6424000000000001E-2</v>
      </c>
      <c r="AN306" s="265">
        <v>1.5283E-2</v>
      </c>
      <c r="AO306" s="265">
        <v>1.8280999999999999E-2</v>
      </c>
      <c r="AP306" s="265">
        <v>1.9493E-2</v>
      </c>
      <c r="AQ306" s="265">
        <v>1.5039E-2</v>
      </c>
      <c r="AR306" s="265">
        <v>1.8501E-2</v>
      </c>
      <c r="AS306" s="265">
        <v>1.8461999999999999E-2</v>
      </c>
      <c r="AT306" s="265">
        <v>1.5037E-2</v>
      </c>
      <c r="AU306" s="265">
        <v>1.8706E-2</v>
      </c>
      <c r="AV306" s="265">
        <v>1.5424E-2</v>
      </c>
      <c r="AW306" s="265">
        <v>2.1999999999999999E-2</v>
      </c>
      <c r="AX306" s="265">
        <v>2.2053E-2</v>
      </c>
      <c r="AY306" s="265">
        <v>2.01E-2</v>
      </c>
      <c r="AZ306" s="265">
        <v>1.7971999999999998E-2</v>
      </c>
      <c r="BA306" s="265">
        <v>2.7469E-2</v>
      </c>
      <c r="BB306" s="265">
        <v>2.7469E-2</v>
      </c>
      <c r="BC306" s="265">
        <v>2.7445000000000001E-2</v>
      </c>
      <c r="BD306" s="265">
        <v>2.7469E-2</v>
      </c>
      <c r="BE306" s="265">
        <v>5.6343999999999998E-2</v>
      </c>
      <c r="BF306" s="265">
        <v>4.9833000000000002E-2</v>
      </c>
      <c r="BG306" s="265">
        <v>0.23400000000000001</v>
      </c>
      <c r="BH306" s="265">
        <v>0.22957</v>
      </c>
      <c r="BI306" s="265">
        <v>0.60592000000000001</v>
      </c>
      <c r="BJ306" s="265">
        <v>0.54837000000000002</v>
      </c>
      <c r="BK306" s="265">
        <v>0.15844</v>
      </c>
      <c r="BL306" s="265">
        <v>0.30780999999999997</v>
      </c>
      <c r="BM306" s="265">
        <v>0.16341</v>
      </c>
      <c r="BN306" s="265">
        <v>0.33310000000000001</v>
      </c>
      <c r="BO306" s="265">
        <v>0.39713999999999999</v>
      </c>
      <c r="BP306" s="265">
        <v>2.8176E-2</v>
      </c>
      <c r="BQ306" s="265">
        <v>0.25990000000000002</v>
      </c>
      <c r="BR306" s="265">
        <v>0.34422999999999998</v>
      </c>
      <c r="BS306" s="265">
        <v>0.24773999999999999</v>
      </c>
      <c r="BT306" s="265">
        <v>0.27204</v>
      </c>
      <c r="BU306" s="265">
        <v>1.1335E-2</v>
      </c>
      <c r="BV306" s="265">
        <v>6.2595999999999997E-3</v>
      </c>
      <c r="BW306" s="265">
        <v>1.7595E-2</v>
      </c>
      <c r="BX306" s="265">
        <v>8.4848000000000007E-3</v>
      </c>
      <c r="BY306" s="265">
        <v>0.78020999999999996</v>
      </c>
      <c r="BZ306" s="265">
        <v>0.77615000000000001</v>
      </c>
      <c r="CA306" s="265">
        <v>0.998</v>
      </c>
      <c r="CB306" s="265">
        <v>0.85882000000000003</v>
      </c>
      <c r="CC306" s="265">
        <v>0.99185999999999996</v>
      </c>
      <c r="CD306" s="265">
        <v>0.77058000000000004</v>
      </c>
      <c r="CE306" s="265">
        <v>0.73040000000000005</v>
      </c>
      <c r="CF306" s="265">
        <v>0.78688999999999998</v>
      </c>
      <c r="CG306" s="265">
        <v>0.71540999999999999</v>
      </c>
      <c r="CH306" s="265">
        <v>0.74121000000000004</v>
      </c>
      <c r="CI306" s="265">
        <v>0.74855000000000005</v>
      </c>
      <c r="CJ306" s="265">
        <v>0.74619999999999997</v>
      </c>
      <c r="CK306" s="265">
        <v>0.77125999999999995</v>
      </c>
      <c r="CL306" s="265">
        <v>0.59211999999999998</v>
      </c>
      <c r="CM306" s="265">
        <v>6.4481999999999998E-2</v>
      </c>
      <c r="CN306" s="265">
        <v>3.8384000000000001E-2</v>
      </c>
      <c r="CO306" s="265">
        <v>6.0680999999999999E-2</v>
      </c>
      <c r="CP306" s="265">
        <v>6.3175999999999996E-2</v>
      </c>
      <c r="CQ306" s="265">
        <v>6.0172999999999997E-2</v>
      </c>
      <c r="CR306" s="265">
        <v>0.04</v>
      </c>
      <c r="CS306" s="265">
        <v>3.0612E-2</v>
      </c>
      <c r="CT306" s="265">
        <v>4.1237000000000003E-2</v>
      </c>
      <c r="CU306" s="265">
        <v>4.8000000000000001E-2</v>
      </c>
      <c r="CV306" s="265">
        <v>5.2663000000000001E-2</v>
      </c>
      <c r="CW306" s="265">
        <v>7.8787999999999997E-2</v>
      </c>
      <c r="CX306" s="265">
        <v>3.9175000000000001E-2</v>
      </c>
      <c r="CY306" s="265">
        <v>7.0102999999999999E-2</v>
      </c>
      <c r="CZ306" s="265">
        <v>0.17674999999999999</v>
      </c>
      <c r="DA306" s="265">
        <v>0.14760999999999999</v>
      </c>
      <c r="DB306" s="265">
        <v>2.0202000000000001E-2</v>
      </c>
      <c r="DC306" s="265">
        <v>2.0618999999999998E-2</v>
      </c>
      <c r="DD306" s="265">
        <v>1.8182E-2</v>
      </c>
      <c r="DE306" s="265">
        <v>3.9175000000000001E-2</v>
      </c>
      <c r="DF306" s="265">
        <v>4.2319999999999999E-4</v>
      </c>
      <c r="DG306" s="265">
        <v>4.7800000000000002E-4</v>
      </c>
      <c r="DH306" s="265">
        <v>3.1033999999999999E-2</v>
      </c>
      <c r="DI306" s="265">
        <v>7.6000000000000001E-6</v>
      </c>
      <c r="DJ306" s="265">
        <v>1.0000000000000001E-5</v>
      </c>
      <c r="DK306" s="265">
        <v>8.7000000000000001E-5</v>
      </c>
      <c r="DL306" s="265">
        <v>0</v>
      </c>
      <c r="DM306" s="265">
        <v>6.0780000000000003E-4</v>
      </c>
      <c r="DN306" s="265">
        <v>3.8800000000000001E-5</v>
      </c>
      <c r="DO306" s="265">
        <v>4.1999999999999996E-6</v>
      </c>
      <c r="DP306" s="265">
        <v>3.4600000000000001E-5</v>
      </c>
      <c r="DQ306" s="265">
        <v>1.7640000000000001E-4</v>
      </c>
      <c r="DR306" s="265">
        <v>3.6066000000000002E-3</v>
      </c>
      <c r="DS306" s="265">
        <v>1.1365999999999999E-2</v>
      </c>
      <c r="DT306" s="265">
        <v>1.5879000000000001E-2</v>
      </c>
      <c r="DU306" s="265">
        <v>5.8000000000000004E-6</v>
      </c>
      <c r="DV306" s="265">
        <v>0</v>
      </c>
      <c r="DW306" s="265">
        <v>1.1E-5</v>
      </c>
      <c r="DX306" s="265">
        <v>2.3316000000000001E-3</v>
      </c>
      <c r="DY306" s="265">
        <v>4.5136000000000004E-3</v>
      </c>
      <c r="DZ306" s="265">
        <v>0</v>
      </c>
      <c r="EA306" s="265">
        <v>1.1800000000000001E-5</v>
      </c>
      <c r="EB306" s="265">
        <v>1.0000000000000001E-5</v>
      </c>
      <c r="EC306" s="265">
        <v>1.0000000000000001E-5</v>
      </c>
      <c r="ED306" s="265">
        <v>1.0000000000000001E-5</v>
      </c>
      <c r="EE306" s="265">
        <v>1.0000000000000001E-5</v>
      </c>
      <c r="EF306" s="265">
        <v>1.4105999999999999E-3</v>
      </c>
      <c r="EG306" s="265">
        <v>1.1800000000000001E-5</v>
      </c>
      <c r="EH306" s="265">
        <v>1.42E-5</v>
      </c>
      <c r="EI306" s="265">
        <v>5.9182999999999999E-2</v>
      </c>
      <c r="EJ306" s="265">
        <v>4.9484E-2</v>
      </c>
      <c r="EK306" s="265">
        <v>1.8182E-2</v>
      </c>
      <c r="EL306" s="265">
        <v>2.9166999999999998E-2</v>
      </c>
      <c r="EM306" s="265">
        <v>2.6259999999999999E-4</v>
      </c>
      <c r="EN306" s="265">
        <v>1.9440000000000001E-4</v>
      </c>
      <c r="EO306" s="265">
        <v>0.24439</v>
      </c>
      <c r="EP306" s="265">
        <v>8.3215999999999998E-2</v>
      </c>
      <c r="EQ306" s="265">
        <v>3.3178000000000001E-3</v>
      </c>
      <c r="ER306" s="265">
        <v>3.6448000000000001E-3</v>
      </c>
      <c r="ES306" s="265">
        <v>3.4851999999999999E-3</v>
      </c>
      <c r="ET306" s="265">
        <v>3.6882E-3</v>
      </c>
      <c r="EU306" s="265">
        <v>3.4042E-3</v>
      </c>
      <c r="EV306" s="265">
        <v>2.3184E-3</v>
      </c>
      <c r="EW306" s="265">
        <v>2.8471999999999998E-3</v>
      </c>
      <c r="EX306" s="265">
        <v>3.1481999999999999E-3</v>
      </c>
      <c r="EY306" s="265">
        <v>3.4459999999999998E-3</v>
      </c>
      <c r="EZ306" s="265">
        <v>8.9300000000000004E-2</v>
      </c>
      <c r="FA306" s="265">
        <v>3.6662000000000001E-3</v>
      </c>
      <c r="FB306" s="265">
        <v>3.1234000000000001E-3</v>
      </c>
      <c r="FC306" s="265">
        <v>2.7331999999999999E-3</v>
      </c>
      <c r="FD306" s="265">
        <v>4.1029999999999999E-3</v>
      </c>
      <c r="FE306" s="265">
        <v>2.3164000000000001E-3</v>
      </c>
      <c r="FF306" s="265">
        <v>4.0201999999999998E-3</v>
      </c>
      <c r="FG306" s="265">
        <v>4.2566000000000001E-3</v>
      </c>
      <c r="FH306" s="265">
        <v>3.9303999999999997E-3</v>
      </c>
      <c r="FI306" s="265">
        <v>3.9805999999999999E-3</v>
      </c>
      <c r="FJ306" s="265">
        <v>1.142E-4</v>
      </c>
      <c r="FK306" s="265">
        <v>1.176E-4</v>
      </c>
      <c r="FL306" s="265">
        <v>5.0909000000000003E-2</v>
      </c>
      <c r="FM306" s="265">
        <v>5.4800000000000001E-2</v>
      </c>
      <c r="FN306" s="265">
        <v>0.52229999999999999</v>
      </c>
      <c r="FO306" s="265">
        <v>0.51</v>
      </c>
      <c r="FP306" s="265">
        <v>0.10038999999999999</v>
      </c>
      <c r="FQ306" s="265">
        <v>0.4965</v>
      </c>
      <c r="FR306" s="265">
        <v>0.35843000000000003</v>
      </c>
      <c r="FS306" s="265">
        <v>0.33663999999999999</v>
      </c>
      <c r="FT306" s="265">
        <v>0.64324000000000003</v>
      </c>
      <c r="FU306" s="265">
        <v>0.65227999999999997</v>
      </c>
      <c r="FV306" s="265">
        <v>0.22586999999999999</v>
      </c>
      <c r="FW306" s="265">
        <v>0.11703</v>
      </c>
      <c r="FX306" s="265">
        <v>0.43437999999999999</v>
      </c>
      <c r="FY306" s="265">
        <v>0.10630000000000001</v>
      </c>
      <c r="FZ306" s="265">
        <v>0.11703</v>
      </c>
      <c r="GA306" s="265">
        <v>0.38229000000000002</v>
      </c>
      <c r="GB306" s="265">
        <v>0.17738999999999999</v>
      </c>
      <c r="GC306" s="265">
        <v>0.24796000000000001</v>
      </c>
      <c r="GD306" s="265">
        <v>0.59579000000000004</v>
      </c>
      <c r="GE306" s="265">
        <v>0.35652</v>
      </c>
      <c r="GF306" s="265">
        <v>0.41477000000000003</v>
      </c>
      <c r="GG306" s="265">
        <v>0.15734000000000001</v>
      </c>
      <c r="GH306" s="265">
        <v>0.18129999999999999</v>
      </c>
      <c r="GI306" s="265">
        <v>0.16299</v>
      </c>
      <c r="GJ306" s="265">
        <v>0.54222999999999999</v>
      </c>
      <c r="GK306" s="265">
        <v>0.51905999999999997</v>
      </c>
      <c r="GL306" s="265">
        <v>0.29964000000000002</v>
      </c>
      <c r="GM306" s="265">
        <v>0.50473000000000001</v>
      </c>
      <c r="GN306" s="265">
        <v>0.25406000000000001</v>
      </c>
      <c r="GO306" s="265">
        <v>0.49886000000000003</v>
      </c>
      <c r="GP306" s="265">
        <v>0.4168</v>
      </c>
      <c r="GQ306" s="265">
        <v>0.42216999999999999</v>
      </c>
      <c r="GR306" s="265">
        <v>0.37933</v>
      </c>
      <c r="GS306" s="265">
        <v>0.43601000000000001</v>
      </c>
      <c r="GT306" s="265">
        <v>0.42825999999999997</v>
      </c>
      <c r="GU306" s="265">
        <v>0.43214999999999998</v>
      </c>
      <c r="GV306" s="265">
        <v>0.42576000000000003</v>
      </c>
      <c r="GW306" s="265">
        <v>0.36987999999999999</v>
      </c>
      <c r="GX306" s="265">
        <v>0.52193999999999996</v>
      </c>
      <c r="GY306" s="265">
        <v>0.11806</v>
      </c>
      <c r="GZ306" s="265">
        <v>9.3522999999999995E-2</v>
      </c>
      <c r="HA306" s="265">
        <v>0.45824999999999999</v>
      </c>
      <c r="HB306" s="265">
        <v>0.44566</v>
      </c>
      <c r="HC306" s="265">
        <v>0.34860000000000002</v>
      </c>
      <c r="HD306" s="265">
        <v>0.24229999999999999</v>
      </c>
      <c r="HE306" s="265">
        <v>0.52249999999999996</v>
      </c>
      <c r="HF306" s="265">
        <v>0.23155999999999999</v>
      </c>
      <c r="HG306" s="265">
        <v>0.52241000000000004</v>
      </c>
      <c r="HH306" s="265">
        <v>0.52449999999999997</v>
      </c>
      <c r="HI306" s="265">
        <v>0.52229999999999999</v>
      </c>
      <c r="HJ306" s="265">
        <v>0.24832000000000001</v>
      </c>
      <c r="HK306" s="265">
        <v>0.57889999999999997</v>
      </c>
      <c r="HL306" s="265">
        <v>0.54529000000000005</v>
      </c>
      <c r="HM306" s="265">
        <v>0.41855999999999999</v>
      </c>
      <c r="HN306" s="265">
        <v>0.41032999999999997</v>
      </c>
      <c r="HO306" s="265">
        <v>0.40715000000000001</v>
      </c>
      <c r="HP306" s="265">
        <v>0.39274999999999999</v>
      </c>
      <c r="HQ306" s="265">
        <v>0.22633</v>
      </c>
      <c r="HR306" s="265">
        <v>0.22123000000000001</v>
      </c>
      <c r="HS306" s="265">
        <v>0.35976000000000002</v>
      </c>
      <c r="HT306" s="265">
        <v>0.21467</v>
      </c>
      <c r="HU306" s="265">
        <v>0.21904999999999999</v>
      </c>
      <c r="HV306" s="265">
        <v>0.42415999999999998</v>
      </c>
      <c r="HW306" s="265">
        <v>0.16456000000000001</v>
      </c>
      <c r="HX306" s="265">
        <v>0.19159000000000001</v>
      </c>
      <c r="HY306" s="265">
        <v>0.12989999999999999</v>
      </c>
      <c r="HZ306" s="265">
        <v>0.26088</v>
      </c>
      <c r="IA306" s="265">
        <v>0.35198000000000002</v>
      </c>
      <c r="IB306" s="265">
        <v>0.35760999999999998</v>
      </c>
      <c r="IC306" s="265">
        <v>0.34855000000000003</v>
      </c>
      <c r="ID306" s="265">
        <v>0.35360000000000003</v>
      </c>
      <c r="IE306" s="265">
        <v>0.36788999999999999</v>
      </c>
      <c r="IF306" s="265">
        <v>0.35615000000000002</v>
      </c>
      <c r="IG306" s="265">
        <v>0.45152999999999999</v>
      </c>
      <c r="IH306" s="265">
        <v>0.53373999999999999</v>
      </c>
      <c r="II306" s="265">
        <v>0.24759999999999999</v>
      </c>
      <c r="IJ306" s="265">
        <v>0.34429999999999999</v>
      </c>
      <c r="IK306" s="265">
        <v>0.34122999999999998</v>
      </c>
      <c r="IL306" s="265">
        <v>0.49396000000000001</v>
      </c>
      <c r="IM306" s="265">
        <v>0.28675</v>
      </c>
      <c r="IN306" s="265">
        <v>0.20018</v>
      </c>
      <c r="IO306" s="265">
        <v>7.4482000000000007E-2</v>
      </c>
      <c r="IP306" s="265">
        <v>0.46110000000000001</v>
      </c>
      <c r="IQ306" s="265">
        <v>0.39212000000000002</v>
      </c>
      <c r="IR306" s="265">
        <v>0.17074</v>
      </c>
      <c r="IS306" s="265">
        <v>0.46011000000000002</v>
      </c>
      <c r="IT306" s="265">
        <v>0.15092</v>
      </c>
      <c r="IU306" s="265">
        <v>0.44146000000000002</v>
      </c>
      <c r="IV306" s="265">
        <v>0.63322999999999996</v>
      </c>
      <c r="IW306" s="265">
        <v>0.34993000000000002</v>
      </c>
      <c r="IX306" s="265">
        <v>0.42795</v>
      </c>
      <c r="IY306" s="265">
        <v>0.26806000000000002</v>
      </c>
      <c r="IZ306" s="265">
        <v>0.25342999999999999</v>
      </c>
      <c r="JA306" s="265">
        <v>0.26158999999999999</v>
      </c>
      <c r="JB306" s="265">
        <v>0.25118000000000001</v>
      </c>
      <c r="JC306" s="265">
        <v>0.26823000000000002</v>
      </c>
      <c r="JD306" s="265">
        <v>0.29055999999999998</v>
      </c>
      <c r="JE306" s="265">
        <v>0.51139999999999997</v>
      </c>
      <c r="JF306" s="265">
        <v>0.12202</v>
      </c>
      <c r="JG306" s="265">
        <v>0.39251999999999998</v>
      </c>
      <c r="JH306" s="265">
        <v>0.29847000000000001</v>
      </c>
      <c r="JI306" s="265">
        <v>0.20396</v>
      </c>
      <c r="JJ306" s="265">
        <v>0.17196</v>
      </c>
      <c r="JK306" s="265">
        <v>0.21412</v>
      </c>
      <c r="JL306" s="265">
        <v>0.25796999999999998</v>
      </c>
      <c r="JM306" s="265">
        <v>0.45978999999999998</v>
      </c>
      <c r="JN306" s="265">
        <v>0.37551000000000001</v>
      </c>
      <c r="JO306" s="265">
        <v>0.41446</v>
      </c>
      <c r="JP306" s="265">
        <v>0.14691000000000001</v>
      </c>
      <c r="JQ306" s="265">
        <v>0.42523</v>
      </c>
      <c r="JR306" s="265">
        <v>0.36076000000000003</v>
      </c>
      <c r="JS306" s="265">
        <v>0.35114000000000001</v>
      </c>
      <c r="JT306" s="265">
        <v>8.9535000000000003E-2</v>
      </c>
      <c r="JU306" s="265">
        <v>0.31319000000000002</v>
      </c>
      <c r="JV306" s="265">
        <v>0.29781000000000002</v>
      </c>
      <c r="JW306" s="265">
        <v>0.43257000000000001</v>
      </c>
      <c r="JX306" s="265">
        <v>0.42960999999999999</v>
      </c>
      <c r="JY306" s="265">
        <v>0.41491</v>
      </c>
      <c r="JZ306" s="265">
        <v>0.38213999999999998</v>
      </c>
      <c r="KA306" s="265">
        <v>0.58404999999999996</v>
      </c>
      <c r="KB306" s="265">
        <v>0.74189000000000005</v>
      </c>
      <c r="KC306" s="265">
        <v>0.12687999999999999</v>
      </c>
      <c r="KD306" s="265">
        <v>9.7871E-2</v>
      </c>
      <c r="KE306" s="265">
        <v>0.10408000000000001</v>
      </c>
      <c r="KF306" s="265">
        <v>0.10858</v>
      </c>
      <c r="KG306" s="265">
        <v>0.10358000000000001</v>
      </c>
      <c r="KH306" s="265">
        <v>0.34223999999999999</v>
      </c>
      <c r="KI306" s="265">
        <v>0.33800999999999998</v>
      </c>
      <c r="KJ306" s="265">
        <v>0.33072000000000001</v>
      </c>
      <c r="KK306" s="265">
        <v>0.64463000000000004</v>
      </c>
      <c r="KL306" s="265">
        <v>0.60099999999999998</v>
      </c>
      <c r="KM306" s="265">
        <v>0.95104</v>
      </c>
      <c r="KN306" s="265">
        <v>0.85387000000000002</v>
      </c>
      <c r="KO306" s="265">
        <v>0.75146999999999997</v>
      </c>
      <c r="KP306" s="265">
        <v>5.3796012962263823E-3</v>
      </c>
      <c r="KQ306" s="265">
        <v>0.58806999999999998</v>
      </c>
      <c r="KR306" s="265">
        <v>0.53266999999999998</v>
      </c>
      <c r="KS306" s="265">
        <v>0.48984</v>
      </c>
      <c r="KT306" s="265">
        <v>0.91543601560284849</v>
      </c>
      <c r="KU306" s="265">
        <v>0.51573999999999998</v>
      </c>
      <c r="KV306" s="265">
        <v>0.67408999999999997</v>
      </c>
      <c r="KW306" s="265">
        <v>0.72963</v>
      </c>
      <c r="KX306" s="265">
        <v>0.80533999999999994</v>
      </c>
      <c r="KY306" s="265">
        <v>0.91366000000000003</v>
      </c>
      <c r="KZ306" s="265">
        <v>0.99058000000000002</v>
      </c>
      <c r="LA306" s="265">
        <v>0.99261999999999995</v>
      </c>
      <c r="LB306" s="265">
        <v>0.94272</v>
      </c>
      <c r="LC306" s="265">
        <v>1</v>
      </c>
      <c r="LD306" s="265">
        <v>0</v>
      </c>
      <c r="LE306" s="265">
        <v>8.0964999999999995E-2</v>
      </c>
      <c r="LF306" s="265">
        <v>0</v>
      </c>
      <c r="LG306" s="265">
        <v>0</v>
      </c>
      <c r="LH306" s="431">
        <v>7.3574372800067067E-4</v>
      </c>
      <c r="LI306" s="431">
        <v>6.1473227106034756E-4</v>
      </c>
      <c r="LJ306" s="431">
        <v>6.4656772883608937E-4</v>
      </c>
      <c r="LK306" s="431">
        <v>3.3272433211095631E-4</v>
      </c>
      <c r="LL306" s="431">
        <v>4.5749169657938182E-4</v>
      </c>
      <c r="LM306" s="431">
        <v>1.9164140394423157E-4</v>
      </c>
      <c r="LN306" s="431">
        <v>3.0262966174632311E-4</v>
      </c>
      <c r="LO306" s="431">
        <v>1.0467805259395391E-4</v>
      </c>
      <c r="LP306" s="431">
        <v>1.9780165166594088E-4</v>
      </c>
      <c r="LQ306" s="431">
        <v>1.0274511441821232E-4</v>
      </c>
      <c r="LR306" s="431">
        <v>6.3727423548698425E-4</v>
      </c>
      <c r="LS306" s="431">
        <v>3.804248699452728E-4</v>
      </c>
      <c r="LT306" s="431">
        <v>6.5362517489120364E-4</v>
      </c>
      <c r="LU306" s="431">
        <v>2.4668191326782107E-4</v>
      </c>
      <c r="LV306" s="431">
        <v>4.0237366920337081E-4</v>
      </c>
      <c r="LW306" s="431">
        <v>1.6359322762582451E-4</v>
      </c>
      <c r="LX306" s="431">
        <v>3.3027157769538462E-4</v>
      </c>
      <c r="LY306" s="431">
        <v>1.7624790780246258E-4</v>
      </c>
      <c r="LZ306" s="431">
        <v>7.0251972647383809E-4</v>
      </c>
      <c r="MA306" s="431">
        <v>5.5828772019594908E-4</v>
      </c>
      <c r="MB306" s="431">
        <v>6.9811521098017693E-4</v>
      </c>
      <c r="MC306" s="431">
        <v>3.2399295014329255E-4</v>
      </c>
      <c r="MD306" s="431">
        <v>2.4133049009833485E-4</v>
      </c>
      <c r="ME306" s="431">
        <v>4.4283858733251691E-4</v>
      </c>
      <c r="MF306" s="431">
        <v>5.1073759095743299E-4</v>
      </c>
      <c r="MG306" s="431">
        <v>4.0773898945190012E-4</v>
      </c>
      <c r="MH306" s="266"/>
      <c r="MI306" s="266"/>
      <c r="MJ306" s="266"/>
      <c r="MK306" s="266"/>
      <c r="ML306" s="266"/>
      <c r="MM306" s="266"/>
      <c r="MN306" s="266"/>
      <c r="MO306" s="266"/>
      <c r="MP306" s="266"/>
      <c r="MQ306" s="266"/>
      <c r="MR306" s="266"/>
      <c r="MS306" s="266"/>
      <c r="MT306" s="266"/>
      <c r="MU306" s="266"/>
      <c r="MV306" s="266"/>
      <c r="MW306" s="266"/>
      <c r="MX306" s="266"/>
      <c r="MY306" s="266"/>
      <c r="MZ306" s="266"/>
      <c r="NA306" s="266"/>
      <c r="NB306" s="266"/>
      <c r="NC306" s="266"/>
      <c r="ND306" s="266"/>
      <c r="NE306" s="266"/>
      <c r="NF306" s="266"/>
      <c r="NG306" s="266"/>
      <c r="NH306" s="266"/>
      <c r="NI306" s="266"/>
      <c r="NJ306" s="266"/>
      <c r="NK306" s="266"/>
      <c r="NL306" s="266"/>
      <c r="NM306" s="266"/>
      <c r="NN306" s="266"/>
      <c r="NO306" s="266"/>
      <c r="NP306" s="266"/>
      <c r="NQ306" s="266"/>
      <c r="NR306" s="266"/>
      <c r="NS306" s="266"/>
      <c r="NT306" s="266"/>
      <c r="NU306" s="266"/>
      <c r="NV306" s="266"/>
      <c r="NW306" s="266"/>
      <c r="NX306" s="266"/>
      <c r="NY306" s="266"/>
      <c r="NZ306" s="266"/>
      <c r="OA306" s="266"/>
      <c r="OB306" s="266"/>
      <c r="OC306" s="266"/>
      <c r="OD306" s="266"/>
      <c r="OE306" s="266"/>
      <c r="OF306" s="266"/>
      <c r="OG306" s="266"/>
      <c r="OH306" s="266"/>
      <c r="OI306" s="266"/>
      <c r="OJ306" s="266"/>
      <c r="OK306" s="266"/>
      <c r="OL306" s="266"/>
      <c r="OM306" s="266"/>
      <c r="ON306" s="267"/>
    </row>
    <row r="307" spans="1:404">
      <c r="A307" s="261">
        <v>682</v>
      </c>
      <c r="B307" s="265">
        <v>4.2271000000000003E-2</v>
      </c>
      <c r="C307" s="265">
        <v>5.1172000000000002E-2</v>
      </c>
      <c r="D307" s="265">
        <v>5.8838000000000001E-2</v>
      </c>
      <c r="E307" s="265">
        <v>6.9616999999999998E-2</v>
      </c>
      <c r="F307" s="265">
        <v>4.0087999999999999E-2</v>
      </c>
      <c r="G307" s="265">
        <v>4.6244E-2</v>
      </c>
      <c r="H307" s="265">
        <v>0.12827</v>
      </c>
      <c r="I307" s="265">
        <v>0.26334000000000002</v>
      </c>
      <c r="J307" s="265">
        <v>0.24457000000000001</v>
      </c>
      <c r="K307" s="265">
        <v>2.1684999999999999E-2</v>
      </c>
      <c r="L307" s="265">
        <v>2.2679999999999999E-2</v>
      </c>
      <c r="M307" s="265">
        <v>2.5536E-2</v>
      </c>
      <c r="N307" s="265">
        <v>0.19288</v>
      </c>
      <c r="O307" s="265">
        <v>8.3366999999999997E-2</v>
      </c>
      <c r="P307" s="265">
        <v>4.5201999999999999E-2</v>
      </c>
      <c r="Q307" s="265">
        <v>3.2765000000000002E-2</v>
      </c>
      <c r="R307" s="265">
        <v>6.5296999999999994E-2</v>
      </c>
      <c r="S307" s="265">
        <v>0.18790000000000001</v>
      </c>
      <c r="T307" s="265">
        <v>0.13467999999999999</v>
      </c>
      <c r="U307" s="265">
        <v>0.13925000000000001</v>
      </c>
      <c r="V307" s="265">
        <v>9.2780000000000001E-2</v>
      </c>
      <c r="W307" s="265">
        <v>3.5996E-2</v>
      </c>
      <c r="X307" s="265">
        <v>2.8666000000000001E-2</v>
      </c>
      <c r="Y307" s="265">
        <v>3.7763999999999999E-2</v>
      </c>
      <c r="Z307" s="265">
        <v>2.5524000000000002E-2</v>
      </c>
      <c r="AA307" s="265">
        <v>4.3213000000000001E-2</v>
      </c>
      <c r="AB307" s="265">
        <v>3.0179000000000001E-2</v>
      </c>
      <c r="AC307" s="265">
        <v>0.26388</v>
      </c>
      <c r="AD307" s="265">
        <v>0.17698</v>
      </c>
      <c r="AE307" s="265">
        <v>2.3911999999999999E-2</v>
      </c>
      <c r="AF307" s="265">
        <v>2.7688999999999998E-2</v>
      </c>
      <c r="AG307" s="265">
        <v>1.8176000000000001E-2</v>
      </c>
      <c r="AH307" s="265">
        <v>1.9779999999999999E-2</v>
      </c>
      <c r="AI307" s="265">
        <v>2.1083000000000001E-2</v>
      </c>
      <c r="AJ307" s="265">
        <v>2.1122999999999999E-2</v>
      </c>
      <c r="AK307" s="265">
        <v>1.5542E-2</v>
      </c>
      <c r="AL307" s="265">
        <v>2.0427000000000001E-2</v>
      </c>
      <c r="AM307" s="265">
        <v>1.5526E-2</v>
      </c>
      <c r="AN307" s="265">
        <v>1.4626E-2</v>
      </c>
      <c r="AO307" s="265">
        <v>1.8686999999999999E-2</v>
      </c>
      <c r="AP307" s="265">
        <v>1.9633000000000001E-2</v>
      </c>
      <c r="AQ307" s="265">
        <v>1.4097999999999999E-2</v>
      </c>
      <c r="AR307" s="265">
        <v>1.8825999999999999E-2</v>
      </c>
      <c r="AS307" s="265">
        <v>1.8228999999999999E-2</v>
      </c>
      <c r="AT307" s="265">
        <v>1.4156999999999999E-2</v>
      </c>
      <c r="AU307" s="265">
        <v>1.8658000000000001E-2</v>
      </c>
      <c r="AV307" s="265">
        <v>1.4370000000000001E-2</v>
      </c>
      <c r="AW307" s="265">
        <v>2.1975000000000001E-2</v>
      </c>
      <c r="AX307" s="265">
        <v>2.1850000000000001E-2</v>
      </c>
      <c r="AY307" s="265">
        <v>2.0032999999999999E-2</v>
      </c>
      <c r="AZ307" s="265">
        <v>1.7759E-2</v>
      </c>
      <c r="BA307" s="265">
        <v>2.7949999999999999E-2</v>
      </c>
      <c r="BB307" s="265">
        <v>2.7949999999999999E-2</v>
      </c>
      <c r="BC307" s="265">
        <v>2.7925999999999999E-2</v>
      </c>
      <c r="BD307" s="265">
        <v>2.7949999999999999E-2</v>
      </c>
      <c r="BE307" s="265">
        <v>5.3378000000000002E-2</v>
      </c>
      <c r="BF307" s="265">
        <v>4.7196000000000002E-2</v>
      </c>
      <c r="BG307" s="265">
        <v>0.22556000000000001</v>
      </c>
      <c r="BH307" s="265">
        <v>0.22225</v>
      </c>
      <c r="BI307" s="265">
        <v>0.58989999999999998</v>
      </c>
      <c r="BJ307" s="265">
        <v>0.53383000000000003</v>
      </c>
      <c r="BK307" s="265">
        <v>0.16103999999999999</v>
      </c>
      <c r="BL307" s="265">
        <v>0.30048999999999998</v>
      </c>
      <c r="BM307" s="265">
        <v>0.15609999999999999</v>
      </c>
      <c r="BN307" s="265">
        <v>0.32952999999999999</v>
      </c>
      <c r="BO307" s="265">
        <v>0.45143</v>
      </c>
      <c r="BP307" s="265">
        <v>2.5600000000000001E-2</v>
      </c>
      <c r="BQ307" s="265">
        <v>0.25497999999999998</v>
      </c>
      <c r="BR307" s="265">
        <v>0.34984999999999999</v>
      </c>
      <c r="BS307" s="265">
        <v>0.25109999999999999</v>
      </c>
      <c r="BT307" s="265">
        <v>0.29704999999999998</v>
      </c>
      <c r="BU307" s="265">
        <v>1.1924000000000001E-2</v>
      </c>
      <c r="BV307" s="265">
        <v>6.6232000000000001E-3</v>
      </c>
      <c r="BW307" s="265">
        <v>1.7989999999999999E-2</v>
      </c>
      <c r="BX307" s="265">
        <v>8.3896000000000005E-3</v>
      </c>
      <c r="BY307" s="265">
        <v>0.78303999999999996</v>
      </c>
      <c r="BZ307" s="265">
        <v>0.77907999999999999</v>
      </c>
      <c r="CA307" s="265">
        <v>0.996</v>
      </c>
      <c r="CB307" s="265">
        <v>0.86087000000000002</v>
      </c>
      <c r="CC307" s="265">
        <v>0.99292000000000002</v>
      </c>
      <c r="CD307" s="265">
        <v>0.77347999999999995</v>
      </c>
      <c r="CE307" s="265">
        <v>0.73270000000000002</v>
      </c>
      <c r="CF307" s="265">
        <v>0.78944999999999999</v>
      </c>
      <c r="CG307" s="265">
        <v>0.71435999999999999</v>
      </c>
      <c r="CH307" s="265">
        <v>0.74382999999999999</v>
      </c>
      <c r="CI307" s="265">
        <v>0.75146000000000002</v>
      </c>
      <c r="CJ307" s="265">
        <v>0.74873000000000001</v>
      </c>
      <c r="CK307" s="265">
        <v>0.77122999999999997</v>
      </c>
      <c r="CL307" s="265">
        <v>0.59802999999999995</v>
      </c>
      <c r="CM307" s="265">
        <v>6.2635999999999997E-2</v>
      </c>
      <c r="CN307" s="265">
        <v>3.6364E-2</v>
      </c>
      <c r="CO307" s="265">
        <v>5.9097999999999998E-2</v>
      </c>
      <c r="CP307" s="265">
        <v>6.0977999999999997E-2</v>
      </c>
      <c r="CQ307" s="265">
        <v>5.8078999999999999E-2</v>
      </c>
      <c r="CR307" s="265">
        <v>0.04</v>
      </c>
      <c r="CS307" s="265">
        <v>3.0612E-2</v>
      </c>
      <c r="CT307" s="265">
        <v>4.1237000000000003E-2</v>
      </c>
      <c r="CU307" s="265">
        <v>4.5999999999999999E-2</v>
      </c>
      <c r="CV307" s="265">
        <v>5.1526000000000002E-2</v>
      </c>
      <c r="CW307" s="265">
        <v>7.6768000000000003E-2</v>
      </c>
      <c r="CX307" s="265">
        <v>3.7113E-2</v>
      </c>
      <c r="CY307" s="265">
        <v>6.8041000000000004E-2</v>
      </c>
      <c r="CZ307" s="265">
        <v>0.1704</v>
      </c>
      <c r="DA307" s="265">
        <v>0.14346999999999999</v>
      </c>
      <c r="DB307" s="265">
        <v>2.0202000000000001E-2</v>
      </c>
      <c r="DC307" s="265">
        <v>2.0618999999999998E-2</v>
      </c>
      <c r="DD307" s="265">
        <v>1.6161999999999999E-2</v>
      </c>
      <c r="DE307" s="265">
        <v>3.7113E-2</v>
      </c>
      <c r="DF307" s="265">
        <v>3.614E-4</v>
      </c>
      <c r="DG307" s="265">
        <v>4.1599999999999997E-4</v>
      </c>
      <c r="DH307" s="265">
        <v>2.8538000000000001E-2</v>
      </c>
      <c r="DI307" s="265">
        <v>6.1999999999999999E-6</v>
      </c>
      <c r="DJ307" s="265">
        <v>7.9999999999999996E-6</v>
      </c>
      <c r="DK307" s="265">
        <v>7.1000000000000005E-5</v>
      </c>
      <c r="DL307" s="265">
        <v>0</v>
      </c>
      <c r="DM307" s="265">
        <v>5.4759999999999997E-4</v>
      </c>
      <c r="DN307" s="265">
        <v>3.1600000000000002E-5</v>
      </c>
      <c r="DO307" s="265">
        <v>3.4000000000000001E-6</v>
      </c>
      <c r="DP307" s="265">
        <v>2.8200000000000001E-5</v>
      </c>
      <c r="DQ307" s="265">
        <v>1.448E-4</v>
      </c>
      <c r="DR307" s="265">
        <v>3.6602000000000002E-3</v>
      </c>
      <c r="DS307" s="265">
        <v>1.1180000000000001E-2</v>
      </c>
      <c r="DT307" s="265">
        <v>1.5516E-2</v>
      </c>
      <c r="DU307" s="265">
        <v>4.6E-6</v>
      </c>
      <c r="DV307" s="265">
        <v>0</v>
      </c>
      <c r="DW307" s="265">
        <v>9.0000000000000002E-6</v>
      </c>
      <c r="DX307" s="265">
        <v>2.3492000000000001E-3</v>
      </c>
      <c r="DY307" s="265">
        <v>4.5842000000000001E-3</v>
      </c>
      <c r="DZ307" s="265">
        <v>0</v>
      </c>
      <c r="EA307" s="265">
        <v>9.5999999999999996E-6</v>
      </c>
      <c r="EB307" s="265">
        <v>7.9999999999999996E-6</v>
      </c>
      <c r="EC307" s="265">
        <v>7.9999999999999996E-6</v>
      </c>
      <c r="ED307" s="265">
        <v>7.9999999999999996E-6</v>
      </c>
      <c r="EE307" s="265">
        <v>7.9999999999999996E-6</v>
      </c>
      <c r="EF307" s="265">
        <v>1.3481999999999999E-3</v>
      </c>
      <c r="EG307" s="265">
        <v>9.5999999999999996E-6</v>
      </c>
      <c r="EH307" s="265">
        <v>1.1399999999999999E-5</v>
      </c>
      <c r="EI307" s="265">
        <v>5.7141999999999998E-2</v>
      </c>
      <c r="EJ307" s="265">
        <v>4.7421999999999999E-2</v>
      </c>
      <c r="EK307" s="265">
        <v>1.6161999999999999E-2</v>
      </c>
      <c r="EL307" s="265">
        <v>2.7082999999999999E-2</v>
      </c>
      <c r="EM307" s="265">
        <v>2.162E-4</v>
      </c>
      <c r="EN307" s="265">
        <v>1.5980000000000001E-4</v>
      </c>
      <c r="EO307" s="265">
        <v>0.23479</v>
      </c>
      <c r="EP307" s="265">
        <v>8.0950999999999995E-2</v>
      </c>
      <c r="EQ307" s="265">
        <v>3.1326000000000001E-3</v>
      </c>
      <c r="ER307" s="265">
        <v>3.4826000000000002E-3</v>
      </c>
      <c r="ES307" s="265">
        <v>3.3303999999999999E-3</v>
      </c>
      <c r="ET307" s="265">
        <v>3.5073999999999999E-3</v>
      </c>
      <c r="EU307" s="265">
        <v>3.2244000000000001E-3</v>
      </c>
      <c r="EV307" s="265">
        <v>2.2288E-3</v>
      </c>
      <c r="EW307" s="265">
        <v>2.7154000000000002E-3</v>
      </c>
      <c r="EX307" s="265">
        <v>2.9954000000000001E-3</v>
      </c>
      <c r="EY307" s="265">
        <v>3.287E-3</v>
      </c>
      <c r="EZ307" s="265">
        <v>8.6972999999999995E-2</v>
      </c>
      <c r="FA307" s="265">
        <v>3.5003999999999999E-3</v>
      </c>
      <c r="FB307" s="265">
        <v>2.9997999999999999E-3</v>
      </c>
      <c r="FC307" s="265">
        <v>2.6324E-3</v>
      </c>
      <c r="FD307" s="265">
        <v>3.9050000000000001E-3</v>
      </c>
      <c r="FE307" s="265">
        <v>2.2307999999999998E-3</v>
      </c>
      <c r="FF307" s="265">
        <v>3.8184E-3</v>
      </c>
      <c r="FG307" s="265">
        <v>4.0542E-3</v>
      </c>
      <c r="FH307" s="265">
        <v>3.7207999999999998E-3</v>
      </c>
      <c r="FI307" s="265">
        <v>3.7412000000000001E-3</v>
      </c>
      <c r="FJ307" s="265">
        <v>9.3399999999999993E-5</v>
      </c>
      <c r="FK307" s="265">
        <v>9.6199999999999994E-5</v>
      </c>
      <c r="FL307" s="265">
        <v>4.9327999999999997E-2</v>
      </c>
      <c r="FM307" s="265">
        <v>5.3204000000000001E-2</v>
      </c>
      <c r="FN307" s="265">
        <v>0.50804000000000005</v>
      </c>
      <c r="FO307" s="265">
        <v>0.5</v>
      </c>
      <c r="FP307" s="265">
        <v>9.7939999999999999E-2</v>
      </c>
      <c r="FQ307" s="265">
        <v>0.48591000000000001</v>
      </c>
      <c r="FR307" s="265">
        <v>0.34877000000000002</v>
      </c>
      <c r="FS307" s="265">
        <v>0.32856999999999997</v>
      </c>
      <c r="FT307" s="265">
        <v>0.63341999999999998</v>
      </c>
      <c r="FU307" s="265">
        <v>0.64007000000000003</v>
      </c>
      <c r="FV307" s="265">
        <v>0.22175</v>
      </c>
      <c r="FW307" s="265">
        <v>0.11432</v>
      </c>
      <c r="FX307" s="265">
        <v>0.42534</v>
      </c>
      <c r="FY307" s="265">
        <v>0.10388</v>
      </c>
      <c r="FZ307" s="265">
        <v>0.11432</v>
      </c>
      <c r="GA307" s="265">
        <v>0.37517</v>
      </c>
      <c r="GB307" s="265">
        <v>0.17363999999999999</v>
      </c>
      <c r="GC307" s="265">
        <v>0.24135000000000001</v>
      </c>
      <c r="GD307" s="265">
        <v>0.58509</v>
      </c>
      <c r="GE307" s="265">
        <v>0.34849000000000002</v>
      </c>
      <c r="GF307" s="265">
        <v>0.40665000000000001</v>
      </c>
      <c r="GG307" s="265">
        <v>0.1545</v>
      </c>
      <c r="GH307" s="265">
        <v>0.17795</v>
      </c>
      <c r="GI307" s="265">
        <v>0.15998999999999999</v>
      </c>
      <c r="GJ307" s="265">
        <v>0.53229000000000004</v>
      </c>
      <c r="GK307" s="265">
        <v>0.51270000000000004</v>
      </c>
      <c r="GL307" s="265">
        <v>0.29337000000000002</v>
      </c>
      <c r="GM307" s="265">
        <v>0.49481999999999998</v>
      </c>
      <c r="GN307" s="265">
        <v>0.24812000000000001</v>
      </c>
      <c r="GO307" s="265">
        <v>0.49051</v>
      </c>
      <c r="GP307" s="265">
        <v>0.40782000000000002</v>
      </c>
      <c r="GQ307" s="265">
        <v>0.41322999999999999</v>
      </c>
      <c r="GR307" s="265">
        <v>0.37003000000000003</v>
      </c>
      <c r="GS307" s="265">
        <v>0.42681000000000002</v>
      </c>
      <c r="GT307" s="265">
        <v>0.41915999999999998</v>
      </c>
      <c r="GU307" s="265">
        <v>0.42288999999999999</v>
      </c>
      <c r="GV307" s="265">
        <v>0.41666999999999998</v>
      </c>
      <c r="GW307" s="265">
        <v>0.36109999999999998</v>
      </c>
      <c r="GX307" s="265">
        <v>0.51197000000000004</v>
      </c>
      <c r="GY307" s="265">
        <v>0.11534999999999999</v>
      </c>
      <c r="GZ307" s="265">
        <v>9.1272000000000006E-2</v>
      </c>
      <c r="HA307" s="265">
        <v>0.45057000000000003</v>
      </c>
      <c r="HB307" s="265">
        <v>0.43684000000000001</v>
      </c>
      <c r="HC307" s="265">
        <v>0.34160000000000001</v>
      </c>
      <c r="HD307" s="265">
        <v>0.23707</v>
      </c>
      <c r="HE307" s="265">
        <v>0.51261000000000001</v>
      </c>
      <c r="HF307" s="265">
        <v>0.22639000000000001</v>
      </c>
      <c r="HG307" s="265">
        <v>0.51251999999999998</v>
      </c>
      <c r="HH307" s="265">
        <v>0.51456999999999997</v>
      </c>
      <c r="HI307" s="265">
        <v>0.51232999999999995</v>
      </c>
      <c r="HJ307" s="265">
        <v>0.24312</v>
      </c>
      <c r="HK307" s="265">
        <v>0.56701000000000001</v>
      </c>
      <c r="HL307" s="265">
        <v>0.53515000000000001</v>
      </c>
      <c r="HM307" s="265">
        <v>0.40960000000000002</v>
      </c>
      <c r="HN307" s="265">
        <v>0.40207999999999999</v>
      </c>
      <c r="HO307" s="265">
        <v>0.39889999999999998</v>
      </c>
      <c r="HP307" s="265">
        <v>0.38696000000000003</v>
      </c>
      <c r="HQ307" s="265">
        <v>0.22216</v>
      </c>
      <c r="HR307" s="265">
        <v>0.21678</v>
      </c>
      <c r="HS307" s="265">
        <v>0.35209000000000001</v>
      </c>
      <c r="HT307" s="265">
        <v>0.21065999999999999</v>
      </c>
      <c r="HU307" s="265">
        <v>0.21557999999999999</v>
      </c>
      <c r="HV307" s="265">
        <v>0.41488999999999998</v>
      </c>
      <c r="HW307" s="265">
        <v>0.16114000000000001</v>
      </c>
      <c r="HX307" s="265">
        <v>0.18798000000000001</v>
      </c>
      <c r="HY307" s="265">
        <v>0.12676999999999999</v>
      </c>
      <c r="HZ307" s="265">
        <v>0.25594</v>
      </c>
      <c r="IA307" s="265">
        <v>0.34438000000000002</v>
      </c>
      <c r="IB307" s="265">
        <v>0.35013</v>
      </c>
      <c r="IC307" s="265">
        <v>0.34121000000000001</v>
      </c>
      <c r="ID307" s="265">
        <v>0.34605000000000002</v>
      </c>
      <c r="IE307" s="265">
        <v>0.36016999999999999</v>
      </c>
      <c r="IF307" s="265">
        <v>0.34987000000000001</v>
      </c>
      <c r="IG307" s="265">
        <v>0.44207000000000002</v>
      </c>
      <c r="IH307" s="265">
        <v>0.52278999999999998</v>
      </c>
      <c r="II307" s="265">
        <v>0.24274000000000001</v>
      </c>
      <c r="IJ307" s="265">
        <v>0.33711000000000002</v>
      </c>
      <c r="IK307" s="265">
        <v>0.33427000000000001</v>
      </c>
      <c r="IL307" s="265">
        <v>0.48402000000000001</v>
      </c>
      <c r="IM307" s="265">
        <v>0.28058</v>
      </c>
      <c r="IN307" s="265">
        <v>0.19624</v>
      </c>
      <c r="IO307" s="265">
        <v>7.1954000000000004E-2</v>
      </c>
      <c r="IP307" s="265">
        <v>0.45141999999999999</v>
      </c>
      <c r="IQ307" s="265">
        <v>0.38524000000000003</v>
      </c>
      <c r="IR307" s="265">
        <v>0.16725000000000001</v>
      </c>
      <c r="IS307" s="265">
        <v>0.45721000000000001</v>
      </c>
      <c r="IT307" s="265">
        <v>0.14723</v>
      </c>
      <c r="IU307" s="265">
        <v>0.43226999999999999</v>
      </c>
      <c r="IV307" s="265">
        <v>0.62175999999999998</v>
      </c>
      <c r="IW307" s="265">
        <v>0.34139999999999998</v>
      </c>
      <c r="IX307" s="265">
        <v>0.41957</v>
      </c>
      <c r="IY307" s="265">
        <v>0.26249</v>
      </c>
      <c r="IZ307" s="265">
        <v>0.24833</v>
      </c>
      <c r="JA307" s="265">
        <v>0.25619999999999998</v>
      </c>
      <c r="JB307" s="265">
        <v>0.24601999999999999</v>
      </c>
      <c r="JC307" s="265">
        <v>0.26282</v>
      </c>
      <c r="JD307" s="265">
        <v>0.28416000000000002</v>
      </c>
      <c r="JE307" s="265">
        <v>0.50136999999999998</v>
      </c>
      <c r="JF307" s="265">
        <v>0.11928999999999999</v>
      </c>
      <c r="JG307" s="265">
        <v>0.38435999999999998</v>
      </c>
      <c r="JH307" s="265">
        <v>0.29189999999999999</v>
      </c>
      <c r="JI307" s="265">
        <v>0.19905999999999999</v>
      </c>
      <c r="JJ307" s="265">
        <v>0.17043</v>
      </c>
      <c r="JK307" s="265">
        <v>0.21239</v>
      </c>
      <c r="JL307" s="265">
        <v>0.25290000000000001</v>
      </c>
      <c r="JM307" s="265">
        <v>0.45119999999999999</v>
      </c>
      <c r="JN307" s="265">
        <v>0.36720999999999998</v>
      </c>
      <c r="JO307" s="265">
        <v>0.40555999999999998</v>
      </c>
      <c r="JP307" s="265">
        <v>0.14358000000000001</v>
      </c>
      <c r="JQ307" s="265">
        <v>0.41599000000000003</v>
      </c>
      <c r="JR307" s="265">
        <v>0.35375000000000001</v>
      </c>
      <c r="JS307" s="265">
        <v>0.34301999999999999</v>
      </c>
      <c r="JT307" s="265">
        <v>8.7261000000000005E-2</v>
      </c>
      <c r="JU307" s="265">
        <v>0.30734</v>
      </c>
      <c r="JV307" s="265">
        <v>0.29094999999999999</v>
      </c>
      <c r="JW307" s="265">
        <v>0.42320999999999998</v>
      </c>
      <c r="JX307" s="265">
        <v>0.42191000000000001</v>
      </c>
      <c r="JY307" s="265">
        <v>0.40686</v>
      </c>
      <c r="JZ307" s="265">
        <v>0.37445000000000001</v>
      </c>
      <c r="KA307" s="265">
        <v>0.57326999999999995</v>
      </c>
      <c r="KB307" s="265">
        <v>0.73072999999999999</v>
      </c>
      <c r="KC307" s="265">
        <v>0.12399</v>
      </c>
      <c r="KD307" s="265">
        <v>9.5569000000000001E-2</v>
      </c>
      <c r="KE307" s="265">
        <v>0.10167</v>
      </c>
      <c r="KF307" s="265">
        <v>0.10618</v>
      </c>
      <c r="KG307" s="265">
        <v>0.10128</v>
      </c>
      <c r="KH307" s="265">
        <v>0.33582000000000001</v>
      </c>
      <c r="KI307" s="265">
        <v>0.32966000000000001</v>
      </c>
      <c r="KJ307" s="265">
        <v>0.32247999999999999</v>
      </c>
      <c r="KK307" s="265">
        <v>0.63360000000000005</v>
      </c>
      <c r="KL307" s="265">
        <v>0.58918999999999999</v>
      </c>
      <c r="KM307" s="265">
        <v>0.93962999999999997</v>
      </c>
      <c r="KN307" s="265">
        <v>0.84399999999999997</v>
      </c>
      <c r="KO307" s="265">
        <v>0.74300999999999995</v>
      </c>
      <c r="KP307" s="265">
        <v>5.3219837554091412E-3</v>
      </c>
      <c r="KQ307" s="265">
        <v>0.58162999999999998</v>
      </c>
      <c r="KR307" s="265">
        <v>0.52685999999999999</v>
      </c>
      <c r="KS307" s="265">
        <v>0.48448999999999998</v>
      </c>
      <c r="KT307" s="265">
        <v>0.90937788699663791</v>
      </c>
      <c r="KU307" s="265">
        <v>0.51998</v>
      </c>
      <c r="KV307" s="265">
        <v>0.67750999999999995</v>
      </c>
      <c r="KW307" s="265">
        <v>0.73265000000000002</v>
      </c>
      <c r="KX307" s="265">
        <v>0.80774999999999997</v>
      </c>
      <c r="KY307" s="265">
        <v>0.91505000000000003</v>
      </c>
      <c r="KZ307" s="265">
        <v>0.99100999999999995</v>
      </c>
      <c r="LA307" s="265">
        <v>0.99222999999999995</v>
      </c>
      <c r="LB307" s="265">
        <v>0.94172999999999996</v>
      </c>
      <c r="LC307" s="265">
        <v>1</v>
      </c>
      <c r="LD307" s="265">
        <v>0</v>
      </c>
      <c r="LE307" s="265">
        <v>7.9365000000000005E-2</v>
      </c>
      <c r="LF307" s="265">
        <v>0</v>
      </c>
      <c r="LG307" s="265">
        <v>0</v>
      </c>
      <c r="LH307" s="431">
        <v>7.1316846879199147E-4</v>
      </c>
      <c r="LI307" s="431">
        <v>5.9278745902702212E-4</v>
      </c>
      <c r="LJ307" s="431">
        <v>6.2938395421952009E-4</v>
      </c>
      <c r="LK307" s="431">
        <v>3.1697863596491516E-4</v>
      </c>
      <c r="LL307" s="431">
        <v>4.3475462007336318E-4</v>
      </c>
      <c r="LM307" s="431">
        <v>1.7833798483479768E-4</v>
      </c>
      <c r="LN307" s="431">
        <v>2.9332039412111044E-4</v>
      </c>
      <c r="LO307" s="431">
        <v>1.0060018394142389E-4</v>
      </c>
      <c r="LP307" s="431">
        <v>1.910397841129452E-4</v>
      </c>
      <c r="LQ307" s="431">
        <v>9.0197194367647171E-5</v>
      </c>
      <c r="LR307" s="431">
        <v>6.17641257122159E-4</v>
      </c>
      <c r="LS307" s="431">
        <v>3.6440923577174544E-4</v>
      </c>
      <c r="LT307" s="431">
        <v>6.3586141914129257E-4</v>
      </c>
      <c r="LU307" s="431">
        <v>2.3931941541377455E-4</v>
      </c>
      <c r="LV307" s="431">
        <v>3.9446161827072501E-4</v>
      </c>
      <c r="LW307" s="431">
        <v>1.5422524302266538E-4</v>
      </c>
      <c r="LX307" s="431">
        <v>3.1344778835773468E-4</v>
      </c>
      <c r="LY307" s="431">
        <v>1.7056733486242592E-4</v>
      </c>
      <c r="LZ307" s="431">
        <v>6.8115111207589507E-4</v>
      </c>
      <c r="MA307" s="431">
        <v>5.4143107263371348E-4</v>
      </c>
      <c r="MB307" s="431">
        <v>6.7673355806618929E-4</v>
      </c>
      <c r="MC307" s="431">
        <v>3.111469850409776E-4</v>
      </c>
      <c r="MD307" s="431">
        <v>2.355254691792652E-4</v>
      </c>
      <c r="ME307" s="431">
        <v>4.2645743815228343E-4</v>
      </c>
      <c r="MF307" s="431">
        <v>4.9383088480681181E-4</v>
      </c>
      <c r="MG307" s="431">
        <v>3.9869538159109652E-4</v>
      </c>
      <c r="MH307" s="266"/>
      <c r="MI307" s="266"/>
      <c r="MJ307" s="266"/>
      <c r="MK307" s="266"/>
      <c r="ML307" s="266"/>
      <c r="MM307" s="266"/>
      <c r="MN307" s="266"/>
      <c r="MO307" s="266"/>
      <c r="MP307" s="266"/>
      <c r="MQ307" s="266"/>
      <c r="MR307" s="266"/>
      <c r="MS307" s="266"/>
      <c r="MT307" s="266"/>
      <c r="MU307" s="266"/>
      <c r="MV307" s="266"/>
      <c r="MW307" s="266"/>
      <c r="MX307" s="266"/>
      <c r="MY307" s="266"/>
      <c r="MZ307" s="266"/>
      <c r="NA307" s="266"/>
      <c r="NB307" s="266"/>
      <c r="NC307" s="266"/>
      <c r="ND307" s="266"/>
      <c r="NE307" s="266"/>
      <c r="NF307" s="266"/>
      <c r="NG307" s="266"/>
      <c r="NH307" s="266"/>
      <c r="NI307" s="266"/>
      <c r="NJ307" s="266"/>
      <c r="NK307" s="266"/>
      <c r="NL307" s="266"/>
      <c r="NM307" s="266"/>
      <c r="NN307" s="266"/>
      <c r="NO307" s="266"/>
      <c r="NP307" s="266"/>
      <c r="NQ307" s="266"/>
      <c r="NR307" s="266"/>
      <c r="NS307" s="266"/>
      <c r="NT307" s="266"/>
      <c r="NU307" s="266"/>
      <c r="NV307" s="266"/>
      <c r="NW307" s="266"/>
      <c r="NX307" s="266"/>
      <c r="NY307" s="266"/>
      <c r="NZ307" s="266"/>
      <c r="OA307" s="266"/>
      <c r="OB307" s="266"/>
      <c r="OC307" s="266"/>
      <c r="OD307" s="266"/>
      <c r="OE307" s="266"/>
      <c r="OF307" s="266"/>
      <c r="OG307" s="266"/>
      <c r="OH307" s="266"/>
      <c r="OI307" s="266"/>
      <c r="OJ307" s="266"/>
      <c r="OK307" s="266"/>
      <c r="OL307" s="266"/>
      <c r="OM307" s="266"/>
      <c r="ON307" s="267"/>
    </row>
    <row r="308" spans="1:404">
      <c r="A308" s="261">
        <v>683</v>
      </c>
      <c r="B308" s="265">
        <v>4.1309999999999999E-2</v>
      </c>
      <c r="C308" s="265">
        <v>4.9743000000000002E-2</v>
      </c>
      <c r="D308" s="265">
        <v>5.7016999999999998E-2</v>
      </c>
      <c r="E308" s="265">
        <v>6.7436999999999997E-2</v>
      </c>
      <c r="F308" s="265">
        <v>3.9156000000000003E-2</v>
      </c>
      <c r="G308" s="265">
        <v>4.4832999999999998E-2</v>
      </c>
      <c r="H308" s="265">
        <v>0.12637000000000001</v>
      </c>
      <c r="I308" s="265">
        <v>0.25982</v>
      </c>
      <c r="J308" s="265">
        <v>0.2404</v>
      </c>
      <c r="K308" s="265">
        <v>2.2554000000000001E-2</v>
      </c>
      <c r="L308" s="265">
        <v>2.3997999999999998E-2</v>
      </c>
      <c r="M308" s="265">
        <v>2.7432999999999999E-2</v>
      </c>
      <c r="N308" s="265">
        <v>0.18773000000000001</v>
      </c>
      <c r="O308" s="265">
        <v>8.1235000000000002E-2</v>
      </c>
      <c r="P308" s="265">
        <v>4.3858000000000001E-2</v>
      </c>
      <c r="Q308" s="265">
        <v>3.1652E-2</v>
      </c>
      <c r="R308" s="265">
        <v>6.3189999999999996E-2</v>
      </c>
      <c r="S308" s="265">
        <v>0.18597</v>
      </c>
      <c r="T308" s="265">
        <v>0.13272</v>
      </c>
      <c r="U308" s="265">
        <v>0.13758999999999999</v>
      </c>
      <c r="V308" s="265">
        <v>9.1438000000000005E-2</v>
      </c>
      <c r="W308" s="265">
        <v>3.7734999999999998E-2</v>
      </c>
      <c r="X308" s="265">
        <v>2.911E-2</v>
      </c>
      <c r="Y308" s="265">
        <v>3.7853999999999999E-2</v>
      </c>
      <c r="Z308" s="265">
        <v>2.5139999999999999E-2</v>
      </c>
      <c r="AA308" s="265">
        <v>4.2477000000000001E-2</v>
      </c>
      <c r="AB308" s="265">
        <v>2.9670999999999999E-2</v>
      </c>
      <c r="AC308" s="265">
        <v>0.26024999999999998</v>
      </c>
      <c r="AD308" s="265">
        <v>0.17430999999999999</v>
      </c>
      <c r="AE308" s="265">
        <v>2.4353E-2</v>
      </c>
      <c r="AF308" s="265">
        <v>2.7474999999999999E-2</v>
      </c>
      <c r="AG308" s="265">
        <v>2.0271000000000001E-2</v>
      </c>
      <c r="AH308" s="265">
        <v>1.9118E-2</v>
      </c>
      <c r="AI308" s="265">
        <v>2.2367999999999999E-2</v>
      </c>
      <c r="AJ308" s="265">
        <v>2.1069999999999998E-2</v>
      </c>
      <c r="AK308" s="265">
        <v>1.5061E-2</v>
      </c>
      <c r="AL308" s="265">
        <v>2.1322000000000001E-2</v>
      </c>
      <c r="AM308" s="265">
        <v>1.4626999999999999E-2</v>
      </c>
      <c r="AN308" s="265">
        <v>1.3968E-2</v>
      </c>
      <c r="AO308" s="265">
        <v>1.9092000000000001E-2</v>
      </c>
      <c r="AP308" s="265">
        <v>1.9774E-2</v>
      </c>
      <c r="AQ308" s="265">
        <v>1.3158E-2</v>
      </c>
      <c r="AR308" s="265">
        <v>1.915E-2</v>
      </c>
      <c r="AS308" s="265">
        <v>1.7995000000000001E-2</v>
      </c>
      <c r="AT308" s="265">
        <v>1.3276E-2</v>
      </c>
      <c r="AU308" s="265">
        <v>1.8610999999999999E-2</v>
      </c>
      <c r="AV308" s="265">
        <v>1.3317000000000001E-2</v>
      </c>
      <c r="AW308" s="265">
        <v>2.1949E-2</v>
      </c>
      <c r="AX308" s="265">
        <v>2.1645999999999999E-2</v>
      </c>
      <c r="AY308" s="265">
        <v>1.9966999999999999E-2</v>
      </c>
      <c r="AZ308" s="265">
        <v>1.7545999999999999E-2</v>
      </c>
      <c r="BA308" s="265">
        <v>2.8431999999999999E-2</v>
      </c>
      <c r="BB308" s="265">
        <v>2.8431999999999999E-2</v>
      </c>
      <c r="BC308" s="265">
        <v>2.8407999999999999E-2</v>
      </c>
      <c r="BD308" s="265">
        <v>2.8431999999999999E-2</v>
      </c>
      <c r="BE308" s="265">
        <v>5.0411999999999998E-2</v>
      </c>
      <c r="BF308" s="265">
        <v>4.4560000000000002E-2</v>
      </c>
      <c r="BG308" s="265">
        <v>0.21712000000000001</v>
      </c>
      <c r="BH308" s="265">
        <v>0.21493000000000001</v>
      </c>
      <c r="BI308" s="265">
        <v>0.57389000000000001</v>
      </c>
      <c r="BJ308" s="265">
        <v>0.51927999999999996</v>
      </c>
      <c r="BK308" s="265">
        <v>0.16364000000000001</v>
      </c>
      <c r="BL308" s="265">
        <v>0.29318</v>
      </c>
      <c r="BM308" s="265">
        <v>0.14878</v>
      </c>
      <c r="BN308" s="265">
        <v>0.32596000000000003</v>
      </c>
      <c r="BO308" s="265">
        <v>0.50570999999999999</v>
      </c>
      <c r="BP308" s="265">
        <v>2.3022999999999998E-2</v>
      </c>
      <c r="BQ308" s="265">
        <v>0.25007000000000001</v>
      </c>
      <c r="BR308" s="265">
        <v>0.35546</v>
      </c>
      <c r="BS308" s="265">
        <v>0.25446000000000002</v>
      </c>
      <c r="BT308" s="265">
        <v>0.32207000000000002</v>
      </c>
      <c r="BU308" s="265">
        <v>1.2514000000000001E-2</v>
      </c>
      <c r="BV308" s="265">
        <v>6.9867999999999996E-3</v>
      </c>
      <c r="BW308" s="265">
        <v>1.8386E-2</v>
      </c>
      <c r="BX308" s="265">
        <v>8.2944000000000004E-3</v>
      </c>
      <c r="BY308" s="265">
        <v>0.78586999999999996</v>
      </c>
      <c r="BZ308" s="265">
        <v>0.78200000000000003</v>
      </c>
      <c r="CA308" s="265">
        <v>0.99399999999999999</v>
      </c>
      <c r="CB308" s="265">
        <v>0.86292999999999997</v>
      </c>
      <c r="CC308" s="265">
        <v>0.99397999999999997</v>
      </c>
      <c r="CD308" s="265">
        <v>0.77639000000000002</v>
      </c>
      <c r="CE308" s="265">
        <v>0.73499999999999999</v>
      </c>
      <c r="CF308" s="265">
        <v>0.79200999999999999</v>
      </c>
      <c r="CG308" s="265">
        <v>0.71331</v>
      </c>
      <c r="CH308" s="265">
        <v>0.74644999999999995</v>
      </c>
      <c r="CI308" s="265">
        <v>0.75438000000000005</v>
      </c>
      <c r="CJ308" s="265">
        <v>0.75126999999999999</v>
      </c>
      <c r="CK308" s="265">
        <v>0.7712</v>
      </c>
      <c r="CL308" s="265">
        <v>0.60394000000000003</v>
      </c>
      <c r="CM308" s="265">
        <v>6.0789000000000003E-2</v>
      </c>
      <c r="CN308" s="265">
        <v>3.4342999999999999E-2</v>
      </c>
      <c r="CO308" s="265">
        <v>5.7514999999999997E-2</v>
      </c>
      <c r="CP308" s="265">
        <v>5.8781E-2</v>
      </c>
      <c r="CQ308" s="265">
        <v>5.5986000000000001E-2</v>
      </c>
      <c r="CR308" s="265">
        <v>0.04</v>
      </c>
      <c r="CS308" s="265">
        <v>3.0612E-2</v>
      </c>
      <c r="CT308" s="265">
        <v>4.1237000000000003E-2</v>
      </c>
      <c r="CU308" s="265">
        <v>4.3999999999999997E-2</v>
      </c>
      <c r="CV308" s="265">
        <v>5.0389000000000003E-2</v>
      </c>
      <c r="CW308" s="265">
        <v>7.4746999999999994E-2</v>
      </c>
      <c r="CX308" s="265">
        <v>3.5052E-2</v>
      </c>
      <c r="CY308" s="265">
        <v>6.5979999999999997E-2</v>
      </c>
      <c r="CZ308" s="265">
        <v>0.16405</v>
      </c>
      <c r="DA308" s="265">
        <v>0.13933000000000001</v>
      </c>
      <c r="DB308" s="265">
        <v>2.0202000000000001E-2</v>
      </c>
      <c r="DC308" s="265">
        <v>2.0618999999999998E-2</v>
      </c>
      <c r="DD308" s="265">
        <v>1.4141000000000001E-2</v>
      </c>
      <c r="DE308" s="265">
        <v>3.5052E-2</v>
      </c>
      <c r="DF308" s="265">
        <v>2.9960000000000002E-4</v>
      </c>
      <c r="DG308" s="265">
        <v>3.5399999999999999E-4</v>
      </c>
      <c r="DH308" s="265">
        <v>2.6043E-2</v>
      </c>
      <c r="DI308" s="265">
        <v>4.7999999999999998E-6</v>
      </c>
      <c r="DJ308" s="265">
        <v>6.0000000000000002E-6</v>
      </c>
      <c r="DK308" s="265">
        <v>5.5000000000000002E-5</v>
      </c>
      <c r="DL308" s="265">
        <v>0</v>
      </c>
      <c r="DM308" s="265">
        <v>4.8739999999999998E-4</v>
      </c>
      <c r="DN308" s="265">
        <v>2.44E-5</v>
      </c>
      <c r="DO308" s="265">
        <v>2.6000000000000001E-6</v>
      </c>
      <c r="DP308" s="265">
        <v>2.1800000000000001E-5</v>
      </c>
      <c r="DQ308" s="265">
        <v>1.132E-4</v>
      </c>
      <c r="DR308" s="265">
        <v>3.7138000000000002E-3</v>
      </c>
      <c r="DS308" s="265">
        <v>1.0992999999999999E-2</v>
      </c>
      <c r="DT308" s="265">
        <v>1.5154000000000001E-2</v>
      </c>
      <c r="DU308" s="265">
        <v>3.4000000000000001E-6</v>
      </c>
      <c r="DV308" s="265">
        <v>0</v>
      </c>
      <c r="DW308" s="265">
        <v>6.9999999999999999E-6</v>
      </c>
      <c r="DX308" s="265">
        <v>2.3668000000000001E-3</v>
      </c>
      <c r="DY308" s="265">
        <v>4.6547999999999997E-3</v>
      </c>
      <c r="DZ308" s="265">
        <v>0</v>
      </c>
      <c r="EA308" s="265">
        <v>7.4000000000000003E-6</v>
      </c>
      <c r="EB308" s="265">
        <v>6.0000000000000002E-6</v>
      </c>
      <c r="EC308" s="265">
        <v>6.0000000000000002E-6</v>
      </c>
      <c r="ED308" s="265">
        <v>6.0000000000000002E-6</v>
      </c>
      <c r="EE308" s="265">
        <v>6.0000000000000002E-6</v>
      </c>
      <c r="EF308" s="265">
        <v>1.2857999999999999E-3</v>
      </c>
      <c r="EG308" s="265">
        <v>7.4000000000000003E-6</v>
      </c>
      <c r="EH308" s="265">
        <v>8.6000000000000007E-6</v>
      </c>
      <c r="EI308" s="265">
        <v>5.5101999999999998E-2</v>
      </c>
      <c r="EJ308" s="265">
        <v>4.5360999999999999E-2</v>
      </c>
      <c r="EK308" s="265">
        <v>1.4141000000000001E-2</v>
      </c>
      <c r="EL308" s="265">
        <v>2.5000000000000001E-2</v>
      </c>
      <c r="EM308" s="265">
        <v>1.6980000000000001E-4</v>
      </c>
      <c r="EN308" s="265">
        <v>1.2520000000000001E-4</v>
      </c>
      <c r="EO308" s="265">
        <v>0.22519</v>
      </c>
      <c r="EP308" s="265">
        <v>7.8685000000000005E-2</v>
      </c>
      <c r="EQ308" s="265">
        <v>2.9474000000000002E-3</v>
      </c>
      <c r="ER308" s="265">
        <v>3.3203999999999998E-3</v>
      </c>
      <c r="ES308" s="265">
        <v>3.1756000000000002E-3</v>
      </c>
      <c r="ET308" s="265">
        <v>3.3265999999999999E-3</v>
      </c>
      <c r="EU308" s="265">
        <v>3.0446000000000002E-3</v>
      </c>
      <c r="EV308" s="265">
        <v>2.1392E-3</v>
      </c>
      <c r="EW308" s="265">
        <v>2.5836000000000001E-3</v>
      </c>
      <c r="EX308" s="265">
        <v>2.8425999999999998E-3</v>
      </c>
      <c r="EY308" s="265">
        <v>3.1280000000000001E-3</v>
      </c>
      <c r="EZ308" s="265">
        <v>8.4644999999999998E-2</v>
      </c>
      <c r="FA308" s="265">
        <v>3.3346000000000001E-3</v>
      </c>
      <c r="FB308" s="265">
        <v>2.8762000000000002E-3</v>
      </c>
      <c r="FC308" s="265">
        <v>2.5316000000000002E-3</v>
      </c>
      <c r="FD308" s="265">
        <v>3.7069999999999998E-3</v>
      </c>
      <c r="FE308" s="265">
        <v>2.1451999999999999E-3</v>
      </c>
      <c r="FF308" s="265">
        <v>3.6166000000000002E-3</v>
      </c>
      <c r="FG308" s="265">
        <v>3.8517999999999998E-3</v>
      </c>
      <c r="FH308" s="265">
        <v>3.5111999999999999E-3</v>
      </c>
      <c r="FI308" s="265">
        <v>3.5017999999999998E-3</v>
      </c>
      <c r="FJ308" s="265">
        <v>7.2600000000000003E-5</v>
      </c>
      <c r="FK308" s="265">
        <v>7.4800000000000002E-5</v>
      </c>
      <c r="FL308" s="265">
        <v>4.7746999999999998E-2</v>
      </c>
      <c r="FM308" s="265">
        <v>5.1608000000000001E-2</v>
      </c>
      <c r="FN308" s="265">
        <v>0.49379000000000001</v>
      </c>
      <c r="FO308" s="265">
        <v>0.49</v>
      </c>
      <c r="FP308" s="265">
        <v>9.5489000000000004E-2</v>
      </c>
      <c r="FQ308" s="265">
        <v>0.47532999999999997</v>
      </c>
      <c r="FR308" s="265">
        <v>0.33911000000000002</v>
      </c>
      <c r="FS308" s="265">
        <v>0.32049</v>
      </c>
      <c r="FT308" s="265">
        <v>0.62360000000000004</v>
      </c>
      <c r="FU308" s="265">
        <v>0.62785999999999997</v>
      </c>
      <c r="FV308" s="265">
        <v>0.21764</v>
      </c>
      <c r="FW308" s="265">
        <v>0.11161</v>
      </c>
      <c r="FX308" s="265">
        <v>0.41628999999999999</v>
      </c>
      <c r="FY308" s="265">
        <v>0.10145</v>
      </c>
      <c r="FZ308" s="265">
        <v>0.11161</v>
      </c>
      <c r="GA308" s="265">
        <v>0.36804999999999999</v>
      </c>
      <c r="GB308" s="265">
        <v>0.16989000000000001</v>
      </c>
      <c r="GC308" s="265">
        <v>0.23474999999999999</v>
      </c>
      <c r="GD308" s="265">
        <v>0.57440000000000002</v>
      </c>
      <c r="GE308" s="265">
        <v>0.34046999999999999</v>
      </c>
      <c r="GF308" s="265">
        <v>0.39853</v>
      </c>
      <c r="GG308" s="265">
        <v>0.15167</v>
      </c>
      <c r="GH308" s="265">
        <v>0.17460000000000001</v>
      </c>
      <c r="GI308" s="265">
        <v>0.15698999999999999</v>
      </c>
      <c r="GJ308" s="265">
        <v>0.52236000000000005</v>
      </c>
      <c r="GK308" s="265">
        <v>0.50634999999999997</v>
      </c>
      <c r="GL308" s="265">
        <v>0.28710000000000002</v>
      </c>
      <c r="GM308" s="265">
        <v>0.48492000000000002</v>
      </c>
      <c r="GN308" s="265">
        <v>0.24217</v>
      </c>
      <c r="GO308" s="265">
        <v>0.48215000000000002</v>
      </c>
      <c r="GP308" s="265">
        <v>0.39883999999999997</v>
      </c>
      <c r="GQ308" s="265">
        <v>0.40428999999999998</v>
      </c>
      <c r="GR308" s="265">
        <v>0.36073</v>
      </c>
      <c r="GS308" s="265">
        <v>0.41760000000000003</v>
      </c>
      <c r="GT308" s="265">
        <v>0.41006999999999999</v>
      </c>
      <c r="GU308" s="265">
        <v>0.41361999999999999</v>
      </c>
      <c r="GV308" s="265">
        <v>0.40758</v>
      </c>
      <c r="GW308" s="265">
        <v>0.35231000000000001</v>
      </c>
      <c r="GX308" s="265">
        <v>0.502</v>
      </c>
      <c r="GY308" s="265">
        <v>0.11264</v>
      </c>
      <c r="GZ308" s="265">
        <v>8.9020000000000002E-2</v>
      </c>
      <c r="HA308" s="265">
        <v>0.44288</v>
      </c>
      <c r="HB308" s="265">
        <v>0.42801</v>
      </c>
      <c r="HC308" s="265">
        <v>0.33460000000000001</v>
      </c>
      <c r="HD308" s="265">
        <v>0.23183999999999999</v>
      </c>
      <c r="HE308" s="265">
        <v>0.50271999999999994</v>
      </c>
      <c r="HF308" s="265">
        <v>0.22122</v>
      </c>
      <c r="HG308" s="265">
        <v>0.50263999999999998</v>
      </c>
      <c r="HH308" s="265">
        <v>0.50463000000000002</v>
      </c>
      <c r="HI308" s="265">
        <v>0.50236999999999998</v>
      </c>
      <c r="HJ308" s="265">
        <v>0.23791999999999999</v>
      </c>
      <c r="HK308" s="265">
        <v>0.55513000000000001</v>
      </c>
      <c r="HL308" s="265">
        <v>0.52502000000000004</v>
      </c>
      <c r="HM308" s="265">
        <v>0.40064</v>
      </c>
      <c r="HN308" s="265">
        <v>0.39383000000000001</v>
      </c>
      <c r="HO308" s="265">
        <v>0.39063999999999999</v>
      </c>
      <c r="HP308" s="265">
        <v>0.38116</v>
      </c>
      <c r="HQ308" s="265">
        <v>0.21798000000000001</v>
      </c>
      <c r="HR308" s="265">
        <v>0.21232999999999999</v>
      </c>
      <c r="HS308" s="265">
        <v>0.34443000000000001</v>
      </c>
      <c r="HT308" s="265">
        <v>0.20665</v>
      </c>
      <c r="HU308" s="265">
        <v>0.21210000000000001</v>
      </c>
      <c r="HV308" s="265">
        <v>0.40562999999999999</v>
      </c>
      <c r="HW308" s="265">
        <v>0.15772</v>
      </c>
      <c r="HX308" s="265">
        <v>0.18437999999999999</v>
      </c>
      <c r="HY308" s="265">
        <v>0.12363</v>
      </c>
      <c r="HZ308" s="265">
        <v>0.25101000000000001</v>
      </c>
      <c r="IA308" s="265">
        <v>0.33677000000000001</v>
      </c>
      <c r="IB308" s="265">
        <v>0.34265000000000001</v>
      </c>
      <c r="IC308" s="265">
        <v>0.33388000000000001</v>
      </c>
      <c r="ID308" s="265">
        <v>0.33850000000000002</v>
      </c>
      <c r="IE308" s="265">
        <v>0.35244999999999999</v>
      </c>
      <c r="IF308" s="265">
        <v>0.34359000000000001</v>
      </c>
      <c r="IG308" s="265">
        <v>0.43260999999999999</v>
      </c>
      <c r="IH308" s="265">
        <v>0.51183999999999996</v>
      </c>
      <c r="II308" s="265">
        <v>0.23787</v>
      </c>
      <c r="IJ308" s="265">
        <v>0.32991999999999999</v>
      </c>
      <c r="IK308" s="265">
        <v>0.32730999999999999</v>
      </c>
      <c r="IL308" s="265">
        <v>0.47406999999999999</v>
      </c>
      <c r="IM308" s="265">
        <v>0.27440999999999999</v>
      </c>
      <c r="IN308" s="265">
        <v>0.1923</v>
      </c>
      <c r="IO308" s="265">
        <v>6.9425000000000001E-2</v>
      </c>
      <c r="IP308" s="265">
        <v>0.44174000000000002</v>
      </c>
      <c r="IQ308" s="265">
        <v>0.37835000000000002</v>
      </c>
      <c r="IR308" s="265">
        <v>0.16377</v>
      </c>
      <c r="IS308" s="265">
        <v>0.45430999999999999</v>
      </c>
      <c r="IT308" s="265">
        <v>0.14354</v>
      </c>
      <c r="IU308" s="265">
        <v>0.42308000000000001</v>
      </c>
      <c r="IV308" s="265">
        <v>0.61029</v>
      </c>
      <c r="IW308" s="265">
        <v>0.33285999999999999</v>
      </c>
      <c r="IX308" s="265">
        <v>0.41119</v>
      </c>
      <c r="IY308" s="265">
        <v>0.25691000000000003</v>
      </c>
      <c r="IZ308" s="265">
        <v>0.24324000000000001</v>
      </c>
      <c r="JA308" s="265">
        <v>0.25081999999999999</v>
      </c>
      <c r="JB308" s="265">
        <v>0.24085999999999999</v>
      </c>
      <c r="JC308" s="265">
        <v>0.25741999999999998</v>
      </c>
      <c r="JD308" s="265">
        <v>0.27777000000000002</v>
      </c>
      <c r="JE308" s="265">
        <v>0.49135000000000001</v>
      </c>
      <c r="JF308" s="265">
        <v>0.11655</v>
      </c>
      <c r="JG308" s="265">
        <v>0.37619999999999998</v>
      </c>
      <c r="JH308" s="265">
        <v>0.28532000000000002</v>
      </c>
      <c r="JI308" s="265">
        <v>0.19416</v>
      </c>
      <c r="JJ308" s="265">
        <v>0.16889000000000001</v>
      </c>
      <c r="JK308" s="265">
        <v>0.21067</v>
      </c>
      <c r="JL308" s="265">
        <v>0.24782000000000001</v>
      </c>
      <c r="JM308" s="265">
        <v>0.44259999999999999</v>
      </c>
      <c r="JN308" s="265">
        <v>0.35891000000000001</v>
      </c>
      <c r="JO308" s="265">
        <v>0.39666000000000001</v>
      </c>
      <c r="JP308" s="265">
        <v>0.14025000000000001</v>
      </c>
      <c r="JQ308" s="265">
        <v>0.40673999999999999</v>
      </c>
      <c r="JR308" s="265">
        <v>0.34675</v>
      </c>
      <c r="JS308" s="265">
        <v>0.33490999999999999</v>
      </c>
      <c r="JT308" s="265">
        <v>8.4986000000000006E-2</v>
      </c>
      <c r="JU308" s="265">
        <v>0.30149999999999999</v>
      </c>
      <c r="JV308" s="265">
        <v>0.28409000000000001</v>
      </c>
      <c r="JW308" s="265">
        <v>0.41385</v>
      </c>
      <c r="JX308" s="265">
        <v>0.41421000000000002</v>
      </c>
      <c r="JY308" s="265">
        <v>0.39881</v>
      </c>
      <c r="JZ308" s="265">
        <v>0.36676999999999998</v>
      </c>
      <c r="KA308" s="265">
        <v>0.56249000000000005</v>
      </c>
      <c r="KB308" s="265">
        <v>0.71957000000000004</v>
      </c>
      <c r="KC308" s="265">
        <v>0.12109</v>
      </c>
      <c r="KD308" s="265">
        <v>9.3266000000000002E-2</v>
      </c>
      <c r="KE308" s="265">
        <v>9.9252999999999994E-2</v>
      </c>
      <c r="KF308" s="265">
        <v>0.10377</v>
      </c>
      <c r="KG308" s="265">
        <v>9.8974000000000006E-2</v>
      </c>
      <c r="KH308" s="265">
        <v>0.32939000000000002</v>
      </c>
      <c r="KI308" s="265">
        <v>0.32130999999999998</v>
      </c>
      <c r="KJ308" s="265">
        <v>0.31423000000000001</v>
      </c>
      <c r="KK308" s="265">
        <v>0.62258000000000002</v>
      </c>
      <c r="KL308" s="265">
        <v>0.57738999999999996</v>
      </c>
      <c r="KM308" s="265">
        <v>0.92822000000000005</v>
      </c>
      <c r="KN308" s="265">
        <v>0.83413000000000004</v>
      </c>
      <c r="KO308" s="265">
        <v>0.73455000000000004</v>
      </c>
      <c r="KP308" s="265">
        <v>5.2574527618665639E-3</v>
      </c>
      <c r="KQ308" s="265">
        <v>0.57518999999999998</v>
      </c>
      <c r="KR308" s="265">
        <v>0.52105000000000001</v>
      </c>
      <c r="KS308" s="265">
        <v>0.47914000000000001</v>
      </c>
      <c r="KT308" s="265">
        <v>0.90331706919054966</v>
      </c>
      <c r="KU308" s="265">
        <v>0.52422000000000002</v>
      </c>
      <c r="KV308" s="265">
        <v>0.68091999999999997</v>
      </c>
      <c r="KW308" s="265">
        <v>0.73568</v>
      </c>
      <c r="KX308" s="265">
        <v>0.81015999999999999</v>
      </c>
      <c r="KY308" s="265">
        <v>0.91644000000000003</v>
      </c>
      <c r="KZ308" s="265">
        <v>0.99143999999999999</v>
      </c>
      <c r="LA308" s="265">
        <v>0.99182999999999999</v>
      </c>
      <c r="LB308" s="265">
        <v>0.94074000000000002</v>
      </c>
      <c r="LC308" s="265">
        <v>1</v>
      </c>
      <c r="LD308" s="265">
        <v>0</v>
      </c>
      <c r="LE308" s="265">
        <v>7.7764E-2</v>
      </c>
      <c r="LF308" s="265">
        <v>0</v>
      </c>
      <c r="LG308" s="265">
        <v>0</v>
      </c>
      <c r="LH308" s="431">
        <v>6.9095130311325192E-4</v>
      </c>
      <c r="LI308" s="431">
        <v>5.719625623896718E-4</v>
      </c>
      <c r="LJ308" s="431">
        <v>6.1206775717437267E-4</v>
      </c>
      <c r="LK308" s="431">
        <v>3.0151262762956321E-4</v>
      </c>
      <c r="LL308" s="431">
        <v>4.1310748201794922E-4</v>
      </c>
      <c r="LM308" s="431">
        <v>1.6723999578971416E-4</v>
      </c>
      <c r="LN308" s="431">
        <v>2.8471380937844515E-4</v>
      </c>
      <c r="LO308" s="431">
        <v>9.7130126960109919E-5</v>
      </c>
      <c r="LP308" s="431">
        <v>1.8352213373873383E-4</v>
      </c>
      <c r="LQ308" s="431">
        <v>7.8419296187348664E-5</v>
      </c>
      <c r="LR308" s="431">
        <v>5.9885939117521048E-4</v>
      </c>
      <c r="LS308" s="431">
        <v>3.4900888567790389E-4</v>
      </c>
      <c r="LT308" s="431">
        <v>6.1792408814653754E-4</v>
      </c>
      <c r="LU308" s="431">
        <v>2.3238912399392575E-4</v>
      </c>
      <c r="LV308" s="431">
        <v>3.8524990668520331E-4</v>
      </c>
      <c r="LW308" s="431">
        <v>1.4617855777032673E-4</v>
      </c>
      <c r="LX308" s="431">
        <v>2.9730910318903625E-4</v>
      </c>
      <c r="LY308" s="431">
        <v>1.6545514517929405E-4</v>
      </c>
      <c r="LZ308" s="431">
        <v>6.6017970675602555E-4</v>
      </c>
      <c r="MA308" s="431">
        <v>5.2474957192316651E-4</v>
      </c>
      <c r="MB308" s="431">
        <v>6.5504229860380292E-4</v>
      </c>
      <c r="MC308" s="431">
        <v>2.9928918229416013E-4</v>
      </c>
      <c r="MD308" s="431">
        <v>2.3022950335871428E-4</v>
      </c>
      <c r="ME308" s="431">
        <v>4.1122961556538939E-4</v>
      </c>
      <c r="MF308" s="431">
        <v>4.7775584971532226E-4</v>
      </c>
      <c r="MG308" s="431">
        <v>3.8945319829508662E-4</v>
      </c>
      <c r="MH308" s="266"/>
      <c r="MI308" s="266"/>
      <c r="MJ308" s="266"/>
      <c r="MK308" s="266"/>
      <c r="ML308" s="266"/>
      <c r="MM308" s="266"/>
      <c r="MN308" s="266"/>
      <c r="MO308" s="266"/>
      <c r="MP308" s="266"/>
      <c r="MQ308" s="266"/>
      <c r="MR308" s="266"/>
      <c r="MS308" s="266"/>
      <c r="MT308" s="266"/>
      <c r="MU308" s="266"/>
      <c r="MV308" s="266"/>
      <c r="MW308" s="266"/>
      <c r="MX308" s="266"/>
      <c r="MY308" s="266"/>
      <c r="MZ308" s="266"/>
      <c r="NA308" s="266"/>
      <c r="NB308" s="266"/>
      <c r="NC308" s="266"/>
      <c r="ND308" s="266"/>
      <c r="NE308" s="266"/>
      <c r="NF308" s="266"/>
      <c r="NG308" s="266"/>
      <c r="NH308" s="266"/>
      <c r="NI308" s="266"/>
      <c r="NJ308" s="266"/>
      <c r="NK308" s="266"/>
      <c r="NL308" s="266"/>
      <c r="NM308" s="266"/>
      <c r="NN308" s="266"/>
      <c r="NO308" s="266"/>
      <c r="NP308" s="266"/>
      <c r="NQ308" s="266"/>
      <c r="NR308" s="266"/>
      <c r="NS308" s="266"/>
      <c r="NT308" s="266"/>
      <c r="NU308" s="266"/>
      <c r="NV308" s="266"/>
      <c r="NW308" s="266"/>
      <c r="NX308" s="266"/>
      <c r="NY308" s="266"/>
      <c r="NZ308" s="266"/>
      <c r="OA308" s="266"/>
      <c r="OB308" s="266"/>
      <c r="OC308" s="266"/>
      <c r="OD308" s="266"/>
      <c r="OE308" s="266"/>
      <c r="OF308" s="266"/>
      <c r="OG308" s="266"/>
      <c r="OH308" s="266"/>
      <c r="OI308" s="266"/>
      <c r="OJ308" s="266"/>
      <c r="OK308" s="266"/>
      <c r="OL308" s="266"/>
      <c r="OM308" s="266"/>
      <c r="ON308" s="267"/>
    </row>
    <row r="309" spans="1:404">
      <c r="A309" s="261">
        <v>684</v>
      </c>
      <c r="B309" s="265">
        <v>4.0348000000000002E-2</v>
      </c>
      <c r="C309" s="265">
        <v>4.8313000000000002E-2</v>
      </c>
      <c r="D309" s="265">
        <v>5.5196000000000002E-2</v>
      </c>
      <c r="E309" s="265">
        <v>6.5257999999999997E-2</v>
      </c>
      <c r="F309" s="265">
        <v>3.8223E-2</v>
      </c>
      <c r="G309" s="265">
        <v>4.3423000000000003E-2</v>
      </c>
      <c r="H309" s="265">
        <v>0.12447</v>
      </c>
      <c r="I309" s="265">
        <v>0.25630999999999998</v>
      </c>
      <c r="J309" s="265">
        <v>0.23624000000000001</v>
      </c>
      <c r="K309" s="265">
        <v>2.3421999999999998E-2</v>
      </c>
      <c r="L309" s="265">
        <v>2.5316000000000002E-2</v>
      </c>
      <c r="M309" s="265">
        <v>2.9329999999999998E-2</v>
      </c>
      <c r="N309" s="265">
        <v>0.18259</v>
      </c>
      <c r="O309" s="265">
        <v>7.9102000000000006E-2</v>
      </c>
      <c r="P309" s="265">
        <v>4.2514999999999997E-2</v>
      </c>
      <c r="Q309" s="265">
        <v>3.0540000000000001E-2</v>
      </c>
      <c r="R309" s="265">
        <v>6.1082999999999998E-2</v>
      </c>
      <c r="S309" s="265">
        <v>0.18403</v>
      </c>
      <c r="T309" s="265">
        <v>0.13075999999999999</v>
      </c>
      <c r="U309" s="265">
        <v>0.13593</v>
      </c>
      <c r="V309" s="265">
        <v>9.0094999999999995E-2</v>
      </c>
      <c r="W309" s="265">
        <v>3.9473000000000001E-2</v>
      </c>
      <c r="X309" s="265">
        <v>2.9552999999999999E-2</v>
      </c>
      <c r="Y309" s="265">
        <v>3.7945E-2</v>
      </c>
      <c r="Z309" s="265">
        <v>2.4757000000000001E-2</v>
      </c>
      <c r="AA309" s="265">
        <v>4.1739999999999999E-2</v>
      </c>
      <c r="AB309" s="265">
        <v>2.9163000000000001E-2</v>
      </c>
      <c r="AC309" s="265">
        <v>0.25662000000000001</v>
      </c>
      <c r="AD309" s="265">
        <v>0.17163999999999999</v>
      </c>
      <c r="AE309" s="265">
        <v>2.4795000000000001E-2</v>
      </c>
      <c r="AF309" s="265">
        <v>2.726E-2</v>
      </c>
      <c r="AG309" s="265">
        <v>2.2366E-2</v>
      </c>
      <c r="AH309" s="265">
        <v>1.8457000000000001E-2</v>
      </c>
      <c r="AI309" s="265">
        <v>2.3653E-2</v>
      </c>
      <c r="AJ309" s="265">
        <v>2.1016E-2</v>
      </c>
      <c r="AK309" s="265">
        <v>1.4579E-2</v>
      </c>
      <c r="AL309" s="265">
        <v>2.2218000000000002E-2</v>
      </c>
      <c r="AM309" s="265">
        <v>1.3729E-2</v>
      </c>
      <c r="AN309" s="265">
        <v>1.3311E-2</v>
      </c>
      <c r="AO309" s="265">
        <v>1.9498000000000001E-2</v>
      </c>
      <c r="AP309" s="265">
        <v>1.9914000000000001E-2</v>
      </c>
      <c r="AQ309" s="265">
        <v>1.2217E-2</v>
      </c>
      <c r="AR309" s="265">
        <v>1.9474999999999999E-2</v>
      </c>
      <c r="AS309" s="265">
        <v>1.7762E-2</v>
      </c>
      <c r="AT309" s="265">
        <v>1.2396000000000001E-2</v>
      </c>
      <c r="AU309" s="265">
        <v>1.8563E-2</v>
      </c>
      <c r="AV309" s="265">
        <v>1.2263E-2</v>
      </c>
      <c r="AW309" s="265">
        <v>2.1923999999999999E-2</v>
      </c>
      <c r="AX309" s="265">
        <v>2.1443E-2</v>
      </c>
      <c r="AY309" s="265">
        <v>1.9900000000000001E-2</v>
      </c>
      <c r="AZ309" s="265">
        <v>1.7333000000000001E-2</v>
      </c>
      <c r="BA309" s="265">
        <v>2.8913000000000001E-2</v>
      </c>
      <c r="BB309" s="265">
        <v>2.8913000000000001E-2</v>
      </c>
      <c r="BC309" s="265">
        <v>2.8889000000000001E-2</v>
      </c>
      <c r="BD309" s="265">
        <v>2.8913000000000001E-2</v>
      </c>
      <c r="BE309" s="265">
        <v>4.7446000000000002E-2</v>
      </c>
      <c r="BF309" s="265">
        <v>4.1923000000000002E-2</v>
      </c>
      <c r="BG309" s="265">
        <v>0.20868</v>
      </c>
      <c r="BH309" s="265">
        <v>0.20760999999999999</v>
      </c>
      <c r="BI309" s="265">
        <v>0.55786999999999998</v>
      </c>
      <c r="BJ309" s="265">
        <v>0.50473999999999997</v>
      </c>
      <c r="BK309" s="265">
        <v>0.16622999999999999</v>
      </c>
      <c r="BL309" s="265">
        <v>0.28586</v>
      </c>
      <c r="BM309" s="265">
        <v>0.14146</v>
      </c>
      <c r="BN309" s="265">
        <v>0.32238</v>
      </c>
      <c r="BO309" s="265">
        <v>0.56000000000000005</v>
      </c>
      <c r="BP309" s="265">
        <v>2.0447E-2</v>
      </c>
      <c r="BQ309" s="265">
        <v>0.24515000000000001</v>
      </c>
      <c r="BR309" s="265">
        <v>0.36108000000000001</v>
      </c>
      <c r="BS309" s="265">
        <v>0.25781999999999999</v>
      </c>
      <c r="BT309" s="265">
        <v>0.34708</v>
      </c>
      <c r="BU309" s="265">
        <v>1.3103E-2</v>
      </c>
      <c r="BV309" s="265">
        <v>7.3504E-3</v>
      </c>
      <c r="BW309" s="265">
        <v>1.8780999999999999E-2</v>
      </c>
      <c r="BX309" s="265">
        <v>8.1992000000000002E-3</v>
      </c>
      <c r="BY309" s="265">
        <v>0.78869</v>
      </c>
      <c r="BZ309" s="265">
        <v>0.78493000000000002</v>
      </c>
      <c r="CA309" s="265">
        <v>0.99199999999999999</v>
      </c>
      <c r="CB309" s="265">
        <v>0.86499000000000004</v>
      </c>
      <c r="CC309" s="265">
        <v>0.99504000000000004</v>
      </c>
      <c r="CD309" s="265">
        <v>0.77929999999999999</v>
      </c>
      <c r="CE309" s="265">
        <v>0.73729</v>
      </c>
      <c r="CF309" s="265">
        <v>0.79457</v>
      </c>
      <c r="CG309" s="265">
        <v>0.71226999999999996</v>
      </c>
      <c r="CH309" s="265">
        <v>0.74907999999999997</v>
      </c>
      <c r="CI309" s="265">
        <v>0.75729000000000002</v>
      </c>
      <c r="CJ309" s="265">
        <v>0.75380000000000003</v>
      </c>
      <c r="CK309" s="265">
        <v>0.77117000000000002</v>
      </c>
      <c r="CL309" s="265">
        <v>0.60985</v>
      </c>
      <c r="CM309" s="265">
        <v>5.8943000000000002E-2</v>
      </c>
      <c r="CN309" s="265">
        <v>3.2322999999999998E-2</v>
      </c>
      <c r="CO309" s="265">
        <v>5.5932000000000003E-2</v>
      </c>
      <c r="CP309" s="265">
        <v>5.6583000000000001E-2</v>
      </c>
      <c r="CQ309" s="265">
        <v>5.3892000000000002E-2</v>
      </c>
      <c r="CR309" s="265">
        <v>0.04</v>
      </c>
      <c r="CS309" s="265">
        <v>3.0612E-2</v>
      </c>
      <c r="CT309" s="265">
        <v>4.1237000000000003E-2</v>
      </c>
      <c r="CU309" s="265">
        <v>4.2000000000000003E-2</v>
      </c>
      <c r="CV309" s="265">
        <v>4.9251999999999997E-2</v>
      </c>
      <c r="CW309" s="265">
        <v>7.2727E-2</v>
      </c>
      <c r="CX309" s="265">
        <v>3.2989999999999998E-2</v>
      </c>
      <c r="CY309" s="265">
        <v>6.3918000000000003E-2</v>
      </c>
      <c r="CZ309" s="265">
        <v>0.15769</v>
      </c>
      <c r="DA309" s="265">
        <v>0.13517999999999999</v>
      </c>
      <c r="DB309" s="265">
        <v>2.0202000000000001E-2</v>
      </c>
      <c r="DC309" s="265">
        <v>2.0618999999999998E-2</v>
      </c>
      <c r="DD309" s="265">
        <v>1.2121E-2</v>
      </c>
      <c r="DE309" s="265">
        <v>3.2989999999999998E-2</v>
      </c>
      <c r="DF309" s="265">
        <v>2.3780000000000001E-4</v>
      </c>
      <c r="DG309" s="265">
        <v>2.92E-4</v>
      </c>
      <c r="DH309" s="265">
        <v>2.3546999999999998E-2</v>
      </c>
      <c r="DI309" s="265">
        <v>3.4000000000000001E-6</v>
      </c>
      <c r="DJ309" s="265">
        <v>3.9999999999999998E-6</v>
      </c>
      <c r="DK309" s="265">
        <v>3.8999999999999999E-5</v>
      </c>
      <c r="DL309" s="265">
        <v>0</v>
      </c>
      <c r="DM309" s="265">
        <v>4.2719999999999998E-4</v>
      </c>
      <c r="DN309" s="265">
        <v>1.7200000000000001E-5</v>
      </c>
      <c r="DO309" s="265">
        <v>1.7999999999999999E-6</v>
      </c>
      <c r="DP309" s="265">
        <v>1.5400000000000002E-5</v>
      </c>
      <c r="DQ309" s="265">
        <v>8.1600000000000005E-5</v>
      </c>
      <c r="DR309" s="265">
        <v>3.7674000000000002E-3</v>
      </c>
      <c r="DS309" s="265">
        <v>1.0807000000000001E-2</v>
      </c>
      <c r="DT309" s="265">
        <v>1.4791E-2</v>
      </c>
      <c r="DU309" s="265">
        <v>2.2000000000000001E-6</v>
      </c>
      <c r="DV309" s="265">
        <v>0</v>
      </c>
      <c r="DW309" s="265">
        <v>5.0000000000000004E-6</v>
      </c>
      <c r="DX309" s="265">
        <v>2.3844000000000001E-3</v>
      </c>
      <c r="DY309" s="265">
        <v>4.7254000000000003E-3</v>
      </c>
      <c r="DZ309" s="265">
        <v>0</v>
      </c>
      <c r="EA309" s="265">
        <v>5.2000000000000002E-6</v>
      </c>
      <c r="EB309" s="265">
        <v>3.9999999999999998E-6</v>
      </c>
      <c r="EC309" s="265">
        <v>3.9999999999999998E-6</v>
      </c>
      <c r="ED309" s="265">
        <v>3.9999999999999998E-6</v>
      </c>
      <c r="EE309" s="265">
        <v>3.9999999999999998E-6</v>
      </c>
      <c r="EF309" s="265">
        <v>1.2233999999999999E-3</v>
      </c>
      <c r="EG309" s="265">
        <v>5.2000000000000002E-6</v>
      </c>
      <c r="EH309" s="265">
        <v>5.8000000000000004E-6</v>
      </c>
      <c r="EI309" s="265">
        <v>5.3060999999999997E-2</v>
      </c>
      <c r="EJ309" s="265">
        <v>4.3298999999999997E-2</v>
      </c>
      <c r="EK309" s="265">
        <v>1.2121E-2</v>
      </c>
      <c r="EL309" s="265">
        <v>2.2915999999999999E-2</v>
      </c>
      <c r="EM309" s="265">
        <v>1.2339999999999999E-4</v>
      </c>
      <c r="EN309" s="265">
        <v>9.0600000000000007E-5</v>
      </c>
      <c r="EO309" s="265">
        <v>0.21557999999999999</v>
      </c>
      <c r="EP309" s="265">
        <v>7.6420000000000002E-2</v>
      </c>
      <c r="EQ309" s="265">
        <v>2.7621999999999998E-3</v>
      </c>
      <c r="ER309" s="265">
        <v>3.1581999999999999E-3</v>
      </c>
      <c r="ES309" s="265">
        <v>3.0208000000000001E-3</v>
      </c>
      <c r="ET309" s="265">
        <v>3.1457999999999998E-3</v>
      </c>
      <c r="EU309" s="265">
        <v>2.8647999999999998E-3</v>
      </c>
      <c r="EV309" s="265">
        <v>2.0495999999999999E-3</v>
      </c>
      <c r="EW309" s="265">
        <v>2.4518000000000001E-3</v>
      </c>
      <c r="EX309" s="265">
        <v>2.6898E-3</v>
      </c>
      <c r="EY309" s="265">
        <v>2.9689999999999999E-3</v>
      </c>
      <c r="EZ309" s="265">
        <v>8.2318000000000002E-2</v>
      </c>
      <c r="FA309" s="265">
        <v>3.1687999999999998E-3</v>
      </c>
      <c r="FB309" s="265">
        <v>2.7526E-3</v>
      </c>
      <c r="FC309" s="265">
        <v>2.4307999999999999E-3</v>
      </c>
      <c r="FD309" s="265">
        <v>3.509E-3</v>
      </c>
      <c r="FE309" s="265">
        <v>2.0596E-3</v>
      </c>
      <c r="FF309" s="265">
        <v>3.4148E-3</v>
      </c>
      <c r="FG309" s="265">
        <v>3.6494000000000001E-3</v>
      </c>
      <c r="FH309" s="265">
        <v>3.3016E-3</v>
      </c>
      <c r="FI309" s="265">
        <v>3.2623999999999999E-3</v>
      </c>
      <c r="FJ309" s="265">
        <v>5.1799999999999999E-5</v>
      </c>
      <c r="FK309" s="265">
        <v>5.3399999999999997E-5</v>
      </c>
      <c r="FL309" s="265">
        <v>4.6165999999999999E-2</v>
      </c>
      <c r="FM309" s="265">
        <v>5.0012000000000001E-2</v>
      </c>
      <c r="FN309" s="265">
        <v>0.47953000000000001</v>
      </c>
      <c r="FO309" s="265">
        <v>0.48</v>
      </c>
      <c r="FP309" s="265">
        <v>9.3038999999999997E-2</v>
      </c>
      <c r="FQ309" s="265">
        <v>0.46475</v>
      </c>
      <c r="FR309" s="265">
        <v>0.32944000000000001</v>
      </c>
      <c r="FS309" s="265">
        <v>0.31241999999999998</v>
      </c>
      <c r="FT309" s="265">
        <v>0.61377999999999999</v>
      </c>
      <c r="FU309" s="265">
        <v>0.61565000000000003</v>
      </c>
      <c r="FV309" s="265">
        <v>0.21353</v>
      </c>
      <c r="FW309" s="265">
        <v>0.10891000000000001</v>
      </c>
      <c r="FX309" s="265">
        <v>0.40725</v>
      </c>
      <c r="FY309" s="265">
        <v>9.9023E-2</v>
      </c>
      <c r="FZ309" s="265">
        <v>0.10891000000000001</v>
      </c>
      <c r="GA309" s="265">
        <v>0.36092999999999997</v>
      </c>
      <c r="GB309" s="265">
        <v>0.16614000000000001</v>
      </c>
      <c r="GC309" s="265">
        <v>0.22814000000000001</v>
      </c>
      <c r="GD309" s="265">
        <v>0.56369999999999998</v>
      </c>
      <c r="GE309" s="265">
        <v>0.33244000000000001</v>
      </c>
      <c r="GF309" s="265">
        <v>0.39041999999999999</v>
      </c>
      <c r="GG309" s="265">
        <v>0.14882999999999999</v>
      </c>
      <c r="GH309" s="265">
        <v>0.17126</v>
      </c>
      <c r="GI309" s="265">
        <v>0.15398999999999999</v>
      </c>
      <c r="GJ309" s="265">
        <v>0.51241999999999999</v>
      </c>
      <c r="GK309" s="265">
        <v>0.5</v>
      </c>
      <c r="GL309" s="265">
        <v>0.28083000000000002</v>
      </c>
      <c r="GM309" s="265">
        <v>0.47502</v>
      </c>
      <c r="GN309" s="265">
        <v>0.23623</v>
      </c>
      <c r="GO309" s="265">
        <v>0.4738</v>
      </c>
      <c r="GP309" s="265">
        <v>0.38985999999999998</v>
      </c>
      <c r="GQ309" s="265">
        <v>0.39534999999999998</v>
      </c>
      <c r="GR309" s="265">
        <v>0.35143000000000002</v>
      </c>
      <c r="GS309" s="265">
        <v>0.40838999999999998</v>
      </c>
      <c r="GT309" s="265">
        <v>0.40098</v>
      </c>
      <c r="GU309" s="265">
        <v>0.40436</v>
      </c>
      <c r="GV309" s="265">
        <v>0.39848</v>
      </c>
      <c r="GW309" s="265">
        <v>0.34353</v>
      </c>
      <c r="GX309" s="265">
        <v>0.49203000000000002</v>
      </c>
      <c r="GY309" s="265">
        <v>0.10993</v>
      </c>
      <c r="GZ309" s="265">
        <v>8.6768999999999999E-2</v>
      </c>
      <c r="HA309" s="265">
        <v>0.43519000000000002</v>
      </c>
      <c r="HB309" s="265">
        <v>0.41919000000000001</v>
      </c>
      <c r="HC309" s="265">
        <v>0.3276</v>
      </c>
      <c r="HD309" s="265">
        <v>0.22661999999999999</v>
      </c>
      <c r="HE309" s="265">
        <v>0.49282999999999999</v>
      </c>
      <c r="HF309" s="265">
        <v>0.21604999999999999</v>
      </c>
      <c r="HG309" s="265">
        <v>0.49275999999999998</v>
      </c>
      <c r="HH309" s="265">
        <v>0.49469999999999997</v>
      </c>
      <c r="HI309" s="265">
        <v>0.4924</v>
      </c>
      <c r="HJ309" s="265">
        <v>0.23271</v>
      </c>
      <c r="HK309" s="265">
        <v>0.54323999999999995</v>
      </c>
      <c r="HL309" s="265">
        <v>0.51488</v>
      </c>
      <c r="HM309" s="265">
        <v>0.39167999999999997</v>
      </c>
      <c r="HN309" s="265">
        <v>0.38557999999999998</v>
      </c>
      <c r="HO309" s="265">
        <v>0.38239000000000001</v>
      </c>
      <c r="HP309" s="265">
        <v>0.37536000000000003</v>
      </c>
      <c r="HQ309" s="265">
        <v>0.21381</v>
      </c>
      <c r="HR309" s="265">
        <v>0.20788000000000001</v>
      </c>
      <c r="HS309" s="265">
        <v>0.33677000000000001</v>
      </c>
      <c r="HT309" s="265">
        <v>0.20263999999999999</v>
      </c>
      <c r="HU309" s="265">
        <v>0.20863000000000001</v>
      </c>
      <c r="HV309" s="265">
        <v>0.39635999999999999</v>
      </c>
      <c r="HW309" s="265">
        <v>0.15429999999999999</v>
      </c>
      <c r="HX309" s="265">
        <v>0.18076999999999999</v>
      </c>
      <c r="HY309" s="265">
        <v>0.1205</v>
      </c>
      <c r="HZ309" s="265">
        <v>0.24607000000000001</v>
      </c>
      <c r="IA309" s="265">
        <v>0.32917000000000002</v>
      </c>
      <c r="IB309" s="265">
        <v>0.33517000000000002</v>
      </c>
      <c r="IC309" s="265">
        <v>0.32655000000000001</v>
      </c>
      <c r="ID309" s="265">
        <v>0.33095000000000002</v>
      </c>
      <c r="IE309" s="265">
        <v>0.34472999999999998</v>
      </c>
      <c r="IF309" s="265">
        <v>0.33731</v>
      </c>
      <c r="IG309" s="265">
        <v>0.42315000000000003</v>
      </c>
      <c r="IH309" s="265">
        <v>0.50087999999999999</v>
      </c>
      <c r="II309" s="265">
        <v>0.23300000000000001</v>
      </c>
      <c r="IJ309" s="265">
        <v>0.32274000000000003</v>
      </c>
      <c r="IK309" s="265">
        <v>0.32035000000000002</v>
      </c>
      <c r="IL309" s="265">
        <v>0.46412999999999999</v>
      </c>
      <c r="IM309" s="265">
        <v>0.26824999999999999</v>
      </c>
      <c r="IN309" s="265">
        <v>0.18836</v>
      </c>
      <c r="IO309" s="265">
        <v>6.6896999999999998E-2</v>
      </c>
      <c r="IP309" s="265">
        <v>0.43204999999999999</v>
      </c>
      <c r="IQ309" s="265">
        <v>0.37147000000000002</v>
      </c>
      <c r="IR309" s="265">
        <v>0.16028999999999999</v>
      </c>
      <c r="IS309" s="265">
        <v>0.45140999999999998</v>
      </c>
      <c r="IT309" s="265">
        <v>0.13985</v>
      </c>
      <c r="IU309" s="265">
        <v>0.41388999999999998</v>
      </c>
      <c r="IV309" s="265">
        <v>0.59882000000000002</v>
      </c>
      <c r="IW309" s="265">
        <v>0.32433000000000001</v>
      </c>
      <c r="IX309" s="265">
        <v>0.40281</v>
      </c>
      <c r="IY309" s="265">
        <v>0.25134000000000001</v>
      </c>
      <c r="IZ309" s="265">
        <v>0.23815</v>
      </c>
      <c r="JA309" s="265">
        <v>0.24543000000000001</v>
      </c>
      <c r="JB309" s="265">
        <v>0.23569999999999999</v>
      </c>
      <c r="JC309" s="265">
        <v>0.25202000000000002</v>
      </c>
      <c r="JD309" s="265">
        <v>0.27137</v>
      </c>
      <c r="JE309" s="265">
        <v>0.48132999999999998</v>
      </c>
      <c r="JF309" s="265">
        <v>0.11382</v>
      </c>
      <c r="JG309" s="265">
        <v>0.36803999999999998</v>
      </c>
      <c r="JH309" s="265">
        <v>0.27875</v>
      </c>
      <c r="JI309" s="265">
        <v>0.18926000000000001</v>
      </c>
      <c r="JJ309" s="265">
        <v>0.16736000000000001</v>
      </c>
      <c r="JK309" s="265">
        <v>0.20893999999999999</v>
      </c>
      <c r="JL309" s="265">
        <v>0.24274000000000001</v>
      </c>
      <c r="JM309" s="265">
        <v>0.43401000000000001</v>
      </c>
      <c r="JN309" s="265">
        <v>0.35060999999999998</v>
      </c>
      <c r="JO309" s="265">
        <v>0.38777</v>
      </c>
      <c r="JP309" s="265">
        <v>0.13693</v>
      </c>
      <c r="JQ309" s="265">
        <v>0.39749000000000001</v>
      </c>
      <c r="JR309" s="265">
        <v>0.33973999999999999</v>
      </c>
      <c r="JS309" s="265">
        <v>0.32679999999999998</v>
      </c>
      <c r="JT309" s="265">
        <v>8.2711999999999994E-2</v>
      </c>
      <c r="JU309" s="265">
        <v>0.29565000000000002</v>
      </c>
      <c r="JV309" s="265">
        <v>0.27722999999999998</v>
      </c>
      <c r="JW309" s="265">
        <v>0.40449000000000002</v>
      </c>
      <c r="JX309" s="265">
        <v>0.40650999999999998</v>
      </c>
      <c r="JY309" s="265">
        <v>0.39076</v>
      </c>
      <c r="JZ309" s="265">
        <v>0.35908000000000001</v>
      </c>
      <c r="KA309" s="265">
        <v>0.55171000000000003</v>
      </c>
      <c r="KB309" s="265">
        <v>0.70840999999999998</v>
      </c>
      <c r="KC309" s="265">
        <v>0.11819</v>
      </c>
      <c r="KD309" s="265">
        <v>9.0964000000000003E-2</v>
      </c>
      <c r="KE309" s="265">
        <v>9.6839999999999996E-2</v>
      </c>
      <c r="KF309" s="265">
        <v>0.10136000000000001</v>
      </c>
      <c r="KG309" s="265">
        <v>9.6669000000000005E-2</v>
      </c>
      <c r="KH309" s="265">
        <v>0.32296000000000002</v>
      </c>
      <c r="KI309" s="265">
        <v>0.31295000000000001</v>
      </c>
      <c r="KJ309" s="265">
        <v>0.30598999999999998</v>
      </c>
      <c r="KK309" s="265">
        <v>0.61155000000000004</v>
      </c>
      <c r="KL309" s="265">
        <v>0.56559000000000004</v>
      </c>
      <c r="KM309" s="265">
        <v>0.91679999999999995</v>
      </c>
      <c r="KN309" s="265">
        <v>0.82425999999999999</v>
      </c>
      <c r="KO309" s="265">
        <v>0.72609000000000001</v>
      </c>
      <c r="KP309" s="265">
        <v>5.1911934051425508E-3</v>
      </c>
      <c r="KQ309" s="265">
        <v>0.56874999999999998</v>
      </c>
      <c r="KR309" s="265">
        <v>0.51524000000000003</v>
      </c>
      <c r="KS309" s="265">
        <v>0.4738</v>
      </c>
      <c r="KT309" s="265">
        <v>0.89725359321988041</v>
      </c>
      <c r="KU309" s="265">
        <v>0.52846000000000004</v>
      </c>
      <c r="KV309" s="265">
        <v>0.68433999999999995</v>
      </c>
      <c r="KW309" s="265">
        <v>0.73870000000000002</v>
      </c>
      <c r="KX309" s="265">
        <v>0.81257000000000001</v>
      </c>
      <c r="KY309" s="265">
        <v>0.91783000000000003</v>
      </c>
      <c r="KZ309" s="265">
        <v>0.99187000000000003</v>
      </c>
      <c r="LA309" s="265">
        <v>0.99143999999999999</v>
      </c>
      <c r="LB309" s="265">
        <v>0.93974999999999997</v>
      </c>
      <c r="LC309" s="265">
        <v>1</v>
      </c>
      <c r="LD309" s="265">
        <v>0</v>
      </c>
      <c r="LE309" s="265">
        <v>7.6163999999999996E-2</v>
      </c>
      <c r="LF309" s="265">
        <v>0</v>
      </c>
      <c r="LG309" s="265">
        <v>0</v>
      </c>
      <c r="LH309" s="431">
        <v>6.685777916572988E-4</v>
      </c>
      <c r="LI309" s="431">
        <v>5.5382511345669627E-4</v>
      </c>
      <c r="LJ309" s="431">
        <v>5.9199007228016853E-4</v>
      </c>
      <c r="LK309" s="431">
        <v>2.8700771508738399E-4</v>
      </c>
      <c r="LL309" s="431">
        <v>3.9491019560955465E-4</v>
      </c>
      <c r="LM309" s="431">
        <v>1.6185047570616007E-4</v>
      </c>
      <c r="LN309" s="431">
        <v>2.7820226387120783E-4</v>
      </c>
      <c r="LO309" s="431">
        <v>9.349523315904662E-5</v>
      </c>
      <c r="LP309" s="431">
        <v>1.7298247257713228E-4</v>
      </c>
      <c r="LQ309" s="431">
        <v>6.9180241553112864E-5</v>
      </c>
      <c r="LR309" s="431">
        <v>5.8130390243604779E-4</v>
      </c>
      <c r="LS309" s="431">
        <v>3.3510130015201867E-4</v>
      </c>
      <c r="LT309" s="431">
        <v>5.9839495224878192E-4</v>
      </c>
      <c r="LU309" s="431">
        <v>2.2369320504367352E-4</v>
      </c>
      <c r="LV309" s="431">
        <v>3.6954443203285336E-4</v>
      </c>
      <c r="LW309" s="431">
        <v>1.4148915943223983E-4</v>
      </c>
      <c r="LX309" s="431">
        <v>2.8289933106862009E-4</v>
      </c>
      <c r="LY309" s="431">
        <v>1.5963288024067879E-4</v>
      </c>
      <c r="LZ309" s="431">
        <v>6.3991703791543841E-4</v>
      </c>
      <c r="MA309" s="431">
        <v>5.0706049660220742E-4</v>
      </c>
      <c r="MB309" s="431">
        <v>6.3126167515292764E-4</v>
      </c>
      <c r="MC309" s="431">
        <v>2.9070186428725719E-4</v>
      </c>
      <c r="MD309" s="431">
        <v>2.2420112509280443E-4</v>
      </c>
      <c r="ME309" s="431">
        <v>3.9789048605598509E-4</v>
      </c>
      <c r="MF309" s="431">
        <v>4.6240008668974042E-4</v>
      </c>
      <c r="MG309" s="431">
        <v>3.7700522807426751E-4</v>
      </c>
      <c r="MH309" s="266"/>
      <c r="MI309" s="266"/>
      <c r="MJ309" s="266"/>
      <c r="MK309" s="266"/>
      <c r="ML309" s="266"/>
      <c r="MM309" s="266"/>
      <c r="MN309" s="266"/>
      <c r="MO309" s="266"/>
      <c r="MP309" s="266"/>
      <c r="MQ309" s="266"/>
      <c r="MR309" s="266"/>
      <c r="MS309" s="266"/>
      <c r="MT309" s="266"/>
      <c r="MU309" s="266"/>
      <c r="MV309" s="266"/>
      <c r="MW309" s="266"/>
      <c r="MX309" s="266"/>
      <c r="MY309" s="266"/>
      <c r="MZ309" s="266"/>
      <c r="NA309" s="266"/>
      <c r="NB309" s="266"/>
      <c r="NC309" s="266"/>
      <c r="ND309" s="266"/>
      <c r="NE309" s="266"/>
      <c r="NF309" s="266"/>
      <c r="NG309" s="266"/>
      <c r="NH309" s="266"/>
      <c r="NI309" s="266"/>
      <c r="NJ309" s="266"/>
      <c r="NK309" s="266"/>
      <c r="NL309" s="266"/>
      <c r="NM309" s="266"/>
      <c r="NN309" s="266"/>
      <c r="NO309" s="266"/>
      <c r="NP309" s="266"/>
      <c r="NQ309" s="266"/>
      <c r="NR309" s="266"/>
      <c r="NS309" s="266"/>
      <c r="NT309" s="266"/>
      <c r="NU309" s="266"/>
      <c r="NV309" s="266"/>
      <c r="NW309" s="266"/>
      <c r="NX309" s="266"/>
      <c r="NY309" s="266"/>
      <c r="NZ309" s="266"/>
      <c r="OA309" s="266"/>
      <c r="OB309" s="266"/>
      <c r="OC309" s="266"/>
      <c r="OD309" s="266"/>
      <c r="OE309" s="266"/>
      <c r="OF309" s="266"/>
      <c r="OG309" s="266"/>
      <c r="OH309" s="266"/>
      <c r="OI309" s="266"/>
      <c r="OJ309" s="266"/>
      <c r="OK309" s="266"/>
      <c r="OL309" s="266"/>
      <c r="OM309" s="266"/>
      <c r="ON309" s="267"/>
    </row>
    <row r="310" spans="1:404">
      <c r="A310" s="261">
        <v>685</v>
      </c>
      <c r="B310" s="265">
        <v>3.9385999999999997E-2</v>
      </c>
      <c r="C310" s="265">
        <v>4.6884000000000002E-2</v>
      </c>
      <c r="D310" s="265">
        <v>5.3374999999999999E-2</v>
      </c>
      <c r="E310" s="265">
        <v>6.3077999999999995E-2</v>
      </c>
      <c r="F310" s="265">
        <v>3.7290999999999998E-2</v>
      </c>
      <c r="G310" s="265">
        <v>4.2012000000000001E-2</v>
      </c>
      <c r="H310" s="265">
        <v>0.12256</v>
      </c>
      <c r="I310" s="265">
        <v>0.25279000000000001</v>
      </c>
      <c r="J310" s="265">
        <v>0.23207</v>
      </c>
      <c r="K310" s="265">
        <v>2.4291E-2</v>
      </c>
      <c r="L310" s="265">
        <v>2.6634000000000001E-2</v>
      </c>
      <c r="M310" s="265">
        <v>3.1227000000000001E-2</v>
      </c>
      <c r="N310" s="265">
        <v>0.17743999999999999</v>
      </c>
      <c r="O310" s="265">
        <v>7.6969999999999997E-2</v>
      </c>
      <c r="P310" s="265">
        <v>4.1170999999999999E-2</v>
      </c>
      <c r="Q310" s="265">
        <v>2.9426999999999998E-2</v>
      </c>
      <c r="R310" s="265">
        <v>5.8976000000000001E-2</v>
      </c>
      <c r="S310" s="265">
        <v>0.18209</v>
      </c>
      <c r="T310" s="265">
        <v>0.12881000000000001</v>
      </c>
      <c r="U310" s="265">
        <v>0.13427</v>
      </c>
      <c r="V310" s="265">
        <v>8.8752999999999999E-2</v>
      </c>
      <c r="W310" s="265">
        <v>4.1210999999999998E-2</v>
      </c>
      <c r="X310" s="265">
        <v>2.9995999999999998E-2</v>
      </c>
      <c r="Y310" s="265">
        <v>3.8034999999999999E-2</v>
      </c>
      <c r="Z310" s="265">
        <v>2.4372999999999999E-2</v>
      </c>
      <c r="AA310" s="265">
        <v>4.1002999999999998E-2</v>
      </c>
      <c r="AB310" s="265">
        <v>2.8655E-2</v>
      </c>
      <c r="AC310" s="265">
        <v>0.25298999999999999</v>
      </c>
      <c r="AD310" s="265">
        <v>0.16897000000000001</v>
      </c>
      <c r="AE310" s="265">
        <v>2.5236999999999999E-2</v>
      </c>
      <c r="AF310" s="265">
        <v>2.7045E-2</v>
      </c>
      <c r="AG310" s="265">
        <v>2.4461E-2</v>
      </c>
      <c r="AH310" s="265">
        <v>1.7795999999999999E-2</v>
      </c>
      <c r="AI310" s="265">
        <v>2.4937999999999998E-2</v>
      </c>
      <c r="AJ310" s="265">
        <v>2.0962999999999999E-2</v>
      </c>
      <c r="AK310" s="265">
        <v>1.4097999999999999E-2</v>
      </c>
      <c r="AL310" s="265">
        <v>2.3113000000000002E-2</v>
      </c>
      <c r="AM310" s="265">
        <v>1.2829999999999999E-2</v>
      </c>
      <c r="AN310" s="265">
        <v>1.2654E-2</v>
      </c>
      <c r="AO310" s="265">
        <v>1.9904000000000002E-2</v>
      </c>
      <c r="AP310" s="265">
        <v>2.0053999999999999E-2</v>
      </c>
      <c r="AQ310" s="265">
        <v>1.1277000000000001E-2</v>
      </c>
      <c r="AR310" s="265">
        <v>1.9799000000000001E-2</v>
      </c>
      <c r="AS310" s="265">
        <v>1.7528999999999999E-2</v>
      </c>
      <c r="AT310" s="265">
        <v>1.1514999999999999E-2</v>
      </c>
      <c r="AU310" s="265">
        <v>1.8516000000000001E-2</v>
      </c>
      <c r="AV310" s="265">
        <v>1.1209999999999999E-2</v>
      </c>
      <c r="AW310" s="265">
        <v>2.1898999999999998E-2</v>
      </c>
      <c r="AX310" s="265">
        <v>2.1239000000000001E-2</v>
      </c>
      <c r="AY310" s="265">
        <v>1.9834000000000001E-2</v>
      </c>
      <c r="AZ310" s="265">
        <v>1.712E-2</v>
      </c>
      <c r="BA310" s="265">
        <v>2.9395000000000001E-2</v>
      </c>
      <c r="BB310" s="265">
        <v>2.9395000000000001E-2</v>
      </c>
      <c r="BC310" s="265">
        <v>2.937E-2</v>
      </c>
      <c r="BD310" s="265">
        <v>2.9395000000000001E-2</v>
      </c>
      <c r="BE310" s="265">
        <v>4.4479999999999999E-2</v>
      </c>
      <c r="BF310" s="265">
        <v>3.9287000000000002E-2</v>
      </c>
      <c r="BG310" s="265">
        <v>0.20022999999999999</v>
      </c>
      <c r="BH310" s="265">
        <v>0.20028000000000001</v>
      </c>
      <c r="BI310" s="265">
        <v>0.54185000000000005</v>
      </c>
      <c r="BJ310" s="265">
        <v>0.49019000000000001</v>
      </c>
      <c r="BK310" s="265">
        <v>0.16883000000000001</v>
      </c>
      <c r="BL310" s="265">
        <v>0.27855000000000002</v>
      </c>
      <c r="BM310" s="265">
        <v>0.13414999999999999</v>
      </c>
      <c r="BN310" s="265">
        <v>0.31880999999999998</v>
      </c>
      <c r="BO310" s="265">
        <v>0.61429</v>
      </c>
      <c r="BP310" s="265">
        <v>1.787E-2</v>
      </c>
      <c r="BQ310" s="265">
        <v>0.24023</v>
      </c>
      <c r="BR310" s="265">
        <v>0.36669000000000002</v>
      </c>
      <c r="BS310" s="265">
        <v>0.26118000000000002</v>
      </c>
      <c r="BT310" s="265">
        <v>0.37208999999999998</v>
      </c>
      <c r="BU310" s="265">
        <v>1.3691999999999999E-2</v>
      </c>
      <c r="BV310" s="265">
        <v>7.7140000000000004E-3</v>
      </c>
      <c r="BW310" s="265">
        <v>1.9177E-2</v>
      </c>
      <c r="BX310" s="265">
        <v>8.1040000000000001E-3</v>
      </c>
      <c r="BY310" s="265">
        <v>0.79152</v>
      </c>
      <c r="BZ310" s="265">
        <v>0.78786</v>
      </c>
      <c r="CA310" s="265">
        <v>0.99</v>
      </c>
      <c r="CB310" s="265">
        <v>0.86704999999999999</v>
      </c>
      <c r="CC310" s="265">
        <v>0.99609999999999999</v>
      </c>
      <c r="CD310" s="265">
        <v>0.78220000000000001</v>
      </c>
      <c r="CE310" s="265">
        <v>0.73958999999999997</v>
      </c>
      <c r="CF310" s="265">
        <v>0.79712000000000005</v>
      </c>
      <c r="CG310" s="265">
        <v>0.71121999999999996</v>
      </c>
      <c r="CH310" s="265">
        <v>0.75170000000000003</v>
      </c>
      <c r="CI310" s="265">
        <v>0.76019999999999999</v>
      </c>
      <c r="CJ310" s="265">
        <v>0.75632999999999995</v>
      </c>
      <c r="CK310" s="265">
        <v>0.77114000000000005</v>
      </c>
      <c r="CL310" s="265">
        <v>0.61575999999999997</v>
      </c>
      <c r="CM310" s="265">
        <v>5.7097000000000002E-2</v>
      </c>
      <c r="CN310" s="265">
        <v>3.0303E-2</v>
      </c>
      <c r="CO310" s="265">
        <v>5.4349000000000001E-2</v>
      </c>
      <c r="CP310" s="265">
        <v>5.4385000000000003E-2</v>
      </c>
      <c r="CQ310" s="265">
        <v>5.1798999999999998E-2</v>
      </c>
      <c r="CR310" s="265">
        <v>0.04</v>
      </c>
      <c r="CS310" s="265">
        <v>3.0612E-2</v>
      </c>
      <c r="CT310" s="265">
        <v>4.1237000000000003E-2</v>
      </c>
      <c r="CU310" s="265">
        <v>0.04</v>
      </c>
      <c r="CV310" s="265">
        <v>4.8114999999999998E-2</v>
      </c>
      <c r="CW310" s="265">
        <v>7.0707000000000006E-2</v>
      </c>
      <c r="CX310" s="265">
        <v>3.0928000000000001E-2</v>
      </c>
      <c r="CY310" s="265">
        <v>6.1856000000000001E-2</v>
      </c>
      <c r="CZ310" s="265">
        <v>0.15134</v>
      </c>
      <c r="DA310" s="265">
        <v>0.13103999999999999</v>
      </c>
      <c r="DB310" s="265">
        <v>2.0202000000000001E-2</v>
      </c>
      <c r="DC310" s="265">
        <v>2.0618999999999998E-2</v>
      </c>
      <c r="DD310" s="265">
        <v>1.0101000000000001E-2</v>
      </c>
      <c r="DE310" s="265">
        <v>3.0928000000000001E-2</v>
      </c>
      <c r="DF310" s="265">
        <v>1.76E-4</v>
      </c>
      <c r="DG310" s="265">
        <v>2.3000000000000001E-4</v>
      </c>
      <c r="DH310" s="265">
        <v>2.1052000000000001E-2</v>
      </c>
      <c r="DI310" s="265">
        <v>1.9999999999999999E-6</v>
      </c>
      <c r="DJ310" s="265">
        <v>1.9999999999999999E-6</v>
      </c>
      <c r="DK310" s="265">
        <v>2.3E-5</v>
      </c>
      <c r="DL310" s="265">
        <v>0</v>
      </c>
      <c r="DM310" s="265">
        <v>3.6699999999999998E-4</v>
      </c>
      <c r="DN310" s="265">
        <v>1.0000000000000001E-5</v>
      </c>
      <c r="DO310" s="265">
        <v>9.9999999999999995E-7</v>
      </c>
      <c r="DP310" s="265">
        <v>9.0000000000000002E-6</v>
      </c>
      <c r="DQ310" s="265">
        <v>5.0000000000000002E-5</v>
      </c>
      <c r="DR310" s="265">
        <v>3.8210000000000002E-3</v>
      </c>
      <c r="DS310" s="265">
        <v>1.0619999999999999E-2</v>
      </c>
      <c r="DT310" s="265">
        <v>1.4428E-2</v>
      </c>
      <c r="DU310" s="265">
        <v>9.9999999999999995E-7</v>
      </c>
      <c r="DV310" s="265">
        <v>0</v>
      </c>
      <c r="DW310" s="265">
        <v>3.0000000000000001E-6</v>
      </c>
      <c r="DX310" s="265">
        <v>2.4020000000000001E-3</v>
      </c>
      <c r="DY310" s="265">
        <v>4.7959999999999999E-3</v>
      </c>
      <c r="DZ310" s="265">
        <v>0</v>
      </c>
      <c r="EA310" s="265">
        <v>3.0000000000000001E-6</v>
      </c>
      <c r="EB310" s="265">
        <v>1.9999999999999999E-6</v>
      </c>
      <c r="EC310" s="265">
        <v>1.9999999999999999E-6</v>
      </c>
      <c r="ED310" s="265">
        <v>1.9999999999999999E-6</v>
      </c>
      <c r="EE310" s="265">
        <v>1.9999999999999999E-6</v>
      </c>
      <c r="EF310" s="265">
        <v>1.1609999999999999E-3</v>
      </c>
      <c r="EG310" s="265">
        <v>3.0000000000000001E-6</v>
      </c>
      <c r="EH310" s="265">
        <v>3.0000000000000001E-6</v>
      </c>
      <c r="EI310" s="265">
        <v>5.1020000000000003E-2</v>
      </c>
      <c r="EJ310" s="265">
        <v>4.1237000000000003E-2</v>
      </c>
      <c r="EK310" s="265">
        <v>1.0101000000000001E-2</v>
      </c>
      <c r="EL310" s="265">
        <v>2.0833000000000001E-2</v>
      </c>
      <c r="EM310" s="265">
        <v>7.7000000000000001E-5</v>
      </c>
      <c r="EN310" s="265">
        <v>5.5999999999999999E-5</v>
      </c>
      <c r="EO310" s="265">
        <v>0.20598</v>
      </c>
      <c r="EP310" s="265">
        <v>7.4153999999999998E-2</v>
      </c>
      <c r="EQ310" s="265">
        <v>2.5769999999999999E-3</v>
      </c>
      <c r="ER310" s="265">
        <v>2.996E-3</v>
      </c>
      <c r="ES310" s="265">
        <v>2.8660000000000001E-3</v>
      </c>
      <c r="ET310" s="265">
        <v>2.9650000000000002E-3</v>
      </c>
      <c r="EU310" s="265">
        <v>2.6849999999999999E-3</v>
      </c>
      <c r="EV310" s="265">
        <v>1.9599999999999999E-3</v>
      </c>
      <c r="EW310" s="265">
        <v>2.32E-3</v>
      </c>
      <c r="EX310" s="265">
        <v>2.5370000000000002E-3</v>
      </c>
      <c r="EY310" s="265">
        <v>2.81E-3</v>
      </c>
      <c r="EZ310" s="265">
        <v>7.9990000000000006E-2</v>
      </c>
      <c r="FA310" s="265">
        <v>3.003E-3</v>
      </c>
      <c r="FB310" s="265">
        <v>2.6289999999999998E-3</v>
      </c>
      <c r="FC310" s="265">
        <v>2.33E-3</v>
      </c>
      <c r="FD310" s="265">
        <v>3.3110000000000001E-3</v>
      </c>
      <c r="FE310" s="265">
        <v>1.9740000000000001E-3</v>
      </c>
      <c r="FF310" s="265">
        <v>3.2130000000000001E-3</v>
      </c>
      <c r="FG310" s="265">
        <v>3.447E-3</v>
      </c>
      <c r="FH310" s="265">
        <v>3.0920000000000001E-3</v>
      </c>
      <c r="FI310" s="265">
        <v>3.0230000000000001E-3</v>
      </c>
      <c r="FJ310" s="265">
        <v>3.1000000000000001E-5</v>
      </c>
      <c r="FK310" s="265">
        <v>3.1999999999999999E-5</v>
      </c>
      <c r="FL310" s="265">
        <v>4.4585E-2</v>
      </c>
      <c r="FM310" s="265">
        <v>4.8416000000000001E-2</v>
      </c>
      <c r="FN310" s="265">
        <v>0.46527000000000002</v>
      </c>
      <c r="FO310" s="265">
        <v>0.47</v>
      </c>
      <c r="FP310" s="265">
        <v>9.0588000000000002E-2</v>
      </c>
      <c r="FQ310" s="265">
        <v>0.45416000000000001</v>
      </c>
      <c r="FR310" s="265">
        <v>0.31978000000000001</v>
      </c>
      <c r="FS310" s="265">
        <v>0.30435000000000001</v>
      </c>
      <c r="FT310" s="265">
        <v>0.60396000000000005</v>
      </c>
      <c r="FU310" s="265">
        <v>0.60345000000000004</v>
      </c>
      <c r="FV310" s="265">
        <v>0.20941000000000001</v>
      </c>
      <c r="FW310" s="265">
        <v>0.1062</v>
      </c>
      <c r="FX310" s="265">
        <v>0.3982</v>
      </c>
      <c r="FY310" s="265">
        <v>9.6597000000000002E-2</v>
      </c>
      <c r="FZ310" s="265">
        <v>0.1062</v>
      </c>
      <c r="GA310" s="265">
        <v>0.35382000000000002</v>
      </c>
      <c r="GB310" s="265">
        <v>0.16239000000000001</v>
      </c>
      <c r="GC310" s="265">
        <v>0.22153999999999999</v>
      </c>
      <c r="GD310" s="265">
        <v>0.55301</v>
      </c>
      <c r="GE310" s="265">
        <v>0.32441999999999999</v>
      </c>
      <c r="GF310" s="265">
        <v>0.38229999999999997</v>
      </c>
      <c r="GG310" s="265">
        <v>0.14599999999999999</v>
      </c>
      <c r="GH310" s="265">
        <v>0.16791</v>
      </c>
      <c r="GI310" s="265">
        <v>0.15099000000000001</v>
      </c>
      <c r="GJ310" s="265">
        <v>0.50248000000000004</v>
      </c>
      <c r="GK310" s="265">
        <v>0.49364999999999998</v>
      </c>
      <c r="GL310" s="265">
        <v>0.27456000000000003</v>
      </c>
      <c r="GM310" s="265">
        <v>0.46511000000000002</v>
      </c>
      <c r="GN310" s="265">
        <v>0.23028000000000001</v>
      </c>
      <c r="GO310" s="265">
        <v>0.46544000000000002</v>
      </c>
      <c r="GP310" s="265">
        <v>0.38088</v>
      </c>
      <c r="GQ310" s="265">
        <v>0.38640999999999998</v>
      </c>
      <c r="GR310" s="265">
        <v>0.34212999999999999</v>
      </c>
      <c r="GS310" s="265">
        <v>0.39917999999999998</v>
      </c>
      <c r="GT310" s="265">
        <v>0.39189000000000002</v>
      </c>
      <c r="GU310" s="265">
        <v>0.39509</v>
      </c>
      <c r="GV310" s="265">
        <v>0.38939000000000001</v>
      </c>
      <c r="GW310" s="265">
        <v>0.33474999999999999</v>
      </c>
      <c r="GX310" s="265">
        <v>0.48205999999999999</v>
      </c>
      <c r="GY310" s="265">
        <v>0.10722</v>
      </c>
      <c r="GZ310" s="265">
        <v>8.4517999999999996E-2</v>
      </c>
      <c r="HA310" s="265">
        <v>0.42749999999999999</v>
      </c>
      <c r="HB310" s="265">
        <v>0.41036</v>
      </c>
      <c r="HC310" s="265">
        <v>0.3206</v>
      </c>
      <c r="HD310" s="265">
        <v>0.22139</v>
      </c>
      <c r="HE310" s="265">
        <v>0.48293999999999998</v>
      </c>
      <c r="HF310" s="265">
        <v>0.21088000000000001</v>
      </c>
      <c r="HG310" s="265">
        <v>0.48287999999999998</v>
      </c>
      <c r="HH310" s="265">
        <v>0.48476999999999998</v>
      </c>
      <c r="HI310" s="265">
        <v>0.48243999999999998</v>
      </c>
      <c r="HJ310" s="265">
        <v>0.22750999999999999</v>
      </c>
      <c r="HK310" s="265">
        <v>0.53136000000000005</v>
      </c>
      <c r="HL310" s="265">
        <v>0.50475000000000003</v>
      </c>
      <c r="HM310" s="265">
        <v>0.38272</v>
      </c>
      <c r="HN310" s="265">
        <v>0.37733</v>
      </c>
      <c r="HO310" s="265">
        <v>0.37413999999999997</v>
      </c>
      <c r="HP310" s="265">
        <v>0.36956</v>
      </c>
      <c r="HQ310" s="265">
        <v>0.20963000000000001</v>
      </c>
      <c r="HR310" s="265">
        <v>0.20341999999999999</v>
      </c>
      <c r="HS310" s="265">
        <v>0.32911000000000001</v>
      </c>
      <c r="HT310" s="265">
        <v>0.19863</v>
      </c>
      <c r="HU310" s="265">
        <v>0.20515</v>
      </c>
      <c r="HV310" s="265">
        <v>0.3871</v>
      </c>
      <c r="HW310" s="265">
        <v>0.15087999999999999</v>
      </c>
      <c r="HX310" s="265">
        <v>0.17716000000000001</v>
      </c>
      <c r="HY310" s="265">
        <v>0.11736000000000001</v>
      </c>
      <c r="HZ310" s="265">
        <v>0.24113000000000001</v>
      </c>
      <c r="IA310" s="265">
        <v>0.32156000000000001</v>
      </c>
      <c r="IB310" s="265">
        <v>0.32768999999999998</v>
      </c>
      <c r="IC310" s="265">
        <v>0.31922</v>
      </c>
      <c r="ID310" s="265">
        <v>0.32340000000000002</v>
      </c>
      <c r="IE310" s="265">
        <v>0.33700999999999998</v>
      </c>
      <c r="IF310" s="265">
        <v>0.33102999999999999</v>
      </c>
      <c r="IG310" s="265">
        <v>0.41367999999999999</v>
      </c>
      <c r="IH310" s="265">
        <v>0.48992999999999998</v>
      </c>
      <c r="II310" s="265">
        <v>0.22814000000000001</v>
      </c>
      <c r="IJ310" s="265">
        <v>0.31555</v>
      </c>
      <c r="IK310" s="265">
        <v>0.31340000000000001</v>
      </c>
      <c r="IL310" s="265">
        <v>0.45418999999999998</v>
      </c>
      <c r="IM310" s="265">
        <v>0.26207999999999998</v>
      </c>
      <c r="IN310" s="265">
        <v>0.18442</v>
      </c>
      <c r="IO310" s="265">
        <v>6.4367999999999995E-2</v>
      </c>
      <c r="IP310" s="265">
        <v>0.42237000000000002</v>
      </c>
      <c r="IQ310" s="265">
        <v>0.36459000000000003</v>
      </c>
      <c r="IR310" s="265">
        <v>0.15681</v>
      </c>
      <c r="IS310" s="265">
        <v>0.44851000000000002</v>
      </c>
      <c r="IT310" s="265">
        <v>0.13614999999999999</v>
      </c>
      <c r="IU310" s="265">
        <v>0.4047</v>
      </c>
      <c r="IV310" s="265">
        <v>0.58735000000000004</v>
      </c>
      <c r="IW310" s="265">
        <v>0.31579000000000002</v>
      </c>
      <c r="IX310" s="265">
        <v>0.39443</v>
      </c>
      <c r="IY310" s="265">
        <v>0.24576000000000001</v>
      </c>
      <c r="IZ310" s="265">
        <v>0.23305000000000001</v>
      </c>
      <c r="JA310" s="265">
        <v>0.24004</v>
      </c>
      <c r="JB310" s="265">
        <v>0.23053999999999999</v>
      </c>
      <c r="JC310" s="265">
        <v>0.24662000000000001</v>
      </c>
      <c r="JD310" s="265">
        <v>0.26497999999999999</v>
      </c>
      <c r="JE310" s="265">
        <v>0.4713</v>
      </c>
      <c r="JF310" s="265">
        <v>0.11108999999999999</v>
      </c>
      <c r="JG310" s="265">
        <v>0.35987999999999998</v>
      </c>
      <c r="JH310" s="265">
        <v>0.27217000000000002</v>
      </c>
      <c r="JI310" s="265">
        <v>0.18437000000000001</v>
      </c>
      <c r="JJ310" s="265">
        <v>0.16583000000000001</v>
      </c>
      <c r="JK310" s="265">
        <v>0.20721999999999999</v>
      </c>
      <c r="JL310" s="265">
        <v>0.23766999999999999</v>
      </c>
      <c r="JM310" s="265">
        <v>0.42542000000000002</v>
      </c>
      <c r="JN310" s="265">
        <v>0.34231</v>
      </c>
      <c r="JO310" s="265">
        <v>0.37886999999999998</v>
      </c>
      <c r="JP310" s="265">
        <v>0.1336</v>
      </c>
      <c r="JQ310" s="265">
        <v>0.38824999999999998</v>
      </c>
      <c r="JR310" s="265">
        <v>0.33273999999999998</v>
      </c>
      <c r="JS310" s="265">
        <v>0.31868999999999997</v>
      </c>
      <c r="JT310" s="265">
        <v>8.0436999999999995E-2</v>
      </c>
      <c r="JU310" s="265">
        <v>0.28981000000000001</v>
      </c>
      <c r="JV310" s="265">
        <v>0.27037</v>
      </c>
      <c r="JW310" s="265">
        <v>0.39512999999999998</v>
      </c>
      <c r="JX310" s="265">
        <v>0.39881</v>
      </c>
      <c r="JY310" s="265">
        <v>0.38270999999999999</v>
      </c>
      <c r="JZ310" s="265">
        <v>0.35139999999999999</v>
      </c>
      <c r="KA310" s="265">
        <v>0.54093000000000002</v>
      </c>
      <c r="KB310" s="265">
        <v>0.69725000000000004</v>
      </c>
      <c r="KC310" s="265">
        <v>0.1153</v>
      </c>
      <c r="KD310" s="265">
        <v>8.8661000000000004E-2</v>
      </c>
      <c r="KE310" s="265">
        <v>9.4426999999999997E-2</v>
      </c>
      <c r="KF310" s="265">
        <v>9.8948999999999995E-2</v>
      </c>
      <c r="KG310" s="265">
        <v>9.4365000000000004E-2</v>
      </c>
      <c r="KH310" s="265">
        <v>0.31652999999999998</v>
      </c>
      <c r="KI310" s="265">
        <v>0.30459999999999998</v>
      </c>
      <c r="KJ310" s="265">
        <v>0.29774</v>
      </c>
      <c r="KK310" s="265">
        <v>0.60053000000000001</v>
      </c>
      <c r="KL310" s="265">
        <v>0.55378000000000005</v>
      </c>
      <c r="KM310" s="265">
        <v>0.90539000000000003</v>
      </c>
      <c r="KN310" s="265">
        <v>0.81438999999999995</v>
      </c>
      <c r="KO310" s="265">
        <v>0.71762999999999999</v>
      </c>
      <c r="KP310" s="265">
        <v>5.1283907747813155E-3</v>
      </c>
      <c r="KQ310" s="265">
        <v>0.56230999999999998</v>
      </c>
      <c r="KR310" s="265">
        <v>0.50943000000000005</v>
      </c>
      <c r="KS310" s="265">
        <v>0.46844999999999998</v>
      </c>
      <c r="KT310" s="265">
        <v>0.89118748992724184</v>
      </c>
      <c r="KU310" s="265">
        <v>0.53269</v>
      </c>
      <c r="KV310" s="265">
        <v>0.68776000000000004</v>
      </c>
      <c r="KW310" s="265">
        <v>0.74172000000000005</v>
      </c>
      <c r="KX310" s="265">
        <v>0.81498000000000004</v>
      </c>
      <c r="KY310" s="265">
        <v>0.91922999999999999</v>
      </c>
      <c r="KZ310" s="265">
        <v>0.99231000000000003</v>
      </c>
      <c r="LA310" s="265">
        <v>0.99104000000000003</v>
      </c>
      <c r="LB310" s="265">
        <v>0.93874999999999997</v>
      </c>
      <c r="LC310" s="265">
        <v>1</v>
      </c>
      <c r="LD310" s="265">
        <v>0</v>
      </c>
      <c r="LE310" s="265">
        <v>7.4563000000000004E-2</v>
      </c>
      <c r="LF310" s="265">
        <v>0</v>
      </c>
      <c r="LG310" s="265">
        <v>0</v>
      </c>
      <c r="LH310" s="431">
        <v>6.463923491537571E-4</v>
      </c>
      <c r="LI310" s="431">
        <v>5.3797930013388395E-4</v>
      </c>
      <c r="LJ310" s="431">
        <v>5.7011860189959407E-4</v>
      </c>
      <c r="LK310" s="431">
        <v>2.7341549866832793E-4</v>
      </c>
      <c r="LL310" s="431">
        <v>3.7960254121571779E-4</v>
      </c>
      <c r="LM310" s="431">
        <v>1.6062168288044631E-4</v>
      </c>
      <c r="LN310" s="431">
        <v>2.7276581386104226E-4</v>
      </c>
      <c r="LO310" s="431">
        <v>8.9652719907462597E-5</v>
      </c>
      <c r="LP310" s="431">
        <v>1.6049895202741027E-4</v>
      </c>
      <c r="LQ310" s="431">
        <v>6.2174549384508282E-5</v>
      </c>
      <c r="LR310" s="431">
        <v>5.6469859555363655E-4</v>
      </c>
      <c r="LS310" s="431">
        <v>3.2267303322441876E-4</v>
      </c>
      <c r="LT310" s="431">
        <v>5.7785550598055124E-4</v>
      </c>
      <c r="LU310" s="431">
        <v>2.1384541469160467E-4</v>
      </c>
      <c r="LV310" s="431">
        <v>3.494097909424454E-4</v>
      </c>
      <c r="LW310" s="431">
        <v>1.3935250171925873E-4</v>
      </c>
      <c r="LX310" s="431">
        <v>2.7014233637601137E-4</v>
      </c>
      <c r="LY310" s="431">
        <v>1.5338319644797593E-4</v>
      </c>
      <c r="LZ310" s="431">
        <v>6.2028155662119389E-4</v>
      </c>
      <c r="MA310" s="431">
        <v>4.8876501386985183E-4</v>
      </c>
      <c r="MB310" s="431">
        <v>6.0660333838313818E-4</v>
      </c>
      <c r="MC310" s="431">
        <v>2.8438633307814598E-4</v>
      </c>
      <c r="MD310" s="431">
        <v>2.1740150987170637E-4</v>
      </c>
      <c r="ME310" s="431">
        <v>3.8594508077949286E-4</v>
      </c>
      <c r="MF310" s="431">
        <v>4.4775748392567039E-4</v>
      </c>
      <c r="MG310" s="431">
        <v>3.6252819700166583E-4</v>
      </c>
      <c r="MH310" s="266"/>
      <c r="MI310" s="266"/>
      <c r="MJ310" s="266"/>
      <c r="MK310" s="266"/>
      <c r="ML310" s="266"/>
      <c r="MM310" s="266"/>
      <c r="MN310" s="266"/>
      <c r="MO310" s="266"/>
      <c r="MP310" s="266"/>
      <c r="MQ310" s="266"/>
      <c r="MR310" s="266"/>
      <c r="MS310" s="266"/>
      <c r="MT310" s="266"/>
      <c r="MU310" s="266"/>
      <c r="MV310" s="266"/>
      <c r="MW310" s="266"/>
      <c r="MX310" s="266"/>
      <c r="MY310" s="266"/>
      <c r="MZ310" s="266"/>
      <c r="NA310" s="266"/>
      <c r="NB310" s="266"/>
      <c r="NC310" s="266"/>
      <c r="ND310" s="266"/>
      <c r="NE310" s="266"/>
      <c r="NF310" s="266"/>
      <c r="NG310" s="266"/>
      <c r="NH310" s="266"/>
      <c r="NI310" s="266"/>
      <c r="NJ310" s="266"/>
      <c r="NK310" s="266"/>
      <c r="NL310" s="266"/>
      <c r="NM310" s="266"/>
      <c r="NN310" s="266"/>
      <c r="NO310" s="266"/>
      <c r="NP310" s="266"/>
      <c r="NQ310" s="266"/>
      <c r="NR310" s="266"/>
      <c r="NS310" s="266"/>
      <c r="NT310" s="266"/>
      <c r="NU310" s="266"/>
      <c r="NV310" s="266"/>
      <c r="NW310" s="266"/>
      <c r="NX310" s="266"/>
      <c r="NY310" s="266"/>
      <c r="NZ310" s="266"/>
      <c r="OA310" s="266"/>
      <c r="OB310" s="266"/>
      <c r="OC310" s="266"/>
      <c r="OD310" s="266"/>
      <c r="OE310" s="266"/>
      <c r="OF310" s="266"/>
      <c r="OG310" s="266"/>
      <c r="OH310" s="266"/>
      <c r="OI310" s="266"/>
      <c r="OJ310" s="266"/>
      <c r="OK310" s="266"/>
      <c r="OL310" s="266"/>
      <c r="OM310" s="266"/>
      <c r="ON310" s="267"/>
    </row>
    <row r="311" spans="1:404">
      <c r="A311" s="261">
        <v>686</v>
      </c>
      <c r="B311" s="265">
        <v>3.9156999999999997E-2</v>
      </c>
      <c r="C311" s="265">
        <v>4.6254999999999998E-2</v>
      </c>
      <c r="D311" s="265">
        <v>5.2433E-2</v>
      </c>
      <c r="E311" s="265">
        <v>6.1691000000000003E-2</v>
      </c>
      <c r="F311" s="265">
        <v>3.7095000000000003E-2</v>
      </c>
      <c r="G311" s="265">
        <v>4.1521000000000002E-2</v>
      </c>
      <c r="H311" s="265">
        <v>0.12089</v>
      </c>
      <c r="I311" s="265">
        <v>0.24956</v>
      </c>
      <c r="J311" s="265">
        <v>0.22875999999999999</v>
      </c>
      <c r="K311" s="265">
        <v>2.4154999999999999E-2</v>
      </c>
      <c r="L311" s="265">
        <v>2.6799E-2</v>
      </c>
      <c r="M311" s="265">
        <v>3.1810999999999999E-2</v>
      </c>
      <c r="N311" s="265">
        <v>0.17308999999999999</v>
      </c>
      <c r="O311" s="265">
        <v>7.5872999999999996E-2</v>
      </c>
      <c r="P311" s="265">
        <v>4.0480000000000002E-2</v>
      </c>
      <c r="Q311" s="265">
        <v>2.9153999999999999E-2</v>
      </c>
      <c r="R311" s="265">
        <v>5.7721000000000001E-2</v>
      </c>
      <c r="S311" s="265">
        <v>0.18149999999999999</v>
      </c>
      <c r="T311" s="265">
        <v>0.12701000000000001</v>
      </c>
      <c r="U311" s="265">
        <v>0.13211999999999999</v>
      </c>
      <c r="V311" s="265">
        <v>8.8604000000000002E-2</v>
      </c>
      <c r="W311" s="265">
        <v>4.2095E-2</v>
      </c>
      <c r="X311" s="265">
        <v>3.0353999999999999E-2</v>
      </c>
      <c r="Y311" s="265">
        <v>3.8428999999999998E-2</v>
      </c>
      <c r="Z311" s="265">
        <v>2.4899000000000001E-2</v>
      </c>
      <c r="AA311" s="265">
        <v>4.0590000000000001E-2</v>
      </c>
      <c r="AB311" s="265">
        <v>2.8667999999999999E-2</v>
      </c>
      <c r="AC311" s="265">
        <v>0.25013000000000002</v>
      </c>
      <c r="AD311" s="265">
        <v>0.1678</v>
      </c>
      <c r="AE311" s="265">
        <v>2.4707E-2</v>
      </c>
      <c r="AF311" s="265">
        <v>2.7474999999999999E-2</v>
      </c>
      <c r="AG311" s="265">
        <v>2.1437000000000001E-2</v>
      </c>
      <c r="AH311" s="265">
        <v>1.7299999999999999E-2</v>
      </c>
      <c r="AI311" s="265">
        <v>2.5506999999999998E-2</v>
      </c>
      <c r="AJ311" s="265">
        <v>2.0577999999999999E-2</v>
      </c>
      <c r="AK311" s="265">
        <v>1.3823E-2</v>
      </c>
      <c r="AL311" s="265">
        <v>2.3615000000000001E-2</v>
      </c>
      <c r="AM311" s="265">
        <v>1.2821000000000001E-2</v>
      </c>
      <c r="AN311" s="265">
        <v>1.2404999999999999E-2</v>
      </c>
      <c r="AO311" s="265">
        <v>2.0167000000000001E-2</v>
      </c>
      <c r="AP311" s="265">
        <v>1.9137999999999999E-2</v>
      </c>
      <c r="AQ311" s="265">
        <v>1.0991000000000001E-2</v>
      </c>
      <c r="AR311" s="265">
        <v>1.9972E-2</v>
      </c>
      <c r="AS311" s="265">
        <v>1.6513E-2</v>
      </c>
      <c r="AT311" s="265">
        <v>1.1124E-2</v>
      </c>
      <c r="AU311" s="265">
        <v>1.8578999999999998E-2</v>
      </c>
      <c r="AV311" s="265">
        <v>1.0971E-2</v>
      </c>
      <c r="AW311" s="265">
        <v>2.0785000000000001E-2</v>
      </c>
      <c r="AX311" s="265">
        <v>1.9841000000000001E-2</v>
      </c>
      <c r="AY311" s="265">
        <v>1.8828000000000001E-2</v>
      </c>
      <c r="AZ311" s="265">
        <v>1.5959999999999998E-2</v>
      </c>
      <c r="BA311" s="265">
        <v>2.9652000000000001E-2</v>
      </c>
      <c r="BB311" s="265">
        <v>2.9652000000000001E-2</v>
      </c>
      <c r="BC311" s="265">
        <v>2.9626E-2</v>
      </c>
      <c r="BD311" s="265">
        <v>2.9652000000000001E-2</v>
      </c>
      <c r="BE311" s="265">
        <v>4.2874000000000002E-2</v>
      </c>
      <c r="BF311" s="265">
        <v>3.7703E-2</v>
      </c>
      <c r="BG311" s="265">
        <v>0.19596</v>
      </c>
      <c r="BH311" s="265">
        <v>0.19617999999999999</v>
      </c>
      <c r="BI311" s="265">
        <v>0.53251000000000004</v>
      </c>
      <c r="BJ311" s="265">
        <v>0.48215000000000002</v>
      </c>
      <c r="BK311" s="265">
        <v>0.15584000000000001</v>
      </c>
      <c r="BL311" s="265">
        <v>0.26921</v>
      </c>
      <c r="BM311" s="265">
        <v>0.13414999999999999</v>
      </c>
      <c r="BN311" s="265">
        <v>0.30682999999999999</v>
      </c>
      <c r="BO311" s="265">
        <v>0.56000000000000005</v>
      </c>
      <c r="BP311" s="265">
        <v>1.9081999999999998E-2</v>
      </c>
      <c r="BQ311" s="265">
        <v>0.22756000000000001</v>
      </c>
      <c r="BR311" s="265">
        <v>0.34625</v>
      </c>
      <c r="BS311" s="265">
        <v>0.24404000000000001</v>
      </c>
      <c r="BT311" s="265">
        <v>0.34497</v>
      </c>
      <c r="BU311" s="265">
        <v>1.5325E-2</v>
      </c>
      <c r="BV311" s="265">
        <v>9.2390000000000007E-3</v>
      </c>
      <c r="BW311" s="265">
        <v>2.3123000000000001E-2</v>
      </c>
      <c r="BX311" s="265">
        <v>1.0616E-2</v>
      </c>
      <c r="BY311" s="265">
        <v>0.79435</v>
      </c>
      <c r="BZ311" s="265">
        <v>0.79069</v>
      </c>
      <c r="CA311" s="265">
        <v>0.98799999999999999</v>
      </c>
      <c r="CB311" s="265">
        <v>0.86926000000000003</v>
      </c>
      <c r="CC311" s="265">
        <v>0.99660000000000004</v>
      </c>
      <c r="CD311" s="265">
        <v>0.78507000000000005</v>
      </c>
      <c r="CE311" s="265">
        <v>0.74228000000000005</v>
      </c>
      <c r="CF311" s="265">
        <v>0.79952999999999996</v>
      </c>
      <c r="CG311" s="265">
        <v>0.71614999999999995</v>
      </c>
      <c r="CH311" s="265">
        <v>0.75434000000000001</v>
      </c>
      <c r="CI311" s="265">
        <v>0.76314000000000004</v>
      </c>
      <c r="CJ311" s="265">
        <v>0.75917999999999997</v>
      </c>
      <c r="CK311" s="265">
        <v>0.77730999999999995</v>
      </c>
      <c r="CL311" s="265">
        <v>0.62226999999999999</v>
      </c>
      <c r="CM311" s="265">
        <v>5.5791E-2</v>
      </c>
      <c r="CN311" s="265">
        <v>2.8282999999999999E-2</v>
      </c>
      <c r="CO311" s="265">
        <v>5.3515E-2</v>
      </c>
      <c r="CP311" s="265">
        <v>5.3848E-2</v>
      </c>
      <c r="CQ311" s="265">
        <v>5.1288E-2</v>
      </c>
      <c r="CR311" s="265">
        <v>3.7999999999999999E-2</v>
      </c>
      <c r="CS311" s="265">
        <v>2.8570999999999999E-2</v>
      </c>
      <c r="CT311" s="265">
        <v>3.9175000000000001E-2</v>
      </c>
      <c r="CU311" s="265">
        <v>3.7999999999999999E-2</v>
      </c>
      <c r="CV311" s="265">
        <v>4.7162000000000003E-2</v>
      </c>
      <c r="CW311" s="265">
        <v>6.8686999999999998E-2</v>
      </c>
      <c r="CX311" s="265">
        <v>3.0928000000000001E-2</v>
      </c>
      <c r="CY311" s="265">
        <v>5.9794E-2</v>
      </c>
      <c r="CZ311" s="265">
        <v>0.14743999999999999</v>
      </c>
      <c r="DA311" s="265">
        <v>0.12712999999999999</v>
      </c>
      <c r="DB311" s="265">
        <v>1.8182E-2</v>
      </c>
      <c r="DC311" s="265">
        <v>1.8557000000000001E-2</v>
      </c>
      <c r="DD311" s="265">
        <v>1.0101000000000001E-2</v>
      </c>
      <c r="DE311" s="265">
        <v>3.0928000000000001E-2</v>
      </c>
      <c r="DF311" s="265">
        <v>2.1560000000000001E-4</v>
      </c>
      <c r="DG311" s="265">
        <v>2.6360000000000001E-4</v>
      </c>
      <c r="DH311" s="265">
        <v>1.983E-2</v>
      </c>
      <c r="DI311" s="265">
        <v>1.5999999999999999E-6</v>
      </c>
      <c r="DJ311" s="265">
        <v>1.5999999999999999E-6</v>
      </c>
      <c r="DK311" s="265">
        <v>1.9400000000000001E-5</v>
      </c>
      <c r="DL311" s="265">
        <v>0</v>
      </c>
      <c r="DM311" s="265">
        <v>3.7960000000000001E-4</v>
      </c>
      <c r="DN311" s="265">
        <v>8.3999999999999992E-6</v>
      </c>
      <c r="DO311" s="265">
        <v>7.9999999999999996E-7</v>
      </c>
      <c r="DP311" s="265">
        <v>7.6000000000000001E-6</v>
      </c>
      <c r="DQ311" s="265">
        <v>4.2200000000000003E-5</v>
      </c>
      <c r="DR311" s="265">
        <v>3.4862000000000001E-3</v>
      </c>
      <c r="DS311" s="265">
        <v>1.0526000000000001E-2</v>
      </c>
      <c r="DT311" s="265">
        <v>1.4114E-2</v>
      </c>
      <c r="DU311" s="265">
        <v>7.9999999999999996E-7</v>
      </c>
      <c r="DV311" s="265">
        <v>0</v>
      </c>
      <c r="DW311" s="265">
        <v>2.3999999999999999E-6</v>
      </c>
      <c r="DX311" s="265">
        <v>2.4599999999999999E-3</v>
      </c>
      <c r="DY311" s="265">
        <v>4.6936E-3</v>
      </c>
      <c r="DZ311" s="265">
        <v>0</v>
      </c>
      <c r="EA311" s="265">
        <v>2.3999999999999999E-6</v>
      </c>
      <c r="EB311" s="265">
        <v>1.5999999999999999E-6</v>
      </c>
      <c r="EC311" s="265">
        <v>1.5999999999999999E-6</v>
      </c>
      <c r="ED311" s="265">
        <v>1.5999999999999999E-6</v>
      </c>
      <c r="EE311" s="265">
        <v>1.5999999999999999E-6</v>
      </c>
      <c r="EF311" s="265">
        <v>1.1248E-3</v>
      </c>
      <c r="EG311" s="265">
        <v>2.3999999999999999E-6</v>
      </c>
      <c r="EH311" s="265">
        <v>2.6000000000000001E-6</v>
      </c>
      <c r="EI311" s="265">
        <v>5.1020000000000003E-2</v>
      </c>
      <c r="EJ311" s="265">
        <v>4.1237000000000003E-2</v>
      </c>
      <c r="EK311" s="265">
        <v>1.0101000000000001E-2</v>
      </c>
      <c r="EL311" s="265">
        <v>2.0833000000000001E-2</v>
      </c>
      <c r="EM311" s="265">
        <v>6.4999999999999994E-5</v>
      </c>
      <c r="EN311" s="265">
        <v>4.7200000000000002E-5</v>
      </c>
      <c r="EO311" s="265">
        <v>0.19713</v>
      </c>
      <c r="EP311" s="265">
        <v>7.2167999999999996E-2</v>
      </c>
      <c r="EQ311" s="265">
        <v>2.4792E-3</v>
      </c>
      <c r="ER311" s="265">
        <v>2.9068000000000002E-3</v>
      </c>
      <c r="ES311" s="265">
        <v>2.7338000000000002E-3</v>
      </c>
      <c r="ET311" s="265">
        <v>2.8662000000000002E-3</v>
      </c>
      <c r="EU311" s="265">
        <v>2.5576000000000002E-3</v>
      </c>
      <c r="EV311" s="265">
        <v>1.8962E-3</v>
      </c>
      <c r="EW311" s="265">
        <v>2.2866000000000002E-3</v>
      </c>
      <c r="EX311" s="265">
        <v>2.5024000000000001E-3</v>
      </c>
      <c r="EY311" s="265">
        <v>2.7063999999999999E-3</v>
      </c>
      <c r="EZ311" s="265">
        <v>7.7998999999999999E-2</v>
      </c>
      <c r="FA311" s="265">
        <v>2.9269999999999999E-3</v>
      </c>
      <c r="FB311" s="265">
        <v>2.5509999999999999E-3</v>
      </c>
      <c r="FC311" s="265">
        <v>2.2569999999999999E-3</v>
      </c>
      <c r="FD311" s="265">
        <v>3.1878000000000002E-3</v>
      </c>
      <c r="FE311" s="265">
        <v>1.9247999999999999E-3</v>
      </c>
      <c r="FF311" s="265">
        <v>3.0928000000000001E-3</v>
      </c>
      <c r="FG311" s="265">
        <v>3.3189999999999999E-3</v>
      </c>
      <c r="FH311" s="265">
        <v>2.9848000000000001E-3</v>
      </c>
      <c r="FI311" s="265">
        <v>2.9069999999999999E-3</v>
      </c>
      <c r="FJ311" s="265">
        <v>2.5999999999999998E-5</v>
      </c>
      <c r="FK311" s="265">
        <v>2.6999999999999999E-5</v>
      </c>
      <c r="FL311" s="265">
        <v>4.3187000000000003E-2</v>
      </c>
      <c r="FM311" s="265">
        <v>4.6918000000000001E-2</v>
      </c>
      <c r="FN311" s="265">
        <v>0.45268999999999998</v>
      </c>
      <c r="FO311" s="265">
        <v>0.46200000000000002</v>
      </c>
      <c r="FP311" s="265">
        <v>8.8443999999999995E-2</v>
      </c>
      <c r="FQ311" s="265">
        <v>0.44374999999999998</v>
      </c>
      <c r="FR311" s="265">
        <v>0.31191999999999998</v>
      </c>
      <c r="FS311" s="265">
        <v>0.29665999999999998</v>
      </c>
      <c r="FT311" s="265">
        <v>0.59347000000000005</v>
      </c>
      <c r="FU311" s="265">
        <v>0.59202999999999995</v>
      </c>
      <c r="FV311" s="265">
        <v>0.20565</v>
      </c>
      <c r="FW311" s="265">
        <v>0.10385</v>
      </c>
      <c r="FX311" s="265">
        <v>0.38983000000000001</v>
      </c>
      <c r="FY311" s="265">
        <v>9.4428999999999999E-2</v>
      </c>
      <c r="FZ311" s="265">
        <v>0.10385</v>
      </c>
      <c r="GA311" s="265">
        <v>0.34688999999999998</v>
      </c>
      <c r="GB311" s="265">
        <v>0.15903</v>
      </c>
      <c r="GC311" s="265">
        <v>0.21582000000000001</v>
      </c>
      <c r="GD311" s="265">
        <v>0.54278000000000004</v>
      </c>
      <c r="GE311" s="265">
        <v>0.31824999999999998</v>
      </c>
      <c r="GF311" s="265">
        <v>0.37418000000000001</v>
      </c>
      <c r="GG311" s="265">
        <v>0.14316000000000001</v>
      </c>
      <c r="GH311" s="265">
        <v>0.16456000000000001</v>
      </c>
      <c r="GI311" s="265">
        <v>0.14799000000000001</v>
      </c>
      <c r="GJ311" s="265">
        <v>0.49297000000000002</v>
      </c>
      <c r="GK311" s="265">
        <v>0.48692999999999997</v>
      </c>
      <c r="GL311" s="265">
        <v>0.26880999999999999</v>
      </c>
      <c r="GM311" s="265">
        <v>0.45562000000000002</v>
      </c>
      <c r="GN311" s="265">
        <v>0.22506000000000001</v>
      </c>
      <c r="GO311" s="265">
        <v>0.45707999999999999</v>
      </c>
      <c r="GP311" s="265">
        <v>0.37264000000000003</v>
      </c>
      <c r="GQ311" s="265">
        <v>0.37808000000000003</v>
      </c>
      <c r="GR311" s="265">
        <v>0.33406000000000002</v>
      </c>
      <c r="GS311" s="265">
        <v>0.39068000000000003</v>
      </c>
      <c r="GT311" s="265">
        <v>0.38329000000000002</v>
      </c>
      <c r="GU311" s="265">
        <v>0.38638</v>
      </c>
      <c r="GV311" s="265">
        <v>0.38120999999999999</v>
      </c>
      <c r="GW311" s="265">
        <v>0.32677</v>
      </c>
      <c r="GX311" s="265">
        <v>0.47270000000000001</v>
      </c>
      <c r="GY311" s="265">
        <v>0.10474</v>
      </c>
      <c r="GZ311" s="265">
        <v>8.2553000000000001E-2</v>
      </c>
      <c r="HA311" s="265">
        <v>0.42043000000000003</v>
      </c>
      <c r="HB311" s="265">
        <v>0.40154000000000001</v>
      </c>
      <c r="HC311" s="265">
        <v>0.31525999999999998</v>
      </c>
      <c r="HD311" s="265">
        <v>0.21676000000000001</v>
      </c>
      <c r="HE311" s="265">
        <v>0.47344999999999998</v>
      </c>
      <c r="HF311" s="265">
        <v>0.20613999999999999</v>
      </c>
      <c r="HG311" s="265">
        <v>0.47339999999999999</v>
      </c>
      <c r="HH311" s="265">
        <v>0.47519</v>
      </c>
      <c r="HI311" s="265">
        <v>0.47291</v>
      </c>
      <c r="HJ311" s="265">
        <v>0.22191</v>
      </c>
      <c r="HK311" s="265">
        <v>0.52198</v>
      </c>
      <c r="HL311" s="265">
        <v>0.49551000000000001</v>
      </c>
      <c r="HM311" s="265">
        <v>0.37436999999999998</v>
      </c>
      <c r="HN311" s="265">
        <v>0.36908000000000002</v>
      </c>
      <c r="HO311" s="265">
        <v>0.36587999999999998</v>
      </c>
      <c r="HP311" s="265">
        <v>0.36376999999999998</v>
      </c>
      <c r="HQ311" s="265">
        <v>0.20566999999999999</v>
      </c>
      <c r="HR311" s="265">
        <v>0.19914000000000001</v>
      </c>
      <c r="HS311" s="265">
        <v>0.32145000000000001</v>
      </c>
      <c r="HT311" s="265">
        <v>0.19461000000000001</v>
      </c>
      <c r="HU311" s="265">
        <v>0.20168</v>
      </c>
      <c r="HV311" s="265">
        <v>0.37837999999999999</v>
      </c>
      <c r="HW311" s="265">
        <v>0.14763999999999999</v>
      </c>
      <c r="HX311" s="265">
        <v>0.17355000000000001</v>
      </c>
      <c r="HY311" s="265">
        <v>0.11471000000000001</v>
      </c>
      <c r="HZ311" s="265">
        <v>0.23619999999999999</v>
      </c>
      <c r="IA311" s="265">
        <v>0.3145</v>
      </c>
      <c r="IB311" s="265">
        <v>0.32057000000000002</v>
      </c>
      <c r="IC311" s="265">
        <v>0.31239</v>
      </c>
      <c r="ID311" s="265">
        <v>0.31653999999999999</v>
      </c>
      <c r="IE311" s="265">
        <v>0.32929000000000003</v>
      </c>
      <c r="IF311" s="265">
        <v>0.32474999999999998</v>
      </c>
      <c r="IG311" s="265">
        <v>0.40505000000000002</v>
      </c>
      <c r="IH311" s="265">
        <v>0.47997000000000001</v>
      </c>
      <c r="II311" s="265">
        <v>0.22373000000000001</v>
      </c>
      <c r="IJ311" s="265">
        <v>0.30836000000000002</v>
      </c>
      <c r="IK311" s="265">
        <v>0.30643999999999999</v>
      </c>
      <c r="IL311" s="265">
        <v>0.44463999999999998</v>
      </c>
      <c r="IM311" s="265">
        <v>0.25600000000000001</v>
      </c>
      <c r="IN311" s="265">
        <v>0.18048</v>
      </c>
      <c r="IO311" s="265">
        <v>6.2299E-2</v>
      </c>
      <c r="IP311" s="265">
        <v>0.41269</v>
      </c>
      <c r="IQ311" s="265">
        <v>0.35800999999999999</v>
      </c>
      <c r="IR311" s="265">
        <v>0.15332999999999999</v>
      </c>
      <c r="IS311" s="265">
        <v>0.44500000000000001</v>
      </c>
      <c r="IT311" s="265">
        <v>0.13346</v>
      </c>
      <c r="IU311" s="265">
        <v>0.39612999999999998</v>
      </c>
      <c r="IV311" s="265">
        <v>0.57652000000000003</v>
      </c>
      <c r="IW311" s="265">
        <v>0.30884</v>
      </c>
      <c r="IX311" s="265">
        <v>0.38605</v>
      </c>
      <c r="IY311" s="265">
        <v>0.24018</v>
      </c>
      <c r="IZ311" s="265">
        <v>0.22796</v>
      </c>
      <c r="JA311" s="265">
        <v>0.23465</v>
      </c>
      <c r="JB311" s="265">
        <v>0.22538</v>
      </c>
      <c r="JC311" s="265">
        <v>0.24121999999999999</v>
      </c>
      <c r="JD311" s="265">
        <v>0.25888</v>
      </c>
      <c r="JE311" s="265">
        <v>0.46160000000000001</v>
      </c>
      <c r="JF311" s="265">
        <v>0.10861</v>
      </c>
      <c r="JG311" s="265">
        <v>0.35210999999999998</v>
      </c>
      <c r="JH311" s="265">
        <v>0.26605000000000001</v>
      </c>
      <c r="JI311" s="265">
        <v>0.18068999999999999</v>
      </c>
      <c r="JJ311" s="265">
        <v>0.16425000000000001</v>
      </c>
      <c r="JK311" s="265">
        <v>0.20552000000000001</v>
      </c>
      <c r="JL311" s="265">
        <v>0.23341999999999999</v>
      </c>
      <c r="JM311" s="265">
        <v>0.41682999999999998</v>
      </c>
      <c r="JN311" s="265">
        <v>0.33400999999999997</v>
      </c>
      <c r="JO311" s="265">
        <v>0.37060999999999999</v>
      </c>
      <c r="JP311" s="265">
        <v>0.13103000000000001</v>
      </c>
      <c r="JQ311" s="265">
        <v>0.38006000000000001</v>
      </c>
      <c r="JR311" s="265">
        <v>0.32567000000000002</v>
      </c>
      <c r="JS311" s="265">
        <v>0.31064000000000003</v>
      </c>
      <c r="JT311" s="265">
        <v>7.8560000000000005E-2</v>
      </c>
      <c r="JU311" s="265">
        <v>0.28294999999999998</v>
      </c>
      <c r="JV311" s="265">
        <v>0.26479999999999998</v>
      </c>
      <c r="JW311" s="265">
        <v>0.38755000000000001</v>
      </c>
      <c r="JX311" s="265">
        <v>0.38912999999999998</v>
      </c>
      <c r="JY311" s="265">
        <v>0.37435000000000002</v>
      </c>
      <c r="JZ311" s="265">
        <v>0.34634999999999999</v>
      </c>
      <c r="KA311" s="265">
        <v>0.53081</v>
      </c>
      <c r="KB311" s="265">
        <v>0.68479999999999996</v>
      </c>
      <c r="KC311" s="265">
        <v>0.11276</v>
      </c>
      <c r="KD311" s="265">
        <v>8.6629999999999999E-2</v>
      </c>
      <c r="KE311" s="265">
        <v>9.2267000000000002E-2</v>
      </c>
      <c r="KF311" s="265">
        <v>9.6787999999999999E-2</v>
      </c>
      <c r="KG311" s="265">
        <v>9.2303999999999997E-2</v>
      </c>
      <c r="KH311" s="265">
        <v>0.31059999999999999</v>
      </c>
      <c r="KI311" s="265">
        <v>0.29754999999999998</v>
      </c>
      <c r="KJ311" s="265">
        <v>0.2908</v>
      </c>
      <c r="KK311" s="265">
        <v>0.58953999999999995</v>
      </c>
      <c r="KL311" s="265">
        <v>0.54322000000000004</v>
      </c>
      <c r="KM311" s="265">
        <v>0.89398</v>
      </c>
      <c r="KN311" s="265">
        <v>0.80450999999999995</v>
      </c>
      <c r="KO311" s="265">
        <v>0.70918000000000003</v>
      </c>
      <c r="KP311" s="265">
        <v>5.0595495261610973E-3</v>
      </c>
      <c r="KQ311" s="265">
        <v>0.55586999999999998</v>
      </c>
      <c r="KR311" s="265">
        <v>0.50361999999999996</v>
      </c>
      <c r="KS311" s="265">
        <v>0.46310000000000001</v>
      </c>
      <c r="KT311" s="265">
        <v>0.88511878996294124</v>
      </c>
      <c r="KU311" s="265">
        <v>0.53700999999999999</v>
      </c>
      <c r="KV311" s="265">
        <v>0.69118000000000002</v>
      </c>
      <c r="KW311" s="265">
        <v>0.74473</v>
      </c>
      <c r="KX311" s="265">
        <v>0.81735000000000002</v>
      </c>
      <c r="KY311" s="265">
        <v>0.92056000000000004</v>
      </c>
      <c r="KZ311" s="265">
        <v>0.99268000000000001</v>
      </c>
      <c r="LA311" s="265">
        <v>0.99060999999999999</v>
      </c>
      <c r="LB311" s="265">
        <v>0.93772999999999995</v>
      </c>
      <c r="LC311" s="265">
        <v>1</v>
      </c>
      <c r="LD311" s="265">
        <v>0</v>
      </c>
      <c r="LE311" s="265">
        <v>7.4551999999999993E-2</v>
      </c>
      <c r="LF311" s="265">
        <v>0</v>
      </c>
      <c r="LG311" s="265">
        <v>0</v>
      </c>
      <c r="LH311" s="431">
        <v>6.2496750615537167E-4</v>
      </c>
      <c r="LI311" s="431">
        <v>5.2350707119330764E-4</v>
      </c>
      <c r="LJ311" s="431">
        <v>5.4837757488712668E-4</v>
      </c>
      <c r="LK311" s="431">
        <v>2.6049354346469045E-4</v>
      </c>
      <c r="LL311" s="431">
        <v>3.6584786721505225E-4</v>
      </c>
      <c r="LM311" s="431">
        <v>1.606626610737294E-4</v>
      </c>
      <c r="LN311" s="431">
        <v>2.6674306718632579E-4</v>
      </c>
      <c r="LO311" s="431">
        <v>8.5753854364156723E-5</v>
      </c>
      <c r="LP311" s="431">
        <v>1.4803910744376481E-4</v>
      </c>
      <c r="LQ311" s="431">
        <v>5.6545064580859616E-5</v>
      </c>
      <c r="LR311" s="431">
        <v>5.4859393276274204E-4</v>
      </c>
      <c r="LS311" s="431">
        <v>3.1147387926466763E-4</v>
      </c>
      <c r="LT311" s="431">
        <v>5.5741920368745923E-4</v>
      </c>
      <c r="LU311" s="431">
        <v>2.0420718647073954E-4</v>
      </c>
      <c r="LV311" s="431">
        <v>3.2884089159779251E-4</v>
      </c>
      <c r="LW311" s="431">
        <v>1.3820870663039386E-4</v>
      </c>
      <c r="LX311" s="431">
        <v>2.5866404757834971E-4</v>
      </c>
      <c r="LY311" s="431">
        <v>1.4740384358447045E-4</v>
      </c>
      <c r="LZ311" s="431">
        <v>6.0108705656602979E-4</v>
      </c>
      <c r="MA311" s="431">
        <v>4.7068545245565474E-4</v>
      </c>
      <c r="MB311" s="431">
        <v>5.8307452127337456E-4</v>
      </c>
      <c r="MC311" s="431">
        <v>2.7847129967994988E-4</v>
      </c>
      <c r="MD311" s="431">
        <v>2.1011162607464939E-4</v>
      </c>
      <c r="ME311" s="431">
        <v>3.745711874216795E-4</v>
      </c>
      <c r="MF311" s="431">
        <v>4.3385016033425927E-4</v>
      </c>
      <c r="MG311" s="431">
        <v>3.4831149969249964E-4</v>
      </c>
      <c r="MH311" s="266"/>
      <c r="MI311" s="266"/>
      <c r="MJ311" s="266"/>
      <c r="MK311" s="266"/>
      <c r="ML311" s="266"/>
      <c r="MM311" s="266"/>
      <c r="MN311" s="266"/>
      <c r="MO311" s="266"/>
      <c r="MP311" s="266"/>
      <c r="MQ311" s="266"/>
      <c r="MR311" s="266"/>
      <c r="MS311" s="266"/>
      <c r="MT311" s="266"/>
      <c r="MU311" s="266"/>
      <c r="MV311" s="266"/>
      <c r="MW311" s="266"/>
      <c r="MX311" s="266"/>
      <c r="MY311" s="266"/>
      <c r="MZ311" s="266"/>
      <c r="NA311" s="266"/>
      <c r="NB311" s="266"/>
      <c r="NC311" s="266"/>
      <c r="ND311" s="266"/>
      <c r="NE311" s="266"/>
      <c r="NF311" s="266"/>
      <c r="NG311" s="266"/>
      <c r="NH311" s="266"/>
      <c r="NI311" s="266"/>
      <c r="NJ311" s="266"/>
      <c r="NK311" s="266"/>
      <c r="NL311" s="266"/>
      <c r="NM311" s="266"/>
      <c r="NN311" s="266"/>
      <c r="NO311" s="266"/>
      <c r="NP311" s="266"/>
      <c r="NQ311" s="266"/>
      <c r="NR311" s="266"/>
      <c r="NS311" s="266"/>
      <c r="NT311" s="266"/>
      <c r="NU311" s="266"/>
      <c r="NV311" s="266"/>
      <c r="NW311" s="266"/>
      <c r="NX311" s="266"/>
      <c r="NY311" s="266"/>
      <c r="NZ311" s="266"/>
      <c r="OA311" s="266"/>
      <c r="OB311" s="266"/>
      <c r="OC311" s="266"/>
      <c r="OD311" s="266"/>
      <c r="OE311" s="266"/>
      <c r="OF311" s="266"/>
      <c r="OG311" s="266"/>
      <c r="OH311" s="266"/>
      <c r="OI311" s="266"/>
      <c r="OJ311" s="266"/>
      <c r="OK311" s="266"/>
      <c r="OL311" s="266"/>
      <c r="OM311" s="266"/>
      <c r="ON311" s="267"/>
    </row>
    <row r="312" spans="1:404">
      <c r="A312" s="261">
        <v>687</v>
      </c>
      <c r="B312" s="265">
        <v>3.8927999999999997E-2</v>
      </c>
      <c r="C312" s="265">
        <v>4.5626E-2</v>
      </c>
      <c r="D312" s="265">
        <v>5.1491000000000002E-2</v>
      </c>
      <c r="E312" s="265">
        <v>6.0304000000000003E-2</v>
      </c>
      <c r="F312" s="265">
        <v>3.6899000000000001E-2</v>
      </c>
      <c r="G312" s="265">
        <v>4.1029999999999997E-2</v>
      </c>
      <c r="H312" s="265">
        <v>0.11921</v>
      </c>
      <c r="I312" s="265">
        <v>0.24632999999999999</v>
      </c>
      <c r="J312" s="265">
        <v>0.22544</v>
      </c>
      <c r="K312" s="265">
        <v>2.4018999999999999E-2</v>
      </c>
      <c r="L312" s="265">
        <v>2.6963000000000001E-2</v>
      </c>
      <c r="M312" s="265">
        <v>3.2395E-2</v>
      </c>
      <c r="N312" s="265">
        <v>0.16872999999999999</v>
      </c>
      <c r="O312" s="265">
        <v>7.4776999999999996E-2</v>
      </c>
      <c r="P312" s="265">
        <v>3.9788999999999998E-2</v>
      </c>
      <c r="Q312" s="265">
        <v>2.8879999999999999E-2</v>
      </c>
      <c r="R312" s="265">
        <v>5.6466000000000002E-2</v>
      </c>
      <c r="S312" s="265">
        <v>0.18090999999999999</v>
      </c>
      <c r="T312" s="265">
        <v>0.12520999999999999</v>
      </c>
      <c r="U312" s="265">
        <v>0.12997</v>
      </c>
      <c r="V312" s="265">
        <v>8.8455000000000006E-2</v>
      </c>
      <c r="W312" s="265">
        <v>4.2979999999999997E-2</v>
      </c>
      <c r="X312" s="265">
        <v>3.0712E-2</v>
      </c>
      <c r="Y312" s="265">
        <v>3.8822000000000002E-2</v>
      </c>
      <c r="Z312" s="265">
        <v>2.5425E-2</v>
      </c>
      <c r="AA312" s="265">
        <v>4.0177999999999998E-2</v>
      </c>
      <c r="AB312" s="265">
        <v>2.8681000000000002E-2</v>
      </c>
      <c r="AC312" s="265">
        <v>0.24726000000000001</v>
      </c>
      <c r="AD312" s="265">
        <v>0.16663</v>
      </c>
      <c r="AE312" s="265">
        <v>2.4177000000000001E-2</v>
      </c>
      <c r="AF312" s="265">
        <v>2.7904999999999999E-2</v>
      </c>
      <c r="AG312" s="265">
        <v>1.8414E-2</v>
      </c>
      <c r="AH312" s="265">
        <v>1.6803999999999999E-2</v>
      </c>
      <c r="AI312" s="265">
        <v>2.6075999999999998E-2</v>
      </c>
      <c r="AJ312" s="265">
        <v>2.0192999999999999E-2</v>
      </c>
      <c r="AK312" s="265">
        <v>1.3547999999999999E-2</v>
      </c>
      <c r="AL312" s="265">
        <v>2.4117E-2</v>
      </c>
      <c r="AM312" s="265">
        <v>1.2813E-2</v>
      </c>
      <c r="AN312" s="265">
        <v>1.2154999999999999E-2</v>
      </c>
      <c r="AO312" s="265">
        <v>2.043E-2</v>
      </c>
      <c r="AP312" s="265">
        <v>1.8221000000000001E-2</v>
      </c>
      <c r="AQ312" s="265">
        <v>1.0704E-2</v>
      </c>
      <c r="AR312" s="265">
        <v>2.0145E-2</v>
      </c>
      <c r="AS312" s="265">
        <v>1.5497E-2</v>
      </c>
      <c r="AT312" s="265">
        <v>1.0732999999999999E-2</v>
      </c>
      <c r="AU312" s="265">
        <v>1.8641999999999999E-2</v>
      </c>
      <c r="AV312" s="265">
        <v>1.0732E-2</v>
      </c>
      <c r="AW312" s="265">
        <v>1.9671000000000001E-2</v>
      </c>
      <c r="AX312" s="265">
        <v>1.8443000000000001E-2</v>
      </c>
      <c r="AY312" s="265">
        <v>1.7821E-2</v>
      </c>
      <c r="AZ312" s="265">
        <v>1.4800000000000001E-2</v>
      </c>
      <c r="BA312" s="265">
        <v>2.9908000000000001E-2</v>
      </c>
      <c r="BB312" s="265">
        <v>2.9908000000000001E-2</v>
      </c>
      <c r="BC312" s="265">
        <v>2.9883E-2</v>
      </c>
      <c r="BD312" s="265">
        <v>2.9908000000000001E-2</v>
      </c>
      <c r="BE312" s="265">
        <v>4.1267999999999999E-2</v>
      </c>
      <c r="BF312" s="265">
        <v>3.6118999999999998E-2</v>
      </c>
      <c r="BG312" s="265">
        <v>0.19167999999999999</v>
      </c>
      <c r="BH312" s="265">
        <v>0.19206999999999999</v>
      </c>
      <c r="BI312" s="265">
        <v>0.52317999999999998</v>
      </c>
      <c r="BJ312" s="265">
        <v>0.47410000000000002</v>
      </c>
      <c r="BK312" s="265">
        <v>0.14285999999999999</v>
      </c>
      <c r="BL312" s="265">
        <v>0.25988</v>
      </c>
      <c r="BM312" s="265">
        <v>0.13414999999999999</v>
      </c>
      <c r="BN312" s="265">
        <v>0.29485</v>
      </c>
      <c r="BO312" s="265">
        <v>0.50570999999999999</v>
      </c>
      <c r="BP312" s="265">
        <v>2.0294E-2</v>
      </c>
      <c r="BQ312" s="265">
        <v>0.21489</v>
      </c>
      <c r="BR312" s="265">
        <v>0.32580999999999999</v>
      </c>
      <c r="BS312" s="265">
        <v>0.22689999999999999</v>
      </c>
      <c r="BT312" s="265">
        <v>0.31784000000000001</v>
      </c>
      <c r="BU312" s="265">
        <v>1.6958000000000001E-2</v>
      </c>
      <c r="BV312" s="265">
        <v>1.0763999999999999E-2</v>
      </c>
      <c r="BW312" s="265">
        <v>2.7068999999999999E-2</v>
      </c>
      <c r="BX312" s="265">
        <v>1.3128000000000001E-2</v>
      </c>
      <c r="BY312" s="265">
        <v>0.79717000000000005</v>
      </c>
      <c r="BZ312" s="265">
        <v>0.79352</v>
      </c>
      <c r="CA312" s="265">
        <v>0.98599999999999999</v>
      </c>
      <c r="CB312" s="265">
        <v>0.87146999999999997</v>
      </c>
      <c r="CC312" s="265">
        <v>0.99709999999999999</v>
      </c>
      <c r="CD312" s="265">
        <v>0.78793000000000002</v>
      </c>
      <c r="CE312" s="265">
        <v>0.74497000000000002</v>
      </c>
      <c r="CF312" s="265">
        <v>0.80193000000000003</v>
      </c>
      <c r="CG312" s="265">
        <v>0.72108000000000005</v>
      </c>
      <c r="CH312" s="265">
        <v>0.75699000000000005</v>
      </c>
      <c r="CI312" s="265">
        <v>0.76607000000000003</v>
      </c>
      <c r="CJ312" s="265">
        <v>0.76202999999999999</v>
      </c>
      <c r="CK312" s="265">
        <v>0.78347999999999995</v>
      </c>
      <c r="CL312" s="265">
        <v>0.62877000000000005</v>
      </c>
      <c r="CM312" s="265">
        <v>5.4486E-2</v>
      </c>
      <c r="CN312" s="265">
        <v>2.6263000000000002E-2</v>
      </c>
      <c r="CO312" s="265">
        <v>5.2680999999999999E-2</v>
      </c>
      <c r="CP312" s="265">
        <v>5.3310999999999997E-2</v>
      </c>
      <c r="CQ312" s="265">
        <v>5.0777000000000003E-2</v>
      </c>
      <c r="CR312" s="265">
        <v>3.5999999999999997E-2</v>
      </c>
      <c r="CS312" s="265">
        <v>2.6530000000000001E-2</v>
      </c>
      <c r="CT312" s="265">
        <v>3.7113E-2</v>
      </c>
      <c r="CU312" s="265">
        <v>3.5999999999999997E-2</v>
      </c>
      <c r="CV312" s="265">
        <v>4.6209E-2</v>
      </c>
      <c r="CW312" s="265">
        <v>6.6667000000000004E-2</v>
      </c>
      <c r="CX312" s="265">
        <v>3.0928000000000001E-2</v>
      </c>
      <c r="CY312" s="265">
        <v>5.7731999999999999E-2</v>
      </c>
      <c r="CZ312" s="265">
        <v>0.14355000000000001</v>
      </c>
      <c r="DA312" s="265">
        <v>0.12321</v>
      </c>
      <c r="DB312" s="265">
        <v>1.6161999999999999E-2</v>
      </c>
      <c r="DC312" s="265">
        <v>1.6494999999999999E-2</v>
      </c>
      <c r="DD312" s="265">
        <v>1.0101000000000001E-2</v>
      </c>
      <c r="DE312" s="265">
        <v>3.0928000000000001E-2</v>
      </c>
      <c r="DF312" s="265">
        <v>2.5520000000000002E-4</v>
      </c>
      <c r="DG312" s="265">
        <v>2.9720000000000001E-4</v>
      </c>
      <c r="DH312" s="265">
        <v>1.8608E-2</v>
      </c>
      <c r="DI312" s="265">
        <v>1.1999999999999999E-6</v>
      </c>
      <c r="DJ312" s="265">
        <v>1.1999999999999999E-6</v>
      </c>
      <c r="DK312" s="265">
        <v>1.5800000000000001E-5</v>
      </c>
      <c r="DL312" s="265">
        <v>0</v>
      </c>
      <c r="DM312" s="265">
        <v>3.9219999999999999E-4</v>
      </c>
      <c r="DN312" s="265">
        <v>6.8000000000000001E-6</v>
      </c>
      <c r="DO312" s="265">
        <v>5.9999999999999997E-7</v>
      </c>
      <c r="DP312" s="265">
        <v>6.1999999999999999E-6</v>
      </c>
      <c r="DQ312" s="265">
        <v>3.4400000000000003E-5</v>
      </c>
      <c r="DR312" s="265">
        <v>3.1513999999999999E-3</v>
      </c>
      <c r="DS312" s="265">
        <v>1.0430999999999999E-2</v>
      </c>
      <c r="DT312" s="265">
        <v>1.38E-2</v>
      </c>
      <c r="DU312" s="265">
        <v>5.9999999999999997E-7</v>
      </c>
      <c r="DV312" s="265">
        <v>0</v>
      </c>
      <c r="DW312" s="265">
        <v>1.7999999999999999E-6</v>
      </c>
      <c r="DX312" s="265">
        <v>2.5179999999999998E-3</v>
      </c>
      <c r="DY312" s="265">
        <v>4.5912000000000001E-3</v>
      </c>
      <c r="DZ312" s="265">
        <v>0</v>
      </c>
      <c r="EA312" s="265">
        <v>1.7999999999999999E-6</v>
      </c>
      <c r="EB312" s="265">
        <v>1.1999999999999999E-6</v>
      </c>
      <c r="EC312" s="265">
        <v>1.1999999999999999E-6</v>
      </c>
      <c r="ED312" s="265">
        <v>1.1999999999999999E-6</v>
      </c>
      <c r="EE312" s="265">
        <v>1.1999999999999999E-6</v>
      </c>
      <c r="EF312" s="265">
        <v>1.0885999999999999E-3</v>
      </c>
      <c r="EG312" s="265">
        <v>1.7999999999999999E-6</v>
      </c>
      <c r="EH312" s="265">
        <v>2.2000000000000001E-6</v>
      </c>
      <c r="EI312" s="265">
        <v>5.1020000000000003E-2</v>
      </c>
      <c r="EJ312" s="265">
        <v>4.1237000000000003E-2</v>
      </c>
      <c r="EK312" s="265">
        <v>1.0101000000000001E-2</v>
      </c>
      <c r="EL312" s="265">
        <v>2.0833000000000001E-2</v>
      </c>
      <c r="EM312" s="265">
        <v>5.3000000000000001E-5</v>
      </c>
      <c r="EN312" s="265">
        <v>3.8399999999999998E-5</v>
      </c>
      <c r="EO312" s="265">
        <v>0.18829000000000001</v>
      </c>
      <c r="EP312" s="265">
        <v>7.0181999999999994E-2</v>
      </c>
      <c r="EQ312" s="265">
        <v>2.3814000000000001E-3</v>
      </c>
      <c r="ER312" s="265">
        <v>2.8176E-3</v>
      </c>
      <c r="ES312" s="265">
        <v>2.6015999999999999E-3</v>
      </c>
      <c r="ET312" s="265">
        <v>2.7674000000000002E-3</v>
      </c>
      <c r="EU312" s="265">
        <v>2.4302E-3</v>
      </c>
      <c r="EV312" s="265">
        <v>1.8324000000000001E-3</v>
      </c>
      <c r="EW312" s="265">
        <v>2.2531999999999999E-3</v>
      </c>
      <c r="EX312" s="265">
        <v>2.4678E-3</v>
      </c>
      <c r="EY312" s="265">
        <v>2.6028000000000002E-3</v>
      </c>
      <c r="EZ312" s="265">
        <v>7.6008000000000006E-2</v>
      </c>
      <c r="FA312" s="265">
        <v>2.8509999999999998E-3</v>
      </c>
      <c r="FB312" s="265">
        <v>2.4729999999999999E-3</v>
      </c>
      <c r="FC312" s="265">
        <v>2.1840000000000002E-3</v>
      </c>
      <c r="FD312" s="265">
        <v>3.0645999999999998E-3</v>
      </c>
      <c r="FE312" s="265">
        <v>1.8756000000000001E-3</v>
      </c>
      <c r="FF312" s="265">
        <v>2.9726000000000002E-3</v>
      </c>
      <c r="FG312" s="265">
        <v>3.1909999999999998E-3</v>
      </c>
      <c r="FH312" s="265">
        <v>2.8776000000000001E-3</v>
      </c>
      <c r="FI312" s="265">
        <v>2.7910000000000001E-3</v>
      </c>
      <c r="FJ312" s="265">
        <v>2.0999999999999999E-5</v>
      </c>
      <c r="FK312" s="265">
        <v>2.1999999999999999E-5</v>
      </c>
      <c r="FL312" s="265">
        <v>4.1790000000000001E-2</v>
      </c>
      <c r="FM312" s="265">
        <v>4.5420000000000002E-2</v>
      </c>
      <c r="FN312" s="265">
        <v>0.44012000000000001</v>
      </c>
      <c r="FO312" s="265">
        <v>0.45400000000000001</v>
      </c>
      <c r="FP312" s="265">
        <v>8.6299000000000001E-2</v>
      </c>
      <c r="FQ312" s="265">
        <v>0.43332999999999999</v>
      </c>
      <c r="FR312" s="265">
        <v>0.30406</v>
      </c>
      <c r="FS312" s="265">
        <v>0.28895999999999999</v>
      </c>
      <c r="FT312" s="265">
        <v>0.58298000000000005</v>
      </c>
      <c r="FU312" s="265">
        <v>0.58062000000000002</v>
      </c>
      <c r="FV312" s="265">
        <v>0.20188999999999999</v>
      </c>
      <c r="FW312" s="265">
        <v>0.10149</v>
      </c>
      <c r="FX312" s="265">
        <v>0.38145000000000001</v>
      </c>
      <c r="FY312" s="265">
        <v>9.2261999999999997E-2</v>
      </c>
      <c r="FZ312" s="265">
        <v>0.10149</v>
      </c>
      <c r="GA312" s="265">
        <v>0.33995999999999998</v>
      </c>
      <c r="GB312" s="265">
        <v>0.15565999999999999</v>
      </c>
      <c r="GC312" s="265">
        <v>0.21010999999999999</v>
      </c>
      <c r="GD312" s="265">
        <v>0.53256000000000003</v>
      </c>
      <c r="GE312" s="265">
        <v>0.31208000000000002</v>
      </c>
      <c r="GF312" s="265">
        <v>0.36607000000000001</v>
      </c>
      <c r="GG312" s="265">
        <v>0.14032</v>
      </c>
      <c r="GH312" s="265">
        <v>0.16122</v>
      </c>
      <c r="GI312" s="265">
        <v>0.14499000000000001</v>
      </c>
      <c r="GJ312" s="265">
        <v>0.48346</v>
      </c>
      <c r="GK312" s="265">
        <v>0.48021999999999998</v>
      </c>
      <c r="GL312" s="265">
        <v>0.26306000000000002</v>
      </c>
      <c r="GM312" s="265">
        <v>0.44612000000000002</v>
      </c>
      <c r="GN312" s="265">
        <v>0.21983</v>
      </c>
      <c r="GO312" s="265">
        <v>0.44873000000000002</v>
      </c>
      <c r="GP312" s="265">
        <v>0.3644</v>
      </c>
      <c r="GQ312" s="265">
        <v>0.36975000000000002</v>
      </c>
      <c r="GR312" s="265">
        <v>0.32597999999999999</v>
      </c>
      <c r="GS312" s="265">
        <v>0.38217000000000001</v>
      </c>
      <c r="GT312" s="265">
        <v>0.37469000000000002</v>
      </c>
      <c r="GU312" s="265">
        <v>0.37766</v>
      </c>
      <c r="GV312" s="265">
        <v>0.37302999999999997</v>
      </c>
      <c r="GW312" s="265">
        <v>0.31879000000000002</v>
      </c>
      <c r="GX312" s="265">
        <v>0.46333999999999997</v>
      </c>
      <c r="GY312" s="265">
        <v>0.10226</v>
      </c>
      <c r="GZ312" s="265">
        <v>8.0588000000000007E-2</v>
      </c>
      <c r="HA312" s="265">
        <v>0.41335</v>
      </c>
      <c r="HB312" s="265">
        <v>0.39271</v>
      </c>
      <c r="HC312" s="265">
        <v>0.30992999999999998</v>
      </c>
      <c r="HD312" s="265">
        <v>0.21213000000000001</v>
      </c>
      <c r="HE312" s="265">
        <v>0.46395999999999998</v>
      </c>
      <c r="HF312" s="265">
        <v>0.2014</v>
      </c>
      <c r="HG312" s="265">
        <v>0.46393000000000001</v>
      </c>
      <c r="HH312" s="265">
        <v>0.46561000000000002</v>
      </c>
      <c r="HI312" s="265">
        <v>0.46339000000000002</v>
      </c>
      <c r="HJ312" s="265">
        <v>0.21632000000000001</v>
      </c>
      <c r="HK312" s="265">
        <v>0.51261000000000001</v>
      </c>
      <c r="HL312" s="265">
        <v>0.48627999999999999</v>
      </c>
      <c r="HM312" s="265">
        <v>0.36602000000000001</v>
      </c>
      <c r="HN312" s="265">
        <v>0.36082999999999998</v>
      </c>
      <c r="HO312" s="265">
        <v>0.35763</v>
      </c>
      <c r="HP312" s="265">
        <v>0.35797000000000001</v>
      </c>
      <c r="HQ312" s="265">
        <v>0.20169999999999999</v>
      </c>
      <c r="HR312" s="265">
        <v>0.19486000000000001</v>
      </c>
      <c r="HS312" s="265">
        <v>0.31379000000000001</v>
      </c>
      <c r="HT312" s="265">
        <v>0.19059999999999999</v>
      </c>
      <c r="HU312" s="265">
        <v>0.19819999999999999</v>
      </c>
      <c r="HV312" s="265">
        <v>0.36965999999999999</v>
      </c>
      <c r="HW312" s="265">
        <v>0.1444</v>
      </c>
      <c r="HX312" s="265">
        <v>0.16994000000000001</v>
      </c>
      <c r="HY312" s="265">
        <v>0.11207</v>
      </c>
      <c r="HZ312" s="265">
        <v>0.23125999999999999</v>
      </c>
      <c r="IA312" s="265">
        <v>0.30743999999999999</v>
      </c>
      <c r="IB312" s="265">
        <v>0.31345000000000001</v>
      </c>
      <c r="IC312" s="265">
        <v>0.30556</v>
      </c>
      <c r="ID312" s="265">
        <v>0.30969000000000002</v>
      </c>
      <c r="IE312" s="265">
        <v>0.32157000000000002</v>
      </c>
      <c r="IF312" s="265">
        <v>0.31846999999999998</v>
      </c>
      <c r="IG312" s="265">
        <v>0.39641999999999999</v>
      </c>
      <c r="IH312" s="265">
        <v>0.47001999999999999</v>
      </c>
      <c r="II312" s="265">
        <v>0.21931999999999999</v>
      </c>
      <c r="IJ312" s="265">
        <v>0.30116999999999999</v>
      </c>
      <c r="IK312" s="265">
        <v>0.29948000000000002</v>
      </c>
      <c r="IL312" s="265">
        <v>0.43508999999999998</v>
      </c>
      <c r="IM312" s="265">
        <v>0.24993000000000001</v>
      </c>
      <c r="IN312" s="265">
        <v>0.17654</v>
      </c>
      <c r="IO312" s="265">
        <v>6.0229999999999999E-2</v>
      </c>
      <c r="IP312" s="265">
        <v>0.40300999999999998</v>
      </c>
      <c r="IQ312" s="265">
        <v>0.35142000000000001</v>
      </c>
      <c r="IR312" s="265">
        <v>0.14985000000000001</v>
      </c>
      <c r="IS312" s="265">
        <v>0.4415</v>
      </c>
      <c r="IT312" s="265">
        <v>0.13077</v>
      </c>
      <c r="IU312" s="265">
        <v>0.38757000000000003</v>
      </c>
      <c r="IV312" s="265">
        <v>0.56569000000000003</v>
      </c>
      <c r="IW312" s="265">
        <v>0.3019</v>
      </c>
      <c r="IX312" s="265">
        <v>0.37767000000000001</v>
      </c>
      <c r="IY312" s="265">
        <v>0.23461000000000001</v>
      </c>
      <c r="IZ312" s="265">
        <v>0.22287000000000001</v>
      </c>
      <c r="JA312" s="265">
        <v>0.22925999999999999</v>
      </c>
      <c r="JB312" s="265">
        <v>0.22022</v>
      </c>
      <c r="JC312" s="265">
        <v>0.23582</v>
      </c>
      <c r="JD312" s="265">
        <v>0.25279000000000001</v>
      </c>
      <c r="JE312" s="265">
        <v>0.45190000000000002</v>
      </c>
      <c r="JF312" s="265">
        <v>0.10613</v>
      </c>
      <c r="JG312" s="265">
        <v>0.34433999999999998</v>
      </c>
      <c r="JH312" s="265">
        <v>0.25994</v>
      </c>
      <c r="JI312" s="265">
        <v>0.17702000000000001</v>
      </c>
      <c r="JJ312" s="265">
        <v>0.16267000000000001</v>
      </c>
      <c r="JK312" s="265">
        <v>0.20380999999999999</v>
      </c>
      <c r="JL312" s="265">
        <v>0.22917000000000001</v>
      </c>
      <c r="JM312" s="265">
        <v>0.40823999999999999</v>
      </c>
      <c r="JN312" s="265">
        <v>0.32571</v>
      </c>
      <c r="JO312" s="265">
        <v>0.36235000000000001</v>
      </c>
      <c r="JP312" s="265">
        <v>0.12847</v>
      </c>
      <c r="JQ312" s="265">
        <v>0.37186000000000002</v>
      </c>
      <c r="JR312" s="265">
        <v>0.31858999999999998</v>
      </c>
      <c r="JS312" s="265">
        <v>0.30258000000000002</v>
      </c>
      <c r="JT312" s="265">
        <v>7.6682E-2</v>
      </c>
      <c r="JU312" s="265">
        <v>0.27610000000000001</v>
      </c>
      <c r="JV312" s="265">
        <v>0.25924000000000003</v>
      </c>
      <c r="JW312" s="265">
        <v>0.37996000000000002</v>
      </c>
      <c r="JX312" s="265">
        <v>0.37946000000000002</v>
      </c>
      <c r="JY312" s="265">
        <v>0.36598999999999998</v>
      </c>
      <c r="JZ312" s="265">
        <v>0.34129999999999999</v>
      </c>
      <c r="KA312" s="265">
        <v>0.52070000000000005</v>
      </c>
      <c r="KB312" s="265">
        <v>0.67235999999999996</v>
      </c>
      <c r="KC312" s="265">
        <v>0.11022999999999999</v>
      </c>
      <c r="KD312" s="265">
        <v>8.4598000000000007E-2</v>
      </c>
      <c r="KE312" s="265">
        <v>9.0107000000000007E-2</v>
      </c>
      <c r="KF312" s="265">
        <v>9.4627000000000003E-2</v>
      </c>
      <c r="KG312" s="265">
        <v>9.0243000000000004E-2</v>
      </c>
      <c r="KH312" s="265">
        <v>0.30465999999999999</v>
      </c>
      <c r="KI312" s="265">
        <v>0.29049999999999998</v>
      </c>
      <c r="KJ312" s="265">
        <v>0.28386</v>
      </c>
      <c r="KK312" s="265">
        <v>0.57855999999999996</v>
      </c>
      <c r="KL312" s="265">
        <v>0.53264999999999996</v>
      </c>
      <c r="KM312" s="265">
        <v>0.88256999999999997</v>
      </c>
      <c r="KN312" s="265">
        <v>0.79464000000000001</v>
      </c>
      <c r="KO312" s="265">
        <v>0.70072000000000001</v>
      </c>
      <c r="KP312" s="265">
        <v>4.9812129328827628E-3</v>
      </c>
      <c r="KQ312" s="265">
        <v>0.54942999999999997</v>
      </c>
      <c r="KR312" s="265">
        <v>0.49780999999999997</v>
      </c>
      <c r="KS312" s="265">
        <v>0.45774999999999999</v>
      </c>
      <c r="KT312" s="265">
        <v>0.87904752378537221</v>
      </c>
      <c r="KU312" s="265">
        <v>0.54132999999999998</v>
      </c>
      <c r="KV312" s="265">
        <v>0.69459000000000004</v>
      </c>
      <c r="KW312" s="265">
        <v>0.74773000000000001</v>
      </c>
      <c r="KX312" s="265">
        <v>0.81971000000000005</v>
      </c>
      <c r="KY312" s="265">
        <v>0.92190000000000005</v>
      </c>
      <c r="KZ312" s="265">
        <v>0.99306000000000005</v>
      </c>
      <c r="LA312" s="265">
        <v>0.99016999999999999</v>
      </c>
      <c r="LB312" s="265">
        <v>0.93671000000000004</v>
      </c>
      <c r="LC312" s="265">
        <v>1</v>
      </c>
      <c r="LD312" s="265">
        <v>0</v>
      </c>
      <c r="LE312" s="265">
        <v>7.4541999999999997E-2</v>
      </c>
      <c r="LF312" s="265">
        <v>0</v>
      </c>
      <c r="LG312" s="265">
        <v>0</v>
      </c>
      <c r="LH312" s="431">
        <v>6.0457689687609673E-4</v>
      </c>
      <c r="LI312" s="431">
        <v>5.1017431542277336E-4</v>
      </c>
      <c r="LJ312" s="431">
        <v>5.2743853302672505E-4</v>
      </c>
      <c r="LK312" s="431">
        <v>2.4825354921631515E-4</v>
      </c>
      <c r="LL312" s="431">
        <v>3.5332643892616034E-4</v>
      </c>
      <c r="LM312" s="431">
        <v>1.6084157687146217E-4</v>
      </c>
      <c r="LN312" s="431">
        <v>2.5931280106306076E-4</v>
      </c>
      <c r="LO312" s="431">
        <v>8.1695747212506831E-5</v>
      </c>
      <c r="LP312" s="431">
        <v>1.364056661259383E-4</v>
      </c>
      <c r="LQ312" s="431">
        <v>5.2157109166728333E-5</v>
      </c>
      <c r="LR312" s="431">
        <v>5.3276732796803117E-4</v>
      </c>
      <c r="LS312" s="431">
        <v>3.0156382126733661E-4</v>
      </c>
      <c r="LT312" s="431">
        <v>5.3750287042930722E-4</v>
      </c>
      <c r="LU312" s="431">
        <v>1.9516074098646641E-4</v>
      </c>
      <c r="LV312" s="431">
        <v>3.0930456705391407E-4</v>
      </c>
      <c r="LW312" s="431">
        <v>1.3748713536188006E-4</v>
      </c>
      <c r="LX312" s="431">
        <v>2.4848052999004722E-4</v>
      </c>
      <c r="LY312" s="431">
        <v>1.4184891188051552E-4</v>
      </c>
      <c r="LZ312" s="431">
        <v>5.8228446869179606E-4</v>
      </c>
      <c r="MA312" s="431">
        <v>4.5309262350201607E-4</v>
      </c>
      <c r="MB312" s="431">
        <v>5.616404814645648E-4</v>
      </c>
      <c r="MC312" s="431">
        <v>2.7222826611250639E-4</v>
      </c>
      <c r="MD312" s="431">
        <v>2.0219359430484474E-4</v>
      </c>
      <c r="ME312" s="431">
        <v>3.6337514757178724E-4</v>
      </c>
      <c r="MF312" s="431">
        <v>4.2066327296197414E-4</v>
      </c>
      <c r="MG312" s="431">
        <v>3.3518736017867923E-4</v>
      </c>
      <c r="MH312" s="266"/>
      <c r="MI312" s="266"/>
      <c r="MJ312" s="266"/>
      <c r="MK312" s="266"/>
      <c r="ML312" s="266"/>
      <c r="MM312" s="266"/>
      <c r="MN312" s="266"/>
      <c r="MO312" s="266"/>
      <c r="MP312" s="266"/>
      <c r="MQ312" s="266"/>
      <c r="MR312" s="266"/>
      <c r="MS312" s="266"/>
      <c r="MT312" s="266"/>
      <c r="MU312" s="266"/>
      <c r="MV312" s="266"/>
      <c r="MW312" s="266"/>
      <c r="MX312" s="266"/>
      <c r="MY312" s="266"/>
      <c r="MZ312" s="266"/>
      <c r="NA312" s="266"/>
      <c r="NB312" s="266"/>
      <c r="NC312" s="266"/>
      <c r="ND312" s="266"/>
      <c r="NE312" s="266"/>
      <c r="NF312" s="266"/>
      <c r="NG312" s="266"/>
      <c r="NH312" s="266"/>
      <c r="NI312" s="266"/>
      <c r="NJ312" s="266"/>
      <c r="NK312" s="266"/>
      <c r="NL312" s="266"/>
      <c r="NM312" s="266"/>
      <c r="NN312" s="266"/>
      <c r="NO312" s="266"/>
      <c r="NP312" s="266"/>
      <c r="NQ312" s="266"/>
      <c r="NR312" s="266"/>
      <c r="NS312" s="266"/>
      <c r="NT312" s="266"/>
      <c r="NU312" s="266"/>
      <c r="NV312" s="266"/>
      <c r="NW312" s="266"/>
      <c r="NX312" s="266"/>
      <c r="NY312" s="266"/>
      <c r="NZ312" s="266"/>
      <c r="OA312" s="266"/>
      <c r="OB312" s="266"/>
      <c r="OC312" s="266"/>
      <c r="OD312" s="266"/>
      <c r="OE312" s="266"/>
      <c r="OF312" s="266"/>
      <c r="OG312" s="266"/>
      <c r="OH312" s="266"/>
      <c r="OI312" s="266"/>
      <c r="OJ312" s="266"/>
      <c r="OK312" s="266"/>
      <c r="OL312" s="266"/>
      <c r="OM312" s="266"/>
      <c r="ON312" s="267"/>
    </row>
    <row r="313" spans="1:404">
      <c r="A313" s="261">
        <v>688</v>
      </c>
      <c r="B313" s="265">
        <v>3.8698999999999997E-2</v>
      </c>
      <c r="C313" s="265">
        <v>4.4997000000000002E-2</v>
      </c>
      <c r="D313" s="265">
        <v>5.0549999999999998E-2</v>
      </c>
      <c r="E313" s="265">
        <v>5.8916999999999997E-2</v>
      </c>
      <c r="F313" s="265">
        <v>3.6701999999999999E-2</v>
      </c>
      <c r="G313" s="265">
        <v>4.054E-2</v>
      </c>
      <c r="H313" s="265">
        <v>0.11754000000000001</v>
      </c>
      <c r="I313" s="265">
        <v>0.24310999999999999</v>
      </c>
      <c r="J313" s="265">
        <v>0.22212999999999999</v>
      </c>
      <c r="K313" s="265">
        <v>2.3883999999999999E-2</v>
      </c>
      <c r="L313" s="265">
        <v>2.7127999999999999E-2</v>
      </c>
      <c r="M313" s="265">
        <v>3.2978E-2</v>
      </c>
      <c r="N313" s="265">
        <v>0.16438</v>
      </c>
      <c r="O313" s="265">
        <v>7.3679999999999995E-2</v>
      </c>
      <c r="P313" s="265">
        <v>3.9099000000000002E-2</v>
      </c>
      <c r="Q313" s="265">
        <v>2.8607E-2</v>
      </c>
      <c r="R313" s="265">
        <v>5.5211999999999997E-2</v>
      </c>
      <c r="S313" s="265">
        <v>0.18032000000000001</v>
      </c>
      <c r="T313" s="265">
        <v>0.1234</v>
      </c>
      <c r="U313" s="265">
        <v>0.12781999999999999</v>
      </c>
      <c r="V313" s="265">
        <v>8.8304999999999995E-2</v>
      </c>
      <c r="W313" s="265">
        <v>4.3864E-2</v>
      </c>
      <c r="X313" s="265">
        <v>3.1068999999999999E-2</v>
      </c>
      <c r="Y313" s="265">
        <v>3.9216000000000001E-2</v>
      </c>
      <c r="Z313" s="265">
        <v>2.5950000000000001E-2</v>
      </c>
      <c r="AA313" s="265">
        <v>3.9765000000000002E-2</v>
      </c>
      <c r="AB313" s="265">
        <v>2.8694000000000001E-2</v>
      </c>
      <c r="AC313" s="265">
        <v>0.24440000000000001</v>
      </c>
      <c r="AD313" s="265">
        <v>0.16546</v>
      </c>
      <c r="AE313" s="265">
        <v>2.3647000000000001E-2</v>
      </c>
      <c r="AF313" s="265">
        <v>2.8334000000000002E-2</v>
      </c>
      <c r="AG313" s="265">
        <v>1.5389999999999999E-2</v>
      </c>
      <c r="AH313" s="265">
        <v>1.6309000000000001E-2</v>
      </c>
      <c r="AI313" s="265">
        <v>2.6646E-2</v>
      </c>
      <c r="AJ313" s="265">
        <v>1.9807000000000002E-2</v>
      </c>
      <c r="AK313" s="265">
        <v>1.3273E-2</v>
      </c>
      <c r="AL313" s="265">
        <v>2.4618000000000001E-2</v>
      </c>
      <c r="AM313" s="265">
        <v>1.2803999999999999E-2</v>
      </c>
      <c r="AN313" s="265">
        <v>1.1906E-2</v>
      </c>
      <c r="AO313" s="265">
        <v>2.0691999999999999E-2</v>
      </c>
      <c r="AP313" s="265">
        <v>1.7305000000000001E-2</v>
      </c>
      <c r="AQ313" s="265">
        <v>1.0418E-2</v>
      </c>
      <c r="AR313" s="265">
        <v>2.0317999999999999E-2</v>
      </c>
      <c r="AS313" s="265">
        <v>1.448E-2</v>
      </c>
      <c r="AT313" s="265">
        <v>1.0340999999999999E-2</v>
      </c>
      <c r="AU313" s="265">
        <v>1.8704999999999999E-2</v>
      </c>
      <c r="AV313" s="265">
        <v>1.0492E-2</v>
      </c>
      <c r="AW313" s="265">
        <v>1.8557000000000001E-2</v>
      </c>
      <c r="AX313" s="265">
        <v>1.7044E-2</v>
      </c>
      <c r="AY313" s="265">
        <v>1.6815E-2</v>
      </c>
      <c r="AZ313" s="265">
        <v>1.3641E-2</v>
      </c>
      <c r="BA313" s="265">
        <v>3.0165000000000001E-2</v>
      </c>
      <c r="BB313" s="265">
        <v>3.0165000000000001E-2</v>
      </c>
      <c r="BC313" s="265">
        <v>3.0138999999999999E-2</v>
      </c>
      <c r="BD313" s="265">
        <v>3.0165000000000001E-2</v>
      </c>
      <c r="BE313" s="265">
        <v>3.9662999999999997E-2</v>
      </c>
      <c r="BF313" s="265">
        <v>3.4535999999999997E-2</v>
      </c>
      <c r="BG313" s="265">
        <v>0.18740000000000001</v>
      </c>
      <c r="BH313" s="265">
        <v>0.18795999999999999</v>
      </c>
      <c r="BI313" s="265">
        <v>0.51383999999999996</v>
      </c>
      <c r="BJ313" s="265">
        <v>0.46605999999999997</v>
      </c>
      <c r="BK313" s="265">
        <v>0.12987000000000001</v>
      </c>
      <c r="BL313" s="265">
        <v>0.25053999999999998</v>
      </c>
      <c r="BM313" s="265">
        <v>0.13414999999999999</v>
      </c>
      <c r="BN313" s="265">
        <v>0.28287000000000001</v>
      </c>
      <c r="BO313" s="265">
        <v>0.45143</v>
      </c>
      <c r="BP313" s="265">
        <v>2.1506000000000001E-2</v>
      </c>
      <c r="BQ313" s="265">
        <v>0.20221</v>
      </c>
      <c r="BR313" s="265">
        <v>0.30536000000000002</v>
      </c>
      <c r="BS313" s="265">
        <v>0.20976</v>
      </c>
      <c r="BT313" s="265">
        <v>0.29071999999999998</v>
      </c>
      <c r="BU313" s="265">
        <v>1.8591E-2</v>
      </c>
      <c r="BV313" s="265">
        <v>1.2289E-2</v>
      </c>
      <c r="BW313" s="265">
        <v>3.1015999999999998E-2</v>
      </c>
      <c r="BX313" s="265">
        <v>1.5640999999999999E-2</v>
      </c>
      <c r="BY313" s="265">
        <v>0.8</v>
      </c>
      <c r="BZ313" s="265">
        <v>0.79635</v>
      </c>
      <c r="CA313" s="265">
        <v>0.98399999999999999</v>
      </c>
      <c r="CB313" s="265">
        <v>0.87368999999999997</v>
      </c>
      <c r="CC313" s="265">
        <v>0.99760000000000004</v>
      </c>
      <c r="CD313" s="265">
        <v>0.79079999999999995</v>
      </c>
      <c r="CE313" s="265">
        <v>0.74765999999999999</v>
      </c>
      <c r="CF313" s="265">
        <v>0.80434000000000005</v>
      </c>
      <c r="CG313" s="265">
        <v>0.72601000000000004</v>
      </c>
      <c r="CH313" s="265">
        <v>0.75963000000000003</v>
      </c>
      <c r="CI313" s="265">
        <v>0.76900000000000002</v>
      </c>
      <c r="CJ313" s="265">
        <v>0.76487000000000005</v>
      </c>
      <c r="CK313" s="265">
        <v>0.78966000000000003</v>
      </c>
      <c r="CL313" s="265">
        <v>0.63527</v>
      </c>
      <c r="CM313" s="265">
        <v>5.3179999999999998E-2</v>
      </c>
      <c r="CN313" s="265">
        <v>2.4242E-2</v>
      </c>
      <c r="CO313" s="265">
        <v>5.1846999999999997E-2</v>
      </c>
      <c r="CP313" s="265">
        <v>5.2775000000000002E-2</v>
      </c>
      <c r="CQ313" s="265">
        <v>5.0264999999999997E-2</v>
      </c>
      <c r="CR313" s="265">
        <v>3.4000000000000002E-2</v>
      </c>
      <c r="CS313" s="265">
        <v>2.4490000000000001E-2</v>
      </c>
      <c r="CT313" s="265">
        <v>3.5052E-2</v>
      </c>
      <c r="CU313" s="265">
        <v>3.4000000000000002E-2</v>
      </c>
      <c r="CV313" s="265">
        <v>4.5256999999999999E-2</v>
      </c>
      <c r="CW313" s="265">
        <v>6.4645999999999995E-2</v>
      </c>
      <c r="CX313" s="265">
        <v>3.0928000000000001E-2</v>
      </c>
      <c r="CY313" s="265">
        <v>5.5669999999999997E-2</v>
      </c>
      <c r="CZ313" s="265">
        <v>0.13965</v>
      </c>
      <c r="DA313" s="265">
        <v>0.1193</v>
      </c>
      <c r="DB313" s="265">
        <v>1.4141000000000001E-2</v>
      </c>
      <c r="DC313" s="265">
        <v>1.4433E-2</v>
      </c>
      <c r="DD313" s="265">
        <v>1.0101000000000001E-2</v>
      </c>
      <c r="DE313" s="265">
        <v>3.0928000000000001E-2</v>
      </c>
      <c r="DF313" s="265">
        <v>2.9480000000000001E-4</v>
      </c>
      <c r="DG313" s="265">
        <v>3.3080000000000002E-4</v>
      </c>
      <c r="DH313" s="265">
        <v>1.7385000000000001E-2</v>
      </c>
      <c r="DI313" s="265">
        <v>7.9999999999999996E-7</v>
      </c>
      <c r="DJ313" s="265">
        <v>7.9999999999999996E-7</v>
      </c>
      <c r="DK313" s="265">
        <v>1.22E-5</v>
      </c>
      <c r="DL313" s="265">
        <v>0</v>
      </c>
      <c r="DM313" s="265">
        <v>4.0479999999999997E-4</v>
      </c>
      <c r="DN313" s="265">
        <v>5.2000000000000002E-6</v>
      </c>
      <c r="DO313" s="265">
        <v>3.9999999999999998E-7</v>
      </c>
      <c r="DP313" s="265">
        <v>4.7999999999999998E-6</v>
      </c>
      <c r="DQ313" s="265">
        <v>2.6599999999999999E-5</v>
      </c>
      <c r="DR313" s="265">
        <v>2.8165999999999998E-3</v>
      </c>
      <c r="DS313" s="265">
        <v>1.0337000000000001E-2</v>
      </c>
      <c r="DT313" s="265">
        <v>1.3487000000000001E-2</v>
      </c>
      <c r="DU313" s="265">
        <v>3.9999999999999998E-7</v>
      </c>
      <c r="DV313" s="265">
        <v>0</v>
      </c>
      <c r="DW313" s="265">
        <v>1.1999999999999999E-6</v>
      </c>
      <c r="DX313" s="265">
        <v>2.5760000000000002E-3</v>
      </c>
      <c r="DY313" s="265">
        <v>4.4888000000000003E-3</v>
      </c>
      <c r="DZ313" s="265">
        <v>0</v>
      </c>
      <c r="EA313" s="265">
        <v>1.1999999999999999E-6</v>
      </c>
      <c r="EB313" s="265">
        <v>7.9999999999999996E-7</v>
      </c>
      <c r="EC313" s="265">
        <v>7.9999999999999996E-7</v>
      </c>
      <c r="ED313" s="265">
        <v>7.9999999999999996E-7</v>
      </c>
      <c r="EE313" s="265">
        <v>7.9999999999999996E-7</v>
      </c>
      <c r="EF313" s="265">
        <v>1.0524E-3</v>
      </c>
      <c r="EG313" s="265">
        <v>1.1999999999999999E-6</v>
      </c>
      <c r="EH313" s="265">
        <v>1.7999999999999999E-6</v>
      </c>
      <c r="EI313" s="265">
        <v>5.1020000000000003E-2</v>
      </c>
      <c r="EJ313" s="265">
        <v>4.1237000000000003E-2</v>
      </c>
      <c r="EK313" s="265">
        <v>1.0101000000000001E-2</v>
      </c>
      <c r="EL313" s="265">
        <v>2.0833000000000001E-2</v>
      </c>
      <c r="EM313" s="265">
        <v>4.1E-5</v>
      </c>
      <c r="EN313" s="265">
        <v>2.9600000000000001E-5</v>
      </c>
      <c r="EO313" s="265">
        <v>0.17943999999999999</v>
      </c>
      <c r="EP313" s="265">
        <v>6.8196999999999994E-2</v>
      </c>
      <c r="EQ313" s="265">
        <v>2.2836000000000002E-3</v>
      </c>
      <c r="ER313" s="265">
        <v>2.7284000000000002E-3</v>
      </c>
      <c r="ES313" s="265">
        <v>2.4694000000000001E-3</v>
      </c>
      <c r="ET313" s="265">
        <v>2.6686000000000001E-3</v>
      </c>
      <c r="EU313" s="265">
        <v>2.3027999999999998E-3</v>
      </c>
      <c r="EV313" s="265">
        <v>1.7685999999999999E-3</v>
      </c>
      <c r="EW313" s="265">
        <v>2.2198000000000001E-3</v>
      </c>
      <c r="EX313" s="265">
        <v>2.4331999999999999E-3</v>
      </c>
      <c r="EY313" s="265">
        <v>2.4992E-3</v>
      </c>
      <c r="EZ313" s="265">
        <v>7.4018E-2</v>
      </c>
      <c r="FA313" s="265">
        <v>2.7750000000000001E-3</v>
      </c>
      <c r="FB313" s="265">
        <v>2.395E-3</v>
      </c>
      <c r="FC313" s="265">
        <v>2.111E-3</v>
      </c>
      <c r="FD313" s="265">
        <v>2.9413999999999998E-3</v>
      </c>
      <c r="FE313" s="265">
        <v>1.8263999999999999E-3</v>
      </c>
      <c r="FF313" s="265">
        <v>2.8524000000000002E-3</v>
      </c>
      <c r="FG313" s="265">
        <v>3.0630000000000002E-3</v>
      </c>
      <c r="FH313" s="265">
        <v>2.7704000000000001E-3</v>
      </c>
      <c r="FI313" s="265">
        <v>2.6749999999999999E-3</v>
      </c>
      <c r="FJ313" s="265">
        <v>1.5999999999999999E-5</v>
      </c>
      <c r="FK313" s="265">
        <v>1.7E-5</v>
      </c>
      <c r="FL313" s="265">
        <v>4.0391999999999997E-2</v>
      </c>
      <c r="FM313" s="265">
        <v>4.3921000000000002E-2</v>
      </c>
      <c r="FN313" s="265">
        <v>0.42753999999999998</v>
      </c>
      <c r="FO313" s="265">
        <v>0.44600000000000001</v>
      </c>
      <c r="FP313" s="265">
        <v>8.4154999999999994E-2</v>
      </c>
      <c r="FQ313" s="265">
        <v>0.42291000000000001</v>
      </c>
      <c r="FR313" s="265">
        <v>0.29619000000000001</v>
      </c>
      <c r="FS313" s="265">
        <v>0.28126000000000001</v>
      </c>
      <c r="FT313" s="265">
        <v>0.57249000000000005</v>
      </c>
      <c r="FU313" s="265">
        <v>0.56920000000000004</v>
      </c>
      <c r="FV313" s="265">
        <v>0.19813</v>
      </c>
      <c r="FW313" s="265">
        <v>9.9141999999999994E-2</v>
      </c>
      <c r="FX313" s="265">
        <v>0.37307000000000001</v>
      </c>
      <c r="FY313" s="265">
        <v>9.0093999999999994E-2</v>
      </c>
      <c r="FZ313" s="265">
        <v>9.9141999999999994E-2</v>
      </c>
      <c r="GA313" s="265">
        <v>0.33302999999999999</v>
      </c>
      <c r="GB313" s="265">
        <v>0.15229999999999999</v>
      </c>
      <c r="GC313" s="265">
        <v>0.20438999999999999</v>
      </c>
      <c r="GD313" s="265">
        <v>0.52234000000000003</v>
      </c>
      <c r="GE313" s="265">
        <v>0.30591000000000002</v>
      </c>
      <c r="GF313" s="265">
        <v>0.35794999999999999</v>
      </c>
      <c r="GG313" s="265">
        <v>0.13749</v>
      </c>
      <c r="GH313" s="265">
        <v>0.15787000000000001</v>
      </c>
      <c r="GI313" s="265">
        <v>0.14199000000000001</v>
      </c>
      <c r="GJ313" s="265">
        <v>0.47394999999999998</v>
      </c>
      <c r="GK313" s="265">
        <v>0.47349999999999998</v>
      </c>
      <c r="GL313" s="265">
        <v>0.25731999999999999</v>
      </c>
      <c r="GM313" s="265">
        <v>0.43663000000000002</v>
      </c>
      <c r="GN313" s="265">
        <v>0.21460000000000001</v>
      </c>
      <c r="GO313" s="265">
        <v>0.44036999999999998</v>
      </c>
      <c r="GP313" s="265">
        <v>0.35615000000000002</v>
      </c>
      <c r="GQ313" s="265">
        <v>0.36142000000000002</v>
      </c>
      <c r="GR313" s="265">
        <v>0.31791000000000003</v>
      </c>
      <c r="GS313" s="265">
        <v>0.37365999999999999</v>
      </c>
      <c r="GT313" s="265">
        <v>0.36609000000000003</v>
      </c>
      <c r="GU313" s="265">
        <v>0.36893999999999999</v>
      </c>
      <c r="GV313" s="265">
        <v>0.36485000000000001</v>
      </c>
      <c r="GW313" s="265">
        <v>0.31080999999999998</v>
      </c>
      <c r="GX313" s="265">
        <v>0.45399</v>
      </c>
      <c r="GY313" s="265">
        <v>9.9774000000000002E-2</v>
      </c>
      <c r="GZ313" s="265">
        <v>7.8621999999999997E-2</v>
      </c>
      <c r="HA313" s="265">
        <v>0.40627999999999997</v>
      </c>
      <c r="HB313" s="265">
        <v>0.38389000000000001</v>
      </c>
      <c r="HC313" s="265">
        <v>0.30459000000000003</v>
      </c>
      <c r="HD313" s="265">
        <v>0.20749999999999999</v>
      </c>
      <c r="HE313" s="265">
        <v>0.45448</v>
      </c>
      <c r="HF313" s="265">
        <v>0.19666</v>
      </c>
      <c r="HG313" s="265">
        <v>0.45445999999999998</v>
      </c>
      <c r="HH313" s="265">
        <v>0.45604</v>
      </c>
      <c r="HI313" s="265">
        <v>0.45385999999999999</v>
      </c>
      <c r="HJ313" s="265">
        <v>0.21071999999999999</v>
      </c>
      <c r="HK313" s="265">
        <v>0.50322999999999996</v>
      </c>
      <c r="HL313" s="265">
        <v>0.47704999999999997</v>
      </c>
      <c r="HM313" s="265">
        <v>0.35765999999999998</v>
      </c>
      <c r="HN313" s="265">
        <v>0.35258</v>
      </c>
      <c r="HO313" s="265">
        <v>0.34937000000000001</v>
      </c>
      <c r="HP313" s="265">
        <v>0.35216999999999998</v>
      </c>
      <c r="HQ313" s="265">
        <v>0.19772999999999999</v>
      </c>
      <c r="HR313" s="265">
        <v>0.19056999999999999</v>
      </c>
      <c r="HS313" s="265">
        <v>0.30612</v>
      </c>
      <c r="HT313" s="265">
        <v>0.18659000000000001</v>
      </c>
      <c r="HU313" s="265">
        <v>0.19472999999999999</v>
      </c>
      <c r="HV313" s="265">
        <v>0.36094999999999999</v>
      </c>
      <c r="HW313" s="265">
        <v>0.14116999999999999</v>
      </c>
      <c r="HX313" s="265">
        <v>0.16633000000000001</v>
      </c>
      <c r="HY313" s="265">
        <v>0.10942</v>
      </c>
      <c r="HZ313" s="265">
        <v>0.22631999999999999</v>
      </c>
      <c r="IA313" s="265">
        <v>0.30037999999999998</v>
      </c>
      <c r="IB313" s="265">
        <v>0.30631999999999998</v>
      </c>
      <c r="IC313" s="265">
        <v>0.29874000000000001</v>
      </c>
      <c r="ID313" s="265">
        <v>0.30282999999999999</v>
      </c>
      <c r="IE313" s="265">
        <v>0.31385000000000002</v>
      </c>
      <c r="IF313" s="265">
        <v>0.31219000000000002</v>
      </c>
      <c r="IG313" s="265">
        <v>0.38779000000000002</v>
      </c>
      <c r="IH313" s="265">
        <v>0.46006000000000002</v>
      </c>
      <c r="II313" s="265">
        <v>0.21490999999999999</v>
      </c>
      <c r="IJ313" s="265">
        <v>0.29398000000000002</v>
      </c>
      <c r="IK313" s="265">
        <v>0.29252</v>
      </c>
      <c r="IL313" s="265">
        <v>0.42553999999999997</v>
      </c>
      <c r="IM313" s="265">
        <v>0.24385000000000001</v>
      </c>
      <c r="IN313" s="265">
        <v>0.1726</v>
      </c>
      <c r="IO313" s="265">
        <v>5.8160999999999997E-2</v>
      </c>
      <c r="IP313" s="265">
        <v>0.39332</v>
      </c>
      <c r="IQ313" s="265">
        <v>0.34483999999999998</v>
      </c>
      <c r="IR313" s="265">
        <v>0.14637</v>
      </c>
      <c r="IS313" s="265">
        <v>0.43798999999999999</v>
      </c>
      <c r="IT313" s="265">
        <v>0.12808</v>
      </c>
      <c r="IU313" s="265">
        <v>0.379</v>
      </c>
      <c r="IV313" s="265">
        <v>0.55484999999999995</v>
      </c>
      <c r="IW313" s="265">
        <v>0.29494999999999999</v>
      </c>
      <c r="IX313" s="265">
        <v>0.36928</v>
      </c>
      <c r="IY313" s="265">
        <v>0.22903000000000001</v>
      </c>
      <c r="IZ313" s="265">
        <v>0.21776999999999999</v>
      </c>
      <c r="JA313" s="265">
        <v>0.22387000000000001</v>
      </c>
      <c r="JB313" s="265">
        <v>0.21506</v>
      </c>
      <c r="JC313" s="265">
        <v>0.23041</v>
      </c>
      <c r="JD313" s="265">
        <v>0.2467</v>
      </c>
      <c r="JE313" s="265">
        <v>0.44219999999999998</v>
      </c>
      <c r="JF313" s="265">
        <v>0.10365000000000001</v>
      </c>
      <c r="JG313" s="265">
        <v>0.33656999999999998</v>
      </c>
      <c r="JH313" s="265">
        <v>0.25381999999999999</v>
      </c>
      <c r="JI313" s="265">
        <v>0.17335</v>
      </c>
      <c r="JJ313" s="265">
        <v>0.16109999999999999</v>
      </c>
      <c r="JK313" s="265">
        <v>0.20211000000000001</v>
      </c>
      <c r="JL313" s="265">
        <v>0.22492000000000001</v>
      </c>
      <c r="JM313" s="265">
        <v>0.39964</v>
      </c>
      <c r="JN313" s="265">
        <v>0.31741000000000003</v>
      </c>
      <c r="JO313" s="265">
        <v>0.35409000000000002</v>
      </c>
      <c r="JP313" s="265">
        <v>0.12590999999999999</v>
      </c>
      <c r="JQ313" s="265">
        <v>0.36366999999999999</v>
      </c>
      <c r="JR313" s="265">
        <v>0.31152000000000002</v>
      </c>
      <c r="JS313" s="265">
        <v>0.29453000000000001</v>
      </c>
      <c r="JT313" s="265">
        <v>7.4804999999999996E-2</v>
      </c>
      <c r="JU313" s="265">
        <v>0.26924999999999999</v>
      </c>
      <c r="JV313" s="265">
        <v>0.25367000000000001</v>
      </c>
      <c r="JW313" s="265">
        <v>0.37237999999999999</v>
      </c>
      <c r="JX313" s="265">
        <v>0.36978</v>
      </c>
      <c r="JY313" s="265">
        <v>0.35763</v>
      </c>
      <c r="JZ313" s="265">
        <v>0.33624999999999999</v>
      </c>
      <c r="KA313" s="265">
        <v>0.51058000000000003</v>
      </c>
      <c r="KB313" s="265">
        <v>0.65991999999999995</v>
      </c>
      <c r="KC313" s="265">
        <v>0.10768999999999999</v>
      </c>
      <c r="KD313" s="265">
        <v>8.2567000000000002E-2</v>
      </c>
      <c r="KE313" s="265">
        <v>8.7947999999999998E-2</v>
      </c>
      <c r="KF313" s="265">
        <v>9.2465000000000006E-2</v>
      </c>
      <c r="KG313" s="265">
        <v>8.8180999999999995E-2</v>
      </c>
      <c r="KH313" s="265">
        <v>0.29873</v>
      </c>
      <c r="KI313" s="265">
        <v>0.28344999999999998</v>
      </c>
      <c r="KJ313" s="265">
        <v>0.27692</v>
      </c>
      <c r="KK313" s="265">
        <v>0.56757000000000002</v>
      </c>
      <c r="KL313" s="265">
        <v>0.52209000000000005</v>
      </c>
      <c r="KM313" s="265">
        <v>0.87116000000000005</v>
      </c>
      <c r="KN313" s="265">
        <v>0.78476999999999997</v>
      </c>
      <c r="KO313" s="265">
        <v>0.69225999999999999</v>
      </c>
      <c r="KP313" s="265">
        <v>4.9076240119243428E-3</v>
      </c>
      <c r="KQ313" s="265">
        <v>0.54298999999999997</v>
      </c>
      <c r="KR313" s="265">
        <v>0.49199999999999999</v>
      </c>
      <c r="KS313" s="265">
        <v>0.45240000000000002</v>
      </c>
      <c r="KT313" s="265">
        <v>0.87297372166141796</v>
      </c>
      <c r="KU313" s="265">
        <v>0.54564999999999997</v>
      </c>
      <c r="KV313" s="265">
        <v>0.69801000000000002</v>
      </c>
      <c r="KW313" s="265">
        <v>0.75073000000000001</v>
      </c>
      <c r="KX313" s="265">
        <v>0.82208000000000003</v>
      </c>
      <c r="KY313" s="265">
        <v>0.92323</v>
      </c>
      <c r="KZ313" s="265">
        <v>0.99343000000000004</v>
      </c>
      <c r="LA313" s="265">
        <v>0.98973</v>
      </c>
      <c r="LB313" s="265">
        <v>0.93569999999999998</v>
      </c>
      <c r="LC313" s="265">
        <v>1</v>
      </c>
      <c r="LD313" s="265">
        <v>0</v>
      </c>
      <c r="LE313" s="265">
        <v>7.4531E-2</v>
      </c>
      <c r="LF313" s="265">
        <v>0</v>
      </c>
      <c r="LG313" s="265">
        <v>0</v>
      </c>
      <c r="LH313" s="431">
        <v>5.8657670160755515E-4</v>
      </c>
      <c r="LI313" s="431">
        <v>4.9815583042800426E-4</v>
      </c>
      <c r="LJ313" s="431">
        <v>5.0990050658583641E-4</v>
      </c>
      <c r="LK313" s="431">
        <v>2.3654120741412044E-4</v>
      </c>
      <c r="LL313" s="431">
        <v>3.4065221552737057E-4</v>
      </c>
      <c r="LM313" s="431">
        <v>1.5758778317831457E-4</v>
      </c>
      <c r="LN313" s="431">
        <v>2.4586080689914525E-4</v>
      </c>
      <c r="LO313" s="431">
        <v>7.6774071203544736E-5</v>
      </c>
      <c r="LP313" s="431">
        <v>1.2793326459359378E-4</v>
      </c>
      <c r="LQ313" s="431">
        <v>4.8859055823413655E-5</v>
      </c>
      <c r="LR313" s="431">
        <v>5.1645014900714159E-4</v>
      </c>
      <c r="LS313" s="431">
        <v>2.9424039530567825E-4</v>
      </c>
      <c r="LT313" s="431">
        <v>5.1984266610816121E-4</v>
      </c>
      <c r="LU313" s="431">
        <v>1.8814245413523167E-4</v>
      </c>
      <c r="LV313" s="431">
        <v>2.9601188725791872E-4</v>
      </c>
      <c r="LW313" s="431">
        <v>1.3591611059382558E-4</v>
      </c>
      <c r="LX313" s="431">
        <v>2.3995824449229985E-4</v>
      </c>
      <c r="LY313" s="431">
        <v>1.375366555294022E-4</v>
      </c>
      <c r="LZ313" s="431">
        <v>5.634453846141696E-4</v>
      </c>
      <c r="MA313" s="431">
        <v>4.3650949373841286E-4</v>
      </c>
      <c r="MB313" s="431">
        <v>5.4698251187801361E-4</v>
      </c>
      <c r="MC313" s="431">
        <v>2.6303157210350037E-4</v>
      </c>
      <c r="MD313" s="431">
        <v>1.9183281983714551E-4</v>
      </c>
      <c r="ME313" s="431">
        <v>3.4996337490156293E-4</v>
      </c>
      <c r="MF313" s="431">
        <v>4.0815363172441721E-4</v>
      </c>
      <c r="MG313" s="431">
        <v>3.270246961619705E-4</v>
      </c>
      <c r="MH313" s="266"/>
      <c r="MI313" s="266"/>
      <c r="MJ313" s="266"/>
      <c r="MK313" s="266"/>
      <c r="ML313" s="266"/>
      <c r="MM313" s="266"/>
      <c r="MN313" s="266"/>
      <c r="MO313" s="266"/>
      <c r="MP313" s="266"/>
      <c r="MQ313" s="266"/>
      <c r="MR313" s="266"/>
      <c r="MS313" s="266"/>
      <c r="MT313" s="266"/>
      <c r="MU313" s="266"/>
      <c r="MV313" s="266"/>
      <c r="MW313" s="266"/>
      <c r="MX313" s="266"/>
      <c r="MY313" s="266"/>
      <c r="MZ313" s="266"/>
      <c r="NA313" s="266"/>
      <c r="NB313" s="266"/>
      <c r="NC313" s="266"/>
      <c r="ND313" s="266"/>
      <c r="NE313" s="266"/>
      <c r="NF313" s="266"/>
      <c r="NG313" s="266"/>
      <c r="NH313" s="266"/>
      <c r="NI313" s="266"/>
      <c r="NJ313" s="266"/>
      <c r="NK313" s="266"/>
      <c r="NL313" s="266"/>
      <c r="NM313" s="266"/>
      <c r="NN313" s="266"/>
      <c r="NO313" s="266"/>
      <c r="NP313" s="266"/>
      <c r="NQ313" s="266"/>
      <c r="NR313" s="266"/>
      <c r="NS313" s="266"/>
      <c r="NT313" s="266"/>
      <c r="NU313" s="266"/>
      <c r="NV313" s="266"/>
      <c r="NW313" s="266"/>
      <c r="NX313" s="266"/>
      <c r="NY313" s="266"/>
      <c r="NZ313" s="266"/>
      <c r="OA313" s="266"/>
      <c r="OB313" s="266"/>
      <c r="OC313" s="266"/>
      <c r="OD313" s="266"/>
      <c r="OE313" s="266"/>
      <c r="OF313" s="266"/>
      <c r="OG313" s="266"/>
      <c r="OH313" s="266"/>
      <c r="OI313" s="266"/>
      <c r="OJ313" s="266"/>
      <c r="OK313" s="266"/>
      <c r="OL313" s="266"/>
      <c r="OM313" s="266"/>
      <c r="ON313" s="267"/>
    </row>
    <row r="314" spans="1:404">
      <c r="A314" s="261">
        <v>689</v>
      </c>
      <c r="B314" s="265">
        <v>3.8469999999999997E-2</v>
      </c>
      <c r="C314" s="265">
        <v>4.4367999999999998E-2</v>
      </c>
      <c r="D314" s="265">
        <v>4.9607999999999999E-2</v>
      </c>
      <c r="E314" s="265">
        <v>5.7529999999999998E-2</v>
      </c>
      <c r="F314" s="265">
        <v>3.6505999999999997E-2</v>
      </c>
      <c r="G314" s="265">
        <v>4.0049000000000001E-2</v>
      </c>
      <c r="H314" s="265">
        <v>0.11586</v>
      </c>
      <c r="I314" s="265">
        <v>0.23988000000000001</v>
      </c>
      <c r="J314" s="265">
        <v>0.21881999999999999</v>
      </c>
      <c r="K314" s="265">
        <v>2.3747999999999998E-2</v>
      </c>
      <c r="L314" s="265">
        <v>2.7292E-2</v>
      </c>
      <c r="M314" s="265">
        <v>3.3562000000000002E-2</v>
      </c>
      <c r="N314" s="265">
        <v>0.16003000000000001</v>
      </c>
      <c r="O314" s="265">
        <v>7.2583999999999996E-2</v>
      </c>
      <c r="P314" s="265">
        <v>3.8407999999999998E-2</v>
      </c>
      <c r="Q314" s="265">
        <v>2.8333000000000001E-2</v>
      </c>
      <c r="R314" s="265">
        <v>5.3956999999999998E-2</v>
      </c>
      <c r="S314" s="265">
        <v>0.17973</v>
      </c>
      <c r="T314" s="265">
        <v>0.1216</v>
      </c>
      <c r="U314" s="265">
        <v>0.12567</v>
      </c>
      <c r="V314" s="265">
        <v>8.8155999999999998E-2</v>
      </c>
      <c r="W314" s="265">
        <v>4.4748999999999997E-2</v>
      </c>
      <c r="X314" s="265">
        <v>3.1426999999999997E-2</v>
      </c>
      <c r="Y314" s="265">
        <v>3.9608999999999998E-2</v>
      </c>
      <c r="Z314" s="265">
        <v>2.6476E-2</v>
      </c>
      <c r="AA314" s="265">
        <v>3.9352999999999999E-2</v>
      </c>
      <c r="AB314" s="265">
        <v>2.8707E-2</v>
      </c>
      <c r="AC314" s="265">
        <v>0.24154</v>
      </c>
      <c r="AD314" s="265">
        <v>0.16428999999999999</v>
      </c>
      <c r="AE314" s="265">
        <v>2.3116999999999999E-2</v>
      </c>
      <c r="AF314" s="265">
        <v>2.8764000000000001E-2</v>
      </c>
      <c r="AG314" s="265">
        <v>1.2367E-2</v>
      </c>
      <c r="AH314" s="265">
        <v>1.5813000000000001E-2</v>
      </c>
      <c r="AI314" s="265">
        <v>2.7215E-2</v>
      </c>
      <c r="AJ314" s="265">
        <v>1.9421999999999998E-2</v>
      </c>
      <c r="AK314" s="265">
        <v>1.2997999999999999E-2</v>
      </c>
      <c r="AL314" s="265">
        <v>2.512E-2</v>
      </c>
      <c r="AM314" s="265">
        <v>1.2796E-2</v>
      </c>
      <c r="AN314" s="265">
        <v>1.1656E-2</v>
      </c>
      <c r="AO314" s="265">
        <v>2.0955000000000001E-2</v>
      </c>
      <c r="AP314" s="265">
        <v>1.6388E-2</v>
      </c>
      <c r="AQ314" s="265">
        <v>1.0130999999999999E-2</v>
      </c>
      <c r="AR314" s="265">
        <v>2.0490999999999999E-2</v>
      </c>
      <c r="AS314" s="265">
        <v>1.3464E-2</v>
      </c>
      <c r="AT314" s="265">
        <v>9.9501999999999993E-3</v>
      </c>
      <c r="AU314" s="265">
        <v>1.8768E-2</v>
      </c>
      <c r="AV314" s="265">
        <v>1.0253E-2</v>
      </c>
      <c r="AW314" s="265">
        <v>1.7443E-2</v>
      </c>
      <c r="AX314" s="265">
        <v>1.5646E-2</v>
      </c>
      <c r="AY314" s="265">
        <v>1.5807999999999999E-2</v>
      </c>
      <c r="AZ314" s="265">
        <v>1.2481000000000001E-2</v>
      </c>
      <c r="BA314" s="265">
        <v>3.0421E-2</v>
      </c>
      <c r="BB314" s="265">
        <v>3.0421E-2</v>
      </c>
      <c r="BC314" s="265">
        <v>3.0395999999999999E-2</v>
      </c>
      <c r="BD314" s="265">
        <v>3.0421E-2</v>
      </c>
      <c r="BE314" s="265">
        <v>3.8057000000000001E-2</v>
      </c>
      <c r="BF314" s="265">
        <v>3.2952000000000002E-2</v>
      </c>
      <c r="BG314" s="265">
        <v>0.18312</v>
      </c>
      <c r="BH314" s="265">
        <v>0.18385000000000001</v>
      </c>
      <c r="BI314" s="265">
        <v>0.50449999999999995</v>
      </c>
      <c r="BJ314" s="265">
        <v>0.45800999999999997</v>
      </c>
      <c r="BK314" s="265">
        <v>0.11688</v>
      </c>
      <c r="BL314" s="265">
        <v>0.24121000000000001</v>
      </c>
      <c r="BM314" s="265">
        <v>0.13414999999999999</v>
      </c>
      <c r="BN314" s="265">
        <v>0.27089000000000002</v>
      </c>
      <c r="BO314" s="265">
        <v>0.39713999999999999</v>
      </c>
      <c r="BP314" s="265">
        <v>2.2717999999999999E-2</v>
      </c>
      <c r="BQ314" s="265">
        <v>0.18953999999999999</v>
      </c>
      <c r="BR314" s="265">
        <v>0.28492000000000001</v>
      </c>
      <c r="BS314" s="265">
        <v>0.19262000000000001</v>
      </c>
      <c r="BT314" s="265">
        <v>0.26358999999999999</v>
      </c>
      <c r="BU314" s="265">
        <v>2.0223999999999999E-2</v>
      </c>
      <c r="BV314" s="265">
        <v>1.3814E-2</v>
      </c>
      <c r="BW314" s="265">
        <v>3.4962E-2</v>
      </c>
      <c r="BX314" s="265">
        <v>1.8152999999999999E-2</v>
      </c>
      <c r="BY314" s="265">
        <v>0.80283000000000004</v>
      </c>
      <c r="BZ314" s="265">
        <v>0.79918</v>
      </c>
      <c r="CA314" s="265">
        <v>0.98199999999999998</v>
      </c>
      <c r="CB314" s="265">
        <v>0.87590000000000001</v>
      </c>
      <c r="CC314" s="265">
        <v>0.99809999999999999</v>
      </c>
      <c r="CD314" s="265">
        <v>0.79366000000000003</v>
      </c>
      <c r="CE314" s="265">
        <v>0.75034000000000001</v>
      </c>
      <c r="CF314" s="265">
        <v>0.80674000000000001</v>
      </c>
      <c r="CG314" s="265">
        <v>0.73094000000000003</v>
      </c>
      <c r="CH314" s="265">
        <v>0.76227999999999996</v>
      </c>
      <c r="CI314" s="265">
        <v>0.77193999999999996</v>
      </c>
      <c r="CJ314" s="265">
        <v>0.76771999999999996</v>
      </c>
      <c r="CK314" s="265">
        <v>0.79583000000000004</v>
      </c>
      <c r="CL314" s="265">
        <v>0.64176999999999995</v>
      </c>
      <c r="CM314" s="265">
        <v>5.1874999999999998E-2</v>
      </c>
      <c r="CN314" s="265">
        <v>2.2221999999999999E-2</v>
      </c>
      <c r="CO314" s="265">
        <v>5.1013000000000003E-2</v>
      </c>
      <c r="CP314" s="265">
        <v>5.2238E-2</v>
      </c>
      <c r="CQ314" s="265">
        <v>4.9754E-2</v>
      </c>
      <c r="CR314" s="265">
        <v>3.2000000000000001E-2</v>
      </c>
      <c r="CS314" s="265">
        <v>2.2449E-2</v>
      </c>
      <c r="CT314" s="265">
        <v>3.2989999999999998E-2</v>
      </c>
      <c r="CU314" s="265">
        <v>3.2000000000000001E-2</v>
      </c>
      <c r="CV314" s="265">
        <v>4.4304000000000003E-2</v>
      </c>
      <c r="CW314" s="265">
        <v>6.2626000000000001E-2</v>
      </c>
      <c r="CX314" s="265">
        <v>3.0928000000000001E-2</v>
      </c>
      <c r="CY314" s="265">
        <v>5.3608000000000003E-2</v>
      </c>
      <c r="CZ314" s="265">
        <v>0.13575000000000001</v>
      </c>
      <c r="DA314" s="265">
        <v>0.11539000000000001</v>
      </c>
      <c r="DB314" s="265">
        <v>1.2121E-2</v>
      </c>
      <c r="DC314" s="265">
        <v>1.2371E-2</v>
      </c>
      <c r="DD314" s="265">
        <v>1.0101000000000001E-2</v>
      </c>
      <c r="DE314" s="265">
        <v>3.0928000000000001E-2</v>
      </c>
      <c r="DF314" s="265">
        <v>3.344E-4</v>
      </c>
      <c r="DG314" s="265">
        <v>3.6440000000000002E-4</v>
      </c>
      <c r="DH314" s="265">
        <v>1.6163E-2</v>
      </c>
      <c r="DI314" s="265">
        <v>3.9999999999999998E-7</v>
      </c>
      <c r="DJ314" s="265">
        <v>3.9999999999999998E-7</v>
      </c>
      <c r="DK314" s="265">
        <v>8.6000000000000007E-6</v>
      </c>
      <c r="DL314" s="265">
        <v>0</v>
      </c>
      <c r="DM314" s="265">
        <v>4.1740000000000001E-4</v>
      </c>
      <c r="DN314" s="265">
        <v>3.5999999999999998E-6</v>
      </c>
      <c r="DO314" s="265">
        <v>1.9999999999999999E-7</v>
      </c>
      <c r="DP314" s="265">
        <v>3.4000000000000001E-6</v>
      </c>
      <c r="DQ314" s="265">
        <v>1.88E-5</v>
      </c>
      <c r="DR314" s="265">
        <v>2.4818000000000002E-3</v>
      </c>
      <c r="DS314" s="265">
        <v>1.0241999999999999E-2</v>
      </c>
      <c r="DT314" s="265">
        <v>1.3173000000000001E-2</v>
      </c>
      <c r="DU314" s="265">
        <v>1.9999999999999999E-7</v>
      </c>
      <c r="DV314" s="265">
        <v>0</v>
      </c>
      <c r="DW314" s="265">
        <v>5.9999999999999997E-7</v>
      </c>
      <c r="DX314" s="265">
        <v>2.6340000000000001E-3</v>
      </c>
      <c r="DY314" s="265">
        <v>4.3864000000000004E-3</v>
      </c>
      <c r="DZ314" s="265">
        <v>0</v>
      </c>
      <c r="EA314" s="265">
        <v>5.9999999999999997E-7</v>
      </c>
      <c r="EB314" s="265">
        <v>3.9999999999999998E-7</v>
      </c>
      <c r="EC314" s="265">
        <v>3.9999999999999998E-7</v>
      </c>
      <c r="ED314" s="265">
        <v>3.9999999999999998E-7</v>
      </c>
      <c r="EE314" s="265">
        <v>3.9999999999999998E-7</v>
      </c>
      <c r="EF314" s="265">
        <v>1.0162000000000001E-3</v>
      </c>
      <c r="EG314" s="265">
        <v>5.9999999999999997E-7</v>
      </c>
      <c r="EH314" s="265">
        <v>1.3999999999999999E-6</v>
      </c>
      <c r="EI314" s="265">
        <v>5.1020000000000003E-2</v>
      </c>
      <c r="EJ314" s="265">
        <v>4.1237000000000003E-2</v>
      </c>
      <c r="EK314" s="265">
        <v>1.0101000000000001E-2</v>
      </c>
      <c r="EL314" s="265">
        <v>2.0833000000000001E-2</v>
      </c>
      <c r="EM314" s="265">
        <v>2.9E-5</v>
      </c>
      <c r="EN314" s="265">
        <v>2.0800000000000001E-5</v>
      </c>
      <c r="EO314" s="265">
        <v>0.1706</v>
      </c>
      <c r="EP314" s="265">
        <v>6.6211000000000006E-2</v>
      </c>
      <c r="EQ314" s="265">
        <v>2.1857999999999999E-3</v>
      </c>
      <c r="ER314" s="265">
        <v>2.6392E-3</v>
      </c>
      <c r="ES314" s="265">
        <v>2.3372000000000002E-3</v>
      </c>
      <c r="ET314" s="265">
        <v>2.5698000000000001E-3</v>
      </c>
      <c r="EU314" s="265">
        <v>2.1754000000000001E-3</v>
      </c>
      <c r="EV314" s="265">
        <v>1.7048E-3</v>
      </c>
      <c r="EW314" s="265">
        <v>2.1863999999999998E-3</v>
      </c>
      <c r="EX314" s="265">
        <v>2.3985999999999999E-3</v>
      </c>
      <c r="EY314" s="265">
        <v>2.3955999999999999E-3</v>
      </c>
      <c r="EZ314" s="265">
        <v>7.2026999999999994E-2</v>
      </c>
      <c r="FA314" s="265">
        <v>2.699E-3</v>
      </c>
      <c r="FB314" s="265">
        <v>2.317E-3</v>
      </c>
      <c r="FC314" s="265">
        <v>2.0379999999999999E-3</v>
      </c>
      <c r="FD314" s="265">
        <v>2.8181999999999999E-3</v>
      </c>
      <c r="FE314" s="265">
        <v>1.7772E-3</v>
      </c>
      <c r="FF314" s="265">
        <v>2.7322000000000002E-3</v>
      </c>
      <c r="FG314" s="265">
        <v>2.9350000000000001E-3</v>
      </c>
      <c r="FH314" s="265">
        <v>2.6632000000000001E-3</v>
      </c>
      <c r="FI314" s="265">
        <v>2.5590000000000001E-3</v>
      </c>
      <c r="FJ314" s="265">
        <v>1.1E-5</v>
      </c>
      <c r="FK314" s="265">
        <v>1.2E-5</v>
      </c>
      <c r="FL314" s="265">
        <v>3.8995000000000002E-2</v>
      </c>
      <c r="FM314" s="265">
        <v>4.2423000000000002E-2</v>
      </c>
      <c r="FN314" s="265">
        <v>0.41496</v>
      </c>
      <c r="FO314" s="265">
        <v>0.438</v>
      </c>
      <c r="FP314" s="265">
        <v>8.201E-2</v>
      </c>
      <c r="FQ314" s="265">
        <v>0.41249999999999998</v>
      </c>
      <c r="FR314" s="265">
        <v>0.28832999999999998</v>
      </c>
      <c r="FS314" s="265">
        <v>0.27356000000000003</v>
      </c>
      <c r="FT314" s="265">
        <v>0.56200000000000006</v>
      </c>
      <c r="FU314" s="265">
        <v>0.55779000000000001</v>
      </c>
      <c r="FV314" s="265">
        <v>0.19436999999999999</v>
      </c>
      <c r="FW314" s="265">
        <v>9.6790000000000001E-2</v>
      </c>
      <c r="FX314" s="265">
        <v>0.36470000000000002</v>
      </c>
      <c r="FY314" s="265">
        <v>8.7927000000000005E-2</v>
      </c>
      <c r="FZ314" s="265">
        <v>9.6790000000000001E-2</v>
      </c>
      <c r="GA314" s="265">
        <v>0.3261</v>
      </c>
      <c r="GB314" s="265">
        <v>0.14893999999999999</v>
      </c>
      <c r="GC314" s="265">
        <v>0.19868</v>
      </c>
      <c r="GD314" s="265">
        <v>0.51212000000000002</v>
      </c>
      <c r="GE314" s="265">
        <v>0.29974000000000001</v>
      </c>
      <c r="GF314" s="265">
        <v>0.34982999999999997</v>
      </c>
      <c r="GG314" s="265">
        <v>0.13464999999999999</v>
      </c>
      <c r="GH314" s="265">
        <v>0.15451999999999999</v>
      </c>
      <c r="GI314" s="265">
        <v>0.13899</v>
      </c>
      <c r="GJ314" s="265">
        <v>0.46444000000000002</v>
      </c>
      <c r="GK314" s="265">
        <v>0.46678999999999998</v>
      </c>
      <c r="GL314" s="265">
        <v>0.25157000000000002</v>
      </c>
      <c r="GM314" s="265">
        <v>0.42713000000000001</v>
      </c>
      <c r="GN314" s="265">
        <v>0.20938000000000001</v>
      </c>
      <c r="GO314" s="265">
        <v>0.43202000000000002</v>
      </c>
      <c r="GP314" s="265">
        <v>0.34791</v>
      </c>
      <c r="GQ314" s="265">
        <v>0.35309000000000001</v>
      </c>
      <c r="GR314" s="265">
        <v>0.30982999999999999</v>
      </c>
      <c r="GS314" s="265">
        <v>0.36514999999999997</v>
      </c>
      <c r="GT314" s="265">
        <v>0.35748999999999997</v>
      </c>
      <c r="GU314" s="265">
        <v>0.36021999999999998</v>
      </c>
      <c r="GV314" s="265">
        <v>0.35666999999999999</v>
      </c>
      <c r="GW314" s="265">
        <v>0.30284</v>
      </c>
      <c r="GX314" s="265">
        <v>0.44463000000000003</v>
      </c>
      <c r="GY314" s="265">
        <v>9.7291000000000002E-2</v>
      </c>
      <c r="GZ314" s="265">
        <v>7.6657000000000003E-2</v>
      </c>
      <c r="HA314" s="265">
        <v>0.3992</v>
      </c>
      <c r="HB314" s="265">
        <v>0.37506</v>
      </c>
      <c r="HC314" s="265">
        <v>0.29925000000000002</v>
      </c>
      <c r="HD314" s="265">
        <v>0.20286999999999999</v>
      </c>
      <c r="HE314" s="265">
        <v>0.44499</v>
      </c>
      <c r="HF314" s="265">
        <v>0.19192000000000001</v>
      </c>
      <c r="HG314" s="265">
        <v>0.44499</v>
      </c>
      <c r="HH314" s="265">
        <v>0.44646000000000002</v>
      </c>
      <c r="HI314" s="265">
        <v>0.44433</v>
      </c>
      <c r="HJ314" s="265">
        <v>0.20513000000000001</v>
      </c>
      <c r="HK314" s="265">
        <v>0.49386000000000002</v>
      </c>
      <c r="HL314" s="265">
        <v>0.46782000000000001</v>
      </c>
      <c r="HM314" s="265">
        <v>0.34931000000000001</v>
      </c>
      <c r="HN314" s="265">
        <v>0.34433000000000002</v>
      </c>
      <c r="HO314" s="265">
        <v>0.34111999999999998</v>
      </c>
      <c r="HP314" s="265">
        <v>0.34638000000000002</v>
      </c>
      <c r="HQ314" s="265">
        <v>0.19375999999999999</v>
      </c>
      <c r="HR314" s="265">
        <v>0.18629000000000001</v>
      </c>
      <c r="HS314" s="265">
        <v>0.29846</v>
      </c>
      <c r="HT314" s="265">
        <v>0.18257999999999999</v>
      </c>
      <c r="HU314" s="265">
        <v>0.19125</v>
      </c>
      <c r="HV314" s="265">
        <v>0.35222999999999999</v>
      </c>
      <c r="HW314" s="265">
        <v>0.13793</v>
      </c>
      <c r="HX314" s="265">
        <v>0.16272</v>
      </c>
      <c r="HY314" s="265">
        <v>0.10677</v>
      </c>
      <c r="HZ314" s="265">
        <v>0.22139</v>
      </c>
      <c r="IA314" s="265">
        <v>0.29332000000000003</v>
      </c>
      <c r="IB314" s="265">
        <v>0.29920000000000002</v>
      </c>
      <c r="IC314" s="265">
        <v>0.29191</v>
      </c>
      <c r="ID314" s="265">
        <v>0.29598000000000002</v>
      </c>
      <c r="IE314" s="265">
        <v>0.30613000000000001</v>
      </c>
      <c r="IF314" s="265">
        <v>0.30591000000000002</v>
      </c>
      <c r="IG314" s="265">
        <v>0.37916</v>
      </c>
      <c r="IH314" s="265">
        <v>0.4501</v>
      </c>
      <c r="II314" s="265">
        <v>0.21049000000000001</v>
      </c>
      <c r="IJ314" s="265">
        <v>0.2868</v>
      </c>
      <c r="IK314" s="265">
        <v>0.28556999999999999</v>
      </c>
      <c r="IL314" s="265">
        <v>0.41598000000000002</v>
      </c>
      <c r="IM314" s="265">
        <v>0.23777999999999999</v>
      </c>
      <c r="IN314" s="265">
        <v>0.16866</v>
      </c>
      <c r="IO314" s="265">
        <v>5.6092000000000003E-2</v>
      </c>
      <c r="IP314" s="265">
        <v>0.38363999999999998</v>
      </c>
      <c r="IQ314" s="265">
        <v>0.33825</v>
      </c>
      <c r="IR314" s="265">
        <v>0.14288999999999999</v>
      </c>
      <c r="IS314" s="265">
        <v>0.43447999999999998</v>
      </c>
      <c r="IT314" s="265">
        <v>0.12537999999999999</v>
      </c>
      <c r="IU314" s="265">
        <v>0.37042999999999998</v>
      </c>
      <c r="IV314" s="265">
        <v>0.54401999999999995</v>
      </c>
      <c r="IW314" s="265">
        <v>0.28799999999999998</v>
      </c>
      <c r="IX314" s="265">
        <v>0.3609</v>
      </c>
      <c r="IY314" s="265">
        <v>0.22345999999999999</v>
      </c>
      <c r="IZ314" s="265">
        <v>0.21268000000000001</v>
      </c>
      <c r="JA314" s="265">
        <v>0.21848000000000001</v>
      </c>
      <c r="JB314" s="265">
        <v>0.2099</v>
      </c>
      <c r="JC314" s="265">
        <v>0.22500999999999999</v>
      </c>
      <c r="JD314" s="265">
        <v>0.24060999999999999</v>
      </c>
      <c r="JE314" s="265">
        <v>0.4325</v>
      </c>
      <c r="JF314" s="265">
        <v>0.10117</v>
      </c>
      <c r="JG314" s="265">
        <v>0.32879999999999998</v>
      </c>
      <c r="JH314" s="265">
        <v>0.24771000000000001</v>
      </c>
      <c r="JI314" s="265">
        <v>0.16966999999999999</v>
      </c>
      <c r="JJ314" s="265">
        <v>0.15952</v>
      </c>
      <c r="JK314" s="265">
        <v>0.20041</v>
      </c>
      <c r="JL314" s="265">
        <v>0.22067000000000001</v>
      </c>
      <c r="JM314" s="265">
        <v>0.39105000000000001</v>
      </c>
      <c r="JN314" s="265">
        <v>0.30911</v>
      </c>
      <c r="JO314" s="265">
        <v>0.34583000000000003</v>
      </c>
      <c r="JP314" s="265">
        <v>0.12335</v>
      </c>
      <c r="JQ314" s="265">
        <v>0.35547000000000001</v>
      </c>
      <c r="JR314" s="265">
        <v>0.30445</v>
      </c>
      <c r="JS314" s="265">
        <v>0.28647</v>
      </c>
      <c r="JT314" s="265">
        <v>7.2927000000000006E-2</v>
      </c>
      <c r="JU314" s="265">
        <v>0.26239000000000001</v>
      </c>
      <c r="JV314" s="265">
        <v>0.24811</v>
      </c>
      <c r="JW314" s="265">
        <v>0.36479</v>
      </c>
      <c r="JX314" s="265">
        <v>0.36009999999999998</v>
      </c>
      <c r="JY314" s="265">
        <v>0.34927999999999998</v>
      </c>
      <c r="JZ314" s="265">
        <v>0.33119999999999999</v>
      </c>
      <c r="KA314" s="265">
        <v>0.50046000000000002</v>
      </c>
      <c r="KB314" s="265">
        <v>0.64748000000000006</v>
      </c>
      <c r="KC314" s="265">
        <v>0.10516</v>
      </c>
      <c r="KD314" s="265">
        <v>8.0534999999999995E-2</v>
      </c>
      <c r="KE314" s="265">
        <v>8.5788000000000003E-2</v>
      </c>
      <c r="KF314" s="265">
        <v>9.0303999999999995E-2</v>
      </c>
      <c r="KG314" s="265">
        <v>8.6120000000000002E-2</v>
      </c>
      <c r="KH314" s="265">
        <v>0.29278999999999999</v>
      </c>
      <c r="KI314" s="265">
        <v>0.27639999999999998</v>
      </c>
      <c r="KJ314" s="265">
        <v>0.26998</v>
      </c>
      <c r="KK314" s="265">
        <v>0.55659000000000003</v>
      </c>
      <c r="KL314" s="265">
        <v>0.51151999999999997</v>
      </c>
      <c r="KM314" s="265">
        <v>0.85973999999999995</v>
      </c>
      <c r="KN314" s="265">
        <v>0.77490000000000003</v>
      </c>
      <c r="KO314" s="265">
        <v>0.68379999999999996</v>
      </c>
      <c r="KP314" s="265">
        <v>4.853025780245517E-3</v>
      </c>
      <c r="KQ314" s="265">
        <v>0.53654999999999997</v>
      </c>
      <c r="KR314" s="265">
        <v>0.48619000000000001</v>
      </c>
      <c r="KS314" s="265">
        <v>0.44706000000000001</v>
      </c>
      <c r="KT314" s="265">
        <v>0.86689741366686879</v>
      </c>
      <c r="KU314" s="265">
        <v>0.54996999999999996</v>
      </c>
      <c r="KV314" s="265">
        <v>0.70142000000000004</v>
      </c>
      <c r="KW314" s="265">
        <v>0.75373000000000001</v>
      </c>
      <c r="KX314" s="265">
        <v>0.82445000000000002</v>
      </c>
      <c r="KY314" s="265">
        <v>0.92457</v>
      </c>
      <c r="KZ314" s="265">
        <v>0.99380999999999997</v>
      </c>
      <c r="LA314" s="265">
        <v>0.98929</v>
      </c>
      <c r="LB314" s="265">
        <v>0.93467999999999996</v>
      </c>
      <c r="LC314" s="265">
        <v>1</v>
      </c>
      <c r="LD314" s="265">
        <v>0</v>
      </c>
      <c r="LE314" s="265">
        <v>7.4521000000000004E-2</v>
      </c>
      <c r="LF314" s="265">
        <v>0</v>
      </c>
      <c r="LG314" s="265">
        <v>0</v>
      </c>
      <c r="LH314" s="431">
        <v>5.7032896438613534E-4</v>
      </c>
      <c r="LI314" s="431">
        <v>4.8687314847484231E-4</v>
      </c>
      <c r="LJ314" s="431">
        <v>4.948119749315083E-4</v>
      </c>
      <c r="LK314" s="431">
        <v>2.2550803259946406E-4</v>
      </c>
      <c r="LL314" s="431">
        <v>3.2840340281836689E-4</v>
      </c>
      <c r="LM314" s="431">
        <v>1.5182304196059704E-4</v>
      </c>
      <c r="LN314" s="431">
        <v>2.287596435053274E-4</v>
      </c>
      <c r="LO314" s="431">
        <v>7.1392343670595437E-5</v>
      </c>
      <c r="LP314" s="431">
        <v>1.2213471927680075E-4</v>
      </c>
      <c r="LQ314" s="431">
        <v>4.6530491090379655E-5</v>
      </c>
      <c r="LR314" s="431">
        <v>4.998796503059566E-4</v>
      </c>
      <c r="LS314" s="431">
        <v>2.8852149262093008E-4</v>
      </c>
      <c r="LT314" s="431">
        <v>5.0374452257528901E-4</v>
      </c>
      <c r="LU314" s="431">
        <v>1.8264687969349325E-4</v>
      </c>
      <c r="LV314" s="431">
        <v>2.8727686731144786E-4</v>
      </c>
      <c r="LW314" s="431">
        <v>1.3351536472328007E-4</v>
      </c>
      <c r="LX314" s="431">
        <v>2.3281820176634938E-4</v>
      </c>
      <c r="LY314" s="431">
        <v>1.3406190555542707E-4</v>
      </c>
      <c r="LZ314" s="431">
        <v>5.4483988787978888E-4</v>
      </c>
      <c r="MA314" s="431">
        <v>4.209943872410804E-4</v>
      </c>
      <c r="MB314" s="431">
        <v>5.3693703375756741E-4</v>
      </c>
      <c r="MC314" s="431">
        <v>2.5175019982270896E-4</v>
      </c>
      <c r="MD314" s="431">
        <v>1.8030330829787999E-4</v>
      </c>
      <c r="ME314" s="431">
        <v>3.3562621683813632E-4</v>
      </c>
      <c r="MF314" s="431">
        <v>3.9633020060136914E-4</v>
      </c>
      <c r="MG314" s="431">
        <v>3.2209864002652466E-4</v>
      </c>
      <c r="MH314" s="266"/>
      <c r="MI314" s="266"/>
      <c r="MJ314" s="266"/>
      <c r="MK314" s="266"/>
      <c r="ML314" s="266"/>
      <c r="MM314" s="266"/>
      <c r="MN314" s="266"/>
      <c r="MO314" s="266"/>
      <c r="MP314" s="266"/>
      <c r="MQ314" s="266"/>
      <c r="MR314" s="266"/>
      <c r="MS314" s="266"/>
      <c r="MT314" s="266"/>
      <c r="MU314" s="266"/>
      <c r="MV314" s="266"/>
      <c r="MW314" s="266"/>
      <c r="MX314" s="266"/>
      <c r="MY314" s="266"/>
      <c r="MZ314" s="266"/>
      <c r="NA314" s="266"/>
      <c r="NB314" s="266"/>
      <c r="NC314" s="266"/>
      <c r="ND314" s="266"/>
      <c r="NE314" s="266"/>
      <c r="NF314" s="266"/>
      <c r="NG314" s="266"/>
      <c r="NH314" s="266"/>
      <c r="NI314" s="266"/>
      <c r="NJ314" s="266"/>
      <c r="NK314" s="266"/>
      <c r="NL314" s="266"/>
      <c r="NM314" s="266"/>
      <c r="NN314" s="266"/>
      <c r="NO314" s="266"/>
      <c r="NP314" s="266"/>
      <c r="NQ314" s="266"/>
      <c r="NR314" s="266"/>
      <c r="NS314" s="266"/>
      <c r="NT314" s="266"/>
      <c r="NU314" s="266"/>
      <c r="NV314" s="266"/>
      <c r="NW314" s="266"/>
      <c r="NX314" s="266"/>
      <c r="NY314" s="266"/>
      <c r="NZ314" s="266"/>
      <c r="OA314" s="266"/>
      <c r="OB314" s="266"/>
      <c r="OC314" s="266"/>
      <c r="OD314" s="266"/>
      <c r="OE314" s="266"/>
      <c r="OF314" s="266"/>
      <c r="OG314" s="266"/>
      <c r="OH314" s="266"/>
      <c r="OI314" s="266"/>
      <c r="OJ314" s="266"/>
      <c r="OK314" s="266"/>
      <c r="OL314" s="266"/>
      <c r="OM314" s="266"/>
      <c r="ON314" s="267"/>
    </row>
    <row r="315" spans="1:404">
      <c r="A315" s="261">
        <v>690</v>
      </c>
      <c r="B315" s="265">
        <v>3.8240999999999997E-2</v>
      </c>
      <c r="C315" s="265">
        <v>4.3739E-2</v>
      </c>
      <c r="D315" s="265">
        <v>4.8666000000000001E-2</v>
      </c>
      <c r="E315" s="265">
        <v>5.6142999999999998E-2</v>
      </c>
      <c r="F315" s="265">
        <v>3.6310000000000002E-2</v>
      </c>
      <c r="G315" s="265">
        <v>3.9558000000000003E-2</v>
      </c>
      <c r="H315" s="265">
        <v>0.11418</v>
      </c>
      <c r="I315" s="265">
        <v>0.23666000000000001</v>
      </c>
      <c r="J315" s="265">
        <v>0.21551000000000001</v>
      </c>
      <c r="K315" s="265">
        <v>2.3612000000000001E-2</v>
      </c>
      <c r="L315" s="265">
        <v>2.7456999999999999E-2</v>
      </c>
      <c r="M315" s="265">
        <v>3.4146000000000003E-2</v>
      </c>
      <c r="N315" s="265">
        <v>0.15567</v>
      </c>
      <c r="O315" s="265">
        <v>7.1486999999999995E-2</v>
      </c>
      <c r="P315" s="265">
        <v>3.7717000000000001E-2</v>
      </c>
      <c r="Q315" s="265">
        <v>2.8060000000000002E-2</v>
      </c>
      <c r="R315" s="265">
        <v>5.2701999999999999E-2</v>
      </c>
      <c r="S315" s="265">
        <v>0.17913999999999999</v>
      </c>
      <c r="T315" s="265">
        <v>0.1198</v>
      </c>
      <c r="U315" s="265">
        <v>0.12352</v>
      </c>
      <c r="V315" s="265">
        <v>8.8007000000000002E-2</v>
      </c>
      <c r="W315" s="265">
        <v>4.5633E-2</v>
      </c>
      <c r="X315" s="265">
        <v>3.1785000000000001E-2</v>
      </c>
      <c r="Y315" s="265">
        <v>4.0002999999999997E-2</v>
      </c>
      <c r="Z315" s="265">
        <v>2.7002000000000002E-2</v>
      </c>
      <c r="AA315" s="265">
        <v>3.8940000000000002E-2</v>
      </c>
      <c r="AB315" s="265">
        <v>2.8719999999999999E-2</v>
      </c>
      <c r="AC315" s="265">
        <v>0.23868</v>
      </c>
      <c r="AD315" s="265">
        <v>0.16311999999999999</v>
      </c>
      <c r="AE315" s="265">
        <v>2.2586999999999999E-2</v>
      </c>
      <c r="AF315" s="265">
        <v>2.9194000000000001E-2</v>
      </c>
      <c r="AG315" s="265">
        <v>9.3430000000000006E-3</v>
      </c>
      <c r="AH315" s="265">
        <v>1.5317000000000001E-2</v>
      </c>
      <c r="AI315" s="265">
        <v>2.7784E-2</v>
      </c>
      <c r="AJ315" s="265">
        <v>1.9036999999999998E-2</v>
      </c>
      <c r="AK315" s="265">
        <v>1.2723E-2</v>
      </c>
      <c r="AL315" s="265">
        <v>2.5621999999999999E-2</v>
      </c>
      <c r="AM315" s="265">
        <v>1.2787E-2</v>
      </c>
      <c r="AN315" s="265">
        <v>1.1407E-2</v>
      </c>
      <c r="AO315" s="265">
        <v>2.1218000000000001E-2</v>
      </c>
      <c r="AP315" s="265">
        <v>1.5472E-2</v>
      </c>
      <c r="AQ315" s="265">
        <v>9.8449999999999996E-3</v>
      </c>
      <c r="AR315" s="265">
        <v>2.0663999999999998E-2</v>
      </c>
      <c r="AS315" s="265">
        <v>1.2448000000000001E-2</v>
      </c>
      <c r="AT315" s="265">
        <v>9.5589999999999998E-3</v>
      </c>
      <c r="AU315" s="265">
        <v>1.8831000000000001E-2</v>
      </c>
      <c r="AV315" s="265">
        <v>1.0014E-2</v>
      </c>
      <c r="AW315" s="265">
        <v>1.6329E-2</v>
      </c>
      <c r="AX315" s="265">
        <v>1.4248E-2</v>
      </c>
      <c r="AY315" s="265">
        <v>1.4801999999999999E-2</v>
      </c>
      <c r="AZ315" s="265">
        <v>1.1320999999999999E-2</v>
      </c>
      <c r="BA315" s="265">
        <v>3.0678E-2</v>
      </c>
      <c r="BB315" s="265">
        <v>3.0678E-2</v>
      </c>
      <c r="BC315" s="265">
        <v>3.0651999999999999E-2</v>
      </c>
      <c r="BD315" s="265">
        <v>3.0678E-2</v>
      </c>
      <c r="BE315" s="265">
        <v>3.6450999999999997E-2</v>
      </c>
      <c r="BF315" s="265">
        <v>3.1368E-2</v>
      </c>
      <c r="BG315" s="265">
        <v>0.17884</v>
      </c>
      <c r="BH315" s="265">
        <v>0.17974999999999999</v>
      </c>
      <c r="BI315" s="265">
        <v>0.49515999999999999</v>
      </c>
      <c r="BJ315" s="265">
        <v>0.44996999999999998</v>
      </c>
      <c r="BK315" s="265">
        <v>0.10390000000000001</v>
      </c>
      <c r="BL315" s="265">
        <v>0.23186999999999999</v>
      </c>
      <c r="BM315" s="265">
        <v>0.13414999999999999</v>
      </c>
      <c r="BN315" s="265">
        <v>0.25890999999999997</v>
      </c>
      <c r="BO315" s="265">
        <v>0.34286</v>
      </c>
      <c r="BP315" s="265">
        <v>2.393E-2</v>
      </c>
      <c r="BQ315" s="265">
        <v>0.17687</v>
      </c>
      <c r="BR315" s="265">
        <v>0.26447999999999999</v>
      </c>
      <c r="BS315" s="265">
        <v>0.17548</v>
      </c>
      <c r="BT315" s="265">
        <v>0.23647000000000001</v>
      </c>
      <c r="BU315" s="265">
        <v>2.1857000000000001E-2</v>
      </c>
      <c r="BV315" s="265">
        <v>1.5339E-2</v>
      </c>
      <c r="BW315" s="265">
        <v>3.8907999999999998E-2</v>
      </c>
      <c r="BX315" s="265">
        <v>2.0664999999999999E-2</v>
      </c>
      <c r="BY315" s="265">
        <v>0.80564999999999998</v>
      </c>
      <c r="BZ315" s="265">
        <v>0.80201</v>
      </c>
      <c r="CA315" s="265">
        <v>0.98</v>
      </c>
      <c r="CB315" s="265">
        <v>0.87810999999999995</v>
      </c>
      <c r="CC315" s="265">
        <v>0.99860000000000004</v>
      </c>
      <c r="CD315" s="265">
        <v>0.79652999999999996</v>
      </c>
      <c r="CE315" s="265">
        <v>0.75302999999999998</v>
      </c>
      <c r="CF315" s="265">
        <v>0.80915000000000004</v>
      </c>
      <c r="CG315" s="265">
        <v>0.73587999999999998</v>
      </c>
      <c r="CH315" s="265">
        <v>0.76492000000000004</v>
      </c>
      <c r="CI315" s="265">
        <v>0.77486999999999995</v>
      </c>
      <c r="CJ315" s="265">
        <v>0.77056999999999998</v>
      </c>
      <c r="CK315" s="265">
        <v>0.80200000000000005</v>
      </c>
      <c r="CL315" s="265">
        <v>0.64827999999999997</v>
      </c>
      <c r="CM315" s="265">
        <v>5.0569000000000003E-2</v>
      </c>
      <c r="CN315" s="265">
        <v>2.0202000000000001E-2</v>
      </c>
      <c r="CO315" s="265">
        <v>5.0179000000000001E-2</v>
      </c>
      <c r="CP315" s="265">
        <v>5.1700999999999997E-2</v>
      </c>
      <c r="CQ315" s="265">
        <v>4.9243000000000002E-2</v>
      </c>
      <c r="CR315" s="265">
        <v>0.03</v>
      </c>
      <c r="CS315" s="265">
        <v>2.0407999999999999E-2</v>
      </c>
      <c r="CT315" s="265">
        <v>3.0928000000000001E-2</v>
      </c>
      <c r="CU315" s="265">
        <v>0.03</v>
      </c>
      <c r="CV315" s="265">
        <v>4.3351000000000001E-2</v>
      </c>
      <c r="CW315" s="265">
        <v>6.0606E-2</v>
      </c>
      <c r="CX315" s="265">
        <v>3.0928000000000001E-2</v>
      </c>
      <c r="CY315" s="265">
        <v>5.1546000000000002E-2</v>
      </c>
      <c r="CZ315" s="265">
        <v>0.13184999999999999</v>
      </c>
      <c r="DA315" s="265">
        <v>0.11148</v>
      </c>
      <c r="DB315" s="265">
        <v>1.0101000000000001E-2</v>
      </c>
      <c r="DC315" s="265">
        <v>1.0309E-2</v>
      </c>
      <c r="DD315" s="265">
        <v>1.0101000000000001E-2</v>
      </c>
      <c r="DE315" s="265">
        <v>3.0928000000000001E-2</v>
      </c>
      <c r="DF315" s="265">
        <v>3.7399999999999998E-4</v>
      </c>
      <c r="DG315" s="265">
        <v>3.9800000000000002E-4</v>
      </c>
      <c r="DH315" s="265">
        <v>1.4940999999999999E-2</v>
      </c>
      <c r="DI315" s="265">
        <v>0</v>
      </c>
      <c r="DJ315" s="265">
        <v>0</v>
      </c>
      <c r="DK315" s="265">
        <v>5.0000000000000004E-6</v>
      </c>
      <c r="DL315" s="265">
        <v>0</v>
      </c>
      <c r="DM315" s="265">
        <v>4.2999999999999999E-4</v>
      </c>
      <c r="DN315" s="265">
        <v>1.9999999999999999E-6</v>
      </c>
      <c r="DO315" s="265">
        <v>0</v>
      </c>
      <c r="DP315" s="265">
        <v>1.9999999999999999E-6</v>
      </c>
      <c r="DQ315" s="265">
        <v>1.1E-5</v>
      </c>
      <c r="DR315" s="265">
        <v>2.147E-3</v>
      </c>
      <c r="DS315" s="265">
        <v>1.0148000000000001E-2</v>
      </c>
      <c r="DT315" s="265">
        <v>1.2859000000000001E-2</v>
      </c>
      <c r="DU315" s="265">
        <v>0</v>
      </c>
      <c r="DV315" s="265">
        <v>0</v>
      </c>
      <c r="DW315" s="265">
        <v>0</v>
      </c>
      <c r="DX315" s="265">
        <v>2.6919999999999999E-3</v>
      </c>
      <c r="DY315" s="265">
        <v>4.2839999999999996E-3</v>
      </c>
      <c r="DZ315" s="265">
        <v>0</v>
      </c>
      <c r="EA315" s="265">
        <v>0</v>
      </c>
      <c r="EB315" s="265">
        <v>0</v>
      </c>
      <c r="EC315" s="265">
        <v>0</v>
      </c>
      <c r="ED315" s="265">
        <v>0</v>
      </c>
      <c r="EE315" s="265">
        <v>0</v>
      </c>
      <c r="EF315" s="265">
        <v>9.7999999999999997E-4</v>
      </c>
      <c r="EG315" s="265">
        <v>0</v>
      </c>
      <c r="EH315" s="265">
        <v>9.9999999999999995E-7</v>
      </c>
      <c r="EI315" s="265">
        <v>5.1020000000000003E-2</v>
      </c>
      <c r="EJ315" s="265">
        <v>4.1237000000000003E-2</v>
      </c>
      <c r="EK315" s="265">
        <v>1.0101000000000001E-2</v>
      </c>
      <c r="EL315" s="265">
        <v>2.0833000000000001E-2</v>
      </c>
      <c r="EM315" s="265">
        <v>1.7E-5</v>
      </c>
      <c r="EN315" s="265">
        <v>1.2E-5</v>
      </c>
      <c r="EO315" s="265">
        <v>0.16175</v>
      </c>
      <c r="EP315" s="265">
        <v>6.4225000000000004E-2</v>
      </c>
      <c r="EQ315" s="265">
        <v>2.088E-3</v>
      </c>
      <c r="ER315" s="265">
        <v>2.5500000000000002E-3</v>
      </c>
      <c r="ES315" s="265">
        <v>2.2049999999999999E-3</v>
      </c>
      <c r="ET315" s="265">
        <v>2.4710000000000001E-3</v>
      </c>
      <c r="EU315" s="265">
        <v>2.0479999999999999E-3</v>
      </c>
      <c r="EV315" s="265">
        <v>1.6410000000000001E-3</v>
      </c>
      <c r="EW315" s="265">
        <v>2.153E-3</v>
      </c>
      <c r="EX315" s="265">
        <v>2.3640000000000002E-3</v>
      </c>
      <c r="EY315" s="265">
        <v>2.2920000000000002E-3</v>
      </c>
      <c r="EZ315" s="265">
        <v>7.0036000000000001E-2</v>
      </c>
      <c r="FA315" s="265">
        <v>2.6229999999999999E-3</v>
      </c>
      <c r="FB315" s="265">
        <v>2.2390000000000001E-3</v>
      </c>
      <c r="FC315" s="265">
        <v>1.9650000000000002E-3</v>
      </c>
      <c r="FD315" s="265">
        <v>2.6949999999999999E-3</v>
      </c>
      <c r="FE315" s="265">
        <v>1.7279999999999999E-3</v>
      </c>
      <c r="FF315" s="265">
        <v>2.6120000000000002E-3</v>
      </c>
      <c r="FG315" s="265">
        <v>2.807E-3</v>
      </c>
      <c r="FH315" s="265">
        <v>2.5560000000000001E-3</v>
      </c>
      <c r="FI315" s="265">
        <v>2.4429999999999999E-3</v>
      </c>
      <c r="FJ315" s="265">
        <v>6.0000000000000002E-6</v>
      </c>
      <c r="FK315" s="265">
        <v>6.9999999999999999E-6</v>
      </c>
      <c r="FL315" s="265">
        <v>3.7596999999999998E-2</v>
      </c>
      <c r="FM315" s="265">
        <v>4.0925000000000003E-2</v>
      </c>
      <c r="FN315" s="265">
        <v>0.40238000000000002</v>
      </c>
      <c r="FO315" s="265">
        <v>0.43</v>
      </c>
      <c r="FP315" s="265">
        <v>7.9866000000000006E-2</v>
      </c>
      <c r="FQ315" s="265">
        <v>0.40207999999999999</v>
      </c>
      <c r="FR315" s="265">
        <v>0.28047</v>
      </c>
      <c r="FS315" s="265">
        <v>0.26585999999999999</v>
      </c>
      <c r="FT315" s="265">
        <v>0.55150999999999994</v>
      </c>
      <c r="FU315" s="265">
        <v>0.54637999999999998</v>
      </c>
      <c r="FV315" s="265">
        <v>0.19061</v>
      </c>
      <c r="FW315" s="265">
        <v>9.4436999999999993E-2</v>
      </c>
      <c r="FX315" s="265">
        <v>0.35632000000000003</v>
      </c>
      <c r="FY315" s="265">
        <v>8.5759000000000002E-2</v>
      </c>
      <c r="FZ315" s="265">
        <v>9.4436999999999993E-2</v>
      </c>
      <c r="GA315" s="265">
        <v>0.31917000000000001</v>
      </c>
      <c r="GB315" s="265">
        <v>0.14557999999999999</v>
      </c>
      <c r="GC315" s="265">
        <v>0.19295999999999999</v>
      </c>
      <c r="GD315" s="265">
        <v>0.50190000000000001</v>
      </c>
      <c r="GE315" s="265">
        <v>0.29357</v>
      </c>
      <c r="GF315" s="265">
        <v>0.34172000000000002</v>
      </c>
      <c r="GG315" s="265">
        <v>0.13181999999999999</v>
      </c>
      <c r="GH315" s="265">
        <v>0.15118000000000001</v>
      </c>
      <c r="GI315" s="265">
        <v>0.13597999999999999</v>
      </c>
      <c r="GJ315" s="265">
        <v>0.45493</v>
      </c>
      <c r="GK315" s="265">
        <v>0.46006999999999998</v>
      </c>
      <c r="GL315" s="265">
        <v>0.24582000000000001</v>
      </c>
      <c r="GM315" s="265">
        <v>0.41764000000000001</v>
      </c>
      <c r="GN315" s="265">
        <v>0.20415</v>
      </c>
      <c r="GO315" s="265">
        <v>0.42365999999999998</v>
      </c>
      <c r="GP315" s="265">
        <v>0.33967000000000003</v>
      </c>
      <c r="GQ315" s="265">
        <v>0.34476000000000001</v>
      </c>
      <c r="GR315" s="265">
        <v>0.30175999999999997</v>
      </c>
      <c r="GS315" s="265">
        <v>0.35664000000000001</v>
      </c>
      <c r="GT315" s="265">
        <v>0.34888999999999998</v>
      </c>
      <c r="GU315" s="265">
        <v>0.35149999999999998</v>
      </c>
      <c r="GV315" s="265">
        <v>0.34848000000000001</v>
      </c>
      <c r="GW315" s="265">
        <v>0.29486000000000001</v>
      </c>
      <c r="GX315" s="265">
        <v>0.43526999999999999</v>
      </c>
      <c r="GY315" s="265">
        <v>9.4808000000000003E-2</v>
      </c>
      <c r="GZ315" s="265">
        <v>7.4691999999999995E-2</v>
      </c>
      <c r="HA315" s="265">
        <v>0.39212999999999998</v>
      </c>
      <c r="HB315" s="265">
        <v>0.36624000000000001</v>
      </c>
      <c r="HC315" s="265">
        <v>0.29392000000000001</v>
      </c>
      <c r="HD315" s="265">
        <v>0.19824</v>
      </c>
      <c r="HE315" s="265">
        <v>0.4355</v>
      </c>
      <c r="HF315" s="265">
        <v>0.18718000000000001</v>
      </c>
      <c r="HG315" s="265">
        <v>0.43551000000000001</v>
      </c>
      <c r="HH315" s="265">
        <v>0.43687999999999999</v>
      </c>
      <c r="HI315" s="265">
        <v>0.43480999999999997</v>
      </c>
      <c r="HJ315" s="265">
        <v>0.19953000000000001</v>
      </c>
      <c r="HK315" s="265">
        <v>0.48448000000000002</v>
      </c>
      <c r="HL315" s="265">
        <v>0.45857999999999999</v>
      </c>
      <c r="HM315" s="265">
        <v>0.34095999999999999</v>
      </c>
      <c r="HN315" s="265">
        <v>0.33607999999999999</v>
      </c>
      <c r="HO315" s="265">
        <v>0.33285999999999999</v>
      </c>
      <c r="HP315" s="265">
        <v>0.34057999999999999</v>
      </c>
      <c r="HQ315" s="265">
        <v>0.18978999999999999</v>
      </c>
      <c r="HR315" s="265">
        <v>0.18201000000000001</v>
      </c>
      <c r="HS315" s="265">
        <v>0.2908</v>
      </c>
      <c r="HT315" s="265">
        <v>0.17857000000000001</v>
      </c>
      <c r="HU315" s="265">
        <v>0.18778</v>
      </c>
      <c r="HV315" s="265">
        <v>0.34350999999999998</v>
      </c>
      <c r="HW315" s="265">
        <v>0.13469</v>
      </c>
      <c r="HX315" s="265">
        <v>0.15911</v>
      </c>
      <c r="HY315" s="265">
        <v>0.10412</v>
      </c>
      <c r="HZ315" s="265">
        <v>0.21645</v>
      </c>
      <c r="IA315" s="265">
        <v>0.28626000000000001</v>
      </c>
      <c r="IB315" s="265">
        <v>0.29207</v>
      </c>
      <c r="IC315" s="265">
        <v>0.28508</v>
      </c>
      <c r="ID315" s="265">
        <v>0.28911999999999999</v>
      </c>
      <c r="IE315" s="265">
        <v>0.29841000000000001</v>
      </c>
      <c r="IF315" s="265">
        <v>0.29963000000000001</v>
      </c>
      <c r="IG315" s="265">
        <v>0.37052000000000002</v>
      </c>
      <c r="IH315" s="265">
        <v>0.44013999999999998</v>
      </c>
      <c r="II315" s="265">
        <v>0.20608000000000001</v>
      </c>
      <c r="IJ315" s="265">
        <v>0.27961000000000003</v>
      </c>
      <c r="IK315" s="265">
        <v>0.27861000000000002</v>
      </c>
      <c r="IL315" s="265">
        <v>0.40643000000000001</v>
      </c>
      <c r="IM315" s="265">
        <v>0.23169999999999999</v>
      </c>
      <c r="IN315" s="265">
        <v>0.16472000000000001</v>
      </c>
      <c r="IO315" s="265">
        <v>5.4023000000000002E-2</v>
      </c>
      <c r="IP315" s="265">
        <v>0.37396000000000001</v>
      </c>
      <c r="IQ315" s="265">
        <v>0.33167000000000002</v>
      </c>
      <c r="IR315" s="265">
        <v>0.13941000000000001</v>
      </c>
      <c r="IS315" s="265">
        <v>0.43097000000000002</v>
      </c>
      <c r="IT315" s="265">
        <v>0.12268999999999999</v>
      </c>
      <c r="IU315" s="265">
        <v>0.36187000000000002</v>
      </c>
      <c r="IV315" s="265">
        <v>0.53319000000000005</v>
      </c>
      <c r="IW315" s="265">
        <v>0.28105999999999998</v>
      </c>
      <c r="IX315" s="265">
        <v>0.35252</v>
      </c>
      <c r="IY315" s="265">
        <v>0.21787999999999999</v>
      </c>
      <c r="IZ315" s="265">
        <v>0.20759</v>
      </c>
      <c r="JA315" s="265">
        <v>0.21310000000000001</v>
      </c>
      <c r="JB315" s="265">
        <v>0.20474000000000001</v>
      </c>
      <c r="JC315" s="265">
        <v>0.21961</v>
      </c>
      <c r="JD315" s="265">
        <v>0.23452000000000001</v>
      </c>
      <c r="JE315" s="265">
        <v>0.42280000000000001</v>
      </c>
      <c r="JF315" s="265">
        <v>9.8696999999999993E-2</v>
      </c>
      <c r="JG315" s="265">
        <v>0.32102999999999998</v>
      </c>
      <c r="JH315" s="265">
        <v>0.24159</v>
      </c>
      <c r="JI315" s="265">
        <v>0.16600000000000001</v>
      </c>
      <c r="JJ315" s="265">
        <v>0.15795000000000001</v>
      </c>
      <c r="JK315" s="265">
        <v>0.19871</v>
      </c>
      <c r="JL315" s="265">
        <v>0.21642</v>
      </c>
      <c r="JM315" s="265">
        <v>0.38246000000000002</v>
      </c>
      <c r="JN315" s="265">
        <v>0.30081000000000002</v>
      </c>
      <c r="JO315" s="265">
        <v>0.33756999999999998</v>
      </c>
      <c r="JP315" s="265">
        <v>0.12078</v>
      </c>
      <c r="JQ315" s="265">
        <v>0.34727999999999998</v>
      </c>
      <c r="JR315" s="265">
        <v>0.29737999999999998</v>
      </c>
      <c r="JS315" s="265">
        <v>0.27842</v>
      </c>
      <c r="JT315" s="265">
        <v>7.1050000000000002E-2</v>
      </c>
      <c r="JU315" s="265">
        <v>0.25553999999999999</v>
      </c>
      <c r="JV315" s="265">
        <v>0.24254000000000001</v>
      </c>
      <c r="JW315" s="265">
        <v>0.35720000000000002</v>
      </c>
      <c r="JX315" s="265">
        <v>0.35043000000000002</v>
      </c>
      <c r="JY315" s="265">
        <v>0.34092</v>
      </c>
      <c r="JZ315" s="265">
        <v>0.32615</v>
      </c>
      <c r="KA315" s="265">
        <v>0.49034</v>
      </c>
      <c r="KB315" s="265">
        <v>0.63502999999999998</v>
      </c>
      <c r="KC315" s="265">
        <v>0.10262</v>
      </c>
      <c r="KD315" s="265">
        <v>7.8504000000000004E-2</v>
      </c>
      <c r="KE315" s="265">
        <v>8.3627999999999994E-2</v>
      </c>
      <c r="KF315" s="265">
        <v>8.8142999999999999E-2</v>
      </c>
      <c r="KG315" s="265">
        <v>8.4058999999999995E-2</v>
      </c>
      <c r="KH315" s="265">
        <v>0.28684999999999999</v>
      </c>
      <c r="KI315" s="265">
        <v>0.26934999999999998</v>
      </c>
      <c r="KJ315" s="265">
        <v>0.26304</v>
      </c>
      <c r="KK315" s="265">
        <v>0.54561000000000004</v>
      </c>
      <c r="KL315" s="265">
        <v>0.50095999999999996</v>
      </c>
      <c r="KM315" s="265">
        <v>0.84833000000000003</v>
      </c>
      <c r="KN315" s="265">
        <v>0.76502000000000003</v>
      </c>
      <c r="KO315" s="265">
        <v>0.67534000000000005</v>
      </c>
      <c r="KP315" s="265">
        <v>4.8316612548058389E-3</v>
      </c>
      <c r="KQ315" s="265">
        <v>0.53010999999999997</v>
      </c>
      <c r="KR315" s="265">
        <v>0.48037000000000002</v>
      </c>
      <c r="KS315" s="265">
        <v>0.44170999999999999</v>
      </c>
      <c r="KT315" s="265">
        <v>0.86081862968684886</v>
      </c>
      <c r="KU315" s="265">
        <v>0.55428999999999995</v>
      </c>
      <c r="KV315" s="265">
        <v>0.70484000000000002</v>
      </c>
      <c r="KW315" s="265">
        <v>0.75673000000000001</v>
      </c>
      <c r="KX315" s="265">
        <v>0.82681000000000004</v>
      </c>
      <c r="KY315" s="265">
        <v>0.92589999999999995</v>
      </c>
      <c r="KZ315" s="265">
        <v>0.99417999999999995</v>
      </c>
      <c r="LA315" s="265">
        <v>0.98885000000000001</v>
      </c>
      <c r="LB315" s="265">
        <v>0.93366000000000005</v>
      </c>
      <c r="LC315" s="265">
        <v>1</v>
      </c>
      <c r="LD315" s="265">
        <v>0</v>
      </c>
      <c r="LE315" s="265">
        <v>7.4510000000000007E-2</v>
      </c>
      <c r="LF315" s="265">
        <v>0</v>
      </c>
      <c r="LG315" s="265">
        <v>0</v>
      </c>
      <c r="LH315" s="431">
        <v>5.5486027849838138E-4</v>
      </c>
      <c r="LI315" s="431">
        <v>4.7562082181684673E-4</v>
      </c>
      <c r="LJ315" s="431">
        <v>4.8062452697195113E-4</v>
      </c>
      <c r="LK315" s="431">
        <v>2.1535692212637514E-4</v>
      </c>
      <c r="LL315" s="431">
        <v>3.1748844776302576E-4</v>
      </c>
      <c r="LM315" s="431">
        <v>1.4522441779263318E-4</v>
      </c>
      <c r="LN315" s="431">
        <v>2.1155648573767394E-4</v>
      </c>
      <c r="LO315" s="431">
        <v>6.6140331909991801E-5</v>
      </c>
      <c r="LP315" s="431">
        <v>1.1804844689322636E-4</v>
      </c>
      <c r="LQ315" s="431">
        <v>4.5056269300403073E-5</v>
      </c>
      <c r="LR315" s="431">
        <v>4.8346215044148266E-4</v>
      </c>
      <c r="LS315" s="431">
        <v>2.8304176521487534E-4</v>
      </c>
      <c r="LT315" s="431">
        <v>4.8810607404448092E-4</v>
      </c>
      <c r="LU315" s="431">
        <v>1.7784215742722154E-4</v>
      </c>
      <c r="LV315" s="431">
        <v>2.8025408391840756E-4</v>
      </c>
      <c r="LW315" s="431">
        <v>1.3052175927441567E-4</v>
      </c>
      <c r="LX315" s="431">
        <v>2.266728988615796E-4</v>
      </c>
      <c r="LY315" s="431">
        <v>1.3081375800538808E-4</v>
      </c>
      <c r="LZ315" s="431">
        <v>5.2685546688735485E-4</v>
      </c>
      <c r="MA315" s="431">
        <v>4.065273969899863E-4</v>
      </c>
      <c r="MB315" s="431">
        <v>5.2818941185250878E-4</v>
      </c>
      <c r="MC315" s="431">
        <v>2.3984059225767851E-4</v>
      </c>
      <c r="MD315" s="431">
        <v>1.693983213044703E-4</v>
      </c>
      <c r="ME315" s="431">
        <v>3.2227335032075644E-4</v>
      </c>
      <c r="MF315" s="431">
        <v>3.8521061651408672E-4</v>
      </c>
      <c r="MG315" s="431">
        <v>3.1774386297911406E-4</v>
      </c>
      <c r="MH315" s="266"/>
      <c r="MI315" s="266"/>
      <c r="MJ315" s="266"/>
      <c r="MK315" s="266"/>
      <c r="ML315" s="266"/>
      <c r="MM315" s="266"/>
      <c r="MN315" s="266"/>
      <c r="MO315" s="266"/>
      <c r="MP315" s="266"/>
      <c r="MQ315" s="266"/>
      <c r="MR315" s="266"/>
      <c r="MS315" s="266"/>
      <c r="MT315" s="266"/>
      <c r="MU315" s="266"/>
      <c r="MV315" s="266"/>
      <c r="MW315" s="266"/>
      <c r="MX315" s="266"/>
      <c r="MY315" s="266"/>
      <c r="MZ315" s="266"/>
      <c r="NA315" s="266"/>
      <c r="NB315" s="266"/>
      <c r="NC315" s="266"/>
      <c r="ND315" s="266"/>
      <c r="NE315" s="266"/>
      <c r="NF315" s="266"/>
      <c r="NG315" s="266"/>
      <c r="NH315" s="266"/>
      <c r="NI315" s="266"/>
      <c r="NJ315" s="266"/>
      <c r="NK315" s="266"/>
      <c r="NL315" s="266"/>
      <c r="NM315" s="266"/>
      <c r="NN315" s="266"/>
      <c r="NO315" s="266"/>
      <c r="NP315" s="266"/>
      <c r="NQ315" s="266"/>
      <c r="NR315" s="266"/>
      <c r="NS315" s="266"/>
      <c r="NT315" s="266"/>
      <c r="NU315" s="266"/>
      <c r="NV315" s="266"/>
      <c r="NW315" s="266"/>
      <c r="NX315" s="266"/>
      <c r="NY315" s="266"/>
      <c r="NZ315" s="266"/>
      <c r="OA315" s="266"/>
      <c r="OB315" s="266"/>
      <c r="OC315" s="266"/>
      <c r="OD315" s="266"/>
      <c r="OE315" s="266"/>
      <c r="OF315" s="266"/>
      <c r="OG315" s="266"/>
      <c r="OH315" s="266"/>
      <c r="OI315" s="266"/>
      <c r="OJ315" s="266"/>
      <c r="OK315" s="266"/>
      <c r="OL315" s="266"/>
      <c r="OM315" s="266"/>
      <c r="ON315" s="267"/>
    </row>
    <row r="316" spans="1:404">
      <c r="A316" s="261">
        <v>691</v>
      </c>
      <c r="B316" s="265">
        <v>3.7142000000000001E-2</v>
      </c>
      <c r="C316" s="265">
        <v>4.2251999999999998E-2</v>
      </c>
      <c r="D316" s="265">
        <v>4.6907999999999998E-2</v>
      </c>
      <c r="E316" s="265">
        <v>5.4094999999999997E-2</v>
      </c>
      <c r="F316" s="265">
        <v>3.5230999999999998E-2</v>
      </c>
      <c r="G316" s="265">
        <v>3.8086000000000002E-2</v>
      </c>
      <c r="H316" s="265">
        <v>0.11205</v>
      </c>
      <c r="I316" s="265">
        <v>0.23266999999999999</v>
      </c>
      <c r="J316" s="265">
        <v>0.21134</v>
      </c>
      <c r="K316" s="265">
        <v>2.1658E-2</v>
      </c>
      <c r="L316" s="265">
        <v>2.5260000000000001E-2</v>
      </c>
      <c r="M316" s="265">
        <v>3.1461000000000003E-2</v>
      </c>
      <c r="N316" s="265">
        <v>0.15018000000000001</v>
      </c>
      <c r="O316" s="265">
        <v>6.8561999999999998E-2</v>
      </c>
      <c r="P316" s="265">
        <v>3.6283999999999997E-2</v>
      </c>
      <c r="Q316" s="265">
        <v>2.6752999999999999E-2</v>
      </c>
      <c r="R316" s="265">
        <v>5.0783000000000002E-2</v>
      </c>
      <c r="S316" s="265">
        <v>0.17399999999999999</v>
      </c>
      <c r="T316" s="265">
        <v>0.11745</v>
      </c>
      <c r="U316" s="265">
        <v>0.12268999999999999</v>
      </c>
      <c r="V316" s="265">
        <v>8.5694999999999993E-2</v>
      </c>
      <c r="W316" s="265">
        <v>4.3749000000000003E-2</v>
      </c>
      <c r="X316" s="265">
        <v>3.2704999999999998E-2</v>
      </c>
      <c r="Y316" s="265">
        <v>3.8691999999999997E-2</v>
      </c>
      <c r="Z316" s="265">
        <v>2.6731999999999999E-2</v>
      </c>
      <c r="AA316" s="265">
        <v>3.7858999999999997E-2</v>
      </c>
      <c r="AB316" s="265">
        <v>2.7651999999999999E-2</v>
      </c>
      <c r="AC316" s="265">
        <v>0.23487</v>
      </c>
      <c r="AD316" s="265">
        <v>0.16006999999999999</v>
      </c>
      <c r="AE316" s="265">
        <v>2.4289999999999999E-2</v>
      </c>
      <c r="AF316" s="265">
        <v>2.8167000000000001E-2</v>
      </c>
      <c r="AG316" s="265">
        <v>1.5356E-2</v>
      </c>
      <c r="AH316" s="265">
        <v>1.5779999999999999E-2</v>
      </c>
      <c r="AI316" s="265">
        <v>2.6082000000000001E-2</v>
      </c>
      <c r="AJ316" s="265">
        <v>2.1347000000000001E-2</v>
      </c>
      <c r="AK316" s="265">
        <v>1.4626E-2</v>
      </c>
      <c r="AL316" s="265">
        <v>2.4285999999999999E-2</v>
      </c>
      <c r="AM316" s="265">
        <v>1.4498E-2</v>
      </c>
      <c r="AN316" s="265">
        <v>1.3287999999999999E-2</v>
      </c>
      <c r="AO316" s="265">
        <v>2.0013E-2</v>
      </c>
      <c r="AP316" s="265">
        <v>1.6388E-2</v>
      </c>
      <c r="AQ316" s="265">
        <v>1.1270000000000001E-2</v>
      </c>
      <c r="AR316" s="265">
        <v>1.9574999999999999E-2</v>
      </c>
      <c r="AS316" s="265">
        <v>1.3296000000000001E-2</v>
      </c>
      <c r="AT316" s="265">
        <v>1.0921E-2</v>
      </c>
      <c r="AU316" s="265">
        <v>1.7916999999999999E-2</v>
      </c>
      <c r="AV316" s="265">
        <v>1.1058999999999999E-2</v>
      </c>
      <c r="AW316" s="265">
        <v>1.8506000000000002E-2</v>
      </c>
      <c r="AX316" s="265">
        <v>1.6664000000000002E-2</v>
      </c>
      <c r="AY316" s="265">
        <v>1.6123999999999999E-2</v>
      </c>
      <c r="AZ316" s="265">
        <v>1.2315E-2</v>
      </c>
      <c r="BA316" s="265">
        <v>2.9062000000000001E-2</v>
      </c>
      <c r="BB316" s="265">
        <v>2.9062000000000001E-2</v>
      </c>
      <c r="BC316" s="265">
        <v>2.9037E-2</v>
      </c>
      <c r="BD316" s="265">
        <v>2.9062000000000001E-2</v>
      </c>
      <c r="BE316" s="265">
        <v>3.5947E-2</v>
      </c>
      <c r="BF316" s="265">
        <v>3.0787999999999999E-2</v>
      </c>
      <c r="BG316" s="265">
        <v>0.17682999999999999</v>
      </c>
      <c r="BH316" s="265">
        <v>0.17829</v>
      </c>
      <c r="BI316" s="265">
        <v>0.49009999999999998</v>
      </c>
      <c r="BJ316" s="265">
        <v>0.44551000000000002</v>
      </c>
      <c r="BK316" s="265">
        <v>0.10390000000000001</v>
      </c>
      <c r="BL316" s="265">
        <v>0.23171</v>
      </c>
      <c r="BM316" s="265">
        <v>0.13658000000000001</v>
      </c>
      <c r="BN316" s="265">
        <v>0.26143</v>
      </c>
      <c r="BO316" s="265">
        <v>0.35143000000000002</v>
      </c>
      <c r="BP316" s="265">
        <v>2.1821E-2</v>
      </c>
      <c r="BQ316" s="265">
        <v>0.1757</v>
      </c>
      <c r="BR316" s="265">
        <v>0.26669999999999999</v>
      </c>
      <c r="BS316" s="265">
        <v>0.17599999999999999</v>
      </c>
      <c r="BT316" s="265">
        <v>0.24166000000000001</v>
      </c>
      <c r="BU316" s="265">
        <v>1.9424E-2</v>
      </c>
      <c r="BV316" s="265">
        <v>1.3091E-2</v>
      </c>
      <c r="BW316" s="265">
        <v>5.1997000000000002E-2</v>
      </c>
      <c r="BX316" s="265">
        <v>2.1947999999999999E-2</v>
      </c>
      <c r="BY316" s="265">
        <v>0.80813000000000001</v>
      </c>
      <c r="BZ316" s="265">
        <v>0.80508999999999997</v>
      </c>
      <c r="CA316" s="265">
        <v>0.97799999999999998</v>
      </c>
      <c r="CB316" s="265">
        <v>0.88048000000000004</v>
      </c>
      <c r="CC316" s="265">
        <v>0.99887999999999999</v>
      </c>
      <c r="CD316" s="265">
        <v>0.79925999999999997</v>
      </c>
      <c r="CE316" s="265">
        <v>0.75507000000000002</v>
      </c>
      <c r="CF316" s="265">
        <v>0.81191000000000002</v>
      </c>
      <c r="CG316" s="265">
        <v>0.74195999999999995</v>
      </c>
      <c r="CH316" s="265">
        <v>0.76790999999999998</v>
      </c>
      <c r="CI316" s="265">
        <v>0.7782</v>
      </c>
      <c r="CJ316" s="265">
        <v>0.77342</v>
      </c>
      <c r="CK316" s="265">
        <v>0.80818999999999996</v>
      </c>
      <c r="CL316" s="265">
        <v>0.65517000000000003</v>
      </c>
      <c r="CM316" s="265">
        <v>4.9480999999999997E-2</v>
      </c>
      <c r="CN316" s="265">
        <v>2.0202000000000001E-2</v>
      </c>
      <c r="CO316" s="265">
        <v>4.9345E-2</v>
      </c>
      <c r="CP316" s="265">
        <v>5.0500000000000003E-2</v>
      </c>
      <c r="CQ316" s="265">
        <v>4.8099000000000003E-2</v>
      </c>
      <c r="CR316" s="265">
        <v>0.03</v>
      </c>
      <c r="CS316" s="265">
        <v>2.0407999999999999E-2</v>
      </c>
      <c r="CT316" s="265">
        <v>3.0928000000000001E-2</v>
      </c>
      <c r="CU316" s="265">
        <v>0.03</v>
      </c>
      <c r="CV316" s="265">
        <v>4.2539E-2</v>
      </c>
      <c r="CW316" s="265">
        <v>6.0606E-2</v>
      </c>
      <c r="CX316" s="265">
        <v>3.0928000000000001E-2</v>
      </c>
      <c r="CY316" s="265">
        <v>5.1546000000000002E-2</v>
      </c>
      <c r="CZ316" s="265">
        <v>0.12883</v>
      </c>
      <c r="DA316" s="265">
        <v>0.10809000000000001</v>
      </c>
      <c r="DB316" s="265">
        <v>1.0101000000000001E-2</v>
      </c>
      <c r="DC316" s="265">
        <v>1.0309E-2</v>
      </c>
      <c r="DD316" s="265">
        <v>1.0101000000000001E-2</v>
      </c>
      <c r="DE316" s="265">
        <v>2.8865999999999999E-2</v>
      </c>
      <c r="DF316" s="265">
        <v>3.5399999999999999E-4</v>
      </c>
      <c r="DG316" s="265">
        <v>3.812E-4</v>
      </c>
      <c r="DH316" s="265">
        <v>1.4357999999999999E-2</v>
      </c>
      <c r="DI316" s="265">
        <v>0</v>
      </c>
      <c r="DJ316" s="265">
        <v>0</v>
      </c>
      <c r="DK316" s="265">
        <v>4.1999999999999996E-6</v>
      </c>
      <c r="DL316" s="265">
        <v>0</v>
      </c>
      <c r="DM316" s="265">
        <v>4.3100000000000001E-4</v>
      </c>
      <c r="DN316" s="265">
        <v>1.5999999999999999E-6</v>
      </c>
      <c r="DO316" s="265">
        <v>0</v>
      </c>
      <c r="DP316" s="265">
        <v>1.5999999999999999E-6</v>
      </c>
      <c r="DQ316" s="265">
        <v>9.2E-6</v>
      </c>
      <c r="DR316" s="265">
        <v>2.0322000000000001E-3</v>
      </c>
      <c r="DS316" s="265">
        <v>9.8467999999999993E-3</v>
      </c>
      <c r="DT316" s="265">
        <v>1.2991000000000001E-2</v>
      </c>
      <c r="DU316" s="265">
        <v>0</v>
      </c>
      <c r="DV316" s="265">
        <v>0</v>
      </c>
      <c r="DW316" s="265">
        <v>0</v>
      </c>
      <c r="DX316" s="265">
        <v>2.4553999999999999E-3</v>
      </c>
      <c r="DY316" s="265">
        <v>3.5980000000000001E-3</v>
      </c>
      <c r="DZ316" s="265">
        <v>0</v>
      </c>
      <c r="EA316" s="265">
        <v>0</v>
      </c>
      <c r="EB316" s="265">
        <v>0</v>
      </c>
      <c r="EC316" s="265">
        <v>0</v>
      </c>
      <c r="ED316" s="265">
        <v>0</v>
      </c>
      <c r="EE316" s="265">
        <v>0</v>
      </c>
      <c r="EF316" s="265">
        <v>9.6679999999999997E-4</v>
      </c>
      <c r="EG316" s="265">
        <v>0</v>
      </c>
      <c r="EH316" s="265">
        <v>7.9999999999999996E-7</v>
      </c>
      <c r="EI316" s="265">
        <v>4.8979000000000002E-2</v>
      </c>
      <c r="EJ316" s="265">
        <v>3.9175000000000001E-2</v>
      </c>
      <c r="EK316" s="265">
        <v>1.0101000000000001E-2</v>
      </c>
      <c r="EL316" s="265">
        <v>2.0833000000000001E-2</v>
      </c>
      <c r="EM316" s="265">
        <v>1.42E-5</v>
      </c>
      <c r="EN316" s="265">
        <v>1.0000000000000001E-5</v>
      </c>
      <c r="EO316" s="265">
        <v>0.15686</v>
      </c>
      <c r="EP316" s="265">
        <v>6.2617000000000006E-2</v>
      </c>
      <c r="EQ316" s="265">
        <v>2.0314E-3</v>
      </c>
      <c r="ER316" s="265">
        <v>2.5064000000000002E-3</v>
      </c>
      <c r="ES316" s="265">
        <v>2.1706E-3</v>
      </c>
      <c r="ET316" s="265">
        <v>2.3996E-3</v>
      </c>
      <c r="EU316" s="265">
        <v>2.0322000000000001E-3</v>
      </c>
      <c r="EV316" s="265">
        <v>1.6467999999999999E-3</v>
      </c>
      <c r="EW316" s="265">
        <v>2.1226000000000001E-3</v>
      </c>
      <c r="EX316" s="265">
        <v>2.3178000000000001E-3</v>
      </c>
      <c r="EY316" s="265">
        <v>2.2223999999999998E-3</v>
      </c>
      <c r="EZ316" s="265">
        <v>6.8279999999999993E-2</v>
      </c>
      <c r="FA316" s="265">
        <v>2.5617999999999999E-3</v>
      </c>
      <c r="FB316" s="265">
        <v>2.2068000000000001E-3</v>
      </c>
      <c r="FC316" s="265">
        <v>1.9403999999999999E-3</v>
      </c>
      <c r="FD316" s="265">
        <v>2.6086E-3</v>
      </c>
      <c r="FE316" s="265">
        <v>1.6922E-3</v>
      </c>
      <c r="FF316" s="265">
        <v>2.5496E-3</v>
      </c>
      <c r="FG316" s="265">
        <v>2.7430000000000002E-3</v>
      </c>
      <c r="FH316" s="265">
        <v>2.4832000000000001E-3</v>
      </c>
      <c r="FI316" s="265">
        <v>2.3782E-3</v>
      </c>
      <c r="FJ316" s="265">
        <v>5.0000000000000004E-6</v>
      </c>
      <c r="FK316" s="265">
        <v>5.8000000000000004E-6</v>
      </c>
      <c r="FL316" s="265">
        <v>3.6516E-2</v>
      </c>
      <c r="FM316" s="265">
        <v>3.9771000000000001E-2</v>
      </c>
      <c r="FN316" s="265">
        <v>0.39022000000000001</v>
      </c>
      <c r="FO316" s="265">
        <v>0.42199999999999999</v>
      </c>
      <c r="FP316" s="265">
        <v>7.7932000000000001E-2</v>
      </c>
      <c r="FQ316" s="265">
        <v>0.39395999999999998</v>
      </c>
      <c r="FR316" s="265">
        <v>0.27360000000000001</v>
      </c>
      <c r="FS316" s="265">
        <v>0.25921</v>
      </c>
      <c r="FT316" s="265">
        <v>0.54146000000000005</v>
      </c>
      <c r="FU316" s="265">
        <v>0.53669</v>
      </c>
      <c r="FV316" s="265">
        <v>0.18717</v>
      </c>
      <c r="FW316" s="265">
        <v>9.2315999999999995E-2</v>
      </c>
      <c r="FX316" s="265">
        <v>0.34873999999999999</v>
      </c>
      <c r="FY316" s="265">
        <v>8.4019999999999997E-2</v>
      </c>
      <c r="FZ316" s="265">
        <v>9.2315999999999995E-2</v>
      </c>
      <c r="GA316" s="265">
        <v>0.31261</v>
      </c>
      <c r="GB316" s="265">
        <v>0.14248</v>
      </c>
      <c r="GC316" s="265">
        <v>0.18781</v>
      </c>
      <c r="GD316" s="265">
        <v>0.49203000000000002</v>
      </c>
      <c r="GE316" s="265">
        <v>0.28643999999999997</v>
      </c>
      <c r="GF316" s="265">
        <v>0.33472000000000002</v>
      </c>
      <c r="GG316" s="265">
        <v>0.12992999999999999</v>
      </c>
      <c r="GH316" s="265">
        <v>0.14834</v>
      </c>
      <c r="GI316" s="265">
        <v>0.13295000000000001</v>
      </c>
      <c r="GJ316" s="265">
        <v>0.44585000000000002</v>
      </c>
      <c r="GK316" s="265">
        <v>0.45227000000000001</v>
      </c>
      <c r="GL316" s="265">
        <v>0.24038000000000001</v>
      </c>
      <c r="GM316" s="265">
        <v>0.40912999999999999</v>
      </c>
      <c r="GN316" s="265">
        <v>0.19958000000000001</v>
      </c>
      <c r="GO316" s="265">
        <v>0.41542000000000001</v>
      </c>
      <c r="GP316" s="265">
        <v>0.33206999999999998</v>
      </c>
      <c r="GQ316" s="265">
        <v>0.33705000000000002</v>
      </c>
      <c r="GR316" s="265">
        <v>0.29541000000000001</v>
      </c>
      <c r="GS316" s="265">
        <v>0.34860000000000002</v>
      </c>
      <c r="GT316" s="265">
        <v>0.34127999999999997</v>
      </c>
      <c r="GU316" s="265">
        <v>0.34360000000000002</v>
      </c>
      <c r="GV316" s="265">
        <v>0.34061000000000002</v>
      </c>
      <c r="GW316" s="265">
        <v>0.28763</v>
      </c>
      <c r="GX316" s="265">
        <v>0.4264</v>
      </c>
      <c r="GY316" s="265">
        <v>9.2550999999999994E-2</v>
      </c>
      <c r="GZ316" s="265">
        <v>7.2899000000000005E-2</v>
      </c>
      <c r="HA316" s="265">
        <v>0.38496999999999998</v>
      </c>
      <c r="HB316" s="265">
        <v>0.35881999999999997</v>
      </c>
      <c r="HC316" s="265">
        <v>0.28850999999999999</v>
      </c>
      <c r="HD316" s="265">
        <v>0.19361</v>
      </c>
      <c r="HE316" s="265">
        <v>0.42642999999999998</v>
      </c>
      <c r="HF316" s="265">
        <v>0.18287</v>
      </c>
      <c r="HG316" s="265">
        <v>0.42660999999999999</v>
      </c>
      <c r="HH316" s="265">
        <v>0.42781999999999998</v>
      </c>
      <c r="HI316" s="265">
        <v>0.42584</v>
      </c>
      <c r="HJ316" s="265">
        <v>0.19585</v>
      </c>
      <c r="HK316" s="265">
        <v>0.47433999999999998</v>
      </c>
      <c r="HL316" s="265">
        <v>0.44753999999999999</v>
      </c>
      <c r="HM316" s="265">
        <v>0.33340999999999998</v>
      </c>
      <c r="HN316" s="265">
        <v>0.32884999999999998</v>
      </c>
      <c r="HO316" s="265">
        <v>0.32556000000000002</v>
      </c>
      <c r="HP316" s="265">
        <v>0.33429999999999999</v>
      </c>
      <c r="HQ316" s="265">
        <v>0.18606</v>
      </c>
      <c r="HR316" s="265">
        <v>0.17779</v>
      </c>
      <c r="HS316" s="265">
        <v>0.28427000000000002</v>
      </c>
      <c r="HT316" s="265">
        <v>0.17532</v>
      </c>
      <c r="HU316" s="265">
        <v>0.1842</v>
      </c>
      <c r="HV316" s="265">
        <v>0.33561999999999997</v>
      </c>
      <c r="HW316" s="265">
        <v>0.13145999999999999</v>
      </c>
      <c r="HX316" s="265">
        <v>0.15673000000000001</v>
      </c>
      <c r="HY316" s="265">
        <v>0.10181999999999999</v>
      </c>
      <c r="HZ316" s="265">
        <v>0.21214</v>
      </c>
      <c r="IA316" s="265">
        <v>0.27995999999999999</v>
      </c>
      <c r="IB316" s="265">
        <v>0.28566000000000003</v>
      </c>
      <c r="IC316" s="265">
        <v>0.27889000000000003</v>
      </c>
      <c r="ID316" s="265">
        <v>0.28295999999999999</v>
      </c>
      <c r="IE316" s="265">
        <v>0.29161999999999999</v>
      </c>
      <c r="IF316" s="265">
        <v>0.29376999999999998</v>
      </c>
      <c r="IG316" s="265">
        <v>0.36234</v>
      </c>
      <c r="IH316" s="265">
        <v>0.43608000000000002</v>
      </c>
      <c r="II316" s="265">
        <v>0.20175000000000001</v>
      </c>
      <c r="IJ316" s="265">
        <v>0.27334000000000003</v>
      </c>
      <c r="IK316" s="265">
        <v>0.27254</v>
      </c>
      <c r="IL316" s="265">
        <v>0.39746999999999999</v>
      </c>
      <c r="IM316" s="265">
        <v>0.22628999999999999</v>
      </c>
      <c r="IN316" s="265">
        <v>0.16166</v>
      </c>
      <c r="IO316" s="265">
        <v>5.2414000000000002E-2</v>
      </c>
      <c r="IP316" s="265">
        <v>0.36593999999999999</v>
      </c>
      <c r="IQ316" s="265">
        <v>0.32489000000000001</v>
      </c>
      <c r="IR316" s="265">
        <v>0.13658000000000001</v>
      </c>
      <c r="IS316" s="265">
        <v>0.42531999999999998</v>
      </c>
      <c r="IT316" s="265">
        <v>0.12015000000000001</v>
      </c>
      <c r="IU316" s="265">
        <v>0.35392000000000001</v>
      </c>
      <c r="IV316" s="265">
        <v>0.52456000000000003</v>
      </c>
      <c r="IW316" s="265">
        <v>0.27431</v>
      </c>
      <c r="IX316" s="265">
        <v>0.34522999999999998</v>
      </c>
      <c r="IY316" s="265">
        <v>0.21317</v>
      </c>
      <c r="IZ316" s="265">
        <v>0.20319000000000001</v>
      </c>
      <c r="JA316" s="265">
        <v>0.20852999999999999</v>
      </c>
      <c r="JB316" s="265">
        <v>0.20039000000000001</v>
      </c>
      <c r="JC316" s="265">
        <v>0.21495</v>
      </c>
      <c r="JD316" s="265">
        <v>0.22903999999999999</v>
      </c>
      <c r="JE316" s="265">
        <v>0.41374</v>
      </c>
      <c r="JF316" s="265">
        <v>9.6478999999999995E-2</v>
      </c>
      <c r="JG316" s="265">
        <v>0.31384000000000001</v>
      </c>
      <c r="JH316" s="265">
        <v>0.23608999999999999</v>
      </c>
      <c r="JI316" s="265">
        <v>0.16256000000000001</v>
      </c>
      <c r="JJ316" s="265">
        <v>0.15573000000000001</v>
      </c>
      <c r="JK316" s="265">
        <v>0.19621</v>
      </c>
      <c r="JL316" s="265">
        <v>0.21215000000000001</v>
      </c>
      <c r="JM316" s="265">
        <v>0.37533</v>
      </c>
      <c r="JN316" s="265">
        <v>0.29382000000000003</v>
      </c>
      <c r="JO316" s="265">
        <v>0.3301</v>
      </c>
      <c r="JP316" s="265">
        <v>0.11887</v>
      </c>
      <c r="JQ316" s="265">
        <v>0.33928999999999998</v>
      </c>
      <c r="JR316" s="265">
        <v>0.28988999999999998</v>
      </c>
      <c r="JS316" s="265">
        <v>0.27145999999999998</v>
      </c>
      <c r="JT316" s="265">
        <v>6.9483000000000003E-2</v>
      </c>
      <c r="JU316" s="265">
        <v>0.25107000000000002</v>
      </c>
      <c r="JV316" s="265">
        <v>0.2369</v>
      </c>
      <c r="JW316" s="265">
        <v>0.34858</v>
      </c>
      <c r="JX316" s="265">
        <v>0.34300999999999998</v>
      </c>
      <c r="JY316" s="265">
        <v>0.33287</v>
      </c>
      <c r="JZ316" s="265">
        <v>0.31770999999999999</v>
      </c>
      <c r="KA316" s="265">
        <v>0.48007</v>
      </c>
      <c r="KB316" s="265">
        <v>0.62224999999999997</v>
      </c>
      <c r="KC316" s="265">
        <v>0.10029</v>
      </c>
      <c r="KD316" s="265">
        <v>7.6690999999999995E-2</v>
      </c>
      <c r="KE316" s="265">
        <v>8.1705E-2</v>
      </c>
      <c r="KF316" s="265">
        <v>8.6184999999999998E-2</v>
      </c>
      <c r="KG316" s="265">
        <v>8.2183000000000006E-2</v>
      </c>
      <c r="KH316" s="265">
        <v>0.28129999999999999</v>
      </c>
      <c r="KI316" s="265">
        <v>0.26247999999999999</v>
      </c>
      <c r="KJ316" s="265">
        <v>0.25628000000000001</v>
      </c>
      <c r="KK316" s="265">
        <v>0.53451000000000004</v>
      </c>
      <c r="KL316" s="265">
        <v>0.49013000000000001</v>
      </c>
      <c r="KM316" s="265">
        <v>0.85243000000000002</v>
      </c>
      <c r="KN316" s="265">
        <v>0.76805999999999996</v>
      </c>
      <c r="KO316" s="265">
        <v>0.67754999999999999</v>
      </c>
      <c r="KP316" s="265">
        <v>4.8363759919343163E-3</v>
      </c>
      <c r="KQ316" s="265">
        <v>0.53132000000000001</v>
      </c>
      <c r="KR316" s="265">
        <v>0.48130000000000001</v>
      </c>
      <c r="KS316" s="265">
        <v>0.44244</v>
      </c>
      <c r="KT316" s="265">
        <v>0.86233424551564153</v>
      </c>
      <c r="KU316" s="265">
        <v>0.55869000000000002</v>
      </c>
      <c r="KV316" s="265">
        <v>0.70825000000000005</v>
      </c>
      <c r="KW316" s="265">
        <v>0.75971</v>
      </c>
      <c r="KX316" s="265">
        <v>0.82913999999999999</v>
      </c>
      <c r="KY316" s="265">
        <v>0.92718</v>
      </c>
      <c r="KZ316" s="265">
        <v>0.99451000000000001</v>
      </c>
      <c r="LA316" s="265">
        <v>0.98836999999999997</v>
      </c>
      <c r="LB316" s="265">
        <v>0.93261000000000005</v>
      </c>
      <c r="LC316" s="265">
        <v>1</v>
      </c>
      <c r="LD316" s="265">
        <v>0</v>
      </c>
      <c r="LE316" s="265">
        <v>5.9608000000000001E-2</v>
      </c>
      <c r="LF316" s="265">
        <v>0</v>
      </c>
      <c r="LG316" s="265">
        <v>0</v>
      </c>
      <c r="LH316" s="431">
        <v>5.3979246877133846E-4</v>
      </c>
      <c r="LI316" s="431">
        <v>4.6391849173232913E-4</v>
      </c>
      <c r="LJ316" s="431">
        <v>4.668493929784745E-4</v>
      </c>
      <c r="LK316" s="431">
        <v>2.0619951828848571E-4</v>
      </c>
      <c r="LL316" s="431">
        <v>3.0822952976450324E-4</v>
      </c>
      <c r="LM316" s="431">
        <v>1.3812816177960485E-4</v>
      </c>
      <c r="LN316" s="431">
        <v>1.9571329175960273E-4</v>
      </c>
      <c r="LO316" s="431">
        <v>6.1277169152162969E-5</v>
      </c>
      <c r="LP316" s="431">
        <v>1.1555503442650661E-4</v>
      </c>
      <c r="LQ316" s="431">
        <v>4.4311913370620459E-5</v>
      </c>
      <c r="LR316" s="431">
        <v>4.6730376197956502E-4</v>
      </c>
      <c r="LS316" s="431">
        <v>2.771161962300539E-4</v>
      </c>
      <c r="LT316" s="431">
        <v>4.7254998935386539E-4</v>
      </c>
      <c r="LU316" s="431">
        <v>1.734759280225262E-4</v>
      </c>
      <c r="LV316" s="431">
        <v>2.74156394880265E-4</v>
      </c>
      <c r="LW316" s="431">
        <v>1.267866900889203E-4</v>
      </c>
      <c r="LX316" s="431">
        <v>2.2132748563308269E-4</v>
      </c>
      <c r="LY316" s="431">
        <v>1.2754648923873901E-4</v>
      </c>
      <c r="LZ316" s="431">
        <v>5.0967116840183735E-4</v>
      </c>
      <c r="MA316" s="431">
        <v>3.9322744123637676E-4</v>
      </c>
      <c r="MB316" s="431">
        <v>5.1946809981018305E-4</v>
      </c>
      <c r="MC316" s="431">
        <v>2.2771628573536873E-4</v>
      </c>
      <c r="MD316" s="431">
        <v>1.5998934395611286E-4</v>
      </c>
      <c r="ME316" s="431">
        <v>3.1071502598933876E-4</v>
      </c>
      <c r="MF316" s="431">
        <v>3.7479697493836284E-4</v>
      </c>
      <c r="MG316" s="431">
        <v>3.1296451925300062E-4</v>
      </c>
      <c r="MH316" s="266"/>
      <c r="MI316" s="266"/>
      <c r="MJ316" s="266"/>
      <c r="MK316" s="266"/>
      <c r="ML316" s="266"/>
      <c r="MM316" s="266"/>
      <c r="MN316" s="266"/>
      <c r="MO316" s="266"/>
      <c r="MP316" s="266"/>
      <c r="MQ316" s="266"/>
      <c r="MR316" s="266"/>
      <c r="MS316" s="266"/>
      <c r="MT316" s="266"/>
      <c r="MU316" s="266"/>
      <c r="MV316" s="266"/>
      <c r="MW316" s="266"/>
      <c r="MX316" s="266"/>
      <c r="MY316" s="266"/>
      <c r="MZ316" s="266"/>
      <c r="NA316" s="266"/>
      <c r="NB316" s="266"/>
      <c r="NC316" s="266"/>
      <c r="ND316" s="266"/>
      <c r="NE316" s="266"/>
      <c r="NF316" s="266"/>
      <c r="NG316" s="266"/>
      <c r="NH316" s="266"/>
      <c r="NI316" s="266"/>
      <c r="NJ316" s="266"/>
      <c r="NK316" s="266"/>
      <c r="NL316" s="266"/>
      <c r="NM316" s="266"/>
      <c r="NN316" s="266"/>
      <c r="NO316" s="266"/>
      <c r="NP316" s="266"/>
      <c r="NQ316" s="266"/>
      <c r="NR316" s="266"/>
      <c r="NS316" s="266"/>
      <c r="NT316" s="266"/>
      <c r="NU316" s="266"/>
      <c r="NV316" s="266"/>
      <c r="NW316" s="266"/>
      <c r="NX316" s="266"/>
      <c r="NY316" s="266"/>
      <c r="NZ316" s="266"/>
      <c r="OA316" s="266"/>
      <c r="OB316" s="266"/>
      <c r="OC316" s="266"/>
      <c r="OD316" s="266"/>
      <c r="OE316" s="266"/>
      <c r="OF316" s="266"/>
      <c r="OG316" s="266"/>
      <c r="OH316" s="266"/>
      <c r="OI316" s="266"/>
      <c r="OJ316" s="266"/>
      <c r="OK316" s="266"/>
      <c r="OL316" s="266"/>
      <c r="OM316" s="266"/>
      <c r="ON316" s="267"/>
    </row>
    <row r="317" spans="1:404">
      <c r="A317" s="261">
        <v>692</v>
      </c>
      <c r="B317" s="265">
        <v>3.6042999999999999E-2</v>
      </c>
      <c r="C317" s="265">
        <v>4.0765999999999997E-2</v>
      </c>
      <c r="D317" s="265">
        <v>4.5149000000000002E-2</v>
      </c>
      <c r="E317" s="265">
        <v>5.2047999999999997E-2</v>
      </c>
      <c r="F317" s="265">
        <v>3.4151000000000001E-2</v>
      </c>
      <c r="G317" s="265">
        <v>3.6614000000000001E-2</v>
      </c>
      <c r="H317" s="265">
        <v>0.10992</v>
      </c>
      <c r="I317" s="265">
        <v>0.22867999999999999</v>
      </c>
      <c r="J317" s="265">
        <v>0.20716999999999999</v>
      </c>
      <c r="K317" s="265">
        <v>1.9703999999999999E-2</v>
      </c>
      <c r="L317" s="265">
        <v>2.3064000000000001E-2</v>
      </c>
      <c r="M317" s="265">
        <v>2.8775999999999999E-2</v>
      </c>
      <c r="N317" s="265">
        <v>0.1447</v>
      </c>
      <c r="O317" s="265">
        <v>6.5638000000000002E-2</v>
      </c>
      <c r="P317" s="265">
        <v>3.4851E-2</v>
      </c>
      <c r="Q317" s="265">
        <v>2.5447000000000001E-2</v>
      </c>
      <c r="R317" s="265">
        <v>4.8864999999999999E-2</v>
      </c>
      <c r="S317" s="265">
        <v>0.16885</v>
      </c>
      <c r="T317" s="265">
        <v>0.11509999999999999</v>
      </c>
      <c r="U317" s="265">
        <v>0.12187000000000001</v>
      </c>
      <c r="V317" s="265">
        <v>8.3382999999999999E-2</v>
      </c>
      <c r="W317" s="265">
        <v>4.1864999999999999E-2</v>
      </c>
      <c r="X317" s="265">
        <v>3.3626000000000003E-2</v>
      </c>
      <c r="Y317" s="265">
        <v>3.7380999999999998E-2</v>
      </c>
      <c r="Z317" s="265">
        <v>2.6461999999999999E-2</v>
      </c>
      <c r="AA317" s="265">
        <v>3.6776999999999997E-2</v>
      </c>
      <c r="AB317" s="265">
        <v>2.6584E-2</v>
      </c>
      <c r="AC317" s="265">
        <v>0.23107</v>
      </c>
      <c r="AD317" s="265">
        <v>0.15703</v>
      </c>
      <c r="AE317" s="265">
        <v>2.5994E-2</v>
      </c>
      <c r="AF317" s="265">
        <v>2.7140000000000001E-2</v>
      </c>
      <c r="AG317" s="265">
        <v>2.1368999999999999E-2</v>
      </c>
      <c r="AH317" s="265">
        <v>1.6243E-2</v>
      </c>
      <c r="AI317" s="265">
        <v>2.4379999999999999E-2</v>
      </c>
      <c r="AJ317" s="265">
        <v>2.3657000000000001E-2</v>
      </c>
      <c r="AK317" s="265">
        <v>1.6528000000000001E-2</v>
      </c>
      <c r="AL317" s="265">
        <v>2.2950000000000002E-2</v>
      </c>
      <c r="AM317" s="265">
        <v>1.6209000000000001E-2</v>
      </c>
      <c r="AN317" s="265">
        <v>1.5169E-2</v>
      </c>
      <c r="AO317" s="265">
        <v>1.8807999999999998E-2</v>
      </c>
      <c r="AP317" s="265">
        <v>1.7305000000000001E-2</v>
      </c>
      <c r="AQ317" s="265">
        <v>1.2695E-2</v>
      </c>
      <c r="AR317" s="265">
        <v>1.8485999999999999E-2</v>
      </c>
      <c r="AS317" s="265">
        <v>1.4145E-2</v>
      </c>
      <c r="AT317" s="265">
        <v>1.2283000000000001E-2</v>
      </c>
      <c r="AU317" s="265">
        <v>1.7003000000000001E-2</v>
      </c>
      <c r="AV317" s="265">
        <v>1.2104E-2</v>
      </c>
      <c r="AW317" s="265">
        <v>2.0683E-2</v>
      </c>
      <c r="AX317" s="265">
        <v>1.908E-2</v>
      </c>
      <c r="AY317" s="265">
        <v>1.7447000000000001E-2</v>
      </c>
      <c r="AZ317" s="265">
        <v>1.3309E-2</v>
      </c>
      <c r="BA317" s="265">
        <v>2.7445000000000001E-2</v>
      </c>
      <c r="BB317" s="265">
        <v>2.7445000000000001E-2</v>
      </c>
      <c r="BC317" s="265">
        <v>2.7421999999999998E-2</v>
      </c>
      <c r="BD317" s="265">
        <v>2.7445000000000001E-2</v>
      </c>
      <c r="BE317" s="265">
        <v>3.5443000000000002E-2</v>
      </c>
      <c r="BF317" s="265">
        <v>3.0207999999999999E-2</v>
      </c>
      <c r="BG317" s="265">
        <v>0.17480999999999999</v>
      </c>
      <c r="BH317" s="265">
        <v>0.17682999999999999</v>
      </c>
      <c r="BI317" s="265">
        <v>0.48504999999999998</v>
      </c>
      <c r="BJ317" s="265">
        <v>0.44106000000000001</v>
      </c>
      <c r="BK317" s="265">
        <v>0.10390000000000001</v>
      </c>
      <c r="BL317" s="265">
        <v>0.23154</v>
      </c>
      <c r="BM317" s="265">
        <v>0.13902</v>
      </c>
      <c r="BN317" s="265">
        <v>0.26394000000000001</v>
      </c>
      <c r="BO317" s="265">
        <v>0.36</v>
      </c>
      <c r="BP317" s="265">
        <v>1.9713000000000001E-2</v>
      </c>
      <c r="BQ317" s="265">
        <v>0.17452999999999999</v>
      </c>
      <c r="BR317" s="265">
        <v>0.26893</v>
      </c>
      <c r="BS317" s="265">
        <v>0.17652000000000001</v>
      </c>
      <c r="BT317" s="265">
        <v>0.24685000000000001</v>
      </c>
      <c r="BU317" s="265">
        <v>1.6990000000000002E-2</v>
      </c>
      <c r="BV317" s="265">
        <v>1.0843999999999999E-2</v>
      </c>
      <c r="BW317" s="265">
        <v>6.5086000000000005E-2</v>
      </c>
      <c r="BX317" s="265">
        <v>2.3231999999999999E-2</v>
      </c>
      <c r="BY317" s="265">
        <v>0.81059999999999999</v>
      </c>
      <c r="BZ317" s="265">
        <v>0.80817000000000005</v>
      </c>
      <c r="CA317" s="265">
        <v>0.97599999999999998</v>
      </c>
      <c r="CB317" s="265">
        <v>0.88283999999999996</v>
      </c>
      <c r="CC317" s="265">
        <v>0.99916000000000005</v>
      </c>
      <c r="CD317" s="265">
        <v>0.80200000000000005</v>
      </c>
      <c r="CE317" s="265">
        <v>0.7571</v>
      </c>
      <c r="CF317" s="265">
        <v>0.81467000000000001</v>
      </c>
      <c r="CG317" s="265">
        <v>0.74804000000000004</v>
      </c>
      <c r="CH317" s="265">
        <v>0.77090000000000003</v>
      </c>
      <c r="CI317" s="265">
        <v>0.78152999999999995</v>
      </c>
      <c r="CJ317" s="265">
        <v>0.77627000000000002</v>
      </c>
      <c r="CK317" s="265">
        <v>0.81438999999999995</v>
      </c>
      <c r="CL317" s="265">
        <v>0.66207000000000005</v>
      </c>
      <c r="CM317" s="265">
        <v>4.8392999999999999E-2</v>
      </c>
      <c r="CN317" s="265">
        <v>2.0202000000000001E-2</v>
      </c>
      <c r="CO317" s="265">
        <v>4.8510999999999999E-2</v>
      </c>
      <c r="CP317" s="265">
        <v>4.9298000000000002E-2</v>
      </c>
      <c r="CQ317" s="265">
        <v>4.6954000000000003E-2</v>
      </c>
      <c r="CR317" s="265">
        <v>0.03</v>
      </c>
      <c r="CS317" s="265">
        <v>2.0407999999999999E-2</v>
      </c>
      <c r="CT317" s="265">
        <v>3.0928000000000001E-2</v>
      </c>
      <c r="CU317" s="265">
        <v>0.03</v>
      </c>
      <c r="CV317" s="265">
        <v>4.1727E-2</v>
      </c>
      <c r="CW317" s="265">
        <v>6.0606E-2</v>
      </c>
      <c r="CX317" s="265">
        <v>3.0928000000000001E-2</v>
      </c>
      <c r="CY317" s="265">
        <v>5.1546000000000002E-2</v>
      </c>
      <c r="CZ317" s="265">
        <v>0.1258</v>
      </c>
      <c r="DA317" s="265">
        <v>0.10471</v>
      </c>
      <c r="DB317" s="265">
        <v>1.0101000000000001E-2</v>
      </c>
      <c r="DC317" s="265">
        <v>1.0309E-2</v>
      </c>
      <c r="DD317" s="265">
        <v>1.0101000000000001E-2</v>
      </c>
      <c r="DE317" s="265">
        <v>2.6804000000000001E-2</v>
      </c>
      <c r="DF317" s="265">
        <v>3.3399999999999999E-4</v>
      </c>
      <c r="DG317" s="265">
        <v>3.6440000000000002E-4</v>
      </c>
      <c r="DH317" s="265">
        <v>1.3775000000000001E-2</v>
      </c>
      <c r="DI317" s="265">
        <v>0</v>
      </c>
      <c r="DJ317" s="265">
        <v>0</v>
      </c>
      <c r="DK317" s="265">
        <v>3.4000000000000001E-6</v>
      </c>
      <c r="DL317" s="265">
        <v>0</v>
      </c>
      <c r="DM317" s="265">
        <v>4.3199999999999998E-4</v>
      </c>
      <c r="DN317" s="265">
        <v>1.1999999999999999E-6</v>
      </c>
      <c r="DO317" s="265">
        <v>0</v>
      </c>
      <c r="DP317" s="265">
        <v>1.1999999999999999E-6</v>
      </c>
      <c r="DQ317" s="265">
        <v>7.4000000000000003E-6</v>
      </c>
      <c r="DR317" s="265">
        <v>1.9174000000000001E-3</v>
      </c>
      <c r="DS317" s="265">
        <v>9.5455999999999996E-3</v>
      </c>
      <c r="DT317" s="265">
        <v>1.3122E-2</v>
      </c>
      <c r="DU317" s="265">
        <v>0</v>
      </c>
      <c r="DV317" s="265">
        <v>0</v>
      </c>
      <c r="DW317" s="265">
        <v>0</v>
      </c>
      <c r="DX317" s="265">
        <v>2.2187999999999999E-3</v>
      </c>
      <c r="DY317" s="265">
        <v>2.9120000000000001E-3</v>
      </c>
      <c r="DZ317" s="265">
        <v>0</v>
      </c>
      <c r="EA317" s="265">
        <v>0</v>
      </c>
      <c r="EB317" s="265">
        <v>0</v>
      </c>
      <c r="EC317" s="265">
        <v>0</v>
      </c>
      <c r="ED317" s="265">
        <v>0</v>
      </c>
      <c r="EE317" s="265">
        <v>0</v>
      </c>
      <c r="EF317" s="265">
        <v>9.5359999999999998E-4</v>
      </c>
      <c r="EG317" s="265">
        <v>0</v>
      </c>
      <c r="EH317" s="265">
        <v>5.9999999999999997E-7</v>
      </c>
      <c r="EI317" s="265">
        <v>4.6938000000000001E-2</v>
      </c>
      <c r="EJ317" s="265">
        <v>3.7113E-2</v>
      </c>
      <c r="EK317" s="265">
        <v>1.0101000000000001E-2</v>
      </c>
      <c r="EL317" s="265">
        <v>2.0833000000000001E-2</v>
      </c>
      <c r="EM317" s="265">
        <v>1.1399999999999999E-5</v>
      </c>
      <c r="EN317" s="265">
        <v>7.9999999999999996E-6</v>
      </c>
      <c r="EO317" s="265">
        <v>0.15196000000000001</v>
      </c>
      <c r="EP317" s="265">
        <v>6.1009000000000001E-2</v>
      </c>
      <c r="EQ317" s="265">
        <v>1.9748000000000001E-3</v>
      </c>
      <c r="ER317" s="265">
        <v>2.4627999999999998E-3</v>
      </c>
      <c r="ES317" s="265">
        <v>2.1362E-3</v>
      </c>
      <c r="ET317" s="265">
        <v>2.3281999999999999E-3</v>
      </c>
      <c r="EU317" s="265">
        <v>2.0163999999999998E-3</v>
      </c>
      <c r="EV317" s="265">
        <v>1.6525999999999999E-3</v>
      </c>
      <c r="EW317" s="265">
        <v>2.0921999999999998E-3</v>
      </c>
      <c r="EX317" s="265">
        <v>2.2715999999999999E-3</v>
      </c>
      <c r="EY317" s="265">
        <v>2.1527999999999999E-3</v>
      </c>
      <c r="EZ317" s="265">
        <v>6.6524E-2</v>
      </c>
      <c r="FA317" s="265">
        <v>2.5006E-3</v>
      </c>
      <c r="FB317" s="265">
        <v>2.1746000000000001E-3</v>
      </c>
      <c r="FC317" s="265">
        <v>1.9158000000000001E-3</v>
      </c>
      <c r="FD317" s="265">
        <v>2.5222E-3</v>
      </c>
      <c r="FE317" s="265">
        <v>1.6563999999999999E-3</v>
      </c>
      <c r="FF317" s="265">
        <v>2.4872000000000002E-3</v>
      </c>
      <c r="FG317" s="265">
        <v>2.679E-3</v>
      </c>
      <c r="FH317" s="265">
        <v>2.4104E-3</v>
      </c>
      <c r="FI317" s="265">
        <v>2.3134000000000002E-3</v>
      </c>
      <c r="FJ317" s="265">
        <v>3.9999999999999998E-6</v>
      </c>
      <c r="FK317" s="265">
        <v>4.6E-6</v>
      </c>
      <c r="FL317" s="265">
        <v>3.5435000000000001E-2</v>
      </c>
      <c r="FM317" s="265">
        <v>3.8618E-2</v>
      </c>
      <c r="FN317" s="265">
        <v>0.37806000000000001</v>
      </c>
      <c r="FO317" s="265">
        <v>0.41399999999999998</v>
      </c>
      <c r="FP317" s="265">
        <v>7.5998999999999997E-2</v>
      </c>
      <c r="FQ317" s="265">
        <v>0.38585000000000003</v>
      </c>
      <c r="FR317" s="265">
        <v>0.26672000000000001</v>
      </c>
      <c r="FS317" s="265">
        <v>0.25255</v>
      </c>
      <c r="FT317" s="265">
        <v>0.53139999999999998</v>
      </c>
      <c r="FU317" s="265">
        <v>0.52700999999999998</v>
      </c>
      <c r="FV317" s="265">
        <v>0.18373</v>
      </c>
      <c r="FW317" s="265">
        <v>9.0193999999999996E-2</v>
      </c>
      <c r="FX317" s="265">
        <v>0.34116999999999997</v>
      </c>
      <c r="FY317" s="265">
        <v>8.2281000000000007E-2</v>
      </c>
      <c r="FZ317" s="265">
        <v>9.0193999999999996E-2</v>
      </c>
      <c r="GA317" s="265">
        <v>0.30606</v>
      </c>
      <c r="GB317" s="265">
        <v>0.13938999999999999</v>
      </c>
      <c r="GC317" s="265">
        <v>0.18265000000000001</v>
      </c>
      <c r="GD317" s="265">
        <v>0.48215000000000002</v>
      </c>
      <c r="GE317" s="265">
        <v>0.27929999999999999</v>
      </c>
      <c r="GF317" s="265">
        <v>0.32772000000000001</v>
      </c>
      <c r="GG317" s="265">
        <v>0.12803999999999999</v>
      </c>
      <c r="GH317" s="265">
        <v>0.14549999999999999</v>
      </c>
      <c r="GI317" s="265">
        <v>0.12992000000000001</v>
      </c>
      <c r="GJ317" s="265">
        <v>0.43675999999999998</v>
      </c>
      <c r="GK317" s="265">
        <v>0.44446999999999998</v>
      </c>
      <c r="GL317" s="265">
        <v>0.23494999999999999</v>
      </c>
      <c r="GM317" s="265">
        <v>0.40061000000000002</v>
      </c>
      <c r="GN317" s="265">
        <v>0.19500999999999999</v>
      </c>
      <c r="GO317" s="265">
        <v>0.40719</v>
      </c>
      <c r="GP317" s="265">
        <v>0.32446000000000003</v>
      </c>
      <c r="GQ317" s="265">
        <v>0.32933000000000001</v>
      </c>
      <c r="GR317" s="265">
        <v>0.28906999999999999</v>
      </c>
      <c r="GS317" s="265">
        <v>0.34055999999999997</v>
      </c>
      <c r="GT317" s="265">
        <v>0.33366000000000001</v>
      </c>
      <c r="GU317" s="265">
        <v>0.3357</v>
      </c>
      <c r="GV317" s="265">
        <v>0.33273000000000003</v>
      </c>
      <c r="GW317" s="265">
        <v>0.28039999999999998</v>
      </c>
      <c r="GX317" s="265">
        <v>0.41753000000000001</v>
      </c>
      <c r="GY317" s="265">
        <v>9.0292999999999998E-2</v>
      </c>
      <c r="GZ317" s="265">
        <v>7.1105000000000002E-2</v>
      </c>
      <c r="HA317" s="265">
        <v>0.37780000000000002</v>
      </c>
      <c r="HB317" s="265">
        <v>0.35138999999999998</v>
      </c>
      <c r="HC317" s="265">
        <v>0.28310000000000002</v>
      </c>
      <c r="HD317" s="265">
        <v>0.18898000000000001</v>
      </c>
      <c r="HE317" s="265">
        <v>0.41736000000000001</v>
      </c>
      <c r="HF317" s="265">
        <v>0.17856</v>
      </c>
      <c r="HG317" s="265">
        <v>0.41771000000000003</v>
      </c>
      <c r="HH317" s="265">
        <v>0.41876000000000002</v>
      </c>
      <c r="HI317" s="265">
        <v>0.41687000000000002</v>
      </c>
      <c r="HJ317" s="265">
        <v>0.19217000000000001</v>
      </c>
      <c r="HK317" s="265">
        <v>0.46418999999999999</v>
      </c>
      <c r="HL317" s="265">
        <v>0.4365</v>
      </c>
      <c r="HM317" s="265">
        <v>0.32585999999999998</v>
      </c>
      <c r="HN317" s="265">
        <v>0.32163000000000003</v>
      </c>
      <c r="HO317" s="265">
        <v>0.31827</v>
      </c>
      <c r="HP317" s="265">
        <v>0.32801999999999998</v>
      </c>
      <c r="HQ317" s="265">
        <v>0.18232000000000001</v>
      </c>
      <c r="HR317" s="265">
        <v>0.17355999999999999</v>
      </c>
      <c r="HS317" s="265">
        <v>0.27775</v>
      </c>
      <c r="HT317" s="265">
        <v>0.17208000000000001</v>
      </c>
      <c r="HU317" s="265">
        <v>0.18063000000000001</v>
      </c>
      <c r="HV317" s="265">
        <v>0.32773000000000002</v>
      </c>
      <c r="HW317" s="265">
        <v>0.12822</v>
      </c>
      <c r="HX317" s="265">
        <v>0.15436</v>
      </c>
      <c r="HY317" s="265">
        <v>9.9509E-2</v>
      </c>
      <c r="HZ317" s="265">
        <v>0.20782999999999999</v>
      </c>
      <c r="IA317" s="265">
        <v>0.27366000000000001</v>
      </c>
      <c r="IB317" s="265">
        <v>0.27925</v>
      </c>
      <c r="IC317" s="265">
        <v>0.27268999999999999</v>
      </c>
      <c r="ID317" s="265">
        <v>0.27679999999999999</v>
      </c>
      <c r="IE317" s="265">
        <v>0.28483000000000003</v>
      </c>
      <c r="IF317" s="265">
        <v>0.28789999999999999</v>
      </c>
      <c r="IG317" s="265">
        <v>0.35415999999999997</v>
      </c>
      <c r="IH317" s="265">
        <v>0.43202000000000002</v>
      </c>
      <c r="II317" s="265">
        <v>0.19741</v>
      </c>
      <c r="IJ317" s="265">
        <v>0.26706999999999997</v>
      </c>
      <c r="IK317" s="265">
        <v>0.26645999999999997</v>
      </c>
      <c r="IL317" s="265">
        <v>0.38850000000000001</v>
      </c>
      <c r="IM317" s="265">
        <v>0.22087000000000001</v>
      </c>
      <c r="IN317" s="265">
        <v>0.15859000000000001</v>
      </c>
      <c r="IO317" s="265">
        <v>5.0805000000000003E-2</v>
      </c>
      <c r="IP317" s="265">
        <v>0.35793000000000003</v>
      </c>
      <c r="IQ317" s="265">
        <v>0.31811</v>
      </c>
      <c r="IR317" s="265">
        <v>0.13375999999999999</v>
      </c>
      <c r="IS317" s="265">
        <v>0.41968</v>
      </c>
      <c r="IT317" s="265">
        <v>0.11762</v>
      </c>
      <c r="IU317" s="265">
        <v>0.34597</v>
      </c>
      <c r="IV317" s="265">
        <v>0.51592000000000005</v>
      </c>
      <c r="IW317" s="265">
        <v>0.26756999999999997</v>
      </c>
      <c r="IX317" s="265">
        <v>0.33793000000000001</v>
      </c>
      <c r="IY317" s="265">
        <v>0.20846000000000001</v>
      </c>
      <c r="IZ317" s="265">
        <v>0.19878999999999999</v>
      </c>
      <c r="JA317" s="265">
        <v>0.20397000000000001</v>
      </c>
      <c r="JB317" s="265">
        <v>0.19605</v>
      </c>
      <c r="JC317" s="265">
        <v>0.21027999999999999</v>
      </c>
      <c r="JD317" s="265">
        <v>0.22355</v>
      </c>
      <c r="JE317" s="265">
        <v>0.40468999999999999</v>
      </c>
      <c r="JF317" s="265">
        <v>9.4261999999999999E-2</v>
      </c>
      <c r="JG317" s="265">
        <v>0.30664999999999998</v>
      </c>
      <c r="JH317" s="265">
        <v>0.23058000000000001</v>
      </c>
      <c r="JI317" s="265">
        <v>0.15912000000000001</v>
      </c>
      <c r="JJ317" s="265">
        <v>0.1535</v>
      </c>
      <c r="JK317" s="265">
        <v>0.19370999999999999</v>
      </c>
      <c r="JL317" s="265">
        <v>0.20788000000000001</v>
      </c>
      <c r="JM317" s="265">
        <v>0.36819000000000002</v>
      </c>
      <c r="JN317" s="265">
        <v>0.28683999999999998</v>
      </c>
      <c r="JO317" s="265">
        <v>0.32263999999999998</v>
      </c>
      <c r="JP317" s="265">
        <v>0.11695999999999999</v>
      </c>
      <c r="JQ317" s="265">
        <v>0.33129999999999998</v>
      </c>
      <c r="JR317" s="265">
        <v>0.28239999999999998</v>
      </c>
      <c r="JS317" s="265">
        <v>0.26451000000000002</v>
      </c>
      <c r="JT317" s="265">
        <v>6.7916000000000004E-2</v>
      </c>
      <c r="JU317" s="265">
        <v>0.24661</v>
      </c>
      <c r="JV317" s="265">
        <v>0.23125999999999999</v>
      </c>
      <c r="JW317" s="265">
        <v>0.33994999999999997</v>
      </c>
      <c r="JX317" s="265">
        <v>0.33559</v>
      </c>
      <c r="JY317" s="265">
        <v>0.32482</v>
      </c>
      <c r="JZ317" s="265">
        <v>0.30928</v>
      </c>
      <c r="KA317" s="265">
        <v>0.4698</v>
      </c>
      <c r="KB317" s="265">
        <v>0.60948000000000002</v>
      </c>
      <c r="KC317" s="265">
        <v>9.7955E-2</v>
      </c>
      <c r="KD317" s="265">
        <v>7.4879000000000001E-2</v>
      </c>
      <c r="KE317" s="265">
        <v>7.9782000000000006E-2</v>
      </c>
      <c r="KF317" s="265">
        <v>8.4226999999999996E-2</v>
      </c>
      <c r="KG317" s="265">
        <v>8.0307000000000003E-2</v>
      </c>
      <c r="KH317" s="265">
        <v>0.27575</v>
      </c>
      <c r="KI317" s="265">
        <v>0.25561</v>
      </c>
      <c r="KJ317" s="265">
        <v>0.24951999999999999</v>
      </c>
      <c r="KK317" s="265">
        <v>0.52341000000000004</v>
      </c>
      <c r="KL317" s="265">
        <v>0.4793</v>
      </c>
      <c r="KM317" s="265">
        <v>0.85653999999999997</v>
      </c>
      <c r="KN317" s="265">
        <v>0.77110000000000001</v>
      </c>
      <c r="KO317" s="265">
        <v>0.67976000000000003</v>
      </c>
      <c r="KP317" s="265">
        <v>4.8484247646254702E-3</v>
      </c>
      <c r="KQ317" s="265">
        <v>0.53251999999999999</v>
      </c>
      <c r="KR317" s="265">
        <v>0.48221999999999998</v>
      </c>
      <c r="KS317" s="265">
        <v>0.44316</v>
      </c>
      <c r="KT317" s="265">
        <v>0.86384744455898277</v>
      </c>
      <c r="KU317" s="265">
        <v>0.56308999999999998</v>
      </c>
      <c r="KV317" s="265">
        <v>0.71167000000000002</v>
      </c>
      <c r="KW317" s="265">
        <v>0.76268999999999998</v>
      </c>
      <c r="KX317" s="265">
        <v>0.83145999999999998</v>
      </c>
      <c r="KY317" s="265">
        <v>0.92845</v>
      </c>
      <c r="KZ317" s="265">
        <v>0.99482999999999999</v>
      </c>
      <c r="LA317" s="265">
        <v>0.98789000000000005</v>
      </c>
      <c r="LB317" s="265">
        <v>0.93157000000000001</v>
      </c>
      <c r="LC317" s="265">
        <v>1</v>
      </c>
      <c r="LD317" s="265">
        <v>0</v>
      </c>
      <c r="LE317" s="265">
        <v>4.4706000000000003E-2</v>
      </c>
      <c r="LF317" s="265">
        <v>0</v>
      </c>
      <c r="LG317" s="265">
        <v>0</v>
      </c>
      <c r="LH317" s="431">
        <v>5.2377179963514209E-4</v>
      </c>
      <c r="LI317" s="431">
        <v>4.4964184053242207E-4</v>
      </c>
      <c r="LJ317" s="431">
        <v>4.5180669985711575E-4</v>
      </c>
      <c r="LK317" s="431">
        <v>1.9850402895826846E-4</v>
      </c>
      <c r="LL317" s="431">
        <v>3.0308618443086743E-4</v>
      </c>
      <c r="LM317" s="431">
        <v>1.3101681543048471E-4</v>
      </c>
      <c r="LN317" s="431">
        <v>1.8686955445446074E-4</v>
      </c>
      <c r="LO317" s="431">
        <v>5.8442383306100965E-5</v>
      </c>
      <c r="LP317" s="431">
        <v>1.1642232129815966E-4</v>
      </c>
      <c r="LQ317" s="431">
        <v>4.5009772293269634E-5</v>
      </c>
      <c r="LR317" s="431">
        <v>4.5158943976275623E-4</v>
      </c>
      <c r="LS317" s="431">
        <v>2.6775625883601606E-4</v>
      </c>
      <c r="LT317" s="431">
        <v>4.5494057121686637E-4</v>
      </c>
      <c r="LU317" s="431">
        <v>1.6934932500589639E-4</v>
      </c>
      <c r="LV317" s="431">
        <v>2.6687956415116787E-4</v>
      </c>
      <c r="LW317" s="431">
        <v>1.2148842506576329E-4</v>
      </c>
      <c r="LX317" s="431">
        <v>2.1719414507970214E-4</v>
      </c>
      <c r="LY317" s="431">
        <v>1.2409726332407445E-4</v>
      </c>
      <c r="LZ317" s="431">
        <v>4.9402267904952168E-4</v>
      </c>
      <c r="MA317" s="431">
        <v>3.8246935582719743E-4</v>
      </c>
      <c r="MB317" s="431">
        <v>5.0682487199082971E-4</v>
      </c>
      <c r="MC317" s="431">
        <v>2.1573378762695938E-4</v>
      </c>
      <c r="MD317" s="431">
        <v>1.5617652388755232E-4</v>
      </c>
      <c r="ME317" s="431">
        <v>3.0542595777660608E-4</v>
      </c>
      <c r="MF317" s="431">
        <v>3.6585979978553951E-4</v>
      </c>
      <c r="MG317" s="431">
        <v>3.0437161331064999E-4</v>
      </c>
      <c r="MH317" s="266"/>
      <c r="MI317" s="266"/>
      <c r="MJ317" s="266"/>
      <c r="MK317" s="266"/>
      <c r="ML317" s="266"/>
      <c r="MM317" s="266"/>
      <c r="MN317" s="266"/>
      <c r="MO317" s="266"/>
      <c r="MP317" s="266"/>
      <c r="MQ317" s="266"/>
      <c r="MR317" s="266"/>
      <c r="MS317" s="266"/>
      <c r="MT317" s="266"/>
      <c r="MU317" s="266"/>
      <c r="MV317" s="266"/>
      <c r="MW317" s="266"/>
      <c r="MX317" s="266"/>
      <c r="MY317" s="266"/>
      <c r="MZ317" s="266"/>
      <c r="NA317" s="266"/>
      <c r="NB317" s="266"/>
      <c r="NC317" s="266"/>
      <c r="ND317" s="266"/>
      <c r="NE317" s="266"/>
      <c r="NF317" s="266"/>
      <c r="NG317" s="266"/>
      <c r="NH317" s="266"/>
      <c r="NI317" s="266"/>
      <c r="NJ317" s="266"/>
      <c r="NK317" s="266"/>
      <c r="NL317" s="266"/>
      <c r="NM317" s="266"/>
      <c r="NN317" s="266"/>
      <c r="NO317" s="266"/>
      <c r="NP317" s="266"/>
      <c r="NQ317" s="266"/>
      <c r="NR317" s="266"/>
      <c r="NS317" s="266"/>
      <c r="NT317" s="266"/>
      <c r="NU317" s="266"/>
      <c r="NV317" s="266"/>
      <c r="NW317" s="266"/>
      <c r="NX317" s="266"/>
      <c r="NY317" s="266"/>
      <c r="NZ317" s="266"/>
      <c r="OA317" s="266"/>
      <c r="OB317" s="266"/>
      <c r="OC317" s="266"/>
      <c r="OD317" s="266"/>
      <c r="OE317" s="266"/>
      <c r="OF317" s="266"/>
      <c r="OG317" s="266"/>
      <c r="OH317" s="266"/>
      <c r="OI317" s="266"/>
      <c r="OJ317" s="266"/>
      <c r="OK317" s="266"/>
      <c r="OL317" s="266"/>
      <c r="OM317" s="266"/>
      <c r="ON317" s="267"/>
    </row>
    <row r="318" spans="1:404">
      <c r="A318" s="261">
        <v>693</v>
      </c>
      <c r="B318" s="265">
        <v>3.4944000000000003E-2</v>
      </c>
      <c r="C318" s="265">
        <v>3.9279000000000001E-2</v>
      </c>
      <c r="D318" s="265">
        <v>4.3390999999999999E-2</v>
      </c>
      <c r="E318" s="265">
        <v>0.05</v>
      </c>
      <c r="F318" s="265">
        <v>3.3071999999999997E-2</v>
      </c>
      <c r="G318" s="265">
        <v>3.5143000000000001E-2</v>
      </c>
      <c r="H318" s="265">
        <v>0.10779</v>
      </c>
      <c r="I318" s="265">
        <v>0.22469</v>
      </c>
      <c r="J318" s="265">
        <v>0.20300000000000001</v>
      </c>
      <c r="K318" s="265">
        <v>1.7749999999999998E-2</v>
      </c>
      <c r="L318" s="265">
        <v>2.0867E-2</v>
      </c>
      <c r="M318" s="265">
        <v>2.6091E-2</v>
      </c>
      <c r="N318" s="265">
        <v>0.13921</v>
      </c>
      <c r="O318" s="265">
        <v>6.2713000000000005E-2</v>
      </c>
      <c r="P318" s="265">
        <v>3.3418999999999997E-2</v>
      </c>
      <c r="Q318" s="265">
        <v>2.4140000000000002E-2</v>
      </c>
      <c r="R318" s="265">
        <v>4.6946000000000002E-2</v>
      </c>
      <c r="S318" s="265">
        <v>0.16370999999999999</v>
      </c>
      <c r="T318" s="265">
        <v>0.11276</v>
      </c>
      <c r="U318" s="265">
        <v>0.12103999999999999</v>
      </c>
      <c r="V318" s="265">
        <v>8.1071000000000004E-2</v>
      </c>
      <c r="W318" s="265">
        <v>3.9980000000000002E-2</v>
      </c>
      <c r="X318" s="265">
        <v>3.4546E-2</v>
      </c>
      <c r="Y318" s="265">
        <v>3.6068999999999997E-2</v>
      </c>
      <c r="Z318" s="265">
        <v>2.6192E-2</v>
      </c>
      <c r="AA318" s="265">
        <v>3.5695999999999999E-2</v>
      </c>
      <c r="AB318" s="265">
        <v>2.5516E-2</v>
      </c>
      <c r="AC318" s="265">
        <v>0.22725999999999999</v>
      </c>
      <c r="AD318" s="265">
        <v>0.15398000000000001</v>
      </c>
      <c r="AE318" s="265">
        <v>2.7696999999999999E-2</v>
      </c>
      <c r="AF318" s="265">
        <v>2.6113999999999998E-2</v>
      </c>
      <c r="AG318" s="265">
        <v>2.7383000000000001E-2</v>
      </c>
      <c r="AH318" s="265">
        <v>1.6705000000000001E-2</v>
      </c>
      <c r="AI318" s="265">
        <v>2.2679000000000001E-2</v>
      </c>
      <c r="AJ318" s="265">
        <v>2.5968000000000001E-2</v>
      </c>
      <c r="AK318" s="265">
        <v>1.8430999999999999E-2</v>
      </c>
      <c r="AL318" s="265">
        <v>2.1614999999999999E-2</v>
      </c>
      <c r="AM318" s="265">
        <v>1.7919000000000001E-2</v>
      </c>
      <c r="AN318" s="265">
        <v>1.7051E-2</v>
      </c>
      <c r="AO318" s="265">
        <v>1.7602E-2</v>
      </c>
      <c r="AP318" s="265">
        <v>1.8221000000000001E-2</v>
      </c>
      <c r="AQ318" s="265">
        <v>1.4121E-2</v>
      </c>
      <c r="AR318" s="265">
        <v>1.7396999999999999E-2</v>
      </c>
      <c r="AS318" s="265">
        <v>1.4992999999999999E-2</v>
      </c>
      <c r="AT318" s="265">
        <v>1.3646E-2</v>
      </c>
      <c r="AU318" s="265">
        <v>1.6088999999999999E-2</v>
      </c>
      <c r="AV318" s="265">
        <v>1.315E-2</v>
      </c>
      <c r="AW318" s="265">
        <v>2.2860999999999999E-2</v>
      </c>
      <c r="AX318" s="265">
        <v>2.1495E-2</v>
      </c>
      <c r="AY318" s="265">
        <v>1.8769000000000001E-2</v>
      </c>
      <c r="AZ318" s="265">
        <v>1.4304000000000001E-2</v>
      </c>
      <c r="BA318" s="265">
        <v>2.5829000000000001E-2</v>
      </c>
      <c r="BB318" s="265">
        <v>2.5829000000000001E-2</v>
      </c>
      <c r="BC318" s="265">
        <v>2.5805999999999999E-2</v>
      </c>
      <c r="BD318" s="265">
        <v>2.5829000000000001E-2</v>
      </c>
      <c r="BE318" s="265">
        <v>3.4937999999999997E-2</v>
      </c>
      <c r="BF318" s="265">
        <v>2.9627000000000001E-2</v>
      </c>
      <c r="BG318" s="265">
        <v>0.17279</v>
      </c>
      <c r="BH318" s="265">
        <v>0.17538000000000001</v>
      </c>
      <c r="BI318" s="265">
        <v>0.47999000000000003</v>
      </c>
      <c r="BJ318" s="265">
        <v>0.43659999999999999</v>
      </c>
      <c r="BK318" s="265">
        <v>0.10390000000000001</v>
      </c>
      <c r="BL318" s="265">
        <v>0.23136999999999999</v>
      </c>
      <c r="BM318" s="265">
        <v>0.14146</v>
      </c>
      <c r="BN318" s="265">
        <v>0.26645999999999997</v>
      </c>
      <c r="BO318" s="265">
        <v>0.36857000000000001</v>
      </c>
      <c r="BP318" s="265">
        <v>1.7604000000000002E-2</v>
      </c>
      <c r="BQ318" s="265">
        <v>0.17337</v>
      </c>
      <c r="BR318" s="265">
        <v>0.27115</v>
      </c>
      <c r="BS318" s="265">
        <v>0.17704</v>
      </c>
      <c r="BT318" s="265">
        <v>0.25202999999999998</v>
      </c>
      <c r="BU318" s="265">
        <v>1.4557E-2</v>
      </c>
      <c r="BV318" s="265">
        <v>8.5962E-3</v>
      </c>
      <c r="BW318" s="265">
        <v>7.8174999999999994E-2</v>
      </c>
      <c r="BX318" s="265">
        <v>2.4514999999999999E-2</v>
      </c>
      <c r="BY318" s="265">
        <v>0.81306999999999996</v>
      </c>
      <c r="BZ318" s="265">
        <v>0.81125000000000003</v>
      </c>
      <c r="CA318" s="265">
        <v>0.97399999999999998</v>
      </c>
      <c r="CB318" s="265">
        <v>0.88519999999999999</v>
      </c>
      <c r="CC318" s="265">
        <v>0.99944</v>
      </c>
      <c r="CD318" s="265">
        <v>0.80474000000000001</v>
      </c>
      <c r="CE318" s="265">
        <v>0.75912999999999997</v>
      </c>
      <c r="CF318" s="265">
        <v>0.81742999999999999</v>
      </c>
      <c r="CG318" s="265">
        <v>0.75412999999999997</v>
      </c>
      <c r="CH318" s="265">
        <v>0.77388999999999997</v>
      </c>
      <c r="CI318" s="265">
        <v>0.78485000000000005</v>
      </c>
      <c r="CJ318" s="265">
        <v>0.77910999999999997</v>
      </c>
      <c r="CK318" s="265">
        <v>0.82059000000000004</v>
      </c>
      <c r="CL318" s="265">
        <v>0.66896999999999995</v>
      </c>
      <c r="CM318" s="265">
        <v>4.7306000000000001E-2</v>
      </c>
      <c r="CN318" s="265">
        <v>2.0202000000000001E-2</v>
      </c>
      <c r="CO318" s="265">
        <v>4.7676999999999997E-2</v>
      </c>
      <c r="CP318" s="265">
        <v>4.8097000000000001E-2</v>
      </c>
      <c r="CQ318" s="265">
        <v>4.5809999999999997E-2</v>
      </c>
      <c r="CR318" s="265">
        <v>0.03</v>
      </c>
      <c r="CS318" s="265">
        <v>2.0407999999999999E-2</v>
      </c>
      <c r="CT318" s="265">
        <v>3.0928000000000001E-2</v>
      </c>
      <c r="CU318" s="265">
        <v>0.03</v>
      </c>
      <c r="CV318" s="265">
        <v>4.0915E-2</v>
      </c>
      <c r="CW318" s="265">
        <v>6.0606E-2</v>
      </c>
      <c r="CX318" s="265">
        <v>3.0928000000000001E-2</v>
      </c>
      <c r="CY318" s="265">
        <v>5.1546000000000002E-2</v>
      </c>
      <c r="CZ318" s="265">
        <v>0.12277</v>
      </c>
      <c r="DA318" s="265">
        <v>0.10133</v>
      </c>
      <c r="DB318" s="265">
        <v>1.0101000000000001E-2</v>
      </c>
      <c r="DC318" s="265">
        <v>1.0309E-2</v>
      </c>
      <c r="DD318" s="265">
        <v>1.0101000000000001E-2</v>
      </c>
      <c r="DE318" s="265">
        <v>2.4743000000000001E-2</v>
      </c>
      <c r="DF318" s="265">
        <v>3.1399999999999999E-4</v>
      </c>
      <c r="DG318" s="265">
        <v>3.4759999999999999E-4</v>
      </c>
      <c r="DH318" s="265">
        <v>1.3193E-2</v>
      </c>
      <c r="DI318" s="265">
        <v>0</v>
      </c>
      <c r="DJ318" s="265">
        <v>0</v>
      </c>
      <c r="DK318" s="265">
        <v>2.6000000000000001E-6</v>
      </c>
      <c r="DL318" s="265">
        <v>0</v>
      </c>
      <c r="DM318" s="265">
        <v>4.3300000000000001E-4</v>
      </c>
      <c r="DN318" s="265">
        <v>7.9999999999999996E-7</v>
      </c>
      <c r="DO318" s="265">
        <v>0</v>
      </c>
      <c r="DP318" s="265">
        <v>7.9999999999999996E-7</v>
      </c>
      <c r="DQ318" s="265">
        <v>5.5999999999999997E-6</v>
      </c>
      <c r="DR318" s="265">
        <v>1.8025999999999999E-3</v>
      </c>
      <c r="DS318" s="265">
        <v>9.2443999999999998E-3</v>
      </c>
      <c r="DT318" s="265">
        <v>1.3254E-2</v>
      </c>
      <c r="DU318" s="265">
        <v>0</v>
      </c>
      <c r="DV318" s="265">
        <v>0</v>
      </c>
      <c r="DW318" s="265">
        <v>0</v>
      </c>
      <c r="DX318" s="265">
        <v>1.9821999999999999E-3</v>
      </c>
      <c r="DY318" s="265">
        <v>2.2260000000000001E-3</v>
      </c>
      <c r="DZ318" s="265">
        <v>0</v>
      </c>
      <c r="EA318" s="265">
        <v>0</v>
      </c>
      <c r="EB318" s="265">
        <v>0</v>
      </c>
      <c r="EC318" s="265">
        <v>0</v>
      </c>
      <c r="ED318" s="265">
        <v>0</v>
      </c>
      <c r="EE318" s="265">
        <v>0</v>
      </c>
      <c r="EF318" s="265">
        <v>9.4039999999999998E-4</v>
      </c>
      <c r="EG318" s="265">
        <v>0</v>
      </c>
      <c r="EH318" s="265">
        <v>3.9999999999999998E-7</v>
      </c>
      <c r="EI318" s="265">
        <v>4.4898E-2</v>
      </c>
      <c r="EJ318" s="265">
        <v>3.5052E-2</v>
      </c>
      <c r="EK318" s="265">
        <v>1.0101000000000001E-2</v>
      </c>
      <c r="EL318" s="265">
        <v>2.0833000000000001E-2</v>
      </c>
      <c r="EM318" s="265">
        <v>8.6000000000000007E-6</v>
      </c>
      <c r="EN318" s="265">
        <v>6.0000000000000002E-6</v>
      </c>
      <c r="EO318" s="265">
        <v>0.14706</v>
      </c>
      <c r="EP318" s="265">
        <v>5.9401000000000002E-2</v>
      </c>
      <c r="EQ318" s="265">
        <v>1.9181999999999999E-3</v>
      </c>
      <c r="ER318" s="265">
        <v>2.4191999999999998E-3</v>
      </c>
      <c r="ES318" s="265">
        <v>2.1018E-3</v>
      </c>
      <c r="ET318" s="265">
        <v>2.2568000000000002E-3</v>
      </c>
      <c r="EU318" s="265">
        <v>2.0005999999999999E-3</v>
      </c>
      <c r="EV318" s="265">
        <v>1.6584E-3</v>
      </c>
      <c r="EW318" s="265">
        <v>2.0617999999999999E-3</v>
      </c>
      <c r="EX318" s="265">
        <v>2.2254000000000002E-3</v>
      </c>
      <c r="EY318" s="265">
        <v>2.0831999999999999E-3</v>
      </c>
      <c r="EZ318" s="265">
        <v>6.4768000000000006E-2</v>
      </c>
      <c r="FA318" s="265">
        <v>2.4394E-3</v>
      </c>
      <c r="FB318" s="265">
        <v>2.1424E-3</v>
      </c>
      <c r="FC318" s="265">
        <v>1.8912E-3</v>
      </c>
      <c r="FD318" s="265">
        <v>2.4358000000000001E-3</v>
      </c>
      <c r="FE318" s="265">
        <v>1.6206E-3</v>
      </c>
      <c r="FF318" s="265">
        <v>2.4248E-3</v>
      </c>
      <c r="FG318" s="265">
        <v>2.6150000000000001E-3</v>
      </c>
      <c r="FH318" s="265">
        <v>2.3376E-3</v>
      </c>
      <c r="FI318" s="265">
        <v>2.2485999999999999E-3</v>
      </c>
      <c r="FJ318" s="265">
        <v>3.0000000000000001E-6</v>
      </c>
      <c r="FK318" s="265">
        <v>3.4000000000000001E-6</v>
      </c>
      <c r="FL318" s="265">
        <v>3.4354000000000003E-2</v>
      </c>
      <c r="FM318" s="265">
        <v>3.7463999999999997E-2</v>
      </c>
      <c r="FN318" s="265">
        <v>0.3659</v>
      </c>
      <c r="FO318" s="265">
        <v>0.40600000000000003</v>
      </c>
      <c r="FP318" s="265">
        <v>7.4065000000000006E-2</v>
      </c>
      <c r="FQ318" s="265">
        <v>0.37773000000000001</v>
      </c>
      <c r="FR318" s="265">
        <v>0.25985000000000003</v>
      </c>
      <c r="FS318" s="265">
        <v>0.24590000000000001</v>
      </c>
      <c r="FT318" s="265">
        <v>0.52134000000000003</v>
      </c>
      <c r="FU318" s="265">
        <v>0.51732999999999996</v>
      </c>
      <c r="FV318" s="265">
        <v>0.18029000000000001</v>
      </c>
      <c r="FW318" s="265">
        <v>8.8072999999999999E-2</v>
      </c>
      <c r="FX318" s="265">
        <v>0.33359</v>
      </c>
      <c r="FY318" s="265">
        <v>8.0541000000000001E-2</v>
      </c>
      <c r="FZ318" s="265">
        <v>8.8072999999999999E-2</v>
      </c>
      <c r="GA318" s="265">
        <v>0.29951</v>
      </c>
      <c r="GB318" s="265">
        <v>0.13628999999999999</v>
      </c>
      <c r="GC318" s="265">
        <v>0.17749999999999999</v>
      </c>
      <c r="GD318" s="265">
        <v>0.47227999999999998</v>
      </c>
      <c r="GE318" s="265">
        <v>0.27217000000000002</v>
      </c>
      <c r="GF318" s="265">
        <v>0.32073000000000002</v>
      </c>
      <c r="GG318" s="265">
        <v>0.12615000000000001</v>
      </c>
      <c r="GH318" s="265">
        <v>0.14266999999999999</v>
      </c>
      <c r="GI318" s="265">
        <v>0.12689</v>
      </c>
      <c r="GJ318" s="265">
        <v>0.42768</v>
      </c>
      <c r="GK318" s="265">
        <v>0.43665999999999999</v>
      </c>
      <c r="GL318" s="265">
        <v>0.22950999999999999</v>
      </c>
      <c r="GM318" s="265">
        <v>0.3921</v>
      </c>
      <c r="GN318" s="265">
        <v>0.19044</v>
      </c>
      <c r="GO318" s="265">
        <v>0.39895000000000003</v>
      </c>
      <c r="GP318" s="265">
        <v>0.31685000000000002</v>
      </c>
      <c r="GQ318" s="265">
        <v>0.32162000000000002</v>
      </c>
      <c r="GR318" s="265">
        <v>0.28272999999999998</v>
      </c>
      <c r="GS318" s="265">
        <v>0.33251999999999998</v>
      </c>
      <c r="GT318" s="265">
        <v>0.32604</v>
      </c>
      <c r="GU318" s="265">
        <v>0.32779000000000003</v>
      </c>
      <c r="GV318" s="265">
        <v>0.32485000000000003</v>
      </c>
      <c r="GW318" s="265">
        <v>0.27317999999999998</v>
      </c>
      <c r="GX318" s="265">
        <v>0.40865000000000001</v>
      </c>
      <c r="GY318" s="265">
        <v>8.8036000000000003E-2</v>
      </c>
      <c r="GZ318" s="265">
        <v>6.9311999999999999E-2</v>
      </c>
      <c r="HA318" s="265">
        <v>0.37064000000000002</v>
      </c>
      <c r="HB318" s="265">
        <v>0.34397</v>
      </c>
      <c r="HC318" s="265">
        <v>0.27768999999999999</v>
      </c>
      <c r="HD318" s="265">
        <v>0.18435000000000001</v>
      </c>
      <c r="HE318" s="265">
        <v>0.40828999999999999</v>
      </c>
      <c r="HF318" s="265">
        <v>0.17424999999999999</v>
      </c>
      <c r="HG318" s="265">
        <v>0.40881000000000001</v>
      </c>
      <c r="HH318" s="265">
        <v>0.40970000000000001</v>
      </c>
      <c r="HI318" s="265">
        <v>0.40789999999999998</v>
      </c>
      <c r="HJ318" s="265">
        <v>0.18848999999999999</v>
      </c>
      <c r="HK318" s="265">
        <v>0.45404</v>
      </c>
      <c r="HL318" s="265">
        <v>0.42547000000000001</v>
      </c>
      <c r="HM318" s="265">
        <v>0.31830000000000003</v>
      </c>
      <c r="HN318" s="265">
        <v>0.31440000000000001</v>
      </c>
      <c r="HO318" s="265">
        <v>0.31097000000000002</v>
      </c>
      <c r="HP318" s="265">
        <v>0.32174000000000003</v>
      </c>
      <c r="HQ318" s="265">
        <v>0.17859</v>
      </c>
      <c r="HR318" s="265">
        <v>0.16933999999999999</v>
      </c>
      <c r="HS318" s="265">
        <v>0.27122000000000002</v>
      </c>
      <c r="HT318" s="265">
        <v>0.16883000000000001</v>
      </c>
      <c r="HU318" s="265">
        <v>0.17705000000000001</v>
      </c>
      <c r="HV318" s="265">
        <v>0.31983</v>
      </c>
      <c r="HW318" s="265">
        <v>0.12497999999999999</v>
      </c>
      <c r="HX318" s="265">
        <v>0.15198</v>
      </c>
      <c r="HY318" s="265">
        <v>9.7203999999999999E-2</v>
      </c>
      <c r="HZ318" s="265">
        <v>0.20352000000000001</v>
      </c>
      <c r="IA318" s="265">
        <v>0.26734999999999998</v>
      </c>
      <c r="IB318" s="265">
        <v>0.27284000000000003</v>
      </c>
      <c r="IC318" s="265">
        <v>0.26650000000000001</v>
      </c>
      <c r="ID318" s="265">
        <v>0.27063999999999999</v>
      </c>
      <c r="IE318" s="265">
        <v>0.27804000000000001</v>
      </c>
      <c r="IF318" s="265">
        <v>0.28204000000000001</v>
      </c>
      <c r="IG318" s="265">
        <v>0.34597</v>
      </c>
      <c r="IH318" s="265">
        <v>0.42796000000000001</v>
      </c>
      <c r="II318" s="265">
        <v>0.19308</v>
      </c>
      <c r="IJ318" s="265">
        <v>0.26079999999999998</v>
      </c>
      <c r="IK318" s="265">
        <v>0.26039000000000001</v>
      </c>
      <c r="IL318" s="265">
        <v>0.37952999999999998</v>
      </c>
      <c r="IM318" s="265">
        <v>0.21546000000000001</v>
      </c>
      <c r="IN318" s="265">
        <v>0.15553</v>
      </c>
      <c r="IO318" s="265">
        <v>4.9195000000000003E-2</v>
      </c>
      <c r="IP318" s="265">
        <v>0.34992000000000001</v>
      </c>
      <c r="IQ318" s="265">
        <v>0.31131999999999999</v>
      </c>
      <c r="IR318" s="265">
        <v>0.13094</v>
      </c>
      <c r="IS318" s="265">
        <v>0.41404000000000002</v>
      </c>
      <c r="IT318" s="265">
        <v>0.11508</v>
      </c>
      <c r="IU318" s="265">
        <v>0.33803</v>
      </c>
      <c r="IV318" s="265">
        <v>0.50727999999999995</v>
      </c>
      <c r="IW318" s="265">
        <v>0.26083000000000001</v>
      </c>
      <c r="IX318" s="265">
        <v>0.33062999999999998</v>
      </c>
      <c r="IY318" s="265">
        <v>0.20374999999999999</v>
      </c>
      <c r="IZ318" s="265">
        <v>0.19439999999999999</v>
      </c>
      <c r="JA318" s="265">
        <v>0.19941</v>
      </c>
      <c r="JB318" s="265">
        <v>0.19170000000000001</v>
      </c>
      <c r="JC318" s="265">
        <v>0.20562</v>
      </c>
      <c r="JD318" s="265">
        <v>0.21807000000000001</v>
      </c>
      <c r="JE318" s="265">
        <v>0.39562999999999998</v>
      </c>
      <c r="JF318" s="265">
        <v>9.2044000000000001E-2</v>
      </c>
      <c r="JG318" s="265">
        <v>0.29947000000000001</v>
      </c>
      <c r="JH318" s="265">
        <v>0.22508</v>
      </c>
      <c r="JI318" s="265">
        <v>0.15569</v>
      </c>
      <c r="JJ318" s="265">
        <v>0.15128</v>
      </c>
      <c r="JK318" s="265">
        <v>0.19120999999999999</v>
      </c>
      <c r="JL318" s="265">
        <v>0.20362</v>
      </c>
      <c r="JM318" s="265">
        <v>0.36105999999999999</v>
      </c>
      <c r="JN318" s="265">
        <v>0.27986</v>
      </c>
      <c r="JO318" s="265">
        <v>0.31517000000000001</v>
      </c>
      <c r="JP318" s="265">
        <v>0.11505</v>
      </c>
      <c r="JQ318" s="265">
        <v>0.32329999999999998</v>
      </c>
      <c r="JR318" s="265">
        <v>0.27492</v>
      </c>
      <c r="JS318" s="265">
        <v>0.25756000000000001</v>
      </c>
      <c r="JT318" s="265">
        <v>6.6348000000000004E-2</v>
      </c>
      <c r="JU318" s="265">
        <v>0.24213999999999999</v>
      </c>
      <c r="JV318" s="265">
        <v>0.22561999999999999</v>
      </c>
      <c r="JW318" s="265">
        <v>0.33132</v>
      </c>
      <c r="JX318" s="265">
        <v>0.32818000000000003</v>
      </c>
      <c r="JY318" s="265">
        <v>0.31678000000000001</v>
      </c>
      <c r="JZ318" s="265">
        <v>0.30084</v>
      </c>
      <c r="KA318" s="265">
        <v>0.45954</v>
      </c>
      <c r="KB318" s="265">
        <v>0.59670000000000001</v>
      </c>
      <c r="KC318" s="265">
        <v>9.5619999999999997E-2</v>
      </c>
      <c r="KD318" s="265">
        <v>7.3066000000000006E-2</v>
      </c>
      <c r="KE318" s="265">
        <v>7.7859999999999999E-2</v>
      </c>
      <c r="KF318" s="265">
        <v>8.2268999999999995E-2</v>
      </c>
      <c r="KG318" s="265">
        <v>7.8432000000000002E-2</v>
      </c>
      <c r="KH318" s="265">
        <v>0.2702</v>
      </c>
      <c r="KI318" s="265">
        <v>0.24875</v>
      </c>
      <c r="KJ318" s="265">
        <v>0.24276</v>
      </c>
      <c r="KK318" s="265">
        <v>0.51231000000000004</v>
      </c>
      <c r="KL318" s="265">
        <v>0.46847</v>
      </c>
      <c r="KM318" s="265">
        <v>0.86063999999999996</v>
      </c>
      <c r="KN318" s="265">
        <v>0.77414000000000005</v>
      </c>
      <c r="KO318" s="265">
        <v>0.68196999999999997</v>
      </c>
      <c r="KP318" s="265">
        <v>4.8646644147744417E-3</v>
      </c>
      <c r="KQ318" s="265">
        <v>0.53371999999999997</v>
      </c>
      <c r="KR318" s="265">
        <v>0.48314000000000001</v>
      </c>
      <c r="KS318" s="265">
        <v>0.44389000000000001</v>
      </c>
      <c r="KT318" s="265">
        <v>0.86535825613267958</v>
      </c>
      <c r="KU318" s="265">
        <v>0.56749000000000005</v>
      </c>
      <c r="KV318" s="265">
        <v>0.71508000000000005</v>
      </c>
      <c r="KW318" s="265">
        <v>0.76566999999999996</v>
      </c>
      <c r="KX318" s="265">
        <v>0.83377999999999997</v>
      </c>
      <c r="KY318" s="265">
        <v>0.92972999999999995</v>
      </c>
      <c r="KZ318" s="265">
        <v>0.99514999999999998</v>
      </c>
      <c r="LA318" s="265">
        <v>0.98741000000000001</v>
      </c>
      <c r="LB318" s="265">
        <v>0.93052000000000001</v>
      </c>
      <c r="LC318" s="265">
        <v>1</v>
      </c>
      <c r="LD318" s="265">
        <v>0</v>
      </c>
      <c r="LE318" s="265">
        <v>2.9804000000000001E-2</v>
      </c>
      <c r="LF318" s="265">
        <v>0</v>
      </c>
      <c r="LG318" s="265">
        <v>0</v>
      </c>
      <c r="LH318" s="431">
        <v>5.0731148803606629E-4</v>
      </c>
      <c r="LI318" s="431">
        <v>4.3381232535466552E-4</v>
      </c>
      <c r="LJ318" s="431">
        <v>4.3609592830762267E-4</v>
      </c>
      <c r="LK318" s="431">
        <v>1.9205633725505322E-4</v>
      </c>
      <c r="LL318" s="431">
        <v>3.0042786966077983E-4</v>
      </c>
      <c r="LM318" s="431">
        <v>1.2409299961291254E-4</v>
      </c>
      <c r="LN318" s="431">
        <v>1.8267049745190889E-4</v>
      </c>
      <c r="LO318" s="431">
        <v>5.6633922213222831E-5</v>
      </c>
      <c r="LP318" s="431">
        <v>1.1880663805641234E-4</v>
      </c>
      <c r="LQ318" s="431">
        <v>4.6260825911303982E-5</v>
      </c>
      <c r="LR318" s="431">
        <v>4.3635329348035157E-4</v>
      </c>
      <c r="LS318" s="431">
        <v>2.5638155057094991E-4</v>
      </c>
      <c r="LT318" s="431">
        <v>4.3650722363963723E-4</v>
      </c>
      <c r="LU318" s="431">
        <v>1.6516113828402013E-4</v>
      </c>
      <c r="LV318" s="431">
        <v>2.5883995112963021E-4</v>
      </c>
      <c r="LW318" s="431">
        <v>1.1509341857163236E-4</v>
      </c>
      <c r="LX318" s="431">
        <v>2.1352340991143137E-4</v>
      </c>
      <c r="LY318" s="431">
        <v>1.201445993501693E-4</v>
      </c>
      <c r="LZ318" s="431">
        <v>4.7958054346963763E-4</v>
      </c>
      <c r="MA318" s="431">
        <v>3.7322446587495506E-4</v>
      </c>
      <c r="MB318" s="431">
        <v>4.9143366049975157E-4</v>
      </c>
      <c r="MC318" s="431">
        <v>2.0435867190826684E-4</v>
      </c>
      <c r="MD318" s="431">
        <v>1.5588151291012764E-4</v>
      </c>
      <c r="ME318" s="431">
        <v>3.0386837897822261E-4</v>
      </c>
      <c r="MF318" s="431">
        <v>3.576992021407932E-4</v>
      </c>
      <c r="MG318" s="431">
        <v>2.9315578285604715E-4</v>
      </c>
      <c r="MH318" s="266"/>
      <c r="MI318" s="266"/>
      <c r="MJ318" s="266"/>
      <c r="MK318" s="266"/>
      <c r="ML318" s="266"/>
      <c r="MM318" s="266"/>
      <c r="MN318" s="266"/>
      <c r="MO318" s="266"/>
      <c r="MP318" s="266"/>
      <c r="MQ318" s="266"/>
      <c r="MR318" s="266"/>
      <c r="MS318" s="266"/>
      <c r="MT318" s="266"/>
      <c r="MU318" s="266"/>
      <c r="MV318" s="266"/>
      <c r="MW318" s="266"/>
      <c r="MX318" s="266"/>
      <c r="MY318" s="266"/>
      <c r="MZ318" s="266"/>
      <c r="NA318" s="266"/>
      <c r="NB318" s="266"/>
      <c r="NC318" s="266"/>
      <c r="ND318" s="266"/>
      <c r="NE318" s="266"/>
      <c r="NF318" s="266"/>
      <c r="NG318" s="266"/>
      <c r="NH318" s="266"/>
      <c r="NI318" s="266"/>
      <c r="NJ318" s="266"/>
      <c r="NK318" s="266"/>
      <c r="NL318" s="266"/>
      <c r="NM318" s="266"/>
      <c r="NN318" s="266"/>
      <c r="NO318" s="266"/>
      <c r="NP318" s="266"/>
      <c r="NQ318" s="266"/>
      <c r="NR318" s="266"/>
      <c r="NS318" s="266"/>
      <c r="NT318" s="266"/>
      <c r="NU318" s="266"/>
      <c r="NV318" s="266"/>
      <c r="NW318" s="266"/>
      <c r="NX318" s="266"/>
      <c r="NY318" s="266"/>
      <c r="NZ318" s="266"/>
      <c r="OA318" s="266"/>
      <c r="OB318" s="266"/>
      <c r="OC318" s="266"/>
      <c r="OD318" s="266"/>
      <c r="OE318" s="266"/>
      <c r="OF318" s="266"/>
      <c r="OG318" s="266"/>
      <c r="OH318" s="266"/>
      <c r="OI318" s="266"/>
      <c r="OJ318" s="266"/>
      <c r="OK318" s="266"/>
      <c r="OL318" s="266"/>
      <c r="OM318" s="266"/>
      <c r="ON318" s="267"/>
    </row>
    <row r="319" spans="1:404">
      <c r="A319" s="261">
        <v>694</v>
      </c>
      <c r="B319" s="265">
        <v>3.3845E-2</v>
      </c>
      <c r="C319" s="265">
        <v>3.7793E-2</v>
      </c>
      <c r="D319" s="265">
        <v>4.1632000000000002E-2</v>
      </c>
      <c r="E319" s="265">
        <v>4.7953000000000003E-2</v>
      </c>
      <c r="F319" s="265">
        <v>3.1992E-2</v>
      </c>
      <c r="G319" s="265">
        <v>3.3671E-2</v>
      </c>
      <c r="H319" s="265">
        <v>0.10566</v>
      </c>
      <c r="I319" s="265">
        <v>0.22070000000000001</v>
      </c>
      <c r="J319" s="265">
        <v>0.19883999999999999</v>
      </c>
      <c r="K319" s="265">
        <v>1.5796000000000001E-2</v>
      </c>
      <c r="L319" s="265">
        <v>1.8671E-2</v>
      </c>
      <c r="M319" s="265">
        <v>2.3406E-2</v>
      </c>
      <c r="N319" s="265">
        <v>0.13372000000000001</v>
      </c>
      <c r="O319" s="265">
        <v>5.9789000000000002E-2</v>
      </c>
      <c r="P319" s="265">
        <v>3.1986000000000001E-2</v>
      </c>
      <c r="Q319" s="265">
        <v>2.2834E-2</v>
      </c>
      <c r="R319" s="265">
        <v>4.5027999999999999E-2</v>
      </c>
      <c r="S319" s="265">
        <v>0.15856999999999999</v>
      </c>
      <c r="T319" s="265">
        <v>0.11040999999999999</v>
      </c>
      <c r="U319" s="265">
        <v>0.12021999999999999</v>
      </c>
      <c r="V319" s="265">
        <v>7.8758999999999996E-2</v>
      </c>
      <c r="W319" s="265">
        <v>3.8095999999999998E-2</v>
      </c>
      <c r="X319" s="265">
        <v>3.5466999999999999E-2</v>
      </c>
      <c r="Y319" s="265">
        <v>3.4757999999999997E-2</v>
      </c>
      <c r="Z319" s="265">
        <v>2.5922000000000001E-2</v>
      </c>
      <c r="AA319" s="265">
        <v>3.4613999999999999E-2</v>
      </c>
      <c r="AB319" s="265">
        <v>2.4448000000000001E-2</v>
      </c>
      <c r="AC319" s="265">
        <v>0.22345999999999999</v>
      </c>
      <c r="AD319" s="265">
        <v>0.15093999999999999</v>
      </c>
      <c r="AE319" s="265">
        <v>2.9401E-2</v>
      </c>
      <c r="AF319" s="265">
        <v>2.5087000000000002E-2</v>
      </c>
      <c r="AG319" s="265">
        <v>3.3396000000000002E-2</v>
      </c>
      <c r="AH319" s="265">
        <v>1.7167999999999999E-2</v>
      </c>
      <c r="AI319" s="265">
        <v>2.0976999999999999E-2</v>
      </c>
      <c r="AJ319" s="265">
        <v>2.8278000000000001E-2</v>
      </c>
      <c r="AK319" s="265">
        <v>2.0333E-2</v>
      </c>
      <c r="AL319" s="265">
        <v>2.0278999999999998E-2</v>
      </c>
      <c r="AM319" s="265">
        <v>1.9630000000000002E-2</v>
      </c>
      <c r="AN319" s="265">
        <v>1.8932000000000001E-2</v>
      </c>
      <c r="AO319" s="265">
        <v>1.6396999999999998E-2</v>
      </c>
      <c r="AP319" s="265">
        <v>1.9137999999999999E-2</v>
      </c>
      <c r="AQ319" s="265">
        <v>1.5546000000000001E-2</v>
      </c>
      <c r="AR319" s="265">
        <v>1.6308E-2</v>
      </c>
      <c r="AS319" s="265">
        <v>1.5841999999999998E-2</v>
      </c>
      <c r="AT319" s="265">
        <v>1.5008000000000001E-2</v>
      </c>
      <c r="AU319" s="265">
        <v>1.5174999999999999E-2</v>
      </c>
      <c r="AV319" s="265">
        <v>1.4194999999999999E-2</v>
      </c>
      <c r="AW319" s="265">
        <v>2.5038000000000001E-2</v>
      </c>
      <c r="AX319" s="265">
        <v>2.3911000000000002E-2</v>
      </c>
      <c r="AY319" s="265">
        <v>2.0091999999999999E-2</v>
      </c>
      <c r="AZ319" s="265">
        <v>1.5298000000000001E-2</v>
      </c>
      <c r="BA319" s="265">
        <v>2.4212000000000001E-2</v>
      </c>
      <c r="BB319" s="265">
        <v>2.4212000000000001E-2</v>
      </c>
      <c r="BC319" s="265">
        <v>2.4191000000000001E-2</v>
      </c>
      <c r="BD319" s="265">
        <v>2.4212000000000001E-2</v>
      </c>
      <c r="BE319" s="265">
        <v>3.4433999999999999E-2</v>
      </c>
      <c r="BF319" s="265">
        <v>2.9047E-2</v>
      </c>
      <c r="BG319" s="265">
        <v>0.17077000000000001</v>
      </c>
      <c r="BH319" s="265">
        <v>0.17391999999999999</v>
      </c>
      <c r="BI319" s="265">
        <v>0.47493000000000002</v>
      </c>
      <c r="BJ319" s="265">
        <v>0.43214999999999998</v>
      </c>
      <c r="BK319" s="265">
        <v>0.10390000000000001</v>
      </c>
      <c r="BL319" s="265">
        <v>0.23121</v>
      </c>
      <c r="BM319" s="265">
        <v>0.1439</v>
      </c>
      <c r="BN319" s="265">
        <v>0.26898</v>
      </c>
      <c r="BO319" s="265">
        <v>0.37713999999999998</v>
      </c>
      <c r="BP319" s="265">
        <v>1.5495999999999999E-2</v>
      </c>
      <c r="BQ319" s="265">
        <v>0.17219999999999999</v>
      </c>
      <c r="BR319" s="265">
        <v>0.27337</v>
      </c>
      <c r="BS319" s="265">
        <v>0.17756</v>
      </c>
      <c r="BT319" s="265">
        <v>0.25722</v>
      </c>
      <c r="BU319" s="265">
        <v>1.2123E-2</v>
      </c>
      <c r="BV319" s="265">
        <v>6.3486000000000002E-3</v>
      </c>
      <c r="BW319" s="265">
        <v>9.1263999999999998E-2</v>
      </c>
      <c r="BX319" s="265">
        <v>2.5798999999999999E-2</v>
      </c>
      <c r="BY319" s="265">
        <v>0.81555</v>
      </c>
      <c r="BZ319" s="265">
        <v>0.81433</v>
      </c>
      <c r="CA319" s="265">
        <v>0.97199999999999998</v>
      </c>
      <c r="CB319" s="265">
        <v>0.88756000000000002</v>
      </c>
      <c r="CC319" s="265">
        <v>0.99972000000000005</v>
      </c>
      <c r="CD319" s="265">
        <v>0.80747999999999998</v>
      </c>
      <c r="CE319" s="265">
        <v>0.76117000000000001</v>
      </c>
      <c r="CF319" s="265">
        <v>0.82018999999999997</v>
      </c>
      <c r="CG319" s="265">
        <v>0.76021000000000005</v>
      </c>
      <c r="CH319" s="265">
        <v>0.77688000000000001</v>
      </c>
      <c r="CI319" s="265">
        <v>0.78817999999999999</v>
      </c>
      <c r="CJ319" s="265">
        <v>0.78195999999999999</v>
      </c>
      <c r="CK319" s="265">
        <v>0.82677999999999996</v>
      </c>
      <c r="CL319" s="265">
        <v>0.67586000000000002</v>
      </c>
      <c r="CM319" s="265">
        <v>4.6218000000000002E-2</v>
      </c>
      <c r="CN319" s="265">
        <v>2.0202000000000001E-2</v>
      </c>
      <c r="CO319" s="265">
        <v>4.6843000000000003E-2</v>
      </c>
      <c r="CP319" s="265">
        <v>4.6894999999999999E-2</v>
      </c>
      <c r="CQ319" s="265">
        <v>4.4665000000000003E-2</v>
      </c>
      <c r="CR319" s="265">
        <v>0.03</v>
      </c>
      <c r="CS319" s="265">
        <v>2.0407999999999999E-2</v>
      </c>
      <c r="CT319" s="265">
        <v>3.0928000000000001E-2</v>
      </c>
      <c r="CU319" s="265">
        <v>0.03</v>
      </c>
      <c r="CV319" s="265">
        <v>4.0103E-2</v>
      </c>
      <c r="CW319" s="265">
        <v>6.0606E-2</v>
      </c>
      <c r="CX319" s="265">
        <v>3.0928000000000001E-2</v>
      </c>
      <c r="CY319" s="265">
        <v>5.1546000000000002E-2</v>
      </c>
      <c r="CZ319" s="265">
        <v>0.11974</v>
      </c>
      <c r="DA319" s="265">
        <v>9.7950999999999996E-2</v>
      </c>
      <c r="DB319" s="265">
        <v>1.0101000000000001E-2</v>
      </c>
      <c r="DC319" s="265">
        <v>1.0309E-2</v>
      </c>
      <c r="DD319" s="265">
        <v>1.0101000000000001E-2</v>
      </c>
      <c r="DE319" s="265">
        <v>2.2681E-2</v>
      </c>
      <c r="DF319" s="265">
        <v>2.9399999999999999E-4</v>
      </c>
      <c r="DG319" s="265">
        <v>3.3080000000000002E-4</v>
      </c>
      <c r="DH319" s="265">
        <v>1.261E-2</v>
      </c>
      <c r="DI319" s="265">
        <v>0</v>
      </c>
      <c r="DJ319" s="265">
        <v>0</v>
      </c>
      <c r="DK319" s="265">
        <v>1.7999999999999999E-6</v>
      </c>
      <c r="DL319" s="265">
        <v>0</v>
      </c>
      <c r="DM319" s="265">
        <v>4.3399999999999998E-4</v>
      </c>
      <c r="DN319" s="265">
        <v>3.9999999999999998E-7</v>
      </c>
      <c r="DO319" s="265">
        <v>0</v>
      </c>
      <c r="DP319" s="265">
        <v>3.9999999999999998E-7</v>
      </c>
      <c r="DQ319" s="265">
        <v>3.8E-6</v>
      </c>
      <c r="DR319" s="265">
        <v>1.6877999999999999E-3</v>
      </c>
      <c r="DS319" s="265">
        <v>8.9432000000000001E-3</v>
      </c>
      <c r="DT319" s="265">
        <v>1.3384999999999999E-2</v>
      </c>
      <c r="DU319" s="265">
        <v>0</v>
      </c>
      <c r="DV319" s="265">
        <v>0</v>
      </c>
      <c r="DW319" s="265">
        <v>0</v>
      </c>
      <c r="DX319" s="265">
        <v>1.7455999999999999E-3</v>
      </c>
      <c r="DY319" s="265">
        <v>1.5399999999999999E-3</v>
      </c>
      <c r="DZ319" s="265">
        <v>0</v>
      </c>
      <c r="EA319" s="265">
        <v>0</v>
      </c>
      <c r="EB319" s="265">
        <v>0</v>
      </c>
      <c r="EC319" s="265">
        <v>0</v>
      </c>
      <c r="ED319" s="265">
        <v>0</v>
      </c>
      <c r="EE319" s="265">
        <v>0</v>
      </c>
      <c r="EF319" s="265">
        <v>9.2719999999999999E-4</v>
      </c>
      <c r="EG319" s="265">
        <v>0</v>
      </c>
      <c r="EH319" s="265">
        <v>1.9999999999999999E-7</v>
      </c>
      <c r="EI319" s="265">
        <v>4.2856999999999999E-2</v>
      </c>
      <c r="EJ319" s="265">
        <v>3.2989999999999998E-2</v>
      </c>
      <c r="EK319" s="265">
        <v>1.0101000000000001E-2</v>
      </c>
      <c r="EL319" s="265">
        <v>2.0833000000000001E-2</v>
      </c>
      <c r="EM319" s="265">
        <v>5.8000000000000004E-6</v>
      </c>
      <c r="EN319" s="265">
        <v>3.9999999999999998E-6</v>
      </c>
      <c r="EO319" s="265">
        <v>0.14216000000000001</v>
      </c>
      <c r="EP319" s="265">
        <v>5.7792999999999997E-2</v>
      </c>
      <c r="EQ319" s="265">
        <v>1.8615999999999999E-3</v>
      </c>
      <c r="ER319" s="265">
        <v>2.3755999999999998E-3</v>
      </c>
      <c r="ES319" s="265">
        <v>2.0674000000000001E-3</v>
      </c>
      <c r="ET319" s="265">
        <v>2.1854000000000001E-3</v>
      </c>
      <c r="EU319" s="265">
        <v>1.9848000000000001E-3</v>
      </c>
      <c r="EV319" s="265">
        <v>1.6642E-3</v>
      </c>
      <c r="EW319" s="265">
        <v>2.0314E-3</v>
      </c>
      <c r="EX319" s="265">
        <v>2.1792000000000001E-3</v>
      </c>
      <c r="EY319" s="265">
        <v>2.0135999999999999E-3</v>
      </c>
      <c r="EZ319" s="265">
        <v>6.3011999999999999E-2</v>
      </c>
      <c r="FA319" s="265">
        <v>2.3782E-3</v>
      </c>
      <c r="FB319" s="265">
        <v>2.1102E-3</v>
      </c>
      <c r="FC319" s="265">
        <v>1.8665999999999999E-3</v>
      </c>
      <c r="FD319" s="265">
        <v>2.3494000000000002E-3</v>
      </c>
      <c r="FE319" s="265">
        <v>1.5847999999999999E-3</v>
      </c>
      <c r="FF319" s="265">
        <v>2.3624000000000002E-3</v>
      </c>
      <c r="FG319" s="265">
        <v>2.5509999999999999E-3</v>
      </c>
      <c r="FH319" s="265">
        <v>2.2648E-3</v>
      </c>
      <c r="FI319" s="265">
        <v>2.1838000000000001E-3</v>
      </c>
      <c r="FJ319" s="265">
        <v>1.9999999999999999E-6</v>
      </c>
      <c r="FK319" s="265">
        <v>2.2000000000000001E-6</v>
      </c>
      <c r="FL319" s="265">
        <v>3.3272999999999997E-2</v>
      </c>
      <c r="FM319" s="265">
        <v>3.6311000000000003E-2</v>
      </c>
      <c r="FN319" s="265">
        <v>0.35372999999999999</v>
      </c>
      <c r="FO319" s="265">
        <v>0.39800000000000002</v>
      </c>
      <c r="FP319" s="265">
        <v>7.2132000000000002E-2</v>
      </c>
      <c r="FQ319" s="265">
        <v>0.36960999999999999</v>
      </c>
      <c r="FR319" s="265">
        <v>0.25296999999999997</v>
      </c>
      <c r="FS319" s="265">
        <v>0.23924000000000001</v>
      </c>
      <c r="FT319" s="265">
        <v>0.51127999999999996</v>
      </c>
      <c r="FU319" s="265">
        <v>0.50763999999999998</v>
      </c>
      <c r="FV319" s="265">
        <v>0.17685999999999999</v>
      </c>
      <c r="FW319" s="265">
        <v>8.5951E-2</v>
      </c>
      <c r="FX319" s="265">
        <v>0.32601000000000002</v>
      </c>
      <c r="FY319" s="265">
        <v>7.8801999999999997E-2</v>
      </c>
      <c r="FZ319" s="265">
        <v>8.5951E-2</v>
      </c>
      <c r="GA319" s="265">
        <v>0.29294999999999999</v>
      </c>
      <c r="GB319" s="265">
        <v>0.13320000000000001</v>
      </c>
      <c r="GC319" s="265">
        <v>0.17233999999999999</v>
      </c>
      <c r="GD319" s="265">
        <v>0.46240999999999999</v>
      </c>
      <c r="GE319" s="265">
        <v>0.26502999999999999</v>
      </c>
      <c r="GF319" s="265">
        <v>0.31373000000000001</v>
      </c>
      <c r="GG319" s="265">
        <v>0.12427000000000001</v>
      </c>
      <c r="GH319" s="265">
        <v>0.13983000000000001</v>
      </c>
      <c r="GI319" s="265">
        <v>0.12386</v>
      </c>
      <c r="GJ319" s="265">
        <v>0.41859000000000002</v>
      </c>
      <c r="GK319" s="265">
        <v>0.42886000000000002</v>
      </c>
      <c r="GL319" s="265">
        <v>0.22406999999999999</v>
      </c>
      <c r="GM319" s="265">
        <v>0.38358999999999999</v>
      </c>
      <c r="GN319" s="265">
        <v>0.18587000000000001</v>
      </c>
      <c r="GO319" s="265">
        <v>0.39071</v>
      </c>
      <c r="GP319" s="265">
        <v>0.30924000000000001</v>
      </c>
      <c r="GQ319" s="265">
        <v>0.31390000000000001</v>
      </c>
      <c r="GR319" s="265">
        <v>0.27638000000000001</v>
      </c>
      <c r="GS319" s="265">
        <v>0.32447999999999999</v>
      </c>
      <c r="GT319" s="265">
        <v>0.31842999999999999</v>
      </c>
      <c r="GU319" s="265">
        <v>0.31989000000000001</v>
      </c>
      <c r="GV319" s="265">
        <v>0.31696999999999997</v>
      </c>
      <c r="GW319" s="265">
        <v>0.26595000000000002</v>
      </c>
      <c r="GX319" s="265">
        <v>0.39978000000000002</v>
      </c>
      <c r="GY319" s="265">
        <v>8.5777999999999993E-2</v>
      </c>
      <c r="GZ319" s="265">
        <v>6.7517999999999995E-2</v>
      </c>
      <c r="HA319" s="265">
        <v>0.36347000000000002</v>
      </c>
      <c r="HB319" s="265">
        <v>0.33654000000000001</v>
      </c>
      <c r="HC319" s="265">
        <v>0.27228000000000002</v>
      </c>
      <c r="HD319" s="265">
        <v>0.17971999999999999</v>
      </c>
      <c r="HE319" s="265">
        <v>0.39922000000000002</v>
      </c>
      <c r="HF319" s="265">
        <v>0.16994000000000001</v>
      </c>
      <c r="HG319" s="265">
        <v>0.39990999999999999</v>
      </c>
      <c r="HH319" s="265">
        <v>0.40064</v>
      </c>
      <c r="HI319" s="265">
        <v>0.39893000000000001</v>
      </c>
      <c r="HJ319" s="265">
        <v>0.18482000000000001</v>
      </c>
      <c r="HK319" s="265">
        <v>0.44389000000000001</v>
      </c>
      <c r="HL319" s="265">
        <v>0.41443000000000002</v>
      </c>
      <c r="HM319" s="265">
        <v>0.31075000000000003</v>
      </c>
      <c r="HN319" s="265">
        <v>0.30717</v>
      </c>
      <c r="HO319" s="265">
        <v>0.30367</v>
      </c>
      <c r="HP319" s="265">
        <v>0.31546000000000002</v>
      </c>
      <c r="HQ319" s="265">
        <v>0.17485000000000001</v>
      </c>
      <c r="HR319" s="265">
        <v>0.16511000000000001</v>
      </c>
      <c r="HS319" s="265">
        <v>0.26469999999999999</v>
      </c>
      <c r="HT319" s="265">
        <v>0.16558999999999999</v>
      </c>
      <c r="HU319" s="265">
        <v>0.17347000000000001</v>
      </c>
      <c r="HV319" s="265">
        <v>0.31194</v>
      </c>
      <c r="HW319" s="265">
        <v>0.12175</v>
      </c>
      <c r="HX319" s="265">
        <v>0.14960000000000001</v>
      </c>
      <c r="HY319" s="265">
        <v>9.4897999999999996E-2</v>
      </c>
      <c r="HZ319" s="265">
        <v>0.19921</v>
      </c>
      <c r="IA319" s="265">
        <v>0.26105</v>
      </c>
      <c r="IB319" s="265">
        <v>0.26643</v>
      </c>
      <c r="IC319" s="265">
        <v>0.26029999999999998</v>
      </c>
      <c r="ID319" s="265">
        <v>0.26447999999999999</v>
      </c>
      <c r="IE319" s="265">
        <v>0.27124999999999999</v>
      </c>
      <c r="IF319" s="265">
        <v>0.27617999999999998</v>
      </c>
      <c r="IG319" s="265">
        <v>0.33778999999999998</v>
      </c>
      <c r="IH319" s="265">
        <v>0.4239</v>
      </c>
      <c r="II319" s="265">
        <v>0.18875</v>
      </c>
      <c r="IJ319" s="265">
        <v>0.25452999999999998</v>
      </c>
      <c r="IK319" s="265">
        <v>0.25431999999999999</v>
      </c>
      <c r="IL319" s="265">
        <v>0.37056</v>
      </c>
      <c r="IM319" s="265">
        <v>0.21004999999999999</v>
      </c>
      <c r="IN319" s="265">
        <v>0.15246000000000001</v>
      </c>
      <c r="IO319" s="265">
        <v>4.7586000000000003E-2</v>
      </c>
      <c r="IP319" s="265">
        <v>0.34189999999999998</v>
      </c>
      <c r="IQ319" s="265">
        <v>0.30453999999999998</v>
      </c>
      <c r="IR319" s="265">
        <v>0.12812000000000001</v>
      </c>
      <c r="IS319" s="265">
        <v>0.40838999999999998</v>
      </c>
      <c r="IT319" s="265">
        <v>0.11254</v>
      </c>
      <c r="IU319" s="265">
        <v>0.33007999999999998</v>
      </c>
      <c r="IV319" s="265">
        <v>0.49864000000000003</v>
      </c>
      <c r="IW319" s="265">
        <v>0.25408999999999998</v>
      </c>
      <c r="IX319" s="265">
        <v>0.32334000000000002</v>
      </c>
      <c r="IY319" s="265">
        <v>0.19905</v>
      </c>
      <c r="IZ319" s="265">
        <v>0.19</v>
      </c>
      <c r="JA319" s="265">
        <v>0.19485</v>
      </c>
      <c r="JB319" s="265">
        <v>0.18734999999999999</v>
      </c>
      <c r="JC319" s="265">
        <v>0.20096</v>
      </c>
      <c r="JD319" s="265">
        <v>0.21259</v>
      </c>
      <c r="JE319" s="265">
        <v>0.38657999999999998</v>
      </c>
      <c r="JF319" s="265">
        <v>8.9827000000000004E-2</v>
      </c>
      <c r="JG319" s="265">
        <v>0.29227999999999998</v>
      </c>
      <c r="JH319" s="265">
        <v>0.21956999999999999</v>
      </c>
      <c r="JI319" s="265">
        <v>0.15225</v>
      </c>
      <c r="JJ319" s="265">
        <v>0.14906</v>
      </c>
      <c r="JK319" s="265">
        <v>0.18870999999999999</v>
      </c>
      <c r="JL319" s="265">
        <v>0.19935</v>
      </c>
      <c r="JM319" s="265">
        <v>0.35393000000000002</v>
      </c>
      <c r="JN319" s="265">
        <v>0.27287</v>
      </c>
      <c r="JO319" s="265">
        <v>0.30769999999999997</v>
      </c>
      <c r="JP319" s="265">
        <v>0.11314</v>
      </c>
      <c r="JQ319" s="265">
        <v>0.31530999999999998</v>
      </c>
      <c r="JR319" s="265">
        <v>0.26743</v>
      </c>
      <c r="JS319" s="265">
        <v>0.25061</v>
      </c>
      <c r="JT319" s="265">
        <v>6.4781000000000005E-2</v>
      </c>
      <c r="JU319" s="265">
        <v>0.23766999999999999</v>
      </c>
      <c r="JV319" s="265">
        <v>0.21998000000000001</v>
      </c>
      <c r="JW319" s="265">
        <v>0.32268999999999998</v>
      </c>
      <c r="JX319" s="265">
        <v>0.32075999999999999</v>
      </c>
      <c r="JY319" s="265">
        <v>0.30873</v>
      </c>
      <c r="JZ319" s="265">
        <v>0.29241</v>
      </c>
      <c r="KA319" s="265">
        <v>0.44927</v>
      </c>
      <c r="KB319" s="265">
        <v>0.58391999999999999</v>
      </c>
      <c r="KC319" s="265">
        <v>9.3285999999999994E-2</v>
      </c>
      <c r="KD319" s="265">
        <v>7.1253999999999998E-2</v>
      </c>
      <c r="KE319" s="265">
        <v>7.5937000000000004E-2</v>
      </c>
      <c r="KF319" s="265">
        <v>8.0310999999999994E-2</v>
      </c>
      <c r="KG319" s="265">
        <v>7.6555999999999999E-2</v>
      </c>
      <c r="KH319" s="265">
        <v>0.26463999999999999</v>
      </c>
      <c r="KI319" s="265">
        <v>0.24188000000000001</v>
      </c>
      <c r="KJ319" s="265">
        <v>0.23599999999999999</v>
      </c>
      <c r="KK319" s="265">
        <v>0.50122</v>
      </c>
      <c r="KL319" s="265">
        <v>0.45763999999999999</v>
      </c>
      <c r="KM319" s="265">
        <v>0.86473999999999995</v>
      </c>
      <c r="KN319" s="265">
        <v>0.77719000000000005</v>
      </c>
      <c r="KO319" s="265">
        <v>0.68418000000000001</v>
      </c>
      <c r="KP319" s="265">
        <v>4.8819517842878715E-3</v>
      </c>
      <c r="KQ319" s="265">
        <v>0.53491999999999995</v>
      </c>
      <c r="KR319" s="265">
        <v>0.48405999999999999</v>
      </c>
      <c r="KS319" s="265">
        <v>0.44462000000000002</v>
      </c>
      <c r="KT319" s="265">
        <v>0.86686670936369603</v>
      </c>
      <c r="KU319" s="265">
        <v>0.57188000000000005</v>
      </c>
      <c r="KV319" s="265">
        <v>0.71848999999999996</v>
      </c>
      <c r="KW319" s="265">
        <v>0.76865000000000006</v>
      </c>
      <c r="KX319" s="265">
        <v>0.83611000000000002</v>
      </c>
      <c r="KY319" s="265">
        <v>0.93101</v>
      </c>
      <c r="KZ319" s="265">
        <v>0.99546999999999997</v>
      </c>
      <c r="LA319" s="265">
        <v>0.98692999999999997</v>
      </c>
      <c r="LB319" s="265">
        <v>0.92947999999999997</v>
      </c>
      <c r="LC319" s="265">
        <v>1</v>
      </c>
      <c r="LD319" s="265">
        <v>0</v>
      </c>
      <c r="LE319" s="265">
        <v>1.4902E-2</v>
      </c>
      <c r="LF319" s="265">
        <v>0</v>
      </c>
      <c r="LG319" s="265">
        <v>0</v>
      </c>
      <c r="LH319" s="431">
        <v>4.9106433289125562E-4</v>
      </c>
      <c r="LI319" s="431">
        <v>4.1768682422116399E-4</v>
      </c>
      <c r="LJ319" s="431">
        <v>4.2048699106089771E-4</v>
      </c>
      <c r="LK319" s="431">
        <v>1.86591234523803E-4</v>
      </c>
      <c r="LL319" s="431">
        <v>2.9831819119863212E-4</v>
      </c>
      <c r="LM319" s="431">
        <v>1.1753848230000585E-4</v>
      </c>
      <c r="LN319" s="431">
        <v>1.8016339163295925E-4</v>
      </c>
      <c r="LO319" s="431">
        <v>5.4652155085932463E-5</v>
      </c>
      <c r="LP319" s="431">
        <v>1.2059419532306492E-4</v>
      </c>
      <c r="LQ319" s="431">
        <v>4.7056259063538164E-5</v>
      </c>
      <c r="LR319" s="431">
        <v>4.2161819874309003E-4</v>
      </c>
      <c r="LS319" s="431">
        <v>2.4474129895679653E-4</v>
      </c>
      <c r="LT319" s="431">
        <v>4.1873101145029068E-4</v>
      </c>
      <c r="LU319" s="431">
        <v>1.6060251800809056E-4</v>
      </c>
      <c r="LV319" s="431">
        <v>2.5064256624318659E-4</v>
      </c>
      <c r="LW319" s="431">
        <v>1.0816448047989979E-4</v>
      </c>
      <c r="LX319" s="431">
        <v>2.0947885059285909E-4</v>
      </c>
      <c r="LY319" s="431">
        <v>1.1535517842276022E-4</v>
      </c>
      <c r="LZ319" s="431">
        <v>4.6593559090979397E-4</v>
      </c>
      <c r="MA319" s="431">
        <v>3.642843512352556E-4</v>
      </c>
      <c r="MB319" s="431">
        <v>4.7485146205872297E-4</v>
      </c>
      <c r="MC319" s="431">
        <v>1.9406471983529627E-4</v>
      </c>
      <c r="MD319" s="431">
        <v>1.5656376490369439E-4</v>
      </c>
      <c r="ME319" s="431">
        <v>3.029799263458699E-4</v>
      </c>
      <c r="MF319" s="431">
        <v>3.495053097140044E-4</v>
      </c>
      <c r="MG319" s="431">
        <v>2.8085027588531375E-4</v>
      </c>
      <c r="MH319" s="266"/>
      <c r="MI319" s="266"/>
      <c r="MJ319" s="266"/>
      <c r="MK319" s="266"/>
      <c r="ML319" s="266"/>
      <c r="MM319" s="266"/>
      <c r="MN319" s="266"/>
      <c r="MO319" s="266"/>
      <c r="MP319" s="266"/>
      <c r="MQ319" s="266"/>
      <c r="MR319" s="266"/>
      <c r="MS319" s="266"/>
      <c r="MT319" s="266"/>
      <c r="MU319" s="266"/>
      <c r="MV319" s="266"/>
      <c r="MW319" s="266"/>
      <c r="MX319" s="266"/>
      <c r="MY319" s="266"/>
      <c r="MZ319" s="266"/>
      <c r="NA319" s="266"/>
      <c r="NB319" s="266"/>
      <c r="NC319" s="266"/>
      <c r="ND319" s="266"/>
      <c r="NE319" s="266"/>
      <c r="NF319" s="266"/>
      <c r="NG319" s="266"/>
      <c r="NH319" s="266"/>
      <c r="NI319" s="266"/>
      <c r="NJ319" s="266"/>
      <c r="NK319" s="266"/>
      <c r="NL319" s="266"/>
      <c r="NM319" s="266"/>
      <c r="NN319" s="266"/>
      <c r="NO319" s="266"/>
      <c r="NP319" s="266"/>
      <c r="NQ319" s="266"/>
      <c r="NR319" s="266"/>
      <c r="NS319" s="266"/>
      <c r="NT319" s="266"/>
      <c r="NU319" s="266"/>
      <c r="NV319" s="266"/>
      <c r="NW319" s="266"/>
      <c r="NX319" s="266"/>
      <c r="NY319" s="266"/>
      <c r="NZ319" s="266"/>
      <c r="OA319" s="266"/>
      <c r="OB319" s="266"/>
      <c r="OC319" s="266"/>
      <c r="OD319" s="266"/>
      <c r="OE319" s="266"/>
      <c r="OF319" s="266"/>
      <c r="OG319" s="266"/>
      <c r="OH319" s="266"/>
      <c r="OI319" s="266"/>
      <c r="OJ319" s="266"/>
      <c r="OK319" s="266"/>
      <c r="OL319" s="266"/>
      <c r="OM319" s="266"/>
      <c r="ON319" s="267"/>
    </row>
    <row r="320" spans="1:404">
      <c r="A320" s="261">
        <v>695</v>
      </c>
      <c r="B320" s="265">
        <v>3.2745999999999997E-2</v>
      </c>
      <c r="C320" s="265">
        <v>3.6305999999999998E-2</v>
      </c>
      <c r="D320" s="265">
        <v>3.9874E-2</v>
      </c>
      <c r="E320" s="265">
        <v>4.5905000000000001E-2</v>
      </c>
      <c r="F320" s="265">
        <v>3.0913E-2</v>
      </c>
      <c r="G320" s="265">
        <v>3.2198999999999998E-2</v>
      </c>
      <c r="H320" s="265">
        <v>0.10353</v>
      </c>
      <c r="I320" s="265">
        <v>0.21672</v>
      </c>
      <c r="J320" s="265">
        <v>0.19467000000000001</v>
      </c>
      <c r="K320" s="265">
        <v>1.3842E-2</v>
      </c>
      <c r="L320" s="265">
        <v>1.6473999999999999E-2</v>
      </c>
      <c r="M320" s="265">
        <v>2.0721E-2</v>
      </c>
      <c r="N320" s="265">
        <v>0.12823000000000001</v>
      </c>
      <c r="O320" s="265">
        <v>5.6863999999999998E-2</v>
      </c>
      <c r="P320" s="265">
        <v>3.0553E-2</v>
      </c>
      <c r="Q320" s="265">
        <v>2.1527000000000001E-2</v>
      </c>
      <c r="R320" s="265">
        <v>4.3109000000000001E-2</v>
      </c>
      <c r="S320" s="265">
        <v>0.15342</v>
      </c>
      <c r="T320" s="265">
        <v>0.10806</v>
      </c>
      <c r="U320" s="265">
        <v>0.11939</v>
      </c>
      <c r="V320" s="265">
        <v>7.6447000000000001E-2</v>
      </c>
      <c r="W320" s="265">
        <v>3.6212000000000001E-2</v>
      </c>
      <c r="X320" s="265">
        <v>3.6387000000000003E-2</v>
      </c>
      <c r="Y320" s="265">
        <v>3.3446999999999998E-2</v>
      </c>
      <c r="Z320" s="265">
        <v>2.5652000000000001E-2</v>
      </c>
      <c r="AA320" s="265">
        <v>3.3533E-2</v>
      </c>
      <c r="AB320" s="265">
        <v>2.3380000000000001E-2</v>
      </c>
      <c r="AC320" s="265">
        <v>0.21965000000000001</v>
      </c>
      <c r="AD320" s="265">
        <v>0.1479</v>
      </c>
      <c r="AE320" s="265">
        <v>3.1104E-2</v>
      </c>
      <c r="AF320" s="265">
        <v>2.4060000000000002E-2</v>
      </c>
      <c r="AG320" s="265">
        <v>3.9409E-2</v>
      </c>
      <c r="AH320" s="265">
        <v>1.7631000000000001E-2</v>
      </c>
      <c r="AI320" s="265">
        <v>1.9275E-2</v>
      </c>
      <c r="AJ320" s="265">
        <v>3.0588000000000001E-2</v>
      </c>
      <c r="AK320" s="265">
        <v>2.2235999999999999E-2</v>
      </c>
      <c r="AL320" s="265">
        <v>1.8943000000000002E-2</v>
      </c>
      <c r="AM320" s="265">
        <v>2.1340999999999999E-2</v>
      </c>
      <c r="AN320" s="265">
        <v>2.0813000000000002E-2</v>
      </c>
      <c r="AO320" s="265">
        <v>1.5192000000000001E-2</v>
      </c>
      <c r="AP320" s="265">
        <v>2.0053999999999999E-2</v>
      </c>
      <c r="AQ320" s="265">
        <v>1.6971E-2</v>
      </c>
      <c r="AR320" s="265">
        <v>1.5219E-2</v>
      </c>
      <c r="AS320" s="265">
        <v>1.669E-2</v>
      </c>
      <c r="AT320" s="265">
        <v>1.6369999999999999E-2</v>
      </c>
      <c r="AU320" s="265">
        <v>1.4260999999999999E-2</v>
      </c>
      <c r="AV320" s="265">
        <v>1.524E-2</v>
      </c>
      <c r="AW320" s="265">
        <v>2.7215E-2</v>
      </c>
      <c r="AX320" s="265">
        <v>2.6327E-2</v>
      </c>
      <c r="AY320" s="265">
        <v>2.1413999999999999E-2</v>
      </c>
      <c r="AZ320" s="265">
        <v>1.6292000000000001E-2</v>
      </c>
      <c r="BA320" s="265">
        <v>2.2596000000000002E-2</v>
      </c>
      <c r="BB320" s="265">
        <v>2.2596000000000002E-2</v>
      </c>
      <c r="BC320" s="265">
        <v>2.2575999999999999E-2</v>
      </c>
      <c r="BD320" s="265">
        <v>2.2596000000000002E-2</v>
      </c>
      <c r="BE320" s="265">
        <v>3.3930000000000002E-2</v>
      </c>
      <c r="BF320" s="265">
        <v>2.8466999999999999E-2</v>
      </c>
      <c r="BG320" s="265">
        <v>0.16875999999999999</v>
      </c>
      <c r="BH320" s="265">
        <v>0.17246</v>
      </c>
      <c r="BI320" s="265">
        <v>0.46987000000000001</v>
      </c>
      <c r="BJ320" s="265">
        <v>0.42769000000000001</v>
      </c>
      <c r="BK320" s="265">
        <v>0.10390000000000001</v>
      </c>
      <c r="BL320" s="265">
        <v>0.23104</v>
      </c>
      <c r="BM320" s="265">
        <v>0.14634</v>
      </c>
      <c r="BN320" s="265">
        <v>0.27149000000000001</v>
      </c>
      <c r="BO320" s="265">
        <v>0.38571</v>
      </c>
      <c r="BP320" s="265">
        <v>1.3387E-2</v>
      </c>
      <c r="BQ320" s="265">
        <v>0.17102999999999999</v>
      </c>
      <c r="BR320" s="265">
        <v>0.27559</v>
      </c>
      <c r="BS320" s="265">
        <v>0.17807999999999999</v>
      </c>
      <c r="BT320" s="265">
        <v>0.26240999999999998</v>
      </c>
      <c r="BU320" s="265">
        <v>9.6900000000000007E-3</v>
      </c>
      <c r="BV320" s="265">
        <v>4.1009999999999996E-3</v>
      </c>
      <c r="BW320" s="265">
        <v>0.10435</v>
      </c>
      <c r="BX320" s="265">
        <v>2.7081999999999998E-2</v>
      </c>
      <c r="BY320" s="265">
        <v>0.81801999999999997</v>
      </c>
      <c r="BZ320" s="265">
        <v>0.81740999999999997</v>
      </c>
      <c r="CA320" s="265">
        <v>0.97</v>
      </c>
      <c r="CB320" s="265">
        <v>0.88993</v>
      </c>
      <c r="CC320" s="265">
        <v>1</v>
      </c>
      <c r="CD320" s="265">
        <v>0.81022000000000005</v>
      </c>
      <c r="CE320" s="265">
        <v>0.76319999999999999</v>
      </c>
      <c r="CF320" s="265">
        <v>0.82294999999999996</v>
      </c>
      <c r="CG320" s="265">
        <v>0.76629000000000003</v>
      </c>
      <c r="CH320" s="265">
        <v>0.77986999999999995</v>
      </c>
      <c r="CI320" s="265">
        <v>0.79151000000000005</v>
      </c>
      <c r="CJ320" s="265">
        <v>0.78481000000000001</v>
      </c>
      <c r="CK320" s="265">
        <v>0.83298000000000005</v>
      </c>
      <c r="CL320" s="265">
        <v>0.68276000000000003</v>
      </c>
      <c r="CM320" s="265">
        <v>4.5130000000000003E-2</v>
      </c>
      <c r="CN320" s="265">
        <v>2.0202000000000001E-2</v>
      </c>
      <c r="CO320" s="265">
        <v>4.6009000000000001E-2</v>
      </c>
      <c r="CP320" s="265">
        <v>4.5693999999999999E-2</v>
      </c>
      <c r="CQ320" s="265">
        <v>4.3520999999999997E-2</v>
      </c>
      <c r="CR320" s="265">
        <v>0.03</v>
      </c>
      <c r="CS320" s="265">
        <v>2.0407999999999999E-2</v>
      </c>
      <c r="CT320" s="265">
        <v>3.0928000000000001E-2</v>
      </c>
      <c r="CU320" s="265">
        <v>0.03</v>
      </c>
      <c r="CV320" s="265">
        <v>3.9291E-2</v>
      </c>
      <c r="CW320" s="265">
        <v>6.0606E-2</v>
      </c>
      <c r="CX320" s="265">
        <v>3.0928000000000001E-2</v>
      </c>
      <c r="CY320" s="265">
        <v>5.1546000000000002E-2</v>
      </c>
      <c r="CZ320" s="265">
        <v>0.11672</v>
      </c>
      <c r="DA320" s="265">
        <v>9.4570000000000001E-2</v>
      </c>
      <c r="DB320" s="265">
        <v>1.0101000000000001E-2</v>
      </c>
      <c r="DC320" s="265">
        <v>1.0309E-2</v>
      </c>
      <c r="DD320" s="265">
        <v>1.0101000000000001E-2</v>
      </c>
      <c r="DE320" s="265">
        <v>2.0618999999999998E-2</v>
      </c>
      <c r="DF320" s="265">
        <v>2.7399999999999999E-4</v>
      </c>
      <c r="DG320" s="265">
        <v>3.1399999999999999E-4</v>
      </c>
      <c r="DH320" s="265">
        <v>1.2026999999999999E-2</v>
      </c>
      <c r="DI320" s="265">
        <v>0</v>
      </c>
      <c r="DJ320" s="265">
        <v>0</v>
      </c>
      <c r="DK320" s="265">
        <v>9.9999999999999995E-7</v>
      </c>
      <c r="DL320" s="265">
        <v>0</v>
      </c>
      <c r="DM320" s="265">
        <v>4.35E-4</v>
      </c>
      <c r="DN320" s="265">
        <v>0</v>
      </c>
      <c r="DO320" s="265">
        <v>0</v>
      </c>
      <c r="DP320" s="265">
        <v>0</v>
      </c>
      <c r="DQ320" s="265">
        <v>1.9999999999999999E-6</v>
      </c>
      <c r="DR320" s="265">
        <v>1.573E-3</v>
      </c>
      <c r="DS320" s="265">
        <v>8.6420000000000004E-3</v>
      </c>
      <c r="DT320" s="265">
        <v>1.3517E-2</v>
      </c>
      <c r="DU320" s="265">
        <v>0</v>
      </c>
      <c r="DV320" s="265">
        <v>0</v>
      </c>
      <c r="DW320" s="265">
        <v>0</v>
      </c>
      <c r="DX320" s="265">
        <v>1.5089999999999999E-3</v>
      </c>
      <c r="DY320" s="265">
        <v>8.5400000000000005E-4</v>
      </c>
      <c r="DZ320" s="265">
        <v>0</v>
      </c>
      <c r="EA320" s="265">
        <v>0</v>
      </c>
      <c r="EB320" s="265">
        <v>0</v>
      </c>
      <c r="EC320" s="265">
        <v>0</v>
      </c>
      <c r="ED320" s="265">
        <v>0</v>
      </c>
      <c r="EE320" s="265">
        <v>0</v>
      </c>
      <c r="EF320" s="265">
        <v>9.1399999999999999E-4</v>
      </c>
      <c r="EG320" s="265">
        <v>0</v>
      </c>
      <c r="EH320" s="265">
        <v>0</v>
      </c>
      <c r="EI320" s="265">
        <v>4.0815999999999998E-2</v>
      </c>
      <c r="EJ320" s="265">
        <v>3.0928000000000001E-2</v>
      </c>
      <c r="EK320" s="265">
        <v>1.0101000000000001E-2</v>
      </c>
      <c r="EL320" s="265">
        <v>2.0833000000000001E-2</v>
      </c>
      <c r="EM320" s="265">
        <v>3.0000000000000001E-6</v>
      </c>
      <c r="EN320" s="265">
        <v>1.9999999999999999E-6</v>
      </c>
      <c r="EO320" s="265">
        <v>0.13725999999999999</v>
      </c>
      <c r="EP320" s="265">
        <v>5.6184999999999999E-2</v>
      </c>
      <c r="EQ320" s="265">
        <v>1.805E-3</v>
      </c>
      <c r="ER320" s="265">
        <v>2.3319999999999999E-3</v>
      </c>
      <c r="ES320" s="265">
        <v>2.0330000000000001E-3</v>
      </c>
      <c r="ET320" s="265">
        <v>2.114E-3</v>
      </c>
      <c r="EU320" s="265">
        <v>1.9689999999999998E-3</v>
      </c>
      <c r="EV320" s="265">
        <v>1.67E-3</v>
      </c>
      <c r="EW320" s="265">
        <v>2.0010000000000002E-3</v>
      </c>
      <c r="EX320" s="265">
        <v>2.1329999999999999E-3</v>
      </c>
      <c r="EY320" s="265">
        <v>1.944E-3</v>
      </c>
      <c r="EZ320" s="265">
        <v>6.1255999999999998E-2</v>
      </c>
      <c r="FA320" s="265">
        <v>2.317E-3</v>
      </c>
      <c r="FB320" s="265">
        <v>2.078E-3</v>
      </c>
      <c r="FC320" s="265">
        <v>1.8420000000000001E-3</v>
      </c>
      <c r="FD320" s="265">
        <v>2.2629999999999998E-3</v>
      </c>
      <c r="FE320" s="265">
        <v>1.549E-3</v>
      </c>
      <c r="FF320" s="265">
        <v>2.3E-3</v>
      </c>
      <c r="FG320" s="265">
        <v>2.4870000000000001E-3</v>
      </c>
      <c r="FH320" s="265">
        <v>2.1919999999999999E-3</v>
      </c>
      <c r="FI320" s="265">
        <v>2.1189999999999998E-3</v>
      </c>
      <c r="FJ320" s="265">
        <v>9.9999999999999995E-7</v>
      </c>
      <c r="FK320" s="265">
        <v>9.9999999999999995E-7</v>
      </c>
      <c r="FL320" s="265">
        <v>3.2191999999999998E-2</v>
      </c>
      <c r="FM320" s="265">
        <v>3.5157000000000001E-2</v>
      </c>
      <c r="FN320" s="265">
        <v>0.34156999999999998</v>
      </c>
      <c r="FO320" s="265">
        <v>0.39</v>
      </c>
      <c r="FP320" s="265">
        <v>7.0197999999999997E-2</v>
      </c>
      <c r="FQ320" s="265">
        <v>0.36149999999999999</v>
      </c>
      <c r="FR320" s="265">
        <v>0.24610000000000001</v>
      </c>
      <c r="FS320" s="265">
        <v>0.23258999999999999</v>
      </c>
      <c r="FT320" s="265">
        <v>0.50122</v>
      </c>
      <c r="FU320" s="265">
        <v>0.49796000000000001</v>
      </c>
      <c r="FV320" s="265">
        <v>0.17341999999999999</v>
      </c>
      <c r="FW320" s="265">
        <v>8.3830000000000002E-2</v>
      </c>
      <c r="FX320" s="265">
        <v>0.31844</v>
      </c>
      <c r="FY320" s="265">
        <v>7.7063000000000006E-2</v>
      </c>
      <c r="FZ320" s="265">
        <v>8.3830000000000002E-2</v>
      </c>
      <c r="GA320" s="265">
        <v>0.28639999999999999</v>
      </c>
      <c r="GB320" s="265">
        <v>0.13011</v>
      </c>
      <c r="GC320" s="265">
        <v>0.16719000000000001</v>
      </c>
      <c r="GD320" s="265">
        <v>0.45252999999999999</v>
      </c>
      <c r="GE320" s="265">
        <v>0.25790000000000002</v>
      </c>
      <c r="GF320" s="265">
        <v>0.30674000000000001</v>
      </c>
      <c r="GG320" s="265">
        <v>0.12238</v>
      </c>
      <c r="GH320" s="265">
        <v>0.13699</v>
      </c>
      <c r="GI320" s="265">
        <v>0.12083000000000001</v>
      </c>
      <c r="GJ320" s="265">
        <v>0.40950999999999999</v>
      </c>
      <c r="GK320" s="265">
        <v>0.42104999999999998</v>
      </c>
      <c r="GL320" s="265">
        <v>0.21864</v>
      </c>
      <c r="GM320" s="265">
        <v>0.37508000000000002</v>
      </c>
      <c r="GN320" s="265">
        <v>0.18129999999999999</v>
      </c>
      <c r="GO320" s="265">
        <v>0.38246999999999998</v>
      </c>
      <c r="GP320" s="265">
        <v>0.30164000000000002</v>
      </c>
      <c r="GQ320" s="265">
        <v>0.30618000000000001</v>
      </c>
      <c r="GR320" s="265">
        <v>0.27004</v>
      </c>
      <c r="GS320" s="265">
        <v>0.31642999999999999</v>
      </c>
      <c r="GT320" s="265">
        <v>0.31080999999999998</v>
      </c>
      <c r="GU320" s="265">
        <v>0.31198999999999999</v>
      </c>
      <c r="GV320" s="265">
        <v>0.30908999999999998</v>
      </c>
      <c r="GW320" s="265">
        <v>0.25872000000000001</v>
      </c>
      <c r="GX320" s="265">
        <v>0.39090999999999998</v>
      </c>
      <c r="GY320" s="265">
        <v>8.3520999999999998E-2</v>
      </c>
      <c r="GZ320" s="265">
        <v>6.5725000000000006E-2</v>
      </c>
      <c r="HA320" s="265">
        <v>0.35631000000000002</v>
      </c>
      <c r="HB320" s="265">
        <v>0.32912000000000002</v>
      </c>
      <c r="HC320" s="265">
        <v>0.26687</v>
      </c>
      <c r="HD320" s="265">
        <v>0.17509</v>
      </c>
      <c r="HE320" s="265">
        <v>0.39016000000000001</v>
      </c>
      <c r="HF320" s="265">
        <v>0.16563</v>
      </c>
      <c r="HG320" s="265">
        <v>0.39101000000000002</v>
      </c>
      <c r="HH320" s="265">
        <v>0.39157999999999998</v>
      </c>
      <c r="HI320" s="265">
        <v>0.38995999999999997</v>
      </c>
      <c r="HJ320" s="265">
        <v>0.18114</v>
      </c>
      <c r="HK320" s="265">
        <v>0.43374000000000001</v>
      </c>
      <c r="HL320" s="265">
        <v>0.40339000000000003</v>
      </c>
      <c r="HM320" s="265">
        <v>0.30320000000000003</v>
      </c>
      <c r="HN320" s="265">
        <v>0.29994999999999999</v>
      </c>
      <c r="HO320" s="265">
        <v>0.29637000000000002</v>
      </c>
      <c r="HP320" s="265">
        <v>0.30918000000000001</v>
      </c>
      <c r="HQ320" s="265">
        <v>0.17111000000000001</v>
      </c>
      <c r="HR320" s="265">
        <v>0.16089000000000001</v>
      </c>
      <c r="HS320" s="265">
        <v>0.25817000000000001</v>
      </c>
      <c r="HT320" s="265">
        <v>0.16234999999999999</v>
      </c>
      <c r="HU320" s="265">
        <v>0.1699</v>
      </c>
      <c r="HV320" s="265">
        <v>0.30404999999999999</v>
      </c>
      <c r="HW320" s="265">
        <v>0.11851</v>
      </c>
      <c r="HX320" s="265">
        <v>0.14721999999999999</v>
      </c>
      <c r="HY320" s="265">
        <v>9.2591999999999994E-2</v>
      </c>
      <c r="HZ320" s="265">
        <v>0.19489999999999999</v>
      </c>
      <c r="IA320" s="265">
        <v>0.25474999999999998</v>
      </c>
      <c r="IB320" s="265">
        <v>0.26001999999999997</v>
      </c>
      <c r="IC320" s="265">
        <v>0.25411</v>
      </c>
      <c r="ID320" s="265">
        <v>0.25831999999999999</v>
      </c>
      <c r="IE320" s="265">
        <v>0.26446999999999998</v>
      </c>
      <c r="IF320" s="265">
        <v>0.27030999999999999</v>
      </c>
      <c r="IG320" s="265">
        <v>0.3296</v>
      </c>
      <c r="IH320" s="265">
        <v>0.41983999999999999</v>
      </c>
      <c r="II320" s="265">
        <v>0.18440999999999999</v>
      </c>
      <c r="IJ320" s="265">
        <v>0.24826000000000001</v>
      </c>
      <c r="IK320" s="265">
        <v>0.24823999999999999</v>
      </c>
      <c r="IL320" s="265">
        <v>0.36159999999999998</v>
      </c>
      <c r="IM320" s="265">
        <v>0.20463000000000001</v>
      </c>
      <c r="IN320" s="265">
        <v>0.14939</v>
      </c>
      <c r="IO320" s="265">
        <v>4.5976999999999997E-2</v>
      </c>
      <c r="IP320" s="265">
        <v>0.33389000000000002</v>
      </c>
      <c r="IQ320" s="265">
        <v>0.29776000000000002</v>
      </c>
      <c r="IR320" s="265">
        <v>0.12529000000000001</v>
      </c>
      <c r="IS320" s="265">
        <v>0.40275</v>
      </c>
      <c r="IT320" s="265">
        <v>0.11</v>
      </c>
      <c r="IU320" s="265">
        <v>0.32213000000000003</v>
      </c>
      <c r="IV320" s="265">
        <v>0.49</v>
      </c>
      <c r="IW320" s="265">
        <v>0.24734999999999999</v>
      </c>
      <c r="IX320" s="265">
        <v>0.31603999999999999</v>
      </c>
      <c r="IY320" s="265">
        <v>0.19434000000000001</v>
      </c>
      <c r="IZ320" s="265">
        <v>0.18559999999999999</v>
      </c>
      <c r="JA320" s="265">
        <v>0.19028999999999999</v>
      </c>
      <c r="JB320" s="265">
        <v>0.18301000000000001</v>
      </c>
      <c r="JC320" s="265">
        <v>0.19628999999999999</v>
      </c>
      <c r="JD320" s="265">
        <v>0.20710999999999999</v>
      </c>
      <c r="JE320" s="265">
        <v>0.37752999999999998</v>
      </c>
      <c r="JF320" s="265">
        <v>8.7609000000000006E-2</v>
      </c>
      <c r="JG320" s="265">
        <v>0.28509000000000001</v>
      </c>
      <c r="JH320" s="265">
        <v>0.21407000000000001</v>
      </c>
      <c r="JI320" s="265">
        <v>0.14881</v>
      </c>
      <c r="JJ320" s="265">
        <v>0.14684</v>
      </c>
      <c r="JK320" s="265">
        <v>0.18620999999999999</v>
      </c>
      <c r="JL320" s="265">
        <v>0.19508</v>
      </c>
      <c r="JM320" s="265">
        <v>0.34678999999999999</v>
      </c>
      <c r="JN320" s="265">
        <v>0.26589000000000002</v>
      </c>
      <c r="JO320" s="265">
        <v>0.30024000000000001</v>
      </c>
      <c r="JP320" s="265">
        <v>0.11123</v>
      </c>
      <c r="JQ320" s="265">
        <v>0.30731999999999998</v>
      </c>
      <c r="JR320" s="265">
        <v>0.25994</v>
      </c>
      <c r="JS320" s="265">
        <v>0.24365999999999999</v>
      </c>
      <c r="JT320" s="265">
        <v>6.3214000000000006E-2</v>
      </c>
      <c r="JU320" s="265">
        <v>0.23321</v>
      </c>
      <c r="JV320" s="265">
        <v>0.21435000000000001</v>
      </c>
      <c r="JW320" s="265">
        <v>0.31407000000000002</v>
      </c>
      <c r="JX320" s="265">
        <v>0.31334000000000001</v>
      </c>
      <c r="JY320" s="265">
        <v>0.30068</v>
      </c>
      <c r="JZ320" s="265">
        <v>0.28397</v>
      </c>
      <c r="KA320" s="265">
        <v>0.439</v>
      </c>
      <c r="KB320" s="265">
        <v>0.57113999999999998</v>
      </c>
      <c r="KC320" s="265">
        <v>9.0951000000000004E-2</v>
      </c>
      <c r="KD320" s="265">
        <v>6.9441000000000003E-2</v>
      </c>
      <c r="KE320" s="265">
        <v>7.4013999999999996E-2</v>
      </c>
      <c r="KF320" s="265">
        <v>7.8353000000000006E-2</v>
      </c>
      <c r="KG320" s="265">
        <v>7.4679999999999996E-2</v>
      </c>
      <c r="KH320" s="265">
        <v>0.25908999999999999</v>
      </c>
      <c r="KI320" s="265">
        <v>0.23501</v>
      </c>
      <c r="KJ320" s="265">
        <v>0.22925000000000001</v>
      </c>
      <c r="KK320" s="265">
        <v>0.49012</v>
      </c>
      <c r="KL320" s="265">
        <v>0.44681999999999999</v>
      </c>
      <c r="KM320" s="265">
        <v>0.86885000000000001</v>
      </c>
      <c r="KN320" s="265">
        <v>0.78022999999999998</v>
      </c>
      <c r="KO320" s="265">
        <v>0.68638999999999994</v>
      </c>
      <c r="KP320" s="265">
        <v>4.8971437150724002E-3</v>
      </c>
      <c r="KQ320" s="265">
        <v>0.53612000000000004</v>
      </c>
      <c r="KR320" s="265">
        <v>0.48498000000000002</v>
      </c>
      <c r="KS320" s="265">
        <v>0.44535000000000002</v>
      </c>
      <c r="KT320" s="265">
        <v>0.86837283319063674</v>
      </c>
      <c r="KU320" s="265">
        <v>0.57628000000000001</v>
      </c>
      <c r="KV320" s="265">
        <v>0.72189999999999999</v>
      </c>
      <c r="KW320" s="265">
        <v>0.77161999999999997</v>
      </c>
      <c r="KX320" s="265">
        <v>0.83843000000000001</v>
      </c>
      <c r="KY320" s="265">
        <v>0.93228999999999995</v>
      </c>
      <c r="KZ320" s="265">
        <v>0.99578999999999995</v>
      </c>
      <c r="LA320" s="265">
        <v>0.98645000000000005</v>
      </c>
      <c r="LB320" s="265">
        <v>0.92842999999999998</v>
      </c>
      <c r="LC320" s="265">
        <v>1</v>
      </c>
      <c r="LD320" s="265">
        <v>0</v>
      </c>
      <c r="LE320" s="265">
        <v>0</v>
      </c>
      <c r="LF320" s="265">
        <v>0</v>
      </c>
      <c r="LG320" s="265">
        <v>0</v>
      </c>
      <c r="LH320" s="431">
        <v>4.7521505621261895E-4</v>
      </c>
      <c r="LI320" s="431">
        <v>4.0173332672566175E-4</v>
      </c>
      <c r="LJ320" s="431">
        <v>4.0517834713682532E-4</v>
      </c>
      <c r="LK320" s="431">
        <v>1.8201464263256639E-4</v>
      </c>
      <c r="LL320" s="431">
        <v>2.9584622825495899E-4</v>
      </c>
      <c r="LM320" s="431">
        <v>1.1160515714436769E-4</v>
      </c>
      <c r="LN320" s="431">
        <v>1.7839997599367052E-4</v>
      </c>
      <c r="LO320" s="431">
        <v>5.1959796110168099E-5</v>
      </c>
      <c r="LP320" s="431">
        <v>1.2057673302479088E-4</v>
      </c>
      <c r="LQ320" s="431">
        <v>4.6788802137598395E-5</v>
      </c>
      <c r="LR320" s="431">
        <v>4.0744486614130437E-4</v>
      </c>
      <c r="LS320" s="431">
        <v>2.3347949900198728E-4</v>
      </c>
      <c r="LT320" s="431">
        <v>4.0224925032816827E-4</v>
      </c>
      <c r="LU320" s="431">
        <v>1.553902548039332E-4</v>
      </c>
      <c r="LV320" s="431">
        <v>2.4226032837759703E-4</v>
      </c>
      <c r="LW320" s="431">
        <v>1.0094141907757148E-4</v>
      </c>
      <c r="LX320" s="431">
        <v>2.0451535237953067E-4</v>
      </c>
      <c r="LY320" s="431">
        <v>1.0943543020403013E-4</v>
      </c>
      <c r="LZ320" s="431">
        <v>4.529458237811923E-4</v>
      </c>
      <c r="MA320" s="431">
        <v>3.550432447809726E-4</v>
      </c>
      <c r="MB320" s="431">
        <v>4.5735109597444534E-4</v>
      </c>
      <c r="MC320" s="431">
        <v>1.8529835506342351E-4</v>
      </c>
      <c r="MD320" s="431">
        <v>1.5723194519523531E-4</v>
      </c>
      <c r="ME320" s="431">
        <v>3.0145657365210354E-4</v>
      </c>
      <c r="MF320" s="431">
        <v>3.4083702485077083E-4</v>
      </c>
      <c r="MG320" s="431">
        <v>2.6784001966007054E-4</v>
      </c>
      <c r="MH320" s="266"/>
      <c r="MI320" s="266"/>
      <c r="MJ320" s="266"/>
      <c r="MK320" s="266"/>
      <c r="ML320" s="266"/>
      <c r="MM320" s="266"/>
      <c r="MN320" s="266"/>
      <c r="MO320" s="266"/>
      <c r="MP320" s="266"/>
      <c r="MQ320" s="266"/>
      <c r="MR320" s="266"/>
      <c r="MS320" s="266"/>
      <c r="MT320" s="266"/>
      <c r="MU320" s="266"/>
      <c r="MV320" s="266"/>
      <c r="MW320" s="266"/>
      <c r="MX320" s="266"/>
      <c r="MY320" s="266"/>
      <c r="MZ320" s="266"/>
      <c r="NA320" s="266"/>
      <c r="NB320" s="266"/>
      <c r="NC320" s="266"/>
      <c r="ND320" s="266"/>
      <c r="NE320" s="266"/>
      <c r="NF320" s="266"/>
      <c r="NG320" s="266"/>
      <c r="NH320" s="266"/>
      <c r="NI320" s="266"/>
      <c r="NJ320" s="266"/>
      <c r="NK320" s="266"/>
      <c r="NL320" s="266"/>
      <c r="NM320" s="266"/>
      <c r="NN320" s="266"/>
      <c r="NO320" s="266"/>
      <c r="NP320" s="266"/>
      <c r="NQ320" s="266"/>
      <c r="NR320" s="266"/>
      <c r="NS320" s="266"/>
      <c r="NT320" s="266"/>
      <c r="NU320" s="266"/>
      <c r="NV320" s="266"/>
      <c r="NW320" s="266"/>
      <c r="NX320" s="266"/>
      <c r="NY320" s="266"/>
      <c r="NZ320" s="266"/>
      <c r="OA320" s="266"/>
      <c r="OB320" s="266"/>
      <c r="OC320" s="266"/>
      <c r="OD320" s="266"/>
      <c r="OE320" s="266"/>
      <c r="OF320" s="266"/>
      <c r="OG320" s="266"/>
      <c r="OH320" s="266"/>
      <c r="OI320" s="266"/>
      <c r="OJ320" s="266"/>
      <c r="OK320" s="266"/>
      <c r="OL320" s="266"/>
      <c r="OM320" s="266"/>
      <c r="ON320" s="267"/>
    </row>
    <row r="321" spans="1:404">
      <c r="A321" s="261">
        <v>696</v>
      </c>
      <c r="B321" s="265">
        <v>3.2105000000000002E-2</v>
      </c>
      <c r="C321" s="265">
        <v>3.5333999999999997E-2</v>
      </c>
      <c r="D321" s="265">
        <v>3.8744000000000001E-2</v>
      </c>
      <c r="E321" s="265">
        <v>4.4518000000000002E-2</v>
      </c>
      <c r="F321" s="265">
        <v>3.0275E-2</v>
      </c>
      <c r="G321" s="265">
        <v>3.134E-2</v>
      </c>
      <c r="H321" s="265">
        <v>0.10150000000000001</v>
      </c>
      <c r="I321" s="265">
        <v>0.21273</v>
      </c>
      <c r="J321" s="265">
        <v>0.1908</v>
      </c>
      <c r="K321" s="265">
        <v>1.4168E-2</v>
      </c>
      <c r="L321" s="265">
        <v>1.6886000000000002E-2</v>
      </c>
      <c r="M321" s="265">
        <v>2.1274999999999999E-2</v>
      </c>
      <c r="N321" s="265">
        <v>0.12636</v>
      </c>
      <c r="O321" s="265">
        <v>5.6051999999999998E-2</v>
      </c>
      <c r="P321" s="265">
        <v>2.9616E-2</v>
      </c>
      <c r="Q321" s="265">
        <v>2.0805000000000001E-2</v>
      </c>
      <c r="R321" s="265">
        <v>4.1882000000000003E-2</v>
      </c>
      <c r="S321" s="265">
        <v>0.15040999999999999</v>
      </c>
      <c r="T321" s="265">
        <v>0.10618</v>
      </c>
      <c r="U321" s="265">
        <v>0.11792999999999999</v>
      </c>
      <c r="V321" s="265">
        <v>7.5342999999999993E-2</v>
      </c>
      <c r="W321" s="265">
        <v>3.3829999999999999E-2</v>
      </c>
      <c r="X321" s="265">
        <v>3.3029000000000003E-2</v>
      </c>
      <c r="Y321" s="265">
        <v>3.1661000000000002E-2</v>
      </c>
      <c r="Z321" s="265">
        <v>2.3549E-2</v>
      </c>
      <c r="AA321" s="265">
        <v>3.2947999999999998E-2</v>
      </c>
      <c r="AB321" s="265">
        <v>2.3119000000000001E-2</v>
      </c>
      <c r="AC321" s="265">
        <v>0.21615999999999999</v>
      </c>
      <c r="AD321" s="265">
        <v>0.14535000000000001</v>
      </c>
      <c r="AE321" s="265">
        <v>2.6498000000000001E-2</v>
      </c>
      <c r="AF321" s="265">
        <v>2.1493000000000002E-2</v>
      </c>
      <c r="AG321" s="265">
        <v>4.1866E-2</v>
      </c>
      <c r="AH321" s="265">
        <v>1.5350000000000001E-2</v>
      </c>
      <c r="AI321" s="265">
        <v>1.6837999999999999E-2</v>
      </c>
      <c r="AJ321" s="265">
        <v>2.6481000000000001E-2</v>
      </c>
      <c r="AK321" s="265">
        <v>1.8797000000000001E-2</v>
      </c>
      <c r="AL321" s="265">
        <v>1.6569E-2</v>
      </c>
      <c r="AM321" s="265">
        <v>1.8696999999999998E-2</v>
      </c>
      <c r="AN321" s="265">
        <v>1.7572000000000001E-2</v>
      </c>
      <c r="AO321" s="265">
        <v>1.3252E-2</v>
      </c>
      <c r="AP321" s="265">
        <v>1.6560999999999999E-2</v>
      </c>
      <c r="AQ321" s="265">
        <v>1.4282E-2</v>
      </c>
      <c r="AR321" s="265">
        <v>1.3428000000000001E-2</v>
      </c>
      <c r="AS321" s="265">
        <v>1.3967E-2</v>
      </c>
      <c r="AT321" s="265">
        <v>1.3998999999999999E-2</v>
      </c>
      <c r="AU321" s="265">
        <v>1.2807000000000001E-2</v>
      </c>
      <c r="AV321" s="265">
        <v>1.3221E-2</v>
      </c>
      <c r="AW321" s="265">
        <v>2.3231999999999999E-2</v>
      </c>
      <c r="AX321" s="265">
        <v>2.3168000000000001E-2</v>
      </c>
      <c r="AY321" s="265">
        <v>1.8419999999999999E-2</v>
      </c>
      <c r="AZ321" s="265">
        <v>1.4217E-2</v>
      </c>
      <c r="BA321" s="265">
        <v>1.9937E-2</v>
      </c>
      <c r="BB321" s="265">
        <v>1.9937E-2</v>
      </c>
      <c r="BC321" s="265">
        <v>1.9918999999999999E-2</v>
      </c>
      <c r="BD321" s="265">
        <v>1.9937E-2</v>
      </c>
      <c r="BE321" s="265">
        <v>3.3897999999999998E-2</v>
      </c>
      <c r="BF321" s="265">
        <v>2.8355999999999999E-2</v>
      </c>
      <c r="BG321" s="265">
        <v>0.16744000000000001</v>
      </c>
      <c r="BH321" s="265">
        <v>0.17024</v>
      </c>
      <c r="BI321" s="265">
        <v>0.46616999999999997</v>
      </c>
      <c r="BJ321" s="265">
        <v>0.42443999999999998</v>
      </c>
      <c r="BK321" s="265">
        <v>0.1013</v>
      </c>
      <c r="BL321" s="265">
        <v>0.22406000000000001</v>
      </c>
      <c r="BM321" s="265">
        <v>0.13902</v>
      </c>
      <c r="BN321" s="265">
        <v>0.26477000000000001</v>
      </c>
      <c r="BO321" s="265">
        <v>0.37429000000000001</v>
      </c>
      <c r="BP321" s="265">
        <v>1.3448999999999999E-2</v>
      </c>
      <c r="BQ321" s="265">
        <v>0.16702</v>
      </c>
      <c r="BR321" s="265">
        <v>0.26790000000000003</v>
      </c>
      <c r="BS321" s="265">
        <v>0.17307</v>
      </c>
      <c r="BT321" s="265">
        <v>0.25409999999999999</v>
      </c>
      <c r="BU321" s="265">
        <v>9.8195999999999995E-3</v>
      </c>
      <c r="BV321" s="265">
        <v>4.2871999999999997E-3</v>
      </c>
      <c r="BW321" s="265">
        <v>0.12</v>
      </c>
      <c r="BX321" s="265">
        <v>3.6464000000000003E-2</v>
      </c>
      <c r="BY321" s="265">
        <v>0.82084999999999997</v>
      </c>
      <c r="BZ321" s="265">
        <v>0.82020000000000004</v>
      </c>
      <c r="CA321" s="265">
        <v>0.96799999999999997</v>
      </c>
      <c r="CB321" s="265">
        <v>0.89239000000000002</v>
      </c>
      <c r="CC321" s="265">
        <v>0.99995999999999996</v>
      </c>
      <c r="CD321" s="265">
        <v>0.81288000000000005</v>
      </c>
      <c r="CE321" s="265">
        <v>0.76576</v>
      </c>
      <c r="CF321" s="265">
        <v>0.82581000000000004</v>
      </c>
      <c r="CG321" s="265">
        <v>0.77098999999999995</v>
      </c>
      <c r="CH321" s="265">
        <v>0.78278999999999999</v>
      </c>
      <c r="CI321" s="265">
        <v>0.79466999999999999</v>
      </c>
      <c r="CJ321" s="265">
        <v>0.78766000000000003</v>
      </c>
      <c r="CK321" s="265">
        <v>0.83775999999999995</v>
      </c>
      <c r="CL321" s="265">
        <v>0.69025000000000003</v>
      </c>
      <c r="CM321" s="265">
        <v>4.4174999999999999E-2</v>
      </c>
      <c r="CN321" s="265">
        <v>2.0202000000000001E-2</v>
      </c>
      <c r="CO321" s="265">
        <v>4.5175E-2</v>
      </c>
      <c r="CP321" s="265">
        <v>4.4547000000000003E-2</v>
      </c>
      <c r="CQ321" s="265">
        <v>4.2428E-2</v>
      </c>
      <c r="CR321" s="265">
        <v>2.8000000000000001E-2</v>
      </c>
      <c r="CS321" s="265">
        <v>2.0407999999999999E-2</v>
      </c>
      <c r="CT321" s="265">
        <v>3.0928000000000001E-2</v>
      </c>
      <c r="CU321" s="265">
        <v>2.8000000000000001E-2</v>
      </c>
      <c r="CV321" s="265">
        <v>3.8589999999999999E-2</v>
      </c>
      <c r="CW321" s="265">
        <v>5.8585999999999999E-2</v>
      </c>
      <c r="CX321" s="265">
        <v>2.8865999999999999E-2</v>
      </c>
      <c r="CY321" s="265">
        <v>4.9484E-2</v>
      </c>
      <c r="CZ321" s="265">
        <v>0.11312</v>
      </c>
      <c r="DA321" s="265">
        <v>9.1655E-2</v>
      </c>
      <c r="DB321" s="265">
        <v>1.0101000000000001E-2</v>
      </c>
      <c r="DC321" s="265">
        <v>1.0309E-2</v>
      </c>
      <c r="DD321" s="265">
        <v>1.0101000000000001E-2</v>
      </c>
      <c r="DE321" s="265">
        <v>2.0618999999999998E-2</v>
      </c>
      <c r="DF321" s="265">
        <v>2.3279999999999999E-4</v>
      </c>
      <c r="DG321" s="265">
        <v>2.72E-4</v>
      </c>
      <c r="DH321" s="265">
        <v>1.1617000000000001E-2</v>
      </c>
      <c r="DI321" s="265">
        <v>0</v>
      </c>
      <c r="DJ321" s="265">
        <v>0</v>
      </c>
      <c r="DK321" s="265">
        <v>7.9999999999999996E-7</v>
      </c>
      <c r="DL321" s="265">
        <v>0</v>
      </c>
      <c r="DM321" s="265">
        <v>3.7740000000000001E-4</v>
      </c>
      <c r="DN321" s="265">
        <v>0</v>
      </c>
      <c r="DO321" s="265">
        <v>0</v>
      </c>
      <c r="DP321" s="265">
        <v>0</v>
      </c>
      <c r="DQ321" s="265">
        <v>1.5999999999999999E-6</v>
      </c>
      <c r="DR321" s="265">
        <v>1.8400000000000001E-3</v>
      </c>
      <c r="DS321" s="265">
        <v>8.8164000000000003E-3</v>
      </c>
      <c r="DT321" s="265">
        <v>1.2838E-2</v>
      </c>
      <c r="DU321" s="265">
        <v>0</v>
      </c>
      <c r="DV321" s="265">
        <v>0</v>
      </c>
      <c r="DW321" s="265">
        <v>0</v>
      </c>
      <c r="DX321" s="265">
        <v>1.2652E-3</v>
      </c>
      <c r="DY321" s="265">
        <v>1.0828000000000001E-3</v>
      </c>
      <c r="DZ321" s="265">
        <v>0</v>
      </c>
      <c r="EA321" s="265">
        <v>0</v>
      </c>
      <c r="EB321" s="265">
        <v>0</v>
      </c>
      <c r="EC321" s="265">
        <v>0</v>
      </c>
      <c r="ED321" s="265">
        <v>0</v>
      </c>
      <c r="EE321" s="265">
        <v>0</v>
      </c>
      <c r="EF321" s="265">
        <v>8.9479999999999996E-4</v>
      </c>
      <c r="EG321" s="265">
        <v>0</v>
      </c>
      <c r="EH321" s="265">
        <v>0</v>
      </c>
      <c r="EI321" s="265">
        <v>4.0815999999999998E-2</v>
      </c>
      <c r="EJ321" s="265">
        <v>3.0928000000000001E-2</v>
      </c>
      <c r="EK321" s="265">
        <v>1.0101000000000001E-2</v>
      </c>
      <c r="EL321" s="265">
        <v>1.8749999999999999E-2</v>
      </c>
      <c r="EM321" s="265">
        <v>2.6000000000000001E-6</v>
      </c>
      <c r="EN321" s="265">
        <v>1.5999999999999999E-6</v>
      </c>
      <c r="EO321" s="265">
        <v>0.13286999999999999</v>
      </c>
      <c r="EP321" s="265">
        <v>5.4671999999999998E-2</v>
      </c>
      <c r="EQ321" s="265">
        <v>1.7455999999999999E-3</v>
      </c>
      <c r="ER321" s="265">
        <v>2.2330000000000002E-3</v>
      </c>
      <c r="ES321" s="265">
        <v>1.9751999999999999E-3</v>
      </c>
      <c r="ET321" s="265">
        <v>2.0528E-3</v>
      </c>
      <c r="EU321" s="265">
        <v>1.9166000000000001E-3</v>
      </c>
      <c r="EV321" s="265">
        <v>1.6245999999999999E-3</v>
      </c>
      <c r="EW321" s="265">
        <v>1.934E-3</v>
      </c>
      <c r="EX321" s="265">
        <v>2.0316000000000002E-3</v>
      </c>
      <c r="EY321" s="265">
        <v>1.9074000000000001E-3</v>
      </c>
      <c r="EZ321" s="265">
        <v>5.9652999999999998E-2</v>
      </c>
      <c r="FA321" s="265">
        <v>2.2452000000000001E-3</v>
      </c>
      <c r="FB321" s="265">
        <v>2.0317999999999998E-3</v>
      </c>
      <c r="FC321" s="265">
        <v>1.7806E-3</v>
      </c>
      <c r="FD321" s="265">
        <v>2.1976000000000001E-3</v>
      </c>
      <c r="FE321" s="265">
        <v>1.5096E-3</v>
      </c>
      <c r="FF321" s="265">
        <v>2.2168000000000001E-3</v>
      </c>
      <c r="FG321" s="265">
        <v>2.4063999999999999E-3</v>
      </c>
      <c r="FH321" s="265">
        <v>2.111E-3</v>
      </c>
      <c r="FI321" s="265">
        <v>2.036E-3</v>
      </c>
      <c r="FJ321" s="265">
        <v>7.9999999999999996E-7</v>
      </c>
      <c r="FK321" s="265">
        <v>7.9999999999999996E-7</v>
      </c>
      <c r="FL321" s="265">
        <v>3.1133999999999998E-2</v>
      </c>
      <c r="FM321" s="265">
        <v>3.4028999999999997E-2</v>
      </c>
      <c r="FN321" s="265">
        <v>0.33107999999999999</v>
      </c>
      <c r="FO321" s="265">
        <v>0.38200000000000001</v>
      </c>
      <c r="FP321" s="265">
        <v>6.8545999999999996E-2</v>
      </c>
      <c r="FQ321" s="265">
        <v>0.35238999999999998</v>
      </c>
      <c r="FR321" s="265">
        <v>0.23977000000000001</v>
      </c>
      <c r="FS321" s="265">
        <v>0.22664999999999999</v>
      </c>
      <c r="FT321" s="265">
        <v>0.49080000000000001</v>
      </c>
      <c r="FU321" s="265">
        <v>0.48654999999999998</v>
      </c>
      <c r="FV321" s="265">
        <v>0.17016000000000001</v>
      </c>
      <c r="FW321" s="265">
        <v>8.1866999999999995E-2</v>
      </c>
      <c r="FX321" s="265">
        <v>0.31102999999999997</v>
      </c>
      <c r="FY321" s="265">
        <v>7.5109999999999996E-2</v>
      </c>
      <c r="FZ321" s="265">
        <v>8.1866999999999995E-2</v>
      </c>
      <c r="GA321" s="265">
        <v>0.2802</v>
      </c>
      <c r="GB321" s="265">
        <v>0.12734000000000001</v>
      </c>
      <c r="GC321" s="265">
        <v>0.16261</v>
      </c>
      <c r="GD321" s="265">
        <v>0.44309999999999999</v>
      </c>
      <c r="GE321" s="265">
        <v>0.25180000000000002</v>
      </c>
      <c r="GF321" s="265">
        <v>0.29974000000000001</v>
      </c>
      <c r="GG321" s="265">
        <v>0.12049</v>
      </c>
      <c r="GH321" s="265">
        <v>0.13414999999999999</v>
      </c>
      <c r="GI321" s="265">
        <v>0.1178</v>
      </c>
      <c r="GJ321" s="265">
        <v>0.40071000000000001</v>
      </c>
      <c r="GK321" s="265">
        <v>0.41288999999999998</v>
      </c>
      <c r="GL321" s="265">
        <v>0.21365999999999999</v>
      </c>
      <c r="GM321" s="265">
        <v>0.36701</v>
      </c>
      <c r="GN321" s="265">
        <v>0.17671999999999999</v>
      </c>
      <c r="GO321" s="265">
        <v>0.37423000000000001</v>
      </c>
      <c r="GP321" s="265">
        <v>0.29455999999999999</v>
      </c>
      <c r="GQ321" s="265">
        <v>0.29920000000000002</v>
      </c>
      <c r="GR321" s="265">
        <v>0.26368999999999998</v>
      </c>
      <c r="GS321" s="265">
        <v>0.30908999999999998</v>
      </c>
      <c r="GT321" s="265">
        <v>0.30343999999999999</v>
      </c>
      <c r="GU321" s="265">
        <v>0.3049</v>
      </c>
      <c r="GV321" s="265">
        <v>0.30212</v>
      </c>
      <c r="GW321" s="265">
        <v>0.25208999999999998</v>
      </c>
      <c r="GX321" s="265">
        <v>0.38222</v>
      </c>
      <c r="GY321" s="265">
        <v>8.1714999999999996E-2</v>
      </c>
      <c r="GZ321" s="265">
        <v>6.4142000000000005E-2</v>
      </c>
      <c r="HA321" s="265">
        <v>0.34904000000000002</v>
      </c>
      <c r="HB321" s="265">
        <v>0.32168999999999998</v>
      </c>
      <c r="HC321" s="265">
        <v>0.26161000000000001</v>
      </c>
      <c r="HD321" s="265">
        <v>0.17086000000000001</v>
      </c>
      <c r="HE321" s="265">
        <v>0.38164999999999999</v>
      </c>
      <c r="HF321" s="265">
        <v>0.16181000000000001</v>
      </c>
      <c r="HG321" s="265">
        <v>0.38257000000000002</v>
      </c>
      <c r="HH321" s="265">
        <v>0.38303999999999999</v>
      </c>
      <c r="HI321" s="265">
        <v>0.38149</v>
      </c>
      <c r="HJ321" s="265">
        <v>0.17727999999999999</v>
      </c>
      <c r="HK321" s="265">
        <v>0.42357</v>
      </c>
      <c r="HL321" s="265">
        <v>0.39401999999999998</v>
      </c>
      <c r="HM321" s="265">
        <v>0.29635</v>
      </c>
      <c r="HN321" s="265">
        <v>0.29271999999999998</v>
      </c>
      <c r="HO321" s="265">
        <v>0.28908</v>
      </c>
      <c r="HP321" s="265">
        <v>0.3029</v>
      </c>
      <c r="HQ321" s="265">
        <v>0.16788</v>
      </c>
      <c r="HR321" s="265">
        <v>0.15803</v>
      </c>
      <c r="HS321" s="265">
        <v>0.25164999999999998</v>
      </c>
      <c r="HT321" s="265">
        <v>0.15909999999999999</v>
      </c>
      <c r="HU321" s="265">
        <v>0.16632</v>
      </c>
      <c r="HV321" s="265">
        <v>0.29676999999999998</v>
      </c>
      <c r="HW321" s="265">
        <v>0.11536</v>
      </c>
      <c r="HX321" s="265">
        <v>0.14484</v>
      </c>
      <c r="HY321" s="265">
        <v>9.0378E-2</v>
      </c>
      <c r="HZ321" s="265">
        <v>0.19059000000000001</v>
      </c>
      <c r="IA321" s="265">
        <v>0.249</v>
      </c>
      <c r="IB321" s="265">
        <v>0.25413999999999998</v>
      </c>
      <c r="IC321" s="265">
        <v>0.24836</v>
      </c>
      <c r="ID321" s="265">
        <v>0.25256000000000001</v>
      </c>
      <c r="IE321" s="265">
        <v>0.25768000000000002</v>
      </c>
      <c r="IF321" s="265">
        <v>0.26445000000000002</v>
      </c>
      <c r="IG321" s="265">
        <v>0.32206000000000001</v>
      </c>
      <c r="IH321" s="265">
        <v>0.40714</v>
      </c>
      <c r="II321" s="265">
        <v>0.18029999999999999</v>
      </c>
      <c r="IJ321" s="265">
        <v>0.24199000000000001</v>
      </c>
      <c r="IK321" s="265">
        <v>0.24217</v>
      </c>
      <c r="IL321" s="265">
        <v>0.35341</v>
      </c>
      <c r="IM321" s="265">
        <v>0.19993</v>
      </c>
      <c r="IN321" s="265">
        <v>0.14632999999999999</v>
      </c>
      <c r="IO321" s="265">
        <v>4.4367999999999998E-2</v>
      </c>
      <c r="IP321" s="265">
        <v>0.32621</v>
      </c>
      <c r="IQ321" s="265">
        <v>0.29107</v>
      </c>
      <c r="IR321" s="265">
        <v>0.12247</v>
      </c>
      <c r="IS321" s="265">
        <v>0.39557999999999999</v>
      </c>
      <c r="IT321" s="265">
        <v>0.10768999999999999</v>
      </c>
      <c r="IU321" s="265">
        <v>0.31485000000000002</v>
      </c>
      <c r="IV321" s="265">
        <v>0.47771000000000002</v>
      </c>
      <c r="IW321" s="265">
        <v>0.24109</v>
      </c>
      <c r="IX321" s="265">
        <v>0.30874000000000001</v>
      </c>
      <c r="IY321" s="265">
        <v>0.18962999999999999</v>
      </c>
      <c r="IZ321" s="265">
        <v>0.18121000000000001</v>
      </c>
      <c r="JA321" s="265">
        <v>0.18573000000000001</v>
      </c>
      <c r="JB321" s="265">
        <v>0.17866000000000001</v>
      </c>
      <c r="JC321" s="265">
        <v>0.19162999999999999</v>
      </c>
      <c r="JD321" s="265">
        <v>0.20222999999999999</v>
      </c>
      <c r="JE321" s="265">
        <v>0.36928</v>
      </c>
      <c r="JF321" s="265">
        <v>8.5627999999999996E-2</v>
      </c>
      <c r="JG321" s="265">
        <v>0.27848000000000001</v>
      </c>
      <c r="JH321" s="265">
        <v>0.20916999999999999</v>
      </c>
      <c r="JI321" s="265">
        <v>0.14574999999999999</v>
      </c>
      <c r="JJ321" s="265">
        <v>0.14433000000000001</v>
      </c>
      <c r="JK321" s="265">
        <v>0.18317</v>
      </c>
      <c r="JL321" s="265">
        <v>0.19111</v>
      </c>
      <c r="JM321" s="265">
        <v>0.33966000000000002</v>
      </c>
      <c r="JN321" s="265">
        <v>0.25890999999999997</v>
      </c>
      <c r="JO321" s="265">
        <v>0.29325000000000001</v>
      </c>
      <c r="JP321" s="265">
        <v>0.10881</v>
      </c>
      <c r="JQ321" s="265">
        <v>0.30025000000000002</v>
      </c>
      <c r="JR321" s="265">
        <v>0.25405</v>
      </c>
      <c r="JS321" s="265">
        <v>0.23801</v>
      </c>
      <c r="JT321" s="265">
        <v>6.1679999999999999E-2</v>
      </c>
      <c r="JU321" s="265">
        <v>0.22783999999999999</v>
      </c>
      <c r="JV321" s="265">
        <v>0.20934</v>
      </c>
      <c r="JW321" s="265">
        <v>0.30592000000000003</v>
      </c>
      <c r="JX321" s="265">
        <v>0.30603999999999998</v>
      </c>
      <c r="JY321" s="265">
        <v>0.29347000000000001</v>
      </c>
      <c r="JZ321" s="265">
        <v>0.27483999999999997</v>
      </c>
      <c r="KA321" s="265">
        <v>0.42993999999999999</v>
      </c>
      <c r="KB321" s="265">
        <v>0.56030000000000002</v>
      </c>
      <c r="KC321" s="265">
        <v>8.8905999999999999E-2</v>
      </c>
      <c r="KD321" s="265">
        <v>6.7822999999999994E-2</v>
      </c>
      <c r="KE321" s="265">
        <v>7.2303999999999993E-2</v>
      </c>
      <c r="KF321" s="265">
        <v>7.6634999999999995E-2</v>
      </c>
      <c r="KG321" s="265">
        <v>7.3043999999999998E-2</v>
      </c>
      <c r="KH321" s="265">
        <v>0.25411</v>
      </c>
      <c r="KI321" s="265">
        <v>0.22908999999999999</v>
      </c>
      <c r="KJ321" s="265">
        <v>0.22341</v>
      </c>
      <c r="KK321" s="265">
        <v>0.48063</v>
      </c>
      <c r="KL321" s="265">
        <v>0.43690000000000001</v>
      </c>
      <c r="KM321" s="265">
        <v>0.87295</v>
      </c>
      <c r="KN321" s="265">
        <v>0.78327000000000002</v>
      </c>
      <c r="KO321" s="265">
        <v>0.68859999999999999</v>
      </c>
      <c r="KP321" s="265">
        <v>4.9098562533316306E-3</v>
      </c>
      <c r="KQ321" s="265">
        <v>0.53732000000000002</v>
      </c>
      <c r="KR321" s="265">
        <v>0.4859</v>
      </c>
      <c r="KS321" s="265">
        <v>0.44607999999999998</v>
      </c>
      <c r="KT321" s="265">
        <v>0.86987665636424039</v>
      </c>
      <c r="KU321" s="265">
        <v>0.58076000000000005</v>
      </c>
      <c r="KV321" s="265">
        <v>0.72531000000000001</v>
      </c>
      <c r="KW321" s="265">
        <v>0.77458000000000005</v>
      </c>
      <c r="KX321" s="265">
        <v>0.84070999999999996</v>
      </c>
      <c r="KY321" s="265">
        <v>0.93350999999999995</v>
      </c>
      <c r="KZ321" s="265">
        <v>0.99605999999999995</v>
      </c>
      <c r="LA321" s="265">
        <v>0.98592999999999997</v>
      </c>
      <c r="LB321" s="265">
        <v>0.92735999999999996</v>
      </c>
      <c r="LC321" s="265">
        <v>1</v>
      </c>
      <c r="LD321" s="265">
        <v>0</v>
      </c>
      <c r="LE321" s="265">
        <v>0</v>
      </c>
      <c r="LF321" s="265">
        <v>0</v>
      </c>
      <c r="LG321" s="265">
        <v>0</v>
      </c>
      <c r="LH321" s="431">
        <v>4.6031040255911648E-4</v>
      </c>
      <c r="LI321" s="431">
        <v>3.873571113217622E-4</v>
      </c>
      <c r="LJ321" s="431">
        <v>3.9034374640323222E-4</v>
      </c>
      <c r="LK321" s="431">
        <v>1.7918644880410284E-4</v>
      </c>
      <c r="LL321" s="431">
        <v>2.9042860842309892E-4</v>
      </c>
      <c r="LM321" s="431">
        <v>1.0773480607895181E-4</v>
      </c>
      <c r="LN321" s="431">
        <v>1.7497051157988608E-4</v>
      </c>
      <c r="LO321" s="431">
        <v>4.5995777327334508E-5</v>
      </c>
      <c r="LP321" s="431">
        <v>1.1274885764578357E-4</v>
      </c>
      <c r="LQ321" s="431">
        <v>4.2566582123981789E-5</v>
      </c>
      <c r="LR321" s="431">
        <v>3.9419368840754032E-4</v>
      </c>
      <c r="LS321" s="431">
        <v>2.2496379096992314E-4</v>
      </c>
      <c r="LT321" s="431">
        <v>3.895038680639118E-4</v>
      </c>
      <c r="LU321" s="431">
        <v>1.47102793562226E-4</v>
      </c>
      <c r="LV321" s="431">
        <v>2.333824522793293E-4</v>
      </c>
      <c r="LW321" s="431">
        <v>9.3323418695945293E-5</v>
      </c>
      <c r="LX321" s="431">
        <v>1.956502819666639E-4</v>
      </c>
      <c r="LY321" s="431">
        <v>9.9832293926738203E-5</v>
      </c>
      <c r="LZ321" s="431">
        <v>4.4045757385902107E-4</v>
      </c>
      <c r="MA321" s="431">
        <v>3.4289175528101623E-4</v>
      </c>
      <c r="MB321" s="431">
        <v>4.3822600855492055E-4</v>
      </c>
      <c r="MC321" s="431">
        <v>1.8006726168096066E-4</v>
      </c>
      <c r="MD321" s="431">
        <v>1.5517513384111226E-4</v>
      </c>
      <c r="ME321" s="431">
        <v>2.9465043917298317E-4</v>
      </c>
      <c r="MF321" s="431">
        <v>3.2960440148599446E-4</v>
      </c>
      <c r="MG321" s="431">
        <v>2.5377585552632809E-4</v>
      </c>
      <c r="MH321" s="266"/>
      <c r="MI321" s="266"/>
      <c r="MJ321" s="266"/>
      <c r="MK321" s="266"/>
      <c r="ML321" s="266"/>
      <c r="MM321" s="266"/>
      <c r="MN321" s="266"/>
      <c r="MO321" s="266"/>
      <c r="MP321" s="266"/>
      <c r="MQ321" s="266"/>
      <c r="MR321" s="266"/>
      <c r="MS321" s="266"/>
      <c r="MT321" s="266"/>
      <c r="MU321" s="266"/>
      <c r="MV321" s="266"/>
      <c r="MW321" s="266"/>
      <c r="MX321" s="266"/>
      <c r="MY321" s="266"/>
      <c r="MZ321" s="266"/>
      <c r="NA321" s="266"/>
      <c r="NB321" s="266"/>
      <c r="NC321" s="266"/>
      <c r="ND321" s="266"/>
      <c r="NE321" s="266"/>
      <c r="NF321" s="266"/>
      <c r="NG321" s="266"/>
      <c r="NH321" s="266"/>
      <c r="NI321" s="266"/>
      <c r="NJ321" s="266"/>
      <c r="NK321" s="266"/>
      <c r="NL321" s="266"/>
      <c r="NM321" s="266"/>
      <c r="NN321" s="266"/>
      <c r="NO321" s="266"/>
      <c r="NP321" s="266"/>
      <c r="NQ321" s="266"/>
      <c r="NR321" s="266"/>
      <c r="NS321" s="266"/>
      <c r="NT321" s="266"/>
      <c r="NU321" s="266"/>
      <c r="NV321" s="266"/>
      <c r="NW321" s="266"/>
      <c r="NX321" s="266"/>
      <c r="NY321" s="266"/>
      <c r="NZ321" s="266"/>
      <c r="OA321" s="266"/>
      <c r="OB321" s="266"/>
      <c r="OC321" s="266"/>
      <c r="OD321" s="266"/>
      <c r="OE321" s="266"/>
      <c r="OF321" s="266"/>
      <c r="OG321" s="266"/>
      <c r="OH321" s="266"/>
      <c r="OI321" s="266"/>
      <c r="OJ321" s="266"/>
      <c r="OK321" s="266"/>
      <c r="OL321" s="266"/>
      <c r="OM321" s="266"/>
      <c r="ON321" s="267"/>
    </row>
    <row r="322" spans="1:404">
      <c r="A322" s="261">
        <v>697</v>
      </c>
      <c r="B322" s="265">
        <v>3.1463999999999999E-2</v>
      </c>
      <c r="C322" s="265">
        <v>3.4361999999999997E-2</v>
      </c>
      <c r="D322" s="265">
        <v>3.7614000000000002E-2</v>
      </c>
      <c r="E322" s="265">
        <v>4.3131000000000003E-2</v>
      </c>
      <c r="F322" s="265">
        <v>2.9637E-2</v>
      </c>
      <c r="G322" s="265">
        <v>3.0481999999999999E-2</v>
      </c>
      <c r="H322" s="265">
        <v>9.9456000000000003E-2</v>
      </c>
      <c r="I322" s="265">
        <v>0.20874000000000001</v>
      </c>
      <c r="J322" s="265">
        <v>0.18694</v>
      </c>
      <c r="K322" s="265">
        <v>1.4493000000000001E-2</v>
      </c>
      <c r="L322" s="265">
        <v>1.7298000000000001E-2</v>
      </c>
      <c r="M322" s="265">
        <v>2.1829999999999999E-2</v>
      </c>
      <c r="N322" s="265">
        <v>0.12449</v>
      </c>
      <c r="O322" s="265">
        <v>5.5239999999999997E-2</v>
      </c>
      <c r="P322" s="265">
        <v>2.8679E-2</v>
      </c>
      <c r="Q322" s="265">
        <v>2.0083E-2</v>
      </c>
      <c r="R322" s="265">
        <v>4.0654999999999997E-2</v>
      </c>
      <c r="S322" s="265">
        <v>0.14741000000000001</v>
      </c>
      <c r="T322" s="265">
        <v>0.1043</v>
      </c>
      <c r="U322" s="265">
        <v>0.11647</v>
      </c>
      <c r="V322" s="265">
        <v>7.4238999999999999E-2</v>
      </c>
      <c r="W322" s="265">
        <v>3.1447999999999997E-2</v>
      </c>
      <c r="X322" s="265">
        <v>2.9672E-2</v>
      </c>
      <c r="Y322" s="265">
        <v>2.9874999999999999E-2</v>
      </c>
      <c r="Z322" s="265">
        <v>2.1444999999999999E-2</v>
      </c>
      <c r="AA322" s="265">
        <v>3.2363000000000003E-2</v>
      </c>
      <c r="AB322" s="265">
        <v>2.2859000000000001E-2</v>
      </c>
      <c r="AC322" s="265">
        <v>0.21267</v>
      </c>
      <c r="AD322" s="265">
        <v>0.14280999999999999</v>
      </c>
      <c r="AE322" s="265">
        <v>2.1892999999999999E-2</v>
      </c>
      <c r="AF322" s="265">
        <v>1.8925999999999998E-2</v>
      </c>
      <c r="AG322" s="265">
        <v>4.4324000000000002E-2</v>
      </c>
      <c r="AH322" s="265">
        <v>1.3069000000000001E-2</v>
      </c>
      <c r="AI322" s="265">
        <v>1.4402E-2</v>
      </c>
      <c r="AJ322" s="265">
        <v>2.2374000000000002E-2</v>
      </c>
      <c r="AK322" s="265">
        <v>1.5358999999999999E-2</v>
      </c>
      <c r="AL322" s="265">
        <v>1.4194999999999999E-2</v>
      </c>
      <c r="AM322" s="265">
        <v>1.6053000000000001E-2</v>
      </c>
      <c r="AN322" s="265">
        <v>1.4331E-2</v>
      </c>
      <c r="AO322" s="265">
        <v>1.1311999999999999E-2</v>
      </c>
      <c r="AP322" s="265">
        <v>1.3068E-2</v>
      </c>
      <c r="AQ322" s="265">
        <v>1.1592999999999999E-2</v>
      </c>
      <c r="AR322" s="265">
        <v>1.1637E-2</v>
      </c>
      <c r="AS322" s="265">
        <v>1.1245E-2</v>
      </c>
      <c r="AT322" s="265">
        <v>1.1627999999999999E-2</v>
      </c>
      <c r="AU322" s="265">
        <v>1.1353E-2</v>
      </c>
      <c r="AV322" s="265">
        <v>1.1202E-2</v>
      </c>
      <c r="AW322" s="265">
        <v>1.9248999999999999E-2</v>
      </c>
      <c r="AX322" s="265">
        <v>2.0008999999999999E-2</v>
      </c>
      <c r="AY322" s="265">
        <v>1.5426E-2</v>
      </c>
      <c r="AZ322" s="265">
        <v>1.2142E-2</v>
      </c>
      <c r="BA322" s="265">
        <v>1.7278000000000002E-2</v>
      </c>
      <c r="BB322" s="265">
        <v>1.7278000000000002E-2</v>
      </c>
      <c r="BC322" s="265">
        <v>1.7262E-2</v>
      </c>
      <c r="BD322" s="265">
        <v>1.7278000000000002E-2</v>
      </c>
      <c r="BE322" s="265">
        <v>3.3864999999999999E-2</v>
      </c>
      <c r="BF322" s="265">
        <v>2.8244999999999999E-2</v>
      </c>
      <c r="BG322" s="265">
        <v>0.16613</v>
      </c>
      <c r="BH322" s="265">
        <v>0.16802</v>
      </c>
      <c r="BI322" s="265">
        <v>0.46245999999999998</v>
      </c>
      <c r="BJ322" s="265">
        <v>0.42120000000000002</v>
      </c>
      <c r="BK322" s="265">
        <v>9.8700999999999997E-2</v>
      </c>
      <c r="BL322" s="265">
        <v>0.21708</v>
      </c>
      <c r="BM322" s="265">
        <v>0.13170999999999999</v>
      </c>
      <c r="BN322" s="265">
        <v>0.25803999999999999</v>
      </c>
      <c r="BO322" s="265">
        <v>0.36286000000000002</v>
      </c>
      <c r="BP322" s="265">
        <v>1.3509999999999999E-2</v>
      </c>
      <c r="BQ322" s="265">
        <v>0.16302</v>
      </c>
      <c r="BR322" s="265">
        <v>0.26021</v>
      </c>
      <c r="BS322" s="265">
        <v>0.16807</v>
      </c>
      <c r="BT322" s="265">
        <v>0.24579000000000001</v>
      </c>
      <c r="BU322" s="265">
        <v>9.9492000000000001E-3</v>
      </c>
      <c r="BV322" s="265">
        <v>4.4733999999999998E-3</v>
      </c>
      <c r="BW322" s="265">
        <v>0.13564999999999999</v>
      </c>
      <c r="BX322" s="265">
        <v>4.5845999999999998E-2</v>
      </c>
      <c r="BY322" s="265">
        <v>0.82367000000000001</v>
      </c>
      <c r="BZ322" s="265">
        <v>0.82299</v>
      </c>
      <c r="CA322" s="265">
        <v>0.96599999999999997</v>
      </c>
      <c r="CB322" s="265">
        <v>0.89485999999999999</v>
      </c>
      <c r="CC322" s="265">
        <v>0.99992000000000003</v>
      </c>
      <c r="CD322" s="265">
        <v>0.81552999999999998</v>
      </c>
      <c r="CE322" s="265">
        <v>0.76832</v>
      </c>
      <c r="CF322" s="265">
        <v>0.82867999999999997</v>
      </c>
      <c r="CG322" s="265">
        <v>0.77568000000000004</v>
      </c>
      <c r="CH322" s="265">
        <v>0.78569999999999995</v>
      </c>
      <c r="CI322" s="265">
        <v>0.79783999999999999</v>
      </c>
      <c r="CJ322" s="265">
        <v>0.79051000000000005</v>
      </c>
      <c r="CK322" s="265">
        <v>0.84255000000000002</v>
      </c>
      <c r="CL322" s="265">
        <v>0.69772999999999996</v>
      </c>
      <c r="CM322" s="265">
        <v>4.3220000000000001E-2</v>
      </c>
      <c r="CN322" s="265">
        <v>2.0202000000000001E-2</v>
      </c>
      <c r="CO322" s="265">
        <v>4.4340999999999998E-2</v>
      </c>
      <c r="CP322" s="265">
        <v>4.3399E-2</v>
      </c>
      <c r="CQ322" s="265">
        <v>4.1334999999999997E-2</v>
      </c>
      <c r="CR322" s="265">
        <v>2.5999999999999999E-2</v>
      </c>
      <c r="CS322" s="265">
        <v>2.0407999999999999E-2</v>
      </c>
      <c r="CT322" s="265">
        <v>3.0928000000000001E-2</v>
      </c>
      <c r="CU322" s="265">
        <v>2.5999999999999999E-2</v>
      </c>
      <c r="CV322" s="265">
        <v>3.7887999999999998E-2</v>
      </c>
      <c r="CW322" s="265">
        <v>5.6565999999999998E-2</v>
      </c>
      <c r="CX322" s="265">
        <v>2.6804000000000001E-2</v>
      </c>
      <c r="CY322" s="265">
        <v>4.7421999999999999E-2</v>
      </c>
      <c r="CZ322" s="265">
        <v>0.10951</v>
      </c>
      <c r="DA322" s="265">
        <v>8.8738999999999998E-2</v>
      </c>
      <c r="DB322" s="265">
        <v>1.0101000000000001E-2</v>
      </c>
      <c r="DC322" s="265">
        <v>1.0309E-2</v>
      </c>
      <c r="DD322" s="265">
        <v>1.0101000000000001E-2</v>
      </c>
      <c r="DE322" s="265">
        <v>2.0618999999999998E-2</v>
      </c>
      <c r="DF322" s="265">
        <v>1.916E-4</v>
      </c>
      <c r="DG322" s="265">
        <v>2.3000000000000001E-4</v>
      </c>
      <c r="DH322" s="265">
        <v>1.1207E-2</v>
      </c>
      <c r="DI322" s="265">
        <v>0</v>
      </c>
      <c r="DJ322" s="265">
        <v>0</v>
      </c>
      <c r="DK322" s="265">
        <v>5.9999999999999997E-7</v>
      </c>
      <c r="DL322" s="265">
        <v>0</v>
      </c>
      <c r="DM322" s="265">
        <v>3.1980000000000002E-4</v>
      </c>
      <c r="DN322" s="265">
        <v>0</v>
      </c>
      <c r="DO322" s="265">
        <v>0</v>
      </c>
      <c r="DP322" s="265">
        <v>0</v>
      </c>
      <c r="DQ322" s="265">
        <v>1.1999999999999999E-6</v>
      </c>
      <c r="DR322" s="265">
        <v>2.1069999999999999E-3</v>
      </c>
      <c r="DS322" s="265">
        <v>8.9908000000000002E-3</v>
      </c>
      <c r="DT322" s="265">
        <v>1.2160000000000001E-2</v>
      </c>
      <c r="DU322" s="265">
        <v>0</v>
      </c>
      <c r="DV322" s="265">
        <v>0</v>
      </c>
      <c r="DW322" s="265">
        <v>0</v>
      </c>
      <c r="DX322" s="265">
        <v>1.0214E-3</v>
      </c>
      <c r="DY322" s="265">
        <v>1.3116E-3</v>
      </c>
      <c r="DZ322" s="265">
        <v>0</v>
      </c>
      <c r="EA322" s="265">
        <v>0</v>
      </c>
      <c r="EB322" s="265">
        <v>0</v>
      </c>
      <c r="EC322" s="265">
        <v>0</v>
      </c>
      <c r="ED322" s="265">
        <v>0</v>
      </c>
      <c r="EE322" s="265">
        <v>0</v>
      </c>
      <c r="EF322" s="265">
        <v>8.7560000000000003E-4</v>
      </c>
      <c r="EG322" s="265">
        <v>0</v>
      </c>
      <c r="EH322" s="265">
        <v>0</v>
      </c>
      <c r="EI322" s="265">
        <v>4.0815999999999998E-2</v>
      </c>
      <c r="EJ322" s="265">
        <v>3.0928000000000001E-2</v>
      </c>
      <c r="EK322" s="265">
        <v>1.0101000000000001E-2</v>
      </c>
      <c r="EL322" s="265">
        <v>1.6667000000000001E-2</v>
      </c>
      <c r="EM322" s="265">
        <v>2.2000000000000001E-6</v>
      </c>
      <c r="EN322" s="265">
        <v>1.1999999999999999E-6</v>
      </c>
      <c r="EO322" s="265">
        <v>0.12847</v>
      </c>
      <c r="EP322" s="265">
        <v>5.3159999999999999E-2</v>
      </c>
      <c r="EQ322" s="265">
        <v>1.6861999999999999E-3</v>
      </c>
      <c r="ER322" s="265">
        <v>2.134E-3</v>
      </c>
      <c r="ES322" s="265">
        <v>1.9174000000000001E-3</v>
      </c>
      <c r="ET322" s="265">
        <v>1.9916000000000001E-3</v>
      </c>
      <c r="EU322" s="265">
        <v>1.8642000000000001E-3</v>
      </c>
      <c r="EV322" s="265">
        <v>1.5792E-3</v>
      </c>
      <c r="EW322" s="265">
        <v>1.867E-3</v>
      </c>
      <c r="EX322" s="265">
        <v>1.9302E-3</v>
      </c>
      <c r="EY322" s="265">
        <v>1.8707999999999999E-3</v>
      </c>
      <c r="EZ322" s="265">
        <v>5.8049999999999997E-2</v>
      </c>
      <c r="FA322" s="265">
        <v>2.1733999999999998E-3</v>
      </c>
      <c r="FB322" s="265">
        <v>1.9856000000000001E-3</v>
      </c>
      <c r="FC322" s="265">
        <v>1.7191999999999999E-3</v>
      </c>
      <c r="FD322" s="265">
        <v>2.1321999999999999E-3</v>
      </c>
      <c r="FE322" s="265">
        <v>1.4702000000000001E-3</v>
      </c>
      <c r="FF322" s="265">
        <v>2.1335999999999998E-3</v>
      </c>
      <c r="FG322" s="265">
        <v>2.3257999999999998E-3</v>
      </c>
      <c r="FH322" s="265">
        <v>2.0300000000000001E-3</v>
      </c>
      <c r="FI322" s="265">
        <v>1.9530000000000001E-3</v>
      </c>
      <c r="FJ322" s="265">
        <v>5.9999999999999997E-7</v>
      </c>
      <c r="FK322" s="265">
        <v>5.9999999999999997E-7</v>
      </c>
      <c r="FL322" s="265">
        <v>3.0075999999999999E-2</v>
      </c>
      <c r="FM322" s="265">
        <v>3.2902000000000001E-2</v>
      </c>
      <c r="FN322" s="265">
        <v>0.32057999999999998</v>
      </c>
      <c r="FO322" s="265">
        <v>0.374</v>
      </c>
      <c r="FP322" s="265">
        <v>6.6893999999999995E-2</v>
      </c>
      <c r="FQ322" s="265">
        <v>0.34327999999999997</v>
      </c>
      <c r="FR322" s="265">
        <v>0.23344000000000001</v>
      </c>
      <c r="FS322" s="265">
        <v>0.22070999999999999</v>
      </c>
      <c r="FT322" s="265">
        <v>0.48037000000000002</v>
      </c>
      <c r="FU322" s="265">
        <v>0.47514000000000001</v>
      </c>
      <c r="FV322" s="265">
        <v>0.16689000000000001</v>
      </c>
      <c r="FW322" s="265">
        <v>7.9904000000000003E-2</v>
      </c>
      <c r="FX322" s="265">
        <v>0.30363000000000001</v>
      </c>
      <c r="FY322" s="265">
        <v>7.3157E-2</v>
      </c>
      <c r="FZ322" s="265">
        <v>7.9904000000000003E-2</v>
      </c>
      <c r="GA322" s="265">
        <v>0.27400999999999998</v>
      </c>
      <c r="GB322" s="265">
        <v>0.12457</v>
      </c>
      <c r="GC322" s="265">
        <v>0.15803</v>
      </c>
      <c r="GD322" s="265">
        <v>0.43367</v>
      </c>
      <c r="GE322" s="265">
        <v>0.24571000000000001</v>
      </c>
      <c r="GF322" s="265">
        <v>0.29275000000000001</v>
      </c>
      <c r="GG322" s="265">
        <v>0.11860999999999999</v>
      </c>
      <c r="GH322" s="265">
        <v>0.13131999999999999</v>
      </c>
      <c r="GI322" s="265">
        <v>0.11477</v>
      </c>
      <c r="GJ322" s="265">
        <v>0.39190999999999998</v>
      </c>
      <c r="GK322" s="265">
        <v>0.40472000000000002</v>
      </c>
      <c r="GL322" s="265">
        <v>0.20868</v>
      </c>
      <c r="GM322" s="265">
        <v>0.35894999999999999</v>
      </c>
      <c r="GN322" s="265">
        <v>0.17215</v>
      </c>
      <c r="GO322" s="265">
        <v>0.36598999999999998</v>
      </c>
      <c r="GP322" s="265">
        <v>0.28748000000000001</v>
      </c>
      <c r="GQ322" s="265">
        <v>0.29221999999999998</v>
      </c>
      <c r="GR322" s="265">
        <v>0.25735000000000002</v>
      </c>
      <c r="GS322" s="265">
        <v>0.30175000000000002</v>
      </c>
      <c r="GT322" s="265">
        <v>0.29607</v>
      </c>
      <c r="GU322" s="265">
        <v>0.29781999999999997</v>
      </c>
      <c r="GV322" s="265">
        <v>0.29515000000000002</v>
      </c>
      <c r="GW322" s="265">
        <v>0.24546999999999999</v>
      </c>
      <c r="GX322" s="265">
        <v>0.37352999999999997</v>
      </c>
      <c r="GY322" s="265">
        <v>7.9908999999999994E-2</v>
      </c>
      <c r="GZ322" s="265">
        <v>6.2558000000000002E-2</v>
      </c>
      <c r="HA322" s="265">
        <v>0.34176000000000001</v>
      </c>
      <c r="HB322" s="265">
        <v>0.31426999999999999</v>
      </c>
      <c r="HC322" s="265">
        <v>0.25635000000000002</v>
      </c>
      <c r="HD322" s="265">
        <v>0.16663</v>
      </c>
      <c r="HE322" s="265">
        <v>0.37314999999999998</v>
      </c>
      <c r="HF322" s="265">
        <v>0.15798999999999999</v>
      </c>
      <c r="HG322" s="265">
        <v>0.37413000000000002</v>
      </c>
      <c r="HH322" s="265">
        <v>0.37448999999999999</v>
      </c>
      <c r="HI322" s="265">
        <v>0.37301000000000001</v>
      </c>
      <c r="HJ322" s="265">
        <v>0.17343</v>
      </c>
      <c r="HK322" s="265">
        <v>0.41339999999999999</v>
      </c>
      <c r="HL322" s="265">
        <v>0.38464999999999999</v>
      </c>
      <c r="HM322" s="265">
        <v>0.28949999999999998</v>
      </c>
      <c r="HN322" s="265">
        <v>0.28549000000000002</v>
      </c>
      <c r="HO322" s="265">
        <v>0.28177999999999997</v>
      </c>
      <c r="HP322" s="265">
        <v>0.29661999999999999</v>
      </c>
      <c r="HQ322" s="265">
        <v>0.16464000000000001</v>
      </c>
      <c r="HR322" s="265">
        <v>0.15518000000000001</v>
      </c>
      <c r="HS322" s="265">
        <v>0.24512</v>
      </c>
      <c r="HT322" s="265">
        <v>0.15586</v>
      </c>
      <c r="HU322" s="265">
        <v>0.16274</v>
      </c>
      <c r="HV322" s="265">
        <v>0.28949999999999998</v>
      </c>
      <c r="HW322" s="265">
        <v>0.11221</v>
      </c>
      <c r="HX322" s="265">
        <v>0.14246</v>
      </c>
      <c r="HY322" s="265">
        <v>8.8163000000000005E-2</v>
      </c>
      <c r="HZ322" s="265">
        <v>0.18628</v>
      </c>
      <c r="IA322" s="265">
        <v>0.24324000000000001</v>
      </c>
      <c r="IB322" s="265">
        <v>0.24826000000000001</v>
      </c>
      <c r="IC322" s="265">
        <v>0.24260000000000001</v>
      </c>
      <c r="ID322" s="265">
        <v>0.24679999999999999</v>
      </c>
      <c r="IE322" s="265">
        <v>0.25089</v>
      </c>
      <c r="IF322" s="265">
        <v>0.25858999999999999</v>
      </c>
      <c r="IG322" s="265">
        <v>0.31451000000000001</v>
      </c>
      <c r="IH322" s="265">
        <v>0.39444000000000001</v>
      </c>
      <c r="II322" s="265">
        <v>0.1762</v>
      </c>
      <c r="IJ322" s="265">
        <v>0.23572000000000001</v>
      </c>
      <c r="IK322" s="265">
        <v>0.2361</v>
      </c>
      <c r="IL322" s="265">
        <v>0.34522000000000003</v>
      </c>
      <c r="IM322" s="265">
        <v>0.19522999999999999</v>
      </c>
      <c r="IN322" s="265">
        <v>0.14326</v>
      </c>
      <c r="IO322" s="265">
        <v>4.2758999999999998E-2</v>
      </c>
      <c r="IP322" s="265">
        <v>0.31852999999999998</v>
      </c>
      <c r="IQ322" s="265">
        <v>0.28438999999999998</v>
      </c>
      <c r="IR322" s="265">
        <v>0.11965000000000001</v>
      </c>
      <c r="IS322" s="265">
        <v>0.38840999999999998</v>
      </c>
      <c r="IT322" s="265">
        <v>0.10538</v>
      </c>
      <c r="IU322" s="265">
        <v>0.30756</v>
      </c>
      <c r="IV322" s="265">
        <v>0.46540999999999999</v>
      </c>
      <c r="IW322" s="265">
        <v>0.23482</v>
      </c>
      <c r="IX322" s="265">
        <v>0.30145</v>
      </c>
      <c r="IY322" s="265">
        <v>0.18492</v>
      </c>
      <c r="IZ322" s="265">
        <v>0.17680999999999999</v>
      </c>
      <c r="JA322" s="265">
        <v>0.18117</v>
      </c>
      <c r="JB322" s="265">
        <v>0.17432</v>
      </c>
      <c r="JC322" s="265">
        <v>0.18697</v>
      </c>
      <c r="JD322" s="265">
        <v>0.19736000000000001</v>
      </c>
      <c r="JE322" s="265">
        <v>0.36103000000000002</v>
      </c>
      <c r="JF322" s="265">
        <v>8.3646999999999999E-2</v>
      </c>
      <c r="JG322" s="265">
        <v>0.27188000000000001</v>
      </c>
      <c r="JH322" s="265">
        <v>0.20427999999999999</v>
      </c>
      <c r="JI322" s="265">
        <v>0.14269000000000001</v>
      </c>
      <c r="JJ322" s="265">
        <v>0.14183000000000001</v>
      </c>
      <c r="JK322" s="265">
        <v>0.18013000000000001</v>
      </c>
      <c r="JL322" s="265">
        <v>0.18714</v>
      </c>
      <c r="JM322" s="265">
        <v>0.33252999999999999</v>
      </c>
      <c r="JN322" s="265">
        <v>0.25192999999999999</v>
      </c>
      <c r="JO322" s="265">
        <v>0.28626000000000001</v>
      </c>
      <c r="JP322" s="265">
        <v>0.10638</v>
      </c>
      <c r="JQ322" s="265">
        <v>0.29318</v>
      </c>
      <c r="JR322" s="265">
        <v>0.24815999999999999</v>
      </c>
      <c r="JS322" s="265">
        <v>0.23236000000000001</v>
      </c>
      <c r="JT322" s="265">
        <v>6.0145999999999998E-2</v>
      </c>
      <c r="JU322" s="265">
        <v>0.22245999999999999</v>
      </c>
      <c r="JV322" s="265">
        <v>0.20433000000000001</v>
      </c>
      <c r="JW322" s="265">
        <v>0.29776999999999998</v>
      </c>
      <c r="JX322" s="265">
        <v>0.29873</v>
      </c>
      <c r="JY322" s="265">
        <v>0.28626000000000001</v>
      </c>
      <c r="JZ322" s="265">
        <v>0.26569999999999999</v>
      </c>
      <c r="KA322" s="265">
        <v>0.42087000000000002</v>
      </c>
      <c r="KB322" s="265">
        <v>0.54945999999999995</v>
      </c>
      <c r="KC322" s="265">
        <v>8.6860000000000007E-2</v>
      </c>
      <c r="KD322" s="265">
        <v>6.6205E-2</v>
      </c>
      <c r="KE322" s="265">
        <v>7.0594000000000004E-2</v>
      </c>
      <c r="KF322" s="265">
        <v>7.4916999999999997E-2</v>
      </c>
      <c r="KG322" s="265">
        <v>7.1407999999999999E-2</v>
      </c>
      <c r="KH322" s="265">
        <v>0.24912000000000001</v>
      </c>
      <c r="KI322" s="265">
        <v>0.22317999999999999</v>
      </c>
      <c r="KJ322" s="265">
        <v>0.21757000000000001</v>
      </c>
      <c r="KK322" s="265">
        <v>0.47114</v>
      </c>
      <c r="KL322" s="265">
        <v>0.42698000000000003</v>
      </c>
      <c r="KM322" s="265">
        <v>0.87705</v>
      </c>
      <c r="KN322" s="265">
        <v>0.78630999999999995</v>
      </c>
      <c r="KO322" s="265">
        <v>0.69081000000000004</v>
      </c>
      <c r="KP322" s="265">
        <v>4.9221848378094013E-3</v>
      </c>
      <c r="KQ322" s="265">
        <v>0.53852999999999995</v>
      </c>
      <c r="KR322" s="265">
        <v>0.48682999999999998</v>
      </c>
      <c r="KS322" s="265">
        <v>0.44680999999999998</v>
      </c>
      <c r="KT322" s="265">
        <v>0.87137820744787864</v>
      </c>
      <c r="KU322" s="265">
        <v>0.58523000000000003</v>
      </c>
      <c r="KV322" s="265">
        <v>0.72872000000000003</v>
      </c>
      <c r="KW322" s="265">
        <v>0.77753000000000005</v>
      </c>
      <c r="KX322" s="265">
        <v>0.84299000000000002</v>
      </c>
      <c r="KY322" s="265">
        <v>0.93472999999999995</v>
      </c>
      <c r="KZ322" s="265">
        <v>0.99631999999999998</v>
      </c>
      <c r="LA322" s="265">
        <v>0.98541000000000001</v>
      </c>
      <c r="LB322" s="265">
        <v>0.92628999999999995</v>
      </c>
      <c r="LC322" s="265">
        <v>1</v>
      </c>
      <c r="LD322" s="265">
        <v>0</v>
      </c>
      <c r="LE322" s="265">
        <v>0</v>
      </c>
      <c r="LF322" s="265">
        <v>0</v>
      </c>
      <c r="LG322" s="265">
        <v>0</v>
      </c>
      <c r="LH322" s="431">
        <v>4.4617839739657938E-4</v>
      </c>
      <c r="LI322" s="431">
        <v>3.7410273216664791E-4</v>
      </c>
      <c r="LJ322" s="431">
        <v>3.7620592047460377E-4</v>
      </c>
      <c r="LK322" s="431">
        <v>1.7707260849419981E-4</v>
      </c>
      <c r="LL322" s="431">
        <v>2.8280235710553825E-4</v>
      </c>
      <c r="LM322" s="431">
        <v>1.0500694043003023E-4</v>
      </c>
      <c r="LN322" s="431">
        <v>1.7036675126291811E-4</v>
      </c>
      <c r="LO322" s="431">
        <v>3.8216854591155425E-5</v>
      </c>
      <c r="LP322" s="431">
        <v>1.006289676297456E-4</v>
      </c>
      <c r="LQ322" s="431">
        <v>3.6033343349117786E-5</v>
      </c>
      <c r="LR322" s="431">
        <v>3.8163000135682523E-4</v>
      </c>
      <c r="LS322" s="431">
        <v>2.1813984494656324E-4</v>
      </c>
      <c r="LT322" s="431">
        <v>3.7935411091893911E-4</v>
      </c>
      <c r="LU322" s="431">
        <v>1.3756386761087924E-4</v>
      </c>
      <c r="LV322" s="431">
        <v>2.2426137002184987E-4</v>
      </c>
      <c r="LW322" s="431">
        <v>8.5885898442938924E-5</v>
      </c>
      <c r="LX322" s="431">
        <v>1.8474023090675473E-4</v>
      </c>
      <c r="LY322" s="431">
        <v>8.8478504039812833E-5</v>
      </c>
      <c r="LZ322" s="431">
        <v>4.2834016494452953E-4</v>
      </c>
      <c r="MA322" s="431">
        <v>3.291982866358012E-4</v>
      </c>
      <c r="MB322" s="431">
        <v>4.1871381108649075E-4</v>
      </c>
      <c r="MC322" s="431">
        <v>1.7727950762491673E-4</v>
      </c>
      <c r="MD322" s="431">
        <v>1.5109634841792285E-4</v>
      </c>
      <c r="ME322" s="431">
        <v>2.8455225401557982E-4</v>
      </c>
      <c r="MF322" s="431">
        <v>3.1699077226221561E-4</v>
      </c>
      <c r="MG322" s="431">
        <v>2.3976595548447222E-4</v>
      </c>
      <c r="MH322" s="266"/>
      <c r="MI322" s="266"/>
      <c r="MJ322" s="266"/>
      <c r="MK322" s="266"/>
      <c r="ML322" s="266"/>
      <c r="MM322" s="266"/>
      <c r="MN322" s="266"/>
      <c r="MO322" s="266"/>
      <c r="MP322" s="266"/>
      <c r="MQ322" s="266"/>
      <c r="MR322" s="266"/>
      <c r="MS322" s="266"/>
      <c r="MT322" s="266"/>
      <c r="MU322" s="266"/>
      <c r="MV322" s="266"/>
      <c r="MW322" s="266"/>
      <c r="MX322" s="266"/>
      <c r="MY322" s="266"/>
      <c r="MZ322" s="266"/>
      <c r="NA322" s="266"/>
      <c r="NB322" s="266"/>
      <c r="NC322" s="266"/>
      <c r="ND322" s="266"/>
      <c r="NE322" s="266"/>
      <c r="NF322" s="266"/>
      <c r="NG322" s="266"/>
      <c r="NH322" s="266"/>
      <c r="NI322" s="266"/>
      <c r="NJ322" s="266"/>
      <c r="NK322" s="266"/>
      <c r="NL322" s="266"/>
      <c r="NM322" s="266"/>
      <c r="NN322" s="266"/>
      <c r="NO322" s="266"/>
      <c r="NP322" s="266"/>
      <c r="NQ322" s="266"/>
      <c r="NR322" s="266"/>
      <c r="NS322" s="266"/>
      <c r="NT322" s="266"/>
      <c r="NU322" s="266"/>
      <c r="NV322" s="266"/>
      <c r="NW322" s="266"/>
      <c r="NX322" s="266"/>
      <c r="NY322" s="266"/>
      <c r="NZ322" s="266"/>
      <c r="OA322" s="266"/>
      <c r="OB322" s="266"/>
      <c r="OC322" s="266"/>
      <c r="OD322" s="266"/>
      <c r="OE322" s="266"/>
      <c r="OF322" s="266"/>
      <c r="OG322" s="266"/>
      <c r="OH322" s="266"/>
      <c r="OI322" s="266"/>
      <c r="OJ322" s="266"/>
      <c r="OK322" s="266"/>
      <c r="OL322" s="266"/>
      <c r="OM322" s="266"/>
      <c r="ON322" s="267"/>
    </row>
    <row r="323" spans="1:404">
      <c r="A323" s="261">
        <v>698</v>
      </c>
      <c r="B323" s="265">
        <v>3.0821999999999999E-2</v>
      </c>
      <c r="C323" s="265">
        <v>3.3390999999999997E-2</v>
      </c>
      <c r="D323" s="265">
        <v>3.6483000000000002E-2</v>
      </c>
      <c r="E323" s="265">
        <v>4.1744000000000003E-2</v>
      </c>
      <c r="F323" s="265">
        <v>2.8999E-2</v>
      </c>
      <c r="G323" s="265">
        <v>2.9623E-2</v>
      </c>
      <c r="H323" s="265">
        <v>9.7417000000000004E-2</v>
      </c>
      <c r="I323" s="265">
        <v>0.20474999999999999</v>
      </c>
      <c r="J323" s="265">
        <v>0.18307999999999999</v>
      </c>
      <c r="K323" s="265">
        <v>1.4819000000000001E-2</v>
      </c>
      <c r="L323" s="265">
        <v>1.771E-2</v>
      </c>
      <c r="M323" s="265">
        <v>2.2384000000000001E-2</v>
      </c>
      <c r="N323" s="265">
        <v>0.12261</v>
      </c>
      <c r="O323" s="265">
        <v>5.4427000000000003E-2</v>
      </c>
      <c r="P323" s="265">
        <v>2.7743E-2</v>
      </c>
      <c r="Q323" s="265">
        <v>1.9362000000000001E-2</v>
      </c>
      <c r="R323" s="265">
        <v>3.9427999999999998E-2</v>
      </c>
      <c r="S323" s="265">
        <v>0.1444</v>
      </c>
      <c r="T323" s="265">
        <v>0.10242</v>
      </c>
      <c r="U323" s="265">
        <v>0.11501</v>
      </c>
      <c r="V323" s="265">
        <v>7.3136000000000007E-2</v>
      </c>
      <c r="W323" s="265">
        <v>2.9066999999999999E-2</v>
      </c>
      <c r="X323" s="265">
        <v>2.6314000000000001E-2</v>
      </c>
      <c r="Y323" s="265">
        <v>2.809E-2</v>
      </c>
      <c r="Z323" s="265">
        <v>1.9342000000000002E-2</v>
      </c>
      <c r="AA323" s="265">
        <v>3.1778000000000001E-2</v>
      </c>
      <c r="AB323" s="265">
        <v>2.2598E-2</v>
      </c>
      <c r="AC323" s="265">
        <v>0.20918</v>
      </c>
      <c r="AD323" s="265">
        <v>0.14026</v>
      </c>
      <c r="AE323" s="265">
        <v>1.7287E-2</v>
      </c>
      <c r="AF323" s="265">
        <v>1.6358000000000001E-2</v>
      </c>
      <c r="AG323" s="265">
        <v>4.6781000000000003E-2</v>
      </c>
      <c r="AH323" s="265">
        <v>1.0788000000000001E-2</v>
      </c>
      <c r="AI323" s="265">
        <v>1.1965E-2</v>
      </c>
      <c r="AJ323" s="265">
        <v>1.8266999999999999E-2</v>
      </c>
      <c r="AK323" s="265">
        <v>1.192E-2</v>
      </c>
      <c r="AL323" s="265">
        <v>1.1821999999999999E-2</v>
      </c>
      <c r="AM323" s="265">
        <v>1.341E-2</v>
      </c>
      <c r="AN323" s="265">
        <v>1.1089999999999999E-2</v>
      </c>
      <c r="AO323" s="265">
        <v>9.3726E-3</v>
      </c>
      <c r="AP323" s="265">
        <v>9.5744000000000003E-3</v>
      </c>
      <c r="AQ323" s="265">
        <v>8.9040000000000005E-3</v>
      </c>
      <c r="AR323" s="265">
        <v>9.8460000000000006E-3</v>
      </c>
      <c r="AS323" s="265">
        <v>8.5222000000000006E-3</v>
      </c>
      <c r="AT323" s="265">
        <v>9.2575999999999995E-3</v>
      </c>
      <c r="AU323" s="265">
        <v>9.8989999999999998E-3</v>
      </c>
      <c r="AV323" s="265">
        <v>9.1836000000000001E-3</v>
      </c>
      <c r="AW323" s="265">
        <v>1.5266E-2</v>
      </c>
      <c r="AX323" s="265">
        <v>1.6848999999999999E-2</v>
      </c>
      <c r="AY323" s="265">
        <v>1.2433E-2</v>
      </c>
      <c r="AZ323" s="265">
        <v>1.0067E-2</v>
      </c>
      <c r="BA323" s="265">
        <v>1.4618000000000001E-2</v>
      </c>
      <c r="BB323" s="265">
        <v>1.4618000000000001E-2</v>
      </c>
      <c r="BC323" s="265">
        <v>1.4605999999999999E-2</v>
      </c>
      <c r="BD323" s="265">
        <v>1.4618000000000001E-2</v>
      </c>
      <c r="BE323" s="265">
        <v>3.3833000000000002E-2</v>
      </c>
      <c r="BF323" s="265">
        <v>2.8135E-2</v>
      </c>
      <c r="BG323" s="265">
        <v>0.16481999999999999</v>
      </c>
      <c r="BH323" s="265">
        <v>0.16578999999999999</v>
      </c>
      <c r="BI323" s="265">
        <v>0.45874999999999999</v>
      </c>
      <c r="BJ323" s="265">
        <v>0.41794999999999999</v>
      </c>
      <c r="BK323" s="265">
        <v>9.6103999999999995E-2</v>
      </c>
      <c r="BL323" s="265">
        <v>0.21010000000000001</v>
      </c>
      <c r="BM323" s="265">
        <v>0.12439</v>
      </c>
      <c r="BN323" s="265">
        <v>0.25131999999999999</v>
      </c>
      <c r="BO323" s="265">
        <v>0.35143000000000002</v>
      </c>
      <c r="BP323" s="265">
        <v>1.3572000000000001E-2</v>
      </c>
      <c r="BQ323" s="265">
        <v>0.15901000000000001</v>
      </c>
      <c r="BR323" s="265">
        <v>0.25252000000000002</v>
      </c>
      <c r="BS323" s="265">
        <v>0.16306000000000001</v>
      </c>
      <c r="BT323" s="265">
        <v>0.23748</v>
      </c>
      <c r="BU323" s="265">
        <v>1.0078999999999999E-2</v>
      </c>
      <c r="BV323" s="265">
        <v>4.6595999999999999E-3</v>
      </c>
      <c r="BW323" s="265">
        <v>0.15129000000000001</v>
      </c>
      <c r="BX323" s="265">
        <v>5.5227999999999999E-2</v>
      </c>
      <c r="BY323" s="265">
        <v>0.82650000000000001</v>
      </c>
      <c r="BZ323" s="265">
        <v>0.82579000000000002</v>
      </c>
      <c r="CA323" s="265">
        <v>0.96399999999999997</v>
      </c>
      <c r="CB323" s="265">
        <v>0.89732000000000001</v>
      </c>
      <c r="CC323" s="265">
        <v>0.99987999999999999</v>
      </c>
      <c r="CD323" s="265">
        <v>0.81818999999999997</v>
      </c>
      <c r="CE323" s="265">
        <v>0.77088000000000001</v>
      </c>
      <c r="CF323" s="265">
        <v>0.83153999999999995</v>
      </c>
      <c r="CG323" s="265">
        <v>0.78037999999999996</v>
      </c>
      <c r="CH323" s="265">
        <v>0.78861999999999999</v>
      </c>
      <c r="CI323" s="265">
        <v>0.80100000000000005</v>
      </c>
      <c r="CJ323" s="265">
        <v>0.79335</v>
      </c>
      <c r="CK323" s="265">
        <v>0.84733000000000003</v>
      </c>
      <c r="CL323" s="265">
        <v>0.70521999999999996</v>
      </c>
      <c r="CM323" s="265">
        <v>4.2264000000000003E-2</v>
      </c>
      <c r="CN323" s="265">
        <v>2.0202000000000001E-2</v>
      </c>
      <c r="CO323" s="265">
        <v>4.3506999999999997E-2</v>
      </c>
      <c r="CP323" s="265">
        <v>4.2251999999999998E-2</v>
      </c>
      <c r="CQ323" s="265">
        <v>4.0243000000000001E-2</v>
      </c>
      <c r="CR323" s="265">
        <v>2.4E-2</v>
      </c>
      <c r="CS323" s="265">
        <v>2.0407999999999999E-2</v>
      </c>
      <c r="CT323" s="265">
        <v>3.0928000000000001E-2</v>
      </c>
      <c r="CU323" s="265">
        <v>2.4E-2</v>
      </c>
      <c r="CV323" s="265">
        <v>3.7186999999999998E-2</v>
      </c>
      <c r="CW323" s="265">
        <v>5.4545000000000003E-2</v>
      </c>
      <c r="CX323" s="265">
        <v>2.4743000000000001E-2</v>
      </c>
      <c r="CY323" s="265">
        <v>4.5360999999999999E-2</v>
      </c>
      <c r="CZ323" s="265">
        <v>0.10591</v>
      </c>
      <c r="DA323" s="265">
        <v>8.5823999999999998E-2</v>
      </c>
      <c r="DB323" s="265">
        <v>1.0101000000000001E-2</v>
      </c>
      <c r="DC323" s="265">
        <v>1.0309E-2</v>
      </c>
      <c r="DD323" s="265">
        <v>1.0101000000000001E-2</v>
      </c>
      <c r="DE323" s="265">
        <v>2.0618999999999998E-2</v>
      </c>
      <c r="DF323" s="265">
        <v>1.504E-4</v>
      </c>
      <c r="DG323" s="265">
        <v>1.8799999999999999E-4</v>
      </c>
      <c r="DH323" s="265">
        <v>1.0796999999999999E-2</v>
      </c>
      <c r="DI323" s="265">
        <v>0</v>
      </c>
      <c r="DJ323" s="265">
        <v>0</v>
      </c>
      <c r="DK323" s="265">
        <v>3.9999999999999998E-7</v>
      </c>
      <c r="DL323" s="265">
        <v>0</v>
      </c>
      <c r="DM323" s="265">
        <v>2.6219999999999998E-4</v>
      </c>
      <c r="DN323" s="265">
        <v>0</v>
      </c>
      <c r="DO323" s="265">
        <v>0</v>
      </c>
      <c r="DP323" s="265">
        <v>0</v>
      </c>
      <c r="DQ323" s="265">
        <v>7.9999999999999996E-7</v>
      </c>
      <c r="DR323" s="265">
        <v>2.3739999999999998E-3</v>
      </c>
      <c r="DS323" s="265">
        <v>9.1652000000000001E-3</v>
      </c>
      <c r="DT323" s="265">
        <v>1.1481E-2</v>
      </c>
      <c r="DU323" s="265">
        <v>0</v>
      </c>
      <c r="DV323" s="265">
        <v>0</v>
      </c>
      <c r="DW323" s="265">
        <v>0</v>
      </c>
      <c r="DX323" s="265">
        <v>7.7760000000000004E-4</v>
      </c>
      <c r="DY323" s="265">
        <v>1.5403999999999999E-3</v>
      </c>
      <c r="DZ323" s="265">
        <v>0</v>
      </c>
      <c r="EA323" s="265">
        <v>0</v>
      </c>
      <c r="EB323" s="265">
        <v>0</v>
      </c>
      <c r="EC323" s="265">
        <v>0</v>
      </c>
      <c r="ED323" s="265">
        <v>0</v>
      </c>
      <c r="EE323" s="265">
        <v>0</v>
      </c>
      <c r="EF323" s="265">
        <v>8.564E-4</v>
      </c>
      <c r="EG323" s="265">
        <v>0</v>
      </c>
      <c r="EH323" s="265">
        <v>0</v>
      </c>
      <c r="EI323" s="265">
        <v>4.0815999999999998E-2</v>
      </c>
      <c r="EJ323" s="265">
        <v>3.0928000000000001E-2</v>
      </c>
      <c r="EK323" s="265">
        <v>1.0101000000000001E-2</v>
      </c>
      <c r="EL323" s="265">
        <v>1.4583E-2</v>
      </c>
      <c r="EM323" s="265">
        <v>1.7999999999999999E-6</v>
      </c>
      <c r="EN323" s="265">
        <v>7.9999999999999996E-7</v>
      </c>
      <c r="EO323" s="265">
        <v>0.12408</v>
      </c>
      <c r="EP323" s="265">
        <v>5.1646999999999998E-2</v>
      </c>
      <c r="EQ323" s="265">
        <v>1.6268000000000001E-3</v>
      </c>
      <c r="ER323" s="265">
        <v>2.0349999999999999E-3</v>
      </c>
      <c r="ES323" s="265">
        <v>1.8596000000000001E-3</v>
      </c>
      <c r="ET323" s="265">
        <v>1.9304000000000001E-3</v>
      </c>
      <c r="EU323" s="265">
        <v>1.8117999999999999E-3</v>
      </c>
      <c r="EV323" s="265">
        <v>1.5338000000000001E-3</v>
      </c>
      <c r="EW323" s="265">
        <v>1.8E-3</v>
      </c>
      <c r="EX323" s="265">
        <v>1.8288E-3</v>
      </c>
      <c r="EY323" s="265">
        <v>1.8342E-3</v>
      </c>
      <c r="EZ323" s="265">
        <v>5.6446999999999997E-2</v>
      </c>
      <c r="FA323" s="265">
        <v>2.1015999999999999E-3</v>
      </c>
      <c r="FB323" s="265">
        <v>1.9394E-3</v>
      </c>
      <c r="FC323" s="265">
        <v>1.6578000000000001E-3</v>
      </c>
      <c r="FD323" s="265">
        <v>2.0668000000000001E-3</v>
      </c>
      <c r="FE323" s="265">
        <v>1.4308000000000001E-3</v>
      </c>
      <c r="FF323" s="265">
        <v>2.0504E-3</v>
      </c>
      <c r="FG323" s="265">
        <v>2.2452000000000001E-3</v>
      </c>
      <c r="FH323" s="265">
        <v>1.949E-3</v>
      </c>
      <c r="FI323" s="265">
        <v>1.8699999999999999E-3</v>
      </c>
      <c r="FJ323" s="265">
        <v>3.9999999999999998E-7</v>
      </c>
      <c r="FK323" s="265">
        <v>3.9999999999999998E-7</v>
      </c>
      <c r="FL323" s="265">
        <v>2.9017999999999999E-2</v>
      </c>
      <c r="FM323" s="265">
        <v>3.1773999999999997E-2</v>
      </c>
      <c r="FN323" s="265">
        <v>0.31008000000000002</v>
      </c>
      <c r="FO323" s="265">
        <v>0.36599999999999999</v>
      </c>
      <c r="FP323" s="265">
        <v>6.5242999999999995E-2</v>
      </c>
      <c r="FQ323" s="265">
        <v>0.33417000000000002</v>
      </c>
      <c r="FR323" s="265">
        <v>0.22711000000000001</v>
      </c>
      <c r="FS323" s="265">
        <v>0.21478</v>
      </c>
      <c r="FT323" s="265">
        <v>0.46994999999999998</v>
      </c>
      <c r="FU323" s="265">
        <v>0.46372999999999998</v>
      </c>
      <c r="FV323" s="265">
        <v>0.16363</v>
      </c>
      <c r="FW323" s="265">
        <v>7.7940999999999996E-2</v>
      </c>
      <c r="FX323" s="265">
        <v>0.29622999999999999</v>
      </c>
      <c r="FY323" s="265">
        <v>7.1203000000000002E-2</v>
      </c>
      <c r="FZ323" s="265">
        <v>7.7940999999999996E-2</v>
      </c>
      <c r="GA323" s="265">
        <v>0.26780999999999999</v>
      </c>
      <c r="GB323" s="265">
        <v>0.12180000000000001</v>
      </c>
      <c r="GC323" s="265">
        <v>0.15345</v>
      </c>
      <c r="GD323" s="265">
        <v>0.42424000000000001</v>
      </c>
      <c r="GE323" s="265">
        <v>0.23960999999999999</v>
      </c>
      <c r="GF323" s="265">
        <v>0.28575</v>
      </c>
      <c r="GG323" s="265">
        <v>0.11672</v>
      </c>
      <c r="GH323" s="265">
        <v>0.12848000000000001</v>
      </c>
      <c r="GI323" s="265">
        <v>0.11173</v>
      </c>
      <c r="GJ323" s="265">
        <v>0.38311000000000001</v>
      </c>
      <c r="GK323" s="265">
        <v>0.39655000000000001</v>
      </c>
      <c r="GL323" s="265">
        <v>0.20369999999999999</v>
      </c>
      <c r="GM323" s="265">
        <v>0.35088999999999998</v>
      </c>
      <c r="GN323" s="265">
        <v>0.16758000000000001</v>
      </c>
      <c r="GO323" s="265">
        <v>0.35775000000000001</v>
      </c>
      <c r="GP323" s="265">
        <v>0.28039999999999998</v>
      </c>
      <c r="GQ323" s="265">
        <v>0.28523999999999999</v>
      </c>
      <c r="GR323" s="265">
        <v>0.25101000000000001</v>
      </c>
      <c r="GS323" s="265">
        <v>0.29441000000000001</v>
      </c>
      <c r="GT323" s="265">
        <v>0.28870000000000001</v>
      </c>
      <c r="GU323" s="265">
        <v>0.29074</v>
      </c>
      <c r="GV323" s="265">
        <v>0.28817999999999999</v>
      </c>
      <c r="GW323" s="265">
        <v>0.23884</v>
      </c>
      <c r="GX323" s="265">
        <v>0.36484</v>
      </c>
      <c r="GY323" s="265">
        <v>7.8104000000000007E-2</v>
      </c>
      <c r="GZ323" s="265">
        <v>6.0975000000000001E-2</v>
      </c>
      <c r="HA323" s="265">
        <v>0.33449000000000001</v>
      </c>
      <c r="HB323" s="265">
        <v>0.30685000000000001</v>
      </c>
      <c r="HC323" s="265">
        <v>0.25108999999999998</v>
      </c>
      <c r="HD323" s="265">
        <v>0.16239000000000001</v>
      </c>
      <c r="HE323" s="265">
        <v>0.36464999999999997</v>
      </c>
      <c r="HF323" s="265">
        <v>0.15415999999999999</v>
      </c>
      <c r="HG323" s="265">
        <v>0.36569000000000002</v>
      </c>
      <c r="HH323" s="265">
        <v>0.36595</v>
      </c>
      <c r="HI323" s="265">
        <v>0.36453000000000002</v>
      </c>
      <c r="HJ323" s="265">
        <v>0.16958000000000001</v>
      </c>
      <c r="HK323" s="265">
        <v>0.40322999999999998</v>
      </c>
      <c r="HL323" s="265">
        <v>0.37528</v>
      </c>
      <c r="HM323" s="265">
        <v>0.28266000000000002</v>
      </c>
      <c r="HN323" s="265">
        <v>0.27827000000000002</v>
      </c>
      <c r="HO323" s="265">
        <v>0.27448</v>
      </c>
      <c r="HP323" s="265">
        <v>0.29033999999999999</v>
      </c>
      <c r="HQ323" s="265">
        <v>0.16139999999999999</v>
      </c>
      <c r="HR323" s="265">
        <v>0.15232000000000001</v>
      </c>
      <c r="HS323" s="265">
        <v>0.23860000000000001</v>
      </c>
      <c r="HT323" s="265">
        <v>0.15261</v>
      </c>
      <c r="HU323" s="265">
        <v>0.15917000000000001</v>
      </c>
      <c r="HV323" s="265">
        <v>0.28222000000000003</v>
      </c>
      <c r="HW323" s="265">
        <v>0.10906</v>
      </c>
      <c r="HX323" s="265">
        <v>0.14008000000000001</v>
      </c>
      <c r="HY323" s="265">
        <v>8.5948999999999998E-2</v>
      </c>
      <c r="HZ323" s="265">
        <v>0.18196000000000001</v>
      </c>
      <c r="IA323" s="265">
        <v>0.23748</v>
      </c>
      <c r="IB323" s="265">
        <v>0.24238999999999999</v>
      </c>
      <c r="IC323" s="265">
        <v>0.23685</v>
      </c>
      <c r="ID323" s="265">
        <v>0.24102999999999999</v>
      </c>
      <c r="IE323" s="265">
        <v>0.24410000000000001</v>
      </c>
      <c r="IF323" s="265">
        <v>0.25272</v>
      </c>
      <c r="IG323" s="265">
        <v>0.30697000000000002</v>
      </c>
      <c r="IH323" s="265">
        <v>0.38174000000000002</v>
      </c>
      <c r="II323" s="265">
        <v>0.17208999999999999</v>
      </c>
      <c r="IJ323" s="265">
        <v>0.22944999999999999</v>
      </c>
      <c r="IK323" s="265">
        <v>0.23003000000000001</v>
      </c>
      <c r="IL323" s="265">
        <v>0.33704000000000001</v>
      </c>
      <c r="IM323" s="265">
        <v>0.19053999999999999</v>
      </c>
      <c r="IN323" s="265">
        <v>0.14019000000000001</v>
      </c>
      <c r="IO323" s="265">
        <v>4.1148999999999998E-2</v>
      </c>
      <c r="IP323" s="265">
        <v>0.31085000000000002</v>
      </c>
      <c r="IQ323" s="265">
        <v>0.27771000000000001</v>
      </c>
      <c r="IR323" s="265">
        <v>0.11683</v>
      </c>
      <c r="IS323" s="265">
        <v>0.38124000000000002</v>
      </c>
      <c r="IT323" s="265">
        <v>0.10308</v>
      </c>
      <c r="IU323" s="265">
        <v>0.30027999999999999</v>
      </c>
      <c r="IV323" s="265">
        <v>0.45311000000000001</v>
      </c>
      <c r="IW323" s="265">
        <v>0.22856000000000001</v>
      </c>
      <c r="IX323" s="265">
        <v>0.29415000000000002</v>
      </c>
      <c r="IY323" s="265">
        <v>0.18021000000000001</v>
      </c>
      <c r="IZ323" s="265">
        <v>0.17241000000000001</v>
      </c>
      <c r="JA323" s="265">
        <v>0.17660999999999999</v>
      </c>
      <c r="JB323" s="265">
        <v>0.16997000000000001</v>
      </c>
      <c r="JC323" s="265">
        <v>0.18229999999999999</v>
      </c>
      <c r="JD323" s="265">
        <v>0.19248999999999999</v>
      </c>
      <c r="JE323" s="265">
        <v>0.35278999999999999</v>
      </c>
      <c r="JF323" s="265">
        <v>8.1667000000000003E-2</v>
      </c>
      <c r="JG323" s="265">
        <v>0.26527000000000001</v>
      </c>
      <c r="JH323" s="265">
        <v>0.19939000000000001</v>
      </c>
      <c r="JI323" s="265">
        <v>0.13963</v>
      </c>
      <c r="JJ323" s="265">
        <v>0.13933000000000001</v>
      </c>
      <c r="JK323" s="265">
        <v>0.17709</v>
      </c>
      <c r="JL323" s="265">
        <v>0.18317</v>
      </c>
      <c r="JM323" s="265">
        <v>0.32539000000000001</v>
      </c>
      <c r="JN323" s="265">
        <v>0.24493999999999999</v>
      </c>
      <c r="JO323" s="265">
        <v>0.27927000000000002</v>
      </c>
      <c r="JP323" s="265">
        <v>0.10396</v>
      </c>
      <c r="JQ323" s="265">
        <v>0.28611999999999999</v>
      </c>
      <c r="JR323" s="265">
        <v>0.24227000000000001</v>
      </c>
      <c r="JS323" s="265">
        <v>0.22670999999999999</v>
      </c>
      <c r="JT323" s="265">
        <v>5.8611000000000003E-2</v>
      </c>
      <c r="JU323" s="265">
        <v>0.21709000000000001</v>
      </c>
      <c r="JV323" s="265">
        <v>0.19933000000000001</v>
      </c>
      <c r="JW323" s="265">
        <v>0.28961999999999999</v>
      </c>
      <c r="JX323" s="265">
        <v>0.29143000000000002</v>
      </c>
      <c r="JY323" s="265">
        <v>0.27905000000000002</v>
      </c>
      <c r="JZ323" s="265">
        <v>0.25656000000000001</v>
      </c>
      <c r="KA323" s="265">
        <v>0.4118</v>
      </c>
      <c r="KB323" s="265">
        <v>0.53861999999999999</v>
      </c>
      <c r="KC323" s="265">
        <v>8.4815000000000002E-2</v>
      </c>
      <c r="KD323" s="265">
        <v>6.4588000000000007E-2</v>
      </c>
      <c r="KE323" s="265">
        <v>6.8885000000000002E-2</v>
      </c>
      <c r="KF323" s="265">
        <v>7.3199E-2</v>
      </c>
      <c r="KG323" s="265">
        <v>6.9773000000000002E-2</v>
      </c>
      <c r="KH323" s="265">
        <v>0.24413000000000001</v>
      </c>
      <c r="KI323" s="265">
        <v>0.21726000000000001</v>
      </c>
      <c r="KJ323" s="265">
        <v>0.21173</v>
      </c>
      <c r="KK323" s="265">
        <v>0.46166000000000001</v>
      </c>
      <c r="KL323" s="265">
        <v>0.41707</v>
      </c>
      <c r="KM323" s="265">
        <v>0.88116000000000005</v>
      </c>
      <c r="KN323" s="265">
        <v>0.78935</v>
      </c>
      <c r="KO323" s="265">
        <v>0.69301999999999997</v>
      </c>
      <c r="KP323" s="265">
        <v>4.9347053991816306E-3</v>
      </c>
      <c r="KQ323" s="265">
        <v>0.53973000000000004</v>
      </c>
      <c r="KR323" s="265">
        <v>0.48775000000000002</v>
      </c>
      <c r="KS323" s="265">
        <v>0.44753999999999999</v>
      </c>
      <c r="KT323" s="265">
        <v>0.87287751481807374</v>
      </c>
      <c r="KU323" s="265">
        <v>0.58970999999999996</v>
      </c>
      <c r="KV323" s="265">
        <v>0.73211999999999999</v>
      </c>
      <c r="KW323" s="265">
        <v>0.78047999999999995</v>
      </c>
      <c r="KX323" s="265">
        <v>0.84526999999999997</v>
      </c>
      <c r="KY323" s="265">
        <v>0.93594999999999995</v>
      </c>
      <c r="KZ323" s="265">
        <v>0.99658999999999998</v>
      </c>
      <c r="LA323" s="265">
        <v>0.98489000000000004</v>
      </c>
      <c r="LB323" s="265">
        <v>0.92522000000000004</v>
      </c>
      <c r="LC323" s="265">
        <v>1</v>
      </c>
      <c r="LD323" s="265">
        <v>0</v>
      </c>
      <c r="LE323" s="265">
        <v>0</v>
      </c>
      <c r="LF323" s="265">
        <v>0</v>
      </c>
      <c r="LG323" s="265">
        <v>0</v>
      </c>
      <c r="LH323" s="431">
        <v>4.3265600106678903E-4</v>
      </c>
      <c r="LI323" s="431">
        <v>3.6153758992440999E-4</v>
      </c>
      <c r="LJ323" s="431">
        <v>3.6298704799264669E-4</v>
      </c>
      <c r="LK323" s="431">
        <v>1.7466236022301018E-4</v>
      </c>
      <c r="LL323" s="431">
        <v>2.7366357971914113E-4</v>
      </c>
      <c r="LM323" s="431">
        <v>1.0253011714667082E-4</v>
      </c>
      <c r="LN323" s="431">
        <v>1.6504473751410842E-4</v>
      </c>
      <c r="LO323" s="431">
        <v>3.0030359994270839E-5</v>
      </c>
      <c r="LP323" s="431">
        <v>8.7618303950875998E-5</v>
      </c>
      <c r="LQ323" s="431">
        <v>2.8777029001503251E-5</v>
      </c>
      <c r="LR323" s="431">
        <v>3.6952638765797019E-4</v>
      </c>
      <c r="LS323" s="431">
        <v>2.1199540060479194E-4</v>
      </c>
      <c r="LT323" s="431">
        <v>3.7070337566547096E-4</v>
      </c>
      <c r="LU323" s="431">
        <v>1.2854499800596386E-4</v>
      </c>
      <c r="LV323" s="431">
        <v>2.151425724150613E-4</v>
      </c>
      <c r="LW323" s="431">
        <v>7.9195961006917059E-5</v>
      </c>
      <c r="LX323" s="431">
        <v>1.7358230252284557E-4</v>
      </c>
      <c r="LY323" s="431">
        <v>7.7251628681551665E-5</v>
      </c>
      <c r="LZ323" s="431">
        <v>4.1646274621598423E-4</v>
      </c>
      <c r="MA323" s="431">
        <v>3.1528234831057489E-4</v>
      </c>
      <c r="MB323" s="431">
        <v>4.000282206106931E-4</v>
      </c>
      <c r="MC323" s="431">
        <v>1.758812868501991E-4</v>
      </c>
      <c r="MD323" s="431">
        <v>1.4565660967491567E-4</v>
      </c>
      <c r="ME323" s="431">
        <v>2.730711130425334E-4</v>
      </c>
      <c r="MF323" s="431">
        <v>3.0413919012062252E-4</v>
      </c>
      <c r="MG323" s="431">
        <v>2.2690060723107308E-4</v>
      </c>
      <c r="MH323" s="266"/>
      <c r="MI323" s="266"/>
      <c r="MJ323" s="266"/>
      <c r="MK323" s="266"/>
      <c r="ML323" s="266"/>
      <c r="MM323" s="266"/>
      <c r="MN323" s="266"/>
      <c r="MO323" s="266"/>
      <c r="MP323" s="266"/>
      <c r="MQ323" s="266"/>
      <c r="MR323" s="266"/>
      <c r="MS323" s="266"/>
      <c r="MT323" s="266"/>
      <c r="MU323" s="266"/>
      <c r="MV323" s="266"/>
      <c r="MW323" s="266"/>
      <c r="MX323" s="266"/>
      <c r="MY323" s="266"/>
      <c r="MZ323" s="266"/>
      <c r="NA323" s="266"/>
      <c r="NB323" s="266"/>
      <c r="NC323" s="266"/>
      <c r="ND323" s="266"/>
      <c r="NE323" s="266"/>
      <c r="NF323" s="266"/>
      <c r="NG323" s="266"/>
      <c r="NH323" s="266"/>
      <c r="NI323" s="266"/>
      <c r="NJ323" s="266"/>
      <c r="NK323" s="266"/>
      <c r="NL323" s="266"/>
      <c r="NM323" s="266"/>
      <c r="NN323" s="266"/>
      <c r="NO323" s="266"/>
      <c r="NP323" s="266"/>
      <c r="NQ323" s="266"/>
      <c r="NR323" s="266"/>
      <c r="NS323" s="266"/>
      <c r="NT323" s="266"/>
      <c r="NU323" s="266"/>
      <c r="NV323" s="266"/>
      <c r="NW323" s="266"/>
      <c r="NX323" s="266"/>
      <c r="NY323" s="266"/>
      <c r="NZ323" s="266"/>
      <c r="OA323" s="266"/>
      <c r="OB323" s="266"/>
      <c r="OC323" s="266"/>
      <c r="OD323" s="266"/>
      <c r="OE323" s="266"/>
      <c r="OF323" s="266"/>
      <c r="OG323" s="266"/>
      <c r="OH323" s="266"/>
      <c r="OI323" s="266"/>
      <c r="OJ323" s="266"/>
      <c r="OK323" s="266"/>
      <c r="OL323" s="266"/>
      <c r="OM323" s="266"/>
      <c r="ON323" s="267"/>
    </row>
    <row r="324" spans="1:404">
      <c r="A324" s="261">
        <v>699</v>
      </c>
      <c r="B324" s="265">
        <v>3.0180999999999999E-2</v>
      </c>
      <c r="C324" s="265">
        <v>3.2419000000000003E-2</v>
      </c>
      <c r="D324" s="265">
        <v>3.5353000000000002E-2</v>
      </c>
      <c r="E324" s="265">
        <v>4.0356999999999997E-2</v>
      </c>
      <c r="F324" s="265">
        <v>2.8361000000000001E-2</v>
      </c>
      <c r="G324" s="265">
        <v>2.8764999999999999E-2</v>
      </c>
      <c r="H324" s="265">
        <v>9.5378000000000004E-2</v>
      </c>
      <c r="I324" s="265">
        <v>0.20075999999999999</v>
      </c>
      <c r="J324" s="265">
        <v>0.17921999999999999</v>
      </c>
      <c r="K324" s="265">
        <v>1.5143999999999999E-2</v>
      </c>
      <c r="L324" s="265">
        <v>1.8121999999999999E-2</v>
      </c>
      <c r="M324" s="265">
        <v>2.2939000000000001E-2</v>
      </c>
      <c r="N324" s="265">
        <v>0.12074</v>
      </c>
      <c r="O324" s="265">
        <v>5.3615000000000003E-2</v>
      </c>
      <c r="P324" s="265">
        <v>2.6806E-2</v>
      </c>
      <c r="Q324" s="265">
        <v>1.864E-2</v>
      </c>
      <c r="R324" s="265">
        <v>3.8200999999999999E-2</v>
      </c>
      <c r="S324" s="265">
        <v>0.14138999999999999</v>
      </c>
      <c r="T324" s="265">
        <v>0.10054</v>
      </c>
      <c r="U324" s="265">
        <v>0.11355</v>
      </c>
      <c r="V324" s="265">
        <v>7.2031999999999999E-2</v>
      </c>
      <c r="W324" s="265">
        <v>2.6685E-2</v>
      </c>
      <c r="X324" s="265">
        <v>2.2957000000000002E-2</v>
      </c>
      <c r="Y324" s="265">
        <v>2.6304000000000001E-2</v>
      </c>
      <c r="Z324" s="265">
        <v>1.7238E-2</v>
      </c>
      <c r="AA324" s="265">
        <v>3.1192999999999999E-2</v>
      </c>
      <c r="AB324" s="265">
        <v>2.2338E-2</v>
      </c>
      <c r="AC324" s="265">
        <v>0.20569000000000001</v>
      </c>
      <c r="AD324" s="265">
        <v>0.13772000000000001</v>
      </c>
      <c r="AE324" s="265">
        <v>1.2682000000000001E-2</v>
      </c>
      <c r="AF324" s="265">
        <v>1.3790999999999999E-2</v>
      </c>
      <c r="AG324" s="265">
        <v>4.9238999999999998E-2</v>
      </c>
      <c r="AH324" s="265">
        <v>8.5070000000000007E-3</v>
      </c>
      <c r="AI324" s="265">
        <v>9.5285999999999999E-3</v>
      </c>
      <c r="AJ324" s="265">
        <v>1.4160000000000001E-2</v>
      </c>
      <c r="AK324" s="265">
        <v>8.4816000000000006E-3</v>
      </c>
      <c r="AL324" s="265">
        <v>9.4477999999999993E-3</v>
      </c>
      <c r="AM324" s="265">
        <v>1.0766E-2</v>
      </c>
      <c r="AN324" s="265">
        <v>7.8490000000000001E-3</v>
      </c>
      <c r="AO324" s="265">
        <v>7.4327999999999998E-3</v>
      </c>
      <c r="AP324" s="265">
        <v>6.0812000000000001E-3</v>
      </c>
      <c r="AQ324" s="265">
        <v>6.215E-3</v>
      </c>
      <c r="AR324" s="265">
        <v>8.0549999999999997E-3</v>
      </c>
      <c r="AS324" s="265">
        <v>5.7996000000000002E-3</v>
      </c>
      <c r="AT324" s="265">
        <v>6.8868000000000002E-3</v>
      </c>
      <c r="AU324" s="265">
        <v>8.4449999999999994E-3</v>
      </c>
      <c r="AV324" s="265">
        <v>7.1647999999999998E-3</v>
      </c>
      <c r="AW324" s="265">
        <v>1.1283E-2</v>
      </c>
      <c r="AX324" s="265">
        <v>1.3690000000000001E-2</v>
      </c>
      <c r="AY324" s="265">
        <v>9.4388000000000007E-3</v>
      </c>
      <c r="AZ324" s="265">
        <v>7.9920000000000008E-3</v>
      </c>
      <c r="BA324" s="265">
        <v>1.1958999999999999E-2</v>
      </c>
      <c r="BB324" s="265">
        <v>1.1958999999999999E-2</v>
      </c>
      <c r="BC324" s="265">
        <v>1.1949E-2</v>
      </c>
      <c r="BD324" s="265">
        <v>1.1958999999999999E-2</v>
      </c>
      <c r="BE324" s="265">
        <v>3.3799999999999997E-2</v>
      </c>
      <c r="BF324" s="265">
        <v>2.8024E-2</v>
      </c>
      <c r="BG324" s="265">
        <v>0.16350999999999999</v>
      </c>
      <c r="BH324" s="265">
        <v>0.16356999999999999</v>
      </c>
      <c r="BI324" s="265">
        <v>0.45504</v>
      </c>
      <c r="BJ324" s="265">
        <v>0.41470000000000001</v>
      </c>
      <c r="BK324" s="265">
        <v>9.3506000000000006E-2</v>
      </c>
      <c r="BL324" s="265">
        <v>0.20311000000000001</v>
      </c>
      <c r="BM324" s="265">
        <v>0.11706999999999999</v>
      </c>
      <c r="BN324" s="265">
        <v>0.24460000000000001</v>
      </c>
      <c r="BO324" s="265">
        <v>0.34</v>
      </c>
      <c r="BP324" s="265">
        <v>1.3632999999999999E-2</v>
      </c>
      <c r="BQ324" s="265">
        <v>0.155</v>
      </c>
      <c r="BR324" s="265">
        <v>0.24482999999999999</v>
      </c>
      <c r="BS324" s="265">
        <v>0.15806000000000001</v>
      </c>
      <c r="BT324" s="265">
        <v>0.22916</v>
      </c>
      <c r="BU324" s="265">
        <v>1.0208E-2</v>
      </c>
      <c r="BV324" s="265">
        <v>4.8457999999999999E-3</v>
      </c>
      <c r="BW324" s="265">
        <v>0.16694000000000001</v>
      </c>
      <c r="BX324" s="265">
        <v>6.4610000000000001E-2</v>
      </c>
      <c r="BY324" s="265">
        <v>0.82933000000000001</v>
      </c>
      <c r="BZ324" s="265">
        <v>0.82857999999999998</v>
      </c>
      <c r="CA324" s="265">
        <v>0.96199999999999997</v>
      </c>
      <c r="CB324" s="265">
        <v>0.89978999999999998</v>
      </c>
      <c r="CC324" s="265">
        <v>0.99983999999999995</v>
      </c>
      <c r="CD324" s="265">
        <v>0.82084999999999997</v>
      </c>
      <c r="CE324" s="265">
        <v>0.77342999999999995</v>
      </c>
      <c r="CF324" s="265">
        <v>0.83440000000000003</v>
      </c>
      <c r="CG324" s="265">
        <v>0.78507000000000005</v>
      </c>
      <c r="CH324" s="265">
        <v>0.79154000000000002</v>
      </c>
      <c r="CI324" s="265">
        <v>0.80417000000000005</v>
      </c>
      <c r="CJ324" s="265">
        <v>0.79620000000000002</v>
      </c>
      <c r="CK324" s="265">
        <v>0.85211999999999999</v>
      </c>
      <c r="CL324" s="265">
        <v>0.71270999999999995</v>
      </c>
      <c r="CM324" s="265">
        <v>4.1308999999999998E-2</v>
      </c>
      <c r="CN324" s="265">
        <v>2.0202000000000001E-2</v>
      </c>
      <c r="CO324" s="265">
        <v>4.2673000000000003E-2</v>
      </c>
      <c r="CP324" s="265">
        <v>4.1104000000000002E-2</v>
      </c>
      <c r="CQ324" s="265">
        <v>3.9149999999999997E-2</v>
      </c>
      <c r="CR324" s="265">
        <v>2.1999999999999999E-2</v>
      </c>
      <c r="CS324" s="265">
        <v>2.0407999999999999E-2</v>
      </c>
      <c r="CT324" s="265">
        <v>3.0928000000000001E-2</v>
      </c>
      <c r="CU324" s="265">
        <v>2.1999999999999999E-2</v>
      </c>
      <c r="CV324" s="265">
        <v>3.6484999999999997E-2</v>
      </c>
      <c r="CW324" s="265">
        <v>5.2525000000000002E-2</v>
      </c>
      <c r="CX324" s="265">
        <v>2.2681E-2</v>
      </c>
      <c r="CY324" s="265">
        <v>4.3298999999999997E-2</v>
      </c>
      <c r="CZ324" s="265">
        <v>0.10231</v>
      </c>
      <c r="DA324" s="265">
        <v>8.2907999999999996E-2</v>
      </c>
      <c r="DB324" s="265">
        <v>1.0101000000000001E-2</v>
      </c>
      <c r="DC324" s="265">
        <v>1.0309E-2</v>
      </c>
      <c r="DD324" s="265">
        <v>1.0101000000000001E-2</v>
      </c>
      <c r="DE324" s="265">
        <v>2.0618999999999998E-2</v>
      </c>
      <c r="DF324" s="265">
        <v>1.092E-4</v>
      </c>
      <c r="DG324" s="265">
        <v>1.46E-4</v>
      </c>
      <c r="DH324" s="265">
        <v>1.0387E-2</v>
      </c>
      <c r="DI324" s="265">
        <v>0</v>
      </c>
      <c r="DJ324" s="265">
        <v>0</v>
      </c>
      <c r="DK324" s="265">
        <v>1.9999999999999999E-7</v>
      </c>
      <c r="DL324" s="265">
        <v>0</v>
      </c>
      <c r="DM324" s="265">
        <v>2.0460000000000001E-4</v>
      </c>
      <c r="DN324" s="265">
        <v>0</v>
      </c>
      <c r="DO324" s="265">
        <v>0</v>
      </c>
      <c r="DP324" s="265">
        <v>0</v>
      </c>
      <c r="DQ324" s="265">
        <v>3.9999999999999998E-7</v>
      </c>
      <c r="DR324" s="265">
        <v>2.6410000000000001E-3</v>
      </c>
      <c r="DS324" s="265">
        <v>9.3396E-3</v>
      </c>
      <c r="DT324" s="265">
        <v>1.0803E-2</v>
      </c>
      <c r="DU324" s="265">
        <v>0</v>
      </c>
      <c r="DV324" s="265">
        <v>0</v>
      </c>
      <c r="DW324" s="265">
        <v>0</v>
      </c>
      <c r="DX324" s="265">
        <v>5.3379999999999996E-4</v>
      </c>
      <c r="DY324" s="265">
        <v>1.7692000000000001E-3</v>
      </c>
      <c r="DZ324" s="265">
        <v>0</v>
      </c>
      <c r="EA324" s="265">
        <v>0</v>
      </c>
      <c r="EB324" s="265">
        <v>0</v>
      </c>
      <c r="EC324" s="265">
        <v>0</v>
      </c>
      <c r="ED324" s="265">
        <v>0</v>
      </c>
      <c r="EE324" s="265">
        <v>0</v>
      </c>
      <c r="EF324" s="265">
        <v>8.3719999999999997E-4</v>
      </c>
      <c r="EG324" s="265">
        <v>0</v>
      </c>
      <c r="EH324" s="265">
        <v>0</v>
      </c>
      <c r="EI324" s="265">
        <v>4.0815999999999998E-2</v>
      </c>
      <c r="EJ324" s="265">
        <v>3.0928000000000001E-2</v>
      </c>
      <c r="EK324" s="265">
        <v>1.0101000000000001E-2</v>
      </c>
      <c r="EL324" s="265">
        <v>1.2500000000000001E-2</v>
      </c>
      <c r="EM324" s="265">
        <v>1.3999999999999999E-6</v>
      </c>
      <c r="EN324" s="265">
        <v>3.9999999999999998E-7</v>
      </c>
      <c r="EO324" s="265">
        <v>0.11969</v>
      </c>
      <c r="EP324" s="265">
        <v>5.0134999999999999E-2</v>
      </c>
      <c r="EQ324" s="265">
        <v>1.5674E-3</v>
      </c>
      <c r="ER324" s="265">
        <v>1.936E-3</v>
      </c>
      <c r="ES324" s="265">
        <v>1.8018000000000001E-3</v>
      </c>
      <c r="ET324" s="265">
        <v>1.8691999999999999E-3</v>
      </c>
      <c r="EU324" s="265">
        <v>1.7593999999999999E-3</v>
      </c>
      <c r="EV324" s="265">
        <v>1.4884E-3</v>
      </c>
      <c r="EW324" s="265">
        <v>1.7329999999999999E-3</v>
      </c>
      <c r="EX324" s="265">
        <v>1.7274E-3</v>
      </c>
      <c r="EY324" s="265">
        <v>1.7975999999999999E-3</v>
      </c>
      <c r="EZ324" s="265">
        <v>5.4843999999999997E-2</v>
      </c>
      <c r="FA324" s="265">
        <v>2.0298E-3</v>
      </c>
      <c r="FB324" s="265">
        <v>1.8932E-3</v>
      </c>
      <c r="FC324" s="265">
        <v>1.5964E-3</v>
      </c>
      <c r="FD324" s="265">
        <v>2.0014E-3</v>
      </c>
      <c r="FE324" s="265">
        <v>1.3914000000000001E-3</v>
      </c>
      <c r="FF324" s="265">
        <v>1.9672000000000001E-3</v>
      </c>
      <c r="FG324" s="265">
        <v>2.1646E-3</v>
      </c>
      <c r="FH324" s="265">
        <v>1.8680000000000001E-3</v>
      </c>
      <c r="FI324" s="265">
        <v>1.787E-3</v>
      </c>
      <c r="FJ324" s="265">
        <v>1.9999999999999999E-7</v>
      </c>
      <c r="FK324" s="265">
        <v>1.9999999999999999E-7</v>
      </c>
      <c r="FL324" s="265">
        <v>2.7959999999999999E-2</v>
      </c>
      <c r="FM324" s="265">
        <v>3.0647000000000001E-2</v>
      </c>
      <c r="FN324" s="265">
        <v>0.29958000000000001</v>
      </c>
      <c r="FO324" s="265">
        <v>0.35799999999999998</v>
      </c>
      <c r="FP324" s="265">
        <v>6.3590999999999995E-2</v>
      </c>
      <c r="FQ324" s="265">
        <v>0.32505000000000001</v>
      </c>
      <c r="FR324" s="265">
        <v>0.22078</v>
      </c>
      <c r="FS324" s="265">
        <v>0.20884</v>
      </c>
      <c r="FT324" s="265">
        <v>0.45951999999999998</v>
      </c>
      <c r="FU324" s="265">
        <v>0.45232</v>
      </c>
      <c r="FV324" s="265">
        <v>0.16037000000000001</v>
      </c>
      <c r="FW324" s="265">
        <v>7.5978000000000004E-2</v>
      </c>
      <c r="FX324" s="265">
        <v>0.28882999999999998</v>
      </c>
      <c r="FY324" s="265">
        <v>6.9250000000000006E-2</v>
      </c>
      <c r="FZ324" s="265">
        <v>7.5978000000000004E-2</v>
      </c>
      <c r="GA324" s="265">
        <v>0.26161000000000001</v>
      </c>
      <c r="GB324" s="265">
        <v>0.11904000000000001</v>
      </c>
      <c r="GC324" s="265">
        <v>0.14888000000000001</v>
      </c>
      <c r="GD324" s="265">
        <v>0.41481000000000001</v>
      </c>
      <c r="GE324" s="265">
        <v>0.23352000000000001</v>
      </c>
      <c r="GF324" s="265">
        <v>0.27875</v>
      </c>
      <c r="GG324" s="265">
        <v>0.11483</v>
      </c>
      <c r="GH324" s="265">
        <v>0.12564</v>
      </c>
      <c r="GI324" s="265">
        <v>0.1087</v>
      </c>
      <c r="GJ324" s="265">
        <v>0.37430999999999998</v>
      </c>
      <c r="GK324" s="265">
        <v>0.38838</v>
      </c>
      <c r="GL324" s="265">
        <v>0.19872000000000001</v>
      </c>
      <c r="GM324" s="265">
        <v>0.34283000000000002</v>
      </c>
      <c r="GN324" s="265">
        <v>0.16300999999999999</v>
      </c>
      <c r="GO324" s="265">
        <v>0.34952</v>
      </c>
      <c r="GP324" s="265">
        <v>0.27332000000000001</v>
      </c>
      <c r="GQ324" s="265">
        <v>0.27826000000000001</v>
      </c>
      <c r="GR324" s="265">
        <v>0.24465999999999999</v>
      </c>
      <c r="GS324" s="265">
        <v>0.28705999999999998</v>
      </c>
      <c r="GT324" s="265">
        <v>0.28133000000000002</v>
      </c>
      <c r="GU324" s="265">
        <v>0.28365000000000001</v>
      </c>
      <c r="GV324" s="265">
        <v>0.28121000000000002</v>
      </c>
      <c r="GW324" s="265">
        <v>0.23222000000000001</v>
      </c>
      <c r="GX324" s="265">
        <v>0.35615000000000002</v>
      </c>
      <c r="GY324" s="265">
        <v>7.6298000000000005E-2</v>
      </c>
      <c r="GZ324" s="265">
        <v>5.9390999999999999E-2</v>
      </c>
      <c r="HA324" s="265">
        <v>0.32722000000000001</v>
      </c>
      <c r="HB324" s="265">
        <v>0.29942000000000002</v>
      </c>
      <c r="HC324" s="265">
        <v>0.24582999999999999</v>
      </c>
      <c r="HD324" s="265">
        <v>0.15816</v>
      </c>
      <c r="HE324" s="265">
        <v>0.35614000000000001</v>
      </c>
      <c r="HF324" s="265">
        <v>0.15034</v>
      </c>
      <c r="HG324" s="265">
        <v>0.35725000000000001</v>
      </c>
      <c r="HH324" s="265">
        <v>0.35741000000000001</v>
      </c>
      <c r="HI324" s="265">
        <v>0.35605999999999999</v>
      </c>
      <c r="HJ324" s="265">
        <v>0.16572000000000001</v>
      </c>
      <c r="HK324" s="265">
        <v>0.39306000000000002</v>
      </c>
      <c r="HL324" s="265">
        <v>0.36591000000000001</v>
      </c>
      <c r="HM324" s="265">
        <v>0.27581</v>
      </c>
      <c r="HN324" s="265">
        <v>0.27104</v>
      </c>
      <c r="HO324" s="265">
        <v>0.26717999999999997</v>
      </c>
      <c r="HP324" s="265">
        <v>0.28405999999999998</v>
      </c>
      <c r="HQ324" s="265">
        <v>0.15817000000000001</v>
      </c>
      <c r="HR324" s="265">
        <v>0.14946000000000001</v>
      </c>
      <c r="HS324" s="265">
        <v>0.23207</v>
      </c>
      <c r="HT324" s="265">
        <v>0.14937</v>
      </c>
      <c r="HU324" s="265">
        <v>0.15559000000000001</v>
      </c>
      <c r="HV324" s="265">
        <v>0.27495000000000003</v>
      </c>
      <c r="HW324" s="265">
        <v>0.10589999999999999</v>
      </c>
      <c r="HX324" s="265">
        <v>0.13769999999999999</v>
      </c>
      <c r="HY324" s="265">
        <v>8.3734000000000003E-2</v>
      </c>
      <c r="HZ324" s="265">
        <v>0.17765</v>
      </c>
      <c r="IA324" s="265">
        <v>0.23172000000000001</v>
      </c>
      <c r="IB324" s="265">
        <v>0.23651</v>
      </c>
      <c r="IC324" s="265">
        <v>0.2311</v>
      </c>
      <c r="ID324" s="265">
        <v>0.23527000000000001</v>
      </c>
      <c r="IE324" s="265">
        <v>0.23730999999999999</v>
      </c>
      <c r="IF324" s="265">
        <v>0.24686</v>
      </c>
      <c r="IG324" s="265">
        <v>0.29942000000000002</v>
      </c>
      <c r="IH324" s="265">
        <v>0.36903999999999998</v>
      </c>
      <c r="II324" s="265">
        <v>0.16797999999999999</v>
      </c>
      <c r="IJ324" s="265">
        <v>0.22317999999999999</v>
      </c>
      <c r="IK324" s="265">
        <v>0.22395000000000001</v>
      </c>
      <c r="IL324" s="265">
        <v>0.32884999999999998</v>
      </c>
      <c r="IM324" s="265">
        <v>0.18584000000000001</v>
      </c>
      <c r="IN324" s="265">
        <v>0.13713</v>
      </c>
      <c r="IO324" s="265">
        <v>3.9539999999999999E-2</v>
      </c>
      <c r="IP324" s="265">
        <v>0.30317</v>
      </c>
      <c r="IQ324" s="265">
        <v>0.27101999999999998</v>
      </c>
      <c r="IR324" s="265">
        <v>0.11401</v>
      </c>
      <c r="IS324" s="265">
        <v>0.37407000000000001</v>
      </c>
      <c r="IT324" s="265">
        <v>0.10077</v>
      </c>
      <c r="IU324" s="265">
        <v>0.29298999999999997</v>
      </c>
      <c r="IV324" s="265">
        <v>0.44080999999999998</v>
      </c>
      <c r="IW324" s="265">
        <v>0.2223</v>
      </c>
      <c r="IX324" s="265">
        <v>0.28684999999999999</v>
      </c>
      <c r="IY324" s="265">
        <v>0.17549999999999999</v>
      </c>
      <c r="IZ324" s="265">
        <v>0.16802</v>
      </c>
      <c r="JA324" s="265">
        <v>0.17205000000000001</v>
      </c>
      <c r="JB324" s="265">
        <v>0.16561999999999999</v>
      </c>
      <c r="JC324" s="265">
        <v>0.17763999999999999</v>
      </c>
      <c r="JD324" s="265">
        <v>0.18761</v>
      </c>
      <c r="JE324" s="265">
        <v>0.34454000000000001</v>
      </c>
      <c r="JF324" s="265">
        <v>7.9686000000000007E-2</v>
      </c>
      <c r="JG324" s="265">
        <v>0.25867000000000001</v>
      </c>
      <c r="JH324" s="265">
        <v>0.19450000000000001</v>
      </c>
      <c r="JI324" s="265">
        <v>0.13657</v>
      </c>
      <c r="JJ324" s="265">
        <v>0.13682</v>
      </c>
      <c r="JK324" s="265">
        <v>0.17405000000000001</v>
      </c>
      <c r="JL324" s="265">
        <v>0.1792</v>
      </c>
      <c r="JM324" s="265">
        <v>0.31825999999999999</v>
      </c>
      <c r="JN324" s="265">
        <v>0.23796</v>
      </c>
      <c r="JO324" s="265">
        <v>0.27228000000000002</v>
      </c>
      <c r="JP324" s="265">
        <v>0.10154000000000001</v>
      </c>
      <c r="JQ324" s="265">
        <v>0.27905000000000002</v>
      </c>
      <c r="JR324" s="265">
        <v>0.23638000000000001</v>
      </c>
      <c r="JS324" s="265">
        <v>0.22106000000000001</v>
      </c>
      <c r="JT324" s="265">
        <v>5.7077000000000003E-2</v>
      </c>
      <c r="JU324" s="265">
        <v>0.21171999999999999</v>
      </c>
      <c r="JV324" s="265">
        <v>0.19431999999999999</v>
      </c>
      <c r="JW324" s="265">
        <v>0.28147</v>
      </c>
      <c r="JX324" s="265">
        <v>0.28411999999999998</v>
      </c>
      <c r="JY324" s="265">
        <v>0.27184000000000003</v>
      </c>
      <c r="JZ324" s="265">
        <v>0.24743000000000001</v>
      </c>
      <c r="KA324" s="265">
        <v>0.40272999999999998</v>
      </c>
      <c r="KB324" s="265">
        <v>0.52776999999999996</v>
      </c>
      <c r="KC324" s="265">
        <v>8.2768999999999995E-2</v>
      </c>
      <c r="KD324" s="265">
        <v>6.2969999999999998E-2</v>
      </c>
      <c r="KE324" s="265">
        <v>6.7174999999999999E-2</v>
      </c>
      <c r="KF324" s="265">
        <v>7.1481000000000003E-2</v>
      </c>
      <c r="KG324" s="265">
        <v>6.8137000000000003E-2</v>
      </c>
      <c r="KH324" s="265">
        <v>0.23915</v>
      </c>
      <c r="KI324" s="265">
        <v>0.21134</v>
      </c>
      <c r="KJ324" s="265">
        <v>0.20588999999999999</v>
      </c>
      <c r="KK324" s="265">
        <v>0.45217000000000002</v>
      </c>
      <c r="KL324" s="265">
        <v>0.40715000000000001</v>
      </c>
      <c r="KM324" s="265">
        <v>0.88526000000000005</v>
      </c>
      <c r="KN324" s="265">
        <v>0.79239000000000004</v>
      </c>
      <c r="KO324" s="265">
        <v>0.69523000000000001</v>
      </c>
      <c r="KP324" s="265">
        <v>4.9479938681316962E-3</v>
      </c>
      <c r="KQ324" s="265">
        <v>0.54093000000000002</v>
      </c>
      <c r="KR324" s="265">
        <v>0.48866999999999999</v>
      </c>
      <c r="KS324" s="265">
        <v>0.44825999999999999</v>
      </c>
      <c r="KT324" s="265">
        <v>0.87437460666501732</v>
      </c>
      <c r="KU324" s="265">
        <v>0.59418000000000004</v>
      </c>
      <c r="KV324" s="265">
        <v>0.73553000000000002</v>
      </c>
      <c r="KW324" s="265">
        <v>0.78342999999999996</v>
      </c>
      <c r="KX324" s="265">
        <v>0.84755000000000003</v>
      </c>
      <c r="KY324" s="265">
        <v>0.93716999999999995</v>
      </c>
      <c r="KZ324" s="265">
        <v>0.99685999999999997</v>
      </c>
      <c r="LA324" s="265">
        <v>0.98436999999999997</v>
      </c>
      <c r="LB324" s="265">
        <v>0.92415000000000003</v>
      </c>
      <c r="LC324" s="265">
        <v>1</v>
      </c>
      <c r="LD324" s="265">
        <v>0</v>
      </c>
      <c r="LE324" s="265">
        <v>0</v>
      </c>
      <c r="LF324" s="265">
        <v>0</v>
      </c>
      <c r="LG324" s="265">
        <v>0</v>
      </c>
      <c r="LH324" s="431">
        <v>4.1972828330472112E-4</v>
      </c>
      <c r="LI324" s="431">
        <v>3.4961279015988111E-4</v>
      </c>
      <c r="LJ324" s="431">
        <v>3.508992085698992E-4</v>
      </c>
      <c r="LK324" s="431">
        <v>1.7133548681158572E-4</v>
      </c>
      <c r="LL324" s="431">
        <v>2.630237431731075E-4</v>
      </c>
      <c r="LM324" s="431">
        <v>9.9900003988295794E-5</v>
      </c>
      <c r="LN324" s="431">
        <v>1.5886223991401494E-4</v>
      </c>
      <c r="LO324" s="431">
        <v>2.2015159629518166E-5</v>
      </c>
      <c r="LP324" s="431">
        <v>7.515431207139045E-5</v>
      </c>
      <c r="LQ324" s="431">
        <v>2.1450347048812546E-5</v>
      </c>
      <c r="LR324" s="431">
        <v>3.5777816083282232E-4</v>
      </c>
      <c r="LS324" s="431">
        <v>2.0622383453883231E-4</v>
      </c>
      <c r="LT324" s="431">
        <v>3.631936851888895E-4</v>
      </c>
      <c r="LU324" s="431">
        <v>1.209422989632003E-4</v>
      </c>
      <c r="LV324" s="431">
        <v>2.0615541143342853E-4</v>
      </c>
      <c r="LW324" s="431">
        <v>7.3681272624526173E-5</v>
      </c>
      <c r="LX324" s="431">
        <v>1.6297574620693922E-4</v>
      </c>
      <c r="LY324" s="431">
        <v>6.7104265326634049E-5</v>
      </c>
      <c r="LZ324" s="431">
        <v>4.0468960651196539E-4</v>
      </c>
      <c r="MA324" s="431">
        <v>3.0164315830916166E-4</v>
      </c>
      <c r="MB324" s="431">
        <v>3.8298199069686234E-4</v>
      </c>
      <c r="MC324" s="431">
        <v>1.7545795708429068E-4</v>
      </c>
      <c r="MD324" s="431">
        <v>1.3881300401408225E-4</v>
      </c>
      <c r="ME324" s="431">
        <v>2.6074724155478179E-4</v>
      </c>
      <c r="MF324" s="431">
        <v>2.9151781927794218E-4</v>
      </c>
      <c r="MG324" s="431">
        <v>2.1596955775748938E-4</v>
      </c>
      <c r="MH324" s="266"/>
      <c r="MI324" s="266"/>
      <c r="MJ324" s="266"/>
      <c r="MK324" s="266"/>
      <c r="ML324" s="266"/>
      <c r="MM324" s="266"/>
      <c r="MN324" s="266"/>
      <c r="MO324" s="266"/>
      <c r="MP324" s="266"/>
      <c r="MQ324" s="266"/>
      <c r="MR324" s="266"/>
      <c r="MS324" s="266"/>
      <c r="MT324" s="266"/>
      <c r="MU324" s="266"/>
      <c r="MV324" s="266"/>
      <c r="MW324" s="266"/>
      <c r="MX324" s="266"/>
      <c r="MY324" s="266"/>
      <c r="MZ324" s="266"/>
      <c r="NA324" s="266"/>
      <c r="NB324" s="266"/>
      <c r="NC324" s="266"/>
      <c r="ND324" s="266"/>
      <c r="NE324" s="266"/>
      <c r="NF324" s="266"/>
      <c r="NG324" s="266"/>
      <c r="NH324" s="266"/>
      <c r="NI324" s="266"/>
      <c r="NJ324" s="266"/>
      <c r="NK324" s="266"/>
      <c r="NL324" s="266"/>
      <c r="NM324" s="266"/>
      <c r="NN324" s="266"/>
      <c r="NO324" s="266"/>
      <c r="NP324" s="266"/>
      <c r="NQ324" s="266"/>
      <c r="NR324" s="266"/>
      <c r="NS324" s="266"/>
      <c r="NT324" s="266"/>
      <c r="NU324" s="266"/>
      <c r="NV324" s="266"/>
      <c r="NW324" s="266"/>
      <c r="NX324" s="266"/>
      <c r="NY324" s="266"/>
      <c r="NZ324" s="266"/>
      <c r="OA324" s="266"/>
      <c r="OB324" s="266"/>
      <c r="OC324" s="266"/>
      <c r="OD324" s="266"/>
      <c r="OE324" s="266"/>
      <c r="OF324" s="266"/>
      <c r="OG324" s="266"/>
      <c r="OH324" s="266"/>
      <c r="OI324" s="266"/>
      <c r="OJ324" s="266"/>
      <c r="OK324" s="266"/>
      <c r="OL324" s="266"/>
      <c r="OM324" s="266"/>
      <c r="ON324" s="267"/>
    </row>
    <row r="325" spans="1:404">
      <c r="A325" s="261">
        <v>700</v>
      </c>
      <c r="B325" s="265">
        <v>2.954E-2</v>
      </c>
      <c r="C325" s="265">
        <v>3.1447000000000003E-2</v>
      </c>
      <c r="D325" s="265">
        <v>3.4223000000000003E-2</v>
      </c>
      <c r="E325" s="265">
        <v>3.8969999999999998E-2</v>
      </c>
      <c r="F325" s="265">
        <v>2.7723000000000001E-2</v>
      </c>
      <c r="G325" s="265">
        <v>2.7906E-2</v>
      </c>
      <c r="H325" s="265">
        <v>9.3339000000000005E-2</v>
      </c>
      <c r="I325" s="265">
        <v>0.19677</v>
      </c>
      <c r="J325" s="265">
        <v>0.17535000000000001</v>
      </c>
      <c r="K325" s="265">
        <v>1.5469999999999999E-2</v>
      </c>
      <c r="L325" s="265">
        <v>1.8533999999999998E-2</v>
      </c>
      <c r="M325" s="265">
        <v>2.3493E-2</v>
      </c>
      <c r="N325" s="265">
        <v>0.11887</v>
      </c>
      <c r="O325" s="265">
        <v>5.2803000000000003E-2</v>
      </c>
      <c r="P325" s="265">
        <v>2.5869E-2</v>
      </c>
      <c r="Q325" s="265">
        <v>1.7918E-2</v>
      </c>
      <c r="R325" s="265">
        <v>3.6974E-2</v>
      </c>
      <c r="S325" s="265">
        <v>0.13838</v>
      </c>
      <c r="T325" s="265">
        <v>9.8660999999999999E-2</v>
      </c>
      <c r="U325" s="265">
        <v>0.11209</v>
      </c>
      <c r="V325" s="265">
        <v>7.0928000000000005E-2</v>
      </c>
      <c r="W325" s="265">
        <v>2.4303000000000002E-2</v>
      </c>
      <c r="X325" s="265">
        <v>1.9598999999999998E-2</v>
      </c>
      <c r="Y325" s="265">
        <v>2.4518000000000002E-2</v>
      </c>
      <c r="Z325" s="265">
        <v>1.5134999999999999E-2</v>
      </c>
      <c r="AA325" s="265">
        <v>3.0608E-2</v>
      </c>
      <c r="AB325" s="265">
        <v>2.2076999999999999E-2</v>
      </c>
      <c r="AC325" s="265">
        <v>0.20219999999999999</v>
      </c>
      <c r="AD325" s="265">
        <v>0.13517000000000001</v>
      </c>
      <c r="AE325" s="265">
        <v>8.0759999999999998E-3</v>
      </c>
      <c r="AF325" s="265">
        <v>1.1224E-2</v>
      </c>
      <c r="AG325" s="265">
        <v>5.1695999999999999E-2</v>
      </c>
      <c r="AH325" s="265">
        <v>6.2259999999999998E-3</v>
      </c>
      <c r="AI325" s="265">
        <v>7.0920000000000002E-3</v>
      </c>
      <c r="AJ325" s="265">
        <v>1.0052999999999999E-2</v>
      </c>
      <c r="AK325" s="265">
        <v>5.0429999999999997E-3</v>
      </c>
      <c r="AL325" s="265">
        <v>7.0740000000000004E-3</v>
      </c>
      <c r="AM325" s="265">
        <v>8.1220000000000007E-3</v>
      </c>
      <c r="AN325" s="265">
        <v>4.6080000000000001E-3</v>
      </c>
      <c r="AO325" s="265">
        <v>5.4929999999999996E-3</v>
      </c>
      <c r="AP325" s="265">
        <v>2.588E-3</v>
      </c>
      <c r="AQ325" s="265">
        <v>3.5260000000000001E-3</v>
      </c>
      <c r="AR325" s="265">
        <v>6.2639999999999996E-3</v>
      </c>
      <c r="AS325" s="265">
        <v>3.0769999999999999E-3</v>
      </c>
      <c r="AT325" s="265">
        <v>4.516E-3</v>
      </c>
      <c r="AU325" s="265">
        <v>6.9909999999999998E-3</v>
      </c>
      <c r="AV325" s="265">
        <v>5.1460000000000004E-3</v>
      </c>
      <c r="AW325" s="265">
        <v>7.3000000000000001E-3</v>
      </c>
      <c r="AX325" s="265">
        <v>1.0531E-2</v>
      </c>
      <c r="AY325" s="265">
        <v>6.4450000000000002E-3</v>
      </c>
      <c r="AZ325" s="265">
        <v>5.9170000000000004E-3</v>
      </c>
      <c r="BA325" s="265">
        <v>9.2999999999999992E-3</v>
      </c>
      <c r="BB325" s="265">
        <v>9.2999999999999992E-3</v>
      </c>
      <c r="BC325" s="265">
        <v>9.2919999999999999E-3</v>
      </c>
      <c r="BD325" s="265">
        <v>9.2999999999999992E-3</v>
      </c>
      <c r="BE325" s="265">
        <v>3.3767999999999999E-2</v>
      </c>
      <c r="BF325" s="265">
        <v>2.7913E-2</v>
      </c>
      <c r="BG325" s="265">
        <v>0.16219</v>
      </c>
      <c r="BH325" s="265">
        <v>0.16134999999999999</v>
      </c>
      <c r="BI325" s="265">
        <v>0.45133000000000001</v>
      </c>
      <c r="BJ325" s="265">
        <v>0.41144999999999998</v>
      </c>
      <c r="BK325" s="265">
        <v>9.0909000000000004E-2</v>
      </c>
      <c r="BL325" s="265">
        <v>0.19613</v>
      </c>
      <c r="BM325" s="265">
        <v>0.10976</v>
      </c>
      <c r="BN325" s="265">
        <v>0.23787</v>
      </c>
      <c r="BO325" s="265">
        <v>0.32856999999999997</v>
      </c>
      <c r="BP325" s="265">
        <v>1.3695000000000001E-2</v>
      </c>
      <c r="BQ325" s="265">
        <v>0.151</v>
      </c>
      <c r="BR325" s="265">
        <v>0.23713999999999999</v>
      </c>
      <c r="BS325" s="265">
        <v>0.15304999999999999</v>
      </c>
      <c r="BT325" s="265">
        <v>0.22084999999999999</v>
      </c>
      <c r="BU325" s="265">
        <v>1.0338E-2</v>
      </c>
      <c r="BV325" s="265">
        <v>5.032E-3</v>
      </c>
      <c r="BW325" s="265">
        <v>0.18259</v>
      </c>
      <c r="BX325" s="265">
        <v>7.3992000000000002E-2</v>
      </c>
      <c r="BY325" s="265">
        <v>0.83214999999999995</v>
      </c>
      <c r="BZ325" s="265">
        <v>0.83138000000000001</v>
      </c>
      <c r="CA325" s="265">
        <v>0.96</v>
      </c>
      <c r="CB325" s="265">
        <v>0.90225</v>
      </c>
      <c r="CC325" s="265">
        <v>0.99980000000000002</v>
      </c>
      <c r="CD325" s="265">
        <v>0.82350999999999996</v>
      </c>
      <c r="CE325" s="265">
        <v>0.77598999999999996</v>
      </c>
      <c r="CF325" s="265">
        <v>0.83726999999999996</v>
      </c>
      <c r="CG325" s="265">
        <v>0.78976999999999997</v>
      </c>
      <c r="CH325" s="265">
        <v>0.79444999999999999</v>
      </c>
      <c r="CI325" s="265">
        <v>0.80732999999999999</v>
      </c>
      <c r="CJ325" s="265">
        <v>0.79905000000000004</v>
      </c>
      <c r="CK325" s="265">
        <v>0.8569</v>
      </c>
      <c r="CL325" s="265">
        <v>0.72019999999999995</v>
      </c>
      <c r="CM325" s="265">
        <v>4.0354000000000001E-2</v>
      </c>
      <c r="CN325" s="265">
        <v>2.0202000000000001E-2</v>
      </c>
      <c r="CO325" s="265">
        <v>4.1839000000000001E-2</v>
      </c>
      <c r="CP325" s="265">
        <v>3.9956999999999999E-2</v>
      </c>
      <c r="CQ325" s="265">
        <v>3.8057000000000001E-2</v>
      </c>
      <c r="CR325" s="265">
        <v>0.02</v>
      </c>
      <c r="CS325" s="265">
        <v>2.0407999999999999E-2</v>
      </c>
      <c r="CT325" s="265">
        <v>3.0928000000000001E-2</v>
      </c>
      <c r="CU325" s="265">
        <v>0.02</v>
      </c>
      <c r="CV325" s="265">
        <v>3.5784000000000003E-2</v>
      </c>
      <c r="CW325" s="265">
        <v>5.0505000000000001E-2</v>
      </c>
      <c r="CX325" s="265">
        <v>2.0618999999999998E-2</v>
      </c>
      <c r="CY325" s="265">
        <v>4.1237000000000003E-2</v>
      </c>
      <c r="CZ325" s="265">
        <v>9.8710999999999993E-2</v>
      </c>
      <c r="DA325" s="265">
        <v>7.9992999999999995E-2</v>
      </c>
      <c r="DB325" s="265">
        <v>1.0101000000000001E-2</v>
      </c>
      <c r="DC325" s="265">
        <v>1.0309E-2</v>
      </c>
      <c r="DD325" s="265">
        <v>1.0101000000000001E-2</v>
      </c>
      <c r="DE325" s="265">
        <v>2.0618999999999998E-2</v>
      </c>
      <c r="DF325" s="265">
        <v>6.7999999999999999E-5</v>
      </c>
      <c r="DG325" s="265">
        <v>1.0399999999999999E-4</v>
      </c>
      <c r="DH325" s="265">
        <v>9.9769999999999998E-3</v>
      </c>
      <c r="DI325" s="265">
        <v>0</v>
      </c>
      <c r="DJ325" s="265">
        <v>0</v>
      </c>
      <c r="DK325" s="265">
        <v>0</v>
      </c>
      <c r="DL325" s="265">
        <v>0</v>
      </c>
      <c r="DM325" s="265">
        <v>1.47E-4</v>
      </c>
      <c r="DN325" s="265">
        <v>0</v>
      </c>
      <c r="DO325" s="265">
        <v>0</v>
      </c>
      <c r="DP325" s="265">
        <v>0</v>
      </c>
      <c r="DQ325" s="265">
        <v>0</v>
      </c>
      <c r="DR325" s="265">
        <v>2.908E-3</v>
      </c>
      <c r="DS325" s="265">
        <v>9.5139999999999999E-3</v>
      </c>
      <c r="DT325" s="265">
        <v>1.0123999999999999E-2</v>
      </c>
      <c r="DU325" s="265">
        <v>0</v>
      </c>
      <c r="DV325" s="265">
        <v>0</v>
      </c>
      <c r="DW325" s="265">
        <v>0</v>
      </c>
      <c r="DX325" s="265">
        <v>2.9E-4</v>
      </c>
      <c r="DY325" s="265">
        <v>1.9980000000000002E-3</v>
      </c>
      <c r="DZ325" s="265">
        <v>0</v>
      </c>
      <c r="EA325" s="265">
        <v>0</v>
      </c>
      <c r="EB325" s="265">
        <v>0</v>
      </c>
      <c r="EC325" s="265">
        <v>0</v>
      </c>
      <c r="ED325" s="265">
        <v>0</v>
      </c>
      <c r="EE325" s="265">
        <v>0</v>
      </c>
      <c r="EF325" s="265">
        <v>8.1800000000000004E-4</v>
      </c>
      <c r="EG325" s="265">
        <v>0</v>
      </c>
      <c r="EH325" s="265">
        <v>0</v>
      </c>
      <c r="EI325" s="265">
        <v>4.0815999999999998E-2</v>
      </c>
      <c r="EJ325" s="265">
        <v>3.0928000000000001E-2</v>
      </c>
      <c r="EK325" s="265">
        <v>1.0101000000000001E-2</v>
      </c>
      <c r="EL325" s="265">
        <v>1.0416999999999999E-2</v>
      </c>
      <c r="EM325" s="265">
        <v>9.9999999999999995E-7</v>
      </c>
      <c r="EN325" s="265">
        <v>0</v>
      </c>
      <c r="EO325" s="265">
        <v>0.1153</v>
      </c>
      <c r="EP325" s="265">
        <v>4.8621999999999999E-2</v>
      </c>
      <c r="EQ325" s="265">
        <v>1.508E-3</v>
      </c>
      <c r="ER325" s="265">
        <v>1.8370000000000001E-3</v>
      </c>
      <c r="ES325" s="265">
        <v>1.7440000000000001E-3</v>
      </c>
      <c r="ET325" s="265">
        <v>1.8079999999999999E-3</v>
      </c>
      <c r="EU325" s="265">
        <v>1.707E-3</v>
      </c>
      <c r="EV325" s="265">
        <v>1.4430000000000001E-3</v>
      </c>
      <c r="EW325" s="265">
        <v>1.6659999999999999E-3</v>
      </c>
      <c r="EX325" s="265">
        <v>1.6260000000000001E-3</v>
      </c>
      <c r="EY325" s="265">
        <v>1.761E-3</v>
      </c>
      <c r="EZ325" s="265">
        <v>5.3240999999999997E-2</v>
      </c>
      <c r="FA325" s="265">
        <v>1.9580000000000001E-3</v>
      </c>
      <c r="FB325" s="265">
        <v>1.8469999999999999E-3</v>
      </c>
      <c r="FC325" s="265">
        <v>1.5349999999999999E-3</v>
      </c>
      <c r="FD325" s="265">
        <v>1.936E-3</v>
      </c>
      <c r="FE325" s="265">
        <v>1.3519999999999999E-3</v>
      </c>
      <c r="FF325" s="265">
        <v>1.884E-3</v>
      </c>
      <c r="FG325" s="265">
        <v>2.0839999999999999E-3</v>
      </c>
      <c r="FH325" s="265">
        <v>1.787E-3</v>
      </c>
      <c r="FI325" s="265">
        <v>1.704E-3</v>
      </c>
      <c r="FJ325" s="265">
        <v>0</v>
      </c>
      <c r="FK325" s="265">
        <v>0</v>
      </c>
      <c r="FL325" s="265">
        <v>2.6901999999999999E-2</v>
      </c>
      <c r="FM325" s="265">
        <v>2.9519E-2</v>
      </c>
      <c r="FN325" s="265">
        <v>0.28909000000000001</v>
      </c>
      <c r="FO325" s="265">
        <v>0.35</v>
      </c>
      <c r="FP325" s="265">
        <v>6.1939000000000001E-2</v>
      </c>
      <c r="FQ325" s="265">
        <v>0.31594</v>
      </c>
      <c r="FR325" s="265">
        <v>0.21445</v>
      </c>
      <c r="FS325" s="265">
        <v>0.2029</v>
      </c>
      <c r="FT325" s="265">
        <v>0.4491</v>
      </c>
      <c r="FU325" s="265">
        <v>0.44090000000000001</v>
      </c>
      <c r="FV325" s="265">
        <v>0.15711</v>
      </c>
      <c r="FW325" s="265">
        <v>7.4014999999999997E-2</v>
      </c>
      <c r="FX325" s="265">
        <v>0.28142</v>
      </c>
      <c r="FY325" s="265">
        <v>6.7296999999999996E-2</v>
      </c>
      <c r="FZ325" s="265">
        <v>7.4014999999999997E-2</v>
      </c>
      <c r="GA325" s="265">
        <v>0.25541999999999998</v>
      </c>
      <c r="GB325" s="265">
        <v>0.11627</v>
      </c>
      <c r="GC325" s="265">
        <v>0.14430000000000001</v>
      </c>
      <c r="GD325" s="265">
        <v>0.40538000000000002</v>
      </c>
      <c r="GE325" s="265">
        <v>0.22742000000000001</v>
      </c>
      <c r="GF325" s="265">
        <v>0.27176</v>
      </c>
      <c r="GG325" s="265">
        <v>0.11294</v>
      </c>
      <c r="GH325" s="265">
        <v>0.12280000000000001</v>
      </c>
      <c r="GI325" s="265">
        <v>0.10567</v>
      </c>
      <c r="GJ325" s="265">
        <v>0.36551</v>
      </c>
      <c r="GK325" s="265">
        <v>0.38022</v>
      </c>
      <c r="GL325" s="265">
        <v>0.19374</v>
      </c>
      <c r="GM325" s="265">
        <v>0.33477000000000001</v>
      </c>
      <c r="GN325" s="265">
        <v>0.15844</v>
      </c>
      <c r="GO325" s="265">
        <v>0.34127999999999997</v>
      </c>
      <c r="GP325" s="265">
        <v>0.26623999999999998</v>
      </c>
      <c r="GQ325" s="265">
        <v>0.27128000000000002</v>
      </c>
      <c r="GR325" s="265">
        <v>0.23832</v>
      </c>
      <c r="GS325" s="265">
        <v>0.27972000000000002</v>
      </c>
      <c r="GT325" s="265">
        <v>0.27395999999999998</v>
      </c>
      <c r="GU325" s="265">
        <v>0.27656999999999998</v>
      </c>
      <c r="GV325" s="265">
        <v>0.27423999999999998</v>
      </c>
      <c r="GW325" s="265">
        <v>0.22559000000000001</v>
      </c>
      <c r="GX325" s="265">
        <v>0.34745999999999999</v>
      </c>
      <c r="GY325" s="265">
        <v>7.4492000000000003E-2</v>
      </c>
      <c r="GZ325" s="265">
        <v>5.7807999999999998E-2</v>
      </c>
      <c r="HA325" s="265">
        <v>0.31995000000000001</v>
      </c>
      <c r="HB325" s="265">
        <v>0.29199999999999998</v>
      </c>
      <c r="HC325" s="265">
        <v>0.24057000000000001</v>
      </c>
      <c r="HD325" s="265">
        <v>0.15392</v>
      </c>
      <c r="HE325" s="265">
        <v>0.34764</v>
      </c>
      <c r="HF325" s="265">
        <v>0.14651</v>
      </c>
      <c r="HG325" s="265">
        <v>0.3488</v>
      </c>
      <c r="HH325" s="265">
        <v>0.34886</v>
      </c>
      <c r="HI325" s="265">
        <v>0.34758</v>
      </c>
      <c r="HJ325" s="265">
        <v>0.16187000000000001</v>
      </c>
      <c r="HK325" s="265">
        <v>0.38289000000000001</v>
      </c>
      <c r="HL325" s="265">
        <v>0.35653000000000001</v>
      </c>
      <c r="HM325" s="265">
        <v>0.26895999999999998</v>
      </c>
      <c r="HN325" s="265">
        <v>0.26380999999999999</v>
      </c>
      <c r="HO325" s="265">
        <v>0.25988</v>
      </c>
      <c r="HP325" s="265">
        <v>0.27778000000000003</v>
      </c>
      <c r="HQ325" s="265">
        <v>0.15493000000000001</v>
      </c>
      <c r="HR325" s="265">
        <v>0.14660999999999999</v>
      </c>
      <c r="HS325" s="265">
        <v>0.22555</v>
      </c>
      <c r="HT325" s="265">
        <v>0.14613000000000001</v>
      </c>
      <c r="HU325" s="265">
        <v>0.15201000000000001</v>
      </c>
      <c r="HV325" s="265">
        <v>0.26767000000000002</v>
      </c>
      <c r="HW325" s="265">
        <v>0.10274999999999999</v>
      </c>
      <c r="HX325" s="265">
        <v>0.13532</v>
      </c>
      <c r="HY325" s="265">
        <v>8.1519999999999995E-2</v>
      </c>
      <c r="HZ325" s="265">
        <v>0.17333999999999999</v>
      </c>
      <c r="IA325" s="265">
        <v>0.22595999999999999</v>
      </c>
      <c r="IB325" s="265">
        <v>0.23063</v>
      </c>
      <c r="IC325" s="265">
        <v>0.22534999999999999</v>
      </c>
      <c r="ID325" s="265">
        <v>0.22950999999999999</v>
      </c>
      <c r="IE325" s="265">
        <v>0.23052</v>
      </c>
      <c r="IF325" s="265">
        <v>0.24099999999999999</v>
      </c>
      <c r="IG325" s="265">
        <v>0.29187999999999997</v>
      </c>
      <c r="IH325" s="265">
        <v>0.35635</v>
      </c>
      <c r="II325" s="265">
        <v>0.16388</v>
      </c>
      <c r="IJ325" s="265">
        <v>0.21690999999999999</v>
      </c>
      <c r="IK325" s="265">
        <v>0.21787999999999999</v>
      </c>
      <c r="IL325" s="265">
        <v>0.32066</v>
      </c>
      <c r="IM325" s="265">
        <v>0.18114</v>
      </c>
      <c r="IN325" s="265">
        <v>0.13406000000000001</v>
      </c>
      <c r="IO325" s="265">
        <v>3.7930999999999999E-2</v>
      </c>
      <c r="IP325" s="265">
        <v>0.29548999999999997</v>
      </c>
      <c r="IQ325" s="265">
        <v>0.26434000000000002</v>
      </c>
      <c r="IR325" s="265">
        <v>0.11118</v>
      </c>
      <c r="IS325" s="265">
        <v>0.3669</v>
      </c>
      <c r="IT325" s="265">
        <v>9.8461999999999994E-2</v>
      </c>
      <c r="IU325" s="265">
        <v>0.28570000000000001</v>
      </c>
      <c r="IV325" s="265">
        <v>0.42851</v>
      </c>
      <c r="IW325" s="265">
        <v>0.21604000000000001</v>
      </c>
      <c r="IX325" s="265">
        <v>0.27955999999999998</v>
      </c>
      <c r="IY325" s="265">
        <v>0.17079</v>
      </c>
      <c r="IZ325" s="265">
        <v>0.16361999999999999</v>
      </c>
      <c r="JA325" s="265">
        <v>0.16749</v>
      </c>
      <c r="JB325" s="265">
        <v>0.16128000000000001</v>
      </c>
      <c r="JC325" s="265">
        <v>0.17297000000000001</v>
      </c>
      <c r="JD325" s="265">
        <v>0.18274000000000001</v>
      </c>
      <c r="JE325" s="265">
        <v>0.33629999999999999</v>
      </c>
      <c r="JF325" s="265">
        <v>7.7704999999999996E-2</v>
      </c>
      <c r="JG325" s="265">
        <v>0.25206000000000001</v>
      </c>
      <c r="JH325" s="265">
        <v>0.18959999999999999</v>
      </c>
      <c r="JI325" s="265">
        <v>0.13350999999999999</v>
      </c>
      <c r="JJ325" s="265">
        <v>0.13431999999999999</v>
      </c>
      <c r="JK325" s="265">
        <v>0.17101</v>
      </c>
      <c r="JL325" s="265">
        <v>0.17523</v>
      </c>
      <c r="JM325" s="265">
        <v>0.31113000000000002</v>
      </c>
      <c r="JN325" s="265">
        <v>0.23097999999999999</v>
      </c>
      <c r="JO325" s="265">
        <v>0.26529000000000003</v>
      </c>
      <c r="JP325" s="265">
        <v>9.9123000000000003E-2</v>
      </c>
      <c r="JQ325" s="265">
        <v>0.27199000000000001</v>
      </c>
      <c r="JR325" s="265">
        <v>0.23049</v>
      </c>
      <c r="JS325" s="265">
        <v>0.21542</v>
      </c>
      <c r="JT325" s="265">
        <v>5.5543000000000002E-2</v>
      </c>
      <c r="JU325" s="265">
        <v>0.20634</v>
      </c>
      <c r="JV325" s="265">
        <v>0.18931000000000001</v>
      </c>
      <c r="JW325" s="265">
        <v>0.27332000000000001</v>
      </c>
      <c r="JX325" s="265">
        <v>0.27682000000000001</v>
      </c>
      <c r="JY325" s="265">
        <v>0.26462999999999998</v>
      </c>
      <c r="JZ325" s="265">
        <v>0.23829</v>
      </c>
      <c r="KA325" s="265">
        <v>0.39367000000000002</v>
      </c>
      <c r="KB325" s="265">
        <v>0.51693</v>
      </c>
      <c r="KC325" s="265">
        <v>8.0724000000000004E-2</v>
      </c>
      <c r="KD325" s="265">
        <v>6.1351999999999997E-2</v>
      </c>
      <c r="KE325" s="265">
        <v>6.5464999999999995E-2</v>
      </c>
      <c r="KF325" s="265">
        <v>6.9763000000000006E-2</v>
      </c>
      <c r="KG325" s="265">
        <v>6.6501000000000005E-2</v>
      </c>
      <c r="KH325" s="265">
        <v>0.23416000000000001</v>
      </c>
      <c r="KI325" s="265">
        <v>0.20541999999999999</v>
      </c>
      <c r="KJ325" s="265">
        <v>0.20005999999999999</v>
      </c>
      <c r="KK325" s="265">
        <v>0.44268000000000002</v>
      </c>
      <c r="KL325" s="265">
        <v>0.39723000000000003</v>
      </c>
      <c r="KM325" s="265">
        <v>0.88936000000000004</v>
      </c>
      <c r="KN325" s="265">
        <v>0.79542999999999997</v>
      </c>
      <c r="KO325" s="265">
        <v>0.69743999999999995</v>
      </c>
      <c r="KP325" s="265">
        <v>4.9626261753429619E-3</v>
      </c>
      <c r="KQ325" s="265">
        <v>0.54213</v>
      </c>
      <c r="KR325" s="265">
        <v>0.48959000000000003</v>
      </c>
      <c r="KS325" s="265">
        <v>0.44899</v>
      </c>
      <c r="KT325" s="265">
        <v>0.87586951099310051</v>
      </c>
      <c r="KU325" s="265">
        <v>0.59865999999999997</v>
      </c>
      <c r="KV325" s="265">
        <v>0.73894000000000004</v>
      </c>
      <c r="KW325" s="265">
        <v>0.78639000000000003</v>
      </c>
      <c r="KX325" s="265">
        <v>0.84982999999999997</v>
      </c>
      <c r="KY325" s="265">
        <v>0.93838999999999995</v>
      </c>
      <c r="KZ325" s="265">
        <v>0.99712000000000001</v>
      </c>
      <c r="LA325" s="265">
        <v>0.98385</v>
      </c>
      <c r="LB325" s="265">
        <v>0.92308000000000001</v>
      </c>
      <c r="LC325" s="265">
        <v>1</v>
      </c>
      <c r="LD325" s="265">
        <v>0</v>
      </c>
      <c r="LE325" s="265">
        <v>0</v>
      </c>
      <c r="LF325" s="265">
        <v>0</v>
      </c>
      <c r="LG325" s="265">
        <v>0</v>
      </c>
      <c r="LH325" s="431">
        <v>4.0777711546979845E-4</v>
      </c>
      <c r="LI325" s="431">
        <v>3.3935272949747741E-4</v>
      </c>
      <c r="LJ325" s="431">
        <v>3.4177527413703501E-4</v>
      </c>
      <c r="LK325" s="431">
        <v>1.6372271056752652E-4</v>
      </c>
      <c r="LL325" s="431">
        <v>2.4905669852159917E-4</v>
      </c>
      <c r="LM325" s="431">
        <v>9.5064424385782331E-5</v>
      </c>
      <c r="LN325" s="431">
        <v>1.5034888929221779E-4</v>
      </c>
      <c r="LO325" s="431">
        <v>1.4981587810325436E-5</v>
      </c>
      <c r="LP325" s="431">
        <v>6.8273075157776475E-5</v>
      </c>
      <c r="LQ325" s="431">
        <v>1.5566092770313844E-5</v>
      </c>
      <c r="LR325" s="431">
        <v>3.4630676964297891E-4</v>
      </c>
      <c r="LS325" s="431">
        <v>2.0005764963570982E-4</v>
      </c>
      <c r="LT325" s="431">
        <v>3.5659072455018759E-4</v>
      </c>
      <c r="LU325" s="431">
        <v>1.187578309327364E-4</v>
      </c>
      <c r="LV325" s="431">
        <v>1.9782755407504737E-4</v>
      </c>
      <c r="LW325" s="431">
        <v>7.1232214395422488E-5</v>
      </c>
      <c r="LX325" s="431">
        <v>1.5599608013872057E-4</v>
      </c>
      <c r="LY325" s="431">
        <v>6.1197693867143244E-5</v>
      </c>
      <c r="LZ325" s="431">
        <v>3.924288903363049E-4</v>
      </c>
      <c r="MA325" s="431">
        <v>2.9044848633930087E-4</v>
      </c>
      <c r="MB325" s="431">
        <v>3.7189971772022545E-4</v>
      </c>
      <c r="MC325" s="431">
        <v>1.7615361139178276E-4</v>
      </c>
      <c r="MD325" s="431">
        <v>1.2852292275056243E-4</v>
      </c>
      <c r="ME325" s="431">
        <v>2.4815776851028204E-4</v>
      </c>
      <c r="MF325" s="431">
        <v>2.8056974406354129E-4</v>
      </c>
      <c r="MG325" s="431">
        <v>2.1097688295412809E-4</v>
      </c>
      <c r="MH325" s="266"/>
      <c r="MI325" s="266"/>
      <c r="MJ325" s="266"/>
      <c r="MK325" s="266"/>
      <c r="ML325" s="266"/>
      <c r="MM325" s="266"/>
      <c r="MN325" s="266"/>
      <c r="MO325" s="266"/>
      <c r="MP325" s="266"/>
      <c r="MQ325" s="266"/>
      <c r="MR325" s="266"/>
      <c r="MS325" s="266"/>
      <c r="MT325" s="266"/>
      <c r="MU325" s="266"/>
      <c r="MV325" s="266"/>
      <c r="MW325" s="266"/>
      <c r="MX325" s="266"/>
      <c r="MY325" s="266"/>
      <c r="MZ325" s="266"/>
      <c r="NA325" s="266"/>
      <c r="NB325" s="266"/>
      <c r="NC325" s="266"/>
      <c r="ND325" s="266"/>
      <c r="NE325" s="266"/>
      <c r="NF325" s="266"/>
      <c r="NG325" s="266"/>
      <c r="NH325" s="266"/>
      <c r="NI325" s="266"/>
      <c r="NJ325" s="266"/>
      <c r="NK325" s="266"/>
      <c r="NL325" s="266"/>
      <c r="NM325" s="266"/>
      <c r="NN325" s="266"/>
      <c r="NO325" s="266"/>
      <c r="NP325" s="266"/>
      <c r="NQ325" s="266"/>
      <c r="NR325" s="266"/>
      <c r="NS325" s="266"/>
      <c r="NT325" s="266"/>
      <c r="NU325" s="266"/>
      <c r="NV325" s="266"/>
      <c r="NW325" s="266"/>
      <c r="NX325" s="266"/>
      <c r="NY325" s="266"/>
      <c r="NZ325" s="266"/>
      <c r="OA325" s="266"/>
      <c r="OB325" s="266"/>
      <c r="OC325" s="266"/>
      <c r="OD325" s="266"/>
      <c r="OE325" s="266"/>
      <c r="OF325" s="266"/>
      <c r="OG325" s="266"/>
      <c r="OH325" s="266"/>
      <c r="OI325" s="266"/>
      <c r="OJ325" s="266"/>
      <c r="OK325" s="266"/>
      <c r="OL325" s="266"/>
      <c r="OM325" s="266"/>
      <c r="ON325" s="267"/>
    </row>
    <row r="326" spans="1:404">
      <c r="A326" s="261">
        <v>701</v>
      </c>
      <c r="B326" s="265">
        <v>2.9082E-2</v>
      </c>
      <c r="C326" s="265">
        <v>3.0818000000000002E-2</v>
      </c>
      <c r="D326" s="265">
        <v>3.3406999999999999E-2</v>
      </c>
      <c r="E326" s="265">
        <v>3.7978999999999999E-2</v>
      </c>
      <c r="F326" s="265">
        <v>2.7331000000000001E-2</v>
      </c>
      <c r="G326" s="265">
        <v>2.7293000000000001E-2</v>
      </c>
      <c r="H326" s="265">
        <v>9.1753000000000001E-2</v>
      </c>
      <c r="I326" s="265">
        <v>0.19355</v>
      </c>
      <c r="J326" s="265">
        <v>0.17247000000000001</v>
      </c>
      <c r="K326" s="265">
        <v>2.1387E-2</v>
      </c>
      <c r="L326" s="265">
        <v>2.6085000000000001E-2</v>
      </c>
      <c r="M326" s="265">
        <v>3.3502999999999998E-2</v>
      </c>
      <c r="N326" s="265">
        <v>0.11538</v>
      </c>
      <c r="O326" s="265">
        <v>5.1463000000000002E-2</v>
      </c>
      <c r="P326" s="265">
        <v>2.5472000000000002E-2</v>
      </c>
      <c r="Q326" s="265">
        <v>1.7666999999999999E-2</v>
      </c>
      <c r="R326" s="265">
        <v>3.5926E-2</v>
      </c>
      <c r="S326" s="265">
        <v>0.13769999999999999</v>
      </c>
      <c r="T326" s="265">
        <v>9.6937999999999996E-2</v>
      </c>
      <c r="U326" s="265">
        <v>0.1101</v>
      </c>
      <c r="V326" s="265">
        <v>7.0569999999999994E-2</v>
      </c>
      <c r="W326" s="265">
        <v>3.4459999999999998E-2</v>
      </c>
      <c r="X326" s="265">
        <v>2.7762999999999999E-2</v>
      </c>
      <c r="Y326" s="265">
        <v>2.8677999999999999E-2</v>
      </c>
      <c r="Z326" s="265">
        <v>1.7949E-2</v>
      </c>
      <c r="AA326" s="265">
        <v>3.0282E-2</v>
      </c>
      <c r="AB326" s="265">
        <v>2.1686E-2</v>
      </c>
      <c r="AC326" s="265">
        <v>0.19922999999999999</v>
      </c>
      <c r="AD326" s="265">
        <v>0.13319</v>
      </c>
      <c r="AE326" s="265">
        <v>1.8171E-2</v>
      </c>
      <c r="AF326" s="265">
        <v>1.8638999999999999E-2</v>
      </c>
      <c r="AG326" s="265">
        <v>4.3383999999999999E-2</v>
      </c>
      <c r="AH326" s="265">
        <v>1.1514999999999999E-2</v>
      </c>
      <c r="AI326" s="265">
        <v>1.8749999999999999E-2</v>
      </c>
      <c r="AJ326" s="265">
        <v>2.0705999999999999E-2</v>
      </c>
      <c r="AK326" s="265">
        <v>1.4144E-2</v>
      </c>
      <c r="AL326" s="265">
        <v>1.7564E-2</v>
      </c>
      <c r="AM326" s="265">
        <v>1.4619E-2</v>
      </c>
      <c r="AN326" s="265">
        <v>1.2427000000000001E-2</v>
      </c>
      <c r="AO326" s="265">
        <v>1.4284E-2</v>
      </c>
      <c r="AP326" s="265">
        <v>1.1073E-2</v>
      </c>
      <c r="AQ326" s="265">
        <v>1.03E-2</v>
      </c>
      <c r="AR326" s="265">
        <v>1.4187E-2</v>
      </c>
      <c r="AS326" s="265">
        <v>8.8766000000000001E-3</v>
      </c>
      <c r="AT326" s="265">
        <v>1.0439E-2</v>
      </c>
      <c r="AU326" s="265">
        <v>1.3734E-2</v>
      </c>
      <c r="AV326" s="265">
        <v>1.0388E-2</v>
      </c>
      <c r="AW326" s="265">
        <v>1.7308E-2</v>
      </c>
      <c r="AX326" s="265">
        <v>1.8672999999999999E-2</v>
      </c>
      <c r="AY326" s="265">
        <v>1.3587999999999999E-2</v>
      </c>
      <c r="AZ326" s="265">
        <v>1.1502999999999999E-2</v>
      </c>
      <c r="BA326" s="265">
        <v>2.1062000000000001E-2</v>
      </c>
      <c r="BB326" s="265">
        <v>2.1062000000000001E-2</v>
      </c>
      <c r="BC326" s="265">
        <v>2.1044E-2</v>
      </c>
      <c r="BD326" s="265">
        <v>2.1062000000000001E-2</v>
      </c>
      <c r="BE326" s="265">
        <v>3.3744999999999997E-2</v>
      </c>
      <c r="BF326" s="265">
        <v>2.8590999999999998E-2</v>
      </c>
      <c r="BG326" s="265">
        <v>0.16094</v>
      </c>
      <c r="BH326" s="265">
        <v>0.16003000000000001</v>
      </c>
      <c r="BI326" s="265">
        <v>0.44808999999999999</v>
      </c>
      <c r="BJ326" s="265">
        <v>0.40806999999999999</v>
      </c>
      <c r="BK326" s="265">
        <v>9.0909000000000004E-2</v>
      </c>
      <c r="BL326" s="265">
        <v>0.19275999999999999</v>
      </c>
      <c r="BM326" s="265">
        <v>0.10732</v>
      </c>
      <c r="BN326" s="265">
        <v>0.22906000000000001</v>
      </c>
      <c r="BO326" s="265">
        <v>0.30857000000000001</v>
      </c>
      <c r="BP326" s="265">
        <v>1.4123999999999999E-2</v>
      </c>
      <c r="BQ326" s="265">
        <v>0.14771999999999999</v>
      </c>
      <c r="BR326" s="265">
        <v>0.22886999999999999</v>
      </c>
      <c r="BS326" s="265">
        <v>0.14893000000000001</v>
      </c>
      <c r="BT326" s="265">
        <v>0.21046000000000001</v>
      </c>
      <c r="BU326" s="265">
        <v>1.0891E-2</v>
      </c>
      <c r="BV326" s="265">
        <v>5.1825999999999999E-3</v>
      </c>
      <c r="BW326" s="265">
        <v>0.17157</v>
      </c>
      <c r="BX326" s="265">
        <v>7.6356999999999994E-2</v>
      </c>
      <c r="BY326" s="265">
        <v>0.83428000000000002</v>
      </c>
      <c r="BZ326" s="265">
        <v>0.83506000000000002</v>
      </c>
      <c r="CA326" s="265">
        <v>0.95599999999999996</v>
      </c>
      <c r="CB326" s="265">
        <v>0.90486</v>
      </c>
      <c r="CC326" s="265">
        <v>0.99953999999999998</v>
      </c>
      <c r="CD326" s="265">
        <v>0.82618999999999998</v>
      </c>
      <c r="CE326" s="265">
        <v>0.77769999999999995</v>
      </c>
      <c r="CF326" s="265">
        <v>0.83974000000000004</v>
      </c>
      <c r="CG326" s="265">
        <v>0.79296999999999995</v>
      </c>
      <c r="CH326" s="265">
        <v>0.79710000000000003</v>
      </c>
      <c r="CI326" s="265">
        <v>0.81013000000000002</v>
      </c>
      <c r="CJ326" s="265">
        <v>0.80189999999999995</v>
      </c>
      <c r="CK326" s="265">
        <v>0.86053000000000002</v>
      </c>
      <c r="CL326" s="265">
        <v>0.72748999999999997</v>
      </c>
      <c r="CM326" s="265">
        <v>3.9513E-2</v>
      </c>
      <c r="CN326" s="265">
        <v>2.0202000000000001E-2</v>
      </c>
      <c r="CO326" s="265">
        <v>4.1005E-2</v>
      </c>
      <c r="CP326" s="265">
        <v>3.8600000000000002E-2</v>
      </c>
      <c r="CQ326" s="265">
        <v>3.6764999999999999E-2</v>
      </c>
      <c r="CR326" s="265">
        <v>0.02</v>
      </c>
      <c r="CS326" s="265">
        <v>2.0407999999999999E-2</v>
      </c>
      <c r="CT326" s="265">
        <v>2.8865999999999999E-2</v>
      </c>
      <c r="CU326" s="265">
        <v>0.02</v>
      </c>
      <c r="CV326" s="265">
        <v>3.5172000000000002E-2</v>
      </c>
      <c r="CW326" s="265">
        <v>4.8485E-2</v>
      </c>
      <c r="CX326" s="265">
        <v>2.0618999999999998E-2</v>
      </c>
      <c r="CY326" s="265">
        <v>4.1237000000000003E-2</v>
      </c>
      <c r="CZ326" s="265">
        <v>9.6814999999999998E-2</v>
      </c>
      <c r="DA326" s="265">
        <v>7.7468999999999996E-2</v>
      </c>
      <c r="DB326" s="265">
        <v>1.0101000000000001E-2</v>
      </c>
      <c r="DC326" s="265">
        <v>1.0309E-2</v>
      </c>
      <c r="DD326" s="265">
        <v>1.0101000000000001E-2</v>
      </c>
      <c r="DE326" s="265">
        <v>2.0618999999999998E-2</v>
      </c>
      <c r="DF326" s="265">
        <v>5.6199999999999997E-5</v>
      </c>
      <c r="DG326" s="265">
        <v>8.6199999999999995E-5</v>
      </c>
      <c r="DH326" s="265">
        <v>9.9001999999999996E-3</v>
      </c>
      <c r="DI326" s="265">
        <v>0</v>
      </c>
      <c r="DJ326" s="265">
        <v>0</v>
      </c>
      <c r="DK326" s="265">
        <v>0</v>
      </c>
      <c r="DL326" s="265">
        <v>0</v>
      </c>
      <c r="DM326" s="265">
        <v>1.3459999999999999E-4</v>
      </c>
      <c r="DN326" s="265">
        <v>0</v>
      </c>
      <c r="DO326" s="265">
        <v>0</v>
      </c>
      <c r="DP326" s="265">
        <v>0</v>
      </c>
      <c r="DQ326" s="265">
        <v>0</v>
      </c>
      <c r="DR326" s="265">
        <v>2.7163999999999999E-3</v>
      </c>
      <c r="DS326" s="265">
        <v>9.1851999999999993E-3</v>
      </c>
      <c r="DT326" s="265">
        <v>1.0474000000000001E-2</v>
      </c>
      <c r="DU326" s="265">
        <v>0</v>
      </c>
      <c r="DV326" s="265">
        <v>0</v>
      </c>
      <c r="DW326" s="265">
        <v>0</v>
      </c>
      <c r="DX326" s="265">
        <v>7.5219999999999996E-4</v>
      </c>
      <c r="DY326" s="265">
        <v>2.0195999999999999E-3</v>
      </c>
      <c r="DZ326" s="265">
        <v>0</v>
      </c>
      <c r="EA326" s="265">
        <v>0</v>
      </c>
      <c r="EB326" s="265">
        <v>0</v>
      </c>
      <c r="EC326" s="265">
        <v>0</v>
      </c>
      <c r="ED326" s="265">
        <v>0</v>
      </c>
      <c r="EE326" s="265">
        <v>0</v>
      </c>
      <c r="EF326" s="265">
        <v>8.0800000000000002E-4</v>
      </c>
      <c r="EG326" s="265">
        <v>0</v>
      </c>
      <c r="EH326" s="265">
        <v>0</v>
      </c>
      <c r="EI326" s="265">
        <v>3.8774999999999997E-2</v>
      </c>
      <c r="EJ326" s="265">
        <v>2.8865999999999999E-2</v>
      </c>
      <c r="EK326" s="265">
        <v>1.0101000000000001E-2</v>
      </c>
      <c r="EL326" s="265">
        <v>1.0416999999999999E-2</v>
      </c>
      <c r="EM326" s="265">
        <v>7.9999999999999996E-7</v>
      </c>
      <c r="EN326" s="265">
        <v>0</v>
      </c>
      <c r="EO326" s="265">
        <v>0.11115</v>
      </c>
      <c r="EP326" s="265">
        <v>4.7305E-2</v>
      </c>
      <c r="EQ326" s="265">
        <v>1.4748000000000001E-3</v>
      </c>
      <c r="ER326" s="265">
        <v>1.779E-3</v>
      </c>
      <c r="ES326" s="265">
        <v>1.7246E-3</v>
      </c>
      <c r="ET326" s="265">
        <v>1.7556E-3</v>
      </c>
      <c r="EU326" s="265">
        <v>1.6548000000000001E-3</v>
      </c>
      <c r="EV326" s="265">
        <v>1.4128000000000001E-3</v>
      </c>
      <c r="EW326" s="265">
        <v>1.6138000000000001E-3</v>
      </c>
      <c r="EX326" s="265">
        <v>1.5788E-3</v>
      </c>
      <c r="EY326" s="265">
        <v>1.6818E-3</v>
      </c>
      <c r="EZ326" s="265">
        <v>5.1775000000000002E-2</v>
      </c>
      <c r="FA326" s="265">
        <v>1.9322E-3</v>
      </c>
      <c r="FB326" s="265">
        <v>1.7949999999999999E-3</v>
      </c>
      <c r="FC326" s="265">
        <v>1.5024000000000001E-3</v>
      </c>
      <c r="FD326" s="265">
        <v>1.8998000000000001E-3</v>
      </c>
      <c r="FE326" s="265">
        <v>1.3242E-3</v>
      </c>
      <c r="FF326" s="265">
        <v>1.8546000000000001E-3</v>
      </c>
      <c r="FG326" s="265">
        <v>2.0400000000000001E-3</v>
      </c>
      <c r="FH326" s="265">
        <v>1.7618E-3</v>
      </c>
      <c r="FI326" s="265">
        <v>1.6678000000000001E-3</v>
      </c>
      <c r="FJ326" s="265">
        <v>0</v>
      </c>
      <c r="FK326" s="265">
        <v>0</v>
      </c>
      <c r="FL326" s="265">
        <v>2.6152999999999999E-2</v>
      </c>
      <c r="FM326" s="265">
        <v>2.8697E-2</v>
      </c>
      <c r="FN326" s="265">
        <v>0.28000000000000003</v>
      </c>
      <c r="FO326" s="265">
        <v>0.34200000000000003</v>
      </c>
      <c r="FP326" s="265">
        <v>6.0552000000000002E-2</v>
      </c>
      <c r="FQ326" s="265">
        <v>0.30589</v>
      </c>
      <c r="FR326" s="265">
        <v>0.20863000000000001</v>
      </c>
      <c r="FS326" s="265">
        <v>0.1973</v>
      </c>
      <c r="FT326" s="265">
        <v>0.43830000000000002</v>
      </c>
      <c r="FU326" s="265">
        <v>0.43043999999999999</v>
      </c>
      <c r="FV326" s="265">
        <v>0.15384</v>
      </c>
      <c r="FW326" s="265">
        <v>7.2302000000000005E-2</v>
      </c>
      <c r="FX326" s="265">
        <v>0.27473999999999998</v>
      </c>
      <c r="FY326" s="265">
        <v>6.5731999999999999E-2</v>
      </c>
      <c r="FZ326" s="265">
        <v>7.2302000000000005E-2</v>
      </c>
      <c r="GA326" s="265">
        <v>0.24972</v>
      </c>
      <c r="GB326" s="265">
        <v>0.11377</v>
      </c>
      <c r="GC326" s="265">
        <v>0.14038999999999999</v>
      </c>
      <c r="GD326" s="265">
        <v>0.39665</v>
      </c>
      <c r="GE326" s="265">
        <v>0.22192999999999999</v>
      </c>
      <c r="GF326" s="265">
        <v>0.26606000000000002</v>
      </c>
      <c r="GG326" s="265">
        <v>0.11053</v>
      </c>
      <c r="GH326" s="265">
        <v>0.12052</v>
      </c>
      <c r="GI326" s="265">
        <v>0.10398</v>
      </c>
      <c r="GJ326" s="265">
        <v>0.35726999999999998</v>
      </c>
      <c r="GK326" s="265">
        <v>0.37204999999999999</v>
      </c>
      <c r="GL326" s="265">
        <v>0.18925</v>
      </c>
      <c r="GM326" s="265">
        <v>0.32715</v>
      </c>
      <c r="GN326" s="265">
        <v>0.15543000000000001</v>
      </c>
      <c r="GO326" s="265">
        <v>0.33421000000000001</v>
      </c>
      <c r="GP326" s="265">
        <v>0.25990000000000002</v>
      </c>
      <c r="GQ326" s="265">
        <v>0.26479000000000003</v>
      </c>
      <c r="GR326" s="265">
        <v>0.23333999999999999</v>
      </c>
      <c r="GS326" s="265">
        <v>0.27307999999999999</v>
      </c>
      <c r="GT326" s="265">
        <v>0.26732</v>
      </c>
      <c r="GU326" s="265">
        <v>0.26976</v>
      </c>
      <c r="GV326" s="265">
        <v>0.26757999999999998</v>
      </c>
      <c r="GW326" s="265">
        <v>0.21970999999999999</v>
      </c>
      <c r="GX326" s="265">
        <v>0.33955999999999997</v>
      </c>
      <c r="GY326" s="265">
        <v>7.2686000000000001E-2</v>
      </c>
      <c r="GZ326" s="265">
        <v>5.6415E-2</v>
      </c>
      <c r="HA326" s="265">
        <v>0.31286999999999998</v>
      </c>
      <c r="HB326" s="265">
        <v>0.28541</v>
      </c>
      <c r="HC326" s="265">
        <v>0.23627000000000001</v>
      </c>
      <c r="HD326" s="265">
        <v>0.15118999999999999</v>
      </c>
      <c r="HE326" s="265">
        <v>0.33971000000000001</v>
      </c>
      <c r="HF326" s="265">
        <v>0.14301</v>
      </c>
      <c r="HG326" s="265">
        <v>0.34088000000000002</v>
      </c>
      <c r="HH326" s="265">
        <v>0.34088000000000002</v>
      </c>
      <c r="HI326" s="265">
        <v>0.33968999999999999</v>
      </c>
      <c r="HJ326" s="265">
        <v>0.15772</v>
      </c>
      <c r="HK326" s="265">
        <v>0.37429000000000001</v>
      </c>
      <c r="HL326" s="265">
        <v>0.34866999999999998</v>
      </c>
      <c r="HM326" s="265">
        <v>0.26250000000000001</v>
      </c>
      <c r="HN326" s="265">
        <v>0.25757000000000002</v>
      </c>
      <c r="HO326" s="265">
        <v>0.25397999999999998</v>
      </c>
      <c r="HP326" s="265">
        <v>0.27150000000000002</v>
      </c>
      <c r="HQ326" s="265">
        <v>0.15168999999999999</v>
      </c>
      <c r="HR326" s="265">
        <v>0.14374999999999999</v>
      </c>
      <c r="HS326" s="265">
        <v>0.22039</v>
      </c>
      <c r="HT326" s="265">
        <v>0.14307</v>
      </c>
      <c r="HU326" s="265">
        <v>0.14881</v>
      </c>
      <c r="HV326" s="265">
        <v>0.26129000000000002</v>
      </c>
      <c r="HW326" s="265">
        <v>0.10072</v>
      </c>
      <c r="HX326" s="265">
        <v>0.13289000000000001</v>
      </c>
      <c r="HY326" s="265">
        <v>7.9735E-2</v>
      </c>
      <c r="HZ326" s="265">
        <v>0.16977999999999999</v>
      </c>
      <c r="IA326" s="265">
        <v>0.22086</v>
      </c>
      <c r="IB326" s="265">
        <v>0.22547</v>
      </c>
      <c r="IC326" s="265">
        <v>0.22029000000000001</v>
      </c>
      <c r="ID326" s="265">
        <v>0.22434000000000001</v>
      </c>
      <c r="IE326" s="265">
        <v>0.22524</v>
      </c>
      <c r="IF326" s="265">
        <v>0.23576</v>
      </c>
      <c r="IG326" s="265">
        <v>0.28504000000000002</v>
      </c>
      <c r="IH326" s="265">
        <v>0.34710999999999997</v>
      </c>
      <c r="II326" s="265">
        <v>0.16008</v>
      </c>
      <c r="IJ326" s="265">
        <v>0.21159</v>
      </c>
      <c r="IK326" s="265">
        <v>0.21268999999999999</v>
      </c>
      <c r="IL326" s="265">
        <v>0.31306</v>
      </c>
      <c r="IM326" s="265">
        <v>0.17674000000000001</v>
      </c>
      <c r="IN326" s="265">
        <v>0.13106000000000001</v>
      </c>
      <c r="IO326" s="265">
        <v>3.6782000000000002E-2</v>
      </c>
      <c r="IP326" s="265">
        <v>0.28815000000000002</v>
      </c>
      <c r="IQ326" s="265">
        <v>0.25814999999999999</v>
      </c>
      <c r="IR326" s="265">
        <v>0.1089</v>
      </c>
      <c r="IS326" s="265">
        <v>0.35910999999999998</v>
      </c>
      <c r="IT326" s="265">
        <v>9.5922999999999994E-2</v>
      </c>
      <c r="IU326" s="265">
        <v>0.27907999999999999</v>
      </c>
      <c r="IV326" s="265">
        <v>0.41905999999999999</v>
      </c>
      <c r="IW326" s="265">
        <v>0.21074999999999999</v>
      </c>
      <c r="IX326" s="265">
        <v>0.27353</v>
      </c>
      <c r="IY326" s="265">
        <v>0.16688</v>
      </c>
      <c r="IZ326" s="265">
        <v>0.15997</v>
      </c>
      <c r="JA326" s="265">
        <v>0.16374</v>
      </c>
      <c r="JB326" s="265">
        <v>0.15765999999999999</v>
      </c>
      <c r="JC326" s="265">
        <v>0.16889000000000001</v>
      </c>
      <c r="JD326" s="265">
        <v>0.17827000000000001</v>
      </c>
      <c r="JE326" s="265">
        <v>0.32837</v>
      </c>
      <c r="JF326" s="265">
        <v>7.5928999999999996E-2</v>
      </c>
      <c r="JG326" s="265">
        <v>0.24604000000000001</v>
      </c>
      <c r="JH326" s="265">
        <v>0.18501000000000001</v>
      </c>
      <c r="JI326" s="265">
        <v>0.13077</v>
      </c>
      <c r="JJ326" s="265">
        <v>0.13181000000000001</v>
      </c>
      <c r="JK326" s="265">
        <v>0.16782</v>
      </c>
      <c r="JL326" s="265">
        <v>0.17186999999999999</v>
      </c>
      <c r="JM326" s="265">
        <v>0.30465999999999999</v>
      </c>
      <c r="JN326" s="265">
        <v>0.22538</v>
      </c>
      <c r="JO326" s="265">
        <v>0.25894</v>
      </c>
      <c r="JP326" s="265">
        <v>9.6018000000000006E-2</v>
      </c>
      <c r="JQ326" s="265">
        <v>0.26556999999999997</v>
      </c>
      <c r="JR326" s="265">
        <v>0.22528000000000001</v>
      </c>
      <c r="JS326" s="265">
        <v>0.2104</v>
      </c>
      <c r="JT326" s="265">
        <v>5.4315000000000002E-2</v>
      </c>
      <c r="JU326" s="265">
        <v>0.20068</v>
      </c>
      <c r="JV326" s="265">
        <v>0.18456</v>
      </c>
      <c r="JW326" s="265">
        <v>0.26733000000000001</v>
      </c>
      <c r="JX326" s="265">
        <v>0.26855000000000001</v>
      </c>
      <c r="JY326" s="265">
        <v>0.25812000000000002</v>
      </c>
      <c r="JZ326" s="265">
        <v>0.23630000000000001</v>
      </c>
      <c r="KA326" s="265">
        <v>0.38438</v>
      </c>
      <c r="KB326" s="265">
        <v>0.50656999999999996</v>
      </c>
      <c r="KC326" s="265">
        <v>7.8862000000000002E-2</v>
      </c>
      <c r="KD326" s="265">
        <v>5.9882999999999999E-2</v>
      </c>
      <c r="KE326" s="265">
        <v>6.3922999999999994E-2</v>
      </c>
      <c r="KF326" s="265">
        <v>6.8176E-2</v>
      </c>
      <c r="KG326" s="265">
        <v>6.4993999999999996E-2</v>
      </c>
      <c r="KH326" s="265">
        <v>0.22957</v>
      </c>
      <c r="KI326" s="265">
        <v>0.19997000000000001</v>
      </c>
      <c r="KJ326" s="265">
        <v>0.19481999999999999</v>
      </c>
      <c r="KK326" s="265">
        <v>0.43346000000000001</v>
      </c>
      <c r="KL326" s="265">
        <v>0.38779000000000002</v>
      </c>
      <c r="KM326" s="265">
        <v>0.89061000000000001</v>
      </c>
      <c r="KN326" s="265">
        <v>0.79735</v>
      </c>
      <c r="KO326" s="265">
        <v>0.69967999999999997</v>
      </c>
      <c r="KP326" s="265">
        <v>4.9793738867240133E-3</v>
      </c>
      <c r="KQ326" s="265">
        <v>0.54444999999999999</v>
      </c>
      <c r="KR326" s="265">
        <v>0.49184</v>
      </c>
      <c r="KS326" s="265">
        <v>0.45116000000000001</v>
      </c>
      <c r="KT326" s="265">
        <v>0.87595979929488366</v>
      </c>
      <c r="KU326" s="265">
        <v>0.60321000000000002</v>
      </c>
      <c r="KV326" s="265">
        <v>0.74234</v>
      </c>
      <c r="KW326" s="265">
        <v>0.78930999999999996</v>
      </c>
      <c r="KX326" s="265">
        <v>0.85206000000000004</v>
      </c>
      <c r="KY326" s="265">
        <v>0.93955</v>
      </c>
      <c r="KZ326" s="265">
        <v>0.99734</v>
      </c>
      <c r="LA326" s="265">
        <v>0.98329</v>
      </c>
      <c r="LB326" s="265">
        <v>0.92198999999999998</v>
      </c>
      <c r="LC326" s="265">
        <v>1</v>
      </c>
      <c r="LD326" s="265">
        <v>0</v>
      </c>
      <c r="LE326" s="265">
        <v>0</v>
      </c>
      <c r="LF326" s="265">
        <v>0</v>
      </c>
      <c r="LG326" s="265">
        <v>0</v>
      </c>
      <c r="LH326" s="431">
        <v>3.9636981091462076E-4</v>
      </c>
      <c r="LI326" s="431">
        <v>3.295784117653966E-4</v>
      </c>
      <c r="LJ326" s="431">
        <v>3.3412070479243994E-4</v>
      </c>
      <c r="LK326" s="431">
        <v>1.5409830666612834E-4</v>
      </c>
      <c r="LL326" s="431">
        <v>2.3370880808215588E-4</v>
      </c>
      <c r="LM326" s="431">
        <v>8.935406367527321E-5</v>
      </c>
      <c r="LN326" s="431">
        <v>1.4076086517889053E-4</v>
      </c>
      <c r="LO326" s="431">
        <v>9.2647815108648501E-6</v>
      </c>
      <c r="LP326" s="431">
        <v>6.4622989157214761E-5</v>
      </c>
      <c r="LQ326" s="431">
        <v>1.0871377526200376E-5</v>
      </c>
      <c r="LR326" s="431">
        <v>3.3498005359433591E-4</v>
      </c>
      <c r="LS326" s="431">
        <v>1.9367544155102223E-4</v>
      </c>
      <c r="LT326" s="431">
        <v>3.504064807202667E-4</v>
      </c>
      <c r="LU326" s="431">
        <v>1.1961747077293694E-4</v>
      </c>
      <c r="LV326" s="431">
        <v>1.8986900977324694E-4</v>
      </c>
      <c r="LW326" s="431">
        <v>7.0736328780185431E-5</v>
      </c>
      <c r="LX326" s="431">
        <v>1.5104580961633474E-4</v>
      </c>
      <c r="LY326" s="431">
        <v>5.8158948377240449E-5</v>
      </c>
      <c r="LZ326" s="431">
        <v>3.8002527435310185E-4</v>
      </c>
      <c r="MA326" s="431">
        <v>2.8044087230227888E-4</v>
      </c>
      <c r="MB326" s="431">
        <v>3.6389665910974145E-4</v>
      </c>
      <c r="MC326" s="431">
        <v>1.7696527356747538E-4</v>
      </c>
      <c r="MD326" s="431">
        <v>1.1684890341712162E-4</v>
      </c>
      <c r="ME326" s="431">
        <v>2.3580397828482091E-4</v>
      </c>
      <c r="MF326" s="431">
        <v>2.7073652017861605E-4</v>
      </c>
      <c r="MG326" s="431">
        <v>2.0932796178385615E-4</v>
      </c>
      <c r="MH326" s="266"/>
      <c r="MI326" s="266"/>
      <c r="MJ326" s="266"/>
      <c r="MK326" s="266"/>
      <c r="ML326" s="266"/>
      <c r="MM326" s="266"/>
      <c r="MN326" s="266"/>
      <c r="MO326" s="266"/>
      <c r="MP326" s="266"/>
      <c r="MQ326" s="266"/>
      <c r="MR326" s="266"/>
      <c r="MS326" s="266"/>
      <c r="MT326" s="266"/>
      <c r="MU326" s="266"/>
      <c r="MV326" s="266"/>
      <c r="MW326" s="266"/>
      <c r="MX326" s="266"/>
      <c r="MY326" s="266"/>
      <c r="MZ326" s="266"/>
      <c r="NA326" s="266"/>
      <c r="NB326" s="266"/>
      <c r="NC326" s="266"/>
      <c r="ND326" s="266"/>
      <c r="NE326" s="266"/>
      <c r="NF326" s="266"/>
      <c r="NG326" s="266"/>
      <c r="NH326" s="266"/>
      <c r="NI326" s="266"/>
      <c r="NJ326" s="266"/>
      <c r="NK326" s="266"/>
      <c r="NL326" s="266"/>
      <c r="NM326" s="266"/>
      <c r="NN326" s="266"/>
      <c r="NO326" s="266"/>
      <c r="NP326" s="266"/>
      <c r="NQ326" s="266"/>
      <c r="NR326" s="266"/>
      <c r="NS326" s="266"/>
      <c r="NT326" s="266"/>
      <c r="NU326" s="266"/>
      <c r="NV326" s="266"/>
      <c r="NW326" s="266"/>
      <c r="NX326" s="266"/>
      <c r="NY326" s="266"/>
      <c r="NZ326" s="266"/>
      <c r="OA326" s="266"/>
      <c r="OB326" s="266"/>
      <c r="OC326" s="266"/>
      <c r="OD326" s="266"/>
      <c r="OE326" s="266"/>
      <c r="OF326" s="266"/>
      <c r="OG326" s="266"/>
      <c r="OH326" s="266"/>
      <c r="OI326" s="266"/>
      <c r="OJ326" s="266"/>
      <c r="OK326" s="266"/>
      <c r="OL326" s="266"/>
      <c r="OM326" s="266"/>
      <c r="ON326" s="267"/>
    </row>
    <row r="327" spans="1:404">
      <c r="A327" s="261">
        <v>702</v>
      </c>
      <c r="B327" s="265">
        <v>2.8624E-2</v>
      </c>
      <c r="C327" s="265">
        <v>3.0189000000000001E-2</v>
      </c>
      <c r="D327" s="265">
        <v>3.2590000000000001E-2</v>
      </c>
      <c r="E327" s="265">
        <v>3.6988E-2</v>
      </c>
      <c r="F327" s="265">
        <v>2.6938E-2</v>
      </c>
      <c r="G327" s="265">
        <v>2.6679000000000001E-2</v>
      </c>
      <c r="H327" s="265">
        <v>9.0166999999999997E-2</v>
      </c>
      <c r="I327" s="265">
        <v>0.19031999999999999</v>
      </c>
      <c r="J327" s="265">
        <v>0.16958999999999999</v>
      </c>
      <c r="K327" s="265">
        <v>2.7303999999999998E-2</v>
      </c>
      <c r="L327" s="265">
        <v>3.3635999999999999E-2</v>
      </c>
      <c r="M327" s="265">
        <v>4.3513000000000003E-2</v>
      </c>
      <c r="N327" s="265">
        <v>0.1119</v>
      </c>
      <c r="O327" s="265">
        <v>5.0122E-2</v>
      </c>
      <c r="P327" s="265">
        <v>2.5075E-2</v>
      </c>
      <c r="Q327" s="265">
        <v>1.7415E-2</v>
      </c>
      <c r="R327" s="265">
        <v>3.4877999999999999E-2</v>
      </c>
      <c r="S327" s="265">
        <v>0.13703000000000001</v>
      </c>
      <c r="T327" s="265">
        <v>9.5215999999999995E-2</v>
      </c>
      <c r="U327" s="265">
        <v>0.10811</v>
      </c>
      <c r="V327" s="265">
        <v>7.0211999999999997E-2</v>
      </c>
      <c r="W327" s="265">
        <v>4.4616999999999997E-2</v>
      </c>
      <c r="X327" s="265">
        <v>3.5927000000000001E-2</v>
      </c>
      <c r="Y327" s="265">
        <v>3.2836999999999998E-2</v>
      </c>
      <c r="Z327" s="265">
        <v>2.0763E-2</v>
      </c>
      <c r="AA327" s="265">
        <v>2.9954999999999999E-2</v>
      </c>
      <c r="AB327" s="265">
        <v>2.1295999999999999E-2</v>
      </c>
      <c r="AC327" s="265">
        <v>0.19625999999999999</v>
      </c>
      <c r="AD327" s="265">
        <v>0.13120999999999999</v>
      </c>
      <c r="AE327" s="265">
        <v>2.8264999999999998E-2</v>
      </c>
      <c r="AF327" s="265">
        <v>2.6054000000000001E-2</v>
      </c>
      <c r="AG327" s="265">
        <v>3.5071999999999999E-2</v>
      </c>
      <c r="AH327" s="265">
        <v>1.6803999999999999E-2</v>
      </c>
      <c r="AI327" s="265">
        <v>3.0408000000000001E-2</v>
      </c>
      <c r="AJ327" s="265">
        <v>3.1357999999999997E-2</v>
      </c>
      <c r="AK327" s="265">
        <v>2.3244000000000001E-2</v>
      </c>
      <c r="AL327" s="265">
        <v>2.8053999999999999E-2</v>
      </c>
      <c r="AM327" s="265">
        <v>2.1115999999999999E-2</v>
      </c>
      <c r="AN327" s="265">
        <v>2.0246E-2</v>
      </c>
      <c r="AO327" s="265">
        <v>2.3074999999999998E-2</v>
      </c>
      <c r="AP327" s="265">
        <v>1.9557999999999999E-2</v>
      </c>
      <c r="AQ327" s="265">
        <v>1.7073999999999999E-2</v>
      </c>
      <c r="AR327" s="265">
        <v>2.2109E-2</v>
      </c>
      <c r="AS327" s="265">
        <v>1.4676E-2</v>
      </c>
      <c r="AT327" s="265">
        <v>1.6362000000000002E-2</v>
      </c>
      <c r="AU327" s="265">
        <v>2.0476999999999999E-2</v>
      </c>
      <c r="AV327" s="265">
        <v>1.5630000000000002E-2</v>
      </c>
      <c r="AW327" s="265">
        <v>2.7317000000000001E-2</v>
      </c>
      <c r="AX327" s="265">
        <v>2.6814000000000001E-2</v>
      </c>
      <c r="AY327" s="265">
        <v>2.0732E-2</v>
      </c>
      <c r="AZ327" s="265">
        <v>1.7089E-2</v>
      </c>
      <c r="BA327" s="265">
        <v>3.2823999999999999E-2</v>
      </c>
      <c r="BB327" s="265">
        <v>3.2823999999999999E-2</v>
      </c>
      <c r="BC327" s="265">
        <v>3.2795999999999999E-2</v>
      </c>
      <c r="BD327" s="265">
        <v>3.2823999999999999E-2</v>
      </c>
      <c r="BE327" s="265">
        <v>3.3723000000000003E-2</v>
      </c>
      <c r="BF327" s="265">
        <v>2.9269E-2</v>
      </c>
      <c r="BG327" s="265">
        <v>0.15967999999999999</v>
      </c>
      <c r="BH327" s="265">
        <v>0.15872</v>
      </c>
      <c r="BI327" s="265">
        <v>0.44485000000000002</v>
      </c>
      <c r="BJ327" s="265">
        <v>0.40468999999999999</v>
      </c>
      <c r="BK327" s="265">
        <v>9.0909000000000004E-2</v>
      </c>
      <c r="BL327" s="265">
        <v>0.18937999999999999</v>
      </c>
      <c r="BM327" s="265">
        <v>0.10488</v>
      </c>
      <c r="BN327" s="265">
        <v>0.22025</v>
      </c>
      <c r="BO327" s="265">
        <v>0.28856999999999999</v>
      </c>
      <c r="BP327" s="265">
        <v>1.4553E-2</v>
      </c>
      <c r="BQ327" s="265">
        <v>0.14444000000000001</v>
      </c>
      <c r="BR327" s="265">
        <v>0.22061</v>
      </c>
      <c r="BS327" s="265">
        <v>0.14480999999999999</v>
      </c>
      <c r="BT327" s="265">
        <v>0.20007</v>
      </c>
      <c r="BU327" s="265">
        <v>1.1443999999999999E-2</v>
      </c>
      <c r="BV327" s="265">
        <v>5.3331999999999997E-3</v>
      </c>
      <c r="BW327" s="265">
        <v>0.16056000000000001</v>
      </c>
      <c r="BX327" s="265">
        <v>7.8722E-2</v>
      </c>
      <c r="BY327" s="265">
        <v>0.83640000000000003</v>
      </c>
      <c r="BZ327" s="265">
        <v>0.83875</v>
      </c>
      <c r="CA327" s="265">
        <v>0.95199999999999996</v>
      </c>
      <c r="CB327" s="265">
        <v>0.90746000000000004</v>
      </c>
      <c r="CC327" s="265">
        <v>0.99929000000000001</v>
      </c>
      <c r="CD327" s="265">
        <v>0.82887</v>
      </c>
      <c r="CE327" s="265">
        <v>0.77939999999999998</v>
      </c>
      <c r="CF327" s="265">
        <v>0.84221000000000001</v>
      </c>
      <c r="CG327" s="265">
        <v>0.79617000000000004</v>
      </c>
      <c r="CH327" s="265">
        <v>0.79974000000000001</v>
      </c>
      <c r="CI327" s="265">
        <v>0.81293000000000004</v>
      </c>
      <c r="CJ327" s="265">
        <v>0.80474999999999997</v>
      </c>
      <c r="CK327" s="265">
        <v>0.86416999999999999</v>
      </c>
      <c r="CL327" s="265">
        <v>0.73477999999999999</v>
      </c>
      <c r="CM327" s="265">
        <v>3.8672999999999999E-2</v>
      </c>
      <c r="CN327" s="265">
        <v>2.0202000000000001E-2</v>
      </c>
      <c r="CO327" s="265">
        <v>4.0170999999999998E-2</v>
      </c>
      <c r="CP327" s="265">
        <v>3.7243999999999999E-2</v>
      </c>
      <c r="CQ327" s="265">
        <v>3.5472999999999998E-2</v>
      </c>
      <c r="CR327" s="265">
        <v>0.02</v>
      </c>
      <c r="CS327" s="265">
        <v>2.0407999999999999E-2</v>
      </c>
      <c r="CT327" s="265">
        <v>2.6804000000000001E-2</v>
      </c>
      <c r="CU327" s="265">
        <v>0.02</v>
      </c>
      <c r="CV327" s="265">
        <v>3.456E-2</v>
      </c>
      <c r="CW327" s="265">
        <v>4.6464999999999999E-2</v>
      </c>
      <c r="CX327" s="265">
        <v>2.0618999999999998E-2</v>
      </c>
      <c r="CY327" s="265">
        <v>4.1237000000000003E-2</v>
      </c>
      <c r="CZ327" s="265">
        <v>9.4918000000000002E-2</v>
      </c>
      <c r="DA327" s="265">
        <v>7.4945999999999999E-2</v>
      </c>
      <c r="DB327" s="265">
        <v>1.0101000000000001E-2</v>
      </c>
      <c r="DC327" s="265">
        <v>1.0309E-2</v>
      </c>
      <c r="DD327" s="265">
        <v>1.0101000000000001E-2</v>
      </c>
      <c r="DE327" s="265">
        <v>2.0618999999999998E-2</v>
      </c>
      <c r="DF327" s="265">
        <v>4.4400000000000002E-5</v>
      </c>
      <c r="DG327" s="265">
        <v>6.8399999999999996E-5</v>
      </c>
      <c r="DH327" s="265">
        <v>9.8233999999999995E-3</v>
      </c>
      <c r="DI327" s="265">
        <v>0</v>
      </c>
      <c r="DJ327" s="265">
        <v>0</v>
      </c>
      <c r="DK327" s="265">
        <v>0</v>
      </c>
      <c r="DL327" s="265">
        <v>0</v>
      </c>
      <c r="DM327" s="265">
        <v>1.2219999999999999E-4</v>
      </c>
      <c r="DN327" s="265">
        <v>0</v>
      </c>
      <c r="DO327" s="265">
        <v>0</v>
      </c>
      <c r="DP327" s="265">
        <v>0</v>
      </c>
      <c r="DQ327" s="265">
        <v>0</v>
      </c>
      <c r="DR327" s="265">
        <v>2.5247999999999998E-3</v>
      </c>
      <c r="DS327" s="265">
        <v>8.8564000000000004E-3</v>
      </c>
      <c r="DT327" s="265">
        <v>1.0824E-2</v>
      </c>
      <c r="DU327" s="265">
        <v>0</v>
      </c>
      <c r="DV327" s="265">
        <v>0</v>
      </c>
      <c r="DW327" s="265">
        <v>0</v>
      </c>
      <c r="DX327" s="265">
        <v>1.2144E-3</v>
      </c>
      <c r="DY327" s="265">
        <v>2.0412E-3</v>
      </c>
      <c r="DZ327" s="265">
        <v>0</v>
      </c>
      <c r="EA327" s="265">
        <v>0</v>
      </c>
      <c r="EB327" s="265">
        <v>0</v>
      </c>
      <c r="EC327" s="265">
        <v>0</v>
      </c>
      <c r="ED327" s="265">
        <v>0</v>
      </c>
      <c r="EE327" s="265">
        <v>0</v>
      </c>
      <c r="EF327" s="265">
        <v>7.9799999999999999E-4</v>
      </c>
      <c r="EG327" s="265">
        <v>0</v>
      </c>
      <c r="EH327" s="265">
        <v>0</v>
      </c>
      <c r="EI327" s="265">
        <v>3.6734000000000003E-2</v>
      </c>
      <c r="EJ327" s="265">
        <v>2.6804000000000001E-2</v>
      </c>
      <c r="EK327" s="265">
        <v>1.0101000000000001E-2</v>
      </c>
      <c r="EL327" s="265">
        <v>1.0416999999999999E-2</v>
      </c>
      <c r="EM327" s="265">
        <v>5.9999999999999997E-7</v>
      </c>
      <c r="EN327" s="265">
        <v>0</v>
      </c>
      <c r="EO327" s="265">
        <v>0.10700999999999999</v>
      </c>
      <c r="EP327" s="265">
        <v>4.5988000000000001E-2</v>
      </c>
      <c r="EQ327" s="265">
        <v>1.4415999999999999E-3</v>
      </c>
      <c r="ER327" s="265">
        <v>1.7210000000000001E-3</v>
      </c>
      <c r="ES327" s="265">
        <v>1.7052E-3</v>
      </c>
      <c r="ET327" s="265">
        <v>1.7032E-3</v>
      </c>
      <c r="EU327" s="265">
        <v>1.6026E-3</v>
      </c>
      <c r="EV327" s="265">
        <v>1.3826000000000001E-3</v>
      </c>
      <c r="EW327" s="265">
        <v>1.5616E-3</v>
      </c>
      <c r="EX327" s="265">
        <v>1.5315999999999999E-3</v>
      </c>
      <c r="EY327" s="265">
        <v>1.6026E-3</v>
      </c>
      <c r="EZ327" s="265">
        <v>5.0309E-2</v>
      </c>
      <c r="FA327" s="265">
        <v>1.9063999999999999E-3</v>
      </c>
      <c r="FB327" s="265">
        <v>1.743E-3</v>
      </c>
      <c r="FC327" s="265">
        <v>1.4698000000000001E-3</v>
      </c>
      <c r="FD327" s="265">
        <v>1.8636E-3</v>
      </c>
      <c r="FE327" s="265">
        <v>1.2964000000000001E-3</v>
      </c>
      <c r="FF327" s="265">
        <v>1.8251999999999999E-3</v>
      </c>
      <c r="FG327" s="265">
        <v>1.9959999999999999E-3</v>
      </c>
      <c r="FH327" s="265">
        <v>1.7366E-3</v>
      </c>
      <c r="FI327" s="265">
        <v>1.6316E-3</v>
      </c>
      <c r="FJ327" s="265">
        <v>0</v>
      </c>
      <c r="FK327" s="265">
        <v>0</v>
      </c>
      <c r="FL327" s="265">
        <v>2.5403999999999999E-2</v>
      </c>
      <c r="FM327" s="265">
        <v>2.7876000000000001E-2</v>
      </c>
      <c r="FN327" s="265">
        <v>0.27091999999999999</v>
      </c>
      <c r="FO327" s="265">
        <v>0.33400000000000002</v>
      </c>
      <c r="FP327" s="265">
        <v>5.9165000000000002E-2</v>
      </c>
      <c r="FQ327" s="265">
        <v>0.29582999999999998</v>
      </c>
      <c r="FR327" s="265">
        <v>0.20280999999999999</v>
      </c>
      <c r="FS327" s="265">
        <v>0.19170000000000001</v>
      </c>
      <c r="FT327" s="265">
        <v>0.42748999999999998</v>
      </c>
      <c r="FU327" s="265">
        <v>0.41998000000000002</v>
      </c>
      <c r="FV327" s="265">
        <v>0.15057999999999999</v>
      </c>
      <c r="FW327" s="265">
        <v>7.059E-2</v>
      </c>
      <c r="FX327" s="265">
        <v>0.26805000000000001</v>
      </c>
      <c r="FY327" s="265">
        <v>6.4166000000000001E-2</v>
      </c>
      <c r="FZ327" s="265">
        <v>7.059E-2</v>
      </c>
      <c r="GA327" s="265">
        <v>0.24403</v>
      </c>
      <c r="GB327" s="265">
        <v>0.11126999999999999</v>
      </c>
      <c r="GC327" s="265">
        <v>0.13647999999999999</v>
      </c>
      <c r="GD327" s="265">
        <v>0.38790999999999998</v>
      </c>
      <c r="GE327" s="265">
        <v>0.21643000000000001</v>
      </c>
      <c r="GF327" s="265">
        <v>0.26035999999999998</v>
      </c>
      <c r="GG327" s="265">
        <v>0.10811</v>
      </c>
      <c r="GH327" s="265">
        <v>0.11823</v>
      </c>
      <c r="GI327" s="265">
        <v>0.10228</v>
      </c>
      <c r="GJ327" s="265">
        <v>0.34904000000000002</v>
      </c>
      <c r="GK327" s="265">
        <v>0.36387999999999998</v>
      </c>
      <c r="GL327" s="265">
        <v>0.18476000000000001</v>
      </c>
      <c r="GM327" s="265">
        <v>0.31953999999999999</v>
      </c>
      <c r="GN327" s="265">
        <v>0.15240999999999999</v>
      </c>
      <c r="GO327" s="265">
        <v>0.32715</v>
      </c>
      <c r="GP327" s="265">
        <v>0.25357000000000002</v>
      </c>
      <c r="GQ327" s="265">
        <v>0.25829999999999997</v>
      </c>
      <c r="GR327" s="265">
        <v>0.22836000000000001</v>
      </c>
      <c r="GS327" s="265">
        <v>0.26643</v>
      </c>
      <c r="GT327" s="265">
        <v>0.26068999999999998</v>
      </c>
      <c r="GU327" s="265">
        <v>0.26294000000000001</v>
      </c>
      <c r="GV327" s="265">
        <v>0.26090999999999998</v>
      </c>
      <c r="GW327" s="265">
        <v>0.21382000000000001</v>
      </c>
      <c r="GX327" s="265">
        <v>0.33166000000000001</v>
      </c>
      <c r="GY327" s="265">
        <v>7.0879999999999999E-2</v>
      </c>
      <c r="GZ327" s="265">
        <v>5.5022000000000001E-2</v>
      </c>
      <c r="HA327" s="265">
        <v>0.30580000000000002</v>
      </c>
      <c r="HB327" s="265">
        <v>0.27882000000000001</v>
      </c>
      <c r="HC327" s="265">
        <v>0.23197999999999999</v>
      </c>
      <c r="HD327" s="265">
        <v>0.14846000000000001</v>
      </c>
      <c r="HE327" s="265">
        <v>0.33178999999999997</v>
      </c>
      <c r="HF327" s="265">
        <v>0.13951</v>
      </c>
      <c r="HG327" s="265">
        <v>0.33295000000000002</v>
      </c>
      <c r="HH327" s="265">
        <v>0.33289999999999997</v>
      </c>
      <c r="HI327" s="265">
        <v>0.33179999999999998</v>
      </c>
      <c r="HJ327" s="265">
        <v>0.15357999999999999</v>
      </c>
      <c r="HK327" s="265">
        <v>0.36569000000000002</v>
      </c>
      <c r="HL327" s="265">
        <v>0.34079999999999999</v>
      </c>
      <c r="HM327" s="265">
        <v>0.25602999999999998</v>
      </c>
      <c r="HN327" s="265">
        <v>0.25133</v>
      </c>
      <c r="HO327" s="265">
        <v>0.24807999999999999</v>
      </c>
      <c r="HP327" s="265">
        <v>0.26522000000000001</v>
      </c>
      <c r="HQ327" s="265">
        <v>0.14845</v>
      </c>
      <c r="HR327" s="265">
        <v>0.14088999999999999</v>
      </c>
      <c r="HS327" s="265">
        <v>0.21523</v>
      </c>
      <c r="HT327" s="265">
        <v>0.14002000000000001</v>
      </c>
      <c r="HU327" s="265">
        <v>0.14560999999999999</v>
      </c>
      <c r="HV327" s="265">
        <v>0.25491000000000003</v>
      </c>
      <c r="HW327" s="265">
        <v>9.869E-2</v>
      </c>
      <c r="HX327" s="265">
        <v>0.13047</v>
      </c>
      <c r="HY327" s="265">
        <v>7.7951000000000006E-2</v>
      </c>
      <c r="HZ327" s="265">
        <v>0.16621</v>
      </c>
      <c r="IA327" s="265">
        <v>0.21575</v>
      </c>
      <c r="IB327" s="265">
        <v>0.2203</v>
      </c>
      <c r="IC327" s="265">
        <v>0.21523</v>
      </c>
      <c r="ID327" s="265">
        <v>0.21918000000000001</v>
      </c>
      <c r="IE327" s="265">
        <v>0.21995999999999999</v>
      </c>
      <c r="IF327" s="265">
        <v>0.23053000000000001</v>
      </c>
      <c r="IG327" s="265">
        <v>0.2782</v>
      </c>
      <c r="IH327" s="265">
        <v>0.33788000000000001</v>
      </c>
      <c r="II327" s="265">
        <v>0.15626999999999999</v>
      </c>
      <c r="IJ327" s="265">
        <v>0.20627000000000001</v>
      </c>
      <c r="IK327" s="265">
        <v>0.20751</v>
      </c>
      <c r="IL327" s="265">
        <v>0.30546000000000001</v>
      </c>
      <c r="IM327" s="265">
        <v>0.17235</v>
      </c>
      <c r="IN327" s="265">
        <v>0.12805</v>
      </c>
      <c r="IO327" s="265">
        <v>3.5631999999999997E-2</v>
      </c>
      <c r="IP327" s="265">
        <v>0.28079999999999999</v>
      </c>
      <c r="IQ327" s="265">
        <v>0.25197000000000003</v>
      </c>
      <c r="IR327" s="265">
        <v>0.10662000000000001</v>
      </c>
      <c r="IS327" s="265">
        <v>0.35132999999999998</v>
      </c>
      <c r="IT327" s="265">
        <v>9.3384999999999996E-2</v>
      </c>
      <c r="IU327" s="265">
        <v>0.27245999999999998</v>
      </c>
      <c r="IV327" s="265">
        <v>0.40961999999999998</v>
      </c>
      <c r="IW327" s="265">
        <v>0.20546</v>
      </c>
      <c r="IX327" s="265">
        <v>0.26751000000000003</v>
      </c>
      <c r="IY327" s="265">
        <v>0.16297</v>
      </c>
      <c r="IZ327" s="265">
        <v>0.15631</v>
      </c>
      <c r="JA327" s="265">
        <v>0.15998999999999999</v>
      </c>
      <c r="JB327" s="265">
        <v>0.15404999999999999</v>
      </c>
      <c r="JC327" s="265">
        <v>0.16481000000000001</v>
      </c>
      <c r="JD327" s="265">
        <v>0.17380999999999999</v>
      </c>
      <c r="JE327" s="265">
        <v>0.32045000000000001</v>
      </c>
      <c r="JF327" s="265">
        <v>7.4151999999999996E-2</v>
      </c>
      <c r="JG327" s="265">
        <v>0.24002000000000001</v>
      </c>
      <c r="JH327" s="265">
        <v>0.18043000000000001</v>
      </c>
      <c r="JI327" s="265">
        <v>0.12803999999999999</v>
      </c>
      <c r="JJ327" s="265">
        <v>0.12931000000000001</v>
      </c>
      <c r="JK327" s="265">
        <v>0.16463</v>
      </c>
      <c r="JL327" s="265">
        <v>0.16850000000000001</v>
      </c>
      <c r="JM327" s="265">
        <v>0.29819000000000001</v>
      </c>
      <c r="JN327" s="265">
        <v>0.21978</v>
      </c>
      <c r="JO327" s="265">
        <v>0.25258000000000003</v>
      </c>
      <c r="JP327" s="265">
        <v>9.2912999999999996E-2</v>
      </c>
      <c r="JQ327" s="265">
        <v>0.25916</v>
      </c>
      <c r="JR327" s="265">
        <v>0.22006999999999999</v>
      </c>
      <c r="JS327" s="265">
        <v>0.20538999999999999</v>
      </c>
      <c r="JT327" s="265">
        <v>5.3087000000000002E-2</v>
      </c>
      <c r="JU327" s="265">
        <v>0.19502</v>
      </c>
      <c r="JV327" s="265">
        <v>0.17979999999999999</v>
      </c>
      <c r="JW327" s="265">
        <v>0.26133000000000001</v>
      </c>
      <c r="JX327" s="265">
        <v>0.26028000000000001</v>
      </c>
      <c r="JY327" s="265">
        <v>0.25161</v>
      </c>
      <c r="JZ327" s="265">
        <v>0.23432</v>
      </c>
      <c r="KA327" s="265">
        <v>0.37509999999999999</v>
      </c>
      <c r="KB327" s="265">
        <v>0.49620999999999998</v>
      </c>
      <c r="KC327" s="265">
        <v>7.7001E-2</v>
      </c>
      <c r="KD327" s="265">
        <v>5.8415000000000002E-2</v>
      </c>
      <c r="KE327" s="265">
        <v>6.2382E-2</v>
      </c>
      <c r="KF327" s="265">
        <v>6.6588999999999995E-2</v>
      </c>
      <c r="KG327" s="265">
        <v>6.3487000000000002E-2</v>
      </c>
      <c r="KH327" s="265">
        <v>0.22497</v>
      </c>
      <c r="KI327" s="265">
        <v>0.19452</v>
      </c>
      <c r="KJ327" s="265">
        <v>0.18958</v>
      </c>
      <c r="KK327" s="265">
        <v>0.42424000000000001</v>
      </c>
      <c r="KL327" s="265">
        <v>0.37834000000000001</v>
      </c>
      <c r="KM327" s="265">
        <v>0.89185000000000003</v>
      </c>
      <c r="KN327" s="265">
        <v>0.79927000000000004</v>
      </c>
      <c r="KO327" s="265">
        <v>0.70191999999999999</v>
      </c>
      <c r="KP327" s="265">
        <v>4.9980683885505663E-3</v>
      </c>
      <c r="KQ327" s="265">
        <v>0.54676000000000002</v>
      </c>
      <c r="KR327" s="265">
        <v>0.49408999999999997</v>
      </c>
      <c r="KS327" s="265">
        <v>0.45332</v>
      </c>
      <c r="KT327" s="265">
        <v>0.87604795553136283</v>
      </c>
      <c r="KU327" s="265">
        <v>0.60775999999999997</v>
      </c>
      <c r="KV327" s="265">
        <v>0.74573999999999996</v>
      </c>
      <c r="KW327" s="265">
        <v>0.79224000000000006</v>
      </c>
      <c r="KX327" s="265">
        <v>0.85428999999999999</v>
      </c>
      <c r="KY327" s="265">
        <v>0.94072</v>
      </c>
      <c r="KZ327" s="265">
        <v>0.99755000000000005</v>
      </c>
      <c r="LA327" s="265">
        <v>0.98272999999999999</v>
      </c>
      <c r="LB327" s="265">
        <v>0.92090000000000005</v>
      </c>
      <c r="LC327" s="265">
        <v>1</v>
      </c>
      <c r="LD327" s="265">
        <v>0</v>
      </c>
      <c r="LE327" s="265">
        <v>0</v>
      </c>
      <c r="LF327" s="265">
        <v>0</v>
      </c>
      <c r="LG327" s="265">
        <v>0</v>
      </c>
      <c r="LH327" s="431">
        <v>3.8514600601047277E-4</v>
      </c>
      <c r="LI327" s="431">
        <v>3.1930644763633609E-4</v>
      </c>
      <c r="LJ327" s="431">
        <v>3.2673636451363564E-4</v>
      </c>
      <c r="LK327" s="431">
        <v>1.4423544052988291E-4</v>
      </c>
      <c r="LL327" s="431">
        <v>2.1859156549908221E-4</v>
      </c>
      <c r="LM327" s="431">
        <v>8.3799270214512944E-5</v>
      </c>
      <c r="LN327" s="431">
        <v>1.3111224689055234E-4</v>
      </c>
      <c r="LO327" s="431">
        <v>5.2420673455344513E-6</v>
      </c>
      <c r="LP327" s="431">
        <v>6.2508421251550317E-5</v>
      </c>
      <c r="LQ327" s="431">
        <v>7.2700863711361308E-6</v>
      </c>
      <c r="LR327" s="431">
        <v>3.2367065432481468E-4</v>
      </c>
      <c r="LS327" s="431">
        <v>1.8717185594141483E-4</v>
      </c>
      <c r="LT327" s="431">
        <v>3.4417546703480184E-4</v>
      </c>
      <c r="LU327" s="431">
        <v>1.2171325215604156E-4</v>
      </c>
      <c r="LV327" s="431">
        <v>1.8206235836260021E-4</v>
      </c>
      <c r="LW327" s="431">
        <v>7.1347785706166178E-5</v>
      </c>
      <c r="LX327" s="431">
        <v>1.4694235869683325E-4</v>
      </c>
      <c r="LY327" s="431">
        <v>5.7017652579816058E-5</v>
      </c>
      <c r="LZ327" s="431">
        <v>3.6774034379050136E-4</v>
      </c>
      <c r="MA327" s="431">
        <v>2.7066687471233308E-4</v>
      </c>
      <c r="MB327" s="431">
        <v>3.5672818194143474E-4</v>
      </c>
      <c r="MC327" s="431">
        <v>1.7699177260510623E-4</v>
      </c>
      <c r="MD327" s="431">
        <v>1.0548899444984272E-4</v>
      </c>
      <c r="ME327" s="431">
        <v>2.2419396555051208E-4</v>
      </c>
      <c r="MF327" s="431">
        <v>2.6163741131313145E-4</v>
      </c>
      <c r="MG327" s="431">
        <v>2.0901410607621074E-4</v>
      </c>
      <c r="MH327" s="266"/>
      <c r="MI327" s="266"/>
      <c r="MJ327" s="266"/>
      <c r="MK327" s="266"/>
      <c r="ML327" s="266"/>
      <c r="MM327" s="266"/>
      <c r="MN327" s="266"/>
      <c r="MO327" s="266"/>
      <c r="MP327" s="266"/>
      <c r="MQ327" s="266"/>
      <c r="MR327" s="266"/>
      <c r="MS327" s="266"/>
      <c r="MT327" s="266"/>
      <c r="MU327" s="266"/>
      <c r="MV327" s="266"/>
      <c r="MW327" s="266"/>
      <c r="MX327" s="266"/>
      <c r="MY327" s="266"/>
      <c r="MZ327" s="266"/>
      <c r="NA327" s="266"/>
      <c r="NB327" s="266"/>
      <c r="NC327" s="266"/>
      <c r="ND327" s="266"/>
      <c r="NE327" s="266"/>
      <c r="NF327" s="266"/>
      <c r="NG327" s="266"/>
      <c r="NH327" s="266"/>
      <c r="NI327" s="266"/>
      <c r="NJ327" s="266"/>
      <c r="NK327" s="266"/>
      <c r="NL327" s="266"/>
      <c r="NM327" s="266"/>
      <c r="NN327" s="266"/>
      <c r="NO327" s="266"/>
      <c r="NP327" s="266"/>
      <c r="NQ327" s="266"/>
      <c r="NR327" s="266"/>
      <c r="NS327" s="266"/>
      <c r="NT327" s="266"/>
      <c r="NU327" s="266"/>
      <c r="NV327" s="266"/>
      <c r="NW327" s="266"/>
      <c r="NX327" s="266"/>
      <c r="NY327" s="266"/>
      <c r="NZ327" s="266"/>
      <c r="OA327" s="266"/>
      <c r="OB327" s="266"/>
      <c r="OC327" s="266"/>
      <c r="OD327" s="266"/>
      <c r="OE327" s="266"/>
      <c r="OF327" s="266"/>
      <c r="OG327" s="266"/>
      <c r="OH327" s="266"/>
      <c r="OI327" s="266"/>
      <c r="OJ327" s="266"/>
      <c r="OK327" s="266"/>
      <c r="OL327" s="266"/>
      <c r="OM327" s="266"/>
      <c r="ON327" s="267"/>
    </row>
    <row r="328" spans="1:404">
      <c r="A328" s="261">
        <v>703</v>
      </c>
      <c r="B328" s="265">
        <v>2.8166E-2</v>
      </c>
      <c r="C328" s="265">
        <v>2.9559999999999999E-2</v>
      </c>
      <c r="D328" s="265">
        <v>3.1773999999999997E-2</v>
      </c>
      <c r="E328" s="265">
        <v>3.5998000000000002E-2</v>
      </c>
      <c r="F328" s="265">
        <v>2.6546E-2</v>
      </c>
      <c r="G328" s="265">
        <v>2.6065999999999999E-2</v>
      </c>
      <c r="H328" s="265">
        <v>8.8581999999999994E-2</v>
      </c>
      <c r="I328" s="265">
        <v>0.18709999999999999</v>
      </c>
      <c r="J328" s="265">
        <v>0.16671</v>
      </c>
      <c r="K328" s="265">
        <v>3.322E-2</v>
      </c>
      <c r="L328" s="265">
        <v>4.1186E-2</v>
      </c>
      <c r="M328" s="265">
        <v>5.3524000000000002E-2</v>
      </c>
      <c r="N328" s="265">
        <v>0.10842</v>
      </c>
      <c r="O328" s="265">
        <v>4.8781999999999999E-2</v>
      </c>
      <c r="P328" s="265">
        <v>2.4677000000000001E-2</v>
      </c>
      <c r="Q328" s="265">
        <v>1.7163999999999999E-2</v>
      </c>
      <c r="R328" s="265">
        <v>3.3831E-2</v>
      </c>
      <c r="S328" s="265">
        <v>0.13635</v>
      </c>
      <c r="T328" s="265">
        <v>9.3493000000000007E-2</v>
      </c>
      <c r="U328" s="265">
        <v>0.10612000000000001</v>
      </c>
      <c r="V328" s="265">
        <v>6.9853999999999999E-2</v>
      </c>
      <c r="W328" s="265">
        <v>5.4774000000000003E-2</v>
      </c>
      <c r="X328" s="265">
        <v>4.4089999999999997E-2</v>
      </c>
      <c r="Y328" s="265">
        <v>3.6997000000000002E-2</v>
      </c>
      <c r="Z328" s="265">
        <v>2.3577000000000001E-2</v>
      </c>
      <c r="AA328" s="265">
        <v>2.9628999999999999E-2</v>
      </c>
      <c r="AB328" s="265">
        <v>2.0905E-2</v>
      </c>
      <c r="AC328" s="265">
        <v>0.19328000000000001</v>
      </c>
      <c r="AD328" s="265">
        <v>0.12923000000000001</v>
      </c>
      <c r="AE328" s="265">
        <v>3.8359999999999998E-2</v>
      </c>
      <c r="AF328" s="265">
        <v>3.3468999999999999E-2</v>
      </c>
      <c r="AG328" s="265">
        <v>2.6759000000000002E-2</v>
      </c>
      <c r="AH328" s="265">
        <v>2.2093999999999999E-2</v>
      </c>
      <c r="AI328" s="265">
        <v>4.2064999999999998E-2</v>
      </c>
      <c r="AJ328" s="265">
        <v>4.2011E-2</v>
      </c>
      <c r="AK328" s="265">
        <v>3.2344999999999999E-2</v>
      </c>
      <c r="AL328" s="265">
        <v>3.8544000000000002E-2</v>
      </c>
      <c r="AM328" s="265">
        <v>2.7614E-2</v>
      </c>
      <c r="AN328" s="265">
        <v>2.8065E-2</v>
      </c>
      <c r="AO328" s="265">
        <v>3.1865999999999998E-2</v>
      </c>
      <c r="AP328" s="265">
        <v>2.8042999999999998E-2</v>
      </c>
      <c r="AQ328" s="265">
        <v>2.3847E-2</v>
      </c>
      <c r="AR328" s="265">
        <v>3.0032E-2</v>
      </c>
      <c r="AS328" s="265">
        <v>2.0476000000000001E-2</v>
      </c>
      <c r="AT328" s="265">
        <v>2.2286E-2</v>
      </c>
      <c r="AU328" s="265">
        <v>2.7219E-2</v>
      </c>
      <c r="AV328" s="265">
        <v>2.0872999999999999E-2</v>
      </c>
      <c r="AW328" s="265">
        <v>3.7324999999999997E-2</v>
      </c>
      <c r="AX328" s="265">
        <v>3.4956000000000001E-2</v>
      </c>
      <c r="AY328" s="265">
        <v>2.7875E-2</v>
      </c>
      <c r="AZ328" s="265">
        <v>2.2674E-2</v>
      </c>
      <c r="BA328" s="265">
        <v>4.4587000000000002E-2</v>
      </c>
      <c r="BB328" s="265">
        <v>4.4587000000000002E-2</v>
      </c>
      <c r="BC328" s="265">
        <v>4.4548999999999998E-2</v>
      </c>
      <c r="BD328" s="265">
        <v>4.4587000000000002E-2</v>
      </c>
      <c r="BE328" s="265">
        <v>3.3700000000000001E-2</v>
      </c>
      <c r="BF328" s="265">
        <v>2.9946E-2</v>
      </c>
      <c r="BG328" s="265">
        <v>0.15842000000000001</v>
      </c>
      <c r="BH328" s="265">
        <v>0.15740000000000001</v>
      </c>
      <c r="BI328" s="265">
        <v>0.44159999999999999</v>
      </c>
      <c r="BJ328" s="265">
        <v>0.40131</v>
      </c>
      <c r="BK328" s="265">
        <v>9.0909000000000004E-2</v>
      </c>
      <c r="BL328" s="265">
        <v>0.18601000000000001</v>
      </c>
      <c r="BM328" s="265">
        <v>0.10244</v>
      </c>
      <c r="BN328" s="265">
        <v>0.21143999999999999</v>
      </c>
      <c r="BO328" s="265">
        <v>0.26856999999999998</v>
      </c>
      <c r="BP328" s="265">
        <v>1.4982000000000001E-2</v>
      </c>
      <c r="BQ328" s="265">
        <v>0.14116000000000001</v>
      </c>
      <c r="BR328" s="265">
        <v>0.21234</v>
      </c>
      <c r="BS328" s="265">
        <v>0.14069000000000001</v>
      </c>
      <c r="BT328" s="265">
        <v>0.18967999999999999</v>
      </c>
      <c r="BU328" s="265">
        <v>1.1996E-2</v>
      </c>
      <c r="BV328" s="265">
        <v>5.4837999999999996E-3</v>
      </c>
      <c r="BW328" s="265">
        <v>0.14954000000000001</v>
      </c>
      <c r="BX328" s="265">
        <v>8.1087000000000006E-2</v>
      </c>
      <c r="BY328" s="265">
        <v>0.83852000000000004</v>
      </c>
      <c r="BZ328" s="265">
        <v>0.84243000000000001</v>
      </c>
      <c r="CA328" s="265">
        <v>0.94799999999999995</v>
      </c>
      <c r="CB328" s="265">
        <v>0.91007000000000005</v>
      </c>
      <c r="CC328" s="265">
        <v>0.99902999999999997</v>
      </c>
      <c r="CD328" s="265">
        <v>0.83153999999999995</v>
      </c>
      <c r="CE328" s="265">
        <v>0.78110999999999997</v>
      </c>
      <c r="CF328" s="265">
        <v>0.84469000000000005</v>
      </c>
      <c r="CG328" s="265">
        <v>0.79937000000000002</v>
      </c>
      <c r="CH328" s="265">
        <v>0.80239000000000005</v>
      </c>
      <c r="CI328" s="265">
        <v>0.81572</v>
      </c>
      <c r="CJ328" s="265">
        <v>0.80759000000000003</v>
      </c>
      <c r="CK328" s="265">
        <v>0.86780000000000002</v>
      </c>
      <c r="CL328" s="265">
        <v>0.74207000000000001</v>
      </c>
      <c r="CM328" s="265">
        <v>3.7831999999999998E-2</v>
      </c>
      <c r="CN328" s="265">
        <v>2.0202000000000001E-2</v>
      </c>
      <c r="CO328" s="265">
        <v>3.9336000000000003E-2</v>
      </c>
      <c r="CP328" s="265">
        <v>3.5887000000000002E-2</v>
      </c>
      <c r="CQ328" s="265">
        <v>3.4181000000000003E-2</v>
      </c>
      <c r="CR328" s="265">
        <v>0.02</v>
      </c>
      <c r="CS328" s="265">
        <v>2.0407999999999999E-2</v>
      </c>
      <c r="CT328" s="265">
        <v>2.4743000000000001E-2</v>
      </c>
      <c r="CU328" s="265">
        <v>0.02</v>
      </c>
      <c r="CV328" s="265">
        <v>3.3947999999999999E-2</v>
      </c>
      <c r="CW328" s="265">
        <v>4.4443999999999997E-2</v>
      </c>
      <c r="CX328" s="265">
        <v>2.0618999999999998E-2</v>
      </c>
      <c r="CY328" s="265">
        <v>4.1237000000000003E-2</v>
      </c>
      <c r="CZ328" s="265">
        <v>9.3021999999999994E-2</v>
      </c>
      <c r="DA328" s="265">
        <v>7.2422E-2</v>
      </c>
      <c r="DB328" s="265">
        <v>1.0101000000000001E-2</v>
      </c>
      <c r="DC328" s="265">
        <v>1.0309E-2</v>
      </c>
      <c r="DD328" s="265">
        <v>1.0101000000000001E-2</v>
      </c>
      <c r="DE328" s="265">
        <v>2.0618999999999998E-2</v>
      </c>
      <c r="DF328" s="265">
        <v>3.26E-5</v>
      </c>
      <c r="DG328" s="265">
        <v>5.0599999999999997E-5</v>
      </c>
      <c r="DH328" s="265">
        <v>9.7465999999999994E-3</v>
      </c>
      <c r="DI328" s="265">
        <v>0</v>
      </c>
      <c r="DJ328" s="265">
        <v>0</v>
      </c>
      <c r="DK328" s="265">
        <v>0</v>
      </c>
      <c r="DL328" s="265">
        <v>0</v>
      </c>
      <c r="DM328" s="265">
        <v>1.098E-4</v>
      </c>
      <c r="DN328" s="265">
        <v>0</v>
      </c>
      <c r="DO328" s="265">
        <v>0</v>
      </c>
      <c r="DP328" s="265">
        <v>0</v>
      </c>
      <c r="DQ328" s="265">
        <v>0</v>
      </c>
      <c r="DR328" s="265">
        <v>2.3332000000000001E-3</v>
      </c>
      <c r="DS328" s="265">
        <v>8.5275999999999998E-3</v>
      </c>
      <c r="DT328" s="265">
        <v>1.1173000000000001E-2</v>
      </c>
      <c r="DU328" s="265">
        <v>0</v>
      </c>
      <c r="DV328" s="265">
        <v>0</v>
      </c>
      <c r="DW328" s="265">
        <v>0</v>
      </c>
      <c r="DX328" s="265">
        <v>1.6766000000000001E-3</v>
      </c>
      <c r="DY328" s="265">
        <v>2.0628000000000001E-3</v>
      </c>
      <c r="DZ328" s="265">
        <v>0</v>
      </c>
      <c r="EA328" s="265">
        <v>0</v>
      </c>
      <c r="EB328" s="265">
        <v>0</v>
      </c>
      <c r="EC328" s="265">
        <v>0</v>
      </c>
      <c r="ED328" s="265">
        <v>0</v>
      </c>
      <c r="EE328" s="265">
        <v>0</v>
      </c>
      <c r="EF328" s="265">
        <v>7.8799999999999996E-4</v>
      </c>
      <c r="EG328" s="265">
        <v>0</v>
      </c>
      <c r="EH328" s="265">
        <v>0</v>
      </c>
      <c r="EI328" s="265">
        <v>3.4694000000000003E-2</v>
      </c>
      <c r="EJ328" s="265">
        <v>2.4743000000000001E-2</v>
      </c>
      <c r="EK328" s="265">
        <v>1.0101000000000001E-2</v>
      </c>
      <c r="EL328" s="265">
        <v>1.0416999999999999E-2</v>
      </c>
      <c r="EM328" s="265">
        <v>3.9999999999999998E-7</v>
      </c>
      <c r="EN328" s="265">
        <v>0</v>
      </c>
      <c r="EO328" s="265">
        <v>0.10287</v>
      </c>
      <c r="EP328" s="265">
        <v>4.4670000000000001E-2</v>
      </c>
      <c r="EQ328" s="265">
        <v>1.4084E-3</v>
      </c>
      <c r="ER328" s="265">
        <v>1.663E-3</v>
      </c>
      <c r="ES328" s="265">
        <v>1.6858000000000001E-3</v>
      </c>
      <c r="ET328" s="265">
        <v>1.6508E-3</v>
      </c>
      <c r="EU328" s="265">
        <v>1.5504E-3</v>
      </c>
      <c r="EV328" s="265">
        <v>1.3523999999999999E-3</v>
      </c>
      <c r="EW328" s="265">
        <v>1.5093999999999999E-3</v>
      </c>
      <c r="EX328" s="265">
        <v>1.4844000000000001E-3</v>
      </c>
      <c r="EY328" s="265">
        <v>1.5234000000000001E-3</v>
      </c>
      <c r="EZ328" s="265">
        <v>4.8842999999999998E-2</v>
      </c>
      <c r="FA328" s="265">
        <v>1.8806000000000001E-3</v>
      </c>
      <c r="FB328" s="265">
        <v>1.691E-3</v>
      </c>
      <c r="FC328" s="265">
        <v>1.4372E-3</v>
      </c>
      <c r="FD328" s="265">
        <v>1.8274000000000001E-3</v>
      </c>
      <c r="FE328" s="265">
        <v>1.2685999999999999E-3</v>
      </c>
      <c r="FF328" s="265">
        <v>1.7958E-3</v>
      </c>
      <c r="FG328" s="265">
        <v>1.952E-3</v>
      </c>
      <c r="FH328" s="265">
        <v>1.7114000000000001E-3</v>
      </c>
      <c r="FI328" s="265">
        <v>1.5954000000000001E-3</v>
      </c>
      <c r="FJ328" s="265">
        <v>0</v>
      </c>
      <c r="FK328" s="265">
        <v>0</v>
      </c>
      <c r="FL328" s="265">
        <v>2.4656000000000001E-2</v>
      </c>
      <c r="FM328" s="265">
        <v>2.7054000000000002E-2</v>
      </c>
      <c r="FN328" s="265">
        <v>0.26184000000000002</v>
      </c>
      <c r="FO328" s="265">
        <v>0.32600000000000001</v>
      </c>
      <c r="FP328" s="265">
        <v>5.7778999999999997E-2</v>
      </c>
      <c r="FQ328" s="265">
        <v>0.28577000000000002</v>
      </c>
      <c r="FR328" s="265">
        <v>0.19699</v>
      </c>
      <c r="FS328" s="265">
        <v>0.18609999999999999</v>
      </c>
      <c r="FT328" s="265">
        <v>0.41669</v>
      </c>
      <c r="FU328" s="265">
        <v>0.40950999999999999</v>
      </c>
      <c r="FV328" s="265">
        <v>0.14732000000000001</v>
      </c>
      <c r="FW328" s="265">
        <v>6.8876999999999994E-2</v>
      </c>
      <c r="FX328" s="265">
        <v>0.26135999999999998</v>
      </c>
      <c r="FY328" s="265">
        <v>6.2601000000000004E-2</v>
      </c>
      <c r="FZ328" s="265">
        <v>6.8876999999999994E-2</v>
      </c>
      <c r="GA328" s="265">
        <v>0.23832999999999999</v>
      </c>
      <c r="GB328" s="265">
        <v>0.10877000000000001</v>
      </c>
      <c r="GC328" s="265">
        <v>0.13258</v>
      </c>
      <c r="GD328" s="265">
        <v>0.37918000000000002</v>
      </c>
      <c r="GE328" s="265">
        <v>0.21093000000000001</v>
      </c>
      <c r="GF328" s="265">
        <v>0.25466</v>
      </c>
      <c r="GG328" s="265">
        <v>0.1057</v>
      </c>
      <c r="GH328" s="265">
        <v>0.11594</v>
      </c>
      <c r="GI328" s="265">
        <v>0.10059</v>
      </c>
      <c r="GJ328" s="265">
        <v>0.34081</v>
      </c>
      <c r="GK328" s="265">
        <v>0.35571999999999998</v>
      </c>
      <c r="GL328" s="265">
        <v>0.18027000000000001</v>
      </c>
      <c r="GM328" s="265">
        <v>0.31192999999999999</v>
      </c>
      <c r="GN328" s="265">
        <v>0.14940000000000001</v>
      </c>
      <c r="GO328" s="265">
        <v>0.32007999999999998</v>
      </c>
      <c r="GP328" s="265">
        <v>0.24723000000000001</v>
      </c>
      <c r="GQ328" s="265">
        <v>0.25180999999999998</v>
      </c>
      <c r="GR328" s="265">
        <v>0.22338</v>
      </c>
      <c r="GS328" s="265">
        <v>0.25979000000000002</v>
      </c>
      <c r="GT328" s="265">
        <v>0.25405</v>
      </c>
      <c r="GU328" s="265">
        <v>0.25613000000000002</v>
      </c>
      <c r="GV328" s="265">
        <v>0.25424000000000002</v>
      </c>
      <c r="GW328" s="265">
        <v>0.20793</v>
      </c>
      <c r="GX328" s="265">
        <v>0.32377</v>
      </c>
      <c r="GY328" s="265">
        <v>6.9074999999999998E-2</v>
      </c>
      <c r="GZ328" s="265">
        <v>5.3629999999999997E-2</v>
      </c>
      <c r="HA328" s="265">
        <v>0.29871999999999999</v>
      </c>
      <c r="HB328" s="265">
        <v>0.27223000000000003</v>
      </c>
      <c r="HC328" s="265">
        <v>0.22767999999999999</v>
      </c>
      <c r="HD328" s="265">
        <v>0.14571999999999999</v>
      </c>
      <c r="HE328" s="265">
        <v>0.32385999999999998</v>
      </c>
      <c r="HF328" s="265">
        <v>0.13600999999999999</v>
      </c>
      <c r="HG328" s="265">
        <v>0.32501999999999998</v>
      </c>
      <c r="HH328" s="265">
        <v>0.32491999999999999</v>
      </c>
      <c r="HI328" s="265">
        <v>0.32390999999999998</v>
      </c>
      <c r="HJ328" s="265">
        <v>0.14943000000000001</v>
      </c>
      <c r="HK328" s="265">
        <v>0.35709000000000002</v>
      </c>
      <c r="HL328" s="265">
        <v>0.33293</v>
      </c>
      <c r="HM328" s="265">
        <v>0.24956999999999999</v>
      </c>
      <c r="HN328" s="265">
        <v>0.24507999999999999</v>
      </c>
      <c r="HO328" s="265">
        <v>0.24218000000000001</v>
      </c>
      <c r="HP328" s="265">
        <v>0.25894</v>
      </c>
      <c r="HQ328" s="265">
        <v>0.14521999999999999</v>
      </c>
      <c r="HR328" s="265">
        <v>0.13803000000000001</v>
      </c>
      <c r="HS328" s="265">
        <v>0.21007999999999999</v>
      </c>
      <c r="HT328" s="265">
        <v>0.13697000000000001</v>
      </c>
      <c r="HU328" s="265">
        <v>0.1424</v>
      </c>
      <c r="HV328" s="265">
        <v>0.24851999999999999</v>
      </c>
      <c r="HW328" s="265">
        <v>9.6659999999999996E-2</v>
      </c>
      <c r="HX328" s="265">
        <v>0.12803999999999999</v>
      </c>
      <c r="HY328" s="265">
        <v>7.6165999999999998E-2</v>
      </c>
      <c r="HZ328" s="265">
        <v>0.16264999999999999</v>
      </c>
      <c r="IA328" s="265">
        <v>0.21065</v>
      </c>
      <c r="IB328" s="265">
        <v>0.21514</v>
      </c>
      <c r="IC328" s="265">
        <v>0.21018000000000001</v>
      </c>
      <c r="ID328" s="265">
        <v>0.21401000000000001</v>
      </c>
      <c r="IE328" s="265">
        <v>0.21468000000000001</v>
      </c>
      <c r="IF328" s="265">
        <v>0.22528999999999999</v>
      </c>
      <c r="IG328" s="265">
        <v>0.27135999999999999</v>
      </c>
      <c r="IH328" s="265">
        <v>0.32865</v>
      </c>
      <c r="II328" s="265">
        <v>0.15246999999999999</v>
      </c>
      <c r="IJ328" s="265">
        <v>0.20094999999999999</v>
      </c>
      <c r="IK328" s="265">
        <v>0.20232</v>
      </c>
      <c r="IL328" s="265">
        <v>0.29786000000000001</v>
      </c>
      <c r="IM328" s="265">
        <v>0.16794999999999999</v>
      </c>
      <c r="IN328" s="265">
        <v>0.12504000000000001</v>
      </c>
      <c r="IO328" s="265">
        <v>3.4483E-2</v>
      </c>
      <c r="IP328" s="265">
        <v>0.27345999999999998</v>
      </c>
      <c r="IQ328" s="265">
        <v>0.24579000000000001</v>
      </c>
      <c r="IR328" s="265">
        <v>0.10434</v>
      </c>
      <c r="IS328" s="265">
        <v>0.34355000000000002</v>
      </c>
      <c r="IT328" s="265">
        <v>9.0845999999999996E-2</v>
      </c>
      <c r="IU328" s="265">
        <v>0.26584000000000002</v>
      </c>
      <c r="IV328" s="265">
        <v>0.40017000000000003</v>
      </c>
      <c r="IW328" s="265">
        <v>0.20016999999999999</v>
      </c>
      <c r="IX328" s="265">
        <v>0.26147999999999999</v>
      </c>
      <c r="IY328" s="265">
        <v>0.15905</v>
      </c>
      <c r="IZ328" s="265">
        <v>0.15265000000000001</v>
      </c>
      <c r="JA328" s="265">
        <v>0.15623999999999999</v>
      </c>
      <c r="JB328" s="265">
        <v>0.15043999999999999</v>
      </c>
      <c r="JC328" s="265">
        <v>0.16072</v>
      </c>
      <c r="JD328" s="265">
        <v>0.16933999999999999</v>
      </c>
      <c r="JE328" s="265">
        <v>0.31252999999999997</v>
      </c>
      <c r="JF328" s="265">
        <v>7.2375999999999996E-2</v>
      </c>
      <c r="JG328" s="265">
        <v>0.23400000000000001</v>
      </c>
      <c r="JH328" s="265">
        <v>0.17584</v>
      </c>
      <c r="JI328" s="265">
        <v>0.12531</v>
      </c>
      <c r="JJ328" s="265">
        <v>0.1268</v>
      </c>
      <c r="JK328" s="265">
        <v>0.16144</v>
      </c>
      <c r="JL328" s="265">
        <v>0.16513</v>
      </c>
      <c r="JM328" s="265">
        <v>0.29171999999999998</v>
      </c>
      <c r="JN328" s="265">
        <v>0.21418000000000001</v>
      </c>
      <c r="JO328" s="265">
        <v>0.24623</v>
      </c>
      <c r="JP328" s="265">
        <v>8.9809E-2</v>
      </c>
      <c r="JQ328" s="265">
        <v>0.25274000000000002</v>
      </c>
      <c r="JR328" s="265">
        <v>0.21486</v>
      </c>
      <c r="JS328" s="265">
        <v>0.20036999999999999</v>
      </c>
      <c r="JT328" s="265">
        <v>5.1860000000000003E-2</v>
      </c>
      <c r="JU328" s="265">
        <v>0.18936</v>
      </c>
      <c r="JV328" s="265">
        <v>0.17504</v>
      </c>
      <c r="JW328" s="265">
        <v>0.25534000000000001</v>
      </c>
      <c r="JX328" s="265">
        <v>0.25202000000000002</v>
      </c>
      <c r="JY328" s="265">
        <v>0.24510000000000001</v>
      </c>
      <c r="JZ328" s="265">
        <v>0.23233000000000001</v>
      </c>
      <c r="KA328" s="265">
        <v>0.36581000000000002</v>
      </c>
      <c r="KB328" s="265">
        <v>0.48586000000000001</v>
      </c>
      <c r="KC328" s="265">
        <v>7.5138999999999997E-2</v>
      </c>
      <c r="KD328" s="265">
        <v>5.6945999999999997E-2</v>
      </c>
      <c r="KE328" s="265">
        <v>6.0839999999999998E-2</v>
      </c>
      <c r="KF328" s="265">
        <v>6.5001000000000003E-2</v>
      </c>
      <c r="KG328" s="265">
        <v>6.1981000000000001E-2</v>
      </c>
      <c r="KH328" s="265">
        <v>0.22037000000000001</v>
      </c>
      <c r="KI328" s="265">
        <v>0.18906999999999999</v>
      </c>
      <c r="KJ328" s="265">
        <v>0.18434</v>
      </c>
      <c r="KK328" s="265">
        <v>0.41503000000000001</v>
      </c>
      <c r="KL328" s="265">
        <v>0.36889</v>
      </c>
      <c r="KM328" s="265">
        <v>0.89309000000000005</v>
      </c>
      <c r="KN328" s="265">
        <v>0.80118999999999996</v>
      </c>
      <c r="KO328" s="265">
        <v>0.70416000000000001</v>
      </c>
      <c r="KP328" s="265">
        <v>5.0178753420606799E-3</v>
      </c>
      <c r="KQ328" s="265">
        <v>0.54908000000000001</v>
      </c>
      <c r="KR328" s="265">
        <v>0.49634</v>
      </c>
      <c r="KS328" s="265">
        <v>0.45548</v>
      </c>
      <c r="KT328" s="265">
        <v>0.87613400715280965</v>
      </c>
      <c r="KU328" s="265">
        <v>0.61231000000000002</v>
      </c>
      <c r="KV328" s="265">
        <v>0.74914000000000003</v>
      </c>
      <c r="KW328" s="265">
        <v>0.79515999999999998</v>
      </c>
      <c r="KX328" s="265">
        <v>0.85653000000000001</v>
      </c>
      <c r="KY328" s="265">
        <v>0.94188000000000005</v>
      </c>
      <c r="KZ328" s="265">
        <v>0.99777000000000005</v>
      </c>
      <c r="LA328" s="265">
        <v>0.98216999999999999</v>
      </c>
      <c r="LB328" s="265">
        <v>0.91981000000000002</v>
      </c>
      <c r="LC328" s="265">
        <v>1</v>
      </c>
      <c r="LD328" s="265">
        <v>0</v>
      </c>
      <c r="LE328" s="265">
        <v>0</v>
      </c>
      <c r="LF328" s="265">
        <v>0</v>
      </c>
      <c r="LG328" s="265">
        <v>0</v>
      </c>
      <c r="LH328" s="431">
        <v>3.7388148484751582E-4</v>
      </c>
      <c r="LI328" s="431">
        <v>3.0792178586125374E-4</v>
      </c>
      <c r="LJ328" s="431">
        <v>3.1897926237434149E-4</v>
      </c>
      <c r="LK328" s="431">
        <v>1.3496399333234876E-4</v>
      </c>
      <c r="LL328" s="431">
        <v>2.0468581351451576E-4</v>
      </c>
      <c r="LM328" s="431">
        <v>7.8864919487386942E-5</v>
      </c>
      <c r="LN328" s="431">
        <v>1.2196139141451567E-4</v>
      </c>
      <c r="LO328" s="431">
        <v>3.3702033306326484E-6</v>
      </c>
      <c r="LP328" s="431">
        <v>6.1468563217204064E-5</v>
      </c>
      <c r="LQ328" s="431">
        <v>4.9612363000051118E-6</v>
      </c>
      <c r="LR328" s="431">
        <v>3.1226014834828675E-4</v>
      </c>
      <c r="LS328" s="431">
        <v>1.8048333004117012E-4</v>
      </c>
      <c r="LT328" s="431">
        <v>3.3747460111044347E-4</v>
      </c>
      <c r="LU328" s="431">
        <v>1.2430296919774264E-4</v>
      </c>
      <c r="LV328" s="431">
        <v>1.7432686581742018E-4</v>
      </c>
      <c r="LW328" s="431">
        <v>7.2722657932899892E-5</v>
      </c>
      <c r="LX328" s="431">
        <v>1.4328424003906548E-4</v>
      </c>
      <c r="LY328" s="431">
        <v>5.7561323046684265E-5</v>
      </c>
      <c r="LZ328" s="431">
        <v>3.5567910526879132E-4</v>
      </c>
      <c r="MA328" s="431">
        <v>2.6074564084410667E-4</v>
      </c>
      <c r="MB328" s="431">
        <v>3.4935466828756034E-4</v>
      </c>
      <c r="MC328" s="431">
        <v>1.7552370263729244E-4</v>
      </c>
      <c r="MD328" s="431">
        <v>9.5455077826045454E-5</v>
      </c>
      <c r="ME328" s="431">
        <v>2.138484560418874E-4</v>
      </c>
      <c r="MF328" s="431">
        <v>2.5322620058432221E-4</v>
      </c>
      <c r="MG328" s="431">
        <v>2.0912954641971737E-4</v>
      </c>
      <c r="MH328" s="266"/>
      <c r="MI328" s="266"/>
      <c r="MJ328" s="266"/>
      <c r="MK328" s="266"/>
      <c r="ML328" s="266"/>
      <c r="MM328" s="266"/>
      <c r="MN328" s="266"/>
      <c r="MO328" s="266"/>
      <c r="MP328" s="266"/>
      <c r="MQ328" s="266"/>
      <c r="MR328" s="266"/>
      <c r="MS328" s="266"/>
      <c r="MT328" s="266"/>
      <c r="MU328" s="266"/>
      <c r="MV328" s="266"/>
      <c r="MW328" s="266"/>
      <c r="MX328" s="266"/>
      <c r="MY328" s="266"/>
      <c r="MZ328" s="266"/>
      <c r="NA328" s="266"/>
      <c r="NB328" s="266"/>
      <c r="NC328" s="266"/>
      <c r="ND328" s="266"/>
      <c r="NE328" s="266"/>
      <c r="NF328" s="266"/>
      <c r="NG328" s="266"/>
      <c r="NH328" s="266"/>
      <c r="NI328" s="266"/>
      <c r="NJ328" s="266"/>
      <c r="NK328" s="266"/>
      <c r="NL328" s="266"/>
      <c r="NM328" s="266"/>
      <c r="NN328" s="266"/>
      <c r="NO328" s="266"/>
      <c r="NP328" s="266"/>
      <c r="NQ328" s="266"/>
      <c r="NR328" s="266"/>
      <c r="NS328" s="266"/>
      <c r="NT328" s="266"/>
      <c r="NU328" s="266"/>
      <c r="NV328" s="266"/>
      <c r="NW328" s="266"/>
      <c r="NX328" s="266"/>
      <c r="NY328" s="266"/>
      <c r="NZ328" s="266"/>
      <c r="OA328" s="266"/>
      <c r="OB328" s="266"/>
      <c r="OC328" s="266"/>
      <c r="OD328" s="266"/>
      <c r="OE328" s="266"/>
      <c r="OF328" s="266"/>
      <c r="OG328" s="266"/>
      <c r="OH328" s="266"/>
      <c r="OI328" s="266"/>
      <c r="OJ328" s="266"/>
      <c r="OK328" s="266"/>
      <c r="OL328" s="266"/>
      <c r="OM328" s="266"/>
      <c r="ON328" s="267"/>
    </row>
    <row r="329" spans="1:404">
      <c r="A329" s="261">
        <v>704</v>
      </c>
      <c r="B329" s="265">
        <v>2.7708E-2</v>
      </c>
      <c r="C329" s="265">
        <v>2.8930999999999998E-2</v>
      </c>
      <c r="D329" s="265">
        <v>3.0956999999999998E-2</v>
      </c>
      <c r="E329" s="265">
        <v>3.5007000000000003E-2</v>
      </c>
      <c r="F329" s="265">
        <v>2.6152999999999999E-2</v>
      </c>
      <c r="G329" s="265">
        <v>2.5451999999999999E-2</v>
      </c>
      <c r="H329" s="265">
        <v>8.6996000000000004E-2</v>
      </c>
      <c r="I329" s="265">
        <v>0.18387000000000001</v>
      </c>
      <c r="J329" s="265">
        <v>0.16383</v>
      </c>
      <c r="K329" s="265">
        <v>3.9136999999999998E-2</v>
      </c>
      <c r="L329" s="265">
        <v>4.8737000000000003E-2</v>
      </c>
      <c r="M329" s="265">
        <v>6.3533999999999993E-2</v>
      </c>
      <c r="N329" s="265">
        <v>0.10493</v>
      </c>
      <c r="O329" s="265">
        <v>4.7440999999999997E-2</v>
      </c>
      <c r="P329" s="265">
        <v>2.4279999999999999E-2</v>
      </c>
      <c r="Q329" s="265">
        <v>1.6912E-2</v>
      </c>
      <c r="R329" s="265">
        <v>3.2783E-2</v>
      </c>
      <c r="S329" s="265">
        <v>0.13567000000000001</v>
      </c>
      <c r="T329" s="265">
        <v>9.1771000000000005E-2</v>
      </c>
      <c r="U329" s="265">
        <v>0.10413</v>
      </c>
      <c r="V329" s="265">
        <v>6.9496000000000002E-2</v>
      </c>
      <c r="W329" s="265">
        <v>6.4931000000000003E-2</v>
      </c>
      <c r="X329" s="265">
        <v>5.2254000000000002E-2</v>
      </c>
      <c r="Y329" s="265">
        <v>4.1155999999999998E-2</v>
      </c>
      <c r="Z329" s="265">
        <v>2.6391000000000001E-2</v>
      </c>
      <c r="AA329" s="265">
        <v>2.9302000000000002E-2</v>
      </c>
      <c r="AB329" s="265">
        <v>2.0514999999999999E-2</v>
      </c>
      <c r="AC329" s="265">
        <v>0.19031000000000001</v>
      </c>
      <c r="AD329" s="265">
        <v>0.12725</v>
      </c>
      <c r="AE329" s="265">
        <v>4.8453999999999997E-2</v>
      </c>
      <c r="AF329" s="265">
        <v>4.0883999999999997E-2</v>
      </c>
      <c r="AG329" s="265">
        <v>1.8447000000000002E-2</v>
      </c>
      <c r="AH329" s="265">
        <v>2.7383000000000001E-2</v>
      </c>
      <c r="AI329" s="265">
        <v>5.3723E-2</v>
      </c>
      <c r="AJ329" s="265">
        <v>5.2663000000000001E-2</v>
      </c>
      <c r="AK329" s="265">
        <v>4.1445000000000003E-2</v>
      </c>
      <c r="AL329" s="265">
        <v>4.9034000000000001E-2</v>
      </c>
      <c r="AM329" s="265">
        <v>3.4111000000000002E-2</v>
      </c>
      <c r="AN329" s="265">
        <v>3.5883999999999999E-2</v>
      </c>
      <c r="AO329" s="265">
        <v>4.0656999999999999E-2</v>
      </c>
      <c r="AP329" s="265">
        <v>3.6527999999999998E-2</v>
      </c>
      <c r="AQ329" s="265">
        <v>3.0620999999999999E-2</v>
      </c>
      <c r="AR329" s="265">
        <v>3.7954000000000002E-2</v>
      </c>
      <c r="AS329" s="265">
        <v>2.6275E-2</v>
      </c>
      <c r="AT329" s="265">
        <v>2.8209000000000001E-2</v>
      </c>
      <c r="AU329" s="265">
        <v>3.3961999999999999E-2</v>
      </c>
      <c r="AV329" s="265">
        <v>2.6114999999999999E-2</v>
      </c>
      <c r="AW329" s="265">
        <v>4.7334000000000001E-2</v>
      </c>
      <c r="AX329" s="265">
        <v>4.3097000000000003E-2</v>
      </c>
      <c r="AY329" s="265">
        <v>3.5019000000000002E-2</v>
      </c>
      <c r="AZ329" s="265">
        <v>2.826E-2</v>
      </c>
      <c r="BA329" s="265">
        <v>5.6349000000000003E-2</v>
      </c>
      <c r="BB329" s="265">
        <v>5.6349000000000003E-2</v>
      </c>
      <c r="BC329" s="265">
        <v>5.6300999999999997E-2</v>
      </c>
      <c r="BD329" s="265">
        <v>5.6349000000000003E-2</v>
      </c>
      <c r="BE329" s="265">
        <v>3.3678E-2</v>
      </c>
      <c r="BF329" s="265">
        <v>3.0623999999999998E-2</v>
      </c>
      <c r="BG329" s="265">
        <v>0.15717</v>
      </c>
      <c r="BH329" s="265">
        <v>0.15609000000000001</v>
      </c>
      <c r="BI329" s="265">
        <v>0.43836000000000003</v>
      </c>
      <c r="BJ329" s="265">
        <v>0.39793000000000001</v>
      </c>
      <c r="BK329" s="265">
        <v>9.0909000000000004E-2</v>
      </c>
      <c r="BL329" s="265">
        <v>0.18262999999999999</v>
      </c>
      <c r="BM329" s="265">
        <v>0.1</v>
      </c>
      <c r="BN329" s="265">
        <v>0.20261999999999999</v>
      </c>
      <c r="BO329" s="265">
        <v>0.24857000000000001</v>
      </c>
      <c r="BP329" s="265">
        <v>1.5410999999999999E-2</v>
      </c>
      <c r="BQ329" s="265">
        <v>0.13789000000000001</v>
      </c>
      <c r="BR329" s="265">
        <v>0.20407</v>
      </c>
      <c r="BS329" s="265">
        <v>0.13657</v>
      </c>
      <c r="BT329" s="265">
        <v>0.17929</v>
      </c>
      <c r="BU329" s="265">
        <v>1.2548999999999999E-2</v>
      </c>
      <c r="BV329" s="265">
        <v>5.6344000000000003E-3</v>
      </c>
      <c r="BW329" s="265">
        <v>0.13852999999999999</v>
      </c>
      <c r="BX329" s="265">
        <v>8.3451999999999998E-2</v>
      </c>
      <c r="BY329" s="265">
        <v>0.84064000000000005</v>
      </c>
      <c r="BZ329" s="265">
        <v>0.84611999999999998</v>
      </c>
      <c r="CA329" s="265">
        <v>0.94399999999999995</v>
      </c>
      <c r="CB329" s="265">
        <v>0.91266999999999998</v>
      </c>
      <c r="CC329" s="265">
        <v>0.99877000000000005</v>
      </c>
      <c r="CD329" s="265">
        <v>0.83421999999999996</v>
      </c>
      <c r="CE329" s="265">
        <v>0.78281000000000001</v>
      </c>
      <c r="CF329" s="265">
        <v>0.84716000000000002</v>
      </c>
      <c r="CG329" s="265">
        <v>0.80257000000000001</v>
      </c>
      <c r="CH329" s="265">
        <v>0.80503000000000002</v>
      </c>
      <c r="CI329" s="265">
        <v>0.81852000000000003</v>
      </c>
      <c r="CJ329" s="265">
        <v>0.81044000000000005</v>
      </c>
      <c r="CK329" s="265">
        <v>0.87143000000000004</v>
      </c>
      <c r="CL329" s="265">
        <v>0.74936000000000003</v>
      </c>
      <c r="CM329" s="265">
        <v>3.6991999999999997E-2</v>
      </c>
      <c r="CN329" s="265">
        <v>2.0202000000000001E-2</v>
      </c>
      <c r="CO329" s="265">
        <v>3.8502000000000002E-2</v>
      </c>
      <c r="CP329" s="265">
        <v>3.4530999999999999E-2</v>
      </c>
      <c r="CQ329" s="265">
        <v>3.2889000000000002E-2</v>
      </c>
      <c r="CR329" s="265">
        <v>0.02</v>
      </c>
      <c r="CS329" s="265">
        <v>2.0407999999999999E-2</v>
      </c>
      <c r="CT329" s="265">
        <v>2.2681E-2</v>
      </c>
      <c r="CU329" s="265">
        <v>0.02</v>
      </c>
      <c r="CV329" s="265">
        <v>3.3335999999999998E-2</v>
      </c>
      <c r="CW329" s="265">
        <v>4.2424000000000003E-2</v>
      </c>
      <c r="CX329" s="265">
        <v>2.0618999999999998E-2</v>
      </c>
      <c r="CY329" s="265">
        <v>4.1237000000000003E-2</v>
      </c>
      <c r="CZ329" s="265">
        <v>9.1124999999999998E-2</v>
      </c>
      <c r="DA329" s="265">
        <v>6.9899000000000003E-2</v>
      </c>
      <c r="DB329" s="265">
        <v>1.0101000000000001E-2</v>
      </c>
      <c r="DC329" s="265">
        <v>1.0309E-2</v>
      </c>
      <c r="DD329" s="265">
        <v>1.0101000000000001E-2</v>
      </c>
      <c r="DE329" s="265">
        <v>2.0618999999999998E-2</v>
      </c>
      <c r="DF329" s="265">
        <v>2.0800000000000001E-5</v>
      </c>
      <c r="DG329" s="265">
        <v>3.2799999999999998E-5</v>
      </c>
      <c r="DH329" s="265">
        <v>9.6697999999999992E-3</v>
      </c>
      <c r="DI329" s="265">
        <v>0</v>
      </c>
      <c r="DJ329" s="265">
        <v>0</v>
      </c>
      <c r="DK329" s="265">
        <v>0</v>
      </c>
      <c r="DL329" s="265">
        <v>0</v>
      </c>
      <c r="DM329" s="265">
        <v>9.7399999999999996E-5</v>
      </c>
      <c r="DN329" s="265">
        <v>0</v>
      </c>
      <c r="DO329" s="265">
        <v>0</v>
      </c>
      <c r="DP329" s="265">
        <v>0</v>
      </c>
      <c r="DQ329" s="265">
        <v>0</v>
      </c>
      <c r="DR329" s="265">
        <v>2.1416E-3</v>
      </c>
      <c r="DS329" s="265">
        <v>8.1987999999999991E-3</v>
      </c>
      <c r="DT329" s="265">
        <v>1.1523E-2</v>
      </c>
      <c r="DU329" s="265">
        <v>0</v>
      </c>
      <c r="DV329" s="265">
        <v>0</v>
      </c>
      <c r="DW329" s="265">
        <v>0</v>
      </c>
      <c r="DX329" s="265">
        <v>2.1388000000000002E-3</v>
      </c>
      <c r="DY329" s="265">
        <v>2.0844000000000001E-3</v>
      </c>
      <c r="DZ329" s="265">
        <v>0</v>
      </c>
      <c r="EA329" s="265">
        <v>0</v>
      </c>
      <c r="EB329" s="265">
        <v>0</v>
      </c>
      <c r="EC329" s="265">
        <v>0</v>
      </c>
      <c r="ED329" s="265">
        <v>0</v>
      </c>
      <c r="EE329" s="265">
        <v>0</v>
      </c>
      <c r="EF329" s="265">
        <v>7.7800000000000005E-4</v>
      </c>
      <c r="EG329" s="265">
        <v>0</v>
      </c>
      <c r="EH329" s="265">
        <v>0</v>
      </c>
      <c r="EI329" s="265">
        <v>3.2653000000000001E-2</v>
      </c>
      <c r="EJ329" s="265">
        <v>2.2681E-2</v>
      </c>
      <c r="EK329" s="265">
        <v>1.0101000000000001E-2</v>
      </c>
      <c r="EL329" s="265">
        <v>1.0416999999999999E-2</v>
      </c>
      <c r="EM329" s="265">
        <v>1.9999999999999999E-7</v>
      </c>
      <c r="EN329" s="265">
        <v>0</v>
      </c>
      <c r="EO329" s="265">
        <v>9.8728999999999997E-2</v>
      </c>
      <c r="EP329" s="265">
        <v>4.3353000000000003E-2</v>
      </c>
      <c r="EQ329" s="265">
        <v>1.3752E-3</v>
      </c>
      <c r="ER329" s="265">
        <v>1.6050000000000001E-3</v>
      </c>
      <c r="ES329" s="265">
        <v>1.6664E-3</v>
      </c>
      <c r="ET329" s="265">
        <v>1.5984E-3</v>
      </c>
      <c r="EU329" s="265">
        <v>1.4982000000000001E-3</v>
      </c>
      <c r="EV329" s="265">
        <v>1.3221999999999999E-3</v>
      </c>
      <c r="EW329" s="265">
        <v>1.4572000000000001E-3</v>
      </c>
      <c r="EX329" s="265">
        <v>1.4372E-3</v>
      </c>
      <c r="EY329" s="265">
        <v>1.4442000000000001E-3</v>
      </c>
      <c r="EZ329" s="265">
        <v>4.7377000000000002E-2</v>
      </c>
      <c r="FA329" s="265">
        <v>1.8548E-3</v>
      </c>
      <c r="FB329" s="265">
        <v>1.639E-3</v>
      </c>
      <c r="FC329" s="265">
        <v>1.4046E-3</v>
      </c>
      <c r="FD329" s="265">
        <v>1.7912E-3</v>
      </c>
      <c r="FE329" s="265">
        <v>1.2408E-3</v>
      </c>
      <c r="FF329" s="265">
        <v>1.7664E-3</v>
      </c>
      <c r="FG329" s="265">
        <v>1.908E-3</v>
      </c>
      <c r="FH329" s="265">
        <v>1.6861999999999999E-3</v>
      </c>
      <c r="FI329" s="265">
        <v>1.5592E-3</v>
      </c>
      <c r="FJ329" s="265">
        <v>0</v>
      </c>
      <c r="FK329" s="265">
        <v>0</v>
      </c>
      <c r="FL329" s="265">
        <v>2.3907000000000001E-2</v>
      </c>
      <c r="FM329" s="265">
        <v>2.6232999999999999E-2</v>
      </c>
      <c r="FN329" s="265">
        <v>0.25274999999999997</v>
      </c>
      <c r="FO329" s="265">
        <v>0.318</v>
      </c>
      <c r="FP329" s="265">
        <v>5.6391999999999998E-2</v>
      </c>
      <c r="FQ329" s="265">
        <v>0.27571000000000001</v>
      </c>
      <c r="FR329" s="265">
        <v>0.19117999999999999</v>
      </c>
      <c r="FS329" s="265">
        <v>0.18049999999999999</v>
      </c>
      <c r="FT329" s="265">
        <v>0.40588000000000002</v>
      </c>
      <c r="FU329" s="265">
        <v>0.39905000000000002</v>
      </c>
      <c r="FV329" s="265">
        <v>0.14405999999999999</v>
      </c>
      <c r="FW329" s="265">
        <v>6.7165000000000002E-2</v>
      </c>
      <c r="FX329" s="265">
        <v>0.25467000000000001</v>
      </c>
      <c r="FY329" s="265">
        <v>6.1034999999999999E-2</v>
      </c>
      <c r="FZ329" s="265">
        <v>6.7165000000000002E-2</v>
      </c>
      <c r="GA329" s="265">
        <v>0.23264000000000001</v>
      </c>
      <c r="GB329" s="265">
        <v>0.10627</v>
      </c>
      <c r="GC329" s="265">
        <v>0.12867000000000001</v>
      </c>
      <c r="GD329" s="265">
        <v>0.37043999999999999</v>
      </c>
      <c r="GE329" s="265">
        <v>0.20543</v>
      </c>
      <c r="GF329" s="265">
        <v>0.24895999999999999</v>
      </c>
      <c r="GG329" s="265">
        <v>0.10328</v>
      </c>
      <c r="GH329" s="265">
        <v>0.11366</v>
      </c>
      <c r="GI329" s="265">
        <v>9.8890000000000006E-2</v>
      </c>
      <c r="GJ329" s="265">
        <v>0.33257999999999999</v>
      </c>
      <c r="GK329" s="265">
        <v>0.34755000000000003</v>
      </c>
      <c r="GL329" s="265">
        <v>0.17579</v>
      </c>
      <c r="GM329" s="265">
        <v>0.30431999999999998</v>
      </c>
      <c r="GN329" s="265">
        <v>0.14638999999999999</v>
      </c>
      <c r="GO329" s="265">
        <v>0.31302000000000002</v>
      </c>
      <c r="GP329" s="265">
        <v>0.24088999999999999</v>
      </c>
      <c r="GQ329" s="265">
        <v>0.24532000000000001</v>
      </c>
      <c r="GR329" s="265">
        <v>0.21840999999999999</v>
      </c>
      <c r="GS329" s="265">
        <v>0.25314999999999999</v>
      </c>
      <c r="GT329" s="265">
        <v>0.24742</v>
      </c>
      <c r="GU329" s="265">
        <v>0.24932000000000001</v>
      </c>
      <c r="GV329" s="265">
        <v>0.24757999999999999</v>
      </c>
      <c r="GW329" s="265">
        <v>0.20205000000000001</v>
      </c>
      <c r="GX329" s="265">
        <v>0.31586999999999998</v>
      </c>
      <c r="GY329" s="265">
        <v>6.7268999999999995E-2</v>
      </c>
      <c r="GZ329" s="265">
        <v>5.2236999999999999E-2</v>
      </c>
      <c r="HA329" s="265">
        <v>0.29165000000000002</v>
      </c>
      <c r="HB329" s="265">
        <v>0.26565</v>
      </c>
      <c r="HC329" s="265">
        <v>0.22338</v>
      </c>
      <c r="HD329" s="265">
        <v>0.14299000000000001</v>
      </c>
      <c r="HE329" s="265">
        <v>0.31592999999999999</v>
      </c>
      <c r="HF329" s="265">
        <v>0.13250999999999999</v>
      </c>
      <c r="HG329" s="265">
        <v>0.31708999999999998</v>
      </c>
      <c r="HH329" s="265">
        <v>0.31694</v>
      </c>
      <c r="HI329" s="265">
        <v>0.31602999999999998</v>
      </c>
      <c r="HJ329" s="265">
        <v>0.14527999999999999</v>
      </c>
      <c r="HK329" s="265">
        <v>0.34849000000000002</v>
      </c>
      <c r="HL329" s="265">
        <v>0.32506000000000002</v>
      </c>
      <c r="HM329" s="265">
        <v>0.24310000000000001</v>
      </c>
      <c r="HN329" s="265">
        <v>0.23884</v>
      </c>
      <c r="HO329" s="265">
        <v>0.23627999999999999</v>
      </c>
      <c r="HP329" s="265">
        <v>0.25266</v>
      </c>
      <c r="HQ329" s="265">
        <v>0.14198</v>
      </c>
      <c r="HR329" s="265">
        <v>0.13517999999999999</v>
      </c>
      <c r="HS329" s="265">
        <v>0.20491999999999999</v>
      </c>
      <c r="HT329" s="265">
        <v>0.13392000000000001</v>
      </c>
      <c r="HU329" s="265">
        <v>0.13919999999999999</v>
      </c>
      <c r="HV329" s="265">
        <v>0.24213999999999999</v>
      </c>
      <c r="HW329" s="265">
        <v>9.4629000000000005E-2</v>
      </c>
      <c r="HX329" s="265">
        <v>0.12561</v>
      </c>
      <c r="HY329" s="265">
        <v>7.4382000000000004E-2</v>
      </c>
      <c r="HZ329" s="265">
        <v>0.15908</v>
      </c>
      <c r="IA329" s="265">
        <v>0.20554</v>
      </c>
      <c r="IB329" s="265">
        <v>0.20996999999999999</v>
      </c>
      <c r="IC329" s="265">
        <v>0.20512</v>
      </c>
      <c r="ID329" s="265">
        <v>0.20884</v>
      </c>
      <c r="IE329" s="265">
        <v>0.2094</v>
      </c>
      <c r="IF329" s="265">
        <v>0.22005</v>
      </c>
      <c r="IG329" s="265">
        <v>0.26451000000000002</v>
      </c>
      <c r="IH329" s="265">
        <v>0.31941999999999998</v>
      </c>
      <c r="II329" s="265">
        <v>0.14867</v>
      </c>
      <c r="IJ329" s="265">
        <v>0.19563</v>
      </c>
      <c r="IK329" s="265">
        <v>0.19713</v>
      </c>
      <c r="IL329" s="265">
        <v>0.29025000000000001</v>
      </c>
      <c r="IM329" s="265">
        <v>0.16356000000000001</v>
      </c>
      <c r="IN329" s="265">
        <v>0.12204</v>
      </c>
      <c r="IO329" s="265">
        <v>3.3333000000000002E-2</v>
      </c>
      <c r="IP329" s="265">
        <v>0.26611000000000001</v>
      </c>
      <c r="IQ329" s="265">
        <v>0.23960000000000001</v>
      </c>
      <c r="IR329" s="265">
        <v>0.10206</v>
      </c>
      <c r="IS329" s="265">
        <v>0.33577000000000001</v>
      </c>
      <c r="IT329" s="265">
        <v>8.8307999999999998E-2</v>
      </c>
      <c r="IU329" s="265">
        <v>0.25922000000000001</v>
      </c>
      <c r="IV329" s="265">
        <v>0.39072000000000001</v>
      </c>
      <c r="IW329" s="265">
        <v>0.19489000000000001</v>
      </c>
      <c r="IX329" s="265">
        <v>0.25546000000000002</v>
      </c>
      <c r="IY329" s="265">
        <v>0.15514</v>
      </c>
      <c r="IZ329" s="265">
        <v>0.14899000000000001</v>
      </c>
      <c r="JA329" s="265">
        <v>0.15248999999999999</v>
      </c>
      <c r="JB329" s="265">
        <v>0.14682000000000001</v>
      </c>
      <c r="JC329" s="265">
        <v>0.15664</v>
      </c>
      <c r="JD329" s="265">
        <v>0.16486999999999999</v>
      </c>
      <c r="JE329" s="265">
        <v>0.30460999999999999</v>
      </c>
      <c r="JF329" s="265">
        <v>7.0598999999999995E-2</v>
      </c>
      <c r="JG329" s="265">
        <v>0.22797000000000001</v>
      </c>
      <c r="JH329" s="265">
        <v>0.17125000000000001</v>
      </c>
      <c r="JI329" s="265">
        <v>0.12257999999999999</v>
      </c>
      <c r="JJ329" s="265">
        <v>0.12429999999999999</v>
      </c>
      <c r="JK329" s="265">
        <v>0.15825</v>
      </c>
      <c r="JL329" s="265">
        <v>0.16175999999999999</v>
      </c>
      <c r="JM329" s="265">
        <v>0.28525</v>
      </c>
      <c r="JN329" s="265">
        <v>0.20857999999999999</v>
      </c>
      <c r="JO329" s="265">
        <v>0.23987</v>
      </c>
      <c r="JP329" s="265">
        <v>8.6704000000000003E-2</v>
      </c>
      <c r="JQ329" s="265">
        <v>0.24632999999999999</v>
      </c>
      <c r="JR329" s="265">
        <v>0.20965</v>
      </c>
      <c r="JS329" s="265">
        <v>0.19536000000000001</v>
      </c>
      <c r="JT329" s="265">
        <v>5.0632000000000003E-2</v>
      </c>
      <c r="JU329" s="265">
        <v>0.1837</v>
      </c>
      <c r="JV329" s="265">
        <v>0.17027999999999999</v>
      </c>
      <c r="JW329" s="265">
        <v>0.24934000000000001</v>
      </c>
      <c r="JX329" s="265">
        <v>0.24374999999999999</v>
      </c>
      <c r="JY329" s="265">
        <v>0.23859</v>
      </c>
      <c r="JZ329" s="265">
        <v>0.23033999999999999</v>
      </c>
      <c r="KA329" s="265">
        <v>0.35653000000000001</v>
      </c>
      <c r="KB329" s="265">
        <v>0.47549999999999998</v>
      </c>
      <c r="KC329" s="265">
        <v>7.3277999999999996E-2</v>
      </c>
      <c r="KD329" s="265">
        <v>5.5478E-2</v>
      </c>
      <c r="KE329" s="265">
        <v>5.9298999999999998E-2</v>
      </c>
      <c r="KF329" s="265">
        <v>6.3413999999999998E-2</v>
      </c>
      <c r="KG329" s="265">
        <v>6.0474E-2</v>
      </c>
      <c r="KH329" s="265">
        <v>0.21576999999999999</v>
      </c>
      <c r="KI329" s="265">
        <v>0.18362000000000001</v>
      </c>
      <c r="KJ329" s="265">
        <v>0.17910999999999999</v>
      </c>
      <c r="KK329" s="265">
        <v>0.40581</v>
      </c>
      <c r="KL329" s="265">
        <v>0.35944999999999999</v>
      </c>
      <c r="KM329" s="265">
        <v>0.89434000000000002</v>
      </c>
      <c r="KN329" s="265">
        <v>0.80310999999999999</v>
      </c>
      <c r="KO329" s="265">
        <v>0.70640000000000003</v>
      </c>
      <c r="KP329" s="265">
        <v>5.0379604084916738E-3</v>
      </c>
      <c r="KQ329" s="265">
        <v>0.5514</v>
      </c>
      <c r="KR329" s="265">
        <v>0.49859999999999999</v>
      </c>
      <c r="KS329" s="265">
        <v>0.45765</v>
      </c>
      <c r="KT329" s="265">
        <v>0.87621798142590612</v>
      </c>
      <c r="KU329" s="265">
        <v>0.61685999999999996</v>
      </c>
      <c r="KV329" s="265">
        <v>0.75253000000000003</v>
      </c>
      <c r="KW329" s="265">
        <v>0.79808999999999997</v>
      </c>
      <c r="KX329" s="265">
        <v>0.85875999999999997</v>
      </c>
      <c r="KY329" s="265">
        <v>0.94303999999999999</v>
      </c>
      <c r="KZ329" s="265">
        <v>0.99797999999999998</v>
      </c>
      <c r="LA329" s="265">
        <v>0.98160999999999998</v>
      </c>
      <c r="LB329" s="265">
        <v>0.91871000000000003</v>
      </c>
      <c r="LC329" s="265">
        <v>1</v>
      </c>
      <c r="LD329" s="265">
        <v>0</v>
      </c>
      <c r="LE329" s="265">
        <v>0</v>
      </c>
      <c r="LF329" s="265">
        <v>0</v>
      </c>
      <c r="LG329" s="265">
        <v>0</v>
      </c>
      <c r="LH329" s="431">
        <v>3.6231998819857836E-4</v>
      </c>
      <c r="LI329" s="431">
        <v>2.9158350662328303E-4</v>
      </c>
      <c r="LJ329" s="431">
        <v>3.0835939105600119E-4</v>
      </c>
      <c r="LK329" s="431">
        <v>1.2891371443402022E-4</v>
      </c>
      <c r="LL329" s="431">
        <v>1.9663867715280503E-4</v>
      </c>
      <c r="LM329" s="431">
        <v>7.6275187893770635E-5</v>
      </c>
      <c r="LN329" s="431">
        <v>1.1543071013875306E-4</v>
      </c>
      <c r="LO329" s="431">
        <v>7.0184078140300699E-6</v>
      </c>
      <c r="LP329" s="431">
        <v>6.0847367421956733E-5</v>
      </c>
      <c r="LQ329" s="431">
        <v>6.1700925471086521E-6</v>
      </c>
      <c r="LR329" s="431">
        <v>2.996603143401444E-4</v>
      </c>
      <c r="LS329" s="431">
        <v>1.7271109391003847E-4</v>
      </c>
      <c r="LT329" s="431">
        <v>3.2880986691452563E-4</v>
      </c>
      <c r="LU329" s="431">
        <v>1.2591636914294213E-4</v>
      </c>
      <c r="LV329" s="431">
        <v>1.6635704378131777E-4</v>
      </c>
      <c r="LW329" s="431">
        <v>7.5269679655320942E-5</v>
      </c>
      <c r="LX329" s="431">
        <v>1.3916836178395897E-4</v>
      </c>
      <c r="LY329" s="431">
        <v>6.0721249610651284E-5</v>
      </c>
      <c r="LZ329" s="431">
        <v>3.4441598108969629E-4</v>
      </c>
      <c r="MA329" s="431">
        <v>2.4808748275972903E-4</v>
      </c>
      <c r="MB329" s="431">
        <v>3.3737104968167841E-4</v>
      </c>
      <c r="MC329" s="431">
        <v>1.6830400272738189E-4</v>
      </c>
      <c r="MD329" s="431">
        <v>9.0155153884552419E-5</v>
      </c>
      <c r="ME329" s="431">
        <v>2.0757218590006232E-4</v>
      </c>
      <c r="MF329" s="431">
        <v>2.4581036996096373E-4</v>
      </c>
      <c r="MG329" s="431">
        <v>2.0712488912977278E-4</v>
      </c>
      <c r="MH329" s="266"/>
      <c r="MI329" s="266"/>
      <c r="MJ329" s="266"/>
      <c r="MK329" s="266"/>
      <c r="ML329" s="266"/>
      <c r="MM329" s="266"/>
      <c r="MN329" s="266"/>
      <c r="MO329" s="266"/>
      <c r="MP329" s="266"/>
      <c r="MQ329" s="266"/>
      <c r="MR329" s="266"/>
      <c r="MS329" s="266"/>
      <c r="MT329" s="266"/>
      <c r="MU329" s="266"/>
      <c r="MV329" s="266"/>
      <c r="MW329" s="266"/>
      <c r="MX329" s="266"/>
      <c r="MY329" s="266"/>
      <c r="MZ329" s="266"/>
      <c r="NA329" s="266"/>
      <c r="NB329" s="266"/>
      <c r="NC329" s="266"/>
      <c r="ND329" s="266"/>
      <c r="NE329" s="266"/>
      <c r="NF329" s="266"/>
      <c r="NG329" s="266"/>
      <c r="NH329" s="266"/>
      <c r="NI329" s="266"/>
      <c r="NJ329" s="266"/>
      <c r="NK329" s="266"/>
      <c r="NL329" s="266"/>
      <c r="NM329" s="266"/>
      <c r="NN329" s="266"/>
      <c r="NO329" s="266"/>
      <c r="NP329" s="266"/>
      <c r="NQ329" s="266"/>
      <c r="NR329" s="266"/>
      <c r="NS329" s="266"/>
      <c r="NT329" s="266"/>
      <c r="NU329" s="266"/>
      <c r="NV329" s="266"/>
      <c r="NW329" s="266"/>
      <c r="NX329" s="266"/>
      <c r="NY329" s="266"/>
      <c r="NZ329" s="266"/>
      <c r="OA329" s="266"/>
      <c r="OB329" s="266"/>
      <c r="OC329" s="266"/>
      <c r="OD329" s="266"/>
      <c r="OE329" s="266"/>
      <c r="OF329" s="266"/>
      <c r="OG329" s="266"/>
      <c r="OH329" s="266"/>
      <c r="OI329" s="266"/>
      <c r="OJ329" s="266"/>
      <c r="OK329" s="266"/>
      <c r="OL329" s="266"/>
      <c r="OM329" s="266"/>
      <c r="ON329" s="267"/>
    </row>
    <row r="330" spans="1:404">
      <c r="A330" s="261">
        <v>705</v>
      </c>
      <c r="B330" s="265">
        <v>2.725E-2</v>
      </c>
      <c r="C330" s="265">
        <v>2.8302000000000001E-2</v>
      </c>
      <c r="D330" s="265">
        <v>3.0141000000000001E-2</v>
      </c>
      <c r="E330" s="265">
        <v>3.4015999999999998E-2</v>
      </c>
      <c r="F330" s="265">
        <v>2.5760999999999999E-2</v>
      </c>
      <c r="G330" s="265">
        <v>2.4839E-2</v>
      </c>
      <c r="H330" s="265">
        <v>8.541E-2</v>
      </c>
      <c r="I330" s="265">
        <v>0.18065000000000001</v>
      </c>
      <c r="J330" s="265">
        <v>0.16094</v>
      </c>
      <c r="K330" s="265">
        <v>4.5053999999999997E-2</v>
      </c>
      <c r="L330" s="265">
        <v>5.6287999999999998E-2</v>
      </c>
      <c r="M330" s="265">
        <v>7.3543999999999998E-2</v>
      </c>
      <c r="N330" s="265">
        <v>0.10145</v>
      </c>
      <c r="O330" s="265">
        <v>4.6101000000000003E-2</v>
      </c>
      <c r="P330" s="265">
        <v>2.3883000000000001E-2</v>
      </c>
      <c r="Q330" s="265">
        <v>1.6660999999999999E-2</v>
      </c>
      <c r="R330" s="265">
        <v>3.1734999999999999E-2</v>
      </c>
      <c r="S330" s="265">
        <v>0.13499</v>
      </c>
      <c r="T330" s="265">
        <v>9.0048000000000003E-2</v>
      </c>
      <c r="U330" s="265">
        <v>0.10215</v>
      </c>
      <c r="V330" s="265">
        <v>6.9138000000000005E-2</v>
      </c>
      <c r="W330" s="265">
        <v>7.5088000000000002E-2</v>
      </c>
      <c r="X330" s="265">
        <v>6.0417999999999999E-2</v>
      </c>
      <c r="Y330" s="265">
        <v>4.5316000000000002E-2</v>
      </c>
      <c r="Z330" s="265">
        <v>2.9204999999999998E-2</v>
      </c>
      <c r="AA330" s="265">
        <v>2.8975999999999998E-2</v>
      </c>
      <c r="AB330" s="265">
        <v>2.0124E-2</v>
      </c>
      <c r="AC330" s="265">
        <v>0.18734000000000001</v>
      </c>
      <c r="AD330" s="265">
        <v>0.12526000000000001</v>
      </c>
      <c r="AE330" s="265">
        <v>5.8548999999999997E-2</v>
      </c>
      <c r="AF330" s="265">
        <v>4.8299000000000002E-2</v>
      </c>
      <c r="AG330" s="265">
        <v>1.0135E-2</v>
      </c>
      <c r="AH330" s="265">
        <v>3.2672E-2</v>
      </c>
      <c r="AI330" s="265">
        <v>6.5380999999999995E-2</v>
      </c>
      <c r="AJ330" s="265">
        <v>6.3315999999999997E-2</v>
      </c>
      <c r="AK330" s="265">
        <v>5.0546000000000001E-2</v>
      </c>
      <c r="AL330" s="265">
        <v>5.9524000000000001E-2</v>
      </c>
      <c r="AM330" s="265">
        <v>4.0607999999999998E-2</v>
      </c>
      <c r="AN330" s="265">
        <v>4.3702999999999999E-2</v>
      </c>
      <c r="AO330" s="265">
        <v>4.9447999999999999E-2</v>
      </c>
      <c r="AP330" s="265">
        <v>4.5012999999999997E-2</v>
      </c>
      <c r="AQ330" s="265">
        <v>3.7394999999999998E-2</v>
      </c>
      <c r="AR330" s="265">
        <v>4.5877000000000001E-2</v>
      </c>
      <c r="AS330" s="265">
        <v>3.2074999999999999E-2</v>
      </c>
      <c r="AT330" s="265">
        <v>3.4132000000000003E-2</v>
      </c>
      <c r="AU330" s="265">
        <v>4.0704999999999998E-2</v>
      </c>
      <c r="AV330" s="265">
        <v>3.1357000000000003E-2</v>
      </c>
      <c r="AW330" s="265">
        <v>5.7341999999999997E-2</v>
      </c>
      <c r="AX330" s="265">
        <v>5.1239E-2</v>
      </c>
      <c r="AY330" s="265">
        <v>4.2161999999999998E-2</v>
      </c>
      <c r="AZ330" s="265">
        <v>3.3846000000000001E-2</v>
      </c>
      <c r="BA330" s="265">
        <v>6.8111000000000005E-2</v>
      </c>
      <c r="BB330" s="265">
        <v>6.8111000000000005E-2</v>
      </c>
      <c r="BC330" s="265">
        <v>6.8053000000000002E-2</v>
      </c>
      <c r="BD330" s="265">
        <v>6.8111000000000005E-2</v>
      </c>
      <c r="BE330" s="265">
        <v>3.3654999999999997E-2</v>
      </c>
      <c r="BF330" s="265">
        <v>3.1302000000000003E-2</v>
      </c>
      <c r="BG330" s="265">
        <v>0.15590999999999999</v>
      </c>
      <c r="BH330" s="265">
        <v>0.15478</v>
      </c>
      <c r="BI330" s="265">
        <v>0.43512000000000001</v>
      </c>
      <c r="BJ330" s="265">
        <v>0.39455000000000001</v>
      </c>
      <c r="BK330" s="265">
        <v>9.0909000000000004E-2</v>
      </c>
      <c r="BL330" s="265">
        <v>0.17924999999999999</v>
      </c>
      <c r="BM330" s="265">
        <v>9.7560999999999995E-2</v>
      </c>
      <c r="BN330" s="265">
        <v>0.19381000000000001</v>
      </c>
      <c r="BO330" s="265">
        <v>0.22857</v>
      </c>
      <c r="BP330" s="265">
        <v>1.584E-2</v>
      </c>
      <c r="BQ330" s="265">
        <v>0.13461000000000001</v>
      </c>
      <c r="BR330" s="265">
        <v>0.19581000000000001</v>
      </c>
      <c r="BS330" s="265">
        <v>0.13245000000000001</v>
      </c>
      <c r="BT330" s="265">
        <v>0.16889999999999999</v>
      </c>
      <c r="BU330" s="265">
        <v>1.3102000000000001E-2</v>
      </c>
      <c r="BV330" s="265">
        <v>5.7850000000000002E-3</v>
      </c>
      <c r="BW330" s="265">
        <v>0.12751000000000001</v>
      </c>
      <c r="BX330" s="265">
        <v>8.5817000000000004E-2</v>
      </c>
      <c r="BY330" s="265">
        <v>0.84275999999999995</v>
      </c>
      <c r="BZ330" s="265">
        <v>0.84980999999999995</v>
      </c>
      <c r="CA330" s="265">
        <v>0.94</v>
      </c>
      <c r="CB330" s="265">
        <v>0.91527999999999998</v>
      </c>
      <c r="CC330" s="265">
        <v>0.99851999999999996</v>
      </c>
      <c r="CD330" s="265">
        <v>0.83689999999999998</v>
      </c>
      <c r="CE330" s="265">
        <v>0.78452</v>
      </c>
      <c r="CF330" s="265">
        <v>0.84963</v>
      </c>
      <c r="CG330" s="265">
        <v>0.80576999999999999</v>
      </c>
      <c r="CH330" s="265">
        <v>0.80767999999999995</v>
      </c>
      <c r="CI330" s="265">
        <v>0.82132000000000005</v>
      </c>
      <c r="CJ330" s="265">
        <v>0.81328999999999996</v>
      </c>
      <c r="CK330" s="265">
        <v>0.87505999999999995</v>
      </c>
      <c r="CL330" s="265">
        <v>0.75665000000000004</v>
      </c>
      <c r="CM330" s="265">
        <v>3.6151000000000003E-2</v>
      </c>
      <c r="CN330" s="265">
        <v>2.0202000000000001E-2</v>
      </c>
      <c r="CO330" s="265">
        <v>3.7668E-2</v>
      </c>
      <c r="CP330" s="265">
        <v>3.3174000000000002E-2</v>
      </c>
      <c r="CQ330" s="265">
        <v>3.1597E-2</v>
      </c>
      <c r="CR330" s="265">
        <v>0.02</v>
      </c>
      <c r="CS330" s="265">
        <v>2.0407999999999999E-2</v>
      </c>
      <c r="CT330" s="265">
        <v>2.0618999999999998E-2</v>
      </c>
      <c r="CU330" s="265">
        <v>0.02</v>
      </c>
      <c r="CV330" s="265">
        <v>3.2724000000000003E-2</v>
      </c>
      <c r="CW330" s="265">
        <v>4.0404000000000002E-2</v>
      </c>
      <c r="CX330" s="265">
        <v>2.0618999999999998E-2</v>
      </c>
      <c r="CY330" s="265">
        <v>4.1237000000000003E-2</v>
      </c>
      <c r="CZ330" s="265">
        <v>8.9229000000000003E-2</v>
      </c>
      <c r="DA330" s="265">
        <v>6.7375000000000004E-2</v>
      </c>
      <c r="DB330" s="265">
        <v>1.0101000000000001E-2</v>
      </c>
      <c r="DC330" s="265">
        <v>1.0309E-2</v>
      </c>
      <c r="DD330" s="265">
        <v>1.0101000000000001E-2</v>
      </c>
      <c r="DE330" s="265">
        <v>2.0618999999999998E-2</v>
      </c>
      <c r="DF330" s="265">
        <v>9.0000000000000002E-6</v>
      </c>
      <c r="DG330" s="265">
        <v>1.5E-5</v>
      </c>
      <c r="DH330" s="265">
        <v>9.5930000000000008E-3</v>
      </c>
      <c r="DI330" s="265">
        <v>0</v>
      </c>
      <c r="DJ330" s="265">
        <v>0</v>
      </c>
      <c r="DK330" s="265">
        <v>0</v>
      </c>
      <c r="DL330" s="265">
        <v>0</v>
      </c>
      <c r="DM330" s="265">
        <v>8.5000000000000006E-5</v>
      </c>
      <c r="DN330" s="265">
        <v>0</v>
      </c>
      <c r="DO330" s="265">
        <v>0</v>
      </c>
      <c r="DP330" s="265">
        <v>0</v>
      </c>
      <c r="DQ330" s="265">
        <v>0</v>
      </c>
      <c r="DR330" s="265">
        <v>1.9499999999999999E-3</v>
      </c>
      <c r="DS330" s="265">
        <v>7.8700000000000003E-3</v>
      </c>
      <c r="DT330" s="265">
        <v>1.1873E-2</v>
      </c>
      <c r="DU330" s="265">
        <v>0</v>
      </c>
      <c r="DV330" s="265">
        <v>0</v>
      </c>
      <c r="DW330" s="265">
        <v>0</v>
      </c>
      <c r="DX330" s="265">
        <v>2.601E-3</v>
      </c>
      <c r="DY330" s="265">
        <v>2.1059999999999998E-3</v>
      </c>
      <c r="DZ330" s="265">
        <v>0</v>
      </c>
      <c r="EA330" s="265">
        <v>0</v>
      </c>
      <c r="EB330" s="265">
        <v>0</v>
      </c>
      <c r="EC330" s="265">
        <v>0</v>
      </c>
      <c r="ED330" s="265">
        <v>0</v>
      </c>
      <c r="EE330" s="265">
        <v>0</v>
      </c>
      <c r="EF330" s="265">
        <v>7.6800000000000002E-4</v>
      </c>
      <c r="EG330" s="265">
        <v>0</v>
      </c>
      <c r="EH330" s="265">
        <v>0</v>
      </c>
      <c r="EI330" s="265">
        <v>3.0612E-2</v>
      </c>
      <c r="EJ330" s="265">
        <v>2.0618999999999998E-2</v>
      </c>
      <c r="EK330" s="265">
        <v>1.0101000000000001E-2</v>
      </c>
      <c r="EL330" s="265">
        <v>1.0416999999999999E-2</v>
      </c>
      <c r="EM330" s="265">
        <v>0</v>
      </c>
      <c r="EN330" s="265">
        <v>0</v>
      </c>
      <c r="EO330" s="265">
        <v>9.4587000000000004E-2</v>
      </c>
      <c r="EP330" s="265">
        <v>4.2035999999999997E-2</v>
      </c>
      <c r="EQ330" s="265">
        <v>1.3420000000000001E-3</v>
      </c>
      <c r="ER330" s="265">
        <v>1.547E-3</v>
      </c>
      <c r="ES330" s="265">
        <v>1.647E-3</v>
      </c>
      <c r="ET330" s="265">
        <v>1.5460000000000001E-3</v>
      </c>
      <c r="EU330" s="265">
        <v>1.446E-3</v>
      </c>
      <c r="EV330" s="265">
        <v>1.292E-3</v>
      </c>
      <c r="EW330" s="265">
        <v>1.405E-3</v>
      </c>
      <c r="EX330" s="265">
        <v>1.39E-3</v>
      </c>
      <c r="EY330" s="265">
        <v>1.3649999999999999E-3</v>
      </c>
      <c r="EZ330" s="265">
        <v>4.5911E-2</v>
      </c>
      <c r="FA330" s="265">
        <v>1.8289999999999999E-3</v>
      </c>
      <c r="FB330" s="265">
        <v>1.5870000000000001E-3</v>
      </c>
      <c r="FC330" s="265">
        <v>1.372E-3</v>
      </c>
      <c r="FD330" s="265">
        <v>1.755E-3</v>
      </c>
      <c r="FE330" s="265">
        <v>1.2130000000000001E-3</v>
      </c>
      <c r="FF330" s="265">
        <v>1.737E-3</v>
      </c>
      <c r="FG330" s="265">
        <v>1.864E-3</v>
      </c>
      <c r="FH330" s="265">
        <v>1.6609999999999999E-3</v>
      </c>
      <c r="FI330" s="265">
        <v>1.523E-3</v>
      </c>
      <c r="FJ330" s="265">
        <v>0</v>
      </c>
      <c r="FK330" s="265">
        <v>0</v>
      </c>
      <c r="FL330" s="265">
        <v>2.3158000000000002E-2</v>
      </c>
      <c r="FM330" s="265">
        <v>2.5411E-2</v>
      </c>
      <c r="FN330" s="265">
        <v>0.24367</v>
      </c>
      <c r="FO330" s="265">
        <v>0.31</v>
      </c>
      <c r="FP330" s="265">
        <v>5.5004999999999998E-2</v>
      </c>
      <c r="FQ330" s="265">
        <v>0.26565</v>
      </c>
      <c r="FR330" s="265">
        <v>0.18536</v>
      </c>
      <c r="FS330" s="265">
        <v>0.17488999999999999</v>
      </c>
      <c r="FT330" s="265">
        <v>0.39507999999999999</v>
      </c>
      <c r="FU330" s="265">
        <v>0.38858999999999999</v>
      </c>
      <c r="FV330" s="265">
        <v>0.14079</v>
      </c>
      <c r="FW330" s="265">
        <v>6.5451999999999996E-2</v>
      </c>
      <c r="FX330" s="265">
        <v>0.24798000000000001</v>
      </c>
      <c r="FY330" s="265">
        <v>5.9470000000000002E-2</v>
      </c>
      <c r="FZ330" s="265">
        <v>6.5451999999999996E-2</v>
      </c>
      <c r="GA330" s="265">
        <v>0.22694</v>
      </c>
      <c r="GB330" s="265">
        <v>0.10377</v>
      </c>
      <c r="GC330" s="265">
        <v>0.12476</v>
      </c>
      <c r="GD330" s="265">
        <v>0.36170999999999998</v>
      </c>
      <c r="GE330" s="265">
        <v>0.19993</v>
      </c>
      <c r="GF330" s="265">
        <v>0.24326</v>
      </c>
      <c r="GG330" s="265">
        <v>0.10087</v>
      </c>
      <c r="GH330" s="265">
        <v>0.11137</v>
      </c>
      <c r="GI330" s="265">
        <v>9.7195000000000004E-2</v>
      </c>
      <c r="GJ330" s="265">
        <v>0.32434000000000002</v>
      </c>
      <c r="GK330" s="265">
        <v>0.33938000000000001</v>
      </c>
      <c r="GL330" s="265">
        <v>0.17130000000000001</v>
      </c>
      <c r="GM330" s="265">
        <v>0.29670999999999997</v>
      </c>
      <c r="GN330" s="265">
        <v>0.14338000000000001</v>
      </c>
      <c r="GO330" s="265">
        <v>0.30595</v>
      </c>
      <c r="GP330" s="265">
        <v>0.23455000000000001</v>
      </c>
      <c r="GQ330" s="265">
        <v>0.23882</v>
      </c>
      <c r="GR330" s="265">
        <v>0.21343000000000001</v>
      </c>
      <c r="GS330" s="265">
        <v>0.2465</v>
      </c>
      <c r="GT330" s="265">
        <v>0.24079</v>
      </c>
      <c r="GU330" s="265">
        <v>0.24251</v>
      </c>
      <c r="GV330" s="265">
        <v>0.24091000000000001</v>
      </c>
      <c r="GW330" s="265">
        <v>0.19616</v>
      </c>
      <c r="GX330" s="265">
        <v>0.30797000000000002</v>
      </c>
      <c r="GY330" s="265">
        <v>6.5462999999999993E-2</v>
      </c>
      <c r="GZ330" s="265">
        <v>5.0844E-2</v>
      </c>
      <c r="HA330" s="265">
        <v>0.28458</v>
      </c>
      <c r="HB330" s="265">
        <v>0.25906000000000001</v>
      </c>
      <c r="HC330" s="265">
        <v>0.21908</v>
      </c>
      <c r="HD330" s="265">
        <v>0.14026</v>
      </c>
      <c r="HE330" s="265">
        <v>0.308</v>
      </c>
      <c r="HF330" s="265">
        <v>0.12901000000000001</v>
      </c>
      <c r="HG330" s="265">
        <v>0.30917</v>
      </c>
      <c r="HH330" s="265">
        <v>0.30895</v>
      </c>
      <c r="HI330" s="265">
        <v>0.30814000000000002</v>
      </c>
      <c r="HJ330" s="265">
        <v>0.14113999999999999</v>
      </c>
      <c r="HK330" s="265">
        <v>0.33989000000000003</v>
      </c>
      <c r="HL330" s="265">
        <v>0.31719999999999998</v>
      </c>
      <c r="HM330" s="265">
        <v>0.23663999999999999</v>
      </c>
      <c r="HN330" s="265">
        <v>0.2326</v>
      </c>
      <c r="HO330" s="265">
        <v>0.23038</v>
      </c>
      <c r="HP330" s="265">
        <v>0.24637999999999999</v>
      </c>
      <c r="HQ330" s="265">
        <v>0.13874</v>
      </c>
      <c r="HR330" s="265">
        <v>0.13231999999999999</v>
      </c>
      <c r="HS330" s="265">
        <v>0.19977</v>
      </c>
      <c r="HT330" s="265">
        <v>0.13086999999999999</v>
      </c>
      <c r="HU330" s="265">
        <v>0.13600000000000001</v>
      </c>
      <c r="HV330" s="265">
        <v>0.23576</v>
      </c>
      <c r="HW330" s="265">
        <v>9.2598E-2</v>
      </c>
      <c r="HX330" s="265">
        <v>0.12318</v>
      </c>
      <c r="HY330" s="265">
        <v>7.2596999999999995E-2</v>
      </c>
      <c r="HZ330" s="265">
        <v>0.15551999999999999</v>
      </c>
      <c r="IA330" s="265">
        <v>0.20044000000000001</v>
      </c>
      <c r="IB330" s="265">
        <v>0.20480999999999999</v>
      </c>
      <c r="IC330" s="265">
        <v>0.20005999999999999</v>
      </c>
      <c r="ID330" s="265">
        <v>0.20368</v>
      </c>
      <c r="IE330" s="265">
        <v>0.20412</v>
      </c>
      <c r="IF330" s="265">
        <v>0.21482000000000001</v>
      </c>
      <c r="IG330" s="265">
        <v>0.25767000000000001</v>
      </c>
      <c r="IH330" s="265">
        <v>0.31019000000000002</v>
      </c>
      <c r="II330" s="265">
        <v>0.14487</v>
      </c>
      <c r="IJ330" s="265">
        <v>0.19031000000000001</v>
      </c>
      <c r="IK330" s="265">
        <v>0.19194</v>
      </c>
      <c r="IL330" s="265">
        <v>0.28265000000000001</v>
      </c>
      <c r="IM330" s="265">
        <v>0.15917000000000001</v>
      </c>
      <c r="IN330" s="265">
        <v>0.11903</v>
      </c>
      <c r="IO330" s="265">
        <v>3.2183999999999997E-2</v>
      </c>
      <c r="IP330" s="265">
        <v>0.25877</v>
      </c>
      <c r="IQ330" s="265">
        <v>0.23341999999999999</v>
      </c>
      <c r="IR330" s="265">
        <v>9.9780999999999995E-2</v>
      </c>
      <c r="IS330" s="265">
        <v>0.32799</v>
      </c>
      <c r="IT330" s="265">
        <v>8.5768999999999998E-2</v>
      </c>
      <c r="IU330" s="265">
        <v>0.25259999999999999</v>
      </c>
      <c r="IV330" s="265">
        <v>0.38127</v>
      </c>
      <c r="IW330" s="265">
        <v>0.18959999999999999</v>
      </c>
      <c r="IX330" s="265">
        <v>0.24943000000000001</v>
      </c>
      <c r="IY330" s="265">
        <v>0.15123</v>
      </c>
      <c r="IZ330" s="265">
        <v>0.14534</v>
      </c>
      <c r="JA330" s="265">
        <v>0.14874000000000001</v>
      </c>
      <c r="JB330" s="265">
        <v>0.14321</v>
      </c>
      <c r="JC330" s="265">
        <v>0.15256</v>
      </c>
      <c r="JD330" s="265">
        <v>0.16041</v>
      </c>
      <c r="JE330" s="265">
        <v>0.29669000000000001</v>
      </c>
      <c r="JF330" s="265">
        <v>6.8822999999999995E-2</v>
      </c>
      <c r="JG330" s="265">
        <v>0.22195000000000001</v>
      </c>
      <c r="JH330" s="265">
        <v>0.16667000000000001</v>
      </c>
      <c r="JI330" s="265">
        <v>0.11985</v>
      </c>
      <c r="JJ330" s="265">
        <v>0.12179</v>
      </c>
      <c r="JK330" s="265">
        <v>0.15507000000000001</v>
      </c>
      <c r="JL330" s="265">
        <v>0.15839</v>
      </c>
      <c r="JM330" s="265">
        <v>0.27877999999999997</v>
      </c>
      <c r="JN330" s="265">
        <v>0.20297999999999999</v>
      </c>
      <c r="JO330" s="265">
        <v>0.23352000000000001</v>
      </c>
      <c r="JP330" s="265">
        <v>8.3599000000000007E-2</v>
      </c>
      <c r="JQ330" s="265">
        <v>0.23991000000000001</v>
      </c>
      <c r="JR330" s="265">
        <v>0.20444000000000001</v>
      </c>
      <c r="JS330" s="265">
        <v>0.19034000000000001</v>
      </c>
      <c r="JT330" s="265">
        <v>4.9404000000000003E-2</v>
      </c>
      <c r="JU330" s="265">
        <v>0.17804</v>
      </c>
      <c r="JV330" s="265">
        <v>0.16553000000000001</v>
      </c>
      <c r="JW330" s="265">
        <v>0.24335000000000001</v>
      </c>
      <c r="JX330" s="265">
        <v>0.23549</v>
      </c>
      <c r="JY330" s="265">
        <v>0.23208000000000001</v>
      </c>
      <c r="JZ330" s="265">
        <v>0.22835</v>
      </c>
      <c r="KA330" s="265">
        <v>0.34723999999999999</v>
      </c>
      <c r="KB330" s="265">
        <v>0.46514</v>
      </c>
      <c r="KC330" s="265">
        <v>7.1415999999999993E-2</v>
      </c>
      <c r="KD330" s="265">
        <v>5.4009000000000001E-2</v>
      </c>
      <c r="KE330" s="265">
        <v>5.7757000000000003E-2</v>
      </c>
      <c r="KF330" s="265">
        <v>6.1827E-2</v>
      </c>
      <c r="KG330" s="265">
        <v>5.8966999999999999E-2</v>
      </c>
      <c r="KH330" s="265">
        <v>0.21118000000000001</v>
      </c>
      <c r="KI330" s="265">
        <v>0.17817</v>
      </c>
      <c r="KJ330" s="265">
        <v>0.17387</v>
      </c>
      <c r="KK330" s="265">
        <v>0.39659</v>
      </c>
      <c r="KL330" s="265">
        <v>0.35</v>
      </c>
      <c r="KM330" s="265">
        <v>0.89558000000000004</v>
      </c>
      <c r="KN330" s="265">
        <v>0.80503000000000002</v>
      </c>
      <c r="KO330" s="265">
        <v>0.70864000000000005</v>
      </c>
      <c r="KP330" s="265">
        <v>5.0574892490808879E-3</v>
      </c>
      <c r="KQ330" s="265">
        <v>0.55371999999999999</v>
      </c>
      <c r="KR330" s="265">
        <v>0.50085000000000002</v>
      </c>
      <c r="KS330" s="265">
        <v>0.45981</v>
      </c>
      <c r="KT330" s="265">
        <v>0.87629990543432079</v>
      </c>
      <c r="KU330" s="265">
        <v>0.62141000000000002</v>
      </c>
      <c r="KV330" s="265">
        <v>0.75592999999999999</v>
      </c>
      <c r="KW330" s="265">
        <v>0.80101999999999995</v>
      </c>
      <c r="KX330" s="265">
        <v>0.86099999999999999</v>
      </c>
      <c r="KY330" s="265">
        <v>0.94420999999999999</v>
      </c>
      <c r="KZ330" s="265">
        <v>0.99819999999999998</v>
      </c>
      <c r="LA330" s="265">
        <v>0.98104999999999998</v>
      </c>
      <c r="LB330" s="265">
        <v>0.91761999999999999</v>
      </c>
      <c r="LC330" s="265">
        <v>1</v>
      </c>
      <c r="LD330" s="265">
        <v>0</v>
      </c>
      <c r="LE330" s="265">
        <v>0</v>
      </c>
      <c r="LF330" s="265">
        <v>0</v>
      </c>
      <c r="LG330" s="265">
        <v>0</v>
      </c>
      <c r="LH330" s="431">
        <v>3.5027306876145303E-4</v>
      </c>
      <c r="LI330" s="431">
        <v>2.7327949646860361E-4</v>
      </c>
      <c r="LJ330" s="431">
        <v>2.9629681375809014E-4</v>
      </c>
      <c r="LK330" s="431">
        <v>1.2490418157540262E-4</v>
      </c>
      <c r="LL330" s="431">
        <v>1.9133613386657089E-4</v>
      </c>
      <c r="LM330" s="431">
        <v>7.5088471930939704E-5</v>
      </c>
      <c r="LN330" s="431">
        <v>1.1033165355911478E-4</v>
      </c>
      <c r="LO330" s="431">
        <v>1.3390485946729314E-5</v>
      </c>
      <c r="LP330" s="431">
        <v>6.0402086091926321E-5</v>
      </c>
      <c r="LQ330" s="431">
        <v>8.8325377873843536E-6</v>
      </c>
      <c r="LR330" s="431">
        <v>2.8683588607236743E-4</v>
      </c>
      <c r="LS330" s="431">
        <v>1.6472453717142344E-4</v>
      </c>
      <c r="LT330" s="431">
        <v>3.1895432039164007E-4</v>
      </c>
      <c r="LU330" s="431">
        <v>1.2662437802646309E-4</v>
      </c>
      <c r="LV330" s="431">
        <v>1.5832320787012577E-4</v>
      </c>
      <c r="LW330" s="431">
        <v>7.780429587000981E-5</v>
      </c>
      <c r="LX330" s="431">
        <v>1.3475347077473998E-4</v>
      </c>
      <c r="LY330" s="431">
        <v>6.5007458033505827E-5</v>
      </c>
      <c r="LZ330" s="431">
        <v>3.3353164326399565E-4</v>
      </c>
      <c r="MA330" s="431">
        <v>2.3477862123399973E-4</v>
      </c>
      <c r="MB330" s="431">
        <v>3.2349664252251387E-4</v>
      </c>
      <c r="MC330" s="431">
        <v>1.585856662131846E-4</v>
      </c>
      <c r="MD330" s="431">
        <v>8.7924854597076774E-5</v>
      </c>
      <c r="ME330" s="431">
        <v>2.0333484280854464E-4</v>
      </c>
      <c r="MF330" s="431">
        <v>2.3894874902907759E-4</v>
      </c>
      <c r="MG330" s="431">
        <v>2.0393017621245235E-4</v>
      </c>
      <c r="MH330" s="266"/>
      <c r="MI330" s="266"/>
      <c r="MJ330" s="266"/>
      <c r="MK330" s="266"/>
      <c r="ML330" s="266"/>
      <c r="MM330" s="266"/>
      <c r="MN330" s="266"/>
      <c r="MO330" s="266"/>
      <c r="MP330" s="266"/>
      <c r="MQ330" s="266"/>
      <c r="MR330" s="266"/>
      <c r="MS330" s="266"/>
      <c r="MT330" s="266"/>
      <c r="MU330" s="266"/>
      <c r="MV330" s="266"/>
      <c r="MW330" s="266"/>
      <c r="MX330" s="266"/>
      <c r="MY330" s="266"/>
      <c r="MZ330" s="266"/>
      <c r="NA330" s="266"/>
      <c r="NB330" s="266"/>
      <c r="NC330" s="266"/>
      <c r="ND330" s="266"/>
      <c r="NE330" s="266"/>
      <c r="NF330" s="266"/>
      <c r="NG330" s="266"/>
      <c r="NH330" s="266"/>
      <c r="NI330" s="266"/>
      <c r="NJ330" s="266"/>
      <c r="NK330" s="266"/>
      <c r="NL330" s="266"/>
      <c r="NM330" s="266"/>
      <c r="NN330" s="266"/>
      <c r="NO330" s="266"/>
      <c r="NP330" s="266"/>
      <c r="NQ330" s="266"/>
      <c r="NR330" s="266"/>
      <c r="NS330" s="266"/>
      <c r="NT330" s="266"/>
      <c r="NU330" s="266"/>
      <c r="NV330" s="266"/>
      <c r="NW330" s="266"/>
      <c r="NX330" s="266"/>
      <c r="NY330" s="266"/>
      <c r="NZ330" s="266"/>
      <c r="OA330" s="266"/>
      <c r="OB330" s="266"/>
      <c r="OC330" s="266"/>
      <c r="OD330" s="266"/>
      <c r="OE330" s="266"/>
      <c r="OF330" s="266"/>
      <c r="OG330" s="266"/>
      <c r="OH330" s="266"/>
      <c r="OI330" s="266"/>
      <c r="OJ330" s="266"/>
      <c r="OK330" s="266"/>
      <c r="OL330" s="266"/>
      <c r="OM330" s="266"/>
      <c r="ON330" s="267"/>
    </row>
    <row r="331" spans="1:404">
      <c r="A331" s="261">
        <v>706</v>
      </c>
      <c r="B331" s="265">
        <v>2.6745999999999999E-2</v>
      </c>
      <c r="C331" s="265">
        <v>2.7673E-2</v>
      </c>
      <c r="D331" s="265">
        <v>2.9325E-2</v>
      </c>
      <c r="E331" s="265">
        <v>3.3024999999999999E-2</v>
      </c>
      <c r="F331" s="265">
        <v>2.5319000000000001E-2</v>
      </c>
      <c r="G331" s="265">
        <v>2.4226000000000001E-2</v>
      </c>
      <c r="H331" s="265">
        <v>8.4004999999999996E-2</v>
      </c>
      <c r="I331" s="265">
        <v>0.17754</v>
      </c>
      <c r="J331" s="265">
        <v>0.15817999999999999</v>
      </c>
      <c r="K331" s="265">
        <v>4.8229000000000001E-2</v>
      </c>
      <c r="L331" s="265">
        <v>6.0352000000000003E-2</v>
      </c>
      <c r="M331" s="265">
        <v>7.9205999999999999E-2</v>
      </c>
      <c r="N331" s="265">
        <v>0.1</v>
      </c>
      <c r="O331" s="265">
        <v>4.5878000000000002E-2</v>
      </c>
      <c r="P331" s="265">
        <v>2.3400000000000001E-2</v>
      </c>
      <c r="Q331" s="265">
        <v>1.6202999999999999E-2</v>
      </c>
      <c r="R331" s="265">
        <v>3.0959E-2</v>
      </c>
      <c r="S331" s="265">
        <v>0.13345000000000001</v>
      </c>
      <c r="T331" s="265">
        <v>8.7698999999999999E-2</v>
      </c>
      <c r="U331" s="265">
        <v>0.10195</v>
      </c>
      <c r="V331" s="265">
        <v>6.6855999999999999E-2</v>
      </c>
      <c r="W331" s="265">
        <v>8.2575999999999997E-2</v>
      </c>
      <c r="X331" s="265">
        <v>6.4524999999999999E-2</v>
      </c>
      <c r="Y331" s="265">
        <v>4.8064999999999997E-2</v>
      </c>
      <c r="Z331" s="265">
        <v>3.0612E-2</v>
      </c>
      <c r="AA331" s="265">
        <v>2.8527E-2</v>
      </c>
      <c r="AB331" s="265">
        <v>1.9654999999999999E-2</v>
      </c>
      <c r="AC331" s="265">
        <v>0.18401000000000001</v>
      </c>
      <c r="AD331" s="265">
        <v>0.12298000000000001</v>
      </c>
      <c r="AE331" s="265">
        <v>6.4126000000000002E-2</v>
      </c>
      <c r="AF331" s="265">
        <v>5.2250999999999999E-2</v>
      </c>
      <c r="AG331" s="265">
        <v>9.6594000000000003E-3</v>
      </c>
      <c r="AH331" s="265">
        <v>3.5857E-2</v>
      </c>
      <c r="AI331" s="265">
        <v>7.4606000000000006E-2</v>
      </c>
      <c r="AJ331" s="265">
        <v>6.8942000000000003E-2</v>
      </c>
      <c r="AK331" s="265">
        <v>5.6184999999999999E-2</v>
      </c>
      <c r="AL331" s="265">
        <v>6.8330000000000002E-2</v>
      </c>
      <c r="AM331" s="265">
        <v>4.5619E-2</v>
      </c>
      <c r="AN331" s="265">
        <v>4.9459999999999997E-2</v>
      </c>
      <c r="AO331" s="265">
        <v>5.6483999999999999E-2</v>
      </c>
      <c r="AP331" s="265">
        <v>4.9918999999999998E-2</v>
      </c>
      <c r="AQ331" s="265">
        <v>4.1832000000000001E-2</v>
      </c>
      <c r="AR331" s="265">
        <v>5.2254000000000002E-2</v>
      </c>
      <c r="AS331" s="265">
        <v>3.6103000000000003E-2</v>
      </c>
      <c r="AT331" s="265">
        <v>3.7940000000000002E-2</v>
      </c>
      <c r="AU331" s="265">
        <v>4.5791999999999999E-2</v>
      </c>
      <c r="AV331" s="265">
        <v>3.4093999999999999E-2</v>
      </c>
      <c r="AW331" s="265">
        <v>6.3510999999999998E-2</v>
      </c>
      <c r="AX331" s="265">
        <v>5.6035000000000001E-2</v>
      </c>
      <c r="AY331" s="265">
        <v>4.6287000000000002E-2</v>
      </c>
      <c r="AZ331" s="265">
        <v>3.7332999999999998E-2</v>
      </c>
      <c r="BA331" s="265">
        <v>7.7578999999999995E-2</v>
      </c>
      <c r="BB331" s="265">
        <v>7.7578999999999995E-2</v>
      </c>
      <c r="BC331" s="265">
        <v>7.7511999999999998E-2</v>
      </c>
      <c r="BD331" s="265">
        <v>7.7578999999999995E-2</v>
      </c>
      <c r="BE331" s="265">
        <v>3.2894E-2</v>
      </c>
      <c r="BF331" s="265">
        <v>3.0481000000000001E-2</v>
      </c>
      <c r="BG331" s="265">
        <v>0.15558</v>
      </c>
      <c r="BH331" s="265">
        <v>0.15587000000000001</v>
      </c>
      <c r="BI331" s="265">
        <v>0.43240000000000001</v>
      </c>
      <c r="BJ331" s="265">
        <v>0.39233000000000001</v>
      </c>
      <c r="BK331" s="265">
        <v>8.8312000000000002E-2</v>
      </c>
      <c r="BL331" s="265">
        <v>0.17874999999999999</v>
      </c>
      <c r="BM331" s="265">
        <v>9.7560999999999995E-2</v>
      </c>
      <c r="BN331" s="265">
        <v>0.19325999999999999</v>
      </c>
      <c r="BO331" s="265">
        <v>0.22286</v>
      </c>
      <c r="BP331" s="265">
        <v>1.5573999999999999E-2</v>
      </c>
      <c r="BQ331" s="265">
        <v>0.13283</v>
      </c>
      <c r="BR331" s="265">
        <v>0.19195000000000001</v>
      </c>
      <c r="BS331" s="265">
        <v>0.13056999999999999</v>
      </c>
      <c r="BT331" s="265">
        <v>0.16467999999999999</v>
      </c>
      <c r="BU331" s="265">
        <v>1.2838E-2</v>
      </c>
      <c r="BV331" s="265">
        <v>5.6166000000000002E-3</v>
      </c>
      <c r="BW331" s="265">
        <v>0.10868</v>
      </c>
      <c r="BX331" s="265">
        <v>7.0847999999999994E-2</v>
      </c>
      <c r="BY331" s="265">
        <v>0.84558</v>
      </c>
      <c r="BZ331" s="265">
        <v>0.85223000000000004</v>
      </c>
      <c r="CA331" s="265">
        <v>0.93799999999999994</v>
      </c>
      <c r="CB331" s="265">
        <v>0.91815999999999998</v>
      </c>
      <c r="CC331" s="265">
        <v>0.99812999999999996</v>
      </c>
      <c r="CD331" s="265">
        <v>0.83962000000000003</v>
      </c>
      <c r="CE331" s="265">
        <v>0.78741000000000005</v>
      </c>
      <c r="CF331" s="265">
        <v>0.85206999999999999</v>
      </c>
      <c r="CG331" s="265">
        <v>0.80855999999999995</v>
      </c>
      <c r="CH331" s="265">
        <v>0.81035000000000001</v>
      </c>
      <c r="CI331" s="265">
        <v>0.82430000000000003</v>
      </c>
      <c r="CJ331" s="265">
        <v>0.81613999999999998</v>
      </c>
      <c r="CK331" s="265">
        <v>0.87822</v>
      </c>
      <c r="CL331" s="265">
        <v>0.76414000000000004</v>
      </c>
      <c r="CM331" s="265">
        <v>3.5427E-2</v>
      </c>
      <c r="CN331" s="265">
        <v>1.8182E-2</v>
      </c>
      <c r="CO331" s="265">
        <v>3.6833999999999999E-2</v>
      </c>
      <c r="CP331" s="265">
        <v>3.2307000000000002E-2</v>
      </c>
      <c r="CQ331" s="265">
        <v>3.0771E-2</v>
      </c>
      <c r="CR331" s="265">
        <v>0.02</v>
      </c>
      <c r="CS331" s="265">
        <v>1.8367000000000001E-2</v>
      </c>
      <c r="CT331" s="265">
        <v>2.0618999999999998E-2</v>
      </c>
      <c r="CU331" s="265">
        <v>0.02</v>
      </c>
      <c r="CV331" s="265">
        <v>3.2185999999999999E-2</v>
      </c>
      <c r="CW331" s="265">
        <v>4.0404000000000002E-2</v>
      </c>
      <c r="CX331" s="265">
        <v>2.0618999999999998E-2</v>
      </c>
      <c r="CY331" s="265">
        <v>3.9175000000000001E-2</v>
      </c>
      <c r="CZ331" s="265">
        <v>8.7238999999999997E-2</v>
      </c>
      <c r="DA331" s="265">
        <v>6.5268000000000007E-2</v>
      </c>
      <c r="DB331" s="265">
        <v>1.0101000000000001E-2</v>
      </c>
      <c r="DC331" s="265">
        <v>1.0309E-2</v>
      </c>
      <c r="DD331" s="265">
        <v>1.0101000000000001E-2</v>
      </c>
      <c r="DE331" s="265">
        <v>2.0618999999999998E-2</v>
      </c>
      <c r="DF331" s="265">
        <v>7.9999999999999996E-6</v>
      </c>
      <c r="DG331" s="265">
        <v>1.36E-5</v>
      </c>
      <c r="DH331" s="265">
        <v>9.5364000000000004E-3</v>
      </c>
      <c r="DI331" s="265">
        <v>0</v>
      </c>
      <c r="DJ331" s="265">
        <v>0</v>
      </c>
      <c r="DK331" s="265">
        <v>0</v>
      </c>
      <c r="DL331" s="265">
        <v>0</v>
      </c>
      <c r="DM331" s="265">
        <v>9.2399999999999996E-5</v>
      </c>
      <c r="DN331" s="265">
        <v>0</v>
      </c>
      <c r="DO331" s="265">
        <v>0</v>
      </c>
      <c r="DP331" s="265">
        <v>0</v>
      </c>
      <c r="DQ331" s="265">
        <v>0</v>
      </c>
      <c r="DR331" s="265">
        <v>1.9506E-3</v>
      </c>
      <c r="DS331" s="265">
        <v>7.979E-3</v>
      </c>
      <c r="DT331" s="265">
        <v>1.1552E-2</v>
      </c>
      <c r="DU331" s="265">
        <v>0</v>
      </c>
      <c r="DV331" s="265">
        <v>0</v>
      </c>
      <c r="DW331" s="265">
        <v>0</v>
      </c>
      <c r="DX331" s="265">
        <v>2.6756000000000002E-3</v>
      </c>
      <c r="DY331" s="265">
        <v>1.6848E-3</v>
      </c>
      <c r="DZ331" s="265">
        <v>0</v>
      </c>
      <c r="EA331" s="265">
        <v>0</v>
      </c>
      <c r="EB331" s="265">
        <v>0</v>
      </c>
      <c r="EC331" s="265">
        <v>0</v>
      </c>
      <c r="ED331" s="265">
        <v>0</v>
      </c>
      <c r="EE331" s="265">
        <v>0</v>
      </c>
      <c r="EF331" s="265">
        <v>7.762E-4</v>
      </c>
      <c r="EG331" s="265">
        <v>0</v>
      </c>
      <c r="EH331" s="265">
        <v>0</v>
      </c>
      <c r="EI331" s="265">
        <v>3.0612E-2</v>
      </c>
      <c r="EJ331" s="265">
        <v>2.0618999999999998E-2</v>
      </c>
      <c r="EK331" s="265">
        <v>1.0101000000000001E-2</v>
      </c>
      <c r="EL331" s="265">
        <v>1.0416999999999999E-2</v>
      </c>
      <c r="EM331" s="265">
        <v>0</v>
      </c>
      <c r="EN331" s="265">
        <v>0</v>
      </c>
      <c r="EO331" s="265">
        <v>9.2642000000000002E-2</v>
      </c>
      <c r="EP331" s="265">
        <v>4.0842000000000003E-2</v>
      </c>
      <c r="EQ331" s="265">
        <v>1.3301999999999999E-3</v>
      </c>
      <c r="ER331" s="265">
        <v>1.5658E-3</v>
      </c>
      <c r="ES331" s="265">
        <v>1.6178E-3</v>
      </c>
      <c r="ET331" s="265">
        <v>1.5353999999999999E-3</v>
      </c>
      <c r="EU331" s="265">
        <v>1.4418E-3</v>
      </c>
      <c r="EV331" s="265">
        <v>1.2672E-3</v>
      </c>
      <c r="EW331" s="265">
        <v>1.3718000000000001E-3</v>
      </c>
      <c r="EX331" s="265">
        <v>1.377E-3</v>
      </c>
      <c r="EY331" s="265">
        <v>1.3676000000000001E-3</v>
      </c>
      <c r="EZ331" s="265">
        <v>4.4697000000000001E-2</v>
      </c>
      <c r="FA331" s="265">
        <v>1.7856E-3</v>
      </c>
      <c r="FB331" s="265">
        <v>1.5560000000000001E-3</v>
      </c>
      <c r="FC331" s="265">
        <v>1.3489999999999999E-3</v>
      </c>
      <c r="FD331" s="265">
        <v>1.7371999999999999E-3</v>
      </c>
      <c r="FE331" s="265">
        <v>1.2078E-3</v>
      </c>
      <c r="FF331" s="265">
        <v>1.694E-3</v>
      </c>
      <c r="FG331" s="265">
        <v>1.8320000000000001E-3</v>
      </c>
      <c r="FH331" s="265">
        <v>1.6146000000000001E-3</v>
      </c>
      <c r="FI331" s="265">
        <v>1.4844000000000001E-3</v>
      </c>
      <c r="FJ331" s="265">
        <v>0</v>
      </c>
      <c r="FK331" s="265">
        <v>0</v>
      </c>
      <c r="FL331" s="265">
        <v>2.2387000000000001E-2</v>
      </c>
      <c r="FM331" s="265">
        <v>2.4598999999999999E-2</v>
      </c>
      <c r="FN331" s="265">
        <v>0.23602000000000001</v>
      </c>
      <c r="FO331" s="265">
        <v>0.30399999999999999</v>
      </c>
      <c r="FP331" s="265">
        <v>5.3747999999999997E-2</v>
      </c>
      <c r="FQ331" s="265">
        <v>0.25994</v>
      </c>
      <c r="FR331" s="265">
        <v>0.18009</v>
      </c>
      <c r="FS331" s="265">
        <v>0.16980000000000001</v>
      </c>
      <c r="FT331" s="265">
        <v>0.38524000000000003</v>
      </c>
      <c r="FU331" s="265">
        <v>0.37959999999999999</v>
      </c>
      <c r="FV331" s="265">
        <v>0.13741</v>
      </c>
      <c r="FW331" s="265">
        <v>6.4006999999999994E-2</v>
      </c>
      <c r="FX331" s="265">
        <v>0.24248</v>
      </c>
      <c r="FY331" s="265">
        <v>5.8148999999999999E-2</v>
      </c>
      <c r="FZ331" s="265">
        <v>6.4006999999999994E-2</v>
      </c>
      <c r="GA331" s="265">
        <v>0.22173000000000001</v>
      </c>
      <c r="GB331" s="265">
        <v>0.10152</v>
      </c>
      <c r="GC331" s="265">
        <v>0.12132999999999999</v>
      </c>
      <c r="GD331" s="265">
        <v>0.35354000000000002</v>
      </c>
      <c r="GE331" s="265">
        <v>0.19509000000000001</v>
      </c>
      <c r="GF331" s="265">
        <v>0.23755999999999999</v>
      </c>
      <c r="GG331" s="265">
        <v>9.8454E-2</v>
      </c>
      <c r="GH331" s="265">
        <v>0.10908</v>
      </c>
      <c r="GI331" s="265">
        <v>9.5500000000000002E-2</v>
      </c>
      <c r="GJ331" s="265">
        <v>0.31668000000000002</v>
      </c>
      <c r="GK331" s="265">
        <v>0.33139999999999997</v>
      </c>
      <c r="GL331" s="265">
        <v>0.16722999999999999</v>
      </c>
      <c r="GM331" s="265">
        <v>0.28966999999999998</v>
      </c>
      <c r="GN331" s="265">
        <v>0.14047999999999999</v>
      </c>
      <c r="GO331" s="265">
        <v>0.29888999999999999</v>
      </c>
      <c r="GP331" s="265">
        <v>0.22883999999999999</v>
      </c>
      <c r="GQ331" s="265">
        <v>0.23307</v>
      </c>
      <c r="GR331" s="265">
        <v>0.20862</v>
      </c>
      <c r="GS331" s="265">
        <v>0.24043999999999999</v>
      </c>
      <c r="GT331" s="265">
        <v>0.23488999999999999</v>
      </c>
      <c r="GU331" s="265">
        <v>0.23651</v>
      </c>
      <c r="GV331" s="265">
        <v>0.23515</v>
      </c>
      <c r="GW331" s="265">
        <v>0.191</v>
      </c>
      <c r="GX331" s="265">
        <v>0.30123</v>
      </c>
      <c r="GY331" s="265">
        <v>6.3882999999999995E-2</v>
      </c>
      <c r="GZ331" s="265">
        <v>4.9604000000000002E-2</v>
      </c>
      <c r="HA331" s="265">
        <v>0.27811999999999998</v>
      </c>
      <c r="HB331" s="265">
        <v>0.25247000000000003</v>
      </c>
      <c r="HC331" s="265">
        <v>0.21390000000000001</v>
      </c>
      <c r="HD331" s="265">
        <v>0.13752</v>
      </c>
      <c r="HE331" s="265">
        <v>0.30097000000000002</v>
      </c>
      <c r="HF331" s="265">
        <v>0.12587999999999999</v>
      </c>
      <c r="HG331" s="265">
        <v>0.30198999999999998</v>
      </c>
      <c r="HH331" s="265">
        <v>0.30175000000000002</v>
      </c>
      <c r="HI331" s="265">
        <v>0.30095</v>
      </c>
      <c r="HJ331" s="265">
        <v>0.13814000000000001</v>
      </c>
      <c r="HK331" s="265">
        <v>0.33327000000000001</v>
      </c>
      <c r="HL331" s="265">
        <v>0.30995</v>
      </c>
      <c r="HM331" s="265">
        <v>0.23114000000000001</v>
      </c>
      <c r="HN331" s="265">
        <v>0.22635</v>
      </c>
      <c r="HO331" s="265">
        <v>0.22448000000000001</v>
      </c>
      <c r="HP331" s="265">
        <v>0.24057999999999999</v>
      </c>
      <c r="HQ331" s="265">
        <v>0.13600000000000001</v>
      </c>
      <c r="HR331" s="265">
        <v>0.12945999999999999</v>
      </c>
      <c r="HS331" s="265">
        <v>0.19461000000000001</v>
      </c>
      <c r="HT331" s="265">
        <v>0.12781999999999999</v>
      </c>
      <c r="HU331" s="265">
        <v>0.1328</v>
      </c>
      <c r="HV331" s="265">
        <v>0.22972000000000001</v>
      </c>
      <c r="HW331" s="265">
        <v>9.0566999999999995E-2</v>
      </c>
      <c r="HX331" s="265">
        <v>0.12075</v>
      </c>
      <c r="HY331" s="265">
        <v>7.0763000000000006E-2</v>
      </c>
      <c r="HZ331" s="265">
        <v>0.15195</v>
      </c>
      <c r="IA331" s="265">
        <v>0.19564999999999999</v>
      </c>
      <c r="IB331" s="265">
        <v>0.2</v>
      </c>
      <c r="IC331" s="265">
        <v>0.19539000000000001</v>
      </c>
      <c r="ID331" s="265">
        <v>0.19891</v>
      </c>
      <c r="IE331" s="265">
        <v>0.19883999999999999</v>
      </c>
      <c r="IF331" s="265">
        <v>0.20957999999999999</v>
      </c>
      <c r="IG331" s="265">
        <v>0.25147000000000003</v>
      </c>
      <c r="IH331" s="265">
        <v>0.30347000000000002</v>
      </c>
      <c r="II331" s="265">
        <v>0.14137</v>
      </c>
      <c r="IJ331" s="265">
        <v>0.18498999999999999</v>
      </c>
      <c r="IK331" s="265">
        <v>0.18676000000000001</v>
      </c>
      <c r="IL331" s="265">
        <v>0.27601999999999999</v>
      </c>
      <c r="IM331" s="265">
        <v>0.15539</v>
      </c>
      <c r="IN331" s="265">
        <v>0.11602</v>
      </c>
      <c r="IO331" s="265">
        <v>3.1035E-2</v>
      </c>
      <c r="IP331" s="265">
        <v>0.25275999999999998</v>
      </c>
      <c r="IQ331" s="265">
        <v>0.22772999999999999</v>
      </c>
      <c r="IR331" s="265">
        <v>9.7501000000000004E-2</v>
      </c>
      <c r="IS331" s="265">
        <v>0.32067000000000001</v>
      </c>
      <c r="IT331" s="265">
        <v>8.3922999999999998E-2</v>
      </c>
      <c r="IU331" s="265">
        <v>0.24654999999999999</v>
      </c>
      <c r="IV331" s="265">
        <v>0.37242999999999998</v>
      </c>
      <c r="IW331" s="265">
        <v>0.18473000000000001</v>
      </c>
      <c r="IX331" s="265">
        <v>0.24340999999999999</v>
      </c>
      <c r="IY331" s="265">
        <v>0.14731</v>
      </c>
      <c r="IZ331" s="265">
        <v>0.14168</v>
      </c>
      <c r="JA331" s="265">
        <v>0.14498</v>
      </c>
      <c r="JB331" s="265">
        <v>0.1396</v>
      </c>
      <c r="JC331" s="265">
        <v>0.14846999999999999</v>
      </c>
      <c r="JD331" s="265">
        <v>0.15645000000000001</v>
      </c>
      <c r="JE331" s="265">
        <v>0.28956999999999999</v>
      </c>
      <c r="JF331" s="265">
        <v>6.7228999999999997E-2</v>
      </c>
      <c r="JG331" s="265">
        <v>0.21661</v>
      </c>
      <c r="JH331" s="265">
        <v>0.16253999999999999</v>
      </c>
      <c r="JI331" s="265">
        <v>0.11726</v>
      </c>
      <c r="JJ331" s="265">
        <v>0.11928999999999999</v>
      </c>
      <c r="JK331" s="265">
        <v>0.15196000000000001</v>
      </c>
      <c r="JL331" s="265">
        <v>0.15540000000000001</v>
      </c>
      <c r="JM331" s="265">
        <v>0.27231</v>
      </c>
      <c r="JN331" s="265">
        <v>0.19738</v>
      </c>
      <c r="JO331" s="265">
        <v>0.22796</v>
      </c>
      <c r="JP331" s="265">
        <v>8.1128000000000006E-2</v>
      </c>
      <c r="JQ331" s="265">
        <v>0.2339</v>
      </c>
      <c r="JR331" s="265">
        <v>0.1988</v>
      </c>
      <c r="JS331" s="265">
        <v>0.18556</v>
      </c>
      <c r="JT331" s="265">
        <v>4.8233999999999999E-2</v>
      </c>
      <c r="JU331" s="265">
        <v>0.17346</v>
      </c>
      <c r="JV331" s="265">
        <v>0.16113</v>
      </c>
      <c r="JW331" s="265">
        <v>0.23694000000000001</v>
      </c>
      <c r="JX331" s="265">
        <v>0.22986000000000001</v>
      </c>
      <c r="JY331" s="265">
        <v>0.22639999999999999</v>
      </c>
      <c r="JZ331" s="265">
        <v>0.22237000000000001</v>
      </c>
      <c r="KA331" s="265">
        <v>0.33951999999999999</v>
      </c>
      <c r="KB331" s="265">
        <v>0.45504</v>
      </c>
      <c r="KC331" s="265">
        <v>6.9695999999999994E-2</v>
      </c>
      <c r="KD331" s="265">
        <v>5.2685999999999997E-2</v>
      </c>
      <c r="KE331" s="265">
        <v>5.6353E-2</v>
      </c>
      <c r="KF331" s="265">
        <v>6.037E-2</v>
      </c>
      <c r="KG331" s="265">
        <v>5.7572999999999999E-2</v>
      </c>
      <c r="KH331" s="265">
        <v>0.20702000000000001</v>
      </c>
      <c r="KI331" s="265">
        <v>0.17352999999999999</v>
      </c>
      <c r="KJ331" s="265">
        <v>0.16933000000000001</v>
      </c>
      <c r="KK331" s="265">
        <v>0.38850000000000001</v>
      </c>
      <c r="KL331" s="265">
        <v>0.34176000000000001</v>
      </c>
      <c r="KM331" s="265">
        <v>0.89681999999999995</v>
      </c>
      <c r="KN331" s="265">
        <v>0.80694999999999995</v>
      </c>
      <c r="KO331" s="265">
        <v>0.71089000000000002</v>
      </c>
      <c r="KP331" s="265">
        <v>5.079497482171437E-3</v>
      </c>
      <c r="KQ331" s="265">
        <v>0.55603000000000002</v>
      </c>
      <c r="KR331" s="265">
        <v>0.50309999999999999</v>
      </c>
      <c r="KS331" s="265">
        <v>0.46198</v>
      </c>
      <c r="KT331" s="265">
        <v>0.87637980607929122</v>
      </c>
      <c r="KU331" s="265">
        <v>0.62604000000000004</v>
      </c>
      <c r="KV331" s="265">
        <v>0.75931999999999999</v>
      </c>
      <c r="KW331" s="265">
        <v>0.80391000000000001</v>
      </c>
      <c r="KX331" s="265">
        <v>0.86317999999999995</v>
      </c>
      <c r="KY331" s="265">
        <v>0.94532000000000005</v>
      </c>
      <c r="KZ331" s="265">
        <v>0.99836000000000003</v>
      </c>
      <c r="LA331" s="265">
        <v>0.98045000000000004</v>
      </c>
      <c r="LB331" s="265">
        <v>0.91651000000000005</v>
      </c>
      <c r="LC331" s="265">
        <v>1</v>
      </c>
      <c r="LD331" s="265">
        <v>0</v>
      </c>
      <c r="LE331" s="265">
        <v>0</v>
      </c>
      <c r="LF331" s="265">
        <v>0</v>
      </c>
      <c r="LG331" s="265">
        <v>0</v>
      </c>
      <c r="LH331" s="431">
        <v>3.3754186006262898E-4</v>
      </c>
      <c r="LI331" s="431">
        <v>2.5493634166195989E-4</v>
      </c>
      <c r="LJ331" s="431">
        <v>2.8360399301163852E-4</v>
      </c>
      <c r="LK331" s="431">
        <v>1.2234708992764354E-4</v>
      </c>
      <c r="LL331" s="431">
        <v>1.8687041301745921E-4</v>
      </c>
      <c r="LM331" s="431">
        <v>7.4777453846763819E-5</v>
      </c>
      <c r="LN331" s="431">
        <v>1.059902278939262E-4</v>
      </c>
      <c r="LO331" s="431">
        <v>2.0648434656322934E-5</v>
      </c>
      <c r="LP331" s="431">
        <v>5.9825739299412817E-5</v>
      </c>
      <c r="LQ331" s="431">
        <v>1.1551082025107462E-5</v>
      </c>
      <c r="LR331" s="431">
        <v>2.7443253202363849E-4</v>
      </c>
      <c r="LS331" s="431">
        <v>1.5711822197772563E-4</v>
      </c>
      <c r="LT331" s="431">
        <v>3.0832854099571705E-4</v>
      </c>
      <c r="LU331" s="431">
        <v>1.2625842646230012E-4</v>
      </c>
      <c r="LV331" s="431">
        <v>1.5032174997031689E-4</v>
      </c>
      <c r="LW331" s="431">
        <v>7.938957423903048E-5</v>
      </c>
      <c r="LX331" s="431">
        <v>1.300332514801994E-4</v>
      </c>
      <c r="LY331" s="431">
        <v>6.9306261138990521E-5</v>
      </c>
      <c r="LZ331" s="431">
        <v>3.2276121783070266E-4</v>
      </c>
      <c r="MA331" s="431">
        <v>2.2217852529138327E-4</v>
      </c>
      <c r="MB331" s="431">
        <v>3.0934356618672609E-4</v>
      </c>
      <c r="MC331" s="431">
        <v>1.4845449186395854E-4</v>
      </c>
      <c r="MD331" s="431">
        <v>8.7888125563040376E-5</v>
      </c>
      <c r="ME331" s="431">
        <v>1.9985757535323501E-4</v>
      </c>
      <c r="MF331" s="431">
        <v>2.323165099369362E-4</v>
      </c>
      <c r="MG331" s="431">
        <v>1.9993470050394535E-4</v>
      </c>
      <c r="MH331" s="266"/>
      <c r="MI331" s="266"/>
      <c r="MJ331" s="266"/>
      <c r="MK331" s="266"/>
      <c r="ML331" s="266"/>
      <c r="MM331" s="266"/>
      <c r="MN331" s="266"/>
      <c r="MO331" s="266"/>
      <c r="MP331" s="266"/>
      <c r="MQ331" s="266"/>
      <c r="MR331" s="266"/>
      <c r="MS331" s="266"/>
      <c r="MT331" s="266"/>
      <c r="MU331" s="266"/>
      <c r="MV331" s="266"/>
      <c r="MW331" s="266"/>
      <c r="MX331" s="266"/>
      <c r="MY331" s="266"/>
      <c r="MZ331" s="266"/>
      <c r="NA331" s="266"/>
      <c r="NB331" s="266"/>
      <c r="NC331" s="266"/>
      <c r="ND331" s="266"/>
      <c r="NE331" s="266"/>
      <c r="NF331" s="266"/>
      <c r="NG331" s="266"/>
      <c r="NH331" s="266"/>
      <c r="NI331" s="266"/>
      <c r="NJ331" s="266"/>
      <c r="NK331" s="266"/>
      <c r="NL331" s="266"/>
      <c r="NM331" s="266"/>
      <c r="NN331" s="266"/>
      <c r="NO331" s="266"/>
      <c r="NP331" s="266"/>
      <c r="NQ331" s="266"/>
      <c r="NR331" s="266"/>
      <c r="NS331" s="266"/>
      <c r="NT331" s="266"/>
      <c r="NU331" s="266"/>
      <c r="NV331" s="266"/>
      <c r="NW331" s="266"/>
      <c r="NX331" s="266"/>
      <c r="NY331" s="266"/>
      <c r="NZ331" s="266"/>
      <c r="OA331" s="266"/>
      <c r="OB331" s="266"/>
      <c r="OC331" s="266"/>
      <c r="OD331" s="266"/>
      <c r="OE331" s="266"/>
      <c r="OF331" s="266"/>
      <c r="OG331" s="266"/>
      <c r="OH331" s="266"/>
      <c r="OI331" s="266"/>
      <c r="OJ331" s="266"/>
      <c r="OK331" s="266"/>
      <c r="OL331" s="266"/>
      <c r="OM331" s="266"/>
      <c r="ON331" s="267"/>
    </row>
    <row r="332" spans="1:404">
      <c r="A332" s="261">
        <v>707</v>
      </c>
      <c r="B332" s="265">
        <v>2.6242000000000001E-2</v>
      </c>
      <c r="C332" s="265">
        <v>2.7043999999999999E-2</v>
      </c>
      <c r="D332" s="265">
        <v>2.8509E-2</v>
      </c>
      <c r="E332" s="265">
        <v>3.2034E-2</v>
      </c>
      <c r="F332" s="265">
        <v>2.4878000000000001E-2</v>
      </c>
      <c r="G332" s="265">
        <v>2.3612000000000001E-2</v>
      </c>
      <c r="H332" s="265">
        <v>8.2600999999999994E-2</v>
      </c>
      <c r="I332" s="265">
        <v>0.17443</v>
      </c>
      <c r="J332" s="265">
        <v>0.15543000000000001</v>
      </c>
      <c r="K332" s="265">
        <v>5.1404999999999999E-2</v>
      </c>
      <c r="L332" s="265">
        <v>6.4415E-2</v>
      </c>
      <c r="M332" s="265">
        <v>8.4867999999999999E-2</v>
      </c>
      <c r="N332" s="265">
        <v>9.8548999999999998E-2</v>
      </c>
      <c r="O332" s="265">
        <v>4.5654E-2</v>
      </c>
      <c r="P332" s="265">
        <v>2.2917E-2</v>
      </c>
      <c r="Q332" s="265">
        <v>1.5746E-2</v>
      </c>
      <c r="R332" s="265">
        <v>3.0183000000000001E-2</v>
      </c>
      <c r="S332" s="265">
        <v>0.13191</v>
      </c>
      <c r="T332" s="265">
        <v>8.5349999999999995E-2</v>
      </c>
      <c r="U332" s="265">
        <v>0.10176</v>
      </c>
      <c r="V332" s="265">
        <v>6.4574000000000006E-2</v>
      </c>
      <c r="W332" s="265">
        <v>9.0064000000000005E-2</v>
      </c>
      <c r="X332" s="265">
        <v>6.8631999999999999E-2</v>
      </c>
      <c r="Y332" s="265">
        <v>5.0813999999999998E-2</v>
      </c>
      <c r="Z332" s="265">
        <v>3.2018999999999999E-2</v>
      </c>
      <c r="AA332" s="265">
        <v>2.8077999999999999E-2</v>
      </c>
      <c r="AB332" s="265">
        <v>1.9186000000000002E-2</v>
      </c>
      <c r="AC332" s="265">
        <v>0.18068000000000001</v>
      </c>
      <c r="AD332" s="265">
        <v>0.12071</v>
      </c>
      <c r="AE332" s="265">
        <v>6.9703000000000001E-2</v>
      </c>
      <c r="AF332" s="265">
        <v>5.6203000000000003E-2</v>
      </c>
      <c r="AG332" s="265">
        <v>9.1838000000000006E-3</v>
      </c>
      <c r="AH332" s="265">
        <v>3.9040999999999999E-2</v>
      </c>
      <c r="AI332" s="265">
        <v>8.3831000000000003E-2</v>
      </c>
      <c r="AJ332" s="265">
        <v>7.4566999999999994E-2</v>
      </c>
      <c r="AK332" s="265">
        <v>6.1823999999999997E-2</v>
      </c>
      <c r="AL332" s="265">
        <v>7.7136999999999997E-2</v>
      </c>
      <c r="AM332" s="265">
        <v>5.0630000000000001E-2</v>
      </c>
      <c r="AN332" s="265">
        <v>5.5216000000000001E-2</v>
      </c>
      <c r="AO332" s="265">
        <v>6.3519999999999993E-2</v>
      </c>
      <c r="AP332" s="265">
        <v>5.4824999999999999E-2</v>
      </c>
      <c r="AQ332" s="265">
        <v>4.6269999999999999E-2</v>
      </c>
      <c r="AR332" s="265">
        <v>5.8631000000000003E-2</v>
      </c>
      <c r="AS332" s="265">
        <v>4.0131E-2</v>
      </c>
      <c r="AT332" s="265">
        <v>4.1749000000000001E-2</v>
      </c>
      <c r="AU332" s="265">
        <v>5.0879000000000001E-2</v>
      </c>
      <c r="AV332" s="265">
        <v>3.6831000000000003E-2</v>
      </c>
      <c r="AW332" s="265">
        <v>6.9680000000000006E-2</v>
      </c>
      <c r="AX332" s="265">
        <v>6.0831999999999997E-2</v>
      </c>
      <c r="AY332" s="265">
        <v>5.0411999999999998E-2</v>
      </c>
      <c r="AZ332" s="265">
        <v>4.0820000000000002E-2</v>
      </c>
      <c r="BA332" s="265">
        <v>8.7045999999999998E-2</v>
      </c>
      <c r="BB332" s="265">
        <v>8.7045999999999998E-2</v>
      </c>
      <c r="BC332" s="265">
        <v>8.6971999999999994E-2</v>
      </c>
      <c r="BD332" s="265">
        <v>8.7045999999999998E-2</v>
      </c>
      <c r="BE332" s="265">
        <v>3.2132000000000001E-2</v>
      </c>
      <c r="BF332" s="265">
        <v>2.9659999999999999E-2</v>
      </c>
      <c r="BG332" s="265">
        <v>0.15523999999999999</v>
      </c>
      <c r="BH332" s="265">
        <v>0.15695000000000001</v>
      </c>
      <c r="BI332" s="265">
        <v>0.42969000000000002</v>
      </c>
      <c r="BJ332" s="265">
        <v>0.39011000000000001</v>
      </c>
      <c r="BK332" s="265">
        <v>8.5713999999999999E-2</v>
      </c>
      <c r="BL332" s="265">
        <v>0.17824000000000001</v>
      </c>
      <c r="BM332" s="265">
        <v>9.7560999999999995E-2</v>
      </c>
      <c r="BN332" s="265">
        <v>0.19270999999999999</v>
      </c>
      <c r="BO332" s="265">
        <v>0.21714</v>
      </c>
      <c r="BP332" s="265">
        <v>1.5306999999999999E-2</v>
      </c>
      <c r="BQ332" s="265">
        <v>0.13103999999999999</v>
      </c>
      <c r="BR332" s="265">
        <v>0.18809999999999999</v>
      </c>
      <c r="BS332" s="265">
        <v>0.12870000000000001</v>
      </c>
      <c r="BT332" s="265">
        <v>0.16047</v>
      </c>
      <c r="BU332" s="265">
        <v>1.2573000000000001E-2</v>
      </c>
      <c r="BV332" s="265">
        <v>5.4482000000000003E-3</v>
      </c>
      <c r="BW332" s="265">
        <v>8.9841000000000004E-2</v>
      </c>
      <c r="BX332" s="265">
        <v>5.5879999999999999E-2</v>
      </c>
      <c r="BY332" s="265">
        <v>0.84841</v>
      </c>
      <c r="BZ332" s="265">
        <v>0.85463999999999996</v>
      </c>
      <c r="CA332" s="265">
        <v>0.93600000000000005</v>
      </c>
      <c r="CB332" s="265">
        <v>0.92103000000000002</v>
      </c>
      <c r="CC332" s="265">
        <v>0.99775000000000003</v>
      </c>
      <c r="CD332" s="265">
        <v>0.84233999999999998</v>
      </c>
      <c r="CE332" s="265">
        <v>0.79029000000000005</v>
      </c>
      <c r="CF332" s="265">
        <v>0.85450999999999999</v>
      </c>
      <c r="CG332" s="265">
        <v>0.81135000000000002</v>
      </c>
      <c r="CH332" s="265">
        <v>0.81303000000000003</v>
      </c>
      <c r="CI332" s="265">
        <v>0.82728000000000002</v>
      </c>
      <c r="CJ332" s="265">
        <v>0.81899</v>
      </c>
      <c r="CK332" s="265">
        <v>0.88136999999999999</v>
      </c>
      <c r="CL332" s="265">
        <v>0.77163000000000004</v>
      </c>
      <c r="CM332" s="265">
        <v>3.4702999999999998E-2</v>
      </c>
      <c r="CN332" s="265">
        <v>1.6161999999999999E-2</v>
      </c>
      <c r="CO332" s="265">
        <v>3.5999999999999997E-2</v>
      </c>
      <c r="CP332" s="265">
        <v>3.1440000000000003E-2</v>
      </c>
      <c r="CQ332" s="265">
        <v>2.9944999999999999E-2</v>
      </c>
      <c r="CR332" s="265">
        <v>0.02</v>
      </c>
      <c r="CS332" s="265">
        <v>1.6326E-2</v>
      </c>
      <c r="CT332" s="265">
        <v>2.0618999999999998E-2</v>
      </c>
      <c r="CU332" s="265">
        <v>0.02</v>
      </c>
      <c r="CV332" s="265">
        <v>3.1647000000000002E-2</v>
      </c>
      <c r="CW332" s="265">
        <v>4.0404000000000002E-2</v>
      </c>
      <c r="CX332" s="265">
        <v>2.0618999999999998E-2</v>
      </c>
      <c r="CY332" s="265">
        <v>3.7113E-2</v>
      </c>
      <c r="CZ332" s="265">
        <v>8.5248000000000004E-2</v>
      </c>
      <c r="DA332" s="265">
        <v>6.3160999999999995E-2</v>
      </c>
      <c r="DB332" s="265">
        <v>1.0101000000000001E-2</v>
      </c>
      <c r="DC332" s="265">
        <v>1.0309E-2</v>
      </c>
      <c r="DD332" s="265">
        <v>1.0101000000000001E-2</v>
      </c>
      <c r="DE332" s="265">
        <v>2.0618999999999998E-2</v>
      </c>
      <c r="DF332" s="265">
        <v>6.9999999999999999E-6</v>
      </c>
      <c r="DG332" s="265">
        <v>1.22E-5</v>
      </c>
      <c r="DH332" s="265">
        <v>9.4798E-3</v>
      </c>
      <c r="DI332" s="265">
        <v>0</v>
      </c>
      <c r="DJ332" s="265">
        <v>0</v>
      </c>
      <c r="DK332" s="265">
        <v>0</v>
      </c>
      <c r="DL332" s="265">
        <v>0</v>
      </c>
      <c r="DM332" s="265">
        <v>9.98E-5</v>
      </c>
      <c r="DN332" s="265">
        <v>0</v>
      </c>
      <c r="DO332" s="265">
        <v>0</v>
      </c>
      <c r="DP332" s="265">
        <v>0</v>
      </c>
      <c r="DQ332" s="265">
        <v>0</v>
      </c>
      <c r="DR332" s="265">
        <v>1.9511999999999999E-3</v>
      </c>
      <c r="DS332" s="265">
        <v>8.0879999999999997E-3</v>
      </c>
      <c r="DT332" s="265">
        <v>1.1232000000000001E-2</v>
      </c>
      <c r="DU332" s="265">
        <v>0</v>
      </c>
      <c r="DV332" s="265">
        <v>0</v>
      </c>
      <c r="DW332" s="265">
        <v>0</v>
      </c>
      <c r="DX332" s="265">
        <v>2.7502E-3</v>
      </c>
      <c r="DY332" s="265">
        <v>1.2635999999999999E-3</v>
      </c>
      <c r="DZ332" s="265">
        <v>0</v>
      </c>
      <c r="EA332" s="265">
        <v>0</v>
      </c>
      <c r="EB332" s="265">
        <v>0</v>
      </c>
      <c r="EC332" s="265">
        <v>0</v>
      </c>
      <c r="ED332" s="265">
        <v>0</v>
      </c>
      <c r="EE332" s="265">
        <v>0</v>
      </c>
      <c r="EF332" s="265">
        <v>7.8439999999999998E-4</v>
      </c>
      <c r="EG332" s="265">
        <v>0</v>
      </c>
      <c r="EH332" s="265">
        <v>0</v>
      </c>
      <c r="EI332" s="265">
        <v>3.0612E-2</v>
      </c>
      <c r="EJ332" s="265">
        <v>2.0618999999999998E-2</v>
      </c>
      <c r="EK332" s="265">
        <v>1.0101000000000001E-2</v>
      </c>
      <c r="EL332" s="265">
        <v>1.0416999999999999E-2</v>
      </c>
      <c r="EM332" s="265">
        <v>0</v>
      </c>
      <c r="EN332" s="265">
        <v>0</v>
      </c>
      <c r="EO332" s="265">
        <v>9.0697E-2</v>
      </c>
      <c r="EP332" s="265">
        <v>3.9648999999999997E-2</v>
      </c>
      <c r="EQ332" s="265">
        <v>1.3184E-3</v>
      </c>
      <c r="ER332" s="265">
        <v>1.5846E-3</v>
      </c>
      <c r="ES332" s="265">
        <v>1.5885999999999999E-3</v>
      </c>
      <c r="ET332" s="265">
        <v>1.5248E-3</v>
      </c>
      <c r="EU332" s="265">
        <v>1.4376E-3</v>
      </c>
      <c r="EV332" s="265">
        <v>1.2424000000000001E-3</v>
      </c>
      <c r="EW332" s="265">
        <v>1.3385999999999999E-3</v>
      </c>
      <c r="EX332" s="265">
        <v>1.364E-3</v>
      </c>
      <c r="EY332" s="265">
        <v>1.3702E-3</v>
      </c>
      <c r="EZ332" s="265">
        <v>4.3483000000000001E-2</v>
      </c>
      <c r="FA332" s="265">
        <v>1.7422E-3</v>
      </c>
      <c r="FB332" s="265">
        <v>1.5250000000000001E-3</v>
      </c>
      <c r="FC332" s="265">
        <v>1.3259999999999999E-3</v>
      </c>
      <c r="FD332" s="265">
        <v>1.7194000000000001E-3</v>
      </c>
      <c r="FE332" s="265">
        <v>1.2026000000000001E-3</v>
      </c>
      <c r="FF332" s="265">
        <v>1.6509999999999999E-3</v>
      </c>
      <c r="FG332" s="265">
        <v>1.8E-3</v>
      </c>
      <c r="FH332" s="265">
        <v>1.5682000000000001E-3</v>
      </c>
      <c r="FI332" s="265">
        <v>1.4457999999999999E-3</v>
      </c>
      <c r="FJ332" s="265">
        <v>0</v>
      </c>
      <c r="FK332" s="265">
        <v>0</v>
      </c>
      <c r="FL332" s="265">
        <v>2.1616E-2</v>
      </c>
      <c r="FM332" s="265">
        <v>2.3788E-2</v>
      </c>
      <c r="FN332" s="265">
        <v>0.22838</v>
      </c>
      <c r="FO332" s="265">
        <v>0.29799999999999999</v>
      </c>
      <c r="FP332" s="265">
        <v>5.2491000000000003E-2</v>
      </c>
      <c r="FQ332" s="265">
        <v>0.25422</v>
      </c>
      <c r="FR332" s="265">
        <v>0.17483000000000001</v>
      </c>
      <c r="FS332" s="265">
        <v>0.16471</v>
      </c>
      <c r="FT332" s="265">
        <v>0.37540000000000001</v>
      </c>
      <c r="FU332" s="265">
        <v>0.37060999999999999</v>
      </c>
      <c r="FV332" s="265">
        <v>0.13403000000000001</v>
      </c>
      <c r="FW332" s="265">
        <v>6.2562000000000006E-2</v>
      </c>
      <c r="FX332" s="265">
        <v>0.23699000000000001</v>
      </c>
      <c r="FY332" s="265">
        <v>5.6827999999999997E-2</v>
      </c>
      <c r="FZ332" s="265">
        <v>6.2562000000000006E-2</v>
      </c>
      <c r="GA332" s="265">
        <v>0.21651999999999999</v>
      </c>
      <c r="GB332" s="265">
        <v>9.9278000000000005E-2</v>
      </c>
      <c r="GC332" s="265">
        <v>0.1179</v>
      </c>
      <c r="GD332" s="265">
        <v>0.34538000000000002</v>
      </c>
      <c r="GE332" s="265">
        <v>0.19026000000000001</v>
      </c>
      <c r="GF332" s="265">
        <v>0.23186000000000001</v>
      </c>
      <c r="GG332" s="265">
        <v>9.6038999999999999E-2</v>
      </c>
      <c r="GH332" s="265">
        <v>0.10679</v>
      </c>
      <c r="GI332" s="265">
        <v>9.3804999999999999E-2</v>
      </c>
      <c r="GJ332" s="265">
        <v>0.30901000000000001</v>
      </c>
      <c r="GK332" s="265">
        <v>0.32340999999999998</v>
      </c>
      <c r="GL332" s="265">
        <v>0.16316</v>
      </c>
      <c r="GM332" s="265">
        <v>0.28262999999999999</v>
      </c>
      <c r="GN332" s="265">
        <v>0.13757</v>
      </c>
      <c r="GO332" s="265">
        <v>0.29182999999999998</v>
      </c>
      <c r="GP332" s="265">
        <v>0.22314000000000001</v>
      </c>
      <c r="GQ332" s="265">
        <v>0.22731000000000001</v>
      </c>
      <c r="GR332" s="265">
        <v>0.20380999999999999</v>
      </c>
      <c r="GS332" s="265">
        <v>0.23438000000000001</v>
      </c>
      <c r="GT332" s="265">
        <v>0.22899</v>
      </c>
      <c r="GU332" s="265">
        <v>0.23052</v>
      </c>
      <c r="GV332" s="265">
        <v>0.22939000000000001</v>
      </c>
      <c r="GW332" s="265">
        <v>0.18583</v>
      </c>
      <c r="GX332" s="265">
        <v>0.29448000000000002</v>
      </c>
      <c r="GY332" s="265">
        <v>6.2302999999999997E-2</v>
      </c>
      <c r="GZ332" s="265">
        <v>4.8363999999999997E-2</v>
      </c>
      <c r="HA332" s="265">
        <v>0.27166000000000001</v>
      </c>
      <c r="HB332" s="265">
        <v>0.24587999999999999</v>
      </c>
      <c r="HC332" s="265">
        <v>0.20871999999999999</v>
      </c>
      <c r="HD332" s="265">
        <v>0.13478999999999999</v>
      </c>
      <c r="HE332" s="265">
        <v>0.29393000000000002</v>
      </c>
      <c r="HF332" s="265">
        <v>0.12275999999999999</v>
      </c>
      <c r="HG332" s="265">
        <v>0.29482000000000003</v>
      </c>
      <c r="HH332" s="265">
        <v>0.29454000000000002</v>
      </c>
      <c r="HI332" s="265">
        <v>0.29376999999999998</v>
      </c>
      <c r="HJ332" s="265">
        <v>0.13514000000000001</v>
      </c>
      <c r="HK332" s="265">
        <v>0.32666000000000001</v>
      </c>
      <c r="HL332" s="265">
        <v>0.30269000000000001</v>
      </c>
      <c r="HM332" s="265">
        <v>0.22563</v>
      </c>
      <c r="HN332" s="265">
        <v>0.22011</v>
      </c>
      <c r="HO332" s="265">
        <v>0.21858</v>
      </c>
      <c r="HP332" s="265">
        <v>0.23477999999999999</v>
      </c>
      <c r="HQ332" s="265">
        <v>0.13325999999999999</v>
      </c>
      <c r="HR332" s="265">
        <v>0.12661</v>
      </c>
      <c r="HS332" s="265">
        <v>0.18945000000000001</v>
      </c>
      <c r="HT332" s="265">
        <v>0.12477000000000001</v>
      </c>
      <c r="HU332" s="265">
        <v>0.12959000000000001</v>
      </c>
      <c r="HV332" s="265">
        <v>0.22367999999999999</v>
      </c>
      <c r="HW332" s="265">
        <v>8.8537000000000005E-2</v>
      </c>
      <c r="HX332" s="265">
        <v>0.11833</v>
      </c>
      <c r="HY332" s="265">
        <v>6.8929000000000004E-2</v>
      </c>
      <c r="HZ332" s="265">
        <v>0.14838999999999999</v>
      </c>
      <c r="IA332" s="265">
        <v>0.19087000000000001</v>
      </c>
      <c r="IB332" s="265">
        <v>0.19519</v>
      </c>
      <c r="IC332" s="265">
        <v>0.19070999999999999</v>
      </c>
      <c r="ID332" s="265">
        <v>0.19414000000000001</v>
      </c>
      <c r="IE332" s="265">
        <v>0.19356000000000001</v>
      </c>
      <c r="IF332" s="265">
        <v>0.20435</v>
      </c>
      <c r="IG332" s="265">
        <v>0.24526999999999999</v>
      </c>
      <c r="IH332" s="265">
        <v>0.29676000000000002</v>
      </c>
      <c r="II332" s="265">
        <v>0.13786999999999999</v>
      </c>
      <c r="IJ332" s="265">
        <v>0.17967</v>
      </c>
      <c r="IK332" s="265">
        <v>0.18157000000000001</v>
      </c>
      <c r="IL332" s="265">
        <v>0.26939999999999997</v>
      </c>
      <c r="IM332" s="265">
        <v>0.15162</v>
      </c>
      <c r="IN332" s="265">
        <v>0.11302</v>
      </c>
      <c r="IO332" s="265">
        <v>2.9884999999999998E-2</v>
      </c>
      <c r="IP332" s="265">
        <v>0.24675</v>
      </c>
      <c r="IQ332" s="265">
        <v>0.22203999999999999</v>
      </c>
      <c r="IR332" s="265">
        <v>9.5219999999999999E-2</v>
      </c>
      <c r="IS332" s="265">
        <v>0.31335000000000002</v>
      </c>
      <c r="IT332" s="265">
        <v>8.2076999999999997E-2</v>
      </c>
      <c r="IU332" s="265">
        <v>0.24051</v>
      </c>
      <c r="IV332" s="265">
        <v>0.36359000000000002</v>
      </c>
      <c r="IW332" s="265">
        <v>0.17985999999999999</v>
      </c>
      <c r="IX332" s="265">
        <v>0.23738000000000001</v>
      </c>
      <c r="IY332" s="265">
        <v>0.1434</v>
      </c>
      <c r="IZ332" s="265">
        <v>0.13802</v>
      </c>
      <c r="JA332" s="265">
        <v>0.14122999999999999</v>
      </c>
      <c r="JB332" s="265">
        <v>0.13597999999999999</v>
      </c>
      <c r="JC332" s="265">
        <v>0.14438999999999999</v>
      </c>
      <c r="JD332" s="265">
        <v>0.15248999999999999</v>
      </c>
      <c r="JE332" s="265">
        <v>0.28245999999999999</v>
      </c>
      <c r="JF332" s="265">
        <v>6.5634999999999999E-2</v>
      </c>
      <c r="JG332" s="265">
        <v>0.21127000000000001</v>
      </c>
      <c r="JH332" s="265">
        <v>0.15841</v>
      </c>
      <c r="JI332" s="265">
        <v>0.11466999999999999</v>
      </c>
      <c r="JJ332" s="265">
        <v>0.11677999999999999</v>
      </c>
      <c r="JK332" s="265">
        <v>0.14885999999999999</v>
      </c>
      <c r="JL332" s="265">
        <v>0.15240000000000001</v>
      </c>
      <c r="JM332" s="265">
        <v>0.26584000000000002</v>
      </c>
      <c r="JN332" s="265">
        <v>0.19178000000000001</v>
      </c>
      <c r="JO332" s="265">
        <v>0.22239999999999999</v>
      </c>
      <c r="JP332" s="265">
        <v>7.8658000000000006E-2</v>
      </c>
      <c r="JQ332" s="265">
        <v>0.22789000000000001</v>
      </c>
      <c r="JR332" s="265">
        <v>0.19314999999999999</v>
      </c>
      <c r="JS332" s="265">
        <v>0.18078</v>
      </c>
      <c r="JT332" s="265">
        <v>4.7063000000000001E-2</v>
      </c>
      <c r="JU332" s="265">
        <v>0.16888</v>
      </c>
      <c r="JV332" s="265">
        <v>0.15673000000000001</v>
      </c>
      <c r="JW332" s="265">
        <v>0.23053000000000001</v>
      </c>
      <c r="JX332" s="265">
        <v>0.22423000000000001</v>
      </c>
      <c r="JY332" s="265">
        <v>0.22073000000000001</v>
      </c>
      <c r="JZ332" s="265">
        <v>0.21639</v>
      </c>
      <c r="KA332" s="265">
        <v>0.33179999999999998</v>
      </c>
      <c r="KB332" s="265">
        <v>0.44492999999999999</v>
      </c>
      <c r="KC332" s="265">
        <v>6.7974999999999994E-2</v>
      </c>
      <c r="KD332" s="265">
        <v>5.1362999999999999E-2</v>
      </c>
      <c r="KE332" s="265">
        <v>5.4949999999999999E-2</v>
      </c>
      <c r="KF332" s="265">
        <v>5.8913E-2</v>
      </c>
      <c r="KG332" s="265">
        <v>5.6177999999999999E-2</v>
      </c>
      <c r="KH332" s="265">
        <v>0.20285</v>
      </c>
      <c r="KI332" s="265">
        <v>0.16889000000000001</v>
      </c>
      <c r="KJ332" s="265">
        <v>0.16478000000000001</v>
      </c>
      <c r="KK332" s="265">
        <v>0.38041000000000003</v>
      </c>
      <c r="KL332" s="265">
        <v>0.33352999999999999</v>
      </c>
      <c r="KM332" s="265">
        <v>0.89805999999999997</v>
      </c>
      <c r="KN332" s="265">
        <v>0.80886999999999998</v>
      </c>
      <c r="KO332" s="265">
        <v>0.71313000000000004</v>
      </c>
      <c r="KP332" s="265">
        <v>5.1045413336379053E-3</v>
      </c>
      <c r="KQ332" s="265">
        <v>0.55835000000000001</v>
      </c>
      <c r="KR332" s="265">
        <v>0.50534999999999997</v>
      </c>
      <c r="KS332" s="265">
        <v>0.46414</v>
      </c>
      <c r="KT332" s="265">
        <v>0.87645771008020978</v>
      </c>
      <c r="KU332" s="265">
        <v>0.63066</v>
      </c>
      <c r="KV332" s="265">
        <v>0.76271</v>
      </c>
      <c r="KW332" s="265">
        <v>0.80681000000000003</v>
      </c>
      <c r="KX332" s="265">
        <v>0.86536999999999997</v>
      </c>
      <c r="KY332" s="265">
        <v>0.94642000000000004</v>
      </c>
      <c r="KZ332" s="265">
        <v>0.99851999999999996</v>
      </c>
      <c r="LA332" s="265">
        <v>0.97985999999999995</v>
      </c>
      <c r="LB332" s="265">
        <v>0.91539999999999999</v>
      </c>
      <c r="LC332" s="265">
        <v>1</v>
      </c>
      <c r="LD332" s="265">
        <v>0</v>
      </c>
      <c r="LE332" s="265">
        <v>0</v>
      </c>
      <c r="LF332" s="265">
        <v>0</v>
      </c>
      <c r="LG332" s="265">
        <v>0</v>
      </c>
      <c r="LH332" s="431">
        <v>3.2391832792200148E-4</v>
      </c>
      <c r="LI332" s="431">
        <v>2.3757135204505175E-4</v>
      </c>
      <c r="LJ332" s="431">
        <v>2.7057266561314464E-4</v>
      </c>
      <c r="LK332" s="431">
        <v>1.2116149446228519E-4</v>
      </c>
      <c r="LL332" s="431">
        <v>1.8236703181173652E-4</v>
      </c>
      <c r="LM332" s="431">
        <v>7.5169758929405361E-5</v>
      </c>
      <c r="LN332" s="431">
        <v>1.0217328235739842E-4</v>
      </c>
      <c r="LO332" s="431">
        <v>2.7775144189945422E-5</v>
      </c>
      <c r="LP332" s="431">
        <v>5.8756326325237751E-5</v>
      </c>
      <c r="LQ332" s="431">
        <v>1.3499348824552726E-5</v>
      </c>
      <c r="LR332" s="431">
        <v>2.6282257749699056E-4</v>
      </c>
      <c r="LS332" s="431">
        <v>1.5025130414869636E-4</v>
      </c>
      <c r="LT332" s="431">
        <v>2.9705135966651142E-4</v>
      </c>
      <c r="LU332" s="431">
        <v>1.2444470485206693E-4</v>
      </c>
      <c r="LV332" s="431">
        <v>1.4238567382562906E-4</v>
      </c>
      <c r="LW332" s="431">
        <v>7.9300727520603687E-5</v>
      </c>
      <c r="LX332" s="431">
        <v>1.2486003106459975E-4</v>
      </c>
      <c r="LY332" s="431">
        <v>7.2826362156774849E-5</v>
      </c>
      <c r="LZ332" s="431">
        <v>3.1197213684208691E-4</v>
      </c>
      <c r="MA332" s="431">
        <v>2.1102413302287459E-4</v>
      </c>
      <c r="MB332" s="431">
        <v>2.9557538800872862E-4</v>
      </c>
      <c r="MC332" s="431">
        <v>1.3899640180170536E-4</v>
      </c>
      <c r="MD332" s="431">
        <v>8.9844274043571204E-5</v>
      </c>
      <c r="ME332" s="431">
        <v>1.9650526519399136E-4</v>
      </c>
      <c r="MF332" s="431">
        <v>2.2568849090021104E-4</v>
      </c>
      <c r="MG332" s="431">
        <v>1.950644509634003E-4</v>
      </c>
      <c r="MH332" s="266"/>
      <c r="MI332" s="266"/>
      <c r="MJ332" s="266"/>
      <c r="MK332" s="266"/>
      <c r="ML332" s="266"/>
      <c r="MM332" s="266"/>
      <c r="MN332" s="266"/>
      <c r="MO332" s="266"/>
      <c r="MP332" s="266"/>
      <c r="MQ332" s="266"/>
      <c r="MR332" s="266"/>
      <c r="MS332" s="266"/>
      <c r="MT332" s="266"/>
      <c r="MU332" s="266"/>
      <c r="MV332" s="266"/>
      <c r="MW332" s="266"/>
      <c r="MX332" s="266"/>
      <c r="MY332" s="266"/>
      <c r="MZ332" s="266"/>
      <c r="NA332" s="266"/>
      <c r="NB332" s="266"/>
      <c r="NC332" s="266"/>
      <c r="ND332" s="266"/>
      <c r="NE332" s="266"/>
      <c r="NF332" s="266"/>
      <c r="NG332" s="266"/>
      <c r="NH332" s="266"/>
      <c r="NI332" s="266"/>
      <c r="NJ332" s="266"/>
      <c r="NK332" s="266"/>
      <c r="NL332" s="266"/>
      <c r="NM332" s="266"/>
      <c r="NN332" s="266"/>
      <c r="NO332" s="266"/>
      <c r="NP332" s="266"/>
      <c r="NQ332" s="266"/>
      <c r="NR332" s="266"/>
      <c r="NS332" s="266"/>
      <c r="NT332" s="266"/>
      <c r="NU332" s="266"/>
      <c r="NV332" s="266"/>
      <c r="NW332" s="266"/>
      <c r="NX332" s="266"/>
      <c r="NY332" s="266"/>
      <c r="NZ332" s="266"/>
      <c r="OA332" s="266"/>
      <c r="OB332" s="266"/>
      <c r="OC332" s="266"/>
      <c r="OD332" s="266"/>
      <c r="OE332" s="266"/>
      <c r="OF332" s="266"/>
      <c r="OG332" s="266"/>
      <c r="OH332" s="266"/>
      <c r="OI332" s="266"/>
      <c r="OJ332" s="266"/>
      <c r="OK332" s="266"/>
      <c r="OL332" s="266"/>
      <c r="OM332" s="266"/>
      <c r="ON332" s="267"/>
    </row>
    <row r="333" spans="1:404">
      <c r="A333" s="261">
        <v>708</v>
      </c>
      <c r="B333" s="265">
        <v>2.5739000000000001E-2</v>
      </c>
      <c r="C333" s="265">
        <v>2.6415000000000001E-2</v>
      </c>
      <c r="D333" s="265">
        <v>2.7692000000000001E-2</v>
      </c>
      <c r="E333" s="265">
        <v>3.1043999999999999E-2</v>
      </c>
      <c r="F333" s="265">
        <v>2.4435999999999999E-2</v>
      </c>
      <c r="G333" s="265">
        <v>2.2998999999999999E-2</v>
      </c>
      <c r="H333" s="265">
        <v>8.1196000000000004E-2</v>
      </c>
      <c r="I333" s="265">
        <v>0.17132</v>
      </c>
      <c r="J333" s="265">
        <v>0.15267</v>
      </c>
      <c r="K333" s="265">
        <v>5.4579999999999997E-2</v>
      </c>
      <c r="L333" s="265">
        <v>6.8478999999999998E-2</v>
      </c>
      <c r="M333" s="265">
        <v>9.0528999999999998E-2</v>
      </c>
      <c r="N333" s="265">
        <v>9.7097000000000003E-2</v>
      </c>
      <c r="O333" s="265">
        <v>4.5430999999999999E-2</v>
      </c>
      <c r="P333" s="265">
        <v>2.2433999999999999E-2</v>
      </c>
      <c r="Q333" s="265">
        <v>1.5288E-2</v>
      </c>
      <c r="R333" s="265">
        <v>2.9408E-2</v>
      </c>
      <c r="S333" s="265">
        <v>0.13037000000000001</v>
      </c>
      <c r="T333" s="265">
        <v>8.3000000000000004E-2</v>
      </c>
      <c r="U333" s="265">
        <v>0.10156999999999999</v>
      </c>
      <c r="V333" s="265">
        <v>6.2290999999999999E-2</v>
      </c>
      <c r="W333" s="265">
        <v>9.7553000000000001E-2</v>
      </c>
      <c r="X333" s="265">
        <v>7.2739999999999999E-2</v>
      </c>
      <c r="Y333" s="265">
        <v>5.3564000000000001E-2</v>
      </c>
      <c r="Z333" s="265">
        <v>3.3425999999999997E-2</v>
      </c>
      <c r="AA333" s="265">
        <v>2.7629999999999998E-2</v>
      </c>
      <c r="AB333" s="265">
        <v>1.8717000000000001E-2</v>
      </c>
      <c r="AC333" s="265">
        <v>0.17735000000000001</v>
      </c>
      <c r="AD333" s="265">
        <v>0.11842999999999999</v>
      </c>
      <c r="AE333" s="265">
        <v>7.5281000000000001E-2</v>
      </c>
      <c r="AF333" s="265">
        <v>6.0156000000000001E-2</v>
      </c>
      <c r="AG333" s="265">
        <v>8.7081999999999993E-3</v>
      </c>
      <c r="AH333" s="265">
        <v>4.2226E-2</v>
      </c>
      <c r="AI333" s="265">
        <v>9.3057000000000001E-2</v>
      </c>
      <c r="AJ333" s="265">
        <v>8.0193E-2</v>
      </c>
      <c r="AK333" s="265">
        <v>6.7463999999999996E-2</v>
      </c>
      <c r="AL333" s="265">
        <v>8.5943000000000006E-2</v>
      </c>
      <c r="AM333" s="265">
        <v>5.5641999999999997E-2</v>
      </c>
      <c r="AN333" s="265">
        <v>6.0972999999999999E-2</v>
      </c>
      <c r="AO333" s="265">
        <v>7.0556999999999995E-2</v>
      </c>
      <c r="AP333" s="265">
        <v>5.9729999999999998E-2</v>
      </c>
      <c r="AQ333" s="265">
        <v>5.0707000000000002E-2</v>
      </c>
      <c r="AR333" s="265">
        <v>6.5006999999999995E-2</v>
      </c>
      <c r="AS333" s="265">
        <v>4.4158000000000003E-2</v>
      </c>
      <c r="AT333" s="265">
        <v>4.5557E-2</v>
      </c>
      <c r="AU333" s="265">
        <v>5.5965000000000001E-2</v>
      </c>
      <c r="AV333" s="265">
        <v>3.9566999999999998E-2</v>
      </c>
      <c r="AW333" s="265">
        <v>7.5847999999999999E-2</v>
      </c>
      <c r="AX333" s="265">
        <v>6.5628000000000006E-2</v>
      </c>
      <c r="AY333" s="265">
        <v>5.4536000000000001E-2</v>
      </c>
      <c r="AZ333" s="265">
        <v>4.4308E-2</v>
      </c>
      <c r="BA333" s="265">
        <v>9.6514000000000003E-2</v>
      </c>
      <c r="BB333" s="265">
        <v>9.6514000000000003E-2</v>
      </c>
      <c r="BC333" s="265">
        <v>9.6431000000000003E-2</v>
      </c>
      <c r="BD333" s="265">
        <v>9.6514000000000003E-2</v>
      </c>
      <c r="BE333" s="265">
        <v>3.1371000000000003E-2</v>
      </c>
      <c r="BF333" s="265">
        <v>2.8837999999999999E-2</v>
      </c>
      <c r="BG333" s="265">
        <v>0.15490999999999999</v>
      </c>
      <c r="BH333" s="265">
        <v>0.15804000000000001</v>
      </c>
      <c r="BI333" s="265">
        <v>0.42697000000000002</v>
      </c>
      <c r="BJ333" s="265">
        <v>0.38789000000000001</v>
      </c>
      <c r="BK333" s="265">
        <v>8.3116999999999996E-2</v>
      </c>
      <c r="BL333" s="265">
        <v>0.17773</v>
      </c>
      <c r="BM333" s="265">
        <v>9.7560999999999995E-2</v>
      </c>
      <c r="BN333" s="265">
        <v>0.19214999999999999</v>
      </c>
      <c r="BO333" s="265">
        <v>0.21143000000000001</v>
      </c>
      <c r="BP333" s="265">
        <v>1.5041000000000001E-2</v>
      </c>
      <c r="BQ333" s="265">
        <v>0.12926000000000001</v>
      </c>
      <c r="BR333" s="265">
        <v>0.18423999999999999</v>
      </c>
      <c r="BS333" s="265">
        <v>0.12681999999999999</v>
      </c>
      <c r="BT333" s="265">
        <v>0.15625</v>
      </c>
      <c r="BU333" s="265">
        <v>1.2309E-2</v>
      </c>
      <c r="BV333" s="265">
        <v>5.2798000000000003E-3</v>
      </c>
      <c r="BW333" s="265">
        <v>7.1003999999999998E-2</v>
      </c>
      <c r="BX333" s="265">
        <v>4.0911000000000003E-2</v>
      </c>
      <c r="BY333" s="265">
        <v>0.85124</v>
      </c>
      <c r="BZ333" s="265">
        <v>0.85707</v>
      </c>
      <c r="CA333" s="265">
        <v>0.93400000000000005</v>
      </c>
      <c r="CB333" s="265">
        <v>0.92391000000000001</v>
      </c>
      <c r="CC333" s="265">
        <v>0.99736999999999998</v>
      </c>
      <c r="CD333" s="265">
        <v>0.84506000000000003</v>
      </c>
      <c r="CE333" s="265">
        <v>0.79318</v>
      </c>
      <c r="CF333" s="265">
        <v>0.85694999999999999</v>
      </c>
      <c r="CG333" s="265">
        <v>0.81413999999999997</v>
      </c>
      <c r="CH333" s="265">
        <v>0.81569999999999998</v>
      </c>
      <c r="CI333" s="265">
        <v>0.83026</v>
      </c>
      <c r="CJ333" s="265">
        <v>0.82184000000000001</v>
      </c>
      <c r="CK333" s="265">
        <v>0.88453000000000004</v>
      </c>
      <c r="CL333" s="265">
        <v>0.77910999999999997</v>
      </c>
      <c r="CM333" s="265">
        <v>3.3979000000000002E-2</v>
      </c>
      <c r="CN333" s="265">
        <v>1.4141000000000001E-2</v>
      </c>
      <c r="CO333" s="265">
        <v>3.5166000000000003E-2</v>
      </c>
      <c r="CP333" s="265">
        <v>3.0571999999999998E-2</v>
      </c>
      <c r="CQ333" s="265">
        <v>2.9118000000000002E-2</v>
      </c>
      <c r="CR333" s="265">
        <v>0.02</v>
      </c>
      <c r="CS333" s="265">
        <v>1.4286E-2</v>
      </c>
      <c r="CT333" s="265">
        <v>2.0618999999999998E-2</v>
      </c>
      <c r="CU333" s="265">
        <v>0.02</v>
      </c>
      <c r="CV333" s="265">
        <v>3.1109000000000001E-2</v>
      </c>
      <c r="CW333" s="265">
        <v>4.0404000000000002E-2</v>
      </c>
      <c r="CX333" s="265">
        <v>2.0618999999999998E-2</v>
      </c>
      <c r="CY333" s="265">
        <v>3.5052E-2</v>
      </c>
      <c r="CZ333" s="265">
        <v>8.3257999999999999E-2</v>
      </c>
      <c r="DA333" s="265">
        <v>6.1053999999999997E-2</v>
      </c>
      <c r="DB333" s="265">
        <v>1.0101000000000001E-2</v>
      </c>
      <c r="DC333" s="265">
        <v>1.0309E-2</v>
      </c>
      <c r="DD333" s="265">
        <v>1.0101000000000001E-2</v>
      </c>
      <c r="DE333" s="265">
        <v>2.0618999999999998E-2</v>
      </c>
      <c r="DF333" s="265">
        <v>6.0000000000000002E-6</v>
      </c>
      <c r="DG333" s="265">
        <v>1.08E-5</v>
      </c>
      <c r="DH333" s="265">
        <v>9.4231999999999996E-3</v>
      </c>
      <c r="DI333" s="265">
        <v>0</v>
      </c>
      <c r="DJ333" s="265">
        <v>0</v>
      </c>
      <c r="DK333" s="265">
        <v>0</v>
      </c>
      <c r="DL333" s="265">
        <v>0</v>
      </c>
      <c r="DM333" s="265">
        <v>1.072E-4</v>
      </c>
      <c r="DN333" s="265">
        <v>0</v>
      </c>
      <c r="DO333" s="265">
        <v>0</v>
      </c>
      <c r="DP333" s="265">
        <v>0</v>
      </c>
      <c r="DQ333" s="265">
        <v>0</v>
      </c>
      <c r="DR333" s="265">
        <v>1.9518000000000001E-3</v>
      </c>
      <c r="DS333" s="265">
        <v>8.1969999999999994E-3</v>
      </c>
      <c r="DT333" s="265">
        <v>1.0911000000000001E-2</v>
      </c>
      <c r="DU333" s="265">
        <v>0</v>
      </c>
      <c r="DV333" s="265">
        <v>0</v>
      </c>
      <c r="DW333" s="265">
        <v>0</v>
      </c>
      <c r="DX333" s="265">
        <v>2.8248000000000001E-3</v>
      </c>
      <c r="DY333" s="265">
        <v>8.4239999999999998E-4</v>
      </c>
      <c r="DZ333" s="265">
        <v>0</v>
      </c>
      <c r="EA333" s="265">
        <v>0</v>
      </c>
      <c r="EB333" s="265">
        <v>0</v>
      </c>
      <c r="EC333" s="265">
        <v>0</v>
      </c>
      <c r="ED333" s="265">
        <v>0</v>
      </c>
      <c r="EE333" s="265">
        <v>0</v>
      </c>
      <c r="EF333" s="265">
        <v>7.9259999999999997E-4</v>
      </c>
      <c r="EG333" s="265">
        <v>0</v>
      </c>
      <c r="EH333" s="265">
        <v>0</v>
      </c>
      <c r="EI333" s="265">
        <v>3.0612E-2</v>
      </c>
      <c r="EJ333" s="265">
        <v>2.0618999999999998E-2</v>
      </c>
      <c r="EK333" s="265">
        <v>1.0101000000000001E-2</v>
      </c>
      <c r="EL333" s="265">
        <v>1.0416999999999999E-2</v>
      </c>
      <c r="EM333" s="265">
        <v>0</v>
      </c>
      <c r="EN333" s="265">
        <v>0</v>
      </c>
      <c r="EO333" s="265">
        <v>8.8752999999999999E-2</v>
      </c>
      <c r="EP333" s="265">
        <v>3.8455000000000003E-2</v>
      </c>
      <c r="EQ333" s="265">
        <v>1.3066E-3</v>
      </c>
      <c r="ER333" s="265">
        <v>1.6034000000000001E-3</v>
      </c>
      <c r="ES333" s="265">
        <v>1.5594000000000001E-3</v>
      </c>
      <c r="ET333" s="265">
        <v>1.5142000000000001E-3</v>
      </c>
      <c r="EU333" s="265">
        <v>1.4334E-3</v>
      </c>
      <c r="EV333" s="265">
        <v>1.2176000000000001E-3</v>
      </c>
      <c r="EW333" s="265">
        <v>1.3054E-3</v>
      </c>
      <c r="EX333" s="265">
        <v>1.351E-3</v>
      </c>
      <c r="EY333" s="265">
        <v>1.3728E-3</v>
      </c>
      <c r="EZ333" s="265">
        <v>4.2270000000000002E-2</v>
      </c>
      <c r="FA333" s="265">
        <v>1.6988000000000001E-3</v>
      </c>
      <c r="FB333" s="265">
        <v>1.4940000000000001E-3</v>
      </c>
      <c r="FC333" s="265">
        <v>1.3029999999999999E-3</v>
      </c>
      <c r="FD333" s="265">
        <v>1.7015999999999999E-3</v>
      </c>
      <c r="FE333" s="265">
        <v>1.1973999999999999E-3</v>
      </c>
      <c r="FF333" s="265">
        <v>1.6080000000000001E-3</v>
      </c>
      <c r="FG333" s="265">
        <v>1.768E-3</v>
      </c>
      <c r="FH333" s="265">
        <v>1.5218E-3</v>
      </c>
      <c r="FI333" s="265">
        <v>1.4071999999999999E-3</v>
      </c>
      <c r="FJ333" s="265">
        <v>0</v>
      </c>
      <c r="FK333" s="265">
        <v>0</v>
      </c>
      <c r="FL333" s="265">
        <v>2.0844000000000001E-2</v>
      </c>
      <c r="FM333" s="265">
        <v>2.2976E-2</v>
      </c>
      <c r="FN333" s="265">
        <v>0.22073999999999999</v>
      </c>
      <c r="FO333" s="265">
        <v>0.29199999999999998</v>
      </c>
      <c r="FP333" s="265">
        <v>5.1233000000000001E-2</v>
      </c>
      <c r="FQ333" s="265">
        <v>0.2485</v>
      </c>
      <c r="FR333" s="265">
        <v>0.16955999999999999</v>
      </c>
      <c r="FS333" s="265">
        <v>0.15961</v>
      </c>
      <c r="FT333" s="265">
        <v>0.36556</v>
      </c>
      <c r="FU333" s="265">
        <v>0.36163000000000001</v>
      </c>
      <c r="FV333" s="265">
        <v>0.13064999999999999</v>
      </c>
      <c r="FW333" s="265">
        <v>6.1116999999999998E-2</v>
      </c>
      <c r="FX333" s="265">
        <v>0.23149</v>
      </c>
      <c r="FY333" s="265">
        <v>5.5508000000000002E-2</v>
      </c>
      <c r="FZ333" s="265">
        <v>6.1116999999999998E-2</v>
      </c>
      <c r="GA333" s="265">
        <v>0.21129999999999999</v>
      </c>
      <c r="GB333" s="265">
        <v>9.7031999999999993E-2</v>
      </c>
      <c r="GC333" s="265">
        <v>0.11447</v>
      </c>
      <c r="GD333" s="265">
        <v>0.33722000000000002</v>
      </c>
      <c r="GE333" s="265">
        <v>0.18543000000000001</v>
      </c>
      <c r="GF333" s="265">
        <v>0.22616</v>
      </c>
      <c r="GG333" s="265">
        <v>9.3625E-2</v>
      </c>
      <c r="GH333" s="265">
        <v>0.10451000000000001</v>
      </c>
      <c r="GI333" s="265">
        <v>9.2109999999999997E-2</v>
      </c>
      <c r="GJ333" s="265">
        <v>0.30135000000000001</v>
      </c>
      <c r="GK333" s="265">
        <v>0.31542999999999999</v>
      </c>
      <c r="GL333" s="265">
        <v>0.15909000000000001</v>
      </c>
      <c r="GM333" s="265">
        <v>0.27559</v>
      </c>
      <c r="GN333" s="265">
        <v>0.13467000000000001</v>
      </c>
      <c r="GO333" s="265">
        <v>0.28476000000000001</v>
      </c>
      <c r="GP333" s="265">
        <v>0.21743000000000001</v>
      </c>
      <c r="GQ333" s="265">
        <v>0.22156000000000001</v>
      </c>
      <c r="GR333" s="265">
        <v>0.19900000000000001</v>
      </c>
      <c r="GS333" s="265">
        <v>0.22832</v>
      </c>
      <c r="GT333" s="265">
        <v>0.22309999999999999</v>
      </c>
      <c r="GU333" s="265">
        <v>0.22452</v>
      </c>
      <c r="GV333" s="265">
        <v>0.22364000000000001</v>
      </c>
      <c r="GW333" s="265">
        <v>0.18067</v>
      </c>
      <c r="GX333" s="265">
        <v>0.28774</v>
      </c>
      <c r="GY333" s="265">
        <v>6.0721999999999998E-2</v>
      </c>
      <c r="GZ333" s="265">
        <v>4.7123999999999999E-2</v>
      </c>
      <c r="HA333" s="265">
        <v>0.26519999999999999</v>
      </c>
      <c r="HB333" s="265">
        <v>0.23929</v>
      </c>
      <c r="HC333" s="265">
        <v>0.20354</v>
      </c>
      <c r="HD333" s="265">
        <v>0.13206000000000001</v>
      </c>
      <c r="HE333" s="265">
        <v>0.28689999999999999</v>
      </c>
      <c r="HF333" s="265">
        <v>0.11963</v>
      </c>
      <c r="HG333" s="265">
        <v>0.28765000000000002</v>
      </c>
      <c r="HH333" s="265">
        <v>0.28732999999999997</v>
      </c>
      <c r="HI333" s="265">
        <v>0.28659000000000001</v>
      </c>
      <c r="HJ333" s="265">
        <v>0.13214000000000001</v>
      </c>
      <c r="HK333" s="265">
        <v>0.32003999999999999</v>
      </c>
      <c r="HL333" s="265">
        <v>0.29543999999999998</v>
      </c>
      <c r="HM333" s="265">
        <v>0.22012999999999999</v>
      </c>
      <c r="HN333" s="265">
        <v>0.21387</v>
      </c>
      <c r="HO333" s="265">
        <v>0.21268000000000001</v>
      </c>
      <c r="HP333" s="265">
        <v>0.22899</v>
      </c>
      <c r="HQ333" s="265">
        <v>0.13052</v>
      </c>
      <c r="HR333" s="265">
        <v>0.12375</v>
      </c>
      <c r="HS333" s="265">
        <v>0.18429999999999999</v>
      </c>
      <c r="HT333" s="265">
        <v>0.12171999999999999</v>
      </c>
      <c r="HU333" s="265">
        <v>0.12639</v>
      </c>
      <c r="HV333" s="265">
        <v>0.21764</v>
      </c>
      <c r="HW333" s="265">
        <v>8.6506E-2</v>
      </c>
      <c r="HX333" s="265">
        <v>0.1159</v>
      </c>
      <c r="HY333" s="265">
        <v>6.7095000000000002E-2</v>
      </c>
      <c r="HZ333" s="265">
        <v>0.14482</v>
      </c>
      <c r="IA333" s="265">
        <v>0.18609000000000001</v>
      </c>
      <c r="IB333" s="265">
        <v>0.19037999999999999</v>
      </c>
      <c r="IC333" s="265">
        <v>0.18603</v>
      </c>
      <c r="ID333" s="265">
        <v>0.18937000000000001</v>
      </c>
      <c r="IE333" s="265">
        <v>0.18828</v>
      </c>
      <c r="IF333" s="265">
        <v>0.19911000000000001</v>
      </c>
      <c r="IG333" s="265">
        <v>0.23907</v>
      </c>
      <c r="IH333" s="265">
        <v>0.29004999999999997</v>
      </c>
      <c r="II333" s="265">
        <v>0.13436999999999999</v>
      </c>
      <c r="IJ333" s="265">
        <v>0.17435</v>
      </c>
      <c r="IK333" s="265">
        <v>0.17638000000000001</v>
      </c>
      <c r="IL333" s="265">
        <v>0.26277</v>
      </c>
      <c r="IM333" s="265">
        <v>0.14785000000000001</v>
      </c>
      <c r="IN333" s="265">
        <v>0.11001</v>
      </c>
      <c r="IO333" s="265">
        <v>2.8736000000000001E-2</v>
      </c>
      <c r="IP333" s="265">
        <v>0.24074000000000001</v>
      </c>
      <c r="IQ333" s="265">
        <v>0.21636</v>
      </c>
      <c r="IR333" s="265">
        <v>9.2939999999999995E-2</v>
      </c>
      <c r="IS333" s="265">
        <v>0.30603000000000002</v>
      </c>
      <c r="IT333" s="265">
        <v>8.0229999999999996E-2</v>
      </c>
      <c r="IU333" s="265">
        <v>0.23446</v>
      </c>
      <c r="IV333" s="265">
        <v>0.35475000000000001</v>
      </c>
      <c r="IW333" s="265">
        <v>0.17499000000000001</v>
      </c>
      <c r="IX333" s="265">
        <v>0.23136000000000001</v>
      </c>
      <c r="IY333" s="265">
        <v>0.13949</v>
      </c>
      <c r="IZ333" s="265">
        <v>0.13436999999999999</v>
      </c>
      <c r="JA333" s="265">
        <v>0.13747999999999999</v>
      </c>
      <c r="JB333" s="265">
        <v>0.13236999999999999</v>
      </c>
      <c r="JC333" s="265">
        <v>0.14030999999999999</v>
      </c>
      <c r="JD333" s="265">
        <v>0.14853</v>
      </c>
      <c r="JE333" s="265">
        <v>0.27533999999999997</v>
      </c>
      <c r="JF333" s="265">
        <v>6.4042000000000002E-2</v>
      </c>
      <c r="JG333" s="265">
        <v>0.20591999999999999</v>
      </c>
      <c r="JH333" s="265">
        <v>0.15428</v>
      </c>
      <c r="JI333" s="265">
        <v>0.11208</v>
      </c>
      <c r="JJ333" s="265">
        <v>0.11428000000000001</v>
      </c>
      <c r="JK333" s="265">
        <v>0.14574999999999999</v>
      </c>
      <c r="JL333" s="265">
        <v>0.14940000000000001</v>
      </c>
      <c r="JM333" s="265">
        <v>0.25936999999999999</v>
      </c>
      <c r="JN333" s="265">
        <v>0.18618000000000001</v>
      </c>
      <c r="JO333" s="265">
        <v>0.21684</v>
      </c>
      <c r="JP333" s="265">
        <v>7.6187000000000005E-2</v>
      </c>
      <c r="JQ333" s="265">
        <v>0.22187000000000001</v>
      </c>
      <c r="JR333" s="265">
        <v>0.18751000000000001</v>
      </c>
      <c r="JS333" s="265">
        <v>0.17599999999999999</v>
      </c>
      <c r="JT333" s="265">
        <v>4.5893000000000003E-2</v>
      </c>
      <c r="JU333" s="265">
        <v>0.1643</v>
      </c>
      <c r="JV333" s="265">
        <v>0.15234</v>
      </c>
      <c r="JW333" s="265">
        <v>0.22412000000000001</v>
      </c>
      <c r="JX333" s="265">
        <v>0.21861</v>
      </c>
      <c r="JY333" s="265">
        <v>0.21506</v>
      </c>
      <c r="JZ333" s="265">
        <v>0.21042</v>
      </c>
      <c r="KA333" s="265">
        <v>0.32407000000000002</v>
      </c>
      <c r="KB333" s="265">
        <v>0.43482999999999999</v>
      </c>
      <c r="KC333" s="265">
        <v>6.6254999999999994E-2</v>
      </c>
      <c r="KD333" s="265">
        <v>5.0040000000000001E-2</v>
      </c>
      <c r="KE333" s="265">
        <v>5.3546000000000003E-2</v>
      </c>
      <c r="KF333" s="265">
        <v>5.7456E-2</v>
      </c>
      <c r="KG333" s="265">
        <v>5.4783999999999999E-2</v>
      </c>
      <c r="KH333" s="265">
        <v>0.19869000000000001</v>
      </c>
      <c r="KI333" s="265">
        <v>0.16425000000000001</v>
      </c>
      <c r="KJ333" s="265">
        <v>0.16023999999999999</v>
      </c>
      <c r="KK333" s="265">
        <v>0.37232999999999999</v>
      </c>
      <c r="KL333" s="265">
        <v>0.32529000000000002</v>
      </c>
      <c r="KM333" s="265">
        <v>0.89931000000000005</v>
      </c>
      <c r="KN333" s="265">
        <v>0.81079000000000001</v>
      </c>
      <c r="KO333" s="265">
        <v>0.71536999999999995</v>
      </c>
      <c r="KP333" s="265">
        <v>5.1280673759246621E-3</v>
      </c>
      <c r="KQ333" s="265">
        <v>0.56067</v>
      </c>
      <c r="KR333" s="265">
        <v>0.50760000000000005</v>
      </c>
      <c r="KS333" s="265">
        <v>0.46629999999999999</v>
      </c>
      <c r="KT333" s="265">
        <v>0.87653364397522371</v>
      </c>
      <c r="KU333" s="265">
        <v>0.63527999999999996</v>
      </c>
      <c r="KV333" s="265">
        <v>0.7661</v>
      </c>
      <c r="KW333" s="265">
        <v>0.80971000000000004</v>
      </c>
      <c r="KX333" s="265">
        <v>0.86756</v>
      </c>
      <c r="KY333" s="265">
        <v>0.94752999999999998</v>
      </c>
      <c r="KZ333" s="265">
        <v>0.99868999999999997</v>
      </c>
      <c r="LA333" s="265">
        <v>0.97926000000000002</v>
      </c>
      <c r="LB333" s="265">
        <v>0.91427999999999998</v>
      </c>
      <c r="LC333" s="265">
        <v>1</v>
      </c>
      <c r="LD333" s="265">
        <v>0</v>
      </c>
      <c r="LE333" s="265">
        <v>0</v>
      </c>
      <c r="LF333" s="265">
        <v>0</v>
      </c>
      <c r="LG333" s="265">
        <v>0</v>
      </c>
      <c r="LH333" s="431">
        <v>3.0695766326971352E-4</v>
      </c>
      <c r="LI333" s="431">
        <v>2.2390883532352746E-4</v>
      </c>
      <c r="LJ333" s="431">
        <v>2.5702672428451478E-4</v>
      </c>
      <c r="LK333" s="431">
        <v>1.2304037227295339E-4</v>
      </c>
      <c r="LL333" s="431">
        <v>1.7422971723135561E-4</v>
      </c>
      <c r="LM333" s="431">
        <v>7.6434924267232418E-5</v>
      </c>
      <c r="LN333" s="431">
        <v>9.7685260698199272E-5</v>
      </c>
      <c r="LO333" s="431">
        <v>3.1731633498566225E-5</v>
      </c>
      <c r="LP333" s="431">
        <v>5.4961470596026629E-5</v>
      </c>
      <c r="LQ333" s="431">
        <v>1.0054992344521452E-5</v>
      </c>
      <c r="LR333" s="431">
        <v>2.5377733982168138E-4</v>
      </c>
      <c r="LS333" s="431">
        <v>1.4545764133799821E-4</v>
      </c>
      <c r="LT333" s="431">
        <v>2.8408810612745583E-4</v>
      </c>
      <c r="LU333" s="431">
        <v>1.1910565808648244E-4</v>
      </c>
      <c r="LV333" s="431">
        <v>1.3396167196333408E-4</v>
      </c>
      <c r="LW333" s="431">
        <v>7.3023678851313889E-5</v>
      </c>
      <c r="LX333" s="431">
        <v>1.1722413910320029E-4</v>
      </c>
      <c r="LY333" s="431">
        <v>7.2746319347061217E-5</v>
      </c>
      <c r="LZ333" s="431">
        <v>2.9969881870783865E-4</v>
      </c>
      <c r="MA333" s="431">
        <v>2.0513169874902815E-4</v>
      </c>
      <c r="MB333" s="431">
        <v>2.838759683072567E-4</v>
      </c>
      <c r="MC333" s="431">
        <v>1.3465441588778049E-4</v>
      </c>
      <c r="MD333" s="431">
        <v>9.55168143264018E-5</v>
      </c>
      <c r="ME333" s="431">
        <v>1.9092491129413247E-4</v>
      </c>
      <c r="MF333" s="431">
        <v>2.1797799854539335E-4</v>
      </c>
      <c r="MG333" s="431">
        <v>1.8898166308645159E-4</v>
      </c>
      <c r="MH333" s="266"/>
      <c r="MI333" s="266"/>
      <c r="MJ333" s="266"/>
      <c r="MK333" s="266"/>
      <c r="ML333" s="266"/>
      <c r="MM333" s="266"/>
      <c r="MN333" s="266"/>
      <c r="MO333" s="266"/>
      <c r="MP333" s="266"/>
      <c r="MQ333" s="266"/>
      <c r="MR333" s="266"/>
      <c r="MS333" s="266"/>
      <c r="MT333" s="266"/>
      <c r="MU333" s="266"/>
      <c r="MV333" s="266"/>
      <c r="MW333" s="266"/>
      <c r="MX333" s="266"/>
      <c r="MY333" s="266"/>
      <c r="MZ333" s="266"/>
      <c r="NA333" s="266"/>
      <c r="NB333" s="266"/>
      <c r="NC333" s="266"/>
      <c r="ND333" s="266"/>
      <c r="NE333" s="266"/>
      <c r="NF333" s="266"/>
      <c r="NG333" s="266"/>
      <c r="NH333" s="266"/>
      <c r="NI333" s="266"/>
      <c r="NJ333" s="266"/>
      <c r="NK333" s="266"/>
      <c r="NL333" s="266"/>
      <c r="NM333" s="266"/>
      <c r="NN333" s="266"/>
      <c r="NO333" s="266"/>
      <c r="NP333" s="266"/>
      <c r="NQ333" s="266"/>
      <c r="NR333" s="266"/>
      <c r="NS333" s="266"/>
      <c r="NT333" s="266"/>
      <c r="NU333" s="266"/>
      <c r="NV333" s="266"/>
      <c r="NW333" s="266"/>
      <c r="NX333" s="266"/>
      <c r="NY333" s="266"/>
      <c r="NZ333" s="266"/>
      <c r="OA333" s="266"/>
      <c r="OB333" s="266"/>
      <c r="OC333" s="266"/>
      <c r="OD333" s="266"/>
      <c r="OE333" s="266"/>
      <c r="OF333" s="266"/>
      <c r="OG333" s="266"/>
      <c r="OH333" s="266"/>
      <c r="OI333" s="266"/>
      <c r="OJ333" s="266"/>
      <c r="OK333" s="266"/>
      <c r="OL333" s="266"/>
      <c r="OM333" s="266"/>
      <c r="ON333" s="267"/>
    </row>
    <row r="334" spans="1:404">
      <c r="A334" s="261">
        <v>709</v>
      </c>
      <c r="B334" s="265">
        <v>2.5235E-2</v>
      </c>
      <c r="C334" s="265">
        <v>2.5786E-2</v>
      </c>
      <c r="D334" s="265">
        <v>2.6876000000000001E-2</v>
      </c>
      <c r="E334" s="265">
        <v>3.0053E-2</v>
      </c>
      <c r="F334" s="265">
        <v>2.3994999999999999E-2</v>
      </c>
      <c r="G334" s="265">
        <v>2.2384999999999999E-2</v>
      </c>
      <c r="H334" s="265">
        <v>7.9792000000000002E-2</v>
      </c>
      <c r="I334" s="265">
        <v>0.16821</v>
      </c>
      <c r="J334" s="265">
        <v>0.14990999999999999</v>
      </c>
      <c r="K334" s="265">
        <v>5.7756000000000002E-2</v>
      </c>
      <c r="L334" s="265">
        <v>7.2541999999999995E-2</v>
      </c>
      <c r="M334" s="265">
        <v>9.6190999999999999E-2</v>
      </c>
      <c r="N334" s="265">
        <v>9.5645999999999995E-2</v>
      </c>
      <c r="O334" s="265">
        <v>4.5206999999999997E-2</v>
      </c>
      <c r="P334" s="265">
        <v>2.1950999999999998E-2</v>
      </c>
      <c r="Q334" s="265">
        <v>1.4831E-2</v>
      </c>
      <c r="R334" s="265">
        <v>2.8632000000000001E-2</v>
      </c>
      <c r="S334" s="265">
        <v>0.12884000000000001</v>
      </c>
      <c r="T334" s="265">
        <v>8.0651E-2</v>
      </c>
      <c r="U334" s="265">
        <v>0.10137</v>
      </c>
      <c r="V334" s="265">
        <v>6.0009E-2</v>
      </c>
      <c r="W334" s="265">
        <v>0.10503999999999999</v>
      </c>
      <c r="X334" s="265">
        <v>7.6846999999999999E-2</v>
      </c>
      <c r="Y334" s="265">
        <v>5.6313000000000002E-2</v>
      </c>
      <c r="Z334" s="265">
        <v>3.4833000000000003E-2</v>
      </c>
      <c r="AA334" s="265">
        <v>2.7181E-2</v>
      </c>
      <c r="AB334" s="265">
        <v>1.8248E-2</v>
      </c>
      <c r="AC334" s="265">
        <v>0.17402000000000001</v>
      </c>
      <c r="AD334" s="265">
        <v>0.11615</v>
      </c>
      <c r="AE334" s="265">
        <v>8.0857999999999999E-2</v>
      </c>
      <c r="AF334" s="265">
        <v>6.4107999999999998E-2</v>
      </c>
      <c r="AG334" s="265">
        <v>8.2325999999999996E-3</v>
      </c>
      <c r="AH334" s="265">
        <v>4.5409999999999999E-2</v>
      </c>
      <c r="AI334" s="265">
        <v>0.10228</v>
      </c>
      <c r="AJ334" s="265">
        <v>8.5818000000000005E-2</v>
      </c>
      <c r="AK334" s="265">
        <v>7.3103000000000001E-2</v>
      </c>
      <c r="AL334" s="265">
        <v>9.4750000000000001E-2</v>
      </c>
      <c r="AM334" s="265">
        <v>6.0652999999999999E-2</v>
      </c>
      <c r="AN334" s="265">
        <v>6.6728999999999997E-2</v>
      </c>
      <c r="AO334" s="265">
        <v>7.7592999999999995E-2</v>
      </c>
      <c r="AP334" s="265">
        <v>6.4635999999999999E-2</v>
      </c>
      <c r="AQ334" s="265">
        <v>5.5145E-2</v>
      </c>
      <c r="AR334" s="265">
        <v>7.1384000000000003E-2</v>
      </c>
      <c r="AS334" s="265">
        <v>4.8186E-2</v>
      </c>
      <c r="AT334" s="265">
        <v>4.9366E-2</v>
      </c>
      <c r="AU334" s="265">
        <v>6.1052000000000002E-2</v>
      </c>
      <c r="AV334" s="265">
        <v>4.2304000000000001E-2</v>
      </c>
      <c r="AW334" s="265">
        <v>8.2017000000000007E-2</v>
      </c>
      <c r="AX334" s="265">
        <v>7.0425000000000001E-2</v>
      </c>
      <c r="AY334" s="265">
        <v>5.8660999999999998E-2</v>
      </c>
      <c r="AZ334" s="265">
        <v>4.7794999999999997E-2</v>
      </c>
      <c r="BA334" s="265">
        <v>0.10598</v>
      </c>
      <c r="BB334" s="265">
        <v>0.10598</v>
      </c>
      <c r="BC334" s="265">
        <v>0.10589</v>
      </c>
      <c r="BD334" s="265">
        <v>0.10598</v>
      </c>
      <c r="BE334" s="265">
        <v>3.0609000000000001E-2</v>
      </c>
      <c r="BF334" s="265">
        <v>2.8017E-2</v>
      </c>
      <c r="BG334" s="265">
        <v>0.15458</v>
      </c>
      <c r="BH334" s="265">
        <v>0.15912999999999999</v>
      </c>
      <c r="BI334" s="265">
        <v>0.42425000000000002</v>
      </c>
      <c r="BJ334" s="265">
        <v>0.38567000000000001</v>
      </c>
      <c r="BK334" s="265">
        <v>8.0518999999999993E-2</v>
      </c>
      <c r="BL334" s="265">
        <v>0.17723</v>
      </c>
      <c r="BM334" s="265">
        <v>9.7560999999999995E-2</v>
      </c>
      <c r="BN334" s="265">
        <v>0.19159999999999999</v>
      </c>
      <c r="BO334" s="265">
        <v>0.20571</v>
      </c>
      <c r="BP334" s="265">
        <v>1.4774000000000001E-2</v>
      </c>
      <c r="BQ334" s="265">
        <v>0.12748000000000001</v>
      </c>
      <c r="BR334" s="265">
        <v>0.18038999999999999</v>
      </c>
      <c r="BS334" s="265">
        <v>0.12494</v>
      </c>
      <c r="BT334" s="265">
        <v>0.15204000000000001</v>
      </c>
      <c r="BU334" s="265">
        <v>1.2043999999999999E-2</v>
      </c>
      <c r="BV334" s="265">
        <v>5.1114000000000003E-3</v>
      </c>
      <c r="BW334" s="265">
        <v>5.2166999999999998E-2</v>
      </c>
      <c r="BX334" s="265">
        <v>2.5943000000000001E-2</v>
      </c>
      <c r="BY334" s="265">
        <v>0.85406000000000004</v>
      </c>
      <c r="BZ334" s="265">
        <v>0.85948999999999998</v>
      </c>
      <c r="CA334" s="265">
        <v>0.93200000000000005</v>
      </c>
      <c r="CB334" s="265">
        <v>0.92679</v>
      </c>
      <c r="CC334" s="265">
        <v>0.99699000000000004</v>
      </c>
      <c r="CD334" s="265">
        <v>0.84777999999999998</v>
      </c>
      <c r="CE334" s="265">
        <v>0.79605999999999999</v>
      </c>
      <c r="CF334" s="265">
        <v>0.85938999999999999</v>
      </c>
      <c r="CG334" s="265">
        <v>0.81693000000000005</v>
      </c>
      <c r="CH334" s="265">
        <v>0.81837000000000004</v>
      </c>
      <c r="CI334" s="265">
        <v>0.83323999999999998</v>
      </c>
      <c r="CJ334" s="265">
        <v>0.82467999999999997</v>
      </c>
      <c r="CK334" s="265">
        <v>0.88768000000000002</v>
      </c>
      <c r="CL334" s="265">
        <v>0.78659999999999997</v>
      </c>
      <c r="CM334" s="265">
        <v>3.3255E-2</v>
      </c>
      <c r="CN334" s="265">
        <v>1.2121E-2</v>
      </c>
      <c r="CO334" s="265">
        <v>3.4332000000000001E-2</v>
      </c>
      <c r="CP334" s="265">
        <v>2.9704999999999999E-2</v>
      </c>
      <c r="CQ334" s="265">
        <v>2.8292000000000001E-2</v>
      </c>
      <c r="CR334" s="265">
        <v>0.02</v>
      </c>
      <c r="CS334" s="265">
        <v>1.2245000000000001E-2</v>
      </c>
      <c r="CT334" s="265">
        <v>2.0618999999999998E-2</v>
      </c>
      <c r="CU334" s="265">
        <v>0.02</v>
      </c>
      <c r="CV334" s="265">
        <v>3.057E-2</v>
      </c>
      <c r="CW334" s="265">
        <v>4.0404000000000002E-2</v>
      </c>
      <c r="CX334" s="265">
        <v>2.0618999999999998E-2</v>
      </c>
      <c r="CY334" s="265">
        <v>3.2989999999999998E-2</v>
      </c>
      <c r="CZ334" s="265">
        <v>8.1267000000000006E-2</v>
      </c>
      <c r="DA334" s="265">
        <v>5.8946999999999999E-2</v>
      </c>
      <c r="DB334" s="265">
        <v>1.0101000000000001E-2</v>
      </c>
      <c r="DC334" s="265">
        <v>1.0309E-2</v>
      </c>
      <c r="DD334" s="265">
        <v>1.0101000000000001E-2</v>
      </c>
      <c r="DE334" s="265">
        <v>2.0618999999999998E-2</v>
      </c>
      <c r="DF334" s="265">
        <v>5.0000000000000004E-6</v>
      </c>
      <c r="DG334" s="265">
        <v>9.3999999999999998E-6</v>
      </c>
      <c r="DH334" s="265">
        <v>9.3665999999999992E-3</v>
      </c>
      <c r="DI334" s="265">
        <v>0</v>
      </c>
      <c r="DJ334" s="265">
        <v>0</v>
      </c>
      <c r="DK334" s="265">
        <v>0</v>
      </c>
      <c r="DL334" s="265">
        <v>0</v>
      </c>
      <c r="DM334" s="265">
        <v>1.1459999999999999E-4</v>
      </c>
      <c r="DN334" s="265">
        <v>0</v>
      </c>
      <c r="DO334" s="265">
        <v>0</v>
      </c>
      <c r="DP334" s="265">
        <v>0</v>
      </c>
      <c r="DQ334" s="265">
        <v>0</v>
      </c>
      <c r="DR334" s="265">
        <v>1.9524E-3</v>
      </c>
      <c r="DS334" s="265">
        <v>8.3059999999999991E-3</v>
      </c>
      <c r="DT334" s="265">
        <v>1.0591E-2</v>
      </c>
      <c r="DU334" s="265">
        <v>0</v>
      </c>
      <c r="DV334" s="265">
        <v>0</v>
      </c>
      <c r="DW334" s="265">
        <v>0</v>
      </c>
      <c r="DX334" s="265">
        <v>2.8993999999999999E-3</v>
      </c>
      <c r="DY334" s="265">
        <v>4.2119999999999999E-4</v>
      </c>
      <c r="DZ334" s="265">
        <v>0</v>
      </c>
      <c r="EA334" s="265">
        <v>0</v>
      </c>
      <c r="EB334" s="265">
        <v>0</v>
      </c>
      <c r="EC334" s="265">
        <v>0</v>
      </c>
      <c r="ED334" s="265">
        <v>0</v>
      </c>
      <c r="EE334" s="265">
        <v>0</v>
      </c>
      <c r="EF334" s="265">
        <v>8.0079999999999995E-4</v>
      </c>
      <c r="EG334" s="265">
        <v>0</v>
      </c>
      <c r="EH334" s="265">
        <v>0</v>
      </c>
      <c r="EI334" s="265">
        <v>3.0612E-2</v>
      </c>
      <c r="EJ334" s="265">
        <v>2.0618999999999998E-2</v>
      </c>
      <c r="EK334" s="265">
        <v>1.0101000000000001E-2</v>
      </c>
      <c r="EL334" s="265">
        <v>1.0416999999999999E-2</v>
      </c>
      <c r="EM334" s="265">
        <v>0</v>
      </c>
      <c r="EN334" s="265">
        <v>0</v>
      </c>
      <c r="EO334" s="265">
        <v>8.6807999999999996E-2</v>
      </c>
      <c r="EP334" s="265">
        <v>3.7262000000000003E-2</v>
      </c>
      <c r="EQ334" s="265">
        <v>1.2948E-3</v>
      </c>
      <c r="ER334" s="265">
        <v>1.6222000000000001E-3</v>
      </c>
      <c r="ES334" s="265">
        <v>1.5302E-3</v>
      </c>
      <c r="ET334" s="265">
        <v>1.5035999999999999E-3</v>
      </c>
      <c r="EU334" s="265">
        <v>1.4292E-3</v>
      </c>
      <c r="EV334" s="265">
        <v>1.1927999999999999E-3</v>
      </c>
      <c r="EW334" s="265">
        <v>1.2722E-3</v>
      </c>
      <c r="EX334" s="265">
        <v>1.338E-3</v>
      </c>
      <c r="EY334" s="265">
        <v>1.3753999999999999E-3</v>
      </c>
      <c r="EZ334" s="265">
        <v>4.1056000000000002E-2</v>
      </c>
      <c r="FA334" s="265">
        <v>1.6554E-3</v>
      </c>
      <c r="FB334" s="265">
        <v>1.4630000000000001E-3</v>
      </c>
      <c r="FC334" s="265">
        <v>1.2800000000000001E-3</v>
      </c>
      <c r="FD334" s="265">
        <v>1.6838000000000001E-3</v>
      </c>
      <c r="FE334" s="265">
        <v>1.1922E-3</v>
      </c>
      <c r="FF334" s="265">
        <v>1.565E-3</v>
      </c>
      <c r="FG334" s="265">
        <v>1.7359999999999999E-3</v>
      </c>
      <c r="FH334" s="265">
        <v>1.4754E-3</v>
      </c>
      <c r="FI334" s="265">
        <v>1.3686E-3</v>
      </c>
      <c r="FJ334" s="265">
        <v>0</v>
      </c>
      <c r="FK334" s="265">
        <v>0</v>
      </c>
      <c r="FL334" s="265">
        <v>2.0073000000000001E-2</v>
      </c>
      <c r="FM334" s="265">
        <v>2.2165000000000001E-2</v>
      </c>
      <c r="FN334" s="265">
        <v>0.21310000000000001</v>
      </c>
      <c r="FO334" s="265">
        <v>0.28599999999999998</v>
      </c>
      <c r="FP334" s="265">
        <v>4.9976E-2</v>
      </c>
      <c r="FQ334" s="265">
        <v>0.24278</v>
      </c>
      <c r="FR334" s="265">
        <v>0.1643</v>
      </c>
      <c r="FS334" s="265">
        <v>0.15451999999999999</v>
      </c>
      <c r="FT334" s="265">
        <v>0.35571999999999998</v>
      </c>
      <c r="FU334" s="265">
        <v>0.35264000000000001</v>
      </c>
      <c r="FV334" s="265">
        <v>0.12726999999999999</v>
      </c>
      <c r="FW334" s="265">
        <v>5.9672000000000003E-2</v>
      </c>
      <c r="FX334" s="265">
        <v>0.22600000000000001</v>
      </c>
      <c r="FY334" s="265">
        <v>5.4186999999999999E-2</v>
      </c>
      <c r="FZ334" s="265">
        <v>5.9672000000000003E-2</v>
      </c>
      <c r="GA334" s="265">
        <v>0.20609</v>
      </c>
      <c r="GB334" s="265">
        <v>9.4786999999999996E-2</v>
      </c>
      <c r="GC334" s="265">
        <v>0.11104</v>
      </c>
      <c r="GD334" s="265">
        <v>0.32905000000000001</v>
      </c>
      <c r="GE334" s="265">
        <v>0.18060000000000001</v>
      </c>
      <c r="GF334" s="265">
        <v>0.22045999999999999</v>
      </c>
      <c r="GG334" s="265">
        <v>9.1209999999999999E-2</v>
      </c>
      <c r="GH334" s="265">
        <v>0.10222000000000001</v>
      </c>
      <c r="GI334" s="265">
        <v>9.0414999999999995E-2</v>
      </c>
      <c r="GJ334" s="265">
        <v>0.29368</v>
      </c>
      <c r="GK334" s="265">
        <v>0.30743999999999999</v>
      </c>
      <c r="GL334" s="265">
        <v>0.15501999999999999</v>
      </c>
      <c r="GM334" s="265">
        <v>0.26855000000000001</v>
      </c>
      <c r="GN334" s="265">
        <v>0.13175999999999999</v>
      </c>
      <c r="GO334" s="265">
        <v>0.2777</v>
      </c>
      <c r="GP334" s="265">
        <v>0.21173</v>
      </c>
      <c r="GQ334" s="265">
        <v>0.21579999999999999</v>
      </c>
      <c r="GR334" s="265">
        <v>0.19419</v>
      </c>
      <c r="GS334" s="265">
        <v>0.22226000000000001</v>
      </c>
      <c r="GT334" s="265">
        <v>0.2172</v>
      </c>
      <c r="GU334" s="265">
        <v>0.21853</v>
      </c>
      <c r="GV334" s="265">
        <v>0.21787999999999999</v>
      </c>
      <c r="GW334" s="265">
        <v>0.17551</v>
      </c>
      <c r="GX334" s="265">
        <v>0.28100000000000003</v>
      </c>
      <c r="GY334" s="265">
        <v>5.9142E-2</v>
      </c>
      <c r="GZ334" s="265">
        <v>4.5884000000000001E-2</v>
      </c>
      <c r="HA334" s="265">
        <v>0.25874000000000003</v>
      </c>
      <c r="HB334" s="265">
        <v>0.23269999999999999</v>
      </c>
      <c r="HC334" s="265">
        <v>0.19836000000000001</v>
      </c>
      <c r="HD334" s="265">
        <v>0.12931999999999999</v>
      </c>
      <c r="HE334" s="265">
        <v>0.27986</v>
      </c>
      <c r="HF334" s="265">
        <v>0.11651</v>
      </c>
      <c r="HG334" s="265">
        <v>0.28047</v>
      </c>
      <c r="HH334" s="265">
        <v>0.28012999999999999</v>
      </c>
      <c r="HI334" s="265">
        <v>0.27940999999999999</v>
      </c>
      <c r="HJ334" s="265">
        <v>0.12914999999999999</v>
      </c>
      <c r="HK334" s="265">
        <v>0.31342999999999999</v>
      </c>
      <c r="HL334" s="265">
        <v>0.28819</v>
      </c>
      <c r="HM334" s="265">
        <v>0.21462000000000001</v>
      </c>
      <c r="HN334" s="265">
        <v>0.20762</v>
      </c>
      <c r="HO334" s="265">
        <v>0.20677999999999999</v>
      </c>
      <c r="HP334" s="265">
        <v>0.22319</v>
      </c>
      <c r="HQ334" s="265">
        <v>0.12776999999999999</v>
      </c>
      <c r="HR334" s="265">
        <v>0.12089</v>
      </c>
      <c r="HS334" s="265">
        <v>0.17913999999999999</v>
      </c>
      <c r="HT334" s="265">
        <v>0.11867</v>
      </c>
      <c r="HU334" s="265">
        <v>0.12318999999999999</v>
      </c>
      <c r="HV334" s="265">
        <v>0.21160000000000001</v>
      </c>
      <c r="HW334" s="265">
        <v>8.4475999999999996E-2</v>
      </c>
      <c r="HX334" s="265">
        <v>0.11347</v>
      </c>
      <c r="HY334" s="265">
        <v>6.5261E-2</v>
      </c>
      <c r="HZ334" s="265">
        <v>0.14126</v>
      </c>
      <c r="IA334" s="265">
        <v>0.18131</v>
      </c>
      <c r="IB334" s="265">
        <v>0.18557000000000001</v>
      </c>
      <c r="IC334" s="265">
        <v>0.18135000000000001</v>
      </c>
      <c r="ID334" s="265">
        <v>0.18459999999999999</v>
      </c>
      <c r="IE334" s="265">
        <v>0.183</v>
      </c>
      <c r="IF334" s="265">
        <v>0.19388</v>
      </c>
      <c r="IG334" s="265">
        <v>0.23286000000000001</v>
      </c>
      <c r="IH334" s="265">
        <v>0.28333000000000003</v>
      </c>
      <c r="II334" s="265">
        <v>0.13086999999999999</v>
      </c>
      <c r="IJ334" s="265">
        <v>0.16903000000000001</v>
      </c>
      <c r="IK334" s="265">
        <v>0.17119000000000001</v>
      </c>
      <c r="IL334" s="265">
        <v>0.25613999999999998</v>
      </c>
      <c r="IM334" s="265">
        <v>0.14408000000000001</v>
      </c>
      <c r="IN334" s="265">
        <v>0.10700999999999999</v>
      </c>
      <c r="IO334" s="265">
        <v>2.7585999999999999E-2</v>
      </c>
      <c r="IP334" s="265">
        <v>0.23472999999999999</v>
      </c>
      <c r="IQ334" s="265">
        <v>0.21067</v>
      </c>
      <c r="IR334" s="265">
        <v>9.0659000000000003E-2</v>
      </c>
      <c r="IS334" s="265">
        <v>0.29870000000000002</v>
      </c>
      <c r="IT334" s="265">
        <v>7.8383999999999995E-2</v>
      </c>
      <c r="IU334" s="265">
        <v>0.22842000000000001</v>
      </c>
      <c r="IV334" s="265">
        <v>0.34591</v>
      </c>
      <c r="IW334" s="265">
        <v>0.17011000000000001</v>
      </c>
      <c r="IX334" s="265">
        <v>0.22533</v>
      </c>
      <c r="IY334" s="265">
        <v>0.13557</v>
      </c>
      <c r="IZ334" s="265">
        <v>0.13070999999999999</v>
      </c>
      <c r="JA334" s="265">
        <v>0.13372999999999999</v>
      </c>
      <c r="JB334" s="265">
        <v>0.12876000000000001</v>
      </c>
      <c r="JC334" s="265">
        <v>0.13622000000000001</v>
      </c>
      <c r="JD334" s="265">
        <v>0.14457</v>
      </c>
      <c r="JE334" s="265">
        <v>0.26823000000000002</v>
      </c>
      <c r="JF334" s="265">
        <v>6.2447999999999997E-2</v>
      </c>
      <c r="JG334" s="265">
        <v>0.20058000000000001</v>
      </c>
      <c r="JH334" s="265">
        <v>0.15015000000000001</v>
      </c>
      <c r="JI334" s="265">
        <v>0.10949</v>
      </c>
      <c r="JJ334" s="265">
        <v>0.11178</v>
      </c>
      <c r="JK334" s="265">
        <v>0.14265</v>
      </c>
      <c r="JL334" s="265">
        <v>0.14641000000000001</v>
      </c>
      <c r="JM334" s="265">
        <v>0.25290000000000001</v>
      </c>
      <c r="JN334" s="265">
        <v>0.18057999999999999</v>
      </c>
      <c r="JO334" s="265">
        <v>0.21128</v>
      </c>
      <c r="JP334" s="265">
        <v>7.3717000000000005E-2</v>
      </c>
      <c r="JQ334" s="265">
        <v>0.21586</v>
      </c>
      <c r="JR334" s="265">
        <v>0.18185999999999999</v>
      </c>
      <c r="JS334" s="265">
        <v>0.17122000000000001</v>
      </c>
      <c r="JT334" s="265">
        <v>4.4721999999999998E-2</v>
      </c>
      <c r="JU334" s="265">
        <v>0.15970999999999999</v>
      </c>
      <c r="JV334" s="265">
        <v>0.14793999999999999</v>
      </c>
      <c r="JW334" s="265">
        <v>0.21772</v>
      </c>
      <c r="JX334" s="265">
        <v>0.21298</v>
      </c>
      <c r="JY334" s="265">
        <v>0.20938000000000001</v>
      </c>
      <c r="JZ334" s="265">
        <v>0.20444000000000001</v>
      </c>
      <c r="KA334" s="265">
        <v>0.31635000000000002</v>
      </c>
      <c r="KB334" s="265">
        <v>0.42473</v>
      </c>
      <c r="KC334" s="265">
        <v>6.4533999999999994E-2</v>
      </c>
      <c r="KD334" s="265">
        <v>4.8717000000000003E-2</v>
      </c>
      <c r="KE334" s="265">
        <v>5.2143000000000002E-2</v>
      </c>
      <c r="KF334" s="265">
        <v>5.5999E-2</v>
      </c>
      <c r="KG334" s="265">
        <v>5.3388999999999999E-2</v>
      </c>
      <c r="KH334" s="265">
        <v>0.19453000000000001</v>
      </c>
      <c r="KI334" s="265">
        <v>0.15961</v>
      </c>
      <c r="KJ334" s="265">
        <v>0.15570000000000001</v>
      </c>
      <c r="KK334" s="265">
        <v>0.36424000000000001</v>
      </c>
      <c r="KL334" s="265">
        <v>0.31706000000000001</v>
      </c>
      <c r="KM334" s="265">
        <v>0.90054999999999996</v>
      </c>
      <c r="KN334" s="265">
        <v>0.81271000000000004</v>
      </c>
      <c r="KO334" s="265">
        <v>0.71760999999999997</v>
      </c>
      <c r="KP334" s="265">
        <v>5.1455221814921785E-3</v>
      </c>
      <c r="KQ334" s="265">
        <v>0.56298999999999999</v>
      </c>
      <c r="KR334" s="265">
        <v>0.50985000000000003</v>
      </c>
      <c r="KS334" s="265">
        <v>0.46847</v>
      </c>
      <c r="KT334" s="265">
        <v>0.87660763412183629</v>
      </c>
      <c r="KU334" s="265">
        <v>0.63990999999999998</v>
      </c>
      <c r="KV334" s="265">
        <v>0.76949000000000001</v>
      </c>
      <c r="KW334" s="265">
        <v>0.81259999999999999</v>
      </c>
      <c r="KX334" s="265">
        <v>0.86975000000000002</v>
      </c>
      <c r="KY334" s="265">
        <v>0.94864000000000004</v>
      </c>
      <c r="KZ334" s="265">
        <v>0.99885000000000002</v>
      </c>
      <c r="LA334" s="265">
        <v>0.97865999999999997</v>
      </c>
      <c r="LB334" s="265">
        <v>0.91317000000000004</v>
      </c>
      <c r="LC334" s="265">
        <v>1</v>
      </c>
      <c r="LD334" s="265">
        <v>0</v>
      </c>
      <c r="LE334" s="265">
        <v>0</v>
      </c>
      <c r="LF334" s="265">
        <v>0</v>
      </c>
      <c r="LG334" s="265">
        <v>0</v>
      </c>
      <c r="LH334" s="431">
        <v>2.890949253924191E-4</v>
      </c>
      <c r="LI334" s="431">
        <v>2.1294926409609616E-4</v>
      </c>
      <c r="LJ334" s="431">
        <v>2.4381086404900998E-4</v>
      </c>
      <c r="LK334" s="431">
        <v>1.258066768059507E-4</v>
      </c>
      <c r="LL334" s="431">
        <v>1.6480007616337389E-4</v>
      </c>
      <c r="LM334" s="431">
        <v>7.7996570325922221E-5</v>
      </c>
      <c r="LN334" s="431">
        <v>9.343018609797582E-5</v>
      </c>
      <c r="LO334" s="431">
        <v>3.3889813494170085E-5</v>
      </c>
      <c r="LP334" s="431">
        <v>5.0289170758333057E-5</v>
      </c>
      <c r="LQ334" s="431">
        <v>4.8769061322673224E-6</v>
      </c>
      <c r="LR334" s="431">
        <v>2.4601616314612329E-4</v>
      </c>
      <c r="LS334" s="431">
        <v>1.4194470713846385E-4</v>
      </c>
      <c r="LT334" s="431">
        <v>2.7092054369859397E-4</v>
      </c>
      <c r="LU334" s="431">
        <v>1.1188065400347114E-4</v>
      </c>
      <c r="LV334" s="431">
        <v>1.2577556481119245E-4</v>
      </c>
      <c r="LW334" s="431">
        <v>6.4310996094718575E-5</v>
      </c>
      <c r="LX334" s="431">
        <v>1.0917802137555555E-4</v>
      </c>
      <c r="LY334" s="431">
        <v>7.0673631853424013E-5</v>
      </c>
      <c r="LZ334" s="431">
        <v>2.8738376568071544E-4</v>
      </c>
      <c r="MA334" s="431">
        <v>2.0159964333288372E-4</v>
      </c>
      <c r="MB334" s="431">
        <v>2.737032191362232E-4</v>
      </c>
      <c r="MC334" s="431">
        <v>1.3254769146442413E-4</v>
      </c>
      <c r="MD334" s="431">
        <v>1.0243144060950726E-4</v>
      </c>
      <c r="ME334" s="431">
        <v>1.8451125652063638E-4</v>
      </c>
      <c r="MF334" s="431">
        <v>2.099778939737007E-4</v>
      </c>
      <c r="MG334" s="431">
        <v>1.8192404240835458E-4</v>
      </c>
      <c r="MH334" s="266"/>
      <c r="MI334" s="266"/>
      <c r="MJ334" s="266"/>
      <c r="MK334" s="266"/>
      <c r="ML334" s="266"/>
      <c r="MM334" s="266"/>
      <c r="MN334" s="266"/>
      <c r="MO334" s="266"/>
      <c r="MP334" s="266"/>
      <c r="MQ334" s="266"/>
      <c r="MR334" s="266"/>
      <c r="MS334" s="266"/>
      <c r="MT334" s="266"/>
      <c r="MU334" s="266"/>
      <c r="MV334" s="266"/>
      <c r="MW334" s="266"/>
      <c r="MX334" s="266"/>
      <c r="MY334" s="266"/>
      <c r="MZ334" s="266"/>
      <c r="NA334" s="266"/>
      <c r="NB334" s="266"/>
      <c r="NC334" s="266"/>
      <c r="ND334" s="266"/>
      <c r="NE334" s="266"/>
      <c r="NF334" s="266"/>
      <c r="NG334" s="266"/>
      <c r="NH334" s="266"/>
      <c r="NI334" s="266"/>
      <c r="NJ334" s="266"/>
      <c r="NK334" s="266"/>
      <c r="NL334" s="266"/>
      <c r="NM334" s="266"/>
      <c r="NN334" s="266"/>
      <c r="NO334" s="266"/>
      <c r="NP334" s="266"/>
      <c r="NQ334" s="266"/>
      <c r="NR334" s="266"/>
      <c r="NS334" s="266"/>
      <c r="NT334" s="266"/>
      <c r="NU334" s="266"/>
      <c r="NV334" s="266"/>
      <c r="NW334" s="266"/>
      <c r="NX334" s="266"/>
      <c r="NY334" s="266"/>
      <c r="NZ334" s="266"/>
      <c r="OA334" s="266"/>
      <c r="OB334" s="266"/>
      <c r="OC334" s="266"/>
      <c r="OD334" s="266"/>
      <c r="OE334" s="266"/>
      <c r="OF334" s="266"/>
      <c r="OG334" s="266"/>
      <c r="OH334" s="266"/>
      <c r="OI334" s="266"/>
      <c r="OJ334" s="266"/>
      <c r="OK334" s="266"/>
      <c r="OL334" s="266"/>
      <c r="OM334" s="266"/>
      <c r="ON334" s="267"/>
    </row>
    <row r="335" spans="1:404">
      <c r="A335" s="261">
        <v>710</v>
      </c>
      <c r="B335" s="265">
        <v>2.4731E-2</v>
      </c>
      <c r="C335" s="265">
        <v>2.5156999999999999E-2</v>
      </c>
      <c r="D335" s="265">
        <v>2.606E-2</v>
      </c>
      <c r="E335" s="265">
        <v>2.9062000000000001E-2</v>
      </c>
      <c r="F335" s="265">
        <v>2.3553000000000001E-2</v>
      </c>
      <c r="G335" s="265">
        <v>2.1772E-2</v>
      </c>
      <c r="H335" s="265">
        <v>7.8386999999999998E-2</v>
      </c>
      <c r="I335" s="265">
        <v>0.1651</v>
      </c>
      <c r="J335" s="265">
        <v>0.14715</v>
      </c>
      <c r="K335" s="265">
        <v>6.0930999999999999E-2</v>
      </c>
      <c r="L335" s="265">
        <v>7.6605999999999994E-2</v>
      </c>
      <c r="M335" s="265">
        <v>0.10185</v>
      </c>
      <c r="N335" s="265">
        <v>9.4195000000000001E-2</v>
      </c>
      <c r="O335" s="265">
        <v>4.4984000000000003E-2</v>
      </c>
      <c r="P335" s="265">
        <v>2.1468000000000001E-2</v>
      </c>
      <c r="Q335" s="265">
        <v>1.4373E-2</v>
      </c>
      <c r="R335" s="265">
        <v>2.7855999999999999E-2</v>
      </c>
      <c r="S335" s="265">
        <v>0.1273</v>
      </c>
      <c r="T335" s="265">
        <v>7.8301999999999997E-2</v>
      </c>
      <c r="U335" s="265">
        <v>0.10118000000000001</v>
      </c>
      <c r="V335" s="265">
        <v>5.7727000000000001E-2</v>
      </c>
      <c r="W335" s="265">
        <v>0.11253000000000001</v>
      </c>
      <c r="X335" s="265">
        <v>8.0953999999999998E-2</v>
      </c>
      <c r="Y335" s="265">
        <v>5.9062000000000003E-2</v>
      </c>
      <c r="Z335" s="265">
        <v>3.6240000000000001E-2</v>
      </c>
      <c r="AA335" s="265">
        <v>2.6731999999999999E-2</v>
      </c>
      <c r="AB335" s="265">
        <v>1.7779E-2</v>
      </c>
      <c r="AC335" s="265">
        <v>0.17069000000000001</v>
      </c>
      <c r="AD335" s="265">
        <v>0.11387</v>
      </c>
      <c r="AE335" s="265">
        <v>8.6434999999999998E-2</v>
      </c>
      <c r="AF335" s="265">
        <v>6.8059999999999996E-2</v>
      </c>
      <c r="AG335" s="265">
        <v>7.757E-3</v>
      </c>
      <c r="AH335" s="265">
        <v>4.8594999999999999E-2</v>
      </c>
      <c r="AI335" s="265">
        <v>0.11151</v>
      </c>
      <c r="AJ335" s="265">
        <v>9.1443999999999998E-2</v>
      </c>
      <c r="AK335" s="265">
        <v>7.8742000000000006E-2</v>
      </c>
      <c r="AL335" s="265">
        <v>0.10356</v>
      </c>
      <c r="AM335" s="265">
        <v>6.5664E-2</v>
      </c>
      <c r="AN335" s="265">
        <v>7.2485999999999995E-2</v>
      </c>
      <c r="AO335" s="265">
        <v>8.4628999999999996E-2</v>
      </c>
      <c r="AP335" s="265">
        <v>6.9542000000000007E-2</v>
      </c>
      <c r="AQ335" s="265">
        <v>5.9582000000000003E-2</v>
      </c>
      <c r="AR335" s="265">
        <v>7.7760999999999997E-2</v>
      </c>
      <c r="AS335" s="265">
        <v>5.2214000000000003E-2</v>
      </c>
      <c r="AT335" s="265">
        <v>5.3173999999999999E-2</v>
      </c>
      <c r="AU335" s="265">
        <v>6.6139000000000003E-2</v>
      </c>
      <c r="AV335" s="265">
        <v>4.5040999999999998E-2</v>
      </c>
      <c r="AW335" s="265">
        <v>8.8186E-2</v>
      </c>
      <c r="AX335" s="265">
        <v>7.5220999999999996E-2</v>
      </c>
      <c r="AY335" s="265">
        <v>6.2785999999999995E-2</v>
      </c>
      <c r="AZ335" s="265">
        <v>5.1282000000000001E-2</v>
      </c>
      <c r="BA335" s="265">
        <v>0.11545</v>
      </c>
      <c r="BB335" s="265">
        <v>0.11545</v>
      </c>
      <c r="BC335" s="265">
        <v>0.11534999999999999</v>
      </c>
      <c r="BD335" s="265">
        <v>0.11545</v>
      </c>
      <c r="BE335" s="265">
        <v>2.9848E-2</v>
      </c>
      <c r="BF335" s="265">
        <v>2.7196000000000001E-2</v>
      </c>
      <c r="BG335" s="265">
        <v>0.15423999999999999</v>
      </c>
      <c r="BH335" s="265">
        <v>0.16022</v>
      </c>
      <c r="BI335" s="265">
        <v>0.42153000000000002</v>
      </c>
      <c r="BJ335" s="265">
        <v>0.38345000000000001</v>
      </c>
      <c r="BK335" s="265">
        <v>7.7922000000000005E-2</v>
      </c>
      <c r="BL335" s="265">
        <v>0.17671999999999999</v>
      </c>
      <c r="BM335" s="265">
        <v>9.7560999999999995E-2</v>
      </c>
      <c r="BN335" s="265">
        <v>0.19105</v>
      </c>
      <c r="BO335" s="265">
        <v>0.2</v>
      </c>
      <c r="BP335" s="265">
        <v>1.4508E-2</v>
      </c>
      <c r="BQ335" s="265">
        <v>0.12569</v>
      </c>
      <c r="BR335" s="265">
        <v>0.17654</v>
      </c>
      <c r="BS335" s="265">
        <v>0.12306</v>
      </c>
      <c r="BT335" s="265">
        <v>0.14782000000000001</v>
      </c>
      <c r="BU335" s="265">
        <v>1.1780000000000001E-2</v>
      </c>
      <c r="BV335" s="265">
        <v>4.9430000000000003E-3</v>
      </c>
      <c r="BW335" s="265">
        <v>3.3329999999999999E-2</v>
      </c>
      <c r="BX335" s="265">
        <v>1.0973999999999999E-2</v>
      </c>
      <c r="BY335" s="265">
        <v>0.85689000000000004</v>
      </c>
      <c r="BZ335" s="265">
        <v>0.86190999999999995</v>
      </c>
      <c r="CA335" s="265">
        <v>0.93</v>
      </c>
      <c r="CB335" s="265">
        <v>0.92966000000000004</v>
      </c>
      <c r="CC335" s="265">
        <v>0.99661</v>
      </c>
      <c r="CD335" s="265">
        <v>0.85050000000000003</v>
      </c>
      <c r="CE335" s="265">
        <v>0.79895000000000005</v>
      </c>
      <c r="CF335" s="265">
        <v>0.86184000000000005</v>
      </c>
      <c r="CG335" s="265">
        <v>0.81972</v>
      </c>
      <c r="CH335" s="265">
        <v>0.82104999999999995</v>
      </c>
      <c r="CI335" s="265">
        <v>0.83621999999999996</v>
      </c>
      <c r="CJ335" s="265">
        <v>0.82752999999999999</v>
      </c>
      <c r="CK335" s="265">
        <v>0.89083999999999997</v>
      </c>
      <c r="CL335" s="265">
        <v>0.79408999999999996</v>
      </c>
      <c r="CM335" s="265">
        <v>3.2530999999999997E-2</v>
      </c>
      <c r="CN335" s="265">
        <v>1.0101000000000001E-2</v>
      </c>
      <c r="CO335" s="265">
        <v>3.3498E-2</v>
      </c>
      <c r="CP335" s="265">
        <v>2.8837999999999999E-2</v>
      </c>
      <c r="CQ335" s="265">
        <v>2.7466000000000001E-2</v>
      </c>
      <c r="CR335" s="265">
        <v>0.02</v>
      </c>
      <c r="CS335" s="265">
        <v>1.0204E-2</v>
      </c>
      <c r="CT335" s="265">
        <v>2.0618999999999998E-2</v>
      </c>
      <c r="CU335" s="265">
        <v>0.02</v>
      </c>
      <c r="CV335" s="265">
        <v>3.0032E-2</v>
      </c>
      <c r="CW335" s="265">
        <v>4.0404000000000002E-2</v>
      </c>
      <c r="CX335" s="265">
        <v>2.0618999999999998E-2</v>
      </c>
      <c r="CY335" s="265">
        <v>3.0928000000000001E-2</v>
      </c>
      <c r="CZ335" s="265">
        <v>7.9277E-2</v>
      </c>
      <c r="DA335" s="265">
        <v>5.6840000000000002E-2</v>
      </c>
      <c r="DB335" s="265">
        <v>1.0101000000000001E-2</v>
      </c>
      <c r="DC335" s="265">
        <v>1.0309E-2</v>
      </c>
      <c r="DD335" s="265">
        <v>1.0101000000000001E-2</v>
      </c>
      <c r="DE335" s="265">
        <v>2.0618999999999998E-2</v>
      </c>
      <c r="DF335" s="265">
        <v>3.9999999999999998E-6</v>
      </c>
      <c r="DG335" s="265">
        <v>7.9999999999999996E-6</v>
      </c>
      <c r="DH335" s="265">
        <v>9.3100000000000006E-3</v>
      </c>
      <c r="DI335" s="265">
        <v>0</v>
      </c>
      <c r="DJ335" s="265">
        <v>0</v>
      </c>
      <c r="DK335" s="265">
        <v>0</v>
      </c>
      <c r="DL335" s="265">
        <v>0</v>
      </c>
      <c r="DM335" s="265">
        <v>1.22E-4</v>
      </c>
      <c r="DN335" s="265">
        <v>0</v>
      </c>
      <c r="DO335" s="265">
        <v>0</v>
      </c>
      <c r="DP335" s="265">
        <v>0</v>
      </c>
      <c r="DQ335" s="265">
        <v>0</v>
      </c>
      <c r="DR335" s="265">
        <v>1.9530000000000001E-3</v>
      </c>
      <c r="DS335" s="265">
        <v>8.4150000000000006E-3</v>
      </c>
      <c r="DT335" s="265">
        <v>1.027E-2</v>
      </c>
      <c r="DU335" s="265">
        <v>0</v>
      </c>
      <c r="DV335" s="265">
        <v>0</v>
      </c>
      <c r="DW335" s="265">
        <v>0</v>
      </c>
      <c r="DX335" s="265">
        <v>2.9740000000000001E-3</v>
      </c>
      <c r="DY335" s="265">
        <v>0</v>
      </c>
      <c r="DZ335" s="265">
        <v>0</v>
      </c>
      <c r="EA335" s="265">
        <v>0</v>
      </c>
      <c r="EB335" s="265">
        <v>0</v>
      </c>
      <c r="EC335" s="265">
        <v>0</v>
      </c>
      <c r="ED335" s="265">
        <v>0</v>
      </c>
      <c r="EE335" s="265">
        <v>0</v>
      </c>
      <c r="EF335" s="265">
        <v>8.0900000000000004E-4</v>
      </c>
      <c r="EG335" s="265">
        <v>0</v>
      </c>
      <c r="EH335" s="265">
        <v>0</v>
      </c>
      <c r="EI335" s="265">
        <v>3.0612E-2</v>
      </c>
      <c r="EJ335" s="265">
        <v>2.0618999999999998E-2</v>
      </c>
      <c r="EK335" s="265">
        <v>1.0101000000000001E-2</v>
      </c>
      <c r="EL335" s="265">
        <v>1.0416999999999999E-2</v>
      </c>
      <c r="EM335" s="265">
        <v>0</v>
      </c>
      <c r="EN335" s="265">
        <v>0</v>
      </c>
      <c r="EO335" s="265">
        <v>8.4862999999999994E-2</v>
      </c>
      <c r="EP335" s="265">
        <v>3.6068000000000003E-2</v>
      </c>
      <c r="EQ335" s="265">
        <v>1.2830000000000001E-3</v>
      </c>
      <c r="ER335" s="265">
        <v>1.6410000000000001E-3</v>
      </c>
      <c r="ES335" s="265">
        <v>1.5009999999999999E-3</v>
      </c>
      <c r="ET335" s="265">
        <v>1.493E-3</v>
      </c>
      <c r="EU335" s="265">
        <v>1.4250000000000001E-3</v>
      </c>
      <c r="EV335" s="265">
        <v>1.168E-3</v>
      </c>
      <c r="EW335" s="265">
        <v>1.2390000000000001E-3</v>
      </c>
      <c r="EX335" s="265">
        <v>1.325E-3</v>
      </c>
      <c r="EY335" s="265">
        <v>1.3780000000000001E-3</v>
      </c>
      <c r="EZ335" s="265">
        <v>3.9842000000000002E-2</v>
      </c>
      <c r="FA335" s="265">
        <v>1.6119999999999999E-3</v>
      </c>
      <c r="FB335" s="265">
        <v>1.4319999999999999E-3</v>
      </c>
      <c r="FC335" s="265">
        <v>1.2570000000000001E-3</v>
      </c>
      <c r="FD335" s="265">
        <v>1.6659999999999999E-3</v>
      </c>
      <c r="FE335" s="265">
        <v>1.1869999999999999E-3</v>
      </c>
      <c r="FF335" s="265">
        <v>1.5219999999999999E-3</v>
      </c>
      <c r="FG335" s="265">
        <v>1.704E-3</v>
      </c>
      <c r="FH335" s="265">
        <v>1.4289999999999999E-3</v>
      </c>
      <c r="FI335" s="265">
        <v>1.33E-3</v>
      </c>
      <c r="FJ335" s="265">
        <v>0</v>
      </c>
      <c r="FK335" s="265">
        <v>0</v>
      </c>
      <c r="FL335" s="265">
        <v>1.9302E-2</v>
      </c>
      <c r="FM335" s="265">
        <v>2.1353E-2</v>
      </c>
      <c r="FN335" s="265">
        <v>0.20544999999999999</v>
      </c>
      <c r="FO335" s="265">
        <v>0.28000000000000003</v>
      </c>
      <c r="FP335" s="265">
        <v>4.8718999999999998E-2</v>
      </c>
      <c r="FQ335" s="265">
        <v>0.23705999999999999</v>
      </c>
      <c r="FR335" s="265">
        <v>0.15903</v>
      </c>
      <c r="FS335" s="265">
        <v>0.14942</v>
      </c>
      <c r="FT335" s="265">
        <v>0.34587000000000001</v>
      </c>
      <c r="FU335" s="265">
        <v>0.34366000000000002</v>
      </c>
      <c r="FV335" s="265">
        <v>0.12389</v>
      </c>
      <c r="FW335" s="265">
        <v>5.8227000000000001E-2</v>
      </c>
      <c r="FX335" s="265">
        <v>0.2205</v>
      </c>
      <c r="FY335" s="265">
        <v>5.2866000000000003E-2</v>
      </c>
      <c r="FZ335" s="265">
        <v>5.8227000000000001E-2</v>
      </c>
      <c r="GA335" s="265">
        <v>0.20088</v>
      </c>
      <c r="GB335" s="265">
        <v>9.2541999999999999E-2</v>
      </c>
      <c r="GC335" s="265">
        <v>0.10761</v>
      </c>
      <c r="GD335" s="265">
        <v>0.32089000000000001</v>
      </c>
      <c r="GE335" s="265">
        <v>0.17577000000000001</v>
      </c>
      <c r="GF335" s="265">
        <v>0.21476000000000001</v>
      </c>
      <c r="GG335" s="265">
        <v>8.8794999999999999E-2</v>
      </c>
      <c r="GH335" s="265">
        <v>9.9931000000000006E-2</v>
      </c>
      <c r="GI335" s="265">
        <v>8.8719999999999993E-2</v>
      </c>
      <c r="GJ335" s="265">
        <v>0.28602</v>
      </c>
      <c r="GK335" s="265">
        <v>0.29946</v>
      </c>
      <c r="GL335" s="265">
        <v>0.15095</v>
      </c>
      <c r="GM335" s="265">
        <v>0.26151000000000002</v>
      </c>
      <c r="GN335" s="265">
        <v>0.12886</v>
      </c>
      <c r="GO335" s="265">
        <v>0.27062999999999998</v>
      </c>
      <c r="GP335" s="265">
        <v>0.20602000000000001</v>
      </c>
      <c r="GQ335" s="265">
        <v>0.21004</v>
      </c>
      <c r="GR335" s="265">
        <v>0.18937999999999999</v>
      </c>
      <c r="GS335" s="265">
        <v>0.2162</v>
      </c>
      <c r="GT335" s="265">
        <v>0.21129999999999999</v>
      </c>
      <c r="GU335" s="265">
        <v>0.21253</v>
      </c>
      <c r="GV335" s="265">
        <v>0.21212</v>
      </c>
      <c r="GW335" s="265">
        <v>0.17033999999999999</v>
      </c>
      <c r="GX335" s="265">
        <v>0.27424999999999999</v>
      </c>
      <c r="GY335" s="265">
        <v>5.7562000000000002E-2</v>
      </c>
      <c r="GZ335" s="265">
        <v>4.4644000000000003E-2</v>
      </c>
      <c r="HA335" s="265">
        <v>0.25228</v>
      </c>
      <c r="HB335" s="265">
        <v>0.22611999999999999</v>
      </c>
      <c r="HC335" s="265">
        <v>0.19317999999999999</v>
      </c>
      <c r="HD335" s="265">
        <v>0.12659000000000001</v>
      </c>
      <c r="HE335" s="265">
        <v>0.27283000000000002</v>
      </c>
      <c r="HF335" s="265">
        <v>0.11339</v>
      </c>
      <c r="HG335" s="265">
        <v>0.27329999999999999</v>
      </c>
      <c r="HH335" s="265">
        <v>0.27292</v>
      </c>
      <c r="HI335" s="265">
        <v>0.27222000000000002</v>
      </c>
      <c r="HJ335" s="265">
        <v>0.12615000000000001</v>
      </c>
      <c r="HK335" s="265">
        <v>0.30681000000000003</v>
      </c>
      <c r="HL335" s="265">
        <v>0.28094000000000002</v>
      </c>
      <c r="HM335" s="265">
        <v>0.20912</v>
      </c>
      <c r="HN335" s="265">
        <v>0.20138</v>
      </c>
      <c r="HO335" s="265">
        <v>0.20088</v>
      </c>
      <c r="HP335" s="265">
        <v>0.21739</v>
      </c>
      <c r="HQ335" s="265">
        <v>0.12503</v>
      </c>
      <c r="HR335" s="265">
        <v>0.11804000000000001</v>
      </c>
      <c r="HS335" s="265">
        <v>0.17399000000000001</v>
      </c>
      <c r="HT335" s="265">
        <v>0.11562</v>
      </c>
      <c r="HU335" s="265">
        <v>0.11998</v>
      </c>
      <c r="HV335" s="265">
        <v>0.20555999999999999</v>
      </c>
      <c r="HW335" s="265">
        <v>8.2445000000000004E-2</v>
      </c>
      <c r="HX335" s="265">
        <v>0.11104</v>
      </c>
      <c r="HY335" s="265">
        <v>6.3426999999999997E-2</v>
      </c>
      <c r="HZ335" s="265">
        <v>0.13769000000000001</v>
      </c>
      <c r="IA335" s="265">
        <v>0.17652999999999999</v>
      </c>
      <c r="IB335" s="265">
        <v>0.18076999999999999</v>
      </c>
      <c r="IC335" s="265">
        <v>0.17668</v>
      </c>
      <c r="ID335" s="265">
        <v>0.17982999999999999</v>
      </c>
      <c r="IE335" s="265">
        <v>0.17771999999999999</v>
      </c>
      <c r="IF335" s="265">
        <v>0.18864</v>
      </c>
      <c r="IG335" s="265">
        <v>0.22666</v>
      </c>
      <c r="IH335" s="265">
        <v>0.27661999999999998</v>
      </c>
      <c r="II335" s="265">
        <v>0.12737999999999999</v>
      </c>
      <c r="IJ335" s="265">
        <v>0.16370999999999999</v>
      </c>
      <c r="IK335" s="265">
        <v>0.16600999999999999</v>
      </c>
      <c r="IL335" s="265">
        <v>0.24951000000000001</v>
      </c>
      <c r="IM335" s="265">
        <v>0.14030000000000001</v>
      </c>
      <c r="IN335" s="265">
        <v>0.104</v>
      </c>
      <c r="IO335" s="265">
        <v>2.6436999999999999E-2</v>
      </c>
      <c r="IP335" s="265">
        <v>0.22872000000000001</v>
      </c>
      <c r="IQ335" s="265">
        <v>0.20499000000000001</v>
      </c>
      <c r="IR335" s="265">
        <v>8.8378999999999999E-2</v>
      </c>
      <c r="IS335" s="265">
        <v>0.29137999999999997</v>
      </c>
      <c r="IT335" s="265">
        <v>7.6537999999999995E-2</v>
      </c>
      <c r="IU335" s="265">
        <v>0.22237000000000001</v>
      </c>
      <c r="IV335" s="265">
        <v>0.33706999999999998</v>
      </c>
      <c r="IW335" s="265">
        <v>0.16524</v>
      </c>
      <c r="IX335" s="265">
        <v>0.21931</v>
      </c>
      <c r="IY335" s="265">
        <v>0.13166</v>
      </c>
      <c r="IZ335" s="265">
        <v>0.12705</v>
      </c>
      <c r="JA335" s="265">
        <v>0.12998000000000001</v>
      </c>
      <c r="JB335" s="265">
        <v>0.12514</v>
      </c>
      <c r="JC335" s="265">
        <v>0.13214000000000001</v>
      </c>
      <c r="JD335" s="265">
        <v>0.14061000000000001</v>
      </c>
      <c r="JE335" s="265">
        <v>0.26112000000000002</v>
      </c>
      <c r="JF335" s="265">
        <v>6.0853999999999998E-2</v>
      </c>
      <c r="JG335" s="265">
        <v>0.19524</v>
      </c>
      <c r="JH335" s="265">
        <v>0.14602000000000001</v>
      </c>
      <c r="JI335" s="265">
        <v>0.1069</v>
      </c>
      <c r="JJ335" s="265">
        <v>0.10927000000000001</v>
      </c>
      <c r="JK335" s="265">
        <v>0.13955000000000001</v>
      </c>
      <c r="JL335" s="265">
        <v>0.14341000000000001</v>
      </c>
      <c r="JM335" s="265">
        <v>0.24643000000000001</v>
      </c>
      <c r="JN335" s="265">
        <v>0.17498</v>
      </c>
      <c r="JO335" s="265">
        <v>0.20571999999999999</v>
      </c>
      <c r="JP335" s="265">
        <v>7.1246000000000004E-2</v>
      </c>
      <c r="JQ335" s="265">
        <v>0.20985000000000001</v>
      </c>
      <c r="JR335" s="265">
        <v>0.17621999999999999</v>
      </c>
      <c r="JS335" s="265">
        <v>0.16644</v>
      </c>
      <c r="JT335" s="265">
        <v>4.3552E-2</v>
      </c>
      <c r="JU335" s="265">
        <v>0.15512999999999999</v>
      </c>
      <c r="JV335" s="265">
        <v>0.14355000000000001</v>
      </c>
      <c r="JW335" s="265">
        <v>0.21131</v>
      </c>
      <c r="JX335" s="265">
        <v>0.20735000000000001</v>
      </c>
      <c r="JY335" s="265">
        <v>0.20371</v>
      </c>
      <c r="JZ335" s="265">
        <v>0.19846</v>
      </c>
      <c r="KA335" s="265">
        <v>0.30863000000000002</v>
      </c>
      <c r="KB335" s="265">
        <v>0.41461999999999999</v>
      </c>
      <c r="KC335" s="265">
        <v>6.2813999999999995E-2</v>
      </c>
      <c r="KD335" s="265">
        <v>4.7393999999999999E-2</v>
      </c>
      <c r="KE335" s="265">
        <v>5.0738999999999999E-2</v>
      </c>
      <c r="KF335" s="265">
        <v>5.4542E-2</v>
      </c>
      <c r="KG335" s="265">
        <v>5.1995E-2</v>
      </c>
      <c r="KH335" s="265">
        <v>0.19037000000000001</v>
      </c>
      <c r="KI335" s="265">
        <v>0.15497</v>
      </c>
      <c r="KJ335" s="265">
        <v>0.15115000000000001</v>
      </c>
      <c r="KK335" s="265">
        <v>0.35615000000000002</v>
      </c>
      <c r="KL335" s="265">
        <v>0.30881999999999998</v>
      </c>
      <c r="KM335" s="265">
        <v>0.90178999999999998</v>
      </c>
      <c r="KN335" s="265">
        <v>0.81462999999999997</v>
      </c>
      <c r="KO335" s="265">
        <v>0.71984999999999999</v>
      </c>
      <c r="KP335" s="265">
        <v>5.1523523228011485E-3</v>
      </c>
      <c r="KQ335" s="265">
        <v>0.56530000000000002</v>
      </c>
      <c r="KR335" s="265">
        <v>0.5121</v>
      </c>
      <c r="KS335" s="265">
        <v>0.47062999999999999</v>
      </c>
      <c r="KT335" s="265">
        <v>0.87667970669751849</v>
      </c>
      <c r="KU335" s="265">
        <v>0.64453000000000005</v>
      </c>
      <c r="KV335" s="265">
        <v>0.77288000000000001</v>
      </c>
      <c r="KW335" s="265">
        <v>0.8155</v>
      </c>
      <c r="KX335" s="265">
        <v>0.87194000000000005</v>
      </c>
      <c r="KY335" s="265">
        <v>0.94974999999999998</v>
      </c>
      <c r="KZ335" s="265">
        <v>0.99900999999999995</v>
      </c>
      <c r="LA335" s="265">
        <v>0.97806999999999999</v>
      </c>
      <c r="LB335" s="265">
        <v>0.91205999999999998</v>
      </c>
      <c r="LC335" s="265">
        <v>1</v>
      </c>
      <c r="LD335" s="265">
        <v>0</v>
      </c>
      <c r="LE335" s="265">
        <v>0</v>
      </c>
      <c r="LF335" s="265">
        <v>0</v>
      </c>
      <c r="LG335" s="265">
        <v>0</v>
      </c>
      <c r="LH335" s="431">
        <v>2.7169386157765985E-4</v>
      </c>
      <c r="LI335" s="431">
        <v>2.0451065211091191E-4</v>
      </c>
      <c r="LJ335" s="431">
        <v>2.3154575319495052E-4</v>
      </c>
      <c r="LK335" s="431">
        <v>1.281329314224422E-4</v>
      </c>
      <c r="LL335" s="431">
        <v>1.5511618403252214E-4</v>
      </c>
      <c r="LM335" s="431">
        <v>7.9442077549174428E-5</v>
      </c>
      <c r="LN335" s="431">
        <v>8.985117165138945E-5</v>
      </c>
      <c r="LO335" s="431">
        <v>3.4653246984817088E-5</v>
      </c>
      <c r="LP335" s="431">
        <v>4.5691635023104027E-5</v>
      </c>
      <c r="LQ335" s="431">
        <v>0</v>
      </c>
      <c r="LR335" s="431">
        <v>2.389283908996731E-4</v>
      </c>
      <c r="LS335" s="431">
        <v>1.3938681513536721E-4</v>
      </c>
      <c r="LT335" s="431">
        <v>2.5847807410173118E-4</v>
      </c>
      <c r="LU335" s="431">
        <v>1.0359306907048449E-4</v>
      </c>
      <c r="LV335" s="431">
        <v>1.1827240814454854E-4</v>
      </c>
      <c r="LW335" s="431">
        <v>5.510041955858469E-5</v>
      </c>
      <c r="LX335" s="431">
        <v>1.018823531921953E-4</v>
      </c>
      <c r="LY335" s="431">
        <v>6.7243468947708607E-5</v>
      </c>
      <c r="LZ335" s="431">
        <v>2.7583105838857591E-4</v>
      </c>
      <c r="MA335" s="431">
        <v>1.9900122424587607E-4</v>
      </c>
      <c r="MB335" s="431">
        <v>2.6500370586290956E-4</v>
      </c>
      <c r="MC335" s="431">
        <v>1.3140321243554354E-4</v>
      </c>
      <c r="MD335" s="431">
        <v>1.0903542715823278E-4</v>
      </c>
      <c r="ME335" s="431">
        <v>1.7783626390155405E-4</v>
      </c>
      <c r="MF335" s="431">
        <v>2.0206837507430464E-4</v>
      </c>
      <c r="MG335" s="431">
        <v>1.740029692882672E-4</v>
      </c>
      <c r="MH335" s="266"/>
      <c r="MI335" s="266"/>
      <c r="MJ335" s="266"/>
      <c r="MK335" s="266"/>
      <c r="ML335" s="266"/>
      <c r="MM335" s="266"/>
      <c r="MN335" s="266"/>
      <c r="MO335" s="266"/>
      <c r="MP335" s="266"/>
      <c r="MQ335" s="266"/>
      <c r="MR335" s="266"/>
      <c r="MS335" s="266"/>
      <c r="MT335" s="266"/>
      <c r="MU335" s="266"/>
      <c r="MV335" s="266"/>
      <c r="MW335" s="266"/>
      <c r="MX335" s="266"/>
      <c r="MY335" s="266"/>
      <c r="MZ335" s="266"/>
      <c r="NA335" s="266"/>
      <c r="NB335" s="266"/>
      <c r="NC335" s="266"/>
      <c r="ND335" s="266"/>
      <c r="NE335" s="266"/>
      <c r="NF335" s="266"/>
      <c r="NG335" s="266"/>
      <c r="NH335" s="266"/>
      <c r="NI335" s="266"/>
      <c r="NJ335" s="266"/>
      <c r="NK335" s="266"/>
      <c r="NL335" s="266"/>
      <c r="NM335" s="266"/>
      <c r="NN335" s="266"/>
      <c r="NO335" s="266"/>
      <c r="NP335" s="266"/>
      <c r="NQ335" s="266"/>
      <c r="NR335" s="266"/>
      <c r="NS335" s="266"/>
      <c r="NT335" s="266"/>
      <c r="NU335" s="266"/>
      <c r="NV335" s="266"/>
      <c r="NW335" s="266"/>
      <c r="NX335" s="266"/>
      <c r="NY335" s="266"/>
      <c r="NZ335" s="266"/>
      <c r="OA335" s="266"/>
      <c r="OB335" s="266"/>
      <c r="OC335" s="266"/>
      <c r="OD335" s="266"/>
      <c r="OE335" s="266"/>
      <c r="OF335" s="266"/>
      <c r="OG335" s="266"/>
      <c r="OH335" s="266"/>
      <c r="OI335" s="266"/>
      <c r="OJ335" s="266"/>
      <c r="OK335" s="266"/>
      <c r="OL335" s="266"/>
      <c r="OM335" s="266"/>
      <c r="ON335" s="267"/>
    </row>
    <row r="336" spans="1:404">
      <c r="A336" s="261">
        <v>711</v>
      </c>
      <c r="B336" s="265">
        <v>2.4181000000000001E-2</v>
      </c>
      <c r="C336" s="265">
        <v>2.4471E-2</v>
      </c>
      <c r="D336" s="265">
        <v>2.5305999999999999E-2</v>
      </c>
      <c r="E336" s="265">
        <v>2.8136999999999999E-2</v>
      </c>
      <c r="F336" s="265">
        <v>2.3012999999999999E-2</v>
      </c>
      <c r="G336" s="265">
        <v>2.1159000000000001E-2</v>
      </c>
      <c r="H336" s="265">
        <v>7.6664999999999997E-2</v>
      </c>
      <c r="I336" s="265">
        <v>0.16158</v>
      </c>
      <c r="J336" s="265">
        <v>0.14402000000000001</v>
      </c>
      <c r="K336" s="265">
        <v>5.4309000000000003E-2</v>
      </c>
      <c r="L336" s="265">
        <v>6.8177000000000001E-2</v>
      </c>
      <c r="M336" s="265">
        <v>9.0791999999999998E-2</v>
      </c>
      <c r="N336" s="265">
        <v>9.2716999999999994E-2</v>
      </c>
      <c r="O336" s="265">
        <v>4.4049999999999999E-2</v>
      </c>
      <c r="P336" s="265">
        <v>2.0797E-2</v>
      </c>
      <c r="Q336" s="265">
        <v>1.3937E-2</v>
      </c>
      <c r="R336" s="265">
        <v>2.7203999999999999E-2</v>
      </c>
      <c r="S336" s="265">
        <v>0.12417</v>
      </c>
      <c r="T336" s="265">
        <v>7.7034000000000005E-2</v>
      </c>
      <c r="U336" s="265">
        <v>9.9429000000000003E-2</v>
      </c>
      <c r="V336" s="265">
        <v>5.5654000000000002E-2</v>
      </c>
      <c r="W336" s="265">
        <v>9.8409999999999997E-2</v>
      </c>
      <c r="X336" s="265">
        <v>6.8614999999999995E-2</v>
      </c>
      <c r="Y336" s="265">
        <v>5.2999999999999999E-2</v>
      </c>
      <c r="Z336" s="265">
        <v>3.2062E-2</v>
      </c>
      <c r="AA336" s="265">
        <v>2.6187999999999999E-2</v>
      </c>
      <c r="AB336" s="265">
        <v>1.7506000000000001E-2</v>
      </c>
      <c r="AC336" s="265">
        <v>0.1673</v>
      </c>
      <c r="AD336" s="265">
        <v>0.11201</v>
      </c>
      <c r="AE336" s="265">
        <v>7.0536000000000001E-2</v>
      </c>
      <c r="AF336" s="265">
        <v>5.6800000000000003E-2</v>
      </c>
      <c r="AG336" s="265">
        <v>7.0775999999999999E-3</v>
      </c>
      <c r="AH336" s="265">
        <v>4.0749E-2</v>
      </c>
      <c r="AI336" s="265">
        <v>9.5752000000000004E-2</v>
      </c>
      <c r="AJ336" s="265">
        <v>7.5508000000000006E-2</v>
      </c>
      <c r="AK336" s="265">
        <v>6.4766000000000004E-2</v>
      </c>
      <c r="AL336" s="265">
        <v>8.9136999999999994E-2</v>
      </c>
      <c r="AM336" s="265">
        <v>5.4147000000000001E-2</v>
      </c>
      <c r="AN336" s="265">
        <v>5.9809000000000001E-2</v>
      </c>
      <c r="AO336" s="265">
        <v>7.2681999999999997E-2</v>
      </c>
      <c r="AP336" s="265">
        <v>5.6701000000000001E-2</v>
      </c>
      <c r="AQ336" s="265">
        <v>4.8959000000000003E-2</v>
      </c>
      <c r="AR336" s="265">
        <v>6.6947999999999994E-2</v>
      </c>
      <c r="AS336" s="265">
        <v>4.3235000000000003E-2</v>
      </c>
      <c r="AT336" s="265">
        <v>4.3774E-2</v>
      </c>
      <c r="AU336" s="265">
        <v>5.7257000000000002E-2</v>
      </c>
      <c r="AV336" s="265">
        <v>3.7532999999999997E-2</v>
      </c>
      <c r="AW336" s="265">
        <v>7.2743000000000002E-2</v>
      </c>
      <c r="AX336" s="265">
        <v>6.2265000000000001E-2</v>
      </c>
      <c r="AY336" s="265">
        <v>5.1975E-2</v>
      </c>
      <c r="AZ336" s="265">
        <v>4.1783000000000001E-2</v>
      </c>
      <c r="BA336" s="265">
        <v>9.9395999999999998E-2</v>
      </c>
      <c r="BB336" s="265">
        <v>9.9395999999999998E-2</v>
      </c>
      <c r="BC336" s="265">
        <v>9.9310999999999997E-2</v>
      </c>
      <c r="BD336" s="265">
        <v>9.9395999999999998E-2</v>
      </c>
      <c r="BE336" s="265">
        <v>2.9565000000000001E-2</v>
      </c>
      <c r="BF336" s="265">
        <v>2.6828000000000001E-2</v>
      </c>
      <c r="BG336" s="265">
        <v>0.15317</v>
      </c>
      <c r="BH336" s="265">
        <v>0.15801000000000001</v>
      </c>
      <c r="BI336" s="265">
        <v>0.41931000000000002</v>
      </c>
      <c r="BJ336" s="265">
        <v>0.38164999999999999</v>
      </c>
      <c r="BK336" s="265">
        <v>7.7922000000000005E-2</v>
      </c>
      <c r="BL336" s="265">
        <v>0.17247000000000001</v>
      </c>
      <c r="BM336" s="265">
        <v>0.10244</v>
      </c>
      <c r="BN336" s="265">
        <v>0.18725</v>
      </c>
      <c r="BO336" s="265">
        <v>0.22570999999999999</v>
      </c>
      <c r="BP336" s="265">
        <v>1.4514000000000001E-2</v>
      </c>
      <c r="BQ336" s="265">
        <v>0.12447999999999999</v>
      </c>
      <c r="BR336" s="265">
        <v>0.17668</v>
      </c>
      <c r="BS336" s="265">
        <v>0.12196</v>
      </c>
      <c r="BT336" s="265">
        <v>0.15062999999999999</v>
      </c>
      <c r="BU336" s="265">
        <v>1.1254E-2</v>
      </c>
      <c r="BV336" s="265">
        <v>4.6725999999999998E-3</v>
      </c>
      <c r="BW336" s="265">
        <v>3.0435E-2</v>
      </c>
      <c r="BX336" s="265">
        <v>1.0423E-2</v>
      </c>
      <c r="BY336" s="265">
        <v>0.85865999999999998</v>
      </c>
      <c r="BZ336" s="265">
        <v>0.86462000000000006</v>
      </c>
      <c r="CA336" s="265">
        <v>0.92600000000000005</v>
      </c>
      <c r="CB336" s="265">
        <v>0.9325</v>
      </c>
      <c r="CC336" s="265">
        <v>0.99582000000000004</v>
      </c>
      <c r="CD336" s="265">
        <v>0.85311999999999999</v>
      </c>
      <c r="CE336" s="265">
        <v>0.80137999999999998</v>
      </c>
      <c r="CF336" s="265">
        <v>0.86407999999999996</v>
      </c>
      <c r="CG336" s="265">
        <v>0.82164000000000004</v>
      </c>
      <c r="CH336" s="265">
        <v>0.82345999999999997</v>
      </c>
      <c r="CI336" s="265">
        <v>0.83882999999999996</v>
      </c>
      <c r="CJ336" s="265">
        <v>0.83038000000000001</v>
      </c>
      <c r="CK336" s="265">
        <v>0.89319999999999999</v>
      </c>
      <c r="CL336" s="265">
        <v>0.80137999999999998</v>
      </c>
      <c r="CM336" s="265">
        <v>3.1947000000000003E-2</v>
      </c>
      <c r="CN336" s="265">
        <v>1.0101000000000001E-2</v>
      </c>
      <c r="CO336" s="265">
        <v>3.3045999999999999E-2</v>
      </c>
      <c r="CP336" s="265">
        <v>2.8105999999999999E-2</v>
      </c>
      <c r="CQ336" s="265">
        <v>2.6769000000000001E-2</v>
      </c>
      <c r="CR336" s="265">
        <v>0.02</v>
      </c>
      <c r="CS336" s="265">
        <v>1.0204E-2</v>
      </c>
      <c r="CT336" s="265">
        <v>2.0618999999999998E-2</v>
      </c>
      <c r="CU336" s="265">
        <v>0.02</v>
      </c>
      <c r="CV336" s="265">
        <v>2.9555000000000001E-2</v>
      </c>
      <c r="CW336" s="265">
        <v>3.8384000000000001E-2</v>
      </c>
      <c r="CX336" s="265">
        <v>2.0618999999999998E-2</v>
      </c>
      <c r="CY336" s="265">
        <v>3.0928000000000001E-2</v>
      </c>
      <c r="CZ336" s="265">
        <v>7.6462000000000002E-2</v>
      </c>
      <c r="DA336" s="265">
        <v>5.5448999999999998E-2</v>
      </c>
      <c r="DB336" s="265">
        <v>1.0101000000000001E-2</v>
      </c>
      <c r="DC336" s="265">
        <v>1.0309E-2</v>
      </c>
      <c r="DD336" s="265">
        <v>1.0101000000000001E-2</v>
      </c>
      <c r="DE336" s="265">
        <v>1.8557000000000001E-2</v>
      </c>
      <c r="DF336" s="265">
        <v>1.08E-5</v>
      </c>
      <c r="DG336" s="265">
        <v>1.8199999999999999E-5</v>
      </c>
      <c r="DH336" s="265">
        <v>9.5289999999999993E-3</v>
      </c>
      <c r="DI336" s="265">
        <v>0</v>
      </c>
      <c r="DJ336" s="265">
        <v>0</v>
      </c>
      <c r="DK336" s="265">
        <v>0</v>
      </c>
      <c r="DL336" s="265">
        <v>0</v>
      </c>
      <c r="DM336" s="265">
        <v>1.1959999999999999E-4</v>
      </c>
      <c r="DN336" s="265">
        <v>0</v>
      </c>
      <c r="DO336" s="265">
        <v>0</v>
      </c>
      <c r="DP336" s="265">
        <v>0</v>
      </c>
      <c r="DQ336" s="265">
        <v>0</v>
      </c>
      <c r="DR336" s="265">
        <v>2.1519999999999998E-3</v>
      </c>
      <c r="DS336" s="265">
        <v>8.2158000000000005E-3</v>
      </c>
      <c r="DT336" s="265">
        <v>1.0240000000000001E-2</v>
      </c>
      <c r="DU336" s="265">
        <v>0</v>
      </c>
      <c r="DV336" s="265">
        <v>0</v>
      </c>
      <c r="DW336" s="265">
        <v>0</v>
      </c>
      <c r="DX336" s="265">
        <v>2.5084E-3</v>
      </c>
      <c r="DY336" s="265">
        <v>4.2860000000000001E-4</v>
      </c>
      <c r="DZ336" s="265">
        <v>0</v>
      </c>
      <c r="EA336" s="265">
        <v>0</v>
      </c>
      <c r="EB336" s="265">
        <v>0</v>
      </c>
      <c r="EC336" s="265">
        <v>0</v>
      </c>
      <c r="ED336" s="265">
        <v>0</v>
      </c>
      <c r="EE336" s="265">
        <v>0</v>
      </c>
      <c r="EF336" s="265">
        <v>7.9179999999999995E-4</v>
      </c>
      <c r="EG336" s="265">
        <v>0</v>
      </c>
      <c r="EH336" s="265">
        <v>0</v>
      </c>
      <c r="EI336" s="265">
        <v>2.8570999999999999E-2</v>
      </c>
      <c r="EJ336" s="265">
        <v>2.0618999999999998E-2</v>
      </c>
      <c r="EK336" s="265">
        <v>8.0808000000000008E-3</v>
      </c>
      <c r="EL336" s="265">
        <v>1.0416999999999999E-2</v>
      </c>
      <c r="EM336" s="265">
        <v>0</v>
      </c>
      <c r="EN336" s="265">
        <v>0</v>
      </c>
      <c r="EO336" s="265">
        <v>8.1458000000000003E-2</v>
      </c>
      <c r="EP336" s="265">
        <v>3.5020000000000003E-2</v>
      </c>
      <c r="EQ336" s="265">
        <v>1.2792000000000001E-3</v>
      </c>
      <c r="ER336" s="265">
        <v>1.5395999999999999E-3</v>
      </c>
      <c r="ES336" s="265">
        <v>1.4572000000000001E-3</v>
      </c>
      <c r="ET336" s="265">
        <v>1.4838E-3</v>
      </c>
      <c r="EU336" s="265">
        <v>1.41E-3</v>
      </c>
      <c r="EV336" s="265">
        <v>1.183E-3</v>
      </c>
      <c r="EW336" s="265">
        <v>1.191E-3</v>
      </c>
      <c r="EX336" s="265">
        <v>1.2972000000000001E-3</v>
      </c>
      <c r="EY336" s="265">
        <v>1.3140000000000001E-3</v>
      </c>
      <c r="EZ336" s="265">
        <v>3.8733999999999998E-2</v>
      </c>
      <c r="FA336" s="265">
        <v>1.5804E-3</v>
      </c>
      <c r="FB336" s="265">
        <v>1.4182000000000001E-3</v>
      </c>
      <c r="FC336" s="265">
        <v>1.2614E-3</v>
      </c>
      <c r="FD336" s="265">
        <v>1.6236E-3</v>
      </c>
      <c r="FE336" s="265">
        <v>1.1512E-3</v>
      </c>
      <c r="FF336" s="265">
        <v>1.5068E-3</v>
      </c>
      <c r="FG336" s="265">
        <v>1.668E-3</v>
      </c>
      <c r="FH336" s="265">
        <v>1.4168E-3</v>
      </c>
      <c r="FI336" s="265">
        <v>1.3213999999999999E-3</v>
      </c>
      <c r="FJ336" s="265">
        <v>0</v>
      </c>
      <c r="FK336" s="265">
        <v>0</v>
      </c>
      <c r="FL336" s="265">
        <v>1.8714999999999999E-2</v>
      </c>
      <c r="FM336" s="265">
        <v>2.0687000000000001E-2</v>
      </c>
      <c r="FN336" s="265">
        <v>0.19836000000000001</v>
      </c>
      <c r="FO336" s="265">
        <v>0.27400000000000002</v>
      </c>
      <c r="FP336" s="265">
        <v>4.7576E-2</v>
      </c>
      <c r="FQ336" s="265">
        <v>0.23172999999999999</v>
      </c>
      <c r="FR336" s="265">
        <v>0.15401000000000001</v>
      </c>
      <c r="FS336" s="265">
        <v>0.14526</v>
      </c>
      <c r="FT336" s="265">
        <v>0.33672000000000002</v>
      </c>
      <c r="FU336" s="265">
        <v>0.33500999999999997</v>
      </c>
      <c r="FV336" s="265">
        <v>0.12071</v>
      </c>
      <c r="FW336" s="265">
        <v>5.6813000000000002E-2</v>
      </c>
      <c r="FX336" s="265">
        <v>0.2152</v>
      </c>
      <c r="FY336" s="265">
        <v>5.1603000000000003E-2</v>
      </c>
      <c r="FZ336" s="265">
        <v>5.6813000000000002E-2</v>
      </c>
      <c r="GA336" s="265">
        <v>0.19597999999999999</v>
      </c>
      <c r="GB336" s="265">
        <v>9.0454000000000007E-2</v>
      </c>
      <c r="GC336" s="265">
        <v>0.10453999999999999</v>
      </c>
      <c r="GD336" s="265">
        <v>0.31319999999999998</v>
      </c>
      <c r="GE336" s="265">
        <v>0.17152999999999999</v>
      </c>
      <c r="GF336" s="265">
        <v>0.20951</v>
      </c>
      <c r="GG336" s="265">
        <v>8.6807999999999996E-2</v>
      </c>
      <c r="GH336" s="265">
        <v>9.7749000000000003E-2</v>
      </c>
      <c r="GI336" s="265">
        <v>8.6544999999999997E-2</v>
      </c>
      <c r="GJ336" s="265">
        <v>0.27892</v>
      </c>
      <c r="GK336" s="265">
        <v>0.29237999999999997</v>
      </c>
      <c r="GL336" s="265">
        <v>0.14727999999999999</v>
      </c>
      <c r="GM336" s="265">
        <v>0.25496000000000002</v>
      </c>
      <c r="GN336" s="265">
        <v>0.12595999999999999</v>
      </c>
      <c r="GO336" s="265">
        <v>0.26474999999999999</v>
      </c>
      <c r="GP336" s="265">
        <v>0.20074</v>
      </c>
      <c r="GQ336" s="265">
        <v>0.20477999999999999</v>
      </c>
      <c r="GR336" s="265">
        <v>0.18457000000000001</v>
      </c>
      <c r="GS336" s="265">
        <v>0.21096000000000001</v>
      </c>
      <c r="GT336" s="265">
        <v>0.2059</v>
      </c>
      <c r="GU336" s="265">
        <v>0.20735999999999999</v>
      </c>
      <c r="GV336" s="265">
        <v>0.20666999999999999</v>
      </c>
      <c r="GW336" s="265">
        <v>0.1656</v>
      </c>
      <c r="GX336" s="265">
        <v>0.26754</v>
      </c>
      <c r="GY336" s="265">
        <v>5.6208000000000001E-2</v>
      </c>
      <c r="GZ336" s="265">
        <v>4.3536999999999999E-2</v>
      </c>
      <c r="HA336" s="265">
        <v>0.24621999999999999</v>
      </c>
      <c r="HB336" s="265">
        <v>0.22097</v>
      </c>
      <c r="HC336" s="265">
        <v>0.18901999999999999</v>
      </c>
      <c r="HD336" s="265">
        <v>0.12386</v>
      </c>
      <c r="HE336" s="265">
        <v>0.26627000000000001</v>
      </c>
      <c r="HF336" s="265">
        <v>0.11064</v>
      </c>
      <c r="HG336" s="265">
        <v>0.26674999999999999</v>
      </c>
      <c r="HH336" s="265">
        <v>0.26635999999999999</v>
      </c>
      <c r="HI336" s="265">
        <v>0.26568000000000003</v>
      </c>
      <c r="HJ336" s="265">
        <v>0.12343999999999999</v>
      </c>
      <c r="HK336" s="265">
        <v>0.30020000000000002</v>
      </c>
      <c r="HL336" s="265">
        <v>0.27368999999999999</v>
      </c>
      <c r="HM336" s="265">
        <v>0.20399999999999999</v>
      </c>
      <c r="HN336" s="265">
        <v>0.19678000000000001</v>
      </c>
      <c r="HO336" s="265">
        <v>0.19622999999999999</v>
      </c>
      <c r="HP336" s="265">
        <v>0.21256</v>
      </c>
      <c r="HQ336" s="265">
        <v>0.12232</v>
      </c>
      <c r="HR336" s="265">
        <v>0.1152</v>
      </c>
      <c r="HS336" s="265">
        <v>0.16975999999999999</v>
      </c>
      <c r="HT336" s="265">
        <v>0.11315</v>
      </c>
      <c r="HU336" s="265">
        <v>0.11734</v>
      </c>
      <c r="HV336" s="265">
        <v>0.20027</v>
      </c>
      <c r="HW336" s="265">
        <v>8.0413999999999999E-2</v>
      </c>
      <c r="HX336" s="265">
        <v>0.10857</v>
      </c>
      <c r="HY336" s="265">
        <v>6.2003999999999997E-2</v>
      </c>
      <c r="HZ336" s="265">
        <v>0.13500999999999999</v>
      </c>
      <c r="IA336" s="265">
        <v>0.17251</v>
      </c>
      <c r="IB336" s="265">
        <v>0.17666999999999999</v>
      </c>
      <c r="IC336" s="265">
        <v>0.17263000000000001</v>
      </c>
      <c r="ID336" s="265">
        <v>0.17576</v>
      </c>
      <c r="IE336" s="265">
        <v>0.17355999999999999</v>
      </c>
      <c r="IF336" s="265">
        <v>0.18432999999999999</v>
      </c>
      <c r="IG336" s="265">
        <v>0.22123000000000001</v>
      </c>
      <c r="IH336" s="265">
        <v>0.26989999999999997</v>
      </c>
      <c r="II336" s="265">
        <v>0.12426</v>
      </c>
      <c r="IJ336" s="265">
        <v>0.15972</v>
      </c>
      <c r="IK336" s="265">
        <v>0.16173000000000001</v>
      </c>
      <c r="IL336" s="265">
        <v>0.24328</v>
      </c>
      <c r="IM336" s="265">
        <v>0.13697999999999999</v>
      </c>
      <c r="IN336" s="265">
        <v>0.10143000000000001</v>
      </c>
      <c r="IO336" s="265">
        <v>2.5746999999999999E-2</v>
      </c>
      <c r="IP336" s="265">
        <v>0.22270000000000001</v>
      </c>
      <c r="IQ336" s="265">
        <v>0.2</v>
      </c>
      <c r="IR336" s="265">
        <v>8.6558999999999997E-2</v>
      </c>
      <c r="IS336" s="265">
        <v>0.28466999999999998</v>
      </c>
      <c r="IT336" s="265">
        <v>7.5077000000000005E-2</v>
      </c>
      <c r="IU336" s="265">
        <v>0.21687000000000001</v>
      </c>
      <c r="IV336" s="265">
        <v>0.32917999999999997</v>
      </c>
      <c r="IW336" s="265">
        <v>0.16102</v>
      </c>
      <c r="IX336" s="265">
        <v>0.21440999999999999</v>
      </c>
      <c r="IY336" s="265">
        <v>0.12856999999999999</v>
      </c>
      <c r="IZ336" s="265">
        <v>0.12414</v>
      </c>
      <c r="JA336" s="265">
        <v>0.12698999999999999</v>
      </c>
      <c r="JB336" s="265">
        <v>0.12225</v>
      </c>
      <c r="JC336" s="265">
        <v>0.12920000000000001</v>
      </c>
      <c r="JD336" s="265">
        <v>0.13725999999999999</v>
      </c>
      <c r="JE336" s="265">
        <v>0.25480999999999998</v>
      </c>
      <c r="JF336" s="265">
        <v>5.9422000000000003E-2</v>
      </c>
      <c r="JG336" s="265">
        <v>0.19058</v>
      </c>
      <c r="JH336" s="265">
        <v>0.14251</v>
      </c>
      <c r="JI336" s="265">
        <v>0.10445</v>
      </c>
      <c r="JJ336" s="265">
        <v>0.10693</v>
      </c>
      <c r="JK336" s="265">
        <v>0.13664000000000001</v>
      </c>
      <c r="JL336" s="265">
        <v>0.14022000000000001</v>
      </c>
      <c r="JM336" s="265">
        <v>0.24109</v>
      </c>
      <c r="JN336" s="265">
        <v>0.17068</v>
      </c>
      <c r="JO336" s="265">
        <v>0.20047999999999999</v>
      </c>
      <c r="JP336" s="265">
        <v>6.9399000000000002E-2</v>
      </c>
      <c r="JQ336" s="265">
        <v>0.20452999999999999</v>
      </c>
      <c r="JR336" s="265">
        <v>0.17097000000000001</v>
      </c>
      <c r="JS336" s="265">
        <v>0.16199</v>
      </c>
      <c r="JT336" s="265">
        <v>4.2511E-2</v>
      </c>
      <c r="JU336" s="265">
        <v>0.15153</v>
      </c>
      <c r="JV336" s="265">
        <v>0.14035</v>
      </c>
      <c r="JW336" s="265">
        <v>0.20635999999999999</v>
      </c>
      <c r="JX336" s="265">
        <v>0.20222000000000001</v>
      </c>
      <c r="JY336" s="265">
        <v>0.19919999999999999</v>
      </c>
      <c r="JZ336" s="265">
        <v>0.19536000000000001</v>
      </c>
      <c r="KA336" s="265">
        <v>0.30176999999999998</v>
      </c>
      <c r="KB336" s="265">
        <v>0.40536</v>
      </c>
      <c r="KC336" s="265">
        <v>6.1293E-2</v>
      </c>
      <c r="KD336" s="265">
        <v>4.6205000000000003E-2</v>
      </c>
      <c r="KE336" s="265">
        <v>4.9481999999999998E-2</v>
      </c>
      <c r="KF336" s="265">
        <v>5.3225000000000001E-2</v>
      </c>
      <c r="KG336" s="265">
        <v>5.0747E-2</v>
      </c>
      <c r="KH336" s="265">
        <v>0.18654000000000001</v>
      </c>
      <c r="KI336" s="265">
        <v>0.15081</v>
      </c>
      <c r="KJ336" s="265">
        <v>0.14715</v>
      </c>
      <c r="KK336" s="265">
        <v>0.34775</v>
      </c>
      <c r="KL336" s="265">
        <v>0.30120999999999998</v>
      </c>
      <c r="KM336" s="265">
        <v>0.88622999999999996</v>
      </c>
      <c r="KN336" s="265">
        <v>0.80059999999999998</v>
      </c>
      <c r="KO336" s="265">
        <v>0.70748</v>
      </c>
      <c r="KP336" s="265">
        <v>5.120555933979809E-3</v>
      </c>
      <c r="KQ336" s="265">
        <v>0.55562999999999996</v>
      </c>
      <c r="KR336" s="265">
        <v>0.50336000000000003</v>
      </c>
      <c r="KS336" s="265">
        <v>0.46260000000000001</v>
      </c>
      <c r="KT336" s="265">
        <v>0.86852237487662109</v>
      </c>
      <c r="KU336" s="265">
        <v>0.64922999999999997</v>
      </c>
      <c r="KV336" s="265">
        <v>0.77625999999999995</v>
      </c>
      <c r="KW336" s="265">
        <v>0.81837000000000004</v>
      </c>
      <c r="KX336" s="265">
        <v>0.87407999999999997</v>
      </c>
      <c r="KY336" s="265">
        <v>0.95079999999999998</v>
      </c>
      <c r="KZ336" s="265">
        <v>0.99912999999999996</v>
      </c>
      <c r="LA336" s="265">
        <v>0.97743000000000002</v>
      </c>
      <c r="LB336" s="265">
        <v>0.91091999999999995</v>
      </c>
      <c r="LC336" s="265">
        <v>1</v>
      </c>
      <c r="LD336" s="265">
        <v>0</v>
      </c>
      <c r="LE336" s="265">
        <v>0</v>
      </c>
      <c r="LF336" s="265">
        <v>0</v>
      </c>
      <c r="LG336" s="265">
        <v>0</v>
      </c>
      <c r="LH336" s="431">
        <v>2.5562912924215198E-4</v>
      </c>
      <c r="LI336" s="431">
        <v>1.9878416787832975E-4</v>
      </c>
      <c r="LJ336" s="431">
        <v>2.2074968728702515E-4</v>
      </c>
      <c r="LK336" s="431">
        <v>1.2907959171570837E-4</v>
      </c>
      <c r="LL336" s="431">
        <v>1.4562092837877572E-4</v>
      </c>
      <c r="LM336" s="431">
        <v>8.0433586845174432E-5</v>
      </c>
      <c r="LN336" s="431">
        <v>8.7180880655068904E-5</v>
      </c>
      <c r="LO336" s="431">
        <v>3.3983415050897747E-5</v>
      </c>
      <c r="LP336" s="431">
        <v>4.1712119127623737E-5</v>
      </c>
      <c r="LQ336" s="431">
        <v>0</v>
      </c>
      <c r="LR336" s="431">
        <v>2.3220926232170314E-4</v>
      </c>
      <c r="LS336" s="431">
        <v>1.3767136260867119E-4</v>
      </c>
      <c r="LT336" s="431">
        <v>2.4743779795244336E-4</v>
      </c>
      <c r="LU336" s="431">
        <v>9.4693765277042985E-5</v>
      </c>
      <c r="LV336" s="431">
        <v>1.1176899715792388E-4</v>
      </c>
      <c r="LW336" s="431">
        <v>4.6501183533109725E-5</v>
      </c>
      <c r="LX336" s="431">
        <v>9.6090669103432447E-5</v>
      </c>
      <c r="LY336" s="431">
        <v>6.2647144659422338E-5</v>
      </c>
      <c r="LZ336" s="431">
        <v>2.6555336080491543E-4</v>
      </c>
      <c r="MA336" s="431">
        <v>1.9658292876556516E-4</v>
      </c>
      <c r="MB336" s="431">
        <v>2.5794716202653944E-4</v>
      </c>
      <c r="MC336" s="431">
        <v>1.3068200496491045E-4</v>
      </c>
      <c r="MD336" s="431">
        <v>1.1419675865909085E-4</v>
      </c>
      <c r="ME336" s="431">
        <v>1.7109631153289229E-4</v>
      </c>
      <c r="MF336" s="431">
        <v>1.9444127974566072E-4</v>
      </c>
      <c r="MG336" s="431">
        <v>1.6527215484529734E-4</v>
      </c>
      <c r="MH336" s="266"/>
      <c r="MI336" s="266"/>
      <c r="MJ336" s="266"/>
      <c r="MK336" s="266"/>
      <c r="ML336" s="266"/>
      <c r="MM336" s="266"/>
      <c r="MN336" s="266"/>
      <c r="MO336" s="266"/>
      <c r="MP336" s="266"/>
      <c r="MQ336" s="266"/>
      <c r="MR336" s="266"/>
      <c r="MS336" s="266"/>
      <c r="MT336" s="266"/>
      <c r="MU336" s="266"/>
      <c r="MV336" s="266"/>
      <c r="MW336" s="266"/>
      <c r="MX336" s="266"/>
      <c r="MY336" s="266"/>
      <c r="MZ336" s="266"/>
      <c r="NA336" s="266"/>
      <c r="NB336" s="266"/>
      <c r="NC336" s="266"/>
      <c r="ND336" s="266"/>
      <c r="NE336" s="266"/>
      <c r="NF336" s="266"/>
      <c r="NG336" s="266"/>
      <c r="NH336" s="266"/>
      <c r="NI336" s="266"/>
      <c r="NJ336" s="266"/>
      <c r="NK336" s="266"/>
      <c r="NL336" s="266"/>
      <c r="NM336" s="266"/>
      <c r="NN336" s="266"/>
      <c r="NO336" s="266"/>
      <c r="NP336" s="266"/>
      <c r="NQ336" s="266"/>
      <c r="NR336" s="266"/>
      <c r="NS336" s="266"/>
      <c r="NT336" s="266"/>
      <c r="NU336" s="266"/>
      <c r="NV336" s="266"/>
      <c r="NW336" s="266"/>
      <c r="NX336" s="266"/>
      <c r="NY336" s="266"/>
      <c r="NZ336" s="266"/>
      <c r="OA336" s="266"/>
      <c r="OB336" s="266"/>
      <c r="OC336" s="266"/>
      <c r="OD336" s="266"/>
      <c r="OE336" s="266"/>
      <c r="OF336" s="266"/>
      <c r="OG336" s="266"/>
      <c r="OH336" s="266"/>
      <c r="OI336" s="266"/>
      <c r="OJ336" s="266"/>
      <c r="OK336" s="266"/>
      <c r="OL336" s="266"/>
      <c r="OM336" s="266"/>
      <c r="ON336" s="267"/>
    </row>
    <row r="337" spans="1:404">
      <c r="A337" s="261">
        <v>712</v>
      </c>
      <c r="B337" s="265">
        <v>2.3632E-2</v>
      </c>
      <c r="C337" s="265">
        <v>2.3785000000000001E-2</v>
      </c>
      <c r="D337" s="265">
        <v>2.4552999999999998E-2</v>
      </c>
      <c r="E337" s="265">
        <v>2.7213000000000001E-2</v>
      </c>
      <c r="F337" s="265">
        <v>2.2473E-2</v>
      </c>
      <c r="G337" s="265">
        <v>2.0545999999999998E-2</v>
      </c>
      <c r="H337" s="265">
        <v>7.4942999999999996E-2</v>
      </c>
      <c r="I337" s="265">
        <v>0.15806000000000001</v>
      </c>
      <c r="J337" s="265">
        <v>0.14088999999999999</v>
      </c>
      <c r="K337" s="265">
        <v>4.7685999999999999E-2</v>
      </c>
      <c r="L337" s="265">
        <v>5.9747000000000001E-2</v>
      </c>
      <c r="M337" s="265">
        <v>7.9730999999999996E-2</v>
      </c>
      <c r="N337" s="265">
        <v>9.1240000000000002E-2</v>
      </c>
      <c r="O337" s="265">
        <v>4.3116000000000002E-2</v>
      </c>
      <c r="P337" s="265">
        <v>2.0126000000000002E-2</v>
      </c>
      <c r="Q337" s="265">
        <v>1.3501000000000001E-2</v>
      </c>
      <c r="R337" s="265">
        <v>2.6551999999999999E-2</v>
      </c>
      <c r="S337" s="265">
        <v>0.12105</v>
      </c>
      <c r="T337" s="265">
        <v>7.5764999999999999E-2</v>
      </c>
      <c r="U337" s="265">
        <v>9.7677E-2</v>
      </c>
      <c r="V337" s="265">
        <v>5.3580000000000003E-2</v>
      </c>
      <c r="W337" s="265">
        <v>8.4291000000000005E-2</v>
      </c>
      <c r="X337" s="265">
        <v>5.6276E-2</v>
      </c>
      <c r="Y337" s="265">
        <v>4.6937E-2</v>
      </c>
      <c r="Z337" s="265">
        <v>2.7883999999999999E-2</v>
      </c>
      <c r="AA337" s="265">
        <v>2.5642999999999999E-2</v>
      </c>
      <c r="AB337" s="265">
        <v>1.7232000000000001E-2</v>
      </c>
      <c r="AC337" s="265">
        <v>0.16391</v>
      </c>
      <c r="AD337" s="265">
        <v>0.11015</v>
      </c>
      <c r="AE337" s="265">
        <v>5.4636999999999998E-2</v>
      </c>
      <c r="AF337" s="265">
        <v>4.5539999999999997E-2</v>
      </c>
      <c r="AG337" s="265">
        <v>6.3981999999999997E-3</v>
      </c>
      <c r="AH337" s="265">
        <v>3.2903000000000002E-2</v>
      </c>
      <c r="AI337" s="265">
        <v>7.9996999999999999E-2</v>
      </c>
      <c r="AJ337" s="265">
        <v>5.9572E-2</v>
      </c>
      <c r="AK337" s="265">
        <v>5.0791000000000003E-2</v>
      </c>
      <c r="AL337" s="265">
        <v>7.4717000000000006E-2</v>
      </c>
      <c r="AM337" s="265">
        <v>4.2630000000000001E-2</v>
      </c>
      <c r="AN337" s="265">
        <v>4.7133000000000001E-2</v>
      </c>
      <c r="AO337" s="265">
        <v>6.0734000000000003E-2</v>
      </c>
      <c r="AP337" s="265">
        <v>4.3860000000000003E-2</v>
      </c>
      <c r="AQ337" s="265">
        <v>3.8335000000000001E-2</v>
      </c>
      <c r="AR337" s="265">
        <v>5.6135999999999998E-2</v>
      </c>
      <c r="AS337" s="265">
        <v>3.4256000000000002E-2</v>
      </c>
      <c r="AT337" s="265">
        <v>3.4373000000000001E-2</v>
      </c>
      <c r="AU337" s="265">
        <v>4.8374E-2</v>
      </c>
      <c r="AV337" s="265">
        <v>3.0025E-2</v>
      </c>
      <c r="AW337" s="265">
        <v>5.7299999999999997E-2</v>
      </c>
      <c r="AX337" s="265">
        <v>4.9308999999999999E-2</v>
      </c>
      <c r="AY337" s="265">
        <v>4.1163999999999999E-2</v>
      </c>
      <c r="AZ337" s="265">
        <v>3.2284E-2</v>
      </c>
      <c r="BA337" s="265">
        <v>8.3343E-2</v>
      </c>
      <c r="BB337" s="265">
        <v>8.3343E-2</v>
      </c>
      <c r="BC337" s="265">
        <v>8.3270999999999998E-2</v>
      </c>
      <c r="BD337" s="265">
        <v>8.3343E-2</v>
      </c>
      <c r="BE337" s="265">
        <v>2.9283E-2</v>
      </c>
      <c r="BF337" s="265">
        <v>2.6460000000000001E-2</v>
      </c>
      <c r="BG337" s="265">
        <v>0.15210000000000001</v>
      </c>
      <c r="BH337" s="265">
        <v>0.15581</v>
      </c>
      <c r="BI337" s="265">
        <v>0.41708000000000001</v>
      </c>
      <c r="BJ337" s="265">
        <v>0.37985999999999998</v>
      </c>
      <c r="BK337" s="265">
        <v>7.7922000000000005E-2</v>
      </c>
      <c r="BL337" s="265">
        <v>0.16822000000000001</v>
      </c>
      <c r="BM337" s="265">
        <v>0.10732</v>
      </c>
      <c r="BN337" s="265">
        <v>0.18346000000000001</v>
      </c>
      <c r="BO337" s="265">
        <v>0.25142999999999999</v>
      </c>
      <c r="BP337" s="265">
        <v>1.4520999999999999E-2</v>
      </c>
      <c r="BQ337" s="265">
        <v>0.12325999999999999</v>
      </c>
      <c r="BR337" s="265">
        <v>0.17682</v>
      </c>
      <c r="BS337" s="265">
        <v>0.12086</v>
      </c>
      <c r="BT337" s="265">
        <v>0.15343000000000001</v>
      </c>
      <c r="BU337" s="265">
        <v>1.0729000000000001E-2</v>
      </c>
      <c r="BV337" s="265">
        <v>4.4022000000000002E-3</v>
      </c>
      <c r="BW337" s="265">
        <v>2.7539999999999999E-2</v>
      </c>
      <c r="BX337" s="265">
        <v>9.8723999999999999E-3</v>
      </c>
      <c r="BY337" s="265">
        <v>0.86041999999999996</v>
      </c>
      <c r="BZ337" s="265">
        <v>0.86733000000000005</v>
      </c>
      <c r="CA337" s="265">
        <v>0.92200000000000004</v>
      </c>
      <c r="CB337" s="265">
        <v>0.93533999999999995</v>
      </c>
      <c r="CC337" s="265">
        <v>0.99502000000000002</v>
      </c>
      <c r="CD337" s="265">
        <v>0.85575000000000001</v>
      </c>
      <c r="CE337" s="265">
        <v>0.80379999999999996</v>
      </c>
      <c r="CF337" s="265">
        <v>0.86633000000000004</v>
      </c>
      <c r="CG337" s="265">
        <v>0.82355999999999996</v>
      </c>
      <c r="CH337" s="265">
        <v>0.82586999999999999</v>
      </c>
      <c r="CI337" s="265">
        <v>0.84143000000000001</v>
      </c>
      <c r="CJ337" s="265">
        <v>0.83323000000000003</v>
      </c>
      <c r="CK337" s="265">
        <v>0.89556000000000002</v>
      </c>
      <c r="CL337" s="265">
        <v>0.80867</v>
      </c>
      <c r="CM337" s="265">
        <v>3.1363000000000002E-2</v>
      </c>
      <c r="CN337" s="265">
        <v>1.0101000000000001E-2</v>
      </c>
      <c r="CO337" s="265">
        <v>3.2592999999999997E-2</v>
      </c>
      <c r="CP337" s="265">
        <v>2.7373999999999999E-2</v>
      </c>
      <c r="CQ337" s="265">
        <v>2.6072000000000001E-2</v>
      </c>
      <c r="CR337" s="265">
        <v>0.02</v>
      </c>
      <c r="CS337" s="265">
        <v>1.0204E-2</v>
      </c>
      <c r="CT337" s="265">
        <v>2.0618999999999998E-2</v>
      </c>
      <c r="CU337" s="265">
        <v>0.02</v>
      </c>
      <c r="CV337" s="265">
        <v>2.9078E-2</v>
      </c>
      <c r="CW337" s="265">
        <v>3.6364E-2</v>
      </c>
      <c r="CX337" s="265">
        <v>2.0618999999999998E-2</v>
      </c>
      <c r="CY337" s="265">
        <v>3.0928000000000001E-2</v>
      </c>
      <c r="CZ337" s="265">
        <v>7.3647000000000004E-2</v>
      </c>
      <c r="DA337" s="265">
        <v>5.4057000000000001E-2</v>
      </c>
      <c r="DB337" s="265">
        <v>1.0101000000000001E-2</v>
      </c>
      <c r="DC337" s="265">
        <v>1.0309E-2</v>
      </c>
      <c r="DD337" s="265">
        <v>1.0101000000000001E-2</v>
      </c>
      <c r="DE337" s="265">
        <v>1.6494999999999999E-2</v>
      </c>
      <c r="DF337" s="265">
        <v>1.7600000000000001E-5</v>
      </c>
      <c r="DG337" s="265">
        <v>2.8399999999999999E-5</v>
      </c>
      <c r="DH337" s="265">
        <v>9.7479999999999997E-3</v>
      </c>
      <c r="DI337" s="265">
        <v>0</v>
      </c>
      <c r="DJ337" s="265">
        <v>0</v>
      </c>
      <c r="DK337" s="265">
        <v>0</v>
      </c>
      <c r="DL337" s="265">
        <v>0</v>
      </c>
      <c r="DM337" s="265">
        <v>1.172E-4</v>
      </c>
      <c r="DN337" s="265">
        <v>0</v>
      </c>
      <c r="DO337" s="265">
        <v>0</v>
      </c>
      <c r="DP337" s="265">
        <v>0</v>
      </c>
      <c r="DQ337" s="265">
        <v>0</v>
      </c>
      <c r="DR337" s="265">
        <v>2.3509999999999998E-3</v>
      </c>
      <c r="DS337" s="265">
        <v>8.0166000000000005E-3</v>
      </c>
      <c r="DT337" s="265">
        <v>1.021E-2</v>
      </c>
      <c r="DU337" s="265">
        <v>0</v>
      </c>
      <c r="DV337" s="265">
        <v>0</v>
      </c>
      <c r="DW337" s="265">
        <v>0</v>
      </c>
      <c r="DX337" s="265">
        <v>2.0428E-3</v>
      </c>
      <c r="DY337" s="265">
        <v>8.5720000000000002E-4</v>
      </c>
      <c r="DZ337" s="265">
        <v>0</v>
      </c>
      <c r="EA337" s="265">
        <v>0</v>
      </c>
      <c r="EB337" s="265">
        <v>0</v>
      </c>
      <c r="EC337" s="265">
        <v>0</v>
      </c>
      <c r="ED337" s="265">
        <v>0</v>
      </c>
      <c r="EE337" s="265">
        <v>0</v>
      </c>
      <c r="EF337" s="265">
        <v>7.7459999999999996E-4</v>
      </c>
      <c r="EG337" s="265">
        <v>0</v>
      </c>
      <c r="EH337" s="265">
        <v>0</v>
      </c>
      <c r="EI337" s="265">
        <v>2.6530000000000001E-2</v>
      </c>
      <c r="EJ337" s="265">
        <v>2.0618999999999998E-2</v>
      </c>
      <c r="EK337" s="265">
        <v>6.0606000000000002E-3</v>
      </c>
      <c r="EL337" s="265">
        <v>1.0416999999999999E-2</v>
      </c>
      <c r="EM337" s="265">
        <v>0</v>
      </c>
      <c r="EN337" s="265">
        <v>0</v>
      </c>
      <c r="EO337" s="265">
        <v>7.8052999999999997E-2</v>
      </c>
      <c r="EP337" s="265">
        <v>3.3972000000000002E-2</v>
      </c>
      <c r="EQ337" s="265">
        <v>1.2754000000000001E-3</v>
      </c>
      <c r="ER337" s="265">
        <v>1.4381999999999999E-3</v>
      </c>
      <c r="ES337" s="265">
        <v>1.4134E-3</v>
      </c>
      <c r="ET337" s="265">
        <v>1.4746E-3</v>
      </c>
      <c r="EU337" s="265">
        <v>1.395E-3</v>
      </c>
      <c r="EV337" s="265">
        <v>1.1980000000000001E-3</v>
      </c>
      <c r="EW337" s="265">
        <v>1.1429999999999999E-3</v>
      </c>
      <c r="EX337" s="265">
        <v>1.2694E-3</v>
      </c>
      <c r="EY337" s="265">
        <v>1.25E-3</v>
      </c>
      <c r="EZ337" s="265">
        <v>3.7626E-2</v>
      </c>
      <c r="FA337" s="265">
        <v>1.5487999999999999E-3</v>
      </c>
      <c r="FB337" s="265">
        <v>1.4044000000000001E-3</v>
      </c>
      <c r="FC337" s="265">
        <v>1.2658000000000001E-3</v>
      </c>
      <c r="FD337" s="265">
        <v>1.5812000000000001E-3</v>
      </c>
      <c r="FE337" s="265">
        <v>1.1153999999999999E-3</v>
      </c>
      <c r="FF337" s="265">
        <v>1.4916E-3</v>
      </c>
      <c r="FG337" s="265">
        <v>1.632E-3</v>
      </c>
      <c r="FH337" s="265">
        <v>1.4046E-3</v>
      </c>
      <c r="FI337" s="265">
        <v>1.3128E-3</v>
      </c>
      <c r="FJ337" s="265">
        <v>0</v>
      </c>
      <c r="FK337" s="265">
        <v>0</v>
      </c>
      <c r="FL337" s="265">
        <v>1.8127000000000001E-2</v>
      </c>
      <c r="FM337" s="265">
        <v>2.0021000000000001E-2</v>
      </c>
      <c r="FN337" s="265">
        <v>0.19126000000000001</v>
      </c>
      <c r="FO337" s="265">
        <v>0.26800000000000002</v>
      </c>
      <c r="FP337" s="265">
        <v>4.6433000000000002E-2</v>
      </c>
      <c r="FQ337" s="265">
        <v>0.22641</v>
      </c>
      <c r="FR337" s="265">
        <v>0.14899000000000001</v>
      </c>
      <c r="FS337" s="265">
        <v>0.14108999999999999</v>
      </c>
      <c r="FT337" s="265">
        <v>0.32756000000000002</v>
      </c>
      <c r="FU337" s="265">
        <v>0.32635999999999998</v>
      </c>
      <c r="FV337" s="265">
        <v>0.11753</v>
      </c>
      <c r="FW337" s="265">
        <v>5.5398000000000003E-2</v>
      </c>
      <c r="FX337" s="265">
        <v>0.20991000000000001</v>
      </c>
      <c r="FY337" s="265">
        <v>5.0339000000000002E-2</v>
      </c>
      <c r="FZ337" s="265">
        <v>5.5398000000000003E-2</v>
      </c>
      <c r="GA337" s="265">
        <v>0.19108</v>
      </c>
      <c r="GB337" s="265">
        <v>8.8367000000000001E-2</v>
      </c>
      <c r="GC337" s="265">
        <v>0.10148</v>
      </c>
      <c r="GD337" s="265">
        <v>0.30551</v>
      </c>
      <c r="GE337" s="265">
        <v>0.1673</v>
      </c>
      <c r="GF337" s="265">
        <v>0.20426</v>
      </c>
      <c r="GG337" s="265">
        <v>8.4820999999999994E-2</v>
      </c>
      <c r="GH337" s="265">
        <v>9.5566999999999999E-2</v>
      </c>
      <c r="GI337" s="265">
        <v>8.4370000000000001E-2</v>
      </c>
      <c r="GJ337" s="265">
        <v>0.27182000000000001</v>
      </c>
      <c r="GK337" s="265">
        <v>0.2853</v>
      </c>
      <c r="GL337" s="265">
        <v>0.14360000000000001</v>
      </c>
      <c r="GM337" s="265">
        <v>0.24840999999999999</v>
      </c>
      <c r="GN337" s="265">
        <v>0.12305000000000001</v>
      </c>
      <c r="GO337" s="265">
        <v>0.25886999999999999</v>
      </c>
      <c r="GP337" s="265">
        <v>0.19545999999999999</v>
      </c>
      <c r="GQ337" s="265">
        <v>0.19950999999999999</v>
      </c>
      <c r="GR337" s="265">
        <v>0.17976</v>
      </c>
      <c r="GS337" s="265">
        <v>0.20571</v>
      </c>
      <c r="GT337" s="265">
        <v>0.20049</v>
      </c>
      <c r="GU337" s="265">
        <v>0.20218</v>
      </c>
      <c r="GV337" s="265">
        <v>0.20121</v>
      </c>
      <c r="GW337" s="265">
        <v>0.16084999999999999</v>
      </c>
      <c r="GX337" s="265">
        <v>0.26084000000000002</v>
      </c>
      <c r="GY337" s="265">
        <v>5.4852999999999999E-2</v>
      </c>
      <c r="GZ337" s="265">
        <v>4.2431000000000003E-2</v>
      </c>
      <c r="HA337" s="265">
        <v>0.24016000000000001</v>
      </c>
      <c r="HB337" s="265">
        <v>0.21582000000000001</v>
      </c>
      <c r="HC337" s="265">
        <v>0.18486</v>
      </c>
      <c r="HD337" s="265">
        <v>0.12112000000000001</v>
      </c>
      <c r="HE337" s="265">
        <v>0.25971</v>
      </c>
      <c r="HF337" s="265">
        <v>0.10789</v>
      </c>
      <c r="HG337" s="265">
        <v>0.26018999999999998</v>
      </c>
      <c r="HH337" s="265">
        <v>0.25979999999999998</v>
      </c>
      <c r="HI337" s="265">
        <v>0.25913999999999998</v>
      </c>
      <c r="HJ337" s="265">
        <v>0.12073</v>
      </c>
      <c r="HK337" s="265">
        <v>0.29358000000000001</v>
      </c>
      <c r="HL337" s="265">
        <v>0.26644000000000001</v>
      </c>
      <c r="HM337" s="265">
        <v>0.19888</v>
      </c>
      <c r="HN337" s="265">
        <v>0.19217000000000001</v>
      </c>
      <c r="HO337" s="265">
        <v>0.19159000000000001</v>
      </c>
      <c r="HP337" s="265">
        <v>0.20773</v>
      </c>
      <c r="HQ337" s="265">
        <v>0.11960999999999999</v>
      </c>
      <c r="HR337" s="265">
        <v>0.11237</v>
      </c>
      <c r="HS337" s="265">
        <v>0.16553000000000001</v>
      </c>
      <c r="HT337" s="265">
        <v>0.11068</v>
      </c>
      <c r="HU337" s="265">
        <v>0.11469</v>
      </c>
      <c r="HV337" s="265">
        <v>0.19499</v>
      </c>
      <c r="HW337" s="265">
        <v>7.8383999999999995E-2</v>
      </c>
      <c r="HX337" s="265">
        <v>0.10609</v>
      </c>
      <c r="HY337" s="265">
        <v>6.0581000000000003E-2</v>
      </c>
      <c r="HZ337" s="265">
        <v>0.13233</v>
      </c>
      <c r="IA337" s="265">
        <v>0.16850000000000001</v>
      </c>
      <c r="IB337" s="265">
        <v>0.17257</v>
      </c>
      <c r="IC337" s="265">
        <v>0.16858000000000001</v>
      </c>
      <c r="ID337" s="265">
        <v>0.17168</v>
      </c>
      <c r="IE337" s="265">
        <v>0.16941000000000001</v>
      </c>
      <c r="IF337" s="265">
        <v>0.18001</v>
      </c>
      <c r="IG337" s="265">
        <v>0.21579000000000001</v>
      </c>
      <c r="IH337" s="265">
        <v>0.26318999999999998</v>
      </c>
      <c r="II337" s="265">
        <v>0.12114</v>
      </c>
      <c r="IJ337" s="265">
        <v>0.15573000000000001</v>
      </c>
      <c r="IK337" s="265">
        <v>0.15745999999999999</v>
      </c>
      <c r="IL337" s="265">
        <v>0.23704</v>
      </c>
      <c r="IM337" s="265">
        <v>0.13366</v>
      </c>
      <c r="IN337" s="265">
        <v>9.8861000000000004E-2</v>
      </c>
      <c r="IO337" s="265">
        <v>2.5058E-2</v>
      </c>
      <c r="IP337" s="265">
        <v>0.21668999999999999</v>
      </c>
      <c r="IQ337" s="265">
        <v>0.19500999999999999</v>
      </c>
      <c r="IR337" s="265">
        <v>8.4737999999999994E-2</v>
      </c>
      <c r="IS337" s="265">
        <v>0.27795999999999998</v>
      </c>
      <c r="IT337" s="265">
        <v>7.3615E-2</v>
      </c>
      <c r="IU337" s="265">
        <v>0.21135999999999999</v>
      </c>
      <c r="IV337" s="265">
        <v>0.32128000000000001</v>
      </c>
      <c r="IW337" s="265">
        <v>0.15679000000000001</v>
      </c>
      <c r="IX337" s="265">
        <v>0.20951</v>
      </c>
      <c r="IY337" s="265">
        <v>0.12547</v>
      </c>
      <c r="IZ337" s="265">
        <v>0.12121999999999999</v>
      </c>
      <c r="JA337" s="265">
        <v>0.124</v>
      </c>
      <c r="JB337" s="265">
        <v>0.11935999999999999</v>
      </c>
      <c r="JC337" s="265">
        <v>0.12626000000000001</v>
      </c>
      <c r="JD337" s="265">
        <v>0.13391</v>
      </c>
      <c r="JE337" s="265">
        <v>0.2485</v>
      </c>
      <c r="JF337" s="265">
        <v>5.799E-2</v>
      </c>
      <c r="JG337" s="265">
        <v>0.18592</v>
      </c>
      <c r="JH337" s="265">
        <v>0.13899</v>
      </c>
      <c r="JI337" s="265">
        <v>0.10199999999999999</v>
      </c>
      <c r="JJ337" s="265">
        <v>0.10459</v>
      </c>
      <c r="JK337" s="265">
        <v>0.13372999999999999</v>
      </c>
      <c r="JL337" s="265">
        <v>0.13703000000000001</v>
      </c>
      <c r="JM337" s="265">
        <v>0.23576</v>
      </c>
      <c r="JN337" s="265">
        <v>0.16638</v>
      </c>
      <c r="JO337" s="265">
        <v>0.19522999999999999</v>
      </c>
      <c r="JP337" s="265">
        <v>6.7553000000000002E-2</v>
      </c>
      <c r="JQ337" s="265">
        <v>0.19922000000000001</v>
      </c>
      <c r="JR337" s="265">
        <v>0.16572999999999999</v>
      </c>
      <c r="JS337" s="265">
        <v>0.15753</v>
      </c>
      <c r="JT337" s="265">
        <v>4.147E-2</v>
      </c>
      <c r="JU337" s="265">
        <v>0.14793000000000001</v>
      </c>
      <c r="JV337" s="265">
        <v>0.13716</v>
      </c>
      <c r="JW337" s="265">
        <v>0.20141999999999999</v>
      </c>
      <c r="JX337" s="265">
        <v>0.19708000000000001</v>
      </c>
      <c r="JY337" s="265">
        <v>0.19469</v>
      </c>
      <c r="JZ337" s="265">
        <v>0.19227</v>
      </c>
      <c r="KA337" s="265">
        <v>0.2949</v>
      </c>
      <c r="KB337" s="265">
        <v>0.39609</v>
      </c>
      <c r="KC337" s="265">
        <v>5.9773E-2</v>
      </c>
      <c r="KD337" s="265">
        <v>4.5016E-2</v>
      </c>
      <c r="KE337" s="265">
        <v>4.8224999999999997E-2</v>
      </c>
      <c r="KF337" s="265">
        <v>5.1908000000000003E-2</v>
      </c>
      <c r="KG337" s="265">
        <v>4.9499000000000001E-2</v>
      </c>
      <c r="KH337" s="265">
        <v>0.1827</v>
      </c>
      <c r="KI337" s="265">
        <v>0.14665</v>
      </c>
      <c r="KJ337" s="265">
        <v>0.14313999999999999</v>
      </c>
      <c r="KK337" s="265">
        <v>0.33933999999999997</v>
      </c>
      <c r="KL337" s="265">
        <v>0.29359000000000002</v>
      </c>
      <c r="KM337" s="265">
        <v>0.87065999999999999</v>
      </c>
      <c r="KN337" s="265">
        <v>0.78656999999999999</v>
      </c>
      <c r="KO337" s="265">
        <v>0.69511999999999996</v>
      </c>
      <c r="KP337" s="265">
        <v>5.0392984956605068E-3</v>
      </c>
      <c r="KQ337" s="265">
        <v>0.54596</v>
      </c>
      <c r="KR337" s="265">
        <v>0.49460999999999999</v>
      </c>
      <c r="KS337" s="265">
        <v>0.45457999999999998</v>
      </c>
      <c r="KT337" s="265">
        <v>0.86036317730211453</v>
      </c>
      <c r="KU337" s="265">
        <v>0.65391999999999995</v>
      </c>
      <c r="KV337" s="265">
        <v>0.77963000000000005</v>
      </c>
      <c r="KW337" s="265">
        <v>0.82123999999999997</v>
      </c>
      <c r="KX337" s="265">
        <v>0.87622</v>
      </c>
      <c r="KY337" s="265">
        <v>0.95186000000000004</v>
      </c>
      <c r="KZ337" s="265">
        <v>0.99924000000000002</v>
      </c>
      <c r="LA337" s="265">
        <v>0.9768</v>
      </c>
      <c r="LB337" s="265">
        <v>0.90978999999999999</v>
      </c>
      <c r="LC337" s="265">
        <v>1</v>
      </c>
      <c r="LD337" s="265">
        <v>0</v>
      </c>
      <c r="LE337" s="265">
        <v>0</v>
      </c>
      <c r="LF337" s="265">
        <v>0</v>
      </c>
      <c r="LG337" s="265">
        <v>0</v>
      </c>
      <c r="LH337" s="431">
        <v>2.441641699988395E-4</v>
      </c>
      <c r="LI337" s="431">
        <v>1.99122354388237E-4</v>
      </c>
      <c r="LJ337" s="431">
        <v>2.1514132095035166E-4</v>
      </c>
      <c r="LK337" s="431">
        <v>1.2407053145579994E-4</v>
      </c>
      <c r="LL337" s="431">
        <v>1.3760091678705066E-4</v>
      </c>
      <c r="LM337" s="431">
        <v>7.9965626355260611E-5</v>
      </c>
      <c r="LN337" s="431">
        <v>8.7260203144978732E-5</v>
      </c>
      <c r="LO337" s="431">
        <v>2.9964627174194902E-5</v>
      </c>
      <c r="LP337" s="431">
        <v>4.043185617774725E-5</v>
      </c>
      <c r="LQ337" s="431">
        <v>0</v>
      </c>
      <c r="LR337" s="431">
        <v>2.2451276890933514E-4</v>
      </c>
      <c r="LS337" s="431">
        <v>1.3745792966801673E-4</v>
      </c>
      <c r="LT337" s="431">
        <v>2.4197058519348502E-4</v>
      </c>
      <c r="LU337" s="431">
        <v>8.5078194388188422E-5</v>
      </c>
      <c r="LV337" s="431">
        <v>1.0810463572852314E-4</v>
      </c>
      <c r="LW337" s="431">
        <v>4.2971776565536857E-5</v>
      </c>
      <c r="LX337" s="431">
        <v>9.6418734756298363E-5</v>
      </c>
      <c r="LY337" s="431">
        <v>5.6262346333824098E-5</v>
      </c>
      <c r="LZ337" s="431">
        <v>2.5979333440773189E-4</v>
      </c>
      <c r="MA337" s="431">
        <v>1.9240625260863453E-4</v>
      </c>
      <c r="MB337" s="431">
        <v>2.5611434830352664E-4</v>
      </c>
      <c r="MC337" s="431">
        <v>1.2908768258057535E-4</v>
      </c>
      <c r="MD337" s="431">
        <v>1.1258461745455861E-4</v>
      </c>
      <c r="ME337" s="431">
        <v>1.6535521717742085E-4</v>
      </c>
      <c r="MF337" s="431">
        <v>1.8813449423760176E-4</v>
      </c>
      <c r="MG337" s="431">
        <v>1.5486330084968358E-4</v>
      </c>
      <c r="MH337" s="266"/>
      <c r="MI337" s="266"/>
      <c r="MJ337" s="266"/>
      <c r="MK337" s="266"/>
      <c r="ML337" s="266"/>
      <c r="MM337" s="266"/>
      <c r="MN337" s="266"/>
      <c r="MO337" s="266"/>
      <c r="MP337" s="266"/>
      <c r="MQ337" s="266"/>
      <c r="MR337" s="266"/>
      <c r="MS337" s="266"/>
      <c r="MT337" s="266"/>
      <c r="MU337" s="266"/>
      <c r="MV337" s="266"/>
      <c r="MW337" s="266"/>
      <c r="MX337" s="266"/>
      <c r="MY337" s="266"/>
      <c r="MZ337" s="266"/>
      <c r="NA337" s="266"/>
      <c r="NB337" s="266"/>
      <c r="NC337" s="266"/>
      <c r="ND337" s="266"/>
      <c r="NE337" s="266"/>
      <c r="NF337" s="266"/>
      <c r="NG337" s="266"/>
      <c r="NH337" s="266"/>
      <c r="NI337" s="266"/>
      <c r="NJ337" s="266"/>
      <c r="NK337" s="266"/>
      <c r="NL337" s="266"/>
      <c r="NM337" s="266"/>
      <c r="NN337" s="266"/>
      <c r="NO337" s="266"/>
      <c r="NP337" s="266"/>
      <c r="NQ337" s="266"/>
      <c r="NR337" s="266"/>
      <c r="NS337" s="266"/>
      <c r="NT337" s="266"/>
      <c r="NU337" s="266"/>
      <c r="NV337" s="266"/>
      <c r="NW337" s="266"/>
      <c r="NX337" s="266"/>
      <c r="NY337" s="266"/>
      <c r="NZ337" s="266"/>
      <c r="OA337" s="266"/>
      <c r="OB337" s="266"/>
      <c r="OC337" s="266"/>
      <c r="OD337" s="266"/>
      <c r="OE337" s="266"/>
      <c r="OF337" s="266"/>
      <c r="OG337" s="266"/>
      <c r="OH337" s="266"/>
      <c r="OI337" s="266"/>
      <c r="OJ337" s="266"/>
      <c r="OK337" s="266"/>
      <c r="OL337" s="266"/>
      <c r="OM337" s="266"/>
      <c r="ON337" s="267"/>
    </row>
    <row r="338" spans="1:404">
      <c r="A338" s="261">
        <v>713</v>
      </c>
      <c r="B338" s="265">
        <v>2.3081999999999998E-2</v>
      </c>
      <c r="C338" s="265">
        <v>2.3099000000000001E-2</v>
      </c>
      <c r="D338" s="265">
        <v>2.3799000000000001E-2</v>
      </c>
      <c r="E338" s="265">
        <v>2.6287999999999999E-2</v>
      </c>
      <c r="F338" s="265">
        <v>2.1933999999999999E-2</v>
      </c>
      <c r="G338" s="265">
        <v>1.9931999999999998E-2</v>
      </c>
      <c r="H338" s="265">
        <v>7.3221999999999995E-2</v>
      </c>
      <c r="I338" s="265">
        <v>0.15454999999999999</v>
      </c>
      <c r="J338" s="265">
        <v>0.13777</v>
      </c>
      <c r="K338" s="265">
        <v>4.1064000000000003E-2</v>
      </c>
      <c r="L338" s="265">
        <v>5.1318000000000003E-2</v>
      </c>
      <c r="M338" s="265">
        <v>6.8670999999999996E-2</v>
      </c>
      <c r="N338" s="265">
        <v>8.9761999999999995E-2</v>
      </c>
      <c r="O338" s="265">
        <v>4.2181000000000003E-2</v>
      </c>
      <c r="P338" s="265">
        <v>1.9455E-2</v>
      </c>
      <c r="Q338" s="265">
        <v>1.3065E-2</v>
      </c>
      <c r="R338" s="265">
        <v>2.5898999999999998E-2</v>
      </c>
      <c r="S338" s="265">
        <v>0.11792999999999999</v>
      </c>
      <c r="T338" s="265">
        <v>7.4496999999999994E-2</v>
      </c>
      <c r="U338" s="265">
        <v>9.5924999999999996E-2</v>
      </c>
      <c r="V338" s="265">
        <v>5.1506999999999997E-2</v>
      </c>
      <c r="W338" s="265">
        <v>7.0171999999999998E-2</v>
      </c>
      <c r="X338" s="265">
        <v>4.3936999999999997E-2</v>
      </c>
      <c r="Y338" s="265">
        <v>4.0875000000000002E-2</v>
      </c>
      <c r="Z338" s="265">
        <v>2.3705E-2</v>
      </c>
      <c r="AA338" s="265">
        <v>2.5099E-2</v>
      </c>
      <c r="AB338" s="265">
        <v>1.6958999999999998E-2</v>
      </c>
      <c r="AC338" s="265">
        <v>0.16052</v>
      </c>
      <c r="AD338" s="265">
        <v>0.10829999999999999</v>
      </c>
      <c r="AE338" s="265">
        <v>3.8738000000000002E-2</v>
      </c>
      <c r="AF338" s="265">
        <v>3.4280999999999999E-2</v>
      </c>
      <c r="AG338" s="265">
        <v>5.7187999999999996E-3</v>
      </c>
      <c r="AH338" s="265">
        <v>2.5058E-2</v>
      </c>
      <c r="AI338" s="265">
        <v>6.4242999999999995E-2</v>
      </c>
      <c r="AJ338" s="265">
        <v>4.3637000000000002E-2</v>
      </c>
      <c r="AK338" s="265">
        <v>3.6815000000000001E-2</v>
      </c>
      <c r="AL338" s="265">
        <v>6.0297999999999997E-2</v>
      </c>
      <c r="AM338" s="265">
        <v>3.1112000000000001E-2</v>
      </c>
      <c r="AN338" s="265">
        <v>3.4456000000000001E-2</v>
      </c>
      <c r="AO338" s="265">
        <v>4.8786999999999997E-2</v>
      </c>
      <c r="AP338" s="265">
        <v>3.1019000000000001E-2</v>
      </c>
      <c r="AQ338" s="265">
        <v>2.7712000000000001E-2</v>
      </c>
      <c r="AR338" s="265">
        <v>4.5323000000000002E-2</v>
      </c>
      <c r="AS338" s="265">
        <v>2.5277000000000001E-2</v>
      </c>
      <c r="AT338" s="265">
        <v>2.4972999999999999E-2</v>
      </c>
      <c r="AU338" s="265">
        <v>3.9491999999999999E-2</v>
      </c>
      <c r="AV338" s="265">
        <v>2.2516000000000001E-2</v>
      </c>
      <c r="AW338" s="265">
        <v>4.1855999999999997E-2</v>
      </c>
      <c r="AX338" s="265">
        <v>3.6353999999999997E-2</v>
      </c>
      <c r="AY338" s="265">
        <v>3.0353999999999999E-2</v>
      </c>
      <c r="AZ338" s="265">
        <v>2.2785E-2</v>
      </c>
      <c r="BA338" s="265">
        <v>6.7289000000000002E-2</v>
      </c>
      <c r="BB338" s="265">
        <v>6.7289000000000002E-2</v>
      </c>
      <c r="BC338" s="265">
        <v>6.7232E-2</v>
      </c>
      <c r="BD338" s="265">
        <v>6.7289000000000002E-2</v>
      </c>
      <c r="BE338" s="265">
        <v>2.9000000000000001E-2</v>
      </c>
      <c r="BF338" s="265">
        <v>2.6091E-2</v>
      </c>
      <c r="BG338" s="265">
        <v>0.15103</v>
      </c>
      <c r="BH338" s="265">
        <v>0.15359999999999999</v>
      </c>
      <c r="BI338" s="265">
        <v>0.41485</v>
      </c>
      <c r="BJ338" s="265">
        <v>0.37806000000000001</v>
      </c>
      <c r="BK338" s="265">
        <v>7.7922000000000005E-2</v>
      </c>
      <c r="BL338" s="265">
        <v>0.16397999999999999</v>
      </c>
      <c r="BM338" s="265">
        <v>0.11219999999999999</v>
      </c>
      <c r="BN338" s="265">
        <v>0.17965999999999999</v>
      </c>
      <c r="BO338" s="265">
        <v>0.27714</v>
      </c>
      <c r="BP338" s="265">
        <v>1.4527E-2</v>
      </c>
      <c r="BQ338" s="265">
        <v>0.12204</v>
      </c>
      <c r="BR338" s="265">
        <v>0.17696000000000001</v>
      </c>
      <c r="BS338" s="265">
        <v>0.11975</v>
      </c>
      <c r="BT338" s="265">
        <v>0.15623000000000001</v>
      </c>
      <c r="BU338" s="265">
        <v>1.0203E-2</v>
      </c>
      <c r="BV338" s="265">
        <v>4.1317999999999997E-3</v>
      </c>
      <c r="BW338" s="265">
        <v>2.4646000000000001E-2</v>
      </c>
      <c r="BX338" s="265">
        <v>9.3215999999999993E-3</v>
      </c>
      <c r="BY338" s="265">
        <v>0.86219000000000001</v>
      </c>
      <c r="BZ338" s="265">
        <v>0.87004000000000004</v>
      </c>
      <c r="CA338" s="265">
        <v>0.91800000000000004</v>
      </c>
      <c r="CB338" s="265">
        <v>0.93818000000000001</v>
      </c>
      <c r="CC338" s="265">
        <v>0.99422999999999995</v>
      </c>
      <c r="CD338" s="265">
        <v>0.85838000000000003</v>
      </c>
      <c r="CE338" s="265">
        <v>0.80623</v>
      </c>
      <c r="CF338" s="265">
        <v>0.86856999999999995</v>
      </c>
      <c r="CG338" s="265">
        <v>0.82547999999999999</v>
      </c>
      <c r="CH338" s="265">
        <v>0.82828000000000002</v>
      </c>
      <c r="CI338" s="265">
        <v>0.84402999999999995</v>
      </c>
      <c r="CJ338" s="265">
        <v>0.83608000000000005</v>
      </c>
      <c r="CK338" s="265">
        <v>0.89792000000000005</v>
      </c>
      <c r="CL338" s="265">
        <v>0.81596000000000002</v>
      </c>
      <c r="CM338" s="265">
        <v>3.0778E-2</v>
      </c>
      <c r="CN338" s="265">
        <v>1.0101000000000001E-2</v>
      </c>
      <c r="CO338" s="265">
        <v>3.2141000000000003E-2</v>
      </c>
      <c r="CP338" s="265">
        <v>2.6643E-2</v>
      </c>
      <c r="CQ338" s="265">
        <v>2.5375999999999999E-2</v>
      </c>
      <c r="CR338" s="265">
        <v>0.02</v>
      </c>
      <c r="CS338" s="265">
        <v>1.0204E-2</v>
      </c>
      <c r="CT338" s="265">
        <v>2.0618999999999998E-2</v>
      </c>
      <c r="CU338" s="265">
        <v>0.02</v>
      </c>
      <c r="CV338" s="265">
        <v>2.8601000000000001E-2</v>
      </c>
      <c r="CW338" s="265">
        <v>3.4342999999999999E-2</v>
      </c>
      <c r="CX338" s="265">
        <v>2.0618999999999998E-2</v>
      </c>
      <c r="CY338" s="265">
        <v>3.0928000000000001E-2</v>
      </c>
      <c r="CZ338" s="265">
        <v>7.0831000000000005E-2</v>
      </c>
      <c r="DA338" s="265">
        <v>5.2665999999999998E-2</v>
      </c>
      <c r="DB338" s="265">
        <v>1.0101000000000001E-2</v>
      </c>
      <c r="DC338" s="265">
        <v>1.0309E-2</v>
      </c>
      <c r="DD338" s="265">
        <v>1.0101000000000001E-2</v>
      </c>
      <c r="DE338" s="265">
        <v>1.4433E-2</v>
      </c>
      <c r="DF338" s="265">
        <v>2.44E-5</v>
      </c>
      <c r="DG338" s="265">
        <v>3.8600000000000003E-5</v>
      </c>
      <c r="DH338" s="265">
        <v>9.9670000000000002E-3</v>
      </c>
      <c r="DI338" s="265">
        <v>0</v>
      </c>
      <c r="DJ338" s="265">
        <v>0</v>
      </c>
      <c r="DK338" s="265">
        <v>0</v>
      </c>
      <c r="DL338" s="265">
        <v>0</v>
      </c>
      <c r="DM338" s="265">
        <v>1.148E-4</v>
      </c>
      <c r="DN338" s="265">
        <v>0</v>
      </c>
      <c r="DO338" s="265">
        <v>0</v>
      </c>
      <c r="DP338" s="265">
        <v>0</v>
      </c>
      <c r="DQ338" s="265">
        <v>0</v>
      </c>
      <c r="DR338" s="265">
        <v>2.5500000000000002E-3</v>
      </c>
      <c r="DS338" s="265">
        <v>7.8174000000000004E-3</v>
      </c>
      <c r="DT338" s="265">
        <v>1.0181000000000001E-2</v>
      </c>
      <c r="DU338" s="265">
        <v>0</v>
      </c>
      <c r="DV338" s="265">
        <v>0</v>
      </c>
      <c r="DW338" s="265">
        <v>0</v>
      </c>
      <c r="DX338" s="265">
        <v>1.5772E-3</v>
      </c>
      <c r="DY338" s="265">
        <v>1.2857999999999999E-3</v>
      </c>
      <c r="DZ338" s="265">
        <v>0</v>
      </c>
      <c r="EA338" s="265">
        <v>0</v>
      </c>
      <c r="EB338" s="265">
        <v>0</v>
      </c>
      <c r="EC338" s="265">
        <v>0</v>
      </c>
      <c r="ED338" s="265">
        <v>0</v>
      </c>
      <c r="EE338" s="265">
        <v>0</v>
      </c>
      <c r="EF338" s="265">
        <v>7.5739999999999998E-4</v>
      </c>
      <c r="EG338" s="265">
        <v>0</v>
      </c>
      <c r="EH338" s="265">
        <v>0</v>
      </c>
      <c r="EI338" s="265">
        <v>2.4490000000000001E-2</v>
      </c>
      <c r="EJ338" s="265">
        <v>2.0618999999999998E-2</v>
      </c>
      <c r="EK338" s="265">
        <v>4.0404000000000004E-3</v>
      </c>
      <c r="EL338" s="265">
        <v>1.0416999999999999E-2</v>
      </c>
      <c r="EM338" s="265">
        <v>0</v>
      </c>
      <c r="EN338" s="265">
        <v>0</v>
      </c>
      <c r="EO338" s="265">
        <v>7.4647000000000005E-2</v>
      </c>
      <c r="EP338" s="265">
        <v>3.2923000000000001E-2</v>
      </c>
      <c r="EQ338" s="265">
        <v>1.2715999999999999E-3</v>
      </c>
      <c r="ER338" s="265">
        <v>1.3368E-3</v>
      </c>
      <c r="ES338" s="265">
        <v>1.3695999999999999E-3</v>
      </c>
      <c r="ET338" s="265">
        <v>1.4653999999999999E-3</v>
      </c>
      <c r="EU338" s="265">
        <v>1.3799999999999999E-3</v>
      </c>
      <c r="EV338" s="265">
        <v>1.2130000000000001E-3</v>
      </c>
      <c r="EW338" s="265">
        <v>1.0950000000000001E-3</v>
      </c>
      <c r="EX338" s="265">
        <v>1.2416E-3</v>
      </c>
      <c r="EY338" s="265">
        <v>1.186E-3</v>
      </c>
      <c r="EZ338" s="265">
        <v>3.6519000000000003E-2</v>
      </c>
      <c r="FA338" s="265">
        <v>1.5172E-3</v>
      </c>
      <c r="FB338" s="265">
        <v>1.3906000000000001E-3</v>
      </c>
      <c r="FC338" s="265">
        <v>1.2702E-3</v>
      </c>
      <c r="FD338" s="265">
        <v>1.5388000000000001E-3</v>
      </c>
      <c r="FE338" s="265">
        <v>1.0796E-3</v>
      </c>
      <c r="FF338" s="265">
        <v>1.4764000000000001E-3</v>
      </c>
      <c r="FG338" s="265">
        <v>1.596E-3</v>
      </c>
      <c r="FH338" s="265">
        <v>1.3924E-3</v>
      </c>
      <c r="FI338" s="265">
        <v>1.3041999999999999E-3</v>
      </c>
      <c r="FJ338" s="265">
        <v>0</v>
      </c>
      <c r="FK338" s="265">
        <v>0</v>
      </c>
      <c r="FL338" s="265">
        <v>1.754E-2</v>
      </c>
      <c r="FM338" s="265">
        <v>1.9355000000000001E-2</v>
      </c>
      <c r="FN338" s="265">
        <v>0.18415999999999999</v>
      </c>
      <c r="FO338" s="265">
        <v>0.26200000000000001</v>
      </c>
      <c r="FP338" s="265">
        <v>4.5290999999999998E-2</v>
      </c>
      <c r="FQ338" s="265">
        <v>0.22108</v>
      </c>
      <c r="FR338" s="265">
        <v>0.14398</v>
      </c>
      <c r="FS338" s="265">
        <v>0.13691999999999999</v>
      </c>
      <c r="FT338" s="265">
        <v>0.31841000000000003</v>
      </c>
      <c r="FU338" s="265">
        <v>0.31770999999999999</v>
      </c>
      <c r="FV338" s="265">
        <v>0.11436</v>
      </c>
      <c r="FW338" s="265">
        <v>5.3983999999999997E-2</v>
      </c>
      <c r="FX338" s="265">
        <v>0.20460999999999999</v>
      </c>
      <c r="FY338" s="265">
        <v>4.9076000000000002E-2</v>
      </c>
      <c r="FZ338" s="265">
        <v>5.3983999999999997E-2</v>
      </c>
      <c r="GA338" s="265">
        <v>0.18618000000000001</v>
      </c>
      <c r="GB338" s="265">
        <v>8.6278999999999995E-2</v>
      </c>
      <c r="GC338" s="265">
        <v>9.8413E-2</v>
      </c>
      <c r="GD338" s="265">
        <v>0.29781999999999997</v>
      </c>
      <c r="GE338" s="265">
        <v>0.16306000000000001</v>
      </c>
      <c r="GF338" s="265">
        <v>0.19900999999999999</v>
      </c>
      <c r="GG338" s="265">
        <v>8.2835000000000006E-2</v>
      </c>
      <c r="GH338" s="265">
        <v>9.3383999999999995E-2</v>
      </c>
      <c r="GI338" s="265">
        <v>8.2194000000000003E-2</v>
      </c>
      <c r="GJ338" s="265">
        <v>0.26473000000000002</v>
      </c>
      <c r="GK338" s="265">
        <v>0.27822000000000002</v>
      </c>
      <c r="GL338" s="265">
        <v>0.13993</v>
      </c>
      <c r="GM338" s="265">
        <v>0.24187</v>
      </c>
      <c r="GN338" s="265">
        <v>0.12015000000000001</v>
      </c>
      <c r="GO338" s="265">
        <v>0.25298999999999999</v>
      </c>
      <c r="GP338" s="265">
        <v>0.19017000000000001</v>
      </c>
      <c r="GQ338" s="265">
        <v>0.19424</v>
      </c>
      <c r="GR338" s="265">
        <v>0.17494999999999999</v>
      </c>
      <c r="GS338" s="265">
        <v>0.20047000000000001</v>
      </c>
      <c r="GT338" s="265">
        <v>0.19509000000000001</v>
      </c>
      <c r="GU338" s="265">
        <v>0.19700000000000001</v>
      </c>
      <c r="GV338" s="265">
        <v>0.19575999999999999</v>
      </c>
      <c r="GW338" s="265">
        <v>0.15609999999999999</v>
      </c>
      <c r="GX338" s="265">
        <v>0.25413000000000002</v>
      </c>
      <c r="GY338" s="265">
        <v>5.3498999999999998E-2</v>
      </c>
      <c r="GZ338" s="265">
        <v>4.1324E-2</v>
      </c>
      <c r="HA338" s="265">
        <v>0.2341</v>
      </c>
      <c r="HB338" s="265">
        <v>0.21067</v>
      </c>
      <c r="HC338" s="265">
        <v>0.18068999999999999</v>
      </c>
      <c r="HD338" s="265">
        <v>0.11839</v>
      </c>
      <c r="HE338" s="265">
        <v>0.25314999999999999</v>
      </c>
      <c r="HF338" s="265">
        <v>0.10514</v>
      </c>
      <c r="HG338" s="265">
        <v>0.25363999999999998</v>
      </c>
      <c r="HH338" s="265">
        <v>0.25324999999999998</v>
      </c>
      <c r="HI338" s="265">
        <v>0.25259999999999999</v>
      </c>
      <c r="HJ338" s="265">
        <v>0.11801</v>
      </c>
      <c r="HK338" s="265">
        <v>0.28697</v>
      </c>
      <c r="HL338" s="265">
        <v>0.25918999999999998</v>
      </c>
      <c r="HM338" s="265">
        <v>0.19375999999999999</v>
      </c>
      <c r="HN338" s="265">
        <v>0.18756</v>
      </c>
      <c r="HO338" s="265">
        <v>0.18695000000000001</v>
      </c>
      <c r="HP338" s="265">
        <v>0.2029</v>
      </c>
      <c r="HQ338" s="265">
        <v>0.11688999999999999</v>
      </c>
      <c r="HR338" s="265">
        <v>0.10953</v>
      </c>
      <c r="HS338" s="265">
        <v>0.1613</v>
      </c>
      <c r="HT338" s="265">
        <v>0.10821</v>
      </c>
      <c r="HU338" s="265">
        <v>0.11205</v>
      </c>
      <c r="HV338" s="265">
        <v>0.18970000000000001</v>
      </c>
      <c r="HW338" s="265">
        <v>7.6353000000000004E-2</v>
      </c>
      <c r="HX338" s="265">
        <v>0.10362</v>
      </c>
      <c r="HY338" s="265">
        <v>5.9158000000000002E-2</v>
      </c>
      <c r="HZ338" s="265">
        <v>0.12964999999999999</v>
      </c>
      <c r="IA338" s="265">
        <v>0.16447999999999999</v>
      </c>
      <c r="IB338" s="265">
        <v>0.16847999999999999</v>
      </c>
      <c r="IC338" s="265">
        <v>0.16453999999999999</v>
      </c>
      <c r="ID338" s="265">
        <v>0.16761000000000001</v>
      </c>
      <c r="IE338" s="265">
        <v>0.16525000000000001</v>
      </c>
      <c r="IF338" s="265">
        <v>0.17569000000000001</v>
      </c>
      <c r="IG338" s="265">
        <v>0.21035999999999999</v>
      </c>
      <c r="IH338" s="265">
        <v>0.25647999999999999</v>
      </c>
      <c r="II338" s="265">
        <v>0.11802</v>
      </c>
      <c r="IJ338" s="265">
        <v>0.15174000000000001</v>
      </c>
      <c r="IK338" s="265">
        <v>0.15318999999999999</v>
      </c>
      <c r="IL338" s="265">
        <v>0.23080000000000001</v>
      </c>
      <c r="IM338" s="265">
        <v>0.13034000000000001</v>
      </c>
      <c r="IN338" s="265">
        <v>9.6292000000000003E-2</v>
      </c>
      <c r="IO338" s="265">
        <v>2.4368000000000001E-2</v>
      </c>
      <c r="IP338" s="265">
        <v>0.21068000000000001</v>
      </c>
      <c r="IQ338" s="265">
        <v>0.19003</v>
      </c>
      <c r="IR338" s="265">
        <v>8.2918000000000006E-2</v>
      </c>
      <c r="IS338" s="265">
        <v>0.27123999999999998</v>
      </c>
      <c r="IT338" s="265">
        <v>7.2153999999999996E-2</v>
      </c>
      <c r="IU338" s="265">
        <v>0.20585999999999999</v>
      </c>
      <c r="IV338" s="265">
        <v>0.31339</v>
      </c>
      <c r="IW338" s="265">
        <v>0.15256</v>
      </c>
      <c r="IX338" s="265">
        <v>0.20460999999999999</v>
      </c>
      <c r="IY338" s="265">
        <v>0.12238</v>
      </c>
      <c r="IZ338" s="265">
        <v>0.11831</v>
      </c>
      <c r="JA338" s="265">
        <v>0.12101000000000001</v>
      </c>
      <c r="JB338" s="265">
        <v>0.11648</v>
      </c>
      <c r="JC338" s="265">
        <v>0.12331</v>
      </c>
      <c r="JD338" s="265">
        <v>0.13056000000000001</v>
      </c>
      <c r="JE338" s="265">
        <v>0.2422</v>
      </c>
      <c r="JF338" s="265">
        <v>5.6557999999999997E-2</v>
      </c>
      <c r="JG338" s="265">
        <v>0.18124999999999999</v>
      </c>
      <c r="JH338" s="265">
        <v>0.13547000000000001</v>
      </c>
      <c r="JI338" s="265">
        <v>9.9553000000000003E-2</v>
      </c>
      <c r="JJ338" s="265">
        <v>0.10224</v>
      </c>
      <c r="JK338" s="265">
        <v>0.13081999999999999</v>
      </c>
      <c r="JL338" s="265">
        <v>0.13383</v>
      </c>
      <c r="JM338" s="265">
        <v>0.23042000000000001</v>
      </c>
      <c r="JN338" s="265">
        <v>0.16209000000000001</v>
      </c>
      <c r="JO338" s="265">
        <v>0.18998999999999999</v>
      </c>
      <c r="JP338" s="265">
        <v>6.5706000000000001E-2</v>
      </c>
      <c r="JQ338" s="265">
        <v>0.19391</v>
      </c>
      <c r="JR338" s="265">
        <v>0.16048000000000001</v>
      </c>
      <c r="JS338" s="265">
        <v>0.15307999999999999</v>
      </c>
      <c r="JT338" s="265">
        <v>4.0427999999999999E-2</v>
      </c>
      <c r="JU338" s="265">
        <v>0.14433000000000001</v>
      </c>
      <c r="JV338" s="265">
        <v>0.13396</v>
      </c>
      <c r="JW338" s="265">
        <v>0.19647000000000001</v>
      </c>
      <c r="JX338" s="265">
        <v>0.19195000000000001</v>
      </c>
      <c r="JY338" s="265">
        <v>0.19017000000000001</v>
      </c>
      <c r="JZ338" s="265">
        <v>0.18917999999999999</v>
      </c>
      <c r="KA338" s="265">
        <v>0.28804000000000002</v>
      </c>
      <c r="KB338" s="265">
        <v>0.38683000000000001</v>
      </c>
      <c r="KC338" s="265">
        <v>5.8251999999999998E-2</v>
      </c>
      <c r="KD338" s="265">
        <v>4.3825999999999997E-2</v>
      </c>
      <c r="KE338" s="265">
        <v>4.6967000000000002E-2</v>
      </c>
      <c r="KF338" s="265">
        <v>5.0591999999999998E-2</v>
      </c>
      <c r="KG338" s="265">
        <v>4.8250000000000001E-2</v>
      </c>
      <c r="KH338" s="265">
        <v>0.17887</v>
      </c>
      <c r="KI338" s="265">
        <v>0.14249000000000001</v>
      </c>
      <c r="KJ338" s="265">
        <v>0.13913</v>
      </c>
      <c r="KK338" s="265">
        <v>0.33094000000000001</v>
      </c>
      <c r="KL338" s="265">
        <v>0.28598000000000001</v>
      </c>
      <c r="KM338" s="265">
        <v>0.85509000000000002</v>
      </c>
      <c r="KN338" s="265">
        <v>0.77254999999999996</v>
      </c>
      <c r="KO338" s="265">
        <v>0.68274999999999997</v>
      </c>
      <c r="KP338" s="265">
        <v>4.9297776005347606E-3</v>
      </c>
      <c r="KQ338" s="265">
        <v>0.53629000000000004</v>
      </c>
      <c r="KR338" s="265">
        <v>0.48586000000000001</v>
      </c>
      <c r="KS338" s="265">
        <v>0.44655</v>
      </c>
      <c r="KT338" s="265">
        <v>0.85220213961510294</v>
      </c>
      <c r="KU338" s="265">
        <v>0.65861000000000003</v>
      </c>
      <c r="KV338" s="265">
        <v>0.78300999999999998</v>
      </c>
      <c r="KW338" s="265">
        <v>0.82410000000000005</v>
      </c>
      <c r="KX338" s="265">
        <v>0.87836000000000003</v>
      </c>
      <c r="KY338" s="265">
        <v>0.95291000000000003</v>
      </c>
      <c r="KZ338" s="265">
        <v>0.99936000000000003</v>
      </c>
      <c r="LA338" s="265">
        <v>0.97616999999999998</v>
      </c>
      <c r="LB338" s="265">
        <v>0.90866000000000002</v>
      </c>
      <c r="LC338" s="265">
        <v>1</v>
      </c>
      <c r="LD338" s="265">
        <v>0</v>
      </c>
      <c r="LE338" s="265">
        <v>0</v>
      </c>
      <c r="LF338" s="265">
        <v>0</v>
      </c>
      <c r="LG338" s="265">
        <v>0</v>
      </c>
      <c r="LH338" s="431">
        <v>2.3520700051449239E-4</v>
      </c>
      <c r="LI338" s="431">
        <v>2.0179031707812101E-4</v>
      </c>
      <c r="LJ338" s="431">
        <v>2.1126438514329493E-4</v>
      </c>
      <c r="LK338" s="431">
        <v>1.1668245133478194E-4</v>
      </c>
      <c r="LL338" s="431">
        <v>1.3045131345279515E-4</v>
      </c>
      <c r="LM338" s="431">
        <v>7.8529439633712173E-5</v>
      </c>
      <c r="LN338" s="431">
        <v>8.8324537500739098E-5</v>
      </c>
      <c r="LO338" s="431">
        <v>2.4889666747185402E-5</v>
      </c>
      <c r="LP338" s="431">
        <v>4.0484079363523051E-5</v>
      </c>
      <c r="LQ338" s="431">
        <v>2.4701380425540265E-6</v>
      </c>
      <c r="LR338" s="431">
        <v>2.1682729129679501E-4</v>
      </c>
      <c r="LS338" s="431">
        <v>1.3767495693173259E-4</v>
      </c>
      <c r="LT338" s="431">
        <v>2.3841469374019653E-4</v>
      </c>
      <c r="LU338" s="431">
        <v>7.5886950071435422E-5</v>
      </c>
      <c r="LV338" s="431">
        <v>1.0570535232545808E-4</v>
      </c>
      <c r="LW338" s="431">
        <v>4.1461928049102426E-5</v>
      </c>
      <c r="LX338" s="431">
        <v>9.8823562439065427E-5</v>
      </c>
      <c r="LY338" s="431">
        <v>4.9290807510260493E-5</v>
      </c>
      <c r="LZ338" s="431">
        <v>2.556731051299721E-4</v>
      </c>
      <c r="MA338" s="431">
        <v>1.8718942010309547E-4</v>
      </c>
      <c r="MB338" s="431">
        <v>2.5543867377564311E-4</v>
      </c>
      <c r="MC338" s="431">
        <v>1.2702192179858685E-4</v>
      </c>
      <c r="MD338" s="431">
        <v>1.0828156518982723E-4</v>
      </c>
      <c r="ME338" s="431">
        <v>1.5973203699104488E-4</v>
      </c>
      <c r="MF338" s="431">
        <v>1.8228916451334953E-4</v>
      </c>
      <c r="MG338" s="431">
        <v>1.4397512131836265E-4</v>
      </c>
      <c r="MH338" s="266"/>
      <c r="MI338" s="266"/>
      <c r="MJ338" s="266"/>
      <c r="MK338" s="266"/>
      <c r="ML338" s="266"/>
      <c r="MM338" s="266"/>
      <c r="MN338" s="266"/>
      <c r="MO338" s="266"/>
      <c r="MP338" s="266"/>
      <c r="MQ338" s="266"/>
      <c r="MR338" s="266"/>
      <c r="MS338" s="266"/>
      <c r="MT338" s="266"/>
      <c r="MU338" s="266"/>
      <c r="MV338" s="266"/>
      <c r="MW338" s="266"/>
      <c r="MX338" s="266"/>
      <c r="MY338" s="266"/>
      <c r="MZ338" s="266"/>
      <c r="NA338" s="266"/>
      <c r="NB338" s="266"/>
      <c r="NC338" s="266"/>
      <c r="ND338" s="266"/>
      <c r="NE338" s="266"/>
      <c r="NF338" s="266"/>
      <c r="NG338" s="266"/>
      <c r="NH338" s="266"/>
      <c r="NI338" s="266"/>
      <c r="NJ338" s="266"/>
      <c r="NK338" s="266"/>
      <c r="NL338" s="266"/>
      <c r="NM338" s="266"/>
      <c r="NN338" s="266"/>
      <c r="NO338" s="266"/>
      <c r="NP338" s="266"/>
      <c r="NQ338" s="266"/>
      <c r="NR338" s="266"/>
      <c r="NS338" s="266"/>
      <c r="NT338" s="266"/>
      <c r="NU338" s="266"/>
      <c r="NV338" s="266"/>
      <c r="NW338" s="266"/>
      <c r="NX338" s="266"/>
      <c r="NY338" s="266"/>
      <c r="NZ338" s="266"/>
      <c r="OA338" s="266"/>
      <c r="OB338" s="266"/>
      <c r="OC338" s="266"/>
      <c r="OD338" s="266"/>
      <c r="OE338" s="266"/>
      <c r="OF338" s="266"/>
      <c r="OG338" s="266"/>
      <c r="OH338" s="266"/>
      <c r="OI338" s="266"/>
      <c r="OJ338" s="266"/>
      <c r="OK338" s="266"/>
      <c r="OL338" s="266"/>
      <c r="OM338" s="266"/>
      <c r="ON338" s="267"/>
    </row>
    <row r="339" spans="1:404">
      <c r="A339" s="261">
        <v>714</v>
      </c>
      <c r="B339" s="265">
        <v>2.2533000000000001E-2</v>
      </c>
      <c r="C339" s="265">
        <v>2.2412999999999999E-2</v>
      </c>
      <c r="D339" s="265">
        <v>2.3046000000000001E-2</v>
      </c>
      <c r="E339" s="265">
        <v>2.5364000000000001E-2</v>
      </c>
      <c r="F339" s="265">
        <v>2.1394E-2</v>
      </c>
      <c r="G339" s="265">
        <v>1.9318999999999999E-2</v>
      </c>
      <c r="H339" s="265">
        <v>7.1499999999999994E-2</v>
      </c>
      <c r="I339" s="265">
        <v>0.15103</v>
      </c>
      <c r="J339" s="265">
        <v>0.13464000000000001</v>
      </c>
      <c r="K339" s="265">
        <v>3.4440999999999999E-2</v>
      </c>
      <c r="L339" s="265">
        <v>4.2888000000000003E-2</v>
      </c>
      <c r="M339" s="265">
        <v>5.7610000000000001E-2</v>
      </c>
      <c r="N339" s="265">
        <v>8.8285000000000002E-2</v>
      </c>
      <c r="O339" s="265">
        <v>4.1246999999999999E-2</v>
      </c>
      <c r="P339" s="265">
        <v>1.8783999999999999E-2</v>
      </c>
      <c r="Q339" s="265">
        <v>1.2629E-2</v>
      </c>
      <c r="R339" s="265">
        <v>2.5246999999999999E-2</v>
      </c>
      <c r="S339" s="265">
        <v>0.11481</v>
      </c>
      <c r="T339" s="265">
        <v>7.3228000000000001E-2</v>
      </c>
      <c r="U339" s="265">
        <v>9.4173000000000007E-2</v>
      </c>
      <c r="V339" s="265">
        <v>4.9432999999999998E-2</v>
      </c>
      <c r="W339" s="265">
        <v>5.6052999999999999E-2</v>
      </c>
      <c r="X339" s="265">
        <v>3.1598000000000001E-2</v>
      </c>
      <c r="Y339" s="265">
        <v>3.4812000000000003E-2</v>
      </c>
      <c r="Z339" s="265">
        <v>1.9526999999999999E-2</v>
      </c>
      <c r="AA339" s="265">
        <v>2.4553999999999999E-2</v>
      </c>
      <c r="AB339" s="265">
        <v>1.6684999999999998E-2</v>
      </c>
      <c r="AC339" s="265">
        <v>0.15712999999999999</v>
      </c>
      <c r="AD339" s="265">
        <v>0.10644000000000001</v>
      </c>
      <c r="AE339" s="265">
        <v>2.2839000000000002E-2</v>
      </c>
      <c r="AF339" s="265">
        <v>2.3021E-2</v>
      </c>
      <c r="AG339" s="265">
        <v>5.0394000000000003E-3</v>
      </c>
      <c r="AH339" s="265">
        <v>1.7212000000000002E-2</v>
      </c>
      <c r="AI339" s="265">
        <v>4.8488000000000003E-2</v>
      </c>
      <c r="AJ339" s="265">
        <v>2.7701E-2</v>
      </c>
      <c r="AK339" s="265">
        <v>2.2839999999999999E-2</v>
      </c>
      <c r="AL339" s="265">
        <v>4.5878000000000002E-2</v>
      </c>
      <c r="AM339" s="265">
        <v>1.9595000000000001E-2</v>
      </c>
      <c r="AN339" s="265">
        <v>2.1780000000000001E-2</v>
      </c>
      <c r="AO339" s="265">
        <v>3.6838999999999997E-2</v>
      </c>
      <c r="AP339" s="265">
        <v>1.8178E-2</v>
      </c>
      <c r="AQ339" s="265">
        <v>1.7087999999999999E-2</v>
      </c>
      <c r="AR339" s="265">
        <v>3.4511E-2</v>
      </c>
      <c r="AS339" s="265">
        <v>1.6298E-2</v>
      </c>
      <c r="AT339" s="265">
        <v>1.5572000000000001E-2</v>
      </c>
      <c r="AU339" s="265">
        <v>3.0609000000000001E-2</v>
      </c>
      <c r="AV339" s="265">
        <v>1.5008000000000001E-2</v>
      </c>
      <c r="AW339" s="265">
        <v>2.6412999999999999E-2</v>
      </c>
      <c r="AX339" s="265">
        <v>2.3397999999999999E-2</v>
      </c>
      <c r="AY339" s="265">
        <v>1.9543000000000001E-2</v>
      </c>
      <c r="AZ339" s="265">
        <v>1.3285999999999999E-2</v>
      </c>
      <c r="BA339" s="265">
        <v>5.1235999999999997E-2</v>
      </c>
      <c r="BB339" s="265">
        <v>5.1235999999999997E-2</v>
      </c>
      <c r="BC339" s="265">
        <v>5.1192000000000001E-2</v>
      </c>
      <c r="BD339" s="265">
        <v>5.1235999999999997E-2</v>
      </c>
      <c r="BE339" s="265">
        <v>2.8718E-2</v>
      </c>
      <c r="BF339" s="265">
        <v>2.5722999999999999E-2</v>
      </c>
      <c r="BG339" s="265">
        <v>0.14996000000000001</v>
      </c>
      <c r="BH339" s="265">
        <v>0.15139</v>
      </c>
      <c r="BI339" s="265">
        <v>0.41263</v>
      </c>
      <c r="BJ339" s="265">
        <v>0.37625999999999998</v>
      </c>
      <c r="BK339" s="265">
        <v>7.7922000000000005E-2</v>
      </c>
      <c r="BL339" s="265">
        <v>0.15973000000000001</v>
      </c>
      <c r="BM339" s="265">
        <v>0.11706999999999999</v>
      </c>
      <c r="BN339" s="265">
        <v>0.17587</v>
      </c>
      <c r="BO339" s="265">
        <v>0.30286000000000002</v>
      </c>
      <c r="BP339" s="265">
        <v>1.4534E-2</v>
      </c>
      <c r="BQ339" s="265">
        <v>0.12082</v>
      </c>
      <c r="BR339" s="265">
        <v>0.17710000000000001</v>
      </c>
      <c r="BS339" s="265">
        <v>0.11865000000000001</v>
      </c>
      <c r="BT339" s="265">
        <v>0.15903</v>
      </c>
      <c r="BU339" s="265">
        <v>9.6775999999999997E-3</v>
      </c>
      <c r="BV339" s="265">
        <v>3.8614000000000001E-3</v>
      </c>
      <c r="BW339" s="265">
        <v>2.1751E-2</v>
      </c>
      <c r="BX339" s="265">
        <v>8.7708000000000005E-3</v>
      </c>
      <c r="BY339" s="265">
        <v>0.86395999999999995</v>
      </c>
      <c r="BZ339" s="265">
        <v>0.87275000000000003</v>
      </c>
      <c r="CA339" s="265">
        <v>0.91400000000000003</v>
      </c>
      <c r="CB339" s="265">
        <v>0.94101999999999997</v>
      </c>
      <c r="CC339" s="265">
        <v>0.99343999999999999</v>
      </c>
      <c r="CD339" s="265">
        <v>0.86099999999999999</v>
      </c>
      <c r="CE339" s="265">
        <v>0.80866000000000005</v>
      </c>
      <c r="CF339" s="265">
        <v>0.87082000000000004</v>
      </c>
      <c r="CG339" s="265">
        <v>0.82740000000000002</v>
      </c>
      <c r="CH339" s="265">
        <v>0.83069000000000004</v>
      </c>
      <c r="CI339" s="265">
        <v>0.84663999999999995</v>
      </c>
      <c r="CJ339" s="265">
        <v>0.83892</v>
      </c>
      <c r="CK339" s="265">
        <v>0.90027999999999997</v>
      </c>
      <c r="CL339" s="265">
        <v>0.82325000000000004</v>
      </c>
      <c r="CM339" s="265">
        <v>3.0193999999999999E-2</v>
      </c>
      <c r="CN339" s="265">
        <v>1.0101000000000001E-2</v>
      </c>
      <c r="CO339" s="265">
        <v>3.1688000000000001E-2</v>
      </c>
      <c r="CP339" s="265">
        <v>2.5911E-2</v>
      </c>
      <c r="CQ339" s="265">
        <v>2.4679E-2</v>
      </c>
      <c r="CR339" s="265">
        <v>0.02</v>
      </c>
      <c r="CS339" s="265">
        <v>1.0204E-2</v>
      </c>
      <c r="CT339" s="265">
        <v>2.0618999999999998E-2</v>
      </c>
      <c r="CU339" s="265">
        <v>0.02</v>
      </c>
      <c r="CV339" s="265">
        <v>2.8124E-2</v>
      </c>
      <c r="CW339" s="265">
        <v>3.2322999999999998E-2</v>
      </c>
      <c r="CX339" s="265">
        <v>2.0618999999999998E-2</v>
      </c>
      <c r="CY339" s="265">
        <v>3.0928000000000001E-2</v>
      </c>
      <c r="CZ339" s="265">
        <v>6.8015999999999993E-2</v>
      </c>
      <c r="DA339" s="265">
        <v>5.1274E-2</v>
      </c>
      <c r="DB339" s="265">
        <v>1.0101000000000001E-2</v>
      </c>
      <c r="DC339" s="265">
        <v>1.0309E-2</v>
      </c>
      <c r="DD339" s="265">
        <v>1.0101000000000001E-2</v>
      </c>
      <c r="DE339" s="265">
        <v>1.2371E-2</v>
      </c>
      <c r="DF339" s="265">
        <v>3.1199999999999999E-5</v>
      </c>
      <c r="DG339" s="265">
        <v>4.88E-5</v>
      </c>
      <c r="DH339" s="265">
        <v>1.0186000000000001E-2</v>
      </c>
      <c r="DI339" s="265">
        <v>0</v>
      </c>
      <c r="DJ339" s="265">
        <v>0</v>
      </c>
      <c r="DK339" s="265">
        <v>0</v>
      </c>
      <c r="DL339" s="265">
        <v>0</v>
      </c>
      <c r="DM339" s="265">
        <v>1.1239999999999999E-4</v>
      </c>
      <c r="DN339" s="265">
        <v>0</v>
      </c>
      <c r="DO339" s="265">
        <v>0</v>
      </c>
      <c r="DP339" s="265">
        <v>0</v>
      </c>
      <c r="DQ339" s="265">
        <v>0</v>
      </c>
      <c r="DR339" s="265">
        <v>2.7490000000000001E-3</v>
      </c>
      <c r="DS339" s="265">
        <v>7.6182000000000003E-3</v>
      </c>
      <c r="DT339" s="265">
        <v>1.0151E-2</v>
      </c>
      <c r="DU339" s="265">
        <v>0</v>
      </c>
      <c r="DV339" s="265">
        <v>0</v>
      </c>
      <c r="DW339" s="265">
        <v>0</v>
      </c>
      <c r="DX339" s="265">
        <v>1.1115999999999999E-3</v>
      </c>
      <c r="DY339" s="265">
        <v>1.7144E-3</v>
      </c>
      <c r="DZ339" s="265">
        <v>0</v>
      </c>
      <c r="EA339" s="265">
        <v>0</v>
      </c>
      <c r="EB339" s="265">
        <v>0</v>
      </c>
      <c r="EC339" s="265">
        <v>0</v>
      </c>
      <c r="ED339" s="265">
        <v>0</v>
      </c>
      <c r="EE339" s="265">
        <v>0</v>
      </c>
      <c r="EF339" s="265">
        <v>7.4019999999999999E-4</v>
      </c>
      <c r="EG339" s="265">
        <v>0</v>
      </c>
      <c r="EH339" s="265">
        <v>0</v>
      </c>
      <c r="EI339" s="265">
        <v>2.2449E-2</v>
      </c>
      <c r="EJ339" s="265">
        <v>2.0618999999999998E-2</v>
      </c>
      <c r="EK339" s="265">
        <v>2.0202000000000002E-3</v>
      </c>
      <c r="EL339" s="265">
        <v>1.0416999999999999E-2</v>
      </c>
      <c r="EM339" s="265">
        <v>0</v>
      </c>
      <c r="EN339" s="265">
        <v>0</v>
      </c>
      <c r="EO339" s="265">
        <v>7.1242E-2</v>
      </c>
      <c r="EP339" s="265">
        <v>3.1875000000000001E-2</v>
      </c>
      <c r="EQ339" s="265">
        <v>1.2677999999999999E-3</v>
      </c>
      <c r="ER339" s="265">
        <v>1.2354E-3</v>
      </c>
      <c r="ES339" s="265">
        <v>1.3258E-3</v>
      </c>
      <c r="ET339" s="265">
        <v>1.4561999999999999E-3</v>
      </c>
      <c r="EU339" s="265">
        <v>1.3649999999999999E-3</v>
      </c>
      <c r="EV339" s="265">
        <v>1.2279999999999999E-3</v>
      </c>
      <c r="EW339" s="265">
        <v>1.047E-3</v>
      </c>
      <c r="EX339" s="265">
        <v>1.2137999999999999E-3</v>
      </c>
      <c r="EY339" s="265">
        <v>1.122E-3</v>
      </c>
      <c r="EZ339" s="265">
        <v>3.5410999999999998E-2</v>
      </c>
      <c r="FA339" s="265">
        <v>1.4855999999999999E-3</v>
      </c>
      <c r="FB339" s="265">
        <v>1.3768000000000001E-3</v>
      </c>
      <c r="FC339" s="265">
        <v>1.2746000000000001E-3</v>
      </c>
      <c r="FD339" s="265">
        <v>1.4963999999999999E-3</v>
      </c>
      <c r="FE339" s="265">
        <v>1.0437999999999999E-3</v>
      </c>
      <c r="FF339" s="265">
        <v>1.4612E-3</v>
      </c>
      <c r="FG339" s="265">
        <v>1.56E-3</v>
      </c>
      <c r="FH339" s="265">
        <v>1.3802E-3</v>
      </c>
      <c r="FI339" s="265">
        <v>1.2956000000000001E-3</v>
      </c>
      <c r="FJ339" s="265">
        <v>0</v>
      </c>
      <c r="FK339" s="265">
        <v>0</v>
      </c>
      <c r="FL339" s="265">
        <v>1.6951999999999998E-2</v>
      </c>
      <c r="FM339" s="265">
        <v>1.8689000000000001E-2</v>
      </c>
      <c r="FN339" s="265">
        <v>0.17706</v>
      </c>
      <c r="FO339" s="265">
        <v>0.25600000000000001</v>
      </c>
      <c r="FP339" s="265">
        <v>4.4148E-2</v>
      </c>
      <c r="FQ339" s="265">
        <v>0.21575</v>
      </c>
      <c r="FR339" s="265">
        <v>0.13896</v>
      </c>
      <c r="FS339" s="265">
        <v>0.13275000000000001</v>
      </c>
      <c r="FT339" s="265">
        <v>0.30925000000000002</v>
      </c>
      <c r="FU339" s="265">
        <v>0.30906</v>
      </c>
      <c r="FV339" s="265">
        <v>0.11118</v>
      </c>
      <c r="FW339" s="265">
        <v>5.2568999999999998E-2</v>
      </c>
      <c r="FX339" s="265">
        <v>0.19930999999999999</v>
      </c>
      <c r="FY339" s="265">
        <v>4.7812E-2</v>
      </c>
      <c r="FZ339" s="265">
        <v>5.2568999999999998E-2</v>
      </c>
      <c r="GA339" s="265">
        <v>0.18128</v>
      </c>
      <c r="GB339" s="265">
        <v>8.4192000000000003E-2</v>
      </c>
      <c r="GC339" s="265">
        <v>9.5349000000000003E-2</v>
      </c>
      <c r="GD339" s="265">
        <v>0.29013</v>
      </c>
      <c r="GE339" s="265">
        <v>0.15883</v>
      </c>
      <c r="GF339" s="265">
        <v>0.19375999999999999</v>
      </c>
      <c r="GG339" s="265">
        <v>8.0848000000000003E-2</v>
      </c>
      <c r="GH339" s="265">
        <v>9.1202000000000005E-2</v>
      </c>
      <c r="GI339" s="265">
        <v>8.0019000000000007E-2</v>
      </c>
      <c r="GJ339" s="265">
        <v>0.25763000000000003</v>
      </c>
      <c r="GK339" s="265">
        <v>0.27113999999999999</v>
      </c>
      <c r="GL339" s="265">
        <v>0.13625999999999999</v>
      </c>
      <c r="GM339" s="265">
        <v>0.23532</v>
      </c>
      <c r="GN339" s="265">
        <v>0.11724</v>
      </c>
      <c r="GO339" s="265">
        <v>0.24711</v>
      </c>
      <c r="GP339" s="265">
        <v>0.18489</v>
      </c>
      <c r="GQ339" s="265">
        <v>0.18898000000000001</v>
      </c>
      <c r="GR339" s="265">
        <v>0.17014000000000001</v>
      </c>
      <c r="GS339" s="265">
        <v>0.19522</v>
      </c>
      <c r="GT339" s="265">
        <v>0.18967999999999999</v>
      </c>
      <c r="GU339" s="265">
        <v>0.19183</v>
      </c>
      <c r="GV339" s="265">
        <v>0.1903</v>
      </c>
      <c r="GW339" s="265">
        <v>0.15135999999999999</v>
      </c>
      <c r="GX339" s="265">
        <v>0.24742</v>
      </c>
      <c r="GY339" s="265">
        <v>5.2144000000000003E-2</v>
      </c>
      <c r="GZ339" s="265">
        <v>4.0217999999999997E-2</v>
      </c>
      <c r="HA339" s="265">
        <v>0.22803999999999999</v>
      </c>
      <c r="HB339" s="265">
        <v>0.20552000000000001</v>
      </c>
      <c r="HC339" s="265">
        <v>0.17652999999999999</v>
      </c>
      <c r="HD339" s="265">
        <v>0.11566</v>
      </c>
      <c r="HE339" s="265">
        <v>0.24659</v>
      </c>
      <c r="HF339" s="265">
        <v>0.1024</v>
      </c>
      <c r="HG339" s="265">
        <v>0.24709</v>
      </c>
      <c r="HH339" s="265">
        <v>0.24668999999999999</v>
      </c>
      <c r="HI339" s="265">
        <v>0.24606</v>
      </c>
      <c r="HJ339" s="265">
        <v>0.1153</v>
      </c>
      <c r="HK339" s="265">
        <v>0.28034999999999999</v>
      </c>
      <c r="HL339" s="265">
        <v>0.25194</v>
      </c>
      <c r="HM339" s="265">
        <v>0.18864</v>
      </c>
      <c r="HN339" s="265">
        <v>0.18296000000000001</v>
      </c>
      <c r="HO339" s="265">
        <v>0.18229999999999999</v>
      </c>
      <c r="HP339" s="265">
        <v>0.19807</v>
      </c>
      <c r="HQ339" s="265">
        <v>0.11418</v>
      </c>
      <c r="HR339" s="265">
        <v>0.1067</v>
      </c>
      <c r="HS339" s="265">
        <v>0.15706999999999999</v>
      </c>
      <c r="HT339" s="265">
        <v>0.10574</v>
      </c>
      <c r="HU339" s="265">
        <v>0.1094</v>
      </c>
      <c r="HV339" s="265">
        <v>0.18442</v>
      </c>
      <c r="HW339" s="265">
        <v>7.4323E-2</v>
      </c>
      <c r="HX339" s="265">
        <v>0.10115</v>
      </c>
      <c r="HY339" s="265">
        <v>5.7735000000000002E-2</v>
      </c>
      <c r="HZ339" s="265">
        <v>0.12697</v>
      </c>
      <c r="IA339" s="265">
        <v>0.16045999999999999</v>
      </c>
      <c r="IB339" s="265">
        <v>0.16438</v>
      </c>
      <c r="IC339" s="265">
        <v>0.16048999999999999</v>
      </c>
      <c r="ID339" s="265">
        <v>0.16353999999999999</v>
      </c>
      <c r="IE339" s="265">
        <v>0.16109999999999999</v>
      </c>
      <c r="IF339" s="265">
        <v>0.17138</v>
      </c>
      <c r="IG339" s="265">
        <v>0.20491999999999999</v>
      </c>
      <c r="IH339" s="265">
        <v>0.24976000000000001</v>
      </c>
      <c r="II339" s="265">
        <v>0.1149</v>
      </c>
      <c r="IJ339" s="265">
        <v>0.14774999999999999</v>
      </c>
      <c r="IK339" s="265">
        <v>0.14892</v>
      </c>
      <c r="IL339" s="265">
        <v>0.22456000000000001</v>
      </c>
      <c r="IM339" s="265">
        <v>0.12701999999999999</v>
      </c>
      <c r="IN339" s="265">
        <v>9.3722E-2</v>
      </c>
      <c r="IO339" s="265">
        <v>2.3678999999999999E-2</v>
      </c>
      <c r="IP339" s="265">
        <v>0.20466999999999999</v>
      </c>
      <c r="IQ339" s="265">
        <v>0.18504000000000001</v>
      </c>
      <c r="IR339" s="265">
        <v>8.1097000000000002E-2</v>
      </c>
      <c r="IS339" s="265">
        <v>0.26452999999999999</v>
      </c>
      <c r="IT339" s="265">
        <v>7.0692000000000005E-2</v>
      </c>
      <c r="IU339" s="265">
        <v>0.20035</v>
      </c>
      <c r="IV339" s="265">
        <v>0.30548999999999998</v>
      </c>
      <c r="IW339" s="265">
        <v>0.14832999999999999</v>
      </c>
      <c r="IX339" s="265">
        <v>0.19972000000000001</v>
      </c>
      <c r="IY339" s="265">
        <v>0.11928</v>
      </c>
      <c r="IZ339" s="265">
        <v>0.11539000000000001</v>
      </c>
      <c r="JA339" s="265">
        <v>0.11803</v>
      </c>
      <c r="JB339" s="265">
        <v>0.11359</v>
      </c>
      <c r="JC339" s="265">
        <v>0.12037</v>
      </c>
      <c r="JD339" s="265">
        <v>0.12720999999999999</v>
      </c>
      <c r="JE339" s="265">
        <v>0.23588999999999999</v>
      </c>
      <c r="JF339" s="265">
        <v>5.5126000000000001E-2</v>
      </c>
      <c r="JG339" s="265">
        <v>0.17659</v>
      </c>
      <c r="JH339" s="265">
        <v>0.13195999999999999</v>
      </c>
      <c r="JI339" s="265">
        <v>9.7103999999999996E-2</v>
      </c>
      <c r="JJ339" s="265">
        <v>9.9899000000000002E-2</v>
      </c>
      <c r="JK339" s="265">
        <v>0.12791</v>
      </c>
      <c r="JL339" s="265">
        <v>0.13064000000000001</v>
      </c>
      <c r="JM339" s="265">
        <v>0.22508</v>
      </c>
      <c r="JN339" s="265">
        <v>0.15779000000000001</v>
      </c>
      <c r="JO339" s="265">
        <v>0.18475</v>
      </c>
      <c r="JP339" s="265">
        <v>6.386E-2</v>
      </c>
      <c r="JQ339" s="265">
        <v>0.18859999999999999</v>
      </c>
      <c r="JR339" s="265">
        <v>0.15523999999999999</v>
      </c>
      <c r="JS339" s="265">
        <v>0.14862</v>
      </c>
      <c r="JT339" s="265">
        <v>3.9386999999999998E-2</v>
      </c>
      <c r="JU339" s="265">
        <v>0.14072999999999999</v>
      </c>
      <c r="JV339" s="265">
        <v>0.13077</v>
      </c>
      <c r="JW339" s="265">
        <v>0.19153000000000001</v>
      </c>
      <c r="JX339" s="265">
        <v>0.18681</v>
      </c>
      <c r="JY339" s="265">
        <v>0.18565999999999999</v>
      </c>
      <c r="JZ339" s="265">
        <v>0.18609000000000001</v>
      </c>
      <c r="KA339" s="265">
        <v>0.28116999999999998</v>
      </c>
      <c r="KB339" s="265">
        <v>0.37756000000000001</v>
      </c>
      <c r="KC339" s="265">
        <v>5.6731999999999998E-2</v>
      </c>
      <c r="KD339" s="265">
        <v>4.2637000000000001E-2</v>
      </c>
      <c r="KE339" s="265">
        <v>4.5710000000000001E-2</v>
      </c>
      <c r="KF339" s="265">
        <v>4.9274999999999999E-2</v>
      </c>
      <c r="KG339" s="265">
        <v>4.7002000000000002E-2</v>
      </c>
      <c r="KH339" s="265">
        <v>0.17504</v>
      </c>
      <c r="KI339" s="265">
        <v>0.13833000000000001</v>
      </c>
      <c r="KJ339" s="265">
        <v>0.13513</v>
      </c>
      <c r="KK339" s="265">
        <v>0.32252999999999998</v>
      </c>
      <c r="KL339" s="265">
        <v>0.27836</v>
      </c>
      <c r="KM339" s="265">
        <v>0.83953</v>
      </c>
      <c r="KN339" s="265">
        <v>0.75851999999999997</v>
      </c>
      <c r="KO339" s="265">
        <v>0.67039000000000004</v>
      </c>
      <c r="KP339" s="265">
        <v>4.8131908412068032E-3</v>
      </c>
      <c r="KQ339" s="265">
        <v>0.52661999999999998</v>
      </c>
      <c r="KR339" s="265">
        <v>0.47711999999999999</v>
      </c>
      <c r="KS339" s="265">
        <v>0.43852999999999998</v>
      </c>
      <c r="KT339" s="265">
        <v>0.84403928727916733</v>
      </c>
      <c r="KU339" s="265">
        <v>0.66330999999999996</v>
      </c>
      <c r="KV339" s="265">
        <v>0.78639000000000003</v>
      </c>
      <c r="KW339" s="265">
        <v>0.82696999999999998</v>
      </c>
      <c r="KX339" s="265">
        <v>0.88049999999999995</v>
      </c>
      <c r="KY339" s="265">
        <v>0.95396000000000003</v>
      </c>
      <c r="KZ339" s="265">
        <v>0.99946999999999997</v>
      </c>
      <c r="LA339" s="265">
        <v>0.97553999999999996</v>
      </c>
      <c r="LB339" s="265">
        <v>0.90752999999999995</v>
      </c>
      <c r="LC339" s="265">
        <v>1</v>
      </c>
      <c r="LD339" s="265">
        <v>0</v>
      </c>
      <c r="LE339" s="265">
        <v>0</v>
      </c>
      <c r="LF339" s="265">
        <v>0</v>
      </c>
      <c r="LG339" s="265">
        <v>0</v>
      </c>
      <c r="LH339" s="431">
        <v>2.2814216208644211E-4</v>
      </c>
      <c r="LI339" s="431">
        <v>2.0500716345850378E-4</v>
      </c>
      <c r="LJ339" s="431">
        <v>2.0764075452461839E-4</v>
      </c>
      <c r="LK339" s="431">
        <v>1.0824429045896977E-4</v>
      </c>
      <c r="LL339" s="431">
        <v>1.240887213498354E-4</v>
      </c>
      <c r="LM339" s="431">
        <v>7.6203650678507984E-5</v>
      </c>
      <c r="LN339" s="431">
        <v>8.9603323431219906E-5</v>
      </c>
      <c r="LO339" s="431">
        <v>1.9891034753527492E-5</v>
      </c>
      <c r="LP339" s="431">
        <v>4.1452636651229113E-5</v>
      </c>
      <c r="LQ339" s="431">
        <v>7.5003285928687546E-6</v>
      </c>
      <c r="LR339" s="431">
        <v>2.0949762256350368E-4</v>
      </c>
      <c r="LS339" s="431">
        <v>1.3772817328572273E-4</v>
      </c>
      <c r="LT339" s="431">
        <v>2.3526782752014697E-4</v>
      </c>
      <c r="LU339" s="431">
        <v>6.7917346314061433E-5</v>
      </c>
      <c r="LV339" s="431">
        <v>1.0393821867182851E-4</v>
      </c>
      <c r="LW339" s="431">
        <v>4.0991555579239503E-5</v>
      </c>
      <c r="LX339" s="431">
        <v>1.0164938430534676E-4</v>
      </c>
      <c r="LY339" s="431">
        <v>4.2431376641616225E-5</v>
      </c>
      <c r="LZ339" s="431">
        <v>2.5200223899446428E-4</v>
      </c>
      <c r="MA339" s="431">
        <v>1.8091824313160032E-4</v>
      </c>
      <c r="MB339" s="431">
        <v>2.5396188721060753E-4</v>
      </c>
      <c r="MC339" s="431">
        <v>1.2441824947018176E-4</v>
      </c>
      <c r="MD339" s="431">
        <v>1.0277485853293911E-4</v>
      </c>
      <c r="ME339" s="431">
        <v>1.5388199244625866E-4</v>
      </c>
      <c r="MF339" s="431">
        <v>1.7656931595411152E-4</v>
      </c>
      <c r="MG339" s="431">
        <v>1.3323647726792842E-4</v>
      </c>
      <c r="MH339" s="266"/>
      <c r="MI339" s="266"/>
      <c r="MJ339" s="266"/>
      <c r="MK339" s="266"/>
      <c r="ML339" s="266"/>
      <c r="MM339" s="266"/>
      <c r="MN339" s="266"/>
      <c r="MO339" s="266"/>
      <c r="MP339" s="266"/>
      <c r="MQ339" s="266"/>
      <c r="MR339" s="266"/>
      <c r="MS339" s="266"/>
      <c r="MT339" s="266"/>
      <c r="MU339" s="266"/>
      <c r="MV339" s="266"/>
      <c r="MW339" s="266"/>
      <c r="MX339" s="266"/>
      <c r="MY339" s="266"/>
      <c r="MZ339" s="266"/>
      <c r="NA339" s="266"/>
      <c r="NB339" s="266"/>
      <c r="NC339" s="266"/>
      <c r="ND339" s="266"/>
      <c r="NE339" s="266"/>
      <c r="NF339" s="266"/>
      <c r="NG339" s="266"/>
      <c r="NH339" s="266"/>
      <c r="NI339" s="266"/>
      <c r="NJ339" s="266"/>
      <c r="NK339" s="266"/>
      <c r="NL339" s="266"/>
      <c r="NM339" s="266"/>
      <c r="NN339" s="266"/>
      <c r="NO339" s="266"/>
      <c r="NP339" s="266"/>
      <c r="NQ339" s="266"/>
      <c r="NR339" s="266"/>
      <c r="NS339" s="266"/>
      <c r="NT339" s="266"/>
      <c r="NU339" s="266"/>
      <c r="NV339" s="266"/>
      <c r="NW339" s="266"/>
      <c r="NX339" s="266"/>
      <c r="NY339" s="266"/>
      <c r="NZ339" s="266"/>
      <c r="OA339" s="266"/>
      <c r="OB339" s="266"/>
      <c r="OC339" s="266"/>
      <c r="OD339" s="266"/>
      <c r="OE339" s="266"/>
      <c r="OF339" s="266"/>
      <c r="OG339" s="266"/>
      <c r="OH339" s="266"/>
      <c r="OI339" s="266"/>
      <c r="OJ339" s="266"/>
      <c r="OK339" s="266"/>
      <c r="OL339" s="266"/>
      <c r="OM339" s="266"/>
      <c r="ON339" s="267"/>
    </row>
    <row r="340" spans="1:404">
      <c r="A340" s="261">
        <v>715</v>
      </c>
      <c r="B340" s="265">
        <v>2.1982999999999999E-2</v>
      </c>
      <c r="C340" s="265">
        <v>2.1727E-2</v>
      </c>
      <c r="D340" s="265">
        <v>2.2291999999999999E-2</v>
      </c>
      <c r="E340" s="265">
        <v>2.4438999999999999E-2</v>
      </c>
      <c r="F340" s="265">
        <v>2.0854000000000001E-2</v>
      </c>
      <c r="G340" s="265">
        <v>1.8706E-2</v>
      </c>
      <c r="H340" s="265">
        <v>6.9778000000000007E-2</v>
      </c>
      <c r="I340" s="265">
        <v>0.14751</v>
      </c>
      <c r="J340" s="265">
        <v>0.13150999999999999</v>
      </c>
      <c r="K340" s="265">
        <v>2.7819E-2</v>
      </c>
      <c r="L340" s="265">
        <v>3.4458999999999997E-2</v>
      </c>
      <c r="M340" s="265">
        <v>4.6549E-2</v>
      </c>
      <c r="N340" s="265">
        <v>8.6806999999999995E-2</v>
      </c>
      <c r="O340" s="265">
        <v>4.0313000000000002E-2</v>
      </c>
      <c r="P340" s="265">
        <v>1.8113000000000001E-2</v>
      </c>
      <c r="Q340" s="265">
        <v>1.2193000000000001E-2</v>
      </c>
      <c r="R340" s="265">
        <v>2.4594999999999999E-2</v>
      </c>
      <c r="S340" s="265">
        <v>0.11169</v>
      </c>
      <c r="T340" s="265">
        <v>7.1959999999999996E-2</v>
      </c>
      <c r="U340" s="265">
        <v>9.2421000000000003E-2</v>
      </c>
      <c r="V340" s="265">
        <v>4.7359999999999999E-2</v>
      </c>
      <c r="W340" s="265">
        <v>4.1933999999999999E-2</v>
      </c>
      <c r="X340" s="265">
        <v>1.9258999999999998E-2</v>
      </c>
      <c r="Y340" s="265">
        <v>2.8750000000000001E-2</v>
      </c>
      <c r="Z340" s="265">
        <v>1.5349E-2</v>
      </c>
      <c r="AA340" s="265">
        <v>2.401E-2</v>
      </c>
      <c r="AB340" s="265">
        <v>1.6412E-2</v>
      </c>
      <c r="AC340" s="265">
        <v>0.15373999999999999</v>
      </c>
      <c r="AD340" s="265">
        <v>0.10458000000000001</v>
      </c>
      <c r="AE340" s="265">
        <v>6.94E-3</v>
      </c>
      <c r="AF340" s="265">
        <v>1.1761000000000001E-2</v>
      </c>
      <c r="AG340" s="265">
        <v>4.3600000000000002E-3</v>
      </c>
      <c r="AH340" s="265">
        <v>9.3659999999999993E-3</v>
      </c>
      <c r="AI340" s="265">
        <v>3.2732999999999998E-2</v>
      </c>
      <c r="AJ340" s="265">
        <v>1.1764999999999999E-2</v>
      </c>
      <c r="AK340" s="265">
        <v>8.8640000000000004E-3</v>
      </c>
      <c r="AL340" s="265">
        <v>3.1459000000000001E-2</v>
      </c>
      <c r="AM340" s="265">
        <v>8.0780000000000001E-3</v>
      </c>
      <c r="AN340" s="265">
        <v>9.103E-3</v>
      </c>
      <c r="AO340" s="265">
        <v>2.4892000000000001E-2</v>
      </c>
      <c r="AP340" s="265">
        <v>5.3369999999999997E-3</v>
      </c>
      <c r="AQ340" s="265">
        <v>6.4650000000000003E-3</v>
      </c>
      <c r="AR340" s="265">
        <v>2.3698E-2</v>
      </c>
      <c r="AS340" s="265">
        <v>7.319E-3</v>
      </c>
      <c r="AT340" s="265">
        <v>6.1720000000000004E-3</v>
      </c>
      <c r="AU340" s="265">
        <v>2.1727E-2</v>
      </c>
      <c r="AV340" s="265">
        <v>7.4999999999999997E-3</v>
      </c>
      <c r="AW340" s="265">
        <v>1.0970000000000001E-2</v>
      </c>
      <c r="AX340" s="265">
        <v>1.0442E-2</v>
      </c>
      <c r="AY340" s="265">
        <v>8.7320000000000002E-3</v>
      </c>
      <c r="AZ340" s="265">
        <v>3.787E-3</v>
      </c>
      <c r="BA340" s="265">
        <v>3.5182999999999999E-2</v>
      </c>
      <c r="BB340" s="265">
        <v>3.5182999999999999E-2</v>
      </c>
      <c r="BC340" s="265">
        <v>3.5152999999999997E-2</v>
      </c>
      <c r="BD340" s="265">
        <v>3.5182999999999999E-2</v>
      </c>
      <c r="BE340" s="265">
        <v>2.8434999999999998E-2</v>
      </c>
      <c r="BF340" s="265">
        <v>2.5354999999999999E-2</v>
      </c>
      <c r="BG340" s="265">
        <v>0.1489</v>
      </c>
      <c r="BH340" s="265">
        <v>0.14918000000000001</v>
      </c>
      <c r="BI340" s="265">
        <v>0.41039999999999999</v>
      </c>
      <c r="BJ340" s="265">
        <v>0.37447000000000003</v>
      </c>
      <c r="BK340" s="265">
        <v>7.7922000000000005E-2</v>
      </c>
      <c r="BL340" s="265">
        <v>0.15548000000000001</v>
      </c>
      <c r="BM340" s="265">
        <v>0.12195</v>
      </c>
      <c r="BN340" s="265">
        <v>0.17207</v>
      </c>
      <c r="BO340" s="265">
        <v>0.32856999999999997</v>
      </c>
      <c r="BP340" s="265">
        <v>1.4540000000000001E-2</v>
      </c>
      <c r="BQ340" s="265">
        <v>0.1196</v>
      </c>
      <c r="BR340" s="265">
        <v>0.17724000000000001</v>
      </c>
      <c r="BS340" s="265">
        <v>0.11755</v>
      </c>
      <c r="BT340" s="265">
        <v>0.16183</v>
      </c>
      <c r="BU340" s="265">
        <v>9.1520000000000004E-3</v>
      </c>
      <c r="BV340" s="265">
        <v>3.591E-3</v>
      </c>
      <c r="BW340" s="265">
        <v>1.8856000000000001E-2</v>
      </c>
      <c r="BX340" s="265">
        <v>8.2199999999999999E-3</v>
      </c>
      <c r="BY340" s="265">
        <v>0.86572000000000005</v>
      </c>
      <c r="BZ340" s="265">
        <v>0.87546000000000002</v>
      </c>
      <c r="CA340" s="265">
        <v>0.91</v>
      </c>
      <c r="CB340" s="265">
        <v>0.94386000000000003</v>
      </c>
      <c r="CC340" s="265">
        <v>0.99265000000000003</v>
      </c>
      <c r="CD340" s="265">
        <v>0.86363000000000001</v>
      </c>
      <c r="CE340" s="265">
        <v>0.81108999999999998</v>
      </c>
      <c r="CF340" s="265">
        <v>0.87305999999999995</v>
      </c>
      <c r="CG340" s="265">
        <v>0.82931999999999995</v>
      </c>
      <c r="CH340" s="265">
        <v>0.83309999999999995</v>
      </c>
      <c r="CI340" s="265">
        <v>0.84923999999999999</v>
      </c>
      <c r="CJ340" s="265">
        <v>0.84177000000000002</v>
      </c>
      <c r="CK340" s="265">
        <v>0.90264999999999995</v>
      </c>
      <c r="CL340" s="265">
        <v>0.83053999999999994</v>
      </c>
      <c r="CM340" s="265">
        <v>2.9610000000000001E-2</v>
      </c>
      <c r="CN340" s="265">
        <v>1.0101000000000001E-2</v>
      </c>
      <c r="CO340" s="265">
        <v>3.1236E-2</v>
      </c>
      <c r="CP340" s="265">
        <v>2.5179E-2</v>
      </c>
      <c r="CQ340" s="265">
        <v>2.3982E-2</v>
      </c>
      <c r="CR340" s="265">
        <v>0.02</v>
      </c>
      <c r="CS340" s="265">
        <v>1.0204E-2</v>
      </c>
      <c r="CT340" s="265">
        <v>2.0618999999999998E-2</v>
      </c>
      <c r="CU340" s="265">
        <v>0.02</v>
      </c>
      <c r="CV340" s="265">
        <v>2.7647000000000001E-2</v>
      </c>
      <c r="CW340" s="265">
        <v>3.0303E-2</v>
      </c>
      <c r="CX340" s="265">
        <v>2.0618999999999998E-2</v>
      </c>
      <c r="CY340" s="265">
        <v>3.0928000000000001E-2</v>
      </c>
      <c r="CZ340" s="265">
        <v>6.5200999999999995E-2</v>
      </c>
      <c r="DA340" s="265">
        <v>4.9882999999999997E-2</v>
      </c>
      <c r="DB340" s="265">
        <v>1.0101000000000001E-2</v>
      </c>
      <c r="DC340" s="265">
        <v>1.0309E-2</v>
      </c>
      <c r="DD340" s="265">
        <v>1.0101000000000001E-2</v>
      </c>
      <c r="DE340" s="265">
        <v>1.0309E-2</v>
      </c>
      <c r="DF340" s="265">
        <v>3.8000000000000002E-5</v>
      </c>
      <c r="DG340" s="265">
        <v>5.8999999999999998E-5</v>
      </c>
      <c r="DH340" s="265">
        <v>1.0404999999999999E-2</v>
      </c>
      <c r="DI340" s="265">
        <v>0</v>
      </c>
      <c r="DJ340" s="265">
        <v>0</v>
      </c>
      <c r="DK340" s="265">
        <v>0</v>
      </c>
      <c r="DL340" s="265">
        <v>0</v>
      </c>
      <c r="DM340" s="265">
        <v>1.1E-4</v>
      </c>
      <c r="DN340" s="265">
        <v>0</v>
      </c>
      <c r="DO340" s="265">
        <v>0</v>
      </c>
      <c r="DP340" s="265">
        <v>0</v>
      </c>
      <c r="DQ340" s="265">
        <v>0</v>
      </c>
      <c r="DR340" s="265">
        <v>2.9480000000000001E-3</v>
      </c>
      <c r="DS340" s="265">
        <v>7.4190000000000002E-3</v>
      </c>
      <c r="DT340" s="265">
        <v>1.0121E-2</v>
      </c>
      <c r="DU340" s="265">
        <v>0</v>
      </c>
      <c r="DV340" s="265">
        <v>0</v>
      </c>
      <c r="DW340" s="265">
        <v>0</v>
      </c>
      <c r="DX340" s="265">
        <v>6.4599999999999998E-4</v>
      </c>
      <c r="DY340" s="265">
        <v>2.1429999999999999E-3</v>
      </c>
      <c r="DZ340" s="265">
        <v>0</v>
      </c>
      <c r="EA340" s="265">
        <v>0</v>
      </c>
      <c r="EB340" s="265">
        <v>0</v>
      </c>
      <c r="EC340" s="265">
        <v>0</v>
      </c>
      <c r="ED340" s="265">
        <v>0</v>
      </c>
      <c r="EE340" s="265">
        <v>0</v>
      </c>
      <c r="EF340" s="265">
        <v>7.2300000000000001E-4</v>
      </c>
      <c r="EG340" s="265">
        <v>0</v>
      </c>
      <c r="EH340" s="265">
        <v>0</v>
      </c>
      <c r="EI340" s="265">
        <v>2.0407999999999999E-2</v>
      </c>
      <c r="EJ340" s="265">
        <v>2.0618999999999998E-2</v>
      </c>
      <c r="EK340" s="265">
        <v>0</v>
      </c>
      <c r="EL340" s="265">
        <v>1.0416999999999999E-2</v>
      </c>
      <c r="EM340" s="265">
        <v>0</v>
      </c>
      <c r="EN340" s="265">
        <v>0</v>
      </c>
      <c r="EO340" s="265">
        <v>6.7836999999999995E-2</v>
      </c>
      <c r="EP340" s="265">
        <v>3.0827E-2</v>
      </c>
      <c r="EQ340" s="265">
        <v>1.2639999999999999E-3</v>
      </c>
      <c r="ER340" s="265">
        <v>1.134E-3</v>
      </c>
      <c r="ES340" s="265">
        <v>1.2819999999999999E-3</v>
      </c>
      <c r="ET340" s="265">
        <v>1.4469999999999999E-3</v>
      </c>
      <c r="EU340" s="265">
        <v>1.3500000000000001E-3</v>
      </c>
      <c r="EV340" s="265">
        <v>1.243E-3</v>
      </c>
      <c r="EW340" s="265">
        <v>9.990000000000001E-4</v>
      </c>
      <c r="EX340" s="265">
        <v>1.186E-3</v>
      </c>
      <c r="EY340" s="265">
        <v>1.0579999999999999E-3</v>
      </c>
      <c r="EZ340" s="265">
        <v>3.4303E-2</v>
      </c>
      <c r="FA340" s="265">
        <v>1.454E-3</v>
      </c>
      <c r="FB340" s="265">
        <v>1.3630000000000001E-3</v>
      </c>
      <c r="FC340" s="265">
        <v>1.279E-3</v>
      </c>
      <c r="FD340" s="265">
        <v>1.454E-3</v>
      </c>
      <c r="FE340" s="265">
        <v>1.008E-3</v>
      </c>
      <c r="FF340" s="265">
        <v>1.446E-3</v>
      </c>
      <c r="FG340" s="265">
        <v>1.524E-3</v>
      </c>
      <c r="FH340" s="265">
        <v>1.3680000000000001E-3</v>
      </c>
      <c r="FI340" s="265">
        <v>1.2869999999999999E-3</v>
      </c>
      <c r="FJ340" s="265">
        <v>0</v>
      </c>
      <c r="FK340" s="265">
        <v>0</v>
      </c>
      <c r="FL340" s="265">
        <v>1.6365000000000001E-2</v>
      </c>
      <c r="FM340" s="265">
        <v>1.8023000000000001E-2</v>
      </c>
      <c r="FN340" s="265">
        <v>0.16997000000000001</v>
      </c>
      <c r="FO340" s="265">
        <v>0.25</v>
      </c>
      <c r="FP340" s="265">
        <v>4.3005000000000002E-2</v>
      </c>
      <c r="FQ340" s="265">
        <v>0.21043000000000001</v>
      </c>
      <c r="FR340" s="265">
        <v>0.13394</v>
      </c>
      <c r="FS340" s="265">
        <v>0.12858</v>
      </c>
      <c r="FT340" s="265">
        <v>0.30009999999999998</v>
      </c>
      <c r="FU340" s="265">
        <v>0.3004</v>
      </c>
      <c r="FV340" s="265">
        <v>0.10800999999999999</v>
      </c>
      <c r="FW340" s="265">
        <v>5.1154999999999999E-2</v>
      </c>
      <c r="FX340" s="265">
        <v>0.19400999999999999</v>
      </c>
      <c r="FY340" s="265">
        <v>4.6549E-2</v>
      </c>
      <c r="FZ340" s="265">
        <v>5.1154999999999999E-2</v>
      </c>
      <c r="GA340" s="265">
        <v>0.17638000000000001</v>
      </c>
      <c r="GB340" s="265">
        <v>8.2103999999999996E-2</v>
      </c>
      <c r="GC340" s="265">
        <v>9.2285000000000006E-2</v>
      </c>
      <c r="GD340" s="265">
        <v>0.28244000000000002</v>
      </c>
      <c r="GE340" s="265">
        <v>0.15459000000000001</v>
      </c>
      <c r="GF340" s="265">
        <v>0.18851000000000001</v>
      </c>
      <c r="GG340" s="265">
        <v>7.8861000000000001E-2</v>
      </c>
      <c r="GH340" s="265">
        <v>8.9020000000000002E-2</v>
      </c>
      <c r="GI340" s="265">
        <v>7.7843999999999997E-2</v>
      </c>
      <c r="GJ340" s="265">
        <v>0.25052999999999997</v>
      </c>
      <c r="GK340" s="265">
        <v>0.26406000000000002</v>
      </c>
      <c r="GL340" s="265">
        <v>0.13258</v>
      </c>
      <c r="GM340" s="265">
        <v>0.22877</v>
      </c>
      <c r="GN340" s="265">
        <v>0.11434</v>
      </c>
      <c r="GO340" s="265">
        <v>0.24123</v>
      </c>
      <c r="GP340" s="265">
        <v>0.17960999999999999</v>
      </c>
      <c r="GQ340" s="265">
        <v>0.18371000000000001</v>
      </c>
      <c r="GR340" s="265">
        <v>0.16533</v>
      </c>
      <c r="GS340" s="265">
        <v>0.18998000000000001</v>
      </c>
      <c r="GT340" s="265">
        <v>0.18426999999999999</v>
      </c>
      <c r="GU340" s="265">
        <v>0.18665000000000001</v>
      </c>
      <c r="GV340" s="265">
        <v>0.18484999999999999</v>
      </c>
      <c r="GW340" s="265">
        <v>0.14660999999999999</v>
      </c>
      <c r="GX340" s="265">
        <v>0.24071000000000001</v>
      </c>
      <c r="GY340" s="265">
        <v>5.0790000000000002E-2</v>
      </c>
      <c r="GZ340" s="265">
        <v>3.9111E-2</v>
      </c>
      <c r="HA340" s="265">
        <v>0.22198000000000001</v>
      </c>
      <c r="HB340" s="265">
        <v>0.20036999999999999</v>
      </c>
      <c r="HC340" s="265">
        <v>0.17237</v>
      </c>
      <c r="HD340" s="265">
        <v>0.11292000000000001</v>
      </c>
      <c r="HE340" s="265">
        <v>0.24002999999999999</v>
      </c>
      <c r="HF340" s="265">
        <v>9.9650000000000002E-2</v>
      </c>
      <c r="HG340" s="265">
        <v>0.24052999999999999</v>
      </c>
      <c r="HH340" s="265">
        <v>0.24013000000000001</v>
      </c>
      <c r="HI340" s="265">
        <v>0.23952000000000001</v>
      </c>
      <c r="HJ340" s="265">
        <v>0.11259</v>
      </c>
      <c r="HK340" s="265">
        <v>0.27373999999999998</v>
      </c>
      <c r="HL340" s="265">
        <v>0.24468999999999999</v>
      </c>
      <c r="HM340" s="265">
        <v>0.18351999999999999</v>
      </c>
      <c r="HN340" s="265">
        <v>0.17835000000000001</v>
      </c>
      <c r="HO340" s="265">
        <v>0.17766000000000001</v>
      </c>
      <c r="HP340" s="265">
        <v>0.19324</v>
      </c>
      <c r="HQ340" s="265">
        <v>0.11146</v>
      </c>
      <c r="HR340" s="265">
        <v>0.10385999999999999</v>
      </c>
      <c r="HS340" s="265">
        <v>0.15284</v>
      </c>
      <c r="HT340" s="265">
        <v>0.10328</v>
      </c>
      <c r="HU340" s="265">
        <v>0.10675999999999999</v>
      </c>
      <c r="HV340" s="265">
        <v>0.17913000000000001</v>
      </c>
      <c r="HW340" s="265">
        <v>7.2291999999999995E-2</v>
      </c>
      <c r="HX340" s="265">
        <v>9.8672999999999997E-2</v>
      </c>
      <c r="HY340" s="265">
        <v>5.6312000000000001E-2</v>
      </c>
      <c r="HZ340" s="265">
        <v>0.12429</v>
      </c>
      <c r="IA340" s="265">
        <v>0.15644</v>
      </c>
      <c r="IB340" s="265">
        <v>0.16028999999999999</v>
      </c>
      <c r="IC340" s="265">
        <v>0.15645000000000001</v>
      </c>
      <c r="ID340" s="265">
        <v>0.15945999999999999</v>
      </c>
      <c r="IE340" s="265">
        <v>0.15695000000000001</v>
      </c>
      <c r="IF340" s="265">
        <v>0.16705999999999999</v>
      </c>
      <c r="IG340" s="265">
        <v>0.19949</v>
      </c>
      <c r="IH340" s="265">
        <v>0.24304999999999999</v>
      </c>
      <c r="II340" s="265">
        <v>0.11179</v>
      </c>
      <c r="IJ340" s="265">
        <v>0.14376</v>
      </c>
      <c r="IK340" s="265">
        <v>0.14463999999999999</v>
      </c>
      <c r="IL340" s="265">
        <v>0.21831999999999999</v>
      </c>
      <c r="IM340" s="265">
        <v>0.12368999999999999</v>
      </c>
      <c r="IN340" s="265">
        <v>9.1152999999999998E-2</v>
      </c>
      <c r="IO340" s="265">
        <v>2.2988999999999999E-2</v>
      </c>
      <c r="IP340" s="265">
        <v>0.19866</v>
      </c>
      <c r="IQ340" s="265">
        <v>0.18004999999999999</v>
      </c>
      <c r="IR340" s="265">
        <v>7.9277E-2</v>
      </c>
      <c r="IS340" s="265">
        <v>0.25781999999999999</v>
      </c>
      <c r="IT340" s="265">
        <v>6.9231000000000001E-2</v>
      </c>
      <c r="IU340" s="265">
        <v>0.19485</v>
      </c>
      <c r="IV340" s="265">
        <v>0.29759999999999998</v>
      </c>
      <c r="IW340" s="265">
        <v>0.14410999999999999</v>
      </c>
      <c r="IX340" s="265">
        <v>0.19481999999999999</v>
      </c>
      <c r="IY340" s="265">
        <v>0.11619</v>
      </c>
      <c r="IZ340" s="265">
        <v>0.11248</v>
      </c>
      <c r="JA340" s="265">
        <v>0.11504</v>
      </c>
      <c r="JB340" s="265">
        <v>0.11070000000000001</v>
      </c>
      <c r="JC340" s="265">
        <v>0.11743000000000001</v>
      </c>
      <c r="JD340" s="265">
        <v>0.12386</v>
      </c>
      <c r="JE340" s="265">
        <v>0.22958999999999999</v>
      </c>
      <c r="JF340" s="265">
        <v>5.3693999999999999E-2</v>
      </c>
      <c r="JG340" s="265">
        <v>0.17193</v>
      </c>
      <c r="JH340" s="265">
        <v>0.12844</v>
      </c>
      <c r="JI340" s="265">
        <v>9.4655000000000003E-2</v>
      </c>
      <c r="JJ340" s="265">
        <v>9.7556000000000004E-2</v>
      </c>
      <c r="JK340" s="265">
        <v>0.125</v>
      </c>
      <c r="JL340" s="265">
        <v>0.12745000000000001</v>
      </c>
      <c r="JM340" s="265">
        <v>0.21975</v>
      </c>
      <c r="JN340" s="265">
        <v>0.15348999999999999</v>
      </c>
      <c r="JO340" s="265">
        <v>0.17951</v>
      </c>
      <c r="JP340" s="265">
        <v>6.2012999999999999E-2</v>
      </c>
      <c r="JQ340" s="265">
        <v>0.18329000000000001</v>
      </c>
      <c r="JR340" s="265">
        <v>0.14999000000000001</v>
      </c>
      <c r="JS340" s="265">
        <v>0.14416999999999999</v>
      </c>
      <c r="JT340" s="265">
        <v>3.8345999999999998E-2</v>
      </c>
      <c r="JU340" s="265">
        <v>0.13713</v>
      </c>
      <c r="JV340" s="265">
        <v>0.12758</v>
      </c>
      <c r="JW340" s="265">
        <v>0.18658</v>
      </c>
      <c r="JX340" s="265">
        <v>0.18168000000000001</v>
      </c>
      <c r="JY340" s="265">
        <v>0.18115000000000001</v>
      </c>
      <c r="JZ340" s="265">
        <v>0.18299000000000001</v>
      </c>
      <c r="KA340" s="265">
        <v>0.27431</v>
      </c>
      <c r="KB340" s="265">
        <v>0.36829000000000001</v>
      </c>
      <c r="KC340" s="265">
        <v>5.5211000000000003E-2</v>
      </c>
      <c r="KD340" s="265">
        <v>4.1447999999999999E-2</v>
      </c>
      <c r="KE340" s="265">
        <v>4.4452999999999999E-2</v>
      </c>
      <c r="KF340" s="265">
        <v>4.7958000000000001E-2</v>
      </c>
      <c r="KG340" s="265">
        <v>4.5754000000000003E-2</v>
      </c>
      <c r="KH340" s="265">
        <v>0.17121</v>
      </c>
      <c r="KI340" s="265">
        <v>0.13417000000000001</v>
      </c>
      <c r="KJ340" s="265">
        <v>0.13111999999999999</v>
      </c>
      <c r="KK340" s="265">
        <v>0.31413000000000002</v>
      </c>
      <c r="KL340" s="265">
        <v>0.27074999999999999</v>
      </c>
      <c r="KM340" s="265">
        <v>0.82396000000000003</v>
      </c>
      <c r="KN340" s="265">
        <v>0.74448999999999999</v>
      </c>
      <c r="KO340" s="265">
        <v>0.65802000000000005</v>
      </c>
      <c r="KP340" s="265">
        <v>4.7107358102826367E-3</v>
      </c>
      <c r="KQ340" s="265">
        <v>0.51693999999999996</v>
      </c>
      <c r="KR340" s="265">
        <v>0.46837000000000001</v>
      </c>
      <c r="KS340" s="265">
        <v>0.43049999999999999</v>
      </c>
      <c r="KT340" s="265">
        <v>0.83587464558100755</v>
      </c>
      <c r="KU340" s="265">
        <v>0.66800000000000004</v>
      </c>
      <c r="KV340" s="265">
        <v>0.78976999999999997</v>
      </c>
      <c r="KW340" s="265">
        <v>0.82984000000000002</v>
      </c>
      <c r="KX340" s="265">
        <v>0.88263999999999998</v>
      </c>
      <c r="KY340" s="265">
        <v>0.95501000000000003</v>
      </c>
      <c r="KZ340" s="265">
        <v>0.99958000000000002</v>
      </c>
      <c r="LA340" s="265">
        <v>0.97491000000000005</v>
      </c>
      <c r="LB340" s="265">
        <v>0.90639000000000003</v>
      </c>
      <c r="LC340" s="265">
        <v>1</v>
      </c>
      <c r="LD340" s="265">
        <v>0</v>
      </c>
      <c r="LE340" s="265">
        <v>0</v>
      </c>
      <c r="LF340" s="265">
        <v>0</v>
      </c>
      <c r="LG340" s="265">
        <v>0</v>
      </c>
      <c r="LH340" s="431">
        <v>2.2273705690167844E-4</v>
      </c>
      <c r="LI340" s="431">
        <v>2.0749874238390476E-4</v>
      </c>
      <c r="LJ340" s="431">
        <v>2.0330524421297014E-4</v>
      </c>
      <c r="LK340" s="431">
        <v>9.9502140074037015E-5</v>
      </c>
      <c r="LL340" s="431">
        <v>1.1856502533191815E-4</v>
      </c>
      <c r="LM340" s="431">
        <v>7.2959854151122272E-5</v>
      </c>
      <c r="LN340" s="431">
        <v>9.0583765995688736E-5</v>
      </c>
      <c r="LO340" s="431">
        <v>1.5800360415596515E-5</v>
      </c>
      <c r="LP340" s="431">
        <v>4.3167878175154328E-5</v>
      </c>
      <c r="LQ340" s="431">
        <v>1.2304693882470019E-5</v>
      </c>
      <c r="LR340" s="431">
        <v>2.0270167442504317E-4</v>
      </c>
      <c r="LS340" s="431">
        <v>1.3714707165490836E-4</v>
      </c>
      <c r="LT340" s="431">
        <v>2.315877063665539E-4</v>
      </c>
      <c r="LU340" s="431">
        <v>6.187767576193437E-5</v>
      </c>
      <c r="LV340" s="431">
        <v>1.0241431300528347E-4</v>
      </c>
      <c r="LW340" s="431">
        <v>4.1117371438303962E-5</v>
      </c>
      <c r="LX340" s="431">
        <v>1.0385946370661259E-4</v>
      </c>
      <c r="LY340" s="431">
        <v>3.6252487916499376E-5</v>
      </c>
      <c r="LZ340" s="431">
        <v>2.4802790721878409E-4</v>
      </c>
      <c r="MA340" s="431">
        <v>1.7338852921966463E-4</v>
      </c>
      <c r="MB340" s="431">
        <v>2.5027256924659014E-4</v>
      </c>
      <c r="MC340" s="431">
        <v>1.2108881492167711E-4</v>
      </c>
      <c r="MD340" s="431">
        <v>9.687880810815841E-5</v>
      </c>
      <c r="ME340" s="431">
        <v>1.4759936311747879E-4</v>
      </c>
      <c r="MF340" s="431">
        <v>1.7077462689485401E-4</v>
      </c>
      <c r="MG340" s="431">
        <v>1.2312844046391547E-4</v>
      </c>
      <c r="MH340" s="266"/>
      <c r="MI340" s="266"/>
      <c r="MJ340" s="266"/>
      <c r="MK340" s="266"/>
      <c r="ML340" s="266"/>
      <c r="MM340" s="266"/>
      <c r="MN340" s="266"/>
      <c r="MO340" s="266"/>
      <c r="MP340" s="266"/>
      <c r="MQ340" s="266"/>
      <c r="MR340" s="266"/>
      <c r="MS340" s="266"/>
      <c r="MT340" s="266"/>
      <c r="MU340" s="266"/>
      <c r="MV340" s="266"/>
      <c r="MW340" s="266"/>
      <c r="MX340" s="266"/>
      <c r="MY340" s="266"/>
      <c r="MZ340" s="266"/>
      <c r="NA340" s="266"/>
      <c r="NB340" s="266"/>
      <c r="NC340" s="266"/>
      <c r="ND340" s="266"/>
      <c r="NE340" s="266"/>
      <c r="NF340" s="266"/>
      <c r="NG340" s="266"/>
      <c r="NH340" s="266"/>
      <c r="NI340" s="266"/>
      <c r="NJ340" s="266"/>
      <c r="NK340" s="266"/>
      <c r="NL340" s="266"/>
      <c r="NM340" s="266"/>
      <c r="NN340" s="266"/>
      <c r="NO340" s="266"/>
      <c r="NP340" s="266"/>
      <c r="NQ340" s="266"/>
      <c r="NR340" s="266"/>
      <c r="NS340" s="266"/>
      <c r="NT340" s="266"/>
      <c r="NU340" s="266"/>
      <c r="NV340" s="266"/>
      <c r="NW340" s="266"/>
      <c r="NX340" s="266"/>
      <c r="NY340" s="266"/>
      <c r="NZ340" s="266"/>
      <c r="OA340" s="266"/>
      <c r="OB340" s="266"/>
      <c r="OC340" s="266"/>
      <c r="OD340" s="266"/>
      <c r="OE340" s="266"/>
      <c r="OF340" s="266"/>
      <c r="OG340" s="266"/>
      <c r="OH340" s="266"/>
      <c r="OI340" s="266"/>
      <c r="OJ340" s="266"/>
      <c r="OK340" s="266"/>
      <c r="OL340" s="266"/>
      <c r="OM340" s="266"/>
      <c r="ON340" s="267"/>
    </row>
    <row r="341" spans="1:404">
      <c r="A341" s="261">
        <v>716</v>
      </c>
      <c r="B341" s="265">
        <v>2.1617000000000001E-2</v>
      </c>
      <c r="C341" s="265">
        <v>2.1270000000000001E-2</v>
      </c>
      <c r="D341" s="265">
        <v>2.1727E-2</v>
      </c>
      <c r="E341" s="265">
        <v>2.3778000000000001E-2</v>
      </c>
      <c r="F341" s="265">
        <v>2.051E-2</v>
      </c>
      <c r="G341" s="265">
        <v>1.8277000000000002E-2</v>
      </c>
      <c r="H341" s="265">
        <v>6.8192000000000003E-2</v>
      </c>
      <c r="I341" s="265">
        <v>0.14416000000000001</v>
      </c>
      <c r="J341" s="265">
        <v>0.12851000000000001</v>
      </c>
      <c r="K341" s="265">
        <v>2.3584999999999998E-2</v>
      </c>
      <c r="L341" s="265">
        <v>2.9132000000000002E-2</v>
      </c>
      <c r="M341" s="265">
        <v>3.9310999999999999E-2</v>
      </c>
      <c r="N341" s="265">
        <v>8.3219000000000001E-2</v>
      </c>
      <c r="O341" s="265">
        <v>3.8709E-2</v>
      </c>
      <c r="P341" s="265">
        <v>1.7927999999999999E-2</v>
      </c>
      <c r="Q341" s="265">
        <v>1.1684E-2</v>
      </c>
      <c r="R341" s="265">
        <v>2.419E-2</v>
      </c>
      <c r="S341" s="265">
        <v>0.10920000000000001</v>
      </c>
      <c r="T341" s="265">
        <v>7.0111999999999994E-2</v>
      </c>
      <c r="U341" s="265">
        <v>9.1292999999999999E-2</v>
      </c>
      <c r="V341" s="265">
        <v>4.7613999999999997E-2</v>
      </c>
      <c r="W341" s="265">
        <v>3.6458999999999998E-2</v>
      </c>
      <c r="X341" s="265">
        <v>1.7826999999999999E-2</v>
      </c>
      <c r="Y341" s="265">
        <v>2.6360000000000001E-2</v>
      </c>
      <c r="Z341" s="265">
        <v>1.461E-2</v>
      </c>
      <c r="AA341" s="265">
        <v>2.3844000000000001E-2</v>
      </c>
      <c r="AB341" s="265">
        <v>1.6308E-2</v>
      </c>
      <c r="AC341" s="265">
        <v>0.15035000000000001</v>
      </c>
      <c r="AD341" s="265">
        <v>0.10215</v>
      </c>
      <c r="AE341" s="265">
        <v>6.3343999999999996E-3</v>
      </c>
      <c r="AF341" s="265">
        <v>1.0423999999999999E-2</v>
      </c>
      <c r="AG341" s="265">
        <v>3.4880000000000002E-3</v>
      </c>
      <c r="AH341" s="265">
        <v>8.2532000000000005E-3</v>
      </c>
      <c r="AI341" s="265">
        <v>2.6832000000000002E-2</v>
      </c>
      <c r="AJ341" s="265">
        <v>1.0567E-2</v>
      </c>
      <c r="AK341" s="265">
        <v>7.6184E-3</v>
      </c>
      <c r="AL341" s="265">
        <v>2.5850000000000001E-2</v>
      </c>
      <c r="AM341" s="265">
        <v>7.2227999999999997E-3</v>
      </c>
      <c r="AN341" s="265">
        <v>7.7961999999999997E-3</v>
      </c>
      <c r="AO341" s="265">
        <v>2.0400000000000001E-2</v>
      </c>
      <c r="AP341" s="265">
        <v>4.2696000000000001E-3</v>
      </c>
      <c r="AQ341" s="265">
        <v>5.5246000000000002E-3</v>
      </c>
      <c r="AR341" s="265">
        <v>1.9675999999999999E-2</v>
      </c>
      <c r="AS341" s="265">
        <v>6.4054000000000003E-3</v>
      </c>
      <c r="AT341" s="265">
        <v>5.5171999999999999E-3</v>
      </c>
      <c r="AU341" s="265">
        <v>1.8416999999999999E-2</v>
      </c>
      <c r="AV341" s="265">
        <v>6.9335999999999998E-3</v>
      </c>
      <c r="AW341" s="265">
        <v>8.7760000000000008E-3</v>
      </c>
      <c r="AX341" s="265">
        <v>8.9908000000000002E-3</v>
      </c>
      <c r="AY341" s="265">
        <v>7.5594E-3</v>
      </c>
      <c r="AZ341" s="265">
        <v>3.0295999999999999E-3</v>
      </c>
      <c r="BA341" s="265">
        <v>2.9211999999999998E-2</v>
      </c>
      <c r="BB341" s="265">
        <v>2.9211999999999998E-2</v>
      </c>
      <c r="BC341" s="265">
        <v>2.9187000000000001E-2</v>
      </c>
      <c r="BD341" s="265">
        <v>2.9211999999999998E-2</v>
      </c>
      <c r="BE341" s="265">
        <v>2.8393000000000002E-2</v>
      </c>
      <c r="BF341" s="265">
        <v>2.5427000000000002E-2</v>
      </c>
      <c r="BG341" s="265">
        <v>0.14771000000000001</v>
      </c>
      <c r="BH341" s="265">
        <v>0.14779999999999999</v>
      </c>
      <c r="BI341" s="265">
        <v>0.40837000000000001</v>
      </c>
      <c r="BJ341" s="265">
        <v>0.37225999999999998</v>
      </c>
      <c r="BK341" s="265">
        <v>7.7922000000000005E-2</v>
      </c>
      <c r="BL341" s="265">
        <v>0.15629999999999999</v>
      </c>
      <c r="BM341" s="265">
        <v>0.11706999999999999</v>
      </c>
      <c r="BN341" s="265">
        <v>0.17413000000000001</v>
      </c>
      <c r="BO341" s="265">
        <v>0.31142999999999998</v>
      </c>
      <c r="BP341" s="265">
        <v>1.4478E-2</v>
      </c>
      <c r="BQ341" s="265">
        <v>0.11919</v>
      </c>
      <c r="BR341" s="265">
        <v>0.17591999999999999</v>
      </c>
      <c r="BS341" s="265">
        <v>0.11737</v>
      </c>
      <c r="BT341" s="265">
        <v>0.16228000000000001</v>
      </c>
      <c r="BU341" s="265">
        <v>9.2724000000000001E-3</v>
      </c>
      <c r="BV341" s="265">
        <v>3.6884000000000001E-3</v>
      </c>
      <c r="BW341" s="265">
        <v>1.8977999999999998E-2</v>
      </c>
      <c r="BX341" s="265">
        <v>8.9324000000000001E-3</v>
      </c>
      <c r="BY341" s="265">
        <v>0.86783999999999994</v>
      </c>
      <c r="BZ341" s="265">
        <v>0.87870000000000004</v>
      </c>
      <c r="CA341" s="265">
        <v>0.90600000000000003</v>
      </c>
      <c r="CB341" s="265">
        <v>0.94642999999999999</v>
      </c>
      <c r="CC341" s="265">
        <v>0.99150000000000005</v>
      </c>
      <c r="CD341" s="265">
        <v>0.86609999999999998</v>
      </c>
      <c r="CE341" s="265">
        <v>0.81377999999999995</v>
      </c>
      <c r="CF341" s="265">
        <v>0.87521000000000004</v>
      </c>
      <c r="CG341" s="265">
        <v>0.83030999999999999</v>
      </c>
      <c r="CH341" s="265">
        <v>0.83542000000000005</v>
      </c>
      <c r="CI341" s="265">
        <v>0.85196000000000005</v>
      </c>
      <c r="CJ341" s="265">
        <v>0.84430000000000005</v>
      </c>
      <c r="CK341" s="265">
        <v>0.90385000000000004</v>
      </c>
      <c r="CL341" s="265">
        <v>0.83684999999999998</v>
      </c>
      <c r="CM341" s="265">
        <v>2.9085E-2</v>
      </c>
      <c r="CN341" s="265">
        <v>1.0101000000000001E-2</v>
      </c>
      <c r="CO341" s="265">
        <v>3.0831999999999998E-2</v>
      </c>
      <c r="CP341" s="265">
        <v>2.4687000000000001E-2</v>
      </c>
      <c r="CQ341" s="265">
        <v>2.3514E-2</v>
      </c>
      <c r="CR341" s="265">
        <v>1.7999999999999999E-2</v>
      </c>
      <c r="CS341" s="265">
        <v>1.0204E-2</v>
      </c>
      <c r="CT341" s="265">
        <v>2.0618999999999998E-2</v>
      </c>
      <c r="CU341" s="265">
        <v>1.7999999999999999E-2</v>
      </c>
      <c r="CV341" s="265">
        <v>2.7223000000000001E-2</v>
      </c>
      <c r="CW341" s="265">
        <v>3.0303E-2</v>
      </c>
      <c r="CX341" s="265">
        <v>1.8557000000000001E-2</v>
      </c>
      <c r="CY341" s="265">
        <v>2.8865999999999999E-2</v>
      </c>
      <c r="CZ341" s="265">
        <v>6.3870999999999997E-2</v>
      </c>
      <c r="DA341" s="265">
        <v>4.8853000000000001E-2</v>
      </c>
      <c r="DB341" s="265">
        <v>1.0101000000000001E-2</v>
      </c>
      <c r="DC341" s="265">
        <v>1.0309E-2</v>
      </c>
      <c r="DD341" s="265">
        <v>8.0808000000000008E-3</v>
      </c>
      <c r="DE341" s="265">
        <v>1.0309E-2</v>
      </c>
      <c r="DF341" s="265">
        <v>5.66E-5</v>
      </c>
      <c r="DG341" s="265">
        <v>8.7000000000000001E-5</v>
      </c>
      <c r="DH341" s="265">
        <v>1.0631E-2</v>
      </c>
      <c r="DI341" s="265">
        <v>0</v>
      </c>
      <c r="DJ341" s="265">
        <v>0</v>
      </c>
      <c r="DK341" s="265">
        <v>0</v>
      </c>
      <c r="DL341" s="265">
        <v>0</v>
      </c>
      <c r="DM341" s="265">
        <v>1.6640000000000001E-4</v>
      </c>
      <c r="DN341" s="265">
        <v>0</v>
      </c>
      <c r="DO341" s="265">
        <v>0</v>
      </c>
      <c r="DP341" s="265">
        <v>0</v>
      </c>
      <c r="DQ341" s="265">
        <v>0</v>
      </c>
      <c r="DR341" s="265">
        <v>2.9120000000000001E-3</v>
      </c>
      <c r="DS341" s="265">
        <v>7.2106000000000002E-3</v>
      </c>
      <c r="DT341" s="265">
        <v>9.5245999999999994E-3</v>
      </c>
      <c r="DU341" s="265">
        <v>0</v>
      </c>
      <c r="DV341" s="265">
        <v>0</v>
      </c>
      <c r="DW341" s="265">
        <v>0</v>
      </c>
      <c r="DX341" s="265">
        <v>5.9820000000000001E-4</v>
      </c>
      <c r="DY341" s="265">
        <v>2.0734E-3</v>
      </c>
      <c r="DZ341" s="265">
        <v>0</v>
      </c>
      <c r="EA341" s="265">
        <v>0</v>
      </c>
      <c r="EB341" s="265">
        <v>0</v>
      </c>
      <c r="EC341" s="265">
        <v>0</v>
      </c>
      <c r="ED341" s="265">
        <v>0</v>
      </c>
      <c r="EE341" s="265">
        <v>0</v>
      </c>
      <c r="EF341" s="265">
        <v>7.4779999999999996E-4</v>
      </c>
      <c r="EG341" s="265">
        <v>0</v>
      </c>
      <c r="EH341" s="265">
        <v>0</v>
      </c>
      <c r="EI341" s="265">
        <v>2.0407999999999999E-2</v>
      </c>
      <c r="EJ341" s="265">
        <v>2.0618999999999998E-2</v>
      </c>
      <c r="EK341" s="265">
        <v>2.0202000000000002E-3</v>
      </c>
      <c r="EL341" s="265">
        <v>1.0416999999999999E-2</v>
      </c>
      <c r="EM341" s="265">
        <v>0</v>
      </c>
      <c r="EN341" s="265">
        <v>0</v>
      </c>
      <c r="EO341" s="265">
        <v>6.5933000000000005E-2</v>
      </c>
      <c r="EP341" s="265">
        <v>3.0061000000000001E-2</v>
      </c>
      <c r="EQ341" s="265">
        <v>1.235E-3</v>
      </c>
      <c r="ER341" s="265">
        <v>1.1521999999999999E-3</v>
      </c>
      <c r="ES341" s="265">
        <v>1.2516000000000001E-3</v>
      </c>
      <c r="ET341" s="265">
        <v>1.4166000000000001E-3</v>
      </c>
      <c r="EU341" s="265">
        <v>1.3096E-3</v>
      </c>
      <c r="EV341" s="265">
        <v>1.1609999999999999E-3</v>
      </c>
      <c r="EW341" s="265">
        <v>1.008E-3</v>
      </c>
      <c r="EX341" s="265">
        <v>1.2080000000000001E-3</v>
      </c>
      <c r="EY341" s="265">
        <v>1.0430000000000001E-3</v>
      </c>
      <c r="EZ341" s="265">
        <v>3.3354000000000002E-2</v>
      </c>
      <c r="FA341" s="265">
        <v>1.4117999999999999E-3</v>
      </c>
      <c r="FB341" s="265">
        <v>1.3476E-3</v>
      </c>
      <c r="FC341" s="265">
        <v>1.2355999999999999E-3</v>
      </c>
      <c r="FD341" s="265">
        <v>1.4426E-3</v>
      </c>
      <c r="FE341" s="265">
        <v>1.0084E-3</v>
      </c>
      <c r="FF341" s="265">
        <v>1.4218E-3</v>
      </c>
      <c r="FG341" s="265">
        <v>1.5146000000000001E-3</v>
      </c>
      <c r="FH341" s="265">
        <v>1.3278000000000001E-3</v>
      </c>
      <c r="FI341" s="265">
        <v>1.2501999999999999E-3</v>
      </c>
      <c r="FJ341" s="265">
        <v>0</v>
      </c>
      <c r="FK341" s="265">
        <v>0</v>
      </c>
      <c r="FL341" s="265">
        <v>1.5834000000000001E-2</v>
      </c>
      <c r="FM341" s="265">
        <v>1.7448999999999999E-2</v>
      </c>
      <c r="FN341" s="265">
        <v>0.16435</v>
      </c>
      <c r="FO341" s="265">
        <v>0.24399999999999999</v>
      </c>
      <c r="FP341" s="265">
        <v>4.1964000000000001E-2</v>
      </c>
      <c r="FQ341" s="265">
        <v>0.20472000000000001</v>
      </c>
      <c r="FR341" s="265">
        <v>0.12984000000000001</v>
      </c>
      <c r="FS341" s="265">
        <v>0.12482</v>
      </c>
      <c r="FT341" s="265">
        <v>0.29296</v>
      </c>
      <c r="FU341" s="265">
        <v>0.29308000000000001</v>
      </c>
      <c r="FV341" s="265">
        <v>0.10539999999999999</v>
      </c>
      <c r="FW341" s="265">
        <v>4.9912999999999999E-2</v>
      </c>
      <c r="FX341" s="265">
        <v>0.18912999999999999</v>
      </c>
      <c r="FY341" s="265">
        <v>4.5388999999999999E-2</v>
      </c>
      <c r="FZ341" s="265">
        <v>4.9912999999999999E-2</v>
      </c>
      <c r="GA341" s="265">
        <v>0.17207</v>
      </c>
      <c r="GB341" s="265">
        <v>8.0246999999999999E-2</v>
      </c>
      <c r="GC341" s="265">
        <v>8.9651999999999996E-2</v>
      </c>
      <c r="GD341" s="265">
        <v>0.27562999999999999</v>
      </c>
      <c r="GE341" s="265">
        <v>0.15079999999999999</v>
      </c>
      <c r="GF341" s="265">
        <v>0.18326000000000001</v>
      </c>
      <c r="GG341" s="265">
        <v>7.6873999999999998E-2</v>
      </c>
      <c r="GH341" s="265">
        <v>8.6837999999999999E-2</v>
      </c>
      <c r="GI341" s="265">
        <v>7.5669E-2</v>
      </c>
      <c r="GJ341" s="265">
        <v>0.24429000000000001</v>
      </c>
      <c r="GK341" s="265">
        <v>0.25752999999999998</v>
      </c>
      <c r="GL341" s="265">
        <v>0.12938</v>
      </c>
      <c r="GM341" s="265">
        <v>0.22287999999999999</v>
      </c>
      <c r="GN341" s="265">
        <v>0.11169</v>
      </c>
      <c r="GO341" s="265">
        <v>0.23535</v>
      </c>
      <c r="GP341" s="265">
        <v>0.17507</v>
      </c>
      <c r="GQ341" s="265">
        <v>0.17918000000000001</v>
      </c>
      <c r="GR341" s="265">
        <v>0.16128000000000001</v>
      </c>
      <c r="GS341" s="265">
        <v>0.18532000000000001</v>
      </c>
      <c r="GT341" s="265">
        <v>0.17985000000000001</v>
      </c>
      <c r="GU341" s="265">
        <v>0.18201999999999999</v>
      </c>
      <c r="GV341" s="265">
        <v>0.18029999999999999</v>
      </c>
      <c r="GW341" s="265">
        <v>0.14252000000000001</v>
      </c>
      <c r="GX341" s="265">
        <v>0.23455000000000001</v>
      </c>
      <c r="GY341" s="265">
        <v>4.9660999999999997E-2</v>
      </c>
      <c r="GZ341" s="265">
        <v>3.8157000000000003E-2</v>
      </c>
      <c r="HA341" s="265">
        <v>0.21675</v>
      </c>
      <c r="HB341" s="265">
        <v>0.19522</v>
      </c>
      <c r="HC341" s="265">
        <v>0.16885</v>
      </c>
      <c r="HD341" s="265">
        <v>0.11044</v>
      </c>
      <c r="HE341" s="265">
        <v>0.23408000000000001</v>
      </c>
      <c r="HF341" s="265">
        <v>9.7280000000000005E-2</v>
      </c>
      <c r="HG341" s="265">
        <v>0.23452999999999999</v>
      </c>
      <c r="HH341" s="265">
        <v>0.23421</v>
      </c>
      <c r="HI341" s="265">
        <v>0.23357</v>
      </c>
      <c r="HJ341" s="265">
        <v>0.10995000000000001</v>
      </c>
      <c r="HK341" s="265">
        <v>0.26726</v>
      </c>
      <c r="HL341" s="265">
        <v>0.23910999999999999</v>
      </c>
      <c r="HM341" s="265">
        <v>0.17893999999999999</v>
      </c>
      <c r="HN341" s="265">
        <v>0.17374999999999999</v>
      </c>
      <c r="HO341" s="265">
        <v>0.17302000000000001</v>
      </c>
      <c r="HP341" s="265">
        <v>0.18840999999999999</v>
      </c>
      <c r="HQ341" s="265">
        <v>0.10875</v>
      </c>
      <c r="HR341" s="265">
        <v>0.10183</v>
      </c>
      <c r="HS341" s="265">
        <v>0.14860999999999999</v>
      </c>
      <c r="HT341" s="265">
        <v>0.10081</v>
      </c>
      <c r="HU341" s="265">
        <v>0.10410999999999999</v>
      </c>
      <c r="HV341" s="265">
        <v>0.1744</v>
      </c>
      <c r="HW341" s="265">
        <v>7.0319999999999994E-2</v>
      </c>
      <c r="HX341" s="265">
        <v>9.6199000000000007E-2</v>
      </c>
      <c r="HY341" s="265">
        <v>5.3976000000000003E-2</v>
      </c>
      <c r="HZ341" s="265">
        <v>0.12161</v>
      </c>
      <c r="IA341" s="265">
        <v>0.15273999999999999</v>
      </c>
      <c r="IB341" s="265">
        <v>0.15654999999999999</v>
      </c>
      <c r="IC341" s="265">
        <v>0.15284</v>
      </c>
      <c r="ID341" s="265">
        <v>0.15579000000000001</v>
      </c>
      <c r="IE341" s="265">
        <v>0.15279000000000001</v>
      </c>
      <c r="IF341" s="265">
        <v>0.16275000000000001</v>
      </c>
      <c r="IG341" s="265">
        <v>0.19463</v>
      </c>
      <c r="IH341" s="265">
        <v>0.23741000000000001</v>
      </c>
      <c r="II341" s="265">
        <v>0.10913</v>
      </c>
      <c r="IJ341" s="265">
        <v>0.13977000000000001</v>
      </c>
      <c r="IK341" s="265">
        <v>0.14036999999999999</v>
      </c>
      <c r="IL341" s="265">
        <v>0.21287</v>
      </c>
      <c r="IM341" s="265">
        <v>0.1207</v>
      </c>
      <c r="IN341" s="265">
        <v>8.8583999999999996E-2</v>
      </c>
      <c r="IO341" s="265">
        <v>2.2068999999999998E-2</v>
      </c>
      <c r="IP341" s="265">
        <v>0.19431999999999999</v>
      </c>
      <c r="IQ341" s="265">
        <v>0.17555999999999999</v>
      </c>
      <c r="IR341" s="265">
        <v>7.7456999999999998E-2</v>
      </c>
      <c r="IS341" s="265">
        <v>0.25172</v>
      </c>
      <c r="IT341" s="265">
        <v>6.7615999999999996E-2</v>
      </c>
      <c r="IU341" s="265">
        <v>0.18997</v>
      </c>
      <c r="IV341" s="265">
        <v>0.29031000000000001</v>
      </c>
      <c r="IW341" s="265">
        <v>0.14041000000000001</v>
      </c>
      <c r="IX341" s="265">
        <v>0.18992000000000001</v>
      </c>
      <c r="IY341" s="265">
        <v>0.11310000000000001</v>
      </c>
      <c r="IZ341" s="265">
        <v>0.10956</v>
      </c>
      <c r="JA341" s="265">
        <v>0.11205</v>
      </c>
      <c r="JB341" s="265">
        <v>0.10781</v>
      </c>
      <c r="JC341" s="265">
        <v>0.11448999999999999</v>
      </c>
      <c r="JD341" s="265">
        <v>0.12091</v>
      </c>
      <c r="JE341" s="265">
        <v>0.22392999999999999</v>
      </c>
      <c r="JF341" s="265">
        <v>5.2430999999999998E-2</v>
      </c>
      <c r="JG341" s="265">
        <v>0.16775000000000001</v>
      </c>
      <c r="JH341" s="265">
        <v>0.12508</v>
      </c>
      <c r="JI341" s="265">
        <v>9.2489000000000002E-2</v>
      </c>
      <c r="JJ341" s="265">
        <v>9.5454999999999998E-2</v>
      </c>
      <c r="JK341" s="265">
        <v>0.12239</v>
      </c>
      <c r="JL341" s="265">
        <v>0.12464</v>
      </c>
      <c r="JM341" s="265">
        <v>0.21440999999999999</v>
      </c>
      <c r="JN341" s="265">
        <v>0.1492</v>
      </c>
      <c r="JO341" s="265">
        <v>0.17505999999999999</v>
      </c>
      <c r="JP341" s="265">
        <v>6.0449999999999997E-2</v>
      </c>
      <c r="JQ341" s="265">
        <v>0.17843000000000001</v>
      </c>
      <c r="JR341" s="265">
        <v>0.14581</v>
      </c>
      <c r="JS341" s="265">
        <v>0.14000000000000001</v>
      </c>
      <c r="JT341" s="265">
        <v>3.7358000000000002E-2</v>
      </c>
      <c r="JU341" s="265">
        <v>0.13311999999999999</v>
      </c>
      <c r="JV341" s="265">
        <v>0.12372</v>
      </c>
      <c r="JW341" s="265">
        <v>0.18106</v>
      </c>
      <c r="JX341" s="265">
        <v>0.17741999999999999</v>
      </c>
      <c r="JY341" s="265">
        <v>0.17646000000000001</v>
      </c>
      <c r="JZ341" s="265">
        <v>0.17510000000000001</v>
      </c>
      <c r="KA341" s="265">
        <v>0.26907999999999999</v>
      </c>
      <c r="KB341" s="265">
        <v>0.35946</v>
      </c>
      <c r="KC341" s="265">
        <v>5.3873999999999998E-2</v>
      </c>
      <c r="KD341" s="265">
        <v>4.0445000000000002E-2</v>
      </c>
      <c r="KE341" s="265">
        <v>4.3374999999999997E-2</v>
      </c>
      <c r="KF341" s="265">
        <v>4.6808000000000002E-2</v>
      </c>
      <c r="KG341" s="265">
        <v>4.4652999999999998E-2</v>
      </c>
      <c r="KH341" s="265">
        <v>0.16786999999999999</v>
      </c>
      <c r="KI341" s="265">
        <v>0.13048999999999999</v>
      </c>
      <c r="KJ341" s="265">
        <v>0.12748000000000001</v>
      </c>
      <c r="KK341" s="265">
        <v>0.30619000000000002</v>
      </c>
      <c r="KL341" s="265">
        <v>0.26379999999999998</v>
      </c>
      <c r="KM341" s="265">
        <v>0.80839000000000005</v>
      </c>
      <c r="KN341" s="265">
        <v>0.73046999999999995</v>
      </c>
      <c r="KO341" s="265">
        <v>0.64564999999999995</v>
      </c>
      <c r="KP341" s="265">
        <v>4.6082807794048429E-3</v>
      </c>
      <c r="KQ341" s="265">
        <v>0.50727</v>
      </c>
      <c r="KR341" s="265">
        <v>0.45961999999999997</v>
      </c>
      <c r="KS341" s="265">
        <v>0.42247000000000001</v>
      </c>
      <c r="KT341" s="265">
        <v>0.82770823963109064</v>
      </c>
      <c r="KU341" s="265">
        <v>0.67276999999999998</v>
      </c>
      <c r="KV341" s="265">
        <v>0.79313</v>
      </c>
      <c r="KW341" s="265">
        <v>0.83267000000000002</v>
      </c>
      <c r="KX341" s="265">
        <v>0.88473999999999997</v>
      </c>
      <c r="KY341" s="265">
        <v>0.95601000000000003</v>
      </c>
      <c r="KZ341" s="265">
        <v>0.99965000000000004</v>
      </c>
      <c r="LA341" s="265">
        <v>0.97423999999999999</v>
      </c>
      <c r="LB341" s="265">
        <v>0.90524000000000004</v>
      </c>
      <c r="LC341" s="265">
        <v>1</v>
      </c>
      <c r="LD341" s="265">
        <v>0</v>
      </c>
      <c r="LE341" s="265">
        <v>0</v>
      </c>
      <c r="LF341" s="265">
        <v>0</v>
      </c>
      <c r="LG341" s="265">
        <v>0</v>
      </c>
      <c r="LH341" s="431">
        <v>2.204280172009021E-4</v>
      </c>
      <c r="LI341" s="431">
        <v>2.0442233653739095E-4</v>
      </c>
      <c r="LJ341" s="431">
        <v>1.9366451306268573E-4</v>
      </c>
      <c r="LK341" s="431">
        <v>9.2328584287315607E-5</v>
      </c>
      <c r="LL341" s="431">
        <v>1.15209273644723E-4</v>
      </c>
      <c r="LM341" s="431">
        <v>6.875953113194555E-5</v>
      </c>
      <c r="LN341" s="431">
        <v>8.966218592831865E-5</v>
      </c>
      <c r="LO341" s="431">
        <v>1.6539503121748567E-5</v>
      </c>
      <c r="LP341" s="431">
        <v>4.6467255742754787E-5</v>
      </c>
      <c r="LQ341" s="431">
        <v>1.4722263586008921E-5</v>
      </c>
      <c r="LR341" s="431">
        <v>1.9838383013848215E-4</v>
      </c>
      <c r="LS341" s="431">
        <v>1.3349149958230555E-4</v>
      </c>
      <c r="LT341" s="431">
        <v>2.237550652353093E-4</v>
      </c>
      <c r="LU341" s="431">
        <v>6.2620725657325238E-5</v>
      </c>
      <c r="LV341" s="431">
        <v>1.0025484516518191E-4</v>
      </c>
      <c r="LW341" s="431">
        <v>4.082994200871326E-5</v>
      </c>
      <c r="LX341" s="431">
        <v>1.0169226152356714E-4</v>
      </c>
      <c r="LY341" s="431">
        <v>3.3338405046379194E-5</v>
      </c>
      <c r="LZ341" s="431">
        <v>2.4009194748941809E-4</v>
      </c>
      <c r="MA341" s="431">
        <v>1.6159773804247379E-4</v>
      </c>
      <c r="MB341" s="431">
        <v>2.3703613260295242E-4</v>
      </c>
      <c r="MC341" s="431">
        <v>1.1630333756329492E-4</v>
      </c>
      <c r="MD341" s="431">
        <v>9.4969429483171552E-5</v>
      </c>
      <c r="ME341" s="431">
        <v>1.3911259884480387E-4</v>
      </c>
      <c r="MF341" s="431">
        <v>1.6413841512985528E-4</v>
      </c>
      <c r="MG341" s="431">
        <v>1.1447155702626333E-4</v>
      </c>
      <c r="MH341" s="266"/>
      <c r="MI341" s="266"/>
      <c r="MJ341" s="266"/>
      <c r="MK341" s="266"/>
      <c r="ML341" s="266"/>
      <c r="MM341" s="266"/>
      <c r="MN341" s="266"/>
      <c r="MO341" s="266"/>
      <c r="MP341" s="266"/>
      <c r="MQ341" s="266"/>
      <c r="MR341" s="266"/>
      <c r="MS341" s="266"/>
      <c r="MT341" s="266"/>
      <c r="MU341" s="266"/>
      <c r="MV341" s="266"/>
      <c r="MW341" s="266"/>
      <c r="MX341" s="266"/>
      <c r="MY341" s="266"/>
      <c r="MZ341" s="266"/>
      <c r="NA341" s="266"/>
      <c r="NB341" s="266"/>
      <c r="NC341" s="266"/>
      <c r="ND341" s="266"/>
      <c r="NE341" s="266"/>
      <c r="NF341" s="266"/>
      <c r="NG341" s="266"/>
      <c r="NH341" s="266"/>
      <c r="NI341" s="266"/>
      <c r="NJ341" s="266"/>
      <c r="NK341" s="266"/>
      <c r="NL341" s="266"/>
      <c r="NM341" s="266"/>
      <c r="NN341" s="266"/>
      <c r="NO341" s="266"/>
      <c r="NP341" s="266"/>
      <c r="NQ341" s="266"/>
      <c r="NR341" s="266"/>
      <c r="NS341" s="266"/>
      <c r="NT341" s="266"/>
      <c r="NU341" s="266"/>
      <c r="NV341" s="266"/>
      <c r="NW341" s="266"/>
      <c r="NX341" s="266"/>
      <c r="NY341" s="266"/>
      <c r="NZ341" s="266"/>
      <c r="OA341" s="266"/>
      <c r="OB341" s="266"/>
      <c r="OC341" s="266"/>
      <c r="OD341" s="266"/>
      <c r="OE341" s="266"/>
      <c r="OF341" s="266"/>
      <c r="OG341" s="266"/>
      <c r="OH341" s="266"/>
      <c r="OI341" s="266"/>
      <c r="OJ341" s="266"/>
      <c r="OK341" s="266"/>
      <c r="OL341" s="266"/>
      <c r="OM341" s="266"/>
      <c r="ON341" s="267"/>
    </row>
    <row r="342" spans="1:404">
      <c r="A342" s="261">
        <v>717</v>
      </c>
      <c r="B342" s="265">
        <v>2.1250000000000002E-2</v>
      </c>
      <c r="C342" s="265">
        <v>2.0812000000000001E-2</v>
      </c>
      <c r="D342" s="265">
        <v>2.1162E-2</v>
      </c>
      <c r="E342" s="265">
        <v>2.3118E-2</v>
      </c>
      <c r="F342" s="265">
        <v>2.0167000000000001E-2</v>
      </c>
      <c r="G342" s="265">
        <v>1.7846999999999998E-2</v>
      </c>
      <c r="H342" s="265">
        <v>6.6605999999999999E-2</v>
      </c>
      <c r="I342" s="265">
        <v>0.14082</v>
      </c>
      <c r="J342" s="265">
        <v>0.12551000000000001</v>
      </c>
      <c r="K342" s="265">
        <v>1.9351E-2</v>
      </c>
      <c r="L342" s="265">
        <v>2.3805E-2</v>
      </c>
      <c r="M342" s="265">
        <v>3.2072999999999997E-2</v>
      </c>
      <c r="N342" s="265">
        <v>7.9630000000000006E-2</v>
      </c>
      <c r="O342" s="265">
        <v>3.7103999999999998E-2</v>
      </c>
      <c r="P342" s="265">
        <v>1.7742999999999998E-2</v>
      </c>
      <c r="Q342" s="265">
        <v>1.1174999999999999E-2</v>
      </c>
      <c r="R342" s="265">
        <v>2.3785000000000001E-2</v>
      </c>
      <c r="S342" s="265">
        <v>0.10672</v>
      </c>
      <c r="T342" s="265">
        <v>6.8264000000000005E-2</v>
      </c>
      <c r="U342" s="265">
        <v>9.0163999999999994E-2</v>
      </c>
      <c r="V342" s="265">
        <v>4.7867E-2</v>
      </c>
      <c r="W342" s="265">
        <v>3.0984999999999999E-2</v>
      </c>
      <c r="X342" s="265">
        <v>1.6396000000000001E-2</v>
      </c>
      <c r="Y342" s="265">
        <v>2.3969000000000001E-2</v>
      </c>
      <c r="Z342" s="265">
        <v>1.3871E-2</v>
      </c>
      <c r="AA342" s="265">
        <v>2.3677E-2</v>
      </c>
      <c r="AB342" s="265">
        <v>1.6204E-2</v>
      </c>
      <c r="AC342" s="265">
        <v>0.14696000000000001</v>
      </c>
      <c r="AD342" s="265">
        <v>9.9710999999999994E-2</v>
      </c>
      <c r="AE342" s="265">
        <v>5.7288E-3</v>
      </c>
      <c r="AF342" s="265">
        <v>9.0866000000000002E-3</v>
      </c>
      <c r="AG342" s="265">
        <v>2.6159999999999998E-3</v>
      </c>
      <c r="AH342" s="265">
        <v>7.1403999999999999E-3</v>
      </c>
      <c r="AI342" s="265">
        <v>2.0931999999999999E-2</v>
      </c>
      <c r="AJ342" s="265">
        <v>9.3690000000000006E-3</v>
      </c>
      <c r="AK342" s="265">
        <v>6.3727999999999996E-3</v>
      </c>
      <c r="AL342" s="265">
        <v>2.0240999999999999E-2</v>
      </c>
      <c r="AM342" s="265">
        <v>6.3676000000000002E-3</v>
      </c>
      <c r="AN342" s="265">
        <v>6.4894000000000002E-3</v>
      </c>
      <c r="AO342" s="265">
        <v>1.5907999999999999E-2</v>
      </c>
      <c r="AP342" s="265">
        <v>3.2022000000000001E-3</v>
      </c>
      <c r="AQ342" s="265">
        <v>4.5842000000000001E-3</v>
      </c>
      <c r="AR342" s="265">
        <v>1.5654000000000001E-2</v>
      </c>
      <c r="AS342" s="265">
        <v>5.4917999999999998E-3</v>
      </c>
      <c r="AT342" s="265">
        <v>4.8624000000000002E-3</v>
      </c>
      <c r="AU342" s="265">
        <v>1.5107000000000001E-2</v>
      </c>
      <c r="AV342" s="265">
        <v>6.3671999999999999E-3</v>
      </c>
      <c r="AW342" s="265">
        <v>6.5820000000000002E-3</v>
      </c>
      <c r="AX342" s="265">
        <v>7.5395999999999996E-3</v>
      </c>
      <c r="AY342" s="265">
        <v>6.3867999999999998E-3</v>
      </c>
      <c r="AZ342" s="265">
        <v>2.2721999999999998E-3</v>
      </c>
      <c r="BA342" s="265">
        <v>2.3241000000000001E-2</v>
      </c>
      <c r="BB342" s="265">
        <v>2.3241000000000001E-2</v>
      </c>
      <c r="BC342" s="265">
        <v>2.3220999999999999E-2</v>
      </c>
      <c r="BD342" s="265">
        <v>2.3241000000000001E-2</v>
      </c>
      <c r="BE342" s="265">
        <v>2.8351000000000001E-2</v>
      </c>
      <c r="BF342" s="265">
        <v>2.5498E-2</v>
      </c>
      <c r="BG342" s="265">
        <v>0.14652000000000001</v>
      </c>
      <c r="BH342" s="265">
        <v>0.14641999999999999</v>
      </c>
      <c r="BI342" s="265">
        <v>0.40633999999999998</v>
      </c>
      <c r="BJ342" s="265">
        <v>0.37004999999999999</v>
      </c>
      <c r="BK342" s="265">
        <v>7.7922000000000005E-2</v>
      </c>
      <c r="BL342" s="265">
        <v>0.15712999999999999</v>
      </c>
      <c r="BM342" s="265">
        <v>0.11219999999999999</v>
      </c>
      <c r="BN342" s="265">
        <v>0.17618</v>
      </c>
      <c r="BO342" s="265">
        <v>0.29429</v>
      </c>
      <c r="BP342" s="265">
        <v>1.4416E-2</v>
      </c>
      <c r="BQ342" s="265">
        <v>0.11879000000000001</v>
      </c>
      <c r="BR342" s="265">
        <v>0.17460999999999999</v>
      </c>
      <c r="BS342" s="265">
        <v>0.11718000000000001</v>
      </c>
      <c r="BT342" s="265">
        <v>0.16273000000000001</v>
      </c>
      <c r="BU342" s="265">
        <v>9.3927999999999998E-3</v>
      </c>
      <c r="BV342" s="265">
        <v>3.7858000000000002E-3</v>
      </c>
      <c r="BW342" s="265">
        <v>1.9099999999999999E-2</v>
      </c>
      <c r="BX342" s="265">
        <v>9.6448000000000002E-3</v>
      </c>
      <c r="BY342" s="265">
        <v>0.86995999999999996</v>
      </c>
      <c r="BZ342" s="265">
        <v>0.88193999999999995</v>
      </c>
      <c r="CA342" s="265">
        <v>0.90200000000000002</v>
      </c>
      <c r="CB342" s="265">
        <v>0.94899999999999995</v>
      </c>
      <c r="CC342" s="265">
        <v>0.99034999999999995</v>
      </c>
      <c r="CD342" s="265">
        <v>0.86856999999999995</v>
      </c>
      <c r="CE342" s="265">
        <v>0.81645999999999996</v>
      </c>
      <c r="CF342" s="265">
        <v>0.87736999999999998</v>
      </c>
      <c r="CG342" s="265">
        <v>0.83130999999999999</v>
      </c>
      <c r="CH342" s="265">
        <v>0.83774000000000004</v>
      </c>
      <c r="CI342" s="265">
        <v>0.85468999999999995</v>
      </c>
      <c r="CJ342" s="265">
        <v>0.84684000000000004</v>
      </c>
      <c r="CK342" s="265">
        <v>0.90505000000000002</v>
      </c>
      <c r="CL342" s="265">
        <v>0.84314999999999996</v>
      </c>
      <c r="CM342" s="265">
        <v>2.8559999999999999E-2</v>
      </c>
      <c r="CN342" s="265">
        <v>1.0101000000000001E-2</v>
      </c>
      <c r="CO342" s="265">
        <v>3.0426999999999999E-2</v>
      </c>
      <c r="CP342" s="265">
        <v>2.4195999999999999E-2</v>
      </c>
      <c r="CQ342" s="265">
        <v>2.3046000000000001E-2</v>
      </c>
      <c r="CR342" s="265">
        <v>1.6E-2</v>
      </c>
      <c r="CS342" s="265">
        <v>1.0204E-2</v>
      </c>
      <c r="CT342" s="265">
        <v>2.0618999999999998E-2</v>
      </c>
      <c r="CU342" s="265">
        <v>1.6E-2</v>
      </c>
      <c r="CV342" s="265">
        <v>2.6799E-2</v>
      </c>
      <c r="CW342" s="265">
        <v>3.0303E-2</v>
      </c>
      <c r="CX342" s="265">
        <v>1.6494999999999999E-2</v>
      </c>
      <c r="CY342" s="265">
        <v>2.6804000000000001E-2</v>
      </c>
      <c r="CZ342" s="265">
        <v>6.2542E-2</v>
      </c>
      <c r="DA342" s="265">
        <v>4.7822000000000003E-2</v>
      </c>
      <c r="DB342" s="265">
        <v>1.0101000000000001E-2</v>
      </c>
      <c r="DC342" s="265">
        <v>1.0309E-2</v>
      </c>
      <c r="DD342" s="265">
        <v>6.0606000000000002E-3</v>
      </c>
      <c r="DE342" s="265">
        <v>1.0309E-2</v>
      </c>
      <c r="DF342" s="265">
        <v>7.5199999999999998E-5</v>
      </c>
      <c r="DG342" s="265">
        <v>1.15E-4</v>
      </c>
      <c r="DH342" s="265">
        <v>1.0858E-2</v>
      </c>
      <c r="DI342" s="265">
        <v>0</v>
      </c>
      <c r="DJ342" s="265">
        <v>0</v>
      </c>
      <c r="DK342" s="265">
        <v>0</v>
      </c>
      <c r="DL342" s="265">
        <v>0</v>
      </c>
      <c r="DM342" s="265">
        <v>2.2279999999999999E-4</v>
      </c>
      <c r="DN342" s="265">
        <v>0</v>
      </c>
      <c r="DO342" s="265">
        <v>0</v>
      </c>
      <c r="DP342" s="265">
        <v>0</v>
      </c>
      <c r="DQ342" s="265">
        <v>0</v>
      </c>
      <c r="DR342" s="265">
        <v>2.8760000000000001E-3</v>
      </c>
      <c r="DS342" s="265">
        <v>7.0022000000000001E-3</v>
      </c>
      <c r="DT342" s="265">
        <v>8.9282000000000007E-3</v>
      </c>
      <c r="DU342" s="265">
        <v>0</v>
      </c>
      <c r="DV342" s="265">
        <v>0</v>
      </c>
      <c r="DW342" s="265">
        <v>0</v>
      </c>
      <c r="DX342" s="265">
        <v>5.5040000000000004E-4</v>
      </c>
      <c r="DY342" s="265">
        <v>2.0038E-3</v>
      </c>
      <c r="DZ342" s="265">
        <v>0</v>
      </c>
      <c r="EA342" s="265">
        <v>0</v>
      </c>
      <c r="EB342" s="265">
        <v>0</v>
      </c>
      <c r="EC342" s="265">
        <v>0</v>
      </c>
      <c r="ED342" s="265">
        <v>0</v>
      </c>
      <c r="EE342" s="265">
        <v>0</v>
      </c>
      <c r="EF342" s="265">
        <v>7.7260000000000002E-4</v>
      </c>
      <c r="EG342" s="265">
        <v>0</v>
      </c>
      <c r="EH342" s="265">
        <v>0</v>
      </c>
      <c r="EI342" s="265">
        <v>2.0407999999999999E-2</v>
      </c>
      <c r="EJ342" s="265">
        <v>2.0618999999999998E-2</v>
      </c>
      <c r="EK342" s="265">
        <v>4.0404000000000004E-3</v>
      </c>
      <c r="EL342" s="265">
        <v>1.0416999999999999E-2</v>
      </c>
      <c r="EM342" s="265">
        <v>0</v>
      </c>
      <c r="EN342" s="265">
        <v>0</v>
      </c>
      <c r="EO342" s="265">
        <v>6.4030000000000004E-2</v>
      </c>
      <c r="EP342" s="265">
        <v>2.9295000000000002E-2</v>
      </c>
      <c r="EQ342" s="265">
        <v>1.206E-3</v>
      </c>
      <c r="ER342" s="265">
        <v>1.1704E-3</v>
      </c>
      <c r="ES342" s="265">
        <v>1.2212E-3</v>
      </c>
      <c r="ET342" s="265">
        <v>1.3862E-3</v>
      </c>
      <c r="EU342" s="265">
        <v>1.2692000000000001E-3</v>
      </c>
      <c r="EV342" s="265">
        <v>1.0790000000000001E-3</v>
      </c>
      <c r="EW342" s="265">
        <v>1.0169999999999999E-3</v>
      </c>
      <c r="EX342" s="265">
        <v>1.23E-3</v>
      </c>
      <c r="EY342" s="265">
        <v>1.0280000000000001E-3</v>
      </c>
      <c r="EZ342" s="265">
        <v>3.2404000000000002E-2</v>
      </c>
      <c r="FA342" s="265">
        <v>1.3695999999999999E-3</v>
      </c>
      <c r="FB342" s="265">
        <v>1.3322E-3</v>
      </c>
      <c r="FC342" s="265">
        <v>1.1922E-3</v>
      </c>
      <c r="FD342" s="265">
        <v>1.4312000000000001E-3</v>
      </c>
      <c r="FE342" s="265">
        <v>1.0088E-3</v>
      </c>
      <c r="FF342" s="265">
        <v>1.3975999999999999E-3</v>
      </c>
      <c r="FG342" s="265">
        <v>1.5051999999999999E-3</v>
      </c>
      <c r="FH342" s="265">
        <v>1.2876000000000001E-3</v>
      </c>
      <c r="FI342" s="265">
        <v>1.2133999999999999E-3</v>
      </c>
      <c r="FJ342" s="265">
        <v>0</v>
      </c>
      <c r="FK342" s="265">
        <v>0</v>
      </c>
      <c r="FL342" s="265">
        <v>1.5303000000000001E-2</v>
      </c>
      <c r="FM342" s="265">
        <v>1.6875999999999999E-2</v>
      </c>
      <c r="FN342" s="265">
        <v>0.15873000000000001</v>
      </c>
      <c r="FO342" s="265">
        <v>0.23799999999999999</v>
      </c>
      <c r="FP342" s="265">
        <v>4.0924000000000002E-2</v>
      </c>
      <c r="FQ342" s="265">
        <v>0.19900999999999999</v>
      </c>
      <c r="FR342" s="265">
        <v>0.12573999999999999</v>
      </c>
      <c r="FS342" s="265">
        <v>0.12107</v>
      </c>
      <c r="FT342" s="265">
        <v>0.28582000000000002</v>
      </c>
      <c r="FU342" s="265">
        <v>0.28575</v>
      </c>
      <c r="FV342" s="265">
        <v>0.10279000000000001</v>
      </c>
      <c r="FW342" s="265">
        <v>4.8670999999999999E-2</v>
      </c>
      <c r="FX342" s="265">
        <v>0.18425</v>
      </c>
      <c r="FY342" s="265">
        <v>4.4228999999999997E-2</v>
      </c>
      <c r="FZ342" s="265">
        <v>4.8670999999999999E-2</v>
      </c>
      <c r="GA342" s="265">
        <v>0.16775999999999999</v>
      </c>
      <c r="GB342" s="265">
        <v>7.8390000000000001E-2</v>
      </c>
      <c r="GC342" s="265">
        <v>8.7018999999999999E-2</v>
      </c>
      <c r="GD342" s="265">
        <v>0.26883000000000001</v>
      </c>
      <c r="GE342" s="265">
        <v>0.14701</v>
      </c>
      <c r="GF342" s="265">
        <v>0.17801</v>
      </c>
      <c r="GG342" s="265">
        <v>7.4886999999999995E-2</v>
      </c>
      <c r="GH342" s="265">
        <v>8.4655999999999995E-2</v>
      </c>
      <c r="GI342" s="265">
        <v>7.3494000000000004E-2</v>
      </c>
      <c r="GJ342" s="265">
        <v>0.23804</v>
      </c>
      <c r="GK342" s="265">
        <v>0.251</v>
      </c>
      <c r="GL342" s="265">
        <v>0.12617999999999999</v>
      </c>
      <c r="GM342" s="265">
        <v>0.21698000000000001</v>
      </c>
      <c r="GN342" s="265">
        <v>0.10904</v>
      </c>
      <c r="GO342" s="265">
        <v>0.22947000000000001</v>
      </c>
      <c r="GP342" s="265">
        <v>0.17052</v>
      </c>
      <c r="GQ342" s="265">
        <v>0.17465</v>
      </c>
      <c r="GR342" s="265">
        <v>0.15722</v>
      </c>
      <c r="GS342" s="265">
        <v>0.18065000000000001</v>
      </c>
      <c r="GT342" s="265">
        <v>0.17543</v>
      </c>
      <c r="GU342" s="265">
        <v>0.17738000000000001</v>
      </c>
      <c r="GV342" s="265">
        <v>0.17576</v>
      </c>
      <c r="GW342" s="265">
        <v>0.13844000000000001</v>
      </c>
      <c r="GX342" s="265">
        <v>0.22838</v>
      </c>
      <c r="GY342" s="265">
        <v>4.8533E-2</v>
      </c>
      <c r="GZ342" s="265">
        <v>3.7203E-2</v>
      </c>
      <c r="HA342" s="265">
        <v>0.21152000000000001</v>
      </c>
      <c r="HB342" s="265">
        <v>0.19006999999999999</v>
      </c>
      <c r="HC342" s="265">
        <v>0.16533</v>
      </c>
      <c r="HD342" s="265">
        <v>0.10796</v>
      </c>
      <c r="HE342" s="265">
        <v>0.22811999999999999</v>
      </c>
      <c r="HF342" s="265">
        <v>9.4909999999999994E-2</v>
      </c>
      <c r="HG342" s="265">
        <v>0.22853000000000001</v>
      </c>
      <c r="HH342" s="265">
        <v>0.22828999999999999</v>
      </c>
      <c r="HI342" s="265">
        <v>0.22761000000000001</v>
      </c>
      <c r="HJ342" s="265">
        <v>0.10730000000000001</v>
      </c>
      <c r="HK342" s="265">
        <v>0.26078000000000001</v>
      </c>
      <c r="HL342" s="265">
        <v>0.23354</v>
      </c>
      <c r="HM342" s="265">
        <v>0.17437</v>
      </c>
      <c r="HN342" s="265">
        <v>0.16914000000000001</v>
      </c>
      <c r="HO342" s="265">
        <v>0.16836999999999999</v>
      </c>
      <c r="HP342" s="265">
        <v>0.18357000000000001</v>
      </c>
      <c r="HQ342" s="265">
        <v>0.10604</v>
      </c>
      <c r="HR342" s="265">
        <v>9.9796999999999997E-2</v>
      </c>
      <c r="HS342" s="265">
        <v>0.14438000000000001</v>
      </c>
      <c r="HT342" s="265">
        <v>9.8339999999999997E-2</v>
      </c>
      <c r="HU342" s="265">
        <v>0.10147</v>
      </c>
      <c r="HV342" s="265">
        <v>0.16966000000000001</v>
      </c>
      <c r="HW342" s="265">
        <v>6.8348999999999993E-2</v>
      </c>
      <c r="HX342" s="265">
        <v>9.3725000000000003E-2</v>
      </c>
      <c r="HY342" s="265">
        <v>5.1639999999999998E-2</v>
      </c>
      <c r="HZ342" s="265">
        <v>0.11892</v>
      </c>
      <c r="IA342" s="265">
        <v>0.14904999999999999</v>
      </c>
      <c r="IB342" s="265">
        <v>0.15281</v>
      </c>
      <c r="IC342" s="265">
        <v>0.14924000000000001</v>
      </c>
      <c r="ID342" s="265">
        <v>0.15211</v>
      </c>
      <c r="IE342" s="265">
        <v>0.14863999999999999</v>
      </c>
      <c r="IF342" s="265">
        <v>0.15842999999999999</v>
      </c>
      <c r="IG342" s="265">
        <v>0.18976999999999999</v>
      </c>
      <c r="IH342" s="265">
        <v>0.23177</v>
      </c>
      <c r="II342" s="265">
        <v>0.10646</v>
      </c>
      <c r="IJ342" s="265">
        <v>0.13578000000000001</v>
      </c>
      <c r="IK342" s="265">
        <v>0.1361</v>
      </c>
      <c r="IL342" s="265">
        <v>0.20741000000000001</v>
      </c>
      <c r="IM342" s="265">
        <v>0.11771</v>
      </c>
      <c r="IN342" s="265">
        <v>8.6014999999999994E-2</v>
      </c>
      <c r="IO342" s="265">
        <v>2.1149999999999999E-2</v>
      </c>
      <c r="IP342" s="265">
        <v>0.18998000000000001</v>
      </c>
      <c r="IQ342" s="265">
        <v>0.17107</v>
      </c>
      <c r="IR342" s="265">
        <v>7.5635999999999995E-2</v>
      </c>
      <c r="IS342" s="265">
        <v>0.24560999999999999</v>
      </c>
      <c r="IT342" s="265">
        <v>6.6000000000000003E-2</v>
      </c>
      <c r="IU342" s="265">
        <v>0.18509999999999999</v>
      </c>
      <c r="IV342" s="265">
        <v>0.28301999999999999</v>
      </c>
      <c r="IW342" s="265">
        <v>0.13671</v>
      </c>
      <c r="IX342" s="265">
        <v>0.18501999999999999</v>
      </c>
      <c r="IY342" s="265">
        <v>0.11</v>
      </c>
      <c r="IZ342" s="265">
        <v>0.10664999999999999</v>
      </c>
      <c r="JA342" s="265">
        <v>0.10906</v>
      </c>
      <c r="JB342" s="265">
        <v>0.10492</v>
      </c>
      <c r="JC342" s="265">
        <v>0.11155</v>
      </c>
      <c r="JD342" s="265">
        <v>0.11797000000000001</v>
      </c>
      <c r="JE342" s="265">
        <v>0.21826999999999999</v>
      </c>
      <c r="JF342" s="265">
        <v>5.1167999999999998E-2</v>
      </c>
      <c r="JG342" s="265">
        <v>0.16356999999999999</v>
      </c>
      <c r="JH342" s="265">
        <v>0.12171</v>
      </c>
      <c r="JI342" s="265">
        <v>9.0323000000000001E-2</v>
      </c>
      <c r="JJ342" s="265">
        <v>9.3354999999999994E-2</v>
      </c>
      <c r="JK342" s="265">
        <v>0.11978</v>
      </c>
      <c r="JL342" s="265">
        <v>0.12182999999999999</v>
      </c>
      <c r="JM342" s="265">
        <v>0.20907000000000001</v>
      </c>
      <c r="JN342" s="265">
        <v>0.1449</v>
      </c>
      <c r="JO342" s="265">
        <v>0.17061000000000001</v>
      </c>
      <c r="JP342" s="265">
        <v>5.8887000000000002E-2</v>
      </c>
      <c r="JQ342" s="265">
        <v>0.17357</v>
      </c>
      <c r="JR342" s="265">
        <v>0.14163000000000001</v>
      </c>
      <c r="JS342" s="265">
        <v>0.13583000000000001</v>
      </c>
      <c r="JT342" s="265">
        <v>3.637E-2</v>
      </c>
      <c r="JU342" s="265">
        <v>0.12911</v>
      </c>
      <c r="JV342" s="265">
        <v>0.11985999999999999</v>
      </c>
      <c r="JW342" s="265">
        <v>0.17552999999999999</v>
      </c>
      <c r="JX342" s="265">
        <v>0.17316999999999999</v>
      </c>
      <c r="JY342" s="265">
        <v>0.17176</v>
      </c>
      <c r="JZ342" s="265">
        <v>0.16722000000000001</v>
      </c>
      <c r="KA342" s="265">
        <v>0.26384999999999997</v>
      </c>
      <c r="KB342" s="265">
        <v>0.35061999999999999</v>
      </c>
      <c r="KC342" s="265">
        <v>5.2537E-2</v>
      </c>
      <c r="KD342" s="265">
        <v>3.9440999999999997E-2</v>
      </c>
      <c r="KE342" s="265">
        <v>4.2296E-2</v>
      </c>
      <c r="KF342" s="265">
        <v>4.5657000000000003E-2</v>
      </c>
      <c r="KG342" s="265">
        <v>4.3552E-2</v>
      </c>
      <c r="KH342" s="265">
        <v>0.16453999999999999</v>
      </c>
      <c r="KI342" s="265">
        <v>0.12681000000000001</v>
      </c>
      <c r="KJ342" s="265">
        <v>0.12384000000000001</v>
      </c>
      <c r="KK342" s="265">
        <v>0.29825000000000002</v>
      </c>
      <c r="KL342" s="265">
        <v>0.25684000000000001</v>
      </c>
      <c r="KM342" s="265">
        <v>0.79283000000000003</v>
      </c>
      <c r="KN342" s="265">
        <v>0.71643999999999997</v>
      </c>
      <c r="KO342" s="265">
        <v>0.63329000000000002</v>
      </c>
      <c r="KP342" s="265">
        <v>4.4916940200762567E-3</v>
      </c>
      <c r="KQ342" s="265">
        <v>0.49759999999999999</v>
      </c>
      <c r="KR342" s="265">
        <v>0.45086999999999999</v>
      </c>
      <c r="KS342" s="265">
        <v>0.41444999999999999</v>
      </c>
      <c r="KT342" s="265">
        <v>0.81954009436430486</v>
      </c>
      <c r="KU342" s="265">
        <v>0.67752999999999997</v>
      </c>
      <c r="KV342" s="265">
        <v>0.79649000000000003</v>
      </c>
      <c r="KW342" s="265">
        <v>0.83550999999999997</v>
      </c>
      <c r="KX342" s="265">
        <v>0.88683000000000001</v>
      </c>
      <c r="KY342" s="265">
        <v>0.95701000000000003</v>
      </c>
      <c r="KZ342" s="265">
        <v>0.99970999999999999</v>
      </c>
      <c r="LA342" s="265">
        <v>0.97357000000000005</v>
      </c>
      <c r="LB342" s="265">
        <v>0.90408999999999995</v>
      </c>
      <c r="LC342" s="265">
        <v>1</v>
      </c>
      <c r="LD342" s="265">
        <v>0</v>
      </c>
      <c r="LE342" s="265">
        <v>0</v>
      </c>
      <c r="LF342" s="265">
        <v>0</v>
      </c>
      <c r="LG342" s="265">
        <v>0</v>
      </c>
      <c r="LH342" s="431">
        <v>2.1881601423956454E-4</v>
      </c>
      <c r="LI342" s="431">
        <v>1.9913594587706029E-4</v>
      </c>
      <c r="LJ342" s="431">
        <v>1.8246297258883715E-4</v>
      </c>
      <c r="LK342" s="431">
        <v>8.6007465142756701E-5</v>
      </c>
      <c r="LL342" s="431">
        <v>1.1241539323236793E-4</v>
      </c>
      <c r="LM342" s="431">
        <v>6.3587431213818491E-5</v>
      </c>
      <c r="LN342" s="431">
        <v>8.774182788329199E-5</v>
      </c>
      <c r="LO342" s="431">
        <v>1.8928754798253067E-5</v>
      </c>
      <c r="LP342" s="431">
        <v>4.987382999388501E-5</v>
      </c>
      <c r="LQ342" s="431">
        <v>1.556388997414615E-5</v>
      </c>
      <c r="LR342" s="431">
        <v>1.944289542734623E-4</v>
      </c>
      <c r="LS342" s="431">
        <v>1.2884767784271389E-4</v>
      </c>
      <c r="LT342" s="431">
        <v>2.1430244669318199E-4</v>
      </c>
      <c r="LU342" s="431">
        <v>6.5474923758301884E-5</v>
      </c>
      <c r="LV342" s="431">
        <v>9.7706804808694869E-5</v>
      </c>
      <c r="LW342" s="431">
        <v>4.0420902223559096E-5</v>
      </c>
      <c r="LX342" s="431">
        <v>9.7648022347129881E-5</v>
      </c>
      <c r="LY342" s="431">
        <v>3.1640887755202129E-5</v>
      </c>
      <c r="LZ342" s="431">
        <v>2.3121277627069503E-4</v>
      </c>
      <c r="MA342" s="431">
        <v>1.4897421351633966E-4</v>
      </c>
      <c r="MB342" s="431">
        <v>2.2052967688068748E-4</v>
      </c>
      <c r="MC342" s="431">
        <v>1.1057801748393103E-4</v>
      </c>
      <c r="MD342" s="431">
        <v>9.3237642431631684E-5</v>
      </c>
      <c r="ME342" s="431">
        <v>1.302485034102574E-4</v>
      </c>
      <c r="MF342" s="431">
        <v>1.5719549264758825E-4</v>
      </c>
      <c r="MG342" s="431">
        <v>1.0730622307164595E-4</v>
      </c>
      <c r="MH342" s="266"/>
      <c r="MI342" s="266"/>
      <c r="MJ342" s="266"/>
      <c r="MK342" s="266"/>
      <c r="ML342" s="266"/>
      <c r="MM342" s="266"/>
      <c r="MN342" s="266"/>
      <c r="MO342" s="266"/>
      <c r="MP342" s="266"/>
      <c r="MQ342" s="266"/>
      <c r="MR342" s="266"/>
      <c r="MS342" s="266"/>
      <c r="MT342" s="266"/>
      <c r="MU342" s="266"/>
      <c r="MV342" s="266"/>
      <c r="MW342" s="266"/>
      <c r="MX342" s="266"/>
      <c r="MY342" s="266"/>
      <c r="MZ342" s="266"/>
      <c r="NA342" s="266"/>
      <c r="NB342" s="266"/>
      <c r="NC342" s="266"/>
      <c r="ND342" s="266"/>
      <c r="NE342" s="266"/>
      <c r="NF342" s="266"/>
      <c r="NG342" s="266"/>
      <c r="NH342" s="266"/>
      <c r="NI342" s="266"/>
      <c r="NJ342" s="266"/>
      <c r="NK342" s="266"/>
      <c r="NL342" s="266"/>
      <c r="NM342" s="266"/>
      <c r="NN342" s="266"/>
      <c r="NO342" s="266"/>
      <c r="NP342" s="266"/>
      <c r="NQ342" s="266"/>
      <c r="NR342" s="266"/>
      <c r="NS342" s="266"/>
      <c r="NT342" s="266"/>
      <c r="NU342" s="266"/>
      <c r="NV342" s="266"/>
      <c r="NW342" s="266"/>
      <c r="NX342" s="266"/>
      <c r="NY342" s="266"/>
      <c r="NZ342" s="266"/>
      <c r="OA342" s="266"/>
      <c r="OB342" s="266"/>
      <c r="OC342" s="266"/>
      <c r="OD342" s="266"/>
      <c r="OE342" s="266"/>
      <c r="OF342" s="266"/>
      <c r="OG342" s="266"/>
      <c r="OH342" s="266"/>
      <c r="OI342" s="266"/>
      <c r="OJ342" s="266"/>
      <c r="OK342" s="266"/>
      <c r="OL342" s="266"/>
      <c r="OM342" s="266"/>
      <c r="ON342" s="267"/>
    </row>
    <row r="343" spans="1:404">
      <c r="A343" s="261">
        <v>718</v>
      </c>
      <c r="B343" s="265">
        <v>2.0884E-2</v>
      </c>
      <c r="C343" s="265">
        <v>2.0355000000000002E-2</v>
      </c>
      <c r="D343" s="265">
        <v>2.0596E-2</v>
      </c>
      <c r="E343" s="265">
        <v>2.2457000000000001E-2</v>
      </c>
      <c r="F343" s="265">
        <v>1.9823E-2</v>
      </c>
      <c r="G343" s="265">
        <v>1.7417999999999999E-2</v>
      </c>
      <c r="H343" s="265">
        <v>6.5020999999999995E-2</v>
      </c>
      <c r="I343" s="265">
        <v>0.13747999999999999</v>
      </c>
      <c r="J343" s="265">
        <v>0.1225</v>
      </c>
      <c r="K343" s="265">
        <v>1.5117E-2</v>
      </c>
      <c r="L343" s="265">
        <v>1.8478999999999999E-2</v>
      </c>
      <c r="M343" s="265">
        <v>2.4836E-2</v>
      </c>
      <c r="N343" s="265">
        <v>7.6041999999999998E-2</v>
      </c>
      <c r="O343" s="265">
        <v>3.5499999999999997E-2</v>
      </c>
      <c r="P343" s="265">
        <v>1.7559000000000002E-2</v>
      </c>
      <c r="Q343" s="265">
        <v>1.0666999999999999E-2</v>
      </c>
      <c r="R343" s="265">
        <v>2.3380999999999999E-2</v>
      </c>
      <c r="S343" s="265">
        <v>0.10424</v>
      </c>
      <c r="T343" s="265">
        <v>6.6416000000000003E-2</v>
      </c>
      <c r="U343" s="265">
        <v>8.9036000000000004E-2</v>
      </c>
      <c r="V343" s="265">
        <v>4.8120999999999997E-2</v>
      </c>
      <c r="W343" s="265">
        <v>2.5510000000000001E-2</v>
      </c>
      <c r="X343" s="265">
        <v>1.4964E-2</v>
      </c>
      <c r="Y343" s="265">
        <v>2.1579000000000001E-2</v>
      </c>
      <c r="Z343" s="265">
        <v>1.3132E-2</v>
      </c>
      <c r="AA343" s="265">
        <v>2.3511000000000001E-2</v>
      </c>
      <c r="AB343" s="265">
        <v>1.6098999999999999E-2</v>
      </c>
      <c r="AC343" s="265">
        <v>0.14357</v>
      </c>
      <c r="AD343" s="265">
        <v>9.7276000000000001E-2</v>
      </c>
      <c r="AE343" s="265">
        <v>5.1231999999999996E-3</v>
      </c>
      <c r="AF343" s="265">
        <v>7.7494E-3</v>
      </c>
      <c r="AG343" s="265">
        <v>1.7440000000000001E-3</v>
      </c>
      <c r="AH343" s="265">
        <v>6.0276000000000001E-3</v>
      </c>
      <c r="AI343" s="265">
        <v>1.5030999999999999E-2</v>
      </c>
      <c r="AJ343" s="265">
        <v>8.1709999999999994E-3</v>
      </c>
      <c r="AK343" s="265">
        <v>5.1272000000000002E-3</v>
      </c>
      <c r="AL343" s="265">
        <v>1.4631E-2</v>
      </c>
      <c r="AM343" s="265">
        <v>5.5123999999999998E-3</v>
      </c>
      <c r="AN343" s="265">
        <v>5.1825999999999999E-3</v>
      </c>
      <c r="AO343" s="265">
        <v>1.1415E-2</v>
      </c>
      <c r="AP343" s="265">
        <v>2.1348000000000001E-3</v>
      </c>
      <c r="AQ343" s="265">
        <v>3.6438E-3</v>
      </c>
      <c r="AR343" s="265">
        <v>1.1632E-2</v>
      </c>
      <c r="AS343" s="265">
        <v>4.5782000000000002E-3</v>
      </c>
      <c r="AT343" s="265">
        <v>4.2075999999999997E-3</v>
      </c>
      <c r="AU343" s="265">
        <v>1.1795999999999999E-2</v>
      </c>
      <c r="AV343" s="265">
        <v>5.8008000000000001E-3</v>
      </c>
      <c r="AW343" s="265">
        <v>4.3880000000000004E-3</v>
      </c>
      <c r="AX343" s="265">
        <v>6.0883999999999999E-3</v>
      </c>
      <c r="AY343" s="265">
        <v>5.2142000000000004E-3</v>
      </c>
      <c r="AZ343" s="265">
        <v>1.5148E-3</v>
      </c>
      <c r="BA343" s="265">
        <v>1.7269E-2</v>
      </c>
      <c r="BB343" s="265">
        <v>1.7269E-2</v>
      </c>
      <c r="BC343" s="265">
        <v>1.7255E-2</v>
      </c>
      <c r="BD343" s="265">
        <v>1.7269E-2</v>
      </c>
      <c r="BE343" s="265">
        <v>2.8309000000000001E-2</v>
      </c>
      <c r="BF343" s="265">
        <v>2.5569999999999999E-2</v>
      </c>
      <c r="BG343" s="265">
        <v>0.14532999999999999</v>
      </c>
      <c r="BH343" s="265">
        <v>0.14504</v>
      </c>
      <c r="BI343" s="265">
        <v>0.40429999999999999</v>
      </c>
      <c r="BJ343" s="265">
        <v>0.36784</v>
      </c>
      <c r="BK343" s="265">
        <v>7.7922000000000005E-2</v>
      </c>
      <c r="BL343" s="265">
        <v>0.15795000000000001</v>
      </c>
      <c r="BM343" s="265">
        <v>0.10732</v>
      </c>
      <c r="BN343" s="265">
        <v>0.17823</v>
      </c>
      <c r="BO343" s="265">
        <v>0.27714</v>
      </c>
      <c r="BP343" s="265">
        <v>1.4355E-2</v>
      </c>
      <c r="BQ343" s="265">
        <v>0.11838</v>
      </c>
      <c r="BR343" s="265">
        <v>0.17329</v>
      </c>
      <c r="BS343" s="265">
        <v>0.11700000000000001</v>
      </c>
      <c r="BT343" s="265">
        <v>0.16317999999999999</v>
      </c>
      <c r="BU343" s="265">
        <v>9.5131999999999994E-3</v>
      </c>
      <c r="BV343" s="265">
        <v>3.8831999999999998E-3</v>
      </c>
      <c r="BW343" s="265">
        <v>1.9223000000000001E-2</v>
      </c>
      <c r="BX343" s="265">
        <v>1.0357E-2</v>
      </c>
      <c r="BY343" s="265">
        <v>0.87207999999999997</v>
      </c>
      <c r="BZ343" s="265">
        <v>0.88517999999999997</v>
      </c>
      <c r="CA343" s="265">
        <v>0.89800000000000002</v>
      </c>
      <c r="CB343" s="265">
        <v>0.95155999999999996</v>
      </c>
      <c r="CC343" s="265">
        <v>0.98921000000000003</v>
      </c>
      <c r="CD343" s="265">
        <v>0.87104000000000004</v>
      </c>
      <c r="CE343" s="265">
        <v>0.81915000000000004</v>
      </c>
      <c r="CF343" s="265">
        <v>0.87951999999999997</v>
      </c>
      <c r="CG343" s="265">
        <v>0.83230000000000004</v>
      </c>
      <c r="CH343" s="265">
        <v>0.84006000000000003</v>
      </c>
      <c r="CI343" s="265">
        <v>0.85741000000000001</v>
      </c>
      <c r="CJ343" s="265">
        <v>0.84936999999999996</v>
      </c>
      <c r="CK343" s="265">
        <v>0.90625999999999995</v>
      </c>
      <c r="CL343" s="265">
        <v>0.84945999999999999</v>
      </c>
      <c r="CM343" s="265">
        <v>2.8034E-2</v>
      </c>
      <c r="CN343" s="265">
        <v>1.0101000000000001E-2</v>
      </c>
      <c r="CO343" s="265">
        <v>3.0023000000000001E-2</v>
      </c>
      <c r="CP343" s="265">
        <v>2.3703999999999999E-2</v>
      </c>
      <c r="CQ343" s="265">
        <v>2.2577E-2</v>
      </c>
      <c r="CR343" s="265">
        <v>1.4E-2</v>
      </c>
      <c r="CS343" s="265">
        <v>1.0204E-2</v>
      </c>
      <c r="CT343" s="265">
        <v>2.0618999999999998E-2</v>
      </c>
      <c r="CU343" s="265">
        <v>1.4E-2</v>
      </c>
      <c r="CV343" s="265">
        <v>2.6374000000000002E-2</v>
      </c>
      <c r="CW343" s="265">
        <v>3.0303E-2</v>
      </c>
      <c r="CX343" s="265">
        <v>1.4433E-2</v>
      </c>
      <c r="CY343" s="265">
        <v>2.4743000000000001E-2</v>
      </c>
      <c r="CZ343" s="265">
        <v>6.1212000000000003E-2</v>
      </c>
      <c r="DA343" s="265">
        <v>4.6792E-2</v>
      </c>
      <c r="DB343" s="265">
        <v>1.0101000000000001E-2</v>
      </c>
      <c r="DC343" s="265">
        <v>1.0309E-2</v>
      </c>
      <c r="DD343" s="265">
        <v>4.0404000000000004E-3</v>
      </c>
      <c r="DE343" s="265">
        <v>1.0309E-2</v>
      </c>
      <c r="DF343" s="265">
        <v>9.3800000000000003E-5</v>
      </c>
      <c r="DG343" s="265">
        <v>1.4300000000000001E-4</v>
      </c>
      <c r="DH343" s="265">
        <v>1.1084E-2</v>
      </c>
      <c r="DI343" s="265">
        <v>0</v>
      </c>
      <c r="DJ343" s="265">
        <v>0</v>
      </c>
      <c r="DK343" s="265">
        <v>0</v>
      </c>
      <c r="DL343" s="265">
        <v>0</v>
      </c>
      <c r="DM343" s="265">
        <v>2.7920000000000001E-4</v>
      </c>
      <c r="DN343" s="265">
        <v>0</v>
      </c>
      <c r="DO343" s="265">
        <v>0</v>
      </c>
      <c r="DP343" s="265">
        <v>0</v>
      </c>
      <c r="DQ343" s="265">
        <v>0</v>
      </c>
      <c r="DR343" s="265">
        <v>2.8400000000000001E-3</v>
      </c>
      <c r="DS343" s="265">
        <v>6.7938E-3</v>
      </c>
      <c r="DT343" s="265">
        <v>8.3318000000000003E-3</v>
      </c>
      <c r="DU343" s="265">
        <v>0</v>
      </c>
      <c r="DV343" s="265">
        <v>0</v>
      </c>
      <c r="DW343" s="265">
        <v>0</v>
      </c>
      <c r="DX343" s="265">
        <v>5.0259999999999997E-4</v>
      </c>
      <c r="DY343" s="265">
        <v>1.9342000000000001E-3</v>
      </c>
      <c r="DZ343" s="265">
        <v>0</v>
      </c>
      <c r="EA343" s="265">
        <v>0</v>
      </c>
      <c r="EB343" s="265">
        <v>0</v>
      </c>
      <c r="EC343" s="265">
        <v>0</v>
      </c>
      <c r="ED343" s="265">
        <v>0</v>
      </c>
      <c r="EE343" s="265">
        <v>0</v>
      </c>
      <c r="EF343" s="265">
        <v>7.9739999999999998E-4</v>
      </c>
      <c r="EG343" s="265">
        <v>0</v>
      </c>
      <c r="EH343" s="265">
        <v>0</v>
      </c>
      <c r="EI343" s="265">
        <v>2.0407999999999999E-2</v>
      </c>
      <c r="EJ343" s="265">
        <v>2.0618999999999998E-2</v>
      </c>
      <c r="EK343" s="265">
        <v>6.0606000000000002E-3</v>
      </c>
      <c r="EL343" s="265">
        <v>1.0416999999999999E-2</v>
      </c>
      <c r="EM343" s="265">
        <v>0</v>
      </c>
      <c r="EN343" s="265">
        <v>0</v>
      </c>
      <c r="EO343" s="265">
        <v>6.2126000000000001E-2</v>
      </c>
      <c r="EP343" s="265">
        <v>2.8528999999999999E-2</v>
      </c>
      <c r="EQ343" s="265">
        <v>1.1770000000000001E-3</v>
      </c>
      <c r="ER343" s="265">
        <v>1.1885999999999999E-3</v>
      </c>
      <c r="ES343" s="265">
        <v>1.1908000000000001E-3</v>
      </c>
      <c r="ET343" s="265">
        <v>1.3558000000000001E-3</v>
      </c>
      <c r="EU343" s="265">
        <v>1.2287999999999999E-3</v>
      </c>
      <c r="EV343" s="265">
        <v>9.9700000000000006E-4</v>
      </c>
      <c r="EW343" s="265">
        <v>1.026E-3</v>
      </c>
      <c r="EX343" s="265">
        <v>1.2520000000000001E-3</v>
      </c>
      <c r="EY343" s="265">
        <v>1.013E-3</v>
      </c>
      <c r="EZ343" s="265">
        <v>3.1454999999999997E-2</v>
      </c>
      <c r="FA343" s="265">
        <v>1.3274000000000001E-3</v>
      </c>
      <c r="FB343" s="265">
        <v>1.3167999999999999E-3</v>
      </c>
      <c r="FC343" s="265">
        <v>1.1488E-3</v>
      </c>
      <c r="FD343" s="265">
        <v>1.4197999999999999E-3</v>
      </c>
      <c r="FE343" s="265">
        <v>1.0092E-3</v>
      </c>
      <c r="FF343" s="265">
        <v>1.3734000000000001E-3</v>
      </c>
      <c r="FG343" s="265">
        <v>1.4958E-3</v>
      </c>
      <c r="FH343" s="265">
        <v>1.2474000000000001E-3</v>
      </c>
      <c r="FI343" s="265">
        <v>1.1766000000000001E-3</v>
      </c>
      <c r="FJ343" s="265">
        <v>0</v>
      </c>
      <c r="FK343" s="265">
        <v>0</v>
      </c>
      <c r="FL343" s="265">
        <v>1.4770999999999999E-2</v>
      </c>
      <c r="FM343" s="265">
        <v>1.6302000000000001E-2</v>
      </c>
      <c r="FN343" s="265">
        <v>0.15311</v>
      </c>
      <c r="FO343" s="265">
        <v>0.23200000000000001</v>
      </c>
      <c r="FP343" s="265">
        <v>3.9883000000000002E-2</v>
      </c>
      <c r="FQ343" s="265">
        <v>0.19328999999999999</v>
      </c>
      <c r="FR343" s="265">
        <v>0.12164</v>
      </c>
      <c r="FS343" s="265">
        <v>0.11731</v>
      </c>
      <c r="FT343" s="265">
        <v>0.27867999999999998</v>
      </c>
      <c r="FU343" s="265">
        <v>0.27842</v>
      </c>
      <c r="FV343" s="265">
        <v>0.10019</v>
      </c>
      <c r="FW343" s="265">
        <v>4.7427999999999998E-2</v>
      </c>
      <c r="FX343" s="265">
        <v>0.17938000000000001</v>
      </c>
      <c r="FY343" s="265">
        <v>4.3069000000000003E-2</v>
      </c>
      <c r="FZ343" s="265">
        <v>4.7427999999999998E-2</v>
      </c>
      <c r="GA343" s="265">
        <v>0.16345000000000001</v>
      </c>
      <c r="GB343" s="265">
        <v>7.6534000000000005E-2</v>
      </c>
      <c r="GC343" s="265">
        <v>8.4387000000000004E-2</v>
      </c>
      <c r="GD343" s="265">
        <v>0.26202999999999999</v>
      </c>
      <c r="GE343" s="265">
        <v>0.14321999999999999</v>
      </c>
      <c r="GF343" s="265">
        <v>0.17276</v>
      </c>
      <c r="GG343" s="265">
        <v>7.2900999999999994E-2</v>
      </c>
      <c r="GH343" s="265">
        <v>8.2474000000000006E-2</v>
      </c>
      <c r="GI343" s="265">
        <v>7.1318000000000006E-2</v>
      </c>
      <c r="GJ343" s="265">
        <v>0.23180000000000001</v>
      </c>
      <c r="GK343" s="265">
        <v>0.24446000000000001</v>
      </c>
      <c r="GL343" s="265">
        <v>0.12298000000000001</v>
      </c>
      <c r="GM343" s="265">
        <v>0.21109</v>
      </c>
      <c r="GN343" s="265">
        <v>0.10639</v>
      </c>
      <c r="GO343" s="265">
        <v>0.22359000000000001</v>
      </c>
      <c r="GP343" s="265">
        <v>0.16597999999999999</v>
      </c>
      <c r="GQ343" s="265">
        <v>0.17011999999999999</v>
      </c>
      <c r="GR343" s="265">
        <v>0.15317</v>
      </c>
      <c r="GS343" s="265">
        <v>0.17599000000000001</v>
      </c>
      <c r="GT343" s="265">
        <v>0.17101</v>
      </c>
      <c r="GU343" s="265">
        <v>0.17274999999999999</v>
      </c>
      <c r="GV343" s="265">
        <v>0.17121</v>
      </c>
      <c r="GW343" s="265">
        <v>0.13435</v>
      </c>
      <c r="GX343" s="265">
        <v>0.22220999999999999</v>
      </c>
      <c r="GY343" s="265">
        <v>4.7404000000000002E-2</v>
      </c>
      <c r="GZ343" s="265">
        <v>3.6249000000000003E-2</v>
      </c>
      <c r="HA343" s="265">
        <v>0.20630000000000001</v>
      </c>
      <c r="HB343" s="265">
        <v>0.18492</v>
      </c>
      <c r="HC343" s="265">
        <v>0.1618</v>
      </c>
      <c r="HD343" s="265">
        <v>0.10548</v>
      </c>
      <c r="HE343" s="265">
        <v>0.22216</v>
      </c>
      <c r="HF343" s="265">
        <v>9.2539999999999997E-2</v>
      </c>
      <c r="HG343" s="265">
        <v>0.22253000000000001</v>
      </c>
      <c r="HH343" s="265">
        <v>0.22236</v>
      </c>
      <c r="HI343" s="265">
        <v>0.22166</v>
      </c>
      <c r="HJ343" s="265">
        <v>0.10466</v>
      </c>
      <c r="HK343" s="265">
        <v>0.25430999999999998</v>
      </c>
      <c r="HL343" s="265">
        <v>0.22797000000000001</v>
      </c>
      <c r="HM343" s="265">
        <v>0.16979</v>
      </c>
      <c r="HN343" s="265">
        <v>0.16453999999999999</v>
      </c>
      <c r="HO343" s="265">
        <v>0.16372999999999999</v>
      </c>
      <c r="HP343" s="265">
        <v>0.17874000000000001</v>
      </c>
      <c r="HQ343" s="265">
        <v>0.10332</v>
      </c>
      <c r="HR343" s="265">
        <v>9.7764000000000004E-2</v>
      </c>
      <c r="HS343" s="265">
        <v>0.14015</v>
      </c>
      <c r="HT343" s="265">
        <v>9.5870999999999998E-2</v>
      </c>
      <c r="HU343" s="265">
        <v>9.8820000000000005E-2</v>
      </c>
      <c r="HV343" s="265">
        <v>0.16492999999999999</v>
      </c>
      <c r="HW343" s="265">
        <v>6.6377000000000005E-2</v>
      </c>
      <c r="HX343" s="265">
        <v>9.1250999999999999E-2</v>
      </c>
      <c r="HY343" s="265">
        <v>4.9303E-2</v>
      </c>
      <c r="HZ343" s="265">
        <v>0.11624</v>
      </c>
      <c r="IA343" s="265">
        <v>0.14535999999999999</v>
      </c>
      <c r="IB343" s="265">
        <v>0.14907000000000001</v>
      </c>
      <c r="IC343" s="265">
        <v>0.14563999999999999</v>
      </c>
      <c r="ID343" s="265">
        <v>0.14843000000000001</v>
      </c>
      <c r="IE343" s="265">
        <v>0.14448</v>
      </c>
      <c r="IF343" s="265">
        <v>0.15412000000000001</v>
      </c>
      <c r="IG343" s="265">
        <v>0.18490999999999999</v>
      </c>
      <c r="IH343" s="265">
        <v>0.22614000000000001</v>
      </c>
      <c r="II343" s="265">
        <v>0.1038</v>
      </c>
      <c r="IJ343" s="265">
        <v>0.13178999999999999</v>
      </c>
      <c r="IK343" s="265">
        <v>0.13183</v>
      </c>
      <c r="IL343" s="265">
        <v>0.20194999999999999</v>
      </c>
      <c r="IM343" s="265">
        <v>0.11472</v>
      </c>
      <c r="IN343" s="265">
        <v>8.3445000000000005E-2</v>
      </c>
      <c r="IO343" s="265">
        <v>2.0230000000000001E-2</v>
      </c>
      <c r="IP343" s="265">
        <v>0.18564</v>
      </c>
      <c r="IQ343" s="265">
        <v>0.16658000000000001</v>
      </c>
      <c r="IR343" s="265">
        <v>7.3816000000000007E-2</v>
      </c>
      <c r="IS343" s="265">
        <v>0.23951</v>
      </c>
      <c r="IT343" s="265">
        <v>6.4384999999999998E-2</v>
      </c>
      <c r="IU343" s="265">
        <v>0.18021999999999999</v>
      </c>
      <c r="IV343" s="265">
        <v>0.27572999999999998</v>
      </c>
      <c r="IW343" s="265">
        <v>0.13300999999999999</v>
      </c>
      <c r="IX343" s="265">
        <v>0.18012</v>
      </c>
      <c r="IY343" s="265">
        <v>0.10691000000000001</v>
      </c>
      <c r="IZ343" s="265">
        <v>0.10373</v>
      </c>
      <c r="JA343" s="265">
        <v>0.10607</v>
      </c>
      <c r="JB343" s="265">
        <v>0.10203</v>
      </c>
      <c r="JC343" s="265">
        <v>0.10861</v>
      </c>
      <c r="JD343" s="265">
        <v>0.11502999999999999</v>
      </c>
      <c r="JE343" s="265">
        <v>0.21260999999999999</v>
      </c>
      <c r="JF343" s="265">
        <v>4.9904999999999998E-2</v>
      </c>
      <c r="JG343" s="265">
        <v>0.15939999999999999</v>
      </c>
      <c r="JH343" s="265">
        <v>0.11835</v>
      </c>
      <c r="JI343" s="265">
        <v>8.8155999999999998E-2</v>
      </c>
      <c r="JJ343" s="265">
        <v>9.1254000000000002E-2</v>
      </c>
      <c r="JK343" s="265">
        <v>0.11718000000000001</v>
      </c>
      <c r="JL343" s="265">
        <v>0.11903</v>
      </c>
      <c r="JM343" s="265">
        <v>0.20374</v>
      </c>
      <c r="JN343" s="265">
        <v>0.14061000000000001</v>
      </c>
      <c r="JO343" s="265">
        <v>0.16616</v>
      </c>
      <c r="JP343" s="265">
        <v>5.7324E-2</v>
      </c>
      <c r="JQ343" s="265">
        <v>0.16869999999999999</v>
      </c>
      <c r="JR343" s="265">
        <v>0.13744999999999999</v>
      </c>
      <c r="JS343" s="265">
        <v>0.13166</v>
      </c>
      <c r="JT343" s="265">
        <v>3.5381000000000003E-2</v>
      </c>
      <c r="JU343" s="265">
        <v>0.12509000000000001</v>
      </c>
      <c r="JV343" s="265">
        <v>0.11600000000000001</v>
      </c>
      <c r="JW343" s="265">
        <v>0.17000999999999999</v>
      </c>
      <c r="JX343" s="265">
        <v>0.16891999999999999</v>
      </c>
      <c r="JY343" s="265">
        <v>0.16707</v>
      </c>
      <c r="JZ343" s="265">
        <v>0.15933</v>
      </c>
      <c r="KA343" s="265">
        <v>0.25862000000000002</v>
      </c>
      <c r="KB343" s="265">
        <v>0.34177999999999997</v>
      </c>
      <c r="KC343" s="265">
        <v>5.1201000000000003E-2</v>
      </c>
      <c r="KD343" s="265">
        <v>3.8438E-2</v>
      </c>
      <c r="KE343" s="265">
        <v>4.1217999999999998E-2</v>
      </c>
      <c r="KF343" s="265">
        <v>4.4506999999999998E-2</v>
      </c>
      <c r="KG343" s="265">
        <v>4.2450000000000002E-2</v>
      </c>
      <c r="KH343" s="265">
        <v>0.16120999999999999</v>
      </c>
      <c r="KI343" s="265">
        <v>0.12313</v>
      </c>
      <c r="KJ343" s="265">
        <v>0.1202</v>
      </c>
      <c r="KK343" s="265">
        <v>0.2903</v>
      </c>
      <c r="KL343" s="265">
        <v>0.24989</v>
      </c>
      <c r="KM343" s="265">
        <v>0.77725999999999995</v>
      </c>
      <c r="KN343" s="265">
        <v>0.70240999999999998</v>
      </c>
      <c r="KO343" s="265">
        <v>0.62092000000000003</v>
      </c>
      <c r="KP343" s="265">
        <v>4.3821731249493751E-3</v>
      </c>
      <c r="KQ343" s="265">
        <v>0.48792999999999997</v>
      </c>
      <c r="KR343" s="265">
        <v>0.44213000000000002</v>
      </c>
      <c r="KS343" s="265">
        <v>0.40642</v>
      </c>
      <c r="KT343" s="265">
        <v>0.81137023454062041</v>
      </c>
      <c r="KU343" s="265">
        <v>0.68228999999999995</v>
      </c>
      <c r="KV343" s="265">
        <v>0.79986000000000002</v>
      </c>
      <c r="KW343" s="265">
        <v>0.83835000000000004</v>
      </c>
      <c r="KX343" s="265">
        <v>0.88893</v>
      </c>
      <c r="KY343" s="265">
        <v>0.95801000000000003</v>
      </c>
      <c r="KZ343" s="265">
        <v>0.99978</v>
      </c>
      <c r="LA343" s="265">
        <v>0.97291000000000005</v>
      </c>
      <c r="LB343" s="265">
        <v>0.90293999999999996</v>
      </c>
      <c r="LC343" s="265">
        <v>1</v>
      </c>
      <c r="LD343" s="265">
        <v>0</v>
      </c>
      <c r="LE343" s="265">
        <v>0</v>
      </c>
      <c r="LF343" s="265">
        <v>0</v>
      </c>
      <c r="LG343" s="265">
        <v>0</v>
      </c>
      <c r="LH343" s="431">
        <v>2.1674930758308619E-4</v>
      </c>
      <c r="LI343" s="431">
        <v>1.9233065540902317E-4</v>
      </c>
      <c r="LJ343" s="431">
        <v>1.7073360504582524E-4</v>
      </c>
      <c r="LK343" s="431">
        <v>8.0664489360060543E-5</v>
      </c>
      <c r="LL343" s="431">
        <v>1.0953183664241806E-4</v>
      </c>
      <c r="LM343" s="431">
        <v>5.7420736993663013E-5</v>
      </c>
      <c r="LN343" s="431">
        <v>8.4910658188164234E-5</v>
      </c>
      <c r="LO343" s="431">
        <v>2.2097843611845747E-5</v>
      </c>
      <c r="LP343" s="431">
        <v>5.2663308451883495E-5</v>
      </c>
      <c r="LQ343" s="431">
        <v>1.4673983059765305E-5</v>
      </c>
      <c r="LR343" s="431">
        <v>1.9004213390871882E-4</v>
      </c>
      <c r="LS343" s="431">
        <v>1.2382984277792275E-4</v>
      </c>
      <c r="LT343" s="431">
        <v>2.0376176689751446E-4</v>
      </c>
      <c r="LU343" s="431">
        <v>6.8866051151417196E-5</v>
      </c>
      <c r="LV343" s="431">
        <v>9.4651084509678185E-5</v>
      </c>
      <c r="LW343" s="431">
        <v>3.9758771890774369E-5</v>
      </c>
      <c r="LX343" s="431">
        <v>9.2190661234781146E-5</v>
      </c>
      <c r="LY343" s="431">
        <v>3.0618193704867736E-5</v>
      </c>
      <c r="LZ343" s="431">
        <v>2.2223754785954952E-4</v>
      </c>
      <c r="MA343" s="431">
        <v>1.3685500016435981E-4</v>
      </c>
      <c r="MB343" s="431">
        <v>2.0260372548364103E-4</v>
      </c>
      <c r="MC343" s="431">
        <v>1.0402367479400709E-4</v>
      </c>
      <c r="MD343" s="431">
        <v>9.0536173956934363E-5</v>
      </c>
      <c r="ME343" s="431">
        <v>1.216636665049009E-4</v>
      </c>
      <c r="MF343" s="431">
        <v>1.5005744353402406E-4</v>
      </c>
      <c r="MG343" s="431">
        <v>1.0192653280682862E-4</v>
      </c>
      <c r="MH343" s="266"/>
      <c r="MI343" s="266"/>
      <c r="MJ343" s="266"/>
      <c r="MK343" s="266"/>
      <c r="ML343" s="266"/>
      <c r="MM343" s="266"/>
      <c r="MN343" s="266"/>
      <c r="MO343" s="266"/>
      <c r="MP343" s="266"/>
      <c r="MQ343" s="266"/>
      <c r="MR343" s="266"/>
      <c r="MS343" s="266"/>
      <c r="MT343" s="266"/>
      <c r="MU343" s="266"/>
      <c r="MV343" s="266"/>
      <c r="MW343" s="266"/>
      <c r="MX343" s="266"/>
      <c r="MY343" s="266"/>
      <c r="MZ343" s="266"/>
      <c r="NA343" s="266"/>
      <c r="NB343" s="266"/>
      <c r="NC343" s="266"/>
      <c r="ND343" s="266"/>
      <c r="NE343" s="266"/>
      <c r="NF343" s="266"/>
      <c r="NG343" s="266"/>
      <c r="NH343" s="266"/>
      <c r="NI343" s="266"/>
      <c r="NJ343" s="266"/>
      <c r="NK343" s="266"/>
      <c r="NL343" s="266"/>
      <c r="NM343" s="266"/>
      <c r="NN343" s="266"/>
      <c r="NO343" s="266"/>
      <c r="NP343" s="266"/>
      <c r="NQ343" s="266"/>
      <c r="NR343" s="266"/>
      <c r="NS343" s="266"/>
      <c r="NT343" s="266"/>
      <c r="NU343" s="266"/>
      <c r="NV343" s="266"/>
      <c r="NW343" s="266"/>
      <c r="NX343" s="266"/>
      <c r="NY343" s="266"/>
      <c r="NZ343" s="266"/>
      <c r="OA343" s="266"/>
      <c r="OB343" s="266"/>
      <c r="OC343" s="266"/>
      <c r="OD343" s="266"/>
      <c r="OE343" s="266"/>
      <c r="OF343" s="266"/>
      <c r="OG343" s="266"/>
      <c r="OH343" s="266"/>
      <c r="OI343" s="266"/>
      <c r="OJ343" s="266"/>
      <c r="OK343" s="266"/>
      <c r="OL343" s="266"/>
      <c r="OM343" s="266"/>
      <c r="ON343" s="267"/>
    </row>
    <row r="344" spans="1:404">
      <c r="A344" s="261">
        <v>719</v>
      </c>
      <c r="B344" s="265">
        <v>2.0517000000000001E-2</v>
      </c>
      <c r="C344" s="265">
        <v>1.9897000000000001E-2</v>
      </c>
      <c r="D344" s="265">
        <v>2.0031E-2</v>
      </c>
      <c r="E344" s="265">
        <v>2.1797E-2</v>
      </c>
      <c r="F344" s="265">
        <v>1.9480000000000001E-2</v>
      </c>
      <c r="G344" s="265">
        <v>1.6988E-2</v>
      </c>
      <c r="H344" s="265">
        <v>6.3435000000000005E-2</v>
      </c>
      <c r="I344" s="265">
        <v>0.13414000000000001</v>
      </c>
      <c r="J344" s="265">
        <v>0.1195</v>
      </c>
      <c r="K344" s="265">
        <v>1.0883E-2</v>
      </c>
      <c r="L344" s="265">
        <v>1.3152E-2</v>
      </c>
      <c r="M344" s="265">
        <v>1.7597999999999999E-2</v>
      </c>
      <c r="N344" s="265">
        <v>7.2453000000000004E-2</v>
      </c>
      <c r="O344" s="265">
        <v>3.3895000000000002E-2</v>
      </c>
      <c r="P344" s="265">
        <v>1.7374000000000001E-2</v>
      </c>
      <c r="Q344" s="265">
        <v>1.0158E-2</v>
      </c>
      <c r="R344" s="265">
        <v>2.2976E-2</v>
      </c>
      <c r="S344" s="265">
        <v>0.10176</v>
      </c>
      <c r="T344" s="265">
        <v>6.4568E-2</v>
      </c>
      <c r="U344" s="265">
        <v>8.7906999999999999E-2</v>
      </c>
      <c r="V344" s="265">
        <v>4.8374E-2</v>
      </c>
      <c r="W344" s="265">
        <v>2.0036000000000002E-2</v>
      </c>
      <c r="X344" s="265">
        <v>1.3533E-2</v>
      </c>
      <c r="Y344" s="265">
        <v>1.9188E-2</v>
      </c>
      <c r="Z344" s="265">
        <v>1.2393E-2</v>
      </c>
      <c r="AA344" s="265">
        <v>2.3344E-2</v>
      </c>
      <c r="AB344" s="265">
        <v>1.5994999999999999E-2</v>
      </c>
      <c r="AC344" s="265">
        <v>0.14018</v>
      </c>
      <c r="AD344" s="265">
        <v>9.4840999999999995E-2</v>
      </c>
      <c r="AE344" s="265">
        <v>4.5176000000000001E-3</v>
      </c>
      <c r="AF344" s="265">
        <v>6.4121999999999998E-3</v>
      </c>
      <c r="AG344" s="265">
        <v>8.7200000000000005E-4</v>
      </c>
      <c r="AH344" s="265">
        <v>4.9148000000000004E-3</v>
      </c>
      <c r="AI344" s="265">
        <v>9.1305999999999991E-3</v>
      </c>
      <c r="AJ344" s="265">
        <v>6.973E-3</v>
      </c>
      <c r="AK344" s="265">
        <v>3.8815999999999998E-3</v>
      </c>
      <c r="AL344" s="265">
        <v>9.0221999999999993E-3</v>
      </c>
      <c r="AM344" s="265">
        <v>4.6572000000000002E-3</v>
      </c>
      <c r="AN344" s="265">
        <v>3.8758E-3</v>
      </c>
      <c r="AO344" s="265">
        <v>6.9232E-3</v>
      </c>
      <c r="AP344" s="265">
        <v>1.0674E-3</v>
      </c>
      <c r="AQ344" s="265">
        <v>2.7033999999999999E-3</v>
      </c>
      <c r="AR344" s="265">
        <v>7.6099999999999996E-3</v>
      </c>
      <c r="AS344" s="265">
        <v>3.6646000000000001E-3</v>
      </c>
      <c r="AT344" s="265">
        <v>3.5528000000000001E-3</v>
      </c>
      <c r="AU344" s="265">
        <v>8.4861999999999993E-3</v>
      </c>
      <c r="AV344" s="265">
        <v>5.2344000000000002E-3</v>
      </c>
      <c r="AW344" s="265">
        <v>2.1940000000000002E-3</v>
      </c>
      <c r="AX344" s="265">
        <v>4.6372000000000002E-3</v>
      </c>
      <c r="AY344" s="265">
        <v>4.0416000000000002E-3</v>
      </c>
      <c r="AZ344" s="265">
        <v>7.5739999999999998E-4</v>
      </c>
      <c r="BA344" s="265">
        <v>1.1298000000000001E-2</v>
      </c>
      <c r="BB344" s="265">
        <v>1.1298000000000001E-2</v>
      </c>
      <c r="BC344" s="265">
        <v>1.1289E-2</v>
      </c>
      <c r="BD344" s="265">
        <v>1.1298000000000001E-2</v>
      </c>
      <c r="BE344" s="265">
        <v>2.8267E-2</v>
      </c>
      <c r="BF344" s="265">
        <v>2.5641000000000001E-2</v>
      </c>
      <c r="BG344" s="265">
        <v>0.14413999999999999</v>
      </c>
      <c r="BH344" s="265">
        <v>0.14365</v>
      </c>
      <c r="BI344" s="265">
        <v>0.40227000000000002</v>
      </c>
      <c r="BJ344" s="265">
        <v>0.36563000000000001</v>
      </c>
      <c r="BK344" s="265">
        <v>7.7922000000000005E-2</v>
      </c>
      <c r="BL344" s="265">
        <v>0.15878</v>
      </c>
      <c r="BM344" s="265">
        <v>0.10244</v>
      </c>
      <c r="BN344" s="265">
        <v>0.18029000000000001</v>
      </c>
      <c r="BO344" s="265">
        <v>0.26</v>
      </c>
      <c r="BP344" s="265">
        <v>1.4293E-2</v>
      </c>
      <c r="BQ344" s="265">
        <v>0.11797000000000001</v>
      </c>
      <c r="BR344" s="265">
        <v>0.17197000000000001</v>
      </c>
      <c r="BS344" s="265">
        <v>0.11681999999999999</v>
      </c>
      <c r="BT344" s="265">
        <v>0.16361999999999999</v>
      </c>
      <c r="BU344" s="265">
        <v>9.6336000000000008E-3</v>
      </c>
      <c r="BV344" s="265">
        <v>3.9805999999999999E-3</v>
      </c>
      <c r="BW344" s="265">
        <v>1.9345000000000001E-2</v>
      </c>
      <c r="BX344" s="265">
        <v>1.107E-2</v>
      </c>
      <c r="BY344" s="265">
        <v>0.87419999999999998</v>
      </c>
      <c r="BZ344" s="265">
        <v>0.88841999999999999</v>
      </c>
      <c r="CA344" s="265">
        <v>0.89400000000000002</v>
      </c>
      <c r="CB344" s="265">
        <v>0.95413000000000003</v>
      </c>
      <c r="CC344" s="265">
        <v>0.98806000000000005</v>
      </c>
      <c r="CD344" s="265">
        <v>0.87351000000000001</v>
      </c>
      <c r="CE344" s="265">
        <v>0.82184000000000001</v>
      </c>
      <c r="CF344" s="265">
        <v>0.88166999999999995</v>
      </c>
      <c r="CG344" s="265">
        <v>0.83328999999999998</v>
      </c>
      <c r="CH344" s="265">
        <v>0.84238000000000002</v>
      </c>
      <c r="CI344" s="265">
        <v>0.86014000000000002</v>
      </c>
      <c r="CJ344" s="265">
        <v>0.85189999999999999</v>
      </c>
      <c r="CK344" s="265">
        <v>0.90746000000000004</v>
      </c>
      <c r="CL344" s="265">
        <v>0.85575999999999997</v>
      </c>
      <c r="CM344" s="265">
        <v>2.7508999999999999E-2</v>
      </c>
      <c r="CN344" s="265">
        <v>1.0101000000000001E-2</v>
      </c>
      <c r="CO344" s="265">
        <v>2.9617999999999998E-2</v>
      </c>
      <c r="CP344" s="265">
        <v>2.3213000000000001E-2</v>
      </c>
      <c r="CQ344" s="265">
        <v>2.2109E-2</v>
      </c>
      <c r="CR344" s="265">
        <v>1.2E-2</v>
      </c>
      <c r="CS344" s="265">
        <v>1.0204E-2</v>
      </c>
      <c r="CT344" s="265">
        <v>2.0618999999999998E-2</v>
      </c>
      <c r="CU344" s="265">
        <v>1.2E-2</v>
      </c>
      <c r="CV344" s="265">
        <v>2.5950000000000001E-2</v>
      </c>
      <c r="CW344" s="265">
        <v>3.0303E-2</v>
      </c>
      <c r="CX344" s="265">
        <v>1.2371E-2</v>
      </c>
      <c r="CY344" s="265">
        <v>2.2681E-2</v>
      </c>
      <c r="CZ344" s="265">
        <v>5.9882999999999999E-2</v>
      </c>
      <c r="DA344" s="265">
        <v>4.5761000000000003E-2</v>
      </c>
      <c r="DB344" s="265">
        <v>1.0101000000000001E-2</v>
      </c>
      <c r="DC344" s="265">
        <v>1.0309E-2</v>
      </c>
      <c r="DD344" s="265">
        <v>2.0202000000000002E-3</v>
      </c>
      <c r="DE344" s="265">
        <v>1.0309E-2</v>
      </c>
      <c r="DF344" s="265">
        <v>1.1239999999999999E-4</v>
      </c>
      <c r="DG344" s="265">
        <v>1.7100000000000001E-4</v>
      </c>
      <c r="DH344" s="265">
        <v>1.1311E-2</v>
      </c>
      <c r="DI344" s="265">
        <v>0</v>
      </c>
      <c r="DJ344" s="265">
        <v>0</v>
      </c>
      <c r="DK344" s="265">
        <v>0</v>
      </c>
      <c r="DL344" s="265">
        <v>0</v>
      </c>
      <c r="DM344" s="265">
        <v>3.3560000000000003E-4</v>
      </c>
      <c r="DN344" s="265">
        <v>0</v>
      </c>
      <c r="DO344" s="265">
        <v>0</v>
      </c>
      <c r="DP344" s="265">
        <v>0</v>
      </c>
      <c r="DQ344" s="265">
        <v>0</v>
      </c>
      <c r="DR344" s="265">
        <v>2.8040000000000001E-3</v>
      </c>
      <c r="DS344" s="265">
        <v>6.5853999999999999E-3</v>
      </c>
      <c r="DT344" s="265">
        <v>7.7353999999999999E-3</v>
      </c>
      <c r="DU344" s="265">
        <v>0</v>
      </c>
      <c r="DV344" s="265">
        <v>0</v>
      </c>
      <c r="DW344" s="265">
        <v>0</v>
      </c>
      <c r="DX344" s="265">
        <v>4.548E-4</v>
      </c>
      <c r="DY344" s="265">
        <v>1.8645999999999999E-3</v>
      </c>
      <c r="DZ344" s="265">
        <v>0</v>
      </c>
      <c r="EA344" s="265">
        <v>0</v>
      </c>
      <c r="EB344" s="265">
        <v>0</v>
      </c>
      <c r="EC344" s="265">
        <v>0</v>
      </c>
      <c r="ED344" s="265">
        <v>0</v>
      </c>
      <c r="EE344" s="265">
        <v>0</v>
      </c>
      <c r="EF344" s="265">
        <v>8.2220000000000004E-4</v>
      </c>
      <c r="EG344" s="265">
        <v>0</v>
      </c>
      <c r="EH344" s="265">
        <v>0</v>
      </c>
      <c r="EI344" s="265">
        <v>2.0407999999999999E-2</v>
      </c>
      <c r="EJ344" s="265">
        <v>2.0618999999999998E-2</v>
      </c>
      <c r="EK344" s="265">
        <v>8.0808000000000008E-3</v>
      </c>
      <c r="EL344" s="265">
        <v>1.0416999999999999E-2</v>
      </c>
      <c r="EM344" s="265">
        <v>0</v>
      </c>
      <c r="EN344" s="265">
        <v>0</v>
      </c>
      <c r="EO344" s="265">
        <v>6.0222999999999999E-2</v>
      </c>
      <c r="EP344" s="265">
        <v>2.7762999999999999E-2</v>
      </c>
      <c r="EQ344" s="265">
        <v>1.1479999999999999E-3</v>
      </c>
      <c r="ER344" s="265">
        <v>1.2068000000000001E-3</v>
      </c>
      <c r="ES344" s="265">
        <v>1.1604E-3</v>
      </c>
      <c r="ET344" s="265">
        <v>1.3254E-3</v>
      </c>
      <c r="EU344" s="265">
        <v>1.1884E-3</v>
      </c>
      <c r="EV344" s="265">
        <v>9.1500000000000001E-4</v>
      </c>
      <c r="EW344" s="265">
        <v>1.0349999999999999E-3</v>
      </c>
      <c r="EX344" s="265">
        <v>1.274E-3</v>
      </c>
      <c r="EY344" s="265">
        <v>9.9799999999999997E-4</v>
      </c>
      <c r="EZ344" s="265">
        <v>3.0505000000000001E-2</v>
      </c>
      <c r="FA344" s="265">
        <v>1.2852E-3</v>
      </c>
      <c r="FB344" s="265">
        <v>1.3014000000000001E-3</v>
      </c>
      <c r="FC344" s="265">
        <v>1.1054000000000001E-3</v>
      </c>
      <c r="FD344" s="265">
        <v>1.4084E-3</v>
      </c>
      <c r="FE344" s="265">
        <v>1.0096E-3</v>
      </c>
      <c r="FF344" s="265">
        <v>1.3492000000000001E-3</v>
      </c>
      <c r="FG344" s="265">
        <v>1.4863999999999999E-3</v>
      </c>
      <c r="FH344" s="265">
        <v>1.2072000000000001E-3</v>
      </c>
      <c r="FI344" s="265">
        <v>1.1398000000000001E-3</v>
      </c>
      <c r="FJ344" s="265">
        <v>0</v>
      </c>
      <c r="FK344" s="265">
        <v>0</v>
      </c>
      <c r="FL344" s="265">
        <v>1.4239999999999999E-2</v>
      </c>
      <c r="FM344" s="265">
        <v>1.5729E-2</v>
      </c>
      <c r="FN344" s="265">
        <v>0.14749000000000001</v>
      </c>
      <c r="FO344" s="265">
        <v>0.22600000000000001</v>
      </c>
      <c r="FP344" s="265">
        <v>3.8843000000000003E-2</v>
      </c>
      <c r="FQ344" s="265">
        <v>0.18758</v>
      </c>
      <c r="FR344" s="265">
        <v>0.11754000000000001</v>
      </c>
      <c r="FS344" s="265">
        <v>0.11355</v>
      </c>
      <c r="FT344" s="265">
        <v>0.27154</v>
      </c>
      <c r="FU344" s="265">
        <v>0.27109</v>
      </c>
      <c r="FV344" s="265">
        <v>9.758E-2</v>
      </c>
      <c r="FW344" s="265">
        <v>4.6185999999999998E-2</v>
      </c>
      <c r="FX344" s="265">
        <v>0.17449999999999999</v>
      </c>
      <c r="FY344" s="265">
        <v>4.1909000000000002E-2</v>
      </c>
      <c r="FZ344" s="265">
        <v>4.6185999999999998E-2</v>
      </c>
      <c r="GA344" s="265">
        <v>0.15912999999999999</v>
      </c>
      <c r="GB344" s="265">
        <v>7.4676999999999993E-2</v>
      </c>
      <c r="GC344" s="265">
        <v>8.1753999999999993E-2</v>
      </c>
      <c r="GD344" s="265">
        <v>0.25522</v>
      </c>
      <c r="GE344" s="265">
        <v>0.13943</v>
      </c>
      <c r="GF344" s="265">
        <v>0.16750999999999999</v>
      </c>
      <c r="GG344" s="265">
        <v>7.0914000000000005E-2</v>
      </c>
      <c r="GH344" s="265">
        <v>8.0292000000000002E-2</v>
      </c>
      <c r="GI344" s="265">
        <v>6.9142999999999996E-2</v>
      </c>
      <c r="GJ344" s="265">
        <v>0.22555</v>
      </c>
      <c r="GK344" s="265">
        <v>0.23793</v>
      </c>
      <c r="GL344" s="265">
        <v>0.11978</v>
      </c>
      <c r="GM344" s="265">
        <v>0.20519999999999999</v>
      </c>
      <c r="GN344" s="265">
        <v>0.10374</v>
      </c>
      <c r="GO344" s="265">
        <v>0.21770999999999999</v>
      </c>
      <c r="GP344" s="265">
        <v>0.16144</v>
      </c>
      <c r="GQ344" s="265">
        <v>0.16558</v>
      </c>
      <c r="GR344" s="265">
        <v>0.14912</v>
      </c>
      <c r="GS344" s="265">
        <v>0.17133000000000001</v>
      </c>
      <c r="GT344" s="265">
        <v>0.16658000000000001</v>
      </c>
      <c r="GU344" s="265">
        <v>0.16811999999999999</v>
      </c>
      <c r="GV344" s="265">
        <v>0.16667000000000001</v>
      </c>
      <c r="GW344" s="265">
        <v>0.13027</v>
      </c>
      <c r="GX344" s="265">
        <v>0.21604999999999999</v>
      </c>
      <c r="GY344" s="265">
        <v>4.6275999999999998E-2</v>
      </c>
      <c r="GZ344" s="265">
        <v>3.5295E-2</v>
      </c>
      <c r="HA344" s="265">
        <v>0.20107</v>
      </c>
      <c r="HB344" s="265">
        <v>0.17977000000000001</v>
      </c>
      <c r="HC344" s="265">
        <v>0.15828</v>
      </c>
      <c r="HD344" s="265">
        <v>0.10299999999999999</v>
      </c>
      <c r="HE344" s="265">
        <v>0.2162</v>
      </c>
      <c r="HF344" s="265">
        <v>9.017E-2</v>
      </c>
      <c r="HG344" s="265">
        <v>0.21653</v>
      </c>
      <c r="HH344" s="265">
        <v>0.21643999999999999</v>
      </c>
      <c r="HI344" s="265">
        <v>0.2157</v>
      </c>
      <c r="HJ344" s="265">
        <v>0.10202</v>
      </c>
      <c r="HK344" s="265">
        <v>0.24782999999999999</v>
      </c>
      <c r="HL344" s="265">
        <v>0.22239</v>
      </c>
      <c r="HM344" s="265">
        <v>0.16522000000000001</v>
      </c>
      <c r="HN344" s="265">
        <v>0.15992999999999999</v>
      </c>
      <c r="HO344" s="265">
        <v>0.15909000000000001</v>
      </c>
      <c r="HP344" s="265">
        <v>0.17391000000000001</v>
      </c>
      <c r="HQ344" s="265">
        <v>0.10061</v>
      </c>
      <c r="HR344" s="265">
        <v>9.5731999999999998E-2</v>
      </c>
      <c r="HS344" s="265">
        <v>0.13592000000000001</v>
      </c>
      <c r="HT344" s="265">
        <v>9.3403E-2</v>
      </c>
      <c r="HU344" s="265">
        <v>9.6174999999999997E-2</v>
      </c>
      <c r="HV344" s="265">
        <v>0.16019</v>
      </c>
      <c r="HW344" s="265">
        <v>6.4406000000000005E-2</v>
      </c>
      <c r="HX344" s="265">
        <v>8.8776999999999995E-2</v>
      </c>
      <c r="HY344" s="265">
        <v>4.6967000000000002E-2</v>
      </c>
      <c r="HZ344" s="265">
        <v>0.11355999999999999</v>
      </c>
      <c r="IA344" s="265">
        <v>0.14166000000000001</v>
      </c>
      <c r="IB344" s="265">
        <v>0.14532</v>
      </c>
      <c r="IC344" s="265">
        <v>0.14204</v>
      </c>
      <c r="ID344" s="265">
        <v>0.14476</v>
      </c>
      <c r="IE344" s="265">
        <v>0.14033000000000001</v>
      </c>
      <c r="IF344" s="265">
        <v>0.14979999999999999</v>
      </c>
      <c r="IG344" s="265">
        <v>0.18004999999999999</v>
      </c>
      <c r="IH344" s="265">
        <v>0.2205</v>
      </c>
      <c r="II344" s="265">
        <v>0.10113999999999999</v>
      </c>
      <c r="IJ344" s="265">
        <v>0.1278</v>
      </c>
      <c r="IK344" s="265">
        <v>0.12756000000000001</v>
      </c>
      <c r="IL344" s="265">
        <v>0.19649</v>
      </c>
      <c r="IM344" s="265">
        <v>0.11173</v>
      </c>
      <c r="IN344" s="265">
        <v>8.0876000000000003E-2</v>
      </c>
      <c r="IO344" s="265">
        <v>1.9310999999999998E-2</v>
      </c>
      <c r="IP344" s="265">
        <v>0.18129999999999999</v>
      </c>
      <c r="IQ344" s="265">
        <v>0.16209000000000001</v>
      </c>
      <c r="IR344" s="265">
        <v>7.1995000000000003E-2</v>
      </c>
      <c r="IS344" s="265">
        <v>0.23341000000000001</v>
      </c>
      <c r="IT344" s="265">
        <v>6.2769000000000005E-2</v>
      </c>
      <c r="IU344" s="265">
        <v>0.17534</v>
      </c>
      <c r="IV344" s="265">
        <v>0.26844000000000001</v>
      </c>
      <c r="IW344" s="265">
        <v>0.12931000000000001</v>
      </c>
      <c r="IX344" s="265">
        <v>0.17523</v>
      </c>
      <c r="IY344" s="265">
        <v>0.10381</v>
      </c>
      <c r="IZ344" s="265">
        <v>0.10081</v>
      </c>
      <c r="JA344" s="265">
        <v>0.10308</v>
      </c>
      <c r="JB344" s="265">
        <v>9.9137000000000003E-2</v>
      </c>
      <c r="JC344" s="265">
        <v>0.10567</v>
      </c>
      <c r="JD344" s="265">
        <v>0.11208</v>
      </c>
      <c r="JE344" s="265">
        <v>0.20695</v>
      </c>
      <c r="JF344" s="265">
        <v>4.8641999999999998E-2</v>
      </c>
      <c r="JG344" s="265">
        <v>0.15522</v>
      </c>
      <c r="JH344" s="265">
        <v>0.11498</v>
      </c>
      <c r="JI344" s="265">
        <v>8.5989999999999997E-2</v>
      </c>
      <c r="JJ344" s="265">
        <v>8.9153999999999997E-2</v>
      </c>
      <c r="JK344" s="265">
        <v>0.11457000000000001</v>
      </c>
      <c r="JL344" s="265">
        <v>0.11622</v>
      </c>
      <c r="JM344" s="265">
        <v>0.19839999999999999</v>
      </c>
      <c r="JN344" s="265">
        <v>0.13630999999999999</v>
      </c>
      <c r="JO344" s="265">
        <v>0.16172</v>
      </c>
      <c r="JP344" s="265">
        <v>5.5760999999999998E-2</v>
      </c>
      <c r="JQ344" s="265">
        <v>0.16384000000000001</v>
      </c>
      <c r="JR344" s="265">
        <v>0.13325999999999999</v>
      </c>
      <c r="JS344" s="265">
        <v>0.12748999999999999</v>
      </c>
      <c r="JT344" s="265">
        <v>3.4393E-2</v>
      </c>
      <c r="JU344" s="265">
        <v>0.12107999999999999</v>
      </c>
      <c r="JV344" s="265">
        <v>0.11214</v>
      </c>
      <c r="JW344" s="265">
        <v>0.16447999999999999</v>
      </c>
      <c r="JX344" s="265">
        <v>0.16467000000000001</v>
      </c>
      <c r="JY344" s="265">
        <v>0.16238</v>
      </c>
      <c r="JZ344" s="265">
        <v>0.15143999999999999</v>
      </c>
      <c r="KA344" s="265">
        <v>0.25340000000000001</v>
      </c>
      <c r="KB344" s="265">
        <v>0.33295000000000002</v>
      </c>
      <c r="KC344" s="265">
        <v>4.9863999999999999E-2</v>
      </c>
      <c r="KD344" s="265">
        <v>3.7434000000000002E-2</v>
      </c>
      <c r="KE344" s="265">
        <v>4.0139000000000001E-2</v>
      </c>
      <c r="KF344" s="265">
        <v>4.3355999999999999E-2</v>
      </c>
      <c r="KG344" s="265">
        <v>4.1348999999999997E-2</v>
      </c>
      <c r="KH344" s="265">
        <v>0.15787000000000001</v>
      </c>
      <c r="KI344" s="265">
        <v>0.11944</v>
      </c>
      <c r="KJ344" s="265">
        <v>0.11655</v>
      </c>
      <c r="KK344" s="265">
        <v>0.28236</v>
      </c>
      <c r="KL344" s="265">
        <v>0.24293999999999999</v>
      </c>
      <c r="KM344" s="265">
        <v>0.76168999999999998</v>
      </c>
      <c r="KN344" s="265">
        <v>0.68838999999999995</v>
      </c>
      <c r="KO344" s="265">
        <v>0.60855999999999999</v>
      </c>
      <c r="KP344" s="265">
        <v>4.3009156866295698E-3</v>
      </c>
      <c r="KQ344" s="265">
        <v>0.47825000000000001</v>
      </c>
      <c r="KR344" s="265">
        <v>0.43337999999999999</v>
      </c>
      <c r="KS344" s="265">
        <v>0.39839000000000002</v>
      </c>
      <c r="KT344" s="265">
        <v>0.80319868474575407</v>
      </c>
      <c r="KU344" s="265">
        <v>0.68706</v>
      </c>
      <c r="KV344" s="265">
        <v>0.80322000000000005</v>
      </c>
      <c r="KW344" s="265">
        <v>0.84118000000000004</v>
      </c>
      <c r="KX344" s="265">
        <v>0.89102000000000003</v>
      </c>
      <c r="KY344" s="265">
        <v>0.95901000000000003</v>
      </c>
      <c r="KZ344" s="265">
        <v>0.99983999999999995</v>
      </c>
      <c r="LA344" s="265">
        <v>0.97223999999999999</v>
      </c>
      <c r="LB344" s="265">
        <v>0.90178999999999998</v>
      </c>
      <c r="LC344" s="265">
        <v>1</v>
      </c>
      <c r="LD344" s="265">
        <v>0</v>
      </c>
      <c r="LE344" s="265">
        <v>0</v>
      </c>
      <c r="LF344" s="265">
        <v>0</v>
      </c>
      <c r="LG344" s="265">
        <v>0</v>
      </c>
      <c r="LH344" s="431">
        <v>2.1325304987840354E-4</v>
      </c>
      <c r="LI344" s="431">
        <v>1.8431925855111331E-4</v>
      </c>
      <c r="LJ344" s="431">
        <v>1.5912472736090422E-4</v>
      </c>
      <c r="LK344" s="431">
        <v>7.6544791227206588E-5</v>
      </c>
      <c r="LL344" s="431">
        <v>1.0604242561385036E-4</v>
      </c>
      <c r="LM344" s="431">
        <v>5.0235561502631754E-5</v>
      </c>
      <c r="LN344" s="431">
        <v>8.1141028204001486E-5</v>
      </c>
      <c r="LO344" s="431">
        <v>2.5504114091745578E-5</v>
      </c>
      <c r="LP344" s="431">
        <v>5.4218166042119265E-5</v>
      </c>
      <c r="LQ344" s="431">
        <v>1.1759858352888841E-5</v>
      </c>
      <c r="LR344" s="431">
        <v>1.8461568106431514E-4</v>
      </c>
      <c r="LS344" s="431">
        <v>1.1884340347023681E-4</v>
      </c>
      <c r="LT344" s="431">
        <v>1.9238120876252651E-4</v>
      </c>
      <c r="LU344" s="431">
        <v>7.1659247623756528E-5</v>
      </c>
      <c r="LV344" s="431">
        <v>9.0916619228664786E-5</v>
      </c>
      <c r="LW344" s="431">
        <v>3.8652055081911385E-5</v>
      </c>
      <c r="LX344" s="431">
        <v>8.5495215898845345E-5</v>
      </c>
      <c r="LY344" s="431">
        <v>2.9942293622298166E-5</v>
      </c>
      <c r="LZ344" s="431">
        <v>2.1370543981902301E-4</v>
      </c>
      <c r="MA344" s="431">
        <v>1.2628042895812541E-4</v>
      </c>
      <c r="MB344" s="431">
        <v>1.8448090122547001E-4</v>
      </c>
      <c r="MC344" s="431">
        <v>9.669364953879267E-5</v>
      </c>
      <c r="MD344" s="431">
        <v>8.6095344158820808E-5</v>
      </c>
      <c r="ME344" s="431">
        <v>1.1384871322661638E-4</v>
      </c>
      <c r="MF344" s="431">
        <v>1.4277579612098634E-4</v>
      </c>
      <c r="MG344" s="431">
        <v>9.8662552773021162E-5</v>
      </c>
      <c r="MH344" s="266"/>
      <c r="MI344" s="266"/>
      <c r="MJ344" s="266"/>
      <c r="MK344" s="266"/>
      <c r="ML344" s="266"/>
      <c r="MM344" s="266"/>
      <c r="MN344" s="266"/>
      <c r="MO344" s="266"/>
      <c r="MP344" s="266"/>
      <c r="MQ344" s="266"/>
      <c r="MR344" s="266"/>
      <c r="MS344" s="266"/>
      <c r="MT344" s="266"/>
      <c r="MU344" s="266"/>
      <c r="MV344" s="266"/>
      <c r="MW344" s="266"/>
      <c r="MX344" s="266"/>
      <c r="MY344" s="266"/>
      <c r="MZ344" s="266"/>
      <c r="NA344" s="266"/>
      <c r="NB344" s="266"/>
      <c r="NC344" s="266"/>
      <c r="ND344" s="266"/>
      <c r="NE344" s="266"/>
      <c r="NF344" s="266"/>
      <c r="NG344" s="266"/>
      <c r="NH344" s="266"/>
      <c r="NI344" s="266"/>
      <c r="NJ344" s="266"/>
      <c r="NK344" s="266"/>
      <c r="NL344" s="266"/>
      <c r="NM344" s="266"/>
      <c r="NN344" s="266"/>
      <c r="NO344" s="266"/>
      <c r="NP344" s="266"/>
      <c r="NQ344" s="266"/>
      <c r="NR344" s="266"/>
      <c r="NS344" s="266"/>
      <c r="NT344" s="266"/>
      <c r="NU344" s="266"/>
      <c r="NV344" s="266"/>
      <c r="NW344" s="266"/>
      <c r="NX344" s="266"/>
      <c r="NY344" s="266"/>
      <c r="NZ344" s="266"/>
      <c r="OA344" s="266"/>
      <c r="OB344" s="266"/>
      <c r="OC344" s="266"/>
      <c r="OD344" s="266"/>
      <c r="OE344" s="266"/>
      <c r="OF344" s="266"/>
      <c r="OG344" s="266"/>
      <c r="OH344" s="266"/>
      <c r="OI344" s="266"/>
      <c r="OJ344" s="266"/>
      <c r="OK344" s="266"/>
      <c r="OL344" s="266"/>
      <c r="OM344" s="266"/>
      <c r="ON344" s="267"/>
    </row>
    <row r="345" spans="1:404">
      <c r="A345" s="261">
        <v>720</v>
      </c>
      <c r="B345" s="265">
        <v>2.0150999999999999E-2</v>
      </c>
      <c r="C345" s="265">
        <v>1.9439999999999999E-2</v>
      </c>
      <c r="D345" s="265">
        <v>1.9466000000000001E-2</v>
      </c>
      <c r="E345" s="265">
        <v>2.1135999999999999E-2</v>
      </c>
      <c r="F345" s="265">
        <v>1.9136E-2</v>
      </c>
      <c r="G345" s="265">
        <v>1.6559000000000001E-2</v>
      </c>
      <c r="H345" s="265">
        <v>6.1849000000000001E-2</v>
      </c>
      <c r="I345" s="265">
        <v>0.13078999999999999</v>
      </c>
      <c r="J345" s="265">
        <v>0.11649</v>
      </c>
      <c r="K345" s="265">
        <v>6.6490000000000004E-3</v>
      </c>
      <c r="L345" s="265">
        <v>7.8250000000000004E-3</v>
      </c>
      <c r="M345" s="265">
        <v>1.0359999999999999E-2</v>
      </c>
      <c r="N345" s="265">
        <v>6.8864999999999996E-2</v>
      </c>
      <c r="O345" s="265">
        <v>3.2291E-2</v>
      </c>
      <c r="P345" s="265">
        <v>1.7188999999999999E-2</v>
      </c>
      <c r="Q345" s="265">
        <v>9.6489999999999996E-3</v>
      </c>
      <c r="R345" s="265">
        <v>2.2571000000000001E-2</v>
      </c>
      <c r="S345" s="265">
        <v>9.9279999999999993E-2</v>
      </c>
      <c r="T345" s="265">
        <v>6.2719999999999998E-2</v>
      </c>
      <c r="U345" s="265">
        <v>8.6778999999999995E-2</v>
      </c>
      <c r="V345" s="265">
        <v>4.8627999999999998E-2</v>
      </c>
      <c r="W345" s="265">
        <v>1.4560999999999999E-2</v>
      </c>
      <c r="X345" s="265">
        <v>1.2101000000000001E-2</v>
      </c>
      <c r="Y345" s="265">
        <v>1.6798E-2</v>
      </c>
      <c r="Z345" s="265">
        <v>1.1653999999999999E-2</v>
      </c>
      <c r="AA345" s="265">
        <v>2.3178000000000001E-2</v>
      </c>
      <c r="AB345" s="265">
        <v>1.5890999999999999E-2</v>
      </c>
      <c r="AC345" s="265">
        <v>0.13678999999999999</v>
      </c>
      <c r="AD345" s="265">
        <v>9.2406000000000002E-2</v>
      </c>
      <c r="AE345" s="265">
        <v>3.9119999999999997E-3</v>
      </c>
      <c r="AF345" s="265">
        <v>5.0749999999999997E-3</v>
      </c>
      <c r="AG345" s="265">
        <v>0</v>
      </c>
      <c r="AH345" s="265">
        <v>3.8019999999999998E-3</v>
      </c>
      <c r="AI345" s="265">
        <v>3.2299999999999998E-3</v>
      </c>
      <c r="AJ345" s="265">
        <v>5.7749999999999998E-3</v>
      </c>
      <c r="AK345" s="265">
        <v>2.6359999999999999E-3</v>
      </c>
      <c r="AL345" s="265">
        <v>3.4129999999999998E-3</v>
      </c>
      <c r="AM345" s="265">
        <v>3.8019999999999998E-3</v>
      </c>
      <c r="AN345" s="265">
        <v>2.5690000000000001E-3</v>
      </c>
      <c r="AO345" s="265">
        <v>2.431E-3</v>
      </c>
      <c r="AP345" s="265">
        <v>0</v>
      </c>
      <c r="AQ345" s="265">
        <v>1.763E-3</v>
      </c>
      <c r="AR345" s="265">
        <v>3.588E-3</v>
      </c>
      <c r="AS345" s="265">
        <v>2.751E-3</v>
      </c>
      <c r="AT345" s="265">
        <v>2.898E-3</v>
      </c>
      <c r="AU345" s="265">
        <v>5.176E-3</v>
      </c>
      <c r="AV345" s="265">
        <v>4.6680000000000003E-3</v>
      </c>
      <c r="AW345" s="265">
        <v>0</v>
      </c>
      <c r="AX345" s="265">
        <v>3.186E-3</v>
      </c>
      <c r="AY345" s="265">
        <v>2.869E-3</v>
      </c>
      <c r="AZ345" s="265">
        <v>0</v>
      </c>
      <c r="BA345" s="265">
        <v>5.3270000000000001E-3</v>
      </c>
      <c r="BB345" s="265">
        <v>5.3270000000000001E-3</v>
      </c>
      <c r="BC345" s="265">
        <v>5.3229999999999996E-3</v>
      </c>
      <c r="BD345" s="265">
        <v>5.3270000000000001E-3</v>
      </c>
      <c r="BE345" s="265">
        <v>2.8225E-2</v>
      </c>
      <c r="BF345" s="265">
        <v>2.5713E-2</v>
      </c>
      <c r="BG345" s="265">
        <v>0.14294999999999999</v>
      </c>
      <c r="BH345" s="265">
        <v>0.14227000000000001</v>
      </c>
      <c r="BI345" s="265">
        <v>0.40023999999999998</v>
      </c>
      <c r="BJ345" s="265">
        <v>0.36342000000000002</v>
      </c>
      <c r="BK345" s="265">
        <v>7.7922000000000005E-2</v>
      </c>
      <c r="BL345" s="265">
        <v>0.15959999999999999</v>
      </c>
      <c r="BM345" s="265">
        <v>9.7560999999999995E-2</v>
      </c>
      <c r="BN345" s="265">
        <v>0.18234</v>
      </c>
      <c r="BO345" s="265">
        <v>0.24285999999999999</v>
      </c>
      <c r="BP345" s="265">
        <v>1.4231000000000001E-2</v>
      </c>
      <c r="BQ345" s="265">
        <v>0.11756</v>
      </c>
      <c r="BR345" s="265">
        <v>0.17065</v>
      </c>
      <c r="BS345" s="265">
        <v>0.11663999999999999</v>
      </c>
      <c r="BT345" s="265">
        <v>0.16406999999999999</v>
      </c>
      <c r="BU345" s="265">
        <v>9.7540000000000005E-3</v>
      </c>
      <c r="BV345" s="265">
        <v>4.078E-3</v>
      </c>
      <c r="BW345" s="265">
        <v>1.9467000000000002E-2</v>
      </c>
      <c r="BX345" s="265">
        <v>1.1782000000000001E-2</v>
      </c>
      <c r="BY345" s="265">
        <v>0.87633000000000005</v>
      </c>
      <c r="BZ345" s="265">
        <v>0.89166000000000001</v>
      </c>
      <c r="CA345" s="265">
        <v>0.89</v>
      </c>
      <c r="CB345" s="265">
        <v>0.95669999999999999</v>
      </c>
      <c r="CC345" s="265">
        <v>0.98692000000000002</v>
      </c>
      <c r="CD345" s="265">
        <v>0.87599000000000005</v>
      </c>
      <c r="CE345" s="265">
        <v>0.82452999999999999</v>
      </c>
      <c r="CF345" s="265">
        <v>0.88382000000000005</v>
      </c>
      <c r="CG345" s="265">
        <v>0.83428000000000002</v>
      </c>
      <c r="CH345" s="265">
        <v>0.84470000000000001</v>
      </c>
      <c r="CI345" s="265">
        <v>0.86285999999999996</v>
      </c>
      <c r="CJ345" s="265">
        <v>0.85443000000000002</v>
      </c>
      <c r="CK345" s="265">
        <v>0.90866000000000002</v>
      </c>
      <c r="CL345" s="265">
        <v>0.86207</v>
      </c>
      <c r="CM345" s="265">
        <v>2.6984000000000001E-2</v>
      </c>
      <c r="CN345" s="265">
        <v>1.0101000000000001E-2</v>
      </c>
      <c r="CO345" s="265">
        <v>2.9214E-2</v>
      </c>
      <c r="CP345" s="265">
        <v>2.2721000000000002E-2</v>
      </c>
      <c r="CQ345" s="265">
        <v>2.1641000000000001E-2</v>
      </c>
      <c r="CR345" s="265">
        <v>0.01</v>
      </c>
      <c r="CS345" s="265">
        <v>1.0204E-2</v>
      </c>
      <c r="CT345" s="265">
        <v>2.0618999999999998E-2</v>
      </c>
      <c r="CU345" s="265">
        <v>0.01</v>
      </c>
      <c r="CV345" s="265">
        <v>2.5526E-2</v>
      </c>
      <c r="CW345" s="265">
        <v>3.0303E-2</v>
      </c>
      <c r="CX345" s="265">
        <v>1.0309E-2</v>
      </c>
      <c r="CY345" s="265">
        <v>2.0618999999999998E-2</v>
      </c>
      <c r="CZ345" s="265">
        <v>5.8553000000000001E-2</v>
      </c>
      <c r="DA345" s="265">
        <v>4.4731E-2</v>
      </c>
      <c r="DB345" s="265">
        <v>1.0101000000000001E-2</v>
      </c>
      <c r="DC345" s="265">
        <v>1.0309E-2</v>
      </c>
      <c r="DD345" s="265">
        <v>0</v>
      </c>
      <c r="DE345" s="265">
        <v>1.0309E-2</v>
      </c>
      <c r="DF345" s="265">
        <v>1.3100000000000001E-4</v>
      </c>
      <c r="DG345" s="265">
        <v>1.9900000000000001E-4</v>
      </c>
      <c r="DH345" s="265">
        <v>1.1537E-2</v>
      </c>
      <c r="DI345" s="265">
        <v>0</v>
      </c>
      <c r="DJ345" s="265">
        <v>0</v>
      </c>
      <c r="DK345" s="265">
        <v>0</v>
      </c>
      <c r="DL345" s="265">
        <v>0</v>
      </c>
      <c r="DM345" s="265">
        <v>3.9199999999999999E-4</v>
      </c>
      <c r="DN345" s="265">
        <v>0</v>
      </c>
      <c r="DO345" s="265">
        <v>0</v>
      </c>
      <c r="DP345" s="265">
        <v>0</v>
      </c>
      <c r="DQ345" s="265">
        <v>0</v>
      </c>
      <c r="DR345" s="265">
        <v>2.7680000000000001E-3</v>
      </c>
      <c r="DS345" s="265">
        <v>6.3769999999999999E-3</v>
      </c>
      <c r="DT345" s="265">
        <v>7.1390000000000004E-3</v>
      </c>
      <c r="DU345" s="265">
        <v>0</v>
      </c>
      <c r="DV345" s="265">
        <v>0</v>
      </c>
      <c r="DW345" s="265">
        <v>0</v>
      </c>
      <c r="DX345" s="265">
        <v>4.0700000000000003E-4</v>
      </c>
      <c r="DY345" s="265">
        <v>1.7949999999999999E-3</v>
      </c>
      <c r="DZ345" s="265">
        <v>0</v>
      </c>
      <c r="EA345" s="265">
        <v>0</v>
      </c>
      <c r="EB345" s="265">
        <v>0</v>
      </c>
      <c r="EC345" s="265">
        <v>0</v>
      </c>
      <c r="ED345" s="265">
        <v>0</v>
      </c>
      <c r="EE345" s="265">
        <v>0</v>
      </c>
      <c r="EF345" s="265">
        <v>8.4699999999999999E-4</v>
      </c>
      <c r="EG345" s="265">
        <v>0</v>
      </c>
      <c r="EH345" s="265">
        <v>0</v>
      </c>
      <c r="EI345" s="265">
        <v>2.0407999999999999E-2</v>
      </c>
      <c r="EJ345" s="265">
        <v>2.0618999999999998E-2</v>
      </c>
      <c r="EK345" s="265">
        <v>1.0101000000000001E-2</v>
      </c>
      <c r="EL345" s="265">
        <v>1.0416999999999999E-2</v>
      </c>
      <c r="EM345" s="265">
        <v>0</v>
      </c>
      <c r="EN345" s="265">
        <v>0</v>
      </c>
      <c r="EO345" s="265">
        <v>5.8319000000000003E-2</v>
      </c>
      <c r="EP345" s="265">
        <v>2.6997E-2</v>
      </c>
      <c r="EQ345" s="265">
        <v>1.119E-3</v>
      </c>
      <c r="ER345" s="265">
        <v>1.225E-3</v>
      </c>
      <c r="ES345" s="265">
        <v>1.1299999999999999E-3</v>
      </c>
      <c r="ET345" s="265">
        <v>1.2949999999999999E-3</v>
      </c>
      <c r="EU345" s="265">
        <v>1.1479999999999999E-3</v>
      </c>
      <c r="EV345" s="265">
        <v>8.3299999999999997E-4</v>
      </c>
      <c r="EW345" s="265">
        <v>1.044E-3</v>
      </c>
      <c r="EX345" s="265">
        <v>1.2960000000000001E-3</v>
      </c>
      <c r="EY345" s="265">
        <v>9.8299999999999993E-4</v>
      </c>
      <c r="EZ345" s="265">
        <v>2.9555999999999999E-2</v>
      </c>
      <c r="FA345" s="265">
        <v>1.243E-3</v>
      </c>
      <c r="FB345" s="265">
        <v>1.286E-3</v>
      </c>
      <c r="FC345" s="265">
        <v>1.062E-3</v>
      </c>
      <c r="FD345" s="265">
        <v>1.397E-3</v>
      </c>
      <c r="FE345" s="265">
        <v>1.01E-3</v>
      </c>
      <c r="FF345" s="265">
        <v>1.325E-3</v>
      </c>
      <c r="FG345" s="265">
        <v>1.477E-3</v>
      </c>
      <c r="FH345" s="265">
        <v>1.1670000000000001E-3</v>
      </c>
      <c r="FI345" s="265">
        <v>1.103E-3</v>
      </c>
      <c r="FJ345" s="265">
        <v>0</v>
      </c>
      <c r="FK345" s="265">
        <v>0</v>
      </c>
      <c r="FL345" s="265">
        <v>1.3709000000000001E-2</v>
      </c>
      <c r="FM345" s="265">
        <v>1.5155E-2</v>
      </c>
      <c r="FN345" s="265">
        <v>0.14187</v>
      </c>
      <c r="FO345" s="265">
        <v>0.22</v>
      </c>
      <c r="FP345" s="265">
        <v>3.7802000000000002E-2</v>
      </c>
      <c r="FQ345" s="265">
        <v>0.18187</v>
      </c>
      <c r="FR345" s="265">
        <v>0.11344</v>
      </c>
      <c r="FS345" s="265">
        <v>0.10979</v>
      </c>
      <c r="FT345" s="265">
        <v>0.26440000000000002</v>
      </c>
      <c r="FU345" s="265">
        <v>0.26375999999999999</v>
      </c>
      <c r="FV345" s="265">
        <v>9.4973000000000002E-2</v>
      </c>
      <c r="FW345" s="265">
        <v>4.4943999999999998E-2</v>
      </c>
      <c r="FX345" s="265">
        <v>0.16961999999999999</v>
      </c>
      <c r="FY345" s="265">
        <v>4.0749E-2</v>
      </c>
      <c r="FZ345" s="265">
        <v>4.4943999999999998E-2</v>
      </c>
      <c r="GA345" s="265">
        <v>0.15482000000000001</v>
      </c>
      <c r="GB345" s="265">
        <v>7.2819999999999996E-2</v>
      </c>
      <c r="GC345" s="265">
        <v>7.9120999999999997E-2</v>
      </c>
      <c r="GD345" s="265">
        <v>0.24842</v>
      </c>
      <c r="GE345" s="265">
        <v>0.13564000000000001</v>
      </c>
      <c r="GF345" s="265">
        <v>0.16225999999999999</v>
      </c>
      <c r="GG345" s="265">
        <v>6.8927000000000002E-2</v>
      </c>
      <c r="GH345" s="265">
        <v>7.8109999999999999E-2</v>
      </c>
      <c r="GI345" s="265">
        <v>6.6968E-2</v>
      </c>
      <c r="GJ345" s="265">
        <v>0.21929999999999999</v>
      </c>
      <c r="GK345" s="265">
        <v>0.23139999999999999</v>
      </c>
      <c r="GL345" s="265">
        <v>0.11658</v>
      </c>
      <c r="GM345" s="265">
        <v>0.1993</v>
      </c>
      <c r="GN345" s="265">
        <v>0.10109</v>
      </c>
      <c r="GO345" s="265">
        <v>0.21182999999999999</v>
      </c>
      <c r="GP345" s="265">
        <v>0.15689</v>
      </c>
      <c r="GQ345" s="265">
        <v>0.16105</v>
      </c>
      <c r="GR345" s="265">
        <v>0.14507</v>
      </c>
      <c r="GS345" s="265">
        <v>0.16667000000000001</v>
      </c>
      <c r="GT345" s="265">
        <v>0.16216</v>
      </c>
      <c r="GU345" s="265">
        <v>0.16349</v>
      </c>
      <c r="GV345" s="265">
        <v>0.16211999999999999</v>
      </c>
      <c r="GW345" s="265">
        <v>0.12617999999999999</v>
      </c>
      <c r="GX345" s="265">
        <v>0.20988000000000001</v>
      </c>
      <c r="GY345" s="265">
        <v>4.5147E-2</v>
      </c>
      <c r="GZ345" s="265">
        <v>3.4341000000000003E-2</v>
      </c>
      <c r="HA345" s="265">
        <v>0.19583999999999999</v>
      </c>
      <c r="HB345" s="265">
        <v>0.17462</v>
      </c>
      <c r="HC345" s="265">
        <v>0.15475</v>
      </c>
      <c r="HD345" s="265">
        <v>0.10052</v>
      </c>
      <c r="HE345" s="265">
        <v>0.21024000000000001</v>
      </c>
      <c r="HF345" s="265">
        <v>8.7800000000000003E-2</v>
      </c>
      <c r="HG345" s="265">
        <v>0.21052999999999999</v>
      </c>
      <c r="HH345" s="265">
        <v>0.21051</v>
      </c>
      <c r="HI345" s="265">
        <v>0.20974999999999999</v>
      </c>
      <c r="HJ345" s="265">
        <v>9.9381999999999998E-2</v>
      </c>
      <c r="HK345" s="265">
        <v>0.24135000000000001</v>
      </c>
      <c r="HL345" s="265">
        <v>0.21682000000000001</v>
      </c>
      <c r="HM345" s="265">
        <v>0.16064000000000001</v>
      </c>
      <c r="HN345" s="265">
        <v>0.15532000000000001</v>
      </c>
      <c r="HO345" s="265">
        <v>0.15443999999999999</v>
      </c>
      <c r="HP345" s="265">
        <v>0.16908000000000001</v>
      </c>
      <c r="HQ345" s="265">
        <v>9.7896999999999998E-2</v>
      </c>
      <c r="HR345" s="265">
        <v>9.3700000000000006E-2</v>
      </c>
      <c r="HS345" s="265">
        <v>0.13169</v>
      </c>
      <c r="HT345" s="265">
        <v>9.0935000000000002E-2</v>
      </c>
      <c r="HU345" s="265">
        <v>9.3529000000000001E-2</v>
      </c>
      <c r="HV345" s="265">
        <v>0.15545999999999999</v>
      </c>
      <c r="HW345" s="265">
        <v>6.2434000000000003E-2</v>
      </c>
      <c r="HX345" s="265">
        <v>8.6303000000000005E-2</v>
      </c>
      <c r="HY345" s="265">
        <v>4.4630999999999997E-2</v>
      </c>
      <c r="HZ345" s="265">
        <v>0.11088000000000001</v>
      </c>
      <c r="IA345" s="265">
        <v>0.13797000000000001</v>
      </c>
      <c r="IB345" s="265">
        <v>0.14158000000000001</v>
      </c>
      <c r="IC345" s="265">
        <v>0.13843</v>
      </c>
      <c r="ID345" s="265">
        <v>0.14108000000000001</v>
      </c>
      <c r="IE345" s="265">
        <v>0.13617000000000001</v>
      </c>
      <c r="IF345" s="265">
        <v>0.14548</v>
      </c>
      <c r="IG345" s="265">
        <v>0.17519000000000001</v>
      </c>
      <c r="IH345" s="265">
        <v>0.21486</v>
      </c>
      <c r="II345" s="265">
        <v>9.8478999999999997E-2</v>
      </c>
      <c r="IJ345" s="265">
        <v>0.12381</v>
      </c>
      <c r="IK345" s="265">
        <v>0.12328</v>
      </c>
      <c r="IL345" s="265">
        <v>0.19103000000000001</v>
      </c>
      <c r="IM345" s="265">
        <v>0.10874</v>
      </c>
      <c r="IN345" s="265">
        <v>7.8307000000000002E-2</v>
      </c>
      <c r="IO345" s="265">
        <v>1.8391000000000001E-2</v>
      </c>
      <c r="IP345" s="265">
        <v>0.17696000000000001</v>
      </c>
      <c r="IQ345" s="265">
        <v>0.15761</v>
      </c>
      <c r="IR345" s="265">
        <v>7.0175000000000001E-2</v>
      </c>
      <c r="IS345" s="265">
        <v>0.22731000000000001</v>
      </c>
      <c r="IT345" s="265">
        <v>6.1154E-2</v>
      </c>
      <c r="IU345" s="265">
        <v>0.17046</v>
      </c>
      <c r="IV345" s="265">
        <v>0.26116</v>
      </c>
      <c r="IW345" s="265">
        <v>0.12561</v>
      </c>
      <c r="IX345" s="265">
        <v>0.17033000000000001</v>
      </c>
      <c r="IY345" s="265">
        <v>0.10072</v>
      </c>
      <c r="IZ345" s="265">
        <v>9.7899E-2</v>
      </c>
      <c r="JA345" s="265">
        <v>0.10009</v>
      </c>
      <c r="JB345" s="265">
        <v>9.6246999999999999E-2</v>
      </c>
      <c r="JC345" s="265">
        <v>0.10273</v>
      </c>
      <c r="JD345" s="265">
        <v>0.10914</v>
      </c>
      <c r="JE345" s="265">
        <v>0.20129</v>
      </c>
      <c r="JF345" s="265">
        <v>4.7378999999999998E-2</v>
      </c>
      <c r="JG345" s="265">
        <v>0.15104000000000001</v>
      </c>
      <c r="JH345" s="265">
        <v>0.11162</v>
      </c>
      <c r="JI345" s="265">
        <v>8.3823999999999996E-2</v>
      </c>
      <c r="JJ345" s="265">
        <v>8.7053000000000005E-2</v>
      </c>
      <c r="JK345" s="265">
        <v>0.11196</v>
      </c>
      <c r="JL345" s="265">
        <v>0.11341</v>
      </c>
      <c r="JM345" s="265">
        <v>0.19306999999999999</v>
      </c>
      <c r="JN345" s="265">
        <v>0.13200999999999999</v>
      </c>
      <c r="JO345" s="265">
        <v>0.15726999999999999</v>
      </c>
      <c r="JP345" s="265">
        <v>5.4198000000000003E-2</v>
      </c>
      <c r="JQ345" s="265">
        <v>0.15898000000000001</v>
      </c>
      <c r="JR345" s="265">
        <v>0.12908</v>
      </c>
      <c r="JS345" s="265">
        <v>0.12333</v>
      </c>
      <c r="JT345" s="265">
        <v>3.3404999999999997E-2</v>
      </c>
      <c r="JU345" s="265">
        <v>0.11706</v>
      </c>
      <c r="JV345" s="265">
        <v>0.10829</v>
      </c>
      <c r="JW345" s="265">
        <v>0.15895999999999999</v>
      </c>
      <c r="JX345" s="265">
        <v>0.16041</v>
      </c>
      <c r="JY345" s="265">
        <v>0.15769</v>
      </c>
      <c r="JZ345" s="265">
        <v>0.14355000000000001</v>
      </c>
      <c r="KA345" s="265">
        <v>0.24817</v>
      </c>
      <c r="KB345" s="265">
        <v>0.32411000000000001</v>
      </c>
      <c r="KC345" s="265">
        <v>4.8527000000000001E-2</v>
      </c>
      <c r="KD345" s="265">
        <v>3.6430999999999998E-2</v>
      </c>
      <c r="KE345" s="265">
        <v>3.9060999999999998E-2</v>
      </c>
      <c r="KF345" s="265">
        <v>4.2206E-2</v>
      </c>
      <c r="KG345" s="265">
        <v>4.0247999999999999E-2</v>
      </c>
      <c r="KH345" s="265">
        <v>0.15454000000000001</v>
      </c>
      <c r="KI345" s="265">
        <v>0.11576</v>
      </c>
      <c r="KJ345" s="265">
        <v>0.11291</v>
      </c>
      <c r="KK345" s="265">
        <v>0.27442</v>
      </c>
      <c r="KL345" s="265">
        <v>0.23598</v>
      </c>
      <c r="KM345" s="265">
        <v>0.74612999999999996</v>
      </c>
      <c r="KN345" s="265">
        <v>0.67435999999999996</v>
      </c>
      <c r="KO345" s="265">
        <v>0.59619</v>
      </c>
      <c r="KP345" s="265">
        <v>4.2691192977214526E-3</v>
      </c>
      <c r="KQ345" s="265">
        <v>0.46858</v>
      </c>
      <c r="KR345" s="265">
        <v>0.42463000000000001</v>
      </c>
      <c r="KS345" s="265">
        <v>0.39036999999999999</v>
      </c>
      <c r="KT345" s="265">
        <v>0.79502546939183727</v>
      </c>
      <c r="KU345" s="265">
        <v>0.69181999999999999</v>
      </c>
      <c r="KV345" s="265">
        <v>0.80659000000000003</v>
      </c>
      <c r="KW345" s="265">
        <v>0.84401999999999999</v>
      </c>
      <c r="KX345" s="265">
        <v>0.89312000000000002</v>
      </c>
      <c r="KY345" s="265">
        <v>0.96001000000000003</v>
      </c>
      <c r="KZ345" s="265">
        <v>0.99990999999999997</v>
      </c>
      <c r="LA345" s="265">
        <v>0.97157000000000004</v>
      </c>
      <c r="LB345" s="265">
        <v>0.90063000000000004</v>
      </c>
      <c r="LC345" s="265">
        <v>1</v>
      </c>
      <c r="LD345" s="265">
        <v>0</v>
      </c>
      <c r="LE345" s="265">
        <v>0</v>
      </c>
      <c r="LF345" s="265">
        <v>0</v>
      </c>
      <c r="LG345" s="265">
        <v>0</v>
      </c>
      <c r="LH345" s="431">
        <v>2.0301147014833987E-4</v>
      </c>
      <c r="LI345" s="431">
        <v>1.7529277829453349E-4</v>
      </c>
      <c r="LJ345" s="431">
        <v>1.4859274961054325E-4</v>
      </c>
      <c r="LK345" s="431">
        <v>7.6326912676449865E-5</v>
      </c>
      <c r="LL345" s="431">
        <v>9.904352918965742E-5</v>
      </c>
      <c r="LM345" s="431">
        <v>3.8663303712382913E-5</v>
      </c>
      <c r="LN345" s="431">
        <v>7.4958006734959781E-5</v>
      </c>
      <c r="LO345" s="431">
        <v>2.8071590350009501E-5</v>
      </c>
      <c r="LP345" s="431">
        <v>5.1093182264594361E-5</v>
      </c>
      <c r="LQ345" s="431">
        <v>2.6473821890249383E-6</v>
      </c>
      <c r="LR345" s="431">
        <v>1.7304638458881527E-4</v>
      </c>
      <c r="LS345" s="431">
        <v>1.1607983469730243E-4</v>
      </c>
      <c r="LT345" s="431">
        <v>1.7983432917390019E-4</v>
      </c>
      <c r="LU345" s="431">
        <v>6.9347799581009895E-5</v>
      </c>
      <c r="LV345" s="431">
        <v>8.4660081483889371E-5</v>
      </c>
      <c r="LW345" s="431">
        <v>3.4560092899482697E-5</v>
      </c>
      <c r="LX345" s="431">
        <v>7.7355085522867739E-5</v>
      </c>
      <c r="LY345" s="431">
        <v>2.8224756533745676E-5</v>
      </c>
      <c r="LZ345" s="431">
        <v>2.0858996140304953E-4</v>
      </c>
      <c r="MA345" s="431">
        <v>1.2260778748895973E-4</v>
      </c>
      <c r="MB345" s="431">
        <v>1.6840688476804644E-4</v>
      </c>
      <c r="MC345" s="431">
        <v>8.6982887296471745E-5</v>
      </c>
      <c r="MD345" s="431">
        <v>7.3781600804068148E-5</v>
      </c>
      <c r="ME345" s="431">
        <v>1.0904130613198504E-4</v>
      </c>
      <c r="MF345" s="431">
        <v>1.3471563579514623E-4</v>
      </c>
      <c r="MG345" s="431">
        <v>1.0066189133794978E-4</v>
      </c>
      <c r="MH345" s="266"/>
      <c r="MI345" s="266"/>
      <c r="MJ345" s="266"/>
      <c r="MK345" s="266"/>
      <c r="ML345" s="266"/>
      <c r="MM345" s="266"/>
      <c r="MN345" s="266"/>
      <c r="MO345" s="266"/>
      <c r="MP345" s="266"/>
      <c r="MQ345" s="266"/>
      <c r="MR345" s="266"/>
      <c r="MS345" s="266"/>
      <c r="MT345" s="266"/>
      <c r="MU345" s="266"/>
      <c r="MV345" s="266"/>
      <c r="MW345" s="266"/>
      <c r="MX345" s="266"/>
      <c r="MY345" s="266"/>
      <c r="MZ345" s="266"/>
      <c r="NA345" s="266"/>
      <c r="NB345" s="266"/>
      <c r="NC345" s="266"/>
      <c r="ND345" s="266"/>
      <c r="NE345" s="266"/>
      <c r="NF345" s="266"/>
      <c r="NG345" s="266"/>
      <c r="NH345" s="266"/>
      <c r="NI345" s="266"/>
      <c r="NJ345" s="266"/>
      <c r="NK345" s="266"/>
      <c r="NL345" s="266"/>
      <c r="NM345" s="266"/>
      <c r="NN345" s="266"/>
      <c r="NO345" s="266"/>
      <c r="NP345" s="266"/>
      <c r="NQ345" s="266"/>
      <c r="NR345" s="266"/>
      <c r="NS345" s="266"/>
      <c r="NT345" s="266"/>
      <c r="NU345" s="266"/>
      <c r="NV345" s="266"/>
      <c r="NW345" s="266"/>
      <c r="NX345" s="266"/>
      <c r="NY345" s="266"/>
      <c r="NZ345" s="266"/>
      <c r="OA345" s="266"/>
      <c r="OB345" s="266"/>
      <c r="OC345" s="266"/>
      <c r="OD345" s="266"/>
      <c r="OE345" s="266"/>
      <c r="OF345" s="266"/>
      <c r="OG345" s="266"/>
      <c r="OH345" s="266"/>
      <c r="OI345" s="266"/>
      <c r="OJ345" s="266"/>
      <c r="OK345" s="266"/>
      <c r="OL345" s="266"/>
      <c r="OM345" s="266"/>
      <c r="ON345" s="267"/>
    </row>
    <row r="346" spans="1:404">
      <c r="A346" s="261">
        <v>721</v>
      </c>
      <c r="B346" s="265">
        <v>1.983E-2</v>
      </c>
      <c r="C346" s="265">
        <v>1.9040000000000001E-2</v>
      </c>
      <c r="D346" s="265">
        <v>1.8964000000000002E-2</v>
      </c>
      <c r="E346" s="265">
        <v>2.0476000000000001E-2</v>
      </c>
      <c r="F346" s="265">
        <v>1.8842000000000001E-2</v>
      </c>
      <c r="G346" s="265">
        <v>1.6191000000000001E-2</v>
      </c>
      <c r="H346" s="265">
        <v>6.0671000000000003E-2</v>
      </c>
      <c r="I346" s="265">
        <v>0.12820999999999999</v>
      </c>
      <c r="J346" s="265">
        <v>0.11422</v>
      </c>
      <c r="K346" s="265">
        <v>5.9706000000000004E-3</v>
      </c>
      <c r="L346" s="265">
        <v>7.0013999999999996E-3</v>
      </c>
      <c r="M346" s="265">
        <v>9.1635999999999992E-3</v>
      </c>
      <c r="N346" s="265">
        <v>6.7678000000000002E-2</v>
      </c>
      <c r="O346" s="265">
        <v>3.2067999999999999E-2</v>
      </c>
      <c r="P346" s="265">
        <v>1.7059999999999999E-2</v>
      </c>
      <c r="Q346" s="265">
        <v>9.2668000000000004E-3</v>
      </c>
      <c r="R346" s="265">
        <v>2.2266999999999999E-2</v>
      </c>
      <c r="S346" s="265">
        <v>9.6999000000000002E-2</v>
      </c>
      <c r="T346" s="265">
        <v>6.2329000000000002E-2</v>
      </c>
      <c r="U346" s="265">
        <v>8.3779999999999993E-2</v>
      </c>
      <c r="V346" s="265">
        <v>4.7315000000000003E-2</v>
      </c>
      <c r="W346" s="265">
        <v>1.4371999999999999E-2</v>
      </c>
      <c r="X346" s="265">
        <v>1.2016000000000001E-2</v>
      </c>
      <c r="Y346" s="265">
        <v>1.6237000000000001E-2</v>
      </c>
      <c r="Z346" s="265">
        <v>1.1114000000000001E-2</v>
      </c>
      <c r="AA346" s="265">
        <v>2.2776999999999999E-2</v>
      </c>
      <c r="AB346" s="265">
        <v>1.5630000000000002E-2</v>
      </c>
      <c r="AC346" s="265">
        <v>0.13419</v>
      </c>
      <c r="AD346" s="265">
        <v>9.0533000000000002E-2</v>
      </c>
      <c r="AE346" s="265">
        <v>3.5208000000000001E-3</v>
      </c>
      <c r="AF346" s="265">
        <v>5.5047999999999998E-3</v>
      </c>
      <c r="AG346" s="265">
        <v>0</v>
      </c>
      <c r="AH346" s="265">
        <v>3.4052000000000002E-3</v>
      </c>
      <c r="AI346" s="265">
        <v>3.1227999999999998E-3</v>
      </c>
      <c r="AJ346" s="265">
        <v>5.1976000000000001E-3</v>
      </c>
      <c r="AK346" s="265">
        <v>2.5444E-3</v>
      </c>
      <c r="AL346" s="265">
        <v>3.3406E-3</v>
      </c>
      <c r="AM346" s="265">
        <v>4.0612000000000001E-3</v>
      </c>
      <c r="AN346" s="265">
        <v>2.5311999999999999E-3</v>
      </c>
      <c r="AO346" s="265">
        <v>2.3685999999999998E-3</v>
      </c>
      <c r="AP346" s="265">
        <v>0</v>
      </c>
      <c r="AQ346" s="265">
        <v>1.763E-3</v>
      </c>
      <c r="AR346" s="265">
        <v>3.4543999999999998E-3</v>
      </c>
      <c r="AS346" s="265">
        <v>2.4897999999999999E-3</v>
      </c>
      <c r="AT346" s="265">
        <v>2.7623999999999999E-3</v>
      </c>
      <c r="AU346" s="265">
        <v>5.2323999999999999E-3</v>
      </c>
      <c r="AV346" s="265">
        <v>4.6439999999999997E-3</v>
      </c>
      <c r="AW346" s="265">
        <v>3.7980000000000002E-4</v>
      </c>
      <c r="AX346" s="265">
        <v>3.3187999999999998E-3</v>
      </c>
      <c r="AY346" s="265">
        <v>2.5363999999999999E-3</v>
      </c>
      <c r="AZ346" s="265">
        <v>0</v>
      </c>
      <c r="BA346" s="265">
        <v>5.1285999999999997E-3</v>
      </c>
      <c r="BB346" s="265">
        <v>5.1285999999999997E-3</v>
      </c>
      <c r="BC346" s="265">
        <v>5.1246E-3</v>
      </c>
      <c r="BD346" s="265">
        <v>5.1285999999999997E-3</v>
      </c>
      <c r="BE346" s="265">
        <v>2.7909E-2</v>
      </c>
      <c r="BF346" s="265">
        <v>2.5152999999999998E-2</v>
      </c>
      <c r="BG346" s="265">
        <v>0.14244000000000001</v>
      </c>
      <c r="BH346" s="265">
        <v>0.14144999999999999</v>
      </c>
      <c r="BI346" s="265">
        <v>0.39800999999999997</v>
      </c>
      <c r="BJ346" s="265">
        <v>0.36112</v>
      </c>
      <c r="BK346" s="265">
        <v>7.7922000000000005E-2</v>
      </c>
      <c r="BL346" s="265">
        <v>0.15909999999999999</v>
      </c>
      <c r="BM346" s="265">
        <v>9.5121999999999998E-2</v>
      </c>
      <c r="BN346" s="265">
        <v>0.17671000000000001</v>
      </c>
      <c r="BO346" s="265">
        <v>0.23429</v>
      </c>
      <c r="BP346" s="265">
        <v>1.3903E-2</v>
      </c>
      <c r="BQ346" s="265">
        <v>0.1172</v>
      </c>
      <c r="BR346" s="265">
        <v>0.16811999999999999</v>
      </c>
      <c r="BS346" s="265">
        <v>0.1162</v>
      </c>
      <c r="BT346" s="265">
        <v>0.15858</v>
      </c>
      <c r="BU346" s="265">
        <v>9.5840000000000005E-3</v>
      </c>
      <c r="BV346" s="265">
        <v>3.9496000000000002E-3</v>
      </c>
      <c r="BW346" s="265">
        <v>1.9077E-2</v>
      </c>
      <c r="BX346" s="265">
        <v>1.0973999999999999E-2</v>
      </c>
      <c r="BY346" s="265">
        <v>0.87809000000000004</v>
      </c>
      <c r="BZ346" s="265">
        <v>0.89298999999999995</v>
      </c>
      <c r="CA346" s="265">
        <v>0.88800000000000001</v>
      </c>
      <c r="CB346" s="265">
        <v>0.95891000000000004</v>
      </c>
      <c r="CC346" s="265">
        <v>0.98565000000000003</v>
      </c>
      <c r="CD346" s="265">
        <v>0.87836000000000003</v>
      </c>
      <c r="CE346" s="265">
        <v>0.82716000000000001</v>
      </c>
      <c r="CF346" s="265">
        <v>0.88619000000000003</v>
      </c>
      <c r="CG346" s="265">
        <v>0.83399000000000001</v>
      </c>
      <c r="CH346" s="265">
        <v>0.84735000000000005</v>
      </c>
      <c r="CI346" s="265">
        <v>0.86534</v>
      </c>
      <c r="CJ346" s="265">
        <v>0.85696000000000006</v>
      </c>
      <c r="CK346" s="265">
        <v>0.90873000000000004</v>
      </c>
      <c r="CL346" s="265">
        <v>0.86836999999999998</v>
      </c>
      <c r="CM346" s="265">
        <v>2.6311000000000001E-2</v>
      </c>
      <c r="CN346" s="265">
        <v>1.0101000000000001E-2</v>
      </c>
      <c r="CO346" s="265">
        <v>2.8809999999999999E-2</v>
      </c>
      <c r="CP346" s="265">
        <v>2.2120999999999998E-2</v>
      </c>
      <c r="CQ346" s="265">
        <v>2.1069999999999998E-2</v>
      </c>
      <c r="CR346" s="265">
        <v>0.01</v>
      </c>
      <c r="CS346" s="265">
        <v>1.0204E-2</v>
      </c>
      <c r="CT346" s="265">
        <v>1.8557000000000001E-2</v>
      </c>
      <c r="CU346" s="265">
        <v>0.01</v>
      </c>
      <c r="CV346" s="265">
        <v>2.5146999999999999E-2</v>
      </c>
      <c r="CW346" s="265">
        <v>2.8282999999999999E-2</v>
      </c>
      <c r="CX346" s="265">
        <v>1.0309E-2</v>
      </c>
      <c r="CY346" s="265">
        <v>2.0618999999999998E-2</v>
      </c>
      <c r="CZ346" s="265">
        <v>5.7631000000000002E-2</v>
      </c>
      <c r="DA346" s="265">
        <v>4.3687999999999998E-2</v>
      </c>
      <c r="DB346" s="265">
        <v>8.0808000000000008E-3</v>
      </c>
      <c r="DC346" s="265">
        <v>8.2471999999999997E-3</v>
      </c>
      <c r="DD346" s="265">
        <v>0</v>
      </c>
      <c r="DE346" s="265">
        <v>1.0309E-2</v>
      </c>
      <c r="DF346" s="265">
        <v>1.0560000000000001E-4</v>
      </c>
      <c r="DG346" s="265">
        <v>1.606E-4</v>
      </c>
      <c r="DH346" s="265">
        <v>1.1258000000000001E-2</v>
      </c>
      <c r="DI346" s="265">
        <v>0</v>
      </c>
      <c r="DJ346" s="265">
        <v>0</v>
      </c>
      <c r="DK346" s="265">
        <v>0</v>
      </c>
      <c r="DL346" s="265">
        <v>0</v>
      </c>
      <c r="DM346" s="265">
        <v>3.1359999999999998E-4</v>
      </c>
      <c r="DN346" s="265">
        <v>0</v>
      </c>
      <c r="DO346" s="265">
        <v>0</v>
      </c>
      <c r="DP346" s="265">
        <v>0</v>
      </c>
      <c r="DQ346" s="265">
        <v>0</v>
      </c>
      <c r="DR346" s="265">
        <v>2.6862000000000001E-3</v>
      </c>
      <c r="DS346" s="265">
        <v>6.2145999999999998E-3</v>
      </c>
      <c r="DT346" s="265">
        <v>7.4640000000000001E-3</v>
      </c>
      <c r="DU346" s="265">
        <v>0</v>
      </c>
      <c r="DV346" s="265">
        <v>0</v>
      </c>
      <c r="DW346" s="265">
        <v>0</v>
      </c>
      <c r="DX346" s="265">
        <v>8.4060000000000005E-4</v>
      </c>
      <c r="DY346" s="265">
        <v>1.8198000000000001E-3</v>
      </c>
      <c r="DZ346" s="265">
        <v>0</v>
      </c>
      <c r="EA346" s="265">
        <v>0</v>
      </c>
      <c r="EB346" s="265">
        <v>0</v>
      </c>
      <c r="EC346" s="265">
        <v>0</v>
      </c>
      <c r="ED346" s="265">
        <v>0</v>
      </c>
      <c r="EE346" s="265">
        <v>0</v>
      </c>
      <c r="EF346" s="265">
        <v>8.7200000000000005E-4</v>
      </c>
      <c r="EG346" s="265">
        <v>0</v>
      </c>
      <c r="EH346" s="265">
        <v>0</v>
      </c>
      <c r="EI346" s="265">
        <v>2.0407999999999999E-2</v>
      </c>
      <c r="EJ346" s="265">
        <v>1.8557000000000001E-2</v>
      </c>
      <c r="EK346" s="265">
        <v>8.0808000000000008E-3</v>
      </c>
      <c r="EL346" s="265">
        <v>1.0416999999999999E-2</v>
      </c>
      <c r="EM346" s="265">
        <v>0</v>
      </c>
      <c r="EN346" s="265">
        <v>0</v>
      </c>
      <c r="EO346" s="265">
        <v>5.6299000000000002E-2</v>
      </c>
      <c r="EP346" s="265">
        <v>2.6224000000000001E-2</v>
      </c>
      <c r="EQ346" s="265">
        <v>1.1038000000000001E-3</v>
      </c>
      <c r="ER346" s="265">
        <v>1.217E-3</v>
      </c>
      <c r="ES346" s="265">
        <v>1.0847999999999999E-3</v>
      </c>
      <c r="ET346" s="265">
        <v>1.2258E-3</v>
      </c>
      <c r="EU346" s="265">
        <v>1.1182E-3</v>
      </c>
      <c r="EV346" s="265">
        <v>8.6859999999999997E-4</v>
      </c>
      <c r="EW346" s="265">
        <v>1.0152E-3</v>
      </c>
      <c r="EX346" s="265">
        <v>1.2757999999999999E-3</v>
      </c>
      <c r="EY346" s="265">
        <v>9.5220000000000005E-4</v>
      </c>
      <c r="EZ346" s="265">
        <v>2.8694999999999998E-2</v>
      </c>
      <c r="FA346" s="265">
        <v>1.2317999999999999E-3</v>
      </c>
      <c r="FB346" s="265">
        <v>1.2593999999999999E-3</v>
      </c>
      <c r="FC346" s="265">
        <v>1.0548000000000001E-3</v>
      </c>
      <c r="FD346" s="265">
        <v>1.3606E-3</v>
      </c>
      <c r="FE346" s="265">
        <v>1.0012E-3</v>
      </c>
      <c r="FF346" s="265">
        <v>1.2964000000000001E-3</v>
      </c>
      <c r="FG346" s="265">
        <v>1.4522000000000001E-3</v>
      </c>
      <c r="FH346" s="265">
        <v>1.1337999999999999E-3</v>
      </c>
      <c r="FI346" s="265">
        <v>1.0813999999999999E-3</v>
      </c>
      <c r="FJ346" s="265">
        <v>0</v>
      </c>
      <c r="FK346" s="265">
        <v>0</v>
      </c>
      <c r="FL346" s="265">
        <v>1.3344E-2</v>
      </c>
      <c r="FM346" s="265">
        <v>1.4723E-2</v>
      </c>
      <c r="FN346" s="265">
        <v>0.13683000000000001</v>
      </c>
      <c r="FO346" s="265">
        <v>0.214</v>
      </c>
      <c r="FP346" s="265">
        <v>3.6859000000000003E-2</v>
      </c>
      <c r="FQ346" s="265">
        <v>0.17651</v>
      </c>
      <c r="FR346" s="265">
        <v>0.11054</v>
      </c>
      <c r="FS346" s="265">
        <v>0.10648000000000001</v>
      </c>
      <c r="FT346" s="265">
        <v>0.25795000000000001</v>
      </c>
      <c r="FU346" s="265">
        <v>0.25723000000000001</v>
      </c>
      <c r="FV346" s="265">
        <v>9.2742000000000005E-2</v>
      </c>
      <c r="FW346" s="265">
        <v>4.3860999999999997E-2</v>
      </c>
      <c r="FX346" s="265">
        <v>0.16545000000000001</v>
      </c>
      <c r="FY346" s="265">
        <v>3.9828000000000002E-2</v>
      </c>
      <c r="FZ346" s="265">
        <v>4.3860999999999997E-2</v>
      </c>
      <c r="GA346" s="265">
        <v>0.15096999999999999</v>
      </c>
      <c r="GB346" s="265">
        <v>7.1145E-2</v>
      </c>
      <c r="GC346" s="265">
        <v>7.6873999999999998E-2</v>
      </c>
      <c r="GD346" s="265">
        <v>0.24224999999999999</v>
      </c>
      <c r="GE346" s="265">
        <v>0.13200000000000001</v>
      </c>
      <c r="GF346" s="265">
        <v>0.15862000000000001</v>
      </c>
      <c r="GG346" s="265">
        <v>6.7315E-2</v>
      </c>
      <c r="GH346" s="265">
        <v>7.6526999999999998E-2</v>
      </c>
      <c r="GI346" s="265">
        <v>6.5573999999999993E-2</v>
      </c>
      <c r="GJ346" s="265">
        <v>0.21362999999999999</v>
      </c>
      <c r="GK346" s="265">
        <v>0.22559000000000001</v>
      </c>
      <c r="GL346" s="265">
        <v>0.11366999999999999</v>
      </c>
      <c r="GM346" s="265">
        <v>0.19419</v>
      </c>
      <c r="GN346" s="265">
        <v>9.9380999999999997E-2</v>
      </c>
      <c r="GO346" s="265">
        <v>0.20707</v>
      </c>
      <c r="GP346" s="265">
        <v>0.15287999999999999</v>
      </c>
      <c r="GQ346" s="265">
        <v>0.15689</v>
      </c>
      <c r="GR346" s="265">
        <v>0.14185</v>
      </c>
      <c r="GS346" s="265">
        <v>0.16234999999999999</v>
      </c>
      <c r="GT346" s="265">
        <v>0.15798999999999999</v>
      </c>
      <c r="GU346" s="265">
        <v>0.15912999999999999</v>
      </c>
      <c r="GV346" s="265">
        <v>0.15787999999999999</v>
      </c>
      <c r="GW346" s="265">
        <v>0.12267</v>
      </c>
      <c r="GX346" s="265">
        <v>0.20463000000000001</v>
      </c>
      <c r="GY346" s="265">
        <v>4.4018000000000002E-2</v>
      </c>
      <c r="GZ346" s="265">
        <v>3.3501999999999997E-2</v>
      </c>
      <c r="HA346" s="265">
        <v>0.19109999999999999</v>
      </c>
      <c r="HB346" s="265">
        <v>0.17072999999999999</v>
      </c>
      <c r="HC346" s="265">
        <v>0.15076000000000001</v>
      </c>
      <c r="HD346" s="265">
        <v>9.8383999999999999E-2</v>
      </c>
      <c r="HE346" s="265">
        <v>0.20504</v>
      </c>
      <c r="HF346" s="265">
        <v>8.5644999999999999E-2</v>
      </c>
      <c r="HG346" s="265">
        <v>0.20532</v>
      </c>
      <c r="HH346" s="265">
        <v>0.20524000000000001</v>
      </c>
      <c r="HI346" s="265">
        <v>0.20455999999999999</v>
      </c>
      <c r="HJ346" s="265">
        <v>9.6947000000000005E-2</v>
      </c>
      <c r="HK346" s="265">
        <v>0.23515</v>
      </c>
      <c r="HL346" s="265">
        <v>0.21146000000000001</v>
      </c>
      <c r="HM346" s="265">
        <v>0.15648000000000001</v>
      </c>
      <c r="HN346" s="265">
        <v>0.15168999999999999</v>
      </c>
      <c r="HO346" s="265">
        <v>0.15093999999999999</v>
      </c>
      <c r="HP346" s="265">
        <v>0.16472999999999999</v>
      </c>
      <c r="HQ346" s="265">
        <v>9.6017000000000005E-2</v>
      </c>
      <c r="HR346" s="265">
        <v>9.1667999999999999E-2</v>
      </c>
      <c r="HS346" s="265">
        <v>0.12848999999999999</v>
      </c>
      <c r="HT346" s="265">
        <v>8.9097999999999997E-2</v>
      </c>
      <c r="HU346" s="265">
        <v>9.1689999999999994E-2</v>
      </c>
      <c r="HV346" s="265">
        <v>0.15134</v>
      </c>
      <c r="HW346" s="265">
        <v>6.0954000000000001E-2</v>
      </c>
      <c r="HX346" s="265">
        <v>8.4857000000000002E-2</v>
      </c>
      <c r="HY346" s="265">
        <v>4.4748999999999997E-2</v>
      </c>
      <c r="HZ346" s="265">
        <v>0.10865</v>
      </c>
      <c r="IA346" s="265">
        <v>0.13471</v>
      </c>
      <c r="IB346" s="265">
        <v>0.13819999999999999</v>
      </c>
      <c r="IC346" s="265">
        <v>0.13514000000000001</v>
      </c>
      <c r="ID346" s="265">
        <v>0.13769999999999999</v>
      </c>
      <c r="IE346" s="265">
        <v>0.13284000000000001</v>
      </c>
      <c r="IF346" s="265">
        <v>0.14230000000000001</v>
      </c>
      <c r="IG346" s="265">
        <v>0.17077999999999999</v>
      </c>
      <c r="IH346" s="265">
        <v>0.20932999999999999</v>
      </c>
      <c r="II346" s="265">
        <v>9.6046000000000006E-2</v>
      </c>
      <c r="IJ346" s="265">
        <v>0.12033000000000001</v>
      </c>
      <c r="IK346" s="265">
        <v>0.12010999999999999</v>
      </c>
      <c r="IL346" s="265">
        <v>0.18615999999999999</v>
      </c>
      <c r="IM346" s="265">
        <v>0.10621999999999999</v>
      </c>
      <c r="IN346" s="265">
        <v>7.6482999999999995E-2</v>
      </c>
      <c r="IO346" s="265">
        <v>1.7930999999999999E-2</v>
      </c>
      <c r="IP346" s="265">
        <v>0.17269000000000001</v>
      </c>
      <c r="IQ346" s="265">
        <v>0.15362000000000001</v>
      </c>
      <c r="IR346" s="265">
        <v>6.8670999999999996E-2</v>
      </c>
      <c r="IS346" s="265">
        <v>0.22151000000000001</v>
      </c>
      <c r="IT346" s="265">
        <v>5.9769000000000003E-2</v>
      </c>
      <c r="IU346" s="265">
        <v>0.16608999999999999</v>
      </c>
      <c r="IV346" s="265">
        <v>0.25463999999999998</v>
      </c>
      <c r="IW346" s="265">
        <v>0.12238</v>
      </c>
      <c r="IX346" s="265">
        <v>0.16656000000000001</v>
      </c>
      <c r="IY346" s="265">
        <v>9.8309999999999995E-2</v>
      </c>
      <c r="IZ346" s="265">
        <v>9.5574000000000006E-2</v>
      </c>
      <c r="JA346" s="265">
        <v>9.7724000000000005E-2</v>
      </c>
      <c r="JB346" s="265">
        <v>9.3992000000000006E-2</v>
      </c>
      <c r="JC346" s="265">
        <v>0.10044</v>
      </c>
      <c r="JD346" s="265">
        <v>0.1065</v>
      </c>
      <c r="JE346" s="265">
        <v>0.19611999999999999</v>
      </c>
      <c r="JF346" s="265">
        <v>4.6252000000000001E-2</v>
      </c>
      <c r="JG346" s="265">
        <v>0.14726</v>
      </c>
      <c r="JH346" s="265">
        <v>0.10886999999999999</v>
      </c>
      <c r="JI346" s="265">
        <v>8.2033999999999996E-2</v>
      </c>
      <c r="JJ346" s="265">
        <v>8.5195000000000007E-2</v>
      </c>
      <c r="JK346" s="265">
        <v>0.10959000000000001</v>
      </c>
      <c r="JL346" s="265">
        <v>0.11108999999999999</v>
      </c>
      <c r="JM346" s="265">
        <v>0.18901999999999999</v>
      </c>
      <c r="JN346" s="265">
        <v>0.12894</v>
      </c>
      <c r="JO346" s="265">
        <v>0.15329999999999999</v>
      </c>
      <c r="JP346" s="265">
        <v>5.2831000000000003E-2</v>
      </c>
      <c r="JQ346" s="265">
        <v>0.15482000000000001</v>
      </c>
      <c r="JR346" s="265">
        <v>0.12553</v>
      </c>
      <c r="JS346" s="265">
        <v>0.11923</v>
      </c>
      <c r="JT346" s="265">
        <v>3.2629999999999999E-2</v>
      </c>
      <c r="JU346" s="265">
        <v>0.11409999999999999</v>
      </c>
      <c r="JV346" s="265">
        <v>0.10538</v>
      </c>
      <c r="JW346" s="265">
        <v>0.15418999999999999</v>
      </c>
      <c r="JX346" s="265">
        <v>0.15675</v>
      </c>
      <c r="JY346" s="265">
        <v>0.15359999999999999</v>
      </c>
      <c r="JZ346" s="265">
        <v>0.1376</v>
      </c>
      <c r="KA346" s="265">
        <v>0.23869000000000001</v>
      </c>
      <c r="KB346" s="265">
        <v>0.31628000000000001</v>
      </c>
      <c r="KC346" s="265">
        <v>4.7462999999999998E-2</v>
      </c>
      <c r="KD346" s="265">
        <v>3.5603999999999997E-2</v>
      </c>
      <c r="KE346" s="265">
        <v>3.8122000000000003E-2</v>
      </c>
      <c r="KF346" s="265">
        <v>4.1292000000000002E-2</v>
      </c>
      <c r="KG346" s="265">
        <v>3.9373999999999999E-2</v>
      </c>
      <c r="KH346" s="265">
        <v>0.15137</v>
      </c>
      <c r="KI346" s="265">
        <v>0.11267000000000001</v>
      </c>
      <c r="KJ346" s="265">
        <v>0.10992</v>
      </c>
      <c r="KK346" s="265">
        <v>0.26818999999999998</v>
      </c>
      <c r="KL346" s="265">
        <v>0.22989999999999999</v>
      </c>
      <c r="KM346" s="265">
        <v>0.75549999999999995</v>
      </c>
      <c r="KN346" s="265">
        <v>0.68306</v>
      </c>
      <c r="KO346" s="265">
        <v>0.60406000000000004</v>
      </c>
      <c r="KP346" s="265">
        <v>4.2897780526544296E-3</v>
      </c>
      <c r="KQ346" s="265">
        <v>0.47498000000000001</v>
      </c>
      <c r="KR346" s="265">
        <v>0.43049999999999999</v>
      </c>
      <c r="KS346" s="265">
        <v>0.39582000000000001</v>
      </c>
      <c r="KT346" s="265">
        <v>0.79905929196314462</v>
      </c>
      <c r="KU346" s="265">
        <v>0.69664999999999999</v>
      </c>
      <c r="KV346" s="265">
        <v>0.80993000000000004</v>
      </c>
      <c r="KW346" s="265">
        <v>0.84682000000000002</v>
      </c>
      <c r="KX346" s="265">
        <v>0.89515999999999996</v>
      </c>
      <c r="KY346" s="265">
        <v>0.96094999999999997</v>
      </c>
      <c r="KZ346" s="265">
        <v>0.99992999999999999</v>
      </c>
      <c r="LA346" s="265">
        <v>0.97087000000000001</v>
      </c>
      <c r="LB346" s="265">
        <v>0.89946999999999999</v>
      </c>
      <c r="LC346" s="265">
        <v>1</v>
      </c>
      <c r="LD346" s="265">
        <v>0</v>
      </c>
      <c r="LE346" s="265">
        <v>0</v>
      </c>
      <c r="LF346" s="265">
        <v>0</v>
      </c>
      <c r="LG346" s="265">
        <v>0</v>
      </c>
      <c r="LH346" s="431">
        <v>1.9091475405730307E-4</v>
      </c>
      <c r="LI346" s="431">
        <v>1.6572853201068938E-4</v>
      </c>
      <c r="LJ346" s="431">
        <v>1.3936976029071957E-4</v>
      </c>
      <c r="LK346" s="431">
        <v>7.6968215580563992E-5</v>
      </c>
      <c r="LL346" s="431">
        <v>9.124469943344593E-5</v>
      </c>
      <c r="LM346" s="431">
        <v>2.7199066607863642E-5</v>
      </c>
      <c r="LN346" s="431">
        <v>6.828929326729849E-5</v>
      </c>
      <c r="LO346" s="431">
        <v>2.9978167731314898E-5</v>
      </c>
      <c r="LP346" s="431">
        <v>4.6491288230754435E-5</v>
      </c>
      <c r="LQ346" s="431">
        <v>0</v>
      </c>
      <c r="LR346" s="431">
        <v>1.6080040950328112E-4</v>
      </c>
      <c r="LS346" s="431">
        <v>1.1353145237080753E-4</v>
      </c>
      <c r="LT346" s="431">
        <v>1.6714561206754297E-4</v>
      </c>
      <c r="LU346" s="431">
        <v>6.5352534875273705E-5</v>
      </c>
      <c r="LV346" s="431">
        <v>7.7969823905732483E-5</v>
      </c>
      <c r="LW346" s="431">
        <v>3.046530946448911E-5</v>
      </c>
      <c r="LX346" s="431">
        <v>6.8460933107417077E-5</v>
      </c>
      <c r="LY346" s="431">
        <v>2.6570227419142611E-5</v>
      </c>
      <c r="LZ346" s="431">
        <v>2.0414128084667027E-4</v>
      </c>
      <c r="MA346" s="431">
        <v>1.2104485358577222E-4</v>
      </c>
      <c r="MB346" s="431">
        <v>1.5422205615323037E-4</v>
      </c>
      <c r="MC346" s="431">
        <v>7.7185366535559297E-5</v>
      </c>
      <c r="MD346" s="431">
        <v>6.0072328778915107E-5</v>
      </c>
      <c r="ME346" s="431">
        <v>1.0537162597756833E-4</v>
      </c>
      <c r="MF346" s="431">
        <v>1.2685594265349209E-4</v>
      </c>
      <c r="MG346" s="431">
        <v>1.0444793588249013E-4</v>
      </c>
      <c r="MH346" s="266"/>
      <c r="MI346" s="266"/>
      <c r="MJ346" s="266"/>
      <c r="MK346" s="266"/>
      <c r="ML346" s="266"/>
      <c r="MM346" s="266"/>
      <c r="MN346" s="266"/>
      <c r="MO346" s="266"/>
      <c r="MP346" s="266"/>
      <c r="MQ346" s="266"/>
      <c r="MR346" s="266"/>
      <c r="MS346" s="266"/>
      <c r="MT346" s="266"/>
      <c r="MU346" s="266"/>
      <c r="MV346" s="266"/>
      <c r="MW346" s="266"/>
      <c r="MX346" s="266"/>
      <c r="MY346" s="266"/>
      <c r="MZ346" s="266"/>
      <c r="NA346" s="266"/>
      <c r="NB346" s="266"/>
      <c r="NC346" s="266"/>
      <c r="ND346" s="266"/>
      <c r="NE346" s="266"/>
      <c r="NF346" s="266"/>
      <c r="NG346" s="266"/>
      <c r="NH346" s="266"/>
      <c r="NI346" s="266"/>
      <c r="NJ346" s="266"/>
      <c r="NK346" s="266"/>
      <c r="NL346" s="266"/>
      <c r="NM346" s="266"/>
      <c r="NN346" s="266"/>
      <c r="NO346" s="266"/>
      <c r="NP346" s="266"/>
      <c r="NQ346" s="266"/>
      <c r="NR346" s="266"/>
      <c r="NS346" s="266"/>
      <c r="NT346" s="266"/>
      <c r="NU346" s="266"/>
      <c r="NV346" s="266"/>
      <c r="NW346" s="266"/>
      <c r="NX346" s="266"/>
      <c r="NY346" s="266"/>
      <c r="NZ346" s="266"/>
      <c r="OA346" s="266"/>
      <c r="OB346" s="266"/>
      <c r="OC346" s="266"/>
      <c r="OD346" s="266"/>
      <c r="OE346" s="266"/>
      <c r="OF346" s="266"/>
      <c r="OG346" s="266"/>
      <c r="OH346" s="266"/>
      <c r="OI346" s="266"/>
      <c r="OJ346" s="266"/>
      <c r="OK346" s="266"/>
      <c r="OL346" s="266"/>
      <c r="OM346" s="266"/>
      <c r="ON346" s="267"/>
    </row>
    <row r="347" spans="1:404">
      <c r="A347" s="261">
        <v>722</v>
      </c>
      <c r="B347" s="265">
        <v>1.951E-2</v>
      </c>
      <c r="C347" s="265">
        <v>1.864E-2</v>
      </c>
      <c r="D347" s="265">
        <v>1.8461000000000002E-2</v>
      </c>
      <c r="E347" s="265">
        <v>1.9814999999999999E-2</v>
      </c>
      <c r="F347" s="265">
        <v>1.8547000000000001E-2</v>
      </c>
      <c r="G347" s="265">
        <v>1.5823E-2</v>
      </c>
      <c r="H347" s="265">
        <v>5.9492999999999997E-2</v>
      </c>
      <c r="I347" s="265">
        <v>0.12562999999999999</v>
      </c>
      <c r="J347" s="265">
        <v>0.11196</v>
      </c>
      <c r="K347" s="265">
        <v>5.2922000000000004E-3</v>
      </c>
      <c r="L347" s="265">
        <v>6.1777999999999998E-3</v>
      </c>
      <c r="M347" s="265">
        <v>7.9672000000000007E-3</v>
      </c>
      <c r="N347" s="265">
        <v>6.6490999999999995E-2</v>
      </c>
      <c r="O347" s="265">
        <v>3.1843999999999997E-2</v>
      </c>
      <c r="P347" s="265">
        <v>1.6931000000000002E-2</v>
      </c>
      <c r="Q347" s="265">
        <v>8.8845999999999994E-3</v>
      </c>
      <c r="R347" s="265">
        <v>2.1963E-2</v>
      </c>
      <c r="S347" s="265">
        <v>9.4717999999999997E-2</v>
      </c>
      <c r="T347" s="265">
        <v>6.1936999999999999E-2</v>
      </c>
      <c r="U347" s="265">
        <v>8.0780000000000005E-2</v>
      </c>
      <c r="V347" s="265">
        <v>4.6002000000000001E-2</v>
      </c>
      <c r="W347" s="265">
        <v>1.4184E-2</v>
      </c>
      <c r="X347" s="265">
        <v>1.193E-2</v>
      </c>
      <c r="Y347" s="265">
        <v>1.5677E-2</v>
      </c>
      <c r="Z347" s="265">
        <v>1.0574E-2</v>
      </c>
      <c r="AA347" s="265">
        <v>2.2374999999999999E-2</v>
      </c>
      <c r="AB347" s="265">
        <v>1.537E-2</v>
      </c>
      <c r="AC347" s="265">
        <v>0.13159000000000001</v>
      </c>
      <c r="AD347" s="265">
        <v>8.8660000000000003E-2</v>
      </c>
      <c r="AE347" s="265">
        <v>3.1296000000000002E-3</v>
      </c>
      <c r="AF347" s="265">
        <v>5.9345999999999999E-3</v>
      </c>
      <c r="AG347" s="265">
        <v>0</v>
      </c>
      <c r="AH347" s="265">
        <v>3.0084E-3</v>
      </c>
      <c r="AI347" s="265">
        <v>3.0155999999999998E-3</v>
      </c>
      <c r="AJ347" s="265">
        <v>4.6201999999999997E-3</v>
      </c>
      <c r="AK347" s="265">
        <v>2.4528000000000002E-3</v>
      </c>
      <c r="AL347" s="265">
        <v>3.2682000000000002E-3</v>
      </c>
      <c r="AM347" s="265">
        <v>4.3204000000000003E-3</v>
      </c>
      <c r="AN347" s="265">
        <v>2.4933999999999998E-3</v>
      </c>
      <c r="AO347" s="265">
        <v>2.3062E-3</v>
      </c>
      <c r="AP347" s="265">
        <v>0</v>
      </c>
      <c r="AQ347" s="265">
        <v>1.763E-3</v>
      </c>
      <c r="AR347" s="265">
        <v>3.3208000000000001E-3</v>
      </c>
      <c r="AS347" s="265">
        <v>2.2285999999999999E-3</v>
      </c>
      <c r="AT347" s="265">
        <v>2.6267999999999999E-3</v>
      </c>
      <c r="AU347" s="265">
        <v>5.2887999999999998E-3</v>
      </c>
      <c r="AV347" s="265">
        <v>4.62E-3</v>
      </c>
      <c r="AW347" s="265">
        <v>7.5960000000000003E-4</v>
      </c>
      <c r="AX347" s="265">
        <v>3.4516E-3</v>
      </c>
      <c r="AY347" s="265">
        <v>2.2038000000000001E-3</v>
      </c>
      <c r="AZ347" s="265">
        <v>0</v>
      </c>
      <c r="BA347" s="265">
        <v>4.9302E-3</v>
      </c>
      <c r="BB347" s="265">
        <v>4.9302E-3</v>
      </c>
      <c r="BC347" s="265">
        <v>4.9262000000000004E-3</v>
      </c>
      <c r="BD347" s="265">
        <v>4.9302E-3</v>
      </c>
      <c r="BE347" s="265">
        <v>2.7592999999999999E-2</v>
      </c>
      <c r="BF347" s="265">
        <v>2.4591999999999999E-2</v>
      </c>
      <c r="BG347" s="265">
        <v>0.14194000000000001</v>
      </c>
      <c r="BH347" s="265">
        <v>0.14063999999999999</v>
      </c>
      <c r="BI347" s="265">
        <v>0.39578000000000002</v>
      </c>
      <c r="BJ347" s="265">
        <v>0.35881000000000002</v>
      </c>
      <c r="BK347" s="265">
        <v>7.7922000000000005E-2</v>
      </c>
      <c r="BL347" s="265">
        <v>0.15859999999999999</v>
      </c>
      <c r="BM347" s="265">
        <v>9.2683000000000001E-2</v>
      </c>
      <c r="BN347" s="265">
        <v>0.17107</v>
      </c>
      <c r="BO347" s="265">
        <v>0.22570999999999999</v>
      </c>
      <c r="BP347" s="265">
        <v>1.3575E-2</v>
      </c>
      <c r="BQ347" s="265">
        <v>0.11684</v>
      </c>
      <c r="BR347" s="265">
        <v>0.16558999999999999</v>
      </c>
      <c r="BS347" s="265">
        <v>0.11577</v>
      </c>
      <c r="BT347" s="265">
        <v>0.15310000000000001</v>
      </c>
      <c r="BU347" s="265">
        <v>9.4140000000000005E-3</v>
      </c>
      <c r="BV347" s="265">
        <v>3.8211999999999999E-3</v>
      </c>
      <c r="BW347" s="265">
        <v>1.8688E-2</v>
      </c>
      <c r="BX347" s="265">
        <v>1.0167000000000001E-2</v>
      </c>
      <c r="BY347" s="265">
        <v>0.87985999999999998</v>
      </c>
      <c r="BZ347" s="265">
        <v>0.89432</v>
      </c>
      <c r="CA347" s="265">
        <v>0.88600000000000001</v>
      </c>
      <c r="CB347" s="265">
        <v>0.96111999999999997</v>
      </c>
      <c r="CC347" s="265">
        <v>0.98438000000000003</v>
      </c>
      <c r="CD347" s="265">
        <v>0.88073000000000001</v>
      </c>
      <c r="CE347" s="265">
        <v>0.82977999999999996</v>
      </c>
      <c r="CF347" s="265">
        <v>0.88856000000000002</v>
      </c>
      <c r="CG347" s="265">
        <v>0.8337</v>
      </c>
      <c r="CH347" s="265">
        <v>0.85001000000000004</v>
      </c>
      <c r="CI347" s="265">
        <v>0.86782000000000004</v>
      </c>
      <c r="CJ347" s="265">
        <v>0.85948999999999998</v>
      </c>
      <c r="CK347" s="265">
        <v>0.90881000000000001</v>
      </c>
      <c r="CL347" s="265">
        <v>0.87468000000000001</v>
      </c>
      <c r="CM347" s="265">
        <v>2.5638000000000001E-2</v>
      </c>
      <c r="CN347" s="265">
        <v>1.0101000000000001E-2</v>
      </c>
      <c r="CO347" s="265">
        <v>2.8405E-2</v>
      </c>
      <c r="CP347" s="265">
        <v>2.1521999999999999E-2</v>
      </c>
      <c r="CQ347" s="265">
        <v>2.0499E-2</v>
      </c>
      <c r="CR347" s="265">
        <v>0.01</v>
      </c>
      <c r="CS347" s="265">
        <v>1.0204E-2</v>
      </c>
      <c r="CT347" s="265">
        <v>1.6494999999999999E-2</v>
      </c>
      <c r="CU347" s="265">
        <v>0.01</v>
      </c>
      <c r="CV347" s="265">
        <v>2.4767999999999998E-2</v>
      </c>
      <c r="CW347" s="265">
        <v>2.6263000000000002E-2</v>
      </c>
      <c r="CX347" s="265">
        <v>1.0309E-2</v>
      </c>
      <c r="CY347" s="265">
        <v>2.0618999999999998E-2</v>
      </c>
      <c r="CZ347" s="265">
        <v>5.6709000000000002E-2</v>
      </c>
      <c r="DA347" s="265">
        <v>4.2645000000000002E-2</v>
      </c>
      <c r="DB347" s="265">
        <v>6.0606000000000002E-3</v>
      </c>
      <c r="DC347" s="265">
        <v>6.1853999999999998E-3</v>
      </c>
      <c r="DD347" s="265">
        <v>0</v>
      </c>
      <c r="DE347" s="265">
        <v>1.0309E-2</v>
      </c>
      <c r="DF347" s="265">
        <v>8.0199999999999998E-5</v>
      </c>
      <c r="DG347" s="265">
        <v>1.2219999999999999E-4</v>
      </c>
      <c r="DH347" s="265">
        <v>1.0978E-2</v>
      </c>
      <c r="DI347" s="265">
        <v>0</v>
      </c>
      <c r="DJ347" s="265">
        <v>0</v>
      </c>
      <c r="DK347" s="265">
        <v>0</v>
      </c>
      <c r="DL347" s="265">
        <v>0</v>
      </c>
      <c r="DM347" s="265">
        <v>2.352E-4</v>
      </c>
      <c r="DN347" s="265">
        <v>0</v>
      </c>
      <c r="DO347" s="265">
        <v>0</v>
      </c>
      <c r="DP347" s="265">
        <v>0</v>
      </c>
      <c r="DQ347" s="265">
        <v>0</v>
      </c>
      <c r="DR347" s="265">
        <v>2.6044000000000002E-3</v>
      </c>
      <c r="DS347" s="265">
        <v>6.0521999999999998E-3</v>
      </c>
      <c r="DT347" s="265">
        <v>7.7889999999999999E-3</v>
      </c>
      <c r="DU347" s="265">
        <v>0</v>
      </c>
      <c r="DV347" s="265">
        <v>0</v>
      </c>
      <c r="DW347" s="265">
        <v>0</v>
      </c>
      <c r="DX347" s="265">
        <v>1.2742000000000001E-3</v>
      </c>
      <c r="DY347" s="265">
        <v>1.8446000000000001E-3</v>
      </c>
      <c r="DZ347" s="265">
        <v>0</v>
      </c>
      <c r="EA347" s="265">
        <v>0</v>
      </c>
      <c r="EB347" s="265">
        <v>0</v>
      </c>
      <c r="EC347" s="265">
        <v>0</v>
      </c>
      <c r="ED347" s="265">
        <v>0</v>
      </c>
      <c r="EE347" s="265">
        <v>0</v>
      </c>
      <c r="EF347" s="265">
        <v>8.9700000000000001E-4</v>
      </c>
      <c r="EG347" s="265">
        <v>0</v>
      </c>
      <c r="EH347" s="265">
        <v>0</v>
      </c>
      <c r="EI347" s="265">
        <v>2.0407999999999999E-2</v>
      </c>
      <c r="EJ347" s="265">
        <v>1.6494999999999999E-2</v>
      </c>
      <c r="EK347" s="265">
        <v>6.0606000000000002E-3</v>
      </c>
      <c r="EL347" s="265">
        <v>1.0416999999999999E-2</v>
      </c>
      <c r="EM347" s="265">
        <v>0</v>
      </c>
      <c r="EN347" s="265">
        <v>0</v>
      </c>
      <c r="EO347" s="265">
        <v>5.4279000000000001E-2</v>
      </c>
      <c r="EP347" s="265">
        <v>2.5451999999999999E-2</v>
      </c>
      <c r="EQ347" s="265">
        <v>1.0885999999999999E-3</v>
      </c>
      <c r="ER347" s="265">
        <v>1.209E-3</v>
      </c>
      <c r="ES347" s="265">
        <v>1.0395999999999999E-3</v>
      </c>
      <c r="ET347" s="265">
        <v>1.1566E-3</v>
      </c>
      <c r="EU347" s="265">
        <v>1.0884E-3</v>
      </c>
      <c r="EV347" s="265">
        <v>9.0419999999999997E-4</v>
      </c>
      <c r="EW347" s="265">
        <v>9.8639999999999991E-4</v>
      </c>
      <c r="EX347" s="265">
        <v>1.2555999999999999E-3</v>
      </c>
      <c r="EY347" s="265">
        <v>9.2139999999999995E-4</v>
      </c>
      <c r="EZ347" s="265">
        <v>2.7834999999999999E-2</v>
      </c>
      <c r="FA347" s="265">
        <v>1.2206000000000001E-3</v>
      </c>
      <c r="FB347" s="265">
        <v>1.2328E-3</v>
      </c>
      <c r="FC347" s="265">
        <v>1.0476000000000001E-3</v>
      </c>
      <c r="FD347" s="265">
        <v>1.3242E-3</v>
      </c>
      <c r="FE347" s="265">
        <v>9.9240000000000005E-4</v>
      </c>
      <c r="FF347" s="265">
        <v>1.2677999999999999E-3</v>
      </c>
      <c r="FG347" s="265">
        <v>1.4273999999999999E-3</v>
      </c>
      <c r="FH347" s="265">
        <v>1.1006E-3</v>
      </c>
      <c r="FI347" s="265">
        <v>1.0598000000000001E-3</v>
      </c>
      <c r="FJ347" s="265">
        <v>0</v>
      </c>
      <c r="FK347" s="265">
        <v>0</v>
      </c>
      <c r="FL347" s="265">
        <v>1.2978999999999999E-2</v>
      </c>
      <c r="FM347" s="265">
        <v>1.4291E-2</v>
      </c>
      <c r="FN347" s="265">
        <v>0.13178999999999999</v>
      </c>
      <c r="FO347" s="265">
        <v>0.20799999999999999</v>
      </c>
      <c r="FP347" s="265">
        <v>3.5915999999999997E-2</v>
      </c>
      <c r="FQ347" s="265">
        <v>0.17115</v>
      </c>
      <c r="FR347" s="265">
        <v>0.10763</v>
      </c>
      <c r="FS347" s="265">
        <v>0.10317999999999999</v>
      </c>
      <c r="FT347" s="265">
        <v>0.25151000000000001</v>
      </c>
      <c r="FU347" s="265">
        <v>0.25070999999999999</v>
      </c>
      <c r="FV347" s="265">
        <v>9.0511999999999995E-2</v>
      </c>
      <c r="FW347" s="265">
        <v>4.2777999999999997E-2</v>
      </c>
      <c r="FX347" s="265">
        <v>0.16127</v>
      </c>
      <c r="FY347" s="265">
        <v>3.8906000000000003E-2</v>
      </c>
      <c r="FZ347" s="265">
        <v>4.2777999999999997E-2</v>
      </c>
      <c r="GA347" s="265">
        <v>0.14712</v>
      </c>
      <c r="GB347" s="265">
        <v>6.9470000000000004E-2</v>
      </c>
      <c r="GC347" s="265">
        <v>7.4625999999999998E-2</v>
      </c>
      <c r="GD347" s="265">
        <v>0.23608000000000001</v>
      </c>
      <c r="GE347" s="265">
        <v>0.12834999999999999</v>
      </c>
      <c r="GF347" s="265">
        <v>0.15497</v>
      </c>
      <c r="GG347" s="265">
        <v>6.5702999999999998E-2</v>
      </c>
      <c r="GH347" s="265">
        <v>7.4944999999999998E-2</v>
      </c>
      <c r="GI347" s="265">
        <v>6.4179E-2</v>
      </c>
      <c r="GJ347" s="265">
        <v>0.20795</v>
      </c>
      <c r="GK347" s="265">
        <v>0.21978</v>
      </c>
      <c r="GL347" s="265">
        <v>0.11076</v>
      </c>
      <c r="GM347" s="265">
        <v>0.18906999999999999</v>
      </c>
      <c r="GN347" s="265">
        <v>9.7668000000000005E-2</v>
      </c>
      <c r="GO347" s="265">
        <v>0.20230000000000001</v>
      </c>
      <c r="GP347" s="265">
        <v>0.14885999999999999</v>
      </c>
      <c r="GQ347" s="265">
        <v>0.15273</v>
      </c>
      <c r="GR347" s="265">
        <v>0.13864000000000001</v>
      </c>
      <c r="GS347" s="265">
        <v>0.15804000000000001</v>
      </c>
      <c r="GT347" s="265">
        <v>0.15381</v>
      </c>
      <c r="GU347" s="265">
        <v>0.15476999999999999</v>
      </c>
      <c r="GV347" s="265">
        <v>0.15364</v>
      </c>
      <c r="GW347" s="265">
        <v>0.11915000000000001</v>
      </c>
      <c r="GX347" s="265">
        <v>0.19939000000000001</v>
      </c>
      <c r="GY347" s="265">
        <v>4.2888999999999997E-2</v>
      </c>
      <c r="GZ347" s="265">
        <v>3.2661999999999997E-2</v>
      </c>
      <c r="HA347" s="265">
        <v>0.18636</v>
      </c>
      <c r="HB347" s="265">
        <v>0.16683999999999999</v>
      </c>
      <c r="HC347" s="265">
        <v>0.14676</v>
      </c>
      <c r="HD347" s="265">
        <v>9.6248E-2</v>
      </c>
      <c r="HE347" s="265">
        <v>0.19983999999999999</v>
      </c>
      <c r="HF347" s="265">
        <v>8.3490999999999996E-2</v>
      </c>
      <c r="HG347" s="265">
        <v>0.20011000000000001</v>
      </c>
      <c r="HH347" s="265">
        <v>0.19996</v>
      </c>
      <c r="HI347" s="265">
        <v>0.19936999999999999</v>
      </c>
      <c r="HJ347" s="265">
        <v>9.4511999999999999E-2</v>
      </c>
      <c r="HK347" s="265">
        <v>0.22894</v>
      </c>
      <c r="HL347" s="265">
        <v>0.20610000000000001</v>
      </c>
      <c r="HM347" s="265">
        <v>0.15232000000000001</v>
      </c>
      <c r="HN347" s="265">
        <v>0.14806</v>
      </c>
      <c r="HO347" s="265">
        <v>0.14743000000000001</v>
      </c>
      <c r="HP347" s="265">
        <v>0.16039</v>
      </c>
      <c r="HQ347" s="265">
        <v>9.4136999999999998E-2</v>
      </c>
      <c r="HR347" s="265">
        <v>8.9635999999999993E-2</v>
      </c>
      <c r="HS347" s="265">
        <v>0.12529999999999999</v>
      </c>
      <c r="HT347" s="265">
        <v>8.7262000000000006E-2</v>
      </c>
      <c r="HU347" s="265">
        <v>8.9851E-2</v>
      </c>
      <c r="HV347" s="265">
        <v>0.14721999999999999</v>
      </c>
      <c r="HW347" s="265">
        <v>5.9475E-2</v>
      </c>
      <c r="HX347" s="265">
        <v>8.3410999999999999E-2</v>
      </c>
      <c r="HY347" s="265">
        <v>4.4866999999999997E-2</v>
      </c>
      <c r="HZ347" s="265">
        <v>0.10641</v>
      </c>
      <c r="IA347" s="265">
        <v>0.13145000000000001</v>
      </c>
      <c r="IB347" s="265">
        <v>0.13482</v>
      </c>
      <c r="IC347" s="265">
        <v>0.13186</v>
      </c>
      <c r="ID347" s="265">
        <v>0.13433</v>
      </c>
      <c r="IE347" s="265">
        <v>0.12950999999999999</v>
      </c>
      <c r="IF347" s="265">
        <v>0.13911000000000001</v>
      </c>
      <c r="IG347" s="265">
        <v>0.16636999999999999</v>
      </c>
      <c r="IH347" s="265">
        <v>0.20380000000000001</v>
      </c>
      <c r="II347" s="265">
        <v>9.3612000000000001E-2</v>
      </c>
      <c r="IJ347" s="265">
        <v>0.11685</v>
      </c>
      <c r="IK347" s="265">
        <v>0.11694</v>
      </c>
      <c r="IL347" s="265">
        <v>0.18129000000000001</v>
      </c>
      <c r="IM347" s="265">
        <v>0.10371</v>
      </c>
      <c r="IN347" s="265">
        <v>7.4659000000000003E-2</v>
      </c>
      <c r="IO347" s="265">
        <v>1.7471E-2</v>
      </c>
      <c r="IP347" s="265">
        <v>0.16841</v>
      </c>
      <c r="IQ347" s="265">
        <v>0.14963000000000001</v>
      </c>
      <c r="IR347" s="265">
        <v>6.7168000000000005E-2</v>
      </c>
      <c r="IS347" s="265">
        <v>0.21571000000000001</v>
      </c>
      <c r="IT347" s="265">
        <v>5.8384999999999999E-2</v>
      </c>
      <c r="IU347" s="265">
        <v>0.16172</v>
      </c>
      <c r="IV347" s="265">
        <v>0.24812999999999999</v>
      </c>
      <c r="IW347" s="265">
        <v>0.11916</v>
      </c>
      <c r="IX347" s="265">
        <v>0.16278999999999999</v>
      </c>
      <c r="IY347" s="265">
        <v>9.5901E-2</v>
      </c>
      <c r="IZ347" s="265">
        <v>9.3248999999999999E-2</v>
      </c>
      <c r="JA347" s="265">
        <v>9.5356999999999997E-2</v>
      </c>
      <c r="JB347" s="265">
        <v>9.1735999999999998E-2</v>
      </c>
      <c r="JC347" s="265">
        <v>9.8155999999999993E-2</v>
      </c>
      <c r="JD347" s="265">
        <v>0.10385999999999999</v>
      </c>
      <c r="JE347" s="265">
        <v>0.19095000000000001</v>
      </c>
      <c r="JF347" s="265">
        <v>4.5124999999999998E-2</v>
      </c>
      <c r="JG347" s="265">
        <v>0.14346999999999999</v>
      </c>
      <c r="JH347" s="265">
        <v>0.10612000000000001</v>
      </c>
      <c r="JI347" s="265">
        <v>8.0244999999999997E-2</v>
      </c>
      <c r="JJ347" s="265">
        <v>8.3336999999999994E-2</v>
      </c>
      <c r="JK347" s="265">
        <v>0.10722</v>
      </c>
      <c r="JL347" s="265">
        <v>0.10878</v>
      </c>
      <c r="JM347" s="265">
        <v>0.18498000000000001</v>
      </c>
      <c r="JN347" s="265">
        <v>0.12587000000000001</v>
      </c>
      <c r="JO347" s="265">
        <v>0.14932999999999999</v>
      </c>
      <c r="JP347" s="265">
        <v>5.1464999999999997E-2</v>
      </c>
      <c r="JQ347" s="265">
        <v>0.15065999999999999</v>
      </c>
      <c r="JR347" s="265">
        <v>0.12198000000000001</v>
      </c>
      <c r="JS347" s="265">
        <v>0.11513</v>
      </c>
      <c r="JT347" s="265">
        <v>3.1856000000000002E-2</v>
      </c>
      <c r="JU347" s="265">
        <v>0.11113000000000001</v>
      </c>
      <c r="JV347" s="265">
        <v>0.10247000000000001</v>
      </c>
      <c r="JW347" s="265">
        <v>0.14943000000000001</v>
      </c>
      <c r="JX347" s="265">
        <v>0.15309</v>
      </c>
      <c r="JY347" s="265">
        <v>0.14951</v>
      </c>
      <c r="JZ347" s="265">
        <v>0.13164000000000001</v>
      </c>
      <c r="KA347" s="265">
        <v>0.22921</v>
      </c>
      <c r="KB347" s="265">
        <v>0.30845</v>
      </c>
      <c r="KC347" s="265">
        <v>4.6399000000000003E-2</v>
      </c>
      <c r="KD347" s="265">
        <v>3.4778000000000003E-2</v>
      </c>
      <c r="KE347" s="265">
        <v>3.7183000000000001E-2</v>
      </c>
      <c r="KF347" s="265">
        <v>4.0378999999999998E-2</v>
      </c>
      <c r="KG347" s="265">
        <v>3.8501000000000001E-2</v>
      </c>
      <c r="KH347" s="265">
        <v>0.14821000000000001</v>
      </c>
      <c r="KI347" s="265">
        <v>0.10959000000000001</v>
      </c>
      <c r="KJ347" s="265">
        <v>0.10693</v>
      </c>
      <c r="KK347" s="265">
        <v>0.26196000000000003</v>
      </c>
      <c r="KL347" s="265">
        <v>0.22381000000000001</v>
      </c>
      <c r="KM347" s="265">
        <v>0.76487000000000005</v>
      </c>
      <c r="KN347" s="265">
        <v>0.69177</v>
      </c>
      <c r="KO347" s="265">
        <v>0.61192999999999997</v>
      </c>
      <c r="KP347" s="265">
        <v>4.3425726489815424E-3</v>
      </c>
      <c r="KQ347" s="265">
        <v>0.48137000000000002</v>
      </c>
      <c r="KR347" s="265">
        <v>0.43636999999999998</v>
      </c>
      <c r="KS347" s="265">
        <v>0.40127000000000002</v>
      </c>
      <c r="KT347" s="265">
        <v>0.80309149728162021</v>
      </c>
      <c r="KU347" s="265">
        <v>0.70147999999999999</v>
      </c>
      <c r="KV347" s="265">
        <v>0.81328</v>
      </c>
      <c r="KW347" s="265">
        <v>0.84963</v>
      </c>
      <c r="KX347" s="265">
        <v>0.89720999999999995</v>
      </c>
      <c r="KY347" s="265">
        <v>0.96189000000000002</v>
      </c>
      <c r="KZ347" s="265">
        <v>0.99995000000000001</v>
      </c>
      <c r="LA347" s="265">
        <v>0.97016999999999998</v>
      </c>
      <c r="LB347" s="265">
        <v>0.89829999999999999</v>
      </c>
      <c r="LC347" s="265">
        <v>1</v>
      </c>
      <c r="LD347" s="265">
        <v>0</v>
      </c>
      <c r="LE347" s="265">
        <v>0</v>
      </c>
      <c r="LF347" s="265">
        <v>0</v>
      </c>
      <c r="LG347" s="265">
        <v>0</v>
      </c>
      <c r="LH347" s="431">
        <v>1.7809109704103321E-4</v>
      </c>
      <c r="LI347" s="431">
        <v>1.5599830658175051E-4</v>
      </c>
      <c r="LJ347" s="431">
        <v>1.3195481733419001E-4</v>
      </c>
      <c r="LK347" s="431">
        <v>7.7534939919132739E-5</v>
      </c>
      <c r="LL347" s="431">
        <v>8.3286409790161997E-5</v>
      </c>
      <c r="LM347" s="431">
        <v>1.7439333532820456E-5</v>
      </c>
      <c r="LN347" s="431">
        <v>6.1808364989701658E-5</v>
      </c>
      <c r="LO347" s="431">
        <v>3.0939554562792182E-5</v>
      </c>
      <c r="LP347" s="431">
        <v>4.1164854337694123E-5</v>
      </c>
      <c r="LQ347" s="431">
        <v>0</v>
      </c>
      <c r="LR347" s="431">
        <v>1.494479802204296E-4</v>
      </c>
      <c r="LS347" s="431">
        <v>1.1073842324549332E-4</v>
      </c>
      <c r="LT347" s="431">
        <v>1.5484157484024763E-4</v>
      </c>
      <c r="LU347" s="431">
        <v>6.0172111261636019E-5</v>
      </c>
      <c r="LV347" s="431">
        <v>7.1484966611023992E-5</v>
      </c>
      <c r="LW347" s="431">
        <v>2.7314279577694833E-5</v>
      </c>
      <c r="LX347" s="431">
        <v>5.9172692999709398E-5</v>
      </c>
      <c r="LY347" s="431">
        <v>2.5164383259834722E-5</v>
      </c>
      <c r="LZ347" s="431">
        <v>1.9971921574324369E-4</v>
      </c>
      <c r="MA347" s="431">
        <v>1.2054060061927885E-4</v>
      </c>
      <c r="MB347" s="431">
        <v>1.4265341451391578E-4</v>
      </c>
      <c r="MC347" s="431">
        <v>6.8157838541083038E-5</v>
      </c>
      <c r="MD347" s="431">
        <v>4.6796434617135674E-5</v>
      </c>
      <c r="ME347" s="431">
        <v>1.0248390753986314E-4</v>
      </c>
      <c r="MF347" s="431">
        <v>1.1958077811868861E-4</v>
      </c>
      <c r="MG347" s="431">
        <v>1.0898580512730405E-4</v>
      </c>
      <c r="MH347" s="266"/>
      <c r="MI347" s="266"/>
      <c r="MJ347" s="266"/>
      <c r="MK347" s="266"/>
      <c r="ML347" s="266"/>
      <c r="MM347" s="266"/>
      <c r="MN347" s="266"/>
      <c r="MO347" s="266"/>
      <c r="MP347" s="266"/>
      <c r="MQ347" s="266"/>
      <c r="MR347" s="266"/>
      <c r="MS347" s="266"/>
      <c r="MT347" s="266"/>
      <c r="MU347" s="266"/>
      <c r="MV347" s="266"/>
      <c r="MW347" s="266"/>
      <c r="MX347" s="266"/>
      <c r="MY347" s="266"/>
      <c r="MZ347" s="266"/>
      <c r="NA347" s="266"/>
      <c r="NB347" s="266"/>
      <c r="NC347" s="266"/>
      <c r="ND347" s="266"/>
      <c r="NE347" s="266"/>
      <c r="NF347" s="266"/>
      <c r="NG347" s="266"/>
      <c r="NH347" s="266"/>
      <c r="NI347" s="266"/>
      <c r="NJ347" s="266"/>
      <c r="NK347" s="266"/>
      <c r="NL347" s="266"/>
      <c r="NM347" s="266"/>
      <c r="NN347" s="266"/>
      <c r="NO347" s="266"/>
      <c r="NP347" s="266"/>
      <c r="NQ347" s="266"/>
      <c r="NR347" s="266"/>
      <c r="NS347" s="266"/>
      <c r="NT347" s="266"/>
      <c r="NU347" s="266"/>
      <c r="NV347" s="266"/>
      <c r="NW347" s="266"/>
      <c r="NX347" s="266"/>
      <c r="NY347" s="266"/>
      <c r="NZ347" s="266"/>
      <c r="OA347" s="266"/>
      <c r="OB347" s="266"/>
      <c r="OC347" s="266"/>
      <c r="OD347" s="266"/>
      <c r="OE347" s="266"/>
      <c r="OF347" s="266"/>
      <c r="OG347" s="266"/>
      <c r="OH347" s="266"/>
      <c r="OI347" s="266"/>
      <c r="OJ347" s="266"/>
      <c r="OK347" s="266"/>
      <c r="OL347" s="266"/>
      <c r="OM347" s="266"/>
      <c r="ON347" s="267"/>
    </row>
    <row r="348" spans="1:404">
      <c r="A348" s="261">
        <v>723</v>
      </c>
      <c r="B348" s="265">
        <v>1.9189000000000001E-2</v>
      </c>
      <c r="C348" s="265">
        <v>1.8238999999999998E-2</v>
      </c>
      <c r="D348" s="265">
        <v>1.7958999999999999E-2</v>
      </c>
      <c r="E348" s="265">
        <v>1.9154999999999998E-2</v>
      </c>
      <c r="F348" s="265">
        <v>1.8252999999999998E-2</v>
      </c>
      <c r="G348" s="265">
        <v>1.5455E-2</v>
      </c>
      <c r="H348" s="265">
        <v>5.8313999999999998E-2</v>
      </c>
      <c r="I348" s="265">
        <v>0.12305000000000001</v>
      </c>
      <c r="J348" s="265">
        <v>0.10969</v>
      </c>
      <c r="K348" s="265">
        <v>4.6138000000000004E-3</v>
      </c>
      <c r="L348" s="265">
        <v>5.3541999999999999E-3</v>
      </c>
      <c r="M348" s="265">
        <v>6.7708000000000004E-3</v>
      </c>
      <c r="N348" s="265">
        <v>6.5303E-2</v>
      </c>
      <c r="O348" s="265">
        <v>3.1621000000000003E-2</v>
      </c>
      <c r="P348" s="265">
        <v>1.6802000000000001E-2</v>
      </c>
      <c r="Q348" s="265">
        <v>8.5024000000000002E-3</v>
      </c>
      <c r="R348" s="265">
        <v>2.1659999999999999E-2</v>
      </c>
      <c r="S348" s="265">
        <v>9.2437000000000005E-2</v>
      </c>
      <c r="T348" s="265">
        <v>6.1545999999999997E-2</v>
      </c>
      <c r="U348" s="265">
        <v>7.7781000000000003E-2</v>
      </c>
      <c r="V348" s="265">
        <v>4.4690000000000001E-2</v>
      </c>
      <c r="W348" s="265">
        <v>1.3995E-2</v>
      </c>
      <c r="X348" s="265">
        <v>1.1845E-2</v>
      </c>
      <c r="Y348" s="265">
        <v>1.5115999999999999E-2</v>
      </c>
      <c r="Z348" s="265">
        <v>1.0033E-2</v>
      </c>
      <c r="AA348" s="265">
        <v>2.1974E-2</v>
      </c>
      <c r="AB348" s="265">
        <v>1.5108999999999999E-2</v>
      </c>
      <c r="AC348" s="265">
        <v>0.12898999999999999</v>
      </c>
      <c r="AD348" s="265">
        <v>8.6787000000000003E-2</v>
      </c>
      <c r="AE348" s="265">
        <v>2.7384000000000002E-3</v>
      </c>
      <c r="AF348" s="265">
        <v>6.3644000000000001E-3</v>
      </c>
      <c r="AG348" s="265">
        <v>0</v>
      </c>
      <c r="AH348" s="265">
        <v>2.6115999999999999E-3</v>
      </c>
      <c r="AI348" s="265">
        <v>2.9083999999999998E-3</v>
      </c>
      <c r="AJ348" s="265">
        <v>4.0428E-3</v>
      </c>
      <c r="AK348" s="265">
        <v>2.3611999999999999E-3</v>
      </c>
      <c r="AL348" s="265">
        <v>3.1957999999999999E-3</v>
      </c>
      <c r="AM348" s="265">
        <v>4.5795999999999996E-3</v>
      </c>
      <c r="AN348" s="265">
        <v>2.4556000000000001E-3</v>
      </c>
      <c r="AO348" s="265">
        <v>2.2437999999999998E-3</v>
      </c>
      <c r="AP348" s="265">
        <v>0</v>
      </c>
      <c r="AQ348" s="265">
        <v>1.763E-3</v>
      </c>
      <c r="AR348" s="265">
        <v>3.1871999999999998E-3</v>
      </c>
      <c r="AS348" s="265">
        <v>1.9673999999999998E-3</v>
      </c>
      <c r="AT348" s="265">
        <v>2.4911999999999998E-3</v>
      </c>
      <c r="AU348" s="265">
        <v>5.3451999999999996E-3</v>
      </c>
      <c r="AV348" s="265">
        <v>4.5960000000000003E-3</v>
      </c>
      <c r="AW348" s="265">
        <v>1.1394E-3</v>
      </c>
      <c r="AX348" s="265">
        <v>3.5844000000000002E-3</v>
      </c>
      <c r="AY348" s="265">
        <v>1.8711999999999999E-3</v>
      </c>
      <c r="AZ348" s="265">
        <v>0</v>
      </c>
      <c r="BA348" s="265">
        <v>4.7318000000000004E-3</v>
      </c>
      <c r="BB348" s="265">
        <v>4.7318000000000004E-3</v>
      </c>
      <c r="BC348" s="265">
        <v>4.7277999999999999E-3</v>
      </c>
      <c r="BD348" s="265">
        <v>4.7318000000000004E-3</v>
      </c>
      <c r="BE348" s="265">
        <v>2.7276000000000002E-2</v>
      </c>
      <c r="BF348" s="265">
        <v>2.4032000000000001E-2</v>
      </c>
      <c r="BG348" s="265">
        <v>0.14143</v>
      </c>
      <c r="BH348" s="265">
        <v>0.13982</v>
      </c>
      <c r="BI348" s="265">
        <v>0.39356000000000002</v>
      </c>
      <c r="BJ348" s="265">
        <v>0.35650999999999999</v>
      </c>
      <c r="BK348" s="265">
        <v>7.7922000000000005E-2</v>
      </c>
      <c r="BL348" s="265">
        <v>0.15809999999999999</v>
      </c>
      <c r="BM348" s="265">
        <v>9.0244000000000005E-2</v>
      </c>
      <c r="BN348" s="265">
        <v>0.16544</v>
      </c>
      <c r="BO348" s="265">
        <v>0.21714</v>
      </c>
      <c r="BP348" s="265">
        <v>1.3247E-2</v>
      </c>
      <c r="BQ348" s="265">
        <v>0.11647</v>
      </c>
      <c r="BR348" s="265">
        <v>0.16305</v>
      </c>
      <c r="BS348" s="265">
        <v>0.11534</v>
      </c>
      <c r="BT348" s="265">
        <v>0.14760999999999999</v>
      </c>
      <c r="BU348" s="265">
        <v>9.2440000000000005E-3</v>
      </c>
      <c r="BV348" s="265">
        <v>3.6928E-3</v>
      </c>
      <c r="BW348" s="265">
        <v>1.8297999999999998E-2</v>
      </c>
      <c r="BX348" s="265">
        <v>9.3591999999999998E-3</v>
      </c>
      <c r="BY348" s="265">
        <v>0.88163000000000002</v>
      </c>
      <c r="BZ348" s="265">
        <v>0.89564999999999995</v>
      </c>
      <c r="CA348" s="265">
        <v>0.88400000000000001</v>
      </c>
      <c r="CB348" s="265">
        <v>0.96331999999999995</v>
      </c>
      <c r="CC348" s="265">
        <v>0.98311000000000004</v>
      </c>
      <c r="CD348" s="265">
        <v>0.88310999999999995</v>
      </c>
      <c r="CE348" s="265">
        <v>0.83240000000000003</v>
      </c>
      <c r="CF348" s="265">
        <v>0.89093</v>
      </c>
      <c r="CG348" s="265">
        <v>0.83340999999999998</v>
      </c>
      <c r="CH348" s="265">
        <v>0.85265999999999997</v>
      </c>
      <c r="CI348" s="265">
        <v>0.87031000000000003</v>
      </c>
      <c r="CJ348" s="265">
        <v>0.86202999999999996</v>
      </c>
      <c r="CK348" s="265">
        <v>0.90888000000000002</v>
      </c>
      <c r="CL348" s="265">
        <v>0.88099000000000005</v>
      </c>
      <c r="CM348" s="265">
        <v>2.4965999999999999E-2</v>
      </c>
      <c r="CN348" s="265">
        <v>1.0101000000000001E-2</v>
      </c>
      <c r="CO348" s="265">
        <v>2.8001000000000002E-2</v>
      </c>
      <c r="CP348" s="265">
        <v>2.0922E-2</v>
      </c>
      <c r="CQ348" s="265">
        <v>1.9928000000000001E-2</v>
      </c>
      <c r="CR348" s="265">
        <v>0.01</v>
      </c>
      <c r="CS348" s="265">
        <v>1.0204E-2</v>
      </c>
      <c r="CT348" s="265">
        <v>1.4433E-2</v>
      </c>
      <c r="CU348" s="265">
        <v>0.01</v>
      </c>
      <c r="CV348" s="265">
        <v>2.4389000000000001E-2</v>
      </c>
      <c r="CW348" s="265">
        <v>2.4242E-2</v>
      </c>
      <c r="CX348" s="265">
        <v>1.0309E-2</v>
      </c>
      <c r="CY348" s="265">
        <v>2.0618999999999998E-2</v>
      </c>
      <c r="CZ348" s="265">
        <v>5.5787000000000003E-2</v>
      </c>
      <c r="DA348" s="265">
        <v>4.1600999999999999E-2</v>
      </c>
      <c r="DB348" s="265">
        <v>4.0404000000000004E-3</v>
      </c>
      <c r="DC348" s="265">
        <v>4.1235999999999998E-3</v>
      </c>
      <c r="DD348" s="265">
        <v>0</v>
      </c>
      <c r="DE348" s="265">
        <v>1.0309E-2</v>
      </c>
      <c r="DF348" s="265">
        <v>5.4799999999999997E-5</v>
      </c>
      <c r="DG348" s="265">
        <v>8.3800000000000004E-5</v>
      </c>
      <c r="DH348" s="265">
        <v>1.0699E-2</v>
      </c>
      <c r="DI348" s="265">
        <v>0</v>
      </c>
      <c r="DJ348" s="265">
        <v>0</v>
      </c>
      <c r="DK348" s="265">
        <v>0</v>
      </c>
      <c r="DL348" s="265">
        <v>0</v>
      </c>
      <c r="DM348" s="265">
        <v>1.5679999999999999E-4</v>
      </c>
      <c r="DN348" s="265">
        <v>0</v>
      </c>
      <c r="DO348" s="265">
        <v>0</v>
      </c>
      <c r="DP348" s="265">
        <v>0</v>
      </c>
      <c r="DQ348" s="265">
        <v>0</v>
      </c>
      <c r="DR348" s="265">
        <v>2.5225999999999998E-3</v>
      </c>
      <c r="DS348" s="265">
        <v>5.8897999999999997E-3</v>
      </c>
      <c r="DT348" s="265">
        <v>8.1139999999999997E-3</v>
      </c>
      <c r="DU348" s="265">
        <v>0</v>
      </c>
      <c r="DV348" s="265">
        <v>0</v>
      </c>
      <c r="DW348" s="265">
        <v>0</v>
      </c>
      <c r="DX348" s="265">
        <v>1.7078E-3</v>
      </c>
      <c r="DY348" s="265">
        <v>1.8694E-3</v>
      </c>
      <c r="DZ348" s="265">
        <v>0</v>
      </c>
      <c r="EA348" s="265">
        <v>0</v>
      </c>
      <c r="EB348" s="265">
        <v>0</v>
      </c>
      <c r="EC348" s="265">
        <v>0</v>
      </c>
      <c r="ED348" s="265">
        <v>0</v>
      </c>
      <c r="EE348" s="265">
        <v>0</v>
      </c>
      <c r="EF348" s="265">
        <v>9.2199999999999997E-4</v>
      </c>
      <c r="EG348" s="265">
        <v>0</v>
      </c>
      <c r="EH348" s="265">
        <v>0</v>
      </c>
      <c r="EI348" s="265">
        <v>2.0407999999999999E-2</v>
      </c>
      <c r="EJ348" s="265">
        <v>1.4433E-2</v>
      </c>
      <c r="EK348" s="265">
        <v>4.0404000000000004E-3</v>
      </c>
      <c r="EL348" s="265">
        <v>1.0416999999999999E-2</v>
      </c>
      <c r="EM348" s="265">
        <v>0</v>
      </c>
      <c r="EN348" s="265">
        <v>0</v>
      </c>
      <c r="EO348" s="265">
        <v>5.2259E-2</v>
      </c>
      <c r="EP348" s="265">
        <v>2.4679E-2</v>
      </c>
      <c r="EQ348" s="265">
        <v>1.0734E-3</v>
      </c>
      <c r="ER348" s="265">
        <v>1.201E-3</v>
      </c>
      <c r="ES348" s="265">
        <v>9.944000000000001E-4</v>
      </c>
      <c r="ET348" s="265">
        <v>1.0874000000000001E-3</v>
      </c>
      <c r="EU348" s="265">
        <v>1.0586E-3</v>
      </c>
      <c r="EV348" s="265">
        <v>9.3979999999999997E-4</v>
      </c>
      <c r="EW348" s="265">
        <v>9.5759999999999997E-4</v>
      </c>
      <c r="EX348" s="265">
        <v>1.2354E-3</v>
      </c>
      <c r="EY348" s="265">
        <v>8.9059999999999996E-4</v>
      </c>
      <c r="EZ348" s="265">
        <v>2.6974000000000001E-2</v>
      </c>
      <c r="FA348" s="265">
        <v>1.2094E-3</v>
      </c>
      <c r="FB348" s="265">
        <v>1.2061999999999999E-3</v>
      </c>
      <c r="FC348" s="265">
        <v>1.0403999999999999E-3</v>
      </c>
      <c r="FD348" s="265">
        <v>1.2878E-3</v>
      </c>
      <c r="FE348" s="265">
        <v>9.8360000000000006E-4</v>
      </c>
      <c r="FF348" s="265">
        <v>1.2392E-3</v>
      </c>
      <c r="FG348" s="265">
        <v>1.4025999999999999E-3</v>
      </c>
      <c r="FH348" s="265">
        <v>1.0674E-3</v>
      </c>
      <c r="FI348" s="265">
        <v>1.0382E-3</v>
      </c>
      <c r="FJ348" s="265">
        <v>0</v>
      </c>
      <c r="FK348" s="265">
        <v>0</v>
      </c>
      <c r="FL348" s="265">
        <v>1.2612999999999999E-2</v>
      </c>
      <c r="FM348" s="265">
        <v>1.3859E-2</v>
      </c>
      <c r="FN348" s="265">
        <v>0.12675</v>
      </c>
      <c r="FO348" s="265">
        <v>0.20200000000000001</v>
      </c>
      <c r="FP348" s="265">
        <v>3.4972999999999997E-2</v>
      </c>
      <c r="FQ348" s="265">
        <v>0.16578999999999999</v>
      </c>
      <c r="FR348" s="265">
        <v>0.10473</v>
      </c>
      <c r="FS348" s="265">
        <v>9.9868999999999999E-2</v>
      </c>
      <c r="FT348" s="265">
        <v>0.24507000000000001</v>
      </c>
      <c r="FU348" s="265">
        <v>0.24418000000000001</v>
      </c>
      <c r="FV348" s="265">
        <v>8.8280999999999998E-2</v>
      </c>
      <c r="FW348" s="265">
        <v>4.1695000000000003E-2</v>
      </c>
      <c r="FX348" s="265">
        <v>0.15709999999999999</v>
      </c>
      <c r="FY348" s="265">
        <v>3.7984999999999998E-2</v>
      </c>
      <c r="FZ348" s="265">
        <v>4.1695000000000003E-2</v>
      </c>
      <c r="GA348" s="265">
        <v>0.14326</v>
      </c>
      <c r="GB348" s="265">
        <v>6.7795999999999995E-2</v>
      </c>
      <c r="GC348" s="265">
        <v>7.2378999999999999E-2</v>
      </c>
      <c r="GD348" s="265">
        <v>0.22991</v>
      </c>
      <c r="GE348" s="265">
        <v>0.12471</v>
      </c>
      <c r="GF348" s="265">
        <v>0.15132999999999999</v>
      </c>
      <c r="GG348" s="265">
        <v>6.4089999999999994E-2</v>
      </c>
      <c r="GH348" s="265">
        <v>7.3361999999999997E-2</v>
      </c>
      <c r="GI348" s="265">
        <v>6.2784999999999994E-2</v>
      </c>
      <c r="GJ348" s="265">
        <v>0.20227000000000001</v>
      </c>
      <c r="GK348" s="265">
        <v>0.21396999999999999</v>
      </c>
      <c r="GL348" s="265">
        <v>0.10785</v>
      </c>
      <c r="GM348" s="265">
        <v>0.18396000000000001</v>
      </c>
      <c r="GN348" s="265">
        <v>9.5956E-2</v>
      </c>
      <c r="GO348" s="265">
        <v>0.19753999999999999</v>
      </c>
      <c r="GP348" s="265">
        <v>0.14485000000000001</v>
      </c>
      <c r="GQ348" s="265">
        <v>0.14856</v>
      </c>
      <c r="GR348" s="265">
        <v>0.13542999999999999</v>
      </c>
      <c r="GS348" s="265">
        <v>0.15373000000000001</v>
      </c>
      <c r="GT348" s="265">
        <v>0.14963000000000001</v>
      </c>
      <c r="GU348" s="265">
        <v>0.15040999999999999</v>
      </c>
      <c r="GV348" s="265">
        <v>0.14939</v>
      </c>
      <c r="GW348" s="265">
        <v>0.11564000000000001</v>
      </c>
      <c r="GX348" s="265">
        <v>0.19414000000000001</v>
      </c>
      <c r="GY348" s="265">
        <v>4.1761E-2</v>
      </c>
      <c r="GZ348" s="265">
        <v>3.1822999999999997E-2</v>
      </c>
      <c r="HA348" s="265">
        <v>0.18162</v>
      </c>
      <c r="HB348" s="265">
        <v>0.16295000000000001</v>
      </c>
      <c r="HC348" s="265">
        <v>0.14276</v>
      </c>
      <c r="HD348" s="265">
        <v>9.4113000000000002E-2</v>
      </c>
      <c r="HE348" s="265">
        <v>0.19464000000000001</v>
      </c>
      <c r="HF348" s="265">
        <v>8.1336000000000006E-2</v>
      </c>
      <c r="HG348" s="265">
        <v>0.19491</v>
      </c>
      <c r="HH348" s="265">
        <v>0.19469</v>
      </c>
      <c r="HI348" s="265">
        <v>0.19417999999999999</v>
      </c>
      <c r="HJ348" s="265">
        <v>9.2076000000000005E-2</v>
      </c>
      <c r="HK348" s="265">
        <v>0.22273999999999999</v>
      </c>
      <c r="HL348" s="265">
        <v>0.20072999999999999</v>
      </c>
      <c r="HM348" s="265">
        <v>0.14815999999999999</v>
      </c>
      <c r="HN348" s="265">
        <v>0.14443</v>
      </c>
      <c r="HO348" s="265">
        <v>0.14391999999999999</v>
      </c>
      <c r="HP348" s="265">
        <v>0.15604000000000001</v>
      </c>
      <c r="HQ348" s="265">
        <v>9.2257000000000006E-2</v>
      </c>
      <c r="HR348" s="265">
        <v>8.7603E-2</v>
      </c>
      <c r="HS348" s="265">
        <v>0.12211</v>
      </c>
      <c r="HT348" s="265">
        <v>8.5425000000000001E-2</v>
      </c>
      <c r="HU348" s="265">
        <v>8.8012000000000007E-2</v>
      </c>
      <c r="HV348" s="265">
        <v>0.1431</v>
      </c>
      <c r="HW348" s="265">
        <v>5.7994999999999998E-2</v>
      </c>
      <c r="HX348" s="265">
        <v>8.1964999999999996E-2</v>
      </c>
      <c r="HY348" s="265">
        <v>4.4984999999999997E-2</v>
      </c>
      <c r="HZ348" s="265">
        <v>0.10417</v>
      </c>
      <c r="IA348" s="265">
        <v>0.12819</v>
      </c>
      <c r="IB348" s="265">
        <v>0.13142999999999999</v>
      </c>
      <c r="IC348" s="265">
        <v>0.12856999999999999</v>
      </c>
      <c r="ID348" s="265">
        <v>0.13095000000000001</v>
      </c>
      <c r="IE348" s="265">
        <v>0.12617999999999999</v>
      </c>
      <c r="IF348" s="265">
        <v>0.13592000000000001</v>
      </c>
      <c r="IG348" s="265">
        <v>0.16195999999999999</v>
      </c>
      <c r="IH348" s="265">
        <v>0.19825999999999999</v>
      </c>
      <c r="II348" s="265">
        <v>9.1178999999999996E-2</v>
      </c>
      <c r="IJ348" s="265">
        <v>0.11336</v>
      </c>
      <c r="IK348" s="265">
        <v>0.11376</v>
      </c>
      <c r="IL348" s="265">
        <v>0.17641000000000001</v>
      </c>
      <c r="IM348" s="265">
        <v>0.10119</v>
      </c>
      <c r="IN348" s="265">
        <v>7.2835999999999998E-2</v>
      </c>
      <c r="IO348" s="265">
        <v>1.7011999999999999E-2</v>
      </c>
      <c r="IP348" s="265">
        <v>0.16414000000000001</v>
      </c>
      <c r="IQ348" s="265">
        <v>0.14563999999999999</v>
      </c>
      <c r="IR348" s="265">
        <v>6.5664E-2</v>
      </c>
      <c r="IS348" s="265">
        <v>0.20992</v>
      </c>
      <c r="IT348" s="265">
        <v>5.7000000000000002E-2</v>
      </c>
      <c r="IU348" s="265">
        <v>0.15734999999999999</v>
      </c>
      <c r="IV348" s="265">
        <v>0.24162</v>
      </c>
      <c r="IW348" s="265">
        <v>0.11593000000000001</v>
      </c>
      <c r="IX348" s="265">
        <v>0.15901999999999999</v>
      </c>
      <c r="IY348" s="265">
        <v>9.3493000000000007E-2</v>
      </c>
      <c r="IZ348" s="265">
        <v>9.0924000000000005E-2</v>
      </c>
      <c r="JA348" s="265">
        <v>9.2990000000000003E-2</v>
      </c>
      <c r="JB348" s="265">
        <v>8.9481000000000005E-2</v>
      </c>
      <c r="JC348" s="265">
        <v>9.5871999999999999E-2</v>
      </c>
      <c r="JD348" s="265">
        <v>0.10122</v>
      </c>
      <c r="JE348" s="265">
        <v>0.18576999999999999</v>
      </c>
      <c r="JF348" s="265">
        <v>4.3997000000000001E-2</v>
      </c>
      <c r="JG348" s="265">
        <v>0.13968</v>
      </c>
      <c r="JH348" s="265">
        <v>0.10335999999999999</v>
      </c>
      <c r="JI348" s="265">
        <v>7.8454999999999997E-2</v>
      </c>
      <c r="JJ348" s="265">
        <v>8.1477999999999995E-2</v>
      </c>
      <c r="JK348" s="265">
        <v>0.10485</v>
      </c>
      <c r="JL348" s="265">
        <v>0.10646</v>
      </c>
      <c r="JM348" s="265">
        <v>0.18093999999999999</v>
      </c>
      <c r="JN348" s="265">
        <v>0.12281</v>
      </c>
      <c r="JO348" s="265">
        <v>0.14535000000000001</v>
      </c>
      <c r="JP348" s="265">
        <v>5.0097999999999997E-2</v>
      </c>
      <c r="JQ348" s="265">
        <v>0.14649999999999999</v>
      </c>
      <c r="JR348" s="265">
        <v>0.11842999999999999</v>
      </c>
      <c r="JS348" s="265">
        <v>0.11101999999999999</v>
      </c>
      <c r="JT348" s="265">
        <v>3.1081000000000001E-2</v>
      </c>
      <c r="JU348" s="265">
        <v>0.10816000000000001</v>
      </c>
      <c r="JV348" s="265">
        <v>9.9569000000000005E-2</v>
      </c>
      <c r="JW348" s="265">
        <v>0.14466999999999999</v>
      </c>
      <c r="JX348" s="265">
        <v>0.14943000000000001</v>
      </c>
      <c r="JY348" s="265">
        <v>0.14543</v>
      </c>
      <c r="JZ348" s="265">
        <v>0.12567999999999999</v>
      </c>
      <c r="KA348" s="265">
        <v>0.21973000000000001</v>
      </c>
      <c r="KB348" s="265">
        <v>0.30063000000000001</v>
      </c>
      <c r="KC348" s="265">
        <v>4.5333999999999999E-2</v>
      </c>
      <c r="KD348" s="265">
        <v>3.3951000000000002E-2</v>
      </c>
      <c r="KE348" s="265">
        <v>3.6242999999999997E-2</v>
      </c>
      <c r="KF348" s="265">
        <v>3.9465E-2</v>
      </c>
      <c r="KG348" s="265">
        <v>3.7627000000000001E-2</v>
      </c>
      <c r="KH348" s="265">
        <v>0.14504</v>
      </c>
      <c r="KI348" s="265">
        <v>0.1065</v>
      </c>
      <c r="KJ348" s="265">
        <v>0.10394</v>
      </c>
      <c r="KK348" s="265">
        <v>0.25573000000000001</v>
      </c>
      <c r="KL348" s="265">
        <v>0.21772</v>
      </c>
      <c r="KM348" s="265">
        <v>0.77424999999999999</v>
      </c>
      <c r="KN348" s="265">
        <v>0.70047000000000004</v>
      </c>
      <c r="KO348" s="265">
        <v>0.61980000000000002</v>
      </c>
      <c r="KP348" s="265">
        <v>4.4137305831616876E-3</v>
      </c>
      <c r="KQ348" s="265">
        <v>0.48776000000000003</v>
      </c>
      <c r="KR348" s="265">
        <v>0.44223000000000001</v>
      </c>
      <c r="KS348" s="265">
        <v>0.40671000000000002</v>
      </c>
      <c r="KT348" s="265">
        <v>0.80712210924271344</v>
      </c>
      <c r="KU348" s="265">
        <v>0.70630999999999999</v>
      </c>
      <c r="KV348" s="265">
        <v>0.81662999999999997</v>
      </c>
      <c r="KW348" s="265">
        <v>0.85243000000000002</v>
      </c>
      <c r="KX348" s="265">
        <v>0.89925999999999995</v>
      </c>
      <c r="KY348" s="265">
        <v>0.96284000000000003</v>
      </c>
      <c r="KZ348" s="265">
        <v>0.99995999999999996</v>
      </c>
      <c r="LA348" s="265">
        <v>0.96947000000000005</v>
      </c>
      <c r="LB348" s="265">
        <v>0.89712999999999998</v>
      </c>
      <c r="LC348" s="265">
        <v>1</v>
      </c>
      <c r="LD348" s="265">
        <v>0</v>
      </c>
      <c r="LE348" s="265">
        <v>0</v>
      </c>
      <c r="LF348" s="265">
        <v>0</v>
      </c>
      <c r="LG348" s="265">
        <v>0</v>
      </c>
      <c r="LH348" s="431">
        <v>1.6542473167646676E-4</v>
      </c>
      <c r="LI348" s="431">
        <v>1.4646704948972911E-4</v>
      </c>
      <c r="LJ348" s="431">
        <v>1.2686433910857886E-4</v>
      </c>
      <c r="LK348" s="431">
        <v>7.7230084571056068E-5</v>
      </c>
      <c r="LL348" s="431">
        <v>7.5674965046346188E-5</v>
      </c>
      <c r="LM348" s="431">
        <v>1.0792612556542736E-5</v>
      </c>
      <c r="LN348" s="431">
        <v>5.6107342970790341E-5</v>
      </c>
      <c r="LO348" s="431">
        <v>3.0641491321148351E-5</v>
      </c>
      <c r="LP348" s="431">
        <v>3.5707344068214297E-5</v>
      </c>
      <c r="LQ348" s="431">
        <v>0</v>
      </c>
      <c r="LR348" s="431">
        <v>1.4030667080078274E-4</v>
      </c>
      <c r="LS348" s="431">
        <v>1.0734127863543108E-4</v>
      </c>
      <c r="LT348" s="431">
        <v>1.4341645874083042E-4</v>
      </c>
      <c r="LU348" s="431">
        <v>5.4115706006996334E-5</v>
      </c>
      <c r="LV348" s="431">
        <v>6.5750638896133751E-5</v>
      </c>
      <c r="LW348" s="431">
        <v>2.592155578895472E-5</v>
      </c>
      <c r="LX348" s="431">
        <v>4.9828842747956514E-5</v>
      </c>
      <c r="LY348" s="431">
        <v>2.4133305487339385E-5</v>
      </c>
      <c r="LZ348" s="431">
        <v>1.9482040079310536E-4</v>
      </c>
      <c r="MA348" s="431">
        <v>1.2028661149088293E-4</v>
      </c>
      <c r="MB348" s="431">
        <v>1.3448546815197915E-4</v>
      </c>
      <c r="MC348" s="431">
        <v>6.0663871408905834E-5</v>
      </c>
      <c r="MD348" s="431">
        <v>3.5481367376632988E-5</v>
      </c>
      <c r="ME348" s="431">
        <v>1.0012057464336976E-4</v>
      </c>
      <c r="MF348" s="431">
        <v>1.1323565558996052E-4</v>
      </c>
      <c r="MG348" s="431">
        <v>1.1339897173456848E-4</v>
      </c>
      <c r="MH348" s="266"/>
      <c r="MI348" s="266"/>
      <c r="MJ348" s="266"/>
      <c r="MK348" s="266"/>
      <c r="ML348" s="266"/>
      <c r="MM348" s="266"/>
      <c r="MN348" s="266"/>
      <c r="MO348" s="266"/>
      <c r="MP348" s="266"/>
      <c r="MQ348" s="266"/>
      <c r="MR348" s="266"/>
      <c r="MS348" s="266"/>
      <c r="MT348" s="266"/>
      <c r="MU348" s="266"/>
      <c r="MV348" s="266"/>
      <c r="MW348" s="266"/>
      <c r="MX348" s="266"/>
      <c r="MY348" s="266"/>
      <c r="MZ348" s="266"/>
      <c r="NA348" s="266"/>
      <c r="NB348" s="266"/>
      <c r="NC348" s="266"/>
      <c r="ND348" s="266"/>
      <c r="NE348" s="266"/>
      <c r="NF348" s="266"/>
      <c r="NG348" s="266"/>
      <c r="NH348" s="266"/>
      <c r="NI348" s="266"/>
      <c r="NJ348" s="266"/>
      <c r="NK348" s="266"/>
      <c r="NL348" s="266"/>
      <c r="NM348" s="266"/>
      <c r="NN348" s="266"/>
      <c r="NO348" s="266"/>
      <c r="NP348" s="266"/>
      <c r="NQ348" s="266"/>
      <c r="NR348" s="266"/>
      <c r="NS348" s="266"/>
      <c r="NT348" s="266"/>
      <c r="NU348" s="266"/>
      <c r="NV348" s="266"/>
      <c r="NW348" s="266"/>
      <c r="NX348" s="266"/>
      <c r="NY348" s="266"/>
      <c r="NZ348" s="266"/>
      <c r="OA348" s="266"/>
      <c r="OB348" s="266"/>
      <c r="OC348" s="266"/>
      <c r="OD348" s="266"/>
      <c r="OE348" s="266"/>
      <c r="OF348" s="266"/>
      <c r="OG348" s="266"/>
      <c r="OH348" s="266"/>
      <c r="OI348" s="266"/>
      <c r="OJ348" s="266"/>
      <c r="OK348" s="266"/>
      <c r="OL348" s="266"/>
      <c r="OM348" s="266"/>
      <c r="ON348" s="267"/>
    </row>
    <row r="349" spans="1:404">
      <c r="A349" s="261">
        <v>724</v>
      </c>
      <c r="B349" s="265">
        <v>1.8869E-2</v>
      </c>
      <c r="C349" s="265">
        <v>1.7839000000000001E-2</v>
      </c>
      <c r="D349" s="265">
        <v>1.7455999999999999E-2</v>
      </c>
      <c r="E349" s="265">
        <v>1.8494E-2</v>
      </c>
      <c r="F349" s="265">
        <v>1.7957999999999998E-2</v>
      </c>
      <c r="G349" s="265">
        <v>1.5087E-2</v>
      </c>
      <c r="H349" s="265">
        <v>5.7135999999999999E-2</v>
      </c>
      <c r="I349" s="265">
        <v>0.12046999999999999</v>
      </c>
      <c r="J349" s="265">
        <v>0.10742</v>
      </c>
      <c r="K349" s="265">
        <v>3.9354000000000004E-3</v>
      </c>
      <c r="L349" s="265">
        <v>4.5306000000000001E-3</v>
      </c>
      <c r="M349" s="265">
        <v>5.5744000000000002E-3</v>
      </c>
      <c r="N349" s="265">
        <v>6.4116000000000006E-2</v>
      </c>
      <c r="O349" s="265">
        <v>3.1397000000000001E-2</v>
      </c>
      <c r="P349" s="265">
        <v>1.6673E-2</v>
      </c>
      <c r="Q349" s="265">
        <v>8.1201999999999993E-3</v>
      </c>
      <c r="R349" s="265">
        <v>2.1356E-2</v>
      </c>
      <c r="S349" s="265">
        <v>9.0156E-2</v>
      </c>
      <c r="T349" s="265">
        <v>6.1154E-2</v>
      </c>
      <c r="U349" s="265">
        <v>7.4781E-2</v>
      </c>
      <c r="V349" s="265">
        <v>4.3376999999999999E-2</v>
      </c>
      <c r="W349" s="265">
        <v>1.3807E-2</v>
      </c>
      <c r="X349" s="265">
        <v>1.1759E-2</v>
      </c>
      <c r="Y349" s="265">
        <v>1.4555999999999999E-2</v>
      </c>
      <c r="Z349" s="265">
        <v>9.4932000000000002E-3</v>
      </c>
      <c r="AA349" s="265">
        <v>2.1572000000000001E-2</v>
      </c>
      <c r="AB349" s="265">
        <v>1.4848999999999999E-2</v>
      </c>
      <c r="AC349" s="265">
        <v>0.12639</v>
      </c>
      <c r="AD349" s="265">
        <v>8.4914000000000003E-2</v>
      </c>
      <c r="AE349" s="265">
        <v>2.3471999999999998E-3</v>
      </c>
      <c r="AF349" s="265">
        <v>6.7942000000000002E-3</v>
      </c>
      <c r="AG349" s="265">
        <v>0</v>
      </c>
      <c r="AH349" s="265">
        <v>2.2147999999999998E-3</v>
      </c>
      <c r="AI349" s="265">
        <v>2.8011999999999998E-3</v>
      </c>
      <c r="AJ349" s="265">
        <v>3.4654E-3</v>
      </c>
      <c r="AK349" s="265">
        <v>2.2696000000000001E-3</v>
      </c>
      <c r="AL349" s="265">
        <v>3.1234000000000001E-3</v>
      </c>
      <c r="AM349" s="265">
        <v>4.8387999999999999E-3</v>
      </c>
      <c r="AN349" s="265">
        <v>2.4177999999999999E-3</v>
      </c>
      <c r="AO349" s="265">
        <v>2.1814E-3</v>
      </c>
      <c r="AP349" s="265">
        <v>0</v>
      </c>
      <c r="AQ349" s="265">
        <v>1.763E-3</v>
      </c>
      <c r="AR349" s="265">
        <v>3.0536000000000001E-3</v>
      </c>
      <c r="AS349" s="265">
        <v>1.7061999999999999E-3</v>
      </c>
      <c r="AT349" s="265">
        <v>2.3555999999999998E-3</v>
      </c>
      <c r="AU349" s="265">
        <v>5.4016000000000003E-3</v>
      </c>
      <c r="AV349" s="265">
        <v>4.5719999999999997E-3</v>
      </c>
      <c r="AW349" s="265">
        <v>1.5192000000000001E-3</v>
      </c>
      <c r="AX349" s="265">
        <v>3.7171999999999999E-3</v>
      </c>
      <c r="AY349" s="265">
        <v>1.5386E-3</v>
      </c>
      <c r="AZ349" s="265">
        <v>0</v>
      </c>
      <c r="BA349" s="265">
        <v>4.5333999999999999E-3</v>
      </c>
      <c r="BB349" s="265">
        <v>4.5333999999999999E-3</v>
      </c>
      <c r="BC349" s="265">
        <v>4.5294000000000003E-3</v>
      </c>
      <c r="BD349" s="265">
        <v>4.5333999999999999E-3</v>
      </c>
      <c r="BE349" s="265">
        <v>2.6960000000000001E-2</v>
      </c>
      <c r="BF349" s="265">
        <v>2.3470999999999999E-2</v>
      </c>
      <c r="BG349" s="265">
        <v>0.14093</v>
      </c>
      <c r="BH349" s="265">
        <v>0.13900000000000001</v>
      </c>
      <c r="BI349" s="265">
        <v>0.39133000000000001</v>
      </c>
      <c r="BJ349" s="265">
        <v>0.35421000000000002</v>
      </c>
      <c r="BK349" s="265">
        <v>7.7922000000000005E-2</v>
      </c>
      <c r="BL349" s="265">
        <v>0.15759999999999999</v>
      </c>
      <c r="BM349" s="265">
        <v>8.7804999999999994E-2</v>
      </c>
      <c r="BN349" s="265">
        <v>0.1598</v>
      </c>
      <c r="BO349" s="265">
        <v>0.20857000000000001</v>
      </c>
      <c r="BP349" s="265">
        <v>1.2919E-2</v>
      </c>
      <c r="BQ349" s="265">
        <v>0.11611</v>
      </c>
      <c r="BR349" s="265">
        <v>0.16052</v>
      </c>
      <c r="BS349" s="265">
        <v>0.11491</v>
      </c>
      <c r="BT349" s="265">
        <v>0.14213000000000001</v>
      </c>
      <c r="BU349" s="265">
        <v>9.0740000000000005E-3</v>
      </c>
      <c r="BV349" s="265">
        <v>3.5644000000000001E-3</v>
      </c>
      <c r="BW349" s="265">
        <v>1.7909000000000001E-2</v>
      </c>
      <c r="BX349" s="265">
        <v>8.5515999999999995E-3</v>
      </c>
      <c r="BY349" s="265">
        <v>0.88339000000000001</v>
      </c>
      <c r="BZ349" s="265">
        <v>0.89698</v>
      </c>
      <c r="CA349" s="265">
        <v>0.88200000000000001</v>
      </c>
      <c r="CB349" s="265">
        <v>0.96553</v>
      </c>
      <c r="CC349" s="265">
        <v>0.98184000000000005</v>
      </c>
      <c r="CD349" s="265">
        <v>0.88548000000000004</v>
      </c>
      <c r="CE349" s="265">
        <v>0.83503000000000005</v>
      </c>
      <c r="CF349" s="265">
        <v>0.89329999999999998</v>
      </c>
      <c r="CG349" s="265">
        <v>0.83311999999999997</v>
      </c>
      <c r="CH349" s="265">
        <v>0.85531000000000001</v>
      </c>
      <c r="CI349" s="265">
        <v>0.87278999999999995</v>
      </c>
      <c r="CJ349" s="265">
        <v>0.86456</v>
      </c>
      <c r="CK349" s="265">
        <v>0.90895000000000004</v>
      </c>
      <c r="CL349" s="265">
        <v>0.88729000000000002</v>
      </c>
      <c r="CM349" s="265">
        <v>2.4292999999999999E-2</v>
      </c>
      <c r="CN349" s="265">
        <v>1.0101000000000001E-2</v>
      </c>
      <c r="CO349" s="265">
        <v>2.7595999999999999E-2</v>
      </c>
      <c r="CP349" s="265">
        <v>2.0323000000000001E-2</v>
      </c>
      <c r="CQ349" s="265">
        <v>1.9356999999999999E-2</v>
      </c>
      <c r="CR349" s="265">
        <v>0.01</v>
      </c>
      <c r="CS349" s="265">
        <v>1.0204E-2</v>
      </c>
      <c r="CT349" s="265">
        <v>1.2371E-2</v>
      </c>
      <c r="CU349" s="265">
        <v>0.01</v>
      </c>
      <c r="CV349" s="265">
        <v>2.401E-2</v>
      </c>
      <c r="CW349" s="265">
        <v>2.2221999999999999E-2</v>
      </c>
      <c r="CX349" s="265">
        <v>1.0309E-2</v>
      </c>
      <c r="CY349" s="265">
        <v>2.0618999999999998E-2</v>
      </c>
      <c r="CZ349" s="265">
        <v>5.4864999999999997E-2</v>
      </c>
      <c r="DA349" s="265">
        <v>4.0557999999999997E-2</v>
      </c>
      <c r="DB349" s="265">
        <v>2.0202000000000002E-3</v>
      </c>
      <c r="DC349" s="265">
        <v>2.0617999999999999E-3</v>
      </c>
      <c r="DD349" s="265">
        <v>0</v>
      </c>
      <c r="DE349" s="265">
        <v>1.0309E-2</v>
      </c>
      <c r="DF349" s="265">
        <v>2.94E-5</v>
      </c>
      <c r="DG349" s="265">
        <v>4.5399999999999999E-5</v>
      </c>
      <c r="DH349" s="265">
        <v>1.0418999999999999E-2</v>
      </c>
      <c r="DI349" s="265">
        <v>0</v>
      </c>
      <c r="DJ349" s="265">
        <v>0</v>
      </c>
      <c r="DK349" s="265">
        <v>0</v>
      </c>
      <c r="DL349" s="265">
        <v>0</v>
      </c>
      <c r="DM349" s="265">
        <v>7.8399999999999995E-5</v>
      </c>
      <c r="DN349" s="265">
        <v>0</v>
      </c>
      <c r="DO349" s="265">
        <v>0</v>
      </c>
      <c r="DP349" s="265">
        <v>0</v>
      </c>
      <c r="DQ349" s="265">
        <v>0</v>
      </c>
      <c r="DR349" s="265">
        <v>2.4407999999999999E-3</v>
      </c>
      <c r="DS349" s="265">
        <v>5.7273999999999997E-3</v>
      </c>
      <c r="DT349" s="265">
        <v>8.4390000000000003E-3</v>
      </c>
      <c r="DU349" s="265">
        <v>0</v>
      </c>
      <c r="DV349" s="265">
        <v>0</v>
      </c>
      <c r="DW349" s="265">
        <v>0</v>
      </c>
      <c r="DX349" s="265">
        <v>2.1413999999999999E-3</v>
      </c>
      <c r="DY349" s="265">
        <v>1.8942E-3</v>
      </c>
      <c r="DZ349" s="265">
        <v>0</v>
      </c>
      <c r="EA349" s="265">
        <v>0</v>
      </c>
      <c r="EB349" s="265">
        <v>0</v>
      </c>
      <c r="EC349" s="265">
        <v>0</v>
      </c>
      <c r="ED349" s="265">
        <v>0</v>
      </c>
      <c r="EE349" s="265">
        <v>0</v>
      </c>
      <c r="EF349" s="265">
        <v>9.4700000000000003E-4</v>
      </c>
      <c r="EG349" s="265">
        <v>0</v>
      </c>
      <c r="EH349" s="265">
        <v>0</v>
      </c>
      <c r="EI349" s="265">
        <v>2.0407999999999999E-2</v>
      </c>
      <c r="EJ349" s="265">
        <v>1.2371E-2</v>
      </c>
      <c r="EK349" s="265">
        <v>2.0202000000000002E-3</v>
      </c>
      <c r="EL349" s="265">
        <v>1.0416999999999999E-2</v>
      </c>
      <c r="EM349" s="265">
        <v>0</v>
      </c>
      <c r="EN349" s="265">
        <v>0</v>
      </c>
      <c r="EO349" s="265">
        <v>5.0238999999999999E-2</v>
      </c>
      <c r="EP349" s="265">
        <v>2.3907000000000001E-2</v>
      </c>
      <c r="EQ349" s="265">
        <v>1.0582E-3</v>
      </c>
      <c r="ER349" s="265">
        <v>1.193E-3</v>
      </c>
      <c r="ES349" s="265">
        <v>9.4919999999999998E-4</v>
      </c>
      <c r="ET349" s="265">
        <v>1.0181999999999999E-3</v>
      </c>
      <c r="EU349" s="265">
        <v>1.0288000000000001E-3</v>
      </c>
      <c r="EV349" s="265">
        <v>9.7539999999999996E-4</v>
      </c>
      <c r="EW349" s="265">
        <v>9.2880000000000002E-4</v>
      </c>
      <c r="EX349" s="265">
        <v>1.2152E-3</v>
      </c>
      <c r="EY349" s="265">
        <v>8.5979999999999997E-4</v>
      </c>
      <c r="EZ349" s="265">
        <v>2.6113999999999998E-2</v>
      </c>
      <c r="FA349" s="265">
        <v>1.1982E-3</v>
      </c>
      <c r="FB349" s="265">
        <v>1.1796E-3</v>
      </c>
      <c r="FC349" s="265">
        <v>1.0332E-3</v>
      </c>
      <c r="FD349" s="265">
        <v>1.2514E-3</v>
      </c>
      <c r="FE349" s="265">
        <v>9.7479999999999995E-4</v>
      </c>
      <c r="FF349" s="265">
        <v>1.2106E-3</v>
      </c>
      <c r="FG349" s="265">
        <v>1.3778E-3</v>
      </c>
      <c r="FH349" s="265">
        <v>1.0342000000000001E-3</v>
      </c>
      <c r="FI349" s="265">
        <v>1.0166000000000001E-3</v>
      </c>
      <c r="FJ349" s="265">
        <v>0</v>
      </c>
      <c r="FK349" s="265">
        <v>0</v>
      </c>
      <c r="FL349" s="265">
        <v>1.2248E-2</v>
      </c>
      <c r="FM349" s="265">
        <v>1.3427E-2</v>
      </c>
      <c r="FN349" s="265">
        <v>0.12171</v>
      </c>
      <c r="FO349" s="265">
        <v>0.19600000000000001</v>
      </c>
      <c r="FP349" s="265">
        <v>3.4029999999999998E-2</v>
      </c>
      <c r="FQ349" s="265">
        <v>0.16044</v>
      </c>
      <c r="FR349" s="265">
        <v>0.10183</v>
      </c>
      <c r="FS349" s="265">
        <v>9.6560999999999994E-2</v>
      </c>
      <c r="FT349" s="265">
        <v>0.23863000000000001</v>
      </c>
      <c r="FU349" s="265">
        <v>0.23765</v>
      </c>
      <c r="FV349" s="265">
        <v>8.6051000000000002E-2</v>
      </c>
      <c r="FW349" s="265">
        <v>4.0612000000000002E-2</v>
      </c>
      <c r="FX349" s="265">
        <v>0.15293000000000001</v>
      </c>
      <c r="FY349" s="265">
        <v>3.7062999999999999E-2</v>
      </c>
      <c r="FZ349" s="265">
        <v>4.0612000000000002E-2</v>
      </c>
      <c r="GA349" s="265">
        <v>0.13941000000000001</v>
      </c>
      <c r="GB349" s="265">
        <v>6.6120999999999999E-2</v>
      </c>
      <c r="GC349" s="265">
        <v>7.0130999999999999E-2</v>
      </c>
      <c r="GD349" s="265">
        <v>0.22373000000000001</v>
      </c>
      <c r="GE349" s="265">
        <v>0.12107</v>
      </c>
      <c r="GF349" s="265">
        <v>0.14768999999999999</v>
      </c>
      <c r="GG349" s="265">
        <v>6.2477999999999999E-2</v>
      </c>
      <c r="GH349" s="265">
        <v>7.1779999999999997E-2</v>
      </c>
      <c r="GI349" s="265">
        <v>6.139E-2</v>
      </c>
      <c r="GJ349" s="265">
        <v>0.19658999999999999</v>
      </c>
      <c r="GK349" s="265">
        <v>0.20816999999999999</v>
      </c>
      <c r="GL349" s="265">
        <v>0.10494000000000001</v>
      </c>
      <c r="GM349" s="265">
        <v>0.17884</v>
      </c>
      <c r="GN349" s="265">
        <v>9.4242999999999993E-2</v>
      </c>
      <c r="GO349" s="265">
        <v>0.19278000000000001</v>
      </c>
      <c r="GP349" s="265">
        <v>0.14083000000000001</v>
      </c>
      <c r="GQ349" s="265">
        <v>0.1444</v>
      </c>
      <c r="GR349" s="265">
        <v>0.13222</v>
      </c>
      <c r="GS349" s="265">
        <v>0.14942</v>
      </c>
      <c r="GT349" s="265">
        <v>0.14545</v>
      </c>
      <c r="GU349" s="265">
        <v>0.14605000000000001</v>
      </c>
      <c r="GV349" s="265">
        <v>0.14515</v>
      </c>
      <c r="GW349" s="265">
        <v>0.11212</v>
      </c>
      <c r="GX349" s="265">
        <v>0.18889</v>
      </c>
      <c r="GY349" s="265">
        <v>4.0632000000000001E-2</v>
      </c>
      <c r="GZ349" s="265">
        <v>3.0983E-2</v>
      </c>
      <c r="HA349" s="265">
        <v>0.17688000000000001</v>
      </c>
      <c r="HB349" s="265">
        <v>0.15906000000000001</v>
      </c>
      <c r="HC349" s="265">
        <v>0.13875999999999999</v>
      </c>
      <c r="HD349" s="265">
        <v>9.1977000000000003E-2</v>
      </c>
      <c r="HE349" s="265">
        <v>0.18944</v>
      </c>
      <c r="HF349" s="265">
        <v>7.9182000000000002E-2</v>
      </c>
      <c r="HG349" s="265">
        <v>0.18970000000000001</v>
      </c>
      <c r="HH349" s="265">
        <v>0.18942000000000001</v>
      </c>
      <c r="HI349" s="265">
        <v>0.18898000000000001</v>
      </c>
      <c r="HJ349" s="265">
        <v>8.9640999999999998E-2</v>
      </c>
      <c r="HK349" s="265">
        <v>0.21653</v>
      </c>
      <c r="HL349" s="265">
        <v>0.19536999999999999</v>
      </c>
      <c r="HM349" s="265">
        <v>0.14399999999999999</v>
      </c>
      <c r="HN349" s="265">
        <v>0.14080000000000001</v>
      </c>
      <c r="HO349" s="265">
        <v>0.14041000000000001</v>
      </c>
      <c r="HP349" s="265">
        <v>0.15168999999999999</v>
      </c>
      <c r="HQ349" s="265">
        <v>9.0376999999999999E-2</v>
      </c>
      <c r="HR349" s="265">
        <v>8.5570999999999994E-2</v>
      </c>
      <c r="HS349" s="265">
        <v>0.11892</v>
      </c>
      <c r="HT349" s="265">
        <v>8.3588999999999997E-2</v>
      </c>
      <c r="HU349" s="265">
        <v>8.6173E-2</v>
      </c>
      <c r="HV349" s="265">
        <v>0.13897999999999999</v>
      </c>
      <c r="HW349" s="265">
        <v>5.6515999999999997E-2</v>
      </c>
      <c r="HX349" s="265">
        <v>8.0518999999999993E-2</v>
      </c>
      <c r="HY349" s="265">
        <v>4.5102999999999997E-2</v>
      </c>
      <c r="HZ349" s="265">
        <v>0.10194</v>
      </c>
      <c r="IA349" s="265">
        <v>0.12493</v>
      </c>
      <c r="IB349" s="265">
        <v>0.12805</v>
      </c>
      <c r="IC349" s="265">
        <v>0.12528</v>
      </c>
      <c r="ID349" s="265">
        <v>0.12756999999999999</v>
      </c>
      <c r="IE349" s="265">
        <v>0.12284</v>
      </c>
      <c r="IF349" s="265">
        <v>0.13272999999999999</v>
      </c>
      <c r="IG349" s="265">
        <v>0.15754000000000001</v>
      </c>
      <c r="IH349" s="265">
        <v>0.19273000000000001</v>
      </c>
      <c r="II349" s="265">
        <v>8.8745000000000004E-2</v>
      </c>
      <c r="IJ349" s="265">
        <v>0.10988000000000001</v>
      </c>
      <c r="IK349" s="265">
        <v>0.11058999999999999</v>
      </c>
      <c r="IL349" s="265">
        <v>0.17154</v>
      </c>
      <c r="IM349" s="265">
        <v>9.8676E-2</v>
      </c>
      <c r="IN349" s="265">
        <v>7.1012000000000006E-2</v>
      </c>
      <c r="IO349" s="265">
        <v>1.6552000000000001E-2</v>
      </c>
      <c r="IP349" s="265">
        <v>0.15987000000000001</v>
      </c>
      <c r="IQ349" s="265">
        <v>0.14165</v>
      </c>
      <c r="IR349" s="265">
        <v>6.4160999999999996E-2</v>
      </c>
      <c r="IS349" s="265">
        <v>0.20412</v>
      </c>
      <c r="IT349" s="265">
        <v>5.5615999999999999E-2</v>
      </c>
      <c r="IU349" s="265">
        <v>0.15298</v>
      </c>
      <c r="IV349" s="265">
        <v>0.23511000000000001</v>
      </c>
      <c r="IW349" s="265">
        <v>0.11271</v>
      </c>
      <c r="IX349" s="265">
        <v>0.15525</v>
      </c>
      <c r="IY349" s="265">
        <v>9.1083999999999998E-2</v>
      </c>
      <c r="IZ349" s="265">
        <v>8.8598999999999997E-2</v>
      </c>
      <c r="JA349" s="265">
        <v>9.0622999999999995E-2</v>
      </c>
      <c r="JB349" s="265">
        <v>8.7224999999999997E-2</v>
      </c>
      <c r="JC349" s="265">
        <v>9.3587000000000004E-2</v>
      </c>
      <c r="JD349" s="265">
        <v>9.8579E-2</v>
      </c>
      <c r="JE349" s="265">
        <v>0.18060000000000001</v>
      </c>
      <c r="JF349" s="265">
        <v>4.2869999999999998E-2</v>
      </c>
      <c r="JG349" s="265">
        <v>0.13589000000000001</v>
      </c>
      <c r="JH349" s="265">
        <v>0.10061</v>
      </c>
      <c r="JI349" s="265">
        <v>7.6665999999999998E-2</v>
      </c>
      <c r="JJ349" s="265">
        <v>7.9619999999999996E-2</v>
      </c>
      <c r="JK349" s="265">
        <v>0.10248</v>
      </c>
      <c r="JL349" s="265">
        <v>0.10414</v>
      </c>
      <c r="JM349" s="265">
        <v>0.1769</v>
      </c>
      <c r="JN349" s="265">
        <v>0.11974</v>
      </c>
      <c r="JO349" s="265">
        <v>0.14138000000000001</v>
      </c>
      <c r="JP349" s="265">
        <v>4.8731999999999998E-2</v>
      </c>
      <c r="JQ349" s="265">
        <v>0.14235</v>
      </c>
      <c r="JR349" s="265">
        <v>0.11488</v>
      </c>
      <c r="JS349" s="265">
        <v>0.10692</v>
      </c>
      <c r="JT349" s="265">
        <v>3.0307000000000001E-2</v>
      </c>
      <c r="JU349" s="265">
        <v>0.1052</v>
      </c>
      <c r="JV349" s="265">
        <v>9.6662999999999999E-2</v>
      </c>
      <c r="JW349" s="265">
        <v>0.13991000000000001</v>
      </c>
      <c r="JX349" s="265">
        <v>0.14577000000000001</v>
      </c>
      <c r="JY349" s="265">
        <v>0.14133999999999999</v>
      </c>
      <c r="JZ349" s="265">
        <v>0.11971999999999999</v>
      </c>
      <c r="KA349" s="265">
        <v>0.21024999999999999</v>
      </c>
      <c r="KB349" s="265">
        <v>0.2928</v>
      </c>
      <c r="KC349" s="265">
        <v>4.4269999999999997E-2</v>
      </c>
      <c r="KD349" s="265">
        <v>3.3125000000000002E-2</v>
      </c>
      <c r="KE349" s="265">
        <v>3.5304000000000002E-2</v>
      </c>
      <c r="KF349" s="265">
        <v>3.8552000000000003E-2</v>
      </c>
      <c r="KG349" s="265">
        <v>3.6754000000000002E-2</v>
      </c>
      <c r="KH349" s="265">
        <v>0.14187</v>
      </c>
      <c r="KI349" s="265">
        <v>0.10341</v>
      </c>
      <c r="KJ349" s="265">
        <v>0.10095</v>
      </c>
      <c r="KK349" s="265">
        <v>0.2495</v>
      </c>
      <c r="KL349" s="265">
        <v>0.21163000000000001</v>
      </c>
      <c r="KM349" s="265">
        <v>0.78361999999999998</v>
      </c>
      <c r="KN349" s="265">
        <v>0.70918000000000003</v>
      </c>
      <c r="KO349" s="265">
        <v>0.62766</v>
      </c>
      <c r="KP349" s="265">
        <v>4.4894793518049179E-3</v>
      </c>
      <c r="KQ349" s="265">
        <v>0.49415999999999999</v>
      </c>
      <c r="KR349" s="265">
        <v>0.4481</v>
      </c>
      <c r="KS349" s="265">
        <v>0.41216000000000003</v>
      </c>
      <c r="KT349" s="265">
        <v>0.81115115157101847</v>
      </c>
      <c r="KU349" s="265">
        <v>0.71113999999999999</v>
      </c>
      <c r="KV349" s="265">
        <v>0.81998000000000004</v>
      </c>
      <c r="KW349" s="265">
        <v>0.85523000000000005</v>
      </c>
      <c r="KX349" s="265">
        <v>0.90130999999999994</v>
      </c>
      <c r="KY349" s="265">
        <v>0.96377999999999997</v>
      </c>
      <c r="KZ349" s="265">
        <v>0.99997999999999998</v>
      </c>
      <c r="LA349" s="265">
        <v>0.96877000000000002</v>
      </c>
      <c r="LB349" s="265">
        <v>0.89595999999999998</v>
      </c>
      <c r="LC349" s="265">
        <v>1</v>
      </c>
      <c r="LD349" s="265">
        <v>0</v>
      </c>
      <c r="LE349" s="265">
        <v>0</v>
      </c>
      <c r="LF349" s="265">
        <v>0</v>
      </c>
      <c r="LG349" s="265">
        <v>0</v>
      </c>
      <c r="LH349" s="431">
        <v>1.5624127991031855E-4</v>
      </c>
      <c r="LI349" s="431">
        <v>1.3892023707740009E-4</v>
      </c>
      <c r="LJ349" s="431">
        <v>1.289082138100639E-4</v>
      </c>
      <c r="LK349" s="431">
        <v>7.1129608841147274E-5</v>
      </c>
      <c r="LL349" s="431">
        <v>6.9668873038608581E-5</v>
      </c>
      <c r="LM349" s="431">
        <v>1.6103716916404665E-5</v>
      </c>
      <c r="LN349" s="431">
        <v>5.452944606076926E-5</v>
      </c>
      <c r="LO349" s="431">
        <v>2.7751299057854339E-5</v>
      </c>
      <c r="LP349" s="431">
        <v>3.3688284020172432E-5</v>
      </c>
      <c r="LQ349" s="431">
        <v>0</v>
      </c>
      <c r="LR349" s="431">
        <v>1.4196014672052115E-4</v>
      </c>
      <c r="LS349" s="431">
        <v>1.0081724758492783E-4</v>
      </c>
      <c r="LT349" s="431">
        <v>1.3424234930425882E-4</v>
      </c>
      <c r="LU349" s="431">
        <v>4.6579494664911181E-5</v>
      </c>
      <c r="LV349" s="431">
        <v>6.427554035326466E-5</v>
      </c>
      <c r="LW349" s="431">
        <v>3.3871092455228791E-5</v>
      </c>
      <c r="LX349" s="431">
        <v>4.0319817344425246E-5</v>
      </c>
      <c r="LY349" s="431">
        <v>2.4482964363414794E-5</v>
      </c>
      <c r="LZ349" s="431">
        <v>1.8611131235957146E-4</v>
      </c>
      <c r="MA349" s="431">
        <v>1.1735742737073451E-4</v>
      </c>
      <c r="MB349" s="431">
        <v>1.3675173977389932E-4</v>
      </c>
      <c r="MC349" s="431">
        <v>5.980773494229652E-5</v>
      </c>
      <c r="MD349" s="431">
        <v>3.3325934055028483E-5</v>
      </c>
      <c r="ME349" s="431">
        <v>9.796412632567808E-5</v>
      </c>
      <c r="MF349" s="431">
        <v>1.0995492630172521E-4</v>
      </c>
      <c r="MG349" s="431">
        <v>1.1559187987586483E-4</v>
      </c>
      <c r="MH349" s="266"/>
      <c r="MI349" s="266"/>
      <c r="MJ349" s="266"/>
      <c r="MK349" s="266"/>
      <c r="ML349" s="266"/>
      <c r="MM349" s="266"/>
      <c r="MN349" s="266"/>
      <c r="MO349" s="266"/>
      <c r="MP349" s="266"/>
      <c r="MQ349" s="266"/>
      <c r="MR349" s="266"/>
      <c r="MS349" s="266"/>
      <c r="MT349" s="266"/>
      <c r="MU349" s="266"/>
      <c r="MV349" s="266"/>
      <c r="MW349" s="266"/>
      <c r="MX349" s="266"/>
      <c r="MY349" s="266"/>
      <c r="MZ349" s="266"/>
      <c r="NA349" s="266"/>
      <c r="NB349" s="266"/>
      <c r="NC349" s="266"/>
      <c r="ND349" s="266"/>
      <c r="NE349" s="266"/>
      <c r="NF349" s="266"/>
      <c r="NG349" s="266"/>
      <c r="NH349" s="266"/>
      <c r="NI349" s="266"/>
      <c r="NJ349" s="266"/>
      <c r="NK349" s="266"/>
      <c r="NL349" s="266"/>
      <c r="NM349" s="266"/>
      <c r="NN349" s="266"/>
      <c r="NO349" s="266"/>
      <c r="NP349" s="266"/>
      <c r="NQ349" s="266"/>
      <c r="NR349" s="266"/>
      <c r="NS349" s="266"/>
      <c r="NT349" s="266"/>
      <c r="NU349" s="266"/>
      <c r="NV349" s="266"/>
      <c r="NW349" s="266"/>
      <c r="NX349" s="266"/>
      <c r="NY349" s="266"/>
      <c r="NZ349" s="266"/>
      <c r="OA349" s="266"/>
      <c r="OB349" s="266"/>
      <c r="OC349" s="266"/>
      <c r="OD349" s="266"/>
      <c r="OE349" s="266"/>
      <c r="OF349" s="266"/>
      <c r="OG349" s="266"/>
      <c r="OH349" s="266"/>
      <c r="OI349" s="266"/>
      <c r="OJ349" s="266"/>
      <c r="OK349" s="266"/>
      <c r="OL349" s="266"/>
      <c r="OM349" s="266"/>
      <c r="ON349" s="267"/>
    </row>
    <row r="350" spans="1:404">
      <c r="A350" s="261">
        <v>725</v>
      </c>
      <c r="B350" s="265">
        <v>1.8547999999999999E-2</v>
      </c>
      <c r="C350" s="265">
        <v>1.7439E-2</v>
      </c>
      <c r="D350" s="265">
        <v>1.6954E-2</v>
      </c>
      <c r="E350" s="265">
        <v>1.7833999999999999E-2</v>
      </c>
      <c r="F350" s="265">
        <v>1.7663999999999999E-2</v>
      </c>
      <c r="G350" s="265">
        <v>1.4718999999999999E-2</v>
      </c>
      <c r="H350" s="265">
        <v>5.5958000000000001E-2</v>
      </c>
      <c r="I350" s="265">
        <v>0.11788999999999999</v>
      </c>
      <c r="J350" s="265">
        <v>0.10514999999999999</v>
      </c>
      <c r="K350" s="265">
        <v>3.2569999999999999E-3</v>
      </c>
      <c r="L350" s="265">
        <v>3.7069999999999998E-3</v>
      </c>
      <c r="M350" s="265">
        <v>4.3779999999999999E-3</v>
      </c>
      <c r="N350" s="265">
        <v>6.2928999999999999E-2</v>
      </c>
      <c r="O350" s="265">
        <v>3.1174E-2</v>
      </c>
      <c r="P350" s="265">
        <v>1.6544E-2</v>
      </c>
      <c r="Q350" s="265">
        <v>7.7380000000000001E-3</v>
      </c>
      <c r="R350" s="265">
        <v>2.1052000000000001E-2</v>
      </c>
      <c r="S350" s="265">
        <v>8.7874999999999995E-2</v>
      </c>
      <c r="T350" s="265">
        <v>6.0762999999999998E-2</v>
      </c>
      <c r="U350" s="265">
        <v>7.1781999999999999E-2</v>
      </c>
      <c r="V350" s="265">
        <v>4.2063999999999997E-2</v>
      </c>
      <c r="W350" s="265">
        <v>1.3618E-2</v>
      </c>
      <c r="X350" s="265">
        <v>1.1674E-2</v>
      </c>
      <c r="Y350" s="265">
        <v>1.3995E-2</v>
      </c>
      <c r="Z350" s="265">
        <v>8.9529999999999992E-3</v>
      </c>
      <c r="AA350" s="265">
        <v>2.1170999999999999E-2</v>
      </c>
      <c r="AB350" s="265">
        <v>1.4588E-2</v>
      </c>
      <c r="AC350" s="265">
        <v>0.12379</v>
      </c>
      <c r="AD350" s="265">
        <v>8.3041000000000004E-2</v>
      </c>
      <c r="AE350" s="265">
        <v>1.9559999999999998E-3</v>
      </c>
      <c r="AF350" s="265">
        <v>7.2240000000000004E-3</v>
      </c>
      <c r="AG350" s="265">
        <v>0</v>
      </c>
      <c r="AH350" s="265">
        <v>1.818E-3</v>
      </c>
      <c r="AI350" s="265">
        <v>2.6940000000000002E-3</v>
      </c>
      <c r="AJ350" s="265">
        <v>2.8879999999999999E-3</v>
      </c>
      <c r="AK350" s="265">
        <v>2.1779999999999998E-3</v>
      </c>
      <c r="AL350" s="265">
        <v>3.0509999999999999E-3</v>
      </c>
      <c r="AM350" s="265">
        <v>5.0980000000000001E-3</v>
      </c>
      <c r="AN350" s="265">
        <v>2.3800000000000002E-3</v>
      </c>
      <c r="AO350" s="265">
        <v>2.1189999999999998E-3</v>
      </c>
      <c r="AP350" s="265">
        <v>0</v>
      </c>
      <c r="AQ350" s="265">
        <v>1.763E-3</v>
      </c>
      <c r="AR350" s="265">
        <v>2.9199999999999999E-3</v>
      </c>
      <c r="AS350" s="265">
        <v>1.4450000000000001E-3</v>
      </c>
      <c r="AT350" s="265">
        <v>2.2200000000000002E-3</v>
      </c>
      <c r="AU350" s="265">
        <v>5.4580000000000002E-3</v>
      </c>
      <c r="AV350" s="265">
        <v>4.548E-3</v>
      </c>
      <c r="AW350" s="265">
        <v>1.8990000000000001E-3</v>
      </c>
      <c r="AX350" s="265">
        <v>3.8500000000000001E-3</v>
      </c>
      <c r="AY350" s="265">
        <v>1.206E-3</v>
      </c>
      <c r="AZ350" s="265">
        <v>0</v>
      </c>
      <c r="BA350" s="265">
        <v>4.3350000000000003E-3</v>
      </c>
      <c r="BB350" s="265">
        <v>4.3350000000000003E-3</v>
      </c>
      <c r="BC350" s="265">
        <v>4.3309999999999998E-3</v>
      </c>
      <c r="BD350" s="265">
        <v>4.3350000000000003E-3</v>
      </c>
      <c r="BE350" s="265">
        <v>2.6644000000000001E-2</v>
      </c>
      <c r="BF350" s="265">
        <v>2.2911000000000001E-2</v>
      </c>
      <c r="BG350" s="265">
        <v>0.14041999999999999</v>
      </c>
      <c r="BH350" s="265">
        <v>0.13818</v>
      </c>
      <c r="BI350" s="265">
        <v>0.3891</v>
      </c>
      <c r="BJ350" s="265">
        <v>0.35189999999999999</v>
      </c>
      <c r="BK350" s="265">
        <v>7.7922000000000005E-2</v>
      </c>
      <c r="BL350" s="265">
        <v>0.15709999999999999</v>
      </c>
      <c r="BM350" s="265">
        <v>8.5365999999999997E-2</v>
      </c>
      <c r="BN350" s="265">
        <v>0.15417</v>
      </c>
      <c r="BO350" s="265">
        <v>0.2</v>
      </c>
      <c r="BP350" s="265">
        <v>1.2591E-2</v>
      </c>
      <c r="BQ350" s="265">
        <v>0.11575000000000001</v>
      </c>
      <c r="BR350" s="265">
        <v>0.15798000000000001</v>
      </c>
      <c r="BS350" s="265">
        <v>0.11448</v>
      </c>
      <c r="BT350" s="265">
        <v>0.13664000000000001</v>
      </c>
      <c r="BU350" s="265">
        <v>8.9040000000000005E-3</v>
      </c>
      <c r="BV350" s="265">
        <v>3.4359999999999998E-3</v>
      </c>
      <c r="BW350" s="265">
        <v>1.7519E-2</v>
      </c>
      <c r="BX350" s="265">
        <v>7.744E-3</v>
      </c>
      <c r="BY350" s="265">
        <v>0.88515999999999995</v>
      </c>
      <c r="BZ350" s="265">
        <v>0.89829999999999999</v>
      </c>
      <c r="CA350" s="265">
        <v>0.88</v>
      </c>
      <c r="CB350" s="265">
        <v>0.96774000000000004</v>
      </c>
      <c r="CC350" s="265">
        <v>0.98057000000000005</v>
      </c>
      <c r="CD350" s="265">
        <v>0.88785000000000003</v>
      </c>
      <c r="CE350" s="265">
        <v>0.83765000000000001</v>
      </c>
      <c r="CF350" s="265">
        <v>0.89566000000000001</v>
      </c>
      <c r="CG350" s="265">
        <v>0.83282999999999996</v>
      </c>
      <c r="CH350" s="265">
        <v>0.85795999999999994</v>
      </c>
      <c r="CI350" s="265">
        <v>0.87526999999999999</v>
      </c>
      <c r="CJ350" s="265">
        <v>0.86709000000000003</v>
      </c>
      <c r="CK350" s="265">
        <v>0.90902000000000005</v>
      </c>
      <c r="CL350" s="265">
        <v>0.89359999999999995</v>
      </c>
      <c r="CM350" s="265">
        <v>2.3619999999999999E-2</v>
      </c>
      <c r="CN350" s="265">
        <v>1.0101000000000001E-2</v>
      </c>
      <c r="CO350" s="265">
        <v>2.7192000000000001E-2</v>
      </c>
      <c r="CP350" s="265">
        <v>1.9723000000000001E-2</v>
      </c>
      <c r="CQ350" s="265">
        <v>1.8786000000000001E-2</v>
      </c>
      <c r="CR350" s="265">
        <v>0.01</v>
      </c>
      <c r="CS350" s="265">
        <v>1.0204E-2</v>
      </c>
      <c r="CT350" s="265">
        <v>1.0309E-2</v>
      </c>
      <c r="CU350" s="265">
        <v>0.01</v>
      </c>
      <c r="CV350" s="265">
        <v>2.3630999999999999E-2</v>
      </c>
      <c r="CW350" s="265">
        <v>2.0202000000000001E-2</v>
      </c>
      <c r="CX350" s="265">
        <v>1.0309E-2</v>
      </c>
      <c r="CY350" s="265">
        <v>2.0618999999999998E-2</v>
      </c>
      <c r="CZ350" s="265">
        <v>5.3942999999999998E-2</v>
      </c>
      <c r="DA350" s="265">
        <v>3.9515000000000002E-2</v>
      </c>
      <c r="DB350" s="265">
        <v>0</v>
      </c>
      <c r="DC350" s="265">
        <v>0</v>
      </c>
      <c r="DD350" s="265">
        <v>0</v>
      </c>
      <c r="DE350" s="265">
        <v>1.0309E-2</v>
      </c>
      <c r="DF350" s="265">
        <v>3.9999999999999998E-6</v>
      </c>
      <c r="DG350" s="265">
        <v>6.9999999999999999E-6</v>
      </c>
      <c r="DH350" s="265">
        <v>1.014E-2</v>
      </c>
      <c r="DI350" s="265">
        <v>0</v>
      </c>
      <c r="DJ350" s="265">
        <v>0</v>
      </c>
      <c r="DK350" s="265">
        <v>0</v>
      </c>
      <c r="DL350" s="265">
        <v>0</v>
      </c>
      <c r="DM350" s="265">
        <v>0</v>
      </c>
      <c r="DN350" s="265">
        <v>0</v>
      </c>
      <c r="DO350" s="265">
        <v>0</v>
      </c>
      <c r="DP350" s="265">
        <v>0</v>
      </c>
      <c r="DQ350" s="265">
        <v>0</v>
      </c>
      <c r="DR350" s="265">
        <v>2.359E-3</v>
      </c>
      <c r="DS350" s="265">
        <v>5.5649999999999996E-3</v>
      </c>
      <c r="DT350" s="265">
        <v>8.7639999999999992E-3</v>
      </c>
      <c r="DU350" s="265">
        <v>0</v>
      </c>
      <c r="DV350" s="265">
        <v>0</v>
      </c>
      <c r="DW350" s="265">
        <v>0</v>
      </c>
      <c r="DX350" s="265">
        <v>2.575E-3</v>
      </c>
      <c r="DY350" s="265">
        <v>1.9189999999999999E-3</v>
      </c>
      <c r="DZ350" s="265">
        <v>0</v>
      </c>
      <c r="EA350" s="265">
        <v>0</v>
      </c>
      <c r="EB350" s="265">
        <v>0</v>
      </c>
      <c r="EC350" s="265">
        <v>0</v>
      </c>
      <c r="ED350" s="265">
        <v>0</v>
      </c>
      <c r="EE350" s="265">
        <v>0</v>
      </c>
      <c r="EF350" s="265">
        <v>9.7199999999999999E-4</v>
      </c>
      <c r="EG350" s="265">
        <v>0</v>
      </c>
      <c r="EH350" s="265">
        <v>0</v>
      </c>
      <c r="EI350" s="265">
        <v>2.0407999999999999E-2</v>
      </c>
      <c r="EJ350" s="265">
        <v>1.0309E-2</v>
      </c>
      <c r="EK350" s="265">
        <v>0</v>
      </c>
      <c r="EL350" s="265">
        <v>1.0416999999999999E-2</v>
      </c>
      <c r="EM350" s="265">
        <v>0</v>
      </c>
      <c r="EN350" s="265">
        <v>0</v>
      </c>
      <c r="EO350" s="265">
        <v>4.8218999999999998E-2</v>
      </c>
      <c r="EP350" s="265">
        <v>2.3133999999999998E-2</v>
      </c>
      <c r="EQ350" s="265">
        <v>1.0430000000000001E-3</v>
      </c>
      <c r="ER350" s="265">
        <v>1.1850000000000001E-3</v>
      </c>
      <c r="ES350" s="265">
        <v>9.0399999999999996E-4</v>
      </c>
      <c r="ET350" s="265">
        <v>9.4899999999999997E-4</v>
      </c>
      <c r="EU350" s="265">
        <v>9.990000000000001E-4</v>
      </c>
      <c r="EV350" s="265">
        <v>1.011E-3</v>
      </c>
      <c r="EW350" s="265">
        <v>8.9999999999999998E-4</v>
      </c>
      <c r="EX350" s="265">
        <v>1.1950000000000001E-3</v>
      </c>
      <c r="EY350" s="265">
        <v>8.2899999999999998E-4</v>
      </c>
      <c r="EZ350" s="265">
        <v>2.5253000000000001E-2</v>
      </c>
      <c r="FA350" s="265">
        <v>1.1869999999999999E-3</v>
      </c>
      <c r="FB350" s="265">
        <v>1.1529999999999999E-3</v>
      </c>
      <c r="FC350" s="265">
        <v>1.026E-3</v>
      </c>
      <c r="FD350" s="265">
        <v>1.2149999999999999E-3</v>
      </c>
      <c r="FE350" s="265">
        <v>9.6599999999999995E-4</v>
      </c>
      <c r="FF350" s="265">
        <v>1.1820000000000001E-3</v>
      </c>
      <c r="FG350" s="265">
        <v>1.353E-3</v>
      </c>
      <c r="FH350" s="265">
        <v>1.0009999999999999E-3</v>
      </c>
      <c r="FI350" s="265">
        <v>9.9500000000000001E-4</v>
      </c>
      <c r="FJ350" s="265">
        <v>0</v>
      </c>
      <c r="FK350" s="265">
        <v>0</v>
      </c>
      <c r="FL350" s="265">
        <v>1.1882999999999999E-2</v>
      </c>
      <c r="FM350" s="265">
        <v>1.2995E-2</v>
      </c>
      <c r="FN350" s="265">
        <v>0.11667</v>
      </c>
      <c r="FO350" s="265">
        <v>0.19</v>
      </c>
      <c r="FP350" s="265">
        <v>3.3086999999999998E-2</v>
      </c>
      <c r="FQ350" s="265">
        <v>0.15508</v>
      </c>
      <c r="FR350" s="265">
        <v>9.8922999999999997E-2</v>
      </c>
      <c r="FS350" s="265">
        <v>9.3253000000000003E-2</v>
      </c>
      <c r="FT350" s="265">
        <v>0.23219000000000001</v>
      </c>
      <c r="FU350" s="265">
        <v>0.23113</v>
      </c>
      <c r="FV350" s="265">
        <v>8.3820000000000006E-2</v>
      </c>
      <c r="FW350" s="265">
        <v>3.9529000000000002E-2</v>
      </c>
      <c r="FX350" s="265">
        <v>0.14874999999999999</v>
      </c>
      <c r="FY350" s="265">
        <v>3.6142000000000001E-2</v>
      </c>
      <c r="FZ350" s="265">
        <v>3.9529000000000002E-2</v>
      </c>
      <c r="GA350" s="265">
        <v>0.13556000000000001</v>
      </c>
      <c r="GB350" s="265">
        <v>6.4446000000000003E-2</v>
      </c>
      <c r="GC350" s="265">
        <v>6.7884E-2</v>
      </c>
      <c r="GD350" s="265">
        <v>0.21756</v>
      </c>
      <c r="GE350" s="265">
        <v>0.11743000000000001</v>
      </c>
      <c r="GF350" s="265">
        <v>0.14405000000000001</v>
      </c>
      <c r="GG350" s="265">
        <v>6.0866000000000003E-2</v>
      </c>
      <c r="GH350" s="265">
        <v>7.0196999999999996E-2</v>
      </c>
      <c r="GI350" s="265">
        <v>5.9996000000000001E-2</v>
      </c>
      <c r="GJ350" s="265">
        <v>0.19092000000000001</v>
      </c>
      <c r="GK350" s="265">
        <v>0.20236000000000001</v>
      </c>
      <c r="GL350" s="265">
        <v>0.10203</v>
      </c>
      <c r="GM350" s="265">
        <v>0.17373</v>
      </c>
      <c r="GN350" s="265">
        <v>9.2531000000000002E-2</v>
      </c>
      <c r="GO350" s="265">
        <v>0.18801999999999999</v>
      </c>
      <c r="GP350" s="265">
        <v>0.13682</v>
      </c>
      <c r="GQ350" s="265">
        <v>0.14022999999999999</v>
      </c>
      <c r="GR350" s="265">
        <v>0.12901000000000001</v>
      </c>
      <c r="GS350" s="265">
        <v>0.14510999999999999</v>
      </c>
      <c r="GT350" s="265">
        <v>0.14127999999999999</v>
      </c>
      <c r="GU350" s="265">
        <v>0.14169000000000001</v>
      </c>
      <c r="GV350" s="265">
        <v>0.14091000000000001</v>
      </c>
      <c r="GW350" s="265">
        <v>0.10861</v>
      </c>
      <c r="GX350" s="265">
        <v>0.18365000000000001</v>
      </c>
      <c r="GY350" s="265">
        <v>3.9503000000000003E-2</v>
      </c>
      <c r="GZ350" s="265">
        <v>3.0144000000000001E-2</v>
      </c>
      <c r="HA350" s="265">
        <v>0.17213999999999999</v>
      </c>
      <c r="HB350" s="265">
        <v>0.15517</v>
      </c>
      <c r="HC350" s="265">
        <v>0.13475999999999999</v>
      </c>
      <c r="HD350" s="265">
        <v>8.9842000000000005E-2</v>
      </c>
      <c r="HE350" s="265">
        <v>0.18423999999999999</v>
      </c>
      <c r="HF350" s="265">
        <v>7.7026999999999998E-2</v>
      </c>
      <c r="HG350" s="265">
        <v>0.18448999999999999</v>
      </c>
      <c r="HH350" s="265">
        <v>0.18414</v>
      </c>
      <c r="HI350" s="265">
        <v>0.18379000000000001</v>
      </c>
      <c r="HJ350" s="265">
        <v>8.7206000000000006E-2</v>
      </c>
      <c r="HK350" s="265">
        <v>0.21032999999999999</v>
      </c>
      <c r="HL350" s="265">
        <v>0.19001000000000001</v>
      </c>
      <c r="HM350" s="265">
        <v>0.13983999999999999</v>
      </c>
      <c r="HN350" s="265">
        <v>0.13716999999999999</v>
      </c>
      <c r="HO350" s="265">
        <v>0.13689999999999999</v>
      </c>
      <c r="HP350" s="265">
        <v>0.14734</v>
      </c>
      <c r="HQ350" s="265">
        <v>8.8497000000000006E-2</v>
      </c>
      <c r="HR350" s="265">
        <v>8.3539000000000002E-2</v>
      </c>
      <c r="HS350" s="265">
        <v>0.11572</v>
      </c>
      <c r="HT350" s="265">
        <v>8.1752000000000005E-2</v>
      </c>
      <c r="HU350" s="265">
        <v>8.4334000000000006E-2</v>
      </c>
      <c r="HV350" s="265">
        <v>0.13486999999999999</v>
      </c>
      <c r="HW350" s="265">
        <v>5.5036000000000002E-2</v>
      </c>
      <c r="HX350" s="265">
        <v>7.9073000000000004E-2</v>
      </c>
      <c r="HY350" s="265">
        <v>4.5220999999999997E-2</v>
      </c>
      <c r="HZ350" s="265">
        <v>9.9699999999999997E-2</v>
      </c>
      <c r="IA350" s="265">
        <v>0.12167</v>
      </c>
      <c r="IB350" s="265">
        <v>0.12467</v>
      </c>
      <c r="IC350" s="265">
        <v>0.122</v>
      </c>
      <c r="ID350" s="265">
        <v>0.12418999999999999</v>
      </c>
      <c r="IE350" s="265">
        <v>0.11951000000000001</v>
      </c>
      <c r="IF350" s="265">
        <v>0.12953999999999999</v>
      </c>
      <c r="IG350" s="265">
        <v>0.15312999999999999</v>
      </c>
      <c r="IH350" s="265">
        <v>0.18720000000000001</v>
      </c>
      <c r="II350" s="265">
        <v>8.6312E-2</v>
      </c>
      <c r="IJ350" s="265">
        <v>0.10639999999999999</v>
      </c>
      <c r="IK350" s="265">
        <v>0.10742</v>
      </c>
      <c r="IL350" s="265">
        <v>0.16667000000000001</v>
      </c>
      <c r="IM350" s="265">
        <v>9.6160999999999996E-2</v>
      </c>
      <c r="IN350" s="265">
        <v>6.9188E-2</v>
      </c>
      <c r="IO350" s="265">
        <v>1.6091999999999999E-2</v>
      </c>
      <c r="IP350" s="265">
        <v>0.15559000000000001</v>
      </c>
      <c r="IQ350" s="265">
        <v>0.13766</v>
      </c>
      <c r="IR350" s="265">
        <v>6.2657000000000004E-2</v>
      </c>
      <c r="IS350" s="265">
        <v>0.19832</v>
      </c>
      <c r="IT350" s="265">
        <v>5.4231000000000001E-2</v>
      </c>
      <c r="IU350" s="265">
        <v>0.14860999999999999</v>
      </c>
      <c r="IV350" s="265">
        <v>0.2286</v>
      </c>
      <c r="IW350" s="265">
        <v>0.10947999999999999</v>
      </c>
      <c r="IX350" s="265">
        <v>0.15149000000000001</v>
      </c>
      <c r="IY350" s="265">
        <v>8.8675000000000004E-2</v>
      </c>
      <c r="IZ350" s="265">
        <v>8.6274000000000003E-2</v>
      </c>
      <c r="JA350" s="265">
        <v>8.8256000000000001E-2</v>
      </c>
      <c r="JB350" s="265">
        <v>8.4970000000000004E-2</v>
      </c>
      <c r="JC350" s="265">
        <v>9.1302999999999995E-2</v>
      </c>
      <c r="JD350" s="265">
        <v>9.5938999999999997E-2</v>
      </c>
      <c r="JE350" s="265">
        <v>0.17541999999999999</v>
      </c>
      <c r="JF350" s="265">
        <v>4.1743000000000002E-2</v>
      </c>
      <c r="JG350" s="265">
        <v>0.1321</v>
      </c>
      <c r="JH350" s="265">
        <v>9.7859000000000002E-2</v>
      </c>
      <c r="JI350" s="265">
        <v>7.4875999999999998E-2</v>
      </c>
      <c r="JJ350" s="265">
        <v>7.7761999999999998E-2</v>
      </c>
      <c r="JK350" s="265">
        <v>0.10011</v>
      </c>
      <c r="JL350" s="265">
        <v>0.10183</v>
      </c>
      <c r="JM350" s="265">
        <v>0.17285</v>
      </c>
      <c r="JN350" s="265">
        <v>0.11667</v>
      </c>
      <c r="JO350" s="265">
        <v>0.13741</v>
      </c>
      <c r="JP350" s="265">
        <v>4.7364999999999997E-2</v>
      </c>
      <c r="JQ350" s="265">
        <v>0.13819000000000001</v>
      </c>
      <c r="JR350" s="265">
        <v>0.11133</v>
      </c>
      <c r="JS350" s="265">
        <v>0.10281999999999999</v>
      </c>
      <c r="JT350" s="265">
        <v>2.9531999999999999E-2</v>
      </c>
      <c r="JU350" s="265">
        <v>0.10223</v>
      </c>
      <c r="JV350" s="265">
        <v>9.3757999999999994E-2</v>
      </c>
      <c r="JW350" s="265">
        <v>0.13514000000000001</v>
      </c>
      <c r="JX350" s="265">
        <v>0.14210999999999999</v>
      </c>
      <c r="JY350" s="265">
        <v>0.13725000000000001</v>
      </c>
      <c r="JZ350" s="265">
        <v>0.11376</v>
      </c>
      <c r="KA350" s="265">
        <v>0.20077</v>
      </c>
      <c r="KB350" s="265">
        <v>0.28497</v>
      </c>
      <c r="KC350" s="265">
        <v>4.3206000000000001E-2</v>
      </c>
      <c r="KD350" s="265">
        <v>3.2298E-2</v>
      </c>
      <c r="KE350" s="265">
        <v>3.4365E-2</v>
      </c>
      <c r="KF350" s="265">
        <v>3.7637999999999998E-2</v>
      </c>
      <c r="KG350" s="265">
        <v>3.5880000000000002E-2</v>
      </c>
      <c r="KH350" s="265">
        <v>0.13869999999999999</v>
      </c>
      <c r="KI350" s="265">
        <v>0.10033</v>
      </c>
      <c r="KJ350" s="265">
        <v>9.7955E-2</v>
      </c>
      <c r="KK350" s="265">
        <v>0.24326999999999999</v>
      </c>
      <c r="KL350" s="265">
        <v>0.20554</v>
      </c>
      <c r="KM350" s="265">
        <v>0.79298999999999997</v>
      </c>
      <c r="KN350" s="265">
        <v>0.71787999999999996</v>
      </c>
      <c r="KO350" s="265">
        <v>0.63553000000000004</v>
      </c>
      <c r="KP350" s="265">
        <v>4.5560464515220405E-3</v>
      </c>
      <c r="KQ350" s="265">
        <v>0.50055000000000005</v>
      </c>
      <c r="KR350" s="265">
        <v>0.45396999999999998</v>
      </c>
      <c r="KS350" s="265">
        <v>0.41760999999999998</v>
      </c>
      <c r="KT350" s="265">
        <v>0.81517864782096605</v>
      </c>
      <c r="KU350" s="265">
        <v>0.71597</v>
      </c>
      <c r="KV350" s="265">
        <v>0.82333000000000001</v>
      </c>
      <c r="KW350" s="265">
        <v>0.85804000000000002</v>
      </c>
      <c r="KX350" s="265">
        <v>0.90334999999999999</v>
      </c>
      <c r="KY350" s="265">
        <v>0.96472999999999998</v>
      </c>
      <c r="KZ350" s="265">
        <v>1</v>
      </c>
      <c r="LA350" s="265">
        <v>0.96808000000000005</v>
      </c>
      <c r="LB350" s="265">
        <v>0.89478999999999997</v>
      </c>
      <c r="LC350" s="265">
        <v>1</v>
      </c>
      <c r="LD350" s="265">
        <v>0</v>
      </c>
      <c r="LE350" s="265">
        <v>0</v>
      </c>
      <c r="LF350" s="265">
        <v>0</v>
      </c>
      <c r="LG350" s="265">
        <v>0</v>
      </c>
      <c r="LH350" s="431">
        <v>1.4799536438658834E-4</v>
      </c>
      <c r="LI350" s="431">
        <v>1.3172728358767927E-4</v>
      </c>
      <c r="LJ350" s="431">
        <v>1.3257141108624637E-4</v>
      </c>
      <c r="LK350" s="431">
        <v>6.4234038291033357E-5</v>
      </c>
      <c r="LL350" s="431">
        <v>6.4717773057054728E-5</v>
      </c>
      <c r="LM350" s="431">
        <v>2.4334845875273459E-5</v>
      </c>
      <c r="LN350" s="431">
        <v>5.3802163165528327E-5</v>
      </c>
      <c r="LO350" s="431">
        <v>2.3385355234495364E-5</v>
      </c>
      <c r="LP350" s="431">
        <v>3.1520430638920516E-5</v>
      </c>
      <c r="LQ350" s="431">
        <v>0</v>
      </c>
      <c r="LR350" s="431">
        <v>1.4551874483004212E-4</v>
      </c>
      <c r="LS350" s="431">
        <v>9.384581062477082E-5</v>
      </c>
      <c r="LT350" s="431">
        <v>1.2658028572332114E-4</v>
      </c>
      <c r="LU350" s="431">
        <v>3.915519846486859E-5</v>
      </c>
      <c r="LV350" s="431">
        <v>6.3441650127060711E-5</v>
      </c>
      <c r="LW350" s="431">
        <v>4.2467971070436761E-5</v>
      </c>
      <c r="LX350" s="431">
        <v>3.1613497412763536E-5</v>
      </c>
      <c r="LY350" s="431">
        <v>2.5103408916038461E-5</v>
      </c>
      <c r="LZ350" s="431">
        <v>1.7706432845443487E-4</v>
      </c>
      <c r="MA350" s="431">
        <v>1.1391856241971254E-4</v>
      </c>
      <c r="MB350" s="431">
        <v>1.4145823661237955E-4</v>
      </c>
      <c r="MC350" s="431">
        <v>6.0255271819187328E-5</v>
      </c>
      <c r="MD350" s="431">
        <v>3.3890624763444066E-5</v>
      </c>
      <c r="ME350" s="431">
        <v>9.584114741301164E-5</v>
      </c>
      <c r="MF350" s="431">
        <v>1.0757115524029359E-4</v>
      </c>
      <c r="MG350" s="431">
        <v>1.1640044249361381E-4</v>
      </c>
      <c r="MH350" s="266"/>
      <c r="MI350" s="266"/>
      <c r="MJ350" s="266"/>
      <c r="MK350" s="266"/>
      <c r="ML350" s="266"/>
      <c r="MM350" s="266"/>
      <c r="MN350" s="266"/>
      <c r="MO350" s="266"/>
      <c r="MP350" s="266"/>
      <c r="MQ350" s="266"/>
      <c r="MR350" s="266"/>
      <c r="MS350" s="266"/>
      <c r="MT350" s="266"/>
      <c r="MU350" s="266"/>
      <c r="MV350" s="266"/>
      <c r="MW350" s="266"/>
      <c r="MX350" s="266"/>
      <c r="MY350" s="266"/>
      <c r="MZ350" s="266"/>
      <c r="NA350" s="266"/>
      <c r="NB350" s="266"/>
      <c r="NC350" s="266"/>
      <c r="ND350" s="266"/>
      <c r="NE350" s="266"/>
      <c r="NF350" s="266"/>
      <c r="NG350" s="266"/>
      <c r="NH350" s="266"/>
      <c r="NI350" s="266"/>
      <c r="NJ350" s="266"/>
      <c r="NK350" s="266"/>
      <c r="NL350" s="266"/>
      <c r="NM350" s="266"/>
      <c r="NN350" s="266"/>
      <c r="NO350" s="266"/>
      <c r="NP350" s="266"/>
      <c r="NQ350" s="266"/>
      <c r="NR350" s="266"/>
      <c r="NS350" s="266"/>
      <c r="NT350" s="266"/>
      <c r="NU350" s="266"/>
      <c r="NV350" s="266"/>
      <c r="NW350" s="266"/>
      <c r="NX350" s="266"/>
      <c r="NY350" s="266"/>
      <c r="NZ350" s="266"/>
      <c r="OA350" s="266"/>
      <c r="OB350" s="266"/>
      <c r="OC350" s="266"/>
      <c r="OD350" s="266"/>
      <c r="OE350" s="266"/>
      <c r="OF350" s="266"/>
      <c r="OG350" s="266"/>
      <c r="OH350" s="266"/>
      <c r="OI350" s="266"/>
      <c r="OJ350" s="266"/>
      <c r="OK350" s="266"/>
      <c r="OL350" s="266"/>
      <c r="OM350" s="266"/>
      <c r="ON350" s="267"/>
    </row>
    <row r="351" spans="1:404">
      <c r="A351" s="261">
        <v>726</v>
      </c>
      <c r="B351" s="265">
        <v>1.8364999999999999E-2</v>
      </c>
      <c r="C351" s="265">
        <v>1.7153000000000002E-2</v>
      </c>
      <c r="D351" s="265">
        <v>1.6639999999999999E-2</v>
      </c>
      <c r="E351" s="265">
        <v>1.7503999999999999E-2</v>
      </c>
      <c r="F351" s="265">
        <v>1.7468000000000001E-2</v>
      </c>
      <c r="G351" s="265">
        <v>1.4474000000000001E-2</v>
      </c>
      <c r="H351" s="265">
        <v>5.4961000000000003E-2</v>
      </c>
      <c r="I351" s="265">
        <v>0.11577999999999999</v>
      </c>
      <c r="J351" s="265">
        <v>0.10324999999999999</v>
      </c>
      <c r="K351" s="265">
        <v>3.1756000000000002E-3</v>
      </c>
      <c r="L351" s="265">
        <v>3.5972000000000001E-3</v>
      </c>
      <c r="M351" s="265">
        <v>4.2611999999999997E-3</v>
      </c>
      <c r="N351" s="265">
        <v>6.3007999999999995E-2</v>
      </c>
      <c r="O351" s="265">
        <v>3.3144E-2</v>
      </c>
      <c r="P351" s="265">
        <v>1.5855999999999999E-2</v>
      </c>
      <c r="Q351" s="265">
        <v>7.6886000000000003E-3</v>
      </c>
      <c r="R351" s="265">
        <v>2.0524000000000001E-2</v>
      </c>
      <c r="S351" s="265">
        <v>8.6624000000000007E-2</v>
      </c>
      <c r="T351" s="265">
        <v>5.8257000000000003E-2</v>
      </c>
      <c r="U351" s="265">
        <v>6.9011000000000003E-2</v>
      </c>
      <c r="V351" s="265">
        <v>4.1481999999999998E-2</v>
      </c>
      <c r="W351" s="265">
        <v>1.3455E-2</v>
      </c>
      <c r="X351" s="265">
        <v>1.1589E-2</v>
      </c>
      <c r="Y351" s="265">
        <v>1.3478E-2</v>
      </c>
      <c r="Z351" s="265">
        <v>8.1288000000000003E-3</v>
      </c>
      <c r="AA351" s="265">
        <v>2.102E-2</v>
      </c>
      <c r="AB351" s="265">
        <v>1.4652999999999999E-2</v>
      </c>
      <c r="AC351" s="265">
        <v>0.12178</v>
      </c>
      <c r="AD351" s="265">
        <v>8.1698999999999994E-2</v>
      </c>
      <c r="AE351" s="265">
        <v>2.7636000000000002E-3</v>
      </c>
      <c r="AF351" s="265">
        <v>7.9045999999999995E-3</v>
      </c>
      <c r="AG351" s="265">
        <v>0</v>
      </c>
      <c r="AH351" s="265">
        <v>1.4544E-3</v>
      </c>
      <c r="AI351" s="265">
        <v>2.6094E-3</v>
      </c>
      <c r="AJ351" s="265">
        <v>2.3104000000000002E-3</v>
      </c>
      <c r="AK351" s="265">
        <v>2.1779999999999998E-3</v>
      </c>
      <c r="AL351" s="265">
        <v>3.0848E-3</v>
      </c>
      <c r="AM351" s="265">
        <v>6.8864E-3</v>
      </c>
      <c r="AN351" s="265">
        <v>2.4857999999999998E-3</v>
      </c>
      <c r="AO351" s="265">
        <v>2.1411999999999998E-3</v>
      </c>
      <c r="AP351" s="265">
        <v>0</v>
      </c>
      <c r="AQ351" s="265">
        <v>1.9246000000000001E-3</v>
      </c>
      <c r="AR351" s="265">
        <v>2.9665999999999998E-3</v>
      </c>
      <c r="AS351" s="265">
        <v>1.1559999999999999E-3</v>
      </c>
      <c r="AT351" s="265">
        <v>2.3180000000000002E-3</v>
      </c>
      <c r="AU351" s="265">
        <v>5.4568000000000004E-3</v>
      </c>
      <c r="AV351" s="265">
        <v>4.5560000000000002E-3</v>
      </c>
      <c r="AW351" s="265">
        <v>2.1013999999999998E-3</v>
      </c>
      <c r="AX351" s="265">
        <v>4.0534000000000004E-3</v>
      </c>
      <c r="AY351" s="265">
        <v>9.6480000000000003E-4</v>
      </c>
      <c r="AZ351" s="265">
        <v>0</v>
      </c>
      <c r="BA351" s="265">
        <v>4.4041999999999996E-3</v>
      </c>
      <c r="BB351" s="265">
        <v>4.4041999999999996E-3</v>
      </c>
      <c r="BC351" s="265">
        <v>4.4001999999999999E-3</v>
      </c>
      <c r="BD351" s="265">
        <v>4.4041999999999996E-3</v>
      </c>
      <c r="BE351" s="265">
        <v>2.6603000000000002E-2</v>
      </c>
      <c r="BF351" s="265">
        <v>2.3087E-2</v>
      </c>
      <c r="BG351" s="265">
        <v>0.13991000000000001</v>
      </c>
      <c r="BH351" s="265">
        <v>0.13766999999999999</v>
      </c>
      <c r="BI351" s="265">
        <v>0.38682</v>
      </c>
      <c r="BJ351" s="265">
        <v>0.35038999999999998</v>
      </c>
      <c r="BK351" s="265">
        <v>7.7922000000000005E-2</v>
      </c>
      <c r="BL351" s="265">
        <v>0.15518999999999999</v>
      </c>
      <c r="BM351" s="265">
        <v>8.5365999999999997E-2</v>
      </c>
      <c r="BN351" s="265">
        <v>0.15296000000000001</v>
      </c>
      <c r="BO351" s="265">
        <v>0.19428999999999999</v>
      </c>
      <c r="BP351" s="265">
        <v>1.2321E-2</v>
      </c>
      <c r="BQ351" s="265">
        <v>0.11453000000000001</v>
      </c>
      <c r="BR351" s="265">
        <v>0.15551000000000001</v>
      </c>
      <c r="BS351" s="265">
        <v>0.11318</v>
      </c>
      <c r="BT351" s="265">
        <v>0.13392999999999999</v>
      </c>
      <c r="BU351" s="265">
        <v>9.2790000000000008E-3</v>
      </c>
      <c r="BV351" s="265">
        <v>3.5201999999999998E-3</v>
      </c>
      <c r="BW351" s="265">
        <v>1.7111999999999999E-2</v>
      </c>
      <c r="BX351" s="265">
        <v>8.0180000000000008E-3</v>
      </c>
      <c r="BY351" s="265">
        <v>0.88727999999999996</v>
      </c>
      <c r="BZ351" s="265">
        <v>0.89992000000000005</v>
      </c>
      <c r="CA351" s="265">
        <v>0.878</v>
      </c>
      <c r="CB351" s="265">
        <v>0.96970999999999996</v>
      </c>
      <c r="CC351" s="265">
        <v>0.97897999999999996</v>
      </c>
      <c r="CD351" s="265">
        <v>0.89017999999999997</v>
      </c>
      <c r="CE351" s="265">
        <v>0.83916000000000002</v>
      </c>
      <c r="CF351" s="265">
        <v>0.89803999999999995</v>
      </c>
      <c r="CG351" s="265">
        <v>0.82621999999999995</v>
      </c>
      <c r="CH351" s="265">
        <v>0.86058000000000001</v>
      </c>
      <c r="CI351" s="265">
        <v>0.87790999999999997</v>
      </c>
      <c r="CJ351" s="265">
        <v>0.87024999999999997</v>
      </c>
      <c r="CK351" s="265">
        <v>0.90244999999999997</v>
      </c>
      <c r="CL351" s="265">
        <v>0.89970000000000006</v>
      </c>
      <c r="CM351" s="265">
        <v>2.2837E-2</v>
      </c>
      <c r="CN351" s="265">
        <v>1.0101000000000001E-2</v>
      </c>
      <c r="CO351" s="265">
        <v>2.6787999999999999E-2</v>
      </c>
      <c r="CP351" s="265">
        <v>1.9134000000000002E-2</v>
      </c>
      <c r="CQ351" s="265">
        <v>1.8225000000000002E-2</v>
      </c>
      <c r="CR351" s="265">
        <v>0.01</v>
      </c>
      <c r="CS351" s="265">
        <v>1.0204E-2</v>
      </c>
      <c r="CT351" s="265">
        <v>1.0309E-2</v>
      </c>
      <c r="CU351" s="265">
        <v>0.01</v>
      </c>
      <c r="CV351" s="265">
        <v>2.3290000000000002E-2</v>
      </c>
      <c r="CW351" s="265">
        <v>2.0202000000000001E-2</v>
      </c>
      <c r="CX351" s="265">
        <v>1.0309E-2</v>
      </c>
      <c r="CY351" s="265">
        <v>2.0618999999999998E-2</v>
      </c>
      <c r="CZ351" s="265">
        <v>5.3027999999999999E-2</v>
      </c>
      <c r="DA351" s="265">
        <v>3.8453000000000001E-2</v>
      </c>
      <c r="DB351" s="265">
        <v>0</v>
      </c>
      <c r="DC351" s="265">
        <v>0</v>
      </c>
      <c r="DD351" s="265">
        <v>0</v>
      </c>
      <c r="DE351" s="265">
        <v>1.0309E-2</v>
      </c>
      <c r="DF351" s="265">
        <v>5.2000000000000002E-6</v>
      </c>
      <c r="DG351" s="265">
        <v>9.3999999999999998E-6</v>
      </c>
      <c r="DH351" s="265">
        <v>1.0031E-2</v>
      </c>
      <c r="DI351" s="265">
        <v>0</v>
      </c>
      <c r="DJ351" s="265">
        <v>0</v>
      </c>
      <c r="DK351" s="265">
        <v>0</v>
      </c>
      <c r="DL351" s="265">
        <v>0</v>
      </c>
      <c r="DM351" s="265">
        <v>2.3799999999999999E-5</v>
      </c>
      <c r="DN351" s="265">
        <v>0</v>
      </c>
      <c r="DO351" s="265">
        <v>0</v>
      </c>
      <c r="DP351" s="265">
        <v>0</v>
      </c>
      <c r="DQ351" s="265">
        <v>0</v>
      </c>
      <c r="DR351" s="265">
        <v>2.5252E-3</v>
      </c>
      <c r="DS351" s="265">
        <v>5.6319999999999999E-3</v>
      </c>
      <c r="DT351" s="265">
        <v>8.3733999999999996E-3</v>
      </c>
      <c r="DU351" s="265">
        <v>0</v>
      </c>
      <c r="DV351" s="265">
        <v>0</v>
      </c>
      <c r="DW351" s="265">
        <v>0</v>
      </c>
      <c r="DX351" s="265">
        <v>3.0125999999999998E-3</v>
      </c>
      <c r="DY351" s="265">
        <v>1.8196E-3</v>
      </c>
      <c r="DZ351" s="265">
        <v>0</v>
      </c>
      <c r="EA351" s="265">
        <v>0</v>
      </c>
      <c r="EB351" s="265">
        <v>0</v>
      </c>
      <c r="EC351" s="265">
        <v>0</v>
      </c>
      <c r="ED351" s="265">
        <v>0</v>
      </c>
      <c r="EE351" s="265">
        <v>0</v>
      </c>
      <c r="EF351" s="265">
        <v>9.7839999999999993E-4</v>
      </c>
      <c r="EG351" s="265">
        <v>0</v>
      </c>
      <c r="EH351" s="265">
        <v>0</v>
      </c>
      <c r="EI351" s="265">
        <v>2.0407999999999999E-2</v>
      </c>
      <c r="EJ351" s="265">
        <v>1.0309E-2</v>
      </c>
      <c r="EK351" s="265">
        <v>0</v>
      </c>
      <c r="EL351" s="265">
        <v>1.0416999999999999E-2</v>
      </c>
      <c r="EM351" s="265">
        <v>0</v>
      </c>
      <c r="EN351" s="265">
        <v>0</v>
      </c>
      <c r="EO351" s="265">
        <v>4.6237E-2</v>
      </c>
      <c r="EP351" s="265">
        <v>2.2481000000000001E-2</v>
      </c>
      <c r="EQ351" s="265">
        <v>1.0292000000000001E-3</v>
      </c>
      <c r="ER351" s="265">
        <v>1.1349999999999999E-3</v>
      </c>
      <c r="ES351" s="265">
        <v>9.012E-4</v>
      </c>
      <c r="ET351" s="265">
        <v>9.5500000000000001E-4</v>
      </c>
      <c r="EU351" s="265">
        <v>9.8919999999999998E-4</v>
      </c>
      <c r="EV351" s="265">
        <v>1.0070000000000001E-3</v>
      </c>
      <c r="EW351" s="265">
        <v>8.8480000000000004E-4</v>
      </c>
      <c r="EX351" s="265">
        <v>1.1324E-3</v>
      </c>
      <c r="EY351" s="265">
        <v>8.5340000000000004E-4</v>
      </c>
      <c r="EZ351" s="265">
        <v>2.4577999999999999E-2</v>
      </c>
      <c r="FA351" s="265">
        <v>1.1592E-3</v>
      </c>
      <c r="FB351" s="265">
        <v>1.1252E-3</v>
      </c>
      <c r="FC351" s="265">
        <v>9.9979999999999991E-4</v>
      </c>
      <c r="FD351" s="265">
        <v>1.2236E-3</v>
      </c>
      <c r="FE351" s="265">
        <v>9.4379999999999996E-4</v>
      </c>
      <c r="FF351" s="265">
        <v>1.1735999999999999E-3</v>
      </c>
      <c r="FG351" s="265">
        <v>1.3322E-3</v>
      </c>
      <c r="FH351" s="265">
        <v>9.9080000000000001E-4</v>
      </c>
      <c r="FI351" s="265">
        <v>9.9219999999999994E-4</v>
      </c>
      <c r="FJ351" s="265">
        <v>0</v>
      </c>
      <c r="FK351" s="265">
        <v>0</v>
      </c>
      <c r="FL351" s="265">
        <v>1.153E-2</v>
      </c>
      <c r="FM351" s="265">
        <v>1.2588E-2</v>
      </c>
      <c r="FN351" s="265">
        <v>0.11343</v>
      </c>
      <c r="FO351" s="265">
        <v>0.186</v>
      </c>
      <c r="FP351" s="265">
        <v>3.2265000000000002E-2</v>
      </c>
      <c r="FQ351" s="265">
        <v>0.15026999999999999</v>
      </c>
      <c r="FR351" s="265">
        <v>9.6130999999999994E-2</v>
      </c>
      <c r="FS351" s="265">
        <v>9.0472999999999998E-2</v>
      </c>
      <c r="FT351" s="265">
        <v>0.22634000000000001</v>
      </c>
      <c r="FU351" s="265">
        <v>0.22458</v>
      </c>
      <c r="FV351" s="265">
        <v>8.1946000000000005E-2</v>
      </c>
      <c r="FW351" s="265">
        <v>3.8578000000000001E-2</v>
      </c>
      <c r="FX351" s="265">
        <v>0.14496000000000001</v>
      </c>
      <c r="FY351" s="265">
        <v>3.5229000000000003E-2</v>
      </c>
      <c r="FZ351" s="265">
        <v>3.8578000000000001E-2</v>
      </c>
      <c r="GA351" s="265">
        <v>0.13203999999999999</v>
      </c>
      <c r="GB351" s="265">
        <v>6.2855999999999995E-2</v>
      </c>
      <c r="GC351" s="265">
        <v>6.5938999999999998E-2</v>
      </c>
      <c r="GD351" s="265">
        <v>0.21179999999999999</v>
      </c>
      <c r="GE351" s="265">
        <v>0.11423</v>
      </c>
      <c r="GF351" s="265">
        <v>0.1404</v>
      </c>
      <c r="GG351" s="265">
        <v>5.9254000000000001E-2</v>
      </c>
      <c r="GH351" s="265">
        <v>6.8614999999999995E-2</v>
      </c>
      <c r="GI351" s="265">
        <v>5.8602000000000001E-2</v>
      </c>
      <c r="GJ351" s="265">
        <v>0.18595</v>
      </c>
      <c r="GK351" s="265">
        <v>0.19728000000000001</v>
      </c>
      <c r="GL351" s="265">
        <v>9.9489999999999995E-2</v>
      </c>
      <c r="GM351" s="265">
        <v>0.16914000000000001</v>
      </c>
      <c r="GN351" s="265">
        <v>9.0817999999999996E-2</v>
      </c>
      <c r="GO351" s="265">
        <v>0.18326000000000001</v>
      </c>
      <c r="GP351" s="265">
        <v>0.13322999999999999</v>
      </c>
      <c r="GQ351" s="265">
        <v>0.13668</v>
      </c>
      <c r="GR351" s="265">
        <v>0.1258</v>
      </c>
      <c r="GS351" s="265">
        <v>0.14138000000000001</v>
      </c>
      <c r="GT351" s="265">
        <v>0.13758999999999999</v>
      </c>
      <c r="GU351" s="265">
        <v>0.13815</v>
      </c>
      <c r="GV351" s="265">
        <v>0.13758000000000001</v>
      </c>
      <c r="GW351" s="265">
        <v>0.10549</v>
      </c>
      <c r="GX351" s="265">
        <v>0.17896000000000001</v>
      </c>
      <c r="GY351" s="265">
        <v>3.8600000000000002E-2</v>
      </c>
      <c r="GZ351" s="265">
        <v>2.9399999999999999E-2</v>
      </c>
      <c r="HA351" s="265">
        <v>0.16782</v>
      </c>
      <c r="HB351" s="265">
        <v>0.15128</v>
      </c>
      <c r="HC351" s="265">
        <v>0.13188</v>
      </c>
      <c r="HD351" s="265">
        <v>8.7706000000000006E-2</v>
      </c>
      <c r="HE351" s="265">
        <v>0.17945</v>
      </c>
      <c r="HF351" s="265">
        <v>7.5088000000000002E-2</v>
      </c>
      <c r="HG351" s="265">
        <v>0.17968999999999999</v>
      </c>
      <c r="HH351" s="265">
        <v>0.18257999999999999</v>
      </c>
      <c r="HI351" s="265">
        <v>0.17893000000000001</v>
      </c>
      <c r="HJ351" s="265">
        <v>8.5112999999999994E-2</v>
      </c>
      <c r="HK351" s="265">
        <v>0.20627000000000001</v>
      </c>
      <c r="HL351" s="265">
        <v>0.18465000000000001</v>
      </c>
      <c r="HM351" s="265">
        <v>0.13619000000000001</v>
      </c>
      <c r="HN351" s="265">
        <v>0.13353999999999999</v>
      </c>
      <c r="HO351" s="265">
        <v>0.13339000000000001</v>
      </c>
      <c r="HP351" s="265">
        <v>0.14396</v>
      </c>
      <c r="HQ351" s="265">
        <v>8.6851999999999999E-2</v>
      </c>
      <c r="HR351" s="265">
        <v>8.1559999999999994E-2</v>
      </c>
      <c r="HS351" s="265">
        <v>0.11253000000000001</v>
      </c>
      <c r="HT351" s="265">
        <v>7.9916000000000001E-2</v>
      </c>
      <c r="HU351" s="265">
        <v>8.2494999999999999E-2</v>
      </c>
      <c r="HV351" s="265">
        <v>0.1313</v>
      </c>
      <c r="HW351" s="265">
        <v>5.3555999999999999E-2</v>
      </c>
      <c r="HX351" s="265">
        <v>7.7627000000000002E-2</v>
      </c>
      <c r="HY351" s="265">
        <v>4.4063999999999999E-2</v>
      </c>
      <c r="HZ351" s="265">
        <v>9.7462999999999994E-2</v>
      </c>
      <c r="IA351" s="265">
        <v>0.11863</v>
      </c>
      <c r="IB351" s="265">
        <v>0.12164</v>
      </c>
      <c r="IC351" s="265">
        <v>0.11903</v>
      </c>
      <c r="ID351" s="265">
        <v>0.12121</v>
      </c>
      <c r="IE351" s="265">
        <v>0.11618000000000001</v>
      </c>
      <c r="IF351" s="265">
        <v>0.12636</v>
      </c>
      <c r="IG351" s="265">
        <v>0.14929999999999999</v>
      </c>
      <c r="IH351" s="265">
        <v>0.18196999999999999</v>
      </c>
      <c r="II351" s="265">
        <v>8.4182999999999994E-2</v>
      </c>
      <c r="IJ351" s="265">
        <v>0.10291</v>
      </c>
      <c r="IK351" s="265">
        <v>0.10424</v>
      </c>
      <c r="IL351" s="265">
        <v>0.16217999999999999</v>
      </c>
      <c r="IM351" s="265">
        <v>9.3726000000000004E-2</v>
      </c>
      <c r="IN351" s="265">
        <v>6.7363999999999993E-2</v>
      </c>
      <c r="IO351" s="265">
        <v>1.5632E-2</v>
      </c>
      <c r="IP351" s="265">
        <v>0.15149000000000001</v>
      </c>
      <c r="IQ351" s="265">
        <v>0.13406000000000001</v>
      </c>
      <c r="IR351" s="265">
        <v>6.1152999999999999E-2</v>
      </c>
      <c r="IS351" s="265">
        <v>0.19328999999999999</v>
      </c>
      <c r="IT351" s="265">
        <v>5.2999999999999999E-2</v>
      </c>
      <c r="IU351" s="265">
        <v>0.14474000000000001</v>
      </c>
      <c r="IV351" s="265">
        <v>0.22273000000000001</v>
      </c>
      <c r="IW351" s="265">
        <v>0.10649</v>
      </c>
      <c r="IX351" s="265">
        <v>0.14771999999999999</v>
      </c>
      <c r="IY351" s="265">
        <v>8.6265999999999995E-2</v>
      </c>
      <c r="IZ351" s="265">
        <v>8.3948999999999996E-2</v>
      </c>
      <c r="JA351" s="265">
        <v>8.5888999999999993E-2</v>
      </c>
      <c r="JB351" s="265">
        <v>8.2713999999999996E-2</v>
      </c>
      <c r="JC351" s="265">
        <v>8.9018E-2</v>
      </c>
      <c r="JD351" s="265">
        <v>9.3502000000000002E-2</v>
      </c>
      <c r="JE351" s="265">
        <v>0.1709</v>
      </c>
      <c r="JF351" s="265">
        <v>4.0751000000000002E-2</v>
      </c>
      <c r="JG351" s="265">
        <v>0.12870000000000001</v>
      </c>
      <c r="JH351" s="265">
        <v>9.5412999999999998E-2</v>
      </c>
      <c r="JI351" s="265">
        <v>7.3180999999999996E-2</v>
      </c>
      <c r="JJ351" s="265">
        <v>7.6064999999999994E-2</v>
      </c>
      <c r="JK351" s="265">
        <v>9.7931000000000004E-2</v>
      </c>
      <c r="JL351" s="265">
        <v>9.9584000000000006E-2</v>
      </c>
      <c r="JM351" s="265">
        <v>0.16880999999999999</v>
      </c>
      <c r="JN351" s="265">
        <v>0.11360000000000001</v>
      </c>
      <c r="JO351" s="265">
        <v>0.13375999999999999</v>
      </c>
      <c r="JP351" s="265">
        <v>4.616E-2</v>
      </c>
      <c r="JQ351" s="265">
        <v>0.13444999999999999</v>
      </c>
      <c r="JR351" s="265">
        <v>0.10828</v>
      </c>
      <c r="JS351" s="265">
        <v>9.9656999999999996E-2</v>
      </c>
      <c r="JT351" s="265">
        <v>2.8829E-2</v>
      </c>
      <c r="JU351" s="265">
        <v>9.8891999999999994E-2</v>
      </c>
      <c r="JV351" s="265">
        <v>9.2175000000000007E-2</v>
      </c>
      <c r="JW351" s="265">
        <v>0.13294</v>
      </c>
      <c r="JX351" s="265">
        <v>0.13786000000000001</v>
      </c>
      <c r="JY351" s="265">
        <v>0.13422999999999999</v>
      </c>
      <c r="JZ351" s="265">
        <v>0.11396000000000001</v>
      </c>
      <c r="KA351" s="265">
        <v>0.19624</v>
      </c>
      <c r="KB351" s="265">
        <v>0.27839999999999998</v>
      </c>
      <c r="KC351" s="265">
        <v>4.2079999999999999E-2</v>
      </c>
      <c r="KD351" s="265">
        <v>3.1415999999999999E-2</v>
      </c>
      <c r="KE351" s="265">
        <v>3.3499000000000001E-2</v>
      </c>
      <c r="KF351" s="265">
        <v>3.6693000000000003E-2</v>
      </c>
      <c r="KG351" s="265">
        <v>3.5006000000000002E-2</v>
      </c>
      <c r="KH351" s="265">
        <v>0.13594000000000001</v>
      </c>
      <c r="KI351" s="265">
        <v>9.7572999999999993E-2</v>
      </c>
      <c r="KJ351" s="265">
        <v>9.5231999999999997E-2</v>
      </c>
      <c r="KK351" s="265">
        <v>0.23724000000000001</v>
      </c>
      <c r="KL351" s="265">
        <v>0.20014000000000001</v>
      </c>
      <c r="KM351" s="265">
        <v>0.80237000000000003</v>
      </c>
      <c r="KN351" s="265">
        <v>0.72658</v>
      </c>
      <c r="KO351" s="265">
        <v>0.64339999999999997</v>
      </c>
      <c r="KP351" s="265">
        <v>4.615529458812084E-3</v>
      </c>
      <c r="KQ351" s="265">
        <v>0.50695000000000001</v>
      </c>
      <c r="KR351" s="265">
        <v>0.45983000000000002</v>
      </c>
      <c r="KS351" s="265">
        <v>0.42305999999999999</v>
      </c>
      <c r="KT351" s="265">
        <v>0.81920462137752303</v>
      </c>
      <c r="KU351" s="265">
        <v>0.72085999999999995</v>
      </c>
      <c r="KV351" s="265">
        <v>0.82665999999999995</v>
      </c>
      <c r="KW351" s="265">
        <v>0.86080999999999996</v>
      </c>
      <c r="KX351" s="265">
        <v>0.90534999999999999</v>
      </c>
      <c r="KY351" s="265">
        <v>0.96562000000000003</v>
      </c>
      <c r="KZ351" s="265">
        <v>0.99997000000000003</v>
      </c>
      <c r="LA351" s="265">
        <v>0.96733999999999998</v>
      </c>
      <c r="LB351" s="265">
        <v>0.89361000000000002</v>
      </c>
      <c r="LC351" s="265">
        <v>1</v>
      </c>
      <c r="LD351" s="265">
        <v>0</v>
      </c>
      <c r="LE351" s="265">
        <v>0</v>
      </c>
      <c r="LF351" s="265">
        <v>0</v>
      </c>
      <c r="LG351" s="265">
        <v>0</v>
      </c>
      <c r="LH351" s="431">
        <v>1.405510411132127E-4</v>
      </c>
      <c r="LI351" s="431">
        <v>1.2465952022466809E-4</v>
      </c>
      <c r="LJ351" s="431">
        <v>1.3657620002049953E-4</v>
      </c>
      <c r="LK351" s="431">
        <v>5.7470911997370422E-5</v>
      </c>
      <c r="LL351" s="431">
        <v>6.1013652157271281E-5</v>
      </c>
      <c r="LM351" s="431">
        <v>3.3787124266382307E-5</v>
      </c>
      <c r="LN351" s="431">
        <v>5.3368050430435687E-5</v>
      </c>
      <c r="LO351" s="431">
        <v>1.7654960174695589E-5</v>
      </c>
      <c r="LP351" s="431">
        <v>2.8553631636896171E-5</v>
      </c>
      <c r="LQ351" s="431">
        <v>0</v>
      </c>
      <c r="LR351" s="431">
        <v>1.4926378207746893E-4</v>
      </c>
      <c r="LS351" s="431">
        <v>8.6971478594932705E-5</v>
      </c>
      <c r="LT351" s="431">
        <v>1.2055765546392649E-4</v>
      </c>
      <c r="LU351" s="431">
        <v>3.2533494959352538E-5</v>
      </c>
      <c r="LV351" s="431">
        <v>6.2555707700084895E-5</v>
      </c>
      <c r="LW351" s="431">
        <v>4.9698042857926339E-5</v>
      </c>
      <c r="LX351" s="431">
        <v>2.4235590899479575E-5</v>
      </c>
      <c r="LY351" s="431">
        <v>2.5753050067578442E-5</v>
      </c>
      <c r="LZ351" s="431">
        <v>1.6835870337672532E-4</v>
      </c>
      <c r="MA351" s="431">
        <v>1.1004624684574082E-4</v>
      </c>
      <c r="MB351" s="431">
        <v>1.4677816943731159E-4</v>
      </c>
      <c r="MC351" s="431">
        <v>6.0956201195949689E-5</v>
      </c>
      <c r="MD351" s="431">
        <v>3.6333018215373158E-5</v>
      </c>
      <c r="ME351" s="431">
        <v>9.3519076472148299E-5</v>
      </c>
      <c r="MF351" s="431">
        <v>1.0568232391960919E-4</v>
      </c>
      <c r="MG351" s="431">
        <v>1.1545751476660371E-4</v>
      </c>
      <c r="MH351" s="266"/>
      <c r="MI351" s="266"/>
      <c r="MJ351" s="266"/>
      <c r="MK351" s="266"/>
      <c r="ML351" s="266"/>
      <c r="MM351" s="266"/>
      <c r="MN351" s="266"/>
      <c r="MO351" s="266"/>
      <c r="MP351" s="266"/>
      <c r="MQ351" s="266"/>
      <c r="MR351" s="266"/>
      <c r="MS351" s="266"/>
      <c r="MT351" s="266"/>
      <c r="MU351" s="266"/>
      <c r="MV351" s="266"/>
      <c r="MW351" s="266"/>
      <c r="MX351" s="266"/>
      <c r="MY351" s="266"/>
      <c r="MZ351" s="266"/>
      <c r="NA351" s="266"/>
      <c r="NB351" s="266"/>
      <c r="NC351" s="266"/>
      <c r="ND351" s="266"/>
      <c r="NE351" s="266"/>
      <c r="NF351" s="266"/>
      <c r="NG351" s="266"/>
      <c r="NH351" s="266"/>
      <c r="NI351" s="266"/>
      <c r="NJ351" s="266"/>
      <c r="NK351" s="266"/>
      <c r="NL351" s="266"/>
      <c r="NM351" s="266"/>
      <c r="NN351" s="266"/>
      <c r="NO351" s="266"/>
      <c r="NP351" s="266"/>
      <c r="NQ351" s="266"/>
      <c r="NR351" s="266"/>
      <c r="NS351" s="266"/>
      <c r="NT351" s="266"/>
      <c r="NU351" s="266"/>
      <c r="NV351" s="266"/>
      <c r="NW351" s="266"/>
      <c r="NX351" s="266"/>
      <c r="NY351" s="266"/>
      <c r="NZ351" s="266"/>
      <c r="OA351" s="266"/>
      <c r="OB351" s="266"/>
      <c r="OC351" s="266"/>
      <c r="OD351" s="266"/>
      <c r="OE351" s="266"/>
      <c r="OF351" s="266"/>
      <c r="OG351" s="266"/>
      <c r="OH351" s="266"/>
      <c r="OI351" s="266"/>
      <c r="OJ351" s="266"/>
      <c r="OK351" s="266"/>
      <c r="OL351" s="266"/>
      <c r="OM351" s="266"/>
      <c r="ON351" s="267"/>
    </row>
    <row r="352" spans="1:404">
      <c r="A352" s="261">
        <v>727</v>
      </c>
      <c r="B352" s="265">
        <v>1.8182E-2</v>
      </c>
      <c r="C352" s="265">
        <v>1.6867E-2</v>
      </c>
      <c r="D352" s="265">
        <v>1.6326E-2</v>
      </c>
      <c r="E352" s="265">
        <v>1.7173000000000001E-2</v>
      </c>
      <c r="F352" s="265">
        <v>1.7271999999999999E-2</v>
      </c>
      <c r="G352" s="265">
        <v>1.4229E-2</v>
      </c>
      <c r="H352" s="265">
        <v>5.3963999999999998E-2</v>
      </c>
      <c r="I352" s="265">
        <v>0.11366999999999999</v>
      </c>
      <c r="J352" s="265">
        <v>0.10135</v>
      </c>
      <c r="K352" s="265">
        <v>3.0942000000000001E-3</v>
      </c>
      <c r="L352" s="265">
        <v>3.4873999999999999E-3</v>
      </c>
      <c r="M352" s="265">
        <v>4.1444000000000003E-3</v>
      </c>
      <c r="N352" s="265">
        <v>6.3087000000000004E-2</v>
      </c>
      <c r="O352" s="265">
        <v>3.5113999999999999E-2</v>
      </c>
      <c r="P352" s="265">
        <v>1.5167E-2</v>
      </c>
      <c r="Q352" s="265">
        <v>7.6391999999999996E-3</v>
      </c>
      <c r="R352" s="265">
        <v>1.9994999999999999E-2</v>
      </c>
      <c r="S352" s="265">
        <v>8.5372000000000003E-2</v>
      </c>
      <c r="T352" s="265">
        <v>5.5751000000000002E-2</v>
      </c>
      <c r="U352" s="265">
        <v>6.6240999999999994E-2</v>
      </c>
      <c r="V352" s="265">
        <v>4.0901E-2</v>
      </c>
      <c r="W352" s="265">
        <v>1.3292999999999999E-2</v>
      </c>
      <c r="X352" s="265">
        <v>1.1504E-2</v>
      </c>
      <c r="Y352" s="265">
        <v>1.2961E-2</v>
      </c>
      <c r="Z352" s="265">
        <v>7.3045999999999996E-3</v>
      </c>
      <c r="AA352" s="265">
        <v>2.0868999999999999E-2</v>
      </c>
      <c r="AB352" s="265">
        <v>1.4718E-2</v>
      </c>
      <c r="AC352" s="265">
        <v>0.11977</v>
      </c>
      <c r="AD352" s="265">
        <v>8.0355999999999997E-2</v>
      </c>
      <c r="AE352" s="265">
        <v>3.5712000000000001E-3</v>
      </c>
      <c r="AF352" s="265">
        <v>8.5851999999999994E-3</v>
      </c>
      <c r="AG352" s="265">
        <v>0</v>
      </c>
      <c r="AH352" s="265">
        <v>1.0908000000000001E-3</v>
      </c>
      <c r="AI352" s="265">
        <v>2.5247999999999998E-3</v>
      </c>
      <c r="AJ352" s="265">
        <v>1.7328000000000001E-3</v>
      </c>
      <c r="AK352" s="265">
        <v>2.1779999999999998E-3</v>
      </c>
      <c r="AL352" s="265">
        <v>3.1186E-3</v>
      </c>
      <c r="AM352" s="265">
        <v>8.6747999999999999E-3</v>
      </c>
      <c r="AN352" s="265">
        <v>2.5915999999999999E-3</v>
      </c>
      <c r="AO352" s="265">
        <v>2.1633999999999998E-3</v>
      </c>
      <c r="AP352" s="265">
        <v>0</v>
      </c>
      <c r="AQ352" s="265">
        <v>2.0861999999999999E-3</v>
      </c>
      <c r="AR352" s="265">
        <v>3.0132000000000002E-3</v>
      </c>
      <c r="AS352" s="265">
        <v>8.6700000000000004E-4</v>
      </c>
      <c r="AT352" s="265">
        <v>2.4160000000000002E-3</v>
      </c>
      <c r="AU352" s="265">
        <v>5.4555999999999997E-3</v>
      </c>
      <c r="AV352" s="265">
        <v>4.5640000000000003E-3</v>
      </c>
      <c r="AW352" s="265">
        <v>2.3037999999999999E-3</v>
      </c>
      <c r="AX352" s="265">
        <v>4.2567999999999998E-3</v>
      </c>
      <c r="AY352" s="265">
        <v>7.2360000000000002E-4</v>
      </c>
      <c r="AZ352" s="265">
        <v>0</v>
      </c>
      <c r="BA352" s="265">
        <v>4.4733999999999998E-3</v>
      </c>
      <c r="BB352" s="265">
        <v>4.4733999999999998E-3</v>
      </c>
      <c r="BC352" s="265">
        <v>4.4694000000000001E-3</v>
      </c>
      <c r="BD352" s="265">
        <v>4.4733999999999998E-3</v>
      </c>
      <c r="BE352" s="265">
        <v>2.6561999999999999E-2</v>
      </c>
      <c r="BF352" s="265">
        <v>2.3262999999999999E-2</v>
      </c>
      <c r="BG352" s="265">
        <v>0.13938999999999999</v>
      </c>
      <c r="BH352" s="265">
        <v>0.13716</v>
      </c>
      <c r="BI352" s="265">
        <v>0.38453999999999999</v>
      </c>
      <c r="BJ352" s="265">
        <v>0.34888000000000002</v>
      </c>
      <c r="BK352" s="265">
        <v>7.7922000000000005E-2</v>
      </c>
      <c r="BL352" s="265">
        <v>0.15328</v>
      </c>
      <c r="BM352" s="265">
        <v>8.5365999999999997E-2</v>
      </c>
      <c r="BN352" s="265">
        <v>0.15176000000000001</v>
      </c>
      <c r="BO352" s="265">
        <v>0.18856999999999999</v>
      </c>
      <c r="BP352" s="265">
        <v>1.2050999999999999E-2</v>
      </c>
      <c r="BQ352" s="265">
        <v>0.11330999999999999</v>
      </c>
      <c r="BR352" s="265">
        <v>0.15303</v>
      </c>
      <c r="BS352" s="265">
        <v>0.11187999999999999</v>
      </c>
      <c r="BT352" s="265">
        <v>0.13122</v>
      </c>
      <c r="BU352" s="265">
        <v>9.6539999999999994E-3</v>
      </c>
      <c r="BV352" s="265">
        <v>3.6043999999999998E-3</v>
      </c>
      <c r="BW352" s="265">
        <v>1.6705000000000001E-2</v>
      </c>
      <c r="BX352" s="265">
        <v>8.2920000000000008E-3</v>
      </c>
      <c r="BY352" s="265">
        <v>0.88939999999999997</v>
      </c>
      <c r="BZ352" s="265">
        <v>0.90154000000000001</v>
      </c>
      <c r="CA352" s="265">
        <v>0.876</v>
      </c>
      <c r="CB352" s="265">
        <v>0.97167999999999999</v>
      </c>
      <c r="CC352" s="265">
        <v>0.97738000000000003</v>
      </c>
      <c r="CD352" s="265">
        <v>0.89249999999999996</v>
      </c>
      <c r="CE352" s="265">
        <v>0.84067000000000003</v>
      </c>
      <c r="CF352" s="265">
        <v>0.90041000000000004</v>
      </c>
      <c r="CG352" s="265">
        <v>0.81960999999999995</v>
      </c>
      <c r="CH352" s="265">
        <v>0.86319000000000001</v>
      </c>
      <c r="CI352" s="265">
        <v>0.88055000000000005</v>
      </c>
      <c r="CJ352" s="265">
        <v>0.87341999999999997</v>
      </c>
      <c r="CK352" s="265">
        <v>0.89588999999999996</v>
      </c>
      <c r="CL352" s="265">
        <v>0.90581</v>
      </c>
      <c r="CM352" s="265">
        <v>2.2054000000000001E-2</v>
      </c>
      <c r="CN352" s="265">
        <v>1.0101000000000001E-2</v>
      </c>
      <c r="CO352" s="265">
        <v>2.6383E-2</v>
      </c>
      <c r="CP352" s="265">
        <v>1.8546E-2</v>
      </c>
      <c r="CQ352" s="265">
        <v>1.7663999999999999E-2</v>
      </c>
      <c r="CR352" s="265">
        <v>0.01</v>
      </c>
      <c r="CS352" s="265">
        <v>1.0204E-2</v>
      </c>
      <c r="CT352" s="265">
        <v>1.0309E-2</v>
      </c>
      <c r="CU352" s="265">
        <v>0.01</v>
      </c>
      <c r="CV352" s="265">
        <v>2.2950000000000002E-2</v>
      </c>
      <c r="CW352" s="265">
        <v>2.0202000000000001E-2</v>
      </c>
      <c r="CX352" s="265">
        <v>1.0309E-2</v>
      </c>
      <c r="CY352" s="265">
        <v>2.0618999999999998E-2</v>
      </c>
      <c r="CZ352" s="265">
        <v>5.2113E-2</v>
      </c>
      <c r="DA352" s="265">
        <v>3.7391000000000001E-2</v>
      </c>
      <c r="DB352" s="265">
        <v>0</v>
      </c>
      <c r="DC352" s="265">
        <v>0</v>
      </c>
      <c r="DD352" s="265">
        <v>0</v>
      </c>
      <c r="DE352" s="265">
        <v>1.0309E-2</v>
      </c>
      <c r="DF352" s="265">
        <v>6.3999999999999997E-6</v>
      </c>
      <c r="DG352" s="265">
        <v>1.1800000000000001E-5</v>
      </c>
      <c r="DH352" s="265">
        <v>9.9211999999999998E-3</v>
      </c>
      <c r="DI352" s="265">
        <v>0</v>
      </c>
      <c r="DJ352" s="265">
        <v>0</v>
      </c>
      <c r="DK352" s="265">
        <v>0</v>
      </c>
      <c r="DL352" s="265">
        <v>0</v>
      </c>
      <c r="DM352" s="265">
        <v>4.7599999999999998E-5</v>
      </c>
      <c r="DN352" s="265">
        <v>0</v>
      </c>
      <c r="DO352" s="265">
        <v>0</v>
      </c>
      <c r="DP352" s="265">
        <v>0</v>
      </c>
      <c r="DQ352" s="265">
        <v>0</v>
      </c>
      <c r="DR352" s="265">
        <v>2.6914E-3</v>
      </c>
      <c r="DS352" s="265">
        <v>5.6990000000000001E-3</v>
      </c>
      <c r="DT352" s="265">
        <v>7.9828E-3</v>
      </c>
      <c r="DU352" s="265">
        <v>0</v>
      </c>
      <c r="DV352" s="265">
        <v>0</v>
      </c>
      <c r="DW352" s="265">
        <v>0</v>
      </c>
      <c r="DX352" s="265">
        <v>3.4502000000000001E-3</v>
      </c>
      <c r="DY352" s="265">
        <v>1.7202000000000001E-3</v>
      </c>
      <c r="DZ352" s="265">
        <v>0</v>
      </c>
      <c r="EA352" s="265">
        <v>0</v>
      </c>
      <c r="EB352" s="265">
        <v>0</v>
      </c>
      <c r="EC352" s="265">
        <v>0</v>
      </c>
      <c r="ED352" s="265">
        <v>0</v>
      </c>
      <c r="EE352" s="265">
        <v>0</v>
      </c>
      <c r="EF352" s="265">
        <v>9.8480000000000009E-4</v>
      </c>
      <c r="EG352" s="265">
        <v>0</v>
      </c>
      <c r="EH352" s="265">
        <v>0</v>
      </c>
      <c r="EI352" s="265">
        <v>2.0407999999999999E-2</v>
      </c>
      <c r="EJ352" s="265">
        <v>1.0309E-2</v>
      </c>
      <c r="EK352" s="265">
        <v>0</v>
      </c>
      <c r="EL352" s="265">
        <v>1.0416999999999999E-2</v>
      </c>
      <c r="EM352" s="265">
        <v>0</v>
      </c>
      <c r="EN352" s="265">
        <v>0</v>
      </c>
      <c r="EO352" s="265">
        <v>4.4254000000000002E-2</v>
      </c>
      <c r="EP352" s="265">
        <v>2.1828E-2</v>
      </c>
      <c r="EQ352" s="265">
        <v>1.0154000000000001E-3</v>
      </c>
      <c r="ER352" s="265">
        <v>1.085E-3</v>
      </c>
      <c r="ES352" s="265">
        <v>8.9840000000000004E-4</v>
      </c>
      <c r="ET352" s="265">
        <v>9.6100000000000005E-4</v>
      </c>
      <c r="EU352" s="265">
        <v>9.7940000000000006E-4</v>
      </c>
      <c r="EV352" s="265">
        <v>1.003E-3</v>
      </c>
      <c r="EW352" s="265">
        <v>8.696E-4</v>
      </c>
      <c r="EX352" s="265">
        <v>1.0698000000000001E-3</v>
      </c>
      <c r="EY352" s="265">
        <v>8.7779999999999998E-4</v>
      </c>
      <c r="EZ352" s="265">
        <v>2.3903000000000001E-2</v>
      </c>
      <c r="FA352" s="265">
        <v>1.1314000000000001E-3</v>
      </c>
      <c r="FB352" s="265">
        <v>1.0973999999999999E-3</v>
      </c>
      <c r="FC352" s="265">
        <v>9.7360000000000003E-4</v>
      </c>
      <c r="FD352" s="265">
        <v>1.2321999999999999E-3</v>
      </c>
      <c r="FE352" s="265">
        <v>9.2159999999999996E-4</v>
      </c>
      <c r="FF352" s="265">
        <v>1.1651999999999999E-3</v>
      </c>
      <c r="FG352" s="265">
        <v>1.3113999999999999E-3</v>
      </c>
      <c r="FH352" s="265">
        <v>9.8060000000000009E-4</v>
      </c>
      <c r="FI352" s="265">
        <v>9.8940000000000009E-4</v>
      </c>
      <c r="FJ352" s="265">
        <v>0</v>
      </c>
      <c r="FK352" s="265">
        <v>0</v>
      </c>
      <c r="FL352" s="265">
        <v>1.1178E-2</v>
      </c>
      <c r="FM352" s="265">
        <v>1.2182E-2</v>
      </c>
      <c r="FN352" s="265">
        <v>0.11020000000000001</v>
      </c>
      <c r="FO352" s="265">
        <v>0.182</v>
      </c>
      <c r="FP352" s="265">
        <v>3.1444E-2</v>
      </c>
      <c r="FQ352" s="265">
        <v>0.14546999999999999</v>
      </c>
      <c r="FR352" s="265">
        <v>9.3340000000000006E-2</v>
      </c>
      <c r="FS352" s="265">
        <v>8.7692999999999993E-2</v>
      </c>
      <c r="FT352" s="265">
        <v>0.22048999999999999</v>
      </c>
      <c r="FU352" s="265">
        <v>0.21804000000000001</v>
      </c>
      <c r="FV352" s="265">
        <v>8.0071000000000003E-2</v>
      </c>
      <c r="FW352" s="265">
        <v>3.7627000000000001E-2</v>
      </c>
      <c r="FX352" s="265">
        <v>0.14118</v>
      </c>
      <c r="FY352" s="265">
        <v>3.4317E-2</v>
      </c>
      <c r="FZ352" s="265">
        <v>3.7627000000000001E-2</v>
      </c>
      <c r="GA352" s="265">
        <v>0.12853000000000001</v>
      </c>
      <c r="GB352" s="265">
        <v>6.1266000000000001E-2</v>
      </c>
      <c r="GC352" s="265">
        <v>6.3993999999999995E-2</v>
      </c>
      <c r="GD352" s="265">
        <v>0.20604</v>
      </c>
      <c r="GE352" s="265">
        <v>0.11104</v>
      </c>
      <c r="GF352" s="265">
        <v>0.13675999999999999</v>
      </c>
      <c r="GG352" s="265">
        <v>5.7641999999999999E-2</v>
      </c>
      <c r="GH352" s="265">
        <v>6.7031999999999994E-2</v>
      </c>
      <c r="GI352" s="265">
        <v>5.7207000000000001E-2</v>
      </c>
      <c r="GJ352" s="265">
        <v>0.18098</v>
      </c>
      <c r="GK352" s="265">
        <v>0.19220000000000001</v>
      </c>
      <c r="GL352" s="265">
        <v>9.6951999999999997E-2</v>
      </c>
      <c r="GM352" s="265">
        <v>0.16456000000000001</v>
      </c>
      <c r="GN352" s="265">
        <v>8.9106000000000005E-2</v>
      </c>
      <c r="GO352" s="265">
        <v>0.17849999999999999</v>
      </c>
      <c r="GP352" s="265">
        <v>0.12964000000000001</v>
      </c>
      <c r="GQ352" s="265">
        <v>0.13313</v>
      </c>
      <c r="GR352" s="265">
        <v>0.12259</v>
      </c>
      <c r="GS352" s="265">
        <v>0.13764999999999999</v>
      </c>
      <c r="GT352" s="265">
        <v>0.13391</v>
      </c>
      <c r="GU352" s="265">
        <v>0.1346</v>
      </c>
      <c r="GV352" s="265">
        <v>0.13424</v>
      </c>
      <c r="GW352" s="265">
        <v>0.10237</v>
      </c>
      <c r="GX352" s="265">
        <v>0.17427000000000001</v>
      </c>
      <c r="GY352" s="265">
        <v>3.7697000000000001E-2</v>
      </c>
      <c r="GZ352" s="265">
        <v>2.8656000000000001E-2</v>
      </c>
      <c r="HA352" s="265">
        <v>0.16349</v>
      </c>
      <c r="HB352" s="265">
        <v>0.14738999999999999</v>
      </c>
      <c r="HC352" s="265">
        <v>0.129</v>
      </c>
      <c r="HD352" s="265">
        <v>8.5570999999999994E-2</v>
      </c>
      <c r="HE352" s="265">
        <v>0.17465</v>
      </c>
      <c r="HF352" s="265">
        <v>7.3149000000000006E-2</v>
      </c>
      <c r="HG352" s="265">
        <v>0.17488999999999999</v>
      </c>
      <c r="HH352" s="265">
        <v>0.18101999999999999</v>
      </c>
      <c r="HI352" s="265">
        <v>0.17405999999999999</v>
      </c>
      <c r="HJ352" s="265">
        <v>8.3019999999999997E-2</v>
      </c>
      <c r="HK352" s="265">
        <v>0.20219999999999999</v>
      </c>
      <c r="HL352" s="265">
        <v>0.17929</v>
      </c>
      <c r="HM352" s="265">
        <v>0.13253999999999999</v>
      </c>
      <c r="HN352" s="265">
        <v>0.12991</v>
      </c>
      <c r="HO352" s="265">
        <v>0.12988</v>
      </c>
      <c r="HP352" s="265">
        <v>0.14058000000000001</v>
      </c>
      <c r="HQ352" s="265">
        <v>8.5207000000000005E-2</v>
      </c>
      <c r="HR352" s="265">
        <v>7.9580999999999999E-2</v>
      </c>
      <c r="HS352" s="265">
        <v>0.10934000000000001</v>
      </c>
      <c r="HT352" s="265">
        <v>7.8078999999999996E-2</v>
      </c>
      <c r="HU352" s="265">
        <v>8.0656000000000005E-2</v>
      </c>
      <c r="HV352" s="265">
        <v>0.12773000000000001</v>
      </c>
      <c r="HW352" s="265">
        <v>5.2076999999999998E-2</v>
      </c>
      <c r="HX352" s="265">
        <v>7.6180999999999999E-2</v>
      </c>
      <c r="HY352" s="265">
        <v>4.2908000000000002E-2</v>
      </c>
      <c r="HZ352" s="265">
        <v>9.5227000000000006E-2</v>
      </c>
      <c r="IA352" s="265">
        <v>0.11559</v>
      </c>
      <c r="IB352" s="265">
        <v>0.11860999999999999</v>
      </c>
      <c r="IC352" s="265">
        <v>0.11606</v>
      </c>
      <c r="ID352" s="265">
        <v>0.11823</v>
      </c>
      <c r="IE352" s="265">
        <v>0.11285000000000001</v>
      </c>
      <c r="IF352" s="265">
        <v>0.12317</v>
      </c>
      <c r="IG352" s="265">
        <v>0.14546000000000001</v>
      </c>
      <c r="IH352" s="265">
        <v>0.17674999999999999</v>
      </c>
      <c r="II352" s="265">
        <v>8.2053000000000001E-2</v>
      </c>
      <c r="IJ352" s="265">
        <v>9.9430000000000004E-2</v>
      </c>
      <c r="IK352" s="265">
        <v>0.10106999999999999</v>
      </c>
      <c r="IL352" s="265">
        <v>0.15770000000000001</v>
      </c>
      <c r="IM352" s="265">
        <v>9.1289999999999996E-2</v>
      </c>
      <c r="IN352" s="265">
        <v>6.5540000000000001E-2</v>
      </c>
      <c r="IO352" s="265">
        <v>1.5172E-2</v>
      </c>
      <c r="IP352" s="265">
        <v>0.14738000000000001</v>
      </c>
      <c r="IQ352" s="265">
        <v>0.13047</v>
      </c>
      <c r="IR352" s="265">
        <v>5.9650000000000002E-2</v>
      </c>
      <c r="IS352" s="265">
        <v>0.18825</v>
      </c>
      <c r="IT352" s="265">
        <v>5.1769000000000003E-2</v>
      </c>
      <c r="IU352" s="265">
        <v>0.14086000000000001</v>
      </c>
      <c r="IV352" s="265">
        <v>0.21684999999999999</v>
      </c>
      <c r="IW352" s="265">
        <v>0.10351</v>
      </c>
      <c r="IX352" s="265">
        <v>0.14394999999999999</v>
      </c>
      <c r="IY352" s="265">
        <v>8.3857000000000001E-2</v>
      </c>
      <c r="IZ352" s="265">
        <v>8.1624000000000002E-2</v>
      </c>
      <c r="JA352" s="265">
        <v>8.3521999999999999E-2</v>
      </c>
      <c r="JB352" s="265">
        <v>8.0459000000000003E-2</v>
      </c>
      <c r="JC352" s="265">
        <v>8.6734000000000006E-2</v>
      </c>
      <c r="JD352" s="265">
        <v>9.1065999999999994E-2</v>
      </c>
      <c r="JE352" s="265">
        <v>0.16636999999999999</v>
      </c>
      <c r="JF352" s="265">
        <v>3.9759999999999997E-2</v>
      </c>
      <c r="JG352" s="265">
        <v>0.12529999999999999</v>
      </c>
      <c r="JH352" s="265">
        <v>9.2965999999999993E-2</v>
      </c>
      <c r="JI352" s="265">
        <v>7.1485999999999994E-2</v>
      </c>
      <c r="JJ352" s="265">
        <v>7.4369000000000005E-2</v>
      </c>
      <c r="JK352" s="265">
        <v>9.5754000000000006E-2</v>
      </c>
      <c r="JL352" s="265">
        <v>9.7340999999999997E-2</v>
      </c>
      <c r="JM352" s="265">
        <v>0.16477</v>
      </c>
      <c r="JN352" s="265">
        <v>0.11053</v>
      </c>
      <c r="JO352" s="265">
        <v>0.13009999999999999</v>
      </c>
      <c r="JP352" s="265">
        <v>4.4956000000000003E-2</v>
      </c>
      <c r="JQ352" s="265">
        <v>0.13072</v>
      </c>
      <c r="JR352" s="265">
        <v>0.10521999999999999</v>
      </c>
      <c r="JS352" s="265">
        <v>9.6490000000000006E-2</v>
      </c>
      <c r="JT352" s="265">
        <v>2.8126000000000002E-2</v>
      </c>
      <c r="JU352" s="265">
        <v>9.5555000000000001E-2</v>
      </c>
      <c r="JV352" s="265">
        <v>9.0591000000000005E-2</v>
      </c>
      <c r="JW352" s="265">
        <v>0.13074</v>
      </c>
      <c r="JX352" s="265">
        <v>0.13361000000000001</v>
      </c>
      <c r="JY352" s="265">
        <v>0.13120999999999999</v>
      </c>
      <c r="JZ352" s="265">
        <v>0.11416999999999999</v>
      </c>
      <c r="KA352" s="265">
        <v>0.19170999999999999</v>
      </c>
      <c r="KB352" s="265">
        <v>0.27183000000000002</v>
      </c>
      <c r="KC352" s="265">
        <v>4.0953999999999997E-2</v>
      </c>
      <c r="KD352" s="265">
        <v>3.0533999999999999E-2</v>
      </c>
      <c r="KE352" s="265">
        <v>3.2633000000000002E-2</v>
      </c>
      <c r="KF352" s="265">
        <v>3.5749000000000003E-2</v>
      </c>
      <c r="KG352" s="265">
        <v>3.4131000000000002E-2</v>
      </c>
      <c r="KH352" s="265">
        <v>0.13317000000000001</v>
      </c>
      <c r="KI352" s="265">
        <v>9.4819000000000001E-2</v>
      </c>
      <c r="KJ352" s="265">
        <v>9.2508000000000007E-2</v>
      </c>
      <c r="KK352" s="265">
        <v>0.23121</v>
      </c>
      <c r="KL352" s="265">
        <v>0.19474</v>
      </c>
      <c r="KM352" s="265">
        <v>0.81174000000000002</v>
      </c>
      <c r="KN352" s="265">
        <v>0.73529</v>
      </c>
      <c r="KO352" s="265">
        <v>0.65127000000000002</v>
      </c>
      <c r="KP352" s="265">
        <v>4.6771100425158571E-3</v>
      </c>
      <c r="KQ352" s="265">
        <v>0.51334000000000002</v>
      </c>
      <c r="KR352" s="265">
        <v>0.4657</v>
      </c>
      <c r="KS352" s="265">
        <v>0.42851</v>
      </c>
      <c r="KT352" s="265">
        <v>0.82322909545688949</v>
      </c>
      <c r="KU352" s="265">
        <v>0.72575000000000001</v>
      </c>
      <c r="KV352" s="265">
        <v>0.82999000000000001</v>
      </c>
      <c r="KW352" s="265">
        <v>0.86358000000000001</v>
      </c>
      <c r="KX352" s="265">
        <v>0.90734999999999999</v>
      </c>
      <c r="KY352" s="265">
        <v>0.96650999999999998</v>
      </c>
      <c r="KZ352" s="265">
        <v>0.99994000000000005</v>
      </c>
      <c r="LA352" s="265">
        <v>0.96660999999999997</v>
      </c>
      <c r="LB352" s="265">
        <v>0.89241999999999999</v>
      </c>
      <c r="LC352" s="265">
        <v>1</v>
      </c>
      <c r="LD352" s="265">
        <v>0</v>
      </c>
      <c r="LE352" s="265">
        <v>0</v>
      </c>
      <c r="LF352" s="265">
        <v>0</v>
      </c>
      <c r="LG352" s="265">
        <v>0</v>
      </c>
      <c r="LH352" s="431">
        <v>1.3374431000556797E-4</v>
      </c>
      <c r="LI352" s="431">
        <v>1.1736610758816823E-4</v>
      </c>
      <c r="LJ352" s="431">
        <v>1.3944925740361214E-4</v>
      </c>
      <c r="LK352" s="431">
        <v>5.1927330787293613E-5</v>
      </c>
      <c r="LL352" s="431">
        <v>5.8861758589046076E-5</v>
      </c>
      <c r="LM352" s="431">
        <v>4.262916263542138E-5</v>
      </c>
      <c r="LN352" s="431">
        <v>5.2593579312087968E-5</v>
      </c>
      <c r="LO352" s="431">
        <v>1.0546359590080101E-5</v>
      </c>
      <c r="LP352" s="431">
        <v>2.393515023868531E-5</v>
      </c>
      <c r="LQ352" s="431">
        <v>0</v>
      </c>
      <c r="LR352" s="431">
        <v>1.5118932060431689E-4</v>
      </c>
      <c r="LS352" s="431">
        <v>8.0826241173781455E-5</v>
      </c>
      <c r="LT352" s="431">
        <v>1.1642144090728834E-4</v>
      </c>
      <c r="LU352" s="431">
        <v>2.7566393328015693E-5</v>
      </c>
      <c r="LV352" s="431">
        <v>6.0741251218132675E-5</v>
      </c>
      <c r="LW352" s="431">
        <v>5.3132938774069771E-5</v>
      </c>
      <c r="LX352" s="431">
        <v>1.8809974790201522E-5</v>
      </c>
      <c r="LY352" s="431">
        <v>2.6225641704513691E-5</v>
      </c>
      <c r="LZ352" s="431">
        <v>1.6080119530670345E-4</v>
      </c>
      <c r="MA352" s="431">
        <v>1.0575047053862363E-4</v>
      </c>
      <c r="MB352" s="431">
        <v>1.5063528553582728E-4</v>
      </c>
      <c r="MC352" s="431">
        <v>6.0679227317450568E-5</v>
      </c>
      <c r="MD352" s="431">
        <v>3.9851322071626782E-5</v>
      </c>
      <c r="ME352" s="431">
        <v>9.0719862782862037E-5</v>
      </c>
      <c r="MF352" s="431">
        <v>1.0387551446910948E-4</v>
      </c>
      <c r="MG352" s="431">
        <v>1.1217221617698669E-4</v>
      </c>
      <c r="MH352" s="266"/>
      <c r="MI352" s="266"/>
      <c r="MJ352" s="266"/>
      <c r="MK352" s="266"/>
      <c r="ML352" s="266"/>
      <c r="MM352" s="266"/>
      <c r="MN352" s="266"/>
      <c r="MO352" s="266"/>
      <c r="MP352" s="266"/>
      <c r="MQ352" s="266"/>
      <c r="MR352" s="266"/>
      <c r="MS352" s="266"/>
      <c r="MT352" s="266"/>
      <c r="MU352" s="266"/>
      <c r="MV352" s="266"/>
      <c r="MW352" s="266"/>
      <c r="MX352" s="266"/>
      <c r="MY352" s="266"/>
      <c r="MZ352" s="266"/>
      <c r="NA352" s="266"/>
      <c r="NB352" s="266"/>
      <c r="NC352" s="266"/>
      <c r="ND352" s="266"/>
      <c r="NE352" s="266"/>
      <c r="NF352" s="266"/>
      <c r="NG352" s="266"/>
      <c r="NH352" s="266"/>
      <c r="NI352" s="266"/>
      <c r="NJ352" s="266"/>
      <c r="NK352" s="266"/>
      <c r="NL352" s="266"/>
      <c r="NM352" s="266"/>
      <c r="NN352" s="266"/>
      <c r="NO352" s="266"/>
      <c r="NP352" s="266"/>
      <c r="NQ352" s="266"/>
      <c r="NR352" s="266"/>
      <c r="NS352" s="266"/>
      <c r="NT352" s="266"/>
      <c r="NU352" s="266"/>
      <c r="NV352" s="266"/>
      <c r="NW352" s="266"/>
      <c r="NX352" s="266"/>
      <c r="NY352" s="266"/>
      <c r="NZ352" s="266"/>
      <c r="OA352" s="266"/>
      <c r="OB352" s="266"/>
      <c r="OC352" s="266"/>
      <c r="OD352" s="266"/>
      <c r="OE352" s="266"/>
      <c r="OF352" s="266"/>
      <c r="OG352" s="266"/>
      <c r="OH352" s="266"/>
      <c r="OI352" s="266"/>
      <c r="OJ352" s="266"/>
      <c r="OK352" s="266"/>
      <c r="OL352" s="266"/>
      <c r="OM352" s="266"/>
      <c r="ON352" s="267"/>
    </row>
    <row r="353" spans="1:404">
      <c r="A353" s="261">
        <v>728</v>
      </c>
      <c r="B353" s="265">
        <v>1.7998E-2</v>
      </c>
      <c r="C353" s="265">
        <v>1.6580999999999999E-2</v>
      </c>
      <c r="D353" s="265">
        <v>1.6012999999999999E-2</v>
      </c>
      <c r="E353" s="265">
        <v>1.6843E-2</v>
      </c>
      <c r="F353" s="265">
        <v>1.7075E-2</v>
      </c>
      <c r="G353" s="265">
        <v>1.3983000000000001E-2</v>
      </c>
      <c r="H353" s="265">
        <v>5.2968000000000001E-2</v>
      </c>
      <c r="I353" s="265">
        <v>0.11155</v>
      </c>
      <c r="J353" s="265">
        <v>9.9447999999999995E-2</v>
      </c>
      <c r="K353" s="265">
        <v>3.0127999999999999E-3</v>
      </c>
      <c r="L353" s="265">
        <v>3.3776000000000001E-3</v>
      </c>
      <c r="M353" s="265">
        <v>4.0276000000000001E-3</v>
      </c>
      <c r="N353" s="265">
        <v>6.3167000000000001E-2</v>
      </c>
      <c r="O353" s="265">
        <v>3.7083999999999999E-2</v>
      </c>
      <c r="P353" s="265">
        <v>1.4479000000000001E-2</v>
      </c>
      <c r="Q353" s="265">
        <v>7.5897999999999998E-3</v>
      </c>
      <c r="R353" s="265">
        <v>1.9467000000000002E-2</v>
      </c>
      <c r="S353" s="265">
        <v>8.4121000000000001E-2</v>
      </c>
      <c r="T353" s="265">
        <v>5.3246000000000002E-2</v>
      </c>
      <c r="U353" s="265">
        <v>6.3469999999999999E-2</v>
      </c>
      <c r="V353" s="265">
        <v>4.0319000000000001E-2</v>
      </c>
      <c r="W353" s="265">
        <v>1.3129999999999999E-2</v>
      </c>
      <c r="X353" s="265">
        <v>1.1417999999999999E-2</v>
      </c>
      <c r="Y353" s="265">
        <v>1.2442999999999999E-2</v>
      </c>
      <c r="Z353" s="265">
        <v>6.4803999999999999E-3</v>
      </c>
      <c r="AA353" s="265">
        <v>2.0719000000000001E-2</v>
      </c>
      <c r="AB353" s="265">
        <v>1.4784E-2</v>
      </c>
      <c r="AC353" s="265">
        <v>0.11776</v>
      </c>
      <c r="AD353" s="265">
        <v>7.9014000000000001E-2</v>
      </c>
      <c r="AE353" s="265">
        <v>4.3788000000000004E-3</v>
      </c>
      <c r="AF353" s="265">
        <v>9.2657999999999994E-3</v>
      </c>
      <c r="AG353" s="265">
        <v>0</v>
      </c>
      <c r="AH353" s="265">
        <v>7.272E-4</v>
      </c>
      <c r="AI353" s="265">
        <v>2.4402E-3</v>
      </c>
      <c r="AJ353" s="265">
        <v>1.1552000000000001E-3</v>
      </c>
      <c r="AK353" s="265">
        <v>2.1779999999999998E-3</v>
      </c>
      <c r="AL353" s="265">
        <v>3.1524000000000001E-3</v>
      </c>
      <c r="AM353" s="265">
        <v>1.0463E-2</v>
      </c>
      <c r="AN353" s="265">
        <v>2.6974E-3</v>
      </c>
      <c r="AO353" s="265">
        <v>2.1856000000000002E-3</v>
      </c>
      <c r="AP353" s="265">
        <v>0</v>
      </c>
      <c r="AQ353" s="265">
        <v>2.2477999999999999E-3</v>
      </c>
      <c r="AR353" s="265">
        <v>3.0598000000000001E-3</v>
      </c>
      <c r="AS353" s="265">
        <v>5.7799999999999995E-4</v>
      </c>
      <c r="AT353" s="265">
        <v>2.5140000000000002E-3</v>
      </c>
      <c r="AU353" s="265">
        <v>5.4543999999999999E-3</v>
      </c>
      <c r="AV353" s="265">
        <v>4.5719999999999997E-3</v>
      </c>
      <c r="AW353" s="265">
        <v>2.5062000000000001E-3</v>
      </c>
      <c r="AX353" s="265">
        <v>4.4602000000000001E-3</v>
      </c>
      <c r="AY353" s="265">
        <v>4.8240000000000002E-4</v>
      </c>
      <c r="AZ353" s="265">
        <v>0</v>
      </c>
      <c r="BA353" s="265">
        <v>4.5425999999999999E-3</v>
      </c>
      <c r="BB353" s="265">
        <v>4.5425999999999999E-3</v>
      </c>
      <c r="BC353" s="265">
        <v>4.5386000000000003E-3</v>
      </c>
      <c r="BD353" s="265">
        <v>4.5425999999999999E-3</v>
      </c>
      <c r="BE353" s="265">
        <v>2.6522E-2</v>
      </c>
      <c r="BF353" s="265">
        <v>2.3439000000000002E-2</v>
      </c>
      <c r="BG353" s="265">
        <v>0.13888</v>
      </c>
      <c r="BH353" s="265">
        <v>0.13664999999999999</v>
      </c>
      <c r="BI353" s="265">
        <v>0.38225999999999999</v>
      </c>
      <c r="BJ353" s="265">
        <v>0.34737000000000001</v>
      </c>
      <c r="BK353" s="265">
        <v>7.7922000000000005E-2</v>
      </c>
      <c r="BL353" s="265">
        <v>0.15137</v>
      </c>
      <c r="BM353" s="265">
        <v>8.5365999999999997E-2</v>
      </c>
      <c r="BN353" s="265">
        <v>0.15054999999999999</v>
      </c>
      <c r="BO353" s="265">
        <v>0.18285999999999999</v>
      </c>
      <c r="BP353" s="265">
        <v>1.1782000000000001E-2</v>
      </c>
      <c r="BQ353" s="265">
        <v>0.11210000000000001</v>
      </c>
      <c r="BR353" s="265">
        <v>0.15056</v>
      </c>
      <c r="BS353" s="265">
        <v>0.11058</v>
      </c>
      <c r="BT353" s="265">
        <v>0.12852</v>
      </c>
      <c r="BU353" s="265">
        <v>1.0029E-2</v>
      </c>
      <c r="BV353" s="265">
        <v>3.6886000000000002E-3</v>
      </c>
      <c r="BW353" s="265">
        <v>1.6299000000000001E-2</v>
      </c>
      <c r="BX353" s="265">
        <v>8.5660000000000007E-3</v>
      </c>
      <c r="BY353" s="265">
        <v>0.89151999999999998</v>
      </c>
      <c r="BZ353" s="265">
        <v>0.90315999999999996</v>
      </c>
      <c r="CA353" s="265">
        <v>0.874</v>
      </c>
      <c r="CB353" s="265">
        <v>0.97365999999999997</v>
      </c>
      <c r="CC353" s="265">
        <v>0.97579000000000005</v>
      </c>
      <c r="CD353" s="265">
        <v>0.89481999999999995</v>
      </c>
      <c r="CE353" s="265">
        <v>0.84218000000000004</v>
      </c>
      <c r="CF353" s="265">
        <v>0.90278000000000003</v>
      </c>
      <c r="CG353" s="265">
        <v>0.81299999999999994</v>
      </c>
      <c r="CH353" s="265">
        <v>0.86580999999999997</v>
      </c>
      <c r="CI353" s="265">
        <v>0.88319000000000003</v>
      </c>
      <c r="CJ353" s="265">
        <v>0.87658000000000003</v>
      </c>
      <c r="CK353" s="265">
        <v>0.88932</v>
      </c>
      <c r="CL353" s="265">
        <v>0.91191999999999995</v>
      </c>
      <c r="CM353" s="265">
        <v>2.1271999999999999E-2</v>
      </c>
      <c r="CN353" s="265">
        <v>1.0101000000000001E-2</v>
      </c>
      <c r="CO353" s="265">
        <v>2.5978999999999999E-2</v>
      </c>
      <c r="CP353" s="265">
        <v>1.7957000000000001E-2</v>
      </c>
      <c r="CQ353" s="265">
        <v>1.7104000000000001E-2</v>
      </c>
      <c r="CR353" s="265">
        <v>0.01</v>
      </c>
      <c r="CS353" s="265">
        <v>1.0204E-2</v>
      </c>
      <c r="CT353" s="265">
        <v>1.0309E-2</v>
      </c>
      <c r="CU353" s="265">
        <v>0.01</v>
      </c>
      <c r="CV353" s="265">
        <v>2.2609000000000001E-2</v>
      </c>
      <c r="CW353" s="265">
        <v>2.0202000000000001E-2</v>
      </c>
      <c r="CX353" s="265">
        <v>1.0309E-2</v>
      </c>
      <c r="CY353" s="265">
        <v>2.0618999999999998E-2</v>
      </c>
      <c r="CZ353" s="265">
        <v>5.1196999999999999E-2</v>
      </c>
      <c r="DA353" s="265">
        <v>3.6329E-2</v>
      </c>
      <c r="DB353" s="265">
        <v>0</v>
      </c>
      <c r="DC353" s="265">
        <v>0</v>
      </c>
      <c r="DD353" s="265">
        <v>0</v>
      </c>
      <c r="DE353" s="265">
        <v>1.0309E-2</v>
      </c>
      <c r="DF353" s="265">
        <v>7.6000000000000001E-6</v>
      </c>
      <c r="DG353" s="265">
        <v>1.42E-5</v>
      </c>
      <c r="DH353" s="265">
        <v>9.8118000000000007E-3</v>
      </c>
      <c r="DI353" s="265">
        <v>0</v>
      </c>
      <c r="DJ353" s="265">
        <v>0</v>
      </c>
      <c r="DK353" s="265">
        <v>0</v>
      </c>
      <c r="DL353" s="265">
        <v>0</v>
      </c>
      <c r="DM353" s="265">
        <v>7.1400000000000001E-5</v>
      </c>
      <c r="DN353" s="265">
        <v>0</v>
      </c>
      <c r="DO353" s="265">
        <v>0</v>
      </c>
      <c r="DP353" s="265">
        <v>0</v>
      </c>
      <c r="DQ353" s="265">
        <v>0</v>
      </c>
      <c r="DR353" s="265">
        <v>2.8576000000000001E-3</v>
      </c>
      <c r="DS353" s="265">
        <v>5.7660000000000003E-3</v>
      </c>
      <c r="DT353" s="265">
        <v>7.5922000000000003E-3</v>
      </c>
      <c r="DU353" s="265">
        <v>0</v>
      </c>
      <c r="DV353" s="265">
        <v>0</v>
      </c>
      <c r="DW353" s="265">
        <v>0</v>
      </c>
      <c r="DX353" s="265">
        <v>3.8877999999999998E-3</v>
      </c>
      <c r="DY353" s="265">
        <v>1.6207999999999999E-3</v>
      </c>
      <c r="DZ353" s="265">
        <v>0</v>
      </c>
      <c r="EA353" s="265">
        <v>0</v>
      </c>
      <c r="EB353" s="265">
        <v>0</v>
      </c>
      <c r="EC353" s="265">
        <v>0</v>
      </c>
      <c r="ED353" s="265">
        <v>0</v>
      </c>
      <c r="EE353" s="265">
        <v>0</v>
      </c>
      <c r="EF353" s="265">
        <v>9.9120000000000002E-4</v>
      </c>
      <c r="EG353" s="265">
        <v>0</v>
      </c>
      <c r="EH353" s="265">
        <v>0</v>
      </c>
      <c r="EI353" s="265">
        <v>2.0407999999999999E-2</v>
      </c>
      <c r="EJ353" s="265">
        <v>1.0309E-2</v>
      </c>
      <c r="EK353" s="265">
        <v>0</v>
      </c>
      <c r="EL353" s="265">
        <v>1.0416999999999999E-2</v>
      </c>
      <c r="EM353" s="265">
        <v>0</v>
      </c>
      <c r="EN353" s="265">
        <v>0</v>
      </c>
      <c r="EO353" s="265">
        <v>4.2271999999999997E-2</v>
      </c>
      <c r="EP353" s="265">
        <v>2.1173999999999998E-2</v>
      </c>
      <c r="EQ353" s="265">
        <v>1.0016000000000001E-3</v>
      </c>
      <c r="ER353" s="265">
        <v>1.0349999999999999E-3</v>
      </c>
      <c r="ES353" s="265">
        <v>8.9559999999999998E-4</v>
      </c>
      <c r="ET353" s="265">
        <v>9.6699999999999998E-4</v>
      </c>
      <c r="EU353" s="265">
        <v>9.6960000000000004E-4</v>
      </c>
      <c r="EV353" s="265">
        <v>9.990000000000001E-4</v>
      </c>
      <c r="EW353" s="265">
        <v>8.5439999999999995E-4</v>
      </c>
      <c r="EX353" s="265">
        <v>1.0072E-3</v>
      </c>
      <c r="EY353" s="265">
        <v>9.0220000000000003E-4</v>
      </c>
      <c r="EZ353" s="265">
        <v>2.3229E-2</v>
      </c>
      <c r="FA353" s="265">
        <v>1.1035999999999999E-3</v>
      </c>
      <c r="FB353" s="265">
        <v>1.0696E-3</v>
      </c>
      <c r="FC353" s="265">
        <v>9.4740000000000004E-4</v>
      </c>
      <c r="FD353" s="265">
        <v>1.2408E-3</v>
      </c>
      <c r="FE353" s="265">
        <v>8.9939999999999996E-4</v>
      </c>
      <c r="FF353" s="265">
        <v>1.1567999999999999E-3</v>
      </c>
      <c r="FG353" s="265">
        <v>1.2906E-3</v>
      </c>
      <c r="FH353" s="265">
        <v>9.7039999999999995E-4</v>
      </c>
      <c r="FI353" s="265">
        <v>9.8660000000000002E-4</v>
      </c>
      <c r="FJ353" s="265">
        <v>0</v>
      </c>
      <c r="FK353" s="265">
        <v>0</v>
      </c>
      <c r="FL353" s="265">
        <v>1.0825E-2</v>
      </c>
      <c r="FM353" s="265">
        <v>1.1775000000000001E-2</v>
      </c>
      <c r="FN353" s="265">
        <v>0.10696</v>
      </c>
      <c r="FO353" s="265">
        <v>0.17799999999999999</v>
      </c>
      <c r="FP353" s="265">
        <v>3.0622E-2</v>
      </c>
      <c r="FQ353" s="265">
        <v>0.14066999999999999</v>
      </c>
      <c r="FR353" s="265">
        <v>9.0548000000000003E-2</v>
      </c>
      <c r="FS353" s="265">
        <v>8.4912000000000001E-2</v>
      </c>
      <c r="FT353" s="265">
        <v>0.21464</v>
      </c>
      <c r="FU353" s="265">
        <v>0.21149999999999999</v>
      </c>
      <c r="FV353" s="265">
        <v>7.8197000000000003E-2</v>
      </c>
      <c r="FW353" s="265">
        <v>3.6677000000000001E-2</v>
      </c>
      <c r="FX353" s="265">
        <v>0.13739000000000001</v>
      </c>
      <c r="FY353" s="265">
        <v>3.3404000000000003E-2</v>
      </c>
      <c r="FZ353" s="265">
        <v>3.6677000000000001E-2</v>
      </c>
      <c r="GA353" s="265">
        <v>0.12501000000000001</v>
      </c>
      <c r="GB353" s="265">
        <v>5.9676E-2</v>
      </c>
      <c r="GC353" s="265">
        <v>6.2050000000000001E-2</v>
      </c>
      <c r="GD353" s="265">
        <v>0.20028000000000001</v>
      </c>
      <c r="GE353" s="265">
        <v>0.10784000000000001</v>
      </c>
      <c r="GF353" s="265">
        <v>0.13311000000000001</v>
      </c>
      <c r="GG353" s="265">
        <v>5.6030000000000003E-2</v>
      </c>
      <c r="GH353" s="265">
        <v>6.5449999999999994E-2</v>
      </c>
      <c r="GI353" s="265">
        <v>5.5813000000000001E-2</v>
      </c>
      <c r="GJ353" s="265">
        <v>0.17601</v>
      </c>
      <c r="GK353" s="265">
        <v>0.18711</v>
      </c>
      <c r="GL353" s="265">
        <v>9.4414999999999999E-2</v>
      </c>
      <c r="GM353" s="265">
        <v>0.15998000000000001</v>
      </c>
      <c r="GN353" s="265">
        <v>8.7392999999999998E-2</v>
      </c>
      <c r="GO353" s="265">
        <v>0.17373</v>
      </c>
      <c r="GP353" s="265">
        <v>0.12604000000000001</v>
      </c>
      <c r="GQ353" s="265">
        <v>0.12958</v>
      </c>
      <c r="GR353" s="265">
        <v>0.11938</v>
      </c>
      <c r="GS353" s="265">
        <v>0.13392000000000001</v>
      </c>
      <c r="GT353" s="265">
        <v>0.13022</v>
      </c>
      <c r="GU353" s="265">
        <v>0.13106000000000001</v>
      </c>
      <c r="GV353" s="265">
        <v>0.13091</v>
      </c>
      <c r="GW353" s="265">
        <v>9.9243999999999999E-2</v>
      </c>
      <c r="GX353" s="265">
        <v>0.16958000000000001</v>
      </c>
      <c r="GY353" s="265">
        <v>3.6795000000000001E-2</v>
      </c>
      <c r="GZ353" s="265">
        <v>2.7911999999999999E-2</v>
      </c>
      <c r="HA353" s="265">
        <v>0.15917000000000001</v>
      </c>
      <c r="HB353" s="265">
        <v>0.14349999999999999</v>
      </c>
      <c r="HC353" s="265">
        <v>0.12612000000000001</v>
      </c>
      <c r="HD353" s="265">
        <v>8.3434999999999995E-2</v>
      </c>
      <c r="HE353" s="265">
        <v>0.16985</v>
      </c>
      <c r="HF353" s="265">
        <v>7.1208999999999995E-2</v>
      </c>
      <c r="HG353" s="265">
        <v>0.17008999999999999</v>
      </c>
      <c r="HH353" s="265">
        <v>0.17946999999999999</v>
      </c>
      <c r="HI353" s="265">
        <v>0.16919999999999999</v>
      </c>
      <c r="HJ353" s="265">
        <v>8.0928E-2</v>
      </c>
      <c r="HK353" s="265">
        <v>0.19814000000000001</v>
      </c>
      <c r="HL353" s="265">
        <v>0.17391999999999999</v>
      </c>
      <c r="HM353" s="265">
        <v>0.12889999999999999</v>
      </c>
      <c r="HN353" s="265">
        <v>0.12626999999999999</v>
      </c>
      <c r="HO353" s="265">
        <v>0.12637000000000001</v>
      </c>
      <c r="HP353" s="265">
        <v>0.13719999999999999</v>
      </c>
      <c r="HQ353" s="265">
        <v>8.3560999999999996E-2</v>
      </c>
      <c r="HR353" s="265">
        <v>7.7601000000000003E-2</v>
      </c>
      <c r="HS353" s="265">
        <v>0.10614</v>
      </c>
      <c r="HT353" s="265">
        <v>7.6243000000000005E-2</v>
      </c>
      <c r="HU353" s="265">
        <v>7.8815999999999997E-2</v>
      </c>
      <c r="HV353" s="265">
        <v>0.12416000000000001</v>
      </c>
      <c r="HW353" s="265">
        <v>5.0597000000000003E-2</v>
      </c>
      <c r="HX353" s="265">
        <v>7.4734999999999996E-2</v>
      </c>
      <c r="HY353" s="265">
        <v>4.1751000000000003E-2</v>
      </c>
      <c r="HZ353" s="265">
        <v>9.2990000000000003E-2</v>
      </c>
      <c r="IA353" s="265">
        <v>0.11255</v>
      </c>
      <c r="IB353" s="265">
        <v>0.11558</v>
      </c>
      <c r="IC353" s="265">
        <v>0.11308</v>
      </c>
      <c r="ID353" s="265">
        <v>0.11525000000000001</v>
      </c>
      <c r="IE353" s="265">
        <v>0.10951</v>
      </c>
      <c r="IF353" s="265">
        <v>0.11998</v>
      </c>
      <c r="IG353" s="265">
        <v>0.14162</v>
      </c>
      <c r="IH353" s="265">
        <v>0.17152999999999999</v>
      </c>
      <c r="II353" s="265">
        <v>7.9923999999999995E-2</v>
      </c>
      <c r="IJ353" s="265">
        <v>9.5946000000000004E-2</v>
      </c>
      <c r="IK353" s="265">
        <v>9.7893999999999995E-2</v>
      </c>
      <c r="IL353" s="265">
        <v>0.15322</v>
      </c>
      <c r="IM353" s="265">
        <v>8.8855000000000003E-2</v>
      </c>
      <c r="IN353" s="265">
        <v>6.3716999999999996E-2</v>
      </c>
      <c r="IO353" s="265">
        <v>1.4713E-2</v>
      </c>
      <c r="IP353" s="265">
        <v>0.14327000000000001</v>
      </c>
      <c r="IQ353" s="265">
        <v>0.12687999999999999</v>
      </c>
      <c r="IR353" s="265">
        <v>5.8146000000000003E-2</v>
      </c>
      <c r="IS353" s="265">
        <v>0.18321999999999999</v>
      </c>
      <c r="IT353" s="265">
        <v>5.0539000000000001E-2</v>
      </c>
      <c r="IU353" s="265">
        <v>0.13699</v>
      </c>
      <c r="IV353" s="265">
        <v>0.21098</v>
      </c>
      <c r="IW353" s="265">
        <v>0.10052</v>
      </c>
      <c r="IX353" s="265">
        <v>0.14018</v>
      </c>
      <c r="IY353" s="265">
        <v>8.1448000000000007E-2</v>
      </c>
      <c r="IZ353" s="265">
        <v>7.9297999999999993E-2</v>
      </c>
      <c r="JA353" s="265">
        <v>8.1155000000000005E-2</v>
      </c>
      <c r="JB353" s="265">
        <v>7.8202999999999995E-2</v>
      </c>
      <c r="JC353" s="265">
        <v>8.4448999999999996E-2</v>
      </c>
      <c r="JD353" s="265">
        <v>8.8628999999999999E-2</v>
      </c>
      <c r="JE353" s="265">
        <v>0.16184000000000001</v>
      </c>
      <c r="JF353" s="265">
        <v>3.8767999999999997E-2</v>
      </c>
      <c r="JG353" s="265">
        <v>0.12189999999999999</v>
      </c>
      <c r="JH353" s="265">
        <v>9.0520000000000003E-2</v>
      </c>
      <c r="JI353" s="265">
        <v>6.9790000000000005E-2</v>
      </c>
      <c r="JJ353" s="265">
        <v>7.2672E-2</v>
      </c>
      <c r="JK353" s="265">
        <v>9.3577999999999995E-2</v>
      </c>
      <c r="JL353" s="265">
        <v>9.5097000000000001E-2</v>
      </c>
      <c r="JM353" s="265">
        <v>0.16073000000000001</v>
      </c>
      <c r="JN353" s="265">
        <v>0.10746</v>
      </c>
      <c r="JO353" s="265">
        <v>0.12645000000000001</v>
      </c>
      <c r="JP353" s="265">
        <v>4.3750999999999998E-2</v>
      </c>
      <c r="JQ353" s="265">
        <v>0.12698999999999999</v>
      </c>
      <c r="JR353" s="265">
        <v>0.10217</v>
      </c>
      <c r="JS353" s="265">
        <v>9.3322000000000002E-2</v>
      </c>
      <c r="JT353" s="265">
        <v>2.7421999999999998E-2</v>
      </c>
      <c r="JU353" s="265">
        <v>9.2218999999999995E-2</v>
      </c>
      <c r="JV353" s="265">
        <v>8.9008000000000004E-2</v>
      </c>
      <c r="JW353" s="265">
        <v>0.12853999999999999</v>
      </c>
      <c r="JX353" s="265">
        <v>0.12937000000000001</v>
      </c>
      <c r="JY353" s="265">
        <v>0.12817999999999999</v>
      </c>
      <c r="JZ353" s="265">
        <v>0.11437</v>
      </c>
      <c r="KA353" s="265">
        <v>0.18718000000000001</v>
      </c>
      <c r="KB353" s="265">
        <v>0.26526</v>
      </c>
      <c r="KC353" s="265">
        <v>3.9829000000000003E-2</v>
      </c>
      <c r="KD353" s="265">
        <v>2.9651E-2</v>
      </c>
      <c r="KE353" s="265">
        <v>3.1767999999999998E-2</v>
      </c>
      <c r="KF353" s="265">
        <v>3.4804000000000002E-2</v>
      </c>
      <c r="KG353" s="265">
        <v>3.3257000000000002E-2</v>
      </c>
      <c r="KH353" s="265">
        <v>0.13041</v>
      </c>
      <c r="KI353" s="265">
        <v>9.2064000000000007E-2</v>
      </c>
      <c r="KJ353" s="265">
        <v>8.9785000000000004E-2</v>
      </c>
      <c r="KK353" s="265">
        <v>0.22517000000000001</v>
      </c>
      <c r="KL353" s="265">
        <v>0.18934000000000001</v>
      </c>
      <c r="KM353" s="265">
        <v>0.82111999999999996</v>
      </c>
      <c r="KN353" s="265">
        <v>0.74399000000000004</v>
      </c>
      <c r="KO353" s="265">
        <v>0.65913999999999995</v>
      </c>
      <c r="KP353" s="265">
        <v>4.7376418379913889E-3</v>
      </c>
      <c r="KQ353" s="265">
        <v>0.51973999999999998</v>
      </c>
      <c r="KR353" s="265">
        <v>0.47156999999999999</v>
      </c>
      <c r="KS353" s="265">
        <v>0.43396000000000001</v>
      </c>
      <c r="KT353" s="265">
        <v>0.8272520931072076</v>
      </c>
      <c r="KU353" s="265">
        <v>0.73065000000000002</v>
      </c>
      <c r="KV353" s="265">
        <v>0.83331999999999995</v>
      </c>
      <c r="KW353" s="265">
        <v>0.86634999999999995</v>
      </c>
      <c r="KX353" s="265">
        <v>0.90934999999999999</v>
      </c>
      <c r="KY353" s="265">
        <v>0.96740000000000004</v>
      </c>
      <c r="KZ353" s="265">
        <v>0.99992000000000003</v>
      </c>
      <c r="LA353" s="265">
        <v>0.96587999999999996</v>
      </c>
      <c r="LB353" s="265">
        <v>0.89124000000000003</v>
      </c>
      <c r="LC353" s="265">
        <v>1</v>
      </c>
      <c r="LD353" s="265">
        <v>0</v>
      </c>
      <c r="LE353" s="265">
        <v>0</v>
      </c>
      <c r="LF353" s="265">
        <v>0</v>
      </c>
      <c r="LG353" s="265">
        <v>0</v>
      </c>
      <c r="LH353" s="431">
        <v>1.2663757661357522E-4</v>
      </c>
      <c r="LI353" s="431">
        <v>1.0709409980336204E-4</v>
      </c>
      <c r="LJ353" s="431">
        <v>1.3566015695687383E-4</v>
      </c>
      <c r="LK353" s="431">
        <v>5.2065613999729976E-5</v>
      </c>
      <c r="LL353" s="431">
        <v>6.0576432588277385E-5</v>
      </c>
      <c r="LM353" s="431">
        <v>4.5805489207850769E-5</v>
      </c>
      <c r="LN353" s="431">
        <v>4.9153881263919175E-5</v>
      </c>
      <c r="LO353" s="431">
        <v>0</v>
      </c>
      <c r="LP353" s="431">
        <v>1.2764819985022768E-5</v>
      </c>
      <c r="LQ353" s="431">
        <v>0</v>
      </c>
      <c r="LR353" s="431">
        <v>1.4323098002932966E-4</v>
      </c>
      <c r="LS353" s="431">
        <v>7.788212678860873E-5</v>
      </c>
      <c r="LT353" s="431">
        <v>1.1653044930426404E-4</v>
      </c>
      <c r="LU353" s="431">
        <v>2.8175645638839342E-5</v>
      </c>
      <c r="LV353" s="431">
        <v>5.3433188440976664E-5</v>
      </c>
      <c r="LW353" s="431">
        <v>4.1997478547273204E-5</v>
      </c>
      <c r="LX353" s="431">
        <v>1.7817466869018972E-5</v>
      </c>
      <c r="LY353" s="431">
        <v>2.6874047762248665E-5</v>
      </c>
      <c r="LZ353" s="431">
        <v>1.5784594870638102E-4</v>
      </c>
      <c r="MA353" s="431">
        <v>1.0004335490521044E-4</v>
      </c>
      <c r="MB353" s="431">
        <v>1.4569798076990992E-4</v>
      </c>
      <c r="MC353" s="431">
        <v>5.4400228691520169E-5</v>
      </c>
      <c r="MD353" s="431">
        <v>4.3796742829727009E-5</v>
      </c>
      <c r="ME353" s="431">
        <v>8.6332598584704101E-5</v>
      </c>
      <c r="MF353" s="431">
        <v>1.0134837066289037E-4</v>
      </c>
      <c r="MG353" s="431">
        <v>1.0195756476605311E-4</v>
      </c>
      <c r="MH353" s="266"/>
      <c r="MI353" s="266"/>
      <c r="MJ353" s="266"/>
      <c r="MK353" s="266"/>
      <c r="ML353" s="266"/>
      <c r="MM353" s="266"/>
      <c r="MN353" s="266"/>
      <c r="MO353" s="266"/>
      <c r="MP353" s="266"/>
      <c r="MQ353" s="266"/>
      <c r="MR353" s="266"/>
      <c r="MS353" s="266"/>
      <c r="MT353" s="266"/>
      <c r="MU353" s="266"/>
      <c r="MV353" s="266"/>
      <c r="MW353" s="266"/>
      <c r="MX353" s="266"/>
      <c r="MY353" s="266"/>
      <c r="MZ353" s="266"/>
      <c r="NA353" s="266"/>
      <c r="NB353" s="266"/>
      <c r="NC353" s="266"/>
      <c r="ND353" s="266"/>
      <c r="NE353" s="266"/>
      <c r="NF353" s="266"/>
      <c r="NG353" s="266"/>
      <c r="NH353" s="266"/>
      <c r="NI353" s="266"/>
      <c r="NJ353" s="266"/>
      <c r="NK353" s="266"/>
      <c r="NL353" s="266"/>
      <c r="NM353" s="266"/>
      <c r="NN353" s="266"/>
      <c r="NO353" s="266"/>
      <c r="NP353" s="266"/>
      <c r="NQ353" s="266"/>
      <c r="NR353" s="266"/>
      <c r="NS353" s="266"/>
      <c r="NT353" s="266"/>
      <c r="NU353" s="266"/>
      <c r="NV353" s="266"/>
      <c r="NW353" s="266"/>
      <c r="NX353" s="266"/>
      <c r="NY353" s="266"/>
      <c r="NZ353" s="266"/>
      <c r="OA353" s="266"/>
      <c r="OB353" s="266"/>
      <c r="OC353" s="266"/>
      <c r="OD353" s="266"/>
      <c r="OE353" s="266"/>
      <c r="OF353" s="266"/>
      <c r="OG353" s="266"/>
      <c r="OH353" s="266"/>
      <c r="OI353" s="266"/>
      <c r="OJ353" s="266"/>
      <c r="OK353" s="266"/>
      <c r="OL353" s="266"/>
      <c r="OM353" s="266"/>
      <c r="ON353" s="267"/>
    </row>
    <row r="354" spans="1:404">
      <c r="A354" s="261">
        <v>729</v>
      </c>
      <c r="B354" s="265">
        <v>1.7815000000000001E-2</v>
      </c>
      <c r="C354" s="265">
        <v>1.6295E-2</v>
      </c>
      <c r="D354" s="265">
        <v>1.5699000000000001E-2</v>
      </c>
      <c r="E354" s="265">
        <v>1.6511999999999999E-2</v>
      </c>
      <c r="F354" s="265">
        <v>1.6879000000000002E-2</v>
      </c>
      <c r="G354" s="265">
        <v>1.3738E-2</v>
      </c>
      <c r="H354" s="265">
        <v>5.1971000000000003E-2</v>
      </c>
      <c r="I354" s="265">
        <v>0.10944</v>
      </c>
      <c r="J354" s="265">
        <v>9.7547999999999996E-2</v>
      </c>
      <c r="K354" s="265">
        <v>2.9313999999999998E-3</v>
      </c>
      <c r="L354" s="265">
        <v>3.2678E-3</v>
      </c>
      <c r="M354" s="265">
        <v>3.9107999999999999E-3</v>
      </c>
      <c r="N354" s="265">
        <v>6.3245999999999997E-2</v>
      </c>
      <c r="O354" s="265">
        <v>3.9053999999999998E-2</v>
      </c>
      <c r="P354" s="265">
        <v>1.379E-2</v>
      </c>
      <c r="Q354" s="265">
        <v>7.5404000000000001E-3</v>
      </c>
      <c r="R354" s="265">
        <v>1.8938E-2</v>
      </c>
      <c r="S354" s="265">
        <v>8.2868999999999998E-2</v>
      </c>
      <c r="T354" s="265">
        <v>5.074E-2</v>
      </c>
      <c r="U354" s="265">
        <v>6.0699999999999997E-2</v>
      </c>
      <c r="V354" s="265">
        <v>3.9738000000000002E-2</v>
      </c>
      <c r="W354" s="265">
        <v>1.2968E-2</v>
      </c>
      <c r="X354" s="265">
        <v>1.1332999999999999E-2</v>
      </c>
      <c r="Y354" s="265">
        <v>1.1926000000000001E-2</v>
      </c>
      <c r="Z354" s="265">
        <v>5.6562000000000001E-3</v>
      </c>
      <c r="AA354" s="265">
        <v>2.0567999999999999E-2</v>
      </c>
      <c r="AB354" s="265">
        <v>1.4848999999999999E-2</v>
      </c>
      <c r="AC354" s="265">
        <v>0.11576</v>
      </c>
      <c r="AD354" s="265">
        <v>7.7671000000000004E-2</v>
      </c>
      <c r="AE354" s="265">
        <v>5.1863999999999999E-3</v>
      </c>
      <c r="AF354" s="265">
        <v>9.9463999999999993E-3</v>
      </c>
      <c r="AG354" s="265">
        <v>0</v>
      </c>
      <c r="AH354" s="265">
        <v>3.636E-4</v>
      </c>
      <c r="AI354" s="265">
        <v>2.3555999999999998E-3</v>
      </c>
      <c r="AJ354" s="265">
        <v>5.7760000000000005E-4</v>
      </c>
      <c r="AK354" s="265">
        <v>2.1779999999999998E-3</v>
      </c>
      <c r="AL354" s="265">
        <v>3.1862000000000001E-3</v>
      </c>
      <c r="AM354" s="265">
        <v>1.2252000000000001E-2</v>
      </c>
      <c r="AN354" s="265">
        <v>2.8032E-3</v>
      </c>
      <c r="AO354" s="265">
        <v>2.2078000000000002E-3</v>
      </c>
      <c r="AP354" s="265">
        <v>0</v>
      </c>
      <c r="AQ354" s="265">
        <v>2.4093999999999999E-3</v>
      </c>
      <c r="AR354" s="265">
        <v>3.1064E-3</v>
      </c>
      <c r="AS354" s="265">
        <v>2.8899999999999998E-4</v>
      </c>
      <c r="AT354" s="265">
        <v>2.6120000000000002E-3</v>
      </c>
      <c r="AU354" s="265">
        <v>5.4532000000000001E-3</v>
      </c>
      <c r="AV354" s="265">
        <v>4.5799999999999999E-3</v>
      </c>
      <c r="AW354" s="265">
        <v>2.7085999999999998E-3</v>
      </c>
      <c r="AX354" s="265">
        <v>4.6636000000000004E-3</v>
      </c>
      <c r="AY354" s="265">
        <v>2.4120000000000001E-4</v>
      </c>
      <c r="AZ354" s="265">
        <v>0</v>
      </c>
      <c r="BA354" s="265">
        <v>4.6118000000000001E-3</v>
      </c>
      <c r="BB354" s="265">
        <v>4.6118000000000001E-3</v>
      </c>
      <c r="BC354" s="265">
        <v>4.6077999999999996E-3</v>
      </c>
      <c r="BD354" s="265">
        <v>4.6118000000000001E-3</v>
      </c>
      <c r="BE354" s="265">
        <v>2.6481000000000001E-2</v>
      </c>
      <c r="BF354" s="265">
        <v>2.3615000000000001E-2</v>
      </c>
      <c r="BG354" s="265">
        <v>0.13836000000000001</v>
      </c>
      <c r="BH354" s="265">
        <v>0.13614000000000001</v>
      </c>
      <c r="BI354" s="265">
        <v>0.37997999999999998</v>
      </c>
      <c r="BJ354" s="265">
        <v>0.34584999999999999</v>
      </c>
      <c r="BK354" s="265">
        <v>7.7922000000000005E-2</v>
      </c>
      <c r="BL354" s="265">
        <v>0.14946000000000001</v>
      </c>
      <c r="BM354" s="265">
        <v>8.5365999999999997E-2</v>
      </c>
      <c r="BN354" s="265">
        <v>0.14935000000000001</v>
      </c>
      <c r="BO354" s="265">
        <v>0.17713999999999999</v>
      </c>
      <c r="BP354" s="265">
        <v>1.1512E-2</v>
      </c>
      <c r="BQ354" s="265">
        <v>0.11088000000000001</v>
      </c>
      <c r="BR354" s="265">
        <v>0.14807999999999999</v>
      </c>
      <c r="BS354" s="265">
        <v>0.10928</v>
      </c>
      <c r="BT354" s="265">
        <v>0.12581000000000001</v>
      </c>
      <c r="BU354" s="265">
        <v>1.0404E-2</v>
      </c>
      <c r="BV354" s="265">
        <v>3.7728000000000002E-3</v>
      </c>
      <c r="BW354" s="265">
        <v>1.5892E-2</v>
      </c>
      <c r="BX354" s="265">
        <v>8.8400000000000006E-3</v>
      </c>
      <c r="BY354" s="265">
        <v>0.89363999999999999</v>
      </c>
      <c r="BZ354" s="265">
        <v>0.90478000000000003</v>
      </c>
      <c r="CA354" s="265">
        <v>0.872</v>
      </c>
      <c r="CB354" s="265">
        <v>0.97563</v>
      </c>
      <c r="CC354" s="265">
        <v>0.97419999999999995</v>
      </c>
      <c r="CD354" s="265">
        <v>0.89715</v>
      </c>
      <c r="CE354" s="265">
        <v>0.84369000000000005</v>
      </c>
      <c r="CF354" s="265">
        <v>0.90515999999999996</v>
      </c>
      <c r="CG354" s="265">
        <v>0.80639000000000005</v>
      </c>
      <c r="CH354" s="265">
        <v>0.86841999999999997</v>
      </c>
      <c r="CI354" s="265">
        <v>0.88583000000000001</v>
      </c>
      <c r="CJ354" s="265">
        <v>0.87975000000000003</v>
      </c>
      <c r="CK354" s="265">
        <v>0.88275999999999999</v>
      </c>
      <c r="CL354" s="265">
        <v>0.91803000000000001</v>
      </c>
      <c r="CM354" s="265">
        <v>2.0489E-2</v>
      </c>
      <c r="CN354" s="265">
        <v>1.0101000000000001E-2</v>
      </c>
      <c r="CO354" s="265">
        <v>2.5574E-2</v>
      </c>
      <c r="CP354" s="265">
        <v>1.7368999999999999E-2</v>
      </c>
      <c r="CQ354" s="265">
        <v>1.6542999999999999E-2</v>
      </c>
      <c r="CR354" s="265">
        <v>0.01</v>
      </c>
      <c r="CS354" s="265">
        <v>1.0204E-2</v>
      </c>
      <c r="CT354" s="265">
        <v>1.0309E-2</v>
      </c>
      <c r="CU354" s="265">
        <v>0.01</v>
      </c>
      <c r="CV354" s="265">
        <v>2.2269000000000001E-2</v>
      </c>
      <c r="CW354" s="265">
        <v>2.0202000000000001E-2</v>
      </c>
      <c r="CX354" s="265">
        <v>1.0309E-2</v>
      </c>
      <c r="CY354" s="265">
        <v>2.0618999999999998E-2</v>
      </c>
      <c r="CZ354" s="265">
        <v>5.0282E-2</v>
      </c>
      <c r="DA354" s="265">
        <v>3.5267E-2</v>
      </c>
      <c r="DB354" s="265">
        <v>0</v>
      </c>
      <c r="DC354" s="265">
        <v>0</v>
      </c>
      <c r="DD354" s="265">
        <v>0</v>
      </c>
      <c r="DE354" s="265">
        <v>1.0309E-2</v>
      </c>
      <c r="DF354" s="265">
        <v>8.8000000000000004E-6</v>
      </c>
      <c r="DG354" s="265">
        <v>1.66E-5</v>
      </c>
      <c r="DH354" s="265">
        <v>9.7023999999999999E-3</v>
      </c>
      <c r="DI354" s="265">
        <v>0</v>
      </c>
      <c r="DJ354" s="265">
        <v>0</v>
      </c>
      <c r="DK354" s="265">
        <v>0</v>
      </c>
      <c r="DL354" s="265">
        <v>0</v>
      </c>
      <c r="DM354" s="265">
        <v>9.5199999999999997E-5</v>
      </c>
      <c r="DN354" s="265">
        <v>0</v>
      </c>
      <c r="DO354" s="265">
        <v>0</v>
      </c>
      <c r="DP354" s="265">
        <v>0</v>
      </c>
      <c r="DQ354" s="265">
        <v>0</v>
      </c>
      <c r="DR354" s="265">
        <v>3.0238000000000001E-3</v>
      </c>
      <c r="DS354" s="265">
        <v>5.8329999999999996E-3</v>
      </c>
      <c r="DT354" s="265">
        <v>7.2015999999999998E-3</v>
      </c>
      <c r="DU354" s="265">
        <v>0</v>
      </c>
      <c r="DV354" s="265">
        <v>0</v>
      </c>
      <c r="DW354" s="265">
        <v>0</v>
      </c>
      <c r="DX354" s="265">
        <v>4.3254000000000001E-3</v>
      </c>
      <c r="DY354" s="265">
        <v>1.5214E-3</v>
      </c>
      <c r="DZ354" s="265">
        <v>0</v>
      </c>
      <c r="EA354" s="265">
        <v>0</v>
      </c>
      <c r="EB354" s="265">
        <v>0</v>
      </c>
      <c r="EC354" s="265">
        <v>0</v>
      </c>
      <c r="ED354" s="265">
        <v>0</v>
      </c>
      <c r="EE354" s="265">
        <v>0</v>
      </c>
      <c r="EF354" s="265">
        <v>9.9759999999999996E-4</v>
      </c>
      <c r="EG354" s="265">
        <v>0</v>
      </c>
      <c r="EH354" s="265">
        <v>0</v>
      </c>
      <c r="EI354" s="265">
        <v>2.0407999999999999E-2</v>
      </c>
      <c r="EJ354" s="265">
        <v>1.0309E-2</v>
      </c>
      <c r="EK354" s="265">
        <v>0</v>
      </c>
      <c r="EL354" s="265">
        <v>1.0416999999999999E-2</v>
      </c>
      <c r="EM354" s="265">
        <v>0</v>
      </c>
      <c r="EN354" s="265">
        <v>0</v>
      </c>
      <c r="EO354" s="265">
        <v>4.0288999999999998E-2</v>
      </c>
      <c r="EP354" s="265">
        <v>2.0521000000000001E-2</v>
      </c>
      <c r="EQ354" s="265">
        <v>9.8780000000000005E-4</v>
      </c>
      <c r="ER354" s="265">
        <v>9.8499999999999998E-4</v>
      </c>
      <c r="ES354" s="265">
        <v>8.9280000000000002E-4</v>
      </c>
      <c r="ET354" s="265">
        <v>9.7300000000000002E-4</v>
      </c>
      <c r="EU354" s="265">
        <v>9.5980000000000002E-4</v>
      </c>
      <c r="EV354" s="265">
        <v>9.9500000000000001E-4</v>
      </c>
      <c r="EW354" s="265">
        <v>8.3920000000000002E-4</v>
      </c>
      <c r="EX354" s="265">
        <v>9.4459999999999998E-4</v>
      </c>
      <c r="EY354" s="265">
        <v>9.2659999999999997E-4</v>
      </c>
      <c r="EZ354" s="265">
        <v>2.2554000000000001E-2</v>
      </c>
      <c r="FA354" s="265">
        <v>1.0758E-3</v>
      </c>
      <c r="FB354" s="265">
        <v>1.0418000000000001E-3</v>
      </c>
      <c r="FC354" s="265">
        <v>9.2119999999999995E-4</v>
      </c>
      <c r="FD354" s="265">
        <v>1.2493999999999999E-3</v>
      </c>
      <c r="FE354" s="265">
        <v>8.7719999999999996E-4</v>
      </c>
      <c r="FF354" s="265">
        <v>1.1483999999999999E-3</v>
      </c>
      <c r="FG354" s="265">
        <v>1.2698E-3</v>
      </c>
      <c r="FH354" s="265">
        <v>9.6020000000000003E-4</v>
      </c>
      <c r="FI354" s="265">
        <v>9.8379999999999995E-4</v>
      </c>
      <c r="FJ354" s="265">
        <v>0</v>
      </c>
      <c r="FK354" s="265">
        <v>0</v>
      </c>
      <c r="FL354" s="265">
        <v>1.0473E-2</v>
      </c>
      <c r="FM354" s="265">
        <v>1.1369000000000001E-2</v>
      </c>
      <c r="FN354" s="265">
        <v>0.10372000000000001</v>
      </c>
      <c r="FO354" s="265">
        <v>0.17399999999999999</v>
      </c>
      <c r="FP354" s="265">
        <v>2.9801000000000001E-2</v>
      </c>
      <c r="FQ354" s="265">
        <v>0.13586000000000001</v>
      </c>
      <c r="FR354" s="265">
        <v>8.7757000000000002E-2</v>
      </c>
      <c r="FS354" s="265">
        <v>8.2131999999999997E-2</v>
      </c>
      <c r="FT354" s="265">
        <v>0.20879</v>
      </c>
      <c r="FU354" s="265">
        <v>0.20494999999999999</v>
      </c>
      <c r="FV354" s="265">
        <v>7.6322000000000001E-2</v>
      </c>
      <c r="FW354" s="265">
        <v>3.5726000000000001E-2</v>
      </c>
      <c r="FX354" s="265">
        <v>0.1336</v>
      </c>
      <c r="FY354" s="265">
        <v>3.2492E-2</v>
      </c>
      <c r="FZ354" s="265">
        <v>3.5726000000000001E-2</v>
      </c>
      <c r="GA354" s="265">
        <v>0.12149</v>
      </c>
      <c r="GB354" s="265">
        <v>5.8085999999999999E-2</v>
      </c>
      <c r="GC354" s="265">
        <v>6.0104999999999999E-2</v>
      </c>
      <c r="GD354" s="265">
        <v>0.19453000000000001</v>
      </c>
      <c r="GE354" s="265">
        <v>0.10464</v>
      </c>
      <c r="GF354" s="265">
        <v>0.12947</v>
      </c>
      <c r="GG354" s="265">
        <v>5.4418000000000001E-2</v>
      </c>
      <c r="GH354" s="265">
        <v>6.3866999999999993E-2</v>
      </c>
      <c r="GI354" s="265">
        <v>5.4418000000000001E-2</v>
      </c>
      <c r="GJ354" s="265">
        <v>0.17104</v>
      </c>
      <c r="GK354" s="265">
        <v>0.18203</v>
      </c>
      <c r="GL354" s="265">
        <v>9.1877E-2</v>
      </c>
      <c r="GM354" s="265">
        <v>0.15539</v>
      </c>
      <c r="GN354" s="265">
        <v>8.5680999999999993E-2</v>
      </c>
      <c r="GO354" s="265">
        <v>0.16897000000000001</v>
      </c>
      <c r="GP354" s="265">
        <v>0.12245</v>
      </c>
      <c r="GQ354" s="265">
        <v>0.12603</v>
      </c>
      <c r="GR354" s="265">
        <v>0.11617</v>
      </c>
      <c r="GS354" s="265">
        <v>0.13019</v>
      </c>
      <c r="GT354" s="265">
        <v>0.12654000000000001</v>
      </c>
      <c r="GU354" s="265">
        <v>0.12751999999999999</v>
      </c>
      <c r="GV354" s="265">
        <v>0.12758</v>
      </c>
      <c r="GW354" s="265">
        <v>9.6123E-2</v>
      </c>
      <c r="GX354" s="265">
        <v>0.16489000000000001</v>
      </c>
      <c r="GY354" s="265">
        <v>3.5892E-2</v>
      </c>
      <c r="GZ354" s="265">
        <v>2.7168000000000001E-2</v>
      </c>
      <c r="HA354" s="265">
        <v>0.15484000000000001</v>
      </c>
      <c r="HB354" s="265">
        <v>0.13961000000000001</v>
      </c>
      <c r="HC354" s="265">
        <v>0.12324</v>
      </c>
      <c r="HD354" s="265">
        <v>8.1299999999999997E-2</v>
      </c>
      <c r="HE354" s="265">
        <v>0.16505</v>
      </c>
      <c r="HF354" s="265">
        <v>6.9269999999999998E-2</v>
      </c>
      <c r="HG354" s="265">
        <v>0.1653</v>
      </c>
      <c r="HH354" s="265">
        <v>0.17791000000000001</v>
      </c>
      <c r="HI354" s="265">
        <v>0.16433</v>
      </c>
      <c r="HJ354" s="265">
        <v>7.8835000000000002E-2</v>
      </c>
      <c r="HK354" s="265">
        <v>0.19408</v>
      </c>
      <c r="HL354" s="265">
        <v>0.16855999999999999</v>
      </c>
      <c r="HM354" s="265">
        <v>0.12525</v>
      </c>
      <c r="HN354" s="265">
        <v>0.12264</v>
      </c>
      <c r="HO354" s="265">
        <v>0.12286999999999999</v>
      </c>
      <c r="HP354" s="265">
        <v>0.13381999999999999</v>
      </c>
      <c r="HQ354" s="265">
        <v>8.1916000000000003E-2</v>
      </c>
      <c r="HR354" s="265">
        <v>7.5621999999999995E-2</v>
      </c>
      <c r="HS354" s="265">
        <v>0.10295</v>
      </c>
      <c r="HT354" s="265">
        <v>7.4406E-2</v>
      </c>
      <c r="HU354" s="265">
        <v>7.6977000000000004E-2</v>
      </c>
      <c r="HV354" s="265">
        <v>0.12059</v>
      </c>
      <c r="HW354" s="265">
        <v>4.9118000000000002E-2</v>
      </c>
      <c r="HX354" s="265">
        <v>7.3289000000000007E-2</v>
      </c>
      <c r="HY354" s="265">
        <v>4.0594999999999999E-2</v>
      </c>
      <c r="HZ354" s="265">
        <v>9.0754000000000001E-2</v>
      </c>
      <c r="IA354" s="265">
        <v>0.10951</v>
      </c>
      <c r="IB354" s="265">
        <v>0.11255999999999999</v>
      </c>
      <c r="IC354" s="265">
        <v>0.11011</v>
      </c>
      <c r="ID354" s="265">
        <v>0.11226999999999999</v>
      </c>
      <c r="IE354" s="265">
        <v>0.10618</v>
      </c>
      <c r="IF354" s="265">
        <v>0.11679</v>
      </c>
      <c r="IG354" s="265">
        <v>0.13779</v>
      </c>
      <c r="IH354" s="265">
        <v>0.16631000000000001</v>
      </c>
      <c r="II354" s="265">
        <v>7.7794000000000002E-2</v>
      </c>
      <c r="IJ354" s="265">
        <v>9.2463000000000004E-2</v>
      </c>
      <c r="IK354" s="265">
        <v>9.4721E-2</v>
      </c>
      <c r="IL354" s="265">
        <v>0.14873</v>
      </c>
      <c r="IM354" s="265">
        <v>8.6418999999999996E-2</v>
      </c>
      <c r="IN354" s="265">
        <v>6.1892999999999997E-2</v>
      </c>
      <c r="IO354" s="265">
        <v>1.4253E-2</v>
      </c>
      <c r="IP354" s="265">
        <v>0.13916999999999999</v>
      </c>
      <c r="IQ354" s="265">
        <v>0.12329</v>
      </c>
      <c r="IR354" s="265">
        <v>5.6642999999999999E-2</v>
      </c>
      <c r="IS354" s="265">
        <v>0.17818000000000001</v>
      </c>
      <c r="IT354" s="265">
        <v>4.9307999999999998E-2</v>
      </c>
      <c r="IU354" s="265">
        <v>0.13311999999999999</v>
      </c>
      <c r="IV354" s="265">
        <v>0.20510999999999999</v>
      </c>
      <c r="IW354" s="265">
        <v>9.7531000000000007E-2</v>
      </c>
      <c r="IX354" s="265">
        <v>0.13641</v>
      </c>
      <c r="IY354" s="265">
        <v>7.9038999999999998E-2</v>
      </c>
      <c r="IZ354" s="265">
        <v>7.6973E-2</v>
      </c>
      <c r="JA354" s="265">
        <v>7.8787999999999997E-2</v>
      </c>
      <c r="JB354" s="265">
        <v>7.5948000000000002E-2</v>
      </c>
      <c r="JC354" s="265">
        <v>8.2165000000000002E-2</v>
      </c>
      <c r="JD354" s="265">
        <v>8.6193000000000006E-2</v>
      </c>
      <c r="JE354" s="265">
        <v>0.15731999999999999</v>
      </c>
      <c r="JF354" s="265">
        <v>3.7776999999999998E-2</v>
      </c>
      <c r="JG354" s="265">
        <v>0.11849999999999999</v>
      </c>
      <c r="JH354" s="265">
        <v>8.8072999999999999E-2</v>
      </c>
      <c r="JI354" s="265">
        <v>6.8095000000000003E-2</v>
      </c>
      <c r="JJ354" s="265">
        <v>7.0975999999999997E-2</v>
      </c>
      <c r="JK354" s="265">
        <v>9.1400999999999996E-2</v>
      </c>
      <c r="JL354" s="265">
        <v>9.2854000000000006E-2</v>
      </c>
      <c r="JM354" s="265">
        <v>0.15668000000000001</v>
      </c>
      <c r="JN354" s="265">
        <v>0.10439</v>
      </c>
      <c r="JO354" s="265">
        <v>0.12280000000000001</v>
      </c>
      <c r="JP354" s="265">
        <v>4.2547000000000001E-2</v>
      </c>
      <c r="JQ354" s="265">
        <v>0.12325</v>
      </c>
      <c r="JR354" s="265">
        <v>9.9112000000000006E-2</v>
      </c>
      <c r="JS354" s="265">
        <v>9.0154999999999999E-2</v>
      </c>
      <c r="JT354" s="265">
        <v>2.6719E-2</v>
      </c>
      <c r="JU354" s="265">
        <v>8.8882000000000003E-2</v>
      </c>
      <c r="JV354" s="265">
        <v>8.7424000000000002E-2</v>
      </c>
      <c r="JW354" s="265">
        <v>0.12633</v>
      </c>
      <c r="JX354" s="265">
        <v>0.12512000000000001</v>
      </c>
      <c r="JY354" s="265">
        <v>0.12515999999999999</v>
      </c>
      <c r="JZ354" s="265">
        <v>0.11458</v>
      </c>
      <c r="KA354" s="265">
        <v>0.18265000000000001</v>
      </c>
      <c r="KB354" s="265">
        <v>0.25868999999999998</v>
      </c>
      <c r="KC354" s="265">
        <v>3.8703000000000001E-2</v>
      </c>
      <c r="KD354" s="265">
        <v>2.8768999999999999E-2</v>
      </c>
      <c r="KE354" s="265">
        <v>3.0901999999999999E-2</v>
      </c>
      <c r="KF354" s="265">
        <v>3.3860000000000001E-2</v>
      </c>
      <c r="KG354" s="265">
        <v>3.2382000000000001E-2</v>
      </c>
      <c r="KH354" s="265">
        <v>0.12765000000000001</v>
      </c>
      <c r="KI354" s="265">
        <v>8.931E-2</v>
      </c>
      <c r="KJ354" s="265">
        <v>8.7060999999999999E-2</v>
      </c>
      <c r="KK354" s="265">
        <v>0.21914</v>
      </c>
      <c r="KL354" s="265">
        <v>0.18393000000000001</v>
      </c>
      <c r="KM354" s="265">
        <v>0.83048999999999995</v>
      </c>
      <c r="KN354" s="265">
        <v>0.75268999999999997</v>
      </c>
      <c r="KO354" s="265">
        <v>0.66700000000000004</v>
      </c>
      <c r="KP354" s="265">
        <v>4.7939784805535518E-3</v>
      </c>
      <c r="KQ354" s="265">
        <v>0.52612999999999999</v>
      </c>
      <c r="KR354" s="265">
        <v>0.47743999999999998</v>
      </c>
      <c r="KS354" s="265">
        <v>0.43941000000000002</v>
      </c>
      <c r="KT354" s="265">
        <v>0.83127363720926961</v>
      </c>
      <c r="KU354" s="265">
        <v>0.73553999999999997</v>
      </c>
      <c r="KV354" s="265">
        <v>0.83665</v>
      </c>
      <c r="KW354" s="265">
        <v>0.86912</v>
      </c>
      <c r="KX354" s="265">
        <v>0.91134999999999999</v>
      </c>
      <c r="KY354" s="265">
        <v>0.96828999999999998</v>
      </c>
      <c r="KZ354" s="265">
        <v>0.99988999999999995</v>
      </c>
      <c r="LA354" s="265">
        <v>0.96514999999999995</v>
      </c>
      <c r="LB354" s="265">
        <v>0.89005000000000001</v>
      </c>
      <c r="LC354" s="265">
        <v>1</v>
      </c>
      <c r="LD354" s="265">
        <v>0</v>
      </c>
      <c r="LE354" s="265">
        <v>0</v>
      </c>
      <c r="LF354" s="265">
        <v>0</v>
      </c>
      <c r="LG354" s="265">
        <v>0</v>
      </c>
      <c r="LH354" s="431">
        <v>1.2035477993777022E-4</v>
      </c>
      <c r="LI354" s="431">
        <v>9.7491727501619607E-5</v>
      </c>
      <c r="LJ354" s="431">
        <v>1.3048999244347215E-4</v>
      </c>
      <c r="LK354" s="431">
        <v>5.335363675840199E-5</v>
      </c>
      <c r="LL354" s="431">
        <v>6.3118110119830817E-5</v>
      </c>
      <c r="LM354" s="431">
        <v>4.6852375817252323E-5</v>
      </c>
      <c r="LN354" s="431">
        <v>4.5231292460812256E-5</v>
      </c>
      <c r="LO354" s="431">
        <v>0</v>
      </c>
      <c r="LP354" s="431">
        <v>9.2827571052112035E-7</v>
      </c>
      <c r="LQ354" s="431">
        <v>0</v>
      </c>
      <c r="LR354" s="431">
        <v>1.3346926425583661E-4</v>
      </c>
      <c r="LS354" s="431">
        <v>7.570773595944047E-5</v>
      </c>
      <c r="LT354" s="431">
        <v>1.1761573114199564E-4</v>
      </c>
      <c r="LU354" s="431">
        <v>3.0102555683697574E-5</v>
      </c>
      <c r="LV354" s="431">
        <v>4.5896111259935424E-5</v>
      </c>
      <c r="LW354" s="431">
        <v>2.7759570002672262E-5</v>
      </c>
      <c r="LX354" s="431">
        <v>1.8790424292092212E-5</v>
      </c>
      <c r="LY354" s="431">
        <v>2.6561192498775199E-5</v>
      </c>
      <c r="LZ354" s="431">
        <v>1.5589217946399003E-4</v>
      </c>
      <c r="MA354" s="431">
        <v>9.4596267445012927E-5</v>
      </c>
      <c r="MB354" s="431">
        <v>1.3863941421732306E-4</v>
      </c>
      <c r="MC354" s="431">
        <v>4.7202440327964723E-5</v>
      </c>
      <c r="MD354" s="431">
        <v>4.7112767788348719E-5</v>
      </c>
      <c r="ME354" s="431">
        <v>8.1465761468280107E-5</v>
      </c>
      <c r="MF354" s="431">
        <v>9.8336277005728334E-5</v>
      </c>
      <c r="MG354" s="431">
        <v>9.0875648311339319E-5</v>
      </c>
      <c r="MH354" s="266"/>
      <c r="MI354" s="266"/>
      <c r="MJ354" s="266"/>
      <c r="MK354" s="266"/>
      <c r="ML354" s="266"/>
      <c r="MM354" s="266"/>
      <c r="MN354" s="266"/>
      <c r="MO354" s="266"/>
      <c r="MP354" s="266"/>
      <c r="MQ354" s="266"/>
      <c r="MR354" s="266"/>
      <c r="MS354" s="266"/>
      <c r="MT354" s="266"/>
      <c r="MU354" s="266"/>
      <c r="MV354" s="266"/>
      <c r="MW354" s="266"/>
      <c r="MX354" s="266"/>
      <c r="MY354" s="266"/>
      <c r="MZ354" s="266"/>
      <c r="NA354" s="266"/>
      <c r="NB354" s="266"/>
      <c r="NC354" s="266"/>
      <c r="ND354" s="266"/>
      <c r="NE354" s="266"/>
      <c r="NF354" s="266"/>
      <c r="NG354" s="266"/>
      <c r="NH354" s="266"/>
      <c r="NI354" s="266"/>
      <c r="NJ354" s="266"/>
      <c r="NK354" s="266"/>
      <c r="NL354" s="266"/>
      <c r="NM354" s="266"/>
      <c r="NN354" s="266"/>
      <c r="NO354" s="266"/>
      <c r="NP354" s="266"/>
      <c r="NQ354" s="266"/>
      <c r="NR354" s="266"/>
      <c r="NS354" s="266"/>
      <c r="NT354" s="266"/>
      <c r="NU354" s="266"/>
      <c r="NV354" s="266"/>
      <c r="NW354" s="266"/>
      <c r="NX354" s="266"/>
      <c r="NY354" s="266"/>
      <c r="NZ354" s="266"/>
      <c r="OA354" s="266"/>
      <c r="OB354" s="266"/>
      <c r="OC354" s="266"/>
      <c r="OD354" s="266"/>
      <c r="OE354" s="266"/>
      <c r="OF354" s="266"/>
      <c r="OG354" s="266"/>
      <c r="OH354" s="266"/>
      <c r="OI354" s="266"/>
      <c r="OJ354" s="266"/>
      <c r="OK354" s="266"/>
      <c r="OL354" s="266"/>
      <c r="OM354" s="266"/>
      <c r="ON354" s="267"/>
    </row>
    <row r="355" spans="1:404">
      <c r="A355" s="261">
        <v>730</v>
      </c>
      <c r="B355" s="265">
        <v>1.7631999999999998E-2</v>
      </c>
      <c r="C355" s="265">
        <v>1.6008999999999999E-2</v>
      </c>
      <c r="D355" s="265">
        <v>1.5384999999999999E-2</v>
      </c>
      <c r="E355" s="265">
        <v>1.6181999999999998E-2</v>
      </c>
      <c r="F355" s="265">
        <v>1.6683E-2</v>
      </c>
      <c r="G355" s="265">
        <v>1.3493E-2</v>
      </c>
      <c r="H355" s="265">
        <v>5.0973999999999998E-2</v>
      </c>
      <c r="I355" s="265">
        <v>0.10732999999999999</v>
      </c>
      <c r="J355" s="265">
        <v>9.5646999999999996E-2</v>
      </c>
      <c r="K355" s="265">
        <v>2.8500000000000001E-3</v>
      </c>
      <c r="L355" s="265">
        <v>3.1580000000000002E-3</v>
      </c>
      <c r="M355" s="265">
        <v>3.7940000000000001E-3</v>
      </c>
      <c r="N355" s="265">
        <v>6.3325000000000006E-2</v>
      </c>
      <c r="O355" s="265">
        <v>4.1023999999999998E-2</v>
      </c>
      <c r="P355" s="265">
        <v>1.3102000000000001E-2</v>
      </c>
      <c r="Q355" s="265">
        <v>7.4910000000000003E-3</v>
      </c>
      <c r="R355" s="265">
        <v>1.8409999999999999E-2</v>
      </c>
      <c r="S355" s="265">
        <v>8.1617999999999996E-2</v>
      </c>
      <c r="T355" s="265">
        <v>4.8233999999999999E-2</v>
      </c>
      <c r="U355" s="265">
        <v>5.7929000000000001E-2</v>
      </c>
      <c r="V355" s="265">
        <v>3.9156000000000003E-2</v>
      </c>
      <c r="W355" s="265">
        <v>1.2805E-2</v>
      </c>
      <c r="X355" s="265">
        <v>1.1247999999999999E-2</v>
      </c>
      <c r="Y355" s="265">
        <v>1.1409000000000001E-2</v>
      </c>
      <c r="Z355" s="265">
        <v>4.8320000000000004E-3</v>
      </c>
      <c r="AA355" s="265">
        <v>2.0417000000000001E-2</v>
      </c>
      <c r="AB355" s="265">
        <v>1.4914E-2</v>
      </c>
      <c r="AC355" s="265">
        <v>0.11375</v>
      </c>
      <c r="AD355" s="265">
        <v>7.6328999999999994E-2</v>
      </c>
      <c r="AE355" s="265">
        <v>5.9940000000000002E-3</v>
      </c>
      <c r="AF355" s="265">
        <v>1.0626999999999999E-2</v>
      </c>
      <c r="AG355" s="265">
        <v>0</v>
      </c>
      <c r="AH355" s="265">
        <v>0</v>
      </c>
      <c r="AI355" s="265">
        <v>2.271E-3</v>
      </c>
      <c r="AJ355" s="265">
        <v>0</v>
      </c>
      <c r="AK355" s="265">
        <v>2.1779999999999998E-3</v>
      </c>
      <c r="AL355" s="265">
        <v>3.2200000000000002E-3</v>
      </c>
      <c r="AM355" s="265">
        <v>1.404E-2</v>
      </c>
      <c r="AN355" s="265">
        <v>2.9090000000000001E-3</v>
      </c>
      <c r="AO355" s="265">
        <v>2.2300000000000002E-3</v>
      </c>
      <c r="AP355" s="265">
        <v>0</v>
      </c>
      <c r="AQ355" s="265">
        <v>2.5709999999999999E-3</v>
      </c>
      <c r="AR355" s="265">
        <v>3.153E-3</v>
      </c>
      <c r="AS355" s="265">
        <v>0</v>
      </c>
      <c r="AT355" s="265">
        <v>2.7100000000000002E-3</v>
      </c>
      <c r="AU355" s="265">
        <v>5.4520000000000002E-3</v>
      </c>
      <c r="AV355" s="265">
        <v>4.5880000000000001E-3</v>
      </c>
      <c r="AW355" s="265">
        <v>2.911E-3</v>
      </c>
      <c r="AX355" s="265">
        <v>4.8669999999999998E-3</v>
      </c>
      <c r="AY355" s="265">
        <v>0</v>
      </c>
      <c r="AZ355" s="265">
        <v>0</v>
      </c>
      <c r="BA355" s="265">
        <v>4.6810000000000003E-3</v>
      </c>
      <c r="BB355" s="265">
        <v>4.6810000000000003E-3</v>
      </c>
      <c r="BC355" s="265">
        <v>4.6769999999999997E-3</v>
      </c>
      <c r="BD355" s="265">
        <v>4.6810000000000003E-3</v>
      </c>
      <c r="BE355" s="265">
        <v>2.6440000000000002E-2</v>
      </c>
      <c r="BF355" s="265">
        <v>2.3791E-2</v>
      </c>
      <c r="BG355" s="265">
        <v>0.13785</v>
      </c>
      <c r="BH355" s="265">
        <v>0.13563</v>
      </c>
      <c r="BI355" s="265">
        <v>0.37769999999999998</v>
      </c>
      <c r="BJ355" s="265">
        <v>0.34433999999999998</v>
      </c>
      <c r="BK355" s="265">
        <v>7.7922000000000005E-2</v>
      </c>
      <c r="BL355" s="265">
        <v>0.14754999999999999</v>
      </c>
      <c r="BM355" s="265">
        <v>8.5365999999999997E-2</v>
      </c>
      <c r="BN355" s="265">
        <v>0.14813999999999999</v>
      </c>
      <c r="BO355" s="265">
        <v>0.17143</v>
      </c>
      <c r="BP355" s="265">
        <v>1.1242E-2</v>
      </c>
      <c r="BQ355" s="265">
        <v>0.10965999999999999</v>
      </c>
      <c r="BR355" s="265">
        <v>0.14560999999999999</v>
      </c>
      <c r="BS355" s="265">
        <v>0.10798000000000001</v>
      </c>
      <c r="BT355" s="265">
        <v>0.1231</v>
      </c>
      <c r="BU355" s="265">
        <v>1.0779E-2</v>
      </c>
      <c r="BV355" s="265">
        <v>3.8570000000000002E-3</v>
      </c>
      <c r="BW355" s="265">
        <v>1.5485000000000001E-2</v>
      </c>
      <c r="BX355" s="265">
        <v>9.1140000000000006E-3</v>
      </c>
      <c r="BY355" s="265">
        <v>0.89576</v>
      </c>
      <c r="BZ355" s="265">
        <v>0.90639999999999998</v>
      </c>
      <c r="CA355" s="265">
        <v>0.87</v>
      </c>
      <c r="CB355" s="265">
        <v>0.97760000000000002</v>
      </c>
      <c r="CC355" s="265">
        <v>0.97260999999999997</v>
      </c>
      <c r="CD355" s="265">
        <v>0.89946999999999999</v>
      </c>
      <c r="CE355" s="265">
        <v>0.84519999999999995</v>
      </c>
      <c r="CF355" s="265">
        <v>0.90752999999999995</v>
      </c>
      <c r="CG355" s="265">
        <v>0.79978000000000005</v>
      </c>
      <c r="CH355" s="265">
        <v>0.87104000000000004</v>
      </c>
      <c r="CI355" s="265">
        <v>0.88846999999999998</v>
      </c>
      <c r="CJ355" s="265">
        <v>0.88290999999999997</v>
      </c>
      <c r="CK355" s="265">
        <v>0.87619000000000002</v>
      </c>
      <c r="CL355" s="265">
        <v>0.92413999999999996</v>
      </c>
      <c r="CM355" s="265">
        <v>1.9706000000000001E-2</v>
      </c>
      <c r="CN355" s="265">
        <v>1.0101000000000001E-2</v>
      </c>
      <c r="CO355" s="265">
        <v>2.5170000000000001E-2</v>
      </c>
      <c r="CP355" s="265">
        <v>1.678E-2</v>
      </c>
      <c r="CQ355" s="265">
        <v>1.5982E-2</v>
      </c>
      <c r="CR355" s="265">
        <v>0.01</v>
      </c>
      <c r="CS355" s="265">
        <v>1.0204E-2</v>
      </c>
      <c r="CT355" s="265">
        <v>1.0309E-2</v>
      </c>
      <c r="CU355" s="265">
        <v>0.01</v>
      </c>
      <c r="CV355" s="265">
        <v>2.1928E-2</v>
      </c>
      <c r="CW355" s="265">
        <v>2.0202000000000001E-2</v>
      </c>
      <c r="CX355" s="265">
        <v>1.0309E-2</v>
      </c>
      <c r="CY355" s="265">
        <v>2.0618999999999998E-2</v>
      </c>
      <c r="CZ355" s="265">
        <v>4.9367000000000001E-2</v>
      </c>
      <c r="DA355" s="265">
        <v>3.4204999999999999E-2</v>
      </c>
      <c r="DB355" s="265">
        <v>0</v>
      </c>
      <c r="DC355" s="265">
        <v>0</v>
      </c>
      <c r="DD355" s="265">
        <v>0</v>
      </c>
      <c r="DE355" s="265">
        <v>1.0309E-2</v>
      </c>
      <c r="DF355" s="265">
        <v>1.0000000000000001E-5</v>
      </c>
      <c r="DG355" s="265">
        <v>1.9000000000000001E-5</v>
      </c>
      <c r="DH355" s="265">
        <v>9.5930000000000008E-3</v>
      </c>
      <c r="DI355" s="265">
        <v>0</v>
      </c>
      <c r="DJ355" s="265">
        <v>0</v>
      </c>
      <c r="DK355" s="265">
        <v>0</v>
      </c>
      <c r="DL355" s="265">
        <v>0</v>
      </c>
      <c r="DM355" s="265">
        <v>1.1900000000000001E-4</v>
      </c>
      <c r="DN355" s="265">
        <v>0</v>
      </c>
      <c r="DO355" s="265">
        <v>0</v>
      </c>
      <c r="DP355" s="265">
        <v>0</v>
      </c>
      <c r="DQ355" s="265">
        <v>0</v>
      </c>
      <c r="DR355" s="265">
        <v>3.1900000000000001E-3</v>
      </c>
      <c r="DS355" s="265">
        <v>5.8999999999999999E-3</v>
      </c>
      <c r="DT355" s="265">
        <v>6.8110000000000002E-3</v>
      </c>
      <c r="DU355" s="265">
        <v>0</v>
      </c>
      <c r="DV355" s="265">
        <v>0</v>
      </c>
      <c r="DW355" s="265">
        <v>0</v>
      </c>
      <c r="DX355" s="265">
        <v>4.7629999999999999E-3</v>
      </c>
      <c r="DY355" s="265">
        <v>1.4220000000000001E-3</v>
      </c>
      <c r="DZ355" s="265">
        <v>0</v>
      </c>
      <c r="EA355" s="265">
        <v>0</v>
      </c>
      <c r="EB355" s="265">
        <v>0</v>
      </c>
      <c r="EC355" s="265">
        <v>0</v>
      </c>
      <c r="ED355" s="265">
        <v>0</v>
      </c>
      <c r="EE355" s="265">
        <v>0</v>
      </c>
      <c r="EF355" s="265">
        <v>1.0039999999999999E-3</v>
      </c>
      <c r="EG355" s="265">
        <v>0</v>
      </c>
      <c r="EH355" s="265">
        <v>0</v>
      </c>
      <c r="EI355" s="265">
        <v>2.0407999999999999E-2</v>
      </c>
      <c r="EJ355" s="265">
        <v>1.0309E-2</v>
      </c>
      <c r="EK355" s="265">
        <v>0</v>
      </c>
      <c r="EL355" s="265">
        <v>1.0416999999999999E-2</v>
      </c>
      <c r="EM355" s="265">
        <v>0</v>
      </c>
      <c r="EN355" s="265">
        <v>0</v>
      </c>
      <c r="EO355" s="265">
        <v>3.8307000000000001E-2</v>
      </c>
      <c r="EP355" s="265">
        <v>1.9868E-2</v>
      </c>
      <c r="EQ355" s="265">
        <v>9.7400000000000004E-4</v>
      </c>
      <c r="ER355" s="265">
        <v>9.3499999999999996E-4</v>
      </c>
      <c r="ES355" s="265">
        <v>8.8999999999999995E-4</v>
      </c>
      <c r="ET355" s="265">
        <v>9.7900000000000005E-4</v>
      </c>
      <c r="EU355" s="265">
        <v>9.5E-4</v>
      </c>
      <c r="EV355" s="265">
        <v>9.9099999999999991E-4</v>
      </c>
      <c r="EW355" s="265">
        <v>8.2399999999999997E-4</v>
      </c>
      <c r="EX355" s="265">
        <v>8.8199999999999997E-4</v>
      </c>
      <c r="EY355" s="265">
        <v>9.5100000000000002E-4</v>
      </c>
      <c r="EZ355" s="265">
        <v>2.1878999999999999E-2</v>
      </c>
      <c r="FA355" s="265">
        <v>1.0480000000000001E-3</v>
      </c>
      <c r="FB355" s="265">
        <v>1.0139999999999999E-3</v>
      </c>
      <c r="FC355" s="265">
        <v>8.9499999999999996E-4</v>
      </c>
      <c r="FD355" s="265">
        <v>1.258E-3</v>
      </c>
      <c r="FE355" s="265">
        <v>8.5499999999999997E-4</v>
      </c>
      <c r="FF355" s="265">
        <v>1.14E-3</v>
      </c>
      <c r="FG355" s="265">
        <v>1.2489999999999999E-3</v>
      </c>
      <c r="FH355" s="265">
        <v>9.5E-4</v>
      </c>
      <c r="FI355" s="265">
        <v>9.810000000000001E-4</v>
      </c>
      <c r="FJ355" s="265">
        <v>0</v>
      </c>
      <c r="FK355" s="265">
        <v>0</v>
      </c>
      <c r="FL355" s="265">
        <v>1.0120000000000001E-2</v>
      </c>
      <c r="FM355" s="265">
        <v>1.0962E-2</v>
      </c>
      <c r="FN355" s="265">
        <v>0.10049</v>
      </c>
      <c r="FO355" s="265">
        <v>0.17</v>
      </c>
      <c r="FP355" s="265">
        <v>2.8979000000000001E-2</v>
      </c>
      <c r="FQ355" s="265">
        <v>0.13106000000000001</v>
      </c>
      <c r="FR355" s="265">
        <v>8.4964999999999999E-2</v>
      </c>
      <c r="FS355" s="265">
        <v>7.9352000000000006E-2</v>
      </c>
      <c r="FT355" s="265">
        <v>0.20294999999999999</v>
      </c>
      <c r="FU355" s="265">
        <v>0.19841</v>
      </c>
      <c r="FV355" s="265">
        <v>7.4448E-2</v>
      </c>
      <c r="FW355" s="265">
        <v>3.4775E-2</v>
      </c>
      <c r="FX355" s="265">
        <v>0.12981000000000001</v>
      </c>
      <c r="FY355" s="265">
        <v>3.1579000000000003E-2</v>
      </c>
      <c r="FZ355" s="265">
        <v>3.4775E-2</v>
      </c>
      <c r="GA355" s="265">
        <v>0.11797000000000001</v>
      </c>
      <c r="GB355" s="265">
        <v>5.6495999999999998E-2</v>
      </c>
      <c r="GC355" s="265">
        <v>5.8160000000000003E-2</v>
      </c>
      <c r="GD355" s="265">
        <v>0.18876999999999999</v>
      </c>
      <c r="GE355" s="265">
        <v>0.10145</v>
      </c>
      <c r="GF355" s="265">
        <v>0.12583</v>
      </c>
      <c r="GG355" s="265">
        <v>5.2805999999999999E-2</v>
      </c>
      <c r="GH355" s="265">
        <v>6.2285E-2</v>
      </c>
      <c r="GI355" s="265">
        <v>5.3024000000000002E-2</v>
      </c>
      <c r="GJ355" s="265">
        <v>0.16608000000000001</v>
      </c>
      <c r="GK355" s="265">
        <v>0.17695</v>
      </c>
      <c r="GL355" s="265">
        <v>8.9339000000000002E-2</v>
      </c>
      <c r="GM355" s="265">
        <v>0.15081</v>
      </c>
      <c r="GN355" s="265">
        <v>8.3968000000000001E-2</v>
      </c>
      <c r="GO355" s="265">
        <v>0.16420999999999999</v>
      </c>
      <c r="GP355" s="265">
        <v>0.11885999999999999</v>
      </c>
      <c r="GQ355" s="265">
        <v>0.12247</v>
      </c>
      <c r="GR355" s="265">
        <v>0.11294999999999999</v>
      </c>
      <c r="GS355" s="265">
        <v>0.12645999999999999</v>
      </c>
      <c r="GT355" s="265">
        <v>0.12285</v>
      </c>
      <c r="GU355" s="265">
        <v>0.12398000000000001</v>
      </c>
      <c r="GV355" s="265">
        <v>0.12424</v>
      </c>
      <c r="GW355" s="265">
        <v>9.3002000000000001E-2</v>
      </c>
      <c r="GX355" s="265">
        <v>0.16020999999999999</v>
      </c>
      <c r="GY355" s="265">
        <v>3.4988999999999999E-2</v>
      </c>
      <c r="GZ355" s="265">
        <v>2.6424E-2</v>
      </c>
      <c r="HA355" s="265">
        <v>0.15051999999999999</v>
      </c>
      <c r="HB355" s="265">
        <v>0.13572000000000001</v>
      </c>
      <c r="HC355" s="265">
        <v>0.12037</v>
      </c>
      <c r="HD355" s="265">
        <v>7.9163999999999998E-2</v>
      </c>
      <c r="HE355" s="265">
        <v>0.16025</v>
      </c>
      <c r="HF355" s="265">
        <v>6.7331000000000002E-2</v>
      </c>
      <c r="HG355" s="265">
        <v>0.1605</v>
      </c>
      <c r="HH355" s="265">
        <v>0.17635000000000001</v>
      </c>
      <c r="HI355" s="265">
        <v>0.15945999999999999</v>
      </c>
      <c r="HJ355" s="265">
        <v>7.6742000000000005E-2</v>
      </c>
      <c r="HK355" s="265">
        <v>0.19001000000000001</v>
      </c>
      <c r="HL355" s="265">
        <v>0.16320000000000001</v>
      </c>
      <c r="HM355" s="265">
        <v>0.1216</v>
      </c>
      <c r="HN355" s="265">
        <v>0.11901</v>
      </c>
      <c r="HO355" s="265">
        <v>0.11935999999999999</v>
      </c>
      <c r="HP355" s="265">
        <v>0.13044</v>
      </c>
      <c r="HQ355" s="265">
        <v>8.0270999999999995E-2</v>
      </c>
      <c r="HR355" s="265">
        <v>7.3643E-2</v>
      </c>
      <c r="HS355" s="265">
        <v>9.9759E-2</v>
      </c>
      <c r="HT355" s="265">
        <v>7.2569999999999996E-2</v>
      </c>
      <c r="HU355" s="265">
        <v>7.5137999999999996E-2</v>
      </c>
      <c r="HV355" s="265">
        <v>0.11702</v>
      </c>
      <c r="HW355" s="265">
        <v>4.7638E-2</v>
      </c>
      <c r="HX355" s="265">
        <v>7.1843000000000004E-2</v>
      </c>
      <c r="HY355" s="265">
        <v>3.9438000000000001E-2</v>
      </c>
      <c r="HZ355" s="265">
        <v>8.8516999999999998E-2</v>
      </c>
      <c r="IA355" s="265">
        <v>0.10646</v>
      </c>
      <c r="IB355" s="265">
        <v>0.10953</v>
      </c>
      <c r="IC355" s="265">
        <v>0.10714</v>
      </c>
      <c r="ID355" s="265">
        <v>0.10929</v>
      </c>
      <c r="IE355" s="265">
        <v>0.10285</v>
      </c>
      <c r="IF355" s="265">
        <v>0.11361</v>
      </c>
      <c r="IG355" s="265">
        <v>0.13395000000000001</v>
      </c>
      <c r="IH355" s="265">
        <v>0.16108</v>
      </c>
      <c r="II355" s="265">
        <v>7.5664999999999996E-2</v>
      </c>
      <c r="IJ355" s="265">
        <v>8.8980000000000004E-2</v>
      </c>
      <c r="IK355" s="265">
        <v>9.1547000000000003E-2</v>
      </c>
      <c r="IL355" s="265">
        <v>0.14424999999999999</v>
      </c>
      <c r="IM355" s="265">
        <v>8.3984000000000003E-2</v>
      </c>
      <c r="IN355" s="265">
        <v>6.0068999999999997E-2</v>
      </c>
      <c r="IO355" s="265">
        <v>1.3793E-2</v>
      </c>
      <c r="IP355" s="265">
        <v>0.13506000000000001</v>
      </c>
      <c r="IQ355" s="265">
        <v>0.1197</v>
      </c>
      <c r="IR355" s="265">
        <v>5.5139000000000001E-2</v>
      </c>
      <c r="IS355" s="265">
        <v>0.17315</v>
      </c>
      <c r="IT355" s="265">
        <v>4.8077000000000002E-2</v>
      </c>
      <c r="IU355" s="265">
        <v>0.12923999999999999</v>
      </c>
      <c r="IV355" s="265">
        <v>0.19924</v>
      </c>
      <c r="IW355" s="265">
        <v>9.4543000000000002E-2</v>
      </c>
      <c r="IX355" s="265">
        <v>0.13264000000000001</v>
      </c>
      <c r="IY355" s="265">
        <v>7.6630000000000004E-2</v>
      </c>
      <c r="IZ355" s="265">
        <v>7.4648000000000006E-2</v>
      </c>
      <c r="JA355" s="265">
        <v>7.6421000000000003E-2</v>
      </c>
      <c r="JB355" s="265">
        <v>7.3691999999999994E-2</v>
      </c>
      <c r="JC355" s="265">
        <v>7.9880000000000007E-2</v>
      </c>
      <c r="JD355" s="265">
        <v>8.3755999999999997E-2</v>
      </c>
      <c r="JE355" s="265">
        <v>0.15279000000000001</v>
      </c>
      <c r="JF355" s="265">
        <v>3.6784999999999998E-2</v>
      </c>
      <c r="JG355" s="265">
        <v>0.11509999999999999</v>
      </c>
      <c r="JH355" s="265">
        <v>8.5626999999999995E-2</v>
      </c>
      <c r="JI355" s="265">
        <v>6.6400000000000001E-2</v>
      </c>
      <c r="JJ355" s="265">
        <v>6.9278999999999993E-2</v>
      </c>
      <c r="JK355" s="265">
        <v>8.9223999999999998E-2</v>
      </c>
      <c r="JL355" s="265">
        <v>9.0610999999999997E-2</v>
      </c>
      <c r="JM355" s="265">
        <v>0.15264</v>
      </c>
      <c r="JN355" s="265">
        <v>0.10131999999999999</v>
      </c>
      <c r="JO355" s="265">
        <v>0.11914</v>
      </c>
      <c r="JP355" s="265">
        <v>4.1341999999999997E-2</v>
      </c>
      <c r="JQ355" s="265">
        <v>0.11952</v>
      </c>
      <c r="JR355" s="265">
        <v>9.6057000000000003E-2</v>
      </c>
      <c r="JS355" s="265">
        <v>8.6987999999999996E-2</v>
      </c>
      <c r="JT355" s="265">
        <v>2.6016000000000001E-2</v>
      </c>
      <c r="JU355" s="265">
        <v>8.5544999999999996E-2</v>
      </c>
      <c r="JV355" s="265">
        <v>8.5841000000000001E-2</v>
      </c>
      <c r="JW355" s="265">
        <v>0.12413</v>
      </c>
      <c r="JX355" s="265">
        <v>0.12087000000000001</v>
      </c>
      <c r="JY355" s="265">
        <v>0.12214</v>
      </c>
      <c r="JZ355" s="265">
        <v>0.11477999999999999</v>
      </c>
      <c r="KA355" s="265">
        <v>0.17812</v>
      </c>
      <c r="KB355" s="265">
        <v>0.25212000000000001</v>
      </c>
      <c r="KC355" s="265">
        <v>3.7576999999999999E-2</v>
      </c>
      <c r="KD355" s="265">
        <v>2.7886999999999999E-2</v>
      </c>
      <c r="KE355" s="265">
        <v>3.0036E-2</v>
      </c>
      <c r="KF355" s="265">
        <v>3.2915E-2</v>
      </c>
      <c r="KG355" s="265">
        <v>3.1508000000000001E-2</v>
      </c>
      <c r="KH355" s="265">
        <v>0.12488</v>
      </c>
      <c r="KI355" s="265">
        <v>8.6555999999999994E-2</v>
      </c>
      <c r="KJ355" s="265">
        <v>8.4337999999999996E-2</v>
      </c>
      <c r="KK355" s="265">
        <v>0.21310000000000001</v>
      </c>
      <c r="KL355" s="265">
        <v>0.17852999999999999</v>
      </c>
      <c r="KM355" s="265">
        <v>0.83986000000000005</v>
      </c>
      <c r="KN355" s="265">
        <v>0.76139999999999997</v>
      </c>
      <c r="KO355" s="265">
        <v>0.67486999999999997</v>
      </c>
      <c r="KP355" s="265">
        <v>4.842973605517371E-3</v>
      </c>
      <c r="KQ355" s="265">
        <v>0.53251999999999999</v>
      </c>
      <c r="KR355" s="265">
        <v>0.48330000000000001</v>
      </c>
      <c r="KS355" s="265">
        <v>0.44485999999999998</v>
      </c>
      <c r="KT355" s="265">
        <v>0.83529375047722765</v>
      </c>
      <c r="KU355" s="265">
        <v>0.74043000000000003</v>
      </c>
      <c r="KV355" s="265">
        <v>0.83997999999999995</v>
      </c>
      <c r="KW355" s="265">
        <v>0.87189000000000005</v>
      </c>
      <c r="KX355" s="265">
        <v>0.91335</v>
      </c>
      <c r="KY355" s="265">
        <v>0.96918000000000004</v>
      </c>
      <c r="KZ355" s="265">
        <v>0.99985999999999997</v>
      </c>
      <c r="LA355" s="265">
        <v>0.96442000000000005</v>
      </c>
      <c r="LB355" s="265">
        <v>0.88887000000000005</v>
      </c>
      <c r="LC355" s="265">
        <v>1</v>
      </c>
      <c r="LD355" s="265">
        <v>0</v>
      </c>
      <c r="LE355" s="265">
        <v>0</v>
      </c>
      <c r="LF355" s="265">
        <v>0</v>
      </c>
      <c r="LG355" s="265">
        <v>0</v>
      </c>
      <c r="LH355" s="431">
        <v>1.1514640937093645E-4</v>
      </c>
      <c r="LI355" s="431">
        <v>8.9495188149157912E-5</v>
      </c>
      <c r="LJ355" s="431">
        <v>1.2463922030292451E-4</v>
      </c>
      <c r="LK355" s="431">
        <v>5.5070038797566667E-5</v>
      </c>
      <c r="LL355" s="431">
        <v>6.5715576056391001E-5</v>
      </c>
      <c r="LM355" s="431">
        <v>4.566592542687431E-5</v>
      </c>
      <c r="LN355" s="431">
        <v>4.1098526708083227E-5</v>
      </c>
      <c r="LO355" s="431">
        <v>0</v>
      </c>
      <c r="LP355" s="431">
        <v>0</v>
      </c>
      <c r="LQ355" s="431">
        <v>1.7213045566677465E-6</v>
      </c>
      <c r="LR355" s="431">
        <v>1.231443602591753E-4</v>
      </c>
      <c r="LS355" s="431">
        <v>7.3949151556007564E-5</v>
      </c>
      <c r="LT355" s="431">
        <v>1.1879271914949641E-4</v>
      </c>
      <c r="LU355" s="431">
        <v>3.2554333301959559E-5</v>
      </c>
      <c r="LV355" s="431">
        <v>3.9229958929354325E-5</v>
      </c>
      <c r="LW355" s="431">
        <v>1.2463143320928793E-5</v>
      </c>
      <c r="LX355" s="431">
        <v>2.1357769583119079E-5</v>
      </c>
      <c r="LY355" s="431">
        <v>2.4781260435702279E-5</v>
      </c>
      <c r="LZ355" s="431">
        <v>1.5432812506332994E-4</v>
      </c>
      <c r="MA355" s="431">
        <v>8.9953915448859334E-5</v>
      </c>
      <c r="MB355" s="431">
        <v>1.3019914331380278E-4</v>
      </c>
      <c r="MC355" s="431">
        <v>3.9886799640953541E-5</v>
      </c>
      <c r="MD355" s="431">
        <v>4.8915626393863931E-5</v>
      </c>
      <c r="ME355" s="431">
        <v>7.6287498814053833E-5</v>
      </c>
      <c r="MF355" s="431">
        <v>9.4634946435689926E-5</v>
      </c>
      <c r="MG355" s="431">
        <v>8.047673327382654E-5</v>
      </c>
      <c r="MH355" s="266"/>
      <c r="MI355" s="266"/>
      <c r="MJ355" s="266"/>
      <c r="MK355" s="266"/>
      <c r="ML355" s="266"/>
      <c r="MM355" s="266"/>
      <c r="MN355" s="266"/>
      <c r="MO355" s="266"/>
      <c r="MP355" s="266"/>
      <c r="MQ355" s="266"/>
      <c r="MR355" s="266"/>
      <c r="MS355" s="266"/>
      <c r="MT355" s="266"/>
      <c r="MU355" s="266"/>
      <c r="MV355" s="266"/>
      <c r="MW355" s="266"/>
      <c r="MX355" s="266"/>
      <c r="MY355" s="266"/>
      <c r="MZ355" s="266"/>
      <c r="NA355" s="266"/>
      <c r="NB355" s="266"/>
      <c r="NC355" s="266"/>
      <c r="ND355" s="266"/>
      <c r="NE355" s="266"/>
      <c r="NF355" s="266"/>
      <c r="NG355" s="266"/>
      <c r="NH355" s="266"/>
      <c r="NI355" s="266"/>
      <c r="NJ355" s="266"/>
      <c r="NK355" s="266"/>
      <c r="NL355" s="266"/>
      <c r="NM355" s="266"/>
      <c r="NN355" s="266"/>
      <c r="NO355" s="266"/>
      <c r="NP355" s="266"/>
      <c r="NQ355" s="266"/>
      <c r="NR355" s="266"/>
      <c r="NS355" s="266"/>
      <c r="NT355" s="266"/>
      <c r="NU355" s="266"/>
      <c r="NV355" s="266"/>
      <c r="NW355" s="266"/>
      <c r="NX355" s="266"/>
      <c r="NY355" s="266"/>
      <c r="NZ355" s="266"/>
      <c r="OA355" s="266"/>
      <c r="OB355" s="266"/>
      <c r="OC355" s="266"/>
      <c r="OD355" s="266"/>
      <c r="OE355" s="266"/>
      <c r="OF355" s="266"/>
      <c r="OG355" s="266"/>
      <c r="OH355" s="266"/>
      <c r="OI355" s="266"/>
      <c r="OJ355" s="266"/>
      <c r="OK355" s="266"/>
      <c r="OL355" s="266"/>
      <c r="OM355" s="266"/>
      <c r="ON355" s="267"/>
    </row>
    <row r="356" spans="1:404">
      <c r="A356" s="261">
        <v>731</v>
      </c>
      <c r="B356" s="265">
        <v>1.754E-2</v>
      </c>
      <c r="C356" s="265">
        <v>1.5894999999999999E-2</v>
      </c>
      <c r="D356" s="265">
        <v>1.5197E-2</v>
      </c>
      <c r="E356" s="265">
        <v>1.5984000000000002E-2</v>
      </c>
      <c r="F356" s="265">
        <v>1.6633999999999999E-2</v>
      </c>
      <c r="G356" s="265">
        <v>1.3431999999999999E-2</v>
      </c>
      <c r="H356" s="265">
        <v>5.0112999999999998E-2</v>
      </c>
      <c r="I356" s="265">
        <v>0.10557</v>
      </c>
      <c r="J356" s="265">
        <v>9.4052999999999998E-2</v>
      </c>
      <c r="K356" s="265">
        <v>2.8500000000000001E-3</v>
      </c>
      <c r="L356" s="265">
        <v>3.1029999999999999E-3</v>
      </c>
      <c r="M356" s="265">
        <v>3.7063999999999999E-3</v>
      </c>
      <c r="N356" s="265">
        <v>6.1452E-2</v>
      </c>
      <c r="O356" s="265">
        <v>3.7592E-2</v>
      </c>
      <c r="P356" s="265">
        <v>1.2943E-2</v>
      </c>
      <c r="Q356" s="265">
        <v>7.2182000000000001E-3</v>
      </c>
      <c r="R356" s="265">
        <v>1.7971999999999998E-2</v>
      </c>
      <c r="S356" s="265">
        <v>8.1104999999999997E-2</v>
      </c>
      <c r="T356" s="265">
        <v>4.8108999999999999E-2</v>
      </c>
      <c r="U356" s="265">
        <v>5.9426E-2</v>
      </c>
      <c r="V356" s="265">
        <v>3.8843000000000003E-2</v>
      </c>
      <c r="W356" s="265">
        <v>1.2600999999999999E-2</v>
      </c>
      <c r="X356" s="265">
        <v>1.0855999999999999E-2</v>
      </c>
      <c r="Y356" s="265">
        <v>1.1617000000000001E-2</v>
      </c>
      <c r="Z356" s="265">
        <v>5.2014000000000001E-3</v>
      </c>
      <c r="AA356" s="265">
        <v>2.01E-2</v>
      </c>
      <c r="AB356" s="265">
        <v>1.4445E-2</v>
      </c>
      <c r="AC356" s="265">
        <v>0.11191</v>
      </c>
      <c r="AD356" s="265">
        <v>7.4893000000000001E-2</v>
      </c>
      <c r="AE356" s="265">
        <v>4.7952000000000003E-3</v>
      </c>
      <c r="AF356" s="265">
        <v>9.6717999999999995E-3</v>
      </c>
      <c r="AG356" s="265">
        <v>3.6240000000000003E-4</v>
      </c>
      <c r="AH356" s="265">
        <v>0</v>
      </c>
      <c r="AI356" s="265">
        <v>2.1375999999999999E-3</v>
      </c>
      <c r="AJ356" s="265">
        <v>7.3800000000000005E-4</v>
      </c>
      <c r="AK356" s="265">
        <v>1.9334E-3</v>
      </c>
      <c r="AL356" s="265">
        <v>3.1178E-3</v>
      </c>
      <c r="AM356" s="265">
        <v>1.1759E-2</v>
      </c>
      <c r="AN356" s="265">
        <v>2.7352000000000001E-3</v>
      </c>
      <c r="AO356" s="265">
        <v>2.0609999999999999E-3</v>
      </c>
      <c r="AP356" s="265">
        <v>3.1260000000000001E-4</v>
      </c>
      <c r="AQ356" s="265">
        <v>2.2109999999999999E-3</v>
      </c>
      <c r="AR356" s="265">
        <v>3.0019999999999999E-3</v>
      </c>
      <c r="AS356" s="265">
        <v>5.0339999999999998E-4</v>
      </c>
      <c r="AT356" s="265">
        <v>2.5292000000000001E-3</v>
      </c>
      <c r="AU356" s="265">
        <v>5.6439999999999997E-3</v>
      </c>
      <c r="AV356" s="265">
        <v>4.7793999999999996E-3</v>
      </c>
      <c r="AW356" s="265">
        <v>2.3287999999999998E-3</v>
      </c>
      <c r="AX356" s="265">
        <v>3.8936000000000001E-3</v>
      </c>
      <c r="AY356" s="265">
        <v>9.6460000000000003E-4</v>
      </c>
      <c r="AZ356" s="265">
        <v>0</v>
      </c>
      <c r="BA356" s="265">
        <v>4.457E-3</v>
      </c>
      <c r="BB356" s="265">
        <v>4.457E-3</v>
      </c>
      <c r="BC356" s="265">
        <v>4.4532E-3</v>
      </c>
      <c r="BD356" s="265">
        <v>4.457E-3</v>
      </c>
      <c r="BE356" s="265">
        <v>2.6532E-2</v>
      </c>
      <c r="BF356" s="265">
        <v>2.3716000000000001E-2</v>
      </c>
      <c r="BG356" s="265">
        <v>0.13822000000000001</v>
      </c>
      <c r="BH356" s="265">
        <v>0.13668</v>
      </c>
      <c r="BI356" s="265">
        <v>0.37657000000000002</v>
      </c>
      <c r="BJ356" s="265">
        <v>0.34331</v>
      </c>
      <c r="BK356" s="265">
        <v>7.5325000000000003E-2</v>
      </c>
      <c r="BL356" s="265">
        <v>0.14577999999999999</v>
      </c>
      <c r="BM356" s="265">
        <v>8.5365999999999997E-2</v>
      </c>
      <c r="BN356" s="265">
        <v>0.14884</v>
      </c>
      <c r="BO356" s="265">
        <v>0.16857</v>
      </c>
      <c r="BP356" s="265">
        <v>1.119E-2</v>
      </c>
      <c r="BQ356" s="265">
        <v>0.10922</v>
      </c>
      <c r="BR356" s="265">
        <v>0.14455999999999999</v>
      </c>
      <c r="BS356" s="265">
        <v>0.10736999999999999</v>
      </c>
      <c r="BT356" s="265">
        <v>0.12182999999999999</v>
      </c>
      <c r="BU356" s="265">
        <v>1.0649E-2</v>
      </c>
      <c r="BV356" s="265">
        <v>4.0676000000000002E-3</v>
      </c>
      <c r="BW356" s="265">
        <v>1.5644999999999999E-2</v>
      </c>
      <c r="BX356" s="265">
        <v>8.8515999999999994E-3</v>
      </c>
      <c r="BY356" s="265">
        <v>0.89753000000000005</v>
      </c>
      <c r="BZ356" s="265">
        <v>0.90900000000000003</v>
      </c>
      <c r="CA356" s="265">
        <v>0.86799999999999999</v>
      </c>
      <c r="CB356" s="265">
        <v>0.97899999999999998</v>
      </c>
      <c r="CC356" s="265">
        <v>0.97058</v>
      </c>
      <c r="CD356" s="265">
        <v>0.90173999999999999</v>
      </c>
      <c r="CE356" s="265">
        <v>0.84618000000000004</v>
      </c>
      <c r="CF356" s="265">
        <v>0.90951000000000004</v>
      </c>
      <c r="CG356" s="265">
        <v>0.76785999999999999</v>
      </c>
      <c r="CH356" s="265">
        <v>0.87314999999999998</v>
      </c>
      <c r="CI356" s="265">
        <v>0.89073000000000002</v>
      </c>
      <c r="CJ356" s="265">
        <v>0.88544</v>
      </c>
      <c r="CK356" s="265">
        <v>0.84348999999999996</v>
      </c>
      <c r="CL356" s="265">
        <v>0.92886999999999997</v>
      </c>
      <c r="CM356" s="265">
        <v>1.8933999999999999E-2</v>
      </c>
      <c r="CN356" s="265">
        <v>1.0101000000000001E-2</v>
      </c>
      <c r="CO356" s="265">
        <v>2.4766E-2</v>
      </c>
      <c r="CP356" s="265">
        <v>1.6818E-2</v>
      </c>
      <c r="CQ356" s="265">
        <v>1.6018999999999999E-2</v>
      </c>
      <c r="CR356" s="265">
        <v>0.01</v>
      </c>
      <c r="CS356" s="265">
        <v>1.0204E-2</v>
      </c>
      <c r="CT356" s="265">
        <v>1.0309E-2</v>
      </c>
      <c r="CU356" s="265">
        <v>0.01</v>
      </c>
      <c r="CV356" s="265">
        <v>2.1621999999999999E-2</v>
      </c>
      <c r="CW356" s="265">
        <v>2.0202000000000001E-2</v>
      </c>
      <c r="CX356" s="265">
        <v>1.0309E-2</v>
      </c>
      <c r="CY356" s="265">
        <v>2.0618999999999998E-2</v>
      </c>
      <c r="CZ356" s="265">
        <v>4.8445000000000002E-2</v>
      </c>
      <c r="DA356" s="265">
        <v>3.3166000000000001E-2</v>
      </c>
      <c r="DB356" s="265">
        <v>0</v>
      </c>
      <c r="DC356" s="265">
        <v>0</v>
      </c>
      <c r="DD356" s="265">
        <v>0</v>
      </c>
      <c r="DE356" s="265">
        <v>1.0309E-2</v>
      </c>
      <c r="DF356" s="265">
        <v>9.5999999999999996E-6</v>
      </c>
      <c r="DG356" s="265">
        <v>1.8199999999999999E-5</v>
      </c>
      <c r="DH356" s="265">
        <v>9.6679999999999995E-3</v>
      </c>
      <c r="DI356" s="265">
        <v>0</v>
      </c>
      <c r="DJ356" s="265">
        <v>0</v>
      </c>
      <c r="DK356" s="265">
        <v>0</v>
      </c>
      <c r="DL356" s="265">
        <v>0</v>
      </c>
      <c r="DM356" s="265">
        <v>9.8200000000000002E-5</v>
      </c>
      <c r="DN356" s="265">
        <v>0</v>
      </c>
      <c r="DO356" s="265">
        <v>0</v>
      </c>
      <c r="DP356" s="265">
        <v>0</v>
      </c>
      <c r="DQ356" s="265">
        <v>0</v>
      </c>
      <c r="DR356" s="265">
        <v>3.124E-3</v>
      </c>
      <c r="DS356" s="265">
        <v>5.5535999999999997E-3</v>
      </c>
      <c r="DT356" s="265">
        <v>6.5566000000000001E-3</v>
      </c>
      <c r="DU356" s="265">
        <v>0</v>
      </c>
      <c r="DV356" s="265">
        <v>0</v>
      </c>
      <c r="DW356" s="265">
        <v>0</v>
      </c>
      <c r="DX356" s="265">
        <v>4.2037999999999997E-3</v>
      </c>
      <c r="DY356" s="265">
        <v>2.0395999999999999E-3</v>
      </c>
      <c r="DZ356" s="265">
        <v>0</v>
      </c>
      <c r="EA356" s="265">
        <v>0</v>
      </c>
      <c r="EB356" s="265">
        <v>0</v>
      </c>
      <c r="EC356" s="265">
        <v>0</v>
      </c>
      <c r="ED356" s="265">
        <v>0</v>
      </c>
      <c r="EE356" s="265">
        <v>0</v>
      </c>
      <c r="EF356" s="265">
        <v>9.6880000000000002E-4</v>
      </c>
      <c r="EG356" s="265">
        <v>0</v>
      </c>
      <c r="EH356" s="265">
        <v>0</v>
      </c>
      <c r="EI356" s="265">
        <v>1.8367000000000001E-2</v>
      </c>
      <c r="EJ356" s="265">
        <v>1.0309E-2</v>
      </c>
      <c r="EK356" s="265">
        <v>0</v>
      </c>
      <c r="EL356" s="265">
        <v>1.0416999999999999E-2</v>
      </c>
      <c r="EM356" s="265">
        <v>0</v>
      </c>
      <c r="EN356" s="265">
        <v>0</v>
      </c>
      <c r="EO356" s="265">
        <v>3.7887999999999998E-2</v>
      </c>
      <c r="EP356" s="265">
        <v>1.9311999999999999E-2</v>
      </c>
      <c r="EQ356" s="265">
        <v>9.7400000000000004E-4</v>
      </c>
      <c r="ER356" s="265">
        <v>9.4339999999999995E-4</v>
      </c>
      <c r="ES356" s="265">
        <v>8.8719999999999999E-4</v>
      </c>
      <c r="ET356" s="265">
        <v>9.5799999999999998E-4</v>
      </c>
      <c r="EU356" s="265">
        <v>9.4799999999999995E-4</v>
      </c>
      <c r="EV356" s="265">
        <v>9.5560000000000003E-4</v>
      </c>
      <c r="EW356" s="265">
        <v>8.2680000000000004E-4</v>
      </c>
      <c r="EX356" s="265">
        <v>8.878E-4</v>
      </c>
      <c r="EY356" s="265">
        <v>8.9860000000000005E-4</v>
      </c>
      <c r="EZ356" s="265">
        <v>2.1301E-2</v>
      </c>
      <c r="FA356" s="265">
        <v>1.0357999999999999E-3</v>
      </c>
      <c r="FB356" s="265">
        <v>9.9360000000000008E-4</v>
      </c>
      <c r="FC356" s="265">
        <v>8.9340000000000003E-4</v>
      </c>
      <c r="FD356" s="265">
        <v>1.2206000000000001E-3</v>
      </c>
      <c r="FE356" s="265">
        <v>8.4380000000000002E-4</v>
      </c>
      <c r="FF356" s="265">
        <v>1.1115999999999999E-3</v>
      </c>
      <c r="FG356" s="265">
        <v>1.2306000000000001E-3</v>
      </c>
      <c r="FH356" s="265">
        <v>9.4240000000000003E-4</v>
      </c>
      <c r="FI356" s="265">
        <v>9.5679999999999995E-4</v>
      </c>
      <c r="FJ356" s="265">
        <v>0</v>
      </c>
      <c r="FK356" s="265">
        <v>0</v>
      </c>
      <c r="FL356" s="265">
        <v>9.7391999999999999E-3</v>
      </c>
      <c r="FM356" s="265">
        <v>1.0585000000000001E-2</v>
      </c>
      <c r="FN356" s="265">
        <v>9.7124000000000002E-2</v>
      </c>
      <c r="FO356" s="265">
        <v>0.16600000000000001</v>
      </c>
      <c r="FP356" s="265">
        <v>2.8223000000000002E-2</v>
      </c>
      <c r="FQ356" s="265">
        <v>0.12734999999999999</v>
      </c>
      <c r="FR356" s="265">
        <v>8.2286999999999999E-2</v>
      </c>
      <c r="FS356" s="265">
        <v>7.7099000000000001E-2</v>
      </c>
      <c r="FT356" s="265">
        <v>0.19753000000000001</v>
      </c>
      <c r="FU356" s="265">
        <v>0.19316</v>
      </c>
      <c r="FV356" s="265">
        <v>7.3050000000000004E-2</v>
      </c>
      <c r="FW356" s="265">
        <v>3.3917000000000003E-2</v>
      </c>
      <c r="FX356" s="265">
        <v>0.12651999999999999</v>
      </c>
      <c r="FY356" s="265">
        <v>3.0834E-2</v>
      </c>
      <c r="FZ356" s="265">
        <v>3.3917000000000003E-2</v>
      </c>
      <c r="GA356" s="265">
        <v>0.11487</v>
      </c>
      <c r="GB356" s="265">
        <v>5.5051999999999997E-2</v>
      </c>
      <c r="GC356" s="265">
        <v>5.6517999999999999E-2</v>
      </c>
      <c r="GD356" s="265">
        <v>0.18361</v>
      </c>
      <c r="GE356" s="265">
        <v>9.8625000000000004E-2</v>
      </c>
      <c r="GF356" s="265">
        <v>0.12250999999999999</v>
      </c>
      <c r="GG356" s="265">
        <v>5.1645000000000003E-2</v>
      </c>
      <c r="GH356" s="265">
        <v>6.0978999999999998E-2</v>
      </c>
      <c r="GI356" s="265">
        <v>5.1832999999999997E-2</v>
      </c>
      <c r="GJ356" s="265">
        <v>0.16181999999999999</v>
      </c>
      <c r="GK356" s="265">
        <v>0.17222999999999999</v>
      </c>
      <c r="GL356" s="265">
        <v>8.7122000000000005E-2</v>
      </c>
      <c r="GM356" s="265">
        <v>0.14676</v>
      </c>
      <c r="GN356" s="265">
        <v>8.2255999999999996E-2</v>
      </c>
      <c r="GO356" s="265">
        <v>0.1605</v>
      </c>
      <c r="GP356" s="265">
        <v>0.1158</v>
      </c>
      <c r="GQ356" s="265">
        <v>0.11928999999999999</v>
      </c>
      <c r="GR356" s="265">
        <v>0.11007</v>
      </c>
      <c r="GS356" s="265">
        <v>0.12318999999999999</v>
      </c>
      <c r="GT356" s="265">
        <v>0.11966</v>
      </c>
      <c r="GU356" s="265">
        <v>0.12071</v>
      </c>
      <c r="GV356" s="265">
        <v>0.12091</v>
      </c>
      <c r="GW356" s="265">
        <v>9.0400999999999995E-2</v>
      </c>
      <c r="GX356" s="265">
        <v>0.15593000000000001</v>
      </c>
      <c r="GY356" s="265">
        <v>3.4085999999999998E-2</v>
      </c>
      <c r="GZ356" s="265">
        <v>2.5756000000000001E-2</v>
      </c>
      <c r="HA356" s="265">
        <v>0.14665</v>
      </c>
      <c r="HB356" s="265">
        <v>0.13253999999999999</v>
      </c>
      <c r="HC356" s="265">
        <v>0.11802</v>
      </c>
      <c r="HD356" s="265">
        <v>7.7027999999999999E-2</v>
      </c>
      <c r="HE356" s="265">
        <v>0.15598000000000001</v>
      </c>
      <c r="HF356" s="265">
        <v>6.5714999999999996E-2</v>
      </c>
      <c r="HG356" s="265">
        <v>0.15620999999999999</v>
      </c>
      <c r="HH356" s="265">
        <v>0.16885</v>
      </c>
      <c r="HI356" s="265">
        <v>0.15518000000000001</v>
      </c>
      <c r="HJ356" s="265">
        <v>7.5241000000000002E-2</v>
      </c>
      <c r="HK356" s="265">
        <v>0.18595</v>
      </c>
      <c r="HL356" s="265">
        <v>0.15939</v>
      </c>
      <c r="HM356" s="265">
        <v>0.11842999999999999</v>
      </c>
      <c r="HN356" s="265">
        <v>0.11629</v>
      </c>
      <c r="HO356" s="265">
        <v>0.11659</v>
      </c>
      <c r="HP356" s="265">
        <v>0.12705</v>
      </c>
      <c r="HQ356" s="265">
        <v>7.8626000000000001E-2</v>
      </c>
      <c r="HR356" s="265">
        <v>7.1842000000000003E-2</v>
      </c>
      <c r="HS356" s="265">
        <v>9.7297999999999996E-2</v>
      </c>
      <c r="HT356" s="265">
        <v>7.1087999999999998E-2</v>
      </c>
      <c r="HU356" s="265">
        <v>7.3728000000000002E-2</v>
      </c>
      <c r="HV356" s="265">
        <v>0.11393</v>
      </c>
      <c r="HW356" s="265">
        <v>4.6158999999999999E-2</v>
      </c>
      <c r="HX356" s="265">
        <v>6.9648000000000002E-2</v>
      </c>
      <c r="HY356" s="265">
        <v>3.8620000000000002E-2</v>
      </c>
      <c r="HZ356" s="265">
        <v>8.6732000000000004E-2</v>
      </c>
      <c r="IA356" s="265">
        <v>0.10385999999999999</v>
      </c>
      <c r="IB356" s="265">
        <v>0.10686</v>
      </c>
      <c r="IC356" s="265">
        <v>0.10455</v>
      </c>
      <c r="ID356" s="265">
        <v>0.10661</v>
      </c>
      <c r="IE356" s="265">
        <v>0.10029</v>
      </c>
      <c r="IF356" s="265">
        <v>0.11099000000000001</v>
      </c>
      <c r="IG356" s="265">
        <v>0.1305</v>
      </c>
      <c r="IH356" s="265">
        <v>0.15690000000000001</v>
      </c>
      <c r="II356" s="265">
        <v>7.3763999999999996E-2</v>
      </c>
      <c r="IJ356" s="265">
        <v>8.6446999999999996E-2</v>
      </c>
      <c r="IK356" s="265">
        <v>8.8801000000000005E-2</v>
      </c>
      <c r="IL356" s="265">
        <v>0.14035</v>
      </c>
      <c r="IM356" s="265">
        <v>8.1959000000000004E-2</v>
      </c>
      <c r="IN356" s="265">
        <v>5.8423000000000003E-2</v>
      </c>
      <c r="IO356" s="265">
        <v>1.3332999999999999E-2</v>
      </c>
      <c r="IP356" s="265">
        <v>0.13181999999999999</v>
      </c>
      <c r="IQ356" s="265">
        <v>0.11661000000000001</v>
      </c>
      <c r="IR356" s="265">
        <v>5.3863000000000001E-2</v>
      </c>
      <c r="IS356" s="265">
        <v>0.16857</v>
      </c>
      <c r="IT356" s="265">
        <v>4.6845999999999999E-2</v>
      </c>
      <c r="IU356" s="265">
        <v>0.12587999999999999</v>
      </c>
      <c r="IV356" s="265">
        <v>0.19369</v>
      </c>
      <c r="IW356" s="265">
        <v>9.2007000000000005E-2</v>
      </c>
      <c r="IX356" s="265">
        <v>0.12956999999999999</v>
      </c>
      <c r="IY356" s="265">
        <v>7.4815000000000006E-2</v>
      </c>
      <c r="IZ356" s="265">
        <v>7.2894E-2</v>
      </c>
      <c r="JA356" s="265">
        <v>7.4632000000000004E-2</v>
      </c>
      <c r="JB356" s="265">
        <v>7.1958999999999995E-2</v>
      </c>
      <c r="JC356" s="265">
        <v>7.8167E-2</v>
      </c>
      <c r="JD356" s="265">
        <v>8.1522999999999998E-2</v>
      </c>
      <c r="JE356" s="265">
        <v>0.14874999999999999</v>
      </c>
      <c r="JF356" s="265">
        <v>3.5913E-2</v>
      </c>
      <c r="JG356" s="265">
        <v>0.11219</v>
      </c>
      <c r="JH356" s="265">
        <v>8.3333000000000004E-2</v>
      </c>
      <c r="JI356" s="265">
        <v>6.4893000000000006E-2</v>
      </c>
      <c r="JJ356" s="265">
        <v>6.7743999999999999E-2</v>
      </c>
      <c r="JK356" s="265">
        <v>8.7262999999999993E-2</v>
      </c>
      <c r="JL356" s="265">
        <v>8.8652999999999996E-2</v>
      </c>
      <c r="JM356" s="265">
        <v>0.14921999999999999</v>
      </c>
      <c r="JN356" s="265">
        <v>9.8685999999999996E-2</v>
      </c>
      <c r="JO356" s="265">
        <v>0.11612</v>
      </c>
      <c r="JP356" s="265">
        <v>4.0257000000000001E-2</v>
      </c>
      <c r="JQ356" s="265">
        <v>0.11629</v>
      </c>
      <c r="JR356" s="265">
        <v>9.3316999999999997E-2</v>
      </c>
      <c r="JS356" s="265">
        <v>8.4827E-2</v>
      </c>
      <c r="JT356" s="265">
        <v>2.5330999999999999E-2</v>
      </c>
      <c r="JU356" s="265">
        <v>8.3910999999999999E-2</v>
      </c>
      <c r="JV356" s="265">
        <v>8.3240999999999996E-2</v>
      </c>
      <c r="JW356" s="265">
        <v>0.12024</v>
      </c>
      <c r="JX356" s="265">
        <v>0.11758</v>
      </c>
      <c r="JY356" s="265">
        <v>0.11883000000000001</v>
      </c>
      <c r="JZ356" s="265">
        <v>0.10843999999999999</v>
      </c>
      <c r="KA356" s="265">
        <v>0.17376</v>
      </c>
      <c r="KB356" s="265">
        <v>0.24576000000000001</v>
      </c>
      <c r="KC356" s="265">
        <v>3.6603999999999998E-2</v>
      </c>
      <c r="KD356" s="265">
        <v>2.7185999999999998E-2</v>
      </c>
      <c r="KE356" s="265">
        <v>2.9267999999999999E-2</v>
      </c>
      <c r="KF356" s="265">
        <v>3.2066999999999998E-2</v>
      </c>
      <c r="KG356" s="265">
        <v>3.0674E-2</v>
      </c>
      <c r="KH356" s="265">
        <v>0.12237000000000001</v>
      </c>
      <c r="KI356" s="265">
        <v>8.3974999999999994E-2</v>
      </c>
      <c r="KJ356" s="265">
        <v>8.1887000000000001E-2</v>
      </c>
      <c r="KK356" s="265">
        <v>0.20773</v>
      </c>
      <c r="KL356" s="265">
        <v>0.17351</v>
      </c>
      <c r="KM356" s="265">
        <v>0.84575</v>
      </c>
      <c r="KN356" s="265">
        <v>0.76685999999999999</v>
      </c>
      <c r="KO356" s="265">
        <v>0.67981000000000003</v>
      </c>
      <c r="KP356" s="265">
        <v>4.8842850039720288E-3</v>
      </c>
      <c r="KQ356" s="265">
        <v>0.53654000000000002</v>
      </c>
      <c r="KR356" s="265">
        <v>0.48698999999999998</v>
      </c>
      <c r="KS356" s="265">
        <v>0.44829000000000002</v>
      </c>
      <c r="KT356" s="265">
        <v>0.83760758330567087</v>
      </c>
      <c r="KU356" s="265">
        <v>0.74539</v>
      </c>
      <c r="KV356" s="265">
        <v>0.84328999999999998</v>
      </c>
      <c r="KW356" s="265">
        <v>0.87461999999999995</v>
      </c>
      <c r="KX356" s="265">
        <v>0.9153</v>
      </c>
      <c r="KY356" s="265">
        <v>0.97001999999999999</v>
      </c>
      <c r="KZ356" s="265">
        <v>0.99978999999999996</v>
      </c>
      <c r="LA356" s="265">
        <v>0.96365999999999996</v>
      </c>
      <c r="LB356" s="265">
        <v>0.88766999999999996</v>
      </c>
      <c r="LC356" s="265">
        <v>1</v>
      </c>
      <c r="LD356" s="265">
        <v>0</v>
      </c>
      <c r="LE356" s="265">
        <v>0</v>
      </c>
      <c r="LF356" s="265">
        <v>0</v>
      </c>
      <c r="LG356" s="265">
        <v>0</v>
      </c>
      <c r="LH356" s="431">
        <v>1.1145816097268835E-4</v>
      </c>
      <c r="LI356" s="431">
        <v>8.4674720710609108E-5</v>
      </c>
      <c r="LJ356" s="431">
        <v>1.1919860844500363E-4</v>
      </c>
      <c r="LK356" s="431">
        <v>5.6311731896130368E-5</v>
      </c>
      <c r="LL356" s="431">
        <v>6.7364882852416486E-5</v>
      </c>
      <c r="LM356" s="431">
        <v>4.1809482354437932E-5</v>
      </c>
      <c r="LN356" s="431">
        <v>3.7035875720903277E-5</v>
      </c>
      <c r="LO356" s="431">
        <v>0</v>
      </c>
      <c r="LP356" s="431">
        <v>0</v>
      </c>
      <c r="LQ356" s="431">
        <v>2.2832598460809095E-6</v>
      </c>
      <c r="LR356" s="431">
        <v>1.1389297287678346E-4</v>
      </c>
      <c r="LS356" s="431">
        <v>7.2192626248579472E-5</v>
      </c>
      <c r="LT356" s="431">
        <v>1.1895933857886121E-4</v>
      </c>
      <c r="LU356" s="431">
        <v>3.4524822694947943E-5</v>
      </c>
      <c r="LV356" s="431">
        <v>3.5097167710773647E-5</v>
      </c>
      <c r="LW356" s="431">
        <v>0</v>
      </c>
      <c r="LX356" s="431">
        <v>2.5275203370256349E-5</v>
      </c>
      <c r="LY356" s="431">
        <v>2.0561737983371131E-5</v>
      </c>
      <c r="LZ356" s="431">
        <v>1.5240641369018704E-4</v>
      </c>
      <c r="MA356" s="431">
        <v>8.6934494902379811E-5</v>
      </c>
      <c r="MB356" s="431">
        <v>1.2118482118239626E-4</v>
      </c>
      <c r="MC356" s="431">
        <v>3.3548527426319197E-5</v>
      </c>
      <c r="MD356" s="431">
        <v>4.7797500883461908E-5</v>
      </c>
      <c r="ME356" s="431">
        <v>7.0891670475248247E-5</v>
      </c>
      <c r="MF356" s="431">
        <v>8.9812827354762703E-5</v>
      </c>
      <c r="MG356" s="431">
        <v>7.3083298048004508E-5</v>
      </c>
      <c r="MH356" s="266"/>
      <c r="MI356" s="266"/>
      <c r="MJ356" s="266"/>
      <c r="MK356" s="266"/>
      <c r="ML356" s="266"/>
      <c r="MM356" s="266"/>
      <c r="MN356" s="266"/>
      <c r="MO356" s="266"/>
      <c r="MP356" s="266"/>
      <c r="MQ356" s="266"/>
      <c r="MR356" s="266"/>
      <c r="MS356" s="266"/>
      <c r="MT356" s="266"/>
      <c r="MU356" s="266"/>
      <c r="MV356" s="266"/>
      <c r="MW356" s="266"/>
      <c r="MX356" s="266"/>
      <c r="MY356" s="266"/>
      <c r="MZ356" s="266"/>
      <c r="NA356" s="266"/>
      <c r="NB356" s="266"/>
      <c r="NC356" s="266"/>
      <c r="ND356" s="266"/>
      <c r="NE356" s="266"/>
      <c r="NF356" s="266"/>
      <c r="NG356" s="266"/>
      <c r="NH356" s="266"/>
      <c r="NI356" s="266"/>
      <c r="NJ356" s="266"/>
      <c r="NK356" s="266"/>
      <c r="NL356" s="266"/>
      <c r="NM356" s="266"/>
      <c r="NN356" s="266"/>
      <c r="NO356" s="266"/>
      <c r="NP356" s="266"/>
      <c r="NQ356" s="266"/>
      <c r="NR356" s="266"/>
      <c r="NS356" s="266"/>
      <c r="NT356" s="266"/>
      <c r="NU356" s="266"/>
      <c r="NV356" s="266"/>
      <c r="NW356" s="266"/>
      <c r="NX356" s="266"/>
      <c r="NY356" s="266"/>
      <c r="NZ356" s="266"/>
      <c r="OA356" s="266"/>
      <c r="OB356" s="266"/>
      <c r="OC356" s="266"/>
      <c r="OD356" s="266"/>
      <c r="OE356" s="266"/>
      <c r="OF356" s="266"/>
      <c r="OG356" s="266"/>
      <c r="OH356" s="266"/>
      <c r="OI356" s="266"/>
      <c r="OJ356" s="266"/>
      <c r="OK356" s="266"/>
      <c r="OL356" s="266"/>
      <c r="OM356" s="266"/>
      <c r="ON356" s="267"/>
    </row>
    <row r="357" spans="1:404">
      <c r="A357" s="261">
        <v>732</v>
      </c>
      <c r="B357" s="265">
        <v>1.7448999999999999E-2</v>
      </c>
      <c r="C357" s="265">
        <v>1.5779999999999999E-2</v>
      </c>
      <c r="D357" s="265">
        <v>1.5008000000000001E-2</v>
      </c>
      <c r="E357" s="265">
        <v>1.5786000000000001E-2</v>
      </c>
      <c r="F357" s="265">
        <v>1.6584999999999999E-2</v>
      </c>
      <c r="G357" s="265">
        <v>1.337E-2</v>
      </c>
      <c r="H357" s="265">
        <v>4.9251999999999997E-2</v>
      </c>
      <c r="I357" s="265">
        <v>0.10381</v>
      </c>
      <c r="J357" s="265">
        <v>9.2459E-2</v>
      </c>
      <c r="K357" s="265">
        <v>2.8500000000000001E-3</v>
      </c>
      <c r="L357" s="265">
        <v>3.0479999999999999E-3</v>
      </c>
      <c r="M357" s="265">
        <v>3.6188000000000001E-3</v>
      </c>
      <c r="N357" s="265">
        <v>5.9577999999999999E-2</v>
      </c>
      <c r="O357" s="265">
        <v>3.4160000000000003E-2</v>
      </c>
      <c r="P357" s="265">
        <v>1.2784999999999999E-2</v>
      </c>
      <c r="Q357" s="265">
        <v>6.9454E-3</v>
      </c>
      <c r="R357" s="265">
        <v>1.7534000000000001E-2</v>
      </c>
      <c r="S357" s="265">
        <v>8.0591999999999997E-2</v>
      </c>
      <c r="T357" s="265">
        <v>4.7983999999999999E-2</v>
      </c>
      <c r="U357" s="265">
        <v>6.0922999999999998E-2</v>
      </c>
      <c r="V357" s="265">
        <v>3.8529000000000001E-2</v>
      </c>
      <c r="W357" s="265">
        <v>1.2397999999999999E-2</v>
      </c>
      <c r="X357" s="265">
        <v>1.0463999999999999E-2</v>
      </c>
      <c r="Y357" s="265">
        <v>1.1825E-2</v>
      </c>
      <c r="Z357" s="265">
        <v>5.5707999999999999E-3</v>
      </c>
      <c r="AA357" s="265">
        <v>1.9782999999999999E-2</v>
      </c>
      <c r="AB357" s="265">
        <v>1.3976000000000001E-2</v>
      </c>
      <c r="AC357" s="265">
        <v>0.11008</v>
      </c>
      <c r="AD357" s="265">
        <v>7.3456999999999995E-2</v>
      </c>
      <c r="AE357" s="265">
        <v>3.5964E-3</v>
      </c>
      <c r="AF357" s="265">
        <v>8.7165999999999997E-3</v>
      </c>
      <c r="AG357" s="265">
        <v>7.2480000000000005E-4</v>
      </c>
      <c r="AH357" s="265">
        <v>0</v>
      </c>
      <c r="AI357" s="265">
        <v>2.0041999999999998E-3</v>
      </c>
      <c r="AJ357" s="265">
        <v>1.4760000000000001E-3</v>
      </c>
      <c r="AK357" s="265">
        <v>1.6888000000000001E-3</v>
      </c>
      <c r="AL357" s="265">
        <v>3.0155999999999998E-3</v>
      </c>
      <c r="AM357" s="265">
        <v>9.4780000000000003E-3</v>
      </c>
      <c r="AN357" s="265">
        <v>2.5614000000000001E-3</v>
      </c>
      <c r="AO357" s="265">
        <v>1.892E-3</v>
      </c>
      <c r="AP357" s="265">
        <v>6.2520000000000002E-4</v>
      </c>
      <c r="AQ357" s="265">
        <v>1.851E-3</v>
      </c>
      <c r="AR357" s="265">
        <v>2.8509999999999998E-3</v>
      </c>
      <c r="AS357" s="265">
        <v>1.0068E-3</v>
      </c>
      <c r="AT357" s="265">
        <v>2.3484000000000001E-3</v>
      </c>
      <c r="AU357" s="265">
        <v>5.836E-3</v>
      </c>
      <c r="AV357" s="265">
        <v>4.9708E-3</v>
      </c>
      <c r="AW357" s="265">
        <v>1.7466000000000001E-3</v>
      </c>
      <c r="AX357" s="265">
        <v>2.9202E-3</v>
      </c>
      <c r="AY357" s="265">
        <v>1.9292000000000001E-3</v>
      </c>
      <c r="AZ357" s="265">
        <v>0</v>
      </c>
      <c r="BA357" s="265">
        <v>4.2329999999999998E-3</v>
      </c>
      <c r="BB357" s="265">
        <v>4.2329999999999998E-3</v>
      </c>
      <c r="BC357" s="265">
        <v>4.2294000000000003E-3</v>
      </c>
      <c r="BD357" s="265">
        <v>4.2329999999999998E-3</v>
      </c>
      <c r="BE357" s="265">
        <v>2.6623999999999998E-2</v>
      </c>
      <c r="BF357" s="265">
        <v>2.3640999999999999E-2</v>
      </c>
      <c r="BG357" s="265">
        <v>0.13858999999999999</v>
      </c>
      <c r="BH357" s="265">
        <v>0.13772999999999999</v>
      </c>
      <c r="BI357" s="265">
        <v>0.37544</v>
      </c>
      <c r="BJ357" s="265">
        <v>0.34228999999999998</v>
      </c>
      <c r="BK357" s="265">
        <v>7.2727E-2</v>
      </c>
      <c r="BL357" s="265">
        <v>0.14399999999999999</v>
      </c>
      <c r="BM357" s="265">
        <v>8.5365999999999997E-2</v>
      </c>
      <c r="BN357" s="265">
        <v>0.14953</v>
      </c>
      <c r="BO357" s="265">
        <v>0.16571</v>
      </c>
      <c r="BP357" s="265">
        <v>1.1138E-2</v>
      </c>
      <c r="BQ357" s="265">
        <v>0.10877000000000001</v>
      </c>
      <c r="BR357" s="265">
        <v>0.14351</v>
      </c>
      <c r="BS357" s="265">
        <v>0.10677</v>
      </c>
      <c r="BT357" s="265">
        <v>0.12056</v>
      </c>
      <c r="BU357" s="265">
        <v>1.0519000000000001E-2</v>
      </c>
      <c r="BV357" s="265">
        <v>4.2782000000000002E-3</v>
      </c>
      <c r="BW357" s="265">
        <v>1.5805E-2</v>
      </c>
      <c r="BX357" s="265">
        <v>8.5892E-3</v>
      </c>
      <c r="BY357" s="265">
        <v>0.89929000000000003</v>
      </c>
      <c r="BZ357" s="265">
        <v>0.91161000000000003</v>
      </c>
      <c r="CA357" s="265">
        <v>0.86599999999999999</v>
      </c>
      <c r="CB357" s="265">
        <v>0.98038999999999998</v>
      </c>
      <c r="CC357" s="265">
        <v>0.96855000000000002</v>
      </c>
      <c r="CD357" s="265">
        <v>0.90400999999999998</v>
      </c>
      <c r="CE357" s="265">
        <v>0.84716000000000002</v>
      </c>
      <c r="CF357" s="265">
        <v>0.91147999999999996</v>
      </c>
      <c r="CG357" s="265">
        <v>0.73592999999999997</v>
      </c>
      <c r="CH357" s="265">
        <v>0.87524999999999997</v>
      </c>
      <c r="CI357" s="265">
        <v>0.89298999999999995</v>
      </c>
      <c r="CJ357" s="265">
        <v>0.88797000000000004</v>
      </c>
      <c r="CK357" s="265">
        <v>0.81079000000000001</v>
      </c>
      <c r="CL357" s="265">
        <v>0.93359999999999999</v>
      </c>
      <c r="CM357" s="265">
        <v>1.8162000000000001E-2</v>
      </c>
      <c r="CN357" s="265">
        <v>1.0101000000000001E-2</v>
      </c>
      <c r="CO357" s="265">
        <v>2.4361000000000001E-2</v>
      </c>
      <c r="CP357" s="265">
        <v>1.6857E-2</v>
      </c>
      <c r="CQ357" s="265">
        <v>1.6055E-2</v>
      </c>
      <c r="CR357" s="265">
        <v>0.01</v>
      </c>
      <c r="CS357" s="265">
        <v>1.0204E-2</v>
      </c>
      <c r="CT357" s="265">
        <v>1.0309E-2</v>
      </c>
      <c r="CU357" s="265">
        <v>0.01</v>
      </c>
      <c r="CV357" s="265">
        <v>2.1315000000000001E-2</v>
      </c>
      <c r="CW357" s="265">
        <v>2.0202000000000001E-2</v>
      </c>
      <c r="CX357" s="265">
        <v>1.0309E-2</v>
      </c>
      <c r="CY357" s="265">
        <v>2.0618999999999998E-2</v>
      </c>
      <c r="CZ357" s="265">
        <v>4.7523999999999997E-2</v>
      </c>
      <c r="DA357" s="265">
        <v>3.2127000000000003E-2</v>
      </c>
      <c r="DB357" s="265">
        <v>0</v>
      </c>
      <c r="DC357" s="265">
        <v>0</v>
      </c>
      <c r="DD357" s="265">
        <v>0</v>
      </c>
      <c r="DE357" s="265">
        <v>1.0309E-2</v>
      </c>
      <c r="DF357" s="265">
        <v>9.2E-6</v>
      </c>
      <c r="DG357" s="265">
        <v>1.7399999999999999E-5</v>
      </c>
      <c r="DH357" s="265">
        <v>9.7429999999999999E-3</v>
      </c>
      <c r="DI357" s="265">
        <v>0</v>
      </c>
      <c r="DJ357" s="265">
        <v>0</v>
      </c>
      <c r="DK357" s="265">
        <v>0</v>
      </c>
      <c r="DL357" s="265">
        <v>0</v>
      </c>
      <c r="DM357" s="265">
        <v>7.7399999999999998E-5</v>
      </c>
      <c r="DN357" s="265">
        <v>0</v>
      </c>
      <c r="DO357" s="265">
        <v>0</v>
      </c>
      <c r="DP357" s="265">
        <v>0</v>
      </c>
      <c r="DQ357" s="265">
        <v>0</v>
      </c>
      <c r="DR357" s="265">
        <v>3.058E-3</v>
      </c>
      <c r="DS357" s="265">
        <v>5.2072000000000004E-3</v>
      </c>
      <c r="DT357" s="265">
        <v>6.3022E-3</v>
      </c>
      <c r="DU357" s="265">
        <v>0</v>
      </c>
      <c r="DV357" s="265">
        <v>0</v>
      </c>
      <c r="DW357" s="265">
        <v>0</v>
      </c>
      <c r="DX357" s="265">
        <v>3.6446E-3</v>
      </c>
      <c r="DY357" s="265">
        <v>2.6572000000000002E-3</v>
      </c>
      <c r="DZ357" s="265">
        <v>0</v>
      </c>
      <c r="EA357" s="265">
        <v>0</v>
      </c>
      <c r="EB357" s="265">
        <v>0</v>
      </c>
      <c r="EC357" s="265">
        <v>0</v>
      </c>
      <c r="ED357" s="265">
        <v>0</v>
      </c>
      <c r="EE357" s="265">
        <v>0</v>
      </c>
      <c r="EF357" s="265">
        <v>9.3360000000000003E-4</v>
      </c>
      <c r="EG357" s="265">
        <v>0</v>
      </c>
      <c r="EH357" s="265">
        <v>0</v>
      </c>
      <c r="EI357" s="265">
        <v>1.6326E-2</v>
      </c>
      <c r="EJ357" s="265">
        <v>1.0309E-2</v>
      </c>
      <c r="EK357" s="265">
        <v>0</v>
      </c>
      <c r="EL357" s="265">
        <v>1.0416999999999999E-2</v>
      </c>
      <c r="EM357" s="265">
        <v>0</v>
      </c>
      <c r="EN357" s="265">
        <v>0</v>
      </c>
      <c r="EO357" s="265">
        <v>3.7469000000000002E-2</v>
      </c>
      <c r="EP357" s="265">
        <v>1.8756999999999999E-2</v>
      </c>
      <c r="EQ357" s="265">
        <v>9.7400000000000004E-4</v>
      </c>
      <c r="ER357" s="265">
        <v>9.5180000000000004E-4</v>
      </c>
      <c r="ES357" s="265">
        <v>8.8440000000000003E-4</v>
      </c>
      <c r="ET357" s="265">
        <v>9.3700000000000001E-4</v>
      </c>
      <c r="EU357" s="265">
        <v>9.4600000000000001E-4</v>
      </c>
      <c r="EV357" s="265">
        <v>9.2020000000000003E-4</v>
      </c>
      <c r="EW357" s="265">
        <v>8.296E-4</v>
      </c>
      <c r="EX357" s="265">
        <v>8.9360000000000004E-4</v>
      </c>
      <c r="EY357" s="265">
        <v>8.4619999999999997E-4</v>
      </c>
      <c r="EZ357" s="265">
        <v>2.0722999999999998E-2</v>
      </c>
      <c r="FA357" s="265">
        <v>1.0235999999999999E-3</v>
      </c>
      <c r="FB357" s="265">
        <v>9.7320000000000002E-4</v>
      </c>
      <c r="FC357" s="265">
        <v>8.9179999999999999E-4</v>
      </c>
      <c r="FD357" s="265">
        <v>1.1831999999999999E-3</v>
      </c>
      <c r="FE357" s="265">
        <v>8.3259999999999996E-4</v>
      </c>
      <c r="FF357" s="265">
        <v>1.0832000000000001E-3</v>
      </c>
      <c r="FG357" s="265">
        <v>1.2122000000000001E-3</v>
      </c>
      <c r="FH357" s="265">
        <v>9.3479999999999995E-4</v>
      </c>
      <c r="FI357" s="265">
        <v>9.3260000000000001E-4</v>
      </c>
      <c r="FJ357" s="265">
        <v>0</v>
      </c>
      <c r="FK357" s="265">
        <v>0</v>
      </c>
      <c r="FL357" s="265">
        <v>9.3583999999999994E-3</v>
      </c>
      <c r="FM357" s="265">
        <v>1.0208999999999999E-2</v>
      </c>
      <c r="FN357" s="265">
        <v>9.3759999999999996E-2</v>
      </c>
      <c r="FO357" s="265">
        <v>0.16200000000000001</v>
      </c>
      <c r="FP357" s="265">
        <v>2.7467999999999999E-2</v>
      </c>
      <c r="FQ357" s="265">
        <v>0.12363</v>
      </c>
      <c r="FR357" s="265">
        <v>7.9608999999999999E-2</v>
      </c>
      <c r="FS357" s="265">
        <v>7.4844999999999995E-2</v>
      </c>
      <c r="FT357" s="265">
        <v>0.19212000000000001</v>
      </c>
      <c r="FU357" s="265">
        <v>0.18792</v>
      </c>
      <c r="FV357" s="265">
        <v>7.1652999999999994E-2</v>
      </c>
      <c r="FW357" s="265">
        <v>3.3059999999999999E-2</v>
      </c>
      <c r="FX357" s="265">
        <v>0.12324</v>
      </c>
      <c r="FY357" s="265">
        <v>3.0089999999999999E-2</v>
      </c>
      <c r="FZ357" s="265">
        <v>3.3059999999999999E-2</v>
      </c>
      <c r="GA357" s="265">
        <v>0.11178</v>
      </c>
      <c r="GB357" s="265">
        <v>5.3608000000000003E-2</v>
      </c>
      <c r="GC357" s="265">
        <v>5.4876000000000001E-2</v>
      </c>
      <c r="GD357" s="265">
        <v>0.17845</v>
      </c>
      <c r="GE357" s="265">
        <v>9.5800999999999997E-2</v>
      </c>
      <c r="GF357" s="265">
        <v>0.11919</v>
      </c>
      <c r="GG357" s="265">
        <v>5.0484000000000001E-2</v>
      </c>
      <c r="GH357" s="265">
        <v>5.9672999999999997E-2</v>
      </c>
      <c r="GI357" s="265">
        <v>5.0642E-2</v>
      </c>
      <c r="GJ357" s="265">
        <v>0.15756000000000001</v>
      </c>
      <c r="GK357" s="265">
        <v>0.16750999999999999</v>
      </c>
      <c r="GL357" s="265">
        <v>8.4903999999999993E-2</v>
      </c>
      <c r="GM357" s="265">
        <v>0.14269999999999999</v>
      </c>
      <c r="GN357" s="265">
        <v>8.0543000000000003E-2</v>
      </c>
      <c r="GO357" s="265">
        <v>0.15679999999999999</v>
      </c>
      <c r="GP357" s="265">
        <v>0.11273</v>
      </c>
      <c r="GQ357" s="265">
        <v>0.11611</v>
      </c>
      <c r="GR357" s="265">
        <v>0.10718999999999999</v>
      </c>
      <c r="GS357" s="265">
        <v>0.11992999999999999</v>
      </c>
      <c r="GT357" s="265">
        <v>0.11645999999999999</v>
      </c>
      <c r="GU357" s="265">
        <v>0.11744</v>
      </c>
      <c r="GV357" s="265">
        <v>0.11758</v>
      </c>
      <c r="GW357" s="265">
        <v>8.7800000000000003E-2</v>
      </c>
      <c r="GX357" s="265">
        <v>0.15165999999999999</v>
      </c>
      <c r="GY357" s="265">
        <v>3.3182999999999997E-2</v>
      </c>
      <c r="GZ357" s="265">
        <v>2.5087999999999999E-2</v>
      </c>
      <c r="HA357" s="265">
        <v>0.14277999999999999</v>
      </c>
      <c r="HB357" s="265">
        <v>0.12936</v>
      </c>
      <c r="HC357" s="265">
        <v>0.11567</v>
      </c>
      <c r="HD357" s="265">
        <v>7.4893000000000001E-2</v>
      </c>
      <c r="HE357" s="265">
        <v>0.15171000000000001</v>
      </c>
      <c r="HF357" s="265">
        <v>6.4099000000000003E-2</v>
      </c>
      <c r="HG357" s="265">
        <v>0.15190999999999999</v>
      </c>
      <c r="HH357" s="265">
        <v>0.16136</v>
      </c>
      <c r="HI357" s="265">
        <v>0.15090000000000001</v>
      </c>
      <c r="HJ357" s="265">
        <v>7.374E-2</v>
      </c>
      <c r="HK357" s="265">
        <v>0.18189</v>
      </c>
      <c r="HL357" s="265">
        <v>0.15558</v>
      </c>
      <c r="HM357" s="265">
        <v>0.11526</v>
      </c>
      <c r="HN357" s="265">
        <v>0.11355999999999999</v>
      </c>
      <c r="HO357" s="265">
        <v>0.11382</v>
      </c>
      <c r="HP357" s="265">
        <v>0.12367</v>
      </c>
      <c r="HQ357" s="265">
        <v>7.6980999999999994E-2</v>
      </c>
      <c r="HR357" s="265">
        <v>7.0041000000000006E-2</v>
      </c>
      <c r="HS357" s="265">
        <v>9.4837000000000005E-2</v>
      </c>
      <c r="HT357" s="265">
        <v>6.9606000000000001E-2</v>
      </c>
      <c r="HU357" s="265">
        <v>7.2318999999999994E-2</v>
      </c>
      <c r="HV357" s="265">
        <v>0.11083999999999999</v>
      </c>
      <c r="HW357" s="265">
        <v>4.4679000000000003E-2</v>
      </c>
      <c r="HX357" s="265">
        <v>6.7452999999999999E-2</v>
      </c>
      <c r="HY357" s="265">
        <v>3.7802000000000002E-2</v>
      </c>
      <c r="HZ357" s="265">
        <v>8.4945999999999994E-2</v>
      </c>
      <c r="IA357" s="265">
        <v>0.10125000000000001</v>
      </c>
      <c r="IB357" s="265">
        <v>0.10419</v>
      </c>
      <c r="IC357" s="265">
        <v>0.10196</v>
      </c>
      <c r="ID357" s="265">
        <v>0.10392</v>
      </c>
      <c r="IE357" s="265">
        <v>9.7731999999999999E-2</v>
      </c>
      <c r="IF357" s="265">
        <v>0.10836999999999999</v>
      </c>
      <c r="IG357" s="265">
        <v>0.12705</v>
      </c>
      <c r="IH357" s="265">
        <v>0.15271999999999999</v>
      </c>
      <c r="II357" s="265">
        <v>7.1862999999999996E-2</v>
      </c>
      <c r="IJ357" s="265">
        <v>8.3914000000000002E-2</v>
      </c>
      <c r="IK357" s="265">
        <v>8.6054000000000005E-2</v>
      </c>
      <c r="IL357" s="265">
        <v>0.13644999999999999</v>
      </c>
      <c r="IM357" s="265">
        <v>7.9934000000000005E-2</v>
      </c>
      <c r="IN357" s="265">
        <v>5.6776E-2</v>
      </c>
      <c r="IO357" s="265">
        <v>1.2873000000000001E-2</v>
      </c>
      <c r="IP357" s="265">
        <v>0.12858</v>
      </c>
      <c r="IQ357" s="265">
        <v>0.11352</v>
      </c>
      <c r="IR357" s="265">
        <v>5.2587000000000002E-2</v>
      </c>
      <c r="IS357" s="265">
        <v>0.16400000000000001</v>
      </c>
      <c r="IT357" s="265">
        <v>4.5615000000000003E-2</v>
      </c>
      <c r="IU357" s="265">
        <v>0.12252</v>
      </c>
      <c r="IV357" s="265">
        <v>0.18814</v>
      </c>
      <c r="IW357" s="265">
        <v>8.9469999999999994E-2</v>
      </c>
      <c r="IX357" s="265">
        <v>0.1265</v>
      </c>
      <c r="IY357" s="265">
        <v>7.2998999999999994E-2</v>
      </c>
      <c r="IZ357" s="265">
        <v>7.1140999999999996E-2</v>
      </c>
      <c r="JA357" s="265">
        <v>7.2843000000000005E-2</v>
      </c>
      <c r="JB357" s="265">
        <v>7.0224999999999996E-2</v>
      </c>
      <c r="JC357" s="265">
        <v>7.6452999999999993E-2</v>
      </c>
      <c r="JD357" s="265">
        <v>7.9288999999999998E-2</v>
      </c>
      <c r="JE357" s="265">
        <v>0.14471000000000001</v>
      </c>
      <c r="JF357" s="265">
        <v>3.5041999999999997E-2</v>
      </c>
      <c r="JG357" s="265">
        <v>0.10928</v>
      </c>
      <c r="JH357" s="265">
        <v>8.1040000000000001E-2</v>
      </c>
      <c r="JI357" s="265">
        <v>6.3385999999999998E-2</v>
      </c>
      <c r="JJ357" s="265">
        <v>6.6209000000000004E-2</v>
      </c>
      <c r="JK357" s="265">
        <v>8.5302000000000003E-2</v>
      </c>
      <c r="JL357" s="265">
        <v>8.6695999999999995E-2</v>
      </c>
      <c r="JM357" s="265">
        <v>0.14580000000000001</v>
      </c>
      <c r="JN357" s="265">
        <v>9.6048999999999995E-2</v>
      </c>
      <c r="JO357" s="265">
        <v>0.11311</v>
      </c>
      <c r="JP357" s="265">
        <v>3.9171999999999998E-2</v>
      </c>
      <c r="JQ357" s="265">
        <v>0.11305</v>
      </c>
      <c r="JR357" s="265">
        <v>9.0578000000000006E-2</v>
      </c>
      <c r="JS357" s="265">
        <v>8.2667000000000004E-2</v>
      </c>
      <c r="JT357" s="265">
        <v>2.4646000000000001E-2</v>
      </c>
      <c r="JU357" s="265">
        <v>8.2277000000000003E-2</v>
      </c>
      <c r="JV357" s="265">
        <v>8.0642000000000005E-2</v>
      </c>
      <c r="JW357" s="265">
        <v>0.11635</v>
      </c>
      <c r="JX357" s="265">
        <v>0.11428000000000001</v>
      </c>
      <c r="JY357" s="265">
        <v>0.11552999999999999</v>
      </c>
      <c r="JZ357" s="265">
        <v>0.1021</v>
      </c>
      <c r="KA357" s="265">
        <v>0.1694</v>
      </c>
      <c r="KB357" s="265">
        <v>0.2394</v>
      </c>
      <c r="KC357" s="265">
        <v>3.5631000000000003E-2</v>
      </c>
      <c r="KD357" s="265">
        <v>2.6485000000000002E-2</v>
      </c>
      <c r="KE357" s="265">
        <v>2.8500999999999999E-2</v>
      </c>
      <c r="KF357" s="265">
        <v>3.1219E-2</v>
      </c>
      <c r="KG357" s="265">
        <v>2.9839000000000001E-2</v>
      </c>
      <c r="KH357" s="265">
        <v>0.11985</v>
      </c>
      <c r="KI357" s="265">
        <v>8.1392999999999993E-2</v>
      </c>
      <c r="KJ357" s="265">
        <v>7.9436000000000007E-2</v>
      </c>
      <c r="KK357" s="265">
        <v>0.20235</v>
      </c>
      <c r="KL357" s="265">
        <v>0.16849</v>
      </c>
      <c r="KM357" s="265">
        <v>0.85163999999999995</v>
      </c>
      <c r="KN357" s="265">
        <v>0.77232999999999996</v>
      </c>
      <c r="KO357" s="265">
        <v>0.68474999999999997</v>
      </c>
      <c r="KP357" s="265">
        <v>4.9209854566060404E-3</v>
      </c>
      <c r="KQ357" s="265">
        <v>0.54056000000000004</v>
      </c>
      <c r="KR357" s="265">
        <v>0.49069000000000002</v>
      </c>
      <c r="KS357" s="265">
        <v>0.45172000000000001</v>
      </c>
      <c r="KT357" s="265">
        <v>0.83992003023126705</v>
      </c>
      <c r="KU357" s="265">
        <v>0.75034999999999996</v>
      </c>
      <c r="KV357" s="265">
        <v>0.84660999999999997</v>
      </c>
      <c r="KW357" s="265">
        <v>0.87736000000000003</v>
      </c>
      <c r="KX357" s="265">
        <v>0.91725999999999996</v>
      </c>
      <c r="KY357" s="265">
        <v>0.97085999999999995</v>
      </c>
      <c r="KZ357" s="265">
        <v>0.99972000000000005</v>
      </c>
      <c r="LA357" s="265">
        <v>0.96289999999999998</v>
      </c>
      <c r="LB357" s="265">
        <v>0.88646999999999998</v>
      </c>
      <c r="LC357" s="265">
        <v>1</v>
      </c>
      <c r="LD357" s="265">
        <v>0</v>
      </c>
      <c r="LE357" s="265">
        <v>0</v>
      </c>
      <c r="LF357" s="265">
        <v>0</v>
      </c>
      <c r="LG357" s="265">
        <v>0</v>
      </c>
      <c r="LH357" s="431">
        <v>1.1113697837572545E-4</v>
      </c>
      <c r="LI357" s="431">
        <v>8.9152745204046369E-5</v>
      </c>
      <c r="LJ357" s="431">
        <v>1.1806082329712808E-4</v>
      </c>
      <c r="LK357" s="431">
        <v>5.4870830354047939E-5</v>
      </c>
      <c r="LL357" s="431">
        <v>6.5391213865950704E-5</v>
      </c>
      <c r="LM357" s="431">
        <v>3.2457239285577089E-5</v>
      </c>
      <c r="LN357" s="431">
        <v>3.3378037187503651E-5</v>
      </c>
      <c r="LO357" s="431">
        <v>0</v>
      </c>
      <c r="LP357" s="431">
        <v>0</v>
      </c>
      <c r="LQ357" s="431">
        <v>0</v>
      </c>
      <c r="LR357" s="431">
        <v>1.1019820522051305E-4</v>
      </c>
      <c r="LS357" s="431">
        <v>6.9594854721799493E-5</v>
      </c>
      <c r="LT357" s="431">
        <v>1.1545198503881693E-4</v>
      </c>
      <c r="LU357" s="431">
        <v>3.347612073412165E-5</v>
      </c>
      <c r="LV357" s="431">
        <v>3.9198494050651789E-5</v>
      </c>
      <c r="LW357" s="431">
        <v>0</v>
      </c>
      <c r="LX357" s="431">
        <v>3.1208608561428264E-5</v>
      </c>
      <c r="LY357" s="431">
        <v>9.579563993611373E-6</v>
      </c>
      <c r="LZ357" s="431">
        <v>1.4840588846709579E-4</v>
      </c>
      <c r="MA357" s="431">
        <v>8.8319728092756122E-5</v>
      </c>
      <c r="MB357" s="431">
        <v>1.1289248504908755E-4</v>
      </c>
      <c r="MC357" s="431">
        <v>3.1395589758176357E-5</v>
      </c>
      <c r="MD357" s="431">
        <v>3.8588168536080047E-5</v>
      </c>
      <c r="ME357" s="431">
        <v>6.4838575781323016E-5</v>
      </c>
      <c r="MF357" s="431">
        <v>8.1806807429529727E-5</v>
      </c>
      <c r="MG357" s="431">
        <v>7.6561686000786722E-5</v>
      </c>
      <c r="MH357" s="266"/>
      <c r="MI357" s="266"/>
      <c r="MJ357" s="266"/>
      <c r="MK357" s="266"/>
      <c r="ML357" s="266"/>
      <c r="MM357" s="266"/>
      <c r="MN357" s="266"/>
      <c r="MO357" s="266"/>
      <c r="MP357" s="266"/>
      <c r="MQ357" s="266"/>
      <c r="MR357" s="266"/>
      <c r="MS357" s="266"/>
      <c r="MT357" s="266"/>
      <c r="MU357" s="266"/>
      <c r="MV357" s="266"/>
      <c r="MW357" s="266"/>
      <c r="MX357" s="266"/>
      <c r="MY357" s="266"/>
      <c r="MZ357" s="266"/>
      <c r="NA357" s="266"/>
      <c r="NB357" s="266"/>
      <c r="NC357" s="266"/>
      <c r="ND357" s="266"/>
      <c r="NE357" s="266"/>
      <c r="NF357" s="266"/>
      <c r="NG357" s="266"/>
      <c r="NH357" s="266"/>
      <c r="NI357" s="266"/>
      <c r="NJ357" s="266"/>
      <c r="NK357" s="266"/>
      <c r="NL357" s="266"/>
      <c r="NM357" s="266"/>
      <c r="NN357" s="266"/>
      <c r="NO357" s="266"/>
      <c r="NP357" s="266"/>
      <c r="NQ357" s="266"/>
      <c r="NR357" s="266"/>
      <c r="NS357" s="266"/>
      <c r="NT357" s="266"/>
      <c r="NU357" s="266"/>
      <c r="NV357" s="266"/>
      <c r="NW357" s="266"/>
      <c r="NX357" s="266"/>
      <c r="NY357" s="266"/>
      <c r="NZ357" s="266"/>
      <c r="OA357" s="266"/>
      <c r="OB357" s="266"/>
      <c r="OC357" s="266"/>
      <c r="OD357" s="266"/>
      <c r="OE357" s="266"/>
      <c r="OF357" s="266"/>
      <c r="OG357" s="266"/>
      <c r="OH357" s="266"/>
      <c r="OI357" s="266"/>
      <c r="OJ357" s="266"/>
      <c r="OK357" s="266"/>
      <c r="OL357" s="266"/>
      <c r="OM357" s="266"/>
      <c r="ON357" s="267"/>
    </row>
    <row r="358" spans="1:404">
      <c r="A358" s="261">
        <v>733</v>
      </c>
      <c r="B358" s="265">
        <v>1.7357000000000001E-2</v>
      </c>
      <c r="C358" s="265">
        <v>1.5665999999999999E-2</v>
      </c>
      <c r="D358" s="265">
        <v>1.482E-2</v>
      </c>
      <c r="E358" s="265">
        <v>1.5587999999999999E-2</v>
      </c>
      <c r="F358" s="265">
        <v>1.6535999999999999E-2</v>
      </c>
      <c r="G358" s="265">
        <v>1.3309E-2</v>
      </c>
      <c r="H358" s="265">
        <v>4.8391999999999998E-2</v>
      </c>
      <c r="I358" s="265">
        <v>0.10205</v>
      </c>
      <c r="J358" s="265">
        <v>9.0864E-2</v>
      </c>
      <c r="K358" s="265">
        <v>2.8500000000000001E-3</v>
      </c>
      <c r="L358" s="265">
        <v>2.993E-3</v>
      </c>
      <c r="M358" s="265">
        <v>3.5312E-3</v>
      </c>
      <c r="N358" s="265">
        <v>5.7704999999999999E-2</v>
      </c>
      <c r="O358" s="265">
        <v>3.0727000000000001E-2</v>
      </c>
      <c r="P358" s="265">
        <v>1.2626E-2</v>
      </c>
      <c r="Q358" s="265">
        <v>6.6725999999999999E-3</v>
      </c>
      <c r="R358" s="265">
        <v>1.7097000000000001E-2</v>
      </c>
      <c r="S358" s="265">
        <v>8.0079999999999998E-2</v>
      </c>
      <c r="T358" s="265">
        <v>4.7857999999999998E-2</v>
      </c>
      <c r="U358" s="265">
        <v>6.2420000000000003E-2</v>
      </c>
      <c r="V358" s="265">
        <v>3.8216E-2</v>
      </c>
      <c r="W358" s="265">
        <v>1.2194E-2</v>
      </c>
      <c r="X358" s="265">
        <v>1.0071999999999999E-2</v>
      </c>
      <c r="Y358" s="265">
        <v>1.2033E-2</v>
      </c>
      <c r="Z358" s="265">
        <v>5.9401999999999996E-3</v>
      </c>
      <c r="AA358" s="265">
        <v>1.9465E-2</v>
      </c>
      <c r="AB358" s="265">
        <v>1.3507E-2</v>
      </c>
      <c r="AC358" s="265">
        <v>0.10824</v>
      </c>
      <c r="AD358" s="265">
        <v>7.2021000000000002E-2</v>
      </c>
      <c r="AE358" s="265">
        <v>2.3976000000000002E-3</v>
      </c>
      <c r="AF358" s="265">
        <v>7.7613999999999999E-3</v>
      </c>
      <c r="AG358" s="265">
        <v>1.0872E-3</v>
      </c>
      <c r="AH358" s="265">
        <v>0</v>
      </c>
      <c r="AI358" s="265">
        <v>1.8707999999999999E-3</v>
      </c>
      <c r="AJ358" s="265">
        <v>2.2139999999999998E-3</v>
      </c>
      <c r="AK358" s="265">
        <v>1.4442000000000001E-3</v>
      </c>
      <c r="AL358" s="265">
        <v>2.9134E-3</v>
      </c>
      <c r="AM358" s="265">
        <v>7.1970000000000003E-3</v>
      </c>
      <c r="AN358" s="265">
        <v>2.3876000000000001E-3</v>
      </c>
      <c r="AO358" s="265">
        <v>1.7229999999999999E-3</v>
      </c>
      <c r="AP358" s="265">
        <v>9.3780000000000003E-4</v>
      </c>
      <c r="AQ358" s="265">
        <v>1.4909999999999999E-3</v>
      </c>
      <c r="AR358" s="265">
        <v>2.7000000000000001E-3</v>
      </c>
      <c r="AS358" s="265">
        <v>1.5102E-3</v>
      </c>
      <c r="AT358" s="265">
        <v>2.1676E-3</v>
      </c>
      <c r="AU358" s="265">
        <v>6.0280000000000004E-3</v>
      </c>
      <c r="AV358" s="265">
        <v>5.1621999999999996E-3</v>
      </c>
      <c r="AW358" s="265">
        <v>1.1643999999999999E-3</v>
      </c>
      <c r="AX358" s="265">
        <v>1.9468E-3</v>
      </c>
      <c r="AY358" s="265">
        <v>2.8938000000000002E-3</v>
      </c>
      <c r="AZ358" s="265">
        <v>0</v>
      </c>
      <c r="BA358" s="265">
        <v>4.0090000000000004E-3</v>
      </c>
      <c r="BB358" s="265">
        <v>4.0090000000000004E-3</v>
      </c>
      <c r="BC358" s="265">
        <v>4.0055999999999998E-3</v>
      </c>
      <c r="BD358" s="265">
        <v>4.0090000000000004E-3</v>
      </c>
      <c r="BE358" s="265">
        <v>2.6717000000000001E-2</v>
      </c>
      <c r="BF358" s="265">
        <v>2.3566E-2</v>
      </c>
      <c r="BG358" s="265">
        <v>0.13896</v>
      </c>
      <c r="BH358" s="265">
        <v>0.13877999999999999</v>
      </c>
      <c r="BI358" s="265">
        <v>0.37430000000000002</v>
      </c>
      <c r="BJ358" s="265">
        <v>0.34126000000000001</v>
      </c>
      <c r="BK358" s="265">
        <v>7.0129999999999998E-2</v>
      </c>
      <c r="BL358" s="265">
        <v>0.14223</v>
      </c>
      <c r="BM358" s="265">
        <v>8.5365999999999997E-2</v>
      </c>
      <c r="BN358" s="265">
        <v>0.15021999999999999</v>
      </c>
      <c r="BO358" s="265">
        <v>0.16286</v>
      </c>
      <c r="BP358" s="265">
        <v>1.1086E-2</v>
      </c>
      <c r="BQ358" s="265">
        <v>0.10833</v>
      </c>
      <c r="BR358" s="265">
        <v>0.14246</v>
      </c>
      <c r="BS358" s="265">
        <v>0.10616</v>
      </c>
      <c r="BT358" s="265">
        <v>0.11928999999999999</v>
      </c>
      <c r="BU358" s="265">
        <v>1.0389000000000001E-2</v>
      </c>
      <c r="BV358" s="265">
        <v>4.4888000000000003E-3</v>
      </c>
      <c r="BW358" s="265">
        <v>1.5963999999999999E-2</v>
      </c>
      <c r="BX358" s="265">
        <v>8.3268000000000005E-3</v>
      </c>
      <c r="BY358" s="265">
        <v>0.90105999999999997</v>
      </c>
      <c r="BZ358" s="265">
        <v>0.91422000000000003</v>
      </c>
      <c r="CA358" s="265">
        <v>0.86399999999999999</v>
      </c>
      <c r="CB358" s="265">
        <v>0.98179000000000005</v>
      </c>
      <c r="CC358" s="265">
        <v>0.96653</v>
      </c>
      <c r="CD358" s="265">
        <v>0.90627999999999997</v>
      </c>
      <c r="CE358" s="265">
        <v>0.84814999999999996</v>
      </c>
      <c r="CF358" s="265">
        <v>0.91346000000000005</v>
      </c>
      <c r="CG358" s="265">
        <v>0.70401000000000002</v>
      </c>
      <c r="CH358" s="265">
        <v>0.87736000000000003</v>
      </c>
      <c r="CI358" s="265">
        <v>0.89524000000000004</v>
      </c>
      <c r="CJ358" s="265">
        <v>0.89051000000000002</v>
      </c>
      <c r="CK358" s="265">
        <v>0.77807999999999999</v>
      </c>
      <c r="CL358" s="265">
        <v>0.93833</v>
      </c>
      <c r="CM358" s="265">
        <v>1.7391E-2</v>
      </c>
      <c r="CN358" s="265">
        <v>1.0101000000000001E-2</v>
      </c>
      <c r="CO358" s="265">
        <v>2.3956999999999999E-2</v>
      </c>
      <c r="CP358" s="265">
        <v>1.6895E-2</v>
      </c>
      <c r="CQ358" s="265">
        <v>1.6091999999999999E-2</v>
      </c>
      <c r="CR358" s="265">
        <v>0.01</v>
      </c>
      <c r="CS358" s="265">
        <v>1.0204E-2</v>
      </c>
      <c r="CT358" s="265">
        <v>1.0309E-2</v>
      </c>
      <c r="CU358" s="265">
        <v>0.01</v>
      </c>
      <c r="CV358" s="265">
        <v>2.1009E-2</v>
      </c>
      <c r="CW358" s="265">
        <v>2.0202000000000001E-2</v>
      </c>
      <c r="CX358" s="265">
        <v>1.0309E-2</v>
      </c>
      <c r="CY358" s="265">
        <v>2.0618999999999998E-2</v>
      </c>
      <c r="CZ358" s="265">
        <v>4.6601999999999998E-2</v>
      </c>
      <c r="DA358" s="265">
        <v>3.1088999999999999E-2</v>
      </c>
      <c r="DB358" s="265">
        <v>0</v>
      </c>
      <c r="DC358" s="265">
        <v>0</v>
      </c>
      <c r="DD358" s="265">
        <v>0</v>
      </c>
      <c r="DE358" s="265">
        <v>1.0309E-2</v>
      </c>
      <c r="DF358" s="265">
        <v>8.8000000000000004E-6</v>
      </c>
      <c r="DG358" s="265">
        <v>1.66E-5</v>
      </c>
      <c r="DH358" s="265">
        <v>9.8180000000000003E-3</v>
      </c>
      <c r="DI358" s="265">
        <v>0</v>
      </c>
      <c r="DJ358" s="265">
        <v>0</v>
      </c>
      <c r="DK358" s="265">
        <v>0</v>
      </c>
      <c r="DL358" s="265">
        <v>0</v>
      </c>
      <c r="DM358" s="265">
        <v>5.66E-5</v>
      </c>
      <c r="DN358" s="265">
        <v>0</v>
      </c>
      <c r="DO358" s="265">
        <v>0</v>
      </c>
      <c r="DP358" s="265">
        <v>0</v>
      </c>
      <c r="DQ358" s="265">
        <v>0</v>
      </c>
      <c r="DR358" s="265">
        <v>2.9919999999999999E-3</v>
      </c>
      <c r="DS358" s="265">
        <v>4.8608000000000002E-3</v>
      </c>
      <c r="DT358" s="265">
        <v>6.0477999999999999E-3</v>
      </c>
      <c r="DU358" s="265">
        <v>0</v>
      </c>
      <c r="DV358" s="265">
        <v>0</v>
      </c>
      <c r="DW358" s="265">
        <v>0</v>
      </c>
      <c r="DX358" s="265">
        <v>3.0853999999999999E-3</v>
      </c>
      <c r="DY358" s="265">
        <v>3.2748E-3</v>
      </c>
      <c r="DZ358" s="265">
        <v>0</v>
      </c>
      <c r="EA358" s="265">
        <v>0</v>
      </c>
      <c r="EB358" s="265">
        <v>0</v>
      </c>
      <c r="EC358" s="265">
        <v>0</v>
      </c>
      <c r="ED358" s="265">
        <v>0</v>
      </c>
      <c r="EE358" s="265">
        <v>0</v>
      </c>
      <c r="EF358" s="265">
        <v>8.9840000000000004E-4</v>
      </c>
      <c r="EG358" s="265">
        <v>0</v>
      </c>
      <c r="EH358" s="265">
        <v>0</v>
      </c>
      <c r="EI358" s="265">
        <v>1.4286E-2</v>
      </c>
      <c r="EJ358" s="265">
        <v>1.0309E-2</v>
      </c>
      <c r="EK358" s="265">
        <v>0</v>
      </c>
      <c r="EL358" s="265">
        <v>1.0416999999999999E-2</v>
      </c>
      <c r="EM358" s="265">
        <v>0</v>
      </c>
      <c r="EN358" s="265">
        <v>0</v>
      </c>
      <c r="EO358" s="265">
        <v>3.7051000000000001E-2</v>
      </c>
      <c r="EP358" s="265">
        <v>1.8200999999999998E-2</v>
      </c>
      <c r="EQ358" s="265">
        <v>9.7400000000000004E-4</v>
      </c>
      <c r="ER358" s="265">
        <v>9.6020000000000003E-4</v>
      </c>
      <c r="ES358" s="265">
        <v>8.8159999999999996E-4</v>
      </c>
      <c r="ET358" s="265">
        <v>9.1600000000000004E-4</v>
      </c>
      <c r="EU358" s="265">
        <v>9.4399999999999996E-4</v>
      </c>
      <c r="EV358" s="265">
        <v>8.8480000000000004E-4</v>
      </c>
      <c r="EW358" s="265">
        <v>8.3239999999999996E-4</v>
      </c>
      <c r="EX358" s="265">
        <v>8.9939999999999996E-4</v>
      </c>
      <c r="EY358" s="265">
        <v>7.938E-4</v>
      </c>
      <c r="EZ358" s="265">
        <v>2.0145E-2</v>
      </c>
      <c r="FA358" s="265">
        <v>1.0114E-3</v>
      </c>
      <c r="FB358" s="265">
        <v>9.5279999999999996E-4</v>
      </c>
      <c r="FC358" s="265">
        <v>8.9019999999999995E-4</v>
      </c>
      <c r="FD358" s="265">
        <v>1.1458E-3</v>
      </c>
      <c r="FE358" s="265">
        <v>8.2140000000000002E-4</v>
      </c>
      <c r="FF358" s="265">
        <v>1.0548000000000001E-3</v>
      </c>
      <c r="FG358" s="265">
        <v>1.1938000000000001E-3</v>
      </c>
      <c r="FH358" s="265">
        <v>9.2719999999999999E-4</v>
      </c>
      <c r="FI358" s="265">
        <v>9.0839999999999996E-4</v>
      </c>
      <c r="FJ358" s="265">
        <v>0</v>
      </c>
      <c r="FK358" s="265">
        <v>0</v>
      </c>
      <c r="FL358" s="265">
        <v>8.9776000000000005E-3</v>
      </c>
      <c r="FM358" s="265">
        <v>9.8321999999999993E-3</v>
      </c>
      <c r="FN358" s="265">
        <v>9.0397000000000005E-2</v>
      </c>
      <c r="FO358" s="265">
        <v>0.158</v>
      </c>
      <c r="FP358" s="265">
        <v>2.6712E-2</v>
      </c>
      <c r="FQ358" s="265">
        <v>0.11992</v>
      </c>
      <c r="FR358" s="265">
        <v>7.6930999999999999E-2</v>
      </c>
      <c r="FS358" s="265">
        <v>7.2592000000000004E-2</v>
      </c>
      <c r="FT358" s="265">
        <v>0.18670999999999999</v>
      </c>
      <c r="FU358" s="265">
        <v>0.18267</v>
      </c>
      <c r="FV358" s="265">
        <v>7.0254999999999998E-2</v>
      </c>
      <c r="FW358" s="265">
        <v>3.2202000000000001E-2</v>
      </c>
      <c r="FX358" s="265">
        <v>0.11995</v>
      </c>
      <c r="FY358" s="265">
        <v>2.9345E-2</v>
      </c>
      <c r="FZ358" s="265">
        <v>3.2202000000000001E-2</v>
      </c>
      <c r="GA358" s="265">
        <v>0.10868</v>
      </c>
      <c r="GB358" s="265">
        <v>5.2163000000000001E-2</v>
      </c>
      <c r="GC358" s="265">
        <v>5.3233999999999997E-2</v>
      </c>
      <c r="GD358" s="265">
        <v>0.17329</v>
      </c>
      <c r="GE358" s="265">
        <v>9.2976000000000003E-2</v>
      </c>
      <c r="GF358" s="265">
        <v>0.11587</v>
      </c>
      <c r="GG358" s="265">
        <v>4.9322999999999999E-2</v>
      </c>
      <c r="GH358" s="265">
        <v>5.8368000000000003E-2</v>
      </c>
      <c r="GI358" s="265">
        <v>4.9452000000000003E-2</v>
      </c>
      <c r="GJ358" s="265">
        <v>0.15329999999999999</v>
      </c>
      <c r="GK358" s="265">
        <v>0.1628</v>
      </c>
      <c r="GL358" s="265">
        <v>8.2686999999999997E-2</v>
      </c>
      <c r="GM358" s="265">
        <v>0.13865</v>
      </c>
      <c r="GN358" s="265">
        <v>7.8830999999999998E-2</v>
      </c>
      <c r="GO358" s="265">
        <v>0.15309</v>
      </c>
      <c r="GP358" s="265">
        <v>0.10967</v>
      </c>
      <c r="GQ358" s="265">
        <v>0.11292000000000001</v>
      </c>
      <c r="GR358" s="265">
        <v>0.10431</v>
      </c>
      <c r="GS358" s="265">
        <v>0.11667</v>
      </c>
      <c r="GT358" s="265">
        <v>0.11327</v>
      </c>
      <c r="GU358" s="265">
        <v>0.11416999999999999</v>
      </c>
      <c r="GV358" s="265">
        <v>0.11423999999999999</v>
      </c>
      <c r="GW358" s="265">
        <v>8.5199999999999998E-2</v>
      </c>
      <c r="GX358" s="265">
        <v>0.14738999999999999</v>
      </c>
      <c r="GY358" s="265">
        <v>3.2280000000000003E-2</v>
      </c>
      <c r="GZ358" s="265">
        <v>2.4421000000000002E-2</v>
      </c>
      <c r="HA358" s="265">
        <v>0.13891000000000001</v>
      </c>
      <c r="HB358" s="265">
        <v>0.12619</v>
      </c>
      <c r="HC358" s="265">
        <v>0.11333</v>
      </c>
      <c r="HD358" s="265">
        <v>7.2757000000000002E-2</v>
      </c>
      <c r="HE358" s="265">
        <v>0.14743999999999999</v>
      </c>
      <c r="HF358" s="265">
        <v>6.2482999999999997E-2</v>
      </c>
      <c r="HG358" s="265">
        <v>0.14762</v>
      </c>
      <c r="HH358" s="265">
        <v>0.15387000000000001</v>
      </c>
      <c r="HI358" s="265">
        <v>0.14663000000000001</v>
      </c>
      <c r="HJ358" s="265">
        <v>7.2238999999999998E-2</v>
      </c>
      <c r="HK358" s="265">
        <v>0.17782000000000001</v>
      </c>
      <c r="HL358" s="265">
        <v>0.15176999999999999</v>
      </c>
      <c r="HM358" s="265">
        <v>0.11210000000000001</v>
      </c>
      <c r="HN358" s="265">
        <v>0.11083999999999999</v>
      </c>
      <c r="HO358" s="265">
        <v>0.11105</v>
      </c>
      <c r="HP358" s="265">
        <v>0.12028999999999999</v>
      </c>
      <c r="HQ358" s="265">
        <v>7.5334999999999999E-2</v>
      </c>
      <c r="HR358" s="265">
        <v>6.8240999999999996E-2</v>
      </c>
      <c r="HS358" s="265">
        <v>9.2374999999999999E-2</v>
      </c>
      <c r="HT358" s="265">
        <v>6.8123000000000003E-2</v>
      </c>
      <c r="HU358" s="265">
        <v>7.0909E-2</v>
      </c>
      <c r="HV358" s="265">
        <v>0.10775999999999999</v>
      </c>
      <c r="HW358" s="265">
        <v>4.3200000000000002E-2</v>
      </c>
      <c r="HX358" s="265">
        <v>6.5257999999999997E-2</v>
      </c>
      <c r="HY358" s="265">
        <v>3.6983000000000002E-2</v>
      </c>
      <c r="HZ358" s="265">
        <v>8.3160999999999999E-2</v>
      </c>
      <c r="IA358" s="265">
        <v>9.8641999999999994E-2</v>
      </c>
      <c r="IB358" s="265">
        <v>0.10151</v>
      </c>
      <c r="IC358" s="265">
        <v>9.9367999999999998E-2</v>
      </c>
      <c r="ID358" s="265">
        <v>0.10124</v>
      </c>
      <c r="IE358" s="265">
        <v>9.5173999999999995E-2</v>
      </c>
      <c r="IF358" s="265">
        <v>0.10575</v>
      </c>
      <c r="IG358" s="265">
        <v>0.12359000000000001</v>
      </c>
      <c r="IH358" s="265">
        <v>0.14853</v>
      </c>
      <c r="II358" s="265">
        <v>6.9961999999999996E-2</v>
      </c>
      <c r="IJ358" s="265">
        <v>8.1379999999999994E-2</v>
      </c>
      <c r="IK358" s="265">
        <v>8.3307999999999993E-2</v>
      </c>
      <c r="IL358" s="265">
        <v>0.13255</v>
      </c>
      <c r="IM358" s="265">
        <v>7.7908000000000005E-2</v>
      </c>
      <c r="IN358" s="265">
        <v>5.5129999999999998E-2</v>
      </c>
      <c r="IO358" s="265">
        <v>1.2414E-2</v>
      </c>
      <c r="IP358" s="265">
        <v>0.12534000000000001</v>
      </c>
      <c r="IQ358" s="265">
        <v>0.11042</v>
      </c>
      <c r="IR358" s="265">
        <v>5.1311000000000002E-2</v>
      </c>
      <c r="IS358" s="265">
        <v>0.15942000000000001</v>
      </c>
      <c r="IT358" s="265">
        <v>4.4385000000000001E-2</v>
      </c>
      <c r="IU358" s="265">
        <v>0.11916</v>
      </c>
      <c r="IV358" s="265">
        <v>0.18259</v>
      </c>
      <c r="IW358" s="265">
        <v>8.6933999999999997E-2</v>
      </c>
      <c r="IX358" s="265">
        <v>0.12343</v>
      </c>
      <c r="IY358" s="265">
        <v>7.1183999999999997E-2</v>
      </c>
      <c r="IZ358" s="265">
        <v>6.9387000000000004E-2</v>
      </c>
      <c r="JA358" s="265">
        <v>7.1054000000000006E-2</v>
      </c>
      <c r="JB358" s="265">
        <v>6.8491999999999997E-2</v>
      </c>
      <c r="JC358" s="265">
        <v>7.4740000000000001E-2</v>
      </c>
      <c r="JD358" s="265">
        <v>7.7055999999999999E-2</v>
      </c>
      <c r="JE358" s="265">
        <v>0.14066000000000001</v>
      </c>
      <c r="JF358" s="265">
        <v>3.4169999999999999E-2</v>
      </c>
      <c r="JG358" s="265">
        <v>0.10636</v>
      </c>
      <c r="JH358" s="265">
        <v>7.8745999999999997E-2</v>
      </c>
      <c r="JI358" s="265">
        <v>6.1879000000000003E-2</v>
      </c>
      <c r="JJ358" s="265">
        <v>6.4673999999999995E-2</v>
      </c>
      <c r="JK358" s="265">
        <v>8.3339999999999997E-2</v>
      </c>
      <c r="JL358" s="265">
        <v>8.4737999999999994E-2</v>
      </c>
      <c r="JM358" s="265">
        <v>0.14237</v>
      </c>
      <c r="JN358" s="265">
        <v>9.3412999999999996E-2</v>
      </c>
      <c r="JO358" s="265">
        <v>0.11008999999999999</v>
      </c>
      <c r="JP358" s="265">
        <v>3.8087000000000003E-2</v>
      </c>
      <c r="JQ358" s="265">
        <v>0.10982</v>
      </c>
      <c r="JR358" s="265">
        <v>8.7837999999999999E-2</v>
      </c>
      <c r="JS358" s="265">
        <v>8.0505999999999994E-2</v>
      </c>
      <c r="JT358" s="265">
        <v>2.3959999999999999E-2</v>
      </c>
      <c r="JU358" s="265">
        <v>8.0643999999999993E-2</v>
      </c>
      <c r="JV358" s="265">
        <v>7.8042E-2</v>
      </c>
      <c r="JW358" s="265">
        <v>0.11246</v>
      </c>
      <c r="JX358" s="265">
        <v>0.11098</v>
      </c>
      <c r="JY358" s="265">
        <v>0.11223</v>
      </c>
      <c r="JZ358" s="265">
        <v>9.5758999999999997E-2</v>
      </c>
      <c r="KA358" s="265">
        <v>0.16503999999999999</v>
      </c>
      <c r="KB358" s="265">
        <v>0.23304</v>
      </c>
      <c r="KC358" s="265">
        <v>3.4657E-2</v>
      </c>
      <c r="KD358" s="265">
        <v>2.5784000000000001E-2</v>
      </c>
      <c r="KE358" s="265">
        <v>2.7733000000000001E-2</v>
      </c>
      <c r="KF358" s="265">
        <v>3.0370999999999999E-2</v>
      </c>
      <c r="KG358" s="265">
        <v>2.9005E-2</v>
      </c>
      <c r="KH358" s="265">
        <v>0.11734</v>
      </c>
      <c r="KI358" s="265">
        <v>7.8811999999999993E-2</v>
      </c>
      <c r="KJ358" s="265">
        <v>7.6985999999999999E-2</v>
      </c>
      <c r="KK358" s="265">
        <v>0.19697000000000001</v>
      </c>
      <c r="KL358" s="265">
        <v>0.16347</v>
      </c>
      <c r="KM358" s="265">
        <v>0.85753999999999997</v>
      </c>
      <c r="KN358" s="265">
        <v>0.77778999999999998</v>
      </c>
      <c r="KO358" s="265">
        <v>0.68969000000000003</v>
      </c>
      <c r="KP358" s="265">
        <v>4.9550510830479325E-3</v>
      </c>
      <c r="KQ358" s="265">
        <v>0.54457999999999995</v>
      </c>
      <c r="KR358" s="265">
        <v>0.49437999999999999</v>
      </c>
      <c r="KS358" s="265">
        <v>0.45516000000000001</v>
      </c>
      <c r="KT358" s="265">
        <v>0.84223111347255974</v>
      </c>
      <c r="KU358" s="265">
        <v>0.75529999999999997</v>
      </c>
      <c r="KV358" s="265">
        <v>0.84992000000000001</v>
      </c>
      <c r="KW358" s="265">
        <v>0.88009000000000004</v>
      </c>
      <c r="KX358" s="265">
        <v>0.91920999999999997</v>
      </c>
      <c r="KY358" s="265">
        <v>0.97170000000000001</v>
      </c>
      <c r="KZ358" s="265">
        <v>0.99963999999999997</v>
      </c>
      <c r="LA358" s="265">
        <v>0.96214</v>
      </c>
      <c r="LB358" s="265">
        <v>0.88527</v>
      </c>
      <c r="LC358" s="265">
        <v>1</v>
      </c>
      <c r="LD358" s="265">
        <v>0</v>
      </c>
      <c r="LE358" s="265">
        <v>0</v>
      </c>
      <c r="LF358" s="265">
        <v>0</v>
      </c>
      <c r="LG358" s="265">
        <v>0</v>
      </c>
      <c r="LH358" s="431">
        <v>1.1173113307449967E-4</v>
      </c>
      <c r="LI358" s="431">
        <v>9.5086943474598229E-5</v>
      </c>
      <c r="LJ358" s="431">
        <v>1.165229914477095E-4</v>
      </c>
      <c r="LK358" s="431">
        <v>5.2542163757607341E-5</v>
      </c>
      <c r="LL358" s="431">
        <v>6.224548997124657E-5</v>
      </c>
      <c r="LM358" s="431">
        <v>2.2112566512078047E-5</v>
      </c>
      <c r="LN358" s="431">
        <v>3.0292812880361453E-5</v>
      </c>
      <c r="LO358" s="431">
        <v>0</v>
      </c>
      <c r="LP358" s="431">
        <v>0</v>
      </c>
      <c r="LQ358" s="431">
        <v>0</v>
      </c>
      <c r="LR358" s="431">
        <v>1.0781117453007028E-4</v>
      </c>
      <c r="LS358" s="431">
        <v>6.6630302171688527E-5</v>
      </c>
      <c r="LT358" s="431">
        <v>1.103973772842437E-4</v>
      </c>
      <c r="LU358" s="431">
        <v>3.15693105221726E-5</v>
      </c>
      <c r="LV358" s="431">
        <v>4.484628516365774E-5</v>
      </c>
      <c r="LW358" s="431">
        <v>0</v>
      </c>
      <c r="LX358" s="431">
        <v>3.7031699321232736E-5</v>
      </c>
      <c r="LY358" s="431">
        <v>0</v>
      </c>
      <c r="LZ358" s="431">
        <v>1.4359262422658503E-4</v>
      </c>
      <c r="MA358" s="431">
        <v>9.0867783001158386E-5</v>
      </c>
      <c r="MB358" s="431">
        <v>1.0511984146432951E-4</v>
      </c>
      <c r="MC358" s="431">
        <v>3.0154656997183338E-5</v>
      </c>
      <c r="MD358" s="431">
        <v>2.7659340048558079E-5</v>
      </c>
      <c r="ME358" s="431">
        <v>5.9325280744815245E-5</v>
      </c>
      <c r="MF358" s="431">
        <v>7.3558963777031749E-5</v>
      </c>
      <c r="MG358" s="431">
        <v>8.1771242548711598E-5</v>
      </c>
      <c r="MH358" s="266"/>
      <c r="MI358" s="266"/>
      <c r="MJ358" s="266"/>
      <c r="MK358" s="266"/>
      <c r="ML358" s="266"/>
      <c r="MM358" s="266"/>
      <c r="MN358" s="266"/>
      <c r="MO358" s="266"/>
      <c r="MP358" s="266"/>
      <c r="MQ358" s="266"/>
      <c r="MR358" s="266"/>
      <c r="MS358" s="266"/>
      <c r="MT358" s="266"/>
      <c r="MU358" s="266"/>
      <c r="MV358" s="266"/>
      <c r="MW358" s="266"/>
      <c r="MX358" s="266"/>
      <c r="MY358" s="266"/>
      <c r="MZ358" s="266"/>
      <c r="NA358" s="266"/>
      <c r="NB358" s="266"/>
      <c r="NC358" s="266"/>
      <c r="ND358" s="266"/>
      <c r="NE358" s="266"/>
      <c r="NF358" s="266"/>
      <c r="NG358" s="266"/>
      <c r="NH358" s="266"/>
      <c r="NI358" s="266"/>
      <c r="NJ358" s="266"/>
      <c r="NK358" s="266"/>
      <c r="NL358" s="266"/>
      <c r="NM358" s="266"/>
      <c r="NN358" s="266"/>
      <c r="NO358" s="266"/>
      <c r="NP358" s="266"/>
      <c r="NQ358" s="266"/>
      <c r="NR358" s="266"/>
      <c r="NS358" s="266"/>
      <c r="NT358" s="266"/>
      <c r="NU358" s="266"/>
      <c r="NV358" s="266"/>
      <c r="NW358" s="266"/>
      <c r="NX358" s="266"/>
      <c r="NY358" s="266"/>
      <c r="NZ358" s="266"/>
      <c r="OA358" s="266"/>
      <c r="OB358" s="266"/>
      <c r="OC358" s="266"/>
      <c r="OD358" s="266"/>
      <c r="OE358" s="266"/>
      <c r="OF358" s="266"/>
      <c r="OG358" s="266"/>
      <c r="OH358" s="266"/>
      <c r="OI358" s="266"/>
      <c r="OJ358" s="266"/>
      <c r="OK358" s="266"/>
      <c r="OL358" s="266"/>
      <c r="OM358" s="266"/>
      <c r="ON358" s="267"/>
    </row>
    <row r="359" spans="1:404">
      <c r="A359" s="261">
        <v>734</v>
      </c>
      <c r="B359" s="265">
        <v>1.7266E-2</v>
      </c>
      <c r="C359" s="265">
        <v>1.5551000000000001E-2</v>
      </c>
      <c r="D359" s="265">
        <v>1.4631E-2</v>
      </c>
      <c r="E359" s="265">
        <v>1.5389999999999999E-2</v>
      </c>
      <c r="F359" s="265">
        <v>1.6487000000000002E-2</v>
      </c>
      <c r="G359" s="265">
        <v>1.3247E-2</v>
      </c>
      <c r="H359" s="265">
        <v>4.7530999999999997E-2</v>
      </c>
      <c r="I359" s="265">
        <v>0.10029</v>
      </c>
      <c r="J359" s="265">
        <v>8.9270000000000002E-2</v>
      </c>
      <c r="K359" s="265">
        <v>2.8500000000000001E-3</v>
      </c>
      <c r="L359" s="265">
        <v>2.9380000000000001E-3</v>
      </c>
      <c r="M359" s="265">
        <v>3.4435999999999998E-3</v>
      </c>
      <c r="N359" s="265">
        <v>5.5830999999999999E-2</v>
      </c>
      <c r="O359" s="265">
        <v>2.7295E-2</v>
      </c>
      <c r="P359" s="265">
        <v>1.2468E-2</v>
      </c>
      <c r="Q359" s="265">
        <v>6.3997999999999998E-3</v>
      </c>
      <c r="R359" s="265">
        <v>1.6659E-2</v>
      </c>
      <c r="S359" s="265">
        <v>7.9566999999999999E-2</v>
      </c>
      <c r="T359" s="265">
        <v>4.7732999999999998E-2</v>
      </c>
      <c r="U359" s="265">
        <v>6.3917000000000002E-2</v>
      </c>
      <c r="V359" s="265">
        <v>3.7901999999999998E-2</v>
      </c>
      <c r="W359" s="265">
        <v>1.1991E-2</v>
      </c>
      <c r="X359" s="265">
        <v>9.6799999999999994E-3</v>
      </c>
      <c r="Y359" s="265">
        <v>1.2241E-2</v>
      </c>
      <c r="Z359" s="265">
        <v>6.3096000000000003E-3</v>
      </c>
      <c r="AA359" s="265">
        <v>1.9147999999999998E-2</v>
      </c>
      <c r="AB359" s="265">
        <v>1.3037999999999999E-2</v>
      </c>
      <c r="AC359" s="265">
        <v>0.10639999999999999</v>
      </c>
      <c r="AD359" s="265">
        <v>7.0584999999999995E-2</v>
      </c>
      <c r="AE359" s="265">
        <v>1.1988000000000001E-3</v>
      </c>
      <c r="AF359" s="265">
        <v>6.8062000000000001E-3</v>
      </c>
      <c r="AG359" s="265">
        <v>1.4496000000000001E-3</v>
      </c>
      <c r="AH359" s="265">
        <v>0</v>
      </c>
      <c r="AI359" s="265">
        <v>1.7374000000000001E-3</v>
      </c>
      <c r="AJ359" s="265">
        <v>2.9520000000000002E-3</v>
      </c>
      <c r="AK359" s="265">
        <v>1.1996000000000001E-3</v>
      </c>
      <c r="AL359" s="265">
        <v>2.8111999999999998E-3</v>
      </c>
      <c r="AM359" s="265">
        <v>4.9160000000000002E-3</v>
      </c>
      <c r="AN359" s="265">
        <v>2.2138000000000001E-3</v>
      </c>
      <c r="AO359" s="265">
        <v>1.554E-3</v>
      </c>
      <c r="AP359" s="265">
        <v>1.2504E-3</v>
      </c>
      <c r="AQ359" s="265">
        <v>1.1310000000000001E-3</v>
      </c>
      <c r="AR359" s="265">
        <v>2.5490000000000001E-3</v>
      </c>
      <c r="AS359" s="265">
        <v>2.0135999999999999E-3</v>
      </c>
      <c r="AT359" s="265">
        <v>1.9867999999999999E-3</v>
      </c>
      <c r="AU359" s="265">
        <v>6.2199999999999998E-3</v>
      </c>
      <c r="AV359" s="265">
        <v>5.3536E-3</v>
      </c>
      <c r="AW359" s="265">
        <v>5.8219999999999995E-4</v>
      </c>
      <c r="AX359" s="265">
        <v>9.7340000000000002E-4</v>
      </c>
      <c r="AY359" s="265">
        <v>3.8584000000000001E-3</v>
      </c>
      <c r="AZ359" s="265">
        <v>0</v>
      </c>
      <c r="BA359" s="265">
        <v>3.7850000000000002E-3</v>
      </c>
      <c r="BB359" s="265">
        <v>3.7850000000000002E-3</v>
      </c>
      <c r="BC359" s="265">
        <v>3.7818000000000001E-3</v>
      </c>
      <c r="BD359" s="265">
        <v>3.7850000000000002E-3</v>
      </c>
      <c r="BE359" s="265">
        <v>2.6808999999999999E-2</v>
      </c>
      <c r="BF359" s="265">
        <v>2.3491000000000001E-2</v>
      </c>
      <c r="BG359" s="265">
        <v>0.13933999999999999</v>
      </c>
      <c r="BH359" s="265">
        <v>0.13983000000000001</v>
      </c>
      <c r="BI359" s="265">
        <v>0.37317</v>
      </c>
      <c r="BJ359" s="265">
        <v>0.34022999999999998</v>
      </c>
      <c r="BK359" s="265">
        <v>6.7531999999999995E-2</v>
      </c>
      <c r="BL359" s="265">
        <v>0.14046</v>
      </c>
      <c r="BM359" s="265">
        <v>8.5365999999999997E-2</v>
      </c>
      <c r="BN359" s="265">
        <v>0.15092</v>
      </c>
      <c r="BO359" s="265">
        <v>0.16</v>
      </c>
      <c r="BP359" s="265">
        <v>1.1034E-2</v>
      </c>
      <c r="BQ359" s="265">
        <v>0.10789</v>
      </c>
      <c r="BR359" s="265">
        <v>0.14141000000000001</v>
      </c>
      <c r="BS359" s="265">
        <v>0.10555</v>
      </c>
      <c r="BT359" s="265">
        <v>0.11802</v>
      </c>
      <c r="BU359" s="265">
        <v>1.0259000000000001E-2</v>
      </c>
      <c r="BV359" s="265">
        <v>4.6994000000000003E-3</v>
      </c>
      <c r="BW359" s="265">
        <v>1.6123999999999999E-2</v>
      </c>
      <c r="BX359" s="265">
        <v>8.0643999999999993E-3</v>
      </c>
      <c r="BY359" s="265">
        <v>0.90283000000000002</v>
      </c>
      <c r="BZ359" s="265">
        <v>0.91681999999999997</v>
      </c>
      <c r="CA359" s="265">
        <v>0.86199999999999999</v>
      </c>
      <c r="CB359" s="265">
        <v>0.98318000000000005</v>
      </c>
      <c r="CC359" s="265">
        <v>0.96450000000000002</v>
      </c>
      <c r="CD359" s="265">
        <v>0.90854999999999997</v>
      </c>
      <c r="CE359" s="265">
        <v>0.84913000000000005</v>
      </c>
      <c r="CF359" s="265">
        <v>0.91542999999999997</v>
      </c>
      <c r="CG359" s="265">
        <v>0.67208000000000001</v>
      </c>
      <c r="CH359" s="265">
        <v>0.87946999999999997</v>
      </c>
      <c r="CI359" s="265">
        <v>0.89749999999999996</v>
      </c>
      <c r="CJ359" s="265">
        <v>0.89303999999999994</v>
      </c>
      <c r="CK359" s="265">
        <v>0.74538000000000004</v>
      </c>
      <c r="CL359" s="265">
        <v>0.94305000000000005</v>
      </c>
      <c r="CM359" s="265">
        <v>1.6618999999999998E-2</v>
      </c>
      <c r="CN359" s="265">
        <v>1.0101000000000001E-2</v>
      </c>
      <c r="CO359" s="265">
        <v>2.3552E-2</v>
      </c>
      <c r="CP359" s="265">
        <v>1.6934000000000001E-2</v>
      </c>
      <c r="CQ359" s="265">
        <v>1.6128E-2</v>
      </c>
      <c r="CR359" s="265">
        <v>0.01</v>
      </c>
      <c r="CS359" s="265">
        <v>1.0204E-2</v>
      </c>
      <c r="CT359" s="265">
        <v>1.0309E-2</v>
      </c>
      <c r="CU359" s="265">
        <v>0.01</v>
      </c>
      <c r="CV359" s="265">
        <v>2.0702000000000002E-2</v>
      </c>
      <c r="CW359" s="265">
        <v>2.0202000000000001E-2</v>
      </c>
      <c r="CX359" s="265">
        <v>1.0309E-2</v>
      </c>
      <c r="CY359" s="265">
        <v>2.0618999999999998E-2</v>
      </c>
      <c r="CZ359" s="265">
        <v>4.5680999999999999E-2</v>
      </c>
      <c r="DA359" s="265">
        <v>3.005E-2</v>
      </c>
      <c r="DB359" s="265">
        <v>0</v>
      </c>
      <c r="DC359" s="265">
        <v>0</v>
      </c>
      <c r="DD359" s="265">
        <v>0</v>
      </c>
      <c r="DE359" s="265">
        <v>1.0309E-2</v>
      </c>
      <c r="DF359" s="265">
        <v>8.3999999999999992E-6</v>
      </c>
      <c r="DG359" s="265">
        <v>1.5800000000000001E-5</v>
      </c>
      <c r="DH359" s="265">
        <v>9.8930000000000008E-3</v>
      </c>
      <c r="DI359" s="265">
        <v>0</v>
      </c>
      <c r="DJ359" s="265">
        <v>0</v>
      </c>
      <c r="DK359" s="265">
        <v>0</v>
      </c>
      <c r="DL359" s="265">
        <v>0</v>
      </c>
      <c r="DM359" s="265">
        <v>3.5800000000000003E-5</v>
      </c>
      <c r="DN359" s="265">
        <v>0</v>
      </c>
      <c r="DO359" s="265">
        <v>0</v>
      </c>
      <c r="DP359" s="265">
        <v>0</v>
      </c>
      <c r="DQ359" s="265">
        <v>0</v>
      </c>
      <c r="DR359" s="265">
        <v>2.9260000000000002E-3</v>
      </c>
      <c r="DS359" s="265">
        <v>4.5144E-3</v>
      </c>
      <c r="DT359" s="265">
        <v>5.7933999999999998E-3</v>
      </c>
      <c r="DU359" s="265">
        <v>0</v>
      </c>
      <c r="DV359" s="265">
        <v>0</v>
      </c>
      <c r="DW359" s="265">
        <v>0</v>
      </c>
      <c r="DX359" s="265">
        <v>2.5262000000000001E-3</v>
      </c>
      <c r="DY359" s="265">
        <v>3.8923999999999999E-3</v>
      </c>
      <c r="DZ359" s="265">
        <v>0</v>
      </c>
      <c r="EA359" s="265">
        <v>0</v>
      </c>
      <c r="EB359" s="265">
        <v>0</v>
      </c>
      <c r="EC359" s="265">
        <v>0</v>
      </c>
      <c r="ED359" s="265">
        <v>0</v>
      </c>
      <c r="EE359" s="265">
        <v>0</v>
      </c>
      <c r="EF359" s="265">
        <v>8.6319999999999995E-4</v>
      </c>
      <c r="EG359" s="265">
        <v>0</v>
      </c>
      <c r="EH359" s="265">
        <v>0</v>
      </c>
      <c r="EI359" s="265">
        <v>1.2245000000000001E-2</v>
      </c>
      <c r="EJ359" s="265">
        <v>1.0309E-2</v>
      </c>
      <c r="EK359" s="265">
        <v>0</v>
      </c>
      <c r="EL359" s="265">
        <v>1.0416999999999999E-2</v>
      </c>
      <c r="EM359" s="265">
        <v>0</v>
      </c>
      <c r="EN359" s="265">
        <v>0</v>
      </c>
      <c r="EO359" s="265">
        <v>3.6631999999999998E-2</v>
      </c>
      <c r="EP359" s="265">
        <v>1.7645999999999998E-2</v>
      </c>
      <c r="EQ359" s="265">
        <v>9.7400000000000004E-4</v>
      </c>
      <c r="ER359" s="265">
        <v>9.6860000000000002E-4</v>
      </c>
      <c r="ES359" s="265">
        <v>8.788E-4</v>
      </c>
      <c r="ET359" s="265">
        <v>8.9499999999999996E-4</v>
      </c>
      <c r="EU359" s="265">
        <v>9.4200000000000002E-4</v>
      </c>
      <c r="EV359" s="265">
        <v>8.4940000000000005E-4</v>
      </c>
      <c r="EW359" s="265">
        <v>8.3520000000000003E-4</v>
      </c>
      <c r="EX359" s="265">
        <v>9.0519999999999999E-4</v>
      </c>
      <c r="EY359" s="265">
        <v>7.4140000000000002E-4</v>
      </c>
      <c r="EZ359" s="265">
        <v>1.9567000000000001E-2</v>
      </c>
      <c r="FA359" s="265">
        <v>9.992E-4</v>
      </c>
      <c r="FB359" s="265">
        <v>9.324E-4</v>
      </c>
      <c r="FC359" s="265">
        <v>8.8860000000000002E-4</v>
      </c>
      <c r="FD359" s="265">
        <v>1.1084000000000001E-3</v>
      </c>
      <c r="FE359" s="265">
        <v>8.1019999999999996E-4</v>
      </c>
      <c r="FF359" s="265">
        <v>1.0264E-3</v>
      </c>
      <c r="FG359" s="265">
        <v>1.1754000000000001E-3</v>
      </c>
      <c r="FH359" s="265">
        <v>9.1960000000000002E-4</v>
      </c>
      <c r="FI359" s="265">
        <v>8.8420000000000002E-4</v>
      </c>
      <c r="FJ359" s="265">
        <v>0</v>
      </c>
      <c r="FK359" s="265">
        <v>0</v>
      </c>
      <c r="FL359" s="265">
        <v>8.5967999999999999E-3</v>
      </c>
      <c r="FM359" s="265">
        <v>9.4555999999999998E-3</v>
      </c>
      <c r="FN359" s="265">
        <v>8.7032999999999999E-2</v>
      </c>
      <c r="FO359" s="265">
        <v>0.154</v>
      </c>
      <c r="FP359" s="265">
        <v>2.5957000000000001E-2</v>
      </c>
      <c r="FQ359" s="265">
        <v>0.1162</v>
      </c>
      <c r="FR359" s="265">
        <v>7.4253E-2</v>
      </c>
      <c r="FS359" s="265">
        <v>7.0337999999999998E-2</v>
      </c>
      <c r="FT359" s="265">
        <v>0.18129000000000001</v>
      </c>
      <c r="FU359" s="265">
        <v>0.17743</v>
      </c>
      <c r="FV359" s="265">
        <v>6.8858000000000003E-2</v>
      </c>
      <c r="FW359" s="265">
        <v>3.1344999999999998E-2</v>
      </c>
      <c r="FX359" s="265">
        <v>0.11666</v>
      </c>
      <c r="FY359" s="265">
        <v>2.8601000000000001E-2</v>
      </c>
      <c r="FZ359" s="265">
        <v>3.1344999999999998E-2</v>
      </c>
      <c r="GA359" s="265">
        <v>0.10557999999999999</v>
      </c>
      <c r="GB359" s="265">
        <v>5.0719E-2</v>
      </c>
      <c r="GC359" s="265">
        <v>5.1591999999999999E-2</v>
      </c>
      <c r="GD359" s="265">
        <v>0.16813</v>
      </c>
      <c r="GE359" s="265">
        <v>9.0151999999999996E-2</v>
      </c>
      <c r="GF359" s="265">
        <v>0.11255</v>
      </c>
      <c r="GG359" s="265">
        <v>4.8162000000000003E-2</v>
      </c>
      <c r="GH359" s="265">
        <v>5.7062000000000002E-2</v>
      </c>
      <c r="GI359" s="265">
        <v>4.8260999999999998E-2</v>
      </c>
      <c r="GJ359" s="265">
        <v>0.14904000000000001</v>
      </c>
      <c r="GK359" s="265">
        <v>0.15808</v>
      </c>
      <c r="GL359" s="265">
        <v>8.0468999999999999E-2</v>
      </c>
      <c r="GM359" s="265">
        <v>0.1346</v>
      </c>
      <c r="GN359" s="265">
        <v>7.7118000000000006E-2</v>
      </c>
      <c r="GO359" s="265">
        <v>0.14938000000000001</v>
      </c>
      <c r="GP359" s="265">
        <v>0.1066</v>
      </c>
      <c r="GQ359" s="265">
        <v>0.10974</v>
      </c>
      <c r="GR359" s="265">
        <v>0.10142</v>
      </c>
      <c r="GS359" s="265">
        <v>0.1134</v>
      </c>
      <c r="GT359" s="265">
        <v>0.11007</v>
      </c>
      <c r="GU359" s="265">
        <v>0.1109</v>
      </c>
      <c r="GV359" s="265">
        <v>0.11090999999999999</v>
      </c>
      <c r="GW359" s="265">
        <v>8.2599000000000006E-2</v>
      </c>
      <c r="GX359" s="265">
        <v>0.14310999999999999</v>
      </c>
      <c r="GY359" s="265">
        <v>3.1377000000000002E-2</v>
      </c>
      <c r="GZ359" s="265">
        <v>2.3753E-2</v>
      </c>
      <c r="HA359" s="265">
        <v>0.13503000000000001</v>
      </c>
      <c r="HB359" s="265">
        <v>0.12300999999999999</v>
      </c>
      <c r="HC359" s="265">
        <v>0.11098</v>
      </c>
      <c r="HD359" s="265">
        <v>7.0622000000000004E-2</v>
      </c>
      <c r="HE359" s="265">
        <v>0.14316999999999999</v>
      </c>
      <c r="HF359" s="265">
        <v>6.0866999999999997E-2</v>
      </c>
      <c r="HG359" s="265">
        <v>0.14333000000000001</v>
      </c>
      <c r="HH359" s="265">
        <v>0.14638000000000001</v>
      </c>
      <c r="HI359" s="265">
        <v>0.14235</v>
      </c>
      <c r="HJ359" s="265">
        <v>7.0737999999999995E-2</v>
      </c>
      <c r="HK359" s="265">
        <v>0.17376</v>
      </c>
      <c r="HL359" s="265">
        <v>0.14796000000000001</v>
      </c>
      <c r="HM359" s="265">
        <v>0.10893</v>
      </c>
      <c r="HN359" s="265">
        <v>0.10811</v>
      </c>
      <c r="HO359" s="265">
        <v>0.10829</v>
      </c>
      <c r="HP359" s="265">
        <v>0.11691</v>
      </c>
      <c r="HQ359" s="265">
        <v>7.3690000000000005E-2</v>
      </c>
      <c r="HR359" s="265">
        <v>6.6439999999999999E-2</v>
      </c>
      <c r="HS359" s="265">
        <v>8.9913999999999994E-2</v>
      </c>
      <c r="HT359" s="265">
        <v>6.6641000000000006E-2</v>
      </c>
      <c r="HU359" s="265">
        <v>6.9500000000000006E-2</v>
      </c>
      <c r="HV359" s="265">
        <v>0.10467</v>
      </c>
      <c r="HW359" s="265">
        <v>4.172E-2</v>
      </c>
      <c r="HX359" s="265">
        <v>6.3062999999999994E-2</v>
      </c>
      <c r="HY359" s="265">
        <v>3.6165000000000003E-2</v>
      </c>
      <c r="HZ359" s="265">
        <v>8.1375000000000003E-2</v>
      </c>
      <c r="IA359" s="265">
        <v>9.6033999999999994E-2</v>
      </c>
      <c r="IB359" s="265">
        <v>9.8841999999999999E-2</v>
      </c>
      <c r="IC359" s="265">
        <v>9.6777000000000002E-2</v>
      </c>
      <c r="ID359" s="265">
        <v>9.8559999999999995E-2</v>
      </c>
      <c r="IE359" s="265">
        <v>9.2616000000000004E-2</v>
      </c>
      <c r="IF359" s="265">
        <v>0.10313</v>
      </c>
      <c r="IG359" s="265">
        <v>0.12014</v>
      </c>
      <c r="IH359" s="265">
        <v>0.14435000000000001</v>
      </c>
      <c r="II359" s="265">
        <v>6.8060999999999997E-2</v>
      </c>
      <c r="IJ359" s="265">
        <v>7.8847E-2</v>
      </c>
      <c r="IK359" s="265">
        <v>8.0560999999999994E-2</v>
      </c>
      <c r="IL359" s="265">
        <v>0.12864999999999999</v>
      </c>
      <c r="IM359" s="265">
        <v>7.5883000000000006E-2</v>
      </c>
      <c r="IN359" s="265">
        <v>5.3483000000000003E-2</v>
      </c>
      <c r="IO359" s="265">
        <v>1.1953999999999999E-2</v>
      </c>
      <c r="IP359" s="265">
        <v>0.1221</v>
      </c>
      <c r="IQ359" s="265">
        <v>0.10732999999999999</v>
      </c>
      <c r="IR359" s="265">
        <v>5.0035000000000003E-2</v>
      </c>
      <c r="IS359" s="265">
        <v>0.15484000000000001</v>
      </c>
      <c r="IT359" s="265">
        <v>4.3153999999999998E-2</v>
      </c>
      <c r="IU359" s="265">
        <v>0.1158</v>
      </c>
      <c r="IV359" s="265">
        <v>0.17704</v>
      </c>
      <c r="IW359" s="265">
        <v>8.4397E-2</v>
      </c>
      <c r="IX359" s="265">
        <v>0.12035999999999999</v>
      </c>
      <c r="IY359" s="265">
        <v>6.9367999999999999E-2</v>
      </c>
      <c r="IZ359" s="265">
        <v>6.7634E-2</v>
      </c>
      <c r="JA359" s="265">
        <v>6.9264999999999993E-2</v>
      </c>
      <c r="JB359" s="265">
        <v>6.6757999999999998E-2</v>
      </c>
      <c r="JC359" s="265">
        <v>7.3025999999999994E-2</v>
      </c>
      <c r="JD359" s="265">
        <v>7.4822E-2</v>
      </c>
      <c r="JE359" s="265">
        <v>0.13661999999999999</v>
      </c>
      <c r="JF359" s="265">
        <v>3.3299000000000002E-2</v>
      </c>
      <c r="JG359" s="265">
        <v>0.10345</v>
      </c>
      <c r="JH359" s="265">
        <v>7.6452999999999993E-2</v>
      </c>
      <c r="JI359" s="265">
        <v>6.0372000000000002E-2</v>
      </c>
      <c r="JJ359" s="265">
        <v>6.3139000000000001E-2</v>
      </c>
      <c r="JK359" s="265">
        <v>8.1379000000000007E-2</v>
      </c>
      <c r="JL359" s="265">
        <v>8.2780999999999993E-2</v>
      </c>
      <c r="JM359" s="265">
        <v>0.13894999999999999</v>
      </c>
      <c r="JN359" s="265">
        <v>9.0775999999999996E-2</v>
      </c>
      <c r="JO359" s="265">
        <v>0.10707</v>
      </c>
      <c r="JP359" s="265">
        <v>3.7002E-2</v>
      </c>
      <c r="JQ359" s="265">
        <v>0.10659</v>
      </c>
      <c r="JR359" s="265">
        <v>8.5098999999999994E-2</v>
      </c>
      <c r="JS359" s="265">
        <v>7.8345999999999999E-2</v>
      </c>
      <c r="JT359" s="265">
        <v>2.3275000000000001E-2</v>
      </c>
      <c r="JU359" s="265">
        <v>7.9009999999999997E-2</v>
      </c>
      <c r="JV359" s="265">
        <v>7.5442999999999996E-2</v>
      </c>
      <c r="JW359" s="265">
        <v>0.10857</v>
      </c>
      <c r="JX359" s="265">
        <v>0.10768</v>
      </c>
      <c r="JY359" s="265">
        <v>0.10893</v>
      </c>
      <c r="JZ359" s="265">
        <v>8.9417999999999997E-2</v>
      </c>
      <c r="KA359" s="265">
        <v>0.16067999999999999</v>
      </c>
      <c r="KB359" s="265">
        <v>0.22667999999999999</v>
      </c>
      <c r="KC359" s="265">
        <v>3.3683999999999999E-2</v>
      </c>
      <c r="KD359" s="265">
        <v>2.5083000000000001E-2</v>
      </c>
      <c r="KE359" s="265">
        <v>2.6966E-2</v>
      </c>
      <c r="KF359" s="265">
        <v>2.9523000000000001E-2</v>
      </c>
      <c r="KG359" s="265">
        <v>2.8170000000000001E-2</v>
      </c>
      <c r="KH359" s="265">
        <v>0.11482000000000001</v>
      </c>
      <c r="KI359" s="265">
        <v>7.6230000000000006E-2</v>
      </c>
      <c r="KJ359" s="265">
        <v>7.4535000000000004E-2</v>
      </c>
      <c r="KK359" s="265">
        <v>0.19159000000000001</v>
      </c>
      <c r="KL359" s="265">
        <v>0.15845000000000001</v>
      </c>
      <c r="KM359" s="265">
        <v>0.86343000000000003</v>
      </c>
      <c r="KN359" s="265">
        <v>0.78325</v>
      </c>
      <c r="KO359" s="265">
        <v>0.69462999999999997</v>
      </c>
      <c r="KP359" s="265">
        <v>4.9884580029417739E-3</v>
      </c>
      <c r="KQ359" s="265">
        <v>0.54859999999999998</v>
      </c>
      <c r="KR359" s="265">
        <v>0.49807000000000001</v>
      </c>
      <c r="KS359" s="265">
        <v>0.45859</v>
      </c>
      <c r="KT359" s="265">
        <v>0.84454085508433663</v>
      </c>
      <c r="KU359" s="265">
        <v>0.76026000000000005</v>
      </c>
      <c r="KV359" s="265">
        <v>0.85323000000000004</v>
      </c>
      <c r="KW359" s="265">
        <v>0.88283</v>
      </c>
      <c r="KX359" s="265">
        <v>0.92115999999999998</v>
      </c>
      <c r="KY359" s="265">
        <v>0.97253999999999996</v>
      </c>
      <c r="KZ359" s="265">
        <v>0.99956999999999996</v>
      </c>
      <c r="LA359" s="265">
        <v>0.96138000000000001</v>
      </c>
      <c r="LB359" s="265">
        <v>0.88407000000000002</v>
      </c>
      <c r="LC359" s="265">
        <v>1</v>
      </c>
      <c r="LD359" s="265">
        <v>0</v>
      </c>
      <c r="LE359" s="265">
        <v>0</v>
      </c>
      <c r="LF359" s="265">
        <v>0</v>
      </c>
      <c r="LG359" s="265">
        <v>0</v>
      </c>
      <c r="LH359" s="431">
        <v>1.126574570662342E-4</v>
      </c>
      <c r="LI359" s="431">
        <v>1.0070521966554224E-4</v>
      </c>
      <c r="LJ359" s="431">
        <v>1.1361858923919499E-4</v>
      </c>
      <c r="LK359" s="431">
        <v>4.9380647396901622E-5</v>
      </c>
      <c r="LL359" s="431">
        <v>5.8150562836090103E-5</v>
      </c>
      <c r="LM359" s="431">
        <v>1.2092959877918474E-5</v>
      </c>
      <c r="LN359" s="431">
        <v>2.8020554964314215E-5</v>
      </c>
      <c r="LO359" s="431">
        <v>0</v>
      </c>
      <c r="LP359" s="431">
        <v>0</v>
      </c>
      <c r="LQ359" s="431">
        <v>0</v>
      </c>
      <c r="LR359" s="431">
        <v>1.0627863957779482E-4</v>
      </c>
      <c r="LS359" s="431">
        <v>6.3200634031090885E-5</v>
      </c>
      <c r="LT359" s="431">
        <v>1.0383995686424896E-4</v>
      </c>
      <c r="LU359" s="431">
        <v>2.8922899218741804E-5</v>
      </c>
      <c r="LV359" s="431">
        <v>5.073791544418782E-5</v>
      </c>
      <c r="LW359" s="431">
        <v>0</v>
      </c>
      <c r="LX359" s="431">
        <v>4.1831892303889617E-5</v>
      </c>
      <c r="LY359" s="431">
        <v>0</v>
      </c>
      <c r="LZ359" s="431">
        <v>1.3793422840535641E-4</v>
      </c>
      <c r="MA359" s="431">
        <v>9.3955175543669611E-5</v>
      </c>
      <c r="MB359" s="431">
        <v>9.8315897048451006E-5</v>
      </c>
      <c r="MC359" s="431">
        <v>2.9369710318860598E-5</v>
      </c>
      <c r="MD359" s="431">
        <v>1.636564229556825E-5</v>
      </c>
      <c r="ME359" s="431">
        <v>5.4837382776895538E-5</v>
      </c>
      <c r="MF359" s="431">
        <v>6.5835694840643555E-5</v>
      </c>
      <c r="MG359" s="431">
        <v>8.6963969806674868E-5</v>
      </c>
      <c r="MH359" s="266"/>
      <c r="MI359" s="266"/>
      <c r="MJ359" s="266"/>
      <c r="MK359" s="266"/>
      <c r="ML359" s="266"/>
      <c r="MM359" s="266"/>
      <c r="MN359" s="266"/>
      <c r="MO359" s="266"/>
      <c r="MP359" s="266"/>
      <c r="MQ359" s="266"/>
      <c r="MR359" s="266"/>
      <c r="MS359" s="266"/>
      <c r="MT359" s="266"/>
      <c r="MU359" s="266"/>
      <c r="MV359" s="266"/>
      <c r="MW359" s="266"/>
      <c r="MX359" s="266"/>
      <c r="MY359" s="266"/>
      <c r="MZ359" s="266"/>
      <c r="NA359" s="266"/>
      <c r="NB359" s="266"/>
      <c r="NC359" s="266"/>
      <c r="ND359" s="266"/>
      <c r="NE359" s="266"/>
      <c r="NF359" s="266"/>
      <c r="NG359" s="266"/>
      <c r="NH359" s="266"/>
      <c r="NI359" s="266"/>
      <c r="NJ359" s="266"/>
      <c r="NK359" s="266"/>
      <c r="NL359" s="266"/>
      <c r="NM359" s="266"/>
      <c r="NN359" s="266"/>
      <c r="NO359" s="266"/>
      <c r="NP359" s="266"/>
      <c r="NQ359" s="266"/>
      <c r="NR359" s="266"/>
      <c r="NS359" s="266"/>
      <c r="NT359" s="266"/>
      <c r="NU359" s="266"/>
      <c r="NV359" s="266"/>
      <c r="NW359" s="266"/>
      <c r="NX359" s="266"/>
      <c r="NY359" s="266"/>
      <c r="NZ359" s="266"/>
      <c r="OA359" s="266"/>
      <c r="OB359" s="266"/>
      <c r="OC359" s="266"/>
      <c r="OD359" s="266"/>
      <c r="OE359" s="266"/>
      <c r="OF359" s="266"/>
      <c r="OG359" s="266"/>
      <c r="OH359" s="266"/>
      <c r="OI359" s="266"/>
      <c r="OJ359" s="266"/>
      <c r="OK359" s="266"/>
      <c r="OL359" s="266"/>
      <c r="OM359" s="266"/>
      <c r="ON359" s="267"/>
    </row>
    <row r="360" spans="1:404">
      <c r="A360" s="261">
        <v>735</v>
      </c>
      <c r="B360" s="265">
        <v>1.7173999999999998E-2</v>
      </c>
      <c r="C360" s="265">
        <v>1.5436999999999999E-2</v>
      </c>
      <c r="D360" s="265">
        <v>1.4442999999999999E-2</v>
      </c>
      <c r="E360" s="265">
        <v>1.5192000000000001E-2</v>
      </c>
      <c r="F360" s="265">
        <v>1.6438000000000001E-2</v>
      </c>
      <c r="G360" s="265">
        <v>1.3186E-2</v>
      </c>
      <c r="H360" s="265">
        <v>4.6670000000000003E-2</v>
      </c>
      <c r="I360" s="265">
        <v>9.8533999999999997E-2</v>
      </c>
      <c r="J360" s="265">
        <v>8.7676000000000004E-2</v>
      </c>
      <c r="K360" s="265">
        <v>2.8500000000000001E-3</v>
      </c>
      <c r="L360" s="265">
        <v>2.8830000000000001E-3</v>
      </c>
      <c r="M360" s="265">
        <v>3.356E-3</v>
      </c>
      <c r="N360" s="265">
        <v>5.3957999999999999E-2</v>
      </c>
      <c r="O360" s="265">
        <v>2.3862999999999999E-2</v>
      </c>
      <c r="P360" s="265">
        <v>1.2309E-2</v>
      </c>
      <c r="Q360" s="265">
        <v>6.1269999999999996E-3</v>
      </c>
      <c r="R360" s="265">
        <v>1.6220999999999999E-2</v>
      </c>
      <c r="S360" s="265">
        <v>7.9053999999999999E-2</v>
      </c>
      <c r="T360" s="265">
        <v>4.7607999999999998E-2</v>
      </c>
      <c r="U360" s="265">
        <v>6.5414E-2</v>
      </c>
      <c r="V360" s="265">
        <v>3.7588999999999997E-2</v>
      </c>
      <c r="W360" s="265">
        <v>1.1787000000000001E-2</v>
      </c>
      <c r="X360" s="265">
        <v>9.2879999999999994E-3</v>
      </c>
      <c r="Y360" s="265">
        <v>1.2449E-2</v>
      </c>
      <c r="Z360" s="265">
        <v>6.679E-3</v>
      </c>
      <c r="AA360" s="265">
        <v>1.8831000000000001E-2</v>
      </c>
      <c r="AB360" s="265">
        <v>1.2569E-2</v>
      </c>
      <c r="AC360" s="265">
        <v>0.10457</v>
      </c>
      <c r="AD360" s="265">
        <v>6.9149000000000002E-2</v>
      </c>
      <c r="AE360" s="265">
        <v>0</v>
      </c>
      <c r="AF360" s="265">
        <v>5.8510000000000003E-3</v>
      </c>
      <c r="AG360" s="265">
        <v>1.812E-3</v>
      </c>
      <c r="AH360" s="265">
        <v>0</v>
      </c>
      <c r="AI360" s="265">
        <v>1.604E-3</v>
      </c>
      <c r="AJ360" s="265">
        <v>3.6900000000000001E-3</v>
      </c>
      <c r="AK360" s="265">
        <v>9.5500000000000001E-4</v>
      </c>
      <c r="AL360" s="265">
        <v>2.709E-3</v>
      </c>
      <c r="AM360" s="265">
        <v>2.6350000000000002E-3</v>
      </c>
      <c r="AN360" s="265">
        <v>2.0400000000000001E-3</v>
      </c>
      <c r="AO360" s="265">
        <v>1.3849999999999999E-3</v>
      </c>
      <c r="AP360" s="265">
        <v>1.5629999999999999E-3</v>
      </c>
      <c r="AQ360" s="265">
        <v>7.7099999999999998E-4</v>
      </c>
      <c r="AR360" s="265">
        <v>2.398E-3</v>
      </c>
      <c r="AS360" s="265">
        <v>2.5170000000000001E-3</v>
      </c>
      <c r="AT360" s="265">
        <v>1.8060000000000001E-3</v>
      </c>
      <c r="AU360" s="265">
        <v>6.4120000000000002E-3</v>
      </c>
      <c r="AV360" s="265">
        <v>5.5449999999999996E-3</v>
      </c>
      <c r="AW360" s="265">
        <v>0</v>
      </c>
      <c r="AX360" s="265">
        <v>0</v>
      </c>
      <c r="AY360" s="265">
        <v>4.823E-3</v>
      </c>
      <c r="AZ360" s="265">
        <v>0</v>
      </c>
      <c r="BA360" s="265">
        <v>3.5609999999999999E-3</v>
      </c>
      <c r="BB360" s="265">
        <v>3.5609999999999999E-3</v>
      </c>
      <c r="BC360" s="265">
        <v>3.558E-3</v>
      </c>
      <c r="BD360" s="265">
        <v>3.5609999999999999E-3</v>
      </c>
      <c r="BE360" s="265">
        <v>2.6901000000000001E-2</v>
      </c>
      <c r="BF360" s="265">
        <v>2.3415999999999999E-2</v>
      </c>
      <c r="BG360" s="265">
        <v>0.13971</v>
      </c>
      <c r="BH360" s="265">
        <v>0.14088000000000001</v>
      </c>
      <c r="BI360" s="265">
        <v>0.37203999999999998</v>
      </c>
      <c r="BJ360" s="265">
        <v>0.3392</v>
      </c>
      <c r="BK360" s="265">
        <v>6.4935000000000007E-2</v>
      </c>
      <c r="BL360" s="265">
        <v>0.13868</v>
      </c>
      <c r="BM360" s="265">
        <v>8.5365999999999997E-2</v>
      </c>
      <c r="BN360" s="265">
        <v>0.15160999999999999</v>
      </c>
      <c r="BO360" s="265">
        <v>0.15714</v>
      </c>
      <c r="BP360" s="265">
        <v>1.0982E-2</v>
      </c>
      <c r="BQ360" s="265">
        <v>0.10743999999999999</v>
      </c>
      <c r="BR360" s="265">
        <v>0.14036000000000001</v>
      </c>
      <c r="BS360" s="265">
        <v>0.10495</v>
      </c>
      <c r="BT360" s="265">
        <v>0.11674</v>
      </c>
      <c r="BU360" s="265">
        <v>1.0129000000000001E-2</v>
      </c>
      <c r="BV360" s="265">
        <v>4.9100000000000003E-3</v>
      </c>
      <c r="BW360" s="265">
        <v>1.6284E-2</v>
      </c>
      <c r="BX360" s="265">
        <v>7.8019999999999999E-3</v>
      </c>
      <c r="BY360" s="265">
        <v>0.90459000000000001</v>
      </c>
      <c r="BZ360" s="265">
        <v>0.91942999999999997</v>
      </c>
      <c r="CA360" s="265">
        <v>0.86</v>
      </c>
      <c r="CB360" s="265">
        <v>0.98458000000000001</v>
      </c>
      <c r="CC360" s="265">
        <v>0.96247000000000005</v>
      </c>
      <c r="CD360" s="265">
        <v>0.91081999999999996</v>
      </c>
      <c r="CE360" s="265">
        <v>0.85011000000000003</v>
      </c>
      <c r="CF360" s="265">
        <v>0.91740999999999995</v>
      </c>
      <c r="CG360" s="265">
        <v>0.64015999999999995</v>
      </c>
      <c r="CH360" s="265">
        <v>0.88158000000000003</v>
      </c>
      <c r="CI360" s="265">
        <v>0.89976</v>
      </c>
      <c r="CJ360" s="265">
        <v>0.89556999999999998</v>
      </c>
      <c r="CK360" s="265">
        <v>0.71267999999999998</v>
      </c>
      <c r="CL360" s="265">
        <v>0.94777999999999996</v>
      </c>
      <c r="CM360" s="265">
        <v>1.5847E-2</v>
      </c>
      <c r="CN360" s="265">
        <v>1.0101000000000001E-2</v>
      </c>
      <c r="CO360" s="265">
        <v>2.3147999999999998E-2</v>
      </c>
      <c r="CP360" s="265">
        <v>1.6972000000000001E-2</v>
      </c>
      <c r="CQ360" s="265">
        <v>1.6164999999999999E-2</v>
      </c>
      <c r="CR360" s="265">
        <v>0.01</v>
      </c>
      <c r="CS360" s="265">
        <v>1.0204E-2</v>
      </c>
      <c r="CT360" s="265">
        <v>1.0309E-2</v>
      </c>
      <c r="CU360" s="265">
        <v>0.01</v>
      </c>
      <c r="CV360" s="265">
        <v>2.0396000000000001E-2</v>
      </c>
      <c r="CW360" s="265">
        <v>2.0202000000000001E-2</v>
      </c>
      <c r="CX360" s="265">
        <v>1.0309E-2</v>
      </c>
      <c r="CY360" s="265">
        <v>2.0618999999999998E-2</v>
      </c>
      <c r="CZ360" s="265">
        <v>4.4759E-2</v>
      </c>
      <c r="DA360" s="265">
        <v>2.9010999999999999E-2</v>
      </c>
      <c r="DB360" s="265">
        <v>0</v>
      </c>
      <c r="DC360" s="265">
        <v>0</v>
      </c>
      <c r="DD360" s="265">
        <v>0</v>
      </c>
      <c r="DE360" s="265">
        <v>1.0309E-2</v>
      </c>
      <c r="DF360" s="265">
        <v>7.9999999999999996E-6</v>
      </c>
      <c r="DG360" s="265">
        <v>1.5E-5</v>
      </c>
      <c r="DH360" s="265">
        <v>9.9679999999999994E-3</v>
      </c>
      <c r="DI360" s="265">
        <v>0</v>
      </c>
      <c r="DJ360" s="265">
        <v>0</v>
      </c>
      <c r="DK360" s="265">
        <v>0</v>
      </c>
      <c r="DL360" s="265">
        <v>0</v>
      </c>
      <c r="DM360" s="265">
        <v>1.5E-5</v>
      </c>
      <c r="DN360" s="265">
        <v>0</v>
      </c>
      <c r="DO360" s="265">
        <v>0</v>
      </c>
      <c r="DP360" s="265">
        <v>0</v>
      </c>
      <c r="DQ360" s="265">
        <v>0</v>
      </c>
      <c r="DR360" s="265">
        <v>2.8600000000000001E-3</v>
      </c>
      <c r="DS360" s="265">
        <v>4.1679999999999998E-3</v>
      </c>
      <c r="DT360" s="265">
        <v>5.5389999999999997E-3</v>
      </c>
      <c r="DU360" s="265">
        <v>0</v>
      </c>
      <c r="DV360" s="265">
        <v>0</v>
      </c>
      <c r="DW360" s="265">
        <v>0</v>
      </c>
      <c r="DX360" s="265">
        <v>1.967E-3</v>
      </c>
      <c r="DY360" s="265">
        <v>4.5100000000000001E-3</v>
      </c>
      <c r="DZ360" s="265">
        <v>0</v>
      </c>
      <c r="EA360" s="265">
        <v>0</v>
      </c>
      <c r="EB360" s="265">
        <v>0</v>
      </c>
      <c r="EC360" s="265">
        <v>0</v>
      </c>
      <c r="ED360" s="265">
        <v>0</v>
      </c>
      <c r="EE360" s="265">
        <v>0</v>
      </c>
      <c r="EF360" s="265">
        <v>8.2799999999999996E-4</v>
      </c>
      <c r="EG360" s="265">
        <v>0</v>
      </c>
      <c r="EH360" s="265">
        <v>0</v>
      </c>
      <c r="EI360" s="265">
        <v>1.0204E-2</v>
      </c>
      <c r="EJ360" s="265">
        <v>1.0309E-2</v>
      </c>
      <c r="EK360" s="265">
        <v>0</v>
      </c>
      <c r="EL360" s="265">
        <v>1.0416999999999999E-2</v>
      </c>
      <c r="EM360" s="265">
        <v>0</v>
      </c>
      <c r="EN360" s="265">
        <v>0</v>
      </c>
      <c r="EO360" s="265">
        <v>3.6213000000000002E-2</v>
      </c>
      <c r="EP360" s="265">
        <v>1.7090000000000001E-2</v>
      </c>
      <c r="EQ360" s="265">
        <v>9.7400000000000004E-4</v>
      </c>
      <c r="ER360" s="265">
        <v>9.77E-4</v>
      </c>
      <c r="ES360" s="265">
        <v>8.7600000000000004E-4</v>
      </c>
      <c r="ET360" s="265">
        <v>8.7399999999999999E-4</v>
      </c>
      <c r="EU360" s="265">
        <v>9.3999999999999997E-4</v>
      </c>
      <c r="EV360" s="265">
        <v>8.1400000000000005E-4</v>
      </c>
      <c r="EW360" s="265">
        <v>8.3799999999999999E-4</v>
      </c>
      <c r="EX360" s="265">
        <v>9.1100000000000003E-4</v>
      </c>
      <c r="EY360" s="265">
        <v>6.8900000000000005E-4</v>
      </c>
      <c r="EZ360" s="265">
        <v>1.8988999999999999E-2</v>
      </c>
      <c r="FA360" s="265">
        <v>9.8700000000000003E-4</v>
      </c>
      <c r="FB360" s="265">
        <v>9.1200000000000005E-4</v>
      </c>
      <c r="FC360" s="265">
        <v>8.8699999999999998E-4</v>
      </c>
      <c r="FD360" s="265">
        <v>1.0709999999999999E-3</v>
      </c>
      <c r="FE360" s="265">
        <v>7.9900000000000001E-4</v>
      </c>
      <c r="FF360" s="265">
        <v>9.9799999999999997E-4</v>
      </c>
      <c r="FG360" s="265">
        <v>1.157E-3</v>
      </c>
      <c r="FH360" s="265">
        <v>9.1200000000000005E-4</v>
      </c>
      <c r="FI360" s="265">
        <v>8.5999999999999998E-4</v>
      </c>
      <c r="FJ360" s="265">
        <v>0</v>
      </c>
      <c r="FK360" s="265">
        <v>0</v>
      </c>
      <c r="FL360" s="265">
        <v>8.2159999999999993E-3</v>
      </c>
      <c r="FM360" s="265">
        <v>9.0790000000000003E-3</v>
      </c>
      <c r="FN360" s="265">
        <v>8.3669999999999994E-2</v>
      </c>
      <c r="FO360" s="265">
        <v>0.15</v>
      </c>
      <c r="FP360" s="265">
        <v>2.5201000000000001E-2</v>
      </c>
      <c r="FQ360" s="265">
        <v>0.11249000000000001</v>
      </c>
      <c r="FR360" s="265">
        <v>7.1575E-2</v>
      </c>
      <c r="FS360" s="265">
        <v>6.8085000000000007E-2</v>
      </c>
      <c r="FT360" s="265">
        <v>0.17588000000000001</v>
      </c>
      <c r="FU360" s="265">
        <v>0.17218</v>
      </c>
      <c r="FV360" s="265">
        <v>6.7460000000000006E-2</v>
      </c>
      <c r="FW360" s="265">
        <v>3.0487E-2</v>
      </c>
      <c r="FX360" s="265">
        <v>0.11337</v>
      </c>
      <c r="FY360" s="265">
        <v>2.7855999999999999E-2</v>
      </c>
      <c r="FZ360" s="265">
        <v>3.0487E-2</v>
      </c>
      <c r="GA360" s="265">
        <v>0.10248</v>
      </c>
      <c r="GB360" s="265">
        <v>4.9274999999999999E-2</v>
      </c>
      <c r="GC360" s="265">
        <v>4.9950000000000001E-2</v>
      </c>
      <c r="GD360" s="265">
        <v>0.16298000000000001</v>
      </c>
      <c r="GE360" s="265">
        <v>8.7328000000000003E-2</v>
      </c>
      <c r="GF360" s="265">
        <v>0.10922999999999999</v>
      </c>
      <c r="GG360" s="265">
        <v>4.7001000000000001E-2</v>
      </c>
      <c r="GH360" s="265">
        <v>5.5756E-2</v>
      </c>
      <c r="GI360" s="265">
        <v>4.7070000000000001E-2</v>
      </c>
      <c r="GJ360" s="265">
        <v>0.14477999999999999</v>
      </c>
      <c r="GK360" s="265">
        <v>0.15336</v>
      </c>
      <c r="GL360" s="265">
        <v>7.8252000000000002E-2</v>
      </c>
      <c r="GM360" s="265">
        <v>0.13055</v>
      </c>
      <c r="GN360" s="265">
        <v>7.5406000000000001E-2</v>
      </c>
      <c r="GO360" s="265">
        <v>0.14566999999999999</v>
      </c>
      <c r="GP360" s="265">
        <v>0.10353999999999999</v>
      </c>
      <c r="GQ360" s="265">
        <v>0.10655000000000001</v>
      </c>
      <c r="GR360" s="265">
        <v>9.8541000000000004E-2</v>
      </c>
      <c r="GS360" s="265">
        <v>0.11014</v>
      </c>
      <c r="GT360" s="265">
        <v>0.10688</v>
      </c>
      <c r="GU360" s="265">
        <v>0.10763</v>
      </c>
      <c r="GV360" s="265">
        <v>0.10758</v>
      </c>
      <c r="GW360" s="265">
        <v>7.9998E-2</v>
      </c>
      <c r="GX360" s="265">
        <v>0.13883999999999999</v>
      </c>
      <c r="GY360" s="265">
        <v>3.0474000000000001E-2</v>
      </c>
      <c r="GZ360" s="265">
        <v>2.3085000000000001E-2</v>
      </c>
      <c r="HA360" s="265">
        <v>0.13116</v>
      </c>
      <c r="HB360" s="265">
        <v>0.11983000000000001</v>
      </c>
      <c r="HC360" s="265">
        <v>0.10864</v>
      </c>
      <c r="HD360" s="265">
        <v>6.8486000000000005E-2</v>
      </c>
      <c r="HE360" s="265">
        <v>0.1389</v>
      </c>
      <c r="HF360" s="265">
        <v>5.9250999999999998E-2</v>
      </c>
      <c r="HG360" s="265">
        <v>0.13902999999999999</v>
      </c>
      <c r="HH360" s="265">
        <v>0.13889000000000001</v>
      </c>
      <c r="HI360" s="265">
        <v>0.13807</v>
      </c>
      <c r="HJ360" s="265">
        <v>6.9237000000000007E-2</v>
      </c>
      <c r="HK360" s="265">
        <v>0.16969999999999999</v>
      </c>
      <c r="HL360" s="265">
        <v>0.14415</v>
      </c>
      <c r="HM360" s="265">
        <v>0.10576000000000001</v>
      </c>
      <c r="HN360" s="265">
        <v>0.10539</v>
      </c>
      <c r="HO360" s="265">
        <v>0.10552</v>
      </c>
      <c r="HP360" s="265">
        <v>0.11353000000000001</v>
      </c>
      <c r="HQ360" s="265">
        <v>7.2044999999999998E-2</v>
      </c>
      <c r="HR360" s="265">
        <v>6.4639000000000002E-2</v>
      </c>
      <c r="HS360" s="265">
        <v>8.7453000000000003E-2</v>
      </c>
      <c r="HT360" s="265">
        <v>6.5158999999999995E-2</v>
      </c>
      <c r="HU360" s="265">
        <v>6.8089999999999998E-2</v>
      </c>
      <c r="HV360" s="265">
        <v>0.10158</v>
      </c>
      <c r="HW360" s="265">
        <v>4.0240999999999999E-2</v>
      </c>
      <c r="HX360" s="265">
        <v>6.0867999999999998E-2</v>
      </c>
      <c r="HY360" s="265">
        <v>3.5347000000000003E-2</v>
      </c>
      <c r="HZ360" s="265">
        <v>7.9589999999999994E-2</v>
      </c>
      <c r="IA360" s="265">
        <v>9.3426999999999996E-2</v>
      </c>
      <c r="IB360" s="265">
        <v>9.6171000000000006E-2</v>
      </c>
      <c r="IC360" s="265">
        <v>9.4185000000000005E-2</v>
      </c>
      <c r="ID360" s="265">
        <v>9.5877000000000004E-2</v>
      </c>
      <c r="IE360" s="265">
        <v>9.0057999999999999E-2</v>
      </c>
      <c r="IF360" s="265">
        <v>0.10051</v>
      </c>
      <c r="IG360" s="265">
        <v>0.11669</v>
      </c>
      <c r="IH360" s="265">
        <v>0.14016999999999999</v>
      </c>
      <c r="II360" s="265">
        <v>6.6159999999999997E-2</v>
      </c>
      <c r="IJ360" s="265">
        <v>7.6314000000000007E-2</v>
      </c>
      <c r="IK360" s="265">
        <v>7.7814999999999995E-2</v>
      </c>
      <c r="IL360" s="265">
        <v>0.12476</v>
      </c>
      <c r="IM360" s="265">
        <v>7.3857999999999993E-2</v>
      </c>
      <c r="IN360" s="265">
        <v>5.1837000000000001E-2</v>
      </c>
      <c r="IO360" s="265">
        <v>1.1494000000000001E-2</v>
      </c>
      <c r="IP360" s="265">
        <v>0.11887</v>
      </c>
      <c r="IQ360" s="265">
        <v>0.10424</v>
      </c>
      <c r="IR360" s="265">
        <v>4.8758999999999997E-2</v>
      </c>
      <c r="IS360" s="265">
        <v>0.15026999999999999</v>
      </c>
      <c r="IT360" s="265">
        <v>4.1923000000000002E-2</v>
      </c>
      <c r="IU360" s="265">
        <v>0.11244999999999999</v>
      </c>
      <c r="IV360" s="265">
        <v>0.17149</v>
      </c>
      <c r="IW360" s="265">
        <v>8.1861000000000003E-2</v>
      </c>
      <c r="IX360" s="265">
        <v>0.11729000000000001</v>
      </c>
      <c r="IY360" s="265">
        <v>6.7553000000000002E-2</v>
      </c>
      <c r="IZ360" s="265">
        <v>6.5879999999999994E-2</v>
      </c>
      <c r="JA360" s="265">
        <v>6.7475999999999994E-2</v>
      </c>
      <c r="JB360" s="265">
        <v>6.5024999999999999E-2</v>
      </c>
      <c r="JC360" s="265">
        <v>7.1313000000000001E-2</v>
      </c>
      <c r="JD360" s="265">
        <v>7.2589000000000001E-2</v>
      </c>
      <c r="JE360" s="265">
        <v>0.13258</v>
      </c>
      <c r="JF360" s="265">
        <v>3.2426999999999997E-2</v>
      </c>
      <c r="JG360" s="265">
        <v>0.10052999999999999</v>
      </c>
      <c r="JH360" s="265">
        <v>7.4159000000000003E-2</v>
      </c>
      <c r="JI360" s="265">
        <v>5.8865000000000001E-2</v>
      </c>
      <c r="JJ360" s="265">
        <v>6.1603999999999999E-2</v>
      </c>
      <c r="JK360" s="265">
        <v>7.9418000000000002E-2</v>
      </c>
      <c r="JL360" s="265">
        <v>8.0823000000000006E-2</v>
      </c>
      <c r="JM360" s="265">
        <v>0.13553000000000001</v>
      </c>
      <c r="JN360" s="265">
        <v>8.8138999999999995E-2</v>
      </c>
      <c r="JO360" s="265">
        <v>0.10405</v>
      </c>
      <c r="JP360" s="265">
        <v>3.5916999999999998E-2</v>
      </c>
      <c r="JQ360" s="265">
        <v>0.10335999999999999</v>
      </c>
      <c r="JR360" s="265">
        <v>8.2359000000000002E-2</v>
      </c>
      <c r="JS360" s="265">
        <v>7.6185000000000003E-2</v>
      </c>
      <c r="JT360" s="265">
        <v>2.2589999999999999E-2</v>
      </c>
      <c r="JU360" s="265">
        <v>7.7376E-2</v>
      </c>
      <c r="JV360" s="265">
        <v>7.2843000000000005E-2</v>
      </c>
      <c r="JW360" s="265">
        <v>0.10468</v>
      </c>
      <c r="JX360" s="265">
        <v>0.10439</v>
      </c>
      <c r="JY360" s="265">
        <v>0.10562000000000001</v>
      </c>
      <c r="JZ360" s="265">
        <v>8.3076999999999998E-2</v>
      </c>
      <c r="KA360" s="265">
        <v>0.15631999999999999</v>
      </c>
      <c r="KB360" s="265">
        <v>0.22031999999999999</v>
      </c>
      <c r="KC360" s="265">
        <v>3.2710999999999997E-2</v>
      </c>
      <c r="KD360" s="265">
        <v>2.4382000000000001E-2</v>
      </c>
      <c r="KE360" s="265">
        <v>2.6197999999999999E-2</v>
      </c>
      <c r="KF360" s="265">
        <v>2.8674999999999999E-2</v>
      </c>
      <c r="KG360" s="265">
        <v>2.7335999999999999E-2</v>
      </c>
      <c r="KH360" s="265">
        <v>0.11230999999999999</v>
      </c>
      <c r="KI360" s="265">
        <v>7.3649000000000006E-2</v>
      </c>
      <c r="KJ360" s="265">
        <v>7.2083999999999995E-2</v>
      </c>
      <c r="KK360" s="265">
        <v>0.18622</v>
      </c>
      <c r="KL360" s="265">
        <v>0.15343000000000001</v>
      </c>
      <c r="KM360" s="265">
        <v>0.86931999999999998</v>
      </c>
      <c r="KN360" s="265">
        <v>0.78871999999999998</v>
      </c>
      <c r="KO360" s="265">
        <v>0.69957000000000003</v>
      </c>
      <c r="KP360" s="265">
        <v>5.0231823359316707E-3</v>
      </c>
      <c r="KQ360" s="265">
        <v>0.55262</v>
      </c>
      <c r="KR360" s="265">
        <v>0.50177000000000005</v>
      </c>
      <c r="KS360" s="265">
        <v>0.46203</v>
      </c>
      <c r="KT360" s="265">
        <v>0.84684927695835488</v>
      </c>
      <c r="KU360" s="265">
        <v>0.76520999999999995</v>
      </c>
      <c r="KV360" s="265">
        <v>0.85653999999999997</v>
      </c>
      <c r="KW360" s="265">
        <v>0.88556000000000001</v>
      </c>
      <c r="KX360" s="265">
        <v>0.92310999999999999</v>
      </c>
      <c r="KY360" s="265">
        <v>0.97338000000000002</v>
      </c>
      <c r="KZ360" s="265">
        <v>0.99950000000000006</v>
      </c>
      <c r="LA360" s="265">
        <v>0.96062000000000003</v>
      </c>
      <c r="LB360" s="265">
        <v>0.88287000000000004</v>
      </c>
      <c r="LC360" s="265">
        <v>1</v>
      </c>
      <c r="LD360" s="265">
        <v>0</v>
      </c>
      <c r="LE360" s="265">
        <v>0</v>
      </c>
      <c r="LF360" s="265">
        <v>0</v>
      </c>
      <c r="LG360" s="265">
        <v>0</v>
      </c>
      <c r="LH360" s="431">
        <v>1.1321074998704717E-4</v>
      </c>
      <c r="LI360" s="431">
        <v>1.0292863589711487E-4</v>
      </c>
      <c r="LJ360" s="431">
        <v>1.0757686686702073E-4</v>
      </c>
      <c r="LK360" s="431">
        <v>4.5130858779884875E-5</v>
      </c>
      <c r="LL360" s="431">
        <v>5.3332001698436216E-5</v>
      </c>
      <c r="LM360" s="431">
        <v>4.4234357119421475E-6</v>
      </c>
      <c r="LN360" s="431">
        <v>2.7295678592054173E-5</v>
      </c>
      <c r="LO360" s="431">
        <v>0</v>
      </c>
      <c r="LP360" s="431">
        <v>0</v>
      </c>
      <c r="LQ360" s="431">
        <v>0</v>
      </c>
      <c r="LR360" s="431">
        <v>1.0498281335458159E-4</v>
      </c>
      <c r="LS360" s="431">
        <v>5.8850302593782544E-5</v>
      </c>
      <c r="LT360" s="431">
        <v>9.5499490271322429E-5</v>
      </c>
      <c r="LU360" s="431">
        <v>2.5591398298274726E-5</v>
      </c>
      <c r="LV360" s="431">
        <v>5.5076117860153317E-5</v>
      </c>
      <c r="LW360" s="431">
        <v>0</v>
      </c>
      <c r="LX360" s="431">
        <v>4.3898275180254132E-5</v>
      </c>
      <c r="LY360" s="431">
        <v>0</v>
      </c>
      <c r="LZ360" s="431">
        <v>1.3123608368914574E-4</v>
      </c>
      <c r="MA360" s="431">
        <v>9.6892312285490334E-5</v>
      </c>
      <c r="MB360" s="431">
        <v>9.3374983407557011E-5</v>
      </c>
      <c r="MC360" s="431">
        <v>2.8232218028279021E-5</v>
      </c>
      <c r="MD360" s="431">
        <v>6.6234115365659818E-6</v>
      </c>
      <c r="ME360" s="431">
        <v>5.2093120757490396E-5</v>
      </c>
      <c r="MF360" s="431">
        <v>5.9764031902886927E-5</v>
      </c>
      <c r="MG360" s="431">
        <v>8.9174936874769628E-5</v>
      </c>
      <c r="MH360" s="266"/>
      <c r="MI360" s="266"/>
      <c r="MJ360" s="266"/>
      <c r="MK360" s="266"/>
      <c r="ML360" s="266"/>
      <c r="MM360" s="266"/>
      <c r="MN360" s="266"/>
      <c r="MO360" s="266"/>
      <c r="MP360" s="266"/>
      <c r="MQ360" s="266"/>
      <c r="MR360" s="266"/>
      <c r="MS360" s="266"/>
      <c r="MT360" s="266"/>
      <c r="MU360" s="266"/>
      <c r="MV360" s="266"/>
      <c r="MW360" s="266"/>
      <c r="MX360" s="266"/>
      <c r="MY360" s="266"/>
      <c r="MZ360" s="266"/>
      <c r="NA360" s="266"/>
      <c r="NB360" s="266"/>
      <c r="NC360" s="266"/>
      <c r="ND360" s="266"/>
      <c r="NE360" s="266"/>
      <c r="NF360" s="266"/>
      <c r="NG360" s="266"/>
      <c r="NH360" s="266"/>
      <c r="NI360" s="266"/>
      <c r="NJ360" s="266"/>
      <c r="NK360" s="266"/>
      <c r="NL360" s="266"/>
      <c r="NM360" s="266"/>
      <c r="NN360" s="266"/>
      <c r="NO360" s="266"/>
      <c r="NP360" s="266"/>
      <c r="NQ360" s="266"/>
      <c r="NR360" s="266"/>
      <c r="NS360" s="266"/>
      <c r="NT360" s="266"/>
      <c r="NU360" s="266"/>
      <c r="NV360" s="266"/>
      <c r="NW360" s="266"/>
      <c r="NX360" s="266"/>
      <c r="NY360" s="266"/>
      <c r="NZ360" s="266"/>
      <c r="OA360" s="266"/>
      <c r="OB360" s="266"/>
      <c r="OC360" s="266"/>
      <c r="OD360" s="266"/>
      <c r="OE360" s="266"/>
      <c r="OF360" s="266"/>
      <c r="OG360" s="266"/>
      <c r="OH360" s="266"/>
      <c r="OI360" s="266"/>
      <c r="OJ360" s="266"/>
      <c r="OK360" s="266"/>
      <c r="OL360" s="266"/>
      <c r="OM360" s="266"/>
      <c r="ON360" s="267"/>
    </row>
    <row r="361" spans="1:404">
      <c r="A361" s="261">
        <v>736</v>
      </c>
      <c r="B361" s="265">
        <v>1.7082E-2</v>
      </c>
      <c r="C361" s="265">
        <v>1.5266E-2</v>
      </c>
      <c r="D361" s="265">
        <v>1.4255E-2</v>
      </c>
      <c r="E361" s="265">
        <v>1.4928E-2</v>
      </c>
      <c r="F361" s="265">
        <v>1.634E-2</v>
      </c>
      <c r="G361" s="265">
        <v>1.3002E-2</v>
      </c>
      <c r="H361" s="265">
        <v>4.5945E-2</v>
      </c>
      <c r="I361" s="265">
        <v>9.6949999999999995E-2</v>
      </c>
      <c r="J361" s="265">
        <v>8.6327000000000001E-2</v>
      </c>
      <c r="K361" s="265">
        <v>2.9313999999999998E-3</v>
      </c>
      <c r="L361" s="265">
        <v>2.9654E-3</v>
      </c>
      <c r="M361" s="265">
        <v>3.5019999999999999E-3</v>
      </c>
      <c r="N361" s="265">
        <v>5.3008E-2</v>
      </c>
      <c r="O361" s="265">
        <v>2.3029999999999998E-2</v>
      </c>
      <c r="P361" s="265">
        <v>1.2043999999999999E-2</v>
      </c>
      <c r="Q361" s="265">
        <v>6.0390000000000001E-3</v>
      </c>
      <c r="R361" s="265">
        <v>1.6291E-2</v>
      </c>
      <c r="S361" s="265">
        <v>8.0149999999999999E-2</v>
      </c>
      <c r="T361" s="265">
        <v>4.7560999999999999E-2</v>
      </c>
      <c r="U361" s="265">
        <v>6.6303000000000001E-2</v>
      </c>
      <c r="V361" s="265">
        <v>3.7171000000000003E-2</v>
      </c>
      <c r="W361" s="265">
        <v>1.1934999999999999E-2</v>
      </c>
      <c r="X361" s="265">
        <v>8.9984000000000001E-3</v>
      </c>
      <c r="Y361" s="265">
        <v>1.2966E-2</v>
      </c>
      <c r="Z361" s="265">
        <v>7.1196000000000002E-3</v>
      </c>
      <c r="AA361" s="265">
        <v>1.8651999999999998E-2</v>
      </c>
      <c r="AB361" s="265">
        <v>1.2191E-2</v>
      </c>
      <c r="AC361" s="265">
        <v>0.10216</v>
      </c>
      <c r="AD361" s="265">
        <v>6.7666000000000004E-2</v>
      </c>
      <c r="AE361" s="265">
        <v>0</v>
      </c>
      <c r="AF361" s="265">
        <v>5.6001999999999996E-3</v>
      </c>
      <c r="AG361" s="265">
        <v>3.4199999999999999E-3</v>
      </c>
      <c r="AH361" s="265">
        <v>1.3994000000000001E-3</v>
      </c>
      <c r="AI361" s="265">
        <v>1.8201999999999999E-3</v>
      </c>
      <c r="AJ361" s="265">
        <v>2.9520000000000002E-3</v>
      </c>
      <c r="AK361" s="265">
        <v>9.6259999999999998E-4</v>
      </c>
      <c r="AL361" s="265">
        <v>2.7718E-3</v>
      </c>
      <c r="AM361" s="265">
        <v>2.1080000000000001E-3</v>
      </c>
      <c r="AN361" s="265">
        <v>1.9266000000000001E-3</v>
      </c>
      <c r="AO361" s="265">
        <v>1.6524E-3</v>
      </c>
      <c r="AP361" s="265">
        <v>1.2504E-3</v>
      </c>
      <c r="AQ361" s="265">
        <v>9.5480000000000001E-4</v>
      </c>
      <c r="AR361" s="265">
        <v>2.4575999999999999E-3</v>
      </c>
      <c r="AS361" s="265">
        <v>2.0135999999999999E-3</v>
      </c>
      <c r="AT361" s="265">
        <v>1.7082E-3</v>
      </c>
      <c r="AU361" s="265">
        <v>6.5322000000000002E-3</v>
      </c>
      <c r="AV361" s="265">
        <v>5.4333999999999997E-3</v>
      </c>
      <c r="AW361" s="265">
        <v>0</v>
      </c>
      <c r="AX361" s="265">
        <v>0</v>
      </c>
      <c r="AY361" s="265">
        <v>3.8584000000000001E-3</v>
      </c>
      <c r="AZ361" s="265">
        <v>0</v>
      </c>
      <c r="BA361" s="265">
        <v>3.6494000000000001E-3</v>
      </c>
      <c r="BB361" s="265">
        <v>3.6494000000000001E-3</v>
      </c>
      <c r="BC361" s="265">
        <v>3.6462E-3</v>
      </c>
      <c r="BD361" s="265">
        <v>3.6494000000000001E-3</v>
      </c>
      <c r="BE361" s="265">
        <v>2.707E-2</v>
      </c>
      <c r="BF361" s="265">
        <v>2.3484000000000001E-2</v>
      </c>
      <c r="BG361" s="265">
        <v>0.13961999999999999</v>
      </c>
      <c r="BH361" s="265">
        <v>0.13871</v>
      </c>
      <c r="BI361" s="265">
        <v>0.37051000000000001</v>
      </c>
      <c r="BJ361" s="265">
        <v>0.33696999999999999</v>
      </c>
      <c r="BK361" s="265">
        <v>6.4935000000000007E-2</v>
      </c>
      <c r="BL361" s="265">
        <v>0.14149999999999999</v>
      </c>
      <c r="BM361" s="265">
        <v>8.5365999999999997E-2</v>
      </c>
      <c r="BN361" s="265">
        <v>0.14921000000000001</v>
      </c>
      <c r="BO361" s="265">
        <v>0.15714</v>
      </c>
      <c r="BP361" s="265">
        <v>1.1213000000000001E-2</v>
      </c>
      <c r="BQ361" s="265">
        <v>0.10783</v>
      </c>
      <c r="BR361" s="265">
        <v>0.14144999999999999</v>
      </c>
      <c r="BS361" s="265">
        <v>0.10535</v>
      </c>
      <c r="BT361" s="265">
        <v>0.11833</v>
      </c>
      <c r="BU361" s="265">
        <v>1.0066E-2</v>
      </c>
      <c r="BV361" s="265">
        <v>4.8079999999999998E-3</v>
      </c>
      <c r="BW361" s="265">
        <v>1.5751999999999999E-2</v>
      </c>
      <c r="BX361" s="265">
        <v>7.2452000000000003E-3</v>
      </c>
      <c r="BY361" s="265">
        <v>0.90776999999999997</v>
      </c>
      <c r="BZ361" s="265">
        <v>0.92083000000000004</v>
      </c>
      <c r="CA361" s="265">
        <v>0.86199999999999999</v>
      </c>
      <c r="CB361" s="265">
        <v>0.98556999999999995</v>
      </c>
      <c r="CC361" s="265">
        <v>0.95996999999999999</v>
      </c>
      <c r="CD361" s="265">
        <v>0.91293999999999997</v>
      </c>
      <c r="CE361" s="265">
        <v>0.85260999999999998</v>
      </c>
      <c r="CF361" s="265">
        <v>0.91944000000000004</v>
      </c>
      <c r="CG361" s="265">
        <v>0.61402000000000001</v>
      </c>
      <c r="CH361" s="265">
        <v>0.88392999999999999</v>
      </c>
      <c r="CI361" s="265">
        <v>0.90217999999999998</v>
      </c>
      <c r="CJ361" s="265">
        <v>0.89746999999999999</v>
      </c>
      <c r="CK361" s="265">
        <v>0.68301000000000001</v>
      </c>
      <c r="CL361" s="265">
        <v>0.95152999999999999</v>
      </c>
      <c r="CM361" s="265">
        <v>1.5278E-2</v>
      </c>
      <c r="CN361" s="265">
        <v>1.0101000000000001E-2</v>
      </c>
      <c r="CO361" s="265">
        <v>2.2782E-2</v>
      </c>
      <c r="CP361" s="265">
        <v>1.6534E-2</v>
      </c>
      <c r="CQ361" s="265">
        <v>1.5747000000000001E-2</v>
      </c>
      <c r="CR361" s="265">
        <v>0.01</v>
      </c>
      <c r="CS361" s="265">
        <v>1.0204E-2</v>
      </c>
      <c r="CT361" s="265">
        <v>1.0309E-2</v>
      </c>
      <c r="CU361" s="265">
        <v>0.01</v>
      </c>
      <c r="CV361" s="265">
        <v>2.0119000000000001E-2</v>
      </c>
      <c r="CW361" s="265">
        <v>2.0202000000000001E-2</v>
      </c>
      <c r="CX361" s="265">
        <v>1.0309E-2</v>
      </c>
      <c r="CY361" s="265">
        <v>1.8557000000000001E-2</v>
      </c>
      <c r="CZ361" s="265">
        <v>4.3839000000000003E-2</v>
      </c>
      <c r="DA361" s="265">
        <v>2.7997999999999999E-2</v>
      </c>
      <c r="DB361" s="265">
        <v>0</v>
      </c>
      <c r="DC361" s="265">
        <v>0</v>
      </c>
      <c r="DD361" s="265">
        <v>0</v>
      </c>
      <c r="DE361" s="265">
        <v>1.0309E-2</v>
      </c>
      <c r="DF361" s="265">
        <v>4.3999999999999999E-5</v>
      </c>
      <c r="DG361" s="265">
        <v>5.38E-5</v>
      </c>
      <c r="DH361" s="265">
        <v>9.8188000000000008E-3</v>
      </c>
      <c r="DI361" s="265">
        <v>0</v>
      </c>
      <c r="DJ361" s="265">
        <v>0</v>
      </c>
      <c r="DK361" s="265">
        <v>0</v>
      </c>
      <c r="DL361" s="265">
        <v>0</v>
      </c>
      <c r="DM361" s="265">
        <v>7.64E-5</v>
      </c>
      <c r="DN361" s="265">
        <v>0</v>
      </c>
      <c r="DO361" s="265">
        <v>0</v>
      </c>
      <c r="DP361" s="265">
        <v>0</v>
      </c>
      <c r="DQ361" s="265">
        <v>0</v>
      </c>
      <c r="DR361" s="265">
        <v>2.4794000000000001E-3</v>
      </c>
      <c r="DS361" s="265">
        <v>4.1787999999999999E-3</v>
      </c>
      <c r="DT361" s="265">
        <v>5.4207999999999999E-3</v>
      </c>
      <c r="DU361" s="265">
        <v>0</v>
      </c>
      <c r="DV361" s="265">
        <v>0</v>
      </c>
      <c r="DW361" s="265">
        <v>0</v>
      </c>
      <c r="DX361" s="265">
        <v>1.8902000000000001E-3</v>
      </c>
      <c r="DY361" s="265">
        <v>3.9519999999999998E-3</v>
      </c>
      <c r="DZ361" s="265">
        <v>0</v>
      </c>
      <c r="EA361" s="265">
        <v>0</v>
      </c>
      <c r="EB361" s="265">
        <v>0</v>
      </c>
      <c r="EC361" s="265">
        <v>0</v>
      </c>
      <c r="ED361" s="265">
        <v>0</v>
      </c>
      <c r="EE361" s="265">
        <v>0</v>
      </c>
      <c r="EF361" s="265">
        <v>9.2420000000000002E-4</v>
      </c>
      <c r="EG361" s="265">
        <v>0</v>
      </c>
      <c r="EH361" s="265">
        <v>0</v>
      </c>
      <c r="EI361" s="265">
        <v>1.0204E-2</v>
      </c>
      <c r="EJ361" s="265">
        <v>1.0309E-2</v>
      </c>
      <c r="EK361" s="265">
        <v>0</v>
      </c>
      <c r="EL361" s="265">
        <v>8.3336E-3</v>
      </c>
      <c r="EM361" s="265">
        <v>0</v>
      </c>
      <c r="EN361" s="265">
        <v>0</v>
      </c>
      <c r="EO361" s="265">
        <v>3.4849999999999999E-2</v>
      </c>
      <c r="EP361" s="265">
        <v>1.6605999999999999E-2</v>
      </c>
      <c r="EQ361" s="265">
        <v>9.2520000000000005E-4</v>
      </c>
      <c r="ER361" s="265">
        <v>9.5620000000000004E-4</v>
      </c>
      <c r="ES361" s="265">
        <v>8.4860000000000003E-4</v>
      </c>
      <c r="ET361" s="265">
        <v>8.8540000000000005E-4</v>
      </c>
      <c r="EU361" s="265">
        <v>9.2880000000000002E-4</v>
      </c>
      <c r="EV361" s="265">
        <v>7.1900000000000002E-4</v>
      </c>
      <c r="EW361" s="265">
        <v>8.2419999999999998E-4</v>
      </c>
      <c r="EX361" s="265">
        <v>8.3560000000000004E-4</v>
      </c>
      <c r="EY361" s="265">
        <v>7.0160000000000003E-4</v>
      </c>
      <c r="EZ361" s="265">
        <v>1.8426000000000001E-2</v>
      </c>
      <c r="FA361" s="265">
        <v>9.6279999999999998E-4</v>
      </c>
      <c r="FB361" s="265">
        <v>8.8739999999999999E-4</v>
      </c>
      <c r="FC361" s="265">
        <v>8.6439999999999998E-4</v>
      </c>
      <c r="FD361" s="265">
        <v>1.0482E-3</v>
      </c>
      <c r="FE361" s="265">
        <v>7.9160000000000005E-4</v>
      </c>
      <c r="FF361" s="265">
        <v>9.68E-4</v>
      </c>
      <c r="FG361" s="265">
        <v>1.1316E-3</v>
      </c>
      <c r="FH361" s="265">
        <v>8.8679999999999998E-4</v>
      </c>
      <c r="FI361" s="265">
        <v>8.5139999999999999E-4</v>
      </c>
      <c r="FJ361" s="265">
        <v>0</v>
      </c>
      <c r="FK361" s="265">
        <v>0</v>
      </c>
      <c r="FL361" s="265">
        <v>8.0403999999999996E-3</v>
      </c>
      <c r="FM361" s="265">
        <v>8.8876000000000007E-3</v>
      </c>
      <c r="FN361" s="265">
        <v>8.0374000000000001E-2</v>
      </c>
      <c r="FO361" s="265">
        <v>0.14599999999999999</v>
      </c>
      <c r="FP361" s="265">
        <v>2.4428999999999999E-2</v>
      </c>
      <c r="FQ361" s="265">
        <v>0.10938000000000001</v>
      </c>
      <c r="FR361" s="265">
        <v>6.9593000000000002E-2</v>
      </c>
      <c r="FS361" s="265">
        <v>6.6123000000000001E-2</v>
      </c>
      <c r="FT361" s="265">
        <v>0.17080000000000001</v>
      </c>
      <c r="FU361" s="265">
        <v>0.16783999999999999</v>
      </c>
      <c r="FV361" s="265">
        <v>6.6460000000000005E-2</v>
      </c>
      <c r="FW361" s="265">
        <v>2.9756000000000001E-2</v>
      </c>
      <c r="FX361" s="265">
        <v>0.11038000000000001</v>
      </c>
      <c r="FY361" s="265">
        <v>2.7158999999999999E-2</v>
      </c>
      <c r="FZ361" s="265">
        <v>2.9756000000000001E-2</v>
      </c>
      <c r="GA361" s="265">
        <v>9.9737999999999993E-2</v>
      </c>
      <c r="GB361" s="265">
        <v>4.8085999999999997E-2</v>
      </c>
      <c r="GC361" s="265">
        <v>4.8509999999999998E-2</v>
      </c>
      <c r="GD361" s="265">
        <v>0.15858</v>
      </c>
      <c r="GE361" s="265">
        <v>8.5396E-2</v>
      </c>
      <c r="GF361" s="265">
        <v>0.10589999999999999</v>
      </c>
      <c r="GG361" s="265">
        <v>4.5839999999999999E-2</v>
      </c>
      <c r="GH361" s="265">
        <v>5.4449999999999998E-2</v>
      </c>
      <c r="GI361" s="265">
        <v>4.5879000000000003E-2</v>
      </c>
      <c r="GJ361" s="265">
        <v>0.14094999999999999</v>
      </c>
      <c r="GK361" s="265">
        <v>0.14937</v>
      </c>
      <c r="GL361" s="265">
        <v>7.6300000000000007E-2</v>
      </c>
      <c r="GM361" s="265">
        <v>0.12703</v>
      </c>
      <c r="GN361" s="265">
        <v>7.3693999999999996E-2</v>
      </c>
      <c r="GO361" s="265">
        <v>0.14197000000000001</v>
      </c>
      <c r="GP361" s="265">
        <v>0.1009</v>
      </c>
      <c r="GQ361" s="265">
        <v>0.10385999999999999</v>
      </c>
      <c r="GR361" s="265">
        <v>9.6675999999999998E-2</v>
      </c>
      <c r="GS361" s="265">
        <v>0.10723000000000001</v>
      </c>
      <c r="GT361" s="265">
        <v>0.10392999999999999</v>
      </c>
      <c r="GU361" s="265">
        <v>0.10463</v>
      </c>
      <c r="GV361" s="265">
        <v>0.10485</v>
      </c>
      <c r="GW361" s="265">
        <v>7.7769000000000005E-2</v>
      </c>
      <c r="GX361" s="265">
        <v>0.13511000000000001</v>
      </c>
      <c r="GY361" s="265">
        <v>2.9571E-2</v>
      </c>
      <c r="GZ361" s="265">
        <v>2.2512999999999998E-2</v>
      </c>
      <c r="HA361" s="265">
        <v>0.12784999999999999</v>
      </c>
      <c r="HB361" s="265">
        <v>0.11665</v>
      </c>
      <c r="HC361" s="265">
        <v>0.10664999999999999</v>
      </c>
      <c r="HD361" s="265">
        <v>6.6394999999999996E-2</v>
      </c>
      <c r="HE361" s="265">
        <v>0.13517999999999999</v>
      </c>
      <c r="HF361" s="265">
        <v>5.7797000000000001E-2</v>
      </c>
      <c r="HG361" s="265">
        <v>0.13524</v>
      </c>
      <c r="HH361" s="265">
        <v>0.13511999999999999</v>
      </c>
      <c r="HI361" s="265">
        <v>0.13438</v>
      </c>
      <c r="HJ361" s="265">
        <v>6.8014000000000005E-2</v>
      </c>
      <c r="HK361" s="265">
        <v>0.16594999999999999</v>
      </c>
      <c r="HL361" s="265">
        <v>0.1404</v>
      </c>
      <c r="HM361" s="265">
        <v>0.1032</v>
      </c>
      <c r="HN361" s="265">
        <v>0.10266</v>
      </c>
      <c r="HO361" s="265">
        <v>0.10274999999999999</v>
      </c>
      <c r="HP361" s="265">
        <v>0.11063000000000001</v>
      </c>
      <c r="HQ361" s="265">
        <v>7.0366999999999999E-2</v>
      </c>
      <c r="HR361" s="265">
        <v>6.2838000000000005E-2</v>
      </c>
      <c r="HS361" s="265">
        <v>8.4991999999999998E-2</v>
      </c>
      <c r="HT361" s="265">
        <v>6.3676999999999997E-2</v>
      </c>
      <c r="HU361" s="265">
        <v>6.6680000000000003E-2</v>
      </c>
      <c r="HV361" s="265">
        <v>9.8902000000000004E-2</v>
      </c>
      <c r="HW361" s="265">
        <v>3.9189000000000002E-2</v>
      </c>
      <c r="HX361" s="265">
        <v>5.8673000000000003E-2</v>
      </c>
      <c r="HY361" s="265">
        <v>3.4501999999999998E-2</v>
      </c>
      <c r="HZ361" s="265">
        <v>7.7803999999999998E-2</v>
      </c>
      <c r="IA361" s="265">
        <v>9.1146000000000005E-2</v>
      </c>
      <c r="IB361" s="265">
        <v>9.3855999999999995E-2</v>
      </c>
      <c r="IC361" s="265">
        <v>9.1845999999999997E-2</v>
      </c>
      <c r="ID361" s="265">
        <v>9.3591999999999995E-2</v>
      </c>
      <c r="IE361" s="265">
        <v>8.7499999999999994E-2</v>
      </c>
      <c r="IF361" s="265">
        <v>9.7889000000000004E-2</v>
      </c>
      <c r="IG361" s="265">
        <v>0.11368</v>
      </c>
      <c r="IH361" s="265">
        <v>0.13597999999999999</v>
      </c>
      <c r="II361" s="265">
        <v>6.4562999999999995E-2</v>
      </c>
      <c r="IJ361" s="265">
        <v>7.3780999999999999E-2</v>
      </c>
      <c r="IK361" s="265">
        <v>7.5068999999999997E-2</v>
      </c>
      <c r="IL361" s="265">
        <v>0.12125</v>
      </c>
      <c r="IM361" s="265">
        <v>7.1965000000000001E-2</v>
      </c>
      <c r="IN361" s="265">
        <v>5.0189999999999999E-2</v>
      </c>
      <c r="IO361" s="265">
        <v>1.1034E-2</v>
      </c>
      <c r="IP361" s="265">
        <v>0.11563</v>
      </c>
      <c r="IQ361" s="265">
        <v>0.10155</v>
      </c>
      <c r="IR361" s="265">
        <v>4.7482999999999997E-2</v>
      </c>
      <c r="IS361" s="265">
        <v>0.14615</v>
      </c>
      <c r="IT361" s="265">
        <v>4.0691999999999999E-2</v>
      </c>
      <c r="IU361" s="265">
        <v>0.10956</v>
      </c>
      <c r="IV361" s="265">
        <v>0.16708999999999999</v>
      </c>
      <c r="IW361" s="265">
        <v>7.9763000000000001E-2</v>
      </c>
      <c r="IX361" s="265">
        <v>0.11422</v>
      </c>
      <c r="IY361" s="265">
        <v>6.5737000000000004E-2</v>
      </c>
      <c r="IZ361" s="265">
        <v>6.4126000000000002E-2</v>
      </c>
      <c r="JA361" s="265">
        <v>6.5686999999999995E-2</v>
      </c>
      <c r="JB361" s="265">
        <v>6.3291E-2</v>
      </c>
      <c r="JC361" s="265">
        <v>6.9599999999999995E-2</v>
      </c>
      <c r="JD361" s="265">
        <v>7.0762000000000005E-2</v>
      </c>
      <c r="JE361" s="265">
        <v>0.12902</v>
      </c>
      <c r="JF361" s="265">
        <v>3.1669999999999997E-2</v>
      </c>
      <c r="JG361" s="265">
        <v>9.7910999999999998E-2</v>
      </c>
      <c r="JH361" s="265">
        <v>7.2323999999999999E-2</v>
      </c>
      <c r="JI361" s="265">
        <v>5.7593999999999999E-2</v>
      </c>
      <c r="JJ361" s="265">
        <v>6.0229999999999999E-2</v>
      </c>
      <c r="JK361" s="265">
        <v>7.7693999999999999E-2</v>
      </c>
      <c r="JL361" s="265">
        <v>7.9108999999999999E-2</v>
      </c>
      <c r="JM361" s="265">
        <v>0.1321</v>
      </c>
      <c r="JN361" s="265">
        <v>8.5501999999999995E-2</v>
      </c>
      <c r="JO361" s="265">
        <v>0.10135</v>
      </c>
      <c r="JP361" s="265">
        <v>3.4896000000000003E-2</v>
      </c>
      <c r="JQ361" s="265">
        <v>0.10073</v>
      </c>
      <c r="JR361" s="265">
        <v>7.9690999999999998E-2</v>
      </c>
      <c r="JS361" s="265">
        <v>7.4356000000000005E-2</v>
      </c>
      <c r="JT361" s="265">
        <v>2.2112E-2</v>
      </c>
      <c r="JU361" s="265">
        <v>7.6191999999999996E-2</v>
      </c>
      <c r="JV361" s="265">
        <v>7.1298E-2</v>
      </c>
      <c r="JW361" s="265">
        <v>0.10313</v>
      </c>
      <c r="JX361" s="265">
        <v>0.10231</v>
      </c>
      <c r="JY361" s="265">
        <v>0.10238</v>
      </c>
      <c r="JZ361" s="265">
        <v>7.9065999999999997E-2</v>
      </c>
      <c r="KA361" s="265">
        <v>0.15232999999999999</v>
      </c>
      <c r="KB361" s="265">
        <v>0.21445</v>
      </c>
      <c r="KC361" s="265">
        <v>3.2027E-2</v>
      </c>
      <c r="KD361" s="265">
        <v>2.3751000000000001E-2</v>
      </c>
      <c r="KE361" s="265">
        <v>2.5551999999999998E-2</v>
      </c>
      <c r="KF361" s="265">
        <v>2.8035000000000001E-2</v>
      </c>
      <c r="KG361" s="265">
        <v>2.6706000000000001E-2</v>
      </c>
      <c r="KH361" s="265">
        <v>0.11015</v>
      </c>
      <c r="KI361" s="265">
        <v>7.1752999999999997E-2</v>
      </c>
      <c r="KJ361" s="265">
        <v>7.0164000000000004E-2</v>
      </c>
      <c r="KK361" s="265">
        <v>0.18189</v>
      </c>
      <c r="KL361" s="265">
        <v>0.14940000000000001</v>
      </c>
      <c r="KM361" s="265">
        <v>0.87521000000000004</v>
      </c>
      <c r="KN361" s="265">
        <v>0.79418</v>
      </c>
      <c r="KO361" s="265">
        <v>0.70450999999999997</v>
      </c>
      <c r="KP361" s="265">
        <v>5.0649907613773554E-3</v>
      </c>
      <c r="KQ361" s="265">
        <v>0.55664000000000002</v>
      </c>
      <c r="KR361" s="265">
        <v>0.50546000000000002</v>
      </c>
      <c r="KS361" s="265">
        <v>0.46545999999999998</v>
      </c>
      <c r="KT361" s="265">
        <v>0.8491564008240724</v>
      </c>
      <c r="KU361" s="265">
        <v>0.77022999999999997</v>
      </c>
      <c r="KV361" s="265">
        <v>0.85982999999999998</v>
      </c>
      <c r="KW361" s="265">
        <v>0.88826000000000005</v>
      </c>
      <c r="KX361" s="265">
        <v>0.92501</v>
      </c>
      <c r="KY361" s="265">
        <v>0.97416999999999998</v>
      </c>
      <c r="KZ361" s="265">
        <v>0.99938000000000005</v>
      </c>
      <c r="LA361" s="265">
        <v>0.95982999999999996</v>
      </c>
      <c r="LB361" s="265">
        <v>0.88166</v>
      </c>
      <c r="LC361" s="265">
        <v>1</v>
      </c>
      <c r="LD361" s="265">
        <v>0</v>
      </c>
      <c r="LE361" s="265">
        <v>0</v>
      </c>
      <c r="LF361" s="265">
        <v>0</v>
      </c>
      <c r="LG361" s="265">
        <v>0</v>
      </c>
      <c r="LH361" s="431">
        <v>1.1228199582546949E-4</v>
      </c>
      <c r="LI361" s="431">
        <v>9.4353323220275342E-5</v>
      </c>
      <c r="LJ361" s="431">
        <v>9.3965558335185051E-5</v>
      </c>
      <c r="LK361" s="431">
        <v>3.8510301237693056E-5</v>
      </c>
      <c r="LL361" s="431">
        <v>4.8024372517829761E-5</v>
      </c>
      <c r="LM361" s="431">
        <v>3.4704673907981487E-6</v>
      </c>
      <c r="LN361" s="431">
        <v>3.0487663025269285E-5</v>
      </c>
      <c r="LO361" s="431">
        <v>0</v>
      </c>
      <c r="LP361" s="431">
        <v>0</v>
      </c>
      <c r="LQ361" s="431">
        <v>0</v>
      </c>
      <c r="LR361" s="431">
        <v>1.0276131797581911E-4</v>
      </c>
      <c r="LS361" s="431">
        <v>5.1941638957941905E-5</v>
      </c>
      <c r="LT361" s="431">
        <v>8.4021259681321681E-5</v>
      </c>
      <c r="LU361" s="431">
        <v>2.1417501557152718E-5</v>
      </c>
      <c r="LV361" s="431">
        <v>5.4426614951808006E-5</v>
      </c>
      <c r="LW361" s="431">
        <v>0</v>
      </c>
      <c r="LX361" s="431">
        <v>3.8877908082213253E-5</v>
      </c>
      <c r="LY361" s="431">
        <v>0</v>
      </c>
      <c r="LZ361" s="431">
        <v>1.2276682537049055E-4</v>
      </c>
      <c r="MA361" s="431">
        <v>9.8770913609769195E-5</v>
      </c>
      <c r="MB361" s="431">
        <v>9.266514825867489E-5</v>
      </c>
      <c r="MC361" s="431">
        <v>2.4767050490481779E-5</v>
      </c>
      <c r="MD361" s="431">
        <v>2.2078872916608816E-6</v>
      </c>
      <c r="ME361" s="431">
        <v>5.2580631745513529E-5</v>
      </c>
      <c r="MF361" s="431">
        <v>5.7664434280013666E-5</v>
      </c>
      <c r="MG361" s="431">
        <v>8.1411933933850378E-5</v>
      </c>
      <c r="MH361" s="266"/>
      <c r="MI361" s="266"/>
      <c r="MJ361" s="266"/>
      <c r="MK361" s="266"/>
      <c r="ML361" s="266"/>
      <c r="MM361" s="266"/>
      <c r="MN361" s="266"/>
      <c r="MO361" s="266"/>
      <c r="MP361" s="266"/>
      <c r="MQ361" s="266"/>
      <c r="MR361" s="266"/>
      <c r="MS361" s="266"/>
      <c r="MT361" s="266"/>
      <c r="MU361" s="266"/>
      <c r="MV361" s="266"/>
      <c r="MW361" s="266"/>
      <c r="MX361" s="266"/>
      <c r="MY361" s="266"/>
      <c r="MZ361" s="266"/>
      <c r="NA361" s="266"/>
      <c r="NB361" s="266"/>
      <c r="NC361" s="266"/>
      <c r="ND361" s="266"/>
      <c r="NE361" s="266"/>
      <c r="NF361" s="266"/>
      <c r="NG361" s="266"/>
      <c r="NH361" s="266"/>
      <c r="NI361" s="266"/>
      <c r="NJ361" s="266"/>
      <c r="NK361" s="266"/>
      <c r="NL361" s="266"/>
      <c r="NM361" s="266"/>
      <c r="NN361" s="266"/>
      <c r="NO361" s="266"/>
      <c r="NP361" s="266"/>
      <c r="NQ361" s="266"/>
      <c r="NR361" s="266"/>
      <c r="NS361" s="266"/>
      <c r="NT361" s="266"/>
      <c r="NU361" s="266"/>
      <c r="NV361" s="266"/>
      <c r="NW361" s="266"/>
      <c r="NX361" s="266"/>
      <c r="NY361" s="266"/>
      <c r="NZ361" s="266"/>
      <c r="OA361" s="266"/>
      <c r="OB361" s="266"/>
      <c r="OC361" s="266"/>
      <c r="OD361" s="266"/>
      <c r="OE361" s="266"/>
      <c r="OF361" s="266"/>
      <c r="OG361" s="266"/>
      <c r="OH361" s="266"/>
      <c r="OI361" s="266"/>
      <c r="OJ361" s="266"/>
      <c r="OK361" s="266"/>
      <c r="OL361" s="266"/>
      <c r="OM361" s="266"/>
      <c r="ON361" s="267"/>
    </row>
    <row r="362" spans="1:404">
      <c r="A362" s="261">
        <v>737</v>
      </c>
      <c r="B362" s="265">
        <v>1.6990999999999999E-2</v>
      </c>
      <c r="C362" s="265">
        <v>1.5094E-2</v>
      </c>
      <c r="D362" s="265">
        <v>1.4066E-2</v>
      </c>
      <c r="E362" s="265">
        <v>1.4664E-2</v>
      </c>
      <c r="F362" s="265">
        <v>1.6241999999999999E-2</v>
      </c>
      <c r="G362" s="265">
        <v>1.2818E-2</v>
      </c>
      <c r="H362" s="265">
        <v>4.5220000000000003E-2</v>
      </c>
      <c r="I362" s="265">
        <v>9.5366999999999993E-2</v>
      </c>
      <c r="J362" s="265">
        <v>8.4977999999999998E-2</v>
      </c>
      <c r="K362" s="265">
        <v>3.0127999999999999E-3</v>
      </c>
      <c r="L362" s="265">
        <v>3.0477999999999998E-3</v>
      </c>
      <c r="M362" s="265">
        <v>3.6480000000000002E-3</v>
      </c>
      <c r="N362" s="265">
        <v>5.2058E-2</v>
      </c>
      <c r="O362" s="265">
        <v>2.2197000000000001E-2</v>
      </c>
      <c r="P362" s="265">
        <v>1.1779E-2</v>
      </c>
      <c r="Q362" s="265">
        <v>5.9509999999999997E-3</v>
      </c>
      <c r="R362" s="265">
        <v>1.636E-2</v>
      </c>
      <c r="S362" s="265">
        <v>8.1245999999999999E-2</v>
      </c>
      <c r="T362" s="265">
        <v>4.7514000000000001E-2</v>
      </c>
      <c r="U362" s="265">
        <v>6.7193000000000003E-2</v>
      </c>
      <c r="V362" s="265">
        <v>3.6754000000000002E-2</v>
      </c>
      <c r="W362" s="265">
        <v>1.2083E-2</v>
      </c>
      <c r="X362" s="265">
        <v>8.7087999999999992E-3</v>
      </c>
      <c r="Y362" s="265">
        <v>1.3483E-2</v>
      </c>
      <c r="Z362" s="265">
        <v>7.5602000000000004E-3</v>
      </c>
      <c r="AA362" s="265">
        <v>1.8473E-2</v>
      </c>
      <c r="AB362" s="265">
        <v>1.1814E-2</v>
      </c>
      <c r="AC362" s="265">
        <v>9.9751999999999993E-2</v>
      </c>
      <c r="AD362" s="265">
        <v>6.6183000000000006E-2</v>
      </c>
      <c r="AE362" s="265">
        <v>0</v>
      </c>
      <c r="AF362" s="265">
        <v>5.3493999999999998E-3</v>
      </c>
      <c r="AG362" s="265">
        <v>5.0280000000000004E-3</v>
      </c>
      <c r="AH362" s="265">
        <v>2.7988000000000002E-3</v>
      </c>
      <c r="AI362" s="265">
        <v>2.0363999999999998E-3</v>
      </c>
      <c r="AJ362" s="265">
        <v>2.2139999999999998E-3</v>
      </c>
      <c r="AK362" s="265">
        <v>9.7019999999999995E-4</v>
      </c>
      <c r="AL362" s="265">
        <v>2.8346000000000001E-3</v>
      </c>
      <c r="AM362" s="265">
        <v>1.5809999999999999E-3</v>
      </c>
      <c r="AN362" s="265">
        <v>1.8132000000000001E-3</v>
      </c>
      <c r="AO362" s="265">
        <v>1.9197999999999999E-3</v>
      </c>
      <c r="AP362" s="265">
        <v>9.3780000000000003E-4</v>
      </c>
      <c r="AQ362" s="265">
        <v>1.1386E-3</v>
      </c>
      <c r="AR362" s="265">
        <v>2.5171999999999998E-3</v>
      </c>
      <c r="AS362" s="265">
        <v>1.5102E-3</v>
      </c>
      <c r="AT362" s="265">
        <v>1.6103999999999999E-3</v>
      </c>
      <c r="AU362" s="265">
        <v>6.6524000000000002E-3</v>
      </c>
      <c r="AV362" s="265">
        <v>5.3217999999999998E-3</v>
      </c>
      <c r="AW362" s="265">
        <v>0</v>
      </c>
      <c r="AX362" s="265">
        <v>0</v>
      </c>
      <c r="AY362" s="265">
        <v>2.8938000000000002E-3</v>
      </c>
      <c r="AZ362" s="265">
        <v>0</v>
      </c>
      <c r="BA362" s="265">
        <v>3.7377999999999999E-3</v>
      </c>
      <c r="BB362" s="265">
        <v>3.7377999999999999E-3</v>
      </c>
      <c r="BC362" s="265">
        <v>3.7344000000000001E-3</v>
      </c>
      <c r="BD362" s="265">
        <v>3.7377999999999999E-3</v>
      </c>
      <c r="BE362" s="265">
        <v>2.7238999999999999E-2</v>
      </c>
      <c r="BF362" s="265">
        <v>2.3553000000000001E-2</v>
      </c>
      <c r="BG362" s="265">
        <v>0.13952999999999999</v>
      </c>
      <c r="BH362" s="265">
        <v>0.13653000000000001</v>
      </c>
      <c r="BI362" s="265">
        <v>0.36897999999999997</v>
      </c>
      <c r="BJ362" s="265">
        <v>0.33473999999999998</v>
      </c>
      <c r="BK362" s="265">
        <v>6.4935000000000007E-2</v>
      </c>
      <c r="BL362" s="265">
        <v>0.14432</v>
      </c>
      <c r="BM362" s="265">
        <v>8.5365999999999997E-2</v>
      </c>
      <c r="BN362" s="265">
        <v>0.14681</v>
      </c>
      <c r="BO362" s="265">
        <v>0.15714</v>
      </c>
      <c r="BP362" s="265">
        <v>1.1443999999999999E-2</v>
      </c>
      <c r="BQ362" s="265">
        <v>0.10821</v>
      </c>
      <c r="BR362" s="265">
        <v>0.14254</v>
      </c>
      <c r="BS362" s="265">
        <v>0.10575</v>
      </c>
      <c r="BT362" s="265">
        <v>0.11991</v>
      </c>
      <c r="BU362" s="265">
        <v>1.0003E-2</v>
      </c>
      <c r="BV362" s="265">
        <v>4.7060000000000001E-3</v>
      </c>
      <c r="BW362" s="265">
        <v>1.5219999999999999E-2</v>
      </c>
      <c r="BX362" s="265">
        <v>6.6883999999999997E-3</v>
      </c>
      <c r="BY362" s="265">
        <v>0.91095000000000004</v>
      </c>
      <c r="BZ362" s="265">
        <v>0.92222999999999999</v>
      </c>
      <c r="CA362" s="265">
        <v>0.86399999999999999</v>
      </c>
      <c r="CB362" s="265">
        <v>0.98655999999999999</v>
      </c>
      <c r="CC362" s="265">
        <v>0.95745999999999998</v>
      </c>
      <c r="CD362" s="265">
        <v>0.91505999999999998</v>
      </c>
      <c r="CE362" s="265">
        <v>0.85509999999999997</v>
      </c>
      <c r="CF362" s="265">
        <v>0.92147999999999997</v>
      </c>
      <c r="CG362" s="265">
        <v>0.58787999999999996</v>
      </c>
      <c r="CH362" s="265">
        <v>0.88627999999999996</v>
      </c>
      <c r="CI362" s="265">
        <v>0.90459000000000001</v>
      </c>
      <c r="CJ362" s="265">
        <v>0.89937</v>
      </c>
      <c r="CK362" s="265">
        <v>0.65334000000000003</v>
      </c>
      <c r="CL362" s="265">
        <v>0.95526999999999995</v>
      </c>
      <c r="CM362" s="265">
        <v>1.4709E-2</v>
      </c>
      <c r="CN362" s="265">
        <v>1.0101000000000001E-2</v>
      </c>
      <c r="CO362" s="265">
        <v>2.2415999999999998E-2</v>
      </c>
      <c r="CP362" s="265">
        <v>1.6095000000000002E-2</v>
      </c>
      <c r="CQ362" s="265">
        <v>1.533E-2</v>
      </c>
      <c r="CR362" s="265">
        <v>0.01</v>
      </c>
      <c r="CS362" s="265">
        <v>1.0204E-2</v>
      </c>
      <c r="CT362" s="265">
        <v>1.0309E-2</v>
      </c>
      <c r="CU362" s="265">
        <v>0.01</v>
      </c>
      <c r="CV362" s="265">
        <v>1.9841999999999999E-2</v>
      </c>
      <c r="CW362" s="265">
        <v>2.0202000000000001E-2</v>
      </c>
      <c r="CX362" s="265">
        <v>1.0309E-2</v>
      </c>
      <c r="CY362" s="265">
        <v>1.6494999999999999E-2</v>
      </c>
      <c r="CZ362" s="265">
        <v>4.2917999999999998E-2</v>
      </c>
      <c r="DA362" s="265">
        <v>2.6984999999999999E-2</v>
      </c>
      <c r="DB362" s="265">
        <v>0</v>
      </c>
      <c r="DC362" s="265">
        <v>0</v>
      </c>
      <c r="DD362" s="265">
        <v>0</v>
      </c>
      <c r="DE362" s="265">
        <v>1.0309E-2</v>
      </c>
      <c r="DF362" s="265">
        <v>8.0000000000000007E-5</v>
      </c>
      <c r="DG362" s="265">
        <v>9.2600000000000001E-5</v>
      </c>
      <c r="DH362" s="265">
        <v>9.6696000000000004E-3</v>
      </c>
      <c r="DI362" s="265">
        <v>0</v>
      </c>
      <c r="DJ362" s="265">
        <v>0</v>
      </c>
      <c r="DK362" s="265">
        <v>0</v>
      </c>
      <c r="DL362" s="265">
        <v>0</v>
      </c>
      <c r="DM362" s="265">
        <v>1.3779999999999999E-4</v>
      </c>
      <c r="DN362" s="265">
        <v>0</v>
      </c>
      <c r="DO362" s="265">
        <v>0</v>
      </c>
      <c r="DP362" s="265">
        <v>0</v>
      </c>
      <c r="DQ362" s="265">
        <v>0</v>
      </c>
      <c r="DR362" s="265">
        <v>2.0988000000000001E-3</v>
      </c>
      <c r="DS362" s="265">
        <v>4.1895999999999999E-3</v>
      </c>
      <c r="DT362" s="265">
        <v>5.3026000000000002E-3</v>
      </c>
      <c r="DU362" s="265">
        <v>0</v>
      </c>
      <c r="DV362" s="265">
        <v>0</v>
      </c>
      <c r="DW362" s="265">
        <v>0</v>
      </c>
      <c r="DX362" s="265">
        <v>1.8134E-3</v>
      </c>
      <c r="DY362" s="265">
        <v>3.3939999999999999E-3</v>
      </c>
      <c r="DZ362" s="265">
        <v>0</v>
      </c>
      <c r="EA362" s="265">
        <v>0</v>
      </c>
      <c r="EB362" s="265">
        <v>0</v>
      </c>
      <c r="EC362" s="265">
        <v>0</v>
      </c>
      <c r="ED362" s="265">
        <v>0</v>
      </c>
      <c r="EE362" s="265">
        <v>0</v>
      </c>
      <c r="EF362" s="265">
        <v>1.0204000000000001E-3</v>
      </c>
      <c r="EG362" s="265">
        <v>0</v>
      </c>
      <c r="EH362" s="265">
        <v>0</v>
      </c>
      <c r="EI362" s="265">
        <v>1.0204E-2</v>
      </c>
      <c r="EJ362" s="265">
        <v>1.0309E-2</v>
      </c>
      <c r="EK362" s="265">
        <v>0</v>
      </c>
      <c r="EL362" s="265">
        <v>6.2502E-3</v>
      </c>
      <c r="EM362" s="265">
        <v>0</v>
      </c>
      <c r="EN362" s="265">
        <v>0</v>
      </c>
      <c r="EO362" s="265">
        <v>3.3487000000000003E-2</v>
      </c>
      <c r="EP362" s="265">
        <v>1.6122000000000001E-2</v>
      </c>
      <c r="EQ362" s="265">
        <v>8.7640000000000005E-4</v>
      </c>
      <c r="ER362" s="265">
        <v>9.3539999999999997E-4</v>
      </c>
      <c r="ES362" s="265">
        <v>8.2120000000000001E-4</v>
      </c>
      <c r="ET362" s="265">
        <v>8.9680000000000001E-4</v>
      </c>
      <c r="EU362" s="265">
        <v>9.1759999999999997E-4</v>
      </c>
      <c r="EV362" s="265">
        <v>6.2399999999999999E-4</v>
      </c>
      <c r="EW362" s="265">
        <v>8.1039999999999997E-4</v>
      </c>
      <c r="EX362" s="265">
        <v>7.6020000000000005E-4</v>
      </c>
      <c r="EY362" s="265">
        <v>7.1420000000000001E-4</v>
      </c>
      <c r="EZ362" s="265">
        <v>1.7861999999999999E-2</v>
      </c>
      <c r="FA362" s="265">
        <v>9.3860000000000005E-4</v>
      </c>
      <c r="FB362" s="265">
        <v>8.6280000000000005E-4</v>
      </c>
      <c r="FC362" s="265">
        <v>8.4179999999999997E-4</v>
      </c>
      <c r="FD362" s="265">
        <v>1.0254000000000001E-3</v>
      </c>
      <c r="FE362" s="265">
        <v>7.8419999999999998E-4</v>
      </c>
      <c r="FF362" s="265">
        <v>9.3800000000000003E-4</v>
      </c>
      <c r="FG362" s="265">
        <v>1.1061999999999999E-3</v>
      </c>
      <c r="FH362" s="265">
        <v>8.6160000000000002E-4</v>
      </c>
      <c r="FI362" s="265">
        <v>8.4279999999999999E-4</v>
      </c>
      <c r="FJ362" s="265">
        <v>0</v>
      </c>
      <c r="FK362" s="265">
        <v>0</v>
      </c>
      <c r="FL362" s="265">
        <v>7.8647999999999999E-3</v>
      </c>
      <c r="FM362" s="265">
        <v>8.6961999999999994E-3</v>
      </c>
      <c r="FN362" s="265">
        <v>7.7077999999999994E-2</v>
      </c>
      <c r="FO362" s="265">
        <v>0.14199999999999999</v>
      </c>
      <c r="FP362" s="265">
        <v>2.3657000000000001E-2</v>
      </c>
      <c r="FQ362" s="265">
        <v>0.10627</v>
      </c>
      <c r="FR362" s="265">
        <v>6.7611000000000004E-2</v>
      </c>
      <c r="FS362" s="265">
        <v>6.4159999999999995E-2</v>
      </c>
      <c r="FT362" s="265">
        <v>0.16572000000000001</v>
      </c>
      <c r="FU362" s="265">
        <v>0.16350000000000001</v>
      </c>
      <c r="FV362" s="265">
        <v>6.5460000000000004E-2</v>
      </c>
      <c r="FW362" s="265">
        <v>2.9024999999999999E-2</v>
      </c>
      <c r="FX362" s="265">
        <v>0.10738</v>
      </c>
      <c r="FY362" s="265">
        <v>2.6461999999999999E-2</v>
      </c>
      <c r="FZ362" s="265">
        <v>2.9024999999999999E-2</v>
      </c>
      <c r="GA362" s="265">
        <v>9.6995999999999999E-2</v>
      </c>
      <c r="GB362" s="265">
        <v>4.6896E-2</v>
      </c>
      <c r="GC362" s="265">
        <v>4.7069E-2</v>
      </c>
      <c r="GD362" s="265">
        <v>0.15418000000000001</v>
      </c>
      <c r="GE362" s="265">
        <v>8.3462999999999996E-2</v>
      </c>
      <c r="GF362" s="265">
        <v>0.10258</v>
      </c>
      <c r="GG362" s="265">
        <v>4.4679000000000003E-2</v>
      </c>
      <c r="GH362" s="265">
        <v>5.3144999999999998E-2</v>
      </c>
      <c r="GI362" s="265">
        <v>4.4689E-2</v>
      </c>
      <c r="GJ362" s="265">
        <v>0.13711999999999999</v>
      </c>
      <c r="GK362" s="265">
        <v>0.14537</v>
      </c>
      <c r="GL362" s="265">
        <v>7.4346999999999996E-2</v>
      </c>
      <c r="GM362" s="265">
        <v>0.12350999999999999</v>
      </c>
      <c r="GN362" s="265">
        <v>7.1981000000000003E-2</v>
      </c>
      <c r="GO362" s="265">
        <v>0.13825999999999999</v>
      </c>
      <c r="GP362" s="265">
        <v>9.8256999999999997E-2</v>
      </c>
      <c r="GQ362" s="265">
        <v>0.10116</v>
      </c>
      <c r="GR362" s="265">
        <v>9.4811000000000006E-2</v>
      </c>
      <c r="GS362" s="265">
        <v>0.10431</v>
      </c>
      <c r="GT362" s="265">
        <v>0.10098</v>
      </c>
      <c r="GU362" s="265">
        <v>0.10163</v>
      </c>
      <c r="GV362" s="265">
        <v>0.10212</v>
      </c>
      <c r="GW362" s="265">
        <v>7.5540999999999997E-2</v>
      </c>
      <c r="GX362" s="265">
        <v>0.13136999999999999</v>
      </c>
      <c r="GY362" s="265">
        <v>2.8667999999999999E-2</v>
      </c>
      <c r="GZ362" s="265">
        <v>2.1940000000000001E-2</v>
      </c>
      <c r="HA362" s="265">
        <v>0.12454</v>
      </c>
      <c r="HB362" s="265">
        <v>0.11347</v>
      </c>
      <c r="HC362" s="265">
        <v>0.10466</v>
      </c>
      <c r="HD362" s="265">
        <v>6.4305000000000001E-2</v>
      </c>
      <c r="HE362" s="265">
        <v>0.13145999999999999</v>
      </c>
      <c r="HF362" s="265">
        <v>5.6342999999999997E-2</v>
      </c>
      <c r="HG362" s="265">
        <v>0.13144</v>
      </c>
      <c r="HH362" s="265">
        <v>0.13134999999999999</v>
      </c>
      <c r="HI362" s="265">
        <v>0.13070000000000001</v>
      </c>
      <c r="HJ362" s="265">
        <v>6.6792000000000004E-2</v>
      </c>
      <c r="HK362" s="265">
        <v>0.16220000000000001</v>
      </c>
      <c r="HL362" s="265">
        <v>0.13664000000000001</v>
      </c>
      <c r="HM362" s="265">
        <v>0.10063999999999999</v>
      </c>
      <c r="HN362" s="265">
        <v>9.9939E-2</v>
      </c>
      <c r="HO362" s="265">
        <v>9.9982000000000001E-2</v>
      </c>
      <c r="HP362" s="265">
        <v>0.10773000000000001</v>
      </c>
      <c r="HQ362" s="265">
        <v>6.8687999999999999E-2</v>
      </c>
      <c r="HR362" s="265">
        <v>6.1037000000000001E-2</v>
      </c>
      <c r="HS362" s="265">
        <v>8.2530999999999993E-2</v>
      </c>
      <c r="HT362" s="265">
        <v>6.2193999999999999E-2</v>
      </c>
      <c r="HU362" s="265">
        <v>6.5269999999999995E-2</v>
      </c>
      <c r="HV362" s="265">
        <v>9.6225000000000005E-2</v>
      </c>
      <c r="HW362" s="265">
        <v>3.8137999999999998E-2</v>
      </c>
      <c r="HX362" s="265">
        <v>5.6478E-2</v>
      </c>
      <c r="HY362" s="265">
        <v>3.3658E-2</v>
      </c>
      <c r="HZ362" s="265">
        <v>7.6019000000000003E-2</v>
      </c>
      <c r="IA362" s="265">
        <v>8.8865E-2</v>
      </c>
      <c r="IB362" s="265">
        <v>9.1540999999999997E-2</v>
      </c>
      <c r="IC362" s="265">
        <v>8.9507000000000003E-2</v>
      </c>
      <c r="ID362" s="265">
        <v>9.1306999999999999E-2</v>
      </c>
      <c r="IE362" s="265">
        <v>8.4942000000000004E-2</v>
      </c>
      <c r="IF362" s="265">
        <v>9.5269999999999994E-2</v>
      </c>
      <c r="IG362" s="265">
        <v>0.11068</v>
      </c>
      <c r="IH362" s="265">
        <v>0.1318</v>
      </c>
      <c r="II362" s="265">
        <v>6.2965999999999994E-2</v>
      </c>
      <c r="IJ362" s="265">
        <v>7.1248000000000006E-2</v>
      </c>
      <c r="IK362" s="265">
        <v>7.2321999999999997E-2</v>
      </c>
      <c r="IL362" s="265">
        <v>0.11774</v>
      </c>
      <c r="IM362" s="265">
        <v>7.0071999999999995E-2</v>
      </c>
      <c r="IN362" s="265">
        <v>4.8543999999999997E-2</v>
      </c>
      <c r="IO362" s="265">
        <v>1.0574E-2</v>
      </c>
      <c r="IP362" s="265">
        <v>0.11239</v>
      </c>
      <c r="IQ362" s="265">
        <v>9.8852999999999996E-2</v>
      </c>
      <c r="IR362" s="265">
        <v>4.6206999999999998E-2</v>
      </c>
      <c r="IS362" s="265">
        <v>0.14202999999999999</v>
      </c>
      <c r="IT362" s="265">
        <v>3.9461000000000003E-2</v>
      </c>
      <c r="IU362" s="265">
        <v>0.10667</v>
      </c>
      <c r="IV362" s="265">
        <v>0.16267999999999999</v>
      </c>
      <c r="IW362" s="265">
        <v>7.7664999999999998E-2</v>
      </c>
      <c r="IX362" s="265">
        <v>0.11114</v>
      </c>
      <c r="IY362" s="265">
        <v>6.3922000000000007E-2</v>
      </c>
      <c r="IZ362" s="265">
        <v>6.2371999999999997E-2</v>
      </c>
      <c r="JA362" s="265">
        <v>6.3897999999999996E-2</v>
      </c>
      <c r="JB362" s="265">
        <v>6.1558000000000002E-2</v>
      </c>
      <c r="JC362" s="265">
        <v>6.7886000000000002E-2</v>
      </c>
      <c r="JD362" s="265">
        <v>6.8933999999999995E-2</v>
      </c>
      <c r="JE362" s="265">
        <v>0.12545999999999999</v>
      </c>
      <c r="JF362" s="265">
        <v>3.0913E-2</v>
      </c>
      <c r="JG362" s="265">
        <v>9.5288999999999999E-2</v>
      </c>
      <c r="JH362" s="265">
        <v>7.0488999999999996E-2</v>
      </c>
      <c r="JI362" s="265">
        <v>5.6321999999999997E-2</v>
      </c>
      <c r="JJ362" s="265">
        <v>5.8857E-2</v>
      </c>
      <c r="JK362" s="265">
        <v>7.5969999999999996E-2</v>
      </c>
      <c r="JL362" s="265">
        <v>7.7394000000000004E-2</v>
      </c>
      <c r="JM362" s="265">
        <v>0.12867999999999999</v>
      </c>
      <c r="JN362" s="265">
        <v>8.2864999999999994E-2</v>
      </c>
      <c r="JO362" s="265">
        <v>9.8650000000000002E-2</v>
      </c>
      <c r="JP362" s="265">
        <v>3.3875000000000002E-2</v>
      </c>
      <c r="JQ362" s="265">
        <v>9.8096000000000003E-2</v>
      </c>
      <c r="JR362" s="265">
        <v>7.7022999999999994E-2</v>
      </c>
      <c r="JS362" s="265">
        <v>7.2526999999999994E-2</v>
      </c>
      <c r="JT362" s="265">
        <v>2.1635000000000001E-2</v>
      </c>
      <c r="JU362" s="265">
        <v>7.5008000000000005E-2</v>
      </c>
      <c r="JV362" s="265">
        <v>6.9752999999999996E-2</v>
      </c>
      <c r="JW362" s="265">
        <v>0.10159</v>
      </c>
      <c r="JX362" s="265">
        <v>0.10024</v>
      </c>
      <c r="JY362" s="265">
        <v>9.9130999999999997E-2</v>
      </c>
      <c r="JZ362" s="265">
        <v>7.5054999999999997E-2</v>
      </c>
      <c r="KA362" s="265">
        <v>0.14835000000000001</v>
      </c>
      <c r="KB362" s="265">
        <v>0.20857000000000001</v>
      </c>
      <c r="KC362" s="265">
        <v>3.1342000000000002E-2</v>
      </c>
      <c r="KD362" s="265">
        <v>2.3120000000000002E-2</v>
      </c>
      <c r="KE362" s="265">
        <v>2.4906999999999999E-2</v>
      </c>
      <c r="KF362" s="265">
        <v>2.7396E-2</v>
      </c>
      <c r="KG362" s="265">
        <v>2.6075999999999998E-2</v>
      </c>
      <c r="KH362" s="265">
        <v>0.10799</v>
      </c>
      <c r="KI362" s="265">
        <v>6.9858000000000003E-2</v>
      </c>
      <c r="KJ362" s="265">
        <v>6.8242999999999998E-2</v>
      </c>
      <c r="KK362" s="265">
        <v>0.17756</v>
      </c>
      <c r="KL362" s="265">
        <v>0.14538000000000001</v>
      </c>
      <c r="KM362" s="265">
        <v>0.88109999999999999</v>
      </c>
      <c r="KN362" s="265">
        <v>0.79964999999999997</v>
      </c>
      <c r="KO362" s="265">
        <v>0.70945000000000003</v>
      </c>
      <c r="KP362" s="265">
        <v>5.1125658662108187E-3</v>
      </c>
      <c r="KQ362" s="265">
        <v>0.56066000000000005</v>
      </c>
      <c r="KR362" s="265">
        <v>0.50914999999999999</v>
      </c>
      <c r="KS362" s="265">
        <v>0.46889999999999998</v>
      </c>
      <c r="KT362" s="265">
        <v>0.8514622482493821</v>
      </c>
      <c r="KU362" s="265">
        <v>0.77524000000000004</v>
      </c>
      <c r="KV362" s="265">
        <v>0.86312</v>
      </c>
      <c r="KW362" s="265">
        <v>0.89095999999999997</v>
      </c>
      <c r="KX362" s="265">
        <v>0.92691999999999997</v>
      </c>
      <c r="KY362" s="265">
        <v>0.97494999999999998</v>
      </c>
      <c r="KZ362" s="265">
        <v>0.99926999999999999</v>
      </c>
      <c r="LA362" s="265">
        <v>0.95904</v>
      </c>
      <c r="LB362" s="265">
        <v>0.88044</v>
      </c>
      <c r="LC362" s="265">
        <v>1</v>
      </c>
      <c r="LD362" s="265">
        <v>0</v>
      </c>
      <c r="LE362" s="265">
        <v>0</v>
      </c>
      <c r="LF362" s="265">
        <v>0</v>
      </c>
      <c r="LG362" s="265">
        <v>0</v>
      </c>
      <c r="LH362" s="431">
        <v>1.1031106259906664E-4</v>
      </c>
      <c r="LI362" s="431">
        <v>8.4163584688212723E-5</v>
      </c>
      <c r="LJ362" s="431">
        <v>7.8560566180385649E-5</v>
      </c>
      <c r="LK362" s="431">
        <v>3.2175776141230017E-5</v>
      </c>
      <c r="LL362" s="431">
        <v>4.2427727748872712E-5</v>
      </c>
      <c r="LM362" s="431">
        <v>4.6199106691346969E-6</v>
      </c>
      <c r="LN362" s="431">
        <v>3.3694719604682177E-5</v>
      </c>
      <c r="LO362" s="431">
        <v>2.4407900127698667E-6</v>
      </c>
      <c r="LP362" s="431">
        <v>0</v>
      </c>
      <c r="LQ362" s="431">
        <v>0</v>
      </c>
      <c r="LR362" s="431">
        <v>1.0054051381302997E-4</v>
      </c>
      <c r="LS362" s="431">
        <v>4.5370998122962192E-5</v>
      </c>
      <c r="LT362" s="431">
        <v>7.2171736974269152E-5</v>
      </c>
      <c r="LU362" s="431">
        <v>1.7056314391084015E-5</v>
      </c>
      <c r="LV362" s="431">
        <v>5.1633825933095068E-5</v>
      </c>
      <c r="LW362" s="431">
        <v>4.208748578093946E-6</v>
      </c>
      <c r="LX362" s="431">
        <v>3.2551284675719216E-5</v>
      </c>
      <c r="LY362" s="431">
        <v>0</v>
      </c>
      <c r="LZ362" s="431">
        <v>1.1385380639694631E-4</v>
      </c>
      <c r="MA362" s="431">
        <v>9.9521537777036428E-5</v>
      </c>
      <c r="MB362" s="431">
        <v>9.2901973403058946E-5</v>
      </c>
      <c r="MC362" s="431">
        <v>2.1473548258654773E-5</v>
      </c>
      <c r="MD362" s="431">
        <v>0</v>
      </c>
      <c r="ME362" s="431">
        <v>5.4835098126204684E-5</v>
      </c>
      <c r="MF362" s="431">
        <v>5.7279943575849757E-5</v>
      </c>
      <c r="MG362" s="431">
        <v>7.2129347245208919E-5</v>
      </c>
      <c r="MH362" s="266"/>
      <c r="MI362" s="266"/>
      <c r="MJ362" s="266"/>
      <c r="MK362" s="266"/>
      <c r="ML362" s="266"/>
      <c r="MM362" s="266"/>
      <c r="MN362" s="266"/>
      <c r="MO362" s="266"/>
      <c r="MP362" s="266"/>
      <c r="MQ362" s="266"/>
      <c r="MR362" s="266"/>
      <c r="MS362" s="266"/>
      <c r="MT362" s="266"/>
      <c r="MU362" s="266"/>
      <c r="MV362" s="266"/>
      <c r="MW362" s="266"/>
      <c r="MX362" s="266"/>
      <c r="MY362" s="266"/>
      <c r="MZ362" s="266"/>
      <c r="NA362" s="266"/>
      <c r="NB362" s="266"/>
      <c r="NC362" s="266"/>
      <c r="ND362" s="266"/>
      <c r="NE362" s="266"/>
      <c r="NF362" s="266"/>
      <c r="NG362" s="266"/>
      <c r="NH362" s="266"/>
      <c r="NI362" s="266"/>
      <c r="NJ362" s="266"/>
      <c r="NK362" s="266"/>
      <c r="NL362" s="266"/>
      <c r="NM362" s="266"/>
      <c r="NN362" s="266"/>
      <c r="NO362" s="266"/>
      <c r="NP362" s="266"/>
      <c r="NQ362" s="266"/>
      <c r="NR362" s="266"/>
      <c r="NS362" s="266"/>
      <c r="NT362" s="266"/>
      <c r="NU362" s="266"/>
      <c r="NV362" s="266"/>
      <c r="NW362" s="266"/>
      <c r="NX362" s="266"/>
      <c r="NY362" s="266"/>
      <c r="NZ362" s="266"/>
      <c r="OA362" s="266"/>
      <c r="OB362" s="266"/>
      <c r="OC362" s="266"/>
      <c r="OD362" s="266"/>
      <c r="OE362" s="266"/>
      <c r="OF362" s="266"/>
      <c r="OG362" s="266"/>
      <c r="OH362" s="266"/>
      <c r="OI362" s="266"/>
      <c r="OJ362" s="266"/>
      <c r="OK362" s="266"/>
      <c r="OL362" s="266"/>
      <c r="OM362" s="266"/>
      <c r="ON362" s="267"/>
    </row>
    <row r="363" spans="1:404">
      <c r="A363" s="261">
        <v>738</v>
      </c>
      <c r="B363" s="265">
        <v>1.6899000000000001E-2</v>
      </c>
      <c r="C363" s="265">
        <v>1.4923000000000001E-2</v>
      </c>
      <c r="D363" s="265">
        <v>1.3878E-2</v>
      </c>
      <c r="E363" s="265">
        <v>1.4399E-2</v>
      </c>
      <c r="F363" s="265">
        <v>1.6143000000000001E-2</v>
      </c>
      <c r="G363" s="265">
        <v>1.2633999999999999E-2</v>
      </c>
      <c r="H363" s="265">
        <v>4.4495E-2</v>
      </c>
      <c r="I363" s="265">
        <v>9.3783000000000005E-2</v>
      </c>
      <c r="J363" s="265">
        <v>8.3629999999999996E-2</v>
      </c>
      <c r="K363" s="265">
        <v>3.0942000000000001E-3</v>
      </c>
      <c r="L363" s="265">
        <v>3.1302000000000001E-3</v>
      </c>
      <c r="M363" s="265">
        <v>3.7940000000000001E-3</v>
      </c>
      <c r="N363" s="265">
        <v>5.1108000000000001E-2</v>
      </c>
      <c r="O363" s="265">
        <v>2.1364999999999999E-2</v>
      </c>
      <c r="P363" s="265">
        <v>1.1513000000000001E-2</v>
      </c>
      <c r="Q363" s="265">
        <v>5.8630000000000002E-3</v>
      </c>
      <c r="R363" s="265">
        <v>1.643E-2</v>
      </c>
      <c r="S363" s="265">
        <v>8.2340999999999998E-2</v>
      </c>
      <c r="T363" s="265">
        <v>4.7467000000000002E-2</v>
      </c>
      <c r="U363" s="265">
        <v>6.8082000000000004E-2</v>
      </c>
      <c r="V363" s="265">
        <v>3.6336E-2</v>
      </c>
      <c r="W363" s="265">
        <v>1.223E-2</v>
      </c>
      <c r="X363" s="265">
        <v>8.4191999999999999E-3</v>
      </c>
      <c r="Y363" s="265">
        <v>1.4E-2</v>
      </c>
      <c r="Z363" s="265">
        <v>8.0008000000000006E-3</v>
      </c>
      <c r="AA363" s="265">
        <v>1.8294999999999999E-2</v>
      </c>
      <c r="AB363" s="265">
        <v>1.1436E-2</v>
      </c>
      <c r="AC363" s="265">
        <v>9.7345000000000001E-2</v>
      </c>
      <c r="AD363" s="265">
        <v>6.4699999999999994E-2</v>
      </c>
      <c r="AE363" s="265">
        <v>0</v>
      </c>
      <c r="AF363" s="265">
        <v>5.0986E-3</v>
      </c>
      <c r="AG363" s="265">
        <v>6.6360000000000004E-3</v>
      </c>
      <c r="AH363" s="265">
        <v>4.1982E-3</v>
      </c>
      <c r="AI363" s="265">
        <v>2.2526E-3</v>
      </c>
      <c r="AJ363" s="265">
        <v>1.4760000000000001E-3</v>
      </c>
      <c r="AK363" s="265">
        <v>9.7780000000000002E-4</v>
      </c>
      <c r="AL363" s="265">
        <v>2.8974000000000001E-3</v>
      </c>
      <c r="AM363" s="265">
        <v>1.054E-3</v>
      </c>
      <c r="AN363" s="265">
        <v>1.6998E-3</v>
      </c>
      <c r="AO363" s="265">
        <v>2.1871999999999998E-3</v>
      </c>
      <c r="AP363" s="265">
        <v>6.2520000000000002E-4</v>
      </c>
      <c r="AQ363" s="265">
        <v>1.3224000000000001E-3</v>
      </c>
      <c r="AR363" s="265">
        <v>2.5768000000000002E-3</v>
      </c>
      <c r="AS363" s="265">
        <v>1.0068E-3</v>
      </c>
      <c r="AT363" s="265">
        <v>1.5126E-3</v>
      </c>
      <c r="AU363" s="265">
        <v>6.7726000000000001E-3</v>
      </c>
      <c r="AV363" s="265">
        <v>5.2101999999999999E-3</v>
      </c>
      <c r="AW363" s="265">
        <v>0</v>
      </c>
      <c r="AX363" s="265">
        <v>0</v>
      </c>
      <c r="AY363" s="265">
        <v>1.9292000000000001E-3</v>
      </c>
      <c r="AZ363" s="265">
        <v>0</v>
      </c>
      <c r="BA363" s="265">
        <v>3.8262000000000001E-3</v>
      </c>
      <c r="BB363" s="265">
        <v>3.8262000000000001E-3</v>
      </c>
      <c r="BC363" s="265">
        <v>3.8226000000000002E-3</v>
      </c>
      <c r="BD363" s="265">
        <v>3.8262000000000001E-3</v>
      </c>
      <c r="BE363" s="265">
        <v>2.7407000000000001E-2</v>
      </c>
      <c r="BF363" s="265">
        <v>2.3621E-2</v>
      </c>
      <c r="BG363" s="265">
        <v>0.13944000000000001</v>
      </c>
      <c r="BH363" s="265">
        <v>0.13435</v>
      </c>
      <c r="BI363" s="265">
        <v>0.36745</v>
      </c>
      <c r="BJ363" s="265">
        <v>0.33250000000000002</v>
      </c>
      <c r="BK363" s="265">
        <v>6.4935000000000007E-2</v>
      </c>
      <c r="BL363" s="265">
        <v>0.14713999999999999</v>
      </c>
      <c r="BM363" s="265">
        <v>8.5365999999999997E-2</v>
      </c>
      <c r="BN363" s="265">
        <v>0.14441000000000001</v>
      </c>
      <c r="BO363" s="265">
        <v>0.15714</v>
      </c>
      <c r="BP363" s="265">
        <v>1.1674E-2</v>
      </c>
      <c r="BQ363" s="265">
        <v>0.10859000000000001</v>
      </c>
      <c r="BR363" s="265">
        <v>0.14363000000000001</v>
      </c>
      <c r="BS363" s="265">
        <v>0.10614999999999999</v>
      </c>
      <c r="BT363" s="265">
        <v>0.1215</v>
      </c>
      <c r="BU363" s="265">
        <v>9.9399999999999992E-3</v>
      </c>
      <c r="BV363" s="265">
        <v>4.6039999999999996E-3</v>
      </c>
      <c r="BW363" s="265">
        <v>1.4687E-2</v>
      </c>
      <c r="BX363" s="265">
        <v>6.1316000000000001E-3</v>
      </c>
      <c r="BY363" s="265">
        <v>0.91413</v>
      </c>
      <c r="BZ363" s="265">
        <v>0.92362999999999995</v>
      </c>
      <c r="CA363" s="265">
        <v>0.86599999999999999</v>
      </c>
      <c r="CB363" s="265">
        <v>0.98755000000000004</v>
      </c>
      <c r="CC363" s="265">
        <v>0.95496000000000003</v>
      </c>
      <c r="CD363" s="265">
        <v>0.91718999999999995</v>
      </c>
      <c r="CE363" s="265">
        <v>0.85758999999999996</v>
      </c>
      <c r="CF363" s="265">
        <v>0.92352000000000001</v>
      </c>
      <c r="CG363" s="265">
        <v>0.56174999999999997</v>
      </c>
      <c r="CH363" s="265">
        <v>0.88863000000000003</v>
      </c>
      <c r="CI363" s="265">
        <v>0.90700999999999998</v>
      </c>
      <c r="CJ363" s="265">
        <v>0.90127000000000002</v>
      </c>
      <c r="CK363" s="265">
        <v>0.62366999999999995</v>
      </c>
      <c r="CL363" s="265">
        <v>0.95901000000000003</v>
      </c>
      <c r="CM363" s="265">
        <v>1.4139000000000001E-2</v>
      </c>
      <c r="CN363" s="265">
        <v>1.0101000000000001E-2</v>
      </c>
      <c r="CO363" s="265">
        <v>2.205E-2</v>
      </c>
      <c r="CP363" s="265">
        <v>1.5657000000000001E-2</v>
      </c>
      <c r="CQ363" s="265">
        <v>1.4912E-2</v>
      </c>
      <c r="CR363" s="265">
        <v>0.01</v>
      </c>
      <c r="CS363" s="265">
        <v>1.0204E-2</v>
      </c>
      <c r="CT363" s="265">
        <v>1.0309E-2</v>
      </c>
      <c r="CU363" s="265">
        <v>0.01</v>
      </c>
      <c r="CV363" s="265">
        <v>1.9564999999999999E-2</v>
      </c>
      <c r="CW363" s="265">
        <v>2.0202000000000001E-2</v>
      </c>
      <c r="CX363" s="265">
        <v>1.0309E-2</v>
      </c>
      <c r="CY363" s="265">
        <v>1.4433E-2</v>
      </c>
      <c r="CZ363" s="265">
        <v>4.1998000000000001E-2</v>
      </c>
      <c r="DA363" s="265">
        <v>2.5971999999999999E-2</v>
      </c>
      <c r="DB363" s="265">
        <v>0</v>
      </c>
      <c r="DC363" s="265">
        <v>0</v>
      </c>
      <c r="DD363" s="265">
        <v>0</v>
      </c>
      <c r="DE363" s="265">
        <v>1.0309E-2</v>
      </c>
      <c r="DF363" s="265">
        <v>1.16E-4</v>
      </c>
      <c r="DG363" s="265">
        <v>1.314E-4</v>
      </c>
      <c r="DH363" s="265">
        <v>9.5204E-3</v>
      </c>
      <c r="DI363" s="265">
        <v>0</v>
      </c>
      <c r="DJ363" s="265">
        <v>0</v>
      </c>
      <c r="DK363" s="265">
        <v>0</v>
      </c>
      <c r="DL363" s="265">
        <v>0</v>
      </c>
      <c r="DM363" s="265">
        <v>1.9919999999999999E-4</v>
      </c>
      <c r="DN363" s="265">
        <v>0</v>
      </c>
      <c r="DO363" s="265">
        <v>0</v>
      </c>
      <c r="DP363" s="265">
        <v>0</v>
      </c>
      <c r="DQ363" s="265">
        <v>0</v>
      </c>
      <c r="DR363" s="265">
        <v>1.7182E-3</v>
      </c>
      <c r="DS363" s="265">
        <v>4.2004E-3</v>
      </c>
      <c r="DT363" s="265">
        <v>5.1843999999999996E-3</v>
      </c>
      <c r="DU363" s="265">
        <v>0</v>
      </c>
      <c r="DV363" s="265">
        <v>0</v>
      </c>
      <c r="DW363" s="265">
        <v>0</v>
      </c>
      <c r="DX363" s="265">
        <v>1.7366E-3</v>
      </c>
      <c r="DY363" s="265">
        <v>2.836E-3</v>
      </c>
      <c r="DZ363" s="265">
        <v>0</v>
      </c>
      <c r="EA363" s="265">
        <v>0</v>
      </c>
      <c r="EB363" s="265">
        <v>0</v>
      </c>
      <c r="EC363" s="265">
        <v>0</v>
      </c>
      <c r="ED363" s="265">
        <v>0</v>
      </c>
      <c r="EE363" s="265">
        <v>0</v>
      </c>
      <c r="EF363" s="265">
        <v>1.1165999999999999E-3</v>
      </c>
      <c r="EG363" s="265">
        <v>0</v>
      </c>
      <c r="EH363" s="265">
        <v>0</v>
      </c>
      <c r="EI363" s="265">
        <v>1.0204E-2</v>
      </c>
      <c r="EJ363" s="265">
        <v>1.0309E-2</v>
      </c>
      <c r="EK363" s="265">
        <v>0</v>
      </c>
      <c r="EL363" s="265">
        <v>4.1668E-3</v>
      </c>
      <c r="EM363" s="265">
        <v>0</v>
      </c>
      <c r="EN363" s="265">
        <v>0</v>
      </c>
      <c r="EO363" s="265">
        <v>3.2124E-2</v>
      </c>
      <c r="EP363" s="265">
        <v>1.5637999999999999E-2</v>
      </c>
      <c r="EQ363" s="265">
        <v>8.2759999999999995E-4</v>
      </c>
      <c r="ER363" s="265">
        <v>9.146E-4</v>
      </c>
      <c r="ES363" s="265">
        <v>7.938E-4</v>
      </c>
      <c r="ET363" s="265">
        <v>9.0819999999999996E-4</v>
      </c>
      <c r="EU363" s="265">
        <v>9.0640000000000002E-4</v>
      </c>
      <c r="EV363" s="265">
        <v>5.2899999999999996E-4</v>
      </c>
      <c r="EW363" s="265">
        <v>7.9659999999999996E-4</v>
      </c>
      <c r="EX363" s="265">
        <v>6.8479999999999995E-4</v>
      </c>
      <c r="EY363" s="265">
        <v>7.2679999999999999E-4</v>
      </c>
      <c r="EZ363" s="265">
        <v>1.7298999999999998E-2</v>
      </c>
      <c r="FA363" s="265">
        <v>9.144E-4</v>
      </c>
      <c r="FB363" s="265">
        <v>8.3819999999999999E-4</v>
      </c>
      <c r="FC363" s="265">
        <v>8.1919999999999996E-4</v>
      </c>
      <c r="FD363" s="265">
        <v>1.0026E-3</v>
      </c>
      <c r="FE363" s="265">
        <v>7.7680000000000002E-4</v>
      </c>
      <c r="FF363" s="265">
        <v>9.0799999999999995E-4</v>
      </c>
      <c r="FG363" s="265">
        <v>1.0808E-3</v>
      </c>
      <c r="FH363" s="265">
        <v>8.3639999999999995E-4</v>
      </c>
      <c r="FI363" s="265">
        <v>8.342E-4</v>
      </c>
      <c r="FJ363" s="265">
        <v>0</v>
      </c>
      <c r="FK363" s="265">
        <v>0</v>
      </c>
      <c r="FL363" s="265">
        <v>7.6892000000000002E-3</v>
      </c>
      <c r="FM363" s="265">
        <v>8.5047999999999999E-3</v>
      </c>
      <c r="FN363" s="265">
        <v>7.3780999999999999E-2</v>
      </c>
      <c r="FO363" s="265">
        <v>0.13800000000000001</v>
      </c>
      <c r="FP363" s="265">
        <v>2.2884999999999999E-2</v>
      </c>
      <c r="FQ363" s="265">
        <v>0.10317</v>
      </c>
      <c r="FR363" s="265">
        <v>6.5629000000000007E-2</v>
      </c>
      <c r="FS363" s="265">
        <v>6.2198000000000003E-2</v>
      </c>
      <c r="FT363" s="265">
        <v>0.16064000000000001</v>
      </c>
      <c r="FU363" s="265">
        <v>0.15916</v>
      </c>
      <c r="FV363" s="265">
        <v>6.4459000000000002E-2</v>
      </c>
      <c r="FW363" s="265">
        <v>2.8294E-2</v>
      </c>
      <c r="FX363" s="265">
        <v>0.10439</v>
      </c>
      <c r="FY363" s="265">
        <v>2.5763999999999999E-2</v>
      </c>
      <c r="FZ363" s="265">
        <v>2.8294E-2</v>
      </c>
      <c r="GA363" s="265">
        <v>9.4253000000000003E-2</v>
      </c>
      <c r="GB363" s="265">
        <v>4.5706999999999998E-2</v>
      </c>
      <c r="GC363" s="265">
        <v>4.5629000000000003E-2</v>
      </c>
      <c r="GD363" s="265">
        <v>0.14978</v>
      </c>
      <c r="GE363" s="265">
        <v>8.1531000000000006E-2</v>
      </c>
      <c r="GF363" s="265">
        <v>9.9263000000000004E-2</v>
      </c>
      <c r="GG363" s="265">
        <v>4.3519000000000002E-2</v>
      </c>
      <c r="GH363" s="265">
        <v>5.1839000000000003E-2</v>
      </c>
      <c r="GI363" s="265">
        <v>4.3498000000000002E-2</v>
      </c>
      <c r="GJ363" s="265">
        <v>0.13328999999999999</v>
      </c>
      <c r="GK363" s="265">
        <v>0.14138000000000001</v>
      </c>
      <c r="GL363" s="265">
        <v>7.2395000000000001E-2</v>
      </c>
      <c r="GM363" s="265">
        <v>0.11999</v>
      </c>
      <c r="GN363" s="265">
        <v>7.0268999999999998E-2</v>
      </c>
      <c r="GO363" s="265">
        <v>0.13455</v>
      </c>
      <c r="GP363" s="265">
        <v>9.5615000000000006E-2</v>
      </c>
      <c r="GQ363" s="265">
        <v>9.8469000000000001E-2</v>
      </c>
      <c r="GR363" s="265">
        <v>9.2947000000000002E-2</v>
      </c>
      <c r="GS363" s="265">
        <v>0.1014</v>
      </c>
      <c r="GT363" s="265">
        <v>9.8034999999999997E-2</v>
      </c>
      <c r="GU363" s="265">
        <v>9.8637000000000002E-2</v>
      </c>
      <c r="GV363" s="265">
        <v>9.9393999999999996E-2</v>
      </c>
      <c r="GW363" s="265">
        <v>7.3312000000000002E-2</v>
      </c>
      <c r="GX363" s="265">
        <v>0.12764</v>
      </c>
      <c r="GY363" s="265">
        <v>2.7765000000000001E-2</v>
      </c>
      <c r="GZ363" s="265">
        <v>2.1368000000000002E-2</v>
      </c>
      <c r="HA363" s="265">
        <v>0.12123</v>
      </c>
      <c r="HB363" s="265">
        <v>0.1103</v>
      </c>
      <c r="HC363" s="265">
        <v>0.10267999999999999</v>
      </c>
      <c r="HD363" s="265">
        <v>6.2213999999999998E-2</v>
      </c>
      <c r="HE363" s="265">
        <v>0.12773000000000001</v>
      </c>
      <c r="HF363" s="265">
        <v>5.4887999999999999E-2</v>
      </c>
      <c r="HG363" s="265">
        <v>0.12765000000000001</v>
      </c>
      <c r="HH363" s="265">
        <v>0.12758</v>
      </c>
      <c r="HI363" s="265">
        <v>0.12701000000000001</v>
      </c>
      <c r="HJ363" s="265">
        <v>6.5569000000000002E-2</v>
      </c>
      <c r="HK363" s="265">
        <v>0.15845000000000001</v>
      </c>
      <c r="HL363" s="265">
        <v>0.13288</v>
      </c>
      <c r="HM363" s="265">
        <v>9.8080000000000001E-2</v>
      </c>
      <c r="HN363" s="265">
        <v>9.7214999999999996E-2</v>
      </c>
      <c r="HO363" s="265">
        <v>9.7213999999999995E-2</v>
      </c>
      <c r="HP363" s="265">
        <v>0.10483000000000001</v>
      </c>
      <c r="HQ363" s="265">
        <v>6.701E-2</v>
      </c>
      <c r="HR363" s="265">
        <v>5.9236999999999998E-2</v>
      </c>
      <c r="HS363" s="265">
        <v>8.0070000000000002E-2</v>
      </c>
      <c r="HT363" s="265">
        <v>6.0712000000000002E-2</v>
      </c>
      <c r="HU363" s="265">
        <v>6.3861000000000001E-2</v>
      </c>
      <c r="HV363" s="265">
        <v>9.3548999999999993E-2</v>
      </c>
      <c r="HW363" s="265">
        <v>3.7086000000000001E-2</v>
      </c>
      <c r="HX363" s="265">
        <v>5.4282999999999998E-2</v>
      </c>
      <c r="HY363" s="265">
        <v>3.2813000000000002E-2</v>
      </c>
      <c r="HZ363" s="265">
        <v>7.4232999999999993E-2</v>
      </c>
      <c r="IA363" s="265">
        <v>8.6582999999999993E-2</v>
      </c>
      <c r="IB363" s="265">
        <v>8.9224999999999999E-2</v>
      </c>
      <c r="IC363" s="265">
        <v>8.7168999999999996E-2</v>
      </c>
      <c r="ID363" s="265">
        <v>8.9021000000000003E-2</v>
      </c>
      <c r="IE363" s="265">
        <v>8.2382999999999998E-2</v>
      </c>
      <c r="IF363" s="265">
        <v>9.2649999999999996E-2</v>
      </c>
      <c r="IG363" s="265">
        <v>0.10767</v>
      </c>
      <c r="IH363" s="265">
        <v>0.12762000000000001</v>
      </c>
      <c r="II363" s="265">
        <v>6.1369E-2</v>
      </c>
      <c r="IJ363" s="265">
        <v>6.8713999999999997E-2</v>
      </c>
      <c r="IK363" s="265">
        <v>6.9575999999999999E-2</v>
      </c>
      <c r="IL363" s="265">
        <v>0.11423</v>
      </c>
      <c r="IM363" s="265">
        <v>6.8180000000000004E-2</v>
      </c>
      <c r="IN363" s="265">
        <v>4.6897000000000001E-2</v>
      </c>
      <c r="IO363" s="265">
        <v>1.0115000000000001E-2</v>
      </c>
      <c r="IP363" s="265">
        <v>0.10915</v>
      </c>
      <c r="IQ363" s="265">
        <v>9.6158999999999994E-2</v>
      </c>
      <c r="IR363" s="265">
        <v>4.4932E-2</v>
      </c>
      <c r="IS363" s="265">
        <v>0.13791</v>
      </c>
      <c r="IT363" s="265">
        <v>3.8231000000000001E-2</v>
      </c>
      <c r="IU363" s="265">
        <v>0.10378</v>
      </c>
      <c r="IV363" s="265">
        <v>0.15828</v>
      </c>
      <c r="IW363" s="265">
        <v>7.5566999999999995E-2</v>
      </c>
      <c r="IX363" s="265">
        <v>0.10807</v>
      </c>
      <c r="IY363" s="265">
        <v>6.2106000000000001E-2</v>
      </c>
      <c r="IZ363" s="265">
        <v>6.0618999999999999E-2</v>
      </c>
      <c r="JA363" s="265">
        <v>6.2107999999999997E-2</v>
      </c>
      <c r="JB363" s="265">
        <v>5.9824000000000002E-2</v>
      </c>
      <c r="JC363" s="265">
        <v>6.6172999999999996E-2</v>
      </c>
      <c r="JD363" s="265">
        <v>6.7107E-2</v>
      </c>
      <c r="JE363" s="265">
        <v>0.12191</v>
      </c>
      <c r="JF363" s="265">
        <v>3.0155000000000001E-2</v>
      </c>
      <c r="JG363" s="265">
        <v>9.2665999999999998E-2</v>
      </c>
      <c r="JH363" s="265">
        <v>6.8654999999999994E-2</v>
      </c>
      <c r="JI363" s="265">
        <v>5.5051000000000003E-2</v>
      </c>
      <c r="JJ363" s="265">
        <v>5.7482999999999999E-2</v>
      </c>
      <c r="JK363" s="265">
        <v>7.4245000000000005E-2</v>
      </c>
      <c r="JL363" s="265">
        <v>7.5679999999999997E-2</v>
      </c>
      <c r="JM363" s="265">
        <v>0.12525</v>
      </c>
      <c r="JN363" s="265">
        <v>8.0227999999999994E-2</v>
      </c>
      <c r="JO363" s="265">
        <v>9.5949000000000007E-2</v>
      </c>
      <c r="JP363" s="265">
        <v>3.2855000000000002E-2</v>
      </c>
      <c r="JQ363" s="265">
        <v>9.5464999999999994E-2</v>
      </c>
      <c r="JR363" s="265">
        <v>7.4354000000000003E-2</v>
      </c>
      <c r="JS363" s="265">
        <v>7.0696999999999996E-2</v>
      </c>
      <c r="JT363" s="265">
        <v>2.1156999999999999E-2</v>
      </c>
      <c r="JU363" s="265">
        <v>7.3823E-2</v>
      </c>
      <c r="JV363" s="265">
        <v>6.8208000000000005E-2</v>
      </c>
      <c r="JW363" s="265">
        <v>0.10005</v>
      </c>
      <c r="JX363" s="265">
        <v>9.8169000000000006E-2</v>
      </c>
      <c r="JY363" s="265">
        <v>9.5885999999999999E-2</v>
      </c>
      <c r="JZ363" s="265">
        <v>7.1044999999999997E-2</v>
      </c>
      <c r="KA363" s="265">
        <v>0.14435999999999999</v>
      </c>
      <c r="KB363" s="265">
        <v>0.20269000000000001</v>
      </c>
      <c r="KC363" s="265">
        <v>3.0658000000000001E-2</v>
      </c>
      <c r="KD363" s="265">
        <v>2.2488000000000001E-2</v>
      </c>
      <c r="KE363" s="265">
        <v>2.4261000000000001E-2</v>
      </c>
      <c r="KF363" s="265">
        <v>2.6755999999999999E-2</v>
      </c>
      <c r="KG363" s="265">
        <v>2.5446E-2</v>
      </c>
      <c r="KH363" s="265">
        <v>0.10582999999999999</v>
      </c>
      <c r="KI363" s="265">
        <v>6.7961999999999995E-2</v>
      </c>
      <c r="KJ363" s="265">
        <v>6.6322999999999993E-2</v>
      </c>
      <c r="KK363" s="265">
        <v>0.17322000000000001</v>
      </c>
      <c r="KL363" s="265">
        <v>0.14135</v>
      </c>
      <c r="KM363" s="265">
        <v>0.88698999999999995</v>
      </c>
      <c r="KN363" s="265">
        <v>0.80510999999999999</v>
      </c>
      <c r="KO363" s="265">
        <v>0.71438999999999997</v>
      </c>
      <c r="KP363" s="265">
        <v>5.15725763135745E-3</v>
      </c>
      <c r="KQ363" s="265">
        <v>0.56467999999999996</v>
      </c>
      <c r="KR363" s="265">
        <v>0.51283999999999996</v>
      </c>
      <c r="KS363" s="265">
        <v>0.47233000000000003</v>
      </c>
      <c r="KT363" s="265">
        <v>0.85376684064134478</v>
      </c>
      <c r="KU363" s="265">
        <v>0.78025</v>
      </c>
      <c r="KV363" s="265">
        <v>0.86641000000000001</v>
      </c>
      <c r="KW363" s="265">
        <v>0.89366000000000001</v>
      </c>
      <c r="KX363" s="265">
        <v>0.92881999999999998</v>
      </c>
      <c r="KY363" s="265">
        <v>0.97574000000000005</v>
      </c>
      <c r="KZ363" s="265">
        <v>0.99914999999999998</v>
      </c>
      <c r="LA363" s="265">
        <v>0.95825000000000005</v>
      </c>
      <c r="LB363" s="265">
        <v>0.87922999999999996</v>
      </c>
      <c r="LC363" s="265">
        <v>1</v>
      </c>
      <c r="LD363" s="265">
        <v>0</v>
      </c>
      <c r="LE363" s="265">
        <v>0</v>
      </c>
      <c r="LF363" s="265">
        <v>0</v>
      </c>
      <c r="LG363" s="265">
        <v>0</v>
      </c>
      <c r="LH363" s="431">
        <v>1.0704281885409728E-4</v>
      </c>
      <c r="LI363" s="431">
        <v>7.4100586061831564E-5</v>
      </c>
      <c r="LJ363" s="431">
        <v>6.2557373894378543E-5</v>
      </c>
      <c r="LK363" s="431">
        <v>2.7016511012334377E-5</v>
      </c>
      <c r="LL363" s="431">
        <v>3.6757610359927639E-5</v>
      </c>
      <c r="LM363" s="431">
        <v>7.2872303462645505E-6</v>
      </c>
      <c r="LN363" s="431">
        <v>3.582899080356583E-5</v>
      </c>
      <c r="LO363" s="431">
        <v>7.1912422754394356E-6</v>
      </c>
      <c r="LP363" s="431">
        <v>0</v>
      </c>
      <c r="LQ363" s="431">
        <v>0</v>
      </c>
      <c r="LR363" s="431">
        <v>9.8309559689369053E-5</v>
      </c>
      <c r="LS363" s="431">
        <v>4.0000304579734802E-5</v>
      </c>
      <c r="LT363" s="431">
        <v>6.086822395445779E-5</v>
      </c>
      <c r="LU363" s="431">
        <v>1.279841126233805E-5</v>
      </c>
      <c r="LV363" s="431">
        <v>4.6724919229745865E-5</v>
      </c>
      <c r="LW363" s="431">
        <v>1.1551727766345721E-5</v>
      </c>
      <c r="LX363" s="431">
        <v>2.6152018108405173E-5</v>
      </c>
      <c r="LY363" s="431">
        <v>0</v>
      </c>
      <c r="LZ363" s="431">
        <v>1.0490063868928701E-4</v>
      </c>
      <c r="MA363" s="431">
        <v>9.8698372312355787E-5</v>
      </c>
      <c r="MB363" s="431">
        <v>9.3337323050945997E-5</v>
      </c>
      <c r="MC363" s="431">
        <v>1.88433587027248E-5</v>
      </c>
      <c r="MD363" s="431">
        <v>0</v>
      </c>
      <c r="ME363" s="431">
        <v>5.8716697822092101E-5</v>
      </c>
      <c r="MF363" s="431">
        <v>5.8407491451362148E-5</v>
      </c>
      <c r="MG363" s="431">
        <v>6.2850689573679119E-5</v>
      </c>
      <c r="MH363" s="266"/>
      <c r="MI363" s="266"/>
      <c r="MJ363" s="266"/>
      <c r="MK363" s="266"/>
      <c r="ML363" s="266"/>
      <c r="MM363" s="266"/>
      <c r="MN363" s="266"/>
      <c r="MO363" s="266"/>
      <c r="MP363" s="266"/>
      <c r="MQ363" s="266"/>
      <c r="MR363" s="266"/>
      <c r="MS363" s="266"/>
      <c r="MT363" s="266"/>
      <c r="MU363" s="266"/>
      <c r="MV363" s="266"/>
      <c r="MW363" s="266"/>
      <c r="MX363" s="266"/>
      <c r="MY363" s="266"/>
      <c r="MZ363" s="266"/>
      <c r="NA363" s="266"/>
      <c r="NB363" s="266"/>
      <c r="NC363" s="266"/>
      <c r="ND363" s="266"/>
      <c r="NE363" s="266"/>
      <c r="NF363" s="266"/>
      <c r="NG363" s="266"/>
      <c r="NH363" s="266"/>
      <c r="NI363" s="266"/>
      <c r="NJ363" s="266"/>
      <c r="NK363" s="266"/>
      <c r="NL363" s="266"/>
      <c r="NM363" s="266"/>
      <c r="NN363" s="266"/>
      <c r="NO363" s="266"/>
      <c r="NP363" s="266"/>
      <c r="NQ363" s="266"/>
      <c r="NR363" s="266"/>
      <c r="NS363" s="266"/>
      <c r="NT363" s="266"/>
      <c r="NU363" s="266"/>
      <c r="NV363" s="266"/>
      <c r="NW363" s="266"/>
      <c r="NX363" s="266"/>
      <c r="NY363" s="266"/>
      <c r="NZ363" s="266"/>
      <c r="OA363" s="266"/>
      <c r="OB363" s="266"/>
      <c r="OC363" s="266"/>
      <c r="OD363" s="266"/>
      <c r="OE363" s="266"/>
      <c r="OF363" s="266"/>
      <c r="OG363" s="266"/>
      <c r="OH363" s="266"/>
      <c r="OI363" s="266"/>
      <c r="OJ363" s="266"/>
      <c r="OK363" s="266"/>
      <c r="OL363" s="266"/>
      <c r="OM363" s="266"/>
      <c r="ON363" s="267"/>
    </row>
    <row r="364" spans="1:404">
      <c r="A364" s="261">
        <v>739</v>
      </c>
      <c r="B364" s="265">
        <v>1.6808E-2</v>
      </c>
      <c r="C364" s="265">
        <v>1.4751E-2</v>
      </c>
      <c r="D364" s="265">
        <v>1.3689E-2</v>
      </c>
      <c r="E364" s="265">
        <v>1.4135E-2</v>
      </c>
      <c r="F364" s="265">
        <v>1.6045E-2</v>
      </c>
      <c r="G364" s="265">
        <v>1.2449999999999999E-2</v>
      </c>
      <c r="H364" s="265">
        <v>4.3770000000000003E-2</v>
      </c>
      <c r="I364" s="265">
        <v>9.2200000000000004E-2</v>
      </c>
      <c r="J364" s="265">
        <v>8.2281000000000007E-2</v>
      </c>
      <c r="K364" s="265">
        <v>3.1756000000000002E-3</v>
      </c>
      <c r="L364" s="265">
        <v>3.2125999999999999E-3</v>
      </c>
      <c r="M364" s="265">
        <v>3.9399999999999999E-3</v>
      </c>
      <c r="N364" s="265">
        <v>5.0158000000000001E-2</v>
      </c>
      <c r="O364" s="265">
        <v>2.0532000000000002E-2</v>
      </c>
      <c r="P364" s="265">
        <v>1.1247999999999999E-2</v>
      </c>
      <c r="Q364" s="265">
        <v>5.7749999999999998E-3</v>
      </c>
      <c r="R364" s="265">
        <v>1.6499E-2</v>
      </c>
      <c r="S364" s="265">
        <v>8.3436999999999997E-2</v>
      </c>
      <c r="T364" s="265">
        <v>4.7419999999999997E-2</v>
      </c>
      <c r="U364" s="265">
        <v>6.8972000000000006E-2</v>
      </c>
      <c r="V364" s="265">
        <v>3.5919E-2</v>
      </c>
      <c r="W364" s="265">
        <v>1.2378E-2</v>
      </c>
      <c r="X364" s="265">
        <v>8.1296000000000007E-3</v>
      </c>
      <c r="Y364" s="265">
        <v>1.4517E-2</v>
      </c>
      <c r="Z364" s="265">
        <v>8.4413999999999999E-3</v>
      </c>
      <c r="AA364" s="265">
        <v>1.8116E-2</v>
      </c>
      <c r="AB364" s="265">
        <v>1.1058999999999999E-2</v>
      </c>
      <c r="AC364" s="265">
        <v>9.4936999999999994E-2</v>
      </c>
      <c r="AD364" s="265">
        <v>6.3216999999999995E-2</v>
      </c>
      <c r="AE364" s="265">
        <v>0</v>
      </c>
      <c r="AF364" s="265">
        <v>4.8478000000000002E-3</v>
      </c>
      <c r="AG364" s="265">
        <v>8.2439999999999996E-3</v>
      </c>
      <c r="AH364" s="265">
        <v>5.5976000000000003E-3</v>
      </c>
      <c r="AI364" s="265">
        <v>2.4688000000000002E-3</v>
      </c>
      <c r="AJ364" s="265">
        <v>7.3800000000000005E-4</v>
      </c>
      <c r="AK364" s="265">
        <v>9.8539999999999999E-4</v>
      </c>
      <c r="AL364" s="265">
        <v>2.9602000000000001E-3</v>
      </c>
      <c r="AM364" s="265">
        <v>5.2700000000000002E-4</v>
      </c>
      <c r="AN364" s="265">
        <v>1.5864E-3</v>
      </c>
      <c r="AO364" s="265">
        <v>2.4545999999999999E-3</v>
      </c>
      <c r="AP364" s="265">
        <v>3.1260000000000001E-4</v>
      </c>
      <c r="AQ364" s="265">
        <v>1.5062000000000001E-3</v>
      </c>
      <c r="AR364" s="265">
        <v>2.6364000000000001E-3</v>
      </c>
      <c r="AS364" s="265">
        <v>5.0339999999999998E-4</v>
      </c>
      <c r="AT364" s="265">
        <v>1.4147999999999999E-3</v>
      </c>
      <c r="AU364" s="265">
        <v>6.8928000000000001E-3</v>
      </c>
      <c r="AV364" s="265">
        <v>5.0986E-3</v>
      </c>
      <c r="AW364" s="265">
        <v>0</v>
      </c>
      <c r="AX364" s="265">
        <v>0</v>
      </c>
      <c r="AY364" s="265">
        <v>9.6460000000000003E-4</v>
      </c>
      <c r="AZ364" s="265">
        <v>0</v>
      </c>
      <c r="BA364" s="265">
        <v>3.9145999999999999E-3</v>
      </c>
      <c r="BB364" s="265">
        <v>3.9145999999999999E-3</v>
      </c>
      <c r="BC364" s="265">
        <v>3.9107999999999999E-3</v>
      </c>
      <c r="BD364" s="265">
        <v>3.9145999999999999E-3</v>
      </c>
      <c r="BE364" s="265">
        <v>2.7576E-2</v>
      </c>
      <c r="BF364" s="265">
        <v>2.3689999999999999E-2</v>
      </c>
      <c r="BG364" s="265">
        <v>0.13935</v>
      </c>
      <c r="BH364" s="265">
        <v>0.13217000000000001</v>
      </c>
      <c r="BI364" s="265">
        <v>0.36592000000000002</v>
      </c>
      <c r="BJ364" s="265">
        <v>0.33027000000000001</v>
      </c>
      <c r="BK364" s="265">
        <v>6.4935000000000007E-2</v>
      </c>
      <c r="BL364" s="265">
        <v>0.14996000000000001</v>
      </c>
      <c r="BM364" s="265">
        <v>8.5365999999999997E-2</v>
      </c>
      <c r="BN364" s="265">
        <v>0.14199999999999999</v>
      </c>
      <c r="BO364" s="265">
        <v>0.15714</v>
      </c>
      <c r="BP364" s="265">
        <v>1.1905000000000001E-2</v>
      </c>
      <c r="BQ364" s="265">
        <v>0.10897</v>
      </c>
      <c r="BR364" s="265">
        <v>0.14471999999999999</v>
      </c>
      <c r="BS364" s="265">
        <v>0.10655000000000001</v>
      </c>
      <c r="BT364" s="265">
        <v>0.12309</v>
      </c>
      <c r="BU364" s="265">
        <v>9.8770000000000004E-3</v>
      </c>
      <c r="BV364" s="265">
        <v>4.5019999999999999E-3</v>
      </c>
      <c r="BW364" s="265">
        <v>1.4154999999999999E-2</v>
      </c>
      <c r="BX364" s="265">
        <v>5.5748000000000004E-3</v>
      </c>
      <c r="BY364" s="265">
        <v>0.91730999999999996</v>
      </c>
      <c r="BZ364" s="265">
        <v>0.92503000000000002</v>
      </c>
      <c r="CA364" s="265">
        <v>0.86799999999999999</v>
      </c>
      <c r="CB364" s="265">
        <v>0.98853999999999997</v>
      </c>
      <c r="CC364" s="265">
        <v>0.95245000000000002</v>
      </c>
      <c r="CD364" s="265">
        <v>0.91930999999999996</v>
      </c>
      <c r="CE364" s="265">
        <v>0.86009000000000002</v>
      </c>
      <c r="CF364" s="265">
        <v>0.92554999999999998</v>
      </c>
      <c r="CG364" s="265">
        <v>0.53561000000000003</v>
      </c>
      <c r="CH364" s="265">
        <v>0.89097999999999999</v>
      </c>
      <c r="CI364" s="265">
        <v>0.90942999999999996</v>
      </c>
      <c r="CJ364" s="265">
        <v>0.90315999999999996</v>
      </c>
      <c r="CK364" s="265">
        <v>0.59399999999999997</v>
      </c>
      <c r="CL364" s="265">
        <v>0.96275999999999995</v>
      </c>
      <c r="CM364" s="265">
        <v>1.357E-2</v>
      </c>
      <c r="CN364" s="265">
        <v>1.0101000000000001E-2</v>
      </c>
      <c r="CO364" s="265">
        <v>2.1683999999999998E-2</v>
      </c>
      <c r="CP364" s="265">
        <v>1.5218000000000001E-2</v>
      </c>
      <c r="CQ364" s="265">
        <v>1.4494999999999999E-2</v>
      </c>
      <c r="CR364" s="265">
        <v>0.01</v>
      </c>
      <c r="CS364" s="265">
        <v>1.0204E-2</v>
      </c>
      <c r="CT364" s="265">
        <v>1.0309E-2</v>
      </c>
      <c r="CU364" s="265">
        <v>0.01</v>
      </c>
      <c r="CV364" s="265">
        <v>1.9288E-2</v>
      </c>
      <c r="CW364" s="265">
        <v>2.0202000000000001E-2</v>
      </c>
      <c r="CX364" s="265">
        <v>1.0309E-2</v>
      </c>
      <c r="CY364" s="265">
        <v>1.2371E-2</v>
      </c>
      <c r="CZ364" s="265">
        <v>4.1077000000000002E-2</v>
      </c>
      <c r="DA364" s="265">
        <v>2.4958999999999999E-2</v>
      </c>
      <c r="DB364" s="265">
        <v>0</v>
      </c>
      <c r="DC364" s="265">
        <v>0</v>
      </c>
      <c r="DD364" s="265">
        <v>0</v>
      </c>
      <c r="DE364" s="265">
        <v>1.0309E-2</v>
      </c>
      <c r="DF364" s="265">
        <v>1.5200000000000001E-4</v>
      </c>
      <c r="DG364" s="265">
        <v>1.7019999999999999E-4</v>
      </c>
      <c r="DH364" s="265">
        <v>9.3711999999999997E-3</v>
      </c>
      <c r="DI364" s="265">
        <v>0</v>
      </c>
      <c r="DJ364" s="265">
        <v>0</v>
      </c>
      <c r="DK364" s="265">
        <v>0</v>
      </c>
      <c r="DL364" s="265">
        <v>0</v>
      </c>
      <c r="DM364" s="265">
        <v>2.6059999999999999E-4</v>
      </c>
      <c r="DN364" s="265">
        <v>0</v>
      </c>
      <c r="DO364" s="265">
        <v>0</v>
      </c>
      <c r="DP364" s="265">
        <v>0</v>
      </c>
      <c r="DQ364" s="265">
        <v>0</v>
      </c>
      <c r="DR364" s="265">
        <v>1.3376E-3</v>
      </c>
      <c r="DS364" s="265">
        <v>4.2112E-3</v>
      </c>
      <c r="DT364" s="265">
        <v>5.0661999999999999E-3</v>
      </c>
      <c r="DU364" s="265">
        <v>0</v>
      </c>
      <c r="DV364" s="265">
        <v>0</v>
      </c>
      <c r="DW364" s="265">
        <v>0</v>
      </c>
      <c r="DX364" s="265">
        <v>1.6597999999999999E-3</v>
      </c>
      <c r="DY364" s="265">
        <v>2.2780000000000001E-3</v>
      </c>
      <c r="DZ364" s="265">
        <v>0</v>
      </c>
      <c r="EA364" s="265">
        <v>0</v>
      </c>
      <c r="EB364" s="265">
        <v>0</v>
      </c>
      <c r="EC364" s="265">
        <v>0</v>
      </c>
      <c r="ED364" s="265">
        <v>0</v>
      </c>
      <c r="EE364" s="265">
        <v>0</v>
      </c>
      <c r="EF364" s="265">
        <v>1.2128E-3</v>
      </c>
      <c r="EG364" s="265">
        <v>0</v>
      </c>
      <c r="EH364" s="265">
        <v>0</v>
      </c>
      <c r="EI364" s="265">
        <v>1.0204E-2</v>
      </c>
      <c r="EJ364" s="265">
        <v>1.0309E-2</v>
      </c>
      <c r="EK364" s="265">
        <v>0</v>
      </c>
      <c r="EL364" s="265">
        <v>2.0834E-3</v>
      </c>
      <c r="EM364" s="265">
        <v>0</v>
      </c>
      <c r="EN364" s="265">
        <v>0</v>
      </c>
      <c r="EO364" s="265">
        <v>3.0761E-2</v>
      </c>
      <c r="EP364" s="265">
        <v>1.5154000000000001E-2</v>
      </c>
      <c r="EQ364" s="265">
        <v>7.7879999999999996E-4</v>
      </c>
      <c r="ER364" s="265">
        <v>8.9380000000000004E-4</v>
      </c>
      <c r="ES364" s="265">
        <v>7.6639999999999998E-4</v>
      </c>
      <c r="ET364" s="265">
        <v>9.1960000000000002E-4</v>
      </c>
      <c r="EU364" s="265">
        <v>8.9519999999999997E-4</v>
      </c>
      <c r="EV364" s="265">
        <v>4.3399999999999998E-4</v>
      </c>
      <c r="EW364" s="265">
        <v>7.8280000000000005E-4</v>
      </c>
      <c r="EX364" s="265">
        <v>6.0939999999999996E-4</v>
      </c>
      <c r="EY364" s="265">
        <v>7.3939999999999997E-4</v>
      </c>
      <c r="EZ364" s="265">
        <v>1.6735E-2</v>
      </c>
      <c r="FA364" s="265">
        <v>8.9019999999999995E-4</v>
      </c>
      <c r="FB364" s="265">
        <v>8.1360000000000004E-4</v>
      </c>
      <c r="FC364" s="265">
        <v>7.9659999999999996E-4</v>
      </c>
      <c r="FD364" s="265">
        <v>9.7980000000000007E-4</v>
      </c>
      <c r="FE364" s="265">
        <v>7.6940000000000005E-4</v>
      </c>
      <c r="FF364" s="265">
        <v>8.7799999999999998E-4</v>
      </c>
      <c r="FG364" s="265">
        <v>1.0554E-3</v>
      </c>
      <c r="FH364" s="265">
        <v>8.1119999999999999E-4</v>
      </c>
      <c r="FI364" s="265">
        <v>8.2560000000000001E-4</v>
      </c>
      <c r="FJ364" s="265">
        <v>0</v>
      </c>
      <c r="FK364" s="265">
        <v>0</v>
      </c>
      <c r="FL364" s="265">
        <v>7.5135999999999996E-3</v>
      </c>
      <c r="FM364" s="265">
        <v>8.3134000000000003E-3</v>
      </c>
      <c r="FN364" s="265">
        <v>7.0485000000000006E-2</v>
      </c>
      <c r="FO364" s="265">
        <v>0.13400000000000001</v>
      </c>
      <c r="FP364" s="265">
        <v>2.2113000000000001E-2</v>
      </c>
      <c r="FQ364" s="265">
        <v>0.10006</v>
      </c>
      <c r="FR364" s="265">
        <v>6.3646999999999995E-2</v>
      </c>
      <c r="FS364" s="265">
        <v>6.0234999999999997E-2</v>
      </c>
      <c r="FT364" s="265">
        <v>0.15554999999999999</v>
      </c>
      <c r="FU364" s="265">
        <v>0.15482000000000001</v>
      </c>
      <c r="FV364" s="265">
        <v>6.3459000000000002E-2</v>
      </c>
      <c r="FW364" s="265">
        <v>2.7563000000000001E-2</v>
      </c>
      <c r="FX364" s="265">
        <v>0.1014</v>
      </c>
      <c r="FY364" s="265">
        <v>2.5066999999999999E-2</v>
      </c>
      <c r="FZ364" s="265">
        <v>2.7563000000000001E-2</v>
      </c>
      <c r="GA364" s="265">
        <v>9.1510999999999995E-2</v>
      </c>
      <c r="GB364" s="265">
        <v>4.4517000000000001E-2</v>
      </c>
      <c r="GC364" s="265">
        <v>4.4187999999999998E-2</v>
      </c>
      <c r="GD364" s="265">
        <v>0.14538000000000001</v>
      </c>
      <c r="GE364" s="265">
        <v>7.9598000000000002E-2</v>
      </c>
      <c r="GF364" s="265">
        <v>9.5943000000000001E-2</v>
      </c>
      <c r="GG364" s="265">
        <v>4.2358E-2</v>
      </c>
      <c r="GH364" s="265">
        <v>5.0534000000000003E-2</v>
      </c>
      <c r="GI364" s="265">
        <v>4.2307999999999998E-2</v>
      </c>
      <c r="GJ364" s="265">
        <v>0.12945000000000001</v>
      </c>
      <c r="GK364" s="265">
        <v>0.13739000000000001</v>
      </c>
      <c r="GL364" s="265">
        <v>7.0442000000000005E-2</v>
      </c>
      <c r="GM364" s="265">
        <v>0.11647</v>
      </c>
      <c r="GN364" s="265">
        <v>6.8556000000000006E-2</v>
      </c>
      <c r="GO364" s="265">
        <v>0.13084000000000001</v>
      </c>
      <c r="GP364" s="265">
        <v>9.2974000000000001E-2</v>
      </c>
      <c r="GQ364" s="265">
        <v>9.5773999999999998E-2</v>
      </c>
      <c r="GR364" s="265">
        <v>9.1081999999999996E-2</v>
      </c>
      <c r="GS364" s="265">
        <v>9.8485000000000003E-2</v>
      </c>
      <c r="GT364" s="265">
        <v>9.5086000000000004E-2</v>
      </c>
      <c r="GU364" s="265">
        <v>9.5640000000000003E-2</v>
      </c>
      <c r="GV364" s="265">
        <v>9.6666000000000002E-2</v>
      </c>
      <c r="GW364" s="265">
        <v>7.1083999999999994E-2</v>
      </c>
      <c r="GX364" s="265">
        <v>0.12391000000000001</v>
      </c>
      <c r="GY364" s="265">
        <v>2.6862E-2</v>
      </c>
      <c r="GZ364" s="265">
        <v>2.0795000000000001E-2</v>
      </c>
      <c r="HA364" s="265">
        <v>0.11792</v>
      </c>
      <c r="HB364" s="265">
        <v>0.10712000000000001</v>
      </c>
      <c r="HC364" s="265">
        <v>0.10069</v>
      </c>
      <c r="HD364" s="265">
        <v>6.0123999999999997E-2</v>
      </c>
      <c r="HE364" s="265">
        <v>0.12401</v>
      </c>
      <c r="HF364" s="265">
        <v>5.3434000000000002E-2</v>
      </c>
      <c r="HG364" s="265">
        <v>0.12385</v>
      </c>
      <c r="HH364" s="265">
        <v>0.12381</v>
      </c>
      <c r="HI364" s="265">
        <v>0.12333</v>
      </c>
      <c r="HJ364" s="265">
        <v>6.4347000000000001E-2</v>
      </c>
      <c r="HK364" s="265">
        <v>0.15470999999999999</v>
      </c>
      <c r="HL364" s="265">
        <v>0.12912999999999999</v>
      </c>
      <c r="HM364" s="265">
        <v>9.5519999999999994E-2</v>
      </c>
      <c r="HN364" s="265">
        <v>9.4490000000000005E-2</v>
      </c>
      <c r="HO364" s="265">
        <v>9.4446000000000002E-2</v>
      </c>
      <c r="HP364" s="265">
        <v>0.10193000000000001</v>
      </c>
      <c r="HQ364" s="265">
        <v>6.5331E-2</v>
      </c>
      <c r="HR364" s="265">
        <v>5.7436000000000001E-2</v>
      </c>
      <c r="HS364" s="265">
        <v>7.7608999999999997E-2</v>
      </c>
      <c r="HT364" s="265">
        <v>5.9228999999999997E-2</v>
      </c>
      <c r="HU364" s="265">
        <v>6.2451E-2</v>
      </c>
      <c r="HV364" s="265">
        <v>9.0871999999999994E-2</v>
      </c>
      <c r="HW364" s="265">
        <v>3.6034999999999998E-2</v>
      </c>
      <c r="HX364" s="265">
        <v>5.2088000000000002E-2</v>
      </c>
      <c r="HY364" s="265">
        <v>3.1968999999999997E-2</v>
      </c>
      <c r="HZ364" s="265">
        <v>7.2447999999999999E-2</v>
      </c>
      <c r="IA364" s="265">
        <v>8.4302000000000002E-2</v>
      </c>
      <c r="IB364" s="265">
        <v>8.6910000000000001E-2</v>
      </c>
      <c r="IC364" s="265">
        <v>8.4830000000000003E-2</v>
      </c>
      <c r="ID364" s="265">
        <v>8.6735999999999994E-2</v>
      </c>
      <c r="IE364" s="265">
        <v>7.9824999999999993E-2</v>
      </c>
      <c r="IF364" s="265">
        <v>9.0031E-2</v>
      </c>
      <c r="IG364" s="265">
        <v>0.10467</v>
      </c>
      <c r="IH364" s="265">
        <v>0.12343999999999999</v>
      </c>
      <c r="II364" s="265">
        <v>5.9771999999999999E-2</v>
      </c>
      <c r="IJ364" s="265">
        <v>6.6181000000000004E-2</v>
      </c>
      <c r="IK364" s="265">
        <v>6.6829E-2</v>
      </c>
      <c r="IL364" s="265">
        <v>0.11072</v>
      </c>
      <c r="IM364" s="265">
        <v>6.6286999999999999E-2</v>
      </c>
      <c r="IN364" s="265">
        <v>4.5251E-2</v>
      </c>
      <c r="IO364" s="265">
        <v>9.6547999999999998E-3</v>
      </c>
      <c r="IP364" s="265">
        <v>0.10591</v>
      </c>
      <c r="IQ364" s="265">
        <v>9.3465999999999994E-2</v>
      </c>
      <c r="IR364" s="265">
        <v>4.3656E-2</v>
      </c>
      <c r="IS364" s="265">
        <v>0.13378999999999999</v>
      </c>
      <c r="IT364" s="265">
        <v>3.6999999999999998E-2</v>
      </c>
      <c r="IU364" s="265">
        <v>0.10088999999999999</v>
      </c>
      <c r="IV364" s="265">
        <v>0.15387999999999999</v>
      </c>
      <c r="IW364" s="265">
        <v>7.3469000000000007E-2</v>
      </c>
      <c r="IX364" s="265">
        <v>0.105</v>
      </c>
      <c r="IY364" s="265">
        <v>6.0290999999999997E-2</v>
      </c>
      <c r="IZ364" s="265">
        <v>5.8865000000000001E-2</v>
      </c>
      <c r="JA364" s="265">
        <v>6.0318999999999998E-2</v>
      </c>
      <c r="JB364" s="265">
        <v>5.8090999999999997E-2</v>
      </c>
      <c r="JC364" s="265">
        <v>6.4459000000000002E-2</v>
      </c>
      <c r="JD364" s="265">
        <v>6.5279000000000004E-2</v>
      </c>
      <c r="JE364" s="265">
        <v>0.11835</v>
      </c>
      <c r="JF364" s="265">
        <v>2.9398000000000001E-2</v>
      </c>
      <c r="JG364" s="265">
        <v>9.0043999999999999E-2</v>
      </c>
      <c r="JH364" s="265">
        <v>6.6820000000000004E-2</v>
      </c>
      <c r="JI364" s="265">
        <v>5.3779E-2</v>
      </c>
      <c r="JJ364" s="265">
        <v>5.611E-2</v>
      </c>
      <c r="JK364" s="265">
        <v>7.2521000000000002E-2</v>
      </c>
      <c r="JL364" s="265">
        <v>7.3965000000000003E-2</v>
      </c>
      <c r="JM364" s="265">
        <v>0.12182999999999999</v>
      </c>
      <c r="JN364" s="265">
        <v>7.7590999999999993E-2</v>
      </c>
      <c r="JO364" s="265">
        <v>9.3248999999999999E-2</v>
      </c>
      <c r="JP364" s="265">
        <v>3.1834000000000001E-2</v>
      </c>
      <c r="JQ364" s="265">
        <v>9.2834E-2</v>
      </c>
      <c r="JR364" s="265">
        <v>7.1686E-2</v>
      </c>
      <c r="JS364" s="265">
        <v>6.8867999999999999E-2</v>
      </c>
      <c r="JT364" s="265">
        <v>2.068E-2</v>
      </c>
      <c r="JU364" s="265">
        <v>7.2638999999999995E-2</v>
      </c>
      <c r="JV364" s="265">
        <v>6.6663E-2</v>
      </c>
      <c r="JW364" s="265">
        <v>9.8503999999999994E-2</v>
      </c>
      <c r="JX364" s="265">
        <v>9.6096000000000001E-2</v>
      </c>
      <c r="JY364" s="265">
        <v>9.264E-2</v>
      </c>
      <c r="JZ364" s="265">
        <v>6.7033999999999996E-2</v>
      </c>
      <c r="KA364" s="265">
        <v>0.14036999999999999</v>
      </c>
      <c r="KB364" s="265">
        <v>0.19681999999999999</v>
      </c>
      <c r="KC364" s="265">
        <v>2.9973E-2</v>
      </c>
      <c r="KD364" s="265">
        <v>2.1857000000000001E-2</v>
      </c>
      <c r="KE364" s="265">
        <v>2.3616000000000002E-2</v>
      </c>
      <c r="KF364" s="265">
        <v>2.6117000000000001E-2</v>
      </c>
      <c r="KG364" s="265">
        <v>2.4816000000000001E-2</v>
      </c>
      <c r="KH364" s="265">
        <v>0.10366</v>
      </c>
      <c r="KI364" s="265">
        <v>6.6067000000000001E-2</v>
      </c>
      <c r="KJ364" s="265">
        <v>6.4402000000000001E-2</v>
      </c>
      <c r="KK364" s="265">
        <v>0.16889000000000001</v>
      </c>
      <c r="KL364" s="265">
        <v>0.13733000000000001</v>
      </c>
      <c r="KM364" s="265">
        <v>0.89288000000000001</v>
      </c>
      <c r="KN364" s="265">
        <v>0.81057999999999997</v>
      </c>
      <c r="KO364" s="265">
        <v>0.71933000000000002</v>
      </c>
      <c r="KP364" s="265">
        <v>5.1904160377565928E-3</v>
      </c>
      <c r="KQ364" s="265">
        <v>0.56869999999999998</v>
      </c>
      <c r="KR364" s="265">
        <v>0.51654</v>
      </c>
      <c r="KS364" s="265">
        <v>0.47576000000000002</v>
      </c>
      <c r="KT364" s="265">
        <v>0.85607019924692862</v>
      </c>
      <c r="KU364" s="265">
        <v>0.78527000000000002</v>
      </c>
      <c r="KV364" s="265">
        <v>0.86970999999999998</v>
      </c>
      <c r="KW364" s="265">
        <v>0.89636000000000005</v>
      </c>
      <c r="KX364" s="265">
        <v>0.93071999999999999</v>
      </c>
      <c r="KY364" s="265">
        <v>0.97653000000000001</v>
      </c>
      <c r="KZ364" s="265">
        <v>0.99904000000000004</v>
      </c>
      <c r="LA364" s="265">
        <v>0.95745999999999998</v>
      </c>
      <c r="LB364" s="265">
        <v>0.87802000000000002</v>
      </c>
      <c r="LC364" s="265">
        <v>1</v>
      </c>
      <c r="LD364" s="265">
        <v>0</v>
      </c>
      <c r="LE364" s="265">
        <v>0</v>
      </c>
      <c r="LF364" s="265">
        <v>0</v>
      </c>
      <c r="LG364" s="265">
        <v>0</v>
      </c>
      <c r="LH364" s="431">
        <v>1.0179357923334464E-4</v>
      </c>
      <c r="LI364" s="431">
        <v>6.7392771597951651E-5</v>
      </c>
      <c r="LJ364" s="431">
        <v>4.7492383600911126E-5</v>
      </c>
      <c r="LK364" s="431">
        <v>2.5117904442595318E-5</v>
      </c>
      <c r="LL364" s="431">
        <v>3.1458228477276862E-5</v>
      </c>
      <c r="LM364" s="431">
        <v>1.1066058505093679E-5</v>
      </c>
      <c r="LN364" s="431">
        <v>3.4497301385272294E-5</v>
      </c>
      <c r="LO364" s="431">
        <v>9.3246671895030886E-6</v>
      </c>
      <c r="LP364" s="431">
        <v>0</v>
      </c>
      <c r="LQ364" s="431">
        <v>0</v>
      </c>
      <c r="LR364" s="431">
        <v>9.6053983725141734E-5</v>
      </c>
      <c r="LS364" s="431">
        <v>3.7930938560748473E-5</v>
      </c>
      <c r="LT364" s="431">
        <v>5.1756334869423881E-5</v>
      </c>
      <c r="LU364" s="431">
        <v>9.0726434791577049E-6</v>
      </c>
      <c r="LV364" s="431">
        <v>3.8893154851393774E-5</v>
      </c>
      <c r="LW364" s="431">
        <v>1.7017244317685254E-5</v>
      </c>
      <c r="LX364" s="431">
        <v>2.2054808141547255E-5</v>
      </c>
      <c r="LY364" s="431">
        <v>0</v>
      </c>
      <c r="LZ364" s="431">
        <v>9.6569754532538354E-5</v>
      </c>
      <c r="MA364" s="431">
        <v>9.5061383035499603E-5</v>
      </c>
      <c r="MB364" s="431">
        <v>9.2912239779252559E-5</v>
      </c>
      <c r="MC364" s="431">
        <v>1.8062355593428947E-5</v>
      </c>
      <c r="MD364" s="431">
        <v>4.8550634801358683E-7</v>
      </c>
      <c r="ME364" s="431">
        <v>6.4650761487428099E-5</v>
      </c>
      <c r="MF364" s="431">
        <v>6.1061735323164612E-5</v>
      </c>
      <c r="MG364" s="431">
        <v>5.6289794883923605E-5</v>
      </c>
      <c r="MH364" s="266"/>
      <c r="MI364" s="266"/>
      <c r="MJ364" s="266"/>
      <c r="MK364" s="266"/>
      <c r="ML364" s="266"/>
      <c r="MM364" s="266"/>
      <c r="MN364" s="266"/>
      <c r="MO364" s="266"/>
      <c r="MP364" s="266"/>
      <c r="MQ364" s="266"/>
      <c r="MR364" s="266"/>
      <c r="MS364" s="266"/>
      <c r="MT364" s="266"/>
      <c r="MU364" s="266"/>
      <c r="MV364" s="266"/>
      <c r="MW364" s="266"/>
      <c r="MX364" s="266"/>
      <c r="MY364" s="266"/>
      <c r="MZ364" s="266"/>
      <c r="NA364" s="266"/>
      <c r="NB364" s="266"/>
      <c r="NC364" s="266"/>
      <c r="ND364" s="266"/>
      <c r="NE364" s="266"/>
      <c r="NF364" s="266"/>
      <c r="NG364" s="266"/>
      <c r="NH364" s="266"/>
      <c r="NI364" s="266"/>
      <c r="NJ364" s="266"/>
      <c r="NK364" s="266"/>
      <c r="NL364" s="266"/>
      <c r="NM364" s="266"/>
      <c r="NN364" s="266"/>
      <c r="NO364" s="266"/>
      <c r="NP364" s="266"/>
      <c r="NQ364" s="266"/>
      <c r="NR364" s="266"/>
      <c r="NS364" s="266"/>
      <c r="NT364" s="266"/>
      <c r="NU364" s="266"/>
      <c r="NV364" s="266"/>
      <c r="NW364" s="266"/>
      <c r="NX364" s="266"/>
      <c r="NY364" s="266"/>
      <c r="NZ364" s="266"/>
      <c r="OA364" s="266"/>
      <c r="OB364" s="266"/>
      <c r="OC364" s="266"/>
      <c r="OD364" s="266"/>
      <c r="OE364" s="266"/>
      <c r="OF364" s="266"/>
      <c r="OG364" s="266"/>
      <c r="OH364" s="266"/>
      <c r="OI364" s="266"/>
      <c r="OJ364" s="266"/>
      <c r="OK364" s="266"/>
      <c r="OL364" s="266"/>
      <c r="OM364" s="266"/>
      <c r="ON364" s="267"/>
    </row>
    <row r="365" spans="1:404">
      <c r="A365" s="261">
        <v>740</v>
      </c>
      <c r="B365" s="265">
        <v>1.6716000000000002E-2</v>
      </c>
      <c r="C365" s="265">
        <v>1.4579999999999999E-2</v>
      </c>
      <c r="D365" s="265">
        <v>1.3501000000000001E-2</v>
      </c>
      <c r="E365" s="265">
        <v>1.3871E-2</v>
      </c>
      <c r="F365" s="265">
        <v>1.5946999999999999E-2</v>
      </c>
      <c r="G365" s="265">
        <v>1.2266000000000001E-2</v>
      </c>
      <c r="H365" s="265">
        <v>4.3045E-2</v>
      </c>
      <c r="I365" s="265">
        <v>9.0616000000000002E-2</v>
      </c>
      <c r="J365" s="265">
        <v>8.0932000000000004E-2</v>
      </c>
      <c r="K365" s="265">
        <v>3.2569999999999999E-3</v>
      </c>
      <c r="L365" s="265">
        <v>3.2950000000000002E-3</v>
      </c>
      <c r="M365" s="265">
        <v>4.0860000000000002E-3</v>
      </c>
      <c r="N365" s="265">
        <v>4.9208000000000002E-2</v>
      </c>
      <c r="O365" s="265">
        <v>1.9699000000000001E-2</v>
      </c>
      <c r="P365" s="265">
        <v>1.0983E-2</v>
      </c>
      <c r="Q365" s="265">
        <v>5.6870000000000002E-3</v>
      </c>
      <c r="R365" s="265">
        <v>1.6569E-2</v>
      </c>
      <c r="S365" s="265">
        <v>8.4532999999999997E-2</v>
      </c>
      <c r="T365" s="265">
        <v>4.7372999999999998E-2</v>
      </c>
      <c r="U365" s="265">
        <v>6.9861000000000006E-2</v>
      </c>
      <c r="V365" s="265">
        <v>3.5500999999999998E-2</v>
      </c>
      <c r="W365" s="265">
        <v>1.2526000000000001E-2</v>
      </c>
      <c r="X365" s="265">
        <v>7.8399999999999997E-3</v>
      </c>
      <c r="Y365" s="265">
        <v>1.5034E-2</v>
      </c>
      <c r="Z365" s="265">
        <v>8.8819999999999993E-3</v>
      </c>
      <c r="AA365" s="265">
        <v>1.7937000000000002E-2</v>
      </c>
      <c r="AB365" s="265">
        <v>1.0681E-2</v>
      </c>
      <c r="AC365" s="265">
        <v>9.2529E-2</v>
      </c>
      <c r="AD365" s="265">
        <v>6.1733999999999997E-2</v>
      </c>
      <c r="AE365" s="265">
        <v>0</v>
      </c>
      <c r="AF365" s="265">
        <v>4.5970000000000004E-3</v>
      </c>
      <c r="AG365" s="265">
        <v>9.8519999999999996E-3</v>
      </c>
      <c r="AH365" s="265">
        <v>6.9969999999999997E-3</v>
      </c>
      <c r="AI365" s="265">
        <v>2.6849999999999999E-3</v>
      </c>
      <c r="AJ365" s="265">
        <v>0</v>
      </c>
      <c r="AK365" s="265">
        <v>9.9299999999999996E-4</v>
      </c>
      <c r="AL365" s="265">
        <v>3.0230000000000001E-3</v>
      </c>
      <c r="AM365" s="265">
        <v>0</v>
      </c>
      <c r="AN365" s="265">
        <v>1.4729999999999999E-3</v>
      </c>
      <c r="AO365" s="265">
        <v>2.722E-3</v>
      </c>
      <c r="AP365" s="265">
        <v>0</v>
      </c>
      <c r="AQ365" s="265">
        <v>1.6900000000000001E-3</v>
      </c>
      <c r="AR365" s="265">
        <v>2.696E-3</v>
      </c>
      <c r="AS365" s="265">
        <v>0</v>
      </c>
      <c r="AT365" s="265">
        <v>1.317E-3</v>
      </c>
      <c r="AU365" s="265">
        <v>7.0130000000000001E-3</v>
      </c>
      <c r="AV365" s="265">
        <v>4.9870000000000001E-3</v>
      </c>
      <c r="AW365" s="265">
        <v>0</v>
      </c>
      <c r="AX365" s="265">
        <v>0</v>
      </c>
      <c r="AY365" s="265">
        <v>0</v>
      </c>
      <c r="AZ365" s="265">
        <v>0</v>
      </c>
      <c r="BA365" s="265">
        <v>4.0029999999999996E-3</v>
      </c>
      <c r="BB365" s="265">
        <v>4.0029999999999996E-3</v>
      </c>
      <c r="BC365" s="265">
        <v>3.999E-3</v>
      </c>
      <c r="BD365" s="265">
        <v>4.0029999999999996E-3</v>
      </c>
      <c r="BE365" s="265">
        <v>2.7744999999999999E-2</v>
      </c>
      <c r="BF365" s="265">
        <v>2.3758000000000001E-2</v>
      </c>
      <c r="BG365" s="265">
        <v>0.13925999999999999</v>
      </c>
      <c r="BH365" s="265">
        <v>0.12998999999999999</v>
      </c>
      <c r="BI365" s="265">
        <v>0.36438999999999999</v>
      </c>
      <c r="BJ365" s="265">
        <v>0.32804</v>
      </c>
      <c r="BK365" s="265">
        <v>6.4935000000000007E-2</v>
      </c>
      <c r="BL365" s="265">
        <v>0.15279000000000001</v>
      </c>
      <c r="BM365" s="265">
        <v>8.5365999999999997E-2</v>
      </c>
      <c r="BN365" s="265">
        <v>0.1396</v>
      </c>
      <c r="BO365" s="265">
        <v>0.15714</v>
      </c>
      <c r="BP365" s="265">
        <v>1.2135999999999999E-2</v>
      </c>
      <c r="BQ365" s="265">
        <v>0.10936</v>
      </c>
      <c r="BR365" s="265">
        <v>0.14582000000000001</v>
      </c>
      <c r="BS365" s="265">
        <v>0.10695</v>
      </c>
      <c r="BT365" s="265">
        <v>0.12467</v>
      </c>
      <c r="BU365" s="265">
        <v>9.8139999999999998E-3</v>
      </c>
      <c r="BV365" s="265">
        <v>4.4000000000000003E-3</v>
      </c>
      <c r="BW365" s="265">
        <v>1.3623E-2</v>
      </c>
      <c r="BX365" s="265">
        <v>5.0179999999999999E-3</v>
      </c>
      <c r="BY365" s="265">
        <v>0.92049000000000003</v>
      </c>
      <c r="BZ365" s="265">
        <v>0.92642999999999998</v>
      </c>
      <c r="CA365" s="265">
        <v>0.87</v>
      </c>
      <c r="CB365" s="265">
        <v>0.98953000000000002</v>
      </c>
      <c r="CC365" s="265">
        <v>0.94994999999999996</v>
      </c>
      <c r="CD365" s="265">
        <v>0.92142999999999997</v>
      </c>
      <c r="CE365" s="265">
        <v>0.86258000000000001</v>
      </c>
      <c r="CF365" s="265">
        <v>0.92759000000000003</v>
      </c>
      <c r="CG365" s="265">
        <v>0.50948000000000004</v>
      </c>
      <c r="CH365" s="265">
        <v>0.89332999999999996</v>
      </c>
      <c r="CI365" s="265">
        <v>0.91185000000000005</v>
      </c>
      <c r="CJ365" s="265">
        <v>0.90505999999999998</v>
      </c>
      <c r="CK365" s="265">
        <v>0.56433</v>
      </c>
      <c r="CL365" s="265">
        <v>0.96650000000000003</v>
      </c>
      <c r="CM365" s="265">
        <v>1.3001E-2</v>
      </c>
      <c r="CN365" s="265">
        <v>1.0101000000000001E-2</v>
      </c>
      <c r="CO365" s="265">
        <v>2.1318E-2</v>
      </c>
      <c r="CP365" s="265">
        <v>1.478E-2</v>
      </c>
      <c r="CQ365" s="265">
        <v>1.4076999999999999E-2</v>
      </c>
      <c r="CR365" s="265">
        <v>0.01</v>
      </c>
      <c r="CS365" s="265">
        <v>1.0204E-2</v>
      </c>
      <c r="CT365" s="265">
        <v>1.0309E-2</v>
      </c>
      <c r="CU365" s="265">
        <v>0.01</v>
      </c>
      <c r="CV365" s="265">
        <v>1.9011E-2</v>
      </c>
      <c r="CW365" s="265">
        <v>2.0202000000000001E-2</v>
      </c>
      <c r="CX365" s="265">
        <v>1.0309E-2</v>
      </c>
      <c r="CY365" s="265">
        <v>1.0309E-2</v>
      </c>
      <c r="CZ365" s="265">
        <v>4.0156999999999998E-2</v>
      </c>
      <c r="DA365" s="265">
        <v>2.3945999999999999E-2</v>
      </c>
      <c r="DB365" s="265">
        <v>0</v>
      </c>
      <c r="DC365" s="265">
        <v>0</v>
      </c>
      <c r="DD365" s="265">
        <v>0</v>
      </c>
      <c r="DE365" s="265">
        <v>1.0309E-2</v>
      </c>
      <c r="DF365" s="265">
        <v>1.8799999999999999E-4</v>
      </c>
      <c r="DG365" s="265">
        <v>2.0900000000000001E-4</v>
      </c>
      <c r="DH365" s="265">
        <v>9.2219999999999993E-3</v>
      </c>
      <c r="DI365" s="265">
        <v>0</v>
      </c>
      <c r="DJ365" s="265">
        <v>0</v>
      </c>
      <c r="DK365" s="265">
        <v>0</v>
      </c>
      <c r="DL365" s="265">
        <v>0</v>
      </c>
      <c r="DM365" s="265">
        <v>3.2200000000000002E-4</v>
      </c>
      <c r="DN365" s="265">
        <v>0</v>
      </c>
      <c r="DO365" s="265">
        <v>0</v>
      </c>
      <c r="DP365" s="265">
        <v>0</v>
      </c>
      <c r="DQ365" s="265">
        <v>0</v>
      </c>
      <c r="DR365" s="265">
        <v>9.5699999999999995E-4</v>
      </c>
      <c r="DS365" s="265">
        <v>4.2220000000000001E-3</v>
      </c>
      <c r="DT365" s="265">
        <v>4.9480000000000001E-3</v>
      </c>
      <c r="DU365" s="265">
        <v>0</v>
      </c>
      <c r="DV365" s="265">
        <v>0</v>
      </c>
      <c r="DW365" s="265">
        <v>0</v>
      </c>
      <c r="DX365" s="265">
        <v>1.583E-3</v>
      </c>
      <c r="DY365" s="265">
        <v>1.72E-3</v>
      </c>
      <c r="DZ365" s="265">
        <v>0</v>
      </c>
      <c r="EA365" s="265">
        <v>0</v>
      </c>
      <c r="EB365" s="265">
        <v>0</v>
      </c>
      <c r="EC365" s="265">
        <v>0</v>
      </c>
      <c r="ED365" s="265">
        <v>0</v>
      </c>
      <c r="EE365" s="265">
        <v>0</v>
      </c>
      <c r="EF365" s="265">
        <v>1.3090000000000001E-3</v>
      </c>
      <c r="EG365" s="265">
        <v>0</v>
      </c>
      <c r="EH365" s="265">
        <v>0</v>
      </c>
      <c r="EI365" s="265">
        <v>1.0204E-2</v>
      </c>
      <c r="EJ365" s="265">
        <v>1.0309E-2</v>
      </c>
      <c r="EK365" s="265">
        <v>0</v>
      </c>
      <c r="EL365" s="265">
        <v>0</v>
      </c>
      <c r="EM365" s="265">
        <v>0</v>
      </c>
      <c r="EN365" s="265">
        <v>0</v>
      </c>
      <c r="EO365" s="265">
        <v>2.9398000000000001E-2</v>
      </c>
      <c r="EP365" s="265">
        <v>1.4670000000000001E-2</v>
      </c>
      <c r="EQ365" s="265">
        <v>7.2999999999999996E-4</v>
      </c>
      <c r="ER365" s="265">
        <v>8.7299999999999997E-4</v>
      </c>
      <c r="ES365" s="265">
        <v>7.3899999999999997E-4</v>
      </c>
      <c r="ET365" s="265">
        <v>9.3099999999999997E-4</v>
      </c>
      <c r="EU365" s="265">
        <v>8.8400000000000002E-4</v>
      </c>
      <c r="EV365" s="265">
        <v>3.39E-4</v>
      </c>
      <c r="EW365" s="265">
        <v>7.6900000000000004E-4</v>
      </c>
      <c r="EX365" s="265">
        <v>5.3399999999999997E-4</v>
      </c>
      <c r="EY365" s="265">
        <v>7.5199999999999996E-4</v>
      </c>
      <c r="EZ365" s="265">
        <v>1.6171999999999999E-2</v>
      </c>
      <c r="FA365" s="265">
        <v>8.6600000000000002E-4</v>
      </c>
      <c r="FB365" s="265">
        <v>7.8899999999999999E-4</v>
      </c>
      <c r="FC365" s="265">
        <v>7.7399999999999995E-4</v>
      </c>
      <c r="FD365" s="265">
        <v>9.5699999999999995E-4</v>
      </c>
      <c r="FE365" s="265">
        <v>7.6199999999999998E-4</v>
      </c>
      <c r="FF365" s="265">
        <v>8.4800000000000001E-4</v>
      </c>
      <c r="FG365" s="265">
        <v>1.0300000000000001E-3</v>
      </c>
      <c r="FH365" s="265">
        <v>7.8600000000000002E-4</v>
      </c>
      <c r="FI365" s="265">
        <v>8.1700000000000002E-4</v>
      </c>
      <c r="FJ365" s="265">
        <v>0</v>
      </c>
      <c r="FK365" s="265">
        <v>0</v>
      </c>
      <c r="FL365" s="265">
        <v>7.3379999999999999E-3</v>
      </c>
      <c r="FM365" s="265">
        <v>8.1220000000000007E-3</v>
      </c>
      <c r="FN365" s="265">
        <v>6.7188999999999999E-2</v>
      </c>
      <c r="FO365" s="265">
        <v>0.13</v>
      </c>
      <c r="FP365" s="265">
        <v>2.1340999999999999E-2</v>
      </c>
      <c r="FQ365" s="265">
        <v>9.6950999999999996E-2</v>
      </c>
      <c r="FR365" s="265">
        <v>6.1664999999999998E-2</v>
      </c>
      <c r="FS365" s="265">
        <v>5.8272999999999998E-2</v>
      </c>
      <c r="FT365" s="265">
        <v>0.15046999999999999</v>
      </c>
      <c r="FU365" s="265">
        <v>0.15048</v>
      </c>
      <c r="FV365" s="265">
        <v>6.2459000000000001E-2</v>
      </c>
      <c r="FW365" s="265">
        <v>2.6832000000000002E-2</v>
      </c>
      <c r="FX365" s="265">
        <v>9.8406999999999994E-2</v>
      </c>
      <c r="FY365" s="265">
        <v>2.4369999999999999E-2</v>
      </c>
      <c r="FZ365" s="265">
        <v>2.6832000000000002E-2</v>
      </c>
      <c r="GA365" s="265">
        <v>8.8768E-2</v>
      </c>
      <c r="GB365" s="265">
        <v>4.3327999999999998E-2</v>
      </c>
      <c r="GC365" s="265">
        <v>4.2748000000000001E-2</v>
      </c>
      <c r="GD365" s="265">
        <v>0.14097999999999999</v>
      </c>
      <c r="GE365" s="265">
        <v>7.7665999999999999E-2</v>
      </c>
      <c r="GF365" s="265">
        <v>9.2621999999999996E-2</v>
      </c>
      <c r="GG365" s="265">
        <v>4.1196999999999998E-2</v>
      </c>
      <c r="GH365" s="265">
        <v>4.9228000000000001E-2</v>
      </c>
      <c r="GI365" s="265">
        <v>4.1117000000000001E-2</v>
      </c>
      <c r="GJ365" s="265">
        <v>0.12562000000000001</v>
      </c>
      <c r="GK365" s="265">
        <v>0.13339000000000001</v>
      </c>
      <c r="GL365" s="265">
        <v>6.8489999999999995E-2</v>
      </c>
      <c r="GM365" s="265">
        <v>0.11294999999999999</v>
      </c>
      <c r="GN365" s="265">
        <v>6.6844000000000001E-2</v>
      </c>
      <c r="GO365" s="265">
        <v>0.12714</v>
      </c>
      <c r="GP365" s="265">
        <v>9.0332999999999997E-2</v>
      </c>
      <c r="GQ365" s="265">
        <v>9.3079999999999996E-2</v>
      </c>
      <c r="GR365" s="265">
        <v>8.9217000000000005E-2</v>
      </c>
      <c r="GS365" s="265">
        <v>9.5571000000000003E-2</v>
      </c>
      <c r="GT365" s="265">
        <v>9.2137999999999998E-2</v>
      </c>
      <c r="GU365" s="265">
        <v>9.2643000000000003E-2</v>
      </c>
      <c r="GV365" s="265">
        <v>9.3938999999999995E-2</v>
      </c>
      <c r="GW365" s="265">
        <v>6.8855E-2</v>
      </c>
      <c r="GX365" s="265">
        <v>0.12018</v>
      </c>
      <c r="GY365" s="265">
        <v>2.5958999999999999E-2</v>
      </c>
      <c r="GZ365" s="265">
        <v>2.0223000000000001E-2</v>
      </c>
      <c r="HA365" s="265">
        <v>0.11461</v>
      </c>
      <c r="HB365" s="265">
        <v>0.10394</v>
      </c>
      <c r="HC365" s="265">
        <v>9.8704E-2</v>
      </c>
      <c r="HD365" s="265">
        <v>5.8033000000000001E-2</v>
      </c>
      <c r="HE365" s="265">
        <v>0.12028999999999999</v>
      </c>
      <c r="HF365" s="265">
        <v>5.1979999999999998E-2</v>
      </c>
      <c r="HG365" s="265">
        <v>0.12005</v>
      </c>
      <c r="HH365" s="265">
        <v>0.12005</v>
      </c>
      <c r="HI365" s="265">
        <v>0.11965000000000001</v>
      </c>
      <c r="HJ365" s="265">
        <v>6.3124E-2</v>
      </c>
      <c r="HK365" s="265">
        <v>0.15096000000000001</v>
      </c>
      <c r="HL365" s="265">
        <v>0.12537000000000001</v>
      </c>
      <c r="HM365" s="265">
        <v>9.2960000000000001E-2</v>
      </c>
      <c r="HN365" s="265">
        <v>9.1764999999999999E-2</v>
      </c>
      <c r="HO365" s="265">
        <v>9.1677999999999996E-2</v>
      </c>
      <c r="HP365" s="265">
        <v>9.9033999999999997E-2</v>
      </c>
      <c r="HQ365" s="265">
        <v>6.3653000000000001E-2</v>
      </c>
      <c r="HR365" s="265">
        <v>5.5634999999999997E-2</v>
      </c>
      <c r="HS365" s="265">
        <v>7.5148000000000006E-2</v>
      </c>
      <c r="HT365" s="265">
        <v>5.7747E-2</v>
      </c>
      <c r="HU365" s="265">
        <v>6.1040999999999998E-2</v>
      </c>
      <c r="HV365" s="265">
        <v>8.8194999999999996E-2</v>
      </c>
      <c r="HW365" s="265">
        <v>3.4983E-2</v>
      </c>
      <c r="HX365" s="265">
        <v>4.9893E-2</v>
      </c>
      <c r="HY365" s="265">
        <v>3.1123999999999999E-2</v>
      </c>
      <c r="HZ365" s="265">
        <v>7.0662000000000003E-2</v>
      </c>
      <c r="IA365" s="265">
        <v>8.2020999999999997E-2</v>
      </c>
      <c r="IB365" s="265">
        <v>8.4595000000000004E-2</v>
      </c>
      <c r="IC365" s="265">
        <v>8.2490999999999995E-2</v>
      </c>
      <c r="ID365" s="265">
        <v>8.4450999999999998E-2</v>
      </c>
      <c r="IE365" s="265">
        <v>7.7267000000000002E-2</v>
      </c>
      <c r="IF365" s="265">
        <v>8.7411000000000003E-2</v>
      </c>
      <c r="IG365" s="265">
        <v>0.10166</v>
      </c>
      <c r="IH365" s="265">
        <v>0.11924999999999999</v>
      </c>
      <c r="II365" s="265">
        <v>5.8174999999999998E-2</v>
      </c>
      <c r="IJ365" s="265">
        <v>6.3647999999999996E-2</v>
      </c>
      <c r="IK365" s="265">
        <v>6.4083000000000001E-2</v>
      </c>
      <c r="IL365" s="265">
        <v>0.10721</v>
      </c>
      <c r="IM365" s="265">
        <v>6.4394000000000007E-2</v>
      </c>
      <c r="IN365" s="265">
        <v>4.3603999999999997E-2</v>
      </c>
      <c r="IO365" s="265">
        <v>9.195E-3</v>
      </c>
      <c r="IP365" s="265">
        <v>0.10267</v>
      </c>
      <c r="IQ365" s="265">
        <v>9.0773000000000006E-2</v>
      </c>
      <c r="IR365" s="265">
        <v>4.2380000000000001E-2</v>
      </c>
      <c r="IS365" s="265">
        <v>0.12967000000000001</v>
      </c>
      <c r="IT365" s="265">
        <v>3.5769000000000002E-2</v>
      </c>
      <c r="IU365" s="265">
        <v>9.7999000000000003E-2</v>
      </c>
      <c r="IV365" s="265">
        <v>0.14946999999999999</v>
      </c>
      <c r="IW365" s="265">
        <v>7.1371000000000004E-2</v>
      </c>
      <c r="IX365" s="265">
        <v>0.10193000000000001</v>
      </c>
      <c r="IY365" s="265">
        <v>5.8474999999999999E-2</v>
      </c>
      <c r="IZ365" s="265">
        <v>5.7111000000000002E-2</v>
      </c>
      <c r="JA365" s="265">
        <v>5.8529999999999999E-2</v>
      </c>
      <c r="JB365" s="265">
        <v>5.6356999999999997E-2</v>
      </c>
      <c r="JC365" s="265">
        <v>6.2745999999999996E-2</v>
      </c>
      <c r="JD365" s="265">
        <v>6.3451999999999995E-2</v>
      </c>
      <c r="JE365" s="265">
        <v>0.11479</v>
      </c>
      <c r="JF365" s="265">
        <v>2.8641E-2</v>
      </c>
      <c r="JG365" s="265">
        <v>8.7420999999999999E-2</v>
      </c>
      <c r="JH365" s="265">
        <v>6.4985000000000001E-2</v>
      </c>
      <c r="JI365" s="265">
        <v>5.2507999999999999E-2</v>
      </c>
      <c r="JJ365" s="265">
        <v>5.4736E-2</v>
      </c>
      <c r="JK365" s="265">
        <v>7.0796999999999999E-2</v>
      </c>
      <c r="JL365" s="265">
        <v>7.2250999999999996E-2</v>
      </c>
      <c r="JM365" s="265">
        <v>0.11841</v>
      </c>
      <c r="JN365" s="265">
        <v>7.4954000000000007E-2</v>
      </c>
      <c r="JO365" s="265">
        <v>9.0548000000000003E-2</v>
      </c>
      <c r="JP365" s="265">
        <v>3.0813E-2</v>
      </c>
      <c r="JQ365" s="265">
        <v>9.0203000000000005E-2</v>
      </c>
      <c r="JR365" s="265">
        <v>6.9017999999999996E-2</v>
      </c>
      <c r="JS365" s="265">
        <v>6.7039000000000001E-2</v>
      </c>
      <c r="JT365" s="265">
        <v>2.0202000000000001E-2</v>
      </c>
      <c r="JU365" s="265">
        <v>7.1455000000000005E-2</v>
      </c>
      <c r="JV365" s="265">
        <v>6.5117999999999995E-2</v>
      </c>
      <c r="JW365" s="265">
        <v>9.6961000000000006E-2</v>
      </c>
      <c r="JX365" s="265">
        <v>9.4022999999999995E-2</v>
      </c>
      <c r="JY365" s="265">
        <v>8.9394000000000001E-2</v>
      </c>
      <c r="JZ365" s="265">
        <v>6.3022999999999996E-2</v>
      </c>
      <c r="KA365" s="265">
        <v>0.13639000000000001</v>
      </c>
      <c r="KB365" s="265">
        <v>0.19094</v>
      </c>
      <c r="KC365" s="265">
        <v>2.9288999999999999E-2</v>
      </c>
      <c r="KD365" s="265">
        <v>2.1225999999999998E-2</v>
      </c>
      <c r="KE365" s="265">
        <v>2.2970000000000001E-2</v>
      </c>
      <c r="KF365" s="265">
        <v>2.5477E-2</v>
      </c>
      <c r="KG365" s="265">
        <v>2.4185999999999999E-2</v>
      </c>
      <c r="KH365" s="265">
        <v>0.10150000000000001</v>
      </c>
      <c r="KI365" s="265">
        <v>6.4171000000000006E-2</v>
      </c>
      <c r="KJ365" s="265">
        <v>6.2482000000000003E-2</v>
      </c>
      <c r="KK365" s="265">
        <v>0.16456000000000001</v>
      </c>
      <c r="KL365" s="265">
        <v>0.1333</v>
      </c>
      <c r="KM365" s="265">
        <v>0.89876999999999996</v>
      </c>
      <c r="KN365" s="265">
        <v>0.81603999999999999</v>
      </c>
      <c r="KO365" s="265">
        <v>0.72426999999999997</v>
      </c>
      <c r="KP365" s="265">
        <v>5.203391066347529E-3</v>
      </c>
      <c r="KQ365" s="265">
        <v>0.57272000000000001</v>
      </c>
      <c r="KR365" s="265">
        <v>0.52022999999999997</v>
      </c>
      <c r="KS365" s="265">
        <v>0.47920000000000001</v>
      </c>
      <c r="KT365" s="265">
        <v>0.85837234515374905</v>
      </c>
      <c r="KU365" s="265">
        <v>0.79027999999999998</v>
      </c>
      <c r="KV365" s="265">
        <v>0.873</v>
      </c>
      <c r="KW365" s="265">
        <v>0.89905999999999997</v>
      </c>
      <c r="KX365" s="265">
        <v>0.93262999999999996</v>
      </c>
      <c r="KY365" s="265">
        <v>0.97731999999999997</v>
      </c>
      <c r="KZ365" s="265">
        <v>0.99892000000000003</v>
      </c>
      <c r="LA365" s="265">
        <v>0.95667000000000002</v>
      </c>
      <c r="LB365" s="265">
        <v>0.87680999999999998</v>
      </c>
      <c r="LC365" s="265">
        <v>1</v>
      </c>
      <c r="LD365" s="265">
        <v>0</v>
      </c>
      <c r="LE365" s="265">
        <v>0</v>
      </c>
      <c r="LF365" s="265">
        <v>0</v>
      </c>
      <c r="LG365" s="265">
        <v>0</v>
      </c>
      <c r="LH365" s="431">
        <v>9.3226823082659394E-5</v>
      </c>
      <c r="LI365" s="431">
        <v>6.9534144131466746E-5</v>
      </c>
      <c r="LJ365" s="431">
        <v>3.5421326174400747E-5</v>
      </c>
      <c r="LK365" s="431">
        <v>3.038747854589019E-5</v>
      </c>
      <c r="LL365" s="431">
        <v>2.732215762080159E-5</v>
      </c>
      <c r="LM365" s="431">
        <v>1.582143158884719E-5</v>
      </c>
      <c r="LN365" s="431">
        <v>2.5318093321402557E-5</v>
      </c>
      <c r="LO365" s="431">
        <v>6.2192175391828641E-6</v>
      </c>
      <c r="LP365" s="431">
        <v>0</v>
      </c>
      <c r="LQ365" s="431">
        <v>0</v>
      </c>
      <c r="LR365" s="431">
        <v>9.3753871624357998E-5</v>
      </c>
      <c r="LS365" s="431">
        <v>4.315234036766924E-5</v>
      </c>
      <c r="LT365" s="431">
        <v>4.7591143811587244E-5</v>
      </c>
      <c r="LU365" s="431">
        <v>6.5184917730221059E-6</v>
      </c>
      <c r="LV365" s="431">
        <v>2.6061501557705924E-5</v>
      </c>
      <c r="LW365" s="431">
        <v>1.7932896298589185E-5</v>
      </c>
      <c r="LX365" s="431">
        <v>2.4372600819333456E-5</v>
      </c>
      <c r="LY365" s="431">
        <v>0</v>
      </c>
      <c r="LZ365" s="431">
        <v>8.9917855802923441E-5</v>
      </c>
      <c r="MA365" s="431">
        <v>8.6160762293729931E-5</v>
      </c>
      <c r="MB365" s="431">
        <v>9.0094297775067389E-5</v>
      </c>
      <c r="MC365" s="431">
        <v>2.1373947674874216E-5</v>
      </c>
      <c r="MD365" s="431">
        <v>4.441922101250384E-6</v>
      </c>
      <c r="ME365" s="431">
        <v>7.3923540185205638E-5</v>
      </c>
      <c r="MF365" s="431">
        <v>6.5589003497734666E-5</v>
      </c>
      <c r="MG365" s="431">
        <v>5.6973822211148217E-5</v>
      </c>
      <c r="MH365" s="266"/>
      <c r="MI365" s="266"/>
      <c r="MJ365" s="266"/>
      <c r="MK365" s="266"/>
      <c r="ML365" s="266"/>
      <c r="MM365" s="266"/>
      <c r="MN365" s="266"/>
      <c r="MO365" s="266"/>
      <c r="MP365" s="266"/>
      <c r="MQ365" s="266"/>
      <c r="MR365" s="266"/>
      <c r="MS365" s="266"/>
      <c r="MT365" s="266"/>
      <c r="MU365" s="266"/>
      <c r="MV365" s="266"/>
      <c r="MW365" s="266"/>
      <c r="MX365" s="266"/>
      <c r="MY365" s="266"/>
      <c r="MZ365" s="266"/>
      <c r="NA365" s="266"/>
      <c r="NB365" s="266"/>
      <c r="NC365" s="266"/>
      <c r="ND365" s="266"/>
      <c r="NE365" s="266"/>
      <c r="NF365" s="266"/>
      <c r="NG365" s="266"/>
      <c r="NH365" s="266"/>
      <c r="NI365" s="266"/>
      <c r="NJ365" s="266"/>
      <c r="NK365" s="266"/>
      <c r="NL365" s="266"/>
      <c r="NM365" s="266"/>
      <c r="NN365" s="266"/>
      <c r="NO365" s="266"/>
      <c r="NP365" s="266"/>
      <c r="NQ365" s="266"/>
      <c r="NR365" s="266"/>
      <c r="NS365" s="266"/>
      <c r="NT365" s="266"/>
      <c r="NU365" s="266"/>
      <c r="NV365" s="266"/>
      <c r="NW365" s="266"/>
      <c r="NX365" s="266"/>
      <c r="NY365" s="266"/>
      <c r="NZ365" s="266"/>
      <c r="OA365" s="266"/>
      <c r="OB365" s="266"/>
      <c r="OC365" s="266"/>
      <c r="OD365" s="266"/>
      <c r="OE365" s="266"/>
      <c r="OF365" s="266"/>
      <c r="OG365" s="266"/>
      <c r="OH365" s="266"/>
      <c r="OI365" s="266"/>
      <c r="OJ365" s="266"/>
      <c r="OK365" s="266"/>
      <c r="OL365" s="266"/>
      <c r="OM365" s="266"/>
      <c r="ON365" s="267"/>
    </row>
    <row r="366" spans="1:404">
      <c r="A366" s="261">
        <v>741</v>
      </c>
      <c r="B366" s="265">
        <v>1.6487000000000002E-2</v>
      </c>
      <c r="C366" s="265">
        <v>1.4350999999999999E-2</v>
      </c>
      <c r="D366" s="265">
        <v>1.325E-2</v>
      </c>
      <c r="E366" s="265">
        <v>1.3540999999999999E-2</v>
      </c>
      <c r="F366" s="265">
        <v>1.5751000000000001E-2</v>
      </c>
      <c r="G366" s="265">
        <v>1.2082000000000001E-2</v>
      </c>
      <c r="H366" s="265">
        <v>4.2365E-2</v>
      </c>
      <c r="I366" s="265">
        <v>8.9207999999999996E-2</v>
      </c>
      <c r="J366" s="265">
        <v>7.9644000000000006E-2</v>
      </c>
      <c r="K366" s="265">
        <v>3.2569999999999999E-3</v>
      </c>
      <c r="L366" s="265">
        <v>3.2950000000000002E-3</v>
      </c>
      <c r="M366" s="265">
        <v>4.0860000000000002E-3</v>
      </c>
      <c r="N366" s="265">
        <v>4.7545999999999998E-2</v>
      </c>
      <c r="O366" s="265">
        <v>1.9029000000000001E-2</v>
      </c>
      <c r="P366" s="265">
        <v>1.1074000000000001E-2</v>
      </c>
      <c r="Q366" s="265">
        <v>5.5104000000000004E-3</v>
      </c>
      <c r="R366" s="265">
        <v>1.6504999999999999E-2</v>
      </c>
      <c r="S366" s="265">
        <v>8.1411999999999998E-2</v>
      </c>
      <c r="T366" s="265">
        <v>4.6684000000000003E-2</v>
      </c>
      <c r="U366" s="265">
        <v>7.1190000000000003E-2</v>
      </c>
      <c r="V366" s="265">
        <v>3.4934E-2</v>
      </c>
      <c r="W366" s="265">
        <v>1.2326E-2</v>
      </c>
      <c r="X366" s="265">
        <v>8.1296000000000007E-3</v>
      </c>
      <c r="Y366" s="265">
        <v>1.3953999999999999E-2</v>
      </c>
      <c r="Z366" s="265">
        <v>8.1998000000000001E-3</v>
      </c>
      <c r="AA366" s="265">
        <v>1.7913999999999999E-2</v>
      </c>
      <c r="AB366" s="265">
        <v>1.1202E-2</v>
      </c>
      <c r="AC366" s="265">
        <v>9.0348999999999999E-2</v>
      </c>
      <c r="AD366" s="265">
        <v>6.0579000000000001E-2</v>
      </c>
      <c r="AE366" s="265">
        <v>0</v>
      </c>
      <c r="AF366" s="265">
        <v>5.6715999999999997E-3</v>
      </c>
      <c r="AG366" s="265">
        <v>9.3083999999999997E-3</v>
      </c>
      <c r="AH366" s="265">
        <v>6.3470000000000002E-3</v>
      </c>
      <c r="AI366" s="265">
        <v>2.5831999999999999E-3</v>
      </c>
      <c r="AJ366" s="265">
        <v>1.0696E-3</v>
      </c>
      <c r="AK366" s="265">
        <v>1.1382E-3</v>
      </c>
      <c r="AL366" s="265">
        <v>2.9848000000000001E-3</v>
      </c>
      <c r="AM366" s="265">
        <v>5.2700000000000002E-4</v>
      </c>
      <c r="AN366" s="265">
        <v>1.609E-3</v>
      </c>
      <c r="AO366" s="265">
        <v>2.5609999999999999E-3</v>
      </c>
      <c r="AP366" s="265">
        <v>0</v>
      </c>
      <c r="AQ366" s="265">
        <v>1.6018E-3</v>
      </c>
      <c r="AR366" s="265">
        <v>2.7445999999999998E-3</v>
      </c>
      <c r="AS366" s="265">
        <v>0</v>
      </c>
      <c r="AT366" s="265">
        <v>1.4526000000000001E-3</v>
      </c>
      <c r="AU366" s="265">
        <v>7.051E-3</v>
      </c>
      <c r="AV366" s="265">
        <v>5.1386000000000001E-3</v>
      </c>
      <c r="AW366" s="265">
        <v>0</v>
      </c>
      <c r="AX366" s="265">
        <v>1.1592E-3</v>
      </c>
      <c r="AY366" s="265">
        <v>0</v>
      </c>
      <c r="AZ366" s="265">
        <v>0</v>
      </c>
      <c r="BA366" s="265">
        <v>4.0752000000000002E-3</v>
      </c>
      <c r="BB366" s="265">
        <v>4.0752000000000002E-3</v>
      </c>
      <c r="BC366" s="265">
        <v>4.0711999999999996E-3</v>
      </c>
      <c r="BD366" s="265">
        <v>4.0752000000000002E-3</v>
      </c>
      <c r="BE366" s="265">
        <v>2.8008999999999999E-2</v>
      </c>
      <c r="BF366" s="265">
        <v>2.4181999999999999E-2</v>
      </c>
      <c r="BG366" s="265">
        <v>0.13985</v>
      </c>
      <c r="BH366" s="265">
        <v>0.13142999999999999</v>
      </c>
      <c r="BI366" s="265">
        <v>0.36338999999999999</v>
      </c>
      <c r="BJ366" s="265">
        <v>0.32801999999999998</v>
      </c>
      <c r="BK366" s="265">
        <v>6.4935000000000007E-2</v>
      </c>
      <c r="BL366" s="265">
        <v>0.15314</v>
      </c>
      <c r="BM366" s="265">
        <v>8.5365999999999997E-2</v>
      </c>
      <c r="BN366" s="265">
        <v>0.14685000000000001</v>
      </c>
      <c r="BO366" s="265">
        <v>0.15714</v>
      </c>
      <c r="BP366" s="265">
        <v>1.2128999999999999E-2</v>
      </c>
      <c r="BQ366" s="265">
        <v>0.10911999999999999</v>
      </c>
      <c r="BR366" s="265">
        <v>0.14502000000000001</v>
      </c>
      <c r="BS366" s="265">
        <v>0.10621</v>
      </c>
      <c r="BT366" s="265">
        <v>0.12181</v>
      </c>
      <c r="BU366" s="265">
        <v>9.3764E-3</v>
      </c>
      <c r="BV366" s="265">
        <v>3.8614000000000001E-3</v>
      </c>
      <c r="BW366" s="265">
        <v>1.3986999999999999E-2</v>
      </c>
      <c r="BX366" s="265">
        <v>5.3902000000000004E-3</v>
      </c>
      <c r="BY366" s="265">
        <v>0.92403000000000002</v>
      </c>
      <c r="BZ366" s="265">
        <v>0.92895000000000005</v>
      </c>
      <c r="CA366" s="265">
        <v>0.87</v>
      </c>
      <c r="CB366" s="265">
        <v>0.99031999999999998</v>
      </c>
      <c r="CC366" s="265">
        <v>0.94752999999999998</v>
      </c>
      <c r="CD366" s="265">
        <v>0.92323</v>
      </c>
      <c r="CE366" s="265">
        <v>0.86585999999999996</v>
      </c>
      <c r="CF366" s="265">
        <v>0.92996000000000001</v>
      </c>
      <c r="CG366" s="265">
        <v>0.51476999999999995</v>
      </c>
      <c r="CH366" s="265">
        <v>0.89585000000000004</v>
      </c>
      <c r="CI366" s="265">
        <v>0.91417000000000004</v>
      </c>
      <c r="CJ366" s="265">
        <v>0.90822999999999998</v>
      </c>
      <c r="CK366" s="265">
        <v>0.56979000000000002</v>
      </c>
      <c r="CL366" s="265">
        <v>0.97084000000000004</v>
      </c>
      <c r="CM366" s="265">
        <v>1.294E-2</v>
      </c>
      <c r="CN366" s="265">
        <v>1.0101000000000001E-2</v>
      </c>
      <c r="CO366" s="265">
        <v>2.1000000000000001E-2</v>
      </c>
      <c r="CP366" s="265">
        <v>1.4119E-2</v>
      </c>
      <c r="CQ366" s="265">
        <v>1.3448E-2</v>
      </c>
      <c r="CR366" s="265">
        <v>0.01</v>
      </c>
      <c r="CS366" s="265">
        <v>1.0204E-2</v>
      </c>
      <c r="CT366" s="265">
        <v>1.0309E-2</v>
      </c>
      <c r="CU366" s="265">
        <v>0.01</v>
      </c>
      <c r="CV366" s="265">
        <v>1.8759999999999999E-2</v>
      </c>
      <c r="CW366" s="265">
        <v>1.8182E-2</v>
      </c>
      <c r="CX366" s="265">
        <v>1.0309E-2</v>
      </c>
      <c r="CY366" s="265">
        <v>1.0309E-2</v>
      </c>
      <c r="CZ366" s="265">
        <v>3.9269999999999999E-2</v>
      </c>
      <c r="DA366" s="265">
        <v>2.2852000000000001E-2</v>
      </c>
      <c r="DB366" s="265">
        <v>0</v>
      </c>
      <c r="DC366" s="265">
        <v>0</v>
      </c>
      <c r="DD366" s="265">
        <v>0</v>
      </c>
      <c r="DE366" s="265">
        <v>1.0309E-2</v>
      </c>
      <c r="DF366" s="265">
        <v>1.886E-4</v>
      </c>
      <c r="DG366" s="265">
        <v>2.052E-4</v>
      </c>
      <c r="DH366" s="265">
        <v>9.5183999999999998E-3</v>
      </c>
      <c r="DI366" s="265">
        <v>0</v>
      </c>
      <c r="DJ366" s="265">
        <v>0</v>
      </c>
      <c r="DK366" s="265">
        <v>0</v>
      </c>
      <c r="DL366" s="265">
        <v>0</v>
      </c>
      <c r="DM366" s="265">
        <v>2.9559999999999998E-4</v>
      </c>
      <c r="DN366" s="265">
        <v>0</v>
      </c>
      <c r="DO366" s="265">
        <v>0</v>
      </c>
      <c r="DP366" s="265">
        <v>0</v>
      </c>
      <c r="DQ366" s="265">
        <v>0</v>
      </c>
      <c r="DR366" s="265">
        <v>1.034E-3</v>
      </c>
      <c r="DS366" s="265">
        <v>4.0692000000000002E-3</v>
      </c>
      <c r="DT366" s="265">
        <v>5.1527999999999999E-3</v>
      </c>
      <c r="DU366" s="265">
        <v>0</v>
      </c>
      <c r="DV366" s="265">
        <v>0</v>
      </c>
      <c r="DW366" s="265">
        <v>0</v>
      </c>
      <c r="DX366" s="265">
        <v>1.6356000000000001E-3</v>
      </c>
      <c r="DY366" s="265">
        <v>1.5250000000000001E-3</v>
      </c>
      <c r="DZ366" s="265">
        <v>0</v>
      </c>
      <c r="EA366" s="265">
        <v>0</v>
      </c>
      <c r="EB366" s="265">
        <v>0</v>
      </c>
      <c r="EC366" s="265">
        <v>0</v>
      </c>
      <c r="ED366" s="265">
        <v>0</v>
      </c>
      <c r="EE366" s="265">
        <v>0</v>
      </c>
      <c r="EF366" s="265">
        <v>1.3493999999999999E-3</v>
      </c>
      <c r="EG366" s="265">
        <v>0</v>
      </c>
      <c r="EH366" s="265">
        <v>0</v>
      </c>
      <c r="EI366" s="265">
        <v>1.0204E-2</v>
      </c>
      <c r="EJ366" s="265">
        <v>1.0309E-2</v>
      </c>
      <c r="EK366" s="265">
        <v>0</v>
      </c>
      <c r="EL366" s="265">
        <v>0</v>
      </c>
      <c r="EM366" s="265">
        <v>0</v>
      </c>
      <c r="EN366" s="265">
        <v>0</v>
      </c>
      <c r="EO366" s="265">
        <v>2.8756E-2</v>
      </c>
      <c r="EP366" s="265">
        <v>1.4312E-2</v>
      </c>
      <c r="EQ366" s="265">
        <v>7.5420000000000001E-4</v>
      </c>
      <c r="ER366" s="265">
        <v>8.384E-4</v>
      </c>
      <c r="ES366" s="265">
        <v>7.4899999999999999E-4</v>
      </c>
      <c r="ET366" s="265">
        <v>8.9059999999999996E-4</v>
      </c>
      <c r="EU366" s="265">
        <v>8.4079999999999995E-4</v>
      </c>
      <c r="EV366" s="265">
        <v>3.838E-4</v>
      </c>
      <c r="EW366" s="265">
        <v>7.1339999999999999E-4</v>
      </c>
      <c r="EX366" s="265">
        <v>5.5040000000000004E-4</v>
      </c>
      <c r="EY366" s="265">
        <v>7.1739999999999998E-4</v>
      </c>
      <c r="EZ366" s="265">
        <v>1.5779000000000001E-2</v>
      </c>
      <c r="FA366" s="265">
        <v>8.6720000000000005E-4</v>
      </c>
      <c r="FB366" s="265">
        <v>7.8140000000000002E-4</v>
      </c>
      <c r="FC366" s="265">
        <v>7.7300000000000003E-4</v>
      </c>
      <c r="FD366" s="265">
        <v>9.4499999999999998E-4</v>
      </c>
      <c r="FE366" s="265">
        <v>7.5080000000000004E-4</v>
      </c>
      <c r="FF366" s="265">
        <v>8.3600000000000005E-4</v>
      </c>
      <c r="FG366" s="265">
        <v>1.0064E-3</v>
      </c>
      <c r="FH366" s="265">
        <v>7.8280000000000005E-4</v>
      </c>
      <c r="FI366" s="265">
        <v>8.0040000000000005E-4</v>
      </c>
      <c r="FJ366" s="265">
        <v>0</v>
      </c>
      <c r="FK366" s="265">
        <v>0</v>
      </c>
      <c r="FL366" s="265">
        <v>7.1944000000000001E-3</v>
      </c>
      <c r="FM366" s="265">
        <v>7.8886000000000008E-3</v>
      </c>
      <c r="FN366" s="265">
        <v>6.5701999999999997E-2</v>
      </c>
      <c r="FO366" s="265">
        <v>0.128</v>
      </c>
      <c r="FP366" s="265">
        <v>2.0390999999999999E-2</v>
      </c>
      <c r="FQ366" s="265">
        <v>9.4280000000000003E-2</v>
      </c>
      <c r="FR366" s="265">
        <v>5.9798999999999998E-2</v>
      </c>
      <c r="FS366" s="265">
        <v>5.6565999999999998E-2</v>
      </c>
      <c r="FT366" s="265">
        <v>0.14582000000000001</v>
      </c>
      <c r="FU366" s="265">
        <v>0.14641000000000001</v>
      </c>
      <c r="FV366" s="265">
        <v>6.1471999999999999E-2</v>
      </c>
      <c r="FW366" s="265">
        <v>2.6185E-2</v>
      </c>
      <c r="FX366" s="265">
        <v>9.5893999999999993E-2</v>
      </c>
      <c r="FY366" s="265">
        <v>2.3798E-2</v>
      </c>
      <c r="FZ366" s="265">
        <v>2.6185E-2</v>
      </c>
      <c r="GA366" s="265">
        <v>8.6402000000000007E-2</v>
      </c>
      <c r="GB366" s="265">
        <v>4.2368999999999997E-2</v>
      </c>
      <c r="GC366" s="265">
        <v>4.1546E-2</v>
      </c>
      <c r="GD366" s="265">
        <v>0.13725000000000001</v>
      </c>
      <c r="GE366" s="265">
        <v>7.5510999999999995E-2</v>
      </c>
      <c r="GF366" s="265">
        <v>9.0473999999999999E-2</v>
      </c>
      <c r="GG366" s="265">
        <v>4.0202000000000002E-2</v>
      </c>
      <c r="GH366" s="265">
        <v>4.8061E-2</v>
      </c>
      <c r="GI366" s="265">
        <v>4.0221E-2</v>
      </c>
      <c r="GJ366" s="265">
        <v>0.12236</v>
      </c>
      <c r="GK366" s="265">
        <v>0.12975999999999999</v>
      </c>
      <c r="GL366" s="265">
        <v>6.6822999999999994E-2</v>
      </c>
      <c r="GM366" s="265">
        <v>0.10979999999999999</v>
      </c>
      <c r="GN366" s="265">
        <v>6.5130999999999994E-2</v>
      </c>
      <c r="GO366" s="265">
        <v>0.12471</v>
      </c>
      <c r="GP366" s="265">
        <v>8.7902999999999995E-2</v>
      </c>
      <c r="GQ366" s="265">
        <v>9.0631000000000003E-2</v>
      </c>
      <c r="GR366" s="265">
        <v>8.7351999999999999E-2</v>
      </c>
      <c r="GS366" s="265">
        <v>9.3122999999999997E-2</v>
      </c>
      <c r="GT366" s="265">
        <v>8.9680999999999997E-2</v>
      </c>
      <c r="GU366" s="265">
        <v>9.0190999999999993E-2</v>
      </c>
      <c r="GV366" s="265">
        <v>9.1514999999999999E-2</v>
      </c>
      <c r="GW366" s="265">
        <v>6.6960000000000006E-2</v>
      </c>
      <c r="GX366" s="265">
        <v>0.11704000000000001</v>
      </c>
      <c r="GY366" s="265">
        <v>2.5507999999999999E-2</v>
      </c>
      <c r="GZ366" s="265">
        <v>1.9727000000000001E-2</v>
      </c>
      <c r="HA366" s="265">
        <v>0.11169999999999999</v>
      </c>
      <c r="HB366" s="265">
        <v>0.10197000000000001</v>
      </c>
      <c r="HC366" s="265">
        <v>9.6468999999999999E-2</v>
      </c>
      <c r="HD366" s="265">
        <v>5.6960999999999998E-2</v>
      </c>
      <c r="HE366" s="265">
        <v>0.11708</v>
      </c>
      <c r="HF366" s="265">
        <v>5.0687000000000003E-2</v>
      </c>
      <c r="HG366" s="265">
        <v>0.11686000000000001</v>
      </c>
      <c r="HH366" s="265">
        <v>0.11679</v>
      </c>
      <c r="HI366" s="265">
        <v>0.11643000000000001</v>
      </c>
      <c r="HJ366" s="265">
        <v>6.2189000000000001E-2</v>
      </c>
      <c r="HK366" s="265">
        <v>0.14721999999999999</v>
      </c>
      <c r="HL366" s="265">
        <v>0.12217</v>
      </c>
      <c r="HM366" s="265">
        <v>9.0784000000000004E-2</v>
      </c>
      <c r="HN366" s="265">
        <v>8.9734999999999995E-2</v>
      </c>
      <c r="HO366" s="265">
        <v>8.9555999999999997E-2</v>
      </c>
      <c r="HP366" s="265">
        <v>9.6618999999999997E-2</v>
      </c>
      <c r="HQ366" s="265">
        <v>6.1939000000000001E-2</v>
      </c>
      <c r="HR366" s="265">
        <v>5.4223E-2</v>
      </c>
      <c r="HS366" s="265">
        <v>7.3297000000000001E-2</v>
      </c>
      <c r="HT366" s="265">
        <v>5.7057999999999998E-2</v>
      </c>
      <c r="HU366" s="265">
        <v>5.9838000000000002E-2</v>
      </c>
      <c r="HV366" s="265">
        <v>8.5930000000000006E-2</v>
      </c>
      <c r="HW366" s="265">
        <v>3.4203999999999998E-2</v>
      </c>
      <c r="HX366" s="265">
        <v>4.8878999999999999E-2</v>
      </c>
      <c r="HY366" s="265">
        <v>3.0339999999999999E-2</v>
      </c>
      <c r="HZ366" s="265">
        <v>6.9289000000000003E-2</v>
      </c>
      <c r="IA366" s="265">
        <v>7.9957E-2</v>
      </c>
      <c r="IB366" s="265">
        <v>8.2458000000000004E-2</v>
      </c>
      <c r="IC366" s="265">
        <v>8.0531000000000005E-2</v>
      </c>
      <c r="ID366" s="265">
        <v>8.2364999999999994E-2</v>
      </c>
      <c r="IE366" s="265">
        <v>7.5555999999999998E-2</v>
      </c>
      <c r="IF366" s="265">
        <v>8.5832000000000006E-2</v>
      </c>
      <c r="IG366" s="265">
        <v>9.9041000000000004E-2</v>
      </c>
      <c r="IH366" s="265">
        <v>0.11581</v>
      </c>
      <c r="II366" s="265">
        <v>5.6730000000000003E-2</v>
      </c>
      <c r="IJ366" s="265">
        <v>6.1938E-2</v>
      </c>
      <c r="IK366" s="265">
        <v>6.2161000000000001E-2</v>
      </c>
      <c r="IL366" s="265">
        <v>0.10428999999999999</v>
      </c>
      <c r="IM366" s="265">
        <v>6.2831999999999999E-2</v>
      </c>
      <c r="IN366" s="265">
        <v>4.3017E-2</v>
      </c>
      <c r="IO366" s="265">
        <v>8.9651999999999996E-3</v>
      </c>
      <c r="IP366" s="265">
        <v>0.10009999999999999</v>
      </c>
      <c r="IQ366" s="265">
        <v>8.8378999999999999E-2</v>
      </c>
      <c r="IR366" s="265">
        <v>4.1515999999999997E-2</v>
      </c>
      <c r="IS366" s="265">
        <v>0.12615999999999999</v>
      </c>
      <c r="IT366" s="265">
        <v>3.5153999999999998E-2</v>
      </c>
      <c r="IU366" s="265">
        <v>9.5519000000000007E-2</v>
      </c>
      <c r="IV366" s="265">
        <v>0.14541999999999999</v>
      </c>
      <c r="IW366" s="265">
        <v>6.9487999999999994E-2</v>
      </c>
      <c r="IX366" s="265">
        <v>0.10015</v>
      </c>
      <c r="IY366" s="265">
        <v>5.7062000000000002E-2</v>
      </c>
      <c r="IZ366" s="265">
        <v>5.5773000000000003E-2</v>
      </c>
      <c r="JA366" s="265">
        <v>5.7149999999999999E-2</v>
      </c>
      <c r="JB366" s="265">
        <v>5.5019999999999999E-2</v>
      </c>
      <c r="JC366" s="265">
        <v>6.1316000000000002E-2</v>
      </c>
      <c r="JD366" s="265">
        <v>6.1928999999999998E-2</v>
      </c>
      <c r="JE366" s="265">
        <v>0.11187999999999999</v>
      </c>
      <c r="JF366" s="265">
        <v>2.7980999999999999E-2</v>
      </c>
      <c r="JG366" s="265">
        <v>8.5283999999999999E-2</v>
      </c>
      <c r="JH366" s="265">
        <v>6.3302999999999998E-2</v>
      </c>
      <c r="JI366" s="265">
        <v>5.1378E-2</v>
      </c>
      <c r="JJ366" s="265">
        <v>5.3524000000000002E-2</v>
      </c>
      <c r="JK366" s="265">
        <v>6.9266999999999995E-2</v>
      </c>
      <c r="JL366" s="265">
        <v>7.0657999999999999E-2</v>
      </c>
      <c r="JM366" s="265">
        <v>0.11618000000000001</v>
      </c>
      <c r="JN366" s="265">
        <v>7.3595999999999995E-2</v>
      </c>
      <c r="JO366" s="265">
        <v>8.8164999999999993E-2</v>
      </c>
      <c r="JP366" s="265">
        <v>2.9839999999999998E-2</v>
      </c>
      <c r="JQ366" s="265">
        <v>8.7847999999999996E-2</v>
      </c>
      <c r="JR366" s="265">
        <v>6.6345000000000001E-2</v>
      </c>
      <c r="JS366" s="265">
        <v>6.5425999999999998E-2</v>
      </c>
      <c r="JT366" s="265">
        <v>1.9688000000000001E-2</v>
      </c>
      <c r="JU366" s="265">
        <v>6.9692000000000004E-2</v>
      </c>
      <c r="JV366" s="265">
        <v>6.3752000000000003E-2</v>
      </c>
      <c r="JW366" s="265">
        <v>9.3479999999999994E-2</v>
      </c>
      <c r="JX366" s="265">
        <v>9.1403999999999999E-2</v>
      </c>
      <c r="JY366" s="265">
        <v>8.7038000000000004E-2</v>
      </c>
      <c r="JZ366" s="265">
        <v>6.3846E-2</v>
      </c>
      <c r="KA366" s="265">
        <v>0.13286999999999999</v>
      </c>
      <c r="KB366" s="265">
        <v>0.18609999999999999</v>
      </c>
      <c r="KC366" s="265">
        <v>2.8531999999999998E-2</v>
      </c>
      <c r="KD366" s="265">
        <v>2.0705999999999999E-2</v>
      </c>
      <c r="KE366" s="265">
        <v>2.2383E-2</v>
      </c>
      <c r="KF366" s="265">
        <v>2.4802000000000001E-2</v>
      </c>
      <c r="KG366" s="265">
        <v>2.3553000000000001E-2</v>
      </c>
      <c r="KH366" s="265">
        <v>9.9424999999999999E-2</v>
      </c>
      <c r="KI366" s="265">
        <v>6.2357000000000003E-2</v>
      </c>
      <c r="KJ366" s="265">
        <v>6.0721999999999998E-2</v>
      </c>
      <c r="KK366" s="265">
        <v>0.16034000000000001</v>
      </c>
      <c r="KL366" s="265">
        <v>0.12948000000000001</v>
      </c>
      <c r="KM366" s="265">
        <v>0.88483999999999996</v>
      </c>
      <c r="KN366" s="265">
        <v>0.80345</v>
      </c>
      <c r="KO366" s="265">
        <v>0.71314</v>
      </c>
      <c r="KP366" s="265">
        <v>5.1747152773927675E-3</v>
      </c>
      <c r="KQ366" s="265">
        <v>0.56398000000000004</v>
      </c>
      <c r="KR366" s="265">
        <v>0.51231000000000004</v>
      </c>
      <c r="KS366" s="265">
        <v>0.47193000000000002</v>
      </c>
      <c r="KT366" s="265">
        <v>0.85097011630083874</v>
      </c>
      <c r="KU366" s="265">
        <v>0.79535</v>
      </c>
      <c r="KV366" s="265">
        <v>0.87626999999999999</v>
      </c>
      <c r="KW366" s="265">
        <v>0.90171999999999997</v>
      </c>
      <c r="KX366" s="265">
        <v>0.93447999999999998</v>
      </c>
      <c r="KY366" s="265">
        <v>0.97804999999999997</v>
      </c>
      <c r="KZ366" s="265">
        <v>0.99877000000000005</v>
      </c>
      <c r="LA366" s="265">
        <v>0.95586000000000004</v>
      </c>
      <c r="LB366" s="265">
        <v>0.87558000000000002</v>
      </c>
      <c r="LC366" s="265">
        <v>1</v>
      </c>
      <c r="LD366" s="265">
        <v>0</v>
      </c>
      <c r="LE366" s="265">
        <v>0</v>
      </c>
      <c r="LF366" s="265">
        <v>0</v>
      </c>
      <c r="LG366" s="265">
        <v>0</v>
      </c>
      <c r="LH366" s="431">
        <v>8.3604987594299018E-5</v>
      </c>
      <c r="LI366" s="431">
        <v>7.3529117798898369E-5</v>
      </c>
      <c r="LJ366" s="431">
        <v>2.5537005058140494E-5</v>
      </c>
      <c r="LK366" s="431">
        <v>3.6687753890873864E-5</v>
      </c>
      <c r="LL366" s="431">
        <v>2.322158616152592E-5</v>
      </c>
      <c r="LM366" s="431">
        <v>1.9922194042010233E-5</v>
      </c>
      <c r="LN366" s="431">
        <v>1.4871377061353996E-5</v>
      </c>
      <c r="LO366" s="431">
        <v>1.7133145320258336E-6</v>
      </c>
      <c r="LP366" s="431">
        <v>0</v>
      </c>
      <c r="LQ366" s="431">
        <v>0</v>
      </c>
      <c r="LR366" s="431">
        <v>9.1419497039169073E-5</v>
      </c>
      <c r="LS366" s="431">
        <v>4.924545282847248E-5</v>
      </c>
      <c r="LT366" s="431">
        <v>4.5011507609160617E-5</v>
      </c>
      <c r="LU366" s="431">
        <v>4.6142640712787397E-6</v>
      </c>
      <c r="LV366" s="431">
        <v>1.3155801752873231E-5</v>
      </c>
      <c r="LW366" s="431">
        <v>1.666526441113092E-5</v>
      </c>
      <c r="LX366" s="431">
        <v>2.7635802325676195E-5</v>
      </c>
      <c r="LY366" s="431">
        <v>0</v>
      </c>
      <c r="LZ366" s="431">
        <v>8.3828119386453182E-5</v>
      </c>
      <c r="MA366" s="431">
        <v>7.6216063462197781E-5</v>
      </c>
      <c r="MB366" s="431">
        <v>8.5961175500415266E-5</v>
      </c>
      <c r="MC366" s="431">
        <v>2.5191588065354154E-5</v>
      </c>
      <c r="MD366" s="431">
        <v>9.0128814917989075E-6</v>
      </c>
      <c r="ME366" s="431">
        <v>8.3075246948283166E-5</v>
      </c>
      <c r="MF366" s="431">
        <v>7.0507216150872409E-5</v>
      </c>
      <c r="MG366" s="431">
        <v>5.9433616115711629E-5</v>
      </c>
      <c r="MH366" s="266"/>
      <c r="MI366" s="266"/>
      <c r="MJ366" s="266"/>
      <c r="MK366" s="266"/>
      <c r="ML366" s="266"/>
      <c r="MM366" s="266"/>
      <c r="MN366" s="266"/>
      <c r="MO366" s="266"/>
      <c r="MP366" s="266"/>
      <c r="MQ366" s="266"/>
      <c r="MR366" s="266"/>
      <c r="MS366" s="266"/>
      <c r="MT366" s="266"/>
      <c r="MU366" s="266"/>
      <c r="MV366" s="266"/>
      <c r="MW366" s="266"/>
      <c r="MX366" s="266"/>
      <c r="MY366" s="266"/>
      <c r="MZ366" s="266"/>
      <c r="NA366" s="266"/>
      <c r="NB366" s="266"/>
      <c r="NC366" s="266"/>
      <c r="ND366" s="266"/>
      <c r="NE366" s="266"/>
      <c r="NF366" s="266"/>
      <c r="NG366" s="266"/>
      <c r="NH366" s="266"/>
      <c r="NI366" s="266"/>
      <c r="NJ366" s="266"/>
      <c r="NK366" s="266"/>
      <c r="NL366" s="266"/>
      <c r="NM366" s="266"/>
      <c r="NN366" s="266"/>
      <c r="NO366" s="266"/>
      <c r="NP366" s="266"/>
      <c r="NQ366" s="266"/>
      <c r="NR366" s="266"/>
      <c r="NS366" s="266"/>
      <c r="NT366" s="266"/>
      <c r="NU366" s="266"/>
      <c r="NV366" s="266"/>
      <c r="NW366" s="266"/>
      <c r="NX366" s="266"/>
      <c r="NY366" s="266"/>
      <c r="NZ366" s="266"/>
      <c r="OA366" s="266"/>
      <c r="OB366" s="266"/>
      <c r="OC366" s="266"/>
      <c r="OD366" s="266"/>
      <c r="OE366" s="266"/>
      <c r="OF366" s="266"/>
      <c r="OG366" s="266"/>
      <c r="OH366" s="266"/>
      <c r="OI366" s="266"/>
      <c r="OJ366" s="266"/>
      <c r="OK366" s="266"/>
      <c r="OL366" s="266"/>
      <c r="OM366" s="266"/>
      <c r="ON366" s="267"/>
    </row>
    <row r="367" spans="1:404">
      <c r="A367" s="261">
        <v>742</v>
      </c>
      <c r="B367" s="265">
        <v>1.6258000000000002E-2</v>
      </c>
      <c r="C367" s="265">
        <v>1.4121999999999999E-2</v>
      </c>
      <c r="D367" s="265">
        <v>1.2999E-2</v>
      </c>
      <c r="E367" s="265">
        <v>1.321E-2</v>
      </c>
      <c r="F367" s="265">
        <v>1.5554999999999999E-2</v>
      </c>
      <c r="G367" s="265">
        <v>1.1898000000000001E-2</v>
      </c>
      <c r="H367" s="265">
        <v>4.1686000000000001E-2</v>
      </c>
      <c r="I367" s="265">
        <v>8.7801000000000004E-2</v>
      </c>
      <c r="J367" s="265">
        <v>7.8356999999999996E-2</v>
      </c>
      <c r="K367" s="265">
        <v>3.2569999999999999E-3</v>
      </c>
      <c r="L367" s="265">
        <v>3.2950000000000002E-3</v>
      </c>
      <c r="M367" s="265">
        <v>4.0860000000000002E-3</v>
      </c>
      <c r="N367" s="265">
        <v>4.5884000000000001E-2</v>
      </c>
      <c r="O367" s="265">
        <v>1.8359E-2</v>
      </c>
      <c r="P367" s="265">
        <v>1.1165E-2</v>
      </c>
      <c r="Q367" s="265">
        <v>5.3337999999999997E-3</v>
      </c>
      <c r="R367" s="265">
        <v>1.6441000000000001E-2</v>
      </c>
      <c r="S367" s="265">
        <v>7.8292E-2</v>
      </c>
      <c r="T367" s="265">
        <v>4.5995000000000001E-2</v>
      </c>
      <c r="U367" s="265">
        <v>7.2517999999999999E-2</v>
      </c>
      <c r="V367" s="265">
        <v>3.4367000000000002E-2</v>
      </c>
      <c r="W367" s="265">
        <v>1.2126E-2</v>
      </c>
      <c r="X367" s="265">
        <v>8.4191999999999999E-3</v>
      </c>
      <c r="Y367" s="265">
        <v>1.2873000000000001E-2</v>
      </c>
      <c r="Z367" s="265">
        <v>7.5176000000000002E-3</v>
      </c>
      <c r="AA367" s="265">
        <v>1.7891000000000001E-2</v>
      </c>
      <c r="AB367" s="265">
        <v>1.1723000000000001E-2</v>
      </c>
      <c r="AC367" s="265">
        <v>8.8168999999999997E-2</v>
      </c>
      <c r="AD367" s="265">
        <v>5.9423999999999998E-2</v>
      </c>
      <c r="AE367" s="265">
        <v>0</v>
      </c>
      <c r="AF367" s="265">
        <v>6.7461999999999999E-3</v>
      </c>
      <c r="AG367" s="265">
        <v>8.7647999999999997E-3</v>
      </c>
      <c r="AH367" s="265">
        <v>5.6969999999999998E-3</v>
      </c>
      <c r="AI367" s="265">
        <v>2.4813999999999999E-3</v>
      </c>
      <c r="AJ367" s="265">
        <v>2.1392E-3</v>
      </c>
      <c r="AK367" s="265">
        <v>1.2834000000000001E-3</v>
      </c>
      <c r="AL367" s="265">
        <v>2.9466000000000002E-3</v>
      </c>
      <c r="AM367" s="265">
        <v>1.054E-3</v>
      </c>
      <c r="AN367" s="265">
        <v>1.745E-3</v>
      </c>
      <c r="AO367" s="265">
        <v>2.3999999999999998E-3</v>
      </c>
      <c r="AP367" s="265">
        <v>0</v>
      </c>
      <c r="AQ367" s="265">
        <v>1.5135999999999999E-3</v>
      </c>
      <c r="AR367" s="265">
        <v>2.7932E-3</v>
      </c>
      <c r="AS367" s="265">
        <v>0</v>
      </c>
      <c r="AT367" s="265">
        <v>1.5881999999999999E-3</v>
      </c>
      <c r="AU367" s="265">
        <v>7.0889999999999998E-3</v>
      </c>
      <c r="AV367" s="265">
        <v>5.2902000000000001E-3</v>
      </c>
      <c r="AW367" s="265">
        <v>0</v>
      </c>
      <c r="AX367" s="265">
        <v>2.3184E-3</v>
      </c>
      <c r="AY367" s="265">
        <v>0</v>
      </c>
      <c r="AZ367" s="265">
        <v>0</v>
      </c>
      <c r="BA367" s="265">
        <v>4.1473999999999999E-3</v>
      </c>
      <c r="BB367" s="265">
        <v>4.1473999999999999E-3</v>
      </c>
      <c r="BC367" s="265">
        <v>4.1434000000000002E-3</v>
      </c>
      <c r="BD367" s="265">
        <v>4.1473999999999999E-3</v>
      </c>
      <c r="BE367" s="265">
        <v>2.8274000000000001E-2</v>
      </c>
      <c r="BF367" s="265">
        <v>2.4604999999999998E-2</v>
      </c>
      <c r="BG367" s="265">
        <v>0.14043</v>
      </c>
      <c r="BH367" s="265">
        <v>0.13286000000000001</v>
      </c>
      <c r="BI367" s="265">
        <v>0.3624</v>
      </c>
      <c r="BJ367" s="265">
        <v>0.32801000000000002</v>
      </c>
      <c r="BK367" s="265">
        <v>6.4935000000000007E-2</v>
      </c>
      <c r="BL367" s="265">
        <v>0.1535</v>
      </c>
      <c r="BM367" s="265">
        <v>8.5365999999999997E-2</v>
      </c>
      <c r="BN367" s="265">
        <v>0.15409</v>
      </c>
      <c r="BO367" s="265">
        <v>0.15714</v>
      </c>
      <c r="BP367" s="265">
        <v>1.2123E-2</v>
      </c>
      <c r="BQ367" s="265">
        <v>0.10886999999999999</v>
      </c>
      <c r="BR367" s="265">
        <v>0.14421999999999999</v>
      </c>
      <c r="BS367" s="265">
        <v>0.10546</v>
      </c>
      <c r="BT367" s="265">
        <v>0.11896</v>
      </c>
      <c r="BU367" s="265">
        <v>8.9388000000000002E-3</v>
      </c>
      <c r="BV367" s="265">
        <v>3.3227999999999999E-3</v>
      </c>
      <c r="BW367" s="265">
        <v>1.435E-2</v>
      </c>
      <c r="BX367" s="265">
        <v>5.7624E-3</v>
      </c>
      <c r="BY367" s="265">
        <v>0.92756000000000005</v>
      </c>
      <c r="BZ367" s="265">
        <v>0.93147999999999997</v>
      </c>
      <c r="CA367" s="265">
        <v>0.87</v>
      </c>
      <c r="CB367" s="265">
        <v>0.99111000000000005</v>
      </c>
      <c r="CC367" s="265">
        <v>0.94511000000000001</v>
      </c>
      <c r="CD367" s="265">
        <v>0.92503000000000002</v>
      </c>
      <c r="CE367" s="265">
        <v>0.86914000000000002</v>
      </c>
      <c r="CF367" s="265">
        <v>0.93232999999999999</v>
      </c>
      <c r="CG367" s="265">
        <v>0.52005999999999997</v>
      </c>
      <c r="CH367" s="265">
        <v>0.89837</v>
      </c>
      <c r="CI367" s="265">
        <v>0.91649000000000003</v>
      </c>
      <c r="CJ367" s="265">
        <v>0.91139000000000003</v>
      </c>
      <c r="CK367" s="265">
        <v>0.57523999999999997</v>
      </c>
      <c r="CL367" s="265">
        <v>0.97516999999999998</v>
      </c>
      <c r="CM367" s="265">
        <v>1.2879E-2</v>
      </c>
      <c r="CN367" s="265">
        <v>1.0101000000000001E-2</v>
      </c>
      <c r="CO367" s="265">
        <v>2.0681999999999999E-2</v>
      </c>
      <c r="CP367" s="265">
        <v>1.3457999999999999E-2</v>
      </c>
      <c r="CQ367" s="265">
        <v>1.2818E-2</v>
      </c>
      <c r="CR367" s="265">
        <v>0.01</v>
      </c>
      <c r="CS367" s="265">
        <v>1.0204E-2</v>
      </c>
      <c r="CT367" s="265">
        <v>1.0309E-2</v>
      </c>
      <c r="CU367" s="265">
        <v>0.01</v>
      </c>
      <c r="CV367" s="265">
        <v>1.8509000000000001E-2</v>
      </c>
      <c r="CW367" s="265">
        <v>1.6161999999999999E-2</v>
      </c>
      <c r="CX367" s="265">
        <v>1.0309E-2</v>
      </c>
      <c r="CY367" s="265">
        <v>1.0309E-2</v>
      </c>
      <c r="CZ367" s="265">
        <v>3.8383E-2</v>
      </c>
      <c r="DA367" s="265">
        <v>2.1758E-2</v>
      </c>
      <c r="DB367" s="265">
        <v>0</v>
      </c>
      <c r="DC367" s="265">
        <v>0</v>
      </c>
      <c r="DD367" s="265">
        <v>0</v>
      </c>
      <c r="DE367" s="265">
        <v>1.0309E-2</v>
      </c>
      <c r="DF367" s="265">
        <v>1.8919999999999999E-4</v>
      </c>
      <c r="DG367" s="265">
        <v>2.0139999999999999E-4</v>
      </c>
      <c r="DH367" s="265">
        <v>9.8148000000000003E-3</v>
      </c>
      <c r="DI367" s="265">
        <v>0</v>
      </c>
      <c r="DJ367" s="265">
        <v>0</v>
      </c>
      <c r="DK367" s="265">
        <v>0</v>
      </c>
      <c r="DL367" s="265">
        <v>0</v>
      </c>
      <c r="DM367" s="265">
        <v>2.6919999999999998E-4</v>
      </c>
      <c r="DN367" s="265">
        <v>0</v>
      </c>
      <c r="DO367" s="265">
        <v>0</v>
      </c>
      <c r="DP367" s="265">
        <v>0</v>
      </c>
      <c r="DQ367" s="265">
        <v>0</v>
      </c>
      <c r="DR367" s="265">
        <v>1.111E-3</v>
      </c>
      <c r="DS367" s="265">
        <v>3.9163999999999996E-3</v>
      </c>
      <c r="DT367" s="265">
        <v>5.3575999999999997E-3</v>
      </c>
      <c r="DU367" s="265">
        <v>0</v>
      </c>
      <c r="DV367" s="265">
        <v>0</v>
      </c>
      <c r="DW367" s="265">
        <v>0</v>
      </c>
      <c r="DX367" s="265">
        <v>1.6881999999999999E-3</v>
      </c>
      <c r="DY367" s="265">
        <v>1.33E-3</v>
      </c>
      <c r="DZ367" s="265">
        <v>0</v>
      </c>
      <c r="EA367" s="265">
        <v>0</v>
      </c>
      <c r="EB367" s="265">
        <v>0</v>
      </c>
      <c r="EC367" s="265">
        <v>0</v>
      </c>
      <c r="ED367" s="265">
        <v>0</v>
      </c>
      <c r="EE367" s="265">
        <v>0</v>
      </c>
      <c r="EF367" s="265">
        <v>1.3898000000000001E-3</v>
      </c>
      <c r="EG367" s="265">
        <v>0</v>
      </c>
      <c r="EH367" s="265">
        <v>0</v>
      </c>
      <c r="EI367" s="265">
        <v>1.0204E-2</v>
      </c>
      <c r="EJ367" s="265">
        <v>1.0309E-2</v>
      </c>
      <c r="EK367" s="265">
        <v>0</v>
      </c>
      <c r="EL367" s="265">
        <v>0</v>
      </c>
      <c r="EM367" s="265">
        <v>0</v>
      </c>
      <c r="EN367" s="265">
        <v>0</v>
      </c>
      <c r="EO367" s="265">
        <v>2.8114E-2</v>
      </c>
      <c r="EP367" s="265">
        <v>1.3953999999999999E-2</v>
      </c>
      <c r="EQ367" s="265">
        <v>7.7839999999999995E-4</v>
      </c>
      <c r="ER367" s="265">
        <v>8.0380000000000002E-4</v>
      </c>
      <c r="ES367" s="265">
        <v>7.5900000000000002E-4</v>
      </c>
      <c r="ET367" s="265">
        <v>8.5019999999999996E-4</v>
      </c>
      <c r="EU367" s="265">
        <v>7.9759999999999998E-4</v>
      </c>
      <c r="EV367" s="265">
        <v>4.2860000000000001E-4</v>
      </c>
      <c r="EW367" s="265">
        <v>6.5780000000000005E-4</v>
      </c>
      <c r="EX367" s="265">
        <v>5.6680000000000001E-4</v>
      </c>
      <c r="EY367" s="265">
        <v>6.8280000000000001E-4</v>
      </c>
      <c r="EZ367" s="265">
        <v>1.5386E-2</v>
      </c>
      <c r="FA367" s="265">
        <v>8.6839999999999997E-4</v>
      </c>
      <c r="FB367" s="265">
        <v>7.7380000000000005E-4</v>
      </c>
      <c r="FC367" s="265">
        <v>7.7200000000000001E-4</v>
      </c>
      <c r="FD367" s="265">
        <v>9.3300000000000002E-4</v>
      </c>
      <c r="FE367" s="265">
        <v>7.3959999999999998E-4</v>
      </c>
      <c r="FF367" s="265">
        <v>8.2399999999999997E-4</v>
      </c>
      <c r="FG367" s="265">
        <v>9.8280000000000004E-4</v>
      </c>
      <c r="FH367" s="265">
        <v>7.7959999999999998E-4</v>
      </c>
      <c r="FI367" s="265">
        <v>7.8379999999999997E-4</v>
      </c>
      <c r="FJ367" s="265">
        <v>0</v>
      </c>
      <c r="FK367" s="265">
        <v>0</v>
      </c>
      <c r="FL367" s="265">
        <v>7.0508000000000003E-3</v>
      </c>
      <c r="FM367" s="265">
        <v>7.6552E-3</v>
      </c>
      <c r="FN367" s="265">
        <v>6.4214999999999994E-2</v>
      </c>
      <c r="FO367" s="265">
        <v>0.126</v>
      </c>
      <c r="FP367" s="265">
        <v>1.9441E-2</v>
      </c>
      <c r="FQ367" s="265">
        <v>9.1609999999999997E-2</v>
      </c>
      <c r="FR367" s="265">
        <v>5.7933999999999999E-2</v>
      </c>
      <c r="FS367" s="265">
        <v>5.4859999999999999E-2</v>
      </c>
      <c r="FT367" s="265">
        <v>0.14116000000000001</v>
      </c>
      <c r="FU367" s="265">
        <v>0.14233999999999999</v>
      </c>
      <c r="FV367" s="265">
        <v>6.0484999999999997E-2</v>
      </c>
      <c r="FW367" s="265">
        <v>2.5538000000000002E-2</v>
      </c>
      <c r="FX367" s="265">
        <v>9.3382000000000007E-2</v>
      </c>
      <c r="FY367" s="265">
        <v>2.3226E-2</v>
      </c>
      <c r="FZ367" s="265">
        <v>2.5538000000000002E-2</v>
      </c>
      <c r="GA367" s="265">
        <v>8.4036E-2</v>
      </c>
      <c r="GB367" s="265">
        <v>4.1410000000000002E-2</v>
      </c>
      <c r="GC367" s="265">
        <v>4.0344999999999999E-2</v>
      </c>
      <c r="GD367" s="265">
        <v>0.13350999999999999</v>
      </c>
      <c r="GE367" s="265">
        <v>7.3356000000000005E-2</v>
      </c>
      <c r="GF367" s="265">
        <v>8.8326000000000002E-2</v>
      </c>
      <c r="GG367" s="265">
        <v>3.9206999999999999E-2</v>
      </c>
      <c r="GH367" s="265">
        <v>4.6894999999999999E-2</v>
      </c>
      <c r="GI367" s="265">
        <v>3.9326E-2</v>
      </c>
      <c r="GJ367" s="265">
        <v>0.11909</v>
      </c>
      <c r="GK367" s="265">
        <v>0.12612999999999999</v>
      </c>
      <c r="GL367" s="265">
        <v>6.5155000000000005E-2</v>
      </c>
      <c r="GM367" s="265">
        <v>0.10664999999999999</v>
      </c>
      <c r="GN367" s="265">
        <v>6.3419000000000003E-2</v>
      </c>
      <c r="GO367" s="265">
        <v>0.12228</v>
      </c>
      <c r="GP367" s="265">
        <v>8.5472999999999993E-2</v>
      </c>
      <c r="GQ367" s="265">
        <v>8.8180999999999995E-2</v>
      </c>
      <c r="GR367" s="265">
        <v>8.5487999999999995E-2</v>
      </c>
      <c r="GS367" s="265">
        <v>9.0676000000000007E-2</v>
      </c>
      <c r="GT367" s="265">
        <v>8.7223999999999996E-2</v>
      </c>
      <c r="GU367" s="265">
        <v>8.7737999999999997E-2</v>
      </c>
      <c r="GV367" s="265">
        <v>8.9091000000000004E-2</v>
      </c>
      <c r="GW367" s="265">
        <v>6.5065999999999999E-2</v>
      </c>
      <c r="GX367" s="265">
        <v>0.1139</v>
      </c>
      <c r="GY367" s="265">
        <v>2.5055999999999998E-2</v>
      </c>
      <c r="GZ367" s="265">
        <v>1.9231000000000002E-2</v>
      </c>
      <c r="HA367" s="265">
        <v>0.10878</v>
      </c>
      <c r="HB367" s="265">
        <v>9.9997000000000003E-2</v>
      </c>
      <c r="HC367" s="265">
        <v>9.4233999999999998E-2</v>
      </c>
      <c r="HD367" s="265">
        <v>5.5889000000000001E-2</v>
      </c>
      <c r="HE367" s="265">
        <v>0.11387</v>
      </c>
      <c r="HF367" s="265">
        <v>4.9394E-2</v>
      </c>
      <c r="HG367" s="265">
        <v>0.11366</v>
      </c>
      <c r="HH367" s="265">
        <v>0.11354</v>
      </c>
      <c r="HI367" s="265">
        <v>0.11321000000000001</v>
      </c>
      <c r="HJ367" s="265">
        <v>6.1254000000000003E-2</v>
      </c>
      <c r="HK367" s="265">
        <v>0.14348</v>
      </c>
      <c r="HL367" s="265">
        <v>0.11897000000000001</v>
      </c>
      <c r="HM367" s="265">
        <v>8.8608000000000006E-2</v>
      </c>
      <c r="HN367" s="265">
        <v>8.7706000000000006E-2</v>
      </c>
      <c r="HO367" s="265">
        <v>8.7433999999999998E-2</v>
      </c>
      <c r="HP367" s="265">
        <v>9.4202999999999995E-2</v>
      </c>
      <c r="HQ367" s="265">
        <v>6.0225000000000001E-2</v>
      </c>
      <c r="HR367" s="265">
        <v>5.2810999999999997E-2</v>
      </c>
      <c r="HS367" s="265">
        <v>7.1446999999999997E-2</v>
      </c>
      <c r="HT367" s="265">
        <v>5.6368000000000001E-2</v>
      </c>
      <c r="HU367" s="265">
        <v>5.8635E-2</v>
      </c>
      <c r="HV367" s="265">
        <v>8.3665000000000003E-2</v>
      </c>
      <c r="HW367" s="265">
        <v>3.3425999999999997E-2</v>
      </c>
      <c r="HX367" s="265">
        <v>4.7863999999999997E-2</v>
      </c>
      <c r="HY367" s="265">
        <v>2.9555999999999999E-2</v>
      </c>
      <c r="HZ367" s="265">
        <v>6.7916000000000004E-2</v>
      </c>
      <c r="IA367" s="265">
        <v>7.7893000000000004E-2</v>
      </c>
      <c r="IB367" s="265">
        <v>8.0321000000000004E-2</v>
      </c>
      <c r="IC367" s="265">
        <v>7.8572000000000003E-2</v>
      </c>
      <c r="ID367" s="265">
        <v>8.0278000000000002E-2</v>
      </c>
      <c r="IE367" s="265">
        <v>7.3844000000000007E-2</v>
      </c>
      <c r="IF367" s="265">
        <v>8.4252999999999995E-2</v>
      </c>
      <c r="IG367" s="265">
        <v>9.6419000000000005E-2</v>
      </c>
      <c r="IH367" s="265">
        <v>0.11236</v>
      </c>
      <c r="II367" s="265">
        <v>5.5285000000000001E-2</v>
      </c>
      <c r="IJ367" s="265">
        <v>6.0227999999999997E-2</v>
      </c>
      <c r="IK367" s="265">
        <v>6.0238E-2</v>
      </c>
      <c r="IL367" s="265">
        <v>0.10136000000000001</v>
      </c>
      <c r="IM367" s="265">
        <v>6.1269999999999998E-2</v>
      </c>
      <c r="IN367" s="265">
        <v>4.2430000000000002E-2</v>
      </c>
      <c r="IO367" s="265">
        <v>8.7354000000000008E-3</v>
      </c>
      <c r="IP367" s="265">
        <v>9.7529000000000005E-2</v>
      </c>
      <c r="IQ367" s="265">
        <v>8.5985000000000006E-2</v>
      </c>
      <c r="IR367" s="265">
        <v>4.0652000000000001E-2</v>
      </c>
      <c r="IS367" s="265">
        <v>0.12265</v>
      </c>
      <c r="IT367" s="265">
        <v>3.4537999999999999E-2</v>
      </c>
      <c r="IU367" s="265">
        <v>9.3037999999999996E-2</v>
      </c>
      <c r="IV367" s="265">
        <v>0.14138000000000001</v>
      </c>
      <c r="IW367" s="265">
        <v>6.7604999999999998E-2</v>
      </c>
      <c r="IX367" s="265">
        <v>9.8372000000000001E-2</v>
      </c>
      <c r="IY367" s="265">
        <v>5.5648000000000003E-2</v>
      </c>
      <c r="IZ367" s="265">
        <v>5.4434000000000003E-2</v>
      </c>
      <c r="JA367" s="265">
        <v>5.577E-2</v>
      </c>
      <c r="JB367" s="265">
        <v>5.3683000000000002E-2</v>
      </c>
      <c r="JC367" s="265">
        <v>5.9885000000000001E-2</v>
      </c>
      <c r="JD367" s="265">
        <v>6.0406000000000001E-2</v>
      </c>
      <c r="JE367" s="265">
        <v>0.10897</v>
      </c>
      <c r="JF367" s="265">
        <v>2.7321000000000002E-2</v>
      </c>
      <c r="JG367" s="265">
        <v>8.3146999999999999E-2</v>
      </c>
      <c r="JH367" s="265">
        <v>6.1621000000000002E-2</v>
      </c>
      <c r="JI367" s="265">
        <v>5.0248000000000001E-2</v>
      </c>
      <c r="JJ367" s="265">
        <v>5.2311999999999997E-2</v>
      </c>
      <c r="JK367" s="265">
        <v>6.7737000000000006E-2</v>
      </c>
      <c r="JL367" s="265">
        <v>6.9066000000000002E-2</v>
      </c>
      <c r="JM367" s="265">
        <v>0.11394</v>
      </c>
      <c r="JN367" s="265">
        <v>7.2236999999999996E-2</v>
      </c>
      <c r="JO367" s="265">
        <v>8.5781999999999997E-2</v>
      </c>
      <c r="JP367" s="265">
        <v>2.8867E-2</v>
      </c>
      <c r="JQ367" s="265">
        <v>8.5491999999999999E-2</v>
      </c>
      <c r="JR367" s="265">
        <v>6.3672000000000006E-2</v>
      </c>
      <c r="JS367" s="265">
        <v>6.3812999999999995E-2</v>
      </c>
      <c r="JT367" s="265">
        <v>1.9174E-2</v>
      </c>
      <c r="JU367" s="265">
        <v>6.7929000000000003E-2</v>
      </c>
      <c r="JV367" s="265">
        <v>6.2385999999999997E-2</v>
      </c>
      <c r="JW367" s="265">
        <v>8.9998999999999996E-2</v>
      </c>
      <c r="JX367" s="265">
        <v>8.8786000000000004E-2</v>
      </c>
      <c r="JY367" s="265">
        <v>8.4681000000000006E-2</v>
      </c>
      <c r="JZ367" s="265">
        <v>6.4669000000000004E-2</v>
      </c>
      <c r="KA367" s="265">
        <v>0.12936</v>
      </c>
      <c r="KB367" s="265">
        <v>0.18124999999999999</v>
      </c>
      <c r="KC367" s="265">
        <v>2.7775000000000001E-2</v>
      </c>
      <c r="KD367" s="265">
        <v>2.0187E-2</v>
      </c>
      <c r="KE367" s="265">
        <v>2.1797E-2</v>
      </c>
      <c r="KF367" s="265">
        <v>2.4126999999999999E-2</v>
      </c>
      <c r="KG367" s="265">
        <v>2.2919999999999999E-2</v>
      </c>
      <c r="KH367" s="265">
        <v>9.7347000000000003E-2</v>
      </c>
      <c r="KI367" s="265">
        <v>6.0543E-2</v>
      </c>
      <c r="KJ367" s="265">
        <v>5.8961E-2</v>
      </c>
      <c r="KK367" s="265">
        <v>0.15612000000000001</v>
      </c>
      <c r="KL367" s="265">
        <v>0.12565000000000001</v>
      </c>
      <c r="KM367" s="265">
        <v>0.87090999999999996</v>
      </c>
      <c r="KN367" s="265">
        <v>0.79086000000000001</v>
      </c>
      <c r="KO367" s="265">
        <v>0.70201000000000002</v>
      </c>
      <c r="KP367" s="265">
        <v>5.1014327056002262E-3</v>
      </c>
      <c r="KQ367" s="265">
        <v>0.55523999999999996</v>
      </c>
      <c r="KR367" s="265">
        <v>0.50439999999999996</v>
      </c>
      <c r="KS367" s="265">
        <v>0.46465000000000001</v>
      </c>
      <c r="KT367" s="265">
        <v>0.8435667164493047</v>
      </c>
      <c r="KU367" s="265">
        <v>0.80042000000000002</v>
      </c>
      <c r="KV367" s="265">
        <v>0.87953000000000003</v>
      </c>
      <c r="KW367" s="265">
        <v>0.90437999999999996</v>
      </c>
      <c r="KX367" s="265">
        <v>0.93633999999999995</v>
      </c>
      <c r="KY367" s="265">
        <v>0.97879000000000005</v>
      </c>
      <c r="KZ367" s="265">
        <v>0.99861</v>
      </c>
      <c r="LA367" s="265">
        <v>0.95504</v>
      </c>
      <c r="LB367" s="265">
        <v>0.87436000000000003</v>
      </c>
      <c r="LC367" s="265">
        <v>1</v>
      </c>
      <c r="LD367" s="265">
        <v>0</v>
      </c>
      <c r="LE367" s="265">
        <v>0</v>
      </c>
      <c r="LF367" s="265">
        <v>0</v>
      </c>
      <c r="LG367" s="265">
        <v>0</v>
      </c>
      <c r="LH367" s="431">
        <v>7.3513438110239804E-5</v>
      </c>
      <c r="LI367" s="431">
        <v>7.8202130680438131E-5</v>
      </c>
      <c r="LJ367" s="431">
        <v>1.8366325093666092E-5</v>
      </c>
      <c r="LK367" s="431">
        <v>4.2562125599943101E-5</v>
      </c>
      <c r="LL367" s="431">
        <v>1.892358523036819E-5</v>
      </c>
      <c r="LM367" s="431">
        <v>2.2434400307247415E-5</v>
      </c>
      <c r="LN367" s="431">
        <v>4.6291752369143069E-6</v>
      </c>
      <c r="LO367" s="431">
        <v>0</v>
      </c>
      <c r="LP367" s="431">
        <v>0</v>
      </c>
      <c r="LQ367" s="431">
        <v>0</v>
      </c>
      <c r="LR367" s="431">
        <v>8.9047061919700354E-5</v>
      </c>
      <c r="LS367" s="431">
        <v>5.4641484894091263E-5</v>
      </c>
      <c r="LT367" s="431">
        <v>4.3506384827196598E-5</v>
      </c>
      <c r="LU367" s="431">
        <v>3.3793639886425808E-6</v>
      </c>
      <c r="LV367" s="431">
        <v>1.8386285773885902E-6</v>
      </c>
      <c r="LW367" s="431">
        <v>1.3232810488261748E-5</v>
      </c>
      <c r="LX367" s="431">
        <v>3.0840186809655279E-5</v>
      </c>
      <c r="LY367" s="431">
        <v>0</v>
      </c>
      <c r="LZ367" s="431">
        <v>7.8196571848820895E-5</v>
      </c>
      <c r="MA367" s="431">
        <v>6.6338980104774237E-5</v>
      </c>
      <c r="MB367" s="431">
        <v>8.0374273238703609E-5</v>
      </c>
      <c r="MC367" s="431">
        <v>2.864543603209313E-5</v>
      </c>
      <c r="MD367" s="431">
        <v>1.342909672530368E-5</v>
      </c>
      <c r="ME367" s="431">
        <v>9.0857705799862742E-5</v>
      </c>
      <c r="MF367" s="431">
        <v>7.5186304457020015E-5</v>
      </c>
      <c r="MG367" s="431">
        <v>6.2858205637894571E-5</v>
      </c>
      <c r="MH367" s="266"/>
      <c r="MI367" s="266"/>
      <c r="MJ367" s="266"/>
      <c r="MK367" s="266"/>
      <c r="ML367" s="266"/>
      <c r="MM367" s="266"/>
      <c r="MN367" s="266"/>
      <c r="MO367" s="266"/>
      <c r="MP367" s="266"/>
      <c r="MQ367" s="266"/>
      <c r="MR367" s="266"/>
      <c r="MS367" s="266"/>
      <c r="MT367" s="266"/>
      <c r="MU367" s="266"/>
      <c r="MV367" s="266"/>
      <c r="MW367" s="266"/>
      <c r="MX367" s="266"/>
      <c r="MY367" s="266"/>
      <c r="MZ367" s="266"/>
      <c r="NA367" s="266"/>
      <c r="NB367" s="266"/>
      <c r="NC367" s="266"/>
      <c r="ND367" s="266"/>
      <c r="NE367" s="266"/>
      <c r="NF367" s="266"/>
      <c r="NG367" s="266"/>
      <c r="NH367" s="266"/>
      <c r="NI367" s="266"/>
      <c r="NJ367" s="266"/>
      <c r="NK367" s="266"/>
      <c r="NL367" s="266"/>
      <c r="NM367" s="266"/>
      <c r="NN367" s="266"/>
      <c r="NO367" s="266"/>
      <c r="NP367" s="266"/>
      <c r="NQ367" s="266"/>
      <c r="NR367" s="266"/>
      <c r="NS367" s="266"/>
      <c r="NT367" s="266"/>
      <c r="NU367" s="266"/>
      <c r="NV367" s="266"/>
      <c r="NW367" s="266"/>
      <c r="NX367" s="266"/>
      <c r="NY367" s="266"/>
      <c r="NZ367" s="266"/>
      <c r="OA367" s="266"/>
      <c r="OB367" s="266"/>
      <c r="OC367" s="266"/>
      <c r="OD367" s="266"/>
      <c r="OE367" s="266"/>
      <c r="OF367" s="266"/>
      <c r="OG367" s="266"/>
      <c r="OH367" s="266"/>
      <c r="OI367" s="266"/>
      <c r="OJ367" s="266"/>
      <c r="OK367" s="266"/>
      <c r="OL367" s="266"/>
      <c r="OM367" s="266"/>
      <c r="ON367" s="267"/>
    </row>
    <row r="368" spans="1:404">
      <c r="A368" s="261">
        <v>743</v>
      </c>
      <c r="B368" s="265">
        <v>1.6029000000000002E-2</v>
      </c>
      <c r="C368" s="265">
        <v>1.3894E-2</v>
      </c>
      <c r="D368" s="265">
        <v>1.2747E-2</v>
      </c>
      <c r="E368" s="265">
        <v>1.2880000000000001E-2</v>
      </c>
      <c r="F368" s="265">
        <v>1.5358E-2</v>
      </c>
      <c r="G368" s="265">
        <v>1.1714E-2</v>
      </c>
      <c r="H368" s="265">
        <v>4.1006000000000001E-2</v>
      </c>
      <c r="I368" s="265">
        <v>8.6392999999999998E-2</v>
      </c>
      <c r="J368" s="265">
        <v>7.7068999999999999E-2</v>
      </c>
      <c r="K368" s="265">
        <v>3.2569999999999999E-3</v>
      </c>
      <c r="L368" s="265">
        <v>3.2950000000000002E-3</v>
      </c>
      <c r="M368" s="265">
        <v>4.0860000000000002E-3</v>
      </c>
      <c r="N368" s="265">
        <v>4.4221000000000003E-2</v>
      </c>
      <c r="O368" s="265">
        <v>1.7687999999999999E-2</v>
      </c>
      <c r="P368" s="265">
        <v>1.1254999999999999E-2</v>
      </c>
      <c r="Q368" s="265">
        <v>5.1571999999999998E-3</v>
      </c>
      <c r="R368" s="265">
        <v>1.6378E-2</v>
      </c>
      <c r="S368" s="265">
        <v>7.5171000000000002E-2</v>
      </c>
      <c r="T368" s="265">
        <v>4.5305999999999999E-2</v>
      </c>
      <c r="U368" s="265">
        <v>7.3846999999999996E-2</v>
      </c>
      <c r="V368" s="265">
        <v>3.3800999999999998E-2</v>
      </c>
      <c r="W368" s="265">
        <v>1.1926000000000001E-2</v>
      </c>
      <c r="X368" s="265">
        <v>8.7087999999999992E-3</v>
      </c>
      <c r="Y368" s="265">
        <v>1.1793E-2</v>
      </c>
      <c r="Z368" s="265">
        <v>6.8354000000000002E-3</v>
      </c>
      <c r="AA368" s="265">
        <v>1.7868999999999999E-2</v>
      </c>
      <c r="AB368" s="265">
        <v>1.2244E-2</v>
      </c>
      <c r="AC368" s="265">
        <v>8.5989999999999997E-2</v>
      </c>
      <c r="AD368" s="265">
        <v>5.8269000000000001E-2</v>
      </c>
      <c r="AE368" s="265">
        <v>0</v>
      </c>
      <c r="AF368" s="265">
        <v>7.8207999999999993E-3</v>
      </c>
      <c r="AG368" s="265">
        <v>8.2211999999999997E-3</v>
      </c>
      <c r="AH368" s="265">
        <v>5.0470000000000003E-3</v>
      </c>
      <c r="AI368" s="265">
        <v>2.3795999999999999E-3</v>
      </c>
      <c r="AJ368" s="265">
        <v>3.2087999999999999E-3</v>
      </c>
      <c r="AK368" s="265">
        <v>1.4285999999999999E-3</v>
      </c>
      <c r="AL368" s="265">
        <v>2.9083999999999998E-3</v>
      </c>
      <c r="AM368" s="265">
        <v>1.5809999999999999E-3</v>
      </c>
      <c r="AN368" s="265">
        <v>1.8810000000000001E-3</v>
      </c>
      <c r="AO368" s="265">
        <v>2.2390000000000001E-3</v>
      </c>
      <c r="AP368" s="265">
        <v>0</v>
      </c>
      <c r="AQ368" s="265">
        <v>1.4254000000000001E-3</v>
      </c>
      <c r="AR368" s="265">
        <v>2.8417999999999998E-3</v>
      </c>
      <c r="AS368" s="265">
        <v>0</v>
      </c>
      <c r="AT368" s="265">
        <v>1.7237999999999999E-3</v>
      </c>
      <c r="AU368" s="265">
        <v>7.1269999999999997E-3</v>
      </c>
      <c r="AV368" s="265">
        <v>5.4418000000000001E-3</v>
      </c>
      <c r="AW368" s="265">
        <v>0</v>
      </c>
      <c r="AX368" s="265">
        <v>3.4776E-3</v>
      </c>
      <c r="AY368" s="265">
        <v>0</v>
      </c>
      <c r="AZ368" s="265">
        <v>0</v>
      </c>
      <c r="BA368" s="265">
        <v>4.2196000000000004E-3</v>
      </c>
      <c r="BB368" s="265">
        <v>4.2196000000000004E-3</v>
      </c>
      <c r="BC368" s="265">
        <v>4.2155999999999999E-3</v>
      </c>
      <c r="BD368" s="265">
        <v>4.2196000000000004E-3</v>
      </c>
      <c r="BE368" s="265">
        <v>2.8538000000000001E-2</v>
      </c>
      <c r="BF368" s="265">
        <v>2.5028999999999999E-2</v>
      </c>
      <c r="BG368" s="265">
        <v>0.14102000000000001</v>
      </c>
      <c r="BH368" s="265">
        <v>0.1343</v>
      </c>
      <c r="BI368" s="265">
        <v>0.3614</v>
      </c>
      <c r="BJ368" s="265">
        <v>0.32800000000000001</v>
      </c>
      <c r="BK368" s="265">
        <v>6.4935000000000007E-2</v>
      </c>
      <c r="BL368" s="265">
        <v>0.15386</v>
      </c>
      <c r="BM368" s="265">
        <v>8.5365999999999997E-2</v>
      </c>
      <c r="BN368" s="265">
        <v>0.16134000000000001</v>
      </c>
      <c r="BO368" s="265">
        <v>0.15714</v>
      </c>
      <c r="BP368" s="265">
        <v>1.2116E-2</v>
      </c>
      <c r="BQ368" s="265">
        <v>0.10863</v>
      </c>
      <c r="BR368" s="265">
        <v>0.14341000000000001</v>
      </c>
      <c r="BS368" s="265">
        <v>0.10471999999999999</v>
      </c>
      <c r="BT368" s="265">
        <v>0.11609999999999999</v>
      </c>
      <c r="BU368" s="265">
        <v>8.5012000000000004E-3</v>
      </c>
      <c r="BV368" s="265">
        <v>2.7842000000000001E-3</v>
      </c>
      <c r="BW368" s="265">
        <v>1.4714E-2</v>
      </c>
      <c r="BX368" s="265">
        <v>6.1345999999999996E-3</v>
      </c>
      <c r="BY368" s="265">
        <v>0.93110000000000004</v>
      </c>
      <c r="BZ368" s="265">
        <v>0.93400000000000005</v>
      </c>
      <c r="CA368" s="265">
        <v>0.87</v>
      </c>
      <c r="CB368" s="265">
        <v>0.9919</v>
      </c>
      <c r="CC368" s="265">
        <v>0.94267999999999996</v>
      </c>
      <c r="CD368" s="265">
        <v>0.92683000000000004</v>
      </c>
      <c r="CE368" s="265">
        <v>0.87241999999999997</v>
      </c>
      <c r="CF368" s="265">
        <v>0.93469000000000002</v>
      </c>
      <c r="CG368" s="265">
        <v>0.52536000000000005</v>
      </c>
      <c r="CH368" s="265">
        <v>0.90088999999999997</v>
      </c>
      <c r="CI368" s="265">
        <v>0.91881000000000002</v>
      </c>
      <c r="CJ368" s="265">
        <v>0.91456000000000004</v>
      </c>
      <c r="CK368" s="265">
        <v>0.58069000000000004</v>
      </c>
      <c r="CL368" s="265">
        <v>0.97950999999999999</v>
      </c>
      <c r="CM368" s="265">
        <v>1.2817E-2</v>
      </c>
      <c r="CN368" s="265">
        <v>1.0101000000000001E-2</v>
      </c>
      <c r="CO368" s="265">
        <v>2.0365000000000001E-2</v>
      </c>
      <c r="CP368" s="265">
        <v>1.2796999999999999E-2</v>
      </c>
      <c r="CQ368" s="265">
        <v>1.2189E-2</v>
      </c>
      <c r="CR368" s="265">
        <v>0.01</v>
      </c>
      <c r="CS368" s="265">
        <v>1.0204E-2</v>
      </c>
      <c r="CT368" s="265">
        <v>1.0309E-2</v>
      </c>
      <c r="CU368" s="265">
        <v>0.01</v>
      </c>
      <c r="CV368" s="265">
        <v>1.8259000000000001E-2</v>
      </c>
      <c r="CW368" s="265">
        <v>1.4141000000000001E-2</v>
      </c>
      <c r="CX368" s="265">
        <v>1.0309E-2</v>
      </c>
      <c r="CY368" s="265">
        <v>1.0309E-2</v>
      </c>
      <c r="CZ368" s="265">
        <v>3.7495000000000001E-2</v>
      </c>
      <c r="DA368" s="265">
        <v>2.0663000000000001E-2</v>
      </c>
      <c r="DB368" s="265">
        <v>0</v>
      </c>
      <c r="DC368" s="265">
        <v>0</v>
      </c>
      <c r="DD368" s="265">
        <v>0</v>
      </c>
      <c r="DE368" s="265">
        <v>1.0309E-2</v>
      </c>
      <c r="DF368" s="265">
        <v>1.8980000000000001E-4</v>
      </c>
      <c r="DG368" s="265">
        <v>1.9760000000000001E-4</v>
      </c>
      <c r="DH368" s="265">
        <v>1.0111E-2</v>
      </c>
      <c r="DI368" s="265">
        <v>0</v>
      </c>
      <c r="DJ368" s="265">
        <v>0</v>
      </c>
      <c r="DK368" s="265">
        <v>0</v>
      </c>
      <c r="DL368" s="265">
        <v>0</v>
      </c>
      <c r="DM368" s="265">
        <v>2.4279999999999999E-4</v>
      </c>
      <c r="DN368" s="265">
        <v>0</v>
      </c>
      <c r="DO368" s="265">
        <v>0</v>
      </c>
      <c r="DP368" s="265">
        <v>0</v>
      </c>
      <c r="DQ368" s="265">
        <v>0</v>
      </c>
      <c r="DR368" s="265">
        <v>1.188E-3</v>
      </c>
      <c r="DS368" s="265">
        <v>3.7636000000000002E-3</v>
      </c>
      <c r="DT368" s="265">
        <v>5.5624000000000003E-3</v>
      </c>
      <c r="DU368" s="265">
        <v>0</v>
      </c>
      <c r="DV368" s="265">
        <v>0</v>
      </c>
      <c r="DW368" s="265">
        <v>0</v>
      </c>
      <c r="DX368" s="265">
        <v>1.7408E-3</v>
      </c>
      <c r="DY368" s="265">
        <v>1.1349999999999999E-3</v>
      </c>
      <c r="DZ368" s="265">
        <v>0</v>
      </c>
      <c r="EA368" s="265">
        <v>0</v>
      </c>
      <c r="EB368" s="265">
        <v>0</v>
      </c>
      <c r="EC368" s="265">
        <v>0</v>
      </c>
      <c r="ED368" s="265">
        <v>0</v>
      </c>
      <c r="EE368" s="265">
        <v>0</v>
      </c>
      <c r="EF368" s="265">
        <v>1.4302E-3</v>
      </c>
      <c r="EG368" s="265">
        <v>0</v>
      </c>
      <c r="EH368" s="265">
        <v>0</v>
      </c>
      <c r="EI368" s="265">
        <v>1.0204E-2</v>
      </c>
      <c r="EJ368" s="265">
        <v>1.0309E-2</v>
      </c>
      <c r="EK368" s="265">
        <v>0</v>
      </c>
      <c r="EL368" s="265">
        <v>0</v>
      </c>
      <c r="EM368" s="265">
        <v>0</v>
      </c>
      <c r="EN368" s="265">
        <v>0</v>
      </c>
      <c r="EO368" s="265">
        <v>2.7473000000000001E-2</v>
      </c>
      <c r="EP368" s="265">
        <v>1.3596E-2</v>
      </c>
      <c r="EQ368" s="265">
        <v>8.0259999999999999E-4</v>
      </c>
      <c r="ER368" s="265">
        <v>7.6920000000000005E-4</v>
      </c>
      <c r="ES368" s="265">
        <v>7.6900000000000004E-4</v>
      </c>
      <c r="ET368" s="265">
        <v>8.0979999999999995E-4</v>
      </c>
      <c r="EU368" s="265">
        <v>7.5440000000000001E-4</v>
      </c>
      <c r="EV368" s="265">
        <v>4.7340000000000001E-4</v>
      </c>
      <c r="EW368" s="265">
        <v>6.022E-4</v>
      </c>
      <c r="EX368" s="265">
        <v>5.8319999999999997E-4</v>
      </c>
      <c r="EY368" s="265">
        <v>6.4820000000000003E-4</v>
      </c>
      <c r="EZ368" s="265">
        <v>1.4992E-2</v>
      </c>
      <c r="FA368" s="265">
        <v>8.696E-4</v>
      </c>
      <c r="FB368" s="265">
        <v>7.6619999999999998E-4</v>
      </c>
      <c r="FC368" s="265">
        <v>7.7099999999999998E-4</v>
      </c>
      <c r="FD368" s="265">
        <v>9.2100000000000005E-4</v>
      </c>
      <c r="FE368" s="265">
        <v>7.2840000000000003E-4</v>
      </c>
      <c r="FF368" s="265">
        <v>8.12E-4</v>
      </c>
      <c r="FG368" s="265">
        <v>9.592E-4</v>
      </c>
      <c r="FH368" s="265">
        <v>7.7640000000000001E-4</v>
      </c>
      <c r="FI368" s="265">
        <v>7.672E-4</v>
      </c>
      <c r="FJ368" s="265">
        <v>0</v>
      </c>
      <c r="FK368" s="265">
        <v>0</v>
      </c>
      <c r="FL368" s="265">
        <v>6.9071999999999996E-3</v>
      </c>
      <c r="FM368" s="265">
        <v>7.4218000000000001E-3</v>
      </c>
      <c r="FN368" s="265">
        <v>6.2728999999999993E-2</v>
      </c>
      <c r="FO368" s="265">
        <v>0.124</v>
      </c>
      <c r="FP368" s="265">
        <v>1.8491E-2</v>
      </c>
      <c r="FQ368" s="265">
        <v>8.8939000000000004E-2</v>
      </c>
      <c r="FR368" s="265">
        <v>5.6068E-2</v>
      </c>
      <c r="FS368" s="265">
        <v>5.3152999999999999E-2</v>
      </c>
      <c r="FT368" s="265">
        <v>0.13650000000000001</v>
      </c>
      <c r="FU368" s="265">
        <v>0.13825999999999999</v>
      </c>
      <c r="FV368" s="265">
        <v>5.9497000000000001E-2</v>
      </c>
      <c r="FW368" s="265">
        <v>2.4892000000000001E-2</v>
      </c>
      <c r="FX368" s="265">
        <v>9.0869000000000005E-2</v>
      </c>
      <c r="FY368" s="265">
        <v>2.2654000000000001E-2</v>
      </c>
      <c r="FZ368" s="265">
        <v>2.4892000000000001E-2</v>
      </c>
      <c r="GA368" s="265">
        <v>8.1670999999999994E-2</v>
      </c>
      <c r="GB368" s="265">
        <v>4.0452000000000002E-2</v>
      </c>
      <c r="GC368" s="265">
        <v>3.9142999999999997E-2</v>
      </c>
      <c r="GD368" s="265">
        <v>0.12978000000000001</v>
      </c>
      <c r="GE368" s="265">
        <v>7.1199999999999999E-2</v>
      </c>
      <c r="GF368" s="265">
        <v>8.6178000000000005E-2</v>
      </c>
      <c r="GG368" s="265">
        <v>3.8211000000000002E-2</v>
      </c>
      <c r="GH368" s="265">
        <v>4.5727999999999998E-2</v>
      </c>
      <c r="GI368" s="265">
        <v>3.8429999999999999E-2</v>
      </c>
      <c r="GJ368" s="265">
        <v>0.11583</v>
      </c>
      <c r="GK368" s="265">
        <v>0.1225</v>
      </c>
      <c r="GL368" s="265">
        <v>6.3488000000000003E-2</v>
      </c>
      <c r="GM368" s="265">
        <v>0.10349999999999999</v>
      </c>
      <c r="GN368" s="265">
        <v>6.1705999999999997E-2</v>
      </c>
      <c r="GO368" s="265">
        <v>0.11985999999999999</v>
      </c>
      <c r="GP368" s="265">
        <v>8.3043000000000006E-2</v>
      </c>
      <c r="GQ368" s="265">
        <v>8.5732000000000003E-2</v>
      </c>
      <c r="GR368" s="265">
        <v>8.3623000000000003E-2</v>
      </c>
      <c r="GS368" s="265">
        <v>8.8228000000000001E-2</v>
      </c>
      <c r="GT368" s="265">
        <v>8.4766999999999995E-2</v>
      </c>
      <c r="GU368" s="265">
        <v>8.5286000000000001E-2</v>
      </c>
      <c r="GV368" s="265">
        <v>8.6666000000000007E-2</v>
      </c>
      <c r="GW368" s="265">
        <v>6.3171000000000005E-2</v>
      </c>
      <c r="GX368" s="265">
        <v>0.11076</v>
      </c>
      <c r="GY368" s="265">
        <v>2.4604999999999998E-2</v>
      </c>
      <c r="GZ368" s="265">
        <v>1.8735000000000002E-2</v>
      </c>
      <c r="HA368" s="265">
        <v>0.10587000000000001</v>
      </c>
      <c r="HB368" s="265">
        <v>9.8025000000000001E-2</v>
      </c>
      <c r="HC368" s="265">
        <v>9.1997999999999996E-2</v>
      </c>
      <c r="HD368" s="265">
        <v>5.4816999999999998E-2</v>
      </c>
      <c r="HE368" s="265">
        <v>0.11065999999999999</v>
      </c>
      <c r="HF368" s="265">
        <v>4.8101999999999999E-2</v>
      </c>
      <c r="HG368" s="265">
        <v>0.11046</v>
      </c>
      <c r="HH368" s="265">
        <v>0.11029</v>
      </c>
      <c r="HI368" s="265">
        <v>0.10999</v>
      </c>
      <c r="HJ368" s="265">
        <v>6.0317999999999997E-2</v>
      </c>
      <c r="HK368" s="265">
        <v>0.13975000000000001</v>
      </c>
      <c r="HL368" s="265">
        <v>0.11577</v>
      </c>
      <c r="HM368" s="265">
        <v>8.6431999999999995E-2</v>
      </c>
      <c r="HN368" s="265">
        <v>8.5676000000000002E-2</v>
      </c>
      <c r="HO368" s="265">
        <v>8.5311999999999999E-2</v>
      </c>
      <c r="HP368" s="265">
        <v>9.1787999999999995E-2</v>
      </c>
      <c r="HQ368" s="265">
        <v>5.8512000000000002E-2</v>
      </c>
      <c r="HR368" s="265">
        <v>5.1400000000000001E-2</v>
      </c>
      <c r="HS368" s="265">
        <v>6.9596000000000005E-2</v>
      </c>
      <c r="HT368" s="265">
        <v>5.5678999999999999E-2</v>
      </c>
      <c r="HU368" s="265">
        <v>5.7431999999999997E-2</v>
      </c>
      <c r="HV368" s="265">
        <v>8.14E-2</v>
      </c>
      <c r="HW368" s="265">
        <v>3.2647000000000002E-2</v>
      </c>
      <c r="HX368" s="265">
        <v>4.6850000000000003E-2</v>
      </c>
      <c r="HY368" s="265">
        <v>2.8773E-2</v>
      </c>
      <c r="HZ368" s="265">
        <v>6.6542000000000004E-2</v>
      </c>
      <c r="IA368" s="265">
        <v>7.5828000000000007E-2</v>
      </c>
      <c r="IB368" s="265">
        <v>7.8183000000000002E-2</v>
      </c>
      <c r="IC368" s="265">
        <v>7.6612E-2</v>
      </c>
      <c r="ID368" s="265">
        <v>7.8191999999999998E-2</v>
      </c>
      <c r="IE368" s="265">
        <v>7.2133000000000003E-2</v>
      </c>
      <c r="IF368" s="265">
        <v>8.2674999999999998E-2</v>
      </c>
      <c r="IG368" s="265">
        <v>9.3798000000000006E-2</v>
      </c>
      <c r="IH368" s="265">
        <v>0.10892</v>
      </c>
      <c r="II368" s="265">
        <v>5.3841E-2</v>
      </c>
      <c r="IJ368" s="265">
        <v>5.8518000000000001E-2</v>
      </c>
      <c r="IK368" s="265">
        <v>5.8316E-2</v>
      </c>
      <c r="IL368" s="265">
        <v>9.8441000000000001E-2</v>
      </c>
      <c r="IM368" s="265">
        <v>5.9708999999999998E-2</v>
      </c>
      <c r="IN368" s="265">
        <v>4.1842999999999998E-2</v>
      </c>
      <c r="IO368" s="265">
        <v>8.5056000000000003E-3</v>
      </c>
      <c r="IP368" s="265">
        <v>9.4958000000000001E-2</v>
      </c>
      <c r="IQ368" s="265">
        <v>8.3590999999999999E-2</v>
      </c>
      <c r="IR368" s="265">
        <v>3.9788999999999998E-2</v>
      </c>
      <c r="IS368" s="265">
        <v>0.11915000000000001</v>
      </c>
      <c r="IT368" s="265">
        <v>3.3923000000000002E-2</v>
      </c>
      <c r="IU368" s="265">
        <v>9.0558E-2</v>
      </c>
      <c r="IV368" s="265">
        <v>0.13733000000000001</v>
      </c>
      <c r="IW368" s="265">
        <v>6.5721000000000002E-2</v>
      </c>
      <c r="IX368" s="265">
        <v>9.6592999999999998E-2</v>
      </c>
      <c r="IY368" s="265">
        <v>5.4234999999999998E-2</v>
      </c>
      <c r="IZ368" s="265">
        <v>5.3095999999999997E-2</v>
      </c>
      <c r="JA368" s="265">
        <v>5.4389E-2</v>
      </c>
      <c r="JB368" s="265">
        <v>5.2345999999999997E-2</v>
      </c>
      <c r="JC368" s="265">
        <v>5.8455E-2</v>
      </c>
      <c r="JD368" s="265">
        <v>5.8883999999999999E-2</v>
      </c>
      <c r="JE368" s="265">
        <v>0.10606</v>
      </c>
      <c r="JF368" s="265">
        <v>2.6662000000000002E-2</v>
      </c>
      <c r="JG368" s="265">
        <v>8.1009999999999999E-2</v>
      </c>
      <c r="JH368" s="265">
        <v>5.9938999999999999E-2</v>
      </c>
      <c r="JI368" s="265">
        <v>4.9117000000000001E-2</v>
      </c>
      <c r="JJ368" s="265">
        <v>5.1101000000000001E-2</v>
      </c>
      <c r="JK368" s="265">
        <v>6.6207000000000002E-2</v>
      </c>
      <c r="JL368" s="265">
        <v>6.7473000000000005E-2</v>
      </c>
      <c r="JM368" s="265">
        <v>0.11171</v>
      </c>
      <c r="JN368" s="265">
        <v>7.0878999999999998E-2</v>
      </c>
      <c r="JO368" s="265">
        <v>8.3400000000000002E-2</v>
      </c>
      <c r="JP368" s="265">
        <v>2.7893999999999999E-2</v>
      </c>
      <c r="JQ368" s="265">
        <v>8.3137000000000003E-2</v>
      </c>
      <c r="JR368" s="265">
        <v>6.0999999999999999E-2</v>
      </c>
      <c r="JS368" s="265">
        <v>6.2200999999999999E-2</v>
      </c>
      <c r="JT368" s="265">
        <v>1.8661000000000001E-2</v>
      </c>
      <c r="JU368" s="265">
        <v>6.6167000000000004E-2</v>
      </c>
      <c r="JV368" s="265">
        <v>6.1018999999999997E-2</v>
      </c>
      <c r="JW368" s="265">
        <v>8.6516999999999997E-2</v>
      </c>
      <c r="JX368" s="265">
        <v>8.6166999999999994E-2</v>
      </c>
      <c r="JY368" s="265">
        <v>8.2324999999999995E-2</v>
      </c>
      <c r="JZ368" s="265">
        <v>6.5492999999999996E-2</v>
      </c>
      <c r="KA368" s="265">
        <v>0.12584999999999999</v>
      </c>
      <c r="KB368" s="265">
        <v>0.17641000000000001</v>
      </c>
      <c r="KC368" s="265">
        <v>2.7018E-2</v>
      </c>
      <c r="KD368" s="265">
        <v>1.9667E-2</v>
      </c>
      <c r="KE368" s="265">
        <v>2.121E-2</v>
      </c>
      <c r="KF368" s="265">
        <v>2.3452000000000001E-2</v>
      </c>
      <c r="KG368" s="265">
        <v>2.2286E-2</v>
      </c>
      <c r="KH368" s="265">
        <v>9.5269000000000006E-2</v>
      </c>
      <c r="KI368" s="265">
        <v>5.8729000000000003E-2</v>
      </c>
      <c r="KJ368" s="265">
        <v>5.7201000000000002E-2</v>
      </c>
      <c r="KK368" s="265">
        <v>0.15189</v>
      </c>
      <c r="KL368" s="265">
        <v>0.12182999999999999</v>
      </c>
      <c r="KM368" s="265">
        <v>0.85697999999999996</v>
      </c>
      <c r="KN368" s="265">
        <v>0.77827000000000002</v>
      </c>
      <c r="KO368" s="265">
        <v>0.69088000000000005</v>
      </c>
      <c r="KP368" s="265">
        <v>5.0026605436187021E-3</v>
      </c>
      <c r="KQ368" s="265">
        <v>0.54649999999999999</v>
      </c>
      <c r="KR368" s="265">
        <v>0.49647999999999998</v>
      </c>
      <c r="KS368" s="265">
        <v>0.45738000000000001</v>
      </c>
      <c r="KT368" s="265">
        <v>0.83616216621316153</v>
      </c>
      <c r="KU368" s="265">
        <v>0.80549999999999999</v>
      </c>
      <c r="KV368" s="265">
        <v>0.88280000000000003</v>
      </c>
      <c r="KW368" s="265">
        <v>0.90705000000000002</v>
      </c>
      <c r="KX368" s="265">
        <v>0.93818999999999997</v>
      </c>
      <c r="KY368" s="265">
        <v>0.97953000000000001</v>
      </c>
      <c r="KZ368" s="265">
        <v>0.99844999999999995</v>
      </c>
      <c r="LA368" s="265">
        <v>0.95421999999999996</v>
      </c>
      <c r="LB368" s="265">
        <v>0.87312999999999996</v>
      </c>
      <c r="LC368" s="265">
        <v>1</v>
      </c>
      <c r="LD368" s="265">
        <v>0</v>
      </c>
      <c r="LE368" s="265">
        <v>0</v>
      </c>
      <c r="LF368" s="265">
        <v>0</v>
      </c>
      <c r="LG368" s="265">
        <v>0</v>
      </c>
      <c r="LH368" s="431">
        <v>6.3653918914496899E-5</v>
      </c>
      <c r="LI368" s="431">
        <v>8.1439036875963211E-5</v>
      </c>
      <c r="LJ368" s="431">
        <v>1.5751025784993544E-5</v>
      </c>
      <c r="LK368" s="431">
        <v>4.5160024455981329E-5</v>
      </c>
      <c r="LL368" s="431">
        <v>1.3352464520721696E-5</v>
      </c>
      <c r="LM368" s="431">
        <v>2.0482668332988396E-5</v>
      </c>
      <c r="LN368" s="431">
        <v>0</v>
      </c>
      <c r="LO368" s="431">
        <v>0</v>
      </c>
      <c r="LP368" s="431">
        <v>0</v>
      </c>
      <c r="LQ368" s="431">
        <v>0</v>
      </c>
      <c r="LR368" s="431">
        <v>8.6895626736804843E-5</v>
      </c>
      <c r="LS368" s="431">
        <v>5.6115721235983074E-5</v>
      </c>
      <c r="LT368" s="431">
        <v>4.2176798160653561E-5</v>
      </c>
      <c r="LU368" s="431">
        <v>2.9232967335701687E-6</v>
      </c>
      <c r="LV368" s="431">
        <v>0</v>
      </c>
      <c r="LW368" s="431">
        <v>6.809634214732796E-6</v>
      </c>
      <c r="LX368" s="431">
        <v>3.2061921956483275E-5</v>
      </c>
      <c r="LY368" s="431">
        <v>0</v>
      </c>
      <c r="LZ368" s="431">
        <v>7.2524038841947913E-5</v>
      </c>
      <c r="MA368" s="431">
        <v>5.8789006288861856E-5</v>
      </c>
      <c r="MB368" s="431">
        <v>7.2295850259251893E-5</v>
      </c>
      <c r="MC368" s="431">
        <v>3.0076458642724901E-5</v>
      </c>
      <c r="MD368" s="431">
        <v>1.6314279491780326E-5</v>
      </c>
      <c r="ME368" s="431">
        <v>9.4680552138015628E-5</v>
      </c>
      <c r="MF368" s="431">
        <v>7.8567863965872675E-5</v>
      </c>
      <c r="MG368" s="431">
        <v>6.6075190261472017E-5</v>
      </c>
      <c r="MH368" s="266"/>
      <c r="MI368" s="266"/>
      <c r="MJ368" s="266"/>
      <c r="MK368" s="266"/>
      <c r="ML368" s="266"/>
      <c r="MM368" s="266"/>
      <c r="MN368" s="266"/>
      <c r="MO368" s="266"/>
      <c r="MP368" s="266"/>
      <c r="MQ368" s="266"/>
      <c r="MR368" s="266"/>
      <c r="MS368" s="266"/>
      <c r="MT368" s="266"/>
      <c r="MU368" s="266"/>
      <c r="MV368" s="266"/>
      <c r="MW368" s="266"/>
      <c r="MX368" s="266"/>
      <c r="MY368" s="266"/>
      <c r="MZ368" s="266"/>
      <c r="NA368" s="266"/>
      <c r="NB368" s="266"/>
      <c r="NC368" s="266"/>
      <c r="ND368" s="266"/>
      <c r="NE368" s="266"/>
      <c r="NF368" s="266"/>
      <c r="NG368" s="266"/>
      <c r="NH368" s="266"/>
      <c r="NI368" s="266"/>
      <c r="NJ368" s="266"/>
      <c r="NK368" s="266"/>
      <c r="NL368" s="266"/>
      <c r="NM368" s="266"/>
      <c r="NN368" s="266"/>
      <c r="NO368" s="266"/>
      <c r="NP368" s="266"/>
      <c r="NQ368" s="266"/>
      <c r="NR368" s="266"/>
      <c r="NS368" s="266"/>
      <c r="NT368" s="266"/>
      <c r="NU368" s="266"/>
      <c r="NV368" s="266"/>
      <c r="NW368" s="266"/>
      <c r="NX368" s="266"/>
      <c r="NY368" s="266"/>
      <c r="NZ368" s="266"/>
      <c r="OA368" s="266"/>
      <c r="OB368" s="266"/>
      <c r="OC368" s="266"/>
      <c r="OD368" s="266"/>
      <c r="OE368" s="266"/>
      <c r="OF368" s="266"/>
      <c r="OG368" s="266"/>
      <c r="OH368" s="266"/>
      <c r="OI368" s="266"/>
      <c r="OJ368" s="266"/>
      <c r="OK368" s="266"/>
      <c r="OL368" s="266"/>
      <c r="OM368" s="266"/>
      <c r="ON368" s="267"/>
    </row>
    <row r="369" spans="1:404">
      <c r="A369" s="261">
        <v>744</v>
      </c>
      <c r="B369" s="265">
        <v>1.5800000000000002E-2</v>
      </c>
      <c r="C369" s="265">
        <v>1.3665E-2</v>
      </c>
      <c r="D369" s="265">
        <v>1.2496E-2</v>
      </c>
      <c r="E369" s="265">
        <v>1.2548999999999999E-2</v>
      </c>
      <c r="F369" s="265">
        <v>1.5162E-2</v>
      </c>
      <c r="G369" s="265">
        <v>1.153E-2</v>
      </c>
      <c r="H369" s="265">
        <v>4.0327000000000002E-2</v>
      </c>
      <c r="I369" s="265">
        <v>8.4986000000000006E-2</v>
      </c>
      <c r="J369" s="265">
        <v>7.5782000000000002E-2</v>
      </c>
      <c r="K369" s="265">
        <v>3.2569999999999999E-3</v>
      </c>
      <c r="L369" s="265">
        <v>3.2950000000000002E-3</v>
      </c>
      <c r="M369" s="265">
        <v>4.0860000000000002E-3</v>
      </c>
      <c r="N369" s="265">
        <v>4.2559E-2</v>
      </c>
      <c r="O369" s="265">
        <v>1.7017999999999998E-2</v>
      </c>
      <c r="P369" s="265">
        <v>1.1346E-2</v>
      </c>
      <c r="Q369" s="265">
        <v>4.9806E-3</v>
      </c>
      <c r="R369" s="265">
        <v>1.6313999999999999E-2</v>
      </c>
      <c r="S369" s="265">
        <v>7.2051000000000004E-2</v>
      </c>
      <c r="T369" s="265">
        <v>4.4616999999999997E-2</v>
      </c>
      <c r="U369" s="265">
        <v>7.5175000000000006E-2</v>
      </c>
      <c r="V369" s="265">
        <v>3.3234E-2</v>
      </c>
      <c r="W369" s="265">
        <v>1.1726E-2</v>
      </c>
      <c r="X369" s="265">
        <v>8.9984000000000001E-3</v>
      </c>
      <c r="Y369" s="265">
        <v>1.0711999999999999E-2</v>
      </c>
      <c r="Z369" s="265">
        <v>6.1532000000000002E-3</v>
      </c>
      <c r="AA369" s="265">
        <v>1.7846000000000001E-2</v>
      </c>
      <c r="AB369" s="265">
        <v>1.2765E-2</v>
      </c>
      <c r="AC369" s="265">
        <v>8.3809999999999996E-2</v>
      </c>
      <c r="AD369" s="265">
        <v>5.7113999999999998E-2</v>
      </c>
      <c r="AE369" s="265">
        <v>0</v>
      </c>
      <c r="AF369" s="265">
        <v>8.8953999999999995E-3</v>
      </c>
      <c r="AG369" s="265">
        <v>7.6775999999999997E-3</v>
      </c>
      <c r="AH369" s="265">
        <v>4.3969999999999999E-3</v>
      </c>
      <c r="AI369" s="265">
        <v>2.2778E-3</v>
      </c>
      <c r="AJ369" s="265">
        <v>4.2783999999999999E-3</v>
      </c>
      <c r="AK369" s="265">
        <v>1.5738E-3</v>
      </c>
      <c r="AL369" s="265">
        <v>2.8701999999999998E-3</v>
      </c>
      <c r="AM369" s="265">
        <v>2.1080000000000001E-3</v>
      </c>
      <c r="AN369" s="265">
        <v>2.0170000000000001E-3</v>
      </c>
      <c r="AO369" s="265">
        <v>2.078E-3</v>
      </c>
      <c r="AP369" s="265">
        <v>0</v>
      </c>
      <c r="AQ369" s="265">
        <v>1.3372E-3</v>
      </c>
      <c r="AR369" s="265">
        <v>2.8904E-3</v>
      </c>
      <c r="AS369" s="265">
        <v>0</v>
      </c>
      <c r="AT369" s="265">
        <v>1.8594E-3</v>
      </c>
      <c r="AU369" s="265">
        <v>7.1650000000000004E-3</v>
      </c>
      <c r="AV369" s="265">
        <v>5.5934000000000001E-3</v>
      </c>
      <c r="AW369" s="265">
        <v>0</v>
      </c>
      <c r="AX369" s="265">
        <v>4.6367999999999999E-3</v>
      </c>
      <c r="AY369" s="265">
        <v>0</v>
      </c>
      <c r="AZ369" s="265">
        <v>0</v>
      </c>
      <c r="BA369" s="265">
        <v>4.2918000000000001E-3</v>
      </c>
      <c r="BB369" s="265">
        <v>4.2918000000000001E-3</v>
      </c>
      <c r="BC369" s="265">
        <v>4.2877999999999996E-3</v>
      </c>
      <c r="BD369" s="265">
        <v>4.2918000000000001E-3</v>
      </c>
      <c r="BE369" s="265">
        <v>2.8802999999999999E-2</v>
      </c>
      <c r="BF369" s="265">
        <v>2.5451999999999999E-2</v>
      </c>
      <c r="BG369" s="265">
        <v>0.14161000000000001</v>
      </c>
      <c r="BH369" s="265">
        <v>0.13572999999999999</v>
      </c>
      <c r="BI369" s="265">
        <v>0.36041000000000001</v>
      </c>
      <c r="BJ369" s="265">
        <v>0.32799</v>
      </c>
      <c r="BK369" s="265">
        <v>6.4935000000000007E-2</v>
      </c>
      <c r="BL369" s="265">
        <v>0.15421000000000001</v>
      </c>
      <c r="BM369" s="265">
        <v>8.5365999999999997E-2</v>
      </c>
      <c r="BN369" s="265">
        <v>0.16858000000000001</v>
      </c>
      <c r="BO369" s="265">
        <v>0.15714</v>
      </c>
      <c r="BP369" s="265">
        <v>1.2109999999999999E-2</v>
      </c>
      <c r="BQ369" s="265">
        <v>0.10839</v>
      </c>
      <c r="BR369" s="265">
        <v>0.14260999999999999</v>
      </c>
      <c r="BS369" s="265">
        <v>0.10397000000000001</v>
      </c>
      <c r="BT369" s="265">
        <v>0.11323999999999999</v>
      </c>
      <c r="BU369" s="265">
        <v>8.0636000000000006E-3</v>
      </c>
      <c r="BV369" s="265">
        <v>2.2455999999999999E-3</v>
      </c>
      <c r="BW369" s="265">
        <v>1.5077E-2</v>
      </c>
      <c r="BX369" s="265">
        <v>6.5068000000000001E-3</v>
      </c>
      <c r="BY369" s="265">
        <v>0.93462999999999996</v>
      </c>
      <c r="BZ369" s="265">
        <v>0.93652000000000002</v>
      </c>
      <c r="CA369" s="265">
        <v>0.87</v>
      </c>
      <c r="CB369" s="265">
        <v>0.99268999999999996</v>
      </c>
      <c r="CC369" s="265">
        <v>0.94025999999999998</v>
      </c>
      <c r="CD369" s="265">
        <v>0.92862999999999996</v>
      </c>
      <c r="CE369" s="265">
        <v>0.87570000000000003</v>
      </c>
      <c r="CF369" s="265">
        <v>0.93706</v>
      </c>
      <c r="CG369" s="265">
        <v>0.53064999999999996</v>
      </c>
      <c r="CH369" s="265">
        <v>0.90341000000000005</v>
      </c>
      <c r="CI369" s="265">
        <v>0.92113</v>
      </c>
      <c r="CJ369" s="265">
        <v>0.91771999999999998</v>
      </c>
      <c r="CK369" s="265">
        <v>0.58613999999999999</v>
      </c>
      <c r="CL369" s="265">
        <v>0.98384000000000005</v>
      </c>
      <c r="CM369" s="265">
        <v>1.2756E-2</v>
      </c>
      <c r="CN369" s="265">
        <v>1.0101000000000001E-2</v>
      </c>
      <c r="CO369" s="265">
        <v>2.0046999999999999E-2</v>
      </c>
      <c r="CP369" s="265">
        <v>1.2135999999999999E-2</v>
      </c>
      <c r="CQ369" s="265">
        <v>1.1559E-2</v>
      </c>
      <c r="CR369" s="265">
        <v>0.01</v>
      </c>
      <c r="CS369" s="265">
        <v>1.0204E-2</v>
      </c>
      <c r="CT369" s="265">
        <v>1.0309E-2</v>
      </c>
      <c r="CU369" s="265">
        <v>0.01</v>
      </c>
      <c r="CV369" s="265">
        <v>1.8008E-2</v>
      </c>
      <c r="CW369" s="265">
        <v>1.2121E-2</v>
      </c>
      <c r="CX369" s="265">
        <v>1.0309E-2</v>
      </c>
      <c r="CY369" s="265">
        <v>1.0309E-2</v>
      </c>
      <c r="CZ369" s="265">
        <v>3.6608000000000002E-2</v>
      </c>
      <c r="DA369" s="265">
        <v>1.9569E-2</v>
      </c>
      <c r="DB369" s="265">
        <v>0</v>
      </c>
      <c r="DC369" s="265">
        <v>0</v>
      </c>
      <c r="DD369" s="265">
        <v>0</v>
      </c>
      <c r="DE369" s="265">
        <v>1.0309E-2</v>
      </c>
      <c r="DF369" s="265">
        <v>1.9039999999999999E-4</v>
      </c>
      <c r="DG369" s="265">
        <v>1.9379999999999999E-4</v>
      </c>
      <c r="DH369" s="265">
        <v>1.0408000000000001E-2</v>
      </c>
      <c r="DI369" s="265">
        <v>0</v>
      </c>
      <c r="DJ369" s="265">
        <v>0</v>
      </c>
      <c r="DK369" s="265">
        <v>0</v>
      </c>
      <c r="DL369" s="265">
        <v>0</v>
      </c>
      <c r="DM369" s="265">
        <v>2.164E-4</v>
      </c>
      <c r="DN369" s="265">
        <v>0</v>
      </c>
      <c r="DO369" s="265">
        <v>0</v>
      </c>
      <c r="DP369" s="265">
        <v>0</v>
      </c>
      <c r="DQ369" s="265">
        <v>0</v>
      </c>
      <c r="DR369" s="265">
        <v>1.2650000000000001E-3</v>
      </c>
      <c r="DS369" s="265">
        <v>3.6107999999999999E-3</v>
      </c>
      <c r="DT369" s="265">
        <v>5.7672000000000001E-3</v>
      </c>
      <c r="DU369" s="265">
        <v>0</v>
      </c>
      <c r="DV369" s="265">
        <v>0</v>
      </c>
      <c r="DW369" s="265">
        <v>0</v>
      </c>
      <c r="DX369" s="265">
        <v>1.7933999999999999E-3</v>
      </c>
      <c r="DY369" s="265">
        <v>9.3999999999999997E-4</v>
      </c>
      <c r="DZ369" s="265">
        <v>0</v>
      </c>
      <c r="EA369" s="265">
        <v>0</v>
      </c>
      <c r="EB369" s="265">
        <v>0</v>
      </c>
      <c r="EC369" s="265">
        <v>0</v>
      </c>
      <c r="ED369" s="265">
        <v>0</v>
      </c>
      <c r="EE369" s="265">
        <v>0</v>
      </c>
      <c r="EF369" s="265">
        <v>1.4706000000000001E-3</v>
      </c>
      <c r="EG369" s="265">
        <v>0</v>
      </c>
      <c r="EH369" s="265">
        <v>0</v>
      </c>
      <c r="EI369" s="265">
        <v>1.0204E-2</v>
      </c>
      <c r="EJ369" s="265">
        <v>1.0309E-2</v>
      </c>
      <c r="EK369" s="265">
        <v>0</v>
      </c>
      <c r="EL369" s="265">
        <v>0</v>
      </c>
      <c r="EM369" s="265">
        <v>0</v>
      </c>
      <c r="EN369" s="265">
        <v>0</v>
      </c>
      <c r="EO369" s="265">
        <v>2.6831000000000001E-2</v>
      </c>
      <c r="EP369" s="265">
        <v>1.3238E-2</v>
      </c>
      <c r="EQ369" s="265">
        <v>8.2680000000000004E-4</v>
      </c>
      <c r="ER369" s="265">
        <v>7.3459999999999997E-4</v>
      </c>
      <c r="ES369" s="265">
        <v>7.7899999999999996E-4</v>
      </c>
      <c r="ET369" s="265">
        <v>7.6940000000000005E-4</v>
      </c>
      <c r="EU369" s="265">
        <v>7.1120000000000005E-4</v>
      </c>
      <c r="EV369" s="265">
        <v>5.1820000000000002E-4</v>
      </c>
      <c r="EW369" s="265">
        <v>5.4659999999999995E-4</v>
      </c>
      <c r="EX369" s="265">
        <v>5.9960000000000005E-4</v>
      </c>
      <c r="EY369" s="265">
        <v>6.1359999999999995E-4</v>
      </c>
      <c r="EZ369" s="265">
        <v>1.4599000000000001E-2</v>
      </c>
      <c r="FA369" s="265">
        <v>8.7080000000000002E-4</v>
      </c>
      <c r="FB369" s="265">
        <v>7.5860000000000001E-4</v>
      </c>
      <c r="FC369" s="265">
        <v>7.6999999999999996E-4</v>
      </c>
      <c r="FD369" s="265">
        <v>9.0899999999999998E-4</v>
      </c>
      <c r="FE369" s="265">
        <v>7.1719999999999998E-4</v>
      </c>
      <c r="FF369" s="265">
        <v>8.0000000000000004E-4</v>
      </c>
      <c r="FG369" s="265">
        <v>9.3559999999999997E-4</v>
      </c>
      <c r="FH369" s="265">
        <v>7.7320000000000004E-4</v>
      </c>
      <c r="FI369" s="265">
        <v>7.5060000000000003E-4</v>
      </c>
      <c r="FJ369" s="265">
        <v>0</v>
      </c>
      <c r="FK369" s="265">
        <v>0</v>
      </c>
      <c r="FL369" s="265">
        <v>6.7635999999999998E-3</v>
      </c>
      <c r="FM369" s="265">
        <v>7.1884000000000002E-3</v>
      </c>
      <c r="FN369" s="265">
        <v>6.1241999999999998E-2</v>
      </c>
      <c r="FO369" s="265">
        <v>0.122</v>
      </c>
      <c r="FP369" s="265">
        <v>1.7541000000000001E-2</v>
      </c>
      <c r="FQ369" s="265">
        <v>8.6268999999999998E-2</v>
      </c>
      <c r="FR369" s="265">
        <v>5.4203000000000001E-2</v>
      </c>
      <c r="FS369" s="265">
        <v>5.1447E-2</v>
      </c>
      <c r="FT369" s="265">
        <v>0.13184000000000001</v>
      </c>
      <c r="FU369" s="265">
        <v>0.13419</v>
      </c>
      <c r="FV369" s="265">
        <v>5.851E-2</v>
      </c>
      <c r="FW369" s="265">
        <v>2.4244999999999999E-2</v>
      </c>
      <c r="FX369" s="265">
        <v>8.8357000000000005E-2</v>
      </c>
      <c r="FY369" s="265">
        <v>2.2082000000000001E-2</v>
      </c>
      <c r="FZ369" s="265">
        <v>2.4244999999999999E-2</v>
      </c>
      <c r="GA369" s="265">
        <v>7.9305E-2</v>
      </c>
      <c r="GB369" s="265">
        <v>3.9493E-2</v>
      </c>
      <c r="GC369" s="265">
        <v>3.7941999999999997E-2</v>
      </c>
      <c r="GD369" s="265">
        <v>0.12604000000000001</v>
      </c>
      <c r="GE369" s="265">
        <v>6.9044999999999995E-2</v>
      </c>
      <c r="GF369" s="265">
        <v>8.4029999999999994E-2</v>
      </c>
      <c r="GG369" s="265">
        <v>3.7215999999999999E-2</v>
      </c>
      <c r="GH369" s="265">
        <v>4.4561999999999997E-2</v>
      </c>
      <c r="GI369" s="265">
        <v>3.7534999999999999E-2</v>
      </c>
      <c r="GJ369" s="265">
        <v>0.11255999999999999</v>
      </c>
      <c r="GK369" s="265">
        <v>0.11887</v>
      </c>
      <c r="GL369" s="265">
        <v>6.182E-2</v>
      </c>
      <c r="GM369" s="265">
        <v>0.10034999999999999</v>
      </c>
      <c r="GN369" s="265">
        <v>5.9993999999999999E-2</v>
      </c>
      <c r="GO369" s="265">
        <v>0.11743000000000001</v>
      </c>
      <c r="GP369" s="265">
        <v>8.0613000000000004E-2</v>
      </c>
      <c r="GQ369" s="265">
        <v>8.3281999999999995E-2</v>
      </c>
      <c r="GR369" s="265">
        <v>8.1758999999999998E-2</v>
      </c>
      <c r="GS369" s="265">
        <v>8.5780999999999996E-2</v>
      </c>
      <c r="GT369" s="265">
        <v>8.2309999999999994E-2</v>
      </c>
      <c r="GU369" s="265">
        <v>8.2833000000000004E-2</v>
      </c>
      <c r="GV369" s="265">
        <v>8.4241999999999997E-2</v>
      </c>
      <c r="GW369" s="265">
        <v>6.1276999999999998E-2</v>
      </c>
      <c r="GX369" s="265">
        <v>0.10763</v>
      </c>
      <c r="GY369" s="265">
        <v>2.4153000000000001E-2</v>
      </c>
      <c r="GZ369" s="265">
        <v>1.8238999999999998E-2</v>
      </c>
      <c r="HA369" s="265">
        <v>0.10296</v>
      </c>
      <c r="HB369" s="265">
        <v>9.6052999999999999E-2</v>
      </c>
      <c r="HC369" s="265">
        <v>8.9762999999999996E-2</v>
      </c>
      <c r="HD369" s="265">
        <v>5.3745000000000001E-2</v>
      </c>
      <c r="HE369" s="265">
        <v>0.10743999999999999</v>
      </c>
      <c r="HF369" s="265">
        <v>4.6809000000000003E-2</v>
      </c>
      <c r="HG369" s="265">
        <v>0.10727</v>
      </c>
      <c r="HH369" s="265">
        <v>0.10704</v>
      </c>
      <c r="HI369" s="265">
        <v>0.10677</v>
      </c>
      <c r="HJ369" s="265">
        <v>5.9382999999999998E-2</v>
      </c>
      <c r="HK369" s="265">
        <v>0.13600999999999999</v>
      </c>
      <c r="HL369" s="265">
        <v>0.11255999999999999</v>
      </c>
      <c r="HM369" s="265">
        <v>8.4255999999999998E-2</v>
      </c>
      <c r="HN369" s="265">
        <v>8.3646999999999999E-2</v>
      </c>
      <c r="HO369" s="265">
        <v>8.319E-2</v>
      </c>
      <c r="HP369" s="265">
        <v>8.9371999999999993E-2</v>
      </c>
      <c r="HQ369" s="265">
        <v>5.6798000000000001E-2</v>
      </c>
      <c r="HR369" s="265">
        <v>4.9987999999999998E-2</v>
      </c>
      <c r="HS369" s="265">
        <v>6.7746000000000001E-2</v>
      </c>
      <c r="HT369" s="265">
        <v>5.4989000000000003E-2</v>
      </c>
      <c r="HU369" s="265">
        <v>5.6229000000000001E-2</v>
      </c>
      <c r="HV369" s="265">
        <v>7.9134999999999997E-2</v>
      </c>
      <c r="HW369" s="265">
        <v>3.1869000000000001E-2</v>
      </c>
      <c r="HX369" s="265">
        <v>4.5835000000000001E-2</v>
      </c>
      <c r="HY369" s="265">
        <v>2.7989E-2</v>
      </c>
      <c r="HZ369" s="265">
        <v>6.5169000000000005E-2</v>
      </c>
      <c r="IA369" s="265">
        <v>7.3763999999999996E-2</v>
      </c>
      <c r="IB369" s="265">
        <v>7.6046000000000002E-2</v>
      </c>
      <c r="IC369" s="265">
        <v>7.4652999999999997E-2</v>
      </c>
      <c r="ID369" s="265">
        <v>7.6105000000000006E-2</v>
      </c>
      <c r="IE369" s="265">
        <v>7.0420999999999997E-2</v>
      </c>
      <c r="IF369" s="265">
        <v>8.1096000000000001E-2</v>
      </c>
      <c r="IG369" s="265">
        <v>9.1175999999999993E-2</v>
      </c>
      <c r="IH369" s="265">
        <v>0.10546999999999999</v>
      </c>
      <c r="II369" s="265">
        <v>5.2395999999999998E-2</v>
      </c>
      <c r="IJ369" s="265">
        <v>5.6807999999999997E-2</v>
      </c>
      <c r="IK369" s="265">
        <v>5.6392999999999999E-2</v>
      </c>
      <c r="IL369" s="265">
        <v>9.5517000000000005E-2</v>
      </c>
      <c r="IM369" s="265">
        <v>5.8146999999999997E-2</v>
      </c>
      <c r="IN369" s="265">
        <v>4.1256000000000001E-2</v>
      </c>
      <c r="IO369" s="265">
        <v>8.2757999999999998E-3</v>
      </c>
      <c r="IP369" s="265">
        <v>9.2386999999999997E-2</v>
      </c>
      <c r="IQ369" s="265">
        <v>8.1197000000000005E-2</v>
      </c>
      <c r="IR369" s="265">
        <v>3.8925000000000001E-2</v>
      </c>
      <c r="IS369" s="265">
        <v>0.11564000000000001</v>
      </c>
      <c r="IT369" s="265">
        <v>3.3307000000000003E-2</v>
      </c>
      <c r="IU369" s="265">
        <v>8.8077000000000003E-2</v>
      </c>
      <c r="IV369" s="265">
        <v>0.13328000000000001</v>
      </c>
      <c r="IW369" s="265">
        <v>6.3838000000000006E-2</v>
      </c>
      <c r="IX369" s="265">
        <v>9.4812999999999995E-2</v>
      </c>
      <c r="IY369" s="265">
        <v>5.2821E-2</v>
      </c>
      <c r="IZ369" s="265">
        <v>5.1756999999999997E-2</v>
      </c>
      <c r="JA369" s="265">
        <v>5.3009000000000001E-2</v>
      </c>
      <c r="JB369" s="265">
        <v>5.1008999999999999E-2</v>
      </c>
      <c r="JC369" s="265">
        <v>5.7023999999999998E-2</v>
      </c>
      <c r="JD369" s="265">
        <v>5.7361000000000002E-2</v>
      </c>
      <c r="JE369" s="265">
        <v>0.10315000000000001</v>
      </c>
      <c r="JF369" s="265">
        <v>2.6002000000000001E-2</v>
      </c>
      <c r="JG369" s="265">
        <v>7.8872999999999999E-2</v>
      </c>
      <c r="JH369" s="265">
        <v>5.8257000000000003E-2</v>
      </c>
      <c r="JI369" s="265">
        <v>4.7987000000000002E-2</v>
      </c>
      <c r="JJ369" s="265">
        <v>4.9889000000000003E-2</v>
      </c>
      <c r="JK369" s="265">
        <v>6.4676999999999998E-2</v>
      </c>
      <c r="JL369" s="265">
        <v>6.5880999999999995E-2</v>
      </c>
      <c r="JM369" s="265">
        <v>0.10947999999999999</v>
      </c>
      <c r="JN369" s="265">
        <v>6.9519999999999998E-2</v>
      </c>
      <c r="JO369" s="265">
        <v>8.1017000000000006E-2</v>
      </c>
      <c r="JP369" s="265">
        <v>2.6921E-2</v>
      </c>
      <c r="JQ369" s="265">
        <v>8.0781000000000006E-2</v>
      </c>
      <c r="JR369" s="265">
        <v>5.8326999999999997E-2</v>
      </c>
      <c r="JS369" s="265">
        <v>6.0588000000000003E-2</v>
      </c>
      <c r="JT369" s="265">
        <v>1.8147E-2</v>
      </c>
      <c r="JU369" s="265">
        <v>6.4404000000000003E-2</v>
      </c>
      <c r="JV369" s="265">
        <v>5.9652999999999998E-2</v>
      </c>
      <c r="JW369" s="265">
        <v>8.3035999999999999E-2</v>
      </c>
      <c r="JX369" s="265">
        <v>8.3548999999999998E-2</v>
      </c>
      <c r="JY369" s="265">
        <v>7.9967999999999997E-2</v>
      </c>
      <c r="JZ369" s="265">
        <v>6.6316E-2</v>
      </c>
      <c r="KA369" s="265">
        <v>0.12232999999999999</v>
      </c>
      <c r="KB369" s="265">
        <v>0.17155999999999999</v>
      </c>
      <c r="KC369" s="265">
        <v>2.6261E-2</v>
      </c>
      <c r="KD369" s="265">
        <v>1.9147999999999998E-2</v>
      </c>
      <c r="KE369" s="265">
        <v>2.0624E-2</v>
      </c>
      <c r="KF369" s="265">
        <v>2.2776999999999999E-2</v>
      </c>
      <c r="KG369" s="265">
        <v>2.1652999999999999E-2</v>
      </c>
      <c r="KH369" s="265">
        <v>9.3190999999999996E-2</v>
      </c>
      <c r="KI369" s="265">
        <v>5.6915E-2</v>
      </c>
      <c r="KJ369" s="265">
        <v>5.5440000000000003E-2</v>
      </c>
      <c r="KK369" s="265">
        <v>0.14767</v>
      </c>
      <c r="KL369" s="265">
        <v>0.11799999999999999</v>
      </c>
      <c r="KM369" s="265">
        <v>0.84304999999999997</v>
      </c>
      <c r="KN369" s="265">
        <v>0.76568000000000003</v>
      </c>
      <c r="KO369" s="265">
        <v>0.67974999999999997</v>
      </c>
      <c r="KP369" s="265">
        <v>4.8975159840901209E-3</v>
      </c>
      <c r="KQ369" s="265">
        <v>0.53776000000000002</v>
      </c>
      <c r="KR369" s="265">
        <v>0.48857</v>
      </c>
      <c r="KS369" s="265">
        <v>0.4501</v>
      </c>
      <c r="KT369" s="265">
        <v>0.82875648605004959</v>
      </c>
      <c r="KU369" s="265">
        <v>0.81057000000000001</v>
      </c>
      <c r="KV369" s="265">
        <v>0.88607000000000002</v>
      </c>
      <c r="KW369" s="265">
        <v>0.90971000000000002</v>
      </c>
      <c r="KX369" s="265">
        <v>0.94005000000000005</v>
      </c>
      <c r="KY369" s="265">
        <v>0.98026000000000002</v>
      </c>
      <c r="KZ369" s="265">
        <v>0.99829000000000001</v>
      </c>
      <c r="LA369" s="265">
        <v>0.95340999999999998</v>
      </c>
      <c r="LB369" s="265">
        <v>0.87190000000000001</v>
      </c>
      <c r="LC369" s="265">
        <v>1</v>
      </c>
      <c r="LD369" s="265">
        <v>0</v>
      </c>
      <c r="LE369" s="265">
        <v>0</v>
      </c>
      <c r="LF369" s="265">
        <v>0</v>
      </c>
      <c r="LG369" s="265">
        <v>0</v>
      </c>
      <c r="LH369" s="431">
        <v>5.4778010962763801E-5</v>
      </c>
      <c r="LI369" s="431">
        <v>8.0723853898234665E-5</v>
      </c>
      <c r="LJ369" s="431">
        <v>2.0095765648875386E-5</v>
      </c>
      <c r="LK369" s="431">
        <v>4.1034094465430826E-5</v>
      </c>
      <c r="LL369" s="431">
        <v>5.0717203521344345E-6</v>
      </c>
      <c r="LM369" s="431">
        <v>1.0360425221733749E-5</v>
      </c>
      <c r="LN369" s="431">
        <v>0</v>
      </c>
      <c r="LO369" s="431">
        <v>0</v>
      </c>
      <c r="LP369" s="431">
        <v>0</v>
      </c>
      <c r="LQ369" s="431">
        <v>0</v>
      </c>
      <c r="LR369" s="431">
        <v>8.5336789197754115E-5</v>
      </c>
      <c r="LS369" s="431">
        <v>4.9734484491636977E-5</v>
      </c>
      <c r="LT369" s="431">
        <v>3.9957685658009723E-5</v>
      </c>
      <c r="LU369" s="431">
        <v>3.3941435049200663E-6</v>
      </c>
      <c r="LV369" s="431">
        <v>9.0252501649956685E-7</v>
      </c>
      <c r="LW369" s="431">
        <v>0</v>
      </c>
      <c r="LX369" s="431">
        <v>2.8983446100028232E-5</v>
      </c>
      <c r="LY369" s="431">
        <v>0</v>
      </c>
      <c r="LZ369" s="431">
        <v>6.6142136347480118E-5</v>
      </c>
      <c r="MA369" s="431">
        <v>5.6317039707209915E-5</v>
      </c>
      <c r="MB369" s="431">
        <v>6.0303238569758832E-5</v>
      </c>
      <c r="MC369" s="431">
        <v>2.7487749321153387E-5</v>
      </c>
      <c r="MD369" s="431">
        <v>1.6032267012633383E-5</v>
      </c>
      <c r="ME369" s="431">
        <v>9.1378766228444874E-5</v>
      </c>
      <c r="MF369" s="431">
        <v>7.9410121543332934E-5</v>
      </c>
      <c r="MG369" s="431">
        <v>6.7757457145489752E-5</v>
      </c>
      <c r="MH369" s="266"/>
      <c r="MI369" s="266"/>
      <c r="MJ369" s="266"/>
      <c r="MK369" s="266"/>
      <c r="ML369" s="266"/>
      <c r="MM369" s="266"/>
      <c r="MN369" s="266"/>
      <c r="MO369" s="266"/>
      <c r="MP369" s="266"/>
      <c r="MQ369" s="266"/>
      <c r="MR369" s="266"/>
      <c r="MS369" s="266"/>
      <c r="MT369" s="266"/>
      <c r="MU369" s="266"/>
      <c r="MV369" s="266"/>
      <c r="MW369" s="266"/>
      <c r="MX369" s="266"/>
      <c r="MY369" s="266"/>
      <c r="MZ369" s="266"/>
      <c r="NA369" s="266"/>
      <c r="NB369" s="266"/>
      <c r="NC369" s="266"/>
      <c r="ND369" s="266"/>
      <c r="NE369" s="266"/>
      <c r="NF369" s="266"/>
      <c r="NG369" s="266"/>
      <c r="NH369" s="266"/>
      <c r="NI369" s="266"/>
      <c r="NJ369" s="266"/>
      <c r="NK369" s="266"/>
      <c r="NL369" s="266"/>
      <c r="NM369" s="266"/>
      <c r="NN369" s="266"/>
      <c r="NO369" s="266"/>
      <c r="NP369" s="266"/>
      <c r="NQ369" s="266"/>
      <c r="NR369" s="266"/>
      <c r="NS369" s="266"/>
      <c r="NT369" s="266"/>
      <c r="NU369" s="266"/>
      <c r="NV369" s="266"/>
      <c r="NW369" s="266"/>
      <c r="NX369" s="266"/>
      <c r="NY369" s="266"/>
      <c r="NZ369" s="266"/>
      <c r="OA369" s="266"/>
      <c r="OB369" s="266"/>
      <c r="OC369" s="266"/>
      <c r="OD369" s="266"/>
      <c r="OE369" s="266"/>
      <c r="OF369" s="266"/>
      <c r="OG369" s="266"/>
      <c r="OH369" s="266"/>
      <c r="OI369" s="266"/>
      <c r="OJ369" s="266"/>
      <c r="OK369" s="266"/>
      <c r="OL369" s="266"/>
      <c r="OM369" s="266"/>
      <c r="ON369" s="267"/>
    </row>
    <row r="370" spans="1:404">
      <c r="A370" s="261">
        <v>745</v>
      </c>
      <c r="B370" s="265">
        <v>1.5571E-2</v>
      </c>
      <c r="C370" s="265">
        <v>1.3436E-2</v>
      </c>
      <c r="D370" s="265">
        <v>1.2245000000000001E-2</v>
      </c>
      <c r="E370" s="265">
        <v>1.2219000000000001E-2</v>
      </c>
      <c r="F370" s="265">
        <v>1.4966E-2</v>
      </c>
      <c r="G370" s="265">
        <v>1.1346E-2</v>
      </c>
      <c r="H370" s="265">
        <v>3.9647000000000002E-2</v>
      </c>
      <c r="I370" s="265">
        <v>8.3578E-2</v>
      </c>
      <c r="J370" s="265">
        <v>7.4494000000000005E-2</v>
      </c>
      <c r="K370" s="265">
        <v>3.2569999999999999E-3</v>
      </c>
      <c r="L370" s="265">
        <v>3.2950000000000002E-3</v>
      </c>
      <c r="M370" s="265">
        <v>4.0860000000000002E-3</v>
      </c>
      <c r="N370" s="265">
        <v>4.0897000000000003E-2</v>
      </c>
      <c r="O370" s="265">
        <v>1.6348000000000001E-2</v>
      </c>
      <c r="P370" s="265">
        <v>1.1436999999999999E-2</v>
      </c>
      <c r="Q370" s="265">
        <v>4.8040000000000001E-3</v>
      </c>
      <c r="R370" s="265">
        <v>1.6250000000000001E-2</v>
      </c>
      <c r="S370" s="265">
        <v>6.8930000000000005E-2</v>
      </c>
      <c r="T370" s="265">
        <v>4.3928000000000002E-2</v>
      </c>
      <c r="U370" s="265">
        <v>7.6504000000000003E-2</v>
      </c>
      <c r="V370" s="265">
        <v>3.2667000000000002E-2</v>
      </c>
      <c r="W370" s="265">
        <v>1.1526E-2</v>
      </c>
      <c r="X370" s="265">
        <v>9.2879999999999994E-3</v>
      </c>
      <c r="Y370" s="265">
        <v>9.6319999999999999E-3</v>
      </c>
      <c r="Z370" s="265">
        <v>5.4710000000000002E-3</v>
      </c>
      <c r="AA370" s="265">
        <v>1.7822999999999999E-2</v>
      </c>
      <c r="AB370" s="265">
        <v>1.3285999999999999E-2</v>
      </c>
      <c r="AC370" s="265">
        <v>8.1629999999999994E-2</v>
      </c>
      <c r="AD370" s="265">
        <v>5.5959000000000002E-2</v>
      </c>
      <c r="AE370" s="265">
        <v>0</v>
      </c>
      <c r="AF370" s="265">
        <v>9.9699999999999997E-3</v>
      </c>
      <c r="AG370" s="265">
        <v>7.1339999999999997E-3</v>
      </c>
      <c r="AH370" s="265">
        <v>3.7469999999999999E-3</v>
      </c>
      <c r="AI370" s="265">
        <v>2.176E-3</v>
      </c>
      <c r="AJ370" s="265">
        <v>5.3480000000000003E-3</v>
      </c>
      <c r="AK370" s="265">
        <v>1.719E-3</v>
      </c>
      <c r="AL370" s="265">
        <v>2.8319999999999999E-3</v>
      </c>
      <c r="AM370" s="265">
        <v>2.6350000000000002E-3</v>
      </c>
      <c r="AN370" s="265">
        <v>2.153E-3</v>
      </c>
      <c r="AO370" s="265">
        <v>1.9170000000000001E-3</v>
      </c>
      <c r="AP370" s="265">
        <v>0</v>
      </c>
      <c r="AQ370" s="265">
        <v>1.2489999999999999E-3</v>
      </c>
      <c r="AR370" s="265">
        <v>2.9390000000000002E-3</v>
      </c>
      <c r="AS370" s="265">
        <v>0</v>
      </c>
      <c r="AT370" s="265">
        <v>1.9949999999999998E-3</v>
      </c>
      <c r="AU370" s="265">
        <v>7.2030000000000002E-3</v>
      </c>
      <c r="AV370" s="265">
        <v>5.7450000000000001E-3</v>
      </c>
      <c r="AW370" s="265">
        <v>0</v>
      </c>
      <c r="AX370" s="265">
        <v>5.7959999999999999E-3</v>
      </c>
      <c r="AY370" s="265">
        <v>0</v>
      </c>
      <c r="AZ370" s="265">
        <v>0</v>
      </c>
      <c r="BA370" s="265">
        <v>4.3639999999999998E-3</v>
      </c>
      <c r="BB370" s="265">
        <v>4.3639999999999998E-3</v>
      </c>
      <c r="BC370" s="265">
        <v>4.3600000000000002E-3</v>
      </c>
      <c r="BD370" s="265">
        <v>4.3639999999999998E-3</v>
      </c>
      <c r="BE370" s="265">
        <v>2.9066999999999999E-2</v>
      </c>
      <c r="BF370" s="265">
        <v>2.5876E-2</v>
      </c>
      <c r="BG370" s="265">
        <v>0.14219999999999999</v>
      </c>
      <c r="BH370" s="265">
        <v>0.13716999999999999</v>
      </c>
      <c r="BI370" s="265">
        <v>0.35942000000000002</v>
      </c>
      <c r="BJ370" s="265">
        <v>0.32797999999999999</v>
      </c>
      <c r="BK370" s="265">
        <v>6.4935000000000007E-2</v>
      </c>
      <c r="BL370" s="265">
        <v>0.15457000000000001</v>
      </c>
      <c r="BM370" s="265">
        <v>8.5365999999999997E-2</v>
      </c>
      <c r="BN370" s="265">
        <v>0.17582999999999999</v>
      </c>
      <c r="BO370" s="265">
        <v>0.15714</v>
      </c>
      <c r="BP370" s="265">
        <v>1.2102999999999999E-2</v>
      </c>
      <c r="BQ370" s="265">
        <v>0.10815</v>
      </c>
      <c r="BR370" s="265">
        <v>0.14182</v>
      </c>
      <c r="BS370" s="265">
        <v>0.10323</v>
      </c>
      <c r="BT370" s="265">
        <v>0.11039</v>
      </c>
      <c r="BU370" s="265">
        <v>7.626E-3</v>
      </c>
      <c r="BV370" s="265">
        <v>1.707E-3</v>
      </c>
      <c r="BW370" s="265">
        <v>1.5441E-2</v>
      </c>
      <c r="BX370" s="265">
        <v>6.8789999999999997E-3</v>
      </c>
      <c r="BY370" s="265">
        <v>0.93815999999999999</v>
      </c>
      <c r="BZ370" s="265">
        <v>0.93903999999999999</v>
      </c>
      <c r="CA370" s="265">
        <v>0.87</v>
      </c>
      <c r="CB370" s="265">
        <v>0.99348000000000003</v>
      </c>
      <c r="CC370" s="265">
        <v>0.93784000000000001</v>
      </c>
      <c r="CD370" s="265">
        <v>0.93042999999999998</v>
      </c>
      <c r="CE370" s="265">
        <v>0.87897999999999998</v>
      </c>
      <c r="CF370" s="265">
        <v>0.93942999999999999</v>
      </c>
      <c r="CG370" s="265">
        <v>0.53593999999999997</v>
      </c>
      <c r="CH370" s="265">
        <v>0.90593000000000001</v>
      </c>
      <c r="CI370" s="265">
        <v>0.92344999999999999</v>
      </c>
      <c r="CJ370" s="265">
        <v>0.92088999999999999</v>
      </c>
      <c r="CK370" s="265">
        <v>0.59160000000000001</v>
      </c>
      <c r="CL370" s="265">
        <v>0.98817999999999995</v>
      </c>
      <c r="CM370" s="265">
        <v>1.2695E-2</v>
      </c>
      <c r="CN370" s="265">
        <v>1.0101000000000001E-2</v>
      </c>
      <c r="CO370" s="265">
        <v>1.9729E-2</v>
      </c>
      <c r="CP370" s="265">
        <v>1.1475000000000001E-2</v>
      </c>
      <c r="CQ370" s="265">
        <v>1.093E-2</v>
      </c>
      <c r="CR370" s="265">
        <v>0.01</v>
      </c>
      <c r="CS370" s="265">
        <v>1.0204E-2</v>
      </c>
      <c r="CT370" s="265">
        <v>1.0309E-2</v>
      </c>
      <c r="CU370" s="265">
        <v>0.01</v>
      </c>
      <c r="CV370" s="265">
        <v>1.7756999999999998E-2</v>
      </c>
      <c r="CW370" s="265">
        <v>1.0101000000000001E-2</v>
      </c>
      <c r="CX370" s="265">
        <v>1.0309E-2</v>
      </c>
      <c r="CY370" s="265">
        <v>1.0309E-2</v>
      </c>
      <c r="CZ370" s="265">
        <v>3.5721000000000003E-2</v>
      </c>
      <c r="DA370" s="265">
        <v>1.8474999999999998E-2</v>
      </c>
      <c r="DB370" s="265">
        <v>0</v>
      </c>
      <c r="DC370" s="265">
        <v>0</v>
      </c>
      <c r="DD370" s="265">
        <v>0</v>
      </c>
      <c r="DE370" s="265">
        <v>1.0309E-2</v>
      </c>
      <c r="DF370" s="265">
        <v>1.9100000000000001E-4</v>
      </c>
      <c r="DG370" s="265">
        <v>1.9000000000000001E-4</v>
      </c>
      <c r="DH370" s="265">
        <v>1.0704E-2</v>
      </c>
      <c r="DI370" s="265">
        <v>0</v>
      </c>
      <c r="DJ370" s="265">
        <v>0</v>
      </c>
      <c r="DK370" s="265">
        <v>0</v>
      </c>
      <c r="DL370" s="265">
        <v>0</v>
      </c>
      <c r="DM370" s="265">
        <v>1.9000000000000001E-4</v>
      </c>
      <c r="DN370" s="265">
        <v>0</v>
      </c>
      <c r="DO370" s="265">
        <v>0</v>
      </c>
      <c r="DP370" s="265">
        <v>0</v>
      </c>
      <c r="DQ370" s="265">
        <v>0</v>
      </c>
      <c r="DR370" s="265">
        <v>1.3420000000000001E-3</v>
      </c>
      <c r="DS370" s="265">
        <v>3.4580000000000001E-3</v>
      </c>
      <c r="DT370" s="265">
        <v>5.9719999999999999E-3</v>
      </c>
      <c r="DU370" s="265">
        <v>0</v>
      </c>
      <c r="DV370" s="265">
        <v>0</v>
      </c>
      <c r="DW370" s="265">
        <v>0</v>
      </c>
      <c r="DX370" s="265">
        <v>1.846E-3</v>
      </c>
      <c r="DY370" s="265">
        <v>7.45E-4</v>
      </c>
      <c r="DZ370" s="265">
        <v>0</v>
      </c>
      <c r="EA370" s="265">
        <v>0</v>
      </c>
      <c r="EB370" s="265">
        <v>0</v>
      </c>
      <c r="EC370" s="265">
        <v>0</v>
      </c>
      <c r="ED370" s="265">
        <v>0</v>
      </c>
      <c r="EE370" s="265">
        <v>0</v>
      </c>
      <c r="EF370" s="265">
        <v>1.511E-3</v>
      </c>
      <c r="EG370" s="265">
        <v>0</v>
      </c>
      <c r="EH370" s="265">
        <v>0</v>
      </c>
      <c r="EI370" s="265">
        <v>1.0204E-2</v>
      </c>
      <c r="EJ370" s="265">
        <v>1.0309E-2</v>
      </c>
      <c r="EK370" s="265">
        <v>0</v>
      </c>
      <c r="EL370" s="265">
        <v>0</v>
      </c>
      <c r="EM370" s="265">
        <v>0</v>
      </c>
      <c r="EN370" s="265">
        <v>0</v>
      </c>
      <c r="EO370" s="265">
        <v>2.6189E-2</v>
      </c>
      <c r="EP370" s="265">
        <v>1.2880000000000001E-2</v>
      </c>
      <c r="EQ370" s="265">
        <v>8.5099999999999998E-4</v>
      </c>
      <c r="ER370" s="265">
        <v>6.9999999999999999E-4</v>
      </c>
      <c r="ES370" s="265">
        <v>7.8899999999999999E-4</v>
      </c>
      <c r="ET370" s="265">
        <v>7.2900000000000005E-4</v>
      </c>
      <c r="EU370" s="265">
        <v>6.6799999999999997E-4</v>
      </c>
      <c r="EV370" s="265">
        <v>5.6300000000000002E-4</v>
      </c>
      <c r="EW370" s="265">
        <v>4.9100000000000001E-4</v>
      </c>
      <c r="EX370" s="265">
        <v>6.1600000000000001E-4</v>
      </c>
      <c r="EY370" s="265">
        <v>5.7899999999999998E-4</v>
      </c>
      <c r="EZ370" s="265">
        <v>1.4206E-2</v>
      </c>
      <c r="FA370" s="265">
        <v>8.7200000000000005E-4</v>
      </c>
      <c r="FB370" s="265">
        <v>7.5100000000000004E-4</v>
      </c>
      <c r="FC370" s="265">
        <v>7.6900000000000004E-4</v>
      </c>
      <c r="FD370" s="265">
        <v>8.9700000000000001E-4</v>
      </c>
      <c r="FE370" s="265">
        <v>7.0600000000000003E-4</v>
      </c>
      <c r="FF370" s="265">
        <v>7.8799999999999996E-4</v>
      </c>
      <c r="FG370" s="265">
        <v>9.1200000000000005E-4</v>
      </c>
      <c r="FH370" s="265">
        <v>7.6999999999999996E-4</v>
      </c>
      <c r="FI370" s="265">
        <v>7.3399999999999995E-4</v>
      </c>
      <c r="FJ370" s="265">
        <v>0</v>
      </c>
      <c r="FK370" s="265">
        <v>0</v>
      </c>
      <c r="FL370" s="265">
        <v>6.62E-3</v>
      </c>
      <c r="FM370" s="265">
        <v>6.9550000000000002E-3</v>
      </c>
      <c r="FN370" s="265">
        <v>5.9755000000000003E-2</v>
      </c>
      <c r="FO370" s="265">
        <v>0.12</v>
      </c>
      <c r="FP370" s="265">
        <v>1.6591000000000002E-2</v>
      </c>
      <c r="FQ370" s="265">
        <v>8.3598000000000006E-2</v>
      </c>
      <c r="FR370" s="265">
        <v>5.2337000000000002E-2</v>
      </c>
      <c r="FS370" s="265">
        <v>4.9739999999999999E-2</v>
      </c>
      <c r="FT370" s="265">
        <v>0.12717999999999999</v>
      </c>
      <c r="FU370" s="265">
        <v>0.13012000000000001</v>
      </c>
      <c r="FV370" s="265">
        <v>5.7522999999999998E-2</v>
      </c>
      <c r="FW370" s="265">
        <v>2.3598000000000001E-2</v>
      </c>
      <c r="FX370" s="265">
        <v>8.5844000000000004E-2</v>
      </c>
      <c r="FY370" s="265">
        <v>2.1510000000000001E-2</v>
      </c>
      <c r="FZ370" s="265">
        <v>2.3598000000000001E-2</v>
      </c>
      <c r="GA370" s="265">
        <v>7.6938999999999994E-2</v>
      </c>
      <c r="GB370" s="265">
        <v>3.8533999999999999E-2</v>
      </c>
      <c r="GC370" s="265">
        <v>3.6740000000000002E-2</v>
      </c>
      <c r="GD370" s="265">
        <v>0.12231</v>
      </c>
      <c r="GE370" s="265">
        <v>6.6890000000000005E-2</v>
      </c>
      <c r="GF370" s="265">
        <v>8.1881999999999996E-2</v>
      </c>
      <c r="GG370" s="265">
        <v>3.6221000000000003E-2</v>
      </c>
      <c r="GH370" s="265">
        <v>4.3395000000000003E-2</v>
      </c>
      <c r="GI370" s="265">
        <v>3.6638999999999998E-2</v>
      </c>
      <c r="GJ370" s="265">
        <v>0.10929999999999999</v>
      </c>
      <c r="GK370" s="265">
        <v>0.11525000000000001</v>
      </c>
      <c r="GL370" s="265">
        <v>6.0152999999999998E-2</v>
      </c>
      <c r="GM370" s="265">
        <v>9.7197000000000006E-2</v>
      </c>
      <c r="GN370" s="265">
        <v>5.8280999999999999E-2</v>
      </c>
      <c r="GO370" s="265">
        <v>0.11501</v>
      </c>
      <c r="GP370" s="265">
        <v>7.8183000000000002E-2</v>
      </c>
      <c r="GQ370" s="265">
        <v>8.0833000000000002E-2</v>
      </c>
      <c r="GR370" s="265">
        <v>7.9894000000000007E-2</v>
      </c>
      <c r="GS370" s="265">
        <v>8.3333000000000004E-2</v>
      </c>
      <c r="GT370" s="265">
        <v>7.9852999999999993E-2</v>
      </c>
      <c r="GU370" s="265">
        <v>8.0380999999999994E-2</v>
      </c>
      <c r="GV370" s="265">
        <v>8.1818000000000002E-2</v>
      </c>
      <c r="GW370" s="265">
        <v>5.9381999999999997E-2</v>
      </c>
      <c r="GX370" s="265">
        <v>0.10449</v>
      </c>
      <c r="GY370" s="265">
        <v>2.3702000000000001E-2</v>
      </c>
      <c r="GZ370" s="265">
        <v>1.7742999999999998E-2</v>
      </c>
      <c r="HA370" s="265">
        <v>0.10005</v>
      </c>
      <c r="HB370" s="265">
        <v>9.4080999999999998E-2</v>
      </c>
      <c r="HC370" s="265">
        <v>8.7527999999999995E-2</v>
      </c>
      <c r="HD370" s="265">
        <v>5.2672999999999998E-2</v>
      </c>
      <c r="HE370" s="265">
        <v>0.10423</v>
      </c>
      <c r="HF370" s="265">
        <v>4.5516000000000001E-2</v>
      </c>
      <c r="HG370" s="265">
        <v>0.10407</v>
      </c>
      <c r="HH370" s="265">
        <v>0.10378999999999999</v>
      </c>
      <c r="HI370" s="265">
        <v>0.10355</v>
      </c>
      <c r="HJ370" s="265">
        <v>5.8448E-2</v>
      </c>
      <c r="HK370" s="265">
        <v>0.13227</v>
      </c>
      <c r="HL370" s="265">
        <v>0.10936</v>
      </c>
      <c r="HM370" s="265">
        <v>8.208E-2</v>
      </c>
      <c r="HN370" s="265">
        <v>8.1616999999999995E-2</v>
      </c>
      <c r="HO370" s="265">
        <v>8.1068000000000001E-2</v>
      </c>
      <c r="HP370" s="265">
        <v>8.6957000000000007E-2</v>
      </c>
      <c r="HQ370" s="265">
        <v>5.5084000000000001E-2</v>
      </c>
      <c r="HR370" s="265">
        <v>4.8576000000000001E-2</v>
      </c>
      <c r="HS370" s="265">
        <v>6.5894999999999995E-2</v>
      </c>
      <c r="HT370" s="265">
        <v>5.4300000000000001E-2</v>
      </c>
      <c r="HU370" s="265">
        <v>5.5025999999999999E-2</v>
      </c>
      <c r="HV370" s="265">
        <v>7.6869999999999994E-2</v>
      </c>
      <c r="HW370" s="265">
        <v>3.109E-2</v>
      </c>
      <c r="HX370" s="265">
        <v>4.4821E-2</v>
      </c>
      <c r="HY370" s="265">
        <v>2.7205E-2</v>
      </c>
      <c r="HZ370" s="265">
        <v>6.3796000000000005E-2</v>
      </c>
      <c r="IA370" s="265">
        <v>7.17E-2</v>
      </c>
      <c r="IB370" s="265">
        <v>7.3909000000000002E-2</v>
      </c>
      <c r="IC370" s="265">
        <v>7.2692999999999994E-2</v>
      </c>
      <c r="ID370" s="265">
        <v>7.4019000000000001E-2</v>
      </c>
      <c r="IE370" s="265">
        <v>6.8709999999999993E-2</v>
      </c>
      <c r="IF370" s="265">
        <v>7.9517000000000004E-2</v>
      </c>
      <c r="IG370" s="265">
        <v>8.8554999999999995E-2</v>
      </c>
      <c r="IH370" s="265">
        <v>0.10202</v>
      </c>
      <c r="II370" s="265">
        <v>5.0951000000000003E-2</v>
      </c>
      <c r="IJ370" s="265">
        <v>5.5098000000000001E-2</v>
      </c>
      <c r="IK370" s="265">
        <v>5.4470999999999999E-2</v>
      </c>
      <c r="IL370" s="265">
        <v>9.2592999999999995E-2</v>
      </c>
      <c r="IM370" s="265">
        <v>5.6585000000000003E-2</v>
      </c>
      <c r="IN370" s="265">
        <v>4.0668999999999997E-2</v>
      </c>
      <c r="IO370" s="265">
        <v>8.0459999999999993E-3</v>
      </c>
      <c r="IP370" s="265">
        <v>8.9816000000000007E-2</v>
      </c>
      <c r="IQ370" s="265">
        <v>7.8802999999999998E-2</v>
      </c>
      <c r="IR370" s="265">
        <v>3.8060999999999998E-2</v>
      </c>
      <c r="IS370" s="265">
        <v>0.11212999999999999</v>
      </c>
      <c r="IT370" s="265">
        <v>3.2691999999999999E-2</v>
      </c>
      <c r="IU370" s="265">
        <v>8.5597000000000006E-2</v>
      </c>
      <c r="IV370" s="265">
        <v>0.12923000000000001</v>
      </c>
      <c r="IW370" s="265">
        <v>6.1955000000000003E-2</v>
      </c>
      <c r="IX370" s="265">
        <v>9.3033000000000005E-2</v>
      </c>
      <c r="IY370" s="265">
        <v>5.1408000000000002E-2</v>
      </c>
      <c r="IZ370" s="265">
        <v>5.0418999999999999E-2</v>
      </c>
      <c r="JA370" s="265">
        <v>5.1629000000000001E-2</v>
      </c>
      <c r="JB370" s="265">
        <v>4.9672000000000001E-2</v>
      </c>
      <c r="JC370" s="265">
        <v>5.5593999999999998E-2</v>
      </c>
      <c r="JD370" s="265">
        <v>5.5837999999999999E-2</v>
      </c>
      <c r="JE370" s="265">
        <v>0.10024</v>
      </c>
      <c r="JF370" s="265">
        <v>2.5342E-2</v>
      </c>
      <c r="JG370" s="265">
        <v>7.6735999999999999E-2</v>
      </c>
      <c r="JH370" s="265">
        <v>5.6575E-2</v>
      </c>
      <c r="JI370" s="265">
        <v>4.6857000000000003E-2</v>
      </c>
      <c r="JJ370" s="265">
        <v>4.8676999999999998E-2</v>
      </c>
      <c r="JK370" s="265">
        <v>6.3146999999999995E-2</v>
      </c>
      <c r="JL370" s="265">
        <v>6.4287999999999998E-2</v>
      </c>
      <c r="JM370" s="265">
        <v>0.10725</v>
      </c>
      <c r="JN370" s="265">
        <v>6.8162E-2</v>
      </c>
      <c r="JO370" s="265">
        <v>7.8633999999999996E-2</v>
      </c>
      <c r="JP370" s="265">
        <v>2.5947999999999999E-2</v>
      </c>
      <c r="JQ370" s="265">
        <v>7.8425999999999996E-2</v>
      </c>
      <c r="JR370" s="265">
        <v>5.5654000000000002E-2</v>
      </c>
      <c r="JS370" s="265">
        <v>5.8975E-2</v>
      </c>
      <c r="JT370" s="265">
        <v>1.7632999999999999E-2</v>
      </c>
      <c r="JU370" s="265">
        <v>6.2641000000000002E-2</v>
      </c>
      <c r="JV370" s="265">
        <v>5.8286999999999999E-2</v>
      </c>
      <c r="JW370" s="265">
        <v>7.9555000000000001E-2</v>
      </c>
      <c r="JX370" s="265">
        <v>8.0930000000000002E-2</v>
      </c>
      <c r="JY370" s="265">
        <v>7.7612E-2</v>
      </c>
      <c r="JZ370" s="265">
        <v>6.7139000000000004E-2</v>
      </c>
      <c r="KA370" s="265">
        <v>0.11882</v>
      </c>
      <c r="KB370" s="265">
        <v>0.16672000000000001</v>
      </c>
      <c r="KC370" s="265">
        <v>2.5503999999999999E-2</v>
      </c>
      <c r="KD370" s="265">
        <v>1.8627999999999999E-2</v>
      </c>
      <c r="KE370" s="265">
        <v>2.0036999999999999E-2</v>
      </c>
      <c r="KF370" s="265">
        <v>2.2102E-2</v>
      </c>
      <c r="KG370" s="265">
        <v>2.102E-2</v>
      </c>
      <c r="KH370" s="265">
        <v>9.1113E-2</v>
      </c>
      <c r="KI370" s="265">
        <v>5.5100999999999997E-2</v>
      </c>
      <c r="KJ370" s="265">
        <v>5.3679999999999999E-2</v>
      </c>
      <c r="KK370" s="265">
        <v>0.14344000000000001</v>
      </c>
      <c r="KL370" s="265">
        <v>0.11416999999999999</v>
      </c>
      <c r="KM370" s="265">
        <v>0.82911000000000001</v>
      </c>
      <c r="KN370" s="265">
        <v>0.75309000000000004</v>
      </c>
      <c r="KO370" s="265">
        <v>0.66862999999999995</v>
      </c>
      <c r="KP370" s="265">
        <v>4.8051162196559062E-3</v>
      </c>
      <c r="KQ370" s="265">
        <v>0.52902000000000005</v>
      </c>
      <c r="KR370" s="265">
        <v>0.48065000000000002</v>
      </c>
      <c r="KS370" s="265">
        <v>0.44283</v>
      </c>
      <c r="KT370" s="265">
        <v>0.82134969626198273</v>
      </c>
      <c r="KU370" s="265">
        <v>0.81564000000000003</v>
      </c>
      <c r="KV370" s="265">
        <v>0.88934000000000002</v>
      </c>
      <c r="KW370" s="265">
        <v>0.91237000000000001</v>
      </c>
      <c r="KX370" s="265">
        <v>0.94189999999999996</v>
      </c>
      <c r="KY370" s="265">
        <v>0.98099999999999998</v>
      </c>
      <c r="KZ370" s="265">
        <v>0.99814000000000003</v>
      </c>
      <c r="LA370" s="265">
        <v>0.95259000000000005</v>
      </c>
      <c r="LB370" s="265">
        <v>0.87068000000000001</v>
      </c>
      <c r="LC370" s="265">
        <v>1</v>
      </c>
      <c r="LD370" s="265">
        <v>0</v>
      </c>
      <c r="LE370" s="265">
        <v>0</v>
      </c>
      <c r="LF370" s="265">
        <v>0</v>
      </c>
      <c r="LG370" s="265">
        <v>0</v>
      </c>
      <c r="LH370" s="431">
        <v>4.6966444642748684E-5</v>
      </c>
      <c r="LI370" s="431">
        <v>7.895043381722644E-5</v>
      </c>
      <c r="LJ370" s="431">
        <v>2.6226758564007469E-5</v>
      </c>
      <c r="LK370" s="431">
        <v>3.4771481296047568E-5</v>
      </c>
      <c r="LL370" s="431">
        <v>0</v>
      </c>
      <c r="LM370" s="431">
        <v>0</v>
      </c>
      <c r="LN370" s="431">
        <v>0</v>
      </c>
      <c r="LO370" s="431">
        <v>0</v>
      </c>
      <c r="LP370" s="431">
        <v>1.9677274849527748E-6</v>
      </c>
      <c r="LQ370" s="431">
        <v>0</v>
      </c>
      <c r="LR370" s="431">
        <v>8.322708890773356E-5</v>
      </c>
      <c r="LS370" s="431">
        <v>4.1108520235866308E-5</v>
      </c>
      <c r="LT370" s="431">
        <v>3.8019963540136814E-5</v>
      </c>
      <c r="LU370" s="431">
        <v>4.4206567508808803E-6</v>
      </c>
      <c r="LV370" s="431">
        <v>7.8572657002951019E-6</v>
      </c>
      <c r="LW370" s="431">
        <v>0</v>
      </c>
      <c r="LX370" s="431">
        <v>2.458768904034514E-5</v>
      </c>
      <c r="LY370" s="431">
        <v>0</v>
      </c>
      <c r="LZ370" s="431">
        <v>6.0660368035314605E-5</v>
      </c>
      <c r="MA370" s="431">
        <v>5.5058313591871411E-5</v>
      </c>
      <c r="MB370" s="431">
        <v>4.8156136472243816E-5</v>
      </c>
      <c r="MC370" s="431">
        <v>2.3431126464856789E-5</v>
      </c>
      <c r="MD370" s="431">
        <v>1.444551526219584E-5</v>
      </c>
      <c r="ME370" s="431">
        <v>8.5523497546091676E-5</v>
      </c>
      <c r="MF370" s="431">
        <v>7.8940131061244756E-5</v>
      </c>
      <c r="MG370" s="431">
        <v>6.8661014665849507E-5</v>
      </c>
      <c r="MH370" s="266"/>
      <c r="MI370" s="266"/>
      <c r="MJ370" s="266"/>
      <c r="MK370" s="266"/>
      <c r="ML370" s="266"/>
      <c r="MM370" s="266"/>
      <c r="MN370" s="266"/>
      <c r="MO370" s="266"/>
      <c r="MP370" s="266"/>
      <c r="MQ370" s="266"/>
      <c r="MR370" s="266"/>
      <c r="MS370" s="266"/>
      <c r="MT370" s="266"/>
      <c r="MU370" s="266"/>
      <c r="MV370" s="266"/>
      <c r="MW370" s="266"/>
      <c r="MX370" s="266"/>
      <c r="MY370" s="266"/>
      <c r="MZ370" s="266"/>
      <c r="NA370" s="266"/>
      <c r="NB370" s="266"/>
      <c r="NC370" s="266"/>
      <c r="ND370" s="266"/>
      <c r="NE370" s="266"/>
      <c r="NF370" s="266"/>
      <c r="NG370" s="266"/>
      <c r="NH370" s="266"/>
      <c r="NI370" s="266"/>
      <c r="NJ370" s="266"/>
      <c r="NK370" s="266"/>
      <c r="NL370" s="266"/>
      <c r="NM370" s="266"/>
      <c r="NN370" s="266"/>
      <c r="NO370" s="266"/>
      <c r="NP370" s="266"/>
      <c r="NQ370" s="266"/>
      <c r="NR370" s="266"/>
      <c r="NS370" s="266"/>
      <c r="NT370" s="266"/>
      <c r="NU370" s="266"/>
      <c r="NV370" s="266"/>
      <c r="NW370" s="266"/>
      <c r="NX370" s="266"/>
      <c r="NY370" s="266"/>
      <c r="NZ370" s="266"/>
      <c r="OA370" s="266"/>
      <c r="OB370" s="266"/>
      <c r="OC370" s="266"/>
      <c r="OD370" s="266"/>
      <c r="OE370" s="266"/>
      <c r="OF370" s="266"/>
      <c r="OG370" s="266"/>
      <c r="OH370" s="266"/>
      <c r="OI370" s="266"/>
      <c r="OJ370" s="266"/>
      <c r="OK370" s="266"/>
      <c r="OL370" s="266"/>
      <c r="OM370" s="266"/>
      <c r="ON370" s="267"/>
    </row>
    <row r="371" spans="1:404">
      <c r="A371" s="261">
        <v>746</v>
      </c>
      <c r="B371" s="265">
        <v>1.5617000000000001E-2</v>
      </c>
      <c r="C371" s="265">
        <v>1.3436E-2</v>
      </c>
      <c r="D371" s="265">
        <v>1.2245000000000001E-2</v>
      </c>
      <c r="E371" s="265">
        <v>1.2219000000000001E-2</v>
      </c>
      <c r="F371" s="265">
        <v>1.5015000000000001E-2</v>
      </c>
      <c r="G371" s="265">
        <v>1.1407E-2</v>
      </c>
      <c r="H371" s="265">
        <v>3.9058000000000002E-2</v>
      </c>
      <c r="I371" s="265">
        <v>8.2405000000000006E-2</v>
      </c>
      <c r="J371" s="265">
        <v>7.3452000000000003E-2</v>
      </c>
      <c r="K371" s="265">
        <v>3.1756000000000002E-3</v>
      </c>
      <c r="L371" s="265">
        <v>3.1852E-3</v>
      </c>
      <c r="M371" s="265">
        <v>3.8815999999999998E-3</v>
      </c>
      <c r="N371" s="265">
        <v>4.0025999999999999E-2</v>
      </c>
      <c r="O371" s="265">
        <v>1.8481000000000001E-2</v>
      </c>
      <c r="P371" s="265">
        <v>1.1200999999999999E-2</v>
      </c>
      <c r="Q371" s="265">
        <v>5.0157999999999999E-3</v>
      </c>
      <c r="R371" s="265">
        <v>1.6098000000000001E-2</v>
      </c>
      <c r="S371" s="265">
        <v>6.9750000000000006E-2</v>
      </c>
      <c r="T371" s="265">
        <v>4.4381999999999998E-2</v>
      </c>
      <c r="U371" s="265">
        <v>7.2910000000000003E-2</v>
      </c>
      <c r="V371" s="265">
        <v>3.1234999999999999E-2</v>
      </c>
      <c r="W371" s="265">
        <v>1.1728000000000001E-2</v>
      </c>
      <c r="X371" s="265">
        <v>9.9527999999999995E-3</v>
      </c>
      <c r="Y371" s="265">
        <v>1.0135E-2</v>
      </c>
      <c r="Z371" s="265">
        <v>6.8354000000000002E-3</v>
      </c>
      <c r="AA371" s="265">
        <v>1.7589E-2</v>
      </c>
      <c r="AB371" s="265">
        <v>1.2933999999999999E-2</v>
      </c>
      <c r="AC371" s="265">
        <v>8.1197000000000005E-2</v>
      </c>
      <c r="AD371" s="265">
        <v>5.6568E-2</v>
      </c>
      <c r="AE371" s="265">
        <v>0</v>
      </c>
      <c r="AF371" s="265">
        <v>9.7312000000000006E-3</v>
      </c>
      <c r="AG371" s="265">
        <v>8.0966000000000007E-3</v>
      </c>
      <c r="AH371" s="265">
        <v>4.0223999999999998E-3</v>
      </c>
      <c r="AI371" s="265">
        <v>2.0676000000000002E-3</v>
      </c>
      <c r="AJ371" s="265">
        <v>4.2783999999999999E-3</v>
      </c>
      <c r="AK371" s="265">
        <v>1.8184E-3</v>
      </c>
      <c r="AL371" s="265">
        <v>2.6684E-3</v>
      </c>
      <c r="AM371" s="265">
        <v>2.9115999999999999E-3</v>
      </c>
      <c r="AN371" s="265">
        <v>1.9792E-3</v>
      </c>
      <c r="AO371" s="265">
        <v>1.7520000000000001E-3</v>
      </c>
      <c r="AP371" s="265">
        <v>0</v>
      </c>
      <c r="AQ371" s="265">
        <v>1.2195999999999999E-3</v>
      </c>
      <c r="AR371" s="265">
        <v>2.9461999999999999E-3</v>
      </c>
      <c r="AS371" s="265">
        <v>0</v>
      </c>
      <c r="AT371" s="265">
        <v>2.2507999999999998E-3</v>
      </c>
      <c r="AU371" s="265">
        <v>7.2633999999999997E-3</v>
      </c>
      <c r="AV371" s="265">
        <v>5.9363999999999997E-3</v>
      </c>
      <c r="AW371" s="265">
        <v>1.1562E-3</v>
      </c>
      <c r="AX371" s="265">
        <v>5.8491999999999997E-3</v>
      </c>
      <c r="AY371" s="265">
        <v>0</v>
      </c>
      <c r="AZ371" s="265">
        <v>0</v>
      </c>
      <c r="BA371" s="265">
        <v>4.3746000000000002E-3</v>
      </c>
      <c r="BB371" s="265">
        <v>4.3746000000000002E-3</v>
      </c>
      <c r="BC371" s="265">
        <v>4.3708000000000002E-3</v>
      </c>
      <c r="BD371" s="265">
        <v>4.3746000000000002E-3</v>
      </c>
      <c r="BE371" s="265">
        <v>2.9624000000000001E-2</v>
      </c>
      <c r="BF371" s="265">
        <v>2.6596000000000002E-2</v>
      </c>
      <c r="BG371" s="265">
        <v>0.14266000000000001</v>
      </c>
      <c r="BH371" s="265">
        <v>0.13822999999999999</v>
      </c>
      <c r="BI371" s="265">
        <v>0.35937000000000002</v>
      </c>
      <c r="BJ371" s="265">
        <v>0.32799</v>
      </c>
      <c r="BK371" s="265">
        <v>6.7531999999999995E-2</v>
      </c>
      <c r="BL371" s="265">
        <v>0.14982999999999999</v>
      </c>
      <c r="BM371" s="265">
        <v>8.5365999999999997E-2</v>
      </c>
      <c r="BN371" s="265">
        <v>0.17399999999999999</v>
      </c>
      <c r="BO371" s="265">
        <v>0.16571</v>
      </c>
      <c r="BP371" s="265">
        <v>1.1707E-2</v>
      </c>
      <c r="BQ371" s="265">
        <v>0.1094</v>
      </c>
      <c r="BR371" s="265">
        <v>0.14534</v>
      </c>
      <c r="BS371" s="265">
        <v>0.1056</v>
      </c>
      <c r="BT371" s="265">
        <v>0.11652999999999999</v>
      </c>
      <c r="BU371" s="265">
        <v>8.1074000000000007E-3</v>
      </c>
      <c r="BV371" s="265">
        <v>2.5094000000000002E-3</v>
      </c>
      <c r="BW371" s="265">
        <v>1.5143E-2</v>
      </c>
      <c r="BX371" s="265">
        <v>6.8386000000000002E-3</v>
      </c>
      <c r="BY371" s="265">
        <v>0.94098999999999999</v>
      </c>
      <c r="BZ371" s="265">
        <v>0.94162999999999997</v>
      </c>
      <c r="CA371" s="265">
        <v>0.874</v>
      </c>
      <c r="CB371" s="265">
        <v>0.99424000000000001</v>
      </c>
      <c r="CC371" s="265">
        <v>0.93535000000000001</v>
      </c>
      <c r="CD371" s="265">
        <v>0.9325</v>
      </c>
      <c r="CE371" s="265">
        <v>0.88061999999999996</v>
      </c>
      <c r="CF371" s="265">
        <v>0.94174000000000002</v>
      </c>
      <c r="CG371" s="265">
        <v>0.53539999999999999</v>
      </c>
      <c r="CH371" s="265">
        <v>0.90837000000000001</v>
      </c>
      <c r="CI371" s="265">
        <v>0.92593999999999999</v>
      </c>
      <c r="CJ371" s="265">
        <v>0.92405000000000004</v>
      </c>
      <c r="CK371" s="265">
        <v>0.59158999999999995</v>
      </c>
      <c r="CL371" s="265">
        <v>0.98956</v>
      </c>
      <c r="CM371" s="265">
        <v>1.2671999999999999E-2</v>
      </c>
      <c r="CN371" s="265">
        <v>8.0808000000000008E-3</v>
      </c>
      <c r="CO371" s="265">
        <v>1.9411000000000001E-2</v>
      </c>
      <c r="CP371" s="265">
        <v>1.0657E-2</v>
      </c>
      <c r="CQ371" s="265">
        <v>1.0151E-2</v>
      </c>
      <c r="CR371" s="265">
        <v>0.01</v>
      </c>
      <c r="CS371" s="265">
        <v>8.1632000000000007E-3</v>
      </c>
      <c r="CT371" s="265">
        <v>1.0309E-2</v>
      </c>
      <c r="CU371" s="265">
        <v>0.01</v>
      </c>
      <c r="CV371" s="265">
        <v>1.7528999999999999E-2</v>
      </c>
      <c r="CW371" s="265">
        <v>1.0101000000000001E-2</v>
      </c>
      <c r="CX371" s="265">
        <v>1.0309E-2</v>
      </c>
      <c r="CY371" s="265">
        <v>1.0309E-2</v>
      </c>
      <c r="CZ371" s="265">
        <v>3.4938999999999998E-2</v>
      </c>
      <c r="DA371" s="265">
        <v>1.7543E-2</v>
      </c>
      <c r="DB371" s="265">
        <v>0</v>
      </c>
      <c r="DC371" s="265">
        <v>0</v>
      </c>
      <c r="DD371" s="265">
        <v>0</v>
      </c>
      <c r="DE371" s="265">
        <v>1.0309E-2</v>
      </c>
      <c r="DF371" s="265">
        <v>2.2100000000000001E-4</v>
      </c>
      <c r="DG371" s="265">
        <v>2.41E-4</v>
      </c>
      <c r="DH371" s="265">
        <v>1.0921E-2</v>
      </c>
      <c r="DI371" s="265">
        <v>0</v>
      </c>
      <c r="DJ371" s="265">
        <v>0</v>
      </c>
      <c r="DK371" s="265">
        <v>0</v>
      </c>
      <c r="DL371" s="265">
        <v>0</v>
      </c>
      <c r="DM371" s="265">
        <v>3.034E-4</v>
      </c>
      <c r="DN371" s="265">
        <v>0</v>
      </c>
      <c r="DO371" s="265">
        <v>0</v>
      </c>
      <c r="DP371" s="265">
        <v>0</v>
      </c>
      <c r="DQ371" s="265">
        <v>0</v>
      </c>
      <c r="DR371" s="265">
        <v>1.4398E-3</v>
      </c>
      <c r="DS371" s="265">
        <v>3.4402E-3</v>
      </c>
      <c r="DT371" s="265">
        <v>5.6280000000000002E-3</v>
      </c>
      <c r="DU371" s="265">
        <v>0</v>
      </c>
      <c r="DV371" s="265">
        <v>0</v>
      </c>
      <c r="DW371" s="265">
        <v>0</v>
      </c>
      <c r="DX371" s="265">
        <v>2.2293999999999999E-3</v>
      </c>
      <c r="DY371" s="265">
        <v>1.6532000000000001E-3</v>
      </c>
      <c r="DZ371" s="265">
        <v>0</v>
      </c>
      <c r="EA371" s="265">
        <v>0</v>
      </c>
      <c r="EB371" s="265">
        <v>0</v>
      </c>
      <c r="EC371" s="265">
        <v>0</v>
      </c>
      <c r="ED371" s="265">
        <v>0</v>
      </c>
      <c r="EE371" s="265">
        <v>0</v>
      </c>
      <c r="EF371" s="265">
        <v>1.5328E-3</v>
      </c>
      <c r="EG371" s="265">
        <v>0</v>
      </c>
      <c r="EH371" s="265">
        <v>0</v>
      </c>
      <c r="EI371" s="265">
        <v>1.0204E-2</v>
      </c>
      <c r="EJ371" s="265">
        <v>1.0309E-2</v>
      </c>
      <c r="EK371" s="265">
        <v>0</v>
      </c>
      <c r="EL371" s="265">
        <v>0</v>
      </c>
      <c r="EM371" s="265">
        <v>0</v>
      </c>
      <c r="EN371" s="265">
        <v>0</v>
      </c>
      <c r="EO371" s="265">
        <v>2.5735000000000001E-2</v>
      </c>
      <c r="EP371" s="265">
        <v>1.2468E-2</v>
      </c>
      <c r="EQ371" s="265">
        <v>8.2479999999999999E-4</v>
      </c>
      <c r="ER371" s="265">
        <v>6.8959999999999996E-4</v>
      </c>
      <c r="ES371" s="265">
        <v>7.6159999999999997E-4</v>
      </c>
      <c r="ET371" s="265">
        <v>6.7880000000000002E-4</v>
      </c>
      <c r="EU371" s="265">
        <v>6.4999999999999997E-4</v>
      </c>
      <c r="EV371" s="265">
        <v>5.8060000000000002E-4</v>
      </c>
      <c r="EW371" s="265">
        <v>5.042E-4</v>
      </c>
      <c r="EX371" s="265">
        <v>5.8100000000000003E-4</v>
      </c>
      <c r="EY371" s="265">
        <v>5.7300000000000005E-4</v>
      </c>
      <c r="EZ371" s="265">
        <v>1.3878E-2</v>
      </c>
      <c r="FA371" s="265">
        <v>8.4920000000000004E-4</v>
      </c>
      <c r="FB371" s="265">
        <v>7.5460000000000002E-4</v>
      </c>
      <c r="FC371" s="265">
        <v>7.538E-4</v>
      </c>
      <c r="FD371" s="265">
        <v>8.9019999999999995E-4</v>
      </c>
      <c r="FE371" s="265">
        <v>6.9800000000000005E-4</v>
      </c>
      <c r="FF371" s="265">
        <v>7.9199999999999995E-4</v>
      </c>
      <c r="FG371" s="265">
        <v>9.1679999999999995E-4</v>
      </c>
      <c r="FH371" s="265">
        <v>7.4600000000000003E-4</v>
      </c>
      <c r="FI371" s="265">
        <v>7.1679999999999997E-4</v>
      </c>
      <c r="FJ371" s="265">
        <v>0</v>
      </c>
      <c r="FK371" s="265">
        <v>0</v>
      </c>
      <c r="FL371" s="265">
        <v>6.3312000000000004E-3</v>
      </c>
      <c r="FM371" s="265">
        <v>6.7524000000000004E-3</v>
      </c>
      <c r="FN371" s="265">
        <v>5.7838000000000001E-2</v>
      </c>
      <c r="FO371" s="265">
        <v>0.11600000000000001</v>
      </c>
      <c r="FP371" s="265">
        <v>1.5906E-2</v>
      </c>
      <c r="FQ371" s="265">
        <v>8.1336000000000006E-2</v>
      </c>
      <c r="FR371" s="265">
        <v>5.0301999999999999E-2</v>
      </c>
      <c r="FS371" s="265">
        <v>4.8374E-2</v>
      </c>
      <c r="FT371" s="265">
        <v>0.12374</v>
      </c>
      <c r="FU371" s="265">
        <v>0.12640000000000001</v>
      </c>
      <c r="FV371" s="265">
        <v>5.6195000000000002E-2</v>
      </c>
      <c r="FW371" s="265">
        <v>2.3040999999999999E-2</v>
      </c>
      <c r="FX371" s="265">
        <v>8.3640999999999993E-2</v>
      </c>
      <c r="FY371" s="265">
        <v>2.0990999999999999E-2</v>
      </c>
      <c r="FZ371" s="265">
        <v>2.3040999999999999E-2</v>
      </c>
      <c r="GA371" s="265">
        <v>7.4886999999999995E-2</v>
      </c>
      <c r="GB371" s="265">
        <v>3.7756999999999999E-2</v>
      </c>
      <c r="GC371" s="265">
        <v>3.5749000000000003E-2</v>
      </c>
      <c r="GD371" s="265">
        <v>0.11924</v>
      </c>
      <c r="GE371" s="265">
        <v>6.4882999999999996E-2</v>
      </c>
      <c r="GF371" s="265">
        <v>7.9733999999999999E-2</v>
      </c>
      <c r="GG371" s="265">
        <v>3.5226E-2</v>
      </c>
      <c r="GH371" s="265">
        <v>4.2228000000000002E-2</v>
      </c>
      <c r="GI371" s="265">
        <v>3.5743999999999998E-2</v>
      </c>
      <c r="GJ371" s="265">
        <v>0.10632</v>
      </c>
      <c r="GK371" s="265">
        <v>0.11216</v>
      </c>
      <c r="GL371" s="265">
        <v>5.8615E-2</v>
      </c>
      <c r="GM371" s="265">
        <v>9.4618999999999995E-2</v>
      </c>
      <c r="GN371" s="265">
        <v>5.6569000000000001E-2</v>
      </c>
      <c r="GO371" s="265">
        <v>0.11258</v>
      </c>
      <c r="GP371" s="265">
        <v>7.6069999999999999E-2</v>
      </c>
      <c r="GQ371" s="265">
        <v>7.8751000000000002E-2</v>
      </c>
      <c r="GR371" s="265">
        <v>7.8029000000000001E-2</v>
      </c>
      <c r="GS371" s="265">
        <v>8.1118999999999997E-2</v>
      </c>
      <c r="GT371" s="265">
        <v>7.7886999999999998E-2</v>
      </c>
      <c r="GU371" s="265">
        <v>7.8474000000000002E-2</v>
      </c>
      <c r="GV371" s="265">
        <v>7.9697000000000004E-2</v>
      </c>
      <c r="GW371" s="265">
        <v>5.7761E-2</v>
      </c>
      <c r="GX371" s="265">
        <v>0.10168000000000001</v>
      </c>
      <c r="GY371" s="265">
        <v>2.3025E-2</v>
      </c>
      <c r="GZ371" s="265">
        <v>1.7304E-2</v>
      </c>
      <c r="HA371" s="265">
        <v>9.7493999999999997E-2</v>
      </c>
      <c r="HB371" s="265">
        <v>9.2108999999999996E-2</v>
      </c>
      <c r="HC371" s="265">
        <v>8.5208000000000006E-2</v>
      </c>
      <c r="HD371" s="265">
        <v>5.1601000000000001E-2</v>
      </c>
      <c r="HE371" s="265">
        <v>0.10147</v>
      </c>
      <c r="HF371" s="265">
        <v>4.4438999999999999E-2</v>
      </c>
      <c r="HG371" s="265">
        <v>0.10128</v>
      </c>
      <c r="HH371" s="265">
        <v>0.10098</v>
      </c>
      <c r="HI371" s="265">
        <v>0.10077999999999999</v>
      </c>
      <c r="HJ371" s="265">
        <v>5.7692E-2</v>
      </c>
      <c r="HK371" s="265">
        <v>0.12892000000000001</v>
      </c>
      <c r="HL371" s="265">
        <v>0.10647</v>
      </c>
      <c r="HM371" s="265">
        <v>7.9808000000000004E-2</v>
      </c>
      <c r="HN371" s="265">
        <v>7.9587000000000005E-2</v>
      </c>
      <c r="HO371" s="265">
        <v>7.8946000000000002E-2</v>
      </c>
      <c r="HP371" s="265">
        <v>8.4541000000000005E-2</v>
      </c>
      <c r="HQ371" s="265">
        <v>5.3733999999999997E-2</v>
      </c>
      <c r="HR371" s="265">
        <v>4.7461000000000003E-2</v>
      </c>
      <c r="HS371" s="265">
        <v>6.4045000000000005E-2</v>
      </c>
      <c r="HT371" s="265">
        <v>5.3610999999999999E-2</v>
      </c>
      <c r="HU371" s="265">
        <v>5.3823000000000003E-2</v>
      </c>
      <c r="HV371" s="265">
        <v>7.4811000000000002E-2</v>
      </c>
      <c r="HW371" s="265">
        <v>3.0311000000000001E-2</v>
      </c>
      <c r="HX371" s="265">
        <v>4.3806999999999999E-2</v>
      </c>
      <c r="HY371" s="265">
        <v>2.6589000000000002E-2</v>
      </c>
      <c r="HZ371" s="265">
        <v>6.2422999999999999E-2</v>
      </c>
      <c r="IA371" s="265">
        <v>7.0069999999999993E-2</v>
      </c>
      <c r="IB371" s="265">
        <v>7.2305999999999995E-2</v>
      </c>
      <c r="IC371" s="265">
        <v>7.0985999999999994E-2</v>
      </c>
      <c r="ID371" s="265">
        <v>7.2330000000000005E-2</v>
      </c>
      <c r="IE371" s="265">
        <v>6.6999000000000003E-2</v>
      </c>
      <c r="IF371" s="265">
        <v>7.7937999999999993E-2</v>
      </c>
      <c r="IG371" s="265">
        <v>8.6252999999999996E-2</v>
      </c>
      <c r="IH371" s="265">
        <v>9.9709000000000006E-2</v>
      </c>
      <c r="II371" s="265">
        <v>4.9658000000000001E-2</v>
      </c>
      <c r="IJ371" s="265">
        <v>5.3387999999999998E-2</v>
      </c>
      <c r="IK371" s="265">
        <v>5.2547999999999997E-2</v>
      </c>
      <c r="IL371" s="265">
        <v>9.0059E-2</v>
      </c>
      <c r="IM371" s="265">
        <v>5.5260999999999998E-2</v>
      </c>
      <c r="IN371" s="265">
        <v>4.0082E-2</v>
      </c>
      <c r="IO371" s="265">
        <v>7.8162000000000006E-3</v>
      </c>
      <c r="IP371" s="265">
        <v>8.7545999999999999E-2</v>
      </c>
      <c r="IQ371" s="265">
        <v>7.6707999999999998E-2</v>
      </c>
      <c r="IR371" s="265">
        <v>3.7197000000000001E-2</v>
      </c>
      <c r="IS371" s="265">
        <v>0.10922999999999999</v>
      </c>
      <c r="IT371" s="265">
        <v>3.2154000000000002E-2</v>
      </c>
      <c r="IU371" s="265">
        <v>8.3373000000000003E-2</v>
      </c>
      <c r="IV371" s="265">
        <v>0.12584000000000001</v>
      </c>
      <c r="IW371" s="265">
        <v>6.0361999999999999E-2</v>
      </c>
      <c r="IX371" s="265">
        <v>9.1253000000000001E-2</v>
      </c>
      <c r="IY371" s="265">
        <v>4.9993999999999997E-2</v>
      </c>
      <c r="IZ371" s="265">
        <v>4.9081E-2</v>
      </c>
      <c r="JA371" s="265">
        <v>5.0249000000000002E-2</v>
      </c>
      <c r="JB371" s="265">
        <v>4.8335000000000003E-2</v>
      </c>
      <c r="JC371" s="265">
        <v>5.4163999999999997E-2</v>
      </c>
      <c r="JD371" s="265">
        <v>5.4517999999999997E-2</v>
      </c>
      <c r="JE371" s="265">
        <v>9.7656000000000007E-2</v>
      </c>
      <c r="JF371" s="265">
        <v>2.4746000000000001E-2</v>
      </c>
      <c r="JG371" s="265">
        <v>7.4792999999999998E-2</v>
      </c>
      <c r="JH371" s="265">
        <v>5.5198999999999998E-2</v>
      </c>
      <c r="JI371" s="265">
        <v>4.5821000000000001E-2</v>
      </c>
      <c r="JJ371" s="265">
        <v>4.7627000000000003E-2</v>
      </c>
      <c r="JK371" s="265">
        <v>6.1788999999999997E-2</v>
      </c>
      <c r="JL371" s="265">
        <v>6.2992999999999993E-2</v>
      </c>
      <c r="JM371" s="265">
        <v>0.10502</v>
      </c>
      <c r="JN371" s="265">
        <v>6.6804000000000002E-2</v>
      </c>
      <c r="JO371" s="265">
        <v>7.6568999999999998E-2</v>
      </c>
      <c r="JP371" s="265">
        <v>2.5100999999999998E-2</v>
      </c>
      <c r="JQ371" s="265">
        <v>7.6422000000000004E-2</v>
      </c>
      <c r="JR371" s="265">
        <v>5.3473E-2</v>
      </c>
      <c r="JS371" s="265">
        <v>5.7463E-2</v>
      </c>
      <c r="JT371" s="265">
        <v>1.7225000000000001E-2</v>
      </c>
      <c r="JU371" s="265">
        <v>6.0513999999999998E-2</v>
      </c>
      <c r="JV371" s="265">
        <v>5.5724000000000003E-2</v>
      </c>
      <c r="JW371" s="265">
        <v>7.6393000000000003E-2</v>
      </c>
      <c r="JX371" s="265">
        <v>7.6848E-2</v>
      </c>
      <c r="JY371" s="265">
        <v>7.5473999999999999E-2</v>
      </c>
      <c r="JZ371" s="265">
        <v>6.6312999999999997E-2</v>
      </c>
      <c r="KA371" s="265">
        <v>0.11505</v>
      </c>
      <c r="KB371" s="265">
        <v>0.16241</v>
      </c>
      <c r="KC371" s="265">
        <v>2.4743000000000001E-2</v>
      </c>
      <c r="KD371" s="265">
        <v>1.8092E-2</v>
      </c>
      <c r="KE371" s="265">
        <v>1.9495999999999999E-2</v>
      </c>
      <c r="KF371" s="265">
        <v>2.1430000000000001E-2</v>
      </c>
      <c r="KG371" s="265">
        <v>2.0417999999999999E-2</v>
      </c>
      <c r="KH371" s="265">
        <v>8.9426000000000005E-2</v>
      </c>
      <c r="KI371" s="265">
        <v>5.3594000000000003E-2</v>
      </c>
      <c r="KJ371" s="265">
        <v>5.2234999999999997E-2</v>
      </c>
      <c r="KK371" s="265">
        <v>0.13958000000000001</v>
      </c>
      <c r="KL371" s="265">
        <v>0.11114</v>
      </c>
      <c r="KM371" s="265">
        <v>0.81518000000000002</v>
      </c>
      <c r="KN371" s="265">
        <v>0.74050000000000005</v>
      </c>
      <c r="KO371" s="265">
        <v>0.65749999999999997</v>
      </c>
      <c r="KP371" s="265">
        <v>4.7279860112162848E-3</v>
      </c>
      <c r="KQ371" s="265">
        <v>0.52029000000000003</v>
      </c>
      <c r="KR371" s="265">
        <v>0.47272999999999998</v>
      </c>
      <c r="KS371" s="265">
        <v>0.43556</v>
      </c>
      <c r="KT371" s="265">
        <v>0.8139418169961018</v>
      </c>
      <c r="KU371" s="265">
        <v>0.82076000000000005</v>
      </c>
      <c r="KV371" s="265">
        <v>0.89258999999999999</v>
      </c>
      <c r="KW371" s="265">
        <v>0.91498999999999997</v>
      </c>
      <c r="KX371" s="265">
        <v>0.94371000000000005</v>
      </c>
      <c r="KY371" s="265">
        <v>0.98168999999999995</v>
      </c>
      <c r="KZ371" s="265">
        <v>0.99794000000000005</v>
      </c>
      <c r="LA371" s="265">
        <v>0.95174999999999998</v>
      </c>
      <c r="LB371" s="265">
        <v>0.86943999999999999</v>
      </c>
      <c r="LC371" s="265">
        <v>1</v>
      </c>
      <c r="LD371" s="265">
        <v>0</v>
      </c>
      <c r="LE371" s="265">
        <v>0</v>
      </c>
      <c r="LF371" s="265">
        <v>0</v>
      </c>
      <c r="LG371" s="265">
        <v>0</v>
      </c>
      <c r="LH371" s="431">
        <v>4.0627935959491879E-5</v>
      </c>
      <c r="LI371" s="431">
        <v>7.6367679866962135E-5</v>
      </c>
      <c r="LJ371" s="431">
        <v>3.267544525442645E-5</v>
      </c>
      <c r="LK371" s="431">
        <v>2.7031130230170675E-5</v>
      </c>
      <c r="LL371" s="431">
        <v>0</v>
      </c>
      <c r="LM371" s="431">
        <v>0</v>
      </c>
      <c r="LN371" s="431">
        <v>7.3993265914396034E-7</v>
      </c>
      <c r="LO371" s="431">
        <v>0</v>
      </c>
      <c r="LP371" s="431">
        <v>8.8637407316127792E-6</v>
      </c>
      <c r="LQ371" s="431">
        <v>0</v>
      </c>
      <c r="LR371" s="431">
        <v>8.0163801612798125E-5</v>
      </c>
      <c r="LS371" s="431">
        <v>3.1182149541564286E-5</v>
      </c>
      <c r="LT371" s="431">
        <v>3.6441346310311928E-5</v>
      </c>
      <c r="LU371" s="431">
        <v>5.8854966482613236E-6</v>
      </c>
      <c r="LV371" s="431">
        <v>1.5097318282641936E-5</v>
      </c>
      <c r="LW371" s="431">
        <v>0</v>
      </c>
      <c r="LX371" s="431">
        <v>1.9266088202130049E-5</v>
      </c>
      <c r="LY371" s="431">
        <v>0</v>
      </c>
      <c r="LZ371" s="431">
        <v>5.6574528571218252E-5</v>
      </c>
      <c r="MA371" s="431">
        <v>5.4382562666432932E-5</v>
      </c>
      <c r="MB371" s="431">
        <v>3.708049189299345E-5</v>
      </c>
      <c r="MC371" s="431">
        <v>1.8234459275845438E-5</v>
      </c>
      <c r="MD371" s="431">
        <v>1.1705950782925356E-5</v>
      </c>
      <c r="ME371" s="431">
        <v>7.7903547207824886E-5</v>
      </c>
      <c r="MF371" s="431">
        <v>7.7177915954962373E-5</v>
      </c>
      <c r="MG371" s="431">
        <v>6.852341175545007E-5</v>
      </c>
      <c r="MH371" s="266"/>
      <c r="MI371" s="266"/>
      <c r="MJ371" s="266"/>
      <c r="MK371" s="266"/>
      <c r="ML371" s="266"/>
      <c r="MM371" s="266"/>
      <c r="MN371" s="266"/>
      <c r="MO371" s="266"/>
      <c r="MP371" s="266"/>
      <c r="MQ371" s="266"/>
      <c r="MR371" s="266"/>
      <c r="MS371" s="266"/>
      <c r="MT371" s="266"/>
      <c r="MU371" s="266"/>
      <c r="MV371" s="266"/>
      <c r="MW371" s="266"/>
      <c r="MX371" s="266"/>
      <c r="MY371" s="266"/>
      <c r="MZ371" s="266"/>
      <c r="NA371" s="266"/>
      <c r="NB371" s="266"/>
      <c r="NC371" s="266"/>
      <c r="ND371" s="266"/>
      <c r="NE371" s="266"/>
      <c r="NF371" s="266"/>
      <c r="NG371" s="266"/>
      <c r="NH371" s="266"/>
      <c r="NI371" s="266"/>
      <c r="NJ371" s="266"/>
      <c r="NK371" s="266"/>
      <c r="NL371" s="266"/>
      <c r="NM371" s="266"/>
      <c r="NN371" s="266"/>
      <c r="NO371" s="266"/>
      <c r="NP371" s="266"/>
      <c r="NQ371" s="266"/>
      <c r="NR371" s="266"/>
      <c r="NS371" s="266"/>
      <c r="NT371" s="266"/>
      <c r="NU371" s="266"/>
      <c r="NV371" s="266"/>
      <c r="NW371" s="266"/>
      <c r="NX371" s="266"/>
      <c r="NY371" s="266"/>
      <c r="NZ371" s="266"/>
      <c r="OA371" s="266"/>
      <c r="OB371" s="266"/>
      <c r="OC371" s="266"/>
      <c r="OD371" s="266"/>
      <c r="OE371" s="266"/>
      <c r="OF371" s="266"/>
      <c r="OG371" s="266"/>
      <c r="OH371" s="266"/>
      <c r="OI371" s="266"/>
      <c r="OJ371" s="266"/>
      <c r="OK371" s="266"/>
      <c r="OL371" s="266"/>
      <c r="OM371" s="266"/>
      <c r="ON371" s="267"/>
    </row>
    <row r="372" spans="1:404">
      <c r="A372" s="261">
        <v>747</v>
      </c>
      <c r="B372" s="265">
        <v>1.5663E-2</v>
      </c>
      <c r="C372" s="265">
        <v>1.3436E-2</v>
      </c>
      <c r="D372" s="265">
        <v>1.2245000000000001E-2</v>
      </c>
      <c r="E372" s="265">
        <v>1.2219000000000001E-2</v>
      </c>
      <c r="F372" s="265">
        <v>1.5063999999999999E-2</v>
      </c>
      <c r="G372" s="265">
        <v>1.1469E-2</v>
      </c>
      <c r="H372" s="265">
        <v>3.8469000000000003E-2</v>
      </c>
      <c r="I372" s="265">
        <v>8.1231999999999999E-2</v>
      </c>
      <c r="J372" s="265">
        <v>7.2410000000000002E-2</v>
      </c>
      <c r="K372" s="265">
        <v>3.0942000000000001E-3</v>
      </c>
      <c r="L372" s="265">
        <v>3.0753999999999998E-3</v>
      </c>
      <c r="M372" s="265">
        <v>3.6771999999999998E-3</v>
      </c>
      <c r="N372" s="265">
        <v>3.9156000000000003E-2</v>
      </c>
      <c r="O372" s="265">
        <v>2.0612999999999999E-2</v>
      </c>
      <c r="P372" s="265">
        <v>1.0965000000000001E-2</v>
      </c>
      <c r="Q372" s="265">
        <v>5.2275999999999998E-3</v>
      </c>
      <c r="R372" s="265">
        <v>1.5945999999999998E-2</v>
      </c>
      <c r="S372" s="265">
        <v>7.0569999999999994E-2</v>
      </c>
      <c r="T372" s="265">
        <v>4.4836000000000001E-2</v>
      </c>
      <c r="U372" s="265">
        <v>6.9316000000000003E-2</v>
      </c>
      <c r="V372" s="265">
        <v>2.9803E-2</v>
      </c>
      <c r="W372" s="265">
        <v>1.193E-2</v>
      </c>
      <c r="X372" s="265">
        <v>1.0618000000000001E-2</v>
      </c>
      <c r="Y372" s="265">
        <v>1.0638E-2</v>
      </c>
      <c r="Z372" s="265">
        <v>8.1998000000000001E-3</v>
      </c>
      <c r="AA372" s="265">
        <v>1.7354999999999999E-2</v>
      </c>
      <c r="AB372" s="265">
        <v>1.2581999999999999E-2</v>
      </c>
      <c r="AC372" s="265">
        <v>8.0764000000000002E-2</v>
      </c>
      <c r="AD372" s="265">
        <v>5.7176999999999999E-2</v>
      </c>
      <c r="AE372" s="265">
        <v>0</v>
      </c>
      <c r="AF372" s="265">
        <v>9.4923999999999998E-3</v>
      </c>
      <c r="AG372" s="265">
        <v>9.0591999999999999E-3</v>
      </c>
      <c r="AH372" s="265">
        <v>4.2978000000000001E-3</v>
      </c>
      <c r="AI372" s="265">
        <v>1.9591999999999999E-3</v>
      </c>
      <c r="AJ372" s="265">
        <v>3.2087999999999999E-3</v>
      </c>
      <c r="AK372" s="265">
        <v>1.9178000000000001E-3</v>
      </c>
      <c r="AL372" s="265">
        <v>2.5048000000000002E-3</v>
      </c>
      <c r="AM372" s="265">
        <v>3.1882E-3</v>
      </c>
      <c r="AN372" s="265">
        <v>1.8054E-3</v>
      </c>
      <c r="AO372" s="265">
        <v>1.5870000000000001E-3</v>
      </c>
      <c r="AP372" s="265">
        <v>0</v>
      </c>
      <c r="AQ372" s="265">
        <v>1.1902E-3</v>
      </c>
      <c r="AR372" s="265">
        <v>2.9534000000000001E-3</v>
      </c>
      <c r="AS372" s="265">
        <v>0</v>
      </c>
      <c r="AT372" s="265">
        <v>2.5065999999999999E-3</v>
      </c>
      <c r="AU372" s="265">
        <v>7.3238000000000001E-3</v>
      </c>
      <c r="AV372" s="265">
        <v>6.1278000000000001E-3</v>
      </c>
      <c r="AW372" s="265">
        <v>2.3124E-3</v>
      </c>
      <c r="AX372" s="265">
        <v>5.9024000000000004E-3</v>
      </c>
      <c r="AY372" s="265">
        <v>0</v>
      </c>
      <c r="AZ372" s="265">
        <v>0</v>
      </c>
      <c r="BA372" s="265">
        <v>4.3851999999999997E-3</v>
      </c>
      <c r="BB372" s="265">
        <v>4.3851999999999997E-3</v>
      </c>
      <c r="BC372" s="265">
        <v>4.3816000000000003E-3</v>
      </c>
      <c r="BD372" s="265">
        <v>4.3851999999999997E-3</v>
      </c>
      <c r="BE372" s="265">
        <v>3.0180999999999999E-2</v>
      </c>
      <c r="BF372" s="265">
        <v>2.7316E-2</v>
      </c>
      <c r="BG372" s="265">
        <v>0.14313000000000001</v>
      </c>
      <c r="BH372" s="265">
        <v>0.13930000000000001</v>
      </c>
      <c r="BI372" s="265">
        <v>0.35932999999999998</v>
      </c>
      <c r="BJ372" s="265">
        <v>0.32800000000000001</v>
      </c>
      <c r="BK372" s="265">
        <v>7.0129999999999998E-2</v>
      </c>
      <c r="BL372" s="265">
        <v>0.14509</v>
      </c>
      <c r="BM372" s="265">
        <v>8.5365999999999997E-2</v>
      </c>
      <c r="BN372" s="265">
        <v>0.17218</v>
      </c>
      <c r="BO372" s="265">
        <v>0.17429</v>
      </c>
      <c r="BP372" s="265">
        <v>1.1310000000000001E-2</v>
      </c>
      <c r="BQ372" s="265">
        <v>0.11064</v>
      </c>
      <c r="BR372" s="265">
        <v>0.14887</v>
      </c>
      <c r="BS372" s="265">
        <v>0.10796</v>
      </c>
      <c r="BT372" s="265">
        <v>0.12268</v>
      </c>
      <c r="BU372" s="265">
        <v>8.5888000000000006E-3</v>
      </c>
      <c r="BV372" s="265">
        <v>3.3118000000000002E-3</v>
      </c>
      <c r="BW372" s="265">
        <v>1.4846E-2</v>
      </c>
      <c r="BX372" s="265">
        <v>6.7981999999999999E-3</v>
      </c>
      <c r="BY372" s="265">
        <v>0.94381999999999999</v>
      </c>
      <c r="BZ372" s="265">
        <v>0.94421999999999995</v>
      </c>
      <c r="CA372" s="265">
        <v>0.878</v>
      </c>
      <c r="CB372" s="265">
        <v>0.995</v>
      </c>
      <c r="CC372" s="265">
        <v>0.93286000000000002</v>
      </c>
      <c r="CD372" s="265">
        <v>0.93457999999999997</v>
      </c>
      <c r="CE372" s="265">
        <v>0.88226000000000004</v>
      </c>
      <c r="CF372" s="265">
        <v>0.94404999999999994</v>
      </c>
      <c r="CG372" s="265">
        <v>0.53485000000000005</v>
      </c>
      <c r="CH372" s="265">
        <v>0.91081000000000001</v>
      </c>
      <c r="CI372" s="265">
        <v>0.92842999999999998</v>
      </c>
      <c r="CJ372" s="265">
        <v>0.92722000000000004</v>
      </c>
      <c r="CK372" s="265">
        <v>0.59158999999999995</v>
      </c>
      <c r="CL372" s="265">
        <v>0.99094000000000004</v>
      </c>
      <c r="CM372" s="265">
        <v>1.2649000000000001E-2</v>
      </c>
      <c r="CN372" s="265">
        <v>6.0606000000000002E-3</v>
      </c>
      <c r="CO372" s="265">
        <v>1.9094E-2</v>
      </c>
      <c r="CP372" s="265">
        <v>9.8397999999999992E-3</v>
      </c>
      <c r="CQ372" s="265">
        <v>9.3723999999999995E-3</v>
      </c>
      <c r="CR372" s="265">
        <v>0.01</v>
      </c>
      <c r="CS372" s="265">
        <v>6.1224000000000001E-3</v>
      </c>
      <c r="CT372" s="265">
        <v>1.0309E-2</v>
      </c>
      <c r="CU372" s="265">
        <v>0.01</v>
      </c>
      <c r="CV372" s="265">
        <v>1.7301E-2</v>
      </c>
      <c r="CW372" s="265">
        <v>1.0101000000000001E-2</v>
      </c>
      <c r="CX372" s="265">
        <v>1.0309E-2</v>
      </c>
      <c r="CY372" s="265">
        <v>1.0309E-2</v>
      </c>
      <c r="CZ372" s="265">
        <v>3.4157E-2</v>
      </c>
      <c r="DA372" s="265">
        <v>1.661E-2</v>
      </c>
      <c r="DB372" s="265">
        <v>0</v>
      </c>
      <c r="DC372" s="265">
        <v>0</v>
      </c>
      <c r="DD372" s="265">
        <v>0</v>
      </c>
      <c r="DE372" s="265">
        <v>1.0309E-2</v>
      </c>
      <c r="DF372" s="265">
        <v>2.5099999999999998E-4</v>
      </c>
      <c r="DG372" s="265">
        <v>2.92E-4</v>
      </c>
      <c r="DH372" s="265">
        <v>1.1138E-2</v>
      </c>
      <c r="DI372" s="265">
        <v>0</v>
      </c>
      <c r="DJ372" s="265">
        <v>0</v>
      </c>
      <c r="DK372" s="265">
        <v>0</v>
      </c>
      <c r="DL372" s="265">
        <v>0</v>
      </c>
      <c r="DM372" s="265">
        <v>4.1679999999999999E-4</v>
      </c>
      <c r="DN372" s="265">
        <v>0</v>
      </c>
      <c r="DO372" s="265">
        <v>0</v>
      </c>
      <c r="DP372" s="265">
        <v>0</v>
      </c>
      <c r="DQ372" s="265">
        <v>0</v>
      </c>
      <c r="DR372" s="265">
        <v>1.5376000000000001E-3</v>
      </c>
      <c r="DS372" s="265">
        <v>3.4223999999999999E-3</v>
      </c>
      <c r="DT372" s="265">
        <v>5.2839999999999996E-3</v>
      </c>
      <c r="DU372" s="265">
        <v>0</v>
      </c>
      <c r="DV372" s="265">
        <v>0</v>
      </c>
      <c r="DW372" s="265">
        <v>0</v>
      </c>
      <c r="DX372" s="265">
        <v>2.6128000000000002E-3</v>
      </c>
      <c r="DY372" s="265">
        <v>2.5614000000000001E-3</v>
      </c>
      <c r="DZ372" s="265">
        <v>0</v>
      </c>
      <c r="EA372" s="265">
        <v>0</v>
      </c>
      <c r="EB372" s="265">
        <v>0</v>
      </c>
      <c r="EC372" s="265">
        <v>0</v>
      </c>
      <c r="ED372" s="265">
        <v>0</v>
      </c>
      <c r="EE372" s="265">
        <v>0</v>
      </c>
      <c r="EF372" s="265">
        <v>1.5545999999999999E-3</v>
      </c>
      <c r="EG372" s="265">
        <v>0</v>
      </c>
      <c r="EH372" s="265">
        <v>0</v>
      </c>
      <c r="EI372" s="265">
        <v>1.0204E-2</v>
      </c>
      <c r="EJ372" s="265">
        <v>1.0309E-2</v>
      </c>
      <c r="EK372" s="265">
        <v>0</v>
      </c>
      <c r="EL372" s="265">
        <v>0</v>
      </c>
      <c r="EM372" s="265">
        <v>0</v>
      </c>
      <c r="EN372" s="265">
        <v>0</v>
      </c>
      <c r="EO372" s="265">
        <v>2.5281000000000001E-2</v>
      </c>
      <c r="EP372" s="265">
        <v>1.2056000000000001E-2</v>
      </c>
      <c r="EQ372" s="265">
        <v>7.986E-4</v>
      </c>
      <c r="ER372" s="265">
        <v>6.7920000000000003E-4</v>
      </c>
      <c r="ES372" s="265">
        <v>7.3419999999999996E-4</v>
      </c>
      <c r="ET372" s="265">
        <v>6.2859999999999999E-4</v>
      </c>
      <c r="EU372" s="265">
        <v>6.3199999999999997E-4</v>
      </c>
      <c r="EV372" s="265">
        <v>5.9820000000000001E-4</v>
      </c>
      <c r="EW372" s="265">
        <v>5.174E-4</v>
      </c>
      <c r="EX372" s="265">
        <v>5.4600000000000004E-4</v>
      </c>
      <c r="EY372" s="265">
        <v>5.6700000000000001E-4</v>
      </c>
      <c r="EZ372" s="265">
        <v>1.3551000000000001E-2</v>
      </c>
      <c r="FA372" s="265">
        <v>8.2640000000000003E-4</v>
      </c>
      <c r="FB372" s="265">
        <v>7.582E-4</v>
      </c>
      <c r="FC372" s="265">
        <v>7.3859999999999996E-4</v>
      </c>
      <c r="FD372" s="265">
        <v>8.8340000000000001E-4</v>
      </c>
      <c r="FE372" s="265">
        <v>6.8999999999999997E-4</v>
      </c>
      <c r="FF372" s="265">
        <v>7.9600000000000005E-4</v>
      </c>
      <c r="FG372" s="265">
        <v>9.2159999999999996E-4</v>
      </c>
      <c r="FH372" s="265">
        <v>7.2199999999999999E-4</v>
      </c>
      <c r="FI372" s="265">
        <v>6.9959999999999998E-4</v>
      </c>
      <c r="FJ372" s="265">
        <v>0</v>
      </c>
      <c r="FK372" s="265">
        <v>0</v>
      </c>
      <c r="FL372" s="265">
        <v>6.0423999999999999E-3</v>
      </c>
      <c r="FM372" s="265">
        <v>6.5497999999999997E-3</v>
      </c>
      <c r="FN372" s="265">
        <v>5.5921999999999999E-2</v>
      </c>
      <c r="FO372" s="265">
        <v>0.112</v>
      </c>
      <c r="FP372" s="265">
        <v>1.5221E-2</v>
      </c>
      <c r="FQ372" s="265">
        <v>7.9075000000000006E-2</v>
      </c>
      <c r="FR372" s="265">
        <v>4.8266999999999997E-2</v>
      </c>
      <c r="FS372" s="265">
        <v>4.7008000000000001E-2</v>
      </c>
      <c r="FT372" s="265">
        <v>0.12031</v>
      </c>
      <c r="FU372" s="265">
        <v>0.12268</v>
      </c>
      <c r="FV372" s="265">
        <v>5.4866999999999999E-2</v>
      </c>
      <c r="FW372" s="265">
        <v>2.2484000000000001E-2</v>
      </c>
      <c r="FX372" s="265">
        <v>8.1436999999999996E-2</v>
      </c>
      <c r="FY372" s="265">
        <v>2.0472000000000001E-2</v>
      </c>
      <c r="FZ372" s="265">
        <v>2.2484000000000001E-2</v>
      </c>
      <c r="GA372" s="265">
        <v>7.2835999999999998E-2</v>
      </c>
      <c r="GB372" s="265">
        <v>3.6979999999999999E-2</v>
      </c>
      <c r="GC372" s="265">
        <v>3.4757999999999997E-2</v>
      </c>
      <c r="GD372" s="265">
        <v>0.11617</v>
      </c>
      <c r="GE372" s="265">
        <v>6.2876000000000001E-2</v>
      </c>
      <c r="GF372" s="265">
        <v>7.7586000000000002E-2</v>
      </c>
      <c r="GG372" s="265">
        <v>3.4230999999999998E-2</v>
      </c>
      <c r="GH372" s="265">
        <v>4.1062000000000001E-2</v>
      </c>
      <c r="GI372" s="265">
        <v>3.4847999999999997E-2</v>
      </c>
      <c r="GJ372" s="265">
        <v>0.10334</v>
      </c>
      <c r="GK372" s="265">
        <v>0.10907</v>
      </c>
      <c r="GL372" s="265">
        <v>5.7076000000000002E-2</v>
      </c>
      <c r="GM372" s="265">
        <v>9.2039999999999997E-2</v>
      </c>
      <c r="GN372" s="265">
        <v>5.4856000000000002E-2</v>
      </c>
      <c r="GO372" s="265">
        <v>0.11015999999999999</v>
      </c>
      <c r="GP372" s="265">
        <v>7.3956999999999995E-2</v>
      </c>
      <c r="GQ372" s="265">
        <v>7.6669000000000001E-2</v>
      </c>
      <c r="GR372" s="265">
        <v>7.6164999999999997E-2</v>
      </c>
      <c r="GS372" s="265">
        <v>7.8904000000000002E-2</v>
      </c>
      <c r="GT372" s="265">
        <v>7.5922000000000003E-2</v>
      </c>
      <c r="GU372" s="265">
        <v>7.6566999999999996E-2</v>
      </c>
      <c r="GV372" s="265">
        <v>7.7576000000000006E-2</v>
      </c>
      <c r="GW372" s="265">
        <v>5.6141000000000003E-2</v>
      </c>
      <c r="GX372" s="265">
        <v>9.8863999999999994E-2</v>
      </c>
      <c r="GY372" s="265">
        <v>2.2348E-2</v>
      </c>
      <c r="GZ372" s="265">
        <v>1.6865000000000002E-2</v>
      </c>
      <c r="HA372" s="265">
        <v>9.4943E-2</v>
      </c>
      <c r="HB372" s="265">
        <v>9.0136999999999995E-2</v>
      </c>
      <c r="HC372" s="265">
        <v>8.2889000000000004E-2</v>
      </c>
      <c r="HD372" s="265">
        <v>5.0528999999999998E-2</v>
      </c>
      <c r="HE372" s="265">
        <v>9.8704E-2</v>
      </c>
      <c r="HF372" s="265">
        <v>4.3360999999999997E-2</v>
      </c>
      <c r="HG372" s="265">
        <v>9.8483000000000001E-2</v>
      </c>
      <c r="HH372" s="265">
        <v>9.8173999999999997E-2</v>
      </c>
      <c r="HI372" s="265">
        <v>9.8003999999999994E-2</v>
      </c>
      <c r="HJ372" s="265">
        <v>5.6934999999999999E-2</v>
      </c>
      <c r="HK372" s="265">
        <v>0.12556999999999999</v>
      </c>
      <c r="HL372" s="265">
        <v>0.10357</v>
      </c>
      <c r="HM372" s="265">
        <v>7.7535999999999994E-2</v>
      </c>
      <c r="HN372" s="265">
        <v>7.7558000000000002E-2</v>
      </c>
      <c r="HO372" s="265">
        <v>7.6824000000000003E-2</v>
      </c>
      <c r="HP372" s="265">
        <v>8.2126000000000005E-2</v>
      </c>
      <c r="HQ372" s="265">
        <v>5.2385000000000001E-2</v>
      </c>
      <c r="HR372" s="265">
        <v>4.6346999999999999E-2</v>
      </c>
      <c r="HS372" s="265">
        <v>6.2193999999999999E-2</v>
      </c>
      <c r="HT372" s="265">
        <v>5.2921000000000003E-2</v>
      </c>
      <c r="HU372" s="265">
        <v>5.262E-2</v>
      </c>
      <c r="HV372" s="265">
        <v>7.2751999999999997E-2</v>
      </c>
      <c r="HW372" s="265">
        <v>2.9533E-2</v>
      </c>
      <c r="HX372" s="265">
        <v>4.2792999999999998E-2</v>
      </c>
      <c r="HY372" s="265">
        <v>2.5971999999999999E-2</v>
      </c>
      <c r="HZ372" s="265">
        <v>6.105E-2</v>
      </c>
      <c r="IA372" s="265">
        <v>6.8441000000000002E-2</v>
      </c>
      <c r="IB372" s="265">
        <v>7.0703000000000002E-2</v>
      </c>
      <c r="IC372" s="265">
        <v>6.9278999999999993E-2</v>
      </c>
      <c r="ID372" s="265">
        <v>7.0640999999999995E-2</v>
      </c>
      <c r="IE372" s="265">
        <v>6.5286999999999998E-2</v>
      </c>
      <c r="IF372" s="265">
        <v>7.6359999999999997E-2</v>
      </c>
      <c r="IG372" s="265">
        <v>8.3950999999999998E-2</v>
      </c>
      <c r="IH372" s="265">
        <v>9.7394999999999995E-2</v>
      </c>
      <c r="II372" s="265">
        <v>4.8364999999999998E-2</v>
      </c>
      <c r="IJ372" s="265">
        <v>5.1678000000000002E-2</v>
      </c>
      <c r="IK372" s="265">
        <v>5.0625999999999997E-2</v>
      </c>
      <c r="IL372" s="265">
        <v>8.7525000000000006E-2</v>
      </c>
      <c r="IM372" s="265">
        <v>5.3938E-2</v>
      </c>
      <c r="IN372" s="265">
        <v>3.9495000000000002E-2</v>
      </c>
      <c r="IO372" s="265">
        <v>7.5864000000000001E-3</v>
      </c>
      <c r="IP372" s="265">
        <v>8.5275000000000004E-2</v>
      </c>
      <c r="IQ372" s="265">
        <v>7.4612999999999999E-2</v>
      </c>
      <c r="IR372" s="265">
        <v>3.6332999999999997E-2</v>
      </c>
      <c r="IS372" s="265">
        <v>0.10632999999999999</v>
      </c>
      <c r="IT372" s="265">
        <v>3.1614999999999997E-2</v>
      </c>
      <c r="IU372" s="265">
        <v>8.1148999999999999E-2</v>
      </c>
      <c r="IV372" s="265">
        <v>0.12245</v>
      </c>
      <c r="IW372" s="265">
        <v>5.8770000000000003E-2</v>
      </c>
      <c r="IX372" s="265">
        <v>8.9473999999999998E-2</v>
      </c>
      <c r="IY372" s="265">
        <v>4.8580999999999999E-2</v>
      </c>
      <c r="IZ372" s="265">
        <v>4.7742E-2</v>
      </c>
      <c r="JA372" s="265">
        <v>4.8869000000000003E-2</v>
      </c>
      <c r="JB372" s="265">
        <v>4.6997999999999998E-2</v>
      </c>
      <c r="JC372" s="265">
        <v>5.2733000000000002E-2</v>
      </c>
      <c r="JD372" s="265">
        <v>5.3198000000000002E-2</v>
      </c>
      <c r="JE372" s="265">
        <v>9.5069000000000001E-2</v>
      </c>
      <c r="JF372" s="265">
        <v>2.4149E-2</v>
      </c>
      <c r="JG372" s="265">
        <v>7.2850999999999999E-2</v>
      </c>
      <c r="JH372" s="265">
        <v>5.3823000000000003E-2</v>
      </c>
      <c r="JI372" s="265">
        <v>4.4784999999999998E-2</v>
      </c>
      <c r="JJ372" s="265">
        <v>4.6577E-2</v>
      </c>
      <c r="JK372" s="265">
        <v>6.0430999999999999E-2</v>
      </c>
      <c r="JL372" s="265">
        <v>6.1698000000000003E-2</v>
      </c>
      <c r="JM372" s="265">
        <v>0.10279000000000001</v>
      </c>
      <c r="JN372" s="265">
        <v>6.5446000000000004E-2</v>
      </c>
      <c r="JO372" s="265">
        <v>7.4504000000000001E-2</v>
      </c>
      <c r="JP372" s="265">
        <v>2.4254000000000001E-2</v>
      </c>
      <c r="JQ372" s="265">
        <v>7.4416999999999997E-2</v>
      </c>
      <c r="JR372" s="265">
        <v>5.1292999999999998E-2</v>
      </c>
      <c r="JS372" s="265">
        <v>5.595E-2</v>
      </c>
      <c r="JT372" s="265">
        <v>1.6818E-2</v>
      </c>
      <c r="JU372" s="265">
        <v>5.8386E-2</v>
      </c>
      <c r="JV372" s="265">
        <v>5.3162000000000001E-2</v>
      </c>
      <c r="JW372" s="265">
        <v>7.3230000000000003E-2</v>
      </c>
      <c r="JX372" s="265">
        <v>7.2764999999999996E-2</v>
      </c>
      <c r="JY372" s="265">
        <v>7.3335999999999998E-2</v>
      </c>
      <c r="JZ372" s="265">
        <v>6.5487000000000004E-2</v>
      </c>
      <c r="KA372" s="265">
        <v>0.11129</v>
      </c>
      <c r="KB372" s="265">
        <v>0.15811</v>
      </c>
      <c r="KC372" s="265">
        <v>2.3982E-2</v>
      </c>
      <c r="KD372" s="265">
        <v>1.7555999999999999E-2</v>
      </c>
      <c r="KE372" s="265">
        <v>1.8956000000000001E-2</v>
      </c>
      <c r="KF372" s="265">
        <v>2.0757999999999999E-2</v>
      </c>
      <c r="KG372" s="265">
        <v>1.9814999999999999E-2</v>
      </c>
      <c r="KH372" s="265">
        <v>8.7738999999999998E-2</v>
      </c>
      <c r="KI372" s="265">
        <v>5.2087000000000001E-2</v>
      </c>
      <c r="KJ372" s="265">
        <v>5.0791000000000003E-2</v>
      </c>
      <c r="KK372" s="265">
        <v>0.13571</v>
      </c>
      <c r="KL372" s="265">
        <v>0.10811</v>
      </c>
      <c r="KM372" s="265">
        <v>0.80125000000000002</v>
      </c>
      <c r="KN372" s="265">
        <v>0.72790999999999995</v>
      </c>
      <c r="KO372" s="265">
        <v>0.64637</v>
      </c>
      <c r="KP372" s="265">
        <v>4.653380563626108E-3</v>
      </c>
      <c r="KQ372" s="265">
        <v>0.51154999999999995</v>
      </c>
      <c r="KR372" s="265">
        <v>0.46482000000000001</v>
      </c>
      <c r="KS372" s="265">
        <v>0.42827999999999999</v>
      </c>
      <c r="KT372" s="265">
        <v>0.80653286824542325</v>
      </c>
      <c r="KU372" s="265">
        <v>0.82589000000000001</v>
      </c>
      <c r="KV372" s="265">
        <v>0.89583000000000002</v>
      </c>
      <c r="KW372" s="265">
        <v>0.91761999999999999</v>
      </c>
      <c r="KX372" s="265">
        <v>0.94550999999999996</v>
      </c>
      <c r="KY372" s="265">
        <v>0.98236999999999997</v>
      </c>
      <c r="KZ372" s="265">
        <v>0.99773999999999996</v>
      </c>
      <c r="LA372" s="265">
        <v>0.95091000000000003</v>
      </c>
      <c r="LB372" s="265">
        <v>0.86821000000000004</v>
      </c>
      <c r="LC372" s="265">
        <v>1</v>
      </c>
      <c r="LD372" s="265">
        <v>0</v>
      </c>
      <c r="LE372" s="265">
        <v>0</v>
      </c>
      <c r="LF372" s="265">
        <v>0</v>
      </c>
      <c r="LG372" s="265">
        <v>0</v>
      </c>
      <c r="LH372" s="431">
        <v>3.7222373066470027E-5</v>
      </c>
      <c r="LI372" s="431">
        <v>7.3417213570792228E-5</v>
      </c>
      <c r="LJ372" s="431">
        <v>3.6274828744353727E-5</v>
      </c>
      <c r="LK372" s="431">
        <v>1.8601102055981755E-5</v>
      </c>
      <c r="LL372" s="431">
        <v>0</v>
      </c>
      <c r="LM372" s="431">
        <v>0</v>
      </c>
      <c r="LN372" s="431">
        <v>4.5263418542162981E-6</v>
      </c>
      <c r="LO372" s="431">
        <v>0</v>
      </c>
      <c r="LP372" s="431">
        <v>9.4446522780344822E-6</v>
      </c>
      <c r="LQ372" s="431">
        <v>0</v>
      </c>
      <c r="LR372" s="431">
        <v>7.4665913416538388E-5</v>
      </c>
      <c r="LS372" s="431">
        <v>2.0953355488018133E-5</v>
      </c>
      <c r="LT372" s="431">
        <v>3.5773995477939025E-5</v>
      </c>
      <c r="LU372" s="431">
        <v>7.7790564319002442E-6</v>
      </c>
      <c r="LV372" s="431">
        <v>1.8489470676286146E-5</v>
      </c>
      <c r="LW372" s="431">
        <v>0</v>
      </c>
      <c r="LX372" s="431">
        <v>1.3552030395658221E-5</v>
      </c>
      <c r="LY372" s="431">
        <v>3.4339473131694831E-7</v>
      </c>
      <c r="LZ372" s="431">
        <v>5.542451617657207E-5</v>
      </c>
      <c r="MA372" s="431">
        <v>5.3062438382767141E-5</v>
      </c>
      <c r="MB372" s="431">
        <v>2.9834132874384522E-5</v>
      </c>
      <c r="MC372" s="431">
        <v>1.1784775779233314E-5</v>
      </c>
      <c r="MD372" s="431">
        <v>7.2963312049978413E-6</v>
      </c>
      <c r="ME372" s="431">
        <v>6.9275272835511714E-5</v>
      </c>
      <c r="MF372" s="431">
        <v>7.394789281534031E-5</v>
      </c>
      <c r="MG372" s="431">
        <v>6.6377258917782456E-5</v>
      </c>
      <c r="MH372" s="266"/>
      <c r="MI372" s="266"/>
      <c r="MJ372" s="266"/>
      <c r="MK372" s="266"/>
      <c r="ML372" s="266"/>
      <c r="MM372" s="266"/>
      <c r="MN372" s="266"/>
      <c r="MO372" s="266"/>
      <c r="MP372" s="266"/>
      <c r="MQ372" s="266"/>
      <c r="MR372" s="266"/>
      <c r="MS372" s="266"/>
      <c r="MT372" s="266"/>
      <c r="MU372" s="266"/>
      <c r="MV372" s="266"/>
      <c r="MW372" s="266"/>
      <c r="MX372" s="266"/>
      <c r="MY372" s="266"/>
      <c r="MZ372" s="266"/>
      <c r="NA372" s="266"/>
      <c r="NB372" s="266"/>
      <c r="NC372" s="266"/>
      <c r="ND372" s="266"/>
      <c r="NE372" s="266"/>
      <c r="NF372" s="266"/>
      <c r="NG372" s="266"/>
      <c r="NH372" s="266"/>
      <c r="NI372" s="266"/>
      <c r="NJ372" s="266"/>
      <c r="NK372" s="266"/>
      <c r="NL372" s="266"/>
      <c r="NM372" s="266"/>
      <c r="NN372" s="266"/>
      <c r="NO372" s="266"/>
      <c r="NP372" s="266"/>
      <c r="NQ372" s="266"/>
      <c r="NR372" s="266"/>
      <c r="NS372" s="266"/>
      <c r="NT372" s="266"/>
      <c r="NU372" s="266"/>
      <c r="NV372" s="266"/>
      <c r="NW372" s="266"/>
      <c r="NX372" s="266"/>
      <c r="NY372" s="266"/>
      <c r="NZ372" s="266"/>
      <c r="OA372" s="266"/>
      <c r="OB372" s="266"/>
      <c r="OC372" s="266"/>
      <c r="OD372" s="266"/>
      <c r="OE372" s="266"/>
      <c r="OF372" s="266"/>
      <c r="OG372" s="266"/>
      <c r="OH372" s="266"/>
      <c r="OI372" s="266"/>
      <c r="OJ372" s="266"/>
      <c r="OK372" s="266"/>
      <c r="OL372" s="266"/>
      <c r="OM372" s="266"/>
      <c r="ON372" s="267"/>
    </row>
    <row r="373" spans="1:404">
      <c r="A373" s="261">
        <v>748</v>
      </c>
      <c r="B373" s="265">
        <v>1.5708E-2</v>
      </c>
      <c r="C373" s="265">
        <v>1.3436E-2</v>
      </c>
      <c r="D373" s="265">
        <v>1.2245000000000001E-2</v>
      </c>
      <c r="E373" s="265">
        <v>1.2219000000000001E-2</v>
      </c>
      <c r="F373" s="265">
        <v>1.5113E-2</v>
      </c>
      <c r="G373" s="265">
        <v>1.153E-2</v>
      </c>
      <c r="H373" s="265">
        <v>3.7879000000000003E-2</v>
      </c>
      <c r="I373" s="265">
        <v>8.0059000000000005E-2</v>
      </c>
      <c r="J373" s="265">
        <v>7.1367E-2</v>
      </c>
      <c r="K373" s="265">
        <v>3.0127999999999999E-3</v>
      </c>
      <c r="L373" s="265">
        <v>2.9656000000000001E-3</v>
      </c>
      <c r="M373" s="265">
        <v>3.4727999999999998E-3</v>
      </c>
      <c r="N373" s="265">
        <v>3.8285E-2</v>
      </c>
      <c r="O373" s="265">
        <v>2.2745999999999999E-2</v>
      </c>
      <c r="P373" s="265">
        <v>1.0729000000000001E-2</v>
      </c>
      <c r="Q373" s="265">
        <v>5.4393999999999996E-3</v>
      </c>
      <c r="R373" s="265">
        <v>1.5793000000000001E-2</v>
      </c>
      <c r="S373" s="265">
        <v>7.1389999999999995E-2</v>
      </c>
      <c r="T373" s="265">
        <v>4.5289999999999997E-2</v>
      </c>
      <c r="U373" s="265">
        <v>6.5723000000000004E-2</v>
      </c>
      <c r="V373" s="265">
        <v>2.8371E-2</v>
      </c>
      <c r="W373" s="265">
        <v>1.2132E-2</v>
      </c>
      <c r="X373" s="265">
        <v>1.1282E-2</v>
      </c>
      <c r="Y373" s="265">
        <v>1.1141E-2</v>
      </c>
      <c r="Z373" s="265">
        <v>9.5642000000000001E-3</v>
      </c>
      <c r="AA373" s="265">
        <v>1.7121999999999998E-2</v>
      </c>
      <c r="AB373" s="265">
        <v>1.2231000000000001E-2</v>
      </c>
      <c r="AC373" s="265">
        <v>8.0332000000000001E-2</v>
      </c>
      <c r="AD373" s="265">
        <v>5.7785000000000003E-2</v>
      </c>
      <c r="AE373" s="265">
        <v>0</v>
      </c>
      <c r="AF373" s="265">
        <v>9.2536000000000007E-3</v>
      </c>
      <c r="AG373" s="265">
        <v>1.0022E-2</v>
      </c>
      <c r="AH373" s="265">
        <v>4.5732000000000004E-3</v>
      </c>
      <c r="AI373" s="265">
        <v>1.8508000000000001E-3</v>
      </c>
      <c r="AJ373" s="265">
        <v>2.1392E-3</v>
      </c>
      <c r="AK373" s="265">
        <v>2.0171999999999998E-3</v>
      </c>
      <c r="AL373" s="265">
        <v>2.3411999999999999E-3</v>
      </c>
      <c r="AM373" s="265">
        <v>3.4648000000000001E-3</v>
      </c>
      <c r="AN373" s="265">
        <v>1.6316E-3</v>
      </c>
      <c r="AO373" s="265">
        <v>1.4220000000000001E-3</v>
      </c>
      <c r="AP373" s="265">
        <v>0</v>
      </c>
      <c r="AQ373" s="265">
        <v>1.1608E-3</v>
      </c>
      <c r="AR373" s="265">
        <v>2.9605999999999999E-3</v>
      </c>
      <c r="AS373" s="265">
        <v>0</v>
      </c>
      <c r="AT373" s="265">
        <v>2.7623999999999999E-3</v>
      </c>
      <c r="AU373" s="265">
        <v>7.3841999999999996E-3</v>
      </c>
      <c r="AV373" s="265">
        <v>6.3191999999999996E-3</v>
      </c>
      <c r="AW373" s="265">
        <v>3.4686000000000001E-3</v>
      </c>
      <c r="AX373" s="265">
        <v>5.9556000000000001E-3</v>
      </c>
      <c r="AY373" s="265">
        <v>0</v>
      </c>
      <c r="AZ373" s="265">
        <v>0</v>
      </c>
      <c r="BA373" s="265">
        <v>4.3958000000000001E-3</v>
      </c>
      <c r="BB373" s="265">
        <v>4.3958000000000001E-3</v>
      </c>
      <c r="BC373" s="265">
        <v>4.3924000000000003E-3</v>
      </c>
      <c r="BD373" s="265">
        <v>4.3958000000000001E-3</v>
      </c>
      <c r="BE373" s="265">
        <v>3.0737E-2</v>
      </c>
      <c r="BF373" s="265">
        <v>2.8036999999999999E-2</v>
      </c>
      <c r="BG373" s="265">
        <v>0.14360000000000001</v>
      </c>
      <c r="BH373" s="265">
        <v>0.14036999999999999</v>
      </c>
      <c r="BI373" s="265">
        <v>0.35927999999999999</v>
      </c>
      <c r="BJ373" s="265">
        <v>0.32801000000000002</v>
      </c>
      <c r="BK373" s="265">
        <v>7.2727E-2</v>
      </c>
      <c r="BL373" s="265">
        <v>0.14035</v>
      </c>
      <c r="BM373" s="265">
        <v>8.5365999999999997E-2</v>
      </c>
      <c r="BN373" s="265">
        <v>0.17035</v>
      </c>
      <c r="BO373" s="265">
        <v>0.18285999999999999</v>
      </c>
      <c r="BP373" s="265">
        <v>1.0914E-2</v>
      </c>
      <c r="BQ373" s="265">
        <v>0.11189</v>
      </c>
      <c r="BR373" s="265">
        <v>0.15240000000000001</v>
      </c>
      <c r="BS373" s="265">
        <v>0.11033</v>
      </c>
      <c r="BT373" s="265">
        <v>0.12881999999999999</v>
      </c>
      <c r="BU373" s="265">
        <v>9.0702000000000005E-3</v>
      </c>
      <c r="BV373" s="265">
        <v>4.1142000000000001E-3</v>
      </c>
      <c r="BW373" s="265">
        <v>1.4548E-2</v>
      </c>
      <c r="BX373" s="265">
        <v>6.7577999999999996E-3</v>
      </c>
      <c r="BY373" s="265">
        <v>0.94664000000000004</v>
      </c>
      <c r="BZ373" s="265">
        <v>0.94681000000000004</v>
      </c>
      <c r="CA373" s="265">
        <v>0.88200000000000001</v>
      </c>
      <c r="CB373" s="265">
        <v>0.99575999999999998</v>
      </c>
      <c r="CC373" s="265">
        <v>0.93037000000000003</v>
      </c>
      <c r="CD373" s="265">
        <v>0.93664999999999998</v>
      </c>
      <c r="CE373" s="265">
        <v>0.88390000000000002</v>
      </c>
      <c r="CF373" s="265">
        <v>0.94637000000000004</v>
      </c>
      <c r="CG373" s="265">
        <v>0.5343</v>
      </c>
      <c r="CH373" s="265">
        <v>0.91325000000000001</v>
      </c>
      <c r="CI373" s="265">
        <v>0.93091999999999997</v>
      </c>
      <c r="CJ373" s="265">
        <v>0.93037999999999998</v>
      </c>
      <c r="CK373" s="265">
        <v>0.59157999999999999</v>
      </c>
      <c r="CL373" s="265">
        <v>0.99231999999999998</v>
      </c>
      <c r="CM373" s="265">
        <v>1.2626E-2</v>
      </c>
      <c r="CN373" s="265">
        <v>4.0404000000000004E-3</v>
      </c>
      <c r="CO373" s="265">
        <v>1.8776000000000001E-2</v>
      </c>
      <c r="CP373" s="265">
        <v>9.0221999999999993E-3</v>
      </c>
      <c r="CQ373" s="265">
        <v>8.5935999999999998E-3</v>
      </c>
      <c r="CR373" s="265">
        <v>0.01</v>
      </c>
      <c r="CS373" s="265">
        <v>4.0816000000000003E-3</v>
      </c>
      <c r="CT373" s="265">
        <v>1.0309E-2</v>
      </c>
      <c r="CU373" s="265">
        <v>0.01</v>
      </c>
      <c r="CV373" s="265">
        <v>1.7073000000000001E-2</v>
      </c>
      <c r="CW373" s="265">
        <v>1.0101000000000001E-2</v>
      </c>
      <c r="CX373" s="265">
        <v>1.0309E-2</v>
      </c>
      <c r="CY373" s="265">
        <v>1.0309E-2</v>
      </c>
      <c r="CZ373" s="265">
        <v>3.3376000000000003E-2</v>
      </c>
      <c r="DA373" s="265">
        <v>1.5678000000000001E-2</v>
      </c>
      <c r="DB373" s="265">
        <v>0</v>
      </c>
      <c r="DC373" s="265">
        <v>0</v>
      </c>
      <c r="DD373" s="265">
        <v>0</v>
      </c>
      <c r="DE373" s="265">
        <v>1.0309E-2</v>
      </c>
      <c r="DF373" s="265">
        <v>2.81E-4</v>
      </c>
      <c r="DG373" s="265">
        <v>3.4299999999999999E-4</v>
      </c>
      <c r="DH373" s="265">
        <v>1.1354E-2</v>
      </c>
      <c r="DI373" s="265">
        <v>0</v>
      </c>
      <c r="DJ373" s="265">
        <v>0</v>
      </c>
      <c r="DK373" s="265">
        <v>0</v>
      </c>
      <c r="DL373" s="265">
        <v>0</v>
      </c>
      <c r="DM373" s="265">
        <v>5.3019999999999999E-4</v>
      </c>
      <c r="DN373" s="265">
        <v>0</v>
      </c>
      <c r="DO373" s="265">
        <v>0</v>
      </c>
      <c r="DP373" s="265">
        <v>0</v>
      </c>
      <c r="DQ373" s="265">
        <v>0</v>
      </c>
      <c r="DR373" s="265">
        <v>1.6354E-3</v>
      </c>
      <c r="DS373" s="265">
        <v>3.4045999999999998E-3</v>
      </c>
      <c r="DT373" s="265">
        <v>4.9399999999999999E-3</v>
      </c>
      <c r="DU373" s="265">
        <v>0</v>
      </c>
      <c r="DV373" s="265">
        <v>0</v>
      </c>
      <c r="DW373" s="265">
        <v>0</v>
      </c>
      <c r="DX373" s="265">
        <v>2.9962000000000001E-3</v>
      </c>
      <c r="DY373" s="265">
        <v>3.4696000000000002E-3</v>
      </c>
      <c r="DZ373" s="265">
        <v>0</v>
      </c>
      <c r="EA373" s="265">
        <v>0</v>
      </c>
      <c r="EB373" s="265">
        <v>0</v>
      </c>
      <c r="EC373" s="265">
        <v>0</v>
      </c>
      <c r="ED373" s="265">
        <v>0</v>
      </c>
      <c r="EE373" s="265">
        <v>0</v>
      </c>
      <c r="EF373" s="265">
        <v>1.5763999999999999E-3</v>
      </c>
      <c r="EG373" s="265">
        <v>0</v>
      </c>
      <c r="EH373" s="265">
        <v>0</v>
      </c>
      <c r="EI373" s="265">
        <v>1.0204E-2</v>
      </c>
      <c r="EJ373" s="265">
        <v>1.0309E-2</v>
      </c>
      <c r="EK373" s="265">
        <v>0</v>
      </c>
      <c r="EL373" s="265">
        <v>0</v>
      </c>
      <c r="EM373" s="265">
        <v>0</v>
      </c>
      <c r="EN373" s="265">
        <v>0</v>
      </c>
      <c r="EO373" s="265">
        <v>2.4826999999999998E-2</v>
      </c>
      <c r="EP373" s="265">
        <v>1.1644E-2</v>
      </c>
      <c r="EQ373" s="265">
        <v>7.7240000000000002E-4</v>
      </c>
      <c r="ER373" s="265">
        <v>6.6879999999999999E-4</v>
      </c>
      <c r="ES373" s="265">
        <v>7.0680000000000005E-4</v>
      </c>
      <c r="ET373" s="265">
        <v>5.7839999999999996E-4</v>
      </c>
      <c r="EU373" s="265">
        <v>6.1399999999999996E-4</v>
      </c>
      <c r="EV373" s="265">
        <v>6.1580000000000001E-4</v>
      </c>
      <c r="EW373" s="265">
        <v>5.306E-4</v>
      </c>
      <c r="EX373" s="265">
        <v>5.1099999999999995E-4</v>
      </c>
      <c r="EY373" s="265">
        <v>5.6099999999999998E-4</v>
      </c>
      <c r="EZ373" s="265">
        <v>1.3223E-2</v>
      </c>
      <c r="FA373" s="265">
        <v>8.0360000000000002E-4</v>
      </c>
      <c r="FB373" s="265">
        <v>7.6179999999999998E-4</v>
      </c>
      <c r="FC373" s="265">
        <v>7.2340000000000002E-4</v>
      </c>
      <c r="FD373" s="265">
        <v>8.7659999999999995E-4</v>
      </c>
      <c r="FE373" s="265">
        <v>6.8199999999999999E-4</v>
      </c>
      <c r="FF373" s="265">
        <v>8.0000000000000004E-4</v>
      </c>
      <c r="FG373" s="265">
        <v>9.2639999999999997E-4</v>
      </c>
      <c r="FH373" s="265">
        <v>6.9800000000000005E-4</v>
      </c>
      <c r="FI373" s="265">
        <v>6.824E-4</v>
      </c>
      <c r="FJ373" s="265">
        <v>0</v>
      </c>
      <c r="FK373" s="265">
        <v>0</v>
      </c>
      <c r="FL373" s="265">
        <v>5.7536000000000002E-3</v>
      </c>
      <c r="FM373" s="265">
        <v>6.3471999999999999E-3</v>
      </c>
      <c r="FN373" s="265">
        <v>5.4004999999999997E-2</v>
      </c>
      <c r="FO373" s="265">
        <v>0.108</v>
      </c>
      <c r="FP373" s="265">
        <v>1.4536E-2</v>
      </c>
      <c r="FQ373" s="265">
        <v>7.6813000000000006E-2</v>
      </c>
      <c r="FR373" s="265">
        <v>4.6233000000000003E-2</v>
      </c>
      <c r="FS373" s="265">
        <v>4.5642000000000002E-2</v>
      </c>
      <c r="FT373" s="265">
        <v>0.11687</v>
      </c>
      <c r="FU373" s="265">
        <v>0.11897000000000001</v>
      </c>
      <c r="FV373" s="265">
        <v>5.3538000000000002E-2</v>
      </c>
      <c r="FW373" s="265">
        <v>2.1928E-2</v>
      </c>
      <c r="FX373" s="265">
        <v>7.9233999999999999E-2</v>
      </c>
      <c r="FY373" s="265">
        <v>1.9954E-2</v>
      </c>
      <c r="FZ373" s="265">
        <v>2.1928E-2</v>
      </c>
      <c r="GA373" s="265">
        <v>7.0784E-2</v>
      </c>
      <c r="GB373" s="265">
        <v>3.6204E-2</v>
      </c>
      <c r="GC373" s="265">
        <v>3.3767999999999999E-2</v>
      </c>
      <c r="GD373" s="265">
        <v>0.11310000000000001</v>
      </c>
      <c r="GE373" s="265">
        <v>6.087E-2</v>
      </c>
      <c r="GF373" s="265">
        <v>7.5438000000000005E-2</v>
      </c>
      <c r="GG373" s="265">
        <v>3.3236000000000002E-2</v>
      </c>
      <c r="GH373" s="265">
        <v>3.9895E-2</v>
      </c>
      <c r="GI373" s="265">
        <v>3.3952999999999997E-2</v>
      </c>
      <c r="GJ373" s="265">
        <v>0.10034999999999999</v>
      </c>
      <c r="GK373" s="265">
        <v>0.10599</v>
      </c>
      <c r="GL373" s="265">
        <v>5.5537999999999997E-2</v>
      </c>
      <c r="GM373" s="265">
        <v>8.9462E-2</v>
      </c>
      <c r="GN373" s="265">
        <v>5.3143999999999997E-2</v>
      </c>
      <c r="GO373" s="265">
        <v>0.10773000000000001</v>
      </c>
      <c r="GP373" s="265">
        <v>7.1844000000000005E-2</v>
      </c>
      <c r="GQ373" s="265">
        <v>7.4587000000000001E-2</v>
      </c>
      <c r="GR373" s="265">
        <v>7.4300000000000005E-2</v>
      </c>
      <c r="GS373" s="265">
        <v>7.6689999999999994E-2</v>
      </c>
      <c r="GT373" s="265">
        <v>7.3955999999999994E-2</v>
      </c>
      <c r="GU373" s="265">
        <v>7.4659000000000003E-2</v>
      </c>
      <c r="GV373" s="265">
        <v>7.5453999999999993E-2</v>
      </c>
      <c r="GW373" s="265">
        <v>5.4519999999999999E-2</v>
      </c>
      <c r="GX373" s="265">
        <v>9.6051999999999998E-2</v>
      </c>
      <c r="GY373" s="265">
        <v>2.1669999999999998E-2</v>
      </c>
      <c r="GZ373" s="265">
        <v>1.6427000000000001E-2</v>
      </c>
      <c r="HA373" s="265">
        <v>9.2393000000000003E-2</v>
      </c>
      <c r="HB373" s="265">
        <v>8.8164000000000006E-2</v>
      </c>
      <c r="HC373" s="265">
        <v>8.0569000000000002E-2</v>
      </c>
      <c r="HD373" s="265">
        <v>4.9457000000000001E-2</v>
      </c>
      <c r="HE373" s="265">
        <v>9.5939999999999998E-2</v>
      </c>
      <c r="HF373" s="265">
        <v>4.2284000000000002E-2</v>
      </c>
      <c r="HG373" s="265">
        <v>9.5687999999999995E-2</v>
      </c>
      <c r="HH373" s="265">
        <v>9.5366999999999993E-2</v>
      </c>
      <c r="HI373" s="265">
        <v>9.5231999999999997E-2</v>
      </c>
      <c r="HJ373" s="265">
        <v>5.6179E-2</v>
      </c>
      <c r="HK373" s="265">
        <v>0.12222</v>
      </c>
      <c r="HL373" s="265">
        <v>0.10067</v>
      </c>
      <c r="HM373" s="265">
        <v>7.5263999999999998E-2</v>
      </c>
      <c r="HN373" s="265">
        <v>7.5527999999999998E-2</v>
      </c>
      <c r="HO373" s="265">
        <v>7.4701000000000004E-2</v>
      </c>
      <c r="HP373" s="265">
        <v>7.9710000000000003E-2</v>
      </c>
      <c r="HQ373" s="265">
        <v>5.1034999999999997E-2</v>
      </c>
      <c r="HR373" s="265">
        <v>4.5232000000000001E-2</v>
      </c>
      <c r="HS373" s="265">
        <v>6.0344000000000002E-2</v>
      </c>
      <c r="HT373" s="265">
        <v>5.2232000000000001E-2</v>
      </c>
      <c r="HU373" s="265">
        <v>5.1416000000000003E-2</v>
      </c>
      <c r="HV373" s="265">
        <v>7.0693000000000006E-2</v>
      </c>
      <c r="HW373" s="265">
        <v>2.8753999999999998E-2</v>
      </c>
      <c r="HX373" s="265">
        <v>4.1778000000000003E-2</v>
      </c>
      <c r="HY373" s="265">
        <v>2.5356E-2</v>
      </c>
      <c r="HZ373" s="265">
        <v>5.9676E-2</v>
      </c>
      <c r="IA373" s="265">
        <v>6.6810999999999995E-2</v>
      </c>
      <c r="IB373" s="265">
        <v>6.9100999999999996E-2</v>
      </c>
      <c r="IC373" s="265">
        <v>6.7572999999999994E-2</v>
      </c>
      <c r="ID373" s="265">
        <v>6.8951999999999999E-2</v>
      </c>
      <c r="IE373" s="265">
        <v>6.3575999999999994E-2</v>
      </c>
      <c r="IF373" s="265">
        <v>7.4781E-2</v>
      </c>
      <c r="IG373" s="265">
        <v>8.165E-2</v>
      </c>
      <c r="IH373" s="265">
        <v>9.5079999999999998E-2</v>
      </c>
      <c r="II373" s="265">
        <v>4.7072999999999997E-2</v>
      </c>
      <c r="IJ373" s="265">
        <v>4.9967999999999999E-2</v>
      </c>
      <c r="IK373" s="265">
        <v>4.8703000000000003E-2</v>
      </c>
      <c r="IL373" s="265">
        <v>8.4989999999999996E-2</v>
      </c>
      <c r="IM373" s="265">
        <v>5.2614000000000001E-2</v>
      </c>
      <c r="IN373" s="265">
        <v>3.8906999999999997E-2</v>
      </c>
      <c r="IO373" s="265">
        <v>7.3565999999999996E-3</v>
      </c>
      <c r="IP373" s="265">
        <v>8.3004999999999995E-2</v>
      </c>
      <c r="IQ373" s="265">
        <v>7.2519E-2</v>
      </c>
      <c r="IR373" s="265">
        <v>3.5470000000000002E-2</v>
      </c>
      <c r="IS373" s="265">
        <v>0.10342999999999999</v>
      </c>
      <c r="IT373" s="265">
        <v>3.1077E-2</v>
      </c>
      <c r="IU373" s="265">
        <v>7.8924999999999995E-2</v>
      </c>
      <c r="IV373" s="265">
        <v>0.11906</v>
      </c>
      <c r="IW373" s="265">
        <v>5.7176999999999999E-2</v>
      </c>
      <c r="IX373" s="265">
        <v>8.7693999999999994E-2</v>
      </c>
      <c r="IY373" s="265">
        <v>4.7167000000000001E-2</v>
      </c>
      <c r="IZ373" s="265">
        <v>4.6404000000000001E-2</v>
      </c>
      <c r="JA373" s="265">
        <v>4.7488000000000002E-2</v>
      </c>
      <c r="JB373" s="265">
        <v>4.5661E-2</v>
      </c>
      <c r="JC373" s="265">
        <v>5.1303000000000001E-2</v>
      </c>
      <c r="JD373" s="265">
        <v>5.1879000000000002E-2</v>
      </c>
      <c r="JE373" s="265">
        <v>9.2481999999999995E-2</v>
      </c>
      <c r="JF373" s="265">
        <v>2.3553000000000001E-2</v>
      </c>
      <c r="JG373" s="265">
        <v>7.0907999999999999E-2</v>
      </c>
      <c r="JH373" s="265">
        <v>5.2446E-2</v>
      </c>
      <c r="JI373" s="265">
        <v>4.3748000000000002E-2</v>
      </c>
      <c r="JJ373" s="265">
        <v>4.5525999999999997E-2</v>
      </c>
      <c r="JK373" s="265">
        <v>5.9074000000000002E-2</v>
      </c>
      <c r="JL373" s="265">
        <v>6.0402999999999998E-2</v>
      </c>
      <c r="JM373" s="265">
        <v>0.10055</v>
      </c>
      <c r="JN373" s="265">
        <v>6.4087000000000005E-2</v>
      </c>
      <c r="JO373" s="265">
        <v>7.2438000000000002E-2</v>
      </c>
      <c r="JP373" s="265">
        <v>2.3407000000000001E-2</v>
      </c>
      <c r="JQ373" s="265">
        <v>7.2413000000000005E-2</v>
      </c>
      <c r="JR373" s="265">
        <v>4.9112000000000003E-2</v>
      </c>
      <c r="JS373" s="265">
        <v>5.4438E-2</v>
      </c>
      <c r="JT373" s="265">
        <v>1.6410000000000001E-2</v>
      </c>
      <c r="JU373" s="265">
        <v>5.6259000000000003E-2</v>
      </c>
      <c r="JV373" s="265">
        <v>5.0598999999999998E-2</v>
      </c>
      <c r="JW373" s="265">
        <v>7.0068000000000005E-2</v>
      </c>
      <c r="JX373" s="265">
        <v>6.8682999999999994E-2</v>
      </c>
      <c r="JY373" s="265">
        <v>7.1196999999999996E-2</v>
      </c>
      <c r="JZ373" s="265">
        <v>6.4661999999999997E-2</v>
      </c>
      <c r="KA373" s="265">
        <v>0.10752</v>
      </c>
      <c r="KB373" s="265">
        <v>0.15381</v>
      </c>
      <c r="KC373" s="265">
        <v>2.3220999999999999E-2</v>
      </c>
      <c r="KD373" s="265">
        <v>1.7018999999999999E-2</v>
      </c>
      <c r="KE373" s="265">
        <v>1.8415000000000001E-2</v>
      </c>
      <c r="KF373" s="265">
        <v>2.0087000000000001E-2</v>
      </c>
      <c r="KG373" s="265">
        <v>1.9213000000000001E-2</v>
      </c>
      <c r="KH373" s="265">
        <v>8.6053000000000004E-2</v>
      </c>
      <c r="KI373" s="265">
        <v>5.058E-2</v>
      </c>
      <c r="KJ373" s="265">
        <v>4.9346000000000001E-2</v>
      </c>
      <c r="KK373" s="265">
        <v>0.13184000000000001</v>
      </c>
      <c r="KL373" s="265">
        <v>0.10508000000000001</v>
      </c>
      <c r="KM373" s="265">
        <v>0.78732000000000002</v>
      </c>
      <c r="KN373" s="265">
        <v>0.71531999999999996</v>
      </c>
      <c r="KO373" s="265">
        <v>0.63524000000000003</v>
      </c>
      <c r="KP373" s="265">
        <v>4.5775127355986781E-3</v>
      </c>
      <c r="KQ373" s="265">
        <v>0.50280999999999998</v>
      </c>
      <c r="KR373" s="265">
        <v>0.45689999999999997</v>
      </c>
      <c r="KS373" s="265">
        <v>0.42101</v>
      </c>
      <c r="KT373" s="265">
        <v>0.79912286984959435</v>
      </c>
      <c r="KU373" s="265">
        <v>0.83101000000000003</v>
      </c>
      <c r="KV373" s="265">
        <v>0.89907999999999999</v>
      </c>
      <c r="KW373" s="265">
        <v>0.92023999999999995</v>
      </c>
      <c r="KX373" s="265">
        <v>0.94732000000000005</v>
      </c>
      <c r="KY373" s="265">
        <v>0.98306000000000004</v>
      </c>
      <c r="KZ373" s="265">
        <v>0.99753999999999998</v>
      </c>
      <c r="LA373" s="265">
        <v>0.95006999999999997</v>
      </c>
      <c r="LB373" s="265">
        <v>0.86697000000000002</v>
      </c>
      <c r="LC373" s="265">
        <v>1</v>
      </c>
      <c r="LD373" s="265">
        <v>0</v>
      </c>
      <c r="LE373" s="265">
        <v>0</v>
      </c>
      <c r="LF373" s="265">
        <v>0</v>
      </c>
      <c r="LG373" s="265">
        <v>0</v>
      </c>
      <c r="LH373" s="431">
        <v>3.7900117604294792E-5</v>
      </c>
      <c r="LI373" s="431">
        <v>7.0483896706718951E-5</v>
      </c>
      <c r="LJ373" s="431">
        <v>3.4358025004621595E-5</v>
      </c>
      <c r="LK373" s="431">
        <v>1.02314343166654E-5</v>
      </c>
      <c r="LL373" s="431">
        <v>0</v>
      </c>
      <c r="LM373" s="431">
        <v>0</v>
      </c>
      <c r="LN373" s="431">
        <v>9.0906842160620727E-6</v>
      </c>
      <c r="LO373" s="431">
        <v>0</v>
      </c>
      <c r="LP373" s="431">
        <v>2.14548890653532E-7</v>
      </c>
      <c r="LQ373" s="431">
        <v>0</v>
      </c>
      <c r="LR373" s="431">
        <v>6.5569925936870277E-5</v>
      </c>
      <c r="LS373" s="431">
        <v>1.1404314136598259E-5</v>
      </c>
      <c r="LT373" s="431">
        <v>3.6430366890272126E-5</v>
      </c>
      <c r="LU373" s="431">
        <v>1.0060005479317624E-5</v>
      </c>
      <c r="LV373" s="431">
        <v>1.4569424820365384E-5</v>
      </c>
      <c r="LW373" s="431">
        <v>0</v>
      </c>
      <c r="LX373" s="431">
        <v>7.9371084211743437E-6</v>
      </c>
      <c r="LY373" s="431">
        <v>1.5339192032115534E-6</v>
      </c>
      <c r="LZ373" s="431">
        <v>5.8442794397706166E-5</v>
      </c>
      <c r="MA373" s="431">
        <v>5.0046408432535827E-5</v>
      </c>
      <c r="MB373" s="431">
        <v>2.8723825380438939E-5</v>
      </c>
      <c r="MC373" s="431">
        <v>4.0989089029608294E-6</v>
      </c>
      <c r="MD373" s="431">
        <v>8.9645544676386635E-7</v>
      </c>
      <c r="ME373" s="431">
        <v>6.0404610849218443E-5</v>
      </c>
      <c r="MF373" s="431">
        <v>6.9132103817537427E-5</v>
      </c>
      <c r="MG373" s="431">
        <v>6.1462757003027946E-5</v>
      </c>
      <c r="MH373" s="266"/>
      <c r="MI373" s="266"/>
      <c r="MJ373" s="266"/>
      <c r="MK373" s="266"/>
      <c r="ML373" s="266"/>
      <c r="MM373" s="266"/>
      <c r="MN373" s="266"/>
      <c r="MO373" s="266"/>
      <c r="MP373" s="266"/>
      <c r="MQ373" s="266"/>
      <c r="MR373" s="266"/>
      <c r="MS373" s="266"/>
      <c r="MT373" s="266"/>
      <c r="MU373" s="266"/>
      <c r="MV373" s="266"/>
      <c r="MW373" s="266"/>
      <c r="MX373" s="266"/>
      <c r="MY373" s="266"/>
      <c r="MZ373" s="266"/>
      <c r="NA373" s="266"/>
      <c r="NB373" s="266"/>
      <c r="NC373" s="266"/>
      <c r="ND373" s="266"/>
      <c r="NE373" s="266"/>
      <c r="NF373" s="266"/>
      <c r="NG373" s="266"/>
      <c r="NH373" s="266"/>
      <c r="NI373" s="266"/>
      <c r="NJ373" s="266"/>
      <c r="NK373" s="266"/>
      <c r="NL373" s="266"/>
      <c r="NM373" s="266"/>
      <c r="NN373" s="266"/>
      <c r="NO373" s="266"/>
      <c r="NP373" s="266"/>
      <c r="NQ373" s="266"/>
      <c r="NR373" s="266"/>
      <c r="NS373" s="266"/>
      <c r="NT373" s="266"/>
      <c r="NU373" s="266"/>
      <c r="NV373" s="266"/>
      <c r="NW373" s="266"/>
      <c r="NX373" s="266"/>
      <c r="NY373" s="266"/>
      <c r="NZ373" s="266"/>
      <c r="OA373" s="266"/>
      <c r="OB373" s="266"/>
      <c r="OC373" s="266"/>
      <c r="OD373" s="266"/>
      <c r="OE373" s="266"/>
      <c r="OF373" s="266"/>
      <c r="OG373" s="266"/>
      <c r="OH373" s="266"/>
      <c r="OI373" s="266"/>
      <c r="OJ373" s="266"/>
      <c r="OK373" s="266"/>
      <c r="OL373" s="266"/>
      <c r="OM373" s="266"/>
      <c r="ON373" s="267"/>
    </row>
    <row r="374" spans="1:404">
      <c r="A374" s="261">
        <v>749</v>
      </c>
      <c r="B374" s="265">
        <v>1.5754000000000001E-2</v>
      </c>
      <c r="C374" s="265">
        <v>1.3436E-2</v>
      </c>
      <c r="D374" s="265">
        <v>1.2245000000000001E-2</v>
      </c>
      <c r="E374" s="265">
        <v>1.2219000000000001E-2</v>
      </c>
      <c r="F374" s="265">
        <v>1.5162E-2</v>
      </c>
      <c r="G374" s="265">
        <v>1.1592E-2</v>
      </c>
      <c r="H374" s="265">
        <v>3.7289999999999997E-2</v>
      </c>
      <c r="I374" s="265">
        <v>7.8885999999999998E-2</v>
      </c>
      <c r="J374" s="265">
        <v>7.0324999999999999E-2</v>
      </c>
      <c r="K374" s="265">
        <v>2.9313999999999998E-3</v>
      </c>
      <c r="L374" s="265">
        <v>2.8557999999999999E-3</v>
      </c>
      <c r="M374" s="265">
        <v>3.2683999999999999E-3</v>
      </c>
      <c r="N374" s="265">
        <v>3.7414999999999997E-2</v>
      </c>
      <c r="O374" s="265">
        <v>2.4878000000000001E-2</v>
      </c>
      <c r="P374" s="265">
        <v>1.0493000000000001E-2</v>
      </c>
      <c r="Q374" s="265">
        <v>5.6512000000000003E-3</v>
      </c>
      <c r="R374" s="265">
        <v>1.5640999999999999E-2</v>
      </c>
      <c r="S374" s="265">
        <v>7.2209999999999996E-2</v>
      </c>
      <c r="T374" s="265">
        <v>4.5744E-2</v>
      </c>
      <c r="U374" s="265">
        <v>6.2128999999999997E-2</v>
      </c>
      <c r="V374" s="265">
        <v>2.6939000000000001E-2</v>
      </c>
      <c r="W374" s="265">
        <v>1.2333999999999999E-2</v>
      </c>
      <c r="X374" s="265">
        <v>1.1946999999999999E-2</v>
      </c>
      <c r="Y374" s="265">
        <v>1.1644E-2</v>
      </c>
      <c r="Z374" s="265">
        <v>1.0928999999999999E-2</v>
      </c>
      <c r="AA374" s="265">
        <v>1.6888E-2</v>
      </c>
      <c r="AB374" s="265">
        <v>1.1879000000000001E-2</v>
      </c>
      <c r="AC374" s="265">
        <v>7.9898999999999998E-2</v>
      </c>
      <c r="AD374" s="265">
        <v>5.8394000000000001E-2</v>
      </c>
      <c r="AE374" s="265">
        <v>0</v>
      </c>
      <c r="AF374" s="265">
        <v>9.0147999999999999E-3</v>
      </c>
      <c r="AG374" s="265">
        <v>1.0984000000000001E-2</v>
      </c>
      <c r="AH374" s="265">
        <v>4.8485999999999998E-3</v>
      </c>
      <c r="AI374" s="265">
        <v>1.7424000000000001E-3</v>
      </c>
      <c r="AJ374" s="265">
        <v>1.0696E-3</v>
      </c>
      <c r="AK374" s="265">
        <v>2.1166000000000002E-3</v>
      </c>
      <c r="AL374" s="265">
        <v>2.1776E-3</v>
      </c>
      <c r="AM374" s="265">
        <v>3.7414000000000002E-3</v>
      </c>
      <c r="AN374" s="265">
        <v>1.4578E-3</v>
      </c>
      <c r="AO374" s="265">
        <v>1.2570000000000001E-3</v>
      </c>
      <c r="AP374" s="265">
        <v>0</v>
      </c>
      <c r="AQ374" s="265">
        <v>1.1314000000000001E-3</v>
      </c>
      <c r="AR374" s="265">
        <v>2.9678E-3</v>
      </c>
      <c r="AS374" s="265">
        <v>0</v>
      </c>
      <c r="AT374" s="265">
        <v>3.0182E-3</v>
      </c>
      <c r="AU374" s="265">
        <v>7.4446E-3</v>
      </c>
      <c r="AV374" s="265">
        <v>6.5106000000000001E-3</v>
      </c>
      <c r="AW374" s="265">
        <v>4.6248000000000001E-3</v>
      </c>
      <c r="AX374" s="265">
        <v>6.0087999999999999E-3</v>
      </c>
      <c r="AY374" s="265">
        <v>0</v>
      </c>
      <c r="AZ374" s="265">
        <v>0</v>
      </c>
      <c r="BA374" s="265">
        <v>4.4064000000000004E-3</v>
      </c>
      <c r="BB374" s="265">
        <v>4.4064000000000004E-3</v>
      </c>
      <c r="BC374" s="265">
        <v>4.4032000000000003E-3</v>
      </c>
      <c r="BD374" s="265">
        <v>4.4064000000000004E-3</v>
      </c>
      <c r="BE374" s="265">
        <v>3.1294000000000002E-2</v>
      </c>
      <c r="BF374" s="265">
        <v>2.8757000000000001E-2</v>
      </c>
      <c r="BG374" s="265">
        <v>0.14407</v>
      </c>
      <c r="BH374" s="265">
        <v>0.14143</v>
      </c>
      <c r="BI374" s="265">
        <v>0.35924</v>
      </c>
      <c r="BJ374" s="265">
        <v>0.32801999999999998</v>
      </c>
      <c r="BK374" s="265">
        <v>7.5325000000000003E-2</v>
      </c>
      <c r="BL374" s="265">
        <v>0.13561000000000001</v>
      </c>
      <c r="BM374" s="265">
        <v>8.5365999999999997E-2</v>
      </c>
      <c r="BN374" s="265">
        <v>0.16853000000000001</v>
      </c>
      <c r="BO374" s="265">
        <v>0.19142999999999999</v>
      </c>
      <c r="BP374" s="265">
        <v>1.0517E-2</v>
      </c>
      <c r="BQ374" s="265">
        <v>0.11312999999999999</v>
      </c>
      <c r="BR374" s="265">
        <v>0.15593000000000001</v>
      </c>
      <c r="BS374" s="265">
        <v>0.11269999999999999</v>
      </c>
      <c r="BT374" s="265">
        <v>0.13497000000000001</v>
      </c>
      <c r="BU374" s="265">
        <v>9.5516000000000004E-3</v>
      </c>
      <c r="BV374" s="265">
        <v>4.9166000000000001E-3</v>
      </c>
      <c r="BW374" s="265">
        <v>1.4251E-2</v>
      </c>
      <c r="BX374" s="265">
        <v>6.7174000000000001E-3</v>
      </c>
      <c r="BY374" s="265">
        <v>0.94947000000000004</v>
      </c>
      <c r="BZ374" s="265">
        <v>0.94940000000000002</v>
      </c>
      <c r="CA374" s="265">
        <v>0.88600000000000001</v>
      </c>
      <c r="CB374" s="265">
        <v>0.99651000000000001</v>
      </c>
      <c r="CC374" s="265">
        <v>0.92786999999999997</v>
      </c>
      <c r="CD374" s="265">
        <v>0.93872999999999995</v>
      </c>
      <c r="CE374" s="265">
        <v>0.88553999999999999</v>
      </c>
      <c r="CF374" s="265">
        <v>0.94867999999999997</v>
      </c>
      <c r="CG374" s="265">
        <v>0.53374999999999995</v>
      </c>
      <c r="CH374" s="265">
        <v>0.91569</v>
      </c>
      <c r="CI374" s="265">
        <v>0.93340000000000001</v>
      </c>
      <c r="CJ374" s="265">
        <v>0.93354000000000004</v>
      </c>
      <c r="CK374" s="265">
        <v>0.59157999999999999</v>
      </c>
      <c r="CL374" s="265">
        <v>0.99368999999999996</v>
      </c>
      <c r="CM374" s="265">
        <v>1.2603E-2</v>
      </c>
      <c r="CN374" s="265">
        <v>2.0202000000000002E-3</v>
      </c>
      <c r="CO374" s="265">
        <v>1.8459E-2</v>
      </c>
      <c r="CP374" s="265">
        <v>8.2045999999999994E-3</v>
      </c>
      <c r="CQ374" s="265">
        <v>7.8148000000000002E-3</v>
      </c>
      <c r="CR374" s="265">
        <v>0.01</v>
      </c>
      <c r="CS374" s="265">
        <v>2.0408000000000002E-3</v>
      </c>
      <c r="CT374" s="265">
        <v>1.0309E-2</v>
      </c>
      <c r="CU374" s="265">
        <v>0.01</v>
      </c>
      <c r="CV374" s="265">
        <v>1.6844999999999999E-2</v>
      </c>
      <c r="CW374" s="265">
        <v>1.0101000000000001E-2</v>
      </c>
      <c r="CX374" s="265">
        <v>1.0309E-2</v>
      </c>
      <c r="CY374" s="265">
        <v>1.0309E-2</v>
      </c>
      <c r="CZ374" s="265">
        <v>3.2593999999999998E-2</v>
      </c>
      <c r="DA374" s="265">
        <v>1.4744999999999999E-2</v>
      </c>
      <c r="DB374" s="265">
        <v>0</v>
      </c>
      <c r="DC374" s="265">
        <v>0</v>
      </c>
      <c r="DD374" s="265">
        <v>0</v>
      </c>
      <c r="DE374" s="265">
        <v>1.0309E-2</v>
      </c>
      <c r="DF374" s="265">
        <v>3.1100000000000002E-4</v>
      </c>
      <c r="DG374" s="265">
        <v>3.9399999999999998E-4</v>
      </c>
      <c r="DH374" s="265">
        <v>1.1571E-2</v>
      </c>
      <c r="DI374" s="265">
        <v>0</v>
      </c>
      <c r="DJ374" s="265">
        <v>0</v>
      </c>
      <c r="DK374" s="265">
        <v>0</v>
      </c>
      <c r="DL374" s="265">
        <v>0</v>
      </c>
      <c r="DM374" s="265">
        <v>6.4360000000000003E-4</v>
      </c>
      <c r="DN374" s="265">
        <v>0</v>
      </c>
      <c r="DO374" s="265">
        <v>0</v>
      </c>
      <c r="DP374" s="265">
        <v>0</v>
      </c>
      <c r="DQ374" s="265">
        <v>0</v>
      </c>
      <c r="DR374" s="265">
        <v>1.7332000000000001E-3</v>
      </c>
      <c r="DS374" s="265">
        <v>3.3868000000000001E-3</v>
      </c>
      <c r="DT374" s="265">
        <v>4.5960000000000003E-3</v>
      </c>
      <c r="DU374" s="265">
        <v>0</v>
      </c>
      <c r="DV374" s="265">
        <v>0</v>
      </c>
      <c r="DW374" s="265">
        <v>0</v>
      </c>
      <c r="DX374" s="265">
        <v>3.3796E-3</v>
      </c>
      <c r="DY374" s="265">
        <v>4.3778000000000003E-3</v>
      </c>
      <c r="DZ374" s="265">
        <v>0</v>
      </c>
      <c r="EA374" s="265">
        <v>0</v>
      </c>
      <c r="EB374" s="265">
        <v>0</v>
      </c>
      <c r="EC374" s="265">
        <v>0</v>
      </c>
      <c r="ED374" s="265">
        <v>0</v>
      </c>
      <c r="EE374" s="265">
        <v>0</v>
      </c>
      <c r="EF374" s="265">
        <v>1.5981999999999999E-3</v>
      </c>
      <c r="EG374" s="265">
        <v>0</v>
      </c>
      <c r="EH374" s="265">
        <v>0</v>
      </c>
      <c r="EI374" s="265">
        <v>1.0204E-2</v>
      </c>
      <c r="EJ374" s="265">
        <v>1.0309E-2</v>
      </c>
      <c r="EK374" s="265">
        <v>0</v>
      </c>
      <c r="EL374" s="265">
        <v>0</v>
      </c>
      <c r="EM374" s="265">
        <v>0</v>
      </c>
      <c r="EN374" s="265">
        <v>0</v>
      </c>
      <c r="EO374" s="265">
        <v>2.4372999999999999E-2</v>
      </c>
      <c r="EP374" s="265">
        <v>1.1232000000000001E-2</v>
      </c>
      <c r="EQ374" s="265">
        <v>7.4620000000000003E-4</v>
      </c>
      <c r="ER374" s="265">
        <v>6.5839999999999996E-4</v>
      </c>
      <c r="ES374" s="265">
        <v>6.7940000000000003E-4</v>
      </c>
      <c r="ET374" s="265">
        <v>5.2820000000000005E-4</v>
      </c>
      <c r="EU374" s="265">
        <v>5.9599999999999996E-4</v>
      </c>
      <c r="EV374" s="265">
        <v>6.334E-4</v>
      </c>
      <c r="EW374" s="265">
        <v>5.4379999999999999E-4</v>
      </c>
      <c r="EX374" s="265">
        <v>4.7600000000000002E-4</v>
      </c>
      <c r="EY374" s="265">
        <v>5.5500000000000005E-4</v>
      </c>
      <c r="EZ374" s="265">
        <v>1.2895999999999999E-2</v>
      </c>
      <c r="FA374" s="265">
        <v>7.8080000000000001E-4</v>
      </c>
      <c r="FB374" s="265">
        <v>7.6539999999999996E-4</v>
      </c>
      <c r="FC374" s="265">
        <v>7.0819999999999998E-4</v>
      </c>
      <c r="FD374" s="265">
        <v>8.698E-4</v>
      </c>
      <c r="FE374" s="265">
        <v>6.7400000000000001E-4</v>
      </c>
      <c r="FF374" s="265">
        <v>8.0400000000000003E-4</v>
      </c>
      <c r="FG374" s="265">
        <v>9.3119999999999997E-4</v>
      </c>
      <c r="FH374" s="265">
        <v>6.7400000000000001E-4</v>
      </c>
      <c r="FI374" s="265">
        <v>6.6520000000000001E-4</v>
      </c>
      <c r="FJ374" s="265">
        <v>0</v>
      </c>
      <c r="FK374" s="265">
        <v>0</v>
      </c>
      <c r="FL374" s="265">
        <v>5.4647999999999997E-3</v>
      </c>
      <c r="FM374" s="265">
        <v>6.1446000000000001E-3</v>
      </c>
      <c r="FN374" s="265">
        <v>5.2089000000000003E-2</v>
      </c>
      <c r="FO374" s="265">
        <v>0.104</v>
      </c>
      <c r="FP374" s="265">
        <v>1.3851E-2</v>
      </c>
      <c r="FQ374" s="265">
        <v>7.4551999999999993E-2</v>
      </c>
      <c r="FR374" s="265">
        <v>4.4198000000000001E-2</v>
      </c>
      <c r="FS374" s="265">
        <v>4.4276000000000003E-2</v>
      </c>
      <c r="FT374" s="265">
        <v>0.11343</v>
      </c>
      <c r="FU374" s="265">
        <v>0.11525000000000001</v>
      </c>
      <c r="FV374" s="265">
        <v>5.2209999999999999E-2</v>
      </c>
      <c r="FW374" s="265">
        <v>2.1371000000000001E-2</v>
      </c>
      <c r="FX374" s="265">
        <v>7.7030000000000001E-2</v>
      </c>
      <c r="FY374" s="265">
        <v>1.9435000000000001E-2</v>
      </c>
      <c r="FZ374" s="265">
        <v>2.1371000000000001E-2</v>
      </c>
      <c r="GA374" s="265">
        <v>6.8733000000000002E-2</v>
      </c>
      <c r="GB374" s="265">
        <v>3.5427E-2</v>
      </c>
      <c r="GC374" s="265">
        <v>3.2777000000000001E-2</v>
      </c>
      <c r="GD374" s="265">
        <v>0.11003</v>
      </c>
      <c r="GE374" s="265">
        <v>5.8862999999999999E-2</v>
      </c>
      <c r="GF374" s="265">
        <v>7.3289999999999994E-2</v>
      </c>
      <c r="GG374" s="265">
        <v>3.2240999999999999E-2</v>
      </c>
      <c r="GH374" s="265">
        <v>3.8729E-2</v>
      </c>
      <c r="GI374" s="265">
        <v>3.3057000000000003E-2</v>
      </c>
      <c r="GJ374" s="265">
        <v>9.7374000000000002E-2</v>
      </c>
      <c r="GK374" s="265">
        <v>0.10290000000000001</v>
      </c>
      <c r="GL374" s="265">
        <v>5.3998999999999998E-2</v>
      </c>
      <c r="GM374" s="265">
        <v>8.6883000000000002E-2</v>
      </c>
      <c r="GN374" s="265">
        <v>5.1430999999999998E-2</v>
      </c>
      <c r="GO374" s="265">
        <v>0.10531</v>
      </c>
      <c r="GP374" s="265">
        <v>6.9731000000000001E-2</v>
      </c>
      <c r="GQ374" s="265">
        <v>7.2505E-2</v>
      </c>
      <c r="GR374" s="265">
        <v>7.2436E-2</v>
      </c>
      <c r="GS374" s="265">
        <v>7.4475E-2</v>
      </c>
      <c r="GT374" s="265">
        <v>7.1990999999999999E-2</v>
      </c>
      <c r="GU374" s="265">
        <v>7.2751999999999997E-2</v>
      </c>
      <c r="GV374" s="265">
        <v>7.3332999999999995E-2</v>
      </c>
      <c r="GW374" s="265">
        <v>5.2900000000000003E-2</v>
      </c>
      <c r="GX374" s="265">
        <v>9.3239000000000002E-2</v>
      </c>
      <c r="GY374" s="265">
        <v>2.0993000000000001E-2</v>
      </c>
      <c r="GZ374" s="265">
        <v>1.5987999999999999E-2</v>
      </c>
      <c r="HA374" s="265">
        <v>8.9842000000000005E-2</v>
      </c>
      <c r="HB374" s="265">
        <v>8.6192000000000005E-2</v>
      </c>
      <c r="HC374" s="265">
        <v>7.825E-2</v>
      </c>
      <c r="HD374" s="265">
        <v>4.8384999999999997E-2</v>
      </c>
      <c r="HE374" s="265">
        <v>9.3174999999999994E-2</v>
      </c>
      <c r="HF374" s="265">
        <v>4.1206E-2</v>
      </c>
      <c r="HG374" s="265">
        <v>9.2893000000000003E-2</v>
      </c>
      <c r="HH374" s="265">
        <v>9.2561000000000004E-2</v>
      </c>
      <c r="HI374" s="265">
        <v>9.2459E-2</v>
      </c>
      <c r="HJ374" s="265">
        <v>5.5421999999999999E-2</v>
      </c>
      <c r="HK374" s="265">
        <v>0.11887</v>
      </c>
      <c r="HL374" s="265">
        <v>9.7774E-2</v>
      </c>
      <c r="HM374" s="265">
        <v>7.2992000000000001E-2</v>
      </c>
      <c r="HN374" s="265">
        <v>7.3498999999999995E-2</v>
      </c>
      <c r="HO374" s="265">
        <v>7.2579000000000005E-2</v>
      </c>
      <c r="HP374" s="265">
        <v>7.7295000000000003E-2</v>
      </c>
      <c r="HQ374" s="265">
        <v>4.9686000000000001E-2</v>
      </c>
      <c r="HR374" s="265">
        <v>4.4117999999999997E-2</v>
      </c>
      <c r="HS374" s="265">
        <v>5.8493000000000003E-2</v>
      </c>
      <c r="HT374" s="265">
        <v>5.1541999999999998E-2</v>
      </c>
      <c r="HU374" s="265">
        <v>5.0213000000000001E-2</v>
      </c>
      <c r="HV374" s="265">
        <v>6.8634000000000001E-2</v>
      </c>
      <c r="HW374" s="265">
        <v>2.7976000000000001E-2</v>
      </c>
      <c r="HX374" s="265">
        <v>4.0764000000000002E-2</v>
      </c>
      <c r="HY374" s="265">
        <v>2.4739000000000001E-2</v>
      </c>
      <c r="HZ374" s="265">
        <v>5.8303000000000001E-2</v>
      </c>
      <c r="IA374" s="265">
        <v>6.5182000000000004E-2</v>
      </c>
      <c r="IB374" s="265">
        <v>6.7498000000000002E-2</v>
      </c>
      <c r="IC374" s="265">
        <v>6.5865999999999994E-2</v>
      </c>
      <c r="ID374" s="265">
        <v>6.7263000000000003E-2</v>
      </c>
      <c r="IE374" s="265">
        <v>6.1864000000000002E-2</v>
      </c>
      <c r="IF374" s="265">
        <v>7.3203000000000004E-2</v>
      </c>
      <c r="IG374" s="265">
        <v>7.9348000000000002E-2</v>
      </c>
      <c r="IH374" s="265">
        <v>9.2766000000000001E-2</v>
      </c>
      <c r="II374" s="265">
        <v>4.5780000000000001E-2</v>
      </c>
      <c r="IJ374" s="265">
        <v>4.8258000000000002E-2</v>
      </c>
      <c r="IK374" s="265">
        <v>4.6781000000000003E-2</v>
      </c>
      <c r="IL374" s="265">
        <v>8.2456000000000002E-2</v>
      </c>
      <c r="IM374" s="265">
        <v>5.1291000000000003E-2</v>
      </c>
      <c r="IN374" s="265">
        <v>3.832E-2</v>
      </c>
      <c r="IO374" s="265">
        <v>7.1268E-3</v>
      </c>
      <c r="IP374" s="265">
        <v>8.0734E-2</v>
      </c>
      <c r="IQ374" s="265">
        <v>7.0424E-2</v>
      </c>
      <c r="IR374" s="265">
        <v>3.4605999999999998E-2</v>
      </c>
      <c r="IS374" s="265">
        <v>0.10052999999999999</v>
      </c>
      <c r="IT374" s="265">
        <v>3.0537999999999999E-2</v>
      </c>
      <c r="IU374" s="265">
        <v>7.6701000000000005E-2</v>
      </c>
      <c r="IV374" s="265">
        <v>0.11566</v>
      </c>
      <c r="IW374" s="265">
        <v>5.5585000000000002E-2</v>
      </c>
      <c r="IX374" s="265">
        <v>8.5915000000000005E-2</v>
      </c>
      <c r="IY374" s="265">
        <v>4.5754000000000003E-2</v>
      </c>
      <c r="IZ374" s="265">
        <v>4.5065000000000001E-2</v>
      </c>
      <c r="JA374" s="265">
        <v>4.6108000000000003E-2</v>
      </c>
      <c r="JB374" s="265">
        <v>4.4324000000000002E-2</v>
      </c>
      <c r="JC374" s="265">
        <v>4.9872E-2</v>
      </c>
      <c r="JD374" s="265">
        <v>5.0559E-2</v>
      </c>
      <c r="JE374" s="265">
        <v>8.9895000000000003E-2</v>
      </c>
      <c r="JF374" s="265">
        <v>2.2956000000000001E-2</v>
      </c>
      <c r="JG374" s="265">
        <v>6.8966E-2</v>
      </c>
      <c r="JH374" s="265">
        <v>5.1069999999999997E-2</v>
      </c>
      <c r="JI374" s="265">
        <v>4.2712E-2</v>
      </c>
      <c r="JJ374" s="265">
        <v>4.4476000000000002E-2</v>
      </c>
      <c r="JK374" s="265">
        <v>5.7716000000000003E-2</v>
      </c>
      <c r="JL374" s="265">
        <v>5.9108000000000001E-2</v>
      </c>
      <c r="JM374" s="265">
        <v>9.8322999999999994E-2</v>
      </c>
      <c r="JN374" s="265">
        <v>6.2728999999999993E-2</v>
      </c>
      <c r="JO374" s="265">
        <v>7.0373000000000005E-2</v>
      </c>
      <c r="JP374" s="265">
        <v>2.256E-2</v>
      </c>
      <c r="JQ374" s="265">
        <v>7.0407999999999998E-2</v>
      </c>
      <c r="JR374" s="265">
        <v>4.6932000000000001E-2</v>
      </c>
      <c r="JS374" s="265">
        <v>5.2925E-2</v>
      </c>
      <c r="JT374" s="265">
        <v>1.6003E-2</v>
      </c>
      <c r="JU374" s="265">
        <v>5.4130999999999999E-2</v>
      </c>
      <c r="JV374" s="265">
        <v>4.8037000000000003E-2</v>
      </c>
      <c r="JW374" s="265">
        <v>6.6905000000000006E-2</v>
      </c>
      <c r="JX374" s="265">
        <v>6.4600000000000005E-2</v>
      </c>
      <c r="JY374" s="265">
        <v>6.9058999999999995E-2</v>
      </c>
      <c r="JZ374" s="265">
        <v>6.3836000000000004E-2</v>
      </c>
      <c r="KA374" s="265">
        <v>0.10376000000000001</v>
      </c>
      <c r="KB374" s="265">
        <v>0.14951</v>
      </c>
      <c r="KC374" s="265">
        <v>2.2460000000000001E-2</v>
      </c>
      <c r="KD374" s="265">
        <v>1.6483000000000001E-2</v>
      </c>
      <c r="KE374" s="265">
        <v>1.7874999999999999E-2</v>
      </c>
      <c r="KF374" s="265">
        <v>1.9415000000000002E-2</v>
      </c>
      <c r="KG374" s="265">
        <v>1.8610000000000002E-2</v>
      </c>
      <c r="KH374" s="265">
        <v>8.4365999999999997E-2</v>
      </c>
      <c r="KI374" s="265">
        <v>4.9072999999999999E-2</v>
      </c>
      <c r="KJ374" s="265">
        <v>4.7902E-2</v>
      </c>
      <c r="KK374" s="265">
        <v>0.12797</v>
      </c>
      <c r="KL374" s="265">
        <v>0.10205</v>
      </c>
      <c r="KM374" s="265">
        <v>0.77339000000000002</v>
      </c>
      <c r="KN374" s="265">
        <v>0.70272999999999997</v>
      </c>
      <c r="KO374" s="265">
        <v>0.62411000000000005</v>
      </c>
      <c r="KP374" s="265">
        <v>4.4965953858218596E-3</v>
      </c>
      <c r="KQ374" s="265">
        <v>0.49407000000000001</v>
      </c>
      <c r="KR374" s="265">
        <v>0.44899</v>
      </c>
      <c r="KS374" s="265">
        <v>0.41374</v>
      </c>
      <c r="KT374" s="265">
        <v>0.79171184149564666</v>
      </c>
      <c r="KU374" s="265">
        <v>0.83613999999999999</v>
      </c>
      <c r="KV374" s="265">
        <v>0.90232000000000001</v>
      </c>
      <c r="KW374" s="265">
        <v>0.92286999999999997</v>
      </c>
      <c r="KX374" s="265">
        <v>0.94913000000000003</v>
      </c>
      <c r="KY374" s="265">
        <v>0.98373999999999995</v>
      </c>
      <c r="KZ374" s="265">
        <v>0.99734</v>
      </c>
      <c r="LA374" s="265">
        <v>0.94921999999999995</v>
      </c>
      <c r="LB374" s="265">
        <v>0.86573</v>
      </c>
      <c r="LC374" s="265">
        <v>1</v>
      </c>
      <c r="LD374" s="265">
        <v>0</v>
      </c>
      <c r="LE374" s="265">
        <v>0</v>
      </c>
      <c r="LF374" s="265">
        <v>0</v>
      </c>
      <c r="LG374" s="265">
        <v>0</v>
      </c>
      <c r="LH374" s="431">
        <v>3.9574744732817635E-5</v>
      </c>
      <c r="LI374" s="431">
        <v>6.7175846197642386E-5</v>
      </c>
      <c r="LJ374" s="431">
        <v>3.110378747805953E-5</v>
      </c>
      <c r="LK374" s="431">
        <v>2.1517928416869836E-6</v>
      </c>
      <c r="LL374" s="431">
        <v>4.7724302021379117E-6</v>
      </c>
      <c r="LM374" s="431">
        <v>5.1023102969338652E-6</v>
      </c>
      <c r="LN374" s="431">
        <v>1.2484530998335686E-5</v>
      </c>
      <c r="LO374" s="431">
        <v>0</v>
      </c>
      <c r="LP374" s="431">
        <v>0</v>
      </c>
      <c r="LQ374" s="431">
        <v>0</v>
      </c>
      <c r="LR374" s="431">
        <v>5.6058419431792572E-5</v>
      </c>
      <c r="LS374" s="431">
        <v>3.3009623621182982E-6</v>
      </c>
      <c r="LT374" s="431">
        <v>3.6910623748553917E-5</v>
      </c>
      <c r="LU374" s="431">
        <v>1.2252793567313347E-5</v>
      </c>
      <c r="LV374" s="431">
        <v>9.0291023298050277E-6</v>
      </c>
      <c r="LW374" s="431">
        <v>0</v>
      </c>
      <c r="LX374" s="431">
        <v>2.3407610569847748E-6</v>
      </c>
      <c r="LY374" s="431">
        <v>2.4259131805592915E-6</v>
      </c>
      <c r="LZ374" s="431">
        <v>6.2653554778080434E-5</v>
      </c>
      <c r="MA374" s="431">
        <v>4.6689528971910477E-5</v>
      </c>
      <c r="MB374" s="431">
        <v>2.9881999580538832E-5</v>
      </c>
      <c r="MC374" s="431">
        <v>0</v>
      </c>
      <c r="MD374" s="431">
        <v>0</v>
      </c>
      <c r="ME374" s="431">
        <v>5.2188246627338231E-5</v>
      </c>
      <c r="MF374" s="431">
        <v>6.34008101769723E-5</v>
      </c>
      <c r="MG374" s="431">
        <v>5.5861277360236272E-5</v>
      </c>
      <c r="MH374" s="266"/>
      <c r="MI374" s="266"/>
      <c r="MJ374" s="266"/>
      <c r="MK374" s="266"/>
      <c r="ML374" s="266"/>
      <c r="MM374" s="266"/>
      <c r="MN374" s="266"/>
      <c r="MO374" s="266"/>
      <c r="MP374" s="266"/>
      <c r="MQ374" s="266"/>
      <c r="MR374" s="266"/>
      <c r="MS374" s="266"/>
      <c r="MT374" s="266"/>
      <c r="MU374" s="266"/>
      <c r="MV374" s="266"/>
      <c r="MW374" s="266"/>
      <c r="MX374" s="266"/>
      <c r="MY374" s="266"/>
      <c r="MZ374" s="266"/>
      <c r="NA374" s="266"/>
      <c r="NB374" s="266"/>
      <c r="NC374" s="266"/>
      <c r="ND374" s="266"/>
      <c r="NE374" s="266"/>
      <c r="NF374" s="266"/>
      <c r="NG374" s="266"/>
      <c r="NH374" s="266"/>
      <c r="NI374" s="266"/>
      <c r="NJ374" s="266"/>
      <c r="NK374" s="266"/>
      <c r="NL374" s="266"/>
      <c r="NM374" s="266"/>
      <c r="NN374" s="266"/>
      <c r="NO374" s="266"/>
      <c r="NP374" s="266"/>
      <c r="NQ374" s="266"/>
      <c r="NR374" s="266"/>
      <c r="NS374" s="266"/>
      <c r="NT374" s="266"/>
      <c r="NU374" s="266"/>
      <c r="NV374" s="266"/>
      <c r="NW374" s="266"/>
      <c r="NX374" s="266"/>
      <c r="NY374" s="266"/>
      <c r="NZ374" s="266"/>
      <c r="OA374" s="266"/>
      <c r="OB374" s="266"/>
      <c r="OC374" s="266"/>
      <c r="OD374" s="266"/>
      <c r="OE374" s="266"/>
      <c r="OF374" s="266"/>
      <c r="OG374" s="266"/>
      <c r="OH374" s="266"/>
      <c r="OI374" s="266"/>
      <c r="OJ374" s="266"/>
      <c r="OK374" s="266"/>
      <c r="OL374" s="266"/>
      <c r="OM374" s="266"/>
      <c r="ON374" s="267"/>
    </row>
    <row r="375" spans="1:404">
      <c r="A375" s="261">
        <v>750</v>
      </c>
      <c r="B375" s="265">
        <v>1.5800000000000002E-2</v>
      </c>
      <c r="C375" s="265">
        <v>1.3436E-2</v>
      </c>
      <c r="D375" s="265">
        <v>1.2245000000000001E-2</v>
      </c>
      <c r="E375" s="265">
        <v>1.2219000000000001E-2</v>
      </c>
      <c r="F375" s="265">
        <v>1.5211000000000001E-2</v>
      </c>
      <c r="G375" s="265">
        <v>1.1653E-2</v>
      </c>
      <c r="H375" s="265">
        <v>3.6700999999999998E-2</v>
      </c>
      <c r="I375" s="265">
        <v>7.7713000000000004E-2</v>
      </c>
      <c r="J375" s="265">
        <v>6.9282999999999997E-2</v>
      </c>
      <c r="K375" s="265">
        <v>2.8500000000000001E-3</v>
      </c>
      <c r="L375" s="265">
        <v>2.7460000000000002E-3</v>
      </c>
      <c r="M375" s="265">
        <v>3.0639999999999999E-3</v>
      </c>
      <c r="N375" s="265">
        <v>3.6544E-2</v>
      </c>
      <c r="O375" s="265">
        <v>2.7011E-2</v>
      </c>
      <c r="P375" s="265">
        <v>1.0257E-2</v>
      </c>
      <c r="Q375" s="265">
        <v>5.8630000000000002E-3</v>
      </c>
      <c r="R375" s="265">
        <v>1.5488999999999999E-2</v>
      </c>
      <c r="S375" s="265">
        <v>7.3029999999999998E-2</v>
      </c>
      <c r="T375" s="265">
        <v>4.6198000000000003E-2</v>
      </c>
      <c r="U375" s="265">
        <v>5.8534999999999997E-2</v>
      </c>
      <c r="V375" s="265">
        <v>2.5506999999999998E-2</v>
      </c>
      <c r="W375" s="265">
        <v>1.2536E-2</v>
      </c>
      <c r="X375" s="265">
        <v>1.2612E-2</v>
      </c>
      <c r="Y375" s="265">
        <v>1.2147E-2</v>
      </c>
      <c r="Z375" s="265">
        <v>1.2293E-2</v>
      </c>
      <c r="AA375" s="265">
        <v>1.6653999999999999E-2</v>
      </c>
      <c r="AB375" s="265">
        <v>1.1527000000000001E-2</v>
      </c>
      <c r="AC375" s="265">
        <v>7.9465999999999995E-2</v>
      </c>
      <c r="AD375" s="265">
        <v>5.9003E-2</v>
      </c>
      <c r="AE375" s="265">
        <v>0</v>
      </c>
      <c r="AF375" s="265">
        <v>8.7760000000000008E-3</v>
      </c>
      <c r="AG375" s="265">
        <v>1.1946999999999999E-2</v>
      </c>
      <c r="AH375" s="265">
        <v>5.1240000000000001E-3</v>
      </c>
      <c r="AI375" s="265">
        <v>1.634E-3</v>
      </c>
      <c r="AJ375" s="265">
        <v>0</v>
      </c>
      <c r="AK375" s="265">
        <v>2.2160000000000001E-3</v>
      </c>
      <c r="AL375" s="265">
        <v>2.0140000000000002E-3</v>
      </c>
      <c r="AM375" s="265">
        <v>4.0179999999999999E-3</v>
      </c>
      <c r="AN375" s="265">
        <v>1.284E-3</v>
      </c>
      <c r="AO375" s="265">
        <v>1.0920000000000001E-3</v>
      </c>
      <c r="AP375" s="265">
        <v>0</v>
      </c>
      <c r="AQ375" s="265">
        <v>1.1019999999999999E-3</v>
      </c>
      <c r="AR375" s="265">
        <v>2.9750000000000002E-3</v>
      </c>
      <c r="AS375" s="265">
        <v>0</v>
      </c>
      <c r="AT375" s="265">
        <v>3.274E-3</v>
      </c>
      <c r="AU375" s="265">
        <v>7.5050000000000004E-3</v>
      </c>
      <c r="AV375" s="265">
        <v>6.7019999999999996E-3</v>
      </c>
      <c r="AW375" s="265">
        <v>5.7809999999999997E-3</v>
      </c>
      <c r="AX375" s="265">
        <v>6.0619999999999997E-3</v>
      </c>
      <c r="AY375" s="265">
        <v>0</v>
      </c>
      <c r="AZ375" s="265">
        <v>0</v>
      </c>
      <c r="BA375" s="265">
        <v>4.4169999999999999E-3</v>
      </c>
      <c r="BB375" s="265">
        <v>4.4169999999999999E-3</v>
      </c>
      <c r="BC375" s="265">
        <v>4.4140000000000004E-3</v>
      </c>
      <c r="BD375" s="265">
        <v>4.4169999999999999E-3</v>
      </c>
      <c r="BE375" s="265">
        <v>3.1850999999999997E-2</v>
      </c>
      <c r="BF375" s="265">
        <v>2.9477E-2</v>
      </c>
      <c r="BG375" s="265">
        <v>0.14454</v>
      </c>
      <c r="BH375" s="265">
        <v>0.14249999999999999</v>
      </c>
      <c r="BI375" s="265">
        <v>0.35920000000000002</v>
      </c>
      <c r="BJ375" s="265">
        <v>0.32804</v>
      </c>
      <c r="BK375" s="265">
        <v>7.7922000000000005E-2</v>
      </c>
      <c r="BL375" s="265">
        <v>0.13086999999999999</v>
      </c>
      <c r="BM375" s="265">
        <v>8.5365999999999997E-2</v>
      </c>
      <c r="BN375" s="265">
        <v>0.16671</v>
      </c>
      <c r="BO375" s="265">
        <v>0.2</v>
      </c>
      <c r="BP375" s="265">
        <v>1.0121E-2</v>
      </c>
      <c r="BQ375" s="265">
        <v>0.11438</v>
      </c>
      <c r="BR375" s="265">
        <v>0.15945000000000001</v>
      </c>
      <c r="BS375" s="265">
        <v>0.11506</v>
      </c>
      <c r="BT375" s="265">
        <v>0.14111000000000001</v>
      </c>
      <c r="BU375" s="265">
        <v>1.0033E-2</v>
      </c>
      <c r="BV375" s="265">
        <v>5.7190000000000001E-3</v>
      </c>
      <c r="BW375" s="265">
        <v>1.3953E-2</v>
      </c>
      <c r="BX375" s="265">
        <v>6.6769999999999998E-3</v>
      </c>
      <c r="BY375" s="265">
        <v>0.95230000000000004</v>
      </c>
      <c r="BZ375" s="265">
        <v>0.95199</v>
      </c>
      <c r="CA375" s="265">
        <v>0.89</v>
      </c>
      <c r="CB375" s="265">
        <v>0.99726999999999999</v>
      </c>
      <c r="CC375" s="265">
        <v>0.92537999999999998</v>
      </c>
      <c r="CD375" s="265">
        <v>0.94081000000000004</v>
      </c>
      <c r="CE375" s="265">
        <v>0.88717999999999997</v>
      </c>
      <c r="CF375" s="265">
        <v>0.95099</v>
      </c>
      <c r="CG375" s="265">
        <v>0.53320999999999996</v>
      </c>
      <c r="CH375" s="265">
        <v>0.91813</v>
      </c>
      <c r="CI375" s="265">
        <v>0.93589</v>
      </c>
      <c r="CJ375" s="265">
        <v>0.93671000000000004</v>
      </c>
      <c r="CK375" s="265">
        <v>0.59157000000000004</v>
      </c>
      <c r="CL375" s="265">
        <v>0.99507000000000001</v>
      </c>
      <c r="CM375" s="265">
        <v>1.2579999999999999E-2</v>
      </c>
      <c r="CN375" s="265">
        <v>0</v>
      </c>
      <c r="CO375" s="265">
        <v>1.8141000000000001E-2</v>
      </c>
      <c r="CP375" s="265">
        <v>7.3870000000000003E-3</v>
      </c>
      <c r="CQ375" s="265">
        <v>7.0359999999999997E-3</v>
      </c>
      <c r="CR375" s="265">
        <v>0.01</v>
      </c>
      <c r="CS375" s="265">
        <v>0</v>
      </c>
      <c r="CT375" s="265">
        <v>1.0309E-2</v>
      </c>
      <c r="CU375" s="265">
        <v>0.01</v>
      </c>
      <c r="CV375" s="265">
        <v>1.6617E-2</v>
      </c>
      <c r="CW375" s="265">
        <v>1.0101000000000001E-2</v>
      </c>
      <c r="CX375" s="265">
        <v>1.0309E-2</v>
      </c>
      <c r="CY375" s="265">
        <v>1.0309E-2</v>
      </c>
      <c r="CZ375" s="265">
        <v>3.1812E-2</v>
      </c>
      <c r="DA375" s="265">
        <v>1.3813000000000001E-2</v>
      </c>
      <c r="DB375" s="265">
        <v>0</v>
      </c>
      <c r="DC375" s="265">
        <v>0</v>
      </c>
      <c r="DD375" s="265">
        <v>0</v>
      </c>
      <c r="DE375" s="265">
        <v>1.0309E-2</v>
      </c>
      <c r="DF375" s="265">
        <v>3.4099999999999999E-4</v>
      </c>
      <c r="DG375" s="265">
        <v>4.4499999999999997E-4</v>
      </c>
      <c r="DH375" s="265">
        <v>1.1788E-2</v>
      </c>
      <c r="DI375" s="265">
        <v>0</v>
      </c>
      <c r="DJ375" s="265">
        <v>0</v>
      </c>
      <c r="DK375" s="265">
        <v>0</v>
      </c>
      <c r="DL375" s="265">
        <v>0</v>
      </c>
      <c r="DM375" s="265">
        <v>7.5699999999999997E-4</v>
      </c>
      <c r="DN375" s="265">
        <v>0</v>
      </c>
      <c r="DO375" s="265">
        <v>0</v>
      </c>
      <c r="DP375" s="265">
        <v>0</v>
      </c>
      <c r="DQ375" s="265">
        <v>0</v>
      </c>
      <c r="DR375" s="265">
        <v>1.8309999999999999E-3</v>
      </c>
      <c r="DS375" s="265">
        <v>3.369E-3</v>
      </c>
      <c r="DT375" s="265">
        <v>4.2519999999999997E-3</v>
      </c>
      <c r="DU375" s="265">
        <v>0</v>
      </c>
      <c r="DV375" s="265">
        <v>0</v>
      </c>
      <c r="DW375" s="265">
        <v>0</v>
      </c>
      <c r="DX375" s="265">
        <v>3.7629999999999999E-3</v>
      </c>
      <c r="DY375" s="265">
        <v>5.2859999999999999E-3</v>
      </c>
      <c r="DZ375" s="265">
        <v>0</v>
      </c>
      <c r="EA375" s="265">
        <v>0</v>
      </c>
      <c r="EB375" s="265">
        <v>0</v>
      </c>
      <c r="EC375" s="265">
        <v>0</v>
      </c>
      <c r="ED375" s="265">
        <v>0</v>
      </c>
      <c r="EE375" s="265">
        <v>0</v>
      </c>
      <c r="EF375" s="265">
        <v>1.6199999999999999E-3</v>
      </c>
      <c r="EG375" s="265">
        <v>0</v>
      </c>
      <c r="EH375" s="265">
        <v>0</v>
      </c>
      <c r="EI375" s="265">
        <v>1.0204E-2</v>
      </c>
      <c r="EJ375" s="265">
        <v>1.0309E-2</v>
      </c>
      <c r="EK375" s="265">
        <v>0</v>
      </c>
      <c r="EL375" s="265">
        <v>0</v>
      </c>
      <c r="EM375" s="265">
        <v>0</v>
      </c>
      <c r="EN375" s="265">
        <v>0</v>
      </c>
      <c r="EO375" s="265">
        <v>2.3918999999999999E-2</v>
      </c>
      <c r="EP375" s="265">
        <v>1.082E-2</v>
      </c>
      <c r="EQ375" s="265">
        <v>7.2000000000000005E-4</v>
      </c>
      <c r="ER375" s="265">
        <v>6.4800000000000003E-4</v>
      </c>
      <c r="ES375" s="265">
        <v>6.5200000000000002E-4</v>
      </c>
      <c r="ET375" s="265">
        <v>4.7800000000000002E-4</v>
      </c>
      <c r="EU375" s="265">
        <v>5.7799999999999995E-4</v>
      </c>
      <c r="EV375" s="265">
        <v>6.5099999999999999E-4</v>
      </c>
      <c r="EW375" s="265">
        <v>5.5699999999999999E-4</v>
      </c>
      <c r="EX375" s="265">
        <v>4.4099999999999999E-4</v>
      </c>
      <c r="EY375" s="265">
        <v>5.4900000000000001E-4</v>
      </c>
      <c r="EZ375" s="265">
        <v>1.2567999999999999E-2</v>
      </c>
      <c r="FA375" s="265">
        <v>7.5799999999999999E-4</v>
      </c>
      <c r="FB375" s="265">
        <v>7.6900000000000004E-4</v>
      </c>
      <c r="FC375" s="265">
        <v>6.9300000000000004E-4</v>
      </c>
      <c r="FD375" s="265">
        <v>8.6300000000000005E-4</v>
      </c>
      <c r="FE375" s="265">
        <v>6.6600000000000003E-4</v>
      </c>
      <c r="FF375" s="265">
        <v>8.0800000000000002E-4</v>
      </c>
      <c r="FG375" s="265">
        <v>9.3599999999999998E-4</v>
      </c>
      <c r="FH375" s="265">
        <v>6.4999999999999997E-4</v>
      </c>
      <c r="FI375" s="265">
        <v>6.4800000000000003E-4</v>
      </c>
      <c r="FJ375" s="265">
        <v>0</v>
      </c>
      <c r="FK375" s="265">
        <v>0</v>
      </c>
      <c r="FL375" s="265">
        <v>5.176E-3</v>
      </c>
      <c r="FM375" s="265">
        <v>5.9420000000000002E-3</v>
      </c>
      <c r="FN375" s="265">
        <v>5.0172000000000001E-2</v>
      </c>
      <c r="FO375" s="265">
        <v>0.1</v>
      </c>
      <c r="FP375" s="265">
        <v>1.3166000000000001E-2</v>
      </c>
      <c r="FQ375" s="265">
        <v>7.2289999999999993E-2</v>
      </c>
      <c r="FR375" s="265">
        <v>4.2162999999999999E-2</v>
      </c>
      <c r="FS375" s="265">
        <v>4.2909999999999997E-2</v>
      </c>
      <c r="FT375" s="265">
        <v>0.10999</v>
      </c>
      <c r="FU375" s="265">
        <v>0.11153</v>
      </c>
      <c r="FV375" s="265">
        <v>5.0881999999999997E-2</v>
      </c>
      <c r="FW375" s="265">
        <v>2.0813999999999999E-2</v>
      </c>
      <c r="FX375" s="265">
        <v>7.4827000000000005E-2</v>
      </c>
      <c r="FY375" s="265">
        <v>1.8915999999999999E-2</v>
      </c>
      <c r="FZ375" s="265">
        <v>2.0813999999999999E-2</v>
      </c>
      <c r="GA375" s="265">
        <v>6.6681000000000004E-2</v>
      </c>
      <c r="GB375" s="265">
        <v>3.465E-2</v>
      </c>
      <c r="GC375" s="265">
        <v>3.1786000000000002E-2</v>
      </c>
      <c r="GD375" s="265">
        <v>0.10696</v>
      </c>
      <c r="GE375" s="265">
        <v>5.6855999999999997E-2</v>
      </c>
      <c r="GF375" s="265">
        <v>7.1141999999999997E-2</v>
      </c>
      <c r="GG375" s="265">
        <v>3.1245999999999999E-2</v>
      </c>
      <c r="GH375" s="265">
        <v>3.7561999999999998E-2</v>
      </c>
      <c r="GI375" s="265">
        <v>3.2162000000000003E-2</v>
      </c>
      <c r="GJ375" s="265">
        <v>9.4393000000000005E-2</v>
      </c>
      <c r="GK375" s="265">
        <v>9.9819000000000005E-2</v>
      </c>
      <c r="GL375" s="265">
        <v>5.2461000000000001E-2</v>
      </c>
      <c r="GM375" s="265">
        <v>8.4305000000000005E-2</v>
      </c>
      <c r="GN375" s="265">
        <v>4.9718999999999999E-2</v>
      </c>
      <c r="GO375" s="265">
        <v>0.10288</v>
      </c>
      <c r="GP375" s="265">
        <v>6.7617999999999998E-2</v>
      </c>
      <c r="GQ375" s="265">
        <v>7.0422999999999999E-2</v>
      </c>
      <c r="GR375" s="265">
        <v>7.0570999999999995E-2</v>
      </c>
      <c r="GS375" s="265">
        <v>7.2261000000000006E-2</v>
      </c>
      <c r="GT375" s="265">
        <v>7.0025000000000004E-2</v>
      </c>
      <c r="GU375" s="265">
        <v>7.0845000000000005E-2</v>
      </c>
      <c r="GV375" s="265">
        <v>7.1211999999999998E-2</v>
      </c>
      <c r="GW375" s="265">
        <v>5.1278999999999998E-2</v>
      </c>
      <c r="GX375" s="265">
        <v>9.0426000000000006E-2</v>
      </c>
      <c r="GY375" s="265">
        <v>2.0316000000000001E-2</v>
      </c>
      <c r="GZ375" s="265">
        <v>1.5549E-2</v>
      </c>
      <c r="HA375" s="265">
        <v>8.7290999999999994E-2</v>
      </c>
      <c r="HB375" s="265">
        <v>8.4220000000000003E-2</v>
      </c>
      <c r="HC375" s="265">
        <v>7.5929999999999997E-2</v>
      </c>
      <c r="HD375" s="265">
        <v>4.7313000000000001E-2</v>
      </c>
      <c r="HE375" s="265">
        <v>9.0411000000000005E-2</v>
      </c>
      <c r="HF375" s="265">
        <v>4.0128999999999998E-2</v>
      </c>
      <c r="HG375" s="265">
        <v>9.0097999999999998E-2</v>
      </c>
      <c r="HH375" s="265">
        <v>8.9755000000000001E-2</v>
      </c>
      <c r="HI375" s="265">
        <v>8.9687000000000003E-2</v>
      </c>
      <c r="HJ375" s="265">
        <v>5.4665999999999999E-2</v>
      </c>
      <c r="HK375" s="265">
        <v>0.11552</v>
      </c>
      <c r="HL375" s="265">
        <v>9.4877000000000003E-2</v>
      </c>
      <c r="HM375" s="265">
        <v>7.0720000000000005E-2</v>
      </c>
      <c r="HN375" s="265">
        <v>7.1469000000000005E-2</v>
      </c>
      <c r="HO375" s="265">
        <v>7.0457000000000006E-2</v>
      </c>
      <c r="HP375" s="265">
        <v>7.4879000000000001E-2</v>
      </c>
      <c r="HQ375" s="265">
        <v>4.8335999999999997E-2</v>
      </c>
      <c r="HR375" s="265">
        <v>4.3003E-2</v>
      </c>
      <c r="HS375" s="265">
        <v>5.6642999999999999E-2</v>
      </c>
      <c r="HT375" s="265">
        <v>5.0853000000000002E-2</v>
      </c>
      <c r="HU375" s="265">
        <v>4.9009999999999998E-2</v>
      </c>
      <c r="HV375" s="265">
        <v>6.6574999999999995E-2</v>
      </c>
      <c r="HW375" s="265">
        <v>2.7196999999999999E-2</v>
      </c>
      <c r="HX375" s="265">
        <v>3.9750000000000001E-2</v>
      </c>
      <c r="HY375" s="265">
        <v>2.4122999999999999E-2</v>
      </c>
      <c r="HZ375" s="265">
        <v>5.6930000000000001E-2</v>
      </c>
      <c r="IA375" s="265">
        <v>6.3551999999999997E-2</v>
      </c>
      <c r="IB375" s="265">
        <v>6.5894999999999995E-2</v>
      </c>
      <c r="IC375" s="265">
        <v>6.4158999999999994E-2</v>
      </c>
      <c r="ID375" s="265">
        <v>6.5573999999999993E-2</v>
      </c>
      <c r="IE375" s="265">
        <v>6.0152999999999998E-2</v>
      </c>
      <c r="IF375" s="265">
        <v>7.1623999999999993E-2</v>
      </c>
      <c r="IG375" s="265">
        <v>7.7046000000000003E-2</v>
      </c>
      <c r="IH375" s="265">
        <v>9.0451000000000004E-2</v>
      </c>
      <c r="II375" s="265">
        <v>4.4486999999999999E-2</v>
      </c>
      <c r="IJ375" s="265">
        <v>4.6547999999999999E-2</v>
      </c>
      <c r="IK375" s="265">
        <v>4.4858000000000002E-2</v>
      </c>
      <c r="IL375" s="265">
        <v>7.9922000000000007E-2</v>
      </c>
      <c r="IM375" s="265">
        <v>4.9966999999999998E-2</v>
      </c>
      <c r="IN375" s="265">
        <v>3.7733000000000003E-2</v>
      </c>
      <c r="IO375" s="265">
        <v>6.8970000000000004E-3</v>
      </c>
      <c r="IP375" s="265">
        <v>7.8464000000000006E-2</v>
      </c>
      <c r="IQ375" s="265">
        <v>6.8329000000000001E-2</v>
      </c>
      <c r="IR375" s="265">
        <v>3.3742000000000001E-2</v>
      </c>
      <c r="IS375" s="265">
        <v>9.7635E-2</v>
      </c>
      <c r="IT375" s="265">
        <v>0.03</v>
      </c>
      <c r="IU375" s="265">
        <v>7.4477000000000002E-2</v>
      </c>
      <c r="IV375" s="265">
        <v>0.11226999999999999</v>
      </c>
      <c r="IW375" s="265">
        <v>5.3991999999999998E-2</v>
      </c>
      <c r="IX375" s="265">
        <v>8.4135000000000001E-2</v>
      </c>
      <c r="IY375" s="265">
        <v>4.4339999999999997E-2</v>
      </c>
      <c r="IZ375" s="265">
        <v>4.3727000000000002E-2</v>
      </c>
      <c r="JA375" s="265">
        <v>4.4727999999999997E-2</v>
      </c>
      <c r="JB375" s="265">
        <v>4.2986999999999997E-2</v>
      </c>
      <c r="JC375" s="265">
        <v>4.8441999999999999E-2</v>
      </c>
      <c r="JD375" s="265">
        <v>4.9238999999999998E-2</v>
      </c>
      <c r="JE375" s="265">
        <v>8.7307999999999997E-2</v>
      </c>
      <c r="JF375" s="265">
        <v>2.2360000000000001E-2</v>
      </c>
      <c r="JG375" s="265">
        <v>6.7022999999999999E-2</v>
      </c>
      <c r="JH375" s="265">
        <v>4.9694000000000002E-2</v>
      </c>
      <c r="JI375" s="265">
        <v>4.1675999999999998E-2</v>
      </c>
      <c r="JJ375" s="265">
        <v>4.3425999999999999E-2</v>
      </c>
      <c r="JK375" s="265">
        <v>5.6357999999999998E-2</v>
      </c>
      <c r="JL375" s="265">
        <v>5.7813000000000003E-2</v>
      </c>
      <c r="JM375" s="265">
        <v>9.6091999999999997E-2</v>
      </c>
      <c r="JN375" s="265">
        <v>6.1371000000000002E-2</v>
      </c>
      <c r="JO375" s="265">
        <v>6.8307999999999994E-2</v>
      </c>
      <c r="JP375" s="265">
        <v>2.1713E-2</v>
      </c>
      <c r="JQ375" s="265">
        <v>6.8404000000000006E-2</v>
      </c>
      <c r="JR375" s="265">
        <v>4.4750999999999999E-2</v>
      </c>
      <c r="JS375" s="265">
        <v>5.1413E-2</v>
      </c>
      <c r="JT375" s="265">
        <v>1.5594999999999999E-2</v>
      </c>
      <c r="JU375" s="265">
        <v>5.2004000000000002E-2</v>
      </c>
      <c r="JV375" s="265">
        <v>4.5474000000000001E-2</v>
      </c>
      <c r="JW375" s="265">
        <v>6.3742999999999994E-2</v>
      </c>
      <c r="JX375" s="265">
        <v>6.0518000000000002E-2</v>
      </c>
      <c r="JY375" s="265">
        <v>6.6920999999999994E-2</v>
      </c>
      <c r="JZ375" s="265">
        <v>6.3009999999999997E-2</v>
      </c>
      <c r="KA375" s="265">
        <v>9.9989999999999996E-2</v>
      </c>
      <c r="KB375" s="265">
        <v>0.14521000000000001</v>
      </c>
      <c r="KC375" s="265">
        <v>2.1699E-2</v>
      </c>
      <c r="KD375" s="265">
        <v>1.5946999999999999E-2</v>
      </c>
      <c r="KE375" s="265">
        <v>1.7333999999999999E-2</v>
      </c>
      <c r="KF375" s="265">
        <v>1.8742999999999999E-2</v>
      </c>
      <c r="KG375" s="265">
        <v>1.8008E-2</v>
      </c>
      <c r="KH375" s="265">
        <v>8.2679000000000002E-2</v>
      </c>
      <c r="KI375" s="265">
        <v>4.7565999999999997E-2</v>
      </c>
      <c r="KJ375" s="265">
        <v>4.6456999999999998E-2</v>
      </c>
      <c r="KK375" s="265">
        <v>0.1241</v>
      </c>
      <c r="KL375" s="265">
        <v>9.9020999999999998E-2</v>
      </c>
      <c r="KM375" s="265">
        <v>0.75946000000000002</v>
      </c>
      <c r="KN375" s="265">
        <v>0.69013999999999998</v>
      </c>
      <c r="KO375" s="265">
        <v>0.61299000000000003</v>
      </c>
      <c r="KP375" s="265">
        <v>4.406841372983689E-3</v>
      </c>
      <c r="KQ375" s="265">
        <v>0.48532999999999998</v>
      </c>
      <c r="KR375" s="265">
        <v>0.44107000000000002</v>
      </c>
      <c r="KS375" s="265">
        <v>0.40645999999999999</v>
      </c>
      <c r="KT375" s="265">
        <v>0.7842998027187511</v>
      </c>
      <c r="KU375" s="265">
        <v>0.84126000000000001</v>
      </c>
      <c r="KV375" s="265">
        <v>0.90556999999999999</v>
      </c>
      <c r="KW375" s="265">
        <v>0.92549000000000003</v>
      </c>
      <c r="KX375" s="265">
        <v>0.95093000000000005</v>
      </c>
      <c r="KY375" s="265">
        <v>0.98443000000000003</v>
      </c>
      <c r="KZ375" s="265">
        <v>0.99714000000000003</v>
      </c>
      <c r="LA375" s="265">
        <v>0.94838</v>
      </c>
      <c r="LB375" s="265">
        <v>0.86448999999999998</v>
      </c>
      <c r="LC375" s="265">
        <v>1</v>
      </c>
      <c r="LD375" s="265">
        <v>0</v>
      </c>
      <c r="LE375" s="265">
        <v>0</v>
      </c>
      <c r="LF375" s="265">
        <v>0</v>
      </c>
      <c r="LG375" s="265">
        <v>0</v>
      </c>
      <c r="LH375" s="431">
        <v>4.1364695789525285E-5</v>
      </c>
      <c r="LI375" s="431">
        <v>6.3505416619591415E-5</v>
      </c>
      <c r="LJ375" s="431">
        <v>2.7128333385917358E-5</v>
      </c>
      <c r="LK375" s="431">
        <v>0</v>
      </c>
      <c r="LL375" s="431">
        <v>1.295574020332424E-5</v>
      </c>
      <c r="LM375" s="431">
        <v>1.5382676792796701E-5</v>
      </c>
      <c r="LN375" s="431">
        <v>1.3592901268566493E-5</v>
      </c>
      <c r="LO375" s="431">
        <v>0</v>
      </c>
      <c r="LP375" s="431">
        <v>0</v>
      </c>
      <c r="LQ375" s="431">
        <v>0</v>
      </c>
      <c r="LR375" s="431">
        <v>4.7052246372913942E-5</v>
      </c>
      <c r="LS375" s="431">
        <v>0</v>
      </c>
      <c r="LT375" s="431">
        <v>3.6710098356707022E-5</v>
      </c>
      <c r="LU375" s="431">
        <v>1.4107843526289798E-5</v>
      </c>
      <c r="LV375" s="431">
        <v>2.7954367851634743E-6</v>
      </c>
      <c r="LW375" s="431">
        <v>0</v>
      </c>
      <c r="LX375" s="431">
        <v>0</v>
      </c>
      <c r="LY375" s="431">
        <v>2.8693802960333414E-6</v>
      </c>
      <c r="LZ375" s="431">
        <v>6.7271015723235905E-5</v>
      </c>
      <c r="MA375" s="431">
        <v>4.3094452848890796E-5</v>
      </c>
      <c r="MB375" s="431">
        <v>3.2654272217769176E-5</v>
      </c>
      <c r="MC375" s="431">
        <v>0</v>
      </c>
      <c r="MD375" s="431">
        <v>0</v>
      </c>
      <c r="ME375" s="431">
        <v>4.5454824430635199E-5</v>
      </c>
      <c r="MF375" s="431">
        <v>5.7014087360585108E-5</v>
      </c>
      <c r="MG375" s="431">
        <v>5.0175625801784918E-5</v>
      </c>
      <c r="MH375" s="266"/>
      <c r="MI375" s="266"/>
      <c r="MJ375" s="266"/>
      <c r="MK375" s="266"/>
      <c r="ML375" s="266"/>
      <c r="MM375" s="266"/>
      <c r="MN375" s="266"/>
      <c r="MO375" s="266"/>
      <c r="MP375" s="266"/>
      <c r="MQ375" s="266"/>
      <c r="MR375" s="266"/>
      <c r="MS375" s="266"/>
      <c r="MT375" s="266"/>
      <c r="MU375" s="266"/>
      <c r="MV375" s="266"/>
      <c r="MW375" s="266"/>
      <c r="MX375" s="266"/>
      <c r="MY375" s="266"/>
      <c r="MZ375" s="266"/>
      <c r="NA375" s="266"/>
      <c r="NB375" s="266"/>
      <c r="NC375" s="266"/>
      <c r="ND375" s="266"/>
      <c r="NE375" s="266"/>
      <c r="NF375" s="266"/>
      <c r="NG375" s="266"/>
      <c r="NH375" s="266"/>
      <c r="NI375" s="266"/>
      <c r="NJ375" s="266"/>
      <c r="NK375" s="266"/>
      <c r="NL375" s="266"/>
      <c r="NM375" s="266"/>
      <c r="NN375" s="266"/>
      <c r="NO375" s="266"/>
      <c r="NP375" s="266"/>
      <c r="NQ375" s="266"/>
      <c r="NR375" s="266"/>
      <c r="NS375" s="266"/>
      <c r="NT375" s="266"/>
      <c r="NU375" s="266"/>
      <c r="NV375" s="266"/>
      <c r="NW375" s="266"/>
      <c r="NX375" s="266"/>
      <c r="NY375" s="266"/>
      <c r="NZ375" s="266"/>
      <c r="OA375" s="266"/>
      <c r="OB375" s="266"/>
      <c r="OC375" s="266"/>
      <c r="OD375" s="266"/>
      <c r="OE375" s="266"/>
      <c r="OF375" s="266"/>
      <c r="OG375" s="266"/>
      <c r="OH375" s="266"/>
      <c r="OI375" s="266"/>
      <c r="OJ375" s="266"/>
      <c r="OK375" s="266"/>
      <c r="OL375" s="266"/>
      <c r="OM375" s="266"/>
      <c r="ON375" s="267"/>
    </row>
    <row r="376" spans="1:404">
      <c r="A376" s="261">
        <v>751</v>
      </c>
      <c r="B376" s="265">
        <v>1.5571E-2</v>
      </c>
      <c r="C376" s="265">
        <v>1.3207E-2</v>
      </c>
      <c r="D376" s="265">
        <v>1.1993999999999999E-2</v>
      </c>
      <c r="E376" s="265">
        <v>1.1955E-2</v>
      </c>
      <c r="F376" s="265">
        <v>1.5063999999999999E-2</v>
      </c>
      <c r="G376" s="265">
        <v>1.1469E-2</v>
      </c>
      <c r="H376" s="265">
        <v>3.6339000000000003E-2</v>
      </c>
      <c r="I376" s="265">
        <v>7.6892000000000002E-2</v>
      </c>
      <c r="J376" s="265">
        <v>6.8546999999999997E-2</v>
      </c>
      <c r="K376" s="265">
        <v>2.7414000000000002E-3</v>
      </c>
      <c r="L376" s="265">
        <v>2.8557999999999999E-3</v>
      </c>
      <c r="M376" s="265">
        <v>2.9474000000000002E-3</v>
      </c>
      <c r="N376" s="265">
        <v>3.5568000000000002E-2</v>
      </c>
      <c r="O376" s="265">
        <v>2.6341E-2</v>
      </c>
      <c r="P376" s="265">
        <v>1.0359E-2</v>
      </c>
      <c r="Q376" s="265">
        <v>6.2469999999999999E-3</v>
      </c>
      <c r="R376" s="265">
        <v>1.5616E-2</v>
      </c>
      <c r="S376" s="265">
        <v>7.3463000000000001E-2</v>
      </c>
      <c r="T376" s="265">
        <v>4.2752999999999999E-2</v>
      </c>
      <c r="U376" s="265">
        <v>5.7562000000000002E-2</v>
      </c>
      <c r="V376" s="265">
        <v>2.4969999999999999E-2</v>
      </c>
      <c r="W376" s="265">
        <v>1.1956E-2</v>
      </c>
      <c r="X376" s="265">
        <v>1.1589E-2</v>
      </c>
      <c r="Y376" s="265">
        <v>1.0664E-2</v>
      </c>
      <c r="Z376" s="265">
        <v>1.0147E-2</v>
      </c>
      <c r="AA376" s="265">
        <v>1.6574999999999999E-2</v>
      </c>
      <c r="AB376" s="265">
        <v>1.1488E-2</v>
      </c>
      <c r="AC376" s="265">
        <v>7.6065999999999995E-2</v>
      </c>
      <c r="AD376" s="265">
        <v>5.5335000000000002E-2</v>
      </c>
      <c r="AE376" s="265">
        <v>7.0660000000000004E-4</v>
      </c>
      <c r="AF376" s="265">
        <v>8.2626000000000002E-3</v>
      </c>
      <c r="AG376" s="265">
        <v>1.7915E-2</v>
      </c>
      <c r="AH376" s="265">
        <v>4.0991999999999999E-3</v>
      </c>
      <c r="AI376" s="265">
        <v>1.4561999999999999E-3</v>
      </c>
      <c r="AJ376" s="265">
        <v>6.5240000000000003E-4</v>
      </c>
      <c r="AK376" s="265">
        <v>1.8492000000000001E-3</v>
      </c>
      <c r="AL376" s="265">
        <v>2.0284000000000001E-3</v>
      </c>
      <c r="AM376" s="265">
        <v>3.8538000000000001E-3</v>
      </c>
      <c r="AN376" s="265">
        <v>1.3822000000000001E-3</v>
      </c>
      <c r="AO376" s="265">
        <v>9.7300000000000002E-4</v>
      </c>
      <c r="AP376" s="265">
        <v>0</v>
      </c>
      <c r="AQ376" s="265">
        <v>8.8159999999999996E-4</v>
      </c>
      <c r="AR376" s="265">
        <v>2.7652000000000002E-3</v>
      </c>
      <c r="AS376" s="265">
        <v>0</v>
      </c>
      <c r="AT376" s="265">
        <v>2.9128000000000001E-3</v>
      </c>
      <c r="AU376" s="265">
        <v>7.4149999999999997E-3</v>
      </c>
      <c r="AV376" s="265">
        <v>6.5345999999999998E-3</v>
      </c>
      <c r="AW376" s="265">
        <v>4.6248000000000001E-3</v>
      </c>
      <c r="AX376" s="265">
        <v>4.8495999999999999E-3</v>
      </c>
      <c r="AY376" s="265">
        <v>0</v>
      </c>
      <c r="AZ376" s="265">
        <v>0</v>
      </c>
      <c r="BA376" s="265">
        <v>4.1056E-3</v>
      </c>
      <c r="BB376" s="265">
        <v>4.1056E-3</v>
      </c>
      <c r="BC376" s="265">
        <v>4.1028000000000002E-3</v>
      </c>
      <c r="BD376" s="265">
        <v>4.1056E-3</v>
      </c>
      <c r="BE376" s="265">
        <v>3.1489999999999997E-2</v>
      </c>
      <c r="BF376" s="265">
        <v>2.8995E-2</v>
      </c>
      <c r="BG376" s="265">
        <v>0.14413999999999999</v>
      </c>
      <c r="BH376" s="265">
        <v>0.14197000000000001</v>
      </c>
      <c r="BI376" s="265">
        <v>0.35726000000000002</v>
      </c>
      <c r="BJ376" s="265">
        <v>0.32567000000000002</v>
      </c>
      <c r="BK376" s="265">
        <v>8.0518999999999993E-2</v>
      </c>
      <c r="BL376" s="265">
        <v>0.13486000000000001</v>
      </c>
      <c r="BM376" s="265">
        <v>8.7804999999999994E-2</v>
      </c>
      <c r="BN376" s="265">
        <v>0.17426</v>
      </c>
      <c r="BO376" s="265">
        <v>0.22286</v>
      </c>
      <c r="BP376" s="265">
        <v>1.1102000000000001E-2</v>
      </c>
      <c r="BQ376" s="265">
        <v>0.11903</v>
      </c>
      <c r="BR376" s="265">
        <v>0.17532</v>
      </c>
      <c r="BS376" s="265">
        <v>0.12275</v>
      </c>
      <c r="BT376" s="265">
        <v>0.16591</v>
      </c>
      <c r="BU376" s="265">
        <v>1.0041E-2</v>
      </c>
      <c r="BV376" s="265">
        <v>5.3043999999999999E-3</v>
      </c>
      <c r="BW376" s="265">
        <v>1.4168999999999999E-2</v>
      </c>
      <c r="BX376" s="265">
        <v>7.2681999999999998E-3</v>
      </c>
      <c r="BY376" s="265">
        <v>0.95477000000000001</v>
      </c>
      <c r="BZ376" s="265">
        <v>0.95232000000000006</v>
      </c>
      <c r="CA376" s="265">
        <v>0.89200000000000002</v>
      </c>
      <c r="CB376" s="265">
        <v>0.99780000000000002</v>
      </c>
      <c r="CC376" s="265">
        <v>0.92271999999999998</v>
      </c>
      <c r="CD376" s="265">
        <v>0.94391000000000003</v>
      </c>
      <c r="CE376" s="265">
        <v>0.88882000000000005</v>
      </c>
      <c r="CF376" s="265">
        <v>0.95323999999999998</v>
      </c>
      <c r="CG376" s="265">
        <v>0.55250999999999995</v>
      </c>
      <c r="CH376" s="265">
        <v>0.92074999999999996</v>
      </c>
      <c r="CI376" s="265">
        <v>0.93833999999999995</v>
      </c>
      <c r="CJ376" s="265">
        <v>0.93796999999999997</v>
      </c>
      <c r="CK376" s="265">
        <v>0.61204000000000003</v>
      </c>
      <c r="CL376" s="265">
        <v>0.99605999999999995</v>
      </c>
      <c r="CM376" s="265">
        <v>1.2559000000000001E-2</v>
      </c>
      <c r="CN376" s="265">
        <v>0</v>
      </c>
      <c r="CO376" s="265">
        <v>1.7822999999999999E-2</v>
      </c>
      <c r="CP376" s="265">
        <v>7.5858000000000002E-3</v>
      </c>
      <c r="CQ376" s="265">
        <v>7.2253999999999999E-3</v>
      </c>
      <c r="CR376" s="265">
        <v>0.01</v>
      </c>
      <c r="CS376" s="265">
        <v>0</v>
      </c>
      <c r="CT376" s="265">
        <v>8.2471999999999997E-3</v>
      </c>
      <c r="CU376" s="265">
        <v>0.01</v>
      </c>
      <c r="CV376" s="265">
        <v>1.6410000000000001E-2</v>
      </c>
      <c r="CW376" s="265">
        <v>1.0101000000000001E-2</v>
      </c>
      <c r="CX376" s="265">
        <v>1.0309E-2</v>
      </c>
      <c r="CY376" s="265">
        <v>1.0309E-2</v>
      </c>
      <c r="CZ376" s="265">
        <v>3.1223000000000001E-2</v>
      </c>
      <c r="DA376" s="265">
        <v>1.3316E-2</v>
      </c>
      <c r="DB376" s="265">
        <v>0</v>
      </c>
      <c r="DC376" s="265">
        <v>0</v>
      </c>
      <c r="DD376" s="265">
        <v>0</v>
      </c>
      <c r="DE376" s="265">
        <v>8.2471999999999997E-3</v>
      </c>
      <c r="DF376" s="265">
        <v>3.0880000000000002E-4</v>
      </c>
      <c r="DG376" s="265">
        <v>4.1179999999999998E-4</v>
      </c>
      <c r="DH376" s="265">
        <v>1.162E-2</v>
      </c>
      <c r="DI376" s="265">
        <v>0</v>
      </c>
      <c r="DJ376" s="265">
        <v>0</v>
      </c>
      <c r="DK376" s="265">
        <v>0</v>
      </c>
      <c r="DL376" s="265">
        <v>0</v>
      </c>
      <c r="DM376" s="265">
        <v>7.3800000000000005E-4</v>
      </c>
      <c r="DN376" s="265">
        <v>0</v>
      </c>
      <c r="DO376" s="265">
        <v>0</v>
      </c>
      <c r="DP376" s="265">
        <v>0</v>
      </c>
      <c r="DQ376" s="265">
        <v>0</v>
      </c>
      <c r="DR376" s="265">
        <v>1.4648E-3</v>
      </c>
      <c r="DS376" s="265">
        <v>3.2932E-3</v>
      </c>
      <c r="DT376" s="265">
        <v>4.3292000000000001E-3</v>
      </c>
      <c r="DU376" s="265">
        <v>0</v>
      </c>
      <c r="DV376" s="265">
        <v>0</v>
      </c>
      <c r="DW376" s="265">
        <v>0</v>
      </c>
      <c r="DX376" s="265">
        <v>3.4450000000000001E-3</v>
      </c>
      <c r="DY376" s="265">
        <v>5.4229999999999999E-3</v>
      </c>
      <c r="DZ376" s="265">
        <v>0</v>
      </c>
      <c r="EA376" s="265">
        <v>0</v>
      </c>
      <c r="EB376" s="265">
        <v>0</v>
      </c>
      <c r="EC376" s="265">
        <v>0</v>
      </c>
      <c r="ED376" s="265">
        <v>0</v>
      </c>
      <c r="EE376" s="265">
        <v>0</v>
      </c>
      <c r="EF376" s="265">
        <v>1.7152000000000001E-3</v>
      </c>
      <c r="EG376" s="265">
        <v>0</v>
      </c>
      <c r="EH376" s="265">
        <v>0</v>
      </c>
      <c r="EI376" s="265">
        <v>1.0204E-2</v>
      </c>
      <c r="EJ376" s="265">
        <v>1.0309E-2</v>
      </c>
      <c r="EK376" s="265">
        <v>0</v>
      </c>
      <c r="EL376" s="265">
        <v>0</v>
      </c>
      <c r="EM376" s="265">
        <v>0</v>
      </c>
      <c r="EN376" s="265">
        <v>0</v>
      </c>
      <c r="EO376" s="265">
        <v>2.2758E-2</v>
      </c>
      <c r="EP376" s="265">
        <v>1.0607999999999999E-2</v>
      </c>
      <c r="EQ376" s="265">
        <v>7.1500000000000003E-4</v>
      </c>
      <c r="ER376" s="265">
        <v>6.3179999999999996E-4</v>
      </c>
      <c r="ES376" s="265">
        <v>6.0639999999999999E-4</v>
      </c>
      <c r="ET376" s="265">
        <v>5.262E-4</v>
      </c>
      <c r="EU376" s="265">
        <v>5.8299999999999997E-4</v>
      </c>
      <c r="EV376" s="265">
        <v>6.3100000000000005E-4</v>
      </c>
      <c r="EW376" s="265">
        <v>5.4699999999999996E-4</v>
      </c>
      <c r="EX376" s="265">
        <v>4.574E-4</v>
      </c>
      <c r="EY376" s="265">
        <v>5.7740000000000005E-4</v>
      </c>
      <c r="EZ376" s="265">
        <v>1.2241999999999999E-2</v>
      </c>
      <c r="FA376" s="265">
        <v>7.5920000000000002E-4</v>
      </c>
      <c r="FB376" s="265">
        <v>7.4419999999999998E-4</v>
      </c>
      <c r="FC376" s="265">
        <v>6.8099999999999996E-4</v>
      </c>
      <c r="FD376" s="265">
        <v>8.5499999999999997E-4</v>
      </c>
      <c r="FE376" s="265">
        <v>6.5919999999999998E-4</v>
      </c>
      <c r="FF376" s="265">
        <v>7.8180000000000003E-4</v>
      </c>
      <c r="FG376" s="265">
        <v>9.1299999999999997E-4</v>
      </c>
      <c r="FH376" s="265">
        <v>6.5740000000000004E-4</v>
      </c>
      <c r="FI376" s="265">
        <v>6.5099999999999999E-4</v>
      </c>
      <c r="FJ376" s="265">
        <v>0</v>
      </c>
      <c r="FK376" s="265">
        <v>0</v>
      </c>
      <c r="FL376" s="265">
        <v>4.9887999999999998E-3</v>
      </c>
      <c r="FM376" s="265">
        <v>5.7001999999999999E-3</v>
      </c>
      <c r="FN376" s="265">
        <v>4.8841000000000002E-2</v>
      </c>
      <c r="FO376" s="265">
        <v>9.8000000000000004E-2</v>
      </c>
      <c r="FP376" s="265">
        <v>1.3101E-2</v>
      </c>
      <c r="FQ376" s="265">
        <v>7.0174E-2</v>
      </c>
      <c r="FR376" s="265">
        <v>4.0576000000000001E-2</v>
      </c>
      <c r="FS376" s="265">
        <v>4.1753999999999999E-2</v>
      </c>
      <c r="FT376" s="265">
        <v>0.10713</v>
      </c>
      <c r="FU376" s="265">
        <v>0.10817</v>
      </c>
      <c r="FV376" s="265">
        <v>4.9548000000000002E-2</v>
      </c>
      <c r="FW376" s="265">
        <v>2.0308E-2</v>
      </c>
      <c r="FX376" s="265">
        <v>7.2881000000000001E-2</v>
      </c>
      <c r="FY376" s="265">
        <v>1.8439000000000001E-2</v>
      </c>
      <c r="FZ376" s="265">
        <v>2.0308E-2</v>
      </c>
      <c r="GA376" s="265">
        <v>6.4879999999999993E-2</v>
      </c>
      <c r="GB376" s="265">
        <v>3.3958000000000002E-2</v>
      </c>
      <c r="GC376" s="265">
        <v>3.0904999999999998E-2</v>
      </c>
      <c r="GD376" s="265">
        <v>0.10421</v>
      </c>
      <c r="GE376" s="265">
        <v>5.5667000000000001E-2</v>
      </c>
      <c r="GF376" s="265">
        <v>6.9605E-2</v>
      </c>
      <c r="GG376" s="265">
        <v>3.0556E-2</v>
      </c>
      <c r="GH376" s="265">
        <v>3.6763999999999998E-2</v>
      </c>
      <c r="GI376" s="265">
        <v>3.124E-2</v>
      </c>
      <c r="GJ376" s="265">
        <v>9.1838000000000003E-2</v>
      </c>
      <c r="GK376" s="265">
        <v>9.7097000000000003E-2</v>
      </c>
      <c r="GL376" s="265">
        <v>5.1180999999999997E-2</v>
      </c>
      <c r="GM376" s="265">
        <v>8.2013000000000003E-2</v>
      </c>
      <c r="GN376" s="265">
        <v>4.8835000000000003E-2</v>
      </c>
      <c r="GO376" s="265">
        <v>0.10062</v>
      </c>
      <c r="GP376" s="265">
        <v>6.5926999999999999E-2</v>
      </c>
      <c r="GQ376" s="265">
        <v>6.8585999999999994E-2</v>
      </c>
      <c r="GR376" s="265">
        <v>6.8706000000000003E-2</v>
      </c>
      <c r="GS376" s="265">
        <v>7.0396E-2</v>
      </c>
      <c r="GT376" s="265">
        <v>6.8058999999999995E-2</v>
      </c>
      <c r="GU376" s="265">
        <v>6.8937999999999999E-2</v>
      </c>
      <c r="GV376" s="265">
        <v>6.9091E-2</v>
      </c>
      <c r="GW376" s="265">
        <v>4.9849999999999998E-2</v>
      </c>
      <c r="GX376" s="265">
        <v>8.7956000000000006E-2</v>
      </c>
      <c r="GY376" s="265">
        <v>1.9865000000000001E-2</v>
      </c>
      <c r="GZ376" s="265">
        <v>1.5167E-2</v>
      </c>
      <c r="HA376" s="265">
        <v>8.5084000000000007E-2</v>
      </c>
      <c r="HB376" s="265">
        <v>8.2422999999999996E-2</v>
      </c>
      <c r="HC376" s="265">
        <v>7.4246999999999994E-2</v>
      </c>
      <c r="HD376" s="265">
        <v>4.6240999999999997E-2</v>
      </c>
      <c r="HE376" s="265">
        <v>8.7993000000000002E-2</v>
      </c>
      <c r="HF376" s="265">
        <v>3.9158999999999999E-2</v>
      </c>
      <c r="HG376" s="265">
        <v>8.7742000000000001E-2</v>
      </c>
      <c r="HH376" s="265">
        <v>8.7359000000000006E-2</v>
      </c>
      <c r="HI376" s="265">
        <v>8.7304999999999994E-2</v>
      </c>
      <c r="HJ376" s="265">
        <v>5.3224E-2</v>
      </c>
      <c r="HK376" s="265">
        <v>0.11296</v>
      </c>
      <c r="HL376" s="265">
        <v>9.2644000000000004E-2</v>
      </c>
      <c r="HM376" s="265">
        <v>6.8895999999999999E-2</v>
      </c>
      <c r="HN376" s="265">
        <v>6.9682999999999995E-2</v>
      </c>
      <c r="HO376" s="265">
        <v>6.8916000000000005E-2</v>
      </c>
      <c r="HP376" s="265">
        <v>7.2946999999999998E-2</v>
      </c>
      <c r="HQ376" s="265">
        <v>4.7194E-2</v>
      </c>
      <c r="HR376" s="265">
        <v>4.1888000000000002E-2</v>
      </c>
      <c r="HS376" s="265">
        <v>5.5198999999999998E-2</v>
      </c>
      <c r="HT376" s="265">
        <v>4.9929000000000001E-2</v>
      </c>
      <c r="HU376" s="265">
        <v>4.7704999999999997E-2</v>
      </c>
      <c r="HV376" s="265">
        <v>6.4791000000000001E-2</v>
      </c>
      <c r="HW376" s="265">
        <v>2.6418000000000001E-2</v>
      </c>
      <c r="HX376" s="265">
        <v>3.8931E-2</v>
      </c>
      <c r="HY376" s="265">
        <v>2.3578999999999999E-2</v>
      </c>
      <c r="HZ376" s="265">
        <v>5.5882000000000001E-2</v>
      </c>
      <c r="IA376" s="265">
        <v>6.1922999999999999E-2</v>
      </c>
      <c r="IB376" s="265">
        <v>6.4292000000000002E-2</v>
      </c>
      <c r="IC376" s="265">
        <v>6.2578999999999996E-2</v>
      </c>
      <c r="ID376" s="265">
        <v>6.3983999999999999E-2</v>
      </c>
      <c r="IE376" s="265">
        <v>5.8686000000000002E-2</v>
      </c>
      <c r="IF376" s="265">
        <v>7.0211999999999997E-2</v>
      </c>
      <c r="IG376" s="265">
        <v>7.5064000000000006E-2</v>
      </c>
      <c r="IH376" s="265">
        <v>8.8136000000000006E-2</v>
      </c>
      <c r="II376" s="265">
        <v>4.3422000000000002E-2</v>
      </c>
      <c r="IJ376" s="265">
        <v>4.4742999999999998E-2</v>
      </c>
      <c r="IK376" s="265">
        <v>4.3454E-2</v>
      </c>
      <c r="IL376" s="265">
        <v>7.7778E-2</v>
      </c>
      <c r="IM376" s="265">
        <v>4.8842000000000003E-2</v>
      </c>
      <c r="IN376" s="265">
        <v>3.6857000000000001E-2</v>
      </c>
      <c r="IO376" s="265">
        <v>6.6670000000000002E-3</v>
      </c>
      <c r="IP376" s="265">
        <v>7.6526999999999998E-2</v>
      </c>
      <c r="IQ376" s="265">
        <v>6.6533999999999996E-2</v>
      </c>
      <c r="IR376" s="265">
        <v>3.3142999999999999E-2</v>
      </c>
      <c r="IS376" s="265">
        <v>9.5042000000000001E-2</v>
      </c>
      <c r="IT376" s="265">
        <v>2.9000000000000001E-2</v>
      </c>
      <c r="IU376" s="265">
        <v>7.2575000000000001E-2</v>
      </c>
      <c r="IV376" s="265">
        <v>0.10914</v>
      </c>
      <c r="IW376" s="265">
        <v>5.2525000000000002E-2</v>
      </c>
      <c r="IX376" s="265">
        <v>8.2378000000000007E-2</v>
      </c>
      <c r="IY376" s="265">
        <v>4.3274E-2</v>
      </c>
      <c r="IZ376" s="265">
        <v>4.2722999999999997E-2</v>
      </c>
      <c r="JA376" s="265">
        <v>4.3647999999999999E-2</v>
      </c>
      <c r="JB376" s="265">
        <v>4.1973000000000003E-2</v>
      </c>
      <c r="JC376" s="265">
        <v>4.7483999999999998E-2</v>
      </c>
      <c r="JD376" s="265">
        <v>4.8021000000000001E-2</v>
      </c>
      <c r="JE376" s="265">
        <v>8.5043999999999995E-2</v>
      </c>
      <c r="JF376" s="265">
        <v>2.1853999999999998E-2</v>
      </c>
      <c r="JG376" s="265">
        <v>6.5275E-2</v>
      </c>
      <c r="JH376" s="265">
        <v>4.8471E-2</v>
      </c>
      <c r="JI376" s="265">
        <v>4.0780999999999998E-2</v>
      </c>
      <c r="JJ376" s="265">
        <v>4.2497E-2</v>
      </c>
      <c r="JK376" s="265">
        <v>5.5150999999999999E-2</v>
      </c>
      <c r="JL376" s="265">
        <v>5.6523999999999998E-2</v>
      </c>
      <c r="JM376" s="265">
        <v>9.4214999999999993E-2</v>
      </c>
      <c r="JN376" s="265">
        <v>5.9945999999999999E-2</v>
      </c>
      <c r="JO376" s="265">
        <v>6.6560999999999995E-2</v>
      </c>
      <c r="JP376" s="265">
        <v>2.1045000000000001E-2</v>
      </c>
      <c r="JQ376" s="265">
        <v>6.6574999999999995E-2</v>
      </c>
      <c r="JR376" s="265">
        <v>4.3242000000000003E-2</v>
      </c>
      <c r="JS376" s="265">
        <v>4.9886E-2</v>
      </c>
      <c r="JT376" s="265">
        <v>1.5181E-2</v>
      </c>
      <c r="JU376" s="265">
        <v>5.1346000000000003E-2</v>
      </c>
      <c r="JV376" s="265">
        <v>4.5392000000000002E-2</v>
      </c>
      <c r="JW376" s="265">
        <v>6.3781000000000004E-2</v>
      </c>
      <c r="JX376" s="265">
        <v>6.0479999999999999E-2</v>
      </c>
      <c r="JY376" s="265">
        <v>6.6233E-2</v>
      </c>
      <c r="JZ376" s="265">
        <v>5.7822999999999999E-2</v>
      </c>
      <c r="KA376" s="265">
        <v>9.6926999999999999E-2</v>
      </c>
      <c r="KB376" s="265">
        <v>0.14116999999999999</v>
      </c>
      <c r="KC376" s="265">
        <v>2.1114000000000001E-2</v>
      </c>
      <c r="KD376" s="265">
        <v>1.5499000000000001E-2</v>
      </c>
      <c r="KE376" s="265">
        <v>1.6903000000000001E-2</v>
      </c>
      <c r="KF376" s="265">
        <v>1.8214000000000001E-2</v>
      </c>
      <c r="KG376" s="265">
        <v>1.7513999999999998E-2</v>
      </c>
      <c r="KH376" s="265">
        <v>8.1379000000000007E-2</v>
      </c>
      <c r="KI376" s="265">
        <v>4.6224000000000001E-2</v>
      </c>
      <c r="KJ376" s="265">
        <v>4.5157000000000003E-2</v>
      </c>
      <c r="KK376" s="265">
        <v>0.12107</v>
      </c>
      <c r="KL376" s="265">
        <v>9.6203999999999998E-2</v>
      </c>
      <c r="KM376" s="265">
        <v>0.73951999999999996</v>
      </c>
      <c r="KN376" s="265">
        <v>0.67181000000000002</v>
      </c>
      <c r="KO376" s="265">
        <v>0.59655999999999998</v>
      </c>
      <c r="KP376" s="265">
        <v>4.3029192060195448E-3</v>
      </c>
      <c r="KQ376" s="265">
        <v>0.47214</v>
      </c>
      <c r="KR376" s="265">
        <v>0.42903000000000002</v>
      </c>
      <c r="KS376" s="265">
        <v>0.39532</v>
      </c>
      <c r="KT376" s="265">
        <v>0.77394715110578605</v>
      </c>
      <c r="KU376" s="265">
        <v>0.84643999999999997</v>
      </c>
      <c r="KV376" s="265">
        <v>0.90878999999999999</v>
      </c>
      <c r="KW376" s="265">
        <v>0.92808000000000002</v>
      </c>
      <c r="KX376" s="265">
        <v>0.95269000000000004</v>
      </c>
      <c r="KY376" s="265">
        <v>0.98507</v>
      </c>
      <c r="KZ376" s="265">
        <v>0.99690999999999996</v>
      </c>
      <c r="LA376" s="265">
        <v>0.94750999999999996</v>
      </c>
      <c r="LB376" s="265">
        <v>0.86324999999999996</v>
      </c>
      <c r="LC376" s="265">
        <v>1</v>
      </c>
      <c r="LD376" s="265">
        <v>0</v>
      </c>
      <c r="LE376" s="265">
        <v>0</v>
      </c>
      <c r="LF376" s="265">
        <v>0</v>
      </c>
      <c r="LG376" s="265">
        <v>0</v>
      </c>
      <c r="LH376" s="431">
        <v>4.0495695429854095E-5</v>
      </c>
      <c r="LI376" s="431">
        <v>5.9370435337768868E-5</v>
      </c>
      <c r="LJ376" s="431">
        <v>2.3646169211133383E-5</v>
      </c>
      <c r="LK376" s="431">
        <v>0</v>
      </c>
      <c r="LL376" s="431">
        <v>1.8314585759071633E-5</v>
      </c>
      <c r="LM376" s="431">
        <v>2.1699641365557909E-5</v>
      </c>
      <c r="LN376" s="431">
        <v>7.3340675044164527E-6</v>
      </c>
      <c r="LO376" s="431">
        <v>0</v>
      </c>
      <c r="LP376" s="431">
        <v>0</v>
      </c>
      <c r="LQ376" s="431">
        <v>0</v>
      </c>
      <c r="LR376" s="431">
        <v>4.1073548345593736E-5</v>
      </c>
      <c r="LS376" s="431">
        <v>0</v>
      </c>
      <c r="LT376" s="431">
        <v>3.3901942515512928E-5</v>
      </c>
      <c r="LU376" s="431">
        <v>1.5365732906502672E-5</v>
      </c>
      <c r="LV376" s="431">
        <v>0</v>
      </c>
      <c r="LW376" s="431">
        <v>0</v>
      </c>
      <c r="LX376" s="431">
        <v>0</v>
      </c>
      <c r="LY376" s="431">
        <v>2.3353197775577428E-6</v>
      </c>
      <c r="LZ376" s="431">
        <v>7.0577596488874406E-5</v>
      </c>
      <c r="MA376" s="431">
        <v>3.9071906940080225E-5</v>
      </c>
      <c r="MB376" s="431">
        <v>3.6420773540157825E-5</v>
      </c>
      <c r="MC376" s="431">
        <v>0</v>
      </c>
      <c r="MD376" s="431">
        <v>0</v>
      </c>
      <c r="ME376" s="431">
        <v>4.2954627133440226E-5</v>
      </c>
      <c r="MF376" s="431">
        <v>5.0298360292799771E-5</v>
      </c>
      <c r="MG376" s="431">
        <v>4.5663568016607314E-5</v>
      </c>
      <c r="MH376" s="266"/>
      <c r="MI376" s="266"/>
      <c r="MJ376" s="266"/>
      <c r="MK376" s="266"/>
      <c r="ML376" s="266"/>
      <c r="MM376" s="266"/>
      <c r="MN376" s="266"/>
      <c r="MO376" s="266"/>
      <c r="MP376" s="266"/>
      <c r="MQ376" s="266"/>
      <c r="MR376" s="266"/>
      <c r="MS376" s="266"/>
      <c r="MT376" s="266"/>
      <c r="MU376" s="266"/>
      <c r="MV376" s="266"/>
      <c r="MW376" s="266"/>
      <c r="MX376" s="266"/>
      <c r="MY376" s="266"/>
      <c r="MZ376" s="266"/>
      <c r="NA376" s="266"/>
      <c r="NB376" s="266"/>
      <c r="NC376" s="266"/>
      <c r="ND376" s="266"/>
      <c r="NE376" s="266"/>
      <c r="NF376" s="266"/>
      <c r="NG376" s="266"/>
      <c r="NH376" s="266"/>
      <c r="NI376" s="266"/>
      <c r="NJ376" s="266"/>
      <c r="NK376" s="266"/>
      <c r="NL376" s="266"/>
      <c r="NM376" s="266"/>
      <c r="NN376" s="266"/>
      <c r="NO376" s="266"/>
      <c r="NP376" s="266"/>
      <c r="NQ376" s="266"/>
      <c r="NR376" s="266"/>
      <c r="NS376" s="266"/>
      <c r="NT376" s="266"/>
      <c r="NU376" s="266"/>
      <c r="NV376" s="266"/>
      <c r="NW376" s="266"/>
      <c r="NX376" s="266"/>
      <c r="NY376" s="266"/>
      <c r="NZ376" s="266"/>
      <c r="OA376" s="266"/>
      <c r="OB376" s="266"/>
      <c r="OC376" s="266"/>
      <c r="OD376" s="266"/>
      <c r="OE376" s="266"/>
      <c r="OF376" s="266"/>
      <c r="OG376" s="266"/>
      <c r="OH376" s="266"/>
      <c r="OI376" s="266"/>
      <c r="OJ376" s="266"/>
      <c r="OK376" s="266"/>
      <c r="OL376" s="266"/>
      <c r="OM376" s="266"/>
      <c r="ON376" s="267"/>
    </row>
    <row r="377" spans="1:404">
      <c r="A377" s="261">
        <v>752</v>
      </c>
      <c r="B377" s="265">
        <v>1.5342E-2</v>
      </c>
      <c r="C377" s="265">
        <v>1.2978999999999999E-2</v>
      </c>
      <c r="D377" s="265">
        <v>1.1743E-2</v>
      </c>
      <c r="E377" s="265">
        <v>1.1691E-2</v>
      </c>
      <c r="F377" s="265">
        <v>1.4917E-2</v>
      </c>
      <c r="G377" s="265">
        <v>1.1285E-2</v>
      </c>
      <c r="H377" s="265">
        <v>3.5976000000000001E-2</v>
      </c>
      <c r="I377" s="265">
        <v>7.6071E-2</v>
      </c>
      <c r="J377" s="265">
        <v>6.7810999999999996E-2</v>
      </c>
      <c r="K377" s="265">
        <v>2.6327999999999998E-3</v>
      </c>
      <c r="L377" s="265">
        <v>2.9656000000000001E-3</v>
      </c>
      <c r="M377" s="265">
        <v>2.8308000000000001E-3</v>
      </c>
      <c r="N377" s="265">
        <v>3.4590999999999997E-2</v>
      </c>
      <c r="O377" s="265">
        <v>2.5670999999999999E-2</v>
      </c>
      <c r="P377" s="265">
        <v>1.0460000000000001E-2</v>
      </c>
      <c r="Q377" s="265">
        <v>6.6309999999999997E-3</v>
      </c>
      <c r="R377" s="265">
        <v>1.5743E-2</v>
      </c>
      <c r="S377" s="265">
        <v>7.3895000000000002E-2</v>
      </c>
      <c r="T377" s="265">
        <v>3.9308000000000003E-2</v>
      </c>
      <c r="U377" s="265">
        <v>5.6589E-2</v>
      </c>
      <c r="V377" s="265">
        <v>2.4433E-2</v>
      </c>
      <c r="W377" s="265">
        <v>1.1376000000000001E-2</v>
      </c>
      <c r="X377" s="265">
        <v>1.0567E-2</v>
      </c>
      <c r="Y377" s="265">
        <v>9.1801999999999995E-3</v>
      </c>
      <c r="Z377" s="265">
        <v>8.0009999999999994E-3</v>
      </c>
      <c r="AA377" s="265">
        <v>1.6497000000000001E-2</v>
      </c>
      <c r="AB377" s="265">
        <v>1.1449000000000001E-2</v>
      </c>
      <c r="AC377" s="265">
        <v>7.2665999999999994E-2</v>
      </c>
      <c r="AD377" s="265">
        <v>5.1666999999999998E-2</v>
      </c>
      <c r="AE377" s="265">
        <v>1.4132000000000001E-3</v>
      </c>
      <c r="AF377" s="265">
        <v>7.7492000000000004E-3</v>
      </c>
      <c r="AG377" s="265">
        <v>2.3883000000000001E-2</v>
      </c>
      <c r="AH377" s="265">
        <v>3.0744000000000001E-3</v>
      </c>
      <c r="AI377" s="265">
        <v>1.2784000000000001E-3</v>
      </c>
      <c r="AJ377" s="265">
        <v>1.3048000000000001E-3</v>
      </c>
      <c r="AK377" s="265">
        <v>1.4824E-3</v>
      </c>
      <c r="AL377" s="265">
        <v>2.0428E-3</v>
      </c>
      <c r="AM377" s="265">
        <v>3.6895999999999999E-3</v>
      </c>
      <c r="AN377" s="265">
        <v>1.4804E-3</v>
      </c>
      <c r="AO377" s="265">
        <v>8.5400000000000005E-4</v>
      </c>
      <c r="AP377" s="265">
        <v>0</v>
      </c>
      <c r="AQ377" s="265">
        <v>6.6120000000000003E-4</v>
      </c>
      <c r="AR377" s="265">
        <v>2.5554000000000002E-3</v>
      </c>
      <c r="AS377" s="265">
        <v>0</v>
      </c>
      <c r="AT377" s="265">
        <v>2.5515999999999998E-3</v>
      </c>
      <c r="AU377" s="265">
        <v>7.3249999999999999E-3</v>
      </c>
      <c r="AV377" s="265">
        <v>6.3671999999999999E-3</v>
      </c>
      <c r="AW377" s="265">
        <v>3.4686000000000001E-3</v>
      </c>
      <c r="AX377" s="265">
        <v>3.6372000000000002E-3</v>
      </c>
      <c r="AY377" s="265">
        <v>0</v>
      </c>
      <c r="AZ377" s="265">
        <v>0</v>
      </c>
      <c r="BA377" s="265">
        <v>3.7942000000000002E-3</v>
      </c>
      <c r="BB377" s="265">
        <v>3.7942000000000002E-3</v>
      </c>
      <c r="BC377" s="265">
        <v>3.7916E-3</v>
      </c>
      <c r="BD377" s="265">
        <v>3.7942000000000002E-3</v>
      </c>
      <c r="BE377" s="265">
        <v>3.1127999999999999E-2</v>
      </c>
      <c r="BF377" s="265">
        <v>2.8513E-2</v>
      </c>
      <c r="BG377" s="265">
        <v>0.14374999999999999</v>
      </c>
      <c r="BH377" s="265">
        <v>0.14144999999999999</v>
      </c>
      <c r="BI377" s="265">
        <v>0.35532999999999998</v>
      </c>
      <c r="BJ377" s="265">
        <v>0.32330999999999999</v>
      </c>
      <c r="BK377" s="265">
        <v>8.3116999999999996E-2</v>
      </c>
      <c r="BL377" s="265">
        <v>0.13885</v>
      </c>
      <c r="BM377" s="265">
        <v>9.0244000000000005E-2</v>
      </c>
      <c r="BN377" s="265">
        <v>0.18181</v>
      </c>
      <c r="BO377" s="265">
        <v>0.24571000000000001</v>
      </c>
      <c r="BP377" s="265">
        <v>1.2083E-2</v>
      </c>
      <c r="BQ377" s="265">
        <v>0.12368999999999999</v>
      </c>
      <c r="BR377" s="265">
        <v>0.19117999999999999</v>
      </c>
      <c r="BS377" s="265">
        <v>0.13044</v>
      </c>
      <c r="BT377" s="265">
        <v>0.19072</v>
      </c>
      <c r="BU377" s="265">
        <v>1.0049000000000001E-2</v>
      </c>
      <c r="BV377" s="265">
        <v>4.8897999999999997E-3</v>
      </c>
      <c r="BW377" s="265">
        <v>1.4383999999999999E-2</v>
      </c>
      <c r="BX377" s="265">
        <v>7.8594000000000008E-3</v>
      </c>
      <c r="BY377" s="265">
        <v>0.95723999999999998</v>
      </c>
      <c r="BZ377" s="265">
        <v>0.95265</v>
      </c>
      <c r="CA377" s="265">
        <v>0.89400000000000002</v>
      </c>
      <c r="CB377" s="265">
        <v>0.99833000000000005</v>
      </c>
      <c r="CC377" s="265">
        <v>0.92005999999999999</v>
      </c>
      <c r="CD377" s="265">
        <v>0.94701000000000002</v>
      </c>
      <c r="CE377" s="265">
        <v>0.89046000000000003</v>
      </c>
      <c r="CF377" s="265">
        <v>0.95548</v>
      </c>
      <c r="CG377" s="265">
        <v>0.57181000000000004</v>
      </c>
      <c r="CH377" s="265">
        <v>0.92337000000000002</v>
      </c>
      <c r="CI377" s="265">
        <v>0.94079000000000002</v>
      </c>
      <c r="CJ377" s="265">
        <v>0.93923999999999996</v>
      </c>
      <c r="CK377" s="265">
        <v>0.63251000000000002</v>
      </c>
      <c r="CL377" s="265">
        <v>0.99704000000000004</v>
      </c>
      <c r="CM377" s="265">
        <v>1.2538000000000001E-2</v>
      </c>
      <c r="CN377" s="265">
        <v>0</v>
      </c>
      <c r="CO377" s="265">
        <v>1.7505E-2</v>
      </c>
      <c r="CP377" s="265">
        <v>7.7846E-3</v>
      </c>
      <c r="CQ377" s="265">
        <v>7.4148E-3</v>
      </c>
      <c r="CR377" s="265">
        <v>0.01</v>
      </c>
      <c r="CS377" s="265">
        <v>0</v>
      </c>
      <c r="CT377" s="265">
        <v>6.1853999999999998E-3</v>
      </c>
      <c r="CU377" s="265">
        <v>0.01</v>
      </c>
      <c r="CV377" s="265">
        <v>1.6202000000000001E-2</v>
      </c>
      <c r="CW377" s="265">
        <v>1.0101000000000001E-2</v>
      </c>
      <c r="CX377" s="265">
        <v>1.0309E-2</v>
      </c>
      <c r="CY377" s="265">
        <v>1.0309E-2</v>
      </c>
      <c r="CZ377" s="265">
        <v>3.0634000000000002E-2</v>
      </c>
      <c r="DA377" s="265">
        <v>1.282E-2</v>
      </c>
      <c r="DB377" s="265">
        <v>0</v>
      </c>
      <c r="DC377" s="265">
        <v>0</v>
      </c>
      <c r="DD377" s="265">
        <v>0</v>
      </c>
      <c r="DE377" s="265">
        <v>6.1853999999999998E-3</v>
      </c>
      <c r="DF377" s="265">
        <v>2.766E-4</v>
      </c>
      <c r="DG377" s="265">
        <v>3.7859999999999999E-4</v>
      </c>
      <c r="DH377" s="265">
        <v>1.1450999999999999E-2</v>
      </c>
      <c r="DI377" s="265">
        <v>0</v>
      </c>
      <c r="DJ377" s="265">
        <v>0</v>
      </c>
      <c r="DK377" s="265">
        <v>0</v>
      </c>
      <c r="DL377" s="265">
        <v>0</v>
      </c>
      <c r="DM377" s="265">
        <v>7.1900000000000002E-4</v>
      </c>
      <c r="DN377" s="265">
        <v>0</v>
      </c>
      <c r="DO377" s="265">
        <v>0</v>
      </c>
      <c r="DP377" s="265">
        <v>0</v>
      </c>
      <c r="DQ377" s="265">
        <v>0</v>
      </c>
      <c r="DR377" s="265">
        <v>1.0985999999999999E-3</v>
      </c>
      <c r="DS377" s="265">
        <v>3.2174E-3</v>
      </c>
      <c r="DT377" s="265">
        <v>4.4064000000000004E-3</v>
      </c>
      <c r="DU377" s="265">
        <v>0</v>
      </c>
      <c r="DV377" s="265">
        <v>0</v>
      </c>
      <c r="DW377" s="265">
        <v>0</v>
      </c>
      <c r="DX377" s="265">
        <v>3.127E-3</v>
      </c>
      <c r="DY377" s="265">
        <v>5.5599999999999998E-3</v>
      </c>
      <c r="DZ377" s="265">
        <v>0</v>
      </c>
      <c r="EA377" s="265">
        <v>0</v>
      </c>
      <c r="EB377" s="265">
        <v>0</v>
      </c>
      <c r="EC377" s="265">
        <v>0</v>
      </c>
      <c r="ED377" s="265">
        <v>0</v>
      </c>
      <c r="EE377" s="265">
        <v>0</v>
      </c>
      <c r="EF377" s="265">
        <v>1.8104E-3</v>
      </c>
      <c r="EG377" s="265">
        <v>0</v>
      </c>
      <c r="EH377" s="265">
        <v>0</v>
      </c>
      <c r="EI377" s="265">
        <v>1.0204E-2</v>
      </c>
      <c r="EJ377" s="265">
        <v>1.0309E-2</v>
      </c>
      <c r="EK377" s="265">
        <v>0</v>
      </c>
      <c r="EL377" s="265">
        <v>0</v>
      </c>
      <c r="EM377" s="265">
        <v>0</v>
      </c>
      <c r="EN377" s="265">
        <v>0</v>
      </c>
      <c r="EO377" s="265">
        <v>2.1597000000000002E-2</v>
      </c>
      <c r="EP377" s="265">
        <v>1.0396000000000001E-2</v>
      </c>
      <c r="EQ377" s="265">
        <v>7.1000000000000002E-4</v>
      </c>
      <c r="ER377" s="265">
        <v>6.156E-4</v>
      </c>
      <c r="ES377" s="265">
        <v>5.6079999999999997E-4</v>
      </c>
      <c r="ET377" s="265">
        <v>5.7439999999999998E-4</v>
      </c>
      <c r="EU377" s="265">
        <v>5.8799999999999998E-4</v>
      </c>
      <c r="EV377" s="265">
        <v>6.11E-4</v>
      </c>
      <c r="EW377" s="265">
        <v>5.3700000000000004E-4</v>
      </c>
      <c r="EX377" s="265">
        <v>4.7380000000000002E-4</v>
      </c>
      <c r="EY377" s="265">
        <v>6.0579999999999998E-4</v>
      </c>
      <c r="EZ377" s="265">
        <v>1.1916E-2</v>
      </c>
      <c r="FA377" s="265">
        <v>7.6040000000000005E-4</v>
      </c>
      <c r="FB377" s="265">
        <v>7.1940000000000003E-4</v>
      </c>
      <c r="FC377" s="265">
        <v>6.69E-4</v>
      </c>
      <c r="FD377" s="265">
        <v>8.4699999999999999E-4</v>
      </c>
      <c r="FE377" s="265">
        <v>6.5240000000000003E-4</v>
      </c>
      <c r="FF377" s="265">
        <v>7.5560000000000004E-4</v>
      </c>
      <c r="FG377" s="265">
        <v>8.8999999999999995E-4</v>
      </c>
      <c r="FH377" s="265">
        <v>6.648E-4</v>
      </c>
      <c r="FI377" s="265">
        <v>6.5399999999999996E-4</v>
      </c>
      <c r="FJ377" s="265">
        <v>0</v>
      </c>
      <c r="FK377" s="265">
        <v>0</v>
      </c>
      <c r="FL377" s="265">
        <v>4.8015999999999996E-3</v>
      </c>
      <c r="FM377" s="265">
        <v>5.4584000000000004E-3</v>
      </c>
      <c r="FN377" s="265">
        <v>4.7509999999999997E-2</v>
      </c>
      <c r="FO377" s="265">
        <v>9.6000000000000002E-2</v>
      </c>
      <c r="FP377" s="265">
        <v>1.3036000000000001E-2</v>
      </c>
      <c r="FQ377" s="265">
        <v>6.8057000000000006E-2</v>
      </c>
      <c r="FR377" s="265">
        <v>3.8989000000000003E-2</v>
      </c>
      <c r="FS377" s="265">
        <v>4.0598000000000002E-2</v>
      </c>
      <c r="FT377" s="265">
        <v>0.10427</v>
      </c>
      <c r="FU377" s="265">
        <v>0.10481</v>
      </c>
      <c r="FV377" s="265">
        <v>4.8215000000000001E-2</v>
      </c>
      <c r="FW377" s="265">
        <v>1.9802E-2</v>
      </c>
      <c r="FX377" s="265">
        <v>7.0934999999999998E-2</v>
      </c>
      <c r="FY377" s="265">
        <v>1.7961999999999999E-2</v>
      </c>
      <c r="FZ377" s="265">
        <v>1.9802E-2</v>
      </c>
      <c r="GA377" s="265">
        <v>6.3079999999999997E-2</v>
      </c>
      <c r="GB377" s="265">
        <v>3.3265999999999997E-2</v>
      </c>
      <c r="GC377" s="265">
        <v>3.0025E-2</v>
      </c>
      <c r="GD377" s="265">
        <v>0.10145999999999999</v>
      </c>
      <c r="GE377" s="265">
        <v>5.4477999999999999E-2</v>
      </c>
      <c r="GF377" s="265">
        <v>6.8068000000000004E-2</v>
      </c>
      <c r="GG377" s="265">
        <v>2.9866E-2</v>
      </c>
      <c r="GH377" s="265">
        <v>3.5965999999999998E-2</v>
      </c>
      <c r="GI377" s="265">
        <v>3.0317E-2</v>
      </c>
      <c r="GJ377" s="265">
        <v>8.9283000000000001E-2</v>
      </c>
      <c r="GK377" s="265">
        <v>9.4374E-2</v>
      </c>
      <c r="GL377" s="265">
        <v>4.9901000000000001E-2</v>
      </c>
      <c r="GM377" s="265">
        <v>7.9721E-2</v>
      </c>
      <c r="GN377" s="265">
        <v>4.7951000000000001E-2</v>
      </c>
      <c r="GO377" s="265">
        <v>9.8348000000000005E-2</v>
      </c>
      <c r="GP377" s="265">
        <v>6.4237000000000002E-2</v>
      </c>
      <c r="GQ377" s="265">
        <v>6.6749000000000003E-2</v>
      </c>
      <c r="GR377" s="265">
        <v>6.6840999999999998E-2</v>
      </c>
      <c r="GS377" s="265">
        <v>6.8530999999999995E-2</v>
      </c>
      <c r="GT377" s="265">
        <v>6.6094E-2</v>
      </c>
      <c r="GU377" s="265">
        <v>6.7030000000000006E-2</v>
      </c>
      <c r="GV377" s="265">
        <v>6.6970000000000002E-2</v>
      </c>
      <c r="GW377" s="265">
        <v>4.8420999999999999E-2</v>
      </c>
      <c r="GX377" s="265">
        <v>8.5485000000000005E-2</v>
      </c>
      <c r="GY377" s="265">
        <v>1.9413E-2</v>
      </c>
      <c r="GZ377" s="265">
        <v>1.4786000000000001E-2</v>
      </c>
      <c r="HA377" s="265">
        <v>8.2877000000000006E-2</v>
      </c>
      <c r="HB377" s="265">
        <v>8.0625000000000002E-2</v>
      </c>
      <c r="HC377" s="265">
        <v>7.2564000000000003E-2</v>
      </c>
      <c r="HD377" s="265">
        <v>4.5169000000000001E-2</v>
      </c>
      <c r="HE377" s="265">
        <v>8.5575999999999999E-2</v>
      </c>
      <c r="HF377" s="265">
        <v>3.8190000000000002E-2</v>
      </c>
      <c r="HG377" s="265">
        <v>8.5386000000000004E-2</v>
      </c>
      <c r="HH377" s="265">
        <v>8.4961999999999996E-2</v>
      </c>
      <c r="HI377" s="265">
        <v>8.4922999999999998E-2</v>
      </c>
      <c r="HJ377" s="265">
        <v>5.1782000000000002E-2</v>
      </c>
      <c r="HK377" s="265">
        <v>0.1104</v>
      </c>
      <c r="HL377" s="265">
        <v>9.0412000000000006E-2</v>
      </c>
      <c r="HM377" s="265">
        <v>6.7072000000000007E-2</v>
      </c>
      <c r="HN377" s="265">
        <v>6.7896999999999999E-2</v>
      </c>
      <c r="HO377" s="265">
        <v>6.7375000000000004E-2</v>
      </c>
      <c r="HP377" s="265">
        <v>7.1013999999999994E-2</v>
      </c>
      <c r="HQ377" s="265">
        <v>4.6051000000000002E-2</v>
      </c>
      <c r="HR377" s="265">
        <v>4.0772999999999997E-2</v>
      </c>
      <c r="HS377" s="265">
        <v>5.3754999999999997E-2</v>
      </c>
      <c r="HT377" s="265">
        <v>4.9005E-2</v>
      </c>
      <c r="HU377" s="265">
        <v>4.6399999999999997E-2</v>
      </c>
      <c r="HV377" s="265">
        <v>6.3006000000000006E-2</v>
      </c>
      <c r="HW377" s="265">
        <v>2.5638999999999999E-2</v>
      </c>
      <c r="HX377" s="265">
        <v>3.8112E-2</v>
      </c>
      <c r="HY377" s="265">
        <v>2.3035E-2</v>
      </c>
      <c r="HZ377" s="265">
        <v>5.4834000000000001E-2</v>
      </c>
      <c r="IA377" s="265">
        <v>6.0292999999999999E-2</v>
      </c>
      <c r="IB377" s="265">
        <v>6.2688999999999995E-2</v>
      </c>
      <c r="IC377" s="265">
        <v>6.0998999999999998E-2</v>
      </c>
      <c r="ID377" s="265">
        <v>6.2393999999999998E-2</v>
      </c>
      <c r="IE377" s="265">
        <v>5.7218999999999999E-2</v>
      </c>
      <c r="IF377" s="265">
        <v>6.88E-2</v>
      </c>
      <c r="IG377" s="265">
        <v>7.3081999999999994E-2</v>
      </c>
      <c r="IH377" s="265">
        <v>8.5820999999999995E-2</v>
      </c>
      <c r="II377" s="265">
        <v>4.2356999999999999E-2</v>
      </c>
      <c r="IJ377" s="265">
        <v>4.2937999999999997E-2</v>
      </c>
      <c r="IK377" s="265">
        <v>4.2049999999999997E-2</v>
      </c>
      <c r="IL377" s="265">
        <v>7.5634000000000007E-2</v>
      </c>
      <c r="IM377" s="265">
        <v>4.7717000000000002E-2</v>
      </c>
      <c r="IN377" s="265">
        <v>3.5980999999999999E-2</v>
      </c>
      <c r="IO377" s="265">
        <v>6.437E-3</v>
      </c>
      <c r="IP377" s="265">
        <v>7.4591000000000005E-2</v>
      </c>
      <c r="IQ377" s="265">
        <v>6.4738000000000004E-2</v>
      </c>
      <c r="IR377" s="265">
        <v>3.2543999999999997E-2</v>
      </c>
      <c r="IS377" s="265">
        <v>9.2448000000000002E-2</v>
      </c>
      <c r="IT377" s="265">
        <v>2.8000000000000001E-2</v>
      </c>
      <c r="IU377" s="265">
        <v>7.0673E-2</v>
      </c>
      <c r="IV377" s="265">
        <v>0.106</v>
      </c>
      <c r="IW377" s="265">
        <v>5.1057999999999999E-2</v>
      </c>
      <c r="IX377" s="265">
        <v>8.0620999999999998E-2</v>
      </c>
      <c r="IY377" s="265">
        <v>4.2209000000000003E-2</v>
      </c>
      <c r="IZ377" s="265">
        <v>4.1717999999999998E-2</v>
      </c>
      <c r="JA377" s="265">
        <v>4.2569000000000003E-2</v>
      </c>
      <c r="JB377" s="265">
        <v>4.0960000000000003E-2</v>
      </c>
      <c r="JC377" s="265">
        <v>4.6525999999999998E-2</v>
      </c>
      <c r="JD377" s="265">
        <v>4.6802000000000003E-2</v>
      </c>
      <c r="JE377" s="265">
        <v>8.2780999999999993E-2</v>
      </c>
      <c r="JF377" s="265">
        <v>2.1347999999999999E-2</v>
      </c>
      <c r="JG377" s="265">
        <v>6.3525999999999999E-2</v>
      </c>
      <c r="JH377" s="265">
        <v>4.7247999999999998E-2</v>
      </c>
      <c r="JI377" s="265">
        <v>3.9886999999999999E-2</v>
      </c>
      <c r="JJ377" s="265">
        <v>4.1568000000000001E-2</v>
      </c>
      <c r="JK377" s="265">
        <v>5.3943999999999999E-2</v>
      </c>
      <c r="JL377" s="265">
        <v>5.5234999999999999E-2</v>
      </c>
      <c r="JM377" s="265">
        <v>9.2338000000000003E-2</v>
      </c>
      <c r="JN377" s="265">
        <v>5.8520000000000003E-2</v>
      </c>
      <c r="JO377" s="265">
        <v>6.4812999999999996E-2</v>
      </c>
      <c r="JP377" s="265">
        <v>2.0376999999999999E-2</v>
      </c>
      <c r="JQ377" s="265">
        <v>6.4745999999999998E-2</v>
      </c>
      <c r="JR377" s="265">
        <v>4.1732999999999999E-2</v>
      </c>
      <c r="JS377" s="265">
        <v>4.8358999999999999E-2</v>
      </c>
      <c r="JT377" s="265">
        <v>1.4768E-2</v>
      </c>
      <c r="JU377" s="265">
        <v>5.0687000000000003E-2</v>
      </c>
      <c r="JV377" s="265">
        <v>4.5310999999999997E-2</v>
      </c>
      <c r="JW377" s="265">
        <v>6.3819000000000001E-2</v>
      </c>
      <c r="JX377" s="265">
        <v>6.0441000000000002E-2</v>
      </c>
      <c r="JY377" s="265">
        <v>6.5545999999999993E-2</v>
      </c>
      <c r="JZ377" s="265">
        <v>5.2636000000000002E-2</v>
      </c>
      <c r="KA377" s="265">
        <v>9.3863000000000002E-2</v>
      </c>
      <c r="KB377" s="265">
        <v>0.13713</v>
      </c>
      <c r="KC377" s="265">
        <v>2.0528999999999999E-2</v>
      </c>
      <c r="KD377" s="265">
        <v>1.5051E-2</v>
      </c>
      <c r="KE377" s="265">
        <v>1.6471E-2</v>
      </c>
      <c r="KF377" s="265">
        <v>1.7684999999999999E-2</v>
      </c>
      <c r="KG377" s="265">
        <v>1.702E-2</v>
      </c>
      <c r="KH377" s="265">
        <v>8.0078999999999997E-2</v>
      </c>
      <c r="KI377" s="265">
        <v>4.4881999999999998E-2</v>
      </c>
      <c r="KJ377" s="265">
        <v>4.3857E-2</v>
      </c>
      <c r="KK377" s="265">
        <v>0.11803</v>
      </c>
      <c r="KL377" s="265">
        <v>9.3385999999999997E-2</v>
      </c>
      <c r="KM377" s="265">
        <v>0.71958</v>
      </c>
      <c r="KN377" s="265">
        <v>0.65349000000000002</v>
      </c>
      <c r="KO377" s="265">
        <v>0.58013000000000003</v>
      </c>
      <c r="KP377" s="265">
        <v>4.1857943512420342E-3</v>
      </c>
      <c r="KQ377" s="265">
        <v>0.45895000000000002</v>
      </c>
      <c r="KR377" s="265">
        <v>0.41698000000000002</v>
      </c>
      <c r="KS377" s="265">
        <v>0.38417000000000001</v>
      </c>
      <c r="KT377" s="265">
        <v>0.76359352768766153</v>
      </c>
      <c r="KU377" s="265">
        <v>0.85162000000000004</v>
      </c>
      <c r="KV377" s="265">
        <v>0.91200999999999999</v>
      </c>
      <c r="KW377" s="265">
        <v>0.93066000000000004</v>
      </c>
      <c r="KX377" s="265">
        <v>0.95445000000000002</v>
      </c>
      <c r="KY377" s="265">
        <v>0.98570999999999998</v>
      </c>
      <c r="KZ377" s="265">
        <v>0.99666999999999994</v>
      </c>
      <c r="LA377" s="265">
        <v>0.94664999999999999</v>
      </c>
      <c r="LB377" s="265">
        <v>0.86199999999999999</v>
      </c>
      <c r="LC377" s="265">
        <v>1</v>
      </c>
      <c r="LD377" s="265">
        <v>0</v>
      </c>
      <c r="LE377" s="265">
        <v>0</v>
      </c>
      <c r="LF377" s="265">
        <v>0</v>
      </c>
      <c r="LG377" s="265">
        <v>0</v>
      </c>
      <c r="LH377" s="431">
        <v>3.5735265555558726E-5</v>
      </c>
      <c r="LI377" s="431">
        <v>5.4762022045906633E-5</v>
      </c>
      <c r="LJ377" s="431">
        <v>2.1384437786764465E-5</v>
      </c>
      <c r="LK377" s="431">
        <v>0</v>
      </c>
      <c r="LL377" s="431">
        <v>1.9138700736220926E-5</v>
      </c>
      <c r="LM377" s="431">
        <v>2.1701462173950858E-5</v>
      </c>
      <c r="LN377" s="431">
        <v>0</v>
      </c>
      <c r="LO377" s="431">
        <v>0</v>
      </c>
      <c r="LP377" s="431">
        <v>0</v>
      </c>
      <c r="LQ377" s="431">
        <v>0</v>
      </c>
      <c r="LR377" s="431">
        <v>3.9340058719972149E-5</v>
      </c>
      <c r="LS377" s="431">
        <v>3.5356913485884434E-6</v>
      </c>
      <c r="LT377" s="431">
        <v>2.7717813281924464E-5</v>
      </c>
      <c r="LU377" s="431">
        <v>1.5775058272993192E-5</v>
      </c>
      <c r="LV377" s="431">
        <v>0</v>
      </c>
      <c r="LW377" s="431">
        <v>0</v>
      </c>
      <c r="LX377" s="431">
        <v>0</v>
      </c>
      <c r="LY377" s="431">
        <v>6.0346576447045663E-7</v>
      </c>
      <c r="LZ377" s="431">
        <v>7.161476241890341E-5</v>
      </c>
      <c r="MA377" s="431">
        <v>3.4670418244786561E-5</v>
      </c>
      <c r="MB377" s="431">
        <v>4.053351585753262E-5</v>
      </c>
      <c r="MC377" s="431">
        <v>0</v>
      </c>
      <c r="MD377" s="431">
        <v>0</v>
      </c>
      <c r="ME377" s="431">
        <v>4.5872577175032347E-5</v>
      </c>
      <c r="MF377" s="431">
        <v>4.3525997170945629E-5</v>
      </c>
      <c r="MG377" s="431">
        <v>4.3049338273704052E-5</v>
      </c>
      <c r="MH377" s="266"/>
      <c r="MI377" s="266"/>
      <c r="MJ377" s="266"/>
      <c r="MK377" s="266"/>
      <c r="ML377" s="266"/>
      <c r="MM377" s="266"/>
      <c r="MN377" s="266"/>
      <c r="MO377" s="266"/>
      <c r="MP377" s="266"/>
      <c r="MQ377" s="266"/>
      <c r="MR377" s="266"/>
      <c r="MS377" s="266"/>
      <c r="MT377" s="266"/>
      <c r="MU377" s="266"/>
      <c r="MV377" s="266"/>
      <c r="MW377" s="266"/>
      <c r="MX377" s="266"/>
      <c r="MY377" s="266"/>
      <c r="MZ377" s="266"/>
      <c r="NA377" s="266"/>
      <c r="NB377" s="266"/>
      <c r="NC377" s="266"/>
      <c r="ND377" s="266"/>
      <c r="NE377" s="266"/>
      <c r="NF377" s="266"/>
      <c r="NG377" s="266"/>
      <c r="NH377" s="266"/>
      <c r="NI377" s="266"/>
      <c r="NJ377" s="266"/>
      <c r="NK377" s="266"/>
      <c r="NL377" s="266"/>
      <c r="NM377" s="266"/>
      <c r="NN377" s="266"/>
      <c r="NO377" s="266"/>
      <c r="NP377" s="266"/>
      <c r="NQ377" s="266"/>
      <c r="NR377" s="266"/>
      <c r="NS377" s="266"/>
      <c r="NT377" s="266"/>
      <c r="NU377" s="266"/>
      <c r="NV377" s="266"/>
      <c r="NW377" s="266"/>
      <c r="NX377" s="266"/>
      <c r="NY377" s="266"/>
      <c r="NZ377" s="266"/>
      <c r="OA377" s="266"/>
      <c r="OB377" s="266"/>
      <c r="OC377" s="266"/>
      <c r="OD377" s="266"/>
      <c r="OE377" s="266"/>
      <c r="OF377" s="266"/>
      <c r="OG377" s="266"/>
      <c r="OH377" s="266"/>
      <c r="OI377" s="266"/>
      <c r="OJ377" s="266"/>
      <c r="OK377" s="266"/>
      <c r="OL377" s="266"/>
      <c r="OM377" s="266"/>
      <c r="ON377" s="267"/>
    </row>
    <row r="378" spans="1:404">
      <c r="A378" s="261">
        <v>753</v>
      </c>
      <c r="B378" s="265">
        <v>1.5113E-2</v>
      </c>
      <c r="C378" s="265">
        <v>1.2749999999999999E-2</v>
      </c>
      <c r="D378" s="265">
        <v>1.1490999999999999E-2</v>
      </c>
      <c r="E378" s="265">
        <v>1.1426E-2</v>
      </c>
      <c r="F378" s="265">
        <v>1.4768999999999999E-2</v>
      </c>
      <c r="G378" s="265">
        <v>1.1101E-2</v>
      </c>
      <c r="H378" s="265">
        <v>3.5614E-2</v>
      </c>
      <c r="I378" s="265">
        <v>7.5248999999999996E-2</v>
      </c>
      <c r="J378" s="265">
        <v>6.7075999999999997E-2</v>
      </c>
      <c r="K378" s="265">
        <v>2.5241999999999999E-3</v>
      </c>
      <c r="L378" s="265">
        <v>3.0753999999999998E-3</v>
      </c>
      <c r="M378" s="265">
        <v>2.7141999999999999E-3</v>
      </c>
      <c r="N378" s="265">
        <v>3.3614999999999999E-2</v>
      </c>
      <c r="O378" s="265">
        <v>2.5000000000000001E-2</v>
      </c>
      <c r="P378" s="265">
        <v>1.0562E-2</v>
      </c>
      <c r="Q378" s="265">
        <v>7.0150000000000004E-3</v>
      </c>
      <c r="R378" s="265">
        <v>1.5869000000000001E-2</v>
      </c>
      <c r="S378" s="265">
        <v>7.4328000000000005E-2</v>
      </c>
      <c r="T378" s="265">
        <v>3.5861999999999998E-2</v>
      </c>
      <c r="U378" s="265">
        <v>5.5614999999999998E-2</v>
      </c>
      <c r="V378" s="265">
        <v>2.3896000000000001E-2</v>
      </c>
      <c r="W378" s="265">
        <v>1.0795000000000001E-2</v>
      </c>
      <c r="X378" s="265">
        <v>9.5441999999999992E-3</v>
      </c>
      <c r="Y378" s="265">
        <v>7.6968000000000002E-3</v>
      </c>
      <c r="Z378" s="265">
        <v>5.855E-3</v>
      </c>
      <c r="AA378" s="265">
        <v>1.6417999999999999E-2</v>
      </c>
      <c r="AB378" s="265">
        <v>1.141E-2</v>
      </c>
      <c r="AC378" s="265">
        <v>6.9266999999999995E-2</v>
      </c>
      <c r="AD378" s="265">
        <v>4.7997999999999999E-2</v>
      </c>
      <c r="AE378" s="265">
        <v>2.1197999999999998E-3</v>
      </c>
      <c r="AF378" s="265">
        <v>7.2357999999999997E-3</v>
      </c>
      <c r="AG378" s="265">
        <v>2.9850999999999999E-2</v>
      </c>
      <c r="AH378" s="265">
        <v>2.0495999999999999E-3</v>
      </c>
      <c r="AI378" s="265">
        <v>1.1006E-3</v>
      </c>
      <c r="AJ378" s="265">
        <v>1.9572000000000001E-3</v>
      </c>
      <c r="AK378" s="265">
        <v>1.1156E-3</v>
      </c>
      <c r="AL378" s="265">
        <v>2.0571999999999999E-3</v>
      </c>
      <c r="AM378" s="265">
        <v>3.5254000000000001E-3</v>
      </c>
      <c r="AN378" s="265">
        <v>1.5786000000000001E-3</v>
      </c>
      <c r="AO378" s="265">
        <v>7.3499999999999998E-4</v>
      </c>
      <c r="AP378" s="265">
        <v>0</v>
      </c>
      <c r="AQ378" s="265">
        <v>4.4079999999999998E-4</v>
      </c>
      <c r="AR378" s="265">
        <v>2.3456000000000002E-3</v>
      </c>
      <c r="AS378" s="265">
        <v>0</v>
      </c>
      <c r="AT378" s="265">
        <v>2.1903999999999999E-3</v>
      </c>
      <c r="AU378" s="265">
        <v>7.2350000000000001E-3</v>
      </c>
      <c r="AV378" s="265">
        <v>6.1998000000000001E-3</v>
      </c>
      <c r="AW378" s="265">
        <v>2.3124E-3</v>
      </c>
      <c r="AX378" s="265">
        <v>2.4248E-3</v>
      </c>
      <c r="AY378" s="265">
        <v>0</v>
      </c>
      <c r="AZ378" s="265">
        <v>0</v>
      </c>
      <c r="BA378" s="265">
        <v>3.4827999999999999E-3</v>
      </c>
      <c r="BB378" s="265">
        <v>3.4827999999999999E-3</v>
      </c>
      <c r="BC378" s="265">
        <v>3.4803999999999998E-3</v>
      </c>
      <c r="BD378" s="265">
        <v>3.4827999999999999E-3</v>
      </c>
      <c r="BE378" s="265">
        <v>3.0766999999999999E-2</v>
      </c>
      <c r="BF378" s="265">
        <v>2.8029999999999999E-2</v>
      </c>
      <c r="BG378" s="265">
        <v>0.14335000000000001</v>
      </c>
      <c r="BH378" s="265">
        <v>0.14091999999999999</v>
      </c>
      <c r="BI378" s="265">
        <v>0.35338999999999998</v>
      </c>
      <c r="BJ378" s="265">
        <v>0.32095000000000001</v>
      </c>
      <c r="BK378" s="265">
        <v>8.5713999999999999E-2</v>
      </c>
      <c r="BL378" s="265">
        <v>0.14283000000000001</v>
      </c>
      <c r="BM378" s="265">
        <v>9.2683000000000001E-2</v>
      </c>
      <c r="BN378" s="265">
        <v>0.18936</v>
      </c>
      <c r="BO378" s="265">
        <v>0.26856999999999998</v>
      </c>
      <c r="BP378" s="265">
        <v>1.3065E-2</v>
      </c>
      <c r="BQ378" s="265">
        <v>0.12834999999999999</v>
      </c>
      <c r="BR378" s="265">
        <v>0.20705000000000001</v>
      </c>
      <c r="BS378" s="265">
        <v>0.13811999999999999</v>
      </c>
      <c r="BT378" s="265">
        <v>0.21551999999999999</v>
      </c>
      <c r="BU378" s="265">
        <v>1.0057999999999999E-2</v>
      </c>
      <c r="BV378" s="265">
        <v>4.4752000000000004E-3</v>
      </c>
      <c r="BW378" s="265">
        <v>1.46E-2</v>
      </c>
      <c r="BX378" s="265">
        <v>8.4506000000000008E-3</v>
      </c>
      <c r="BY378" s="265">
        <v>0.95972000000000002</v>
      </c>
      <c r="BZ378" s="265">
        <v>0.95298000000000005</v>
      </c>
      <c r="CA378" s="265">
        <v>0.89600000000000002</v>
      </c>
      <c r="CB378" s="265">
        <v>0.99885000000000002</v>
      </c>
      <c r="CC378" s="265">
        <v>0.91740999999999995</v>
      </c>
      <c r="CD378" s="265">
        <v>0.95011000000000001</v>
      </c>
      <c r="CE378" s="265">
        <v>0.8921</v>
      </c>
      <c r="CF378" s="265">
        <v>0.95772999999999997</v>
      </c>
      <c r="CG378" s="265">
        <v>0.59111999999999998</v>
      </c>
      <c r="CH378" s="265">
        <v>0.92598999999999998</v>
      </c>
      <c r="CI378" s="265">
        <v>0.94323999999999997</v>
      </c>
      <c r="CJ378" s="265">
        <v>0.94050999999999996</v>
      </c>
      <c r="CK378" s="265">
        <v>0.65297000000000005</v>
      </c>
      <c r="CL378" s="265">
        <v>0.99802999999999997</v>
      </c>
      <c r="CM378" s="265">
        <v>1.2517E-2</v>
      </c>
      <c r="CN378" s="265">
        <v>0</v>
      </c>
      <c r="CO378" s="265">
        <v>1.7187999999999998E-2</v>
      </c>
      <c r="CP378" s="265">
        <v>7.9833999999999999E-3</v>
      </c>
      <c r="CQ378" s="265">
        <v>7.6042000000000002E-3</v>
      </c>
      <c r="CR378" s="265">
        <v>0.01</v>
      </c>
      <c r="CS378" s="265">
        <v>0</v>
      </c>
      <c r="CT378" s="265">
        <v>4.1235999999999998E-3</v>
      </c>
      <c r="CU378" s="265">
        <v>0.01</v>
      </c>
      <c r="CV378" s="265">
        <v>1.5994999999999999E-2</v>
      </c>
      <c r="CW378" s="265">
        <v>1.0101000000000001E-2</v>
      </c>
      <c r="CX378" s="265">
        <v>1.0309E-2</v>
      </c>
      <c r="CY378" s="265">
        <v>1.0309E-2</v>
      </c>
      <c r="CZ378" s="265">
        <v>3.0046E-2</v>
      </c>
      <c r="DA378" s="265">
        <v>1.2323000000000001E-2</v>
      </c>
      <c r="DB378" s="265">
        <v>0</v>
      </c>
      <c r="DC378" s="265">
        <v>0</v>
      </c>
      <c r="DD378" s="265">
        <v>0</v>
      </c>
      <c r="DE378" s="265">
        <v>4.1235999999999998E-3</v>
      </c>
      <c r="DF378" s="265">
        <v>2.4439999999999998E-4</v>
      </c>
      <c r="DG378" s="265">
        <v>3.4539999999999999E-4</v>
      </c>
      <c r="DH378" s="265">
        <v>1.1283E-2</v>
      </c>
      <c r="DI378" s="265">
        <v>0</v>
      </c>
      <c r="DJ378" s="265">
        <v>0</v>
      </c>
      <c r="DK378" s="265">
        <v>0</v>
      </c>
      <c r="DL378" s="265">
        <v>0</v>
      </c>
      <c r="DM378" s="265">
        <v>6.9999999999999999E-4</v>
      </c>
      <c r="DN378" s="265">
        <v>0</v>
      </c>
      <c r="DO378" s="265">
        <v>0</v>
      </c>
      <c r="DP378" s="265">
        <v>0</v>
      </c>
      <c r="DQ378" s="265">
        <v>0</v>
      </c>
      <c r="DR378" s="265">
        <v>7.3240000000000002E-4</v>
      </c>
      <c r="DS378" s="265">
        <v>3.1416E-3</v>
      </c>
      <c r="DT378" s="265">
        <v>4.4835999999999999E-3</v>
      </c>
      <c r="DU378" s="265">
        <v>0</v>
      </c>
      <c r="DV378" s="265">
        <v>0</v>
      </c>
      <c r="DW378" s="265">
        <v>0</v>
      </c>
      <c r="DX378" s="265">
        <v>2.8089999999999999E-3</v>
      </c>
      <c r="DY378" s="265">
        <v>5.6969999999999998E-3</v>
      </c>
      <c r="DZ378" s="265">
        <v>0</v>
      </c>
      <c r="EA378" s="265">
        <v>0</v>
      </c>
      <c r="EB378" s="265">
        <v>0</v>
      </c>
      <c r="EC378" s="265">
        <v>0</v>
      </c>
      <c r="ED378" s="265">
        <v>0</v>
      </c>
      <c r="EE378" s="265">
        <v>0</v>
      </c>
      <c r="EF378" s="265">
        <v>1.9055999999999999E-3</v>
      </c>
      <c r="EG378" s="265">
        <v>0</v>
      </c>
      <c r="EH378" s="265">
        <v>0</v>
      </c>
      <c r="EI378" s="265">
        <v>1.0204E-2</v>
      </c>
      <c r="EJ378" s="265">
        <v>1.0309E-2</v>
      </c>
      <c r="EK378" s="265">
        <v>0</v>
      </c>
      <c r="EL378" s="265">
        <v>0</v>
      </c>
      <c r="EM378" s="265">
        <v>0</v>
      </c>
      <c r="EN378" s="265">
        <v>0</v>
      </c>
      <c r="EO378" s="265">
        <v>2.0437E-2</v>
      </c>
      <c r="EP378" s="265">
        <v>1.0184E-2</v>
      </c>
      <c r="EQ378" s="265">
        <v>7.0500000000000001E-4</v>
      </c>
      <c r="ER378" s="265">
        <v>5.9940000000000004E-4</v>
      </c>
      <c r="ES378" s="265">
        <v>5.1519999999999995E-4</v>
      </c>
      <c r="ET378" s="265">
        <v>6.2259999999999995E-4</v>
      </c>
      <c r="EU378" s="265">
        <v>5.9299999999999999E-4</v>
      </c>
      <c r="EV378" s="265">
        <v>5.9100000000000005E-4</v>
      </c>
      <c r="EW378" s="265">
        <v>5.2700000000000002E-4</v>
      </c>
      <c r="EX378" s="265">
        <v>4.9019999999999999E-4</v>
      </c>
      <c r="EY378" s="265">
        <v>6.3420000000000002E-4</v>
      </c>
      <c r="EZ378" s="265">
        <v>1.1591000000000001E-2</v>
      </c>
      <c r="FA378" s="265">
        <v>7.6159999999999997E-4</v>
      </c>
      <c r="FB378" s="265">
        <v>6.9459999999999997E-4</v>
      </c>
      <c r="FC378" s="265">
        <v>6.5700000000000003E-4</v>
      </c>
      <c r="FD378" s="265">
        <v>8.3900000000000001E-4</v>
      </c>
      <c r="FE378" s="265">
        <v>6.4559999999999997E-4</v>
      </c>
      <c r="FF378" s="265">
        <v>7.2939999999999995E-4</v>
      </c>
      <c r="FG378" s="265">
        <v>8.6700000000000004E-4</v>
      </c>
      <c r="FH378" s="265">
        <v>6.7219999999999997E-4</v>
      </c>
      <c r="FI378" s="265">
        <v>6.5700000000000003E-4</v>
      </c>
      <c r="FJ378" s="265">
        <v>0</v>
      </c>
      <c r="FK378" s="265">
        <v>0</v>
      </c>
      <c r="FL378" s="265">
        <v>4.6144000000000003E-3</v>
      </c>
      <c r="FM378" s="265">
        <v>5.2166000000000001E-3</v>
      </c>
      <c r="FN378" s="265">
        <v>4.6178999999999998E-2</v>
      </c>
      <c r="FO378" s="265">
        <v>9.4E-2</v>
      </c>
      <c r="FP378" s="265">
        <v>1.2971E-2</v>
      </c>
      <c r="FQ378" s="265">
        <v>6.5941E-2</v>
      </c>
      <c r="FR378" s="265">
        <v>3.7400999999999997E-2</v>
      </c>
      <c r="FS378" s="265">
        <v>3.9440999999999997E-2</v>
      </c>
      <c r="FT378" s="265">
        <v>0.10141</v>
      </c>
      <c r="FU378" s="265">
        <v>0.10145</v>
      </c>
      <c r="FV378" s="265">
        <v>4.6880999999999999E-2</v>
      </c>
      <c r="FW378" s="265">
        <v>1.9296000000000001E-2</v>
      </c>
      <c r="FX378" s="265">
        <v>6.8987999999999994E-2</v>
      </c>
      <c r="FY378" s="265">
        <v>1.7484E-2</v>
      </c>
      <c r="FZ378" s="265">
        <v>1.9296000000000001E-2</v>
      </c>
      <c r="GA378" s="265">
        <v>6.1279E-2</v>
      </c>
      <c r="GB378" s="265">
        <v>3.2575E-2</v>
      </c>
      <c r="GC378" s="265">
        <v>2.9144E-2</v>
      </c>
      <c r="GD378" s="265">
        <v>9.8701999999999998E-2</v>
      </c>
      <c r="GE378" s="265">
        <v>5.3288000000000002E-2</v>
      </c>
      <c r="GF378" s="265">
        <v>6.6530000000000006E-2</v>
      </c>
      <c r="GG378" s="265">
        <v>2.9176000000000001E-2</v>
      </c>
      <c r="GH378" s="265">
        <v>3.5167999999999998E-2</v>
      </c>
      <c r="GI378" s="265">
        <v>2.9395000000000001E-2</v>
      </c>
      <c r="GJ378" s="265">
        <v>8.6728E-2</v>
      </c>
      <c r="GK378" s="265">
        <v>9.1651999999999997E-2</v>
      </c>
      <c r="GL378" s="265">
        <v>4.8620999999999998E-2</v>
      </c>
      <c r="GM378" s="265">
        <v>7.7429999999999999E-2</v>
      </c>
      <c r="GN378" s="265">
        <v>4.7065999999999997E-2</v>
      </c>
      <c r="GO378" s="265">
        <v>9.6081E-2</v>
      </c>
      <c r="GP378" s="265">
        <v>6.2546000000000004E-2</v>
      </c>
      <c r="GQ378" s="265">
        <v>6.4910999999999996E-2</v>
      </c>
      <c r="GR378" s="265">
        <v>6.4976999999999993E-2</v>
      </c>
      <c r="GS378" s="265">
        <v>6.6667000000000004E-2</v>
      </c>
      <c r="GT378" s="265">
        <v>6.4128000000000004E-2</v>
      </c>
      <c r="GU378" s="265">
        <v>6.5123E-2</v>
      </c>
      <c r="GV378" s="265">
        <v>6.4848000000000003E-2</v>
      </c>
      <c r="GW378" s="265">
        <v>4.6990999999999998E-2</v>
      </c>
      <c r="GX378" s="265">
        <v>8.3015000000000005E-2</v>
      </c>
      <c r="GY378" s="265">
        <v>1.8962E-2</v>
      </c>
      <c r="GZ378" s="265">
        <v>1.4404E-2</v>
      </c>
      <c r="HA378" s="265">
        <v>8.0669000000000005E-2</v>
      </c>
      <c r="HB378" s="265">
        <v>7.8827999999999995E-2</v>
      </c>
      <c r="HC378" s="265">
        <v>7.0882000000000001E-2</v>
      </c>
      <c r="HD378" s="265">
        <v>4.4096999999999997E-2</v>
      </c>
      <c r="HE378" s="265">
        <v>8.3157999999999996E-2</v>
      </c>
      <c r="HF378" s="265">
        <v>3.7220000000000003E-2</v>
      </c>
      <c r="HG378" s="265">
        <v>8.3029000000000006E-2</v>
      </c>
      <c r="HH378" s="265">
        <v>8.2566000000000001E-2</v>
      </c>
      <c r="HI378" s="265">
        <v>8.2542000000000004E-2</v>
      </c>
      <c r="HJ378" s="265">
        <v>5.0340999999999997E-2</v>
      </c>
      <c r="HK378" s="265">
        <v>0.10784000000000001</v>
      </c>
      <c r="HL378" s="265">
        <v>8.8178999999999993E-2</v>
      </c>
      <c r="HM378" s="265">
        <v>6.5248E-2</v>
      </c>
      <c r="HN378" s="265">
        <v>6.6110000000000002E-2</v>
      </c>
      <c r="HO378" s="265">
        <v>6.5834000000000004E-2</v>
      </c>
      <c r="HP378" s="265">
        <v>6.9082000000000005E-2</v>
      </c>
      <c r="HQ378" s="265">
        <v>4.4908999999999998E-2</v>
      </c>
      <c r="HR378" s="265">
        <v>3.9659E-2</v>
      </c>
      <c r="HS378" s="265">
        <v>5.2311999999999997E-2</v>
      </c>
      <c r="HT378" s="265">
        <v>4.8082E-2</v>
      </c>
      <c r="HU378" s="265">
        <v>4.5095999999999997E-2</v>
      </c>
      <c r="HV378" s="265">
        <v>6.1221999999999999E-2</v>
      </c>
      <c r="HW378" s="265">
        <v>2.4861000000000001E-2</v>
      </c>
      <c r="HX378" s="265">
        <v>3.7294000000000001E-2</v>
      </c>
      <c r="HY378" s="265">
        <v>2.249E-2</v>
      </c>
      <c r="HZ378" s="265">
        <v>5.3787000000000001E-2</v>
      </c>
      <c r="IA378" s="265">
        <v>5.8664000000000001E-2</v>
      </c>
      <c r="IB378" s="265">
        <v>6.1087000000000002E-2</v>
      </c>
      <c r="IC378" s="265">
        <v>5.9417999999999999E-2</v>
      </c>
      <c r="ID378" s="265">
        <v>6.0804999999999998E-2</v>
      </c>
      <c r="IE378" s="265">
        <v>5.5751000000000002E-2</v>
      </c>
      <c r="IF378" s="265">
        <v>6.7387000000000002E-2</v>
      </c>
      <c r="IG378" s="265">
        <v>7.1099999999999997E-2</v>
      </c>
      <c r="IH378" s="265">
        <v>8.3506999999999998E-2</v>
      </c>
      <c r="II378" s="265">
        <v>4.1293000000000003E-2</v>
      </c>
      <c r="IJ378" s="265">
        <v>4.1133999999999997E-2</v>
      </c>
      <c r="IK378" s="265">
        <v>4.0647000000000003E-2</v>
      </c>
      <c r="IL378" s="265">
        <v>7.3488999999999999E-2</v>
      </c>
      <c r="IM378" s="265">
        <v>4.6591E-2</v>
      </c>
      <c r="IN378" s="265">
        <v>3.5104000000000003E-2</v>
      </c>
      <c r="IO378" s="265">
        <v>6.2069999999999998E-3</v>
      </c>
      <c r="IP378" s="265">
        <v>7.2653999999999996E-2</v>
      </c>
      <c r="IQ378" s="265">
        <v>6.2942999999999999E-2</v>
      </c>
      <c r="IR378" s="265">
        <v>3.1946000000000002E-2</v>
      </c>
      <c r="IS378" s="265">
        <v>8.9855000000000004E-2</v>
      </c>
      <c r="IT378" s="265">
        <v>2.7E-2</v>
      </c>
      <c r="IU378" s="265">
        <v>6.8772E-2</v>
      </c>
      <c r="IV378" s="265">
        <v>0.10285999999999999</v>
      </c>
      <c r="IW378" s="265">
        <v>4.9590000000000002E-2</v>
      </c>
      <c r="IX378" s="265">
        <v>7.8865000000000005E-2</v>
      </c>
      <c r="IY378" s="265">
        <v>4.1142999999999999E-2</v>
      </c>
      <c r="IZ378" s="265">
        <v>4.0714E-2</v>
      </c>
      <c r="JA378" s="265">
        <v>4.1488999999999998E-2</v>
      </c>
      <c r="JB378" s="265">
        <v>3.9946000000000002E-2</v>
      </c>
      <c r="JC378" s="265">
        <v>4.5567999999999997E-2</v>
      </c>
      <c r="JD378" s="265">
        <v>4.5584E-2</v>
      </c>
      <c r="JE378" s="265">
        <v>8.0517000000000005E-2</v>
      </c>
      <c r="JF378" s="265">
        <v>2.0841999999999999E-2</v>
      </c>
      <c r="JG378" s="265">
        <v>6.1778E-2</v>
      </c>
      <c r="JH378" s="265">
        <v>4.6024000000000002E-2</v>
      </c>
      <c r="JI378" s="265">
        <v>3.8991999999999999E-2</v>
      </c>
      <c r="JJ378" s="265">
        <v>4.0638000000000001E-2</v>
      </c>
      <c r="JK378" s="265">
        <v>5.2736999999999999E-2</v>
      </c>
      <c r="JL378" s="265">
        <v>5.3947000000000002E-2</v>
      </c>
      <c r="JM378" s="265">
        <v>9.0462000000000001E-2</v>
      </c>
      <c r="JN378" s="265">
        <v>5.7095E-2</v>
      </c>
      <c r="JO378" s="265">
        <v>6.3065999999999997E-2</v>
      </c>
      <c r="JP378" s="265">
        <v>1.9709000000000001E-2</v>
      </c>
      <c r="JQ378" s="265">
        <v>6.2916E-2</v>
      </c>
      <c r="JR378" s="265">
        <v>4.0224000000000003E-2</v>
      </c>
      <c r="JS378" s="265">
        <v>4.6830999999999998E-2</v>
      </c>
      <c r="JT378" s="265">
        <v>1.4354E-2</v>
      </c>
      <c r="JU378" s="265">
        <v>5.0028999999999997E-2</v>
      </c>
      <c r="JV378" s="265">
        <v>4.5228999999999998E-2</v>
      </c>
      <c r="JW378" s="265">
        <v>6.3857999999999998E-2</v>
      </c>
      <c r="JX378" s="265">
        <v>6.0402999999999998E-2</v>
      </c>
      <c r="JY378" s="265">
        <v>6.4857999999999999E-2</v>
      </c>
      <c r="JZ378" s="265">
        <v>4.7447999999999997E-2</v>
      </c>
      <c r="KA378" s="265">
        <v>9.0800000000000006E-2</v>
      </c>
      <c r="KB378" s="265">
        <v>0.13309000000000001</v>
      </c>
      <c r="KC378" s="265">
        <v>1.9944E-2</v>
      </c>
      <c r="KD378" s="265">
        <v>1.4602E-2</v>
      </c>
      <c r="KE378" s="265">
        <v>1.6039999999999999E-2</v>
      </c>
      <c r="KF378" s="265">
        <v>1.7156000000000001E-2</v>
      </c>
      <c r="KG378" s="265">
        <v>1.6527E-2</v>
      </c>
      <c r="KH378" s="265">
        <v>7.8779000000000002E-2</v>
      </c>
      <c r="KI378" s="265">
        <v>4.3540000000000002E-2</v>
      </c>
      <c r="KJ378" s="265">
        <v>4.2556999999999998E-2</v>
      </c>
      <c r="KK378" s="265">
        <v>0.115</v>
      </c>
      <c r="KL378" s="265">
        <v>9.0568999999999997E-2</v>
      </c>
      <c r="KM378" s="265">
        <v>0.69964999999999999</v>
      </c>
      <c r="KN378" s="265">
        <v>0.63515999999999995</v>
      </c>
      <c r="KO378" s="265">
        <v>0.56369999999999998</v>
      </c>
      <c r="KP378" s="265">
        <v>4.0611251034309119E-3</v>
      </c>
      <c r="KQ378" s="265">
        <v>0.44577</v>
      </c>
      <c r="KR378" s="265">
        <v>0.40493000000000001</v>
      </c>
      <c r="KS378" s="265">
        <v>0.37302999999999997</v>
      </c>
      <c r="KT378" s="265">
        <v>0.75323895154850939</v>
      </c>
      <c r="KU378" s="265">
        <v>0.85679000000000005</v>
      </c>
      <c r="KV378" s="265">
        <v>0.91522000000000003</v>
      </c>
      <c r="KW378" s="265">
        <v>0.93325000000000002</v>
      </c>
      <c r="KX378" s="265">
        <v>0.95621</v>
      </c>
      <c r="KY378" s="265">
        <v>0.98633999999999999</v>
      </c>
      <c r="KZ378" s="265">
        <v>0.99643000000000004</v>
      </c>
      <c r="LA378" s="265">
        <v>0.94577999999999995</v>
      </c>
      <c r="LB378" s="265">
        <v>0.86075000000000002</v>
      </c>
      <c r="LC378" s="265">
        <v>1</v>
      </c>
      <c r="LD378" s="265">
        <v>0</v>
      </c>
      <c r="LE378" s="265">
        <v>0</v>
      </c>
      <c r="LF378" s="265">
        <v>0</v>
      </c>
      <c r="LG378" s="265">
        <v>0</v>
      </c>
      <c r="LH378" s="431">
        <v>3.1110415875446051E-5</v>
      </c>
      <c r="LI378" s="431">
        <v>4.998948861612007E-5</v>
      </c>
      <c r="LJ378" s="431">
        <v>1.9407736544962972E-5</v>
      </c>
      <c r="LK378" s="431">
        <v>0</v>
      </c>
      <c r="LL378" s="431">
        <v>1.8508870198274963E-5</v>
      </c>
      <c r="LM378" s="431">
        <v>1.9285727830720134E-5</v>
      </c>
      <c r="LN378" s="431">
        <v>0</v>
      </c>
      <c r="LO378" s="431">
        <v>0</v>
      </c>
      <c r="LP378" s="431">
        <v>0</v>
      </c>
      <c r="LQ378" s="431">
        <v>0</v>
      </c>
      <c r="LR378" s="431">
        <v>3.8619786209892482E-5</v>
      </c>
      <c r="LS378" s="431">
        <v>1.172917563962983E-5</v>
      </c>
      <c r="LT378" s="431">
        <v>2.1341351384762675E-5</v>
      </c>
      <c r="LU378" s="431">
        <v>1.5111774700926617E-5</v>
      </c>
      <c r="LV378" s="431">
        <v>0</v>
      </c>
      <c r="LW378" s="431">
        <v>0</v>
      </c>
      <c r="LX378" s="431">
        <v>0</v>
      </c>
      <c r="LY378" s="431">
        <v>0</v>
      </c>
      <c r="LZ378" s="431">
        <v>7.2013252065517008E-5</v>
      </c>
      <c r="MA378" s="431">
        <v>3.0749673896934837E-5</v>
      </c>
      <c r="MB378" s="431">
        <v>4.4248619815334678E-5</v>
      </c>
      <c r="MC378" s="431">
        <v>0</v>
      </c>
      <c r="MD378" s="431">
        <v>2.467788817739347E-6</v>
      </c>
      <c r="ME378" s="431">
        <v>5.005373532185331E-5</v>
      </c>
      <c r="MF378" s="431">
        <v>3.6784931580768898E-5</v>
      </c>
      <c r="MG378" s="431">
        <v>4.1237133700633422E-5</v>
      </c>
      <c r="MH378" s="266"/>
      <c r="MI378" s="266"/>
      <c r="MJ378" s="266"/>
      <c r="MK378" s="266"/>
      <c r="ML378" s="266"/>
      <c r="MM378" s="266"/>
      <c r="MN378" s="266"/>
      <c r="MO378" s="266"/>
      <c r="MP378" s="266"/>
      <c r="MQ378" s="266"/>
      <c r="MR378" s="266"/>
      <c r="MS378" s="266"/>
      <c r="MT378" s="266"/>
      <c r="MU378" s="266"/>
      <c r="MV378" s="266"/>
      <c r="MW378" s="266"/>
      <c r="MX378" s="266"/>
      <c r="MY378" s="266"/>
      <c r="MZ378" s="266"/>
      <c r="NA378" s="266"/>
      <c r="NB378" s="266"/>
      <c r="NC378" s="266"/>
      <c r="ND378" s="266"/>
      <c r="NE378" s="266"/>
      <c r="NF378" s="266"/>
      <c r="NG378" s="266"/>
      <c r="NH378" s="266"/>
      <c r="NI378" s="266"/>
      <c r="NJ378" s="266"/>
      <c r="NK378" s="266"/>
      <c r="NL378" s="266"/>
      <c r="NM378" s="266"/>
      <c r="NN378" s="266"/>
      <c r="NO378" s="266"/>
      <c r="NP378" s="266"/>
      <c r="NQ378" s="266"/>
      <c r="NR378" s="266"/>
      <c r="NS378" s="266"/>
      <c r="NT378" s="266"/>
      <c r="NU378" s="266"/>
      <c r="NV378" s="266"/>
      <c r="NW378" s="266"/>
      <c r="NX378" s="266"/>
      <c r="NY378" s="266"/>
      <c r="NZ378" s="266"/>
      <c r="OA378" s="266"/>
      <c r="OB378" s="266"/>
      <c r="OC378" s="266"/>
      <c r="OD378" s="266"/>
      <c r="OE378" s="266"/>
      <c r="OF378" s="266"/>
      <c r="OG378" s="266"/>
      <c r="OH378" s="266"/>
      <c r="OI378" s="266"/>
      <c r="OJ378" s="266"/>
      <c r="OK378" s="266"/>
      <c r="OL378" s="266"/>
      <c r="OM378" s="266"/>
      <c r="ON378" s="267"/>
    </row>
    <row r="379" spans="1:404">
      <c r="A379" s="261">
        <v>754</v>
      </c>
      <c r="B379" s="265">
        <v>1.4884E-2</v>
      </c>
      <c r="C379" s="265">
        <v>1.2522E-2</v>
      </c>
      <c r="D379" s="265">
        <v>1.124E-2</v>
      </c>
      <c r="E379" s="265">
        <v>1.1162E-2</v>
      </c>
      <c r="F379" s="265">
        <v>1.4622E-2</v>
      </c>
      <c r="G379" s="265">
        <v>1.0917E-2</v>
      </c>
      <c r="H379" s="265">
        <v>3.5250999999999998E-2</v>
      </c>
      <c r="I379" s="265">
        <v>7.4427999999999994E-2</v>
      </c>
      <c r="J379" s="265">
        <v>6.6339999999999996E-2</v>
      </c>
      <c r="K379" s="265">
        <v>2.4156E-3</v>
      </c>
      <c r="L379" s="265">
        <v>3.1852E-3</v>
      </c>
      <c r="M379" s="265">
        <v>2.5975999999999998E-3</v>
      </c>
      <c r="N379" s="265">
        <v>3.2638E-2</v>
      </c>
      <c r="O379" s="265">
        <v>2.4330000000000001E-2</v>
      </c>
      <c r="P379" s="265">
        <v>1.0663000000000001E-2</v>
      </c>
      <c r="Q379" s="265">
        <v>7.3990000000000002E-3</v>
      </c>
      <c r="R379" s="265">
        <v>1.5996E-2</v>
      </c>
      <c r="S379" s="265">
        <v>7.4759999999999993E-2</v>
      </c>
      <c r="T379" s="265">
        <v>3.2417000000000001E-2</v>
      </c>
      <c r="U379" s="265">
        <v>5.4642000000000003E-2</v>
      </c>
      <c r="V379" s="265">
        <v>2.3359000000000001E-2</v>
      </c>
      <c r="W379" s="265">
        <v>1.0215E-2</v>
      </c>
      <c r="X379" s="265">
        <v>8.5216000000000007E-3</v>
      </c>
      <c r="Y379" s="265">
        <v>6.2134E-3</v>
      </c>
      <c r="Z379" s="265">
        <v>3.7090000000000001E-3</v>
      </c>
      <c r="AA379" s="265">
        <v>1.634E-2</v>
      </c>
      <c r="AB379" s="265">
        <v>1.1370999999999999E-2</v>
      </c>
      <c r="AC379" s="265">
        <v>6.5866999999999995E-2</v>
      </c>
      <c r="AD379" s="265">
        <v>4.4330000000000001E-2</v>
      </c>
      <c r="AE379" s="265">
        <v>2.8264000000000002E-3</v>
      </c>
      <c r="AF379" s="265">
        <v>6.7223999999999999E-3</v>
      </c>
      <c r="AG379" s="265">
        <v>3.5818999999999997E-2</v>
      </c>
      <c r="AH379" s="265">
        <v>1.0248E-3</v>
      </c>
      <c r="AI379" s="265">
        <v>9.2279999999999999E-4</v>
      </c>
      <c r="AJ379" s="265">
        <v>2.6096000000000001E-3</v>
      </c>
      <c r="AK379" s="265">
        <v>7.4879999999999999E-4</v>
      </c>
      <c r="AL379" s="265">
        <v>2.0715999999999998E-3</v>
      </c>
      <c r="AM379" s="265">
        <v>3.3612E-3</v>
      </c>
      <c r="AN379" s="265">
        <v>1.6768E-3</v>
      </c>
      <c r="AO379" s="265">
        <v>6.1600000000000001E-4</v>
      </c>
      <c r="AP379" s="265">
        <v>0</v>
      </c>
      <c r="AQ379" s="265">
        <v>2.2039999999999999E-4</v>
      </c>
      <c r="AR379" s="265">
        <v>2.1358000000000002E-3</v>
      </c>
      <c r="AS379" s="265">
        <v>0</v>
      </c>
      <c r="AT379" s="265">
        <v>1.8292E-3</v>
      </c>
      <c r="AU379" s="265">
        <v>7.1450000000000003E-3</v>
      </c>
      <c r="AV379" s="265">
        <v>6.0324000000000003E-3</v>
      </c>
      <c r="AW379" s="265">
        <v>1.1562E-3</v>
      </c>
      <c r="AX379" s="265">
        <v>1.2124E-3</v>
      </c>
      <c r="AY379" s="265">
        <v>0</v>
      </c>
      <c r="AZ379" s="265">
        <v>0</v>
      </c>
      <c r="BA379" s="265">
        <v>3.1714E-3</v>
      </c>
      <c r="BB379" s="265">
        <v>3.1714E-3</v>
      </c>
      <c r="BC379" s="265">
        <v>3.1692000000000001E-3</v>
      </c>
      <c r="BD379" s="265">
        <v>3.1714E-3</v>
      </c>
      <c r="BE379" s="265">
        <v>3.0405000000000001E-2</v>
      </c>
      <c r="BF379" s="265">
        <v>2.7548E-2</v>
      </c>
      <c r="BG379" s="265">
        <v>0.14296</v>
      </c>
      <c r="BH379" s="265">
        <v>0.14038999999999999</v>
      </c>
      <c r="BI379" s="265">
        <v>0.35145999999999999</v>
      </c>
      <c r="BJ379" s="265">
        <v>0.31857999999999997</v>
      </c>
      <c r="BK379" s="265">
        <v>8.8312000000000002E-2</v>
      </c>
      <c r="BL379" s="265">
        <v>0.14682000000000001</v>
      </c>
      <c r="BM379" s="265">
        <v>9.5121999999999998E-2</v>
      </c>
      <c r="BN379" s="265">
        <v>0.19691</v>
      </c>
      <c r="BO379" s="265">
        <v>0.29143000000000002</v>
      </c>
      <c r="BP379" s="265">
        <v>1.4045999999999999E-2</v>
      </c>
      <c r="BQ379" s="265">
        <v>0.13300000000000001</v>
      </c>
      <c r="BR379" s="265">
        <v>0.22291</v>
      </c>
      <c r="BS379" s="265">
        <v>0.14581</v>
      </c>
      <c r="BT379" s="265">
        <v>0.24032000000000001</v>
      </c>
      <c r="BU379" s="265">
        <v>1.0066E-2</v>
      </c>
      <c r="BV379" s="265">
        <v>4.0606000000000001E-3</v>
      </c>
      <c r="BW379" s="265">
        <v>1.4815E-2</v>
      </c>
      <c r="BX379" s="265">
        <v>9.0417999999999991E-3</v>
      </c>
      <c r="BY379" s="265">
        <v>0.96218999999999999</v>
      </c>
      <c r="BZ379" s="265">
        <v>0.95331999999999995</v>
      </c>
      <c r="CA379" s="265">
        <v>0.89800000000000002</v>
      </c>
      <c r="CB379" s="265">
        <v>0.99938000000000005</v>
      </c>
      <c r="CC379" s="265">
        <v>0.91474999999999995</v>
      </c>
      <c r="CD379" s="265">
        <v>0.95321</v>
      </c>
      <c r="CE379" s="265">
        <v>0.89373999999999998</v>
      </c>
      <c r="CF379" s="265">
        <v>0.95996999999999999</v>
      </c>
      <c r="CG379" s="265">
        <v>0.61041999999999996</v>
      </c>
      <c r="CH379" s="265">
        <v>0.92862</v>
      </c>
      <c r="CI379" s="265">
        <v>0.94569999999999999</v>
      </c>
      <c r="CJ379" s="265">
        <v>0.94177</v>
      </c>
      <c r="CK379" s="265">
        <v>0.67344000000000004</v>
      </c>
      <c r="CL379" s="265">
        <v>0.99900999999999995</v>
      </c>
      <c r="CM379" s="265">
        <v>1.2496E-2</v>
      </c>
      <c r="CN379" s="265">
        <v>0</v>
      </c>
      <c r="CO379" s="265">
        <v>1.687E-2</v>
      </c>
      <c r="CP379" s="265">
        <v>8.1822000000000006E-3</v>
      </c>
      <c r="CQ379" s="265">
        <v>7.7936000000000004E-3</v>
      </c>
      <c r="CR379" s="265">
        <v>0.01</v>
      </c>
      <c r="CS379" s="265">
        <v>0</v>
      </c>
      <c r="CT379" s="265">
        <v>2.0617999999999999E-3</v>
      </c>
      <c r="CU379" s="265">
        <v>0.01</v>
      </c>
      <c r="CV379" s="265">
        <v>1.5786999999999999E-2</v>
      </c>
      <c r="CW379" s="265">
        <v>1.0101000000000001E-2</v>
      </c>
      <c r="CX379" s="265">
        <v>1.0309E-2</v>
      </c>
      <c r="CY379" s="265">
        <v>1.0309E-2</v>
      </c>
      <c r="CZ379" s="265">
        <v>2.9457000000000001E-2</v>
      </c>
      <c r="DA379" s="265">
        <v>1.1827000000000001E-2</v>
      </c>
      <c r="DB379" s="265">
        <v>0</v>
      </c>
      <c r="DC379" s="265">
        <v>0</v>
      </c>
      <c r="DD379" s="265">
        <v>0</v>
      </c>
      <c r="DE379" s="265">
        <v>2.0617999999999999E-3</v>
      </c>
      <c r="DF379" s="265">
        <v>2.1220000000000001E-4</v>
      </c>
      <c r="DG379" s="265">
        <v>3.122E-4</v>
      </c>
      <c r="DH379" s="265">
        <v>1.1114000000000001E-2</v>
      </c>
      <c r="DI379" s="265">
        <v>0</v>
      </c>
      <c r="DJ379" s="265">
        <v>0</v>
      </c>
      <c r="DK379" s="265">
        <v>0</v>
      </c>
      <c r="DL379" s="265">
        <v>0</v>
      </c>
      <c r="DM379" s="265">
        <v>6.8099999999999996E-4</v>
      </c>
      <c r="DN379" s="265">
        <v>0</v>
      </c>
      <c r="DO379" s="265">
        <v>0</v>
      </c>
      <c r="DP379" s="265">
        <v>0</v>
      </c>
      <c r="DQ379" s="265">
        <v>0</v>
      </c>
      <c r="DR379" s="265">
        <v>3.6620000000000001E-4</v>
      </c>
      <c r="DS379" s="265">
        <v>3.0658E-3</v>
      </c>
      <c r="DT379" s="265">
        <v>4.5608000000000003E-3</v>
      </c>
      <c r="DU379" s="265">
        <v>0</v>
      </c>
      <c r="DV379" s="265">
        <v>0</v>
      </c>
      <c r="DW379" s="265">
        <v>0</v>
      </c>
      <c r="DX379" s="265">
        <v>2.4910000000000002E-3</v>
      </c>
      <c r="DY379" s="265">
        <v>5.8339999999999998E-3</v>
      </c>
      <c r="DZ379" s="265">
        <v>0</v>
      </c>
      <c r="EA379" s="265">
        <v>0</v>
      </c>
      <c r="EB379" s="265">
        <v>0</v>
      </c>
      <c r="EC379" s="265">
        <v>0</v>
      </c>
      <c r="ED379" s="265">
        <v>0</v>
      </c>
      <c r="EE379" s="265">
        <v>0</v>
      </c>
      <c r="EF379" s="265">
        <v>2.0008000000000001E-3</v>
      </c>
      <c r="EG379" s="265">
        <v>0</v>
      </c>
      <c r="EH379" s="265">
        <v>0</v>
      </c>
      <c r="EI379" s="265">
        <v>1.0204E-2</v>
      </c>
      <c r="EJ379" s="265">
        <v>1.0309E-2</v>
      </c>
      <c r="EK379" s="265">
        <v>0</v>
      </c>
      <c r="EL379" s="265">
        <v>0</v>
      </c>
      <c r="EM379" s="265">
        <v>0</v>
      </c>
      <c r="EN379" s="265">
        <v>0</v>
      </c>
      <c r="EO379" s="265">
        <v>1.9276000000000001E-2</v>
      </c>
      <c r="EP379" s="265">
        <v>9.972E-3</v>
      </c>
      <c r="EQ379" s="265">
        <v>6.9999999999999999E-4</v>
      </c>
      <c r="ER379" s="265">
        <v>5.8319999999999997E-4</v>
      </c>
      <c r="ES379" s="265">
        <v>4.6959999999999998E-4</v>
      </c>
      <c r="ET379" s="265">
        <v>6.7080000000000004E-4</v>
      </c>
      <c r="EU379" s="265">
        <v>5.9800000000000001E-4</v>
      </c>
      <c r="EV379" s="265">
        <v>5.71E-4</v>
      </c>
      <c r="EW379" s="265">
        <v>5.1699999999999999E-4</v>
      </c>
      <c r="EX379" s="265">
        <v>5.0659999999999995E-4</v>
      </c>
      <c r="EY379" s="265">
        <v>6.6259999999999995E-4</v>
      </c>
      <c r="EZ379" s="265">
        <v>1.1265000000000001E-2</v>
      </c>
      <c r="FA379" s="265">
        <v>7.628E-4</v>
      </c>
      <c r="FB379" s="265">
        <v>6.6980000000000002E-4</v>
      </c>
      <c r="FC379" s="265">
        <v>6.4499999999999996E-4</v>
      </c>
      <c r="FD379" s="265">
        <v>8.3100000000000003E-4</v>
      </c>
      <c r="FE379" s="265">
        <v>6.3880000000000002E-4</v>
      </c>
      <c r="FF379" s="265">
        <v>7.0319999999999996E-4</v>
      </c>
      <c r="FG379" s="265">
        <v>8.4400000000000002E-4</v>
      </c>
      <c r="FH379" s="265">
        <v>6.7960000000000004E-4</v>
      </c>
      <c r="FI379" s="265">
        <v>6.6E-4</v>
      </c>
      <c r="FJ379" s="265">
        <v>0</v>
      </c>
      <c r="FK379" s="265">
        <v>0</v>
      </c>
      <c r="FL379" s="265">
        <v>4.4272000000000001E-3</v>
      </c>
      <c r="FM379" s="265">
        <v>4.9747999999999997E-3</v>
      </c>
      <c r="FN379" s="265">
        <v>4.4847999999999999E-2</v>
      </c>
      <c r="FO379" s="265">
        <v>9.1999999999999998E-2</v>
      </c>
      <c r="FP379" s="265">
        <v>1.2906000000000001E-2</v>
      </c>
      <c r="FQ379" s="265">
        <v>6.3824000000000006E-2</v>
      </c>
      <c r="FR379" s="265">
        <v>3.5813999999999999E-2</v>
      </c>
      <c r="FS379" s="265">
        <v>3.8285E-2</v>
      </c>
      <c r="FT379" s="265">
        <v>9.8546999999999996E-2</v>
      </c>
      <c r="FU379" s="265">
        <v>9.8085000000000006E-2</v>
      </c>
      <c r="FV379" s="265">
        <v>4.5547999999999998E-2</v>
      </c>
      <c r="FW379" s="265">
        <v>1.8790000000000001E-2</v>
      </c>
      <c r="FX379" s="265">
        <v>6.7042000000000004E-2</v>
      </c>
      <c r="FY379" s="265">
        <v>1.7007000000000001E-2</v>
      </c>
      <c r="FZ379" s="265">
        <v>1.8790000000000001E-2</v>
      </c>
      <c r="GA379" s="265">
        <v>5.9478999999999997E-2</v>
      </c>
      <c r="GB379" s="265">
        <v>3.1883000000000002E-2</v>
      </c>
      <c r="GC379" s="265">
        <v>2.8264000000000001E-2</v>
      </c>
      <c r="GD379" s="265">
        <v>9.5949000000000007E-2</v>
      </c>
      <c r="GE379" s="265">
        <v>5.2098999999999999E-2</v>
      </c>
      <c r="GF379" s="265">
        <v>6.4992999999999995E-2</v>
      </c>
      <c r="GG379" s="265">
        <v>2.8486000000000001E-2</v>
      </c>
      <c r="GH379" s="265">
        <v>3.4369999999999998E-2</v>
      </c>
      <c r="GI379" s="265">
        <v>2.8472000000000001E-2</v>
      </c>
      <c r="GJ379" s="265">
        <v>8.4172999999999998E-2</v>
      </c>
      <c r="GK379" s="265">
        <v>8.8928999999999994E-2</v>
      </c>
      <c r="GL379" s="265">
        <v>4.7341000000000001E-2</v>
      </c>
      <c r="GM379" s="265">
        <v>7.5137999999999996E-2</v>
      </c>
      <c r="GN379" s="265">
        <v>4.6182000000000001E-2</v>
      </c>
      <c r="GO379" s="265">
        <v>9.3812999999999994E-2</v>
      </c>
      <c r="GP379" s="265">
        <v>6.0856E-2</v>
      </c>
      <c r="GQ379" s="265">
        <v>6.3074000000000005E-2</v>
      </c>
      <c r="GR379" s="265">
        <v>6.3112000000000001E-2</v>
      </c>
      <c r="GS379" s="265">
        <v>6.4801999999999998E-2</v>
      </c>
      <c r="GT379" s="265">
        <v>6.2163000000000003E-2</v>
      </c>
      <c r="GU379" s="265">
        <v>6.3214999999999993E-2</v>
      </c>
      <c r="GV379" s="265">
        <v>6.2727000000000005E-2</v>
      </c>
      <c r="GW379" s="265">
        <v>4.5561999999999998E-2</v>
      </c>
      <c r="GX379" s="265">
        <v>8.0544000000000004E-2</v>
      </c>
      <c r="GY379" s="265">
        <v>1.8509999999999999E-2</v>
      </c>
      <c r="GZ379" s="265">
        <v>1.4023000000000001E-2</v>
      </c>
      <c r="HA379" s="265">
        <v>7.8462000000000004E-2</v>
      </c>
      <c r="HB379" s="265">
        <v>7.7030000000000001E-2</v>
      </c>
      <c r="HC379" s="265">
        <v>6.9198999999999997E-2</v>
      </c>
      <c r="HD379" s="265">
        <v>4.3025000000000001E-2</v>
      </c>
      <c r="HE379" s="265">
        <v>8.0740999999999993E-2</v>
      </c>
      <c r="HF379" s="265">
        <v>3.6250999999999999E-2</v>
      </c>
      <c r="HG379" s="265">
        <v>8.0672999999999995E-2</v>
      </c>
      <c r="HH379" s="265">
        <v>8.0169000000000004E-2</v>
      </c>
      <c r="HI379" s="265">
        <v>8.0159999999999995E-2</v>
      </c>
      <c r="HJ379" s="265">
        <v>4.8898999999999998E-2</v>
      </c>
      <c r="HK379" s="265">
        <v>0.10528999999999999</v>
      </c>
      <c r="HL379" s="265">
        <v>8.5946999999999996E-2</v>
      </c>
      <c r="HM379" s="265">
        <v>6.3423999999999994E-2</v>
      </c>
      <c r="HN379" s="265">
        <v>6.4324000000000006E-2</v>
      </c>
      <c r="HO379" s="265">
        <v>6.4293000000000003E-2</v>
      </c>
      <c r="HP379" s="265">
        <v>6.7149E-2</v>
      </c>
      <c r="HQ379" s="265">
        <v>4.3765999999999999E-2</v>
      </c>
      <c r="HR379" s="265">
        <v>3.8544000000000002E-2</v>
      </c>
      <c r="HS379" s="265">
        <v>5.0867999999999997E-2</v>
      </c>
      <c r="HT379" s="265">
        <v>4.7157999999999999E-2</v>
      </c>
      <c r="HU379" s="265">
        <v>4.3790999999999997E-2</v>
      </c>
      <c r="HV379" s="265">
        <v>5.9436999999999997E-2</v>
      </c>
      <c r="HW379" s="265">
        <v>2.4081999999999999E-2</v>
      </c>
      <c r="HX379" s="265">
        <v>3.6475E-2</v>
      </c>
      <c r="HY379" s="265">
        <v>2.1946E-2</v>
      </c>
      <c r="HZ379" s="265">
        <v>5.2739000000000001E-2</v>
      </c>
      <c r="IA379" s="265">
        <v>5.7034000000000001E-2</v>
      </c>
      <c r="IB379" s="265">
        <v>5.9484000000000002E-2</v>
      </c>
      <c r="IC379" s="265">
        <v>5.7838000000000001E-2</v>
      </c>
      <c r="ID379" s="265">
        <v>5.9214999999999997E-2</v>
      </c>
      <c r="IE379" s="265">
        <v>5.4283999999999999E-2</v>
      </c>
      <c r="IF379" s="265">
        <v>6.5975000000000006E-2</v>
      </c>
      <c r="IG379" s="265">
        <v>6.9117999999999999E-2</v>
      </c>
      <c r="IH379" s="265">
        <v>8.1192E-2</v>
      </c>
      <c r="II379" s="265">
        <v>4.0228E-2</v>
      </c>
      <c r="IJ379" s="265">
        <v>3.9329000000000003E-2</v>
      </c>
      <c r="IK379" s="265">
        <v>3.9243E-2</v>
      </c>
      <c r="IL379" s="265">
        <v>7.1345000000000006E-2</v>
      </c>
      <c r="IM379" s="265">
        <v>4.5465999999999999E-2</v>
      </c>
      <c r="IN379" s="265">
        <v>3.4228000000000001E-2</v>
      </c>
      <c r="IO379" s="265">
        <v>5.9769999999999997E-3</v>
      </c>
      <c r="IP379" s="265">
        <v>7.0718000000000003E-2</v>
      </c>
      <c r="IQ379" s="265">
        <v>6.1147E-2</v>
      </c>
      <c r="IR379" s="265">
        <v>3.1347E-2</v>
      </c>
      <c r="IS379" s="265">
        <v>8.7261000000000005E-2</v>
      </c>
      <c r="IT379" s="265">
        <v>2.5999999999999999E-2</v>
      </c>
      <c r="IU379" s="265">
        <v>6.6869999999999999E-2</v>
      </c>
      <c r="IV379" s="265">
        <v>9.9722000000000005E-2</v>
      </c>
      <c r="IW379" s="265">
        <v>4.8122999999999999E-2</v>
      </c>
      <c r="IX379" s="265">
        <v>7.7107999999999996E-2</v>
      </c>
      <c r="IY379" s="265">
        <v>4.0078000000000003E-2</v>
      </c>
      <c r="IZ379" s="265">
        <v>3.9709000000000001E-2</v>
      </c>
      <c r="JA379" s="265">
        <v>4.0410000000000001E-2</v>
      </c>
      <c r="JB379" s="265">
        <v>3.8933000000000002E-2</v>
      </c>
      <c r="JC379" s="265">
        <v>4.4609999999999997E-2</v>
      </c>
      <c r="JD379" s="265">
        <v>4.4365000000000002E-2</v>
      </c>
      <c r="JE379" s="265">
        <v>7.8254000000000004E-2</v>
      </c>
      <c r="JF379" s="265">
        <v>2.0336E-2</v>
      </c>
      <c r="JG379" s="265">
        <v>6.0028999999999999E-2</v>
      </c>
      <c r="JH379" s="265">
        <v>4.4801000000000001E-2</v>
      </c>
      <c r="JI379" s="265">
        <v>3.8098E-2</v>
      </c>
      <c r="JJ379" s="265">
        <v>3.9709000000000001E-2</v>
      </c>
      <c r="JK379" s="265">
        <v>5.1529999999999999E-2</v>
      </c>
      <c r="JL379" s="265">
        <v>5.2658000000000003E-2</v>
      </c>
      <c r="JM379" s="265">
        <v>8.8584999999999997E-2</v>
      </c>
      <c r="JN379" s="265">
        <v>5.5669000000000003E-2</v>
      </c>
      <c r="JO379" s="265">
        <v>6.1317999999999998E-2</v>
      </c>
      <c r="JP379" s="265">
        <v>1.9040999999999999E-2</v>
      </c>
      <c r="JQ379" s="265">
        <v>6.1087000000000002E-2</v>
      </c>
      <c r="JR379" s="265">
        <v>3.8714999999999999E-2</v>
      </c>
      <c r="JS379" s="265">
        <v>4.5303999999999997E-2</v>
      </c>
      <c r="JT379" s="265">
        <v>1.3941E-2</v>
      </c>
      <c r="JU379" s="265">
        <v>4.9369999999999997E-2</v>
      </c>
      <c r="JV379" s="265">
        <v>4.5148000000000001E-2</v>
      </c>
      <c r="JW379" s="265">
        <v>6.3895999999999994E-2</v>
      </c>
      <c r="JX379" s="265">
        <v>6.0364000000000001E-2</v>
      </c>
      <c r="JY379" s="265">
        <v>6.4171000000000006E-2</v>
      </c>
      <c r="JZ379" s="265">
        <v>4.2261E-2</v>
      </c>
      <c r="KA379" s="265">
        <v>8.7735999999999995E-2</v>
      </c>
      <c r="KB379" s="265">
        <v>0.12903999999999999</v>
      </c>
      <c r="KC379" s="265">
        <v>1.9359000000000001E-2</v>
      </c>
      <c r="KD379" s="265">
        <v>1.4154E-2</v>
      </c>
      <c r="KE379" s="265">
        <v>1.5608E-2</v>
      </c>
      <c r="KF379" s="265">
        <v>1.6626999999999999E-2</v>
      </c>
      <c r="KG379" s="265">
        <v>1.6032999999999999E-2</v>
      </c>
      <c r="KH379" s="265">
        <v>7.7479000000000006E-2</v>
      </c>
      <c r="KI379" s="265">
        <v>4.2197999999999999E-2</v>
      </c>
      <c r="KJ379" s="265">
        <v>4.1257000000000002E-2</v>
      </c>
      <c r="KK379" s="265">
        <v>0.11196</v>
      </c>
      <c r="KL379" s="265">
        <v>8.7750999999999996E-2</v>
      </c>
      <c r="KM379" s="265">
        <v>0.67971000000000004</v>
      </c>
      <c r="KN379" s="265">
        <v>0.61684000000000005</v>
      </c>
      <c r="KO379" s="265">
        <v>0.54727000000000003</v>
      </c>
      <c r="KP379" s="265">
        <v>3.9345697573615508E-3</v>
      </c>
      <c r="KQ379" s="265">
        <v>0.43258000000000002</v>
      </c>
      <c r="KR379" s="265">
        <v>0.39289000000000002</v>
      </c>
      <c r="KS379" s="265">
        <v>0.36187999999999998</v>
      </c>
      <c r="KT379" s="265">
        <v>0.74288344162363174</v>
      </c>
      <c r="KU379" s="265">
        <v>0.86197000000000001</v>
      </c>
      <c r="KV379" s="265">
        <v>0.91844000000000003</v>
      </c>
      <c r="KW379" s="265">
        <v>0.93583000000000005</v>
      </c>
      <c r="KX379" s="265">
        <v>0.95796000000000003</v>
      </c>
      <c r="KY379" s="265">
        <v>0.98697999999999997</v>
      </c>
      <c r="KZ379" s="265">
        <v>0.99619000000000002</v>
      </c>
      <c r="LA379" s="265">
        <v>0.94491000000000003</v>
      </c>
      <c r="LB379" s="265">
        <v>0.85950000000000004</v>
      </c>
      <c r="LC379" s="265">
        <v>1</v>
      </c>
      <c r="LD379" s="265">
        <v>0</v>
      </c>
      <c r="LE379" s="265">
        <v>0</v>
      </c>
      <c r="LF379" s="265">
        <v>0</v>
      </c>
      <c r="LG379" s="265">
        <v>0</v>
      </c>
      <c r="LH379" s="431">
        <v>2.7665495508699678E-5</v>
      </c>
      <c r="LI379" s="431">
        <v>4.5181703171692789E-5</v>
      </c>
      <c r="LJ379" s="431">
        <v>1.7723497876431793E-5</v>
      </c>
      <c r="LK379" s="431">
        <v>0</v>
      </c>
      <c r="LL379" s="431">
        <v>1.6788864741101861E-5</v>
      </c>
      <c r="LM379" s="431">
        <v>1.4806030776526313E-5</v>
      </c>
      <c r="LN379" s="431">
        <v>0</v>
      </c>
      <c r="LO379" s="431">
        <v>0</v>
      </c>
      <c r="LP379" s="431">
        <v>0</v>
      </c>
      <c r="LQ379" s="431">
        <v>0</v>
      </c>
      <c r="LR379" s="431">
        <v>3.820417623501271E-5</v>
      </c>
      <c r="LS379" s="431">
        <v>2.0365136151667684E-5</v>
      </c>
      <c r="LT379" s="431">
        <v>1.5715024346718565E-5</v>
      </c>
      <c r="LU379" s="431">
        <v>1.3136318557371851E-5</v>
      </c>
      <c r="LV379" s="431">
        <v>0</v>
      </c>
      <c r="LW379" s="431">
        <v>0</v>
      </c>
      <c r="LX379" s="431">
        <v>0</v>
      </c>
      <c r="LY379" s="431">
        <v>0</v>
      </c>
      <c r="LZ379" s="431">
        <v>7.1935428422875702E-5</v>
      </c>
      <c r="MA379" s="431">
        <v>2.7709345886250958E-5</v>
      </c>
      <c r="MB379" s="431">
        <v>4.6876590204192325E-5</v>
      </c>
      <c r="MC379" s="431">
        <v>4.2421916077728383E-6</v>
      </c>
      <c r="MD379" s="431">
        <v>9.5336745289387181E-6</v>
      </c>
      <c r="ME379" s="431">
        <v>5.4371401347452775E-5</v>
      </c>
      <c r="MF379" s="431">
        <v>3.0267690817709081E-5</v>
      </c>
      <c r="MG379" s="431">
        <v>4.0163296944228932E-5</v>
      </c>
      <c r="MH379" s="266"/>
      <c r="MI379" s="266"/>
      <c r="MJ379" s="266"/>
      <c r="MK379" s="266"/>
      <c r="ML379" s="266"/>
      <c r="MM379" s="266"/>
      <c r="MN379" s="266"/>
      <c r="MO379" s="266"/>
      <c r="MP379" s="266"/>
      <c r="MQ379" s="266"/>
      <c r="MR379" s="266"/>
      <c r="MS379" s="266"/>
      <c r="MT379" s="266"/>
      <c r="MU379" s="266"/>
      <c r="MV379" s="266"/>
      <c r="MW379" s="266"/>
      <c r="MX379" s="266"/>
      <c r="MY379" s="266"/>
      <c r="MZ379" s="266"/>
      <c r="NA379" s="266"/>
      <c r="NB379" s="266"/>
      <c r="NC379" s="266"/>
      <c r="ND379" s="266"/>
      <c r="NE379" s="266"/>
      <c r="NF379" s="266"/>
      <c r="NG379" s="266"/>
      <c r="NH379" s="266"/>
      <c r="NI379" s="266"/>
      <c r="NJ379" s="266"/>
      <c r="NK379" s="266"/>
      <c r="NL379" s="266"/>
      <c r="NM379" s="266"/>
      <c r="NN379" s="266"/>
      <c r="NO379" s="266"/>
      <c r="NP379" s="266"/>
      <c r="NQ379" s="266"/>
      <c r="NR379" s="266"/>
      <c r="NS379" s="266"/>
      <c r="NT379" s="266"/>
      <c r="NU379" s="266"/>
      <c r="NV379" s="266"/>
      <c r="NW379" s="266"/>
      <c r="NX379" s="266"/>
      <c r="NY379" s="266"/>
      <c r="NZ379" s="266"/>
      <c r="OA379" s="266"/>
      <c r="OB379" s="266"/>
      <c r="OC379" s="266"/>
      <c r="OD379" s="266"/>
      <c r="OE379" s="266"/>
      <c r="OF379" s="266"/>
      <c r="OG379" s="266"/>
      <c r="OH379" s="266"/>
      <c r="OI379" s="266"/>
      <c r="OJ379" s="266"/>
      <c r="OK379" s="266"/>
      <c r="OL379" s="266"/>
      <c r="OM379" s="266"/>
      <c r="ON379" s="267"/>
    </row>
    <row r="380" spans="1:404">
      <c r="A380" s="261">
        <v>755</v>
      </c>
      <c r="B380" s="265">
        <v>1.4655E-2</v>
      </c>
      <c r="C380" s="265">
        <v>1.2293E-2</v>
      </c>
      <c r="D380" s="265">
        <v>1.0989000000000001E-2</v>
      </c>
      <c r="E380" s="265">
        <v>1.0898E-2</v>
      </c>
      <c r="F380" s="265">
        <v>1.4475E-2</v>
      </c>
      <c r="G380" s="265">
        <v>1.0732999999999999E-2</v>
      </c>
      <c r="H380" s="265">
        <v>3.4889000000000003E-2</v>
      </c>
      <c r="I380" s="265">
        <v>7.3607000000000006E-2</v>
      </c>
      <c r="J380" s="265">
        <v>6.5603999999999996E-2</v>
      </c>
      <c r="K380" s="265">
        <v>2.307E-3</v>
      </c>
      <c r="L380" s="265">
        <v>3.2950000000000002E-3</v>
      </c>
      <c r="M380" s="265">
        <v>2.4810000000000001E-3</v>
      </c>
      <c r="N380" s="265">
        <v>3.1662000000000003E-2</v>
      </c>
      <c r="O380" s="265">
        <v>2.366E-2</v>
      </c>
      <c r="P380" s="265">
        <v>1.0765E-2</v>
      </c>
      <c r="Q380" s="265">
        <v>7.783E-3</v>
      </c>
      <c r="R380" s="265">
        <v>1.6122999999999998E-2</v>
      </c>
      <c r="S380" s="265">
        <v>7.5192999999999996E-2</v>
      </c>
      <c r="T380" s="265">
        <v>2.8972000000000001E-2</v>
      </c>
      <c r="U380" s="265">
        <v>5.3669000000000001E-2</v>
      </c>
      <c r="V380" s="265">
        <v>2.2821999999999999E-2</v>
      </c>
      <c r="W380" s="265">
        <v>9.6349999999999995E-3</v>
      </c>
      <c r="X380" s="265">
        <v>7.4989999999999996E-3</v>
      </c>
      <c r="Y380" s="265">
        <v>4.7299999999999998E-3</v>
      </c>
      <c r="Z380" s="265">
        <v>1.5629999999999999E-3</v>
      </c>
      <c r="AA380" s="265">
        <v>1.6261000000000001E-2</v>
      </c>
      <c r="AB380" s="265">
        <v>1.1332E-2</v>
      </c>
      <c r="AC380" s="265">
        <v>6.2467000000000002E-2</v>
      </c>
      <c r="AD380" s="265">
        <v>4.0661999999999997E-2</v>
      </c>
      <c r="AE380" s="265">
        <v>3.5330000000000001E-3</v>
      </c>
      <c r="AF380" s="265">
        <v>6.2090000000000001E-3</v>
      </c>
      <c r="AG380" s="265">
        <v>4.1786999999999998E-2</v>
      </c>
      <c r="AH380" s="265">
        <v>0</v>
      </c>
      <c r="AI380" s="265">
        <v>7.45E-4</v>
      </c>
      <c r="AJ380" s="265">
        <v>3.2620000000000001E-3</v>
      </c>
      <c r="AK380" s="265">
        <v>3.8200000000000002E-4</v>
      </c>
      <c r="AL380" s="265">
        <v>2.0860000000000002E-3</v>
      </c>
      <c r="AM380" s="265">
        <v>3.1970000000000002E-3</v>
      </c>
      <c r="AN380" s="265">
        <v>1.7750000000000001E-3</v>
      </c>
      <c r="AO380" s="265">
        <v>4.9700000000000005E-4</v>
      </c>
      <c r="AP380" s="265">
        <v>0</v>
      </c>
      <c r="AQ380" s="265">
        <v>0</v>
      </c>
      <c r="AR380" s="265">
        <v>1.926E-3</v>
      </c>
      <c r="AS380" s="265">
        <v>0</v>
      </c>
      <c r="AT380" s="265">
        <v>1.4679999999999999E-3</v>
      </c>
      <c r="AU380" s="265">
        <v>7.0549999999999996E-3</v>
      </c>
      <c r="AV380" s="265">
        <v>5.8650000000000004E-3</v>
      </c>
      <c r="AW380" s="265">
        <v>0</v>
      </c>
      <c r="AX380" s="265">
        <v>0</v>
      </c>
      <c r="AY380" s="265">
        <v>0</v>
      </c>
      <c r="AZ380" s="265">
        <v>0</v>
      </c>
      <c r="BA380" s="265">
        <v>2.8600000000000001E-3</v>
      </c>
      <c r="BB380" s="265">
        <v>2.8600000000000001E-3</v>
      </c>
      <c r="BC380" s="265">
        <v>2.8579999999999999E-3</v>
      </c>
      <c r="BD380" s="265">
        <v>2.8600000000000001E-3</v>
      </c>
      <c r="BE380" s="265">
        <v>3.0044000000000001E-2</v>
      </c>
      <c r="BF380" s="265">
        <v>2.7066E-2</v>
      </c>
      <c r="BG380" s="265">
        <v>0.14255999999999999</v>
      </c>
      <c r="BH380" s="265">
        <v>0.13986999999999999</v>
      </c>
      <c r="BI380" s="265">
        <v>0.34952</v>
      </c>
      <c r="BJ380" s="265">
        <v>0.31622</v>
      </c>
      <c r="BK380" s="265">
        <v>9.0909000000000004E-2</v>
      </c>
      <c r="BL380" s="265">
        <v>0.15079999999999999</v>
      </c>
      <c r="BM380" s="265">
        <v>9.7560999999999995E-2</v>
      </c>
      <c r="BN380" s="265">
        <v>0.20446</v>
      </c>
      <c r="BO380" s="265">
        <v>0.31429000000000001</v>
      </c>
      <c r="BP380" s="265">
        <v>1.5027E-2</v>
      </c>
      <c r="BQ380" s="265">
        <v>0.13766</v>
      </c>
      <c r="BR380" s="265">
        <v>0.23877999999999999</v>
      </c>
      <c r="BS380" s="265">
        <v>0.15348999999999999</v>
      </c>
      <c r="BT380" s="265">
        <v>0.26512000000000002</v>
      </c>
      <c r="BU380" s="265">
        <v>1.0074E-2</v>
      </c>
      <c r="BV380" s="265">
        <v>3.6459999999999999E-3</v>
      </c>
      <c r="BW380" s="265">
        <v>1.5030999999999999E-2</v>
      </c>
      <c r="BX380" s="265">
        <v>9.6329999999999992E-3</v>
      </c>
      <c r="BY380" s="265">
        <v>0.96465999999999996</v>
      </c>
      <c r="BZ380" s="265">
        <v>0.95365</v>
      </c>
      <c r="CA380" s="265">
        <v>0.9</v>
      </c>
      <c r="CB380" s="265">
        <v>0.99990999999999997</v>
      </c>
      <c r="CC380" s="265">
        <v>0.91208999999999996</v>
      </c>
      <c r="CD380" s="265">
        <v>0.95630999999999999</v>
      </c>
      <c r="CE380" s="265">
        <v>0.89537999999999995</v>
      </c>
      <c r="CF380" s="265">
        <v>0.96221999999999996</v>
      </c>
      <c r="CG380" s="265">
        <v>0.62971999999999995</v>
      </c>
      <c r="CH380" s="265">
        <v>0.93123999999999996</v>
      </c>
      <c r="CI380" s="265">
        <v>0.94815000000000005</v>
      </c>
      <c r="CJ380" s="265">
        <v>0.94303999999999999</v>
      </c>
      <c r="CK380" s="265">
        <v>0.69391000000000003</v>
      </c>
      <c r="CL380" s="265">
        <v>1</v>
      </c>
      <c r="CM380" s="265">
        <v>1.2475E-2</v>
      </c>
      <c r="CN380" s="265">
        <v>0</v>
      </c>
      <c r="CO380" s="265">
        <v>1.6552000000000001E-2</v>
      </c>
      <c r="CP380" s="265">
        <v>8.3809999999999996E-3</v>
      </c>
      <c r="CQ380" s="265">
        <v>7.9830000000000005E-3</v>
      </c>
      <c r="CR380" s="265">
        <v>0.01</v>
      </c>
      <c r="CS380" s="265">
        <v>0</v>
      </c>
      <c r="CT380" s="265">
        <v>0</v>
      </c>
      <c r="CU380" s="265">
        <v>0.01</v>
      </c>
      <c r="CV380" s="265">
        <v>1.558E-2</v>
      </c>
      <c r="CW380" s="265">
        <v>1.0101000000000001E-2</v>
      </c>
      <c r="CX380" s="265">
        <v>1.0309E-2</v>
      </c>
      <c r="CY380" s="265">
        <v>1.0309E-2</v>
      </c>
      <c r="CZ380" s="265">
        <v>2.8868000000000001E-2</v>
      </c>
      <c r="DA380" s="265">
        <v>1.133E-2</v>
      </c>
      <c r="DB380" s="265">
        <v>0</v>
      </c>
      <c r="DC380" s="265">
        <v>0</v>
      </c>
      <c r="DD380" s="265">
        <v>0</v>
      </c>
      <c r="DE380" s="265">
        <v>0</v>
      </c>
      <c r="DF380" s="265">
        <v>1.8000000000000001E-4</v>
      </c>
      <c r="DG380" s="265">
        <v>2.7900000000000001E-4</v>
      </c>
      <c r="DH380" s="265">
        <v>1.0946000000000001E-2</v>
      </c>
      <c r="DI380" s="265">
        <v>0</v>
      </c>
      <c r="DJ380" s="265">
        <v>0</v>
      </c>
      <c r="DK380" s="265">
        <v>0</v>
      </c>
      <c r="DL380" s="265">
        <v>0</v>
      </c>
      <c r="DM380" s="265">
        <v>6.6200000000000005E-4</v>
      </c>
      <c r="DN380" s="265">
        <v>0</v>
      </c>
      <c r="DO380" s="265">
        <v>0</v>
      </c>
      <c r="DP380" s="265">
        <v>0</v>
      </c>
      <c r="DQ380" s="265">
        <v>0</v>
      </c>
      <c r="DR380" s="265">
        <v>0</v>
      </c>
      <c r="DS380" s="265">
        <v>2.99E-3</v>
      </c>
      <c r="DT380" s="265">
        <v>4.6379999999999998E-3</v>
      </c>
      <c r="DU380" s="265">
        <v>0</v>
      </c>
      <c r="DV380" s="265">
        <v>0</v>
      </c>
      <c r="DW380" s="265">
        <v>0</v>
      </c>
      <c r="DX380" s="265">
        <v>2.173E-3</v>
      </c>
      <c r="DY380" s="265">
        <v>5.9709999999999997E-3</v>
      </c>
      <c r="DZ380" s="265">
        <v>0</v>
      </c>
      <c r="EA380" s="265">
        <v>0</v>
      </c>
      <c r="EB380" s="265">
        <v>0</v>
      </c>
      <c r="EC380" s="265">
        <v>0</v>
      </c>
      <c r="ED380" s="265">
        <v>0</v>
      </c>
      <c r="EE380" s="265">
        <v>0</v>
      </c>
      <c r="EF380" s="265">
        <v>2.0960000000000002E-3</v>
      </c>
      <c r="EG380" s="265">
        <v>0</v>
      </c>
      <c r="EH380" s="265">
        <v>0</v>
      </c>
      <c r="EI380" s="265">
        <v>1.0204E-2</v>
      </c>
      <c r="EJ380" s="265">
        <v>1.0309E-2</v>
      </c>
      <c r="EK380" s="265">
        <v>0</v>
      </c>
      <c r="EL380" s="265">
        <v>0</v>
      </c>
      <c r="EM380" s="265">
        <v>0</v>
      </c>
      <c r="EN380" s="265">
        <v>0</v>
      </c>
      <c r="EO380" s="265">
        <v>1.8114999999999999E-2</v>
      </c>
      <c r="EP380" s="265">
        <v>9.7599999999999996E-3</v>
      </c>
      <c r="EQ380" s="265">
        <v>6.9499999999999998E-4</v>
      </c>
      <c r="ER380" s="265">
        <v>5.6700000000000001E-4</v>
      </c>
      <c r="ES380" s="265">
        <v>4.2400000000000001E-4</v>
      </c>
      <c r="ET380" s="265">
        <v>7.1900000000000002E-4</v>
      </c>
      <c r="EU380" s="265">
        <v>6.0300000000000002E-4</v>
      </c>
      <c r="EV380" s="265">
        <v>5.5099999999999995E-4</v>
      </c>
      <c r="EW380" s="265">
        <v>5.0699999999999996E-4</v>
      </c>
      <c r="EX380" s="265">
        <v>5.2300000000000003E-4</v>
      </c>
      <c r="EY380" s="265">
        <v>6.9099999999999999E-4</v>
      </c>
      <c r="EZ380" s="265">
        <v>1.0939000000000001E-2</v>
      </c>
      <c r="FA380" s="265">
        <v>7.6400000000000003E-4</v>
      </c>
      <c r="FB380" s="265">
        <v>6.4499999999999996E-4</v>
      </c>
      <c r="FC380" s="265">
        <v>6.3299999999999999E-4</v>
      </c>
      <c r="FD380" s="265">
        <v>8.2299999999999995E-4</v>
      </c>
      <c r="FE380" s="265">
        <v>6.3199999999999997E-4</v>
      </c>
      <c r="FF380" s="265">
        <v>6.7699999999999998E-4</v>
      </c>
      <c r="FG380" s="265">
        <v>8.2100000000000001E-4</v>
      </c>
      <c r="FH380" s="265">
        <v>6.87E-4</v>
      </c>
      <c r="FI380" s="265">
        <v>6.6299999999999996E-4</v>
      </c>
      <c r="FJ380" s="265">
        <v>0</v>
      </c>
      <c r="FK380" s="265">
        <v>0</v>
      </c>
      <c r="FL380" s="265">
        <v>4.2399999999999998E-3</v>
      </c>
      <c r="FM380" s="265">
        <v>4.7330000000000002E-3</v>
      </c>
      <c r="FN380" s="265">
        <v>4.3517E-2</v>
      </c>
      <c r="FO380" s="265">
        <v>0.09</v>
      </c>
      <c r="FP380" s="265">
        <v>1.2841E-2</v>
      </c>
      <c r="FQ380" s="265">
        <v>6.1707999999999999E-2</v>
      </c>
      <c r="FR380" s="265">
        <v>3.4227E-2</v>
      </c>
      <c r="FS380" s="265">
        <v>3.7129000000000002E-2</v>
      </c>
      <c r="FT380" s="265">
        <v>9.5686999999999994E-2</v>
      </c>
      <c r="FU380" s="265">
        <v>9.4724000000000003E-2</v>
      </c>
      <c r="FV380" s="265">
        <v>4.4214000000000003E-2</v>
      </c>
      <c r="FW380" s="265">
        <v>1.8284000000000002E-2</v>
      </c>
      <c r="FX380" s="265">
        <v>6.5096000000000001E-2</v>
      </c>
      <c r="FY380" s="265">
        <v>1.653E-2</v>
      </c>
      <c r="FZ380" s="265">
        <v>1.8284000000000002E-2</v>
      </c>
      <c r="GA380" s="265">
        <v>5.7678E-2</v>
      </c>
      <c r="GB380" s="265">
        <v>3.1191E-2</v>
      </c>
      <c r="GC380" s="265">
        <v>2.7383000000000001E-2</v>
      </c>
      <c r="GD380" s="265">
        <v>9.3196000000000001E-2</v>
      </c>
      <c r="GE380" s="265">
        <v>5.0909999999999997E-2</v>
      </c>
      <c r="GF380" s="265">
        <v>6.3455999999999999E-2</v>
      </c>
      <c r="GG380" s="265">
        <v>2.7796000000000001E-2</v>
      </c>
      <c r="GH380" s="265">
        <v>3.3571999999999998E-2</v>
      </c>
      <c r="GI380" s="265">
        <v>2.7550000000000002E-2</v>
      </c>
      <c r="GJ380" s="265">
        <v>8.1617999999999996E-2</v>
      </c>
      <c r="GK380" s="265">
        <v>8.6207000000000006E-2</v>
      </c>
      <c r="GL380" s="265">
        <v>4.6060999999999998E-2</v>
      </c>
      <c r="GM380" s="265">
        <v>7.2845999999999994E-2</v>
      </c>
      <c r="GN380" s="265">
        <v>4.5297999999999998E-2</v>
      </c>
      <c r="GO380" s="265">
        <v>9.1546000000000002E-2</v>
      </c>
      <c r="GP380" s="265">
        <v>5.9165000000000002E-2</v>
      </c>
      <c r="GQ380" s="265">
        <v>6.1237E-2</v>
      </c>
      <c r="GR380" s="265">
        <v>6.1247000000000003E-2</v>
      </c>
      <c r="GS380" s="265">
        <v>6.2937000000000007E-2</v>
      </c>
      <c r="GT380" s="265">
        <v>6.0197000000000001E-2</v>
      </c>
      <c r="GU380" s="265">
        <v>6.1308000000000001E-2</v>
      </c>
      <c r="GV380" s="265">
        <v>6.0606E-2</v>
      </c>
      <c r="GW380" s="265">
        <v>4.4132999999999999E-2</v>
      </c>
      <c r="GX380" s="265">
        <v>7.8074000000000005E-2</v>
      </c>
      <c r="GY380" s="265">
        <v>1.8058999999999999E-2</v>
      </c>
      <c r="GZ380" s="265">
        <v>1.3641E-2</v>
      </c>
      <c r="HA380" s="265">
        <v>7.6255000000000003E-2</v>
      </c>
      <c r="HB380" s="265">
        <v>7.5232999999999994E-2</v>
      </c>
      <c r="HC380" s="265">
        <v>6.7516000000000007E-2</v>
      </c>
      <c r="HD380" s="265">
        <v>4.1952999999999997E-2</v>
      </c>
      <c r="HE380" s="265">
        <v>7.8323000000000004E-2</v>
      </c>
      <c r="HF380" s="265">
        <v>3.5281E-2</v>
      </c>
      <c r="HG380" s="265">
        <v>7.8316999999999998E-2</v>
      </c>
      <c r="HH380" s="265">
        <v>7.7772999999999995E-2</v>
      </c>
      <c r="HI380" s="265">
        <v>7.7778E-2</v>
      </c>
      <c r="HJ380" s="265">
        <v>4.7456999999999999E-2</v>
      </c>
      <c r="HK380" s="265">
        <v>0.10273</v>
      </c>
      <c r="HL380" s="265">
        <v>8.3713999999999997E-2</v>
      </c>
      <c r="HM380" s="265">
        <v>6.1600000000000002E-2</v>
      </c>
      <c r="HN380" s="265">
        <v>6.2537999999999996E-2</v>
      </c>
      <c r="HO380" s="265">
        <v>6.2752000000000002E-2</v>
      </c>
      <c r="HP380" s="265">
        <v>6.5216999999999997E-2</v>
      </c>
      <c r="HQ380" s="265">
        <v>4.2624000000000002E-2</v>
      </c>
      <c r="HR380" s="265">
        <v>3.7428999999999997E-2</v>
      </c>
      <c r="HS380" s="265">
        <v>4.9424000000000003E-2</v>
      </c>
      <c r="HT380" s="265">
        <v>4.6233999999999997E-2</v>
      </c>
      <c r="HU380" s="265">
        <v>4.2486000000000003E-2</v>
      </c>
      <c r="HV380" s="265">
        <v>5.7653000000000003E-2</v>
      </c>
      <c r="HW380" s="265">
        <v>2.3303000000000001E-2</v>
      </c>
      <c r="HX380" s="265">
        <v>3.5656E-2</v>
      </c>
      <c r="HY380" s="265">
        <v>2.1402000000000001E-2</v>
      </c>
      <c r="HZ380" s="265">
        <v>5.1691000000000001E-2</v>
      </c>
      <c r="IA380" s="265">
        <v>5.5405000000000003E-2</v>
      </c>
      <c r="IB380" s="265">
        <v>5.7881000000000002E-2</v>
      </c>
      <c r="IC380" s="265">
        <v>5.6258000000000002E-2</v>
      </c>
      <c r="ID380" s="265">
        <v>5.7625000000000003E-2</v>
      </c>
      <c r="IE380" s="265">
        <v>5.2817000000000003E-2</v>
      </c>
      <c r="IF380" s="265">
        <v>6.4562999999999995E-2</v>
      </c>
      <c r="IG380" s="265">
        <v>6.7136000000000001E-2</v>
      </c>
      <c r="IH380" s="265">
        <v>7.8877000000000003E-2</v>
      </c>
      <c r="II380" s="265">
        <v>3.9163000000000003E-2</v>
      </c>
      <c r="IJ380" s="265">
        <v>3.7524000000000002E-2</v>
      </c>
      <c r="IK380" s="265">
        <v>3.7838999999999998E-2</v>
      </c>
      <c r="IL380" s="265">
        <v>6.9200999999999999E-2</v>
      </c>
      <c r="IM380" s="265">
        <v>4.4340999999999998E-2</v>
      </c>
      <c r="IN380" s="265">
        <v>3.3352E-2</v>
      </c>
      <c r="IO380" s="265">
        <v>5.7470000000000004E-3</v>
      </c>
      <c r="IP380" s="265">
        <v>6.8780999999999995E-2</v>
      </c>
      <c r="IQ380" s="265">
        <v>5.9352000000000002E-2</v>
      </c>
      <c r="IR380" s="265">
        <v>3.0748000000000001E-2</v>
      </c>
      <c r="IS380" s="265">
        <v>8.4667999999999993E-2</v>
      </c>
      <c r="IT380" s="265">
        <v>2.5000000000000001E-2</v>
      </c>
      <c r="IU380" s="265">
        <v>6.4967999999999998E-2</v>
      </c>
      <c r="IV380" s="265">
        <v>9.6584000000000003E-2</v>
      </c>
      <c r="IW380" s="265">
        <v>4.6656000000000003E-2</v>
      </c>
      <c r="IX380" s="265">
        <v>7.5351000000000001E-2</v>
      </c>
      <c r="IY380" s="265">
        <v>3.9011999999999998E-2</v>
      </c>
      <c r="IZ380" s="265">
        <v>3.8705000000000003E-2</v>
      </c>
      <c r="JA380" s="265">
        <v>3.9329999999999997E-2</v>
      </c>
      <c r="JB380" s="265">
        <v>3.7919000000000001E-2</v>
      </c>
      <c r="JC380" s="265">
        <v>4.3652000000000003E-2</v>
      </c>
      <c r="JD380" s="265">
        <v>4.3146999999999998E-2</v>
      </c>
      <c r="JE380" s="265">
        <v>7.5990000000000002E-2</v>
      </c>
      <c r="JF380" s="265">
        <v>1.983E-2</v>
      </c>
      <c r="JG380" s="265">
        <v>5.8280999999999999E-2</v>
      </c>
      <c r="JH380" s="265">
        <v>4.3577999999999999E-2</v>
      </c>
      <c r="JI380" s="265">
        <v>3.7203E-2</v>
      </c>
      <c r="JJ380" s="265">
        <v>3.8780000000000002E-2</v>
      </c>
      <c r="JK380" s="265">
        <v>5.0323E-2</v>
      </c>
      <c r="JL380" s="265">
        <v>5.1368999999999998E-2</v>
      </c>
      <c r="JM380" s="265">
        <v>8.6707999999999993E-2</v>
      </c>
      <c r="JN380" s="265">
        <v>5.4244000000000001E-2</v>
      </c>
      <c r="JO380" s="265">
        <v>5.9570999999999999E-2</v>
      </c>
      <c r="JP380" s="265">
        <v>1.8373E-2</v>
      </c>
      <c r="JQ380" s="265">
        <v>5.9257999999999998E-2</v>
      </c>
      <c r="JR380" s="265">
        <v>3.7206000000000003E-2</v>
      </c>
      <c r="JS380" s="265">
        <v>4.3777000000000003E-2</v>
      </c>
      <c r="JT380" s="265">
        <v>1.3527000000000001E-2</v>
      </c>
      <c r="JU380" s="265">
        <v>4.8711999999999998E-2</v>
      </c>
      <c r="JV380" s="265">
        <v>4.5066000000000002E-2</v>
      </c>
      <c r="JW380" s="265">
        <v>6.3934000000000005E-2</v>
      </c>
      <c r="JX380" s="265">
        <v>6.0325999999999998E-2</v>
      </c>
      <c r="JY380" s="265">
        <v>6.3482999999999998E-2</v>
      </c>
      <c r="JZ380" s="265">
        <v>3.7074000000000003E-2</v>
      </c>
      <c r="KA380" s="265">
        <v>8.4672999999999998E-2</v>
      </c>
      <c r="KB380" s="265">
        <v>0.125</v>
      </c>
      <c r="KC380" s="265">
        <v>1.8773999999999999E-2</v>
      </c>
      <c r="KD380" s="265">
        <v>1.3705999999999999E-2</v>
      </c>
      <c r="KE380" s="265">
        <v>1.5177E-2</v>
      </c>
      <c r="KF380" s="265">
        <v>1.6098000000000001E-2</v>
      </c>
      <c r="KG380" s="265">
        <v>1.5539000000000001E-2</v>
      </c>
      <c r="KH380" s="265">
        <v>7.6178999999999997E-2</v>
      </c>
      <c r="KI380" s="265">
        <v>4.0856000000000003E-2</v>
      </c>
      <c r="KJ380" s="265">
        <v>3.9956999999999999E-2</v>
      </c>
      <c r="KK380" s="265">
        <v>0.10892</v>
      </c>
      <c r="KL380" s="265">
        <v>8.4933999999999996E-2</v>
      </c>
      <c r="KM380" s="265">
        <v>0.65976999999999997</v>
      </c>
      <c r="KN380" s="265">
        <v>0.59852000000000005</v>
      </c>
      <c r="KO380" s="265">
        <v>0.53083999999999998</v>
      </c>
      <c r="KP380" s="265">
        <v>3.8117866078088238E-3</v>
      </c>
      <c r="KQ380" s="265">
        <v>0.41938999999999999</v>
      </c>
      <c r="KR380" s="265">
        <v>0.38084000000000001</v>
      </c>
      <c r="KS380" s="265">
        <v>0.35074</v>
      </c>
      <c r="KT380" s="265">
        <v>0.73252701670025988</v>
      </c>
      <c r="KU380" s="265">
        <v>0.86714999999999998</v>
      </c>
      <c r="KV380" s="265">
        <v>0.92166000000000003</v>
      </c>
      <c r="KW380" s="265">
        <v>0.93842000000000003</v>
      </c>
      <c r="KX380" s="265">
        <v>0.95972000000000002</v>
      </c>
      <c r="KY380" s="265">
        <v>0.98762000000000005</v>
      </c>
      <c r="KZ380" s="265">
        <v>0.99595999999999996</v>
      </c>
      <c r="LA380" s="265">
        <v>0.94404999999999994</v>
      </c>
      <c r="LB380" s="265">
        <v>0.85826000000000002</v>
      </c>
      <c r="LC380" s="265">
        <v>1</v>
      </c>
      <c r="LD380" s="265">
        <v>0</v>
      </c>
      <c r="LE380" s="265">
        <v>0</v>
      </c>
      <c r="LF380" s="265">
        <v>0</v>
      </c>
      <c r="LG380" s="265">
        <v>0</v>
      </c>
      <c r="LH380" s="431">
        <v>2.9071767130517401E-5</v>
      </c>
      <c r="LI380" s="431">
        <v>4.0673490730114281E-5</v>
      </c>
      <c r="LJ380" s="431">
        <v>1.6776006305008195E-5</v>
      </c>
      <c r="LK380" s="431">
        <v>0</v>
      </c>
      <c r="LL380" s="431">
        <v>1.4972798453527503E-5</v>
      </c>
      <c r="LM380" s="431">
        <v>7.8449684224324301E-6</v>
      </c>
      <c r="LN380" s="431">
        <v>0</v>
      </c>
      <c r="LO380" s="431">
        <v>0</v>
      </c>
      <c r="LP380" s="431">
        <v>0</v>
      </c>
      <c r="LQ380" s="431">
        <v>0</v>
      </c>
      <c r="LR380" s="431">
        <v>3.6124081816524267E-5</v>
      </c>
      <c r="LS380" s="431">
        <v>2.6675425033317879E-5</v>
      </c>
      <c r="LT380" s="431">
        <v>1.4197062228049617E-5</v>
      </c>
      <c r="LU380" s="431">
        <v>8.2612959886319004E-6</v>
      </c>
      <c r="LV380" s="431">
        <v>0</v>
      </c>
      <c r="LW380" s="431">
        <v>0</v>
      </c>
      <c r="LX380" s="431">
        <v>0</v>
      </c>
      <c r="LY380" s="431">
        <v>0</v>
      </c>
      <c r="LZ380" s="431">
        <v>7.2346432716585696E-5</v>
      </c>
      <c r="MA380" s="431">
        <v>2.74741614703089E-5</v>
      </c>
      <c r="MB380" s="431">
        <v>4.6253499021986499E-5</v>
      </c>
      <c r="MC380" s="431">
        <v>8.8413753474014811E-6</v>
      </c>
      <c r="MD380" s="431">
        <v>1.4282615666161291E-5</v>
      </c>
      <c r="ME380" s="431">
        <v>5.6009994295891374E-5</v>
      </c>
      <c r="MF380" s="431">
        <v>2.4386470613535494E-5</v>
      </c>
      <c r="MG380" s="431">
        <v>4.0952789277071133E-5</v>
      </c>
      <c r="MH380" s="266"/>
      <c r="MI380" s="266"/>
      <c r="MJ380" s="266"/>
      <c r="MK380" s="266"/>
      <c r="ML380" s="266"/>
      <c r="MM380" s="266"/>
      <c r="MN380" s="266"/>
      <c r="MO380" s="266"/>
      <c r="MP380" s="266"/>
      <c r="MQ380" s="266"/>
      <c r="MR380" s="266"/>
      <c r="MS380" s="266"/>
      <c r="MT380" s="266"/>
      <c r="MU380" s="266"/>
      <c r="MV380" s="266"/>
      <c r="MW380" s="266"/>
      <c r="MX380" s="266"/>
      <c r="MY380" s="266"/>
      <c r="MZ380" s="266"/>
      <c r="NA380" s="266"/>
      <c r="NB380" s="266"/>
      <c r="NC380" s="266"/>
      <c r="ND380" s="266"/>
      <c r="NE380" s="266"/>
      <c r="NF380" s="266"/>
      <c r="NG380" s="266"/>
      <c r="NH380" s="266"/>
      <c r="NI380" s="266"/>
      <c r="NJ380" s="266"/>
      <c r="NK380" s="266"/>
      <c r="NL380" s="266"/>
      <c r="NM380" s="266"/>
      <c r="NN380" s="266"/>
      <c r="NO380" s="266"/>
      <c r="NP380" s="266"/>
      <c r="NQ380" s="266"/>
      <c r="NR380" s="266"/>
      <c r="NS380" s="266"/>
      <c r="NT380" s="266"/>
      <c r="NU380" s="266"/>
      <c r="NV380" s="266"/>
      <c r="NW380" s="266"/>
      <c r="NX380" s="266"/>
      <c r="NY380" s="266"/>
      <c r="NZ380" s="266"/>
      <c r="OA380" s="266"/>
      <c r="OB380" s="266"/>
      <c r="OC380" s="266"/>
      <c r="OD380" s="266"/>
      <c r="OE380" s="266"/>
      <c r="OF380" s="266"/>
      <c r="OG380" s="266"/>
      <c r="OH380" s="266"/>
      <c r="OI380" s="266"/>
      <c r="OJ380" s="266"/>
      <c r="OK380" s="266"/>
      <c r="OL380" s="266"/>
      <c r="OM380" s="266"/>
      <c r="ON380" s="267"/>
    </row>
    <row r="381" spans="1:404">
      <c r="A381" s="261">
        <v>756</v>
      </c>
      <c r="B381" s="265">
        <v>1.4838E-2</v>
      </c>
      <c r="C381" s="265">
        <v>1.2463999999999999E-2</v>
      </c>
      <c r="D381" s="265">
        <v>1.1176999999999999E-2</v>
      </c>
      <c r="E381" s="265">
        <v>1.103E-2</v>
      </c>
      <c r="F381" s="265">
        <v>1.4622E-2</v>
      </c>
      <c r="G381" s="265">
        <v>1.0978E-2</v>
      </c>
      <c r="H381" s="265">
        <v>3.4480999999999998E-2</v>
      </c>
      <c r="I381" s="265">
        <v>7.2786000000000003E-2</v>
      </c>
      <c r="J381" s="265">
        <v>6.4867999999999995E-2</v>
      </c>
      <c r="K381" s="265">
        <v>2.4156E-3</v>
      </c>
      <c r="L381" s="265">
        <v>3.5146000000000001E-3</v>
      </c>
      <c r="M381" s="265">
        <v>2.5975999999999998E-3</v>
      </c>
      <c r="N381" s="265">
        <v>3.1054999999999999E-2</v>
      </c>
      <c r="O381" s="265">
        <v>2.4715999999999998E-2</v>
      </c>
      <c r="P381" s="265">
        <v>2.4358000000000001E-2</v>
      </c>
      <c r="Q381" s="265">
        <v>1.7302999999999999E-2</v>
      </c>
      <c r="R381" s="265">
        <v>3.1722E-2</v>
      </c>
      <c r="S381" s="265">
        <v>7.1392999999999998E-2</v>
      </c>
      <c r="T381" s="265">
        <v>2.9316999999999999E-2</v>
      </c>
      <c r="U381" s="265">
        <v>4.2935000000000001E-2</v>
      </c>
      <c r="V381" s="265">
        <v>2.3508000000000001E-2</v>
      </c>
      <c r="W381" s="265">
        <v>9.2802000000000006E-3</v>
      </c>
      <c r="X381" s="265">
        <v>7.3626000000000004E-3</v>
      </c>
      <c r="Y381" s="265">
        <v>3.784E-3</v>
      </c>
      <c r="Z381" s="265">
        <v>1.2504E-3</v>
      </c>
      <c r="AA381" s="265">
        <v>1.5646E-2</v>
      </c>
      <c r="AB381" s="265">
        <v>1.0914999999999999E-2</v>
      </c>
      <c r="AC381" s="265">
        <v>6.0734000000000003E-2</v>
      </c>
      <c r="AD381" s="265">
        <v>3.9757000000000001E-2</v>
      </c>
      <c r="AE381" s="265">
        <v>2.8264000000000002E-3</v>
      </c>
      <c r="AF381" s="265">
        <v>4.9671999999999997E-3</v>
      </c>
      <c r="AG381" s="265">
        <v>4.7766000000000003E-2</v>
      </c>
      <c r="AH381" s="265">
        <v>0</v>
      </c>
      <c r="AI381" s="265">
        <v>5.9599999999999996E-4</v>
      </c>
      <c r="AJ381" s="265">
        <v>2.6096000000000001E-3</v>
      </c>
      <c r="AK381" s="265">
        <v>3.056E-4</v>
      </c>
      <c r="AL381" s="265">
        <v>1.9772000000000001E-3</v>
      </c>
      <c r="AM381" s="265">
        <v>2.5576000000000002E-3</v>
      </c>
      <c r="AN381" s="265">
        <v>1.6768E-3</v>
      </c>
      <c r="AO381" s="265">
        <v>3.9760000000000002E-4</v>
      </c>
      <c r="AP381" s="265">
        <v>0</v>
      </c>
      <c r="AQ381" s="265">
        <v>0</v>
      </c>
      <c r="AR381" s="265">
        <v>2.1686000000000001E-3</v>
      </c>
      <c r="AS381" s="265">
        <v>0</v>
      </c>
      <c r="AT381" s="265">
        <v>1.6938000000000001E-3</v>
      </c>
      <c r="AU381" s="265">
        <v>6.8995999999999997E-3</v>
      </c>
      <c r="AV381" s="265">
        <v>5.7371999999999996E-3</v>
      </c>
      <c r="AW381" s="265">
        <v>0</v>
      </c>
      <c r="AX381" s="265">
        <v>0</v>
      </c>
      <c r="AY381" s="265">
        <v>0</v>
      </c>
      <c r="AZ381" s="265">
        <v>0</v>
      </c>
      <c r="BA381" s="265">
        <v>3.2201999999999999E-3</v>
      </c>
      <c r="BB381" s="265">
        <v>3.2201999999999999E-3</v>
      </c>
      <c r="BC381" s="265">
        <v>3.2177999999999998E-3</v>
      </c>
      <c r="BD381" s="265">
        <v>3.2201999999999999E-3</v>
      </c>
      <c r="BE381" s="265">
        <v>3.0897999999999998E-2</v>
      </c>
      <c r="BF381" s="265">
        <v>2.7720999999999999E-2</v>
      </c>
      <c r="BG381" s="265">
        <v>0.14191000000000001</v>
      </c>
      <c r="BH381" s="265">
        <v>0.13969000000000001</v>
      </c>
      <c r="BI381" s="265">
        <v>0.34866000000000003</v>
      </c>
      <c r="BJ381" s="265">
        <v>0.31580000000000003</v>
      </c>
      <c r="BK381" s="265">
        <v>8.8312000000000002E-2</v>
      </c>
      <c r="BL381" s="265">
        <v>0.15240000000000001</v>
      </c>
      <c r="BM381" s="265">
        <v>9.7560999999999995E-2</v>
      </c>
      <c r="BN381" s="265">
        <v>0.20019999999999999</v>
      </c>
      <c r="BO381" s="265">
        <v>0.29429</v>
      </c>
      <c r="BP381" s="265">
        <v>1.5225000000000001E-2</v>
      </c>
      <c r="BQ381" s="265">
        <v>0.13350000000000001</v>
      </c>
      <c r="BR381" s="265">
        <v>0.22489999999999999</v>
      </c>
      <c r="BS381" s="265">
        <v>0.14595</v>
      </c>
      <c r="BT381" s="265">
        <v>0.24171000000000001</v>
      </c>
      <c r="BU381" s="265">
        <v>9.4324000000000005E-3</v>
      </c>
      <c r="BV381" s="265">
        <v>3.5928000000000002E-3</v>
      </c>
      <c r="BW381" s="265">
        <v>1.4654E-2</v>
      </c>
      <c r="BX381" s="265">
        <v>8.9637999999999992E-3</v>
      </c>
      <c r="BY381" s="265">
        <v>0.96643000000000001</v>
      </c>
      <c r="BZ381" s="265">
        <v>0.95552000000000004</v>
      </c>
      <c r="CA381" s="265">
        <v>0.90200000000000002</v>
      </c>
      <c r="CB381" s="265">
        <v>0.99992999999999999</v>
      </c>
      <c r="CC381" s="265">
        <v>0.90922999999999998</v>
      </c>
      <c r="CD381" s="265">
        <v>0.95862999999999998</v>
      </c>
      <c r="CE381" s="265">
        <v>0.89807000000000003</v>
      </c>
      <c r="CF381" s="265">
        <v>0.96497999999999995</v>
      </c>
      <c r="CG381" s="265">
        <v>0.65129000000000004</v>
      </c>
      <c r="CH381" s="265">
        <v>0.93411999999999995</v>
      </c>
      <c r="CI381" s="265">
        <v>0.95050000000000001</v>
      </c>
      <c r="CJ381" s="265">
        <v>0.94589000000000001</v>
      </c>
      <c r="CK381" s="265">
        <v>0.71804999999999997</v>
      </c>
      <c r="CL381" s="265">
        <v>0.99900999999999995</v>
      </c>
      <c r="CM381" s="265">
        <v>1.2456999999999999E-2</v>
      </c>
      <c r="CN381" s="265">
        <v>0</v>
      </c>
      <c r="CO381" s="265">
        <v>1.6233999999999998E-2</v>
      </c>
      <c r="CP381" s="265">
        <v>8.5301999999999999E-3</v>
      </c>
      <c r="CQ381" s="265">
        <v>8.1250000000000003E-3</v>
      </c>
      <c r="CR381" s="265">
        <v>8.0000000000000002E-3</v>
      </c>
      <c r="CS381" s="265">
        <v>0</v>
      </c>
      <c r="CT381" s="265">
        <v>2.0617999999999999E-3</v>
      </c>
      <c r="CU381" s="265">
        <v>0.01</v>
      </c>
      <c r="CV381" s="265">
        <v>1.5389999999999999E-2</v>
      </c>
      <c r="CW381" s="265">
        <v>1.0101000000000001E-2</v>
      </c>
      <c r="CX381" s="265">
        <v>1.0309E-2</v>
      </c>
      <c r="CY381" s="265">
        <v>1.0309E-2</v>
      </c>
      <c r="CZ381" s="265">
        <v>2.836E-2</v>
      </c>
      <c r="DA381" s="265">
        <v>1.102E-2</v>
      </c>
      <c r="DB381" s="265">
        <v>0</v>
      </c>
      <c r="DC381" s="265">
        <v>0</v>
      </c>
      <c r="DD381" s="265">
        <v>0</v>
      </c>
      <c r="DE381" s="265">
        <v>0</v>
      </c>
      <c r="DF381" s="265">
        <v>1.5100000000000001E-4</v>
      </c>
      <c r="DG381" s="265">
        <v>2.3479999999999999E-4</v>
      </c>
      <c r="DH381" s="265">
        <v>1.0803999999999999E-2</v>
      </c>
      <c r="DI381" s="265">
        <v>0</v>
      </c>
      <c r="DJ381" s="265">
        <v>0</v>
      </c>
      <c r="DK381" s="265">
        <v>0</v>
      </c>
      <c r="DL381" s="265">
        <v>0</v>
      </c>
      <c r="DM381" s="265">
        <v>5.396E-4</v>
      </c>
      <c r="DN381" s="265">
        <v>0</v>
      </c>
      <c r="DO381" s="265">
        <v>0</v>
      </c>
      <c r="DP381" s="265">
        <v>0</v>
      </c>
      <c r="DQ381" s="265">
        <v>0</v>
      </c>
      <c r="DR381" s="265">
        <v>1.134E-3</v>
      </c>
      <c r="DS381" s="265">
        <v>3.1259999999999999E-3</v>
      </c>
      <c r="DT381" s="265">
        <v>4.3210000000000002E-3</v>
      </c>
      <c r="DU381" s="265">
        <v>0</v>
      </c>
      <c r="DV381" s="265">
        <v>0</v>
      </c>
      <c r="DW381" s="265">
        <v>0</v>
      </c>
      <c r="DX381" s="265">
        <v>2.2460000000000002E-3</v>
      </c>
      <c r="DY381" s="265">
        <v>5.2128000000000001E-3</v>
      </c>
      <c r="DZ381" s="265">
        <v>0</v>
      </c>
      <c r="EA381" s="265">
        <v>0</v>
      </c>
      <c r="EB381" s="265">
        <v>0</v>
      </c>
      <c r="EC381" s="265">
        <v>0</v>
      </c>
      <c r="ED381" s="265">
        <v>0</v>
      </c>
      <c r="EE381" s="265">
        <v>0</v>
      </c>
      <c r="EF381" s="265">
        <v>2.2307999999999998E-3</v>
      </c>
      <c r="EG381" s="265">
        <v>0</v>
      </c>
      <c r="EH381" s="265">
        <v>0</v>
      </c>
      <c r="EI381" s="265">
        <v>1.0204E-2</v>
      </c>
      <c r="EJ381" s="265">
        <v>1.0309E-2</v>
      </c>
      <c r="EK381" s="265">
        <v>0</v>
      </c>
      <c r="EL381" s="265">
        <v>0</v>
      </c>
      <c r="EM381" s="265">
        <v>0</v>
      </c>
      <c r="EN381" s="265">
        <v>0</v>
      </c>
      <c r="EO381" s="265">
        <v>1.7271999999999999E-2</v>
      </c>
      <c r="EP381" s="265">
        <v>9.5303999999999996E-3</v>
      </c>
      <c r="EQ381" s="265">
        <v>6.9999999999999999E-4</v>
      </c>
      <c r="ER381" s="265">
        <v>5.886E-4</v>
      </c>
      <c r="ES381" s="265">
        <v>4.3659999999999999E-4</v>
      </c>
      <c r="ET381" s="265">
        <v>7.1259999999999997E-4</v>
      </c>
      <c r="EU381" s="265">
        <v>6.156E-4</v>
      </c>
      <c r="EV381" s="265">
        <v>5.7959999999999999E-4</v>
      </c>
      <c r="EW381" s="265">
        <v>5.1539999999999995E-4</v>
      </c>
      <c r="EX381" s="265">
        <v>5.4100000000000003E-4</v>
      </c>
      <c r="EY381" s="265">
        <v>6.5340000000000005E-4</v>
      </c>
      <c r="EZ381" s="265">
        <v>1.0597000000000001E-2</v>
      </c>
      <c r="FA381" s="265">
        <v>7.5179999999999995E-4</v>
      </c>
      <c r="FB381" s="265">
        <v>6.514E-4</v>
      </c>
      <c r="FC381" s="265">
        <v>6.3880000000000002E-4</v>
      </c>
      <c r="FD381" s="265">
        <v>8.0320000000000001E-4</v>
      </c>
      <c r="FE381" s="265">
        <v>6.3020000000000003E-4</v>
      </c>
      <c r="FF381" s="265">
        <v>6.7920000000000003E-4</v>
      </c>
      <c r="FG381" s="265">
        <v>7.9900000000000001E-4</v>
      </c>
      <c r="FH381" s="265">
        <v>6.6319999999999997E-4</v>
      </c>
      <c r="FI381" s="265">
        <v>6.5459999999999997E-4</v>
      </c>
      <c r="FJ381" s="265">
        <v>0</v>
      </c>
      <c r="FK381" s="265">
        <v>0</v>
      </c>
      <c r="FL381" s="265">
        <v>4.0904000000000001E-3</v>
      </c>
      <c r="FM381" s="265">
        <v>4.5978E-3</v>
      </c>
      <c r="FN381" s="265">
        <v>4.1876999999999998E-2</v>
      </c>
      <c r="FO381" s="265">
        <v>8.7999999999999995E-2</v>
      </c>
      <c r="FP381" s="265">
        <v>1.2841E-2</v>
      </c>
      <c r="FQ381" s="265">
        <v>5.9609000000000002E-2</v>
      </c>
      <c r="FR381" s="265">
        <v>3.3182999999999997E-2</v>
      </c>
      <c r="FS381" s="265">
        <v>3.6065E-2</v>
      </c>
      <c r="FT381" s="265">
        <v>9.3323000000000003E-2</v>
      </c>
      <c r="FU381" s="265">
        <v>9.1735999999999998E-2</v>
      </c>
      <c r="FV381" s="265">
        <v>4.3459999999999999E-2</v>
      </c>
      <c r="FW381" s="265">
        <v>1.7857999999999999E-2</v>
      </c>
      <c r="FX381" s="265">
        <v>6.3408000000000006E-2</v>
      </c>
      <c r="FY381" s="265">
        <v>1.6147999999999999E-2</v>
      </c>
      <c r="FZ381" s="265">
        <v>1.7857999999999999E-2</v>
      </c>
      <c r="GA381" s="265">
        <v>5.6107999999999998E-2</v>
      </c>
      <c r="GB381" s="265">
        <v>3.0536000000000001E-2</v>
      </c>
      <c r="GC381" s="265">
        <v>2.6622E-2</v>
      </c>
      <c r="GD381" s="265">
        <v>9.0790999999999997E-2</v>
      </c>
      <c r="GE381" s="265">
        <v>4.8828999999999997E-2</v>
      </c>
      <c r="GF381" s="265">
        <v>6.1919000000000002E-2</v>
      </c>
      <c r="GG381" s="265">
        <v>2.7106000000000002E-2</v>
      </c>
      <c r="GH381" s="265">
        <v>3.2773999999999998E-2</v>
      </c>
      <c r="GI381" s="265">
        <v>2.6627999999999999E-2</v>
      </c>
      <c r="GJ381" s="265">
        <v>7.9489000000000004E-2</v>
      </c>
      <c r="GK381" s="265">
        <v>8.3848000000000006E-2</v>
      </c>
      <c r="GL381" s="265">
        <v>4.4877E-2</v>
      </c>
      <c r="GM381" s="265">
        <v>7.0841000000000001E-2</v>
      </c>
      <c r="GN381" s="265">
        <v>4.4503000000000001E-2</v>
      </c>
      <c r="GO381" s="265">
        <v>8.9278999999999997E-2</v>
      </c>
      <c r="GP381" s="265">
        <v>5.7579999999999999E-2</v>
      </c>
      <c r="GQ381" s="265">
        <v>5.9644999999999997E-2</v>
      </c>
      <c r="GR381" s="265">
        <v>5.9381999999999997E-2</v>
      </c>
      <c r="GS381" s="265">
        <v>6.1304999999999998E-2</v>
      </c>
      <c r="GT381" s="265">
        <v>5.8477000000000001E-2</v>
      </c>
      <c r="GU381" s="265">
        <v>5.9672999999999997E-2</v>
      </c>
      <c r="GV381" s="265">
        <v>5.9090999999999998E-2</v>
      </c>
      <c r="GW381" s="265">
        <v>4.2928000000000001E-2</v>
      </c>
      <c r="GX381" s="265">
        <v>7.5964000000000004E-2</v>
      </c>
      <c r="GY381" s="265">
        <v>1.7607000000000001E-2</v>
      </c>
      <c r="GZ381" s="265">
        <v>1.3317000000000001E-2</v>
      </c>
      <c r="HA381" s="265">
        <v>7.4283000000000002E-2</v>
      </c>
      <c r="HB381" s="265">
        <v>7.3436000000000001E-2</v>
      </c>
      <c r="HC381" s="265">
        <v>6.6199999999999995E-2</v>
      </c>
      <c r="HD381" s="265">
        <v>4.0881000000000001E-2</v>
      </c>
      <c r="HE381" s="265">
        <v>7.6197000000000001E-2</v>
      </c>
      <c r="HF381" s="265">
        <v>3.4418999999999998E-2</v>
      </c>
      <c r="HG381" s="265">
        <v>7.6189999999999994E-2</v>
      </c>
      <c r="HH381" s="265">
        <v>7.5715000000000005E-2</v>
      </c>
      <c r="HI381" s="265">
        <v>7.5685000000000002E-2</v>
      </c>
      <c r="HJ381" s="265">
        <v>4.6144999999999999E-2</v>
      </c>
      <c r="HK381" s="265">
        <v>0.10017</v>
      </c>
      <c r="HL381" s="265">
        <v>8.1566E-2</v>
      </c>
      <c r="HM381" s="265">
        <v>6.0063999999999999E-2</v>
      </c>
      <c r="HN381" s="265">
        <v>6.0752E-2</v>
      </c>
      <c r="HO381" s="265">
        <v>6.1211000000000002E-2</v>
      </c>
      <c r="HP381" s="265">
        <v>6.3768000000000005E-2</v>
      </c>
      <c r="HQ381" s="265">
        <v>4.1480999999999997E-2</v>
      </c>
      <c r="HR381" s="265">
        <v>3.6393000000000002E-2</v>
      </c>
      <c r="HS381" s="265">
        <v>4.7980000000000002E-2</v>
      </c>
      <c r="HT381" s="265">
        <v>4.5310000000000003E-2</v>
      </c>
      <c r="HU381" s="265">
        <v>4.1181000000000002E-2</v>
      </c>
      <c r="HV381" s="265">
        <v>5.6142999999999998E-2</v>
      </c>
      <c r="HW381" s="265">
        <v>2.2627000000000001E-2</v>
      </c>
      <c r="HX381" s="265">
        <v>3.4837E-2</v>
      </c>
      <c r="HY381" s="265">
        <v>2.0983999999999999E-2</v>
      </c>
      <c r="HZ381" s="265">
        <v>5.0643000000000001E-2</v>
      </c>
      <c r="IA381" s="265">
        <v>5.4101000000000003E-2</v>
      </c>
      <c r="IB381" s="265">
        <v>5.6455999999999999E-2</v>
      </c>
      <c r="IC381" s="265">
        <v>5.4931000000000001E-2</v>
      </c>
      <c r="ID381" s="265">
        <v>5.6233999999999999E-2</v>
      </c>
      <c r="IE381" s="265">
        <v>5.135E-2</v>
      </c>
      <c r="IF381" s="265">
        <v>6.3150999999999999E-2</v>
      </c>
      <c r="IG381" s="265">
        <v>6.5409999999999996E-2</v>
      </c>
      <c r="IH381" s="265">
        <v>7.6562000000000005E-2</v>
      </c>
      <c r="II381" s="265">
        <v>3.8175000000000001E-2</v>
      </c>
      <c r="IJ381" s="265">
        <v>3.5719000000000001E-2</v>
      </c>
      <c r="IK381" s="265">
        <v>3.6435000000000002E-2</v>
      </c>
      <c r="IL381" s="265">
        <v>6.7252000000000006E-2</v>
      </c>
      <c r="IM381" s="265">
        <v>4.3269000000000002E-2</v>
      </c>
      <c r="IN381" s="265">
        <v>3.2475999999999998E-2</v>
      </c>
      <c r="IO381" s="265">
        <v>5.5171999999999999E-3</v>
      </c>
      <c r="IP381" s="265">
        <v>6.7112000000000005E-2</v>
      </c>
      <c r="IQ381" s="265">
        <v>5.7756000000000002E-2</v>
      </c>
      <c r="IR381" s="265">
        <v>3.0148999999999999E-2</v>
      </c>
      <c r="IS381" s="265">
        <v>8.2379999999999995E-2</v>
      </c>
      <c r="IT381" s="265">
        <v>2.4538000000000001E-2</v>
      </c>
      <c r="IU381" s="265">
        <v>6.3310000000000005E-2</v>
      </c>
      <c r="IV381" s="265">
        <v>9.4103999999999993E-2</v>
      </c>
      <c r="IW381" s="265">
        <v>4.5465999999999999E-2</v>
      </c>
      <c r="IX381" s="265">
        <v>7.3594000000000007E-2</v>
      </c>
      <c r="IY381" s="265">
        <v>3.7947000000000002E-2</v>
      </c>
      <c r="IZ381" s="265">
        <v>3.7700999999999998E-2</v>
      </c>
      <c r="JA381" s="265">
        <v>3.8249999999999999E-2</v>
      </c>
      <c r="JB381" s="265">
        <v>3.6905E-2</v>
      </c>
      <c r="JC381" s="265">
        <v>4.2694000000000003E-2</v>
      </c>
      <c r="JD381" s="265">
        <v>4.2029999999999998E-2</v>
      </c>
      <c r="JE381" s="265">
        <v>7.3887999999999995E-2</v>
      </c>
      <c r="JF381" s="265">
        <v>1.9376000000000001E-2</v>
      </c>
      <c r="JG381" s="265">
        <v>5.6824E-2</v>
      </c>
      <c r="JH381" s="265">
        <v>4.2354999999999997E-2</v>
      </c>
      <c r="JI381" s="265">
        <v>3.6354999999999998E-2</v>
      </c>
      <c r="JJ381" s="265">
        <v>3.7891000000000001E-2</v>
      </c>
      <c r="JK381" s="265">
        <v>4.9223999999999997E-2</v>
      </c>
      <c r="JL381" s="265">
        <v>5.0275E-2</v>
      </c>
      <c r="JM381" s="265">
        <v>8.4831000000000004E-2</v>
      </c>
      <c r="JN381" s="265">
        <v>5.2818999999999998E-2</v>
      </c>
      <c r="JO381" s="265">
        <v>5.7981999999999999E-2</v>
      </c>
      <c r="JP381" s="265">
        <v>1.7784000000000001E-2</v>
      </c>
      <c r="JQ381" s="265">
        <v>5.7704999999999999E-2</v>
      </c>
      <c r="JR381" s="265">
        <v>3.6115000000000001E-2</v>
      </c>
      <c r="JS381" s="265">
        <v>4.2203999999999998E-2</v>
      </c>
      <c r="JT381" s="265">
        <v>1.3180000000000001E-2</v>
      </c>
      <c r="JU381" s="265">
        <v>4.7218000000000003E-2</v>
      </c>
      <c r="JV381" s="265">
        <v>4.3527000000000003E-2</v>
      </c>
      <c r="JW381" s="265">
        <v>6.0844000000000002E-2</v>
      </c>
      <c r="JX381" s="265">
        <v>5.8845000000000001E-2</v>
      </c>
      <c r="JY381" s="265">
        <v>6.0796000000000003E-2</v>
      </c>
      <c r="JZ381" s="265">
        <v>3.5062000000000003E-2</v>
      </c>
      <c r="KA381" s="265">
        <v>8.2388000000000003E-2</v>
      </c>
      <c r="KB381" s="265">
        <v>0.12151000000000001</v>
      </c>
      <c r="KC381" s="265">
        <v>1.8196E-2</v>
      </c>
      <c r="KD381" s="265">
        <v>1.3315E-2</v>
      </c>
      <c r="KE381" s="265">
        <v>1.4604000000000001E-2</v>
      </c>
      <c r="KF381" s="265">
        <v>1.5587999999999999E-2</v>
      </c>
      <c r="KG381" s="265">
        <v>1.5042E-2</v>
      </c>
      <c r="KH381" s="265">
        <v>7.4914999999999995E-2</v>
      </c>
      <c r="KI381" s="265">
        <v>3.9802999999999998E-2</v>
      </c>
      <c r="KJ381" s="265">
        <v>3.8906999999999997E-2</v>
      </c>
      <c r="KK381" s="265">
        <v>0.10598</v>
      </c>
      <c r="KL381" s="265">
        <v>8.2669000000000006E-2</v>
      </c>
      <c r="KM381" s="265">
        <v>0.63983000000000001</v>
      </c>
      <c r="KN381" s="265">
        <v>0.58018999999999998</v>
      </c>
      <c r="KO381" s="265">
        <v>0.51441000000000003</v>
      </c>
      <c r="KP381" s="265">
        <v>3.6737339021741568E-3</v>
      </c>
      <c r="KQ381" s="265">
        <v>0.40620000000000001</v>
      </c>
      <c r="KR381" s="265">
        <v>0.36880000000000002</v>
      </c>
      <c r="KS381" s="265">
        <v>0.33959</v>
      </c>
      <c r="KT381" s="265">
        <v>0.72216969541831344</v>
      </c>
      <c r="KU381" s="265">
        <v>0.87238000000000004</v>
      </c>
      <c r="KV381" s="265">
        <v>0.92486000000000002</v>
      </c>
      <c r="KW381" s="265">
        <v>0.94096000000000002</v>
      </c>
      <c r="KX381" s="265">
        <v>0.96143000000000001</v>
      </c>
      <c r="KY381" s="265">
        <v>0.98821000000000003</v>
      </c>
      <c r="KZ381" s="265">
        <v>0.99568000000000001</v>
      </c>
      <c r="LA381" s="265">
        <v>0.94316</v>
      </c>
      <c r="LB381" s="265">
        <v>0.85699999999999998</v>
      </c>
      <c r="LC381" s="265">
        <v>1</v>
      </c>
      <c r="LD381" s="265">
        <v>0</v>
      </c>
      <c r="LE381" s="265">
        <v>0</v>
      </c>
      <c r="LF381" s="265">
        <v>0</v>
      </c>
      <c r="LG381" s="265">
        <v>0</v>
      </c>
      <c r="LH381" s="431">
        <v>3.5915116313844919E-5</v>
      </c>
      <c r="LI381" s="431">
        <v>3.655776527011767E-5</v>
      </c>
      <c r="LJ381" s="431">
        <v>1.6496451280545443E-5</v>
      </c>
      <c r="LK381" s="431">
        <v>0</v>
      </c>
      <c r="LL381" s="431">
        <v>1.3314433999767061E-5</v>
      </c>
      <c r="LM381" s="431">
        <v>0</v>
      </c>
      <c r="LN381" s="431">
        <v>0</v>
      </c>
      <c r="LO381" s="431">
        <v>0</v>
      </c>
      <c r="LP381" s="431">
        <v>0</v>
      </c>
      <c r="LQ381" s="431">
        <v>0</v>
      </c>
      <c r="LR381" s="431">
        <v>3.1890955142444E-5</v>
      </c>
      <c r="LS381" s="431">
        <v>2.9516397262341343E-5</v>
      </c>
      <c r="LT381" s="431">
        <v>1.7308320821030065E-5</v>
      </c>
      <c r="LU381" s="431">
        <v>4.8237700411846163E-7</v>
      </c>
      <c r="LV381" s="431">
        <v>0</v>
      </c>
      <c r="LW381" s="431">
        <v>0</v>
      </c>
      <c r="LX381" s="431">
        <v>0</v>
      </c>
      <c r="LY381" s="431">
        <v>0</v>
      </c>
      <c r="LZ381" s="431">
        <v>7.3268522100988775E-5</v>
      </c>
      <c r="MA381" s="431">
        <v>3.0177636290318333E-5</v>
      </c>
      <c r="MB381" s="431">
        <v>4.1947165300371125E-5</v>
      </c>
      <c r="MC381" s="431">
        <v>1.1475560313556343E-5</v>
      </c>
      <c r="MD381" s="431">
        <v>1.5787320080562495E-5</v>
      </c>
      <c r="ME381" s="431">
        <v>5.4137570259626955E-5</v>
      </c>
      <c r="MF381" s="431">
        <v>1.9295457605039701E-5</v>
      </c>
      <c r="MG381" s="431">
        <v>4.333450851845555E-5</v>
      </c>
      <c r="MH381" s="266"/>
      <c r="MI381" s="266"/>
      <c r="MJ381" s="266"/>
      <c r="MK381" s="266"/>
      <c r="ML381" s="266"/>
      <c r="MM381" s="266"/>
      <c r="MN381" s="266"/>
      <c r="MO381" s="266"/>
      <c r="MP381" s="266"/>
      <c r="MQ381" s="266"/>
      <c r="MR381" s="266"/>
      <c r="MS381" s="266"/>
      <c r="MT381" s="266"/>
      <c r="MU381" s="266"/>
      <c r="MV381" s="266"/>
      <c r="MW381" s="266"/>
      <c r="MX381" s="266"/>
      <c r="MY381" s="266"/>
      <c r="MZ381" s="266"/>
      <c r="NA381" s="266"/>
      <c r="NB381" s="266"/>
      <c r="NC381" s="266"/>
      <c r="ND381" s="266"/>
      <c r="NE381" s="266"/>
      <c r="NF381" s="266"/>
      <c r="NG381" s="266"/>
      <c r="NH381" s="266"/>
      <c r="NI381" s="266"/>
      <c r="NJ381" s="266"/>
      <c r="NK381" s="266"/>
      <c r="NL381" s="266"/>
      <c r="NM381" s="266"/>
      <c r="NN381" s="266"/>
      <c r="NO381" s="266"/>
      <c r="NP381" s="266"/>
      <c r="NQ381" s="266"/>
      <c r="NR381" s="266"/>
      <c r="NS381" s="266"/>
      <c r="NT381" s="266"/>
      <c r="NU381" s="266"/>
      <c r="NV381" s="266"/>
      <c r="NW381" s="266"/>
      <c r="NX381" s="266"/>
      <c r="NY381" s="266"/>
      <c r="NZ381" s="266"/>
      <c r="OA381" s="266"/>
      <c r="OB381" s="266"/>
      <c r="OC381" s="266"/>
      <c r="OD381" s="266"/>
      <c r="OE381" s="266"/>
      <c r="OF381" s="266"/>
      <c r="OG381" s="266"/>
      <c r="OH381" s="266"/>
      <c r="OI381" s="266"/>
      <c r="OJ381" s="266"/>
      <c r="OK381" s="266"/>
      <c r="OL381" s="266"/>
      <c r="OM381" s="266"/>
      <c r="ON381" s="267"/>
    </row>
    <row r="382" spans="1:404">
      <c r="A382" s="261">
        <v>757</v>
      </c>
      <c r="B382" s="265">
        <v>1.5021E-2</v>
      </c>
      <c r="C382" s="265">
        <v>1.2636E-2</v>
      </c>
      <c r="D382" s="265">
        <v>1.1365999999999999E-2</v>
      </c>
      <c r="E382" s="265">
        <v>1.1162E-2</v>
      </c>
      <c r="F382" s="265">
        <v>1.4768999999999999E-2</v>
      </c>
      <c r="G382" s="265">
        <v>1.1224E-2</v>
      </c>
      <c r="H382" s="265">
        <v>3.4072999999999999E-2</v>
      </c>
      <c r="I382" s="265">
        <v>7.1965000000000001E-2</v>
      </c>
      <c r="J382" s="265">
        <v>6.4131999999999995E-2</v>
      </c>
      <c r="K382" s="265">
        <v>2.5241999999999999E-3</v>
      </c>
      <c r="L382" s="265">
        <v>3.7342E-3</v>
      </c>
      <c r="M382" s="265">
        <v>2.7141999999999999E-3</v>
      </c>
      <c r="N382" s="265">
        <v>3.0447999999999999E-2</v>
      </c>
      <c r="O382" s="265">
        <v>2.5772E-2</v>
      </c>
      <c r="P382" s="265">
        <v>3.7950999999999999E-2</v>
      </c>
      <c r="Q382" s="265">
        <v>2.6823E-2</v>
      </c>
      <c r="R382" s="265">
        <v>4.7321000000000002E-2</v>
      </c>
      <c r="S382" s="265">
        <v>6.7593E-2</v>
      </c>
      <c r="T382" s="265">
        <v>2.9661E-2</v>
      </c>
      <c r="U382" s="265">
        <v>3.2201E-2</v>
      </c>
      <c r="V382" s="265">
        <v>2.4194E-2</v>
      </c>
      <c r="W382" s="265">
        <v>8.9254E-3</v>
      </c>
      <c r="X382" s="265">
        <v>7.2262000000000003E-3</v>
      </c>
      <c r="Y382" s="265">
        <v>2.8379999999999998E-3</v>
      </c>
      <c r="Z382" s="265">
        <v>9.3780000000000003E-4</v>
      </c>
      <c r="AA382" s="265">
        <v>1.503E-2</v>
      </c>
      <c r="AB382" s="265">
        <v>1.0498E-2</v>
      </c>
      <c r="AC382" s="265">
        <v>5.9000999999999998E-2</v>
      </c>
      <c r="AD382" s="265">
        <v>3.8850999999999997E-2</v>
      </c>
      <c r="AE382" s="265">
        <v>2.1197999999999998E-3</v>
      </c>
      <c r="AF382" s="265">
        <v>3.7253999999999998E-3</v>
      </c>
      <c r="AG382" s="265">
        <v>5.3745000000000001E-2</v>
      </c>
      <c r="AH382" s="265">
        <v>0</v>
      </c>
      <c r="AI382" s="265">
        <v>4.4700000000000002E-4</v>
      </c>
      <c r="AJ382" s="265">
        <v>1.9572000000000001E-3</v>
      </c>
      <c r="AK382" s="265">
        <v>2.2919999999999999E-4</v>
      </c>
      <c r="AL382" s="265">
        <v>1.8684000000000001E-3</v>
      </c>
      <c r="AM382" s="265">
        <v>1.9181999999999999E-3</v>
      </c>
      <c r="AN382" s="265">
        <v>1.5786000000000001E-3</v>
      </c>
      <c r="AO382" s="265">
        <v>2.9819999999999998E-4</v>
      </c>
      <c r="AP382" s="265">
        <v>0</v>
      </c>
      <c r="AQ382" s="265">
        <v>0</v>
      </c>
      <c r="AR382" s="265">
        <v>2.4112000000000001E-3</v>
      </c>
      <c r="AS382" s="265">
        <v>0</v>
      </c>
      <c r="AT382" s="265">
        <v>1.9196E-3</v>
      </c>
      <c r="AU382" s="265">
        <v>6.7441999999999997E-3</v>
      </c>
      <c r="AV382" s="265">
        <v>5.6093999999999996E-3</v>
      </c>
      <c r="AW382" s="265">
        <v>0</v>
      </c>
      <c r="AX382" s="265">
        <v>0</v>
      </c>
      <c r="AY382" s="265">
        <v>0</v>
      </c>
      <c r="AZ382" s="265">
        <v>0</v>
      </c>
      <c r="BA382" s="265">
        <v>3.5804000000000001E-3</v>
      </c>
      <c r="BB382" s="265">
        <v>3.5804000000000001E-3</v>
      </c>
      <c r="BC382" s="265">
        <v>3.5775999999999998E-3</v>
      </c>
      <c r="BD382" s="265">
        <v>3.5804000000000001E-3</v>
      </c>
      <c r="BE382" s="265">
        <v>3.1752000000000002E-2</v>
      </c>
      <c r="BF382" s="265">
        <v>2.8375999999999998E-2</v>
      </c>
      <c r="BG382" s="265">
        <v>0.14127000000000001</v>
      </c>
      <c r="BH382" s="265">
        <v>0.13951</v>
      </c>
      <c r="BI382" s="265">
        <v>0.34781000000000001</v>
      </c>
      <c r="BJ382" s="265">
        <v>0.31536999999999998</v>
      </c>
      <c r="BK382" s="265">
        <v>8.5713999999999999E-2</v>
      </c>
      <c r="BL382" s="265">
        <v>0.15398999999999999</v>
      </c>
      <c r="BM382" s="265">
        <v>9.7560999999999995E-2</v>
      </c>
      <c r="BN382" s="265">
        <v>0.19594</v>
      </c>
      <c r="BO382" s="265">
        <v>0.27428999999999998</v>
      </c>
      <c r="BP382" s="265">
        <v>1.5422999999999999E-2</v>
      </c>
      <c r="BQ382" s="265">
        <v>0.12934000000000001</v>
      </c>
      <c r="BR382" s="265">
        <v>0.21103</v>
      </c>
      <c r="BS382" s="265">
        <v>0.13841000000000001</v>
      </c>
      <c r="BT382" s="265">
        <v>0.21831</v>
      </c>
      <c r="BU382" s="265">
        <v>8.7907999999999997E-3</v>
      </c>
      <c r="BV382" s="265">
        <v>3.5396E-3</v>
      </c>
      <c r="BW382" s="265">
        <v>1.4277E-2</v>
      </c>
      <c r="BX382" s="265">
        <v>8.2945999999999992E-3</v>
      </c>
      <c r="BY382" s="265">
        <v>0.96819999999999995</v>
      </c>
      <c r="BZ382" s="265">
        <v>0.95740000000000003</v>
      </c>
      <c r="CA382" s="265">
        <v>0.90400000000000003</v>
      </c>
      <c r="CB382" s="265">
        <v>0.99994000000000005</v>
      </c>
      <c r="CC382" s="265">
        <v>0.90636000000000005</v>
      </c>
      <c r="CD382" s="265">
        <v>0.96094999999999997</v>
      </c>
      <c r="CE382" s="265">
        <v>0.90075000000000005</v>
      </c>
      <c r="CF382" s="265">
        <v>0.96774000000000004</v>
      </c>
      <c r="CG382" s="265">
        <v>0.67286000000000001</v>
      </c>
      <c r="CH382" s="265">
        <v>0.93700000000000006</v>
      </c>
      <c r="CI382" s="265">
        <v>0.95286000000000004</v>
      </c>
      <c r="CJ382" s="265">
        <v>0.94872999999999996</v>
      </c>
      <c r="CK382" s="265">
        <v>0.74219999999999997</v>
      </c>
      <c r="CL382" s="265">
        <v>0.99802999999999997</v>
      </c>
      <c r="CM382" s="265">
        <v>1.2439E-2</v>
      </c>
      <c r="CN382" s="265">
        <v>0</v>
      </c>
      <c r="CO382" s="265">
        <v>1.5916E-2</v>
      </c>
      <c r="CP382" s="265">
        <v>8.6794000000000003E-3</v>
      </c>
      <c r="CQ382" s="265">
        <v>8.267E-3</v>
      </c>
      <c r="CR382" s="265">
        <v>6.0000000000000001E-3</v>
      </c>
      <c r="CS382" s="265">
        <v>0</v>
      </c>
      <c r="CT382" s="265">
        <v>4.1235999999999998E-3</v>
      </c>
      <c r="CU382" s="265">
        <v>0.01</v>
      </c>
      <c r="CV382" s="265">
        <v>1.5200999999999999E-2</v>
      </c>
      <c r="CW382" s="265">
        <v>1.0101000000000001E-2</v>
      </c>
      <c r="CX382" s="265">
        <v>1.0309E-2</v>
      </c>
      <c r="CY382" s="265">
        <v>1.0309E-2</v>
      </c>
      <c r="CZ382" s="265">
        <v>2.7851999999999998E-2</v>
      </c>
      <c r="DA382" s="265">
        <v>1.0710000000000001E-2</v>
      </c>
      <c r="DB382" s="265">
        <v>0</v>
      </c>
      <c r="DC382" s="265">
        <v>0</v>
      </c>
      <c r="DD382" s="265">
        <v>0</v>
      </c>
      <c r="DE382" s="265">
        <v>0</v>
      </c>
      <c r="DF382" s="265">
        <v>1.22E-4</v>
      </c>
      <c r="DG382" s="265">
        <v>1.906E-4</v>
      </c>
      <c r="DH382" s="265">
        <v>1.0662E-2</v>
      </c>
      <c r="DI382" s="265">
        <v>0</v>
      </c>
      <c r="DJ382" s="265">
        <v>0</v>
      </c>
      <c r="DK382" s="265">
        <v>0</v>
      </c>
      <c r="DL382" s="265">
        <v>0</v>
      </c>
      <c r="DM382" s="265">
        <v>4.172E-4</v>
      </c>
      <c r="DN382" s="265">
        <v>0</v>
      </c>
      <c r="DO382" s="265">
        <v>0</v>
      </c>
      <c r="DP382" s="265">
        <v>0</v>
      </c>
      <c r="DQ382" s="265">
        <v>0</v>
      </c>
      <c r="DR382" s="265">
        <v>2.2680000000000001E-3</v>
      </c>
      <c r="DS382" s="265">
        <v>3.2620000000000001E-3</v>
      </c>
      <c r="DT382" s="265">
        <v>4.0039999999999997E-3</v>
      </c>
      <c r="DU382" s="265">
        <v>0</v>
      </c>
      <c r="DV382" s="265">
        <v>0</v>
      </c>
      <c r="DW382" s="265">
        <v>0</v>
      </c>
      <c r="DX382" s="265">
        <v>2.3189999999999999E-3</v>
      </c>
      <c r="DY382" s="265">
        <v>4.4546000000000004E-3</v>
      </c>
      <c r="DZ382" s="265">
        <v>0</v>
      </c>
      <c r="EA382" s="265">
        <v>0</v>
      </c>
      <c r="EB382" s="265">
        <v>0</v>
      </c>
      <c r="EC382" s="265">
        <v>0</v>
      </c>
      <c r="ED382" s="265">
        <v>0</v>
      </c>
      <c r="EE382" s="265">
        <v>0</v>
      </c>
      <c r="EF382" s="265">
        <v>2.3655999999999998E-3</v>
      </c>
      <c r="EG382" s="265">
        <v>0</v>
      </c>
      <c r="EH382" s="265">
        <v>0</v>
      </c>
      <c r="EI382" s="265">
        <v>1.0204E-2</v>
      </c>
      <c r="EJ382" s="265">
        <v>1.0309E-2</v>
      </c>
      <c r="EK382" s="265">
        <v>0</v>
      </c>
      <c r="EL382" s="265">
        <v>0</v>
      </c>
      <c r="EM382" s="265">
        <v>0</v>
      </c>
      <c r="EN382" s="265">
        <v>0</v>
      </c>
      <c r="EO382" s="265">
        <v>1.6428999999999999E-2</v>
      </c>
      <c r="EP382" s="265">
        <v>9.3007999999999997E-3</v>
      </c>
      <c r="EQ382" s="265">
        <v>7.0500000000000001E-4</v>
      </c>
      <c r="ER382" s="265">
        <v>6.1019999999999998E-4</v>
      </c>
      <c r="ES382" s="265">
        <v>4.4920000000000002E-4</v>
      </c>
      <c r="ET382" s="265">
        <v>7.0620000000000004E-4</v>
      </c>
      <c r="EU382" s="265">
        <v>6.2819999999999998E-4</v>
      </c>
      <c r="EV382" s="265">
        <v>6.0820000000000004E-4</v>
      </c>
      <c r="EW382" s="265">
        <v>5.2380000000000005E-4</v>
      </c>
      <c r="EX382" s="265">
        <v>5.5900000000000004E-4</v>
      </c>
      <c r="EY382" s="265">
        <v>6.1580000000000001E-4</v>
      </c>
      <c r="EZ382" s="265">
        <v>1.0255E-2</v>
      </c>
      <c r="FA382" s="265">
        <v>7.3959999999999998E-4</v>
      </c>
      <c r="FB382" s="265">
        <v>6.5780000000000005E-4</v>
      </c>
      <c r="FC382" s="265">
        <v>6.4459999999999995E-4</v>
      </c>
      <c r="FD382" s="265">
        <v>7.8339999999999996E-4</v>
      </c>
      <c r="FE382" s="265">
        <v>6.2839999999999999E-4</v>
      </c>
      <c r="FF382" s="265">
        <v>6.8139999999999997E-4</v>
      </c>
      <c r="FG382" s="265">
        <v>7.7700000000000002E-4</v>
      </c>
      <c r="FH382" s="265">
        <v>6.3940000000000004E-4</v>
      </c>
      <c r="FI382" s="265">
        <v>6.4619999999999999E-4</v>
      </c>
      <c r="FJ382" s="265">
        <v>0</v>
      </c>
      <c r="FK382" s="265">
        <v>0</v>
      </c>
      <c r="FL382" s="265">
        <v>3.9408000000000004E-3</v>
      </c>
      <c r="FM382" s="265">
        <v>4.4625999999999997E-3</v>
      </c>
      <c r="FN382" s="265">
        <v>4.0237000000000002E-2</v>
      </c>
      <c r="FO382" s="265">
        <v>8.5999999999999993E-2</v>
      </c>
      <c r="FP382" s="265">
        <v>1.2841E-2</v>
      </c>
      <c r="FQ382" s="265">
        <v>5.7509999999999999E-2</v>
      </c>
      <c r="FR382" s="265">
        <v>3.2140000000000002E-2</v>
      </c>
      <c r="FS382" s="265">
        <v>3.5000999999999997E-2</v>
      </c>
      <c r="FT382" s="265">
        <v>9.0958999999999998E-2</v>
      </c>
      <c r="FU382" s="265">
        <v>8.8747999999999994E-2</v>
      </c>
      <c r="FV382" s="265">
        <v>4.2706000000000001E-2</v>
      </c>
      <c r="FW382" s="265">
        <v>1.7432E-2</v>
      </c>
      <c r="FX382" s="265">
        <v>6.1719000000000003E-2</v>
      </c>
      <c r="FY382" s="265">
        <v>1.5765000000000001E-2</v>
      </c>
      <c r="FZ382" s="265">
        <v>1.7432E-2</v>
      </c>
      <c r="GA382" s="265">
        <v>5.4538000000000003E-2</v>
      </c>
      <c r="GB382" s="265">
        <v>2.988E-2</v>
      </c>
      <c r="GC382" s="265">
        <v>2.5860000000000001E-2</v>
      </c>
      <c r="GD382" s="265">
        <v>8.8386000000000006E-2</v>
      </c>
      <c r="GE382" s="265">
        <v>4.6747999999999998E-2</v>
      </c>
      <c r="GF382" s="265">
        <v>6.0381999999999998E-2</v>
      </c>
      <c r="GG382" s="265">
        <v>2.6415999999999999E-2</v>
      </c>
      <c r="GH382" s="265">
        <v>3.1975999999999997E-2</v>
      </c>
      <c r="GI382" s="265">
        <v>2.5704999999999999E-2</v>
      </c>
      <c r="GJ382" s="265">
        <v>7.7359999999999998E-2</v>
      </c>
      <c r="GK382" s="265">
        <v>8.1488000000000005E-2</v>
      </c>
      <c r="GL382" s="265">
        <v>4.3692000000000002E-2</v>
      </c>
      <c r="GM382" s="265">
        <v>6.8835999999999994E-2</v>
      </c>
      <c r="GN382" s="265">
        <v>4.3707999999999997E-2</v>
      </c>
      <c r="GO382" s="265">
        <v>8.7011000000000005E-2</v>
      </c>
      <c r="GP382" s="265">
        <v>5.5995000000000003E-2</v>
      </c>
      <c r="GQ382" s="265">
        <v>5.8053E-2</v>
      </c>
      <c r="GR382" s="265">
        <v>5.7518E-2</v>
      </c>
      <c r="GS382" s="265">
        <v>5.9673999999999998E-2</v>
      </c>
      <c r="GT382" s="265">
        <v>5.6757000000000002E-2</v>
      </c>
      <c r="GU382" s="265">
        <v>5.8037999999999999E-2</v>
      </c>
      <c r="GV382" s="265">
        <v>5.7576000000000002E-2</v>
      </c>
      <c r="GW382" s="265">
        <v>4.1723999999999997E-2</v>
      </c>
      <c r="GX382" s="265">
        <v>7.3855000000000004E-2</v>
      </c>
      <c r="GY382" s="265">
        <v>1.7156000000000001E-2</v>
      </c>
      <c r="GZ382" s="265">
        <v>1.2992E-2</v>
      </c>
      <c r="HA382" s="265">
        <v>7.2311E-2</v>
      </c>
      <c r="HB382" s="265">
        <v>7.1637999999999993E-2</v>
      </c>
      <c r="HC382" s="265">
        <v>6.4882999999999996E-2</v>
      </c>
      <c r="HD382" s="265">
        <v>3.9808999999999997E-2</v>
      </c>
      <c r="HE382" s="265">
        <v>7.4071999999999999E-2</v>
      </c>
      <c r="HF382" s="265">
        <v>3.3556999999999997E-2</v>
      </c>
      <c r="HG382" s="265">
        <v>7.4063000000000004E-2</v>
      </c>
      <c r="HH382" s="265">
        <v>7.3657E-2</v>
      </c>
      <c r="HI382" s="265">
        <v>7.3592000000000005E-2</v>
      </c>
      <c r="HJ382" s="265">
        <v>4.4831999999999997E-2</v>
      </c>
      <c r="HK382" s="265">
        <v>9.7610000000000002E-2</v>
      </c>
      <c r="HL382" s="265">
        <v>7.9418000000000002E-2</v>
      </c>
      <c r="HM382" s="265">
        <v>5.8527999999999997E-2</v>
      </c>
      <c r="HN382" s="265">
        <v>5.8965999999999998E-2</v>
      </c>
      <c r="HO382" s="265">
        <v>5.9670000000000001E-2</v>
      </c>
      <c r="HP382" s="265">
        <v>6.2318999999999999E-2</v>
      </c>
      <c r="HQ382" s="265">
        <v>4.0339E-2</v>
      </c>
      <c r="HR382" s="265">
        <v>3.5355999999999999E-2</v>
      </c>
      <c r="HS382" s="265">
        <v>4.6536000000000001E-2</v>
      </c>
      <c r="HT382" s="265">
        <v>4.4386000000000002E-2</v>
      </c>
      <c r="HU382" s="265">
        <v>3.9876000000000002E-2</v>
      </c>
      <c r="HV382" s="265">
        <v>5.4633000000000001E-2</v>
      </c>
      <c r="HW382" s="265">
        <v>2.1950999999999998E-2</v>
      </c>
      <c r="HX382" s="265">
        <v>3.4019000000000001E-2</v>
      </c>
      <c r="HY382" s="265">
        <v>2.0565E-2</v>
      </c>
      <c r="HZ382" s="265">
        <v>4.9595E-2</v>
      </c>
      <c r="IA382" s="265">
        <v>5.2796999999999997E-2</v>
      </c>
      <c r="IB382" s="265">
        <v>5.5030999999999997E-2</v>
      </c>
      <c r="IC382" s="265">
        <v>5.3602999999999998E-2</v>
      </c>
      <c r="ID382" s="265">
        <v>5.4843000000000003E-2</v>
      </c>
      <c r="IE382" s="265">
        <v>4.9882999999999997E-2</v>
      </c>
      <c r="IF382" s="265">
        <v>6.1739000000000002E-2</v>
      </c>
      <c r="IG382" s="265">
        <v>6.3683000000000003E-2</v>
      </c>
      <c r="IH382" s="265">
        <v>7.4247999999999995E-2</v>
      </c>
      <c r="II382" s="265">
        <v>3.7185999999999997E-2</v>
      </c>
      <c r="IJ382" s="265">
        <v>3.3914E-2</v>
      </c>
      <c r="IK382" s="265">
        <v>3.5032000000000001E-2</v>
      </c>
      <c r="IL382" s="265">
        <v>6.5301999999999999E-2</v>
      </c>
      <c r="IM382" s="265">
        <v>4.2196999999999998E-2</v>
      </c>
      <c r="IN382" s="265">
        <v>3.1599000000000002E-2</v>
      </c>
      <c r="IO382" s="265">
        <v>5.2874000000000003E-3</v>
      </c>
      <c r="IP382" s="265">
        <v>6.5442E-2</v>
      </c>
      <c r="IQ382" s="265">
        <v>5.6160000000000002E-2</v>
      </c>
      <c r="IR382" s="265">
        <v>2.955E-2</v>
      </c>
      <c r="IS382" s="265">
        <v>8.0091999999999997E-2</v>
      </c>
      <c r="IT382" s="265">
        <v>2.4077000000000001E-2</v>
      </c>
      <c r="IU382" s="265">
        <v>6.1651999999999998E-2</v>
      </c>
      <c r="IV382" s="265">
        <v>9.1623999999999997E-2</v>
      </c>
      <c r="IW382" s="265">
        <v>4.4276000000000003E-2</v>
      </c>
      <c r="IX382" s="265">
        <v>7.1836999999999998E-2</v>
      </c>
      <c r="IY382" s="265">
        <v>3.6880999999999997E-2</v>
      </c>
      <c r="IZ382" s="265">
        <v>3.6695999999999999E-2</v>
      </c>
      <c r="JA382" s="265">
        <v>3.7170000000000002E-2</v>
      </c>
      <c r="JB382" s="265">
        <v>3.5890999999999999E-2</v>
      </c>
      <c r="JC382" s="265">
        <v>4.1736000000000002E-2</v>
      </c>
      <c r="JD382" s="265">
        <v>4.0912999999999998E-2</v>
      </c>
      <c r="JE382" s="265">
        <v>7.1786000000000003E-2</v>
      </c>
      <c r="JF382" s="265">
        <v>1.8922000000000001E-2</v>
      </c>
      <c r="JG382" s="265">
        <v>5.5367E-2</v>
      </c>
      <c r="JH382" s="265">
        <v>4.1132000000000002E-2</v>
      </c>
      <c r="JI382" s="265">
        <v>3.5506999999999997E-2</v>
      </c>
      <c r="JJ382" s="265">
        <v>3.7002E-2</v>
      </c>
      <c r="JK382" s="265">
        <v>4.8125000000000001E-2</v>
      </c>
      <c r="JL382" s="265">
        <v>4.9181000000000002E-2</v>
      </c>
      <c r="JM382" s="265">
        <v>8.2954E-2</v>
      </c>
      <c r="JN382" s="265">
        <v>5.1393000000000001E-2</v>
      </c>
      <c r="JO382" s="265">
        <v>5.6394E-2</v>
      </c>
      <c r="JP382" s="265">
        <v>1.7194999999999998E-2</v>
      </c>
      <c r="JQ382" s="265">
        <v>5.6151E-2</v>
      </c>
      <c r="JR382" s="265">
        <v>3.5022999999999999E-2</v>
      </c>
      <c r="JS382" s="265">
        <v>4.0631E-2</v>
      </c>
      <c r="JT382" s="265">
        <v>1.2832E-2</v>
      </c>
      <c r="JU382" s="265">
        <v>4.5724000000000001E-2</v>
      </c>
      <c r="JV382" s="265">
        <v>4.1987999999999998E-2</v>
      </c>
      <c r="JW382" s="265">
        <v>5.7754E-2</v>
      </c>
      <c r="JX382" s="265">
        <v>5.7363999999999998E-2</v>
      </c>
      <c r="JY382" s="265">
        <v>5.8109000000000001E-2</v>
      </c>
      <c r="JZ382" s="265">
        <v>3.3050999999999997E-2</v>
      </c>
      <c r="KA382" s="265">
        <v>8.0102999999999994E-2</v>
      </c>
      <c r="KB382" s="265">
        <v>0.11801</v>
      </c>
      <c r="KC382" s="265">
        <v>1.7618999999999999E-2</v>
      </c>
      <c r="KD382" s="265">
        <v>1.2924E-2</v>
      </c>
      <c r="KE382" s="265">
        <v>1.4031E-2</v>
      </c>
      <c r="KF382" s="265">
        <v>1.5077999999999999E-2</v>
      </c>
      <c r="KG382" s="265">
        <v>1.4544E-2</v>
      </c>
      <c r="KH382" s="265">
        <v>7.3651999999999995E-2</v>
      </c>
      <c r="KI382" s="265">
        <v>3.875E-2</v>
      </c>
      <c r="KJ382" s="265">
        <v>3.7858000000000003E-2</v>
      </c>
      <c r="KK382" s="265">
        <v>0.10304000000000001</v>
      </c>
      <c r="KL382" s="265">
        <v>8.0404000000000003E-2</v>
      </c>
      <c r="KM382" s="265">
        <v>0.61990000000000001</v>
      </c>
      <c r="KN382" s="265">
        <v>0.56186999999999998</v>
      </c>
      <c r="KO382" s="265">
        <v>0.49797999999999998</v>
      </c>
      <c r="KP382" s="265">
        <v>3.5166394441670857E-3</v>
      </c>
      <c r="KQ382" s="265">
        <v>0.39301000000000003</v>
      </c>
      <c r="KR382" s="265">
        <v>0.35675000000000001</v>
      </c>
      <c r="KS382" s="265">
        <v>0.32844000000000001</v>
      </c>
      <c r="KT382" s="265">
        <v>0.71181149627116169</v>
      </c>
      <c r="KU382" s="265">
        <v>0.87760000000000005</v>
      </c>
      <c r="KV382" s="265">
        <v>0.92805000000000004</v>
      </c>
      <c r="KW382" s="265">
        <v>0.94350999999999996</v>
      </c>
      <c r="KX382" s="265">
        <v>0.96314</v>
      </c>
      <c r="KY382" s="265">
        <v>0.98878999999999995</v>
      </c>
      <c r="KZ382" s="265">
        <v>0.99539999999999995</v>
      </c>
      <c r="LA382" s="265">
        <v>0.94227000000000005</v>
      </c>
      <c r="LB382" s="265">
        <v>0.85573999999999995</v>
      </c>
      <c r="LC382" s="265">
        <v>1</v>
      </c>
      <c r="LD382" s="265">
        <v>0</v>
      </c>
      <c r="LE382" s="265">
        <v>0</v>
      </c>
      <c r="LF382" s="265">
        <v>0</v>
      </c>
      <c r="LG382" s="265">
        <v>0</v>
      </c>
      <c r="LH382" s="431">
        <v>4.3736206862377003E-5</v>
      </c>
      <c r="LI382" s="431">
        <v>3.2531879696762189E-5</v>
      </c>
      <c r="LJ382" s="431">
        <v>1.5976995200617239E-5</v>
      </c>
      <c r="LK382" s="431">
        <v>0</v>
      </c>
      <c r="LL382" s="431">
        <v>1.0856912012968678E-5</v>
      </c>
      <c r="LM382" s="431">
        <v>0</v>
      </c>
      <c r="LN382" s="431">
        <v>0</v>
      </c>
      <c r="LO382" s="431">
        <v>0</v>
      </c>
      <c r="LP382" s="431">
        <v>0</v>
      </c>
      <c r="LQ382" s="431">
        <v>0</v>
      </c>
      <c r="LR382" s="431">
        <v>2.7437365133664571E-5</v>
      </c>
      <c r="LS382" s="431">
        <v>3.0400820833165199E-5</v>
      </c>
      <c r="LT382" s="431">
        <v>2.0929957827320322E-5</v>
      </c>
      <c r="LU382" s="431">
        <v>0</v>
      </c>
      <c r="LV382" s="431">
        <v>0</v>
      </c>
      <c r="LW382" s="431">
        <v>0</v>
      </c>
      <c r="LX382" s="431">
        <v>3.9220876146828232E-7</v>
      </c>
      <c r="LY382" s="431">
        <v>0</v>
      </c>
      <c r="LZ382" s="431">
        <v>7.318214193219319E-5</v>
      </c>
      <c r="MA382" s="431">
        <v>3.3024280128302053E-5</v>
      </c>
      <c r="MB382" s="431">
        <v>3.6357214412419125E-5</v>
      </c>
      <c r="MC382" s="431">
        <v>1.2810296539100818E-5</v>
      </c>
      <c r="MD382" s="431">
        <v>1.5671172150177881E-5</v>
      </c>
      <c r="ME382" s="431">
        <v>5.1165832701371983E-5</v>
      </c>
      <c r="MF382" s="431">
        <v>1.4726938388776034E-5</v>
      </c>
      <c r="MG382" s="431">
        <v>4.4754502596333623E-5</v>
      </c>
      <c r="MH382" s="266"/>
      <c r="MI382" s="266"/>
      <c r="MJ382" s="266"/>
      <c r="MK382" s="266"/>
      <c r="ML382" s="266"/>
      <c r="MM382" s="266"/>
      <c r="MN382" s="266"/>
      <c r="MO382" s="266"/>
      <c r="MP382" s="266"/>
      <c r="MQ382" s="266"/>
      <c r="MR382" s="266"/>
      <c r="MS382" s="266"/>
      <c r="MT382" s="266"/>
      <c r="MU382" s="266"/>
      <c r="MV382" s="266"/>
      <c r="MW382" s="266"/>
      <c r="MX382" s="266"/>
      <c r="MY382" s="266"/>
      <c r="MZ382" s="266"/>
      <c r="NA382" s="266"/>
      <c r="NB382" s="266"/>
      <c r="NC382" s="266"/>
      <c r="ND382" s="266"/>
      <c r="NE382" s="266"/>
      <c r="NF382" s="266"/>
      <c r="NG382" s="266"/>
      <c r="NH382" s="266"/>
      <c r="NI382" s="266"/>
      <c r="NJ382" s="266"/>
      <c r="NK382" s="266"/>
      <c r="NL382" s="266"/>
      <c r="NM382" s="266"/>
      <c r="NN382" s="266"/>
      <c r="NO382" s="266"/>
      <c r="NP382" s="266"/>
      <c r="NQ382" s="266"/>
      <c r="NR382" s="266"/>
      <c r="NS382" s="266"/>
      <c r="NT382" s="266"/>
      <c r="NU382" s="266"/>
      <c r="NV382" s="266"/>
      <c r="NW382" s="266"/>
      <c r="NX382" s="266"/>
      <c r="NY382" s="266"/>
      <c r="NZ382" s="266"/>
      <c r="OA382" s="266"/>
      <c r="OB382" s="266"/>
      <c r="OC382" s="266"/>
      <c r="OD382" s="266"/>
      <c r="OE382" s="266"/>
      <c r="OF382" s="266"/>
      <c r="OG382" s="266"/>
      <c r="OH382" s="266"/>
      <c r="OI382" s="266"/>
      <c r="OJ382" s="266"/>
      <c r="OK382" s="266"/>
      <c r="OL382" s="266"/>
      <c r="OM382" s="266"/>
      <c r="ON382" s="267"/>
    </row>
    <row r="383" spans="1:404">
      <c r="A383" s="261">
        <v>758</v>
      </c>
      <c r="B383" s="265">
        <v>1.5205E-2</v>
      </c>
      <c r="C383" s="265">
        <v>1.2807000000000001E-2</v>
      </c>
      <c r="D383" s="265">
        <v>1.1554E-2</v>
      </c>
      <c r="E383" s="265">
        <v>1.1294999999999999E-2</v>
      </c>
      <c r="F383" s="265">
        <v>1.4917E-2</v>
      </c>
      <c r="G383" s="265">
        <v>1.1469E-2</v>
      </c>
      <c r="H383" s="265">
        <v>3.3666000000000001E-2</v>
      </c>
      <c r="I383" s="265">
        <v>7.1142999999999998E-2</v>
      </c>
      <c r="J383" s="265">
        <v>6.3396999999999995E-2</v>
      </c>
      <c r="K383" s="265">
        <v>2.6327999999999998E-3</v>
      </c>
      <c r="L383" s="265">
        <v>3.9538000000000004E-3</v>
      </c>
      <c r="M383" s="265">
        <v>2.8308000000000001E-3</v>
      </c>
      <c r="N383" s="265">
        <v>2.9842E-2</v>
      </c>
      <c r="O383" s="265">
        <v>2.6828000000000001E-2</v>
      </c>
      <c r="P383" s="265">
        <v>5.1545000000000001E-2</v>
      </c>
      <c r="Q383" s="265">
        <v>3.6341999999999999E-2</v>
      </c>
      <c r="R383" s="265">
        <v>6.2919000000000003E-2</v>
      </c>
      <c r="S383" s="265">
        <v>6.3794000000000003E-2</v>
      </c>
      <c r="T383" s="265">
        <v>3.0006000000000001E-2</v>
      </c>
      <c r="U383" s="265">
        <v>2.1468000000000001E-2</v>
      </c>
      <c r="V383" s="265">
        <v>2.4881E-2</v>
      </c>
      <c r="W383" s="265">
        <v>8.5705999999999994E-3</v>
      </c>
      <c r="X383" s="265">
        <v>7.0898000000000003E-3</v>
      </c>
      <c r="Y383" s="265">
        <v>1.892E-3</v>
      </c>
      <c r="Z383" s="265">
        <v>6.2520000000000002E-4</v>
      </c>
      <c r="AA383" s="265">
        <v>1.4415000000000001E-2</v>
      </c>
      <c r="AB383" s="265">
        <v>1.0082000000000001E-2</v>
      </c>
      <c r="AC383" s="265">
        <v>5.7266999999999998E-2</v>
      </c>
      <c r="AD383" s="265">
        <v>3.7946000000000001E-2</v>
      </c>
      <c r="AE383" s="265">
        <v>1.4132000000000001E-3</v>
      </c>
      <c r="AF383" s="265">
        <v>2.4835999999999999E-3</v>
      </c>
      <c r="AG383" s="265">
        <v>5.9725E-2</v>
      </c>
      <c r="AH383" s="265">
        <v>0</v>
      </c>
      <c r="AI383" s="265">
        <v>2.9799999999999998E-4</v>
      </c>
      <c r="AJ383" s="265">
        <v>1.3048000000000001E-3</v>
      </c>
      <c r="AK383" s="265">
        <v>1.528E-4</v>
      </c>
      <c r="AL383" s="265">
        <v>1.7596000000000001E-3</v>
      </c>
      <c r="AM383" s="265">
        <v>1.2788000000000001E-3</v>
      </c>
      <c r="AN383" s="265">
        <v>1.4804E-3</v>
      </c>
      <c r="AO383" s="265">
        <v>1.9880000000000001E-4</v>
      </c>
      <c r="AP383" s="265">
        <v>0</v>
      </c>
      <c r="AQ383" s="265">
        <v>0</v>
      </c>
      <c r="AR383" s="265">
        <v>2.6538E-3</v>
      </c>
      <c r="AS383" s="265">
        <v>0</v>
      </c>
      <c r="AT383" s="265">
        <v>2.1454E-3</v>
      </c>
      <c r="AU383" s="265">
        <v>6.5887999999999997E-3</v>
      </c>
      <c r="AV383" s="265">
        <v>5.4815999999999997E-3</v>
      </c>
      <c r="AW383" s="265">
        <v>0</v>
      </c>
      <c r="AX383" s="265">
        <v>0</v>
      </c>
      <c r="AY383" s="265">
        <v>0</v>
      </c>
      <c r="AZ383" s="265">
        <v>0</v>
      </c>
      <c r="BA383" s="265">
        <v>3.9405999999999998E-3</v>
      </c>
      <c r="BB383" s="265">
        <v>3.9405999999999998E-3</v>
      </c>
      <c r="BC383" s="265">
        <v>3.9373999999999998E-3</v>
      </c>
      <c r="BD383" s="265">
        <v>3.9405999999999998E-3</v>
      </c>
      <c r="BE383" s="265">
        <v>3.2606000000000003E-2</v>
      </c>
      <c r="BF383" s="265">
        <v>2.9031000000000001E-2</v>
      </c>
      <c r="BG383" s="265">
        <v>0.14061999999999999</v>
      </c>
      <c r="BH383" s="265">
        <v>0.13933000000000001</v>
      </c>
      <c r="BI383" s="265">
        <v>0.34694999999999998</v>
      </c>
      <c r="BJ383" s="265">
        <v>0.31495000000000001</v>
      </c>
      <c r="BK383" s="265">
        <v>8.3116999999999996E-2</v>
      </c>
      <c r="BL383" s="265">
        <v>0.15558</v>
      </c>
      <c r="BM383" s="265">
        <v>9.7560999999999995E-2</v>
      </c>
      <c r="BN383" s="265">
        <v>0.19167999999999999</v>
      </c>
      <c r="BO383" s="265">
        <v>0.25429000000000002</v>
      </c>
      <c r="BP383" s="265">
        <v>1.5622E-2</v>
      </c>
      <c r="BQ383" s="265">
        <v>0.12519</v>
      </c>
      <c r="BR383" s="265">
        <v>0.19714999999999999</v>
      </c>
      <c r="BS383" s="265">
        <v>0.13086999999999999</v>
      </c>
      <c r="BT383" s="265">
        <v>0.19491</v>
      </c>
      <c r="BU383" s="265">
        <v>8.1492000000000005E-3</v>
      </c>
      <c r="BV383" s="265">
        <v>3.4864000000000002E-3</v>
      </c>
      <c r="BW383" s="265">
        <v>1.3899E-2</v>
      </c>
      <c r="BX383" s="265">
        <v>7.6254000000000001E-3</v>
      </c>
      <c r="BY383" s="265">
        <v>0.96996000000000004</v>
      </c>
      <c r="BZ383" s="265">
        <v>0.95926999999999996</v>
      </c>
      <c r="CA383" s="265">
        <v>0.90600000000000003</v>
      </c>
      <c r="CB383" s="265">
        <v>0.99995999999999996</v>
      </c>
      <c r="CC383" s="265">
        <v>0.90349999999999997</v>
      </c>
      <c r="CD383" s="265">
        <v>0.96326999999999996</v>
      </c>
      <c r="CE383" s="265">
        <v>0.90344000000000002</v>
      </c>
      <c r="CF383" s="265">
        <v>0.97050000000000003</v>
      </c>
      <c r="CG383" s="265">
        <v>0.69442000000000004</v>
      </c>
      <c r="CH383" s="265">
        <v>0.93988000000000005</v>
      </c>
      <c r="CI383" s="265">
        <v>0.95521999999999996</v>
      </c>
      <c r="CJ383" s="265">
        <v>0.95157999999999998</v>
      </c>
      <c r="CK383" s="265">
        <v>0.76634000000000002</v>
      </c>
      <c r="CL383" s="265">
        <v>0.99704000000000004</v>
      </c>
      <c r="CM383" s="265">
        <v>1.2422000000000001E-2</v>
      </c>
      <c r="CN383" s="265">
        <v>0</v>
      </c>
      <c r="CO383" s="265">
        <v>1.5599E-2</v>
      </c>
      <c r="CP383" s="265">
        <v>8.8286000000000007E-3</v>
      </c>
      <c r="CQ383" s="265">
        <v>8.4089999999999998E-3</v>
      </c>
      <c r="CR383" s="265">
        <v>4.0000000000000001E-3</v>
      </c>
      <c r="CS383" s="265">
        <v>0</v>
      </c>
      <c r="CT383" s="265">
        <v>6.1853999999999998E-3</v>
      </c>
      <c r="CU383" s="265">
        <v>0.01</v>
      </c>
      <c r="CV383" s="265">
        <v>1.5011E-2</v>
      </c>
      <c r="CW383" s="265">
        <v>1.0101000000000001E-2</v>
      </c>
      <c r="CX383" s="265">
        <v>1.0309E-2</v>
      </c>
      <c r="CY383" s="265">
        <v>1.0309E-2</v>
      </c>
      <c r="CZ383" s="265">
        <v>2.7342999999999999E-2</v>
      </c>
      <c r="DA383" s="265">
        <v>1.0401000000000001E-2</v>
      </c>
      <c r="DB383" s="265">
        <v>0</v>
      </c>
      <c r="DC383" s="265">
        <v>0</v>
      </c>
      <c r="DD383" s="265">
        <v>0</v>
      </c>
      <c r="DE383" s="265">
        <v>0</v>
      </c>
      <c r="DF383" s="265">
        <v>9.2999999999999997E-5</v>
      </c>
      <c r="DG383" s="265">
        <v>1.4640000000000001E-4</v>
      </c>
      <c r="DH383" s="265">
        <v>1.0519000000000001E-2</v>
      </c>
      <c r="DI383" s="265">
        <v>0</v>
      </c>
      <c r="DJ383" s="265">
        <v>0</v>
      </c>
      <c r="DK383" s="265">
        <v>0</v>
      </c>
      <c r="DL383" s="265">
        <v>0</v>
      </c>
      <c r="DM383" s="265">
        <v>2.9480000000000001E-4</v>
      </c>
      <c r="DN383" s="265">
        <v>0</v>
      </c>
      <c r="DO383" s="265">
        <v>0</v>
      </c>
      <c r="DP383" s="265">
        <v>0</v>
      </c>
      <c r="DQ383" s="265">
        <v>0</v>
      </c>
      <c r="DR383" s="265">
        <v>3.4020000000000001E-3</v>
      </c>
      <c r="DS383" s="265">
        <v>3.398E-3</v>
      </c>
      <c r="DT383" s="265">
        <v>3.6870000000000002E-3</v>
      </c>
      <c r="DU383" s="265">
        <v>0</v>
      </c>
      <c r="DV383" s="265">
        <v>0</v>
      </c>
      <c r="DW383" s="265">
        <v>0</v>
      </c>
      <c r="DX383" s="265">
        <v>2.392E-3</v>
      </c>
      <c r="DY383" s="265">
        <v>3.6963999999999999E-3</v>
      </c>
      <c r="DZ383" s="265">
        <v>0</v>
      </c>
      <c r="EA383" s="265">
        <v>0</v>
      </c>
      <c r="EB383" s="265">
        <v>0</v>
      </c>
      <c r="EC383" s="265">
        <v>0</v>
      </c>
      <c r="ED383" s="265">
        <v>0</v>
      </c>
      <c r="EE383" s="265">
        <v>0</v>
      </c>
      <c r="EF383" s="265">
        <v>2.5003999999999998E-3</v>
      </c>
      <c r="EG383" s="265">
        <v>0</v>
      </c>
      <c r="EH383" s="265">
        <v>0</v>
      </c>
      <c r="EI383" s="265">
        <v>1.0204E-2</v>
      </c>
      <c r="EJ383" s="265">
        <v>1.0309E-2</v>
      </c>
      <c r="EK383" s="265">
        <v>0</v>
      </c>
      <c r="EL383" s="265">
        <v>0</v>
      </c>
      <c r="EM383" s="265">
        <v>0</v>
      </c>
      <c r="EN383" s="265">
        <v>0</v>
      </c>
      <c r="EO383" s="265">
        <v>1.5585999999999999E-2</v>
      </c>
      <c r="EP383" s="265">
        <v>9.0711999999999997E-3</v>
      </c>
      <c r="EQ383" s="265">
        <v>7.1000000000000002E-4</v>
      </c>
      <c r="ER383" s="265">
        <v>6.3179999999999996E-4</v>
      </c>
      <c r="ES383" s="265">
        <v>4.618E-4</v>
      </c>
      <c r="ET383" s="265">
        <v>6.9979999999999999E-4</v>
      </c>
      <c r="EU383" s="265">
        <v>6.4079999999999996E-4</v>
      </c>
      <c r="EV383" s="265">
        <v>6.3679999999999997E-4</v>
      </c>
      <c r="EW383" s="265">
        <v>5.3220000000000003E-4</v>
      </c>
      <c r="EX383" s="265">
        <v>5.7700000000000004E-4</v>
      </c>
      <c r="EY383" s="265">
        <v>5.7819999999999996E-4</v>
      </c>
      <c r="EZ383" s="265">
        <v>9.9129999999999999E-3</v>
      </c>
      <c r="FA383" s="265">
        <v>7.2740000000000001E-4</v>
      </c>
      <c r="FB383" s="265">
        <v>6.6419999999999999E-4</v>
      </c>
      <c r="FC383" s="265">
        <v>6.5039999999999998E-4</v>
      </c>
      <c r="FD383" s="265">
        <v>7.6360000000000002E-4</v>
      </c>
      <c r="FE383" s="265">
        <v>6.2660000000000005E-4</v>
      </c>
      <c r="FF383" s="265">
        <v>6.8360000000000003E-4</v>
      </c>
      <c r="FG383" s="265">
        <v>7.5500000000000003E-4</v>
      </c>
      <c r="FH383" s="265">
        <v>6.156E-4</v>
      </c>
      <c r="FI383" s="265">
        <v>6.378E-4</v>
      </c>
      <c r="FJ383" s="265">
        <v>0</v>
      </c>
      <c r="FK383" s="265">
        <v>0</v>
      </c>
      <c r="FL383" s="265">
        <v>3.7912000000000002E-3</v>
      </c>
      <c r="FM383" s="265">
        <v>4.3274000000000003E-3</v>
      </c>
      <c r="FN383" s="265">
        <v>3.8598E-2</v>
      </c>
      <c r="FO383" s="265">
        <v>8.4000000000000005E-2</v>
      </c>
      <c r="FP383" s="265">
        <v>1.2841E-2</v>
      </c>
      <c r="FQ383" s="265">
        <v>5.5411000000000002E-2</v>
      </c>
      <c r="FR383" s="265">
        <v>3.1095999999999999E-2</v>
      </c>
      <c r="FS383" s="265">
        <v>3.3937000000000002E-2</v>
      </c>
      <c r="FT383" s="265">
        <v>8.8595999999999994E-2</v>
      </c>
      <c r="FU383" s="265">
        <v>8.5760000000000003E-2</v>
      </c>
      <c r="FV383" s="265">
        <v>4.1952999999999997E-2</v>
      </c>
      <c r="FW383" s="265">
        <v>1.7007000000000001E-2</v>
      </c>
      <c r="FX383" s="265">
        <v>6.0031000000000001E-2</v>
      </c>
      <c r="FY383" s="265">
        <v>1.5383000000000001E-2</v>
      </c>
      <c r="FZ383" s="265">
        <v>1.7007000000000001E-2</v>
      </c>
      <c r="GA383" s="265">
        <v>5.2967E-2</v>
      </c>
      <c r="GB383" s="265">
        <v>2.9225000000000001E-2</v>
      </c>
      <c r="GC383" s="265">
        <v>2.5099E-2</v>
      </c>
      <c r="GD383" s="265">
        <v>8.5981000000000002E-2</v>
      </c>
      <c r="GE383" s="265">
        <v>4.4666999999999998E-2</v>
      </c>
      <c r="GF383" s="265">
        <v>5.8844E-2</v>
      </c>
      <c r="GG383" s="265">
        <v>2.5727E-2</v>
      </c>
      <c r="GH383" s="265">
        <v>3.1178999999999998E-2</v>
      </c>
      <c r="GI383" s="265">
        <v>2.4782999999999999E-2</v>
      </c>
      <c r="GJ383" s="265">
        <v>7.5230000000000005E-2</v>
      </c>
      <c r="GK383" s="265">
        <v>7.9129000000000005E-2</v>
      </c>
      <c r="GL383" s="265">
        <v>4.2507999999999997E-2</v>
      </c>
      <c r="GM383" s="265">
        <v>6.6830000000000001E-2</v>
      </c>
      <c r="GN383" s="265">
        <v>4.2913E-2</v>
      </c>
      <c r="GO383" s="265">
        <v>8.4744E-2</v>
      </c>
      <c r="GP383" s="265">
        <v>5.4411000000000001E-2</v>
      </c>
      <c r="GQ383" s="265">
        <v>5.6460000000000003E-2</v>
      </c>
      <c r="GR383" s="265">
        <v>5.5653000000000001E-2</v>
      </c>
      <c r="GS383" s="265">
        <v>5.8042000000000003E-2</v>
      </c>
      <c r="GT383" s="265">
        <v>5.5037000000000003E-2</v>
      </c>
      <c r="GU383" s="265">
        <v>5.6404000000000003E-2</v>
      </c>
      <c r="GV383" s="265">
        <v>5.6059999999999999E-2</v>
      </c>
      <c r="GW383" s="265">
        <v>4.0518999999999999E-2</v>
      </c>
      <c r="GX383" s="265">
        <v>7.1745000000000003E-2</v>
      </c>
      <c r="GY383" s="265">
        <v>1.6704E-2</v>
      </c>
      <c r="GZ383" s="265">
        <v>1.2668E-2</v>
      </c>
      <c r="HA383" s="265">
        <v>7.0338999999999999E-2</v>
      </c>
      <c r="HB383" s="265">
        <v>6.9841E-2</v>
      </c>
      <c r="HC383" s="265">
        <v>6.3566999999999999E-2</v>
      </c>
      <c r="HD383" s="265">
        <v>3.8737000000000001E-2</v>
      </c>
      <c r="HE383" s="265">
        <v>7.1945999999999996E-2</v>
      </c>
      <c r="HF383" s="265">
        <v>3.2696000000000003E-2</v>
      </c>
      <c r="HG383" s="265">
        <v>7.1934999999999999E-2</v>
      </c>
      <c r="HH383" s="265">
        <v>7.1598999999999996E-2</v>
      </c>
      <c r="HI383" s="265">
        <v>7.1498000000000006E-2</v>
      </c>
      <c r="HJ383" s="265">
        <v>4.3520000000000003E-2</v>
      </c>
      <c r="HK383" s="265">
        <v>9.5050999999999997E-2</v>
      </c>
      <c r="HL383" s="265">
        <v>7.7270000000000005E-2</v>
      </c>
      <c r="HM383" s="265">
        <v>5.6992000000000001E-2</v>
      </c>
      <c r="HN383" s="265">
        <v>5.7179000000000001E-2</v>
      </c>
      <c r="HO383" s="265">
        <v>5.8130000000000001E-2</v>
      </c>
      <c r="HP383" s="265">
        <v>6.0868999999999999E-2</v>
      </c>
      <c r="HQ383" s="265">
        <v>3.9196000000000002E-2</v>
      </c>
      <c r="HR383" s="265">
        <v>3.4320000000000003E-2</v>
      </c>
      <c r="HS383" s="265">
        <v>4.5093000000000001E-2</v>
      </c>
      <c r="HT383" s="265">
        <v>4.3463000000000002E-2</v>
      </c>
      <c r="HU383" s="265">
        <v>3.8572000000000002E-2</v>
      </c>
      <c r="HV383" s="265">
        <v>5.3122999999999997E-2</v>
      </c>
      <c r="HW383" s="265">
        <v>2.1274999999999999E-2</v>
      </c>
      <c r="HX383" s="265">
        <v>3.32E-2</v>
      </c>
      <c r="HY383" s="265">
        <v>2.0147000000000002E-2</v>
      </c>
      <c r="HZ383" s="265">
        <v>4.8547E-2</v>
      </c>
      <c r="IA383" s="265">
        <v>5.1493999999999998E-2</v>
      </c>
      <c r="IB383" s="265">
        <v>5.3607000000000002E-2</v>
      </c>
      <c r="IC383" s="265">
        <v>5.2276000000000003E-2</v>
      </c>
      <c r="ID383" s="265">
        <v>5.3453000000000001E-2</v>
      </c>
      <c r="IE383" s="265">
        <v>4.8416000000000001E-2</v>
      </c>
      <c r="IF383" s="265">
        <v>6.0326999999999999E-2</v>
      </c>
      <c r="IG383" s="265">
        <v>6.1956999999999998E-2</v>
      </c>
      <c r="IH383" s="265">
        <v>7.1932999999999997E-2</v>
      </c>
      <c r="II383" s="265">
        <v>3.6198000000000001E-2</v>
      </c>
      <c r="IJ383" s="265">
        <v>3.2108999999999999E-2</v>
      </c>
      <c r="IK383" s="265">
        <v>3.3627999999999998E-2</v>
      </c>
      <c r="IL383" s="265">
        <v>6.3353000000000007E-2</v>
      </c>
      <c r="IM383" s="265">
        <v>4.1125000000000002E-2</v>
      </c>
      <c r="IN383" s="265">
        <v>3.0723E-2</v>
      </c>
      <c r="IO383" s="265">
        <v>5.0575999999999998E-3</v>
      </c>
      <c r="IP383" s="265">
        <v>6.3772999999999996E-2</v>
      </c>
      <c r="IQ383" s="265">
        <v>5.4564000000000001E-2</v>
      </c>
      <c r="IR383" s="265">
        <v>2.8951999999999999E-2</v>
      </c>
      <c r="IS383" s="265">
        <v>7.7802999999999997E-2</v>
      </c>
      <c r="IT383" s="265">
        <v>2.3615000000000001E-2</v>
      </c>
      <c r="IU383" s="265">
        <v>5.9995E-2</v>
      </c>
      <c r="IV383" s="265">
        <v>8.9144000000000001E-2</v>
      </c>
      <c r="IW383" s="265">
        <v>4.3087E-2</v>
      </c>
      <c r="IX383" s="265">
        <v>7.0081000000000004E-2</v>
      </c>
      <c r="IY383" s="265">
        <v>3.5816000000000001E-2</v>
      </c>
      <c r="IZ383" s="265">
        <v>3.5692000000000002E-2</v>
      </c>
      <c r="JA383" s="265">
        <v>3.6090999999999998E-2</v>
      </c>
      <c r="JB383" s="265">
        <v>3.4877999999999999E-2</v>
      </c>
      <c r="JC383" s="265">
        <v>4.0778000000000002E-2</v>
      </c>
      <c r="JD383" s="265">
        <v>3.9796999999999999E-2</v>
      </c>
      <c r="JE383" s="265">
        <v>6.9684999999999997E-2</v>
      </c>
      <c r="JF383" s="265">
        <v>1.8467999999999998E-2</v>
      </c>
      <c r="JG383" s="265">
        <v>5.391E-2</v>
      </c>
      <c r="JH383" s="265">
        <v>3.9907999999999999E-2</v>
      </c>
      <c r="JI383" s="265">
        <v>3.4660000000000003E-2</v>
      </c>
      <c r="JJ383" s="265">
        <v>3.6114E-2</v>
      </c>
      <c r="JK383" s="265">
        <v>4.7025999999999998E-2</v>
      </c>
      <c r="JL383" s="265">
        <v>4.8085999999999997E-2</v>
      </c>
      <c r="JM383" s="265">
        <v>8.1077999999999997E-2</v>
      </c>
      <c r="JN383" s="265">
        <v>4.9967999999999999E-2</v>
      </c>
      <c r="JO383" s="265">
        <v>5.4805E-2</v>
      </c>
      <c r="JP383" s="265">
        <v>1.6605000000000002E-2</v>
      </c>
      <c r="JQ383" s="265">
        <v>5.4598000000000001E-2</v>
      </c>
      <c r="JR383" s="265">
        <v>3.3931999999999997E-2</v>
      </c>
      <c r="JS383" s="265">
        <v>3.9059000000000003E-2</v>
      </c>
      <c r="JT383" s="265">
        <v>1.2485E-2</v>
      </c>
      <c r="JU383" s="265">
        <v>4.4230999999999999E-2</v>
      </c>
      <c r="JV383" s="265">
        <v>4.0447999999999998E-2</v>
      </c>
      <c r="JW383" s="265">
        <v>5.4663000000000003E-2</v>
      </c>
      <c r="JX383" s="265">
        <v>5.5883000000000002E-2</v>
      </c>
      <c r="JY383" s="265">
        <v>5.5423E-2</v>
      </c>
      <c r="JZ383" s="265">
        <v>3.1039000000000001E-2</v>
      </c>
      <c r="KA383" s="265">
        <v>7.7817999999999998E-2</v>
      </c>
      <c r="KB383" s="265">
        <v>0.11452</v>
      </c>
      <c r="KC383" s="265">
        <v>1.7041000000000001E-2</v>
      </c>
      <c r="KD383" s="265">
        <v>1.2532E-2</v>
      </c>
      <c r="KE383" s="265">
        <v>1.3459E-2</v>
      </c>
      <c r="KF383" s="265">
        <v>1.4567999999999999E-2</v>
      </c>
      <c r="KG383" s="265">
        <v>1.4047E-2</v>
      </c>
      <c r="KH383" s="265">
        <v>7.2387999999999994E-2</v>
      </c>
      <c r="KI383" s="265">
        <v>3.7697000000000001E-2</v>
      </c>
      <c r="KJ383" s="265">
        <v>3.6808E-2</v>
      </c>
      <c r="KK383" s="265">
        <v>0.10009999999999999</v>
      </c>
      <c r="KL383" s="265">
        <v>7.8139E-2</v>
      </c>
      <c r="KM383" s="265">
        <v>0.59996000000000005</v>
      </c>
      <c r="KN383" s="265">
        <v>0.54354000000000002</v>
      </c>
      <c r="KO383" s="265">
        <v>0.48155999999999999</v>
      </c>
      <c r="KP383" s="265">
        <v>3.3690658624021832E-3</v>
      </c>
      <c r="KQ383" s="265">
        <v>0.37983</v>
      </c>
      <c r="KR383" s="265">
        <v>0.34471000000000002</v>
      </c>
      <c r="KS383" s="265">
        <v>0.31730000000000003</v>
      </c>
      <c r="KT383" s="265">
        <v>0.70145243760638221</v>
      </c>
      <c r="KU383" s="265">
        <v>0.88283</v>
      </c>
      <c r="KV383" s="265">
        <v>0.93123999999999996</v>
      </c>
      <c r="KW383" s="265">
        <v>0.94604999999999995</v>
      </c>
      <c r="KX383" s="265">
        <v>0.96484999999999999</v>
      </c>
      <c r="KY383" s="265">
        <v>0.98938000000000004</v>
      </c>
      <c r="KZ383" s="265">
        <v>0.99512999999999996</v>
      </c>
      <c r="LA383" s="265">
        <v>0.94137000000000004</v>
      </c>
      <c r="LB383" s="265">
        <v>0.85448999999999997</v>
      </c>
      <c r="LC383" s="265">
        <v>1</v>
      </c>
      <c r="LD383" s="265">
        <v>0</v>
      </c>
      <c r="LE383" s="265">
        <v>0</v>
      </c>
      <c r="LF383" s="265">
        <v>0</v>
      </c>
      <c r="LG383" s="265">
        <v>0</v>
      </c>
      <c r="LH383" s="431">
        <v>5.1279854233143851E-5</v>
      </c>
      <c r="LI383" s="431">
        <v>2.8544409360620193E-5</v>
      </c>
      <c r="LJ383" s="431">
        <v>1.4842652490187902E-5</v>
      </c>
      <c r="LK383" s="431">
        <v>0</v>
      </c>
      <c r="LL383" s="431">
        <v>7.4122226578765549E-6</v>
      </c>
      <c r="LM383" s="431">
        <v>0</v>
      </c>
      <c r="LN383" s="431">
        <v>1.2773368325724732E-5</v>
      </c>
      <c r="LO383" s="431">
        <v>0</v>
      </c>
      <c r="LP383" s="431">
        <v>0</v>
      </c>
      <c r="LQ383" s="431">
        <v>0</v>
      </c>
      <c r="LR383" s="431">
        <v>2.3158259864430875E-5</v>
      </c>
      <c r="LS383" s="431">
        <v>2.91544092760887E-5</v>
      </c>
      <c r="LT383" s="431">
        <v>2.3889739168225788E-5</v>
      </c>
      <c r="LU383" s="431">
        <v>0</v>
      </c>
      <c r="LV383" s="431">
        <v>1.2702740832537529E-6</v>
      </c>
      <c r="LW383" s="431">
        <v>0</v>
      </c>
      <c r="LX383" s="431">
        <v>7.5463017310539726E-6</v>
      </c>
      <c r="LY383" s="431">
        <v>0</v>
      </c>
      <c r="LZ383" s="431">
        <v>7.1546906838193536E-5</v>
      </c>
      <c r="MA383" s="431">
        <v>3.5078781365882605E-5</v>
      </c>
      <c r="MB383" s="431">
        <v>3.0084829631960019E-5</v>
      </c>
      <c r="MC383" s="431">
        <v>1.2571194929478224E-5</v>
      </c>
      <c r="MD383" s="431">
        <v>1.3937654330220539E-5</v>
      </c>
      <c r="ME383" s="431">
        <v>4.7446479584323242E-5</v>
      </c>
      <c r="MF383" s="431">
        <v>1.0681145795388147E-5</v>
      </c>
      <c r="MG383" s="431">
        <v>4.4108626752858981E-5</v>
      </c>
      <c r="MH383" s="266"/>
      <c r="MI383" s="266"/>
      <c r="MJ383" s="266"/>
      <c r="MK383" s="266"/>
      <c r="ML383" s="266"/>
      <c r="MM383" s="266"/>
      <c r="MN383" s="266"/>
      <c r="MO383" s="266"/>
      <c r="MP383" s="266"/>
      <c r="MQ383" s="266"/>
      <c r="MR383" s="266"/>
      <c r="MS383" s="266"/>
      <c r="MT383" s="266"/>
      <c r="MU383" s="266"/>
      <c r="MV383" s="266"/>
      <c r="MW383" s="266"/>
      <c r="MX383" s="266"/>
      <c r="MY383" s="266"/>
      <c r="MZ383" s="266"/>
      <c r="NA383" s="266"/>
      <c r="NB383" s="266"/>
      <c r="NC383" s="266"/>
      <c r="ND383" s="266"/>
      <c r="NE383" s="266"/>
      <c r="NF383" s="266"/>
      <c r="NG383" s="266"/>
      <c r="NH383" s="266"/>
      <c r="NI383" s="266"/>
      <c r="NJ383" s="266"/>
      <c r="NK383" s="266"/>
      <c r="NL383" s="266"/>
      <c r="NM383" s="266"/>
      <c r="NN383" s="266"/>
      <c r="NO383" s="266"/>
      <c r="NP383" s="266"/>
      <c r="NQ383" s="266"/>
      <c r="NR383" s="266"/>
      <c r="NS383" s="266"/>
      <c r="NT383" s="266"/>
      <c r="NU383" s="266"/>
      <c r="NV383" s="266"/>
      <c r="NW383" s="266"/>
      <c r="NX383" s="266"/>
      <c r="NY383" s="266"/>
      <c r="NZ383" s="266"/>
      <c r="OA383" s="266"/>
      <c r="OB383" s="266"/>
      <c r="OC383" s="266"/>
      <c r="OD383" s="266"/>
      <c r="OE383" s="266"/>
      <c r="OF383" s="266"/>
      <c r="OG383" s="266"/>
      <c r="OH383" s="266"/>
      <c r="OI383" s="266"/>
      <c r="OJ383" s="266"/>
      <c r="OK383" s="266"/>
      <c r="OL383" s="266"/>
      <c r="OM383" s="266"/>
      <c r="ON383" s="267"/>
    </row>
    <row r="384" spans="1:404">
      <c r="A384" s="261">
        <v>759</v>
      </c>
      <c r="B384" s="265">
        <v>1.5388000000000001E-2</v>
      </c>
      <c r="C384" s="265">
        <v>1.2978999999999999E-2</v>
      </c>
      <c r="D384" s="265">
        <v>1.1743E-2</v>
      </c>
      <c r="E384" s="265">
        <v>1.1427E-2</v>
      </c>
      <c r="F384" s="265">
        <v>1.5063999999999999E-2</v>
      </c>
      <c r="G384" s="265">
        <v>1.1715E-2</v>
      </c>
      <c r="H384" s="265">
        <v>3.3258000000000003E-2</v>
      </c>
      <c r="I384" s="265">
        <v>7.0321999999999996E-2</v>
      </c>
      <c r="J384" s="265">
        <v>6.2660999999999994E-2</v>
      </c>
      <c r="K384" s="265">
        <v>2.7414000000000002E-3</v>
      </c>
      <c r="L384" s="265">
        <v>4.1733999999999999E-3</v>
      </c>
      <c r="M384" s="265">
        <v>2.9474000000000002E-3</v>
      </c>
      <c r="N384" s="265">
        <v>2.9235000000000001E-2</v>
      </c>
      <c r="O384" s="265">
        <v>2.7883999999999999E-2</v>
      </c>
      <c r="P384" s="265">
        <v>6.5138000000000001E-2</v>
      </c>
      <c r="Q384" s="265">
        <v>4.5862E-2</v>
      </c>
      <c r="R384" s="265">
        <v>7.8518000000000004E-2</v>
      </c>
      <c r="S384" s="265">
        <v>5.9993999999999999E-2</v>
      </c>
      <c r="T384" s="265">
        <v>3.0349999999999999E-2</v>
      </c>
      <c r="U384" s="265">
        <v>1.0734E-2</v>
      </c>
      <c r="V384" s="265">
        <v>2.5566999999999999E-2</v>
      </c>
      <c r="W384" s="265">
        <v>8.2158000000000005E-3</v>
      </c>
      <c r="X384" s="265">
        <v>6.9534000000000002E-3</v>
      </c>
      <c r="Y384" s="265">
        <v>9.4600000000000001E-4</v>
      </c>
      <c r="Z384" s="265">
        <v>3.1260000000000001E-4</v>
      </c>
      <c r="AA384" s="265">
        <v>1.3799000000000001E-2</v>
      </c>
      <c r="AB384" s="265">
        <v>9.6647999999999994E-3</v>
      </c>
      <c r="AC384" s="265">
        <v>5.5534E-2</v>
      </c>
      <c r="AD384" s="265">
        <v>3.7039999999999997E-2</v>
      </c>
      <c r="AE384" s="265">
        <v>7.0660000000000004E-4</v>
      </c>
      <c r="AF384" s="265">
        <v>1.2417999999999999E-3</v>
      </c>
      <c r="AG384" s="265">
        <v>6.5703999999999999E-2</v>
      </c>
      <c r="AH384" s="265">
        <v>0</v>
      </c>
      <c r="AI384" s="265">
        <v>1.4899999999999999E-4</v>
      </c>
      <c r="AJ384" s="265">
        <v>6.5240000000000003E-4</v>
      </c>
      <c r="AK384" s="265">
        <v>7.64E-5</v>
      </c>
      <c r="AL384" s="265">
        <v>1.6508E-3</v>
      </c>
      <c r="AM384" s="265">
        <v>6.3940000000000004E-4</v>
      </c>
      <c r="AN384" s="265">
        <v>1.3822000000000001E-3</v>
      </c>
      <c r="AO384" s="265">
        <v>9.9400000000000004E-5</v>
      </c>
      <c r="AP384" s="265">
        <v>0</v>
      </c>
      <c r="AQ384" s="265">
        <v>0</v>
      </c>
      <c r="AR384" s="265">
        <v>2.8963999999999999E-3</v>
      </c>
      <c r="AS384" s="265">
        <v>0</v>
      </c>
      <c r="AT384" s="265">
        <v>2.3712E-3</v>
      </c>
      <c r="AU384" s="265">
        <v>6.4333999999999997E-3</v>
      </c>
      <c r="AV384" s="265">
        <v>5.3537999999999997E-3</v>
      </c>
      <c r="AW384" s="265">
        <v>0</v>
      </c>
      <c r="AX384" s="265">
        <v>0</v>
      </c>
      <c r="AY384" s="265">
        <v>0</v>
      </c>
      <c r="AZ384" s="265">
        <v>0</v>
      </c>
      <c r="BA384" s="265">
        <v>4.3007999999999996E-3</v>
      </c>
      <c r="BB384" s="265">
        <v>4.3007999999999996E-3</v>
      </c>
      <c r="BC384" s="265">
        <v>4.2972000000000002E-3</v>
      </c>
      <c r="BD384" s="265">
        <v>4.3007999999999996E-3</v>
      </c>
      <c r="BE384" s="265">
        <v>3.3459999999999997E-2</v>
      </c>
      <c r="BF384" s="265">
        <v>2.9686000000000001E-2</v>
      </c>
      <c r="BG384" s="265">
        <v>0.13997999999999999</v>
      </c>
      <c r="BH384" s="265">
        <v>0.13915</v>
      </c>
      <c r="BI384" s="265">
        <v>0.34609000000000001</v>
      </c>
      <c r="BJ384" s="265">
        <v>0.31452000000000002</v>
      </c>
      <c r="BK384" s="265">
        <v>8.0518999999999993E-2</v>
      </c>
      <c r="BL384" s="265">
        <v>0.15717999999999999</v>
      </c>
      <c r="BM384" s="265">
        <v>9.7560999999999995E-2</v>
      </c>
      <c r="BN384" s="265">
        <v>0.18743000000000001</v>
      </c>
      <c r="BO384" s="265">
        <v>0.23429</v>
      </c>
      <c r="BP384" s="265">
        <v>1.5820000000000001E-2</v>
      </c>
      <c r="BQ384" s="265">
        <v>0.12103</v>
      </c>
      <c r="BR384" s="265">
        <v>0.18328</v>
      </c>
      <c r="BS384" s="265">
        <v>0.12333</v>
      </c>
      <c r="BT384" s="265">
        <v>0.17150000000000001</v>
      </c>
      <c r="BU384" s="265">
        <v>7.5075999999999997E-3</v>
      </c>
      <c r="BV384" s="265">
        <v>3.4332E-3</v>
      </c>
      <c r="BW384" s="265">
        <v>1.3521999999999999E-2</v>
      </c>
      <c r="BX384" s="265">
        <v>6.9562000000000001E-3</v>
      </c>
      <c r="BY384" s="265">
        <v>0.97172999999999998</v>
      </c>
      <c r="BZ384" s="265">
        <v>0.96114999999999995</v>
      </c>
      <c r="CA384" s="265">
        <v>0.90800000000000003</v>
      </c>
      <c r="CB384" s="265">
        <v>0.99997999999999998</v>
      </c>
      <c r="CC384" s="265">
        <v>0.90063000000000004</v>
      </c>
      <c r="CD384" s="265">
        <v>0.96557999999999999</v>
      </c>
      <c r="CE384" s="265">
        <v>0.90612999999999999</v>
      </c>
      <c r="CF384" s="265">
        <v>0.97326000000000001</v>
      </c>
      <c r="CG384" s="265">
        <v>0.71599000000000002</v>
      </c>
      <c r="CH384" s="265">
        <v>0.94276000000000004</v>
      </c>
      <c r="CI384" s="265">
        <v>0.95757000000000003</v>
      </c>
      <c r="CJ384" s="265">
        <v>0.95443</v>
      </c>
      <c r="CK384" s="265">
        <v>0.79047999999999996</v>
      </c>
      <c r="CL384" s="265">
        <v>0.99605999999999995</v>
      </c>
      <c r="CM384" s="265">
        <v>1.2404E-2</v>
      </c>
      <c r="CN384" s="265">
        <v>0</v>
      </c>
      <c r="CO384" s="265">
        <v>1.5280999999999999E-2</v>
      </c>
      <c r="CP384" s="265">
        <v>8.9777999999999993E-3</v>
      </c>
      <c r="CQ384" s="265">
        <v>8.5509999999999996E-3</v>
      </c>
      <c r="CR384" s="265">
        <v>2E-3</v>
      </c>
      <c r="CS384" s="265">
        <v>0</v>
      </c>
      <c r="CT384" s="265">
        <v>8.2471999999999997E-3</v>
      </c>
      <c r="CU384" s="265">
        <v>0.01</v>
      </c>
      <c r="CV384" s="265">
        <v>1.4822E-2</v>
      </c>
      <c r="CW384" s="265">
        <v>1.0101000000000001E-2</v>
      </c>
      <c r="CX384" s="265">
        <v>1.0309E-2</v>
      </c>
      <c r="CY384" s="265">
        <v>1.0309E-2</v>
      </c>
      <c r="CZ384" s="265">
        <v>2.6835000000000001E-2</v>
      </c>
      <c r="DA384" s="265">
        <v>1.0090999999999999E-2</v>
      </c>
      <c r="DB384" s="265">
        <v>0</v>
      </c>
      <c r="DC384" s="265">
        <v>0</v>
      </c>
      <c r="DD384" s="265">
        <v>0</v>
      </c>
      <c r="DE384" s="265">
        <v>0</v>
      </c>
      <c r="DF384" s="265">
        <v>6.3999999999999997E-5</v>
      </c>
      <c r="DG384" s="265">
        <v>1.022E-4</v>
      </c>
      <c r="DH384" s="265">
        <v>1.0377000000000001E-2</v>
      </c>
      <c r="DI384" s="265">
        <v>0</v>
      </c>
      <c r="DJ384" s="265">
        <v>0</v>
      </c>
      <c r="DK384" s="265">
        <v>0</v>
      </c>
      <c r="DL384" s="265">
        <v>0</v>
      </c>
      <c r="DM384" s="265">
        <v>1.7239999999999999E-4</v>
      </c>
      <c r="DN384" s="265">
        <v>0</v>
      </c>
      <c r="DO384" s="265">
        <v>0</v>
      </c>
      <c r="DP384" s="265">
        <v>0</v>
      </c>
      <c r="DQ384" s="265">
        <v>0</v>
      </c>
      <c r="DR384" s="265">
        <v>4.5360000000000001E-3</v>
      </c>
      <c r="DS384" s="265">
        <v>3.5339999999999998E-3</v>
      </c>
      <c r="DT384" s="265">
        <v>3.3700000000000002E-3</v>
      </c>
      <c r="DU384" s="265">
        <v>0</v>
      </c>
      <c r="DV384" s="265">
        <v>0</v>
      </c>
      <c r="DW384" s="265">
        <v>0</v>
      </c>
      <c r="DX384" s="265">
        <v>2.4650000000000002E-3</v>
      </c>
      <c r="DY384" s="265">
        <v>2.9382000000000002E-3</v>
      </c>
      <c r="DZ384" s="265">
        <v>0</v>
      </c>
      <c r="EA384" s="265">
        <v>0</v>
      </c>
      <c r="EB384" s="265">
        <v>0</v>
      </c>
      <c r="EC384" s="265">
        <v>0</v>
      </c>
      <c r="ED384" s="265">
        <v>0</v>
      </c>
      <c r="EE384" s="265">
        <v>0</v>
      </c>
      <c r="EF384" s="265">
        <v>2.6351999999999999E-3</v>
      </c>
      <c r="EG384" s="265">
        <v>0</v>
      </c>
      <c r="EH384" s="265">
        <v>0</v>
      </c>
      <c r="EI384" s="265">
        <v>1.0204E-2</v>
      </c>
      <c r="EJ384" s="265">
        <v>1.0309E-2</v>
      </c>
      <c r="EK384" s="265">
        <v>0</v>
      </c>
      <c r="EL384" s="265">
        <v>0</v>
      </c>
      <c r="EM384" s="265">
        <v>0</v>
      </c>
      <c r="EN384" s="265">
        <v>0</v>
      </c>
      <c r="EO384" s="265">
        <v>1.4742999999999999E-2</v>
      </c>
      <c r="EP384" s="265">
        <v>8.8415999999999998E-3</v>
      </c>
      <c r="EQ384" s="265">
        <v>7.1500000000000003E-4</v>
      </c>
      <c r="ER384" s="265">
        <v>6.5340000000000005E-4</v>
      </c>
      <c r="ES384" s="265">
        <v>4.7439999999999998E-4</v>
      </c>
      <c r="ET384" s="265">
        <v>6.9340000000000005E-4</v>
      </c>
      <c r="EU384" s="265">
        <v>6.5340000000000005E-4</v>
      </c>
      <c r="EV384" s="265">
        <v>6.6540000000000002E-4</v>
      </c>
      <c r="EW384" s="265">
        <v>5.4060000000000002E-4</v>
      </c>
      <c r="EX384" s="265">
        <v>5.9500000000000004E-4</v>
      </c>
      <c r="EY384" s="265">
        <v>5.4060000000000002E-4</v>
      </c>
      <c r="EZ384" s="265">
        <v>9.5709999999999996E-3</v>
      </c>
      <c r="FA384" s="265">
        <v>7.1520000000000004E-4</v>
      </c>
      <c r="FB384" s="265">
        <v>6.7060000000000004E-4</v>
      </c>
      <c r="FC384" s="265">
        <v>6.5620000000000001E-4</v>
      </c>
      <c r="FD384" s="265">
        <v>7.4379999999999997E-4</v>
      </c>
      <c r="FE384" s="265">
        <v>6.2480000000000001E-4</v>
      </c>
      <c r="FF384" s="265">
        <v>6.8579999999999997E-4</v>
      </c>
      <c r="FG384" s="265">
        <v>7.3300000000000004E-4</v>
      </c>
      <c r="FH384" s="265">
        <v>5.9179999999999996E-4</v>
      </c>
      <c r="FI384" s="265">
        <v>6.2940000000000001E-4</v>
      </c>
      <c r="FJ384" s="265">
        <v>0</v>
      </c>
      <c r="FK384" s="265">
        <v>0</v>
      </c>
      <c r="FL384" s="265">
        <v>3.6416E-3</v>
      </c>
      <c r="FM384" s="265">
        <v>4.1922000000000001E-3</v>
      </c>
      <c r="FN384" s="265">
        <v>3.6957999999999998E-2</v>
      </c>
      <c r="FO384" s="265">
        <v>8.2000000000000003E-2</v>
      </c>
      <c r="FP384" s="265">
        <v>1.2841E-2</v>
      </c>
      <c r="FQ384" s="265">
        <v>5.3311999999999998E-2</v>
      </c>
      <c r="FR384" s="265">
        <v>3.0053E-2</v>
      </c>
      <c r="FS384" s="265">
        <v>3.2872999999999999E-2</v>
      </c>
      <c r="FT384" s="265">
        <v>8.6232000000000003E-2</v>
      </c>
      <c r="FU384" s="265">
        <v>8.2771999999999998E-2</v>
      </c>
      <c r="FV384" s="265">
        <v>4.1199E-2</v>
      </c>
      <c r="FW384" s="265">
        <v>1.6580999999999999E-2</v>
      </c>
      <c r="FX384" s="265">
        <v>5.8341999999999998E-2</v>
      </c>
      <c r="FY384" s="265">
        <v>1.4999999999999999E-2</v>
      </c>
      <c r="FZ384" s="265">
        <v>1.6580999999999999E-2</v>
      </c>
      <c r="GA384" s="265">
        <v>5.1396999999999998E-2</v>
      </c>
      <c r="GB384" s="265">
        <v>2.8569000000000001E-2</v>
      </c>
      <c r="GC384" s="265">
        <v>2.4337000000000001E-2</v>
      </c>
      <c r="GD384" s="265">
        <v>8.3575999999999998E-2</v>
      </c>
      <c r="GE384" s="265">
        <v>4.2585999999999999E-2</v>
      </c>
      <c r="GF384" s="265">
        <v>5.7306999999999997E-2</v>
      </c>
      <c r="GG384" s="265">
        <v>2.5037E-2</v>
      </c>
      <c r="GH384" s="265">
        <v>3.0380999999999998E-2</v>
      </c>
      <c r="GI384" s="265">
        <v>2.3859999999999999E-2</v>
      </c>
      <c r="GJ384" s="265">
        <v>7.3100999999999999E-2</v>
      </c>
      <c r="GK384" s="265">
        <v>7.6769000000000004E-2</v>
      </c>
      <c r="GL384" s="265">
        <v>4.1322999999999999E-2</v>
      </c>
      <c r="GM384" s="265">
        <v>6.4824999999999994E-2</v>
      </c>
      <c r="GN384" s="265">
        <v>4.2118000000000003E-2</v>
      </c>
      <c r="GO384" s="265">
        <v>8.2475999999999994E-2</v>
      </c>
      <c r="GP384" s="265">
        <v>5.2825999999999998E-2</v>
      </c>
      <c r="GQ384" s="265">
        <v>5.4868E-2</v>
      </c>
      <c r="GR384" s="265">
        <v>5.3788999999999997E-2</v>
      </c>
      <c r="GS384" s="265">
        <v>5.6411000000000003E-2</v>
      </c>
      <c r="GT384" s="265">
        <v>5.3317000000000003E-2</v>
      </c>
      <c r="GU384" s="265">
        <v>5.4768999999999998E-2</v>
      </c>
      <c r="GV384" s="265">
        <v>5.4545000000000003E-2</v>
      </c>
      <c r="GW384" s="265">
        <v>3.9315000000000003E-2</v>
      </c>
      <c r="GX384" s="265">
        <v>6.9636000000000003E-2</v>
      </c>
      <c r="GY384" s="265">
        <v>1.6253E-2</v>
      </c>
      <c r="GZ384" s="265">
        <v>1.2343E-2</v>
      </c>
      <c r="HA384" s="265">
        <v>6.8366999999999997E-2</v>
      </c>
      <c r="HB384" s="265">
        <v>6.8043000000000006E-2</v>
      </c>
      <c r="HC384" s="265">
        <v>6.225E-2</v>
      </c>
      <c r="HD384" s="265">
        <v>3.7664999999999997E-2</v>
      </c>
      <c r="HE384" s="265">
        <v>6.9820999999999994E-2</v>
      </c>
      <c r="HF384" s="265">
        <v>3.1834000000000001E-2</v>
      </c>
      <c r="HG384" s="265">
        <v>6.9807999999999995E-2</v>
      </c>
      <c r="HH384" s="265">
        <v>6.9541000000000006E-2</v>
      </c>
      <c r="HI384" s="265">
        <v>6.9404999999999994E-2</v>
      </c>
      <c r="HJ384" s="265">
        <v>4.2207000000000001E-2</v>
      </c>
      <c r="HK384" s="265">
        <v>9.2493000000000006E-2</v>
      </c>
      <c r="HL384" s="265">
        <v>7.5121999999999994E-2</v>
      </c>
      <c r="HM384" s="265">
        <v>5.5455999999999998E-2</v>
      </c>
      <c r="HN384" s="265">
        <v>5.5392999999999998E-2</v>
      </c>
      <c r="HO384" s="265">
        <v>5.6589E-2</v>
      </c>
      <c r="HP384" s="265">
        <v>5.9420000000000001E-2</v>
      </c>
      <c r="HQ384" s="265">
        <v>3.8053999999999998E-2</v>
      </c>
      <c r="HR384" s="265">
        <v>3.3283E-2</v>
      </c>
      <c r="HS384" s="265">
        <v>4.3649E-2</v>
      </c>
      <c r="HT384" s="265">
        <v>4.2539E-2</v>
      </c>
      <c r="HU384" s="265">
        <v>3.7267000000000002E-2</v>
      </c>
      <c r="HV384" s="265">
        <v>5.1612999999999999E-2</v>
      </c>
      <c r="HW384" s="265">
        <v>2.0598999999999999E-2</v>
      </c>
      <c r="HX384" s="265">
        <v>3.2382000000000001E-2</v>
      </c>
      <c r="HY384" s="265">
        <v>1.9727999999999999E-2</v>
      </c>
      <c r="HZ384" s="265">
        <v>4.7499E-2</v>
      </c>
      <c r="IA384" s="265">
        <v>5.0189999999999999E-2</v>
      </c>
      <c r="IB384" s="265">
        <v>5.2181999999999999E-2</v>
      </c>
      <c r="IC384" s="265">
        <v>5.0948E-2</v>
      </c>
      <c r="ID384" s="265">
        <v>5.2061999999999997E-2</v>
      </c>
      <c r="IE384" s="265">
        <v>4.6948999999999998E-2</v>
      </c>
      <c r="IF384" s="265">
        <v>5.8915000000000002E-2</v>
      </c>
      <c r="IG384" s="265">
        <v>6.0229999999999999E-2</v>
      </c>
      <c r="IH384" s="265">
        <v>6.9619E-2</v>
      </c>
      <c r="II384" s="265">
        <v>3.5208999999999997E-2</v>
      </c>
      <c r="IJ384" s="265">
        <v>3.0304000000000001E-2</v>
      </c>
      <c r="IK384" s="265">
        <v>3.2224999999999997E-2</v>
      </c>
      <c r="IL384" s="265">
        <v>6.1402999999999999E-2</v>
      </c>
      <c r="IM384" s="265">
        <v>4.0052999999999998E-2</v>
      </c>
      <c r="IN384" s="265">
        <v>2.9846000000000001E-2</v>
      </c>
      <c r="IO384" s="265">
        <v>4.8278000000000001E-3</v>
      </c>
      <c r="IP384" s="265">
        <v>6.2102999999999998E-2</v>
      </c>
      <c r="IQ384" s="265">
        <v>5.2968000000000001E-2</v>
      </c>
      <c r="IR384" s="265">
        <v>2.8353E-2</v>
      </c>
      <c r="IS384" s="265">
        <v>7.5514999999999999E-2</v>
      </c>
      <c r="IT384" s="265">
        <v>2.3154000000000001E-2</v>
      </c>
      <c r="IU384" s="265">
        <v>5.8337E-2</v>
      </c>
      <c r="IV384" s="265">
        <v>8.6664000000000005E-2</v>
      </c>
      <c r="IW384" s="265">
        <v>4.1896999999999997E-2</v>
      </c>
      <c r="IX384" s="265">
        <v>6.8323999999999996E-2</v>
      </c>
      <c r="IY384" s="265">
        <v>3.4750000000000003E-2</v>
      </c>
      <c r="IZ384" s="265">
        <v>3.4687000000000003E-2</v>
      </c>
      <c r="JA384" s="265">
        <v>3.5011E-2</v>
      </c>
      <c r="JB384" s="265">
        <v>3.3863999999999998E-2</v>
      </c>
      <c r="JC384" s="265">
        <v>3.9820000000000001E-2</v>
      </c>
      <c r="JD384" s="265">
        <v>3.8679999999999999E-2</v>
      </c>
      <c r="JE384" s="265">
        <v>6.7583000000000004E-2</v>
      </c>
      <c r="JF384" s="265">
        <v>1.8013999999999999E-2</v>
      </c>
      <c r="JG384" s="265">
        <v>5.2453E-2</v>
      </c>
      <c r="JH384" s="265">
        <v>3.8684999999999997E-2</v>
      </c>
      <c r="JI384" s="265">
        <v>3.3812000000000002E-2</v>
      </c>
      <c r="JJ384" s="265">
        <v>3.5224999999999999E-2</v>
      </c>
      <c r="JK384" s="265">
        <v>4.5927000000000003E-2</v>
      </c>
      <c r="JL384" s="265">
        <v>4.6991999999999999E-2</v>
      </c>
      <c r="JM384" s="265">
        <v>7.9200999999999994E-2</v>
      </c>
      <c r="JN384" s="265">
        <v>4.8542000000000002E-2</v>
      </c>
      <c r="JO384" s="265">
        <v>5.3217E-2</v>
      </c>
      <c r="JP384" s="265">
        <v>1.6015999999999999E-2</v>
      </c>
      <c r="JQ384" s="265">
        <v>5.3044000000000001E-2</v>
      </c>
      <c r="JR384" s="265">
        <v>3.2840000000000001E-2</v>
      </c>
      <c r="JS384" s="265">
        <v>3.7485999999999998E-2</v>
      </c>
      <c r="JT384" s="265">
        <v>1.2137E-2</v>
      </c>
      <c r="JU384" s="265">
        <v>4.2736999999999997E-2</v>
      </c>
      <c r="JV384" s="265">
        <v>3.8908999999999999E-2</v>
      </c>
      <c r="JW384" s="265">
        <v>5.1573000000000001E-2</v>
      </c>
      <c r="JX384" s="265">
        <v>5.4401999999999999E-2</v>
      </c>
      <c r="JY384" s="265">
        <v>5.2735999999999998E-2</v>
      </c>
      <c r="JZ384" s="265">
        <v>2.9028000000000002E-2</v>
      </c>
      <c r="KA384" s="265">
        <v>7.5533000000000003E-2</v>
      </c>
      <c r="KB384" s="265">
        <v>0.11101999999999999</v>
      </c>
      <c r="KC384" s="265">
        <v>1.6463999999999999E-2</v>
      </c>
      <c r="KD384" s="265">
        <v>1.2141000000000001E-2</v>
      </c>
      <c r="KE384" s="265">
        <v>1.2886E-2</v>
      </c>
      <c r="KF384" s="265">
        <v>1.4057999999999999E-2</v>
      </c>
      <c r="KG384" s="265">
        <v>1.3549E-2</v>
      </c>
      <c r="KH384" s="265">
        <v>7.1124999999999994E-2</v>
      </c>
      <c r="KI384" s="265">
        <v>3.6644000000000003E-2</v>
      </c>
      <c r="KJ384" s="265">
        <v>3.5758999999999999E-2</v>
      </c>
      <c r="KK384" s="265">
        <v>9.7156999999999993E-2</v>
      </c>
      <c r="KL384" s="265">
        <v>7.5873999999999997E-2</v>
      </c>
      <c r="KM384" s="265">
        <v>0.58001999999999998</v>
      </c>
      <c r="KN384" s="265">
        <v>0.52522000000000002</v>
      </c>
      <c r="KO384" s="265">
        <v>0.46512999999999999</v>
      </c>
      <c r="KP384" s="265">
        <v>3.2595757856091088E-3</v>
      </c>
      <c r="KQ384" s="265">
        <v>0.36664000000000002</v>
      </c>
      <c r="KR384" s="265">
        <v>0.33266000000000001</v>
      </c>
      <c r="KS384" s="265">
        <v>0.30614999999999998</v>
      </c>
      <c r="KT384" s="265">
        <v>0.6910925376265239</v>
      </c>
      <c r="KU384" s="265">
        <v>0.88805000000000001</v>
      </c>
      <c r="KV384" s="265">
        <v>0.93442999999999998</v>
      </c>
      <c r="KW384" s="265">
        <v>0.9486</v>
      </c>
      <c r="KX384" s="265">
        <v>0.96655999999999997</v>
      </c>
      <c r="KY384" s="265">
        <v>0.98997000000000002</v>
      </c>
      <c r="KZ384" s="265">
        <v>0.99485000000000001</v>
      </c>
      <c r="LA384" s="265">
        <v>0.94047999999999998</v>
      </c>
      <c r="LB384" s="265">
        <v>0.85323000000000004</v>
      </c>
      <c r="LC384" s="265">
        <v>1</v>
      </c>
      <c r="LD384" s="265">
        <v>0</v>
      </c>
      <c r="LE384" s="265">
        <v>0</v>
      </c>
      <c r="LF384" s="265">
        <v>0</v>
      </c>
      <c r="LG384" s="265">
        <v>0</v>
      </c>
      <c r="LH384" s="431">
        <v>5.5933291150722653E-5</v>
      </c>
      <c r="LI384" s="431">
        <v>2.4241511709988117E-5</v>
      </c>
      <c r="LJ384" s="431">
        <v>1.1866058230225462E-5</v>
      </c>
      <c r="LK384" s="431">
        <v>0</v>
      </c>
      <c r="LL384" s="431">
        <v>1.8602435147840879E-6</v>
      </c>
      <c r="LM384" s="431">
        <v>0</v>
      </c>
      <c r="LN384" s="431">
        <v>2.0708701413241215E-5</v>
      </c>
      <c r="LO384" s="431">
        <v>0</v>
      </c>
      <c r="LP384" s="431">
        <v>0</v>
      </c>
      <c r="LQ384" s="431">
        <v>0</v>
      </c>
      <c r="LR384" s="431">
        <v>2.0094323190278374E-5</v>
      </c>
      <c r="LS384" s="431">
        <v>2.3711629182798788E-5</v>
      </c>
      <c r="LT384" s="431">
        <v>2.1489257051143795E-5</v>
      </c>
      <c r="LU384" s="431">
        <v>0</v>
      </c>
      <c r="LV384" s="431">
        <v>0</v>
      </c>
      <c r="LW384" s="431">
        <v>0</v>
      </c>
      <c r="LX384" s="431">
        <v>8.4139664977556095E-6</v>
      </c>
      <c r="LY384" s="431">
        <v>0</v>
      </c>
      <c r="LZ384" s="431">
        <v>6.6258464357815683E-5</v>
      </c>
      <c r="MA384" s="431">
        <v>3.3699063351377845E-5</v>
      </c>
      <c r="MB384" s="431">
        <v>2.4337661670870148E-5</v>
      </c>
      <c r="MC384" s="431">
        <v>8.9561508502811193E-6</v>
      </c>
      <c r="MD384" s="431">
        <v>9.5779923867667094E-6</v>
      </c>
      <c r="ME384" s="431">
        <v>4.2987725464627147E-5</v>
      </c>
      <c r="MF384" s="431">
        <v>7.1722056418366265E-6</v>
      </c>
      <c r="MG384" s="431">
        <v>3.6719138734042645E-5</v>
      </c>
      <c r="MH384" s="266"/>
      <c r="MI384" s="266"/>
      <c r="MJ384" s="266"/>
      <c r="MK384" s="266"/>
      <c r="ML384" s="266"/>
      <c r="MM384" s="266"/>
      <c r="MN384" s="266"/>
      <c r="MO384" s="266"/>
      <c r="MP384" s="266"/>
      <c r="MQ384" s="266"/>
      <c r="MR384" s="266"/>
      <c r="MS384" s="266"/>
      <c r="MT384" s="266"/>
      <c r="MU384" s="266"/>
      <c r="MV384" s="266"/>
      <c r="MW384" s="266"/>
      <c r="MX384" s="266"/>
      <c r="MY384" s="266"/>
      <c r="MZ384" s="266"/>
      <c r="NA384" s="266"/>
      <c r="NB384" s="266"/>
      <c r="NC384" s="266"/>
      <c r="ND384" s="266"/>
      <c r="NE384" s="266"/>
      <c r="NF384" s="266"/>
      <c r="NG384" s="266"/>
      <c r="NH384" s="266"/>
      <c r="NI384" s="266"/>
      <c r="NJ384" s="266"/>
      <c r="NK384" s="266"/>
      <c r="NL384" s="266"/>
      <c r="NM384" s="266"/>
      <c r="NN384" s="266"/>
      <c r="NO384" s="266"/>
      <c r="NP384" s="266"/>
      <c r="NQ384" s="266"/>
      <c r="NR384" s="266"/>
      <c r="NS384" s="266"/>
      <c r="NT384" s="266"/>
      <c r="NU384" s="266"/>
      <c r="NV384" s="266"/>
      <c r="NW384" s="266"/>
      <c r="NX384" s="266"/>
      <c r="NY384" s="266"/>
      <c r="NZ384" s="266"/>
      <c r="OA384" s="266"/>
      <c r="OB384" s="266"/>
      <c r="OC384" s="266"/>
      <c r="OD384" s="266"/>
      <c r="OE384" s="266"/>
      <c r="OF384" s="266"/>
      <c r="OG384" s="266"/>
      <c r="OH384" s="266"/>
      <c r="OI384" s="266"/>
      <c r="OJ384" s="266"/>
      <c r="OK384" s="266"/>
      <c r="OL384" s="266"/>
      <c r="OM384" s="266"/>
      <c r="ON384" s="267"/>
    </row>
    <row r="385" spans="1:404">
      <c r="A385" s="261">
        <v>760</v>
      </c>
      <c r="B385" s="265">
        <v>1.5571E-2</v>
      </c>
      <c r="C385" s="265">
        <v>1.315E-2</v>
      </c>
      <c r="D385" s="265">
        <v>1.1931000000000001E-2</v>
      </c>
      <c r="E385" s="265">
        <v>1.1559E-2</v>
      </c>
      <c r="F385" s="265">
        <v>1.5211000000000001E-2</v>
      </c>
      <c r="G385" s="265">
        <v>1.196E-2</v>
      </c>
      <c r="H385" s="265">
        <v>3.2849999999999997E-2</v>
      </c>
      <c r="I385" s="265">
        <v>6.9500999999999993E-2</v>
      </c>
      <c r="J385" s="265">
        <v>6.1925000000000001E-2</v>
      </c>
      <c r="K385" s="265">
        <v>2.8500000000000001E-3</v>
      </c>
      <c r="L385" s="265">
        <v>4.3930000000000002E-3</v>
      </c>
      <c r="M385" s="265">
        <v>3.0639999999999999E-3</v>
      </c>
      <c r="N385" s="265">
        <v>2.8628000000000001E-2</v>
      </c>
      <c r="O385" s="265">
        <v>2.894E-2</v>
      </c>
      <c r="P385" s="265">
        <v>7.8730999999999995E-2</v>
      </c>
      <c r="Q385" s="265">
        <v>5.5382000000000001E-2</v>
      </c>
      <c r="R385" s="265">
        <v>9.4117000000000006E-2</v>
      </c>
      <c r="S385" s="265">
        <v>5.6194000000000001E-2</v>
      </c>
      <c r="T385" s="265">
        <v>3.0695E-2</v>
      </c>
      <c r="U385" s="265">
        <v>0</v>
      </c>
      <c r="V385" s="265">
        <v>2.6252999999999999E-2</v>
      </c>
      <c r="W385" s="265">
        <v>7.8609999999999999E-3</v>
      </c>
      <c r="X385" s="265">
        <v>6.8170000000000001E-3</v>
      </c>
      <c r="Y385" s="265">
        <v>0</v>
      </c>
      <c r="Z385" s="265">
        <v>0</v>
      </c>
      <c r="AA385" s="265">
        <v>1.3184E-2</v>
      </c>
      <c r="AB385" s="265">
        <v>9.2479999999999993E-3</v>
      </c>
      <c r="AC385" s="265">
        <v>5.3801000000000002E-2</v>
      </c>
      <c r="AD385" s="265">
        <v>3.6135E-2</v>
      </c>
      <c r="AE385" s="265">
        <v>0</v>
      </c>
      <c r="AF385" s="265">
        <v>0</v>
      </c>
      <c r="AG385" s="265">
        <v>7.1682999999999997E-2</v>
      </c>
      <c r="AH385" s="265">
        <v>0</v>
      </c>
      <c r="AI385" s="265">
        <v>0</v>
      </c>
      <c r="AJ385" s="265">
        <v>0</v>
      </c>
      <c r="AK385" s="265">
        <v>0</v>
      </c>
      <c r="AL385" s="265">
        <v>1.542E-3</v>
      </c>
      <c r="AM385" s="265">
        <v>0</v>
      </c>
      <c r="AN385" s="265">
        <v>1.284E-3</v>
      </c>
      <c r="AO385" s="265">
        <v>0</v>
      </c>
      <c r="AP385" s="265">
        <v>0</v>
      </c>
      <c r="AQ385" s="265">
        <v>0</v>
      </c>
      <c r="AR385" s="265">
        <v>3.1389999999999999E-3</v>
      </c>
      <c r="AS385" s="265">
        <v>0</v>
      </c>
      <c r="AT385" s="265">
        <v>2.5969999999999999E-3</v>
      </c>
      <c r="AU385" s="265">
        <v>6.2779999999999997E-3</v>
      </c>
      <c r="AV385" s="265">
        <v>5.2259999999999997E-3</v>
      </c>
      <c r="AW385" s="265">
        <v>0</v>
      </c>
      <c r="AX385" s="265">
        <v>0</v>
      </c>
      <c r="AY385" s="265">
        <v>0</v>
      </c>
      <c r="AZ385" s="265">
        <v>0</v>
      </c>
      <c r="BA385" s="265">
        <v>4.6610000000000002E-3</v>
      </c>
      <c r="BB385" s="265">
        <v>4.6610000000000002E-3</v>
      </c>
      <c r="BC385" s="265">
        <v>4.6569999999999997E-3</v>
      </c>
      <c r="BD385" s="265">
        <v>4.6610000000000002E-3</v>
      </c>
      <c r="BE385" s="265">
        <v>3.4313999999999997E-2</v>
      </c>
      <c r="BF385" s="265">
        <v>3.0341E-2</v>
      </c>
      <c r="BG385" s="265">
        <v>0.13933000000000001</v>
      </c>
      <c r="BH385" s="265">
        <v>0.13897000000000001</v>
      </c>
      <c r="BI385" s="265">
        <v>0.34522999999999998</v>
      </c>
      <c r="BJ385" s="265">
        <v>0.31409999999999999</v>
      </c>
      <c r="BK385" s="265">
        <v>7.7922000000000005E-2</v>
      </c>
      <c r="BL385" s="265">
        <v>0.15876999999999999</v>
      </c>
      <c r="BM385" s="265">
        <v>9.7560999999999995E-2</v>
      </c>
      <c r="BN385" s="265">
        <v>0.18317</v>
      </c>
      <c r="BO385" s="265">
        <v>0.21429000000000001</v>
      </c>
      <c r="BP385" s="265">
        <v>1.6018000000000001E-2</v>
      </c>
      <c r="BQ385" s="265">
        <v>0.11687</v>
      </c>
      <c r="BR385" s="265">
        <v>0.1694</v>
      </c>
      <c r="BS385" s="265">
        <v>0.1158</v>
      </c>
      <c r="BT385" s="265">
        <v>0.14810000000000001</v>
      </c>
      <c r="BU385" s="265">
        <v>6.8659999999999997E-3</v>
      </c>
      <c r="BV385" s="265">
        <v>3.3800000000000002E-3</v>
      </c>
      <c r="BW385" s="265">
        <v>1.3145E-2</v>
      </c>
      <c r="BX385" s="265">
        <v>6.2870000000000001E-3</v>
      </c>
      <c r="BY385" s="265">
        <v>0.97350000000000003</v>
      </c>
      <c r="BZ385" s="265">
        <v>0.96301999999999999</v>
      </c>
      <c r="CA385" s="265">
        <v>0.91</v>
      </c>
      <c r="CB385" s="265">
        <v>1</v>
      </c>
      <c r="CC385" s="265">
        <v>0.89776999999999996</v>
      </c>
      <c r="CD385" s="265">
        <v>0.96789999999999998</v>
      </c>
      <c r="CE385" s="265">
        <v>0.90881999999999996</v>
      </c>
      <c r="CF385" s="265">
        <v>0.97602</v>
      </c>
      <c r="CG385" s="265">
        <v>0.73755000000000004</v>
      </c>
      <c r="CH385" s="265">
        <v>0.94564000000000004</v>
      </c>
      <c r="CI385" s="265">
        <v>0.95992999999999995</v>
      </c>
      <c r="CJ385" s="265">
        <v>0.95728000000000002</v>
      </c>
      <c r="CK385" s="265">
        <v>0.81462999999999997</v>
      </c>
      <c r="CL385" s="265">
        <v>0.99507000000000001</v>
      </c>
      <c r="CM385" s="265">
        <v>1.2385999999999999E-2</v>
      </c>
      <c r="CN385" s="265">
        <v>0</v>
      </c>
      <c r="CO385" s="265">
        <v>1.4963000000000001E-2</v>
      </c>
      <c r="CP385" s="265">
        <v>9.1269999999999997E-3</v>
      </c>
      <c r="CQ385" s="265">
        <v>8.6929999999999993E-3</v>
      </c>
      <c r="CR385" s="265">
        <v>0</v>
      </c>
      <c r="CS385" s="265">
        <v>0</v>
      </c>
      <c r="CT385" s="265">
        <v>1.0309E-2</v>
      </c>
      <c r="CU385" s="265">
        <v>0.01</v>
      </c>
      <c r="CV385" s="265">
        <v>1.4631999999999999E-2</v>
      </c>
      <c r="CW385" s="265">
        <v>1.0101000000000001E-2</v>
      </c>
      <c r="CX385" s="265">
        <v>1.0309E-2</v>
      </c>
      <c r="CY385" s="265">
        <v>1.0309E-2</v>
      </c>
      <c r="CZ385" s="265">
        <v>2.6327E-2</v>
      </c>
      <c r="DA385" s="265">
        <v>9.7809999999999998E-3</v>
      </c>
      <c r="DB385" s="265">
        <v>0</v>
      </c>
      <c r="DC385" s="265">
        <v>0</v>
      </c>
      <c r="DD385" s="265">
        <v>0</v>
      </c>
      <c r="DE385" s="265">
        <v>0</v>
      </c>
      <c r="DF385" s="265">
        <v>3.4999999999999997E-5</v>
      </c>
      <c r="DG385" s="265">
        <v>5.8E-5</v>
      </c>
      <c r="DH385" s="265">
        <v>1.0234999999999999E-2</v>
      </c>
      <c r="DI385" s="265">
        <v>0</v>
      </c>
      <c r="DJ385" s="265">
        <v>0</v>
      </c>
      <c r="DK385" s="265">
        <v>0</v>
      </c>
      <c r="DL385" s="265">
        <v>0</v>
      </c>
      <c r="DM385" s="265">
        <v>5.0000000000000002E-5</v>
      </c>
      <c r="DN385" s="265">
        <v>0</v>
      </c>
      <c r="DO385" s="265">
        <v>0</v>
      </c>
      <c r="DP385" s="265">
        <v>0</v>
      </c>
      <c r="DQ385" s="265">
        <v>0</v>
      </c>
      <c r="DR385" s="265">
        <v>5.6699999999999997E-3</v>
      </c>
      <c r="DS385" s="265">
        <v>3.6700000000000001E-3</v>
      </c>
      <c r="DT385" s="265">
        <v>3.0530000000000002E-3</v>
      </c>
      <c r="DU385" s="265">
        <v>0</v>
      </c>
      <c r="DV385" s="265">
        <v>0</v>
      </c>
      <c r="DW385" s="265">
        <v>0</v>
      </c>
      <c r="DX385" s="265">
        <v>2.5379999999999999E-3</v>
      </c>
      <c r="DY385" s="265">
        <v>2.1800000000000001E-3</v>
      </c>
      <c r="DZ385" s="265">
        <v>0</v>
      </c>
      <c r="EA385" s="265">
        <v>0</v>
      </c>
      <c r="EB385" s="265">
        <v>0</v>
      </c>
      <c r="EC385" s="265">
        <v>0</v>
      </c>
      <c r="ED385" s="265">
        <v>0</v>
      </c>
      <c r="EE385" s="265">
        <v>0</v>
      </c>
      <c r="EF385" s="265">
        <v>2.7699999999999999E-3</v>
      </c>
      <c r="EG385" s="265">
        <v>0</v>
      </c>
      <c r="EH385" s="265">
        <v>0</v>
      </c>
      <c r="EI385" s="265">
        <v>1.0204E-2</v>
      </c>
      <c r="EJ385" s="265">
        <v>1.0309E-2</v>
      </c>
      <c r="EK385" s="265">
        <v>0</v>
      </c>
      <c r="EL385" s="265">
        <v>0</v>
      </c>
      <c r="EM385" s="265">
        <v>0</v>
      </c>
      <c r="EN385" s="265">
        <v>0</v>
      </c>
      <c r="EO385" s="265">
        <v>1.3899999999999999E-2</v>
      </c>
      <c r="EP385" s="265">
        <v>8.6119999999999999E-3</v>
      </c>
      <c r="EQ385" s="265">
        <v>7.2000000000000005E-4</v>
      </c>
      <c r="ER385" s="265">
        <v>6.7500000000000004E-4</v>
      </c>
      <c r="ES385" s="265">
        <v>4.8700000000000002E-4</v>
      </c>
      <c r="ET385" s="265">
        <v>6.87E-4</v>
      </c>
      <c r="EU385" s="265">
        <v>6.6600000000000003E-4</v>
      </c>
      <c r="EV385" s="265">
        <v>6.9399999999999996E-4</v>
      </c>
      <c r="EW385" s="265">
        <v>5.4900000000000001E-4</v>
      </c>
      <c r="EX385" s="265">
        <v>6.1300000000000005E-4</v>
      </c>
      <c r="EY385" s="265">
        <v>5.0299999999999997E-4</v>
      </c>
      <c r="EZ385" s="265">
        <v>9.2289999999999994E-3</v>
      </c>
      <c r="FA385" s="265">
        <v>7.0299999999999996E-4</v>
      </c>
      <c r="FB385" s="265">
        <v>6.7699999999999998E-4</v>
      </c>
      <c r="FC385" s="265">
        <v>6.6200000000000005E-4</v>
      </c>
      <c r="FD385" s="265">
        <v>7.2400000000000003E-4</v>
      </c>
      <c r="FE385" s="265">
        <v>6.2299999999999996E-4</v>
      </c>
      <c r="FF385" s="265">
        <v>6.8800000000000003E-4</v>
      </c>
      <c r="FG385" s="265">
        <v>7.1100000000000004E-4</v>
      </c>
      <c r="FH385" s="265">
        <v>5.6800000000000004E-4</v>
      </c>
      <c r="FI385" s="265">
        <v>6.2100000000000002E-4</v>
      </c>
      <c r="FJ385" s="265">
        <v>0</v>
      </c>
      <c r="FK385" s="265">
        <v>0</v>
      </c>
      <c r="FL385" s="265">
        <v>3.4919999999999999E-3</v>
      </c>
      <c r="FM385" s="265">
        <v>4.0569999999999998E-3</v>
      </c>
      <c r="FN385" s="265">
        <v>3.5318000000000002E-2</v>
      </c>
      <c r="FO385" s="265">
        <v>0.08</v>
      </c>
      <c r="FP385" s="265">
        <v>1.2841E-2</v>
      </c>
      <c r="FQ385" s="265">
        <v>5.1213000000000002E-2</v>
      </c>
      <c r="FR385" s="265">
        <v>2.9009E-2</v>
      </c>
      <c r="FS385" s="265">
        <v>3.1808999999999997E-2</v>
      </c>
      <c r="FT385" s="265">
        <v>8.3867999999999998E-2</v>
      </c>
      <c r="FU385" s="265">
        <v>7.9783999999999994E-2</v>
      </c>
      <c r="FV385" s="265">
        <v>4.0445000000000002E-2</v>
      </c>
      <c r="FW385" s="265">
        <v>1.6154999999999999E-2</v>
      </c>
      <c r="FX385" s="265">
        <v>5.6654000000000003E-2</v>
      </c>
      <c r="FY385" s="265">
        <v>1.4618000000000001E-2</v>
      </c>
      <c r="FZ385" s="265">
        <v>1.6154999999999999E-2</v>
      </c>
      <c r="GA385" s="265">
        <v>4.9827000000000003E-2</v>
      </c>
      <c r="GB385" s="265">
        <v>2.7914000000000001E-2</v>
      </c>
      <c r="GC385" s="265">
        <v>2.3576E-2</v>
      </c>
      <c r="GD385" s="265">
        <v>8.1170999999999993E-2</v>
      </c>
      <c r="GE385" s="265">
        <v>4.0504999999999999E-2</v>
      </c>
      <c r="GF385" s="265">
        <v>5.577E-2</v>
      </c>
      <c r="GG385" s="265">
        <v>2.4347000000000001E-2</v>
      </c>
      <c r="GH385" s="265">
        <v>2.9583000000000002E-2</v>
      </c>
      <c r="GI385" s="265">
        <v>2.2938E-2</v>
      </c>
      <c r="GJ385" s="265">
        <v>7.0971999999999993E-2</v>
      </c>
      <c r="GK385" s="265">
        <v>7.4410000000000004E-2</v>
      </c>
      <c r="GL385" s="265">
        <v>4.0139000000000001E-2</v>
      </c>
      <c r="GM385" s="265">
        <v>6.2820000000000001E-2</v>
      </c>
      <c r="GN385" s="265">
        <v>4.1322999999999999E-2</v>
      </c>
      <c r="GO385" s="265">
        <v>8.0209000000000003E-2</v>
      </c>
      <c r="GP385" s="265">
        <v>5.1241000000000002E-2</v>
      </c>
      <c r="GQ385" s="265">
        <v>5.3275999999999997E-2</v>
      </c>
      <c r="GR385" s="265">
        <v>5.1923999999999998E-2</v>
      </c>
      <c r="GS385" s="265">
        <v>5.4779000000000001E-2</v>
      </c>
      <c r="GT385" s="265">
        <v>5.1596999999999997E-2</v>
      </c>
      <c r="GU385" s="265">
        <v>5.3134000000000001E-2</v>
      </c>
      <c r="GV385" s="265">
        <v>5.3030000000000001E-2</v>
      </c>
      <c r="GW385" s="265">
        <v>3.8109999999999998E-2</v>
      </c>
      <c r="GX385" s="265">
        <v>6.7526000000000003E-2</v>
      </c>
      <c r="GY385" s="265">
        <v>1.5800999999999999E-2</v>
      </c>
      <c r="GZ385" s="265">
        <v>1.2019E-2</v>
      </c>
      <c r="HA385" s="265">
        <v>6.6394999999999996E-2</v>
      </c>
      <c r="HB385" s="265">
        <v>6.6245999999999999E-2</v>
      </c>
      <c r="HC385" s="265">
        <v>6.0934000000000002E-2</v>
      </c>
      <c r="HD385" s="265">
        <v>3.6593000000000001E-2</v>
      </c>
      <c r="HE385" s="265">
        <v>6.7695000000000005E-2</v>
      </c>
      <c r="HF385" s="265">
        <v>3.0972E-2</v>
      </c>
      <c r="HG385" s="265">
        <v>6.7681000000000005E-2</v>
      </c>
      <c r="HH385" s="265">
        <v>6.7483000000000001E-2</v>
      </c>
      <c r="HI385" s="265">
        <v>6.7311999999999997E-2</v>
      </c>
      <c r="HJ385" s="265">
        <v>4.0895000000000001E-2</v>
      </c>
      <c r="HK385" s="265">
        <v>8.9934E-2</v>
      </c>
      <c r="HL385" s="265">
        <v>7.2973999999999997E-2</v>
      </c>
      <c r="HM385" s="265">
        <v>5.3920000000000003E-2</v>
      </c>
      <c r="HN385" s="265">
        <v>5.3607000000000002E-2</v>
      </c>
      <c r="HO385" s="265">
        <v>5.5048E-2</v>
      </c>
      <c r="HP385" s="265">
        <v>5.7971000000000002E-2</v>
      </c>
      <c r="HQ385" s="265">
        <v>3.6910999999999999E-2</v>
      </c>
      <c r="HR385" s="265">
        <v>3.2246999999999998E-2</v>
      </c>
      <c r="HS385" s="265">
        <v>4.2204999999999999E-2</v>
      </c>
      <c r="HT385" s="265">
        <v>4.1614999999999999E-2</v>
      </c>
      <c r="HU385" s="265">
        <v>3.5962000000000001E-2</v>
      </c>
      <c r="HV385" s="265">
        <v>5.0103000000000002E-2</v>
      </c>
      <c r="HW385" s="265">
        <v>1.9923E-2</v>
      </c>
      <c r="HX385" s="265">
        <v>3.1563000000000001E-2</v>
      </c>
      <c r="HY385" s="265">
        <v>1.9310000000000001E-2</v>
      </c>
      <c r="HZ385" s="265">
        <v>4.6450999999999999E-2</v>
      </c>
      <c r="IA385" s="265">
        <v>4.8885999999999999E-2</v>
      </c>
      <c r="IB385" s="265">
        <v>5.0756999999999997E-2</v>
      </c>
      <c r="IC385" s="265">
        <v>4.9620999999999998E-2</v>
      </c>
      <c r="ID385" s="265">
        <v>5.0671000000000001E-2</v>
      </c>
      <c r="IE385" s="265">
        <v>4.5482000000000002E-2</v>
      </c>
      <c r="IF385" s="265">
        <v>5.7502999999999999E-2</v>
      </c>
      <c r="IG385" s="265">
        <v>5.8504E-2</v>
      </c>
      <c r="IH385" s="265">
        <v>6.7304000000000003E-2</v>
      </c>
      <c r="II385" s="265">
        <v>3.4221000000000001E-2</v>
      </c>
      <c r="IJ385" s="265">
        <v>2.8499E-2</v>
      </c>
      <c r="IK385" s="265">
        <v>3.0821000000000001E-2</v>
      </c>
      <c r="IL385" s="265">
        <v>5.9454E-2</v>
      </c>
      <c r="IM385" s="265">
        <v>3.8981000000000002E-2</v>
      </c>
      <c r="IN385" s="265">
        <v>2.8969999999999999E-2</v>
      </c>
      <c r="IO385" s="265">
        <v>4.5979999999999997E-3</v>
      </c>
      <c r="IP385" s="265">
        <v>6.0434000000000002E-2</v>
      </c>
      <c r="IQ385" s="265">
        <v>5.1372000000000001E-2</v>
      </c>
      <c r="IR385" s="265">
        <v>2.7754000000000001E-2</v>
      </c>
      <c r="IS385" s="265">
        <v>7.3227E-2</v>
      </c>
      <c r="IT385" s="265">
        <v>2.2692E-2</v>
      </c>
      <c r="IU385" s="265">
        <v>5.6679E-2</v>
      </c>
      <c r="IV385" s="265">
        <v>8.4183999999999995E-2</v>
      </c>
      <c r="IW385" s="265">
        <v>4.0707E-2</v>
      </c>
      <c r="IX385" s="265">
        <v>6.6567000000000001E-2</v>
      </c>
      <c r="IY385" s="265">
        <v>3.3685E-2</v>
      </c>
      <c r="IZ385" s="265">
        <v>3.3682999999999998E-2</v>
      </c>
      <c r="JA385" s="265">
        <v>3.3931000000000003E-2</v>
      </c>
      <c r="JB385" s="265">
        <v>3.2849999999999997E-2</v>
      </c>
      <c r="JC385" s="265">
        <v>3.8862000000000001E-2</v>
      </c>
      <c r="JD385" s="265">
        <v>3.7562999999999999E-2</v>
      </c>
      <c r="JE385" s="265">
        <v>6.5480999999999998E-2</v>
      </c>
      <c r="JF385" s="265">
        <v>1.7559999999999999E-2</v>
      </c>
      <c r="JG385" s="265">
        <v>5.0996E-2</v>
      </c>
      <c r="JH385" s="265">
        <v>3.7462000000000002E-2</v>
      </c>
      <c r="JI385" s="265">
        <v>3.2964E-2</v>
      </c>
      <c r="JJ385" s="265">
        <v>3.4335999999999998E-2</v>
      </c>
      <c r="JK385" s="265">
        <v>4.4828E-2</v>
      </c>
      <c r="JL385" s="265">
        <v>4.5898000000000001E-2</v>
      </c>
      <c r="JM385" s="265">
        <v>7.7324000000000004E-2</v>
      </c>
      <c r="JN385" s="265">
        <v>4.7116999999999999E-2</v>
      </c>
      <c r="JO385" s="265">
        <v>5.1628E-2</v>
      </c>
      <c r="JP385" s="265">
        <v>1.5427E-2</v>
      </c>
      <c r="JQ385" s="265">
        <v>5.1491000000000002E-2</v>
      </c>
      <c r="JR385" s="265">
        <v>3.1748999999999999E-2</v>
      </c>
      <c r="JS385" s="265">
        <v>3.5913E-2</v>
      </c>
      <c r="JT385" s="265">
        <v>1.179E-2</v>
      </c>
      <c r="JU385" s="265">
        <v>4.1243000000000002E-2</v>
      </c>
      <c r="JV385" s="265">
        <v>3.737E-2</v>
      </c>
      <c r="JW385" s="265">
        <v>4.8482999999999998E-2</v>
      </c>
      <c r="JX385" s="265">
        <v>5.2921000000000003E-2</v>
      </c>
      <c r="JY385" s="265">
        <v>5.0049000000000003E-2</v>
      </c>
      <c r="JZ385" s="265">
        <v>2.7015999999999998E-2</v>
      </c>
      <c r="KA385" s="265">
        <v>7.3247999999999994E-2</v>
      </c>
      <c r="KB385" s="265">
        <v>0.10753</v>
      </c>
      <c r="KC385" s="265">
        <v>1.5886000000000001E-2</v>
      </c>
      <c r="KD385" s="265">
        <v>1.175E-2</v>
      </c>
      <c r="KE385" s="265">
        <v>1.2312999999999999E-2</v>
      </c>
      <c r="KF385" s="265">
        <v>1.3547999999999999E-2</v>
      </c>
      <c r="KG385" s="265">
        <v>1.3051999999999999E-2</v>
      </c>
      <c r="KH385" s="265">
        <v>6.9861000000000006E-2</v>
      </c>
      <c r="KI385" s="265">
        <v>3.5590999999999998E-2</v>
      </c>
      <c r="KJ385" s="265">
        <v>3.4708999999999997E-2</v>
      </c>
      <c r="KK385" s="265">
        <v>9.4214999999999993E-2</v>
      </c>
      <c r="KL385" s="265">
        <v>7.3608999999999994E-2</v>
      </c>
      <c r="KM385" s="265">
        <v>0.56008999999999998</v>
      </c>
      <c r="KN385" s="265">
        <v>0.50688999999999995</v>
      </c>
      <c r="KO385" s="265">
        <v>0.44869999999999999</v>
      </c>
      <c r="KP385" s="265">
        <v>3.2167318425162595E-3</v>
      </c>
      <c r="KQ385" s="265">
        <v>0.35344999999999999</v>
      </c>
      <c r="KR385" s="265">
        <v>0.32061000000000001</v>
      </c>
      <c r="KS385" s="265">
        <v>0.29500999999999999</v>
      </c>
      <c r="KT385" s="265">
        <v>0.68073181438986563</v>
      </c>
      <c r="KU385" s="265">
        <v>0.89327999999999996</v>
      </c>
      <c r="KV385" s="265">
        <v>0.93762999999999996</v>
      </c>
      <c r="KW385" s="265">
        <v>0.95115000000000005</v>
      </c>
      <c r="KX385" s="265">
        <v>0.96826000000000001</v>
      </c>
      <c r="KY385" s="265">
        <v>0.99056</v>
      </c>
      <c r="KZ385" s="265">
        <v>0.99458000000000002</v>
      </c>
      <c r="LA385" s="265">
        <v>0.93959000000000004</v>
      </c>
      <c r="LB385" s="265">
        <v>0.85197000000000001</v>
      </c>
      <c r="LC385" s="265">
        <v>1</v>
      </c>
      <c r="LD385" s="265">
        <v>0</v>
      </c>
      <c r="LE385" s="265">
        <v>0</v>
      </c>
      <c r="LF385" s="265">
        <v>0</v>
      </c>
      <c r="LG385" s="265">
        <v>0</v>
      </c>
      <c r="LH385" s="431">
        <v>5.7068966270890087E-5</v>
      </c>
      <c r="LI385" s="431">
        <v>1.9711565983016044E-5</v>
      </c>
      <c r="LJ385" s="431">
        <v>7.0662963480572216E-6</v>
      </c>
      <c r="LK385" s="431">
        <v>0</v>
      </c>
      <c r="LL385" s="431">
        <v>0</v>
      </c>
      <c r="LM385" s="431">
        <v>0</v>
      </c>
      <c r="LN385" s="431">
        <v>1.8951832316815853E-5</v>
      </c>
      <c r="LO385" s="431">
        <v>0</v>
      </c>
      <c r="LP385" s="431">
        <v>0</v>
      </c>
      <c r="LQ385" s="431">
        <v>0</v>
      </c>
      <c r="LR385" s="431">
        <v>1.8341979739489034E-5</v>
      </c>
      <c r="LS385" s="431">
        <v>1.4772549548069946E-5</v>
      </c>
      <c r="LT385" s="431">
        <v>1.4186483895173296E-5</v>
      </c>
      <c r="LU385" s="431">
        <v>0</v>
      </c>
      <c r="LV385" s="431">
        <v>0</v>
      </c>
      <c r="LW385" s="431">
        <v>0</v>
      </c>
      <c r="LX385" s="431">
        <v>3.220320195396198E-6</v>
      </c>
      <c r="LY385" s="431">
        <v>0</v>
      </c>
      <c r="LZ385" s="431">
        <v>5.7499495596857741E-5</v>
      </c>
      <c r="MA385" s="431">
        <v>2.873887206078507E-5</v>
      </c>
      <c r="MB385" s="431">
        <v>1.9436520233284682E-5</v>
      </c>
      <c r="MC385" s="431">
        <v>2.3970640086190542E-6</v>
      </c>
      <c r="MD385" s="431">
        <v>3.0636510928161442E-6</v>
      </c>
      <c r="ME385" s="431">
        <v>3.8300069718388841E-5</v>
      </c>
      <c r="MF385" s="431">
        <v>4.1939238144550472E-6</v>
      </c>
      <c r="MG385" s="431">
        <v>2.3134018192649819E-5</v>
      </c>
      <c r="MH385" s="266"/>
      <c r="MI385" s="266"/>
      <c r="MJ385" s="266"/>
      <c r="MK385" s="266"/>
      <c r="ML385" s="266"/>
      <c r="MM385" s="266"/>
      <c r="MN385" s="266"/>
      <c r="MO385" s="266"/>
      <c r="MP385" s="266"/>
      <c r="MQ385" s="266"/>
      <c r="MR385" s="266"/>
      <c r="MS385" s="266"/>
      <c r="MT385" s="266"/>
      <c r="MU385" s="266"/>
      <c r="MV385" s="266"/>
      <c r="MW385" s="266"/>
      <c r="MX385" s="266"/>
      <c r="MY385" s="266"/>
      <c r="MZ385" s="266"/>
      <c r="NA385" s="266"/>
      <c r="NB385" s="266"/>
      <c r="NC385" s="266"/>
      <c r="ND385" s="266"/>
      <c r="NE385" s="266"/>
      <c r="NF385" s="266"/>
      <c r="NG385" s="266"/>
      <c r="NH385" s="266"/>
      <c r="NI385" s="266"/>
      <c r="NJ385" s="266"/>
      <c r="NK385" s="266"/>
      <c r="NL385" s="266"/>
      <c r="NM385" s="266"/>
      <c r="NN385" s="266"/>
      <c r="NO385" s="266"/>
      <c r="NP385" s="266"/>
      <c r="NQ385" s="266"/>
      <c r="NR385" s="266"/>
      <c r="NS385" s="266"/>
      <c r="NT385" s="266"/>
      <c r="NU385" s="266"/>
      <c r="NV385" s="266"/>
      <c r="NW385" s="266"/>
      <c r="NX385" s="266"/>
      <c r="NY385" s="266"/>
      <c r="NZ385" s="266"/>
      <c r="OA385" s="266"/>
      <c r="OB385" s="266"/>
      <c r="OC385" s="266"/>
      <c r="OD385" s="266"/>
      <c r="OE385" s="266"/>
      <c r="OF385" s="266"/>
      <c r="OG385" s="266"/>
      <c r="OH385" s="266"/>
      <c r="OI385" s="266"/>
      <c r="OJ385" s="266"/>
      <c r="OK385" s="266"/>
      <c r="OL385" s="266"/>
      <c r="OM385" s="266"/>
      <c r="ON385" s="267"/>
    </row>
    <row r="386" spans="1:404">
      <c r="A386" s="261">
        <v>761</v>
      </c>
      <c r="B386" s="265">
        <v>1.5617000000000001E-2</v>
      </c>
      <c r="C386" s="265">
        <v>1.3207E-2</v>
      </c>
      <c r="D386" s="265">
        <v>1.1993999999999999E-2</v>
      </c>
      <c r="E386" s="265">
        <v>1.1625E-2</v>
      </c>
      <c r="F386" s="265">
        <v>1.5309E-2</v>
      </c>
      <c r="G386" s="265">
        <v>1.2083E-2</v>
      </c>
      <c r="H386" s="265">
        <v>3.2260999999999998E-2</v>
      </c>
      <c r="I386" s="265">
        <v>6.8210999999999994E-2</v>
      </c>
      <c r="J386" s="265">
        <v>6.0760000000000002E-2</v>
      </c>
      <c r="K386" s="265">
        <v>2.8770000000000002E-3</v>
      </c>
      <c r="L386" s="265">
        <v>4.2281999999999997E-3</v>
      </c>
      <c r="M386" s="265">
        <v>3.0057999999999999E-3</v>
      </c>
      <c r="N386" s="265">
        <v>2.3826E-2</v>
      </c>
      <c r="O386" s="265">
        <v>3.5540000000000002E-2</v>
      </c>
      <c r="P386" s="265">
        <v>6.5271999999999997E-2</v>
      </c>
      <c r="Q386" s="265">
        <v>4.5266000000000001E-2</v>
      </c>
      <c r="R386" s="265">
        <v>7.8544000000000003E-2</v>
      </c>
      <c r="S386" s="265">
        <v>5.8741000000000002E-2</v>
      </c>
      <c r="T386" s="265">
        <v>3.1947999999999997E-2</v>
      </c>
      <c r="U386" s="265">
        <v>1.5301E-2</v>
      </c>
      <c r="V386" s="265">
        <v>2.5954999999999999E-2</v>
      </c>
      <c r="W386" s="265">
        <v>1.0612E-2</v>
      </c>
      <c r="X386" s="265">
        <v>6.3058000000000003E-3</v>
      </c>
      <c r="Y386" s="265">
        <v>1.9264E-3</v>
      </c>
      <c r="Z386" s="265">
        <v>0</v>
      </c>
      <c r="AA386" s="265">
        <v>1.4112E-2</v>
      </c>
      <c r="AB386" s="265">
        <v>8.7270000000000004E-3</v>
      </c>
      <c r="AC386" s="265">
        <v>5.9367000000000003E-2</v>
      </c>
      <c r="AD386" s="265">
        <v>3.5838000000000002E-2</v>
      </c>
      <c r="AE386" s="265">
        <v>0</v>
      </c>
      <c r="AF386" s="265">
        <v>0</v>
      </c>
      <c r="AG386" s="265">
        <v>7.7650999999999998E-2</v>
      </c>
      <c r="AH386" s="265">
        <v>0</v>
      </c>
      <c r="AI386" s="265">
        <v>4.3520000000000001E-4</v>
      </c>
      <c r="AJ386" s="265">
        <v>0</v>
      </c>
      <c r="AK386" s="265">
        <v>0</v>
      </c>
      <c r="AL386" s="265">
        <v>1.8E-3</v>
      </c>
      <c r="AM386" s="265">
        <v>0</v>
      </c>
      <c r="AN386" s="265">
        <v>1.2689999999999999E-3</v>
      </c>
      <c r="AO386" s="265">
        <v>3.834E-4</v>
      </c>
      <c r="AP386" s="265">
        <v>0</v>
      </c>
      <c r="AQ386" s="265">
        <v>0</v>
      </c>
      <c r="AR386" s="265">
        <v>3.0990000000000002E-3</v>
      </c>
      <c r="AS386" s="265">
        <v>0</v>
      </c>
      <c r="AT386" s="265">
        <v>3.3722000000000001E-3</v>
      </c>
      <c r="AU386" s="265">
        <v>6.463E-3</v>
      </c>
      <c r="AV386" s="265">
        <v>5.1143999999999998E-3</v>
      </c>
      <c r="AW386" s="265">
        <v>0</v>
      </c>
      <c r="AX386" s="265">
        <v>0</v>
      </c>
      <c r="AY386" s="265">
        <v>0</v>
      </c>
      <c r="AZ386" s="265">
        <v>0</v>
      </c>
      <c r="BA386" s="265">
        <v>4.6016E-3</v>
      </c>
      <c r="BB386" s="265">
        <v>4.6016E-3</v>
      </c>
      <c r="BC386" s="265">
        <v>4.5976000000000003E-3</v>
      </c>
      <c r="BD386" s="265">
        <v>4.6016E-3</v>
      </c>
      <c r="BE386" s="265">
        <v>3.3265000000000003E-2</v>
      </c>
      <c r="BF386" s="265">
        <v>3.4428E-2</v>
      </c>
      <c r="BG386" s="265">
        <v>0.1399</v>
      </c>
      <c r="BH386" s="265">
        <v>0.13575000000000001</v>
      </c>
      <c r="BI386" s="265">
        <v>0.32523000000000002</v>
      </c>
      <c r="BJ386" s="265">
        <v>0.31264999999999998</v>
      </c>
      <c r="BK386" s="265">
        <v>8.0518999999999993E-2</v>
      </c>
      <c r="BL386" s="265">
        <v>0.16891</v>
      </c>
      <c r="BM386" s="265">
        <v>9.5121999999999998E-2</v>
      </c>
      <c r="BN386" s="265">
        <v>0.19553999999999999</v>
      </c>
      <c r="BO386" s="265">
        <v>0.21143000000000001</v>
      </c>
      <c r="BP386" s="265">
        <v>1.8471000000000001E-2</v>
      </c>
      <c r="BQ386" s="265">
        <v>0.11513</v>
      </c>
      <c r="BR386" s="265">
        <v>0.16389000000000001</v>
      </c>
      <c r="BS386" s="265">
        <v>0.11867</v>
      </c>
      <c r="BT386" s="265">
        <v>0.15955</v>
      </c>
      <c r="BU386" s="265">
        <v>2.2509999999999999E-2</v>
      </c>
      <c r="BV386" s="265">
        <v>2.7039999999999998E-3</v>
      </c>
      <c r="BW386" s="265">
        <v>3.3265000000000003E-2</v>
      </c>
      <c r="BX386" s="265">
        <v>5.3382000000000004E-3</v>
      </c>
      <c r="BY386" s="265">
        <v>0.97702999999999995</v>
      </c>
      <c r="BZ386" s="265">
        <v>0.96506000000000003</v>
      </c>
      <c r="CA386" s="265">
        <v>0.91400000000000003</v>
      </c>
      <c r="CB386" s="265">
        <v>0.99987999999999999</v>
      </c>
      <c r="CC386" s="265">
        <v>0.89439999999999997</v>
      </c>
      <c r="CD386" s="265">
        <v>0.96980999999999995</v>
      </c>
      <c r="CE386" s="265">
        <v>0.91335</v>
      </c>
      <c r="CF386" s="265">
        <v>0.97750000000000004</v>
      </c>
      <c r="CG386" s="265">
        <v>0.75224000000000002</v>
      </c>
      <c r="CH386" s="265">
        <v>0.94769000000000003</v>
      </c>
      <c r="CI386" s="265">
        <v>0.96196000000000004</v>
      </c>
      <c r="CJ386" s="265">
        <v>0.95918000000000003</v>
      </c>
      <c r="CK386" s="265">
        <v>0.83169999999999999</v>
      </c>
      <c r="CL386" s="265">
        <v>0.99585999999999997</v>
      </c>
      <c r="CM386" s="265">
        <v>1.2367E-2</v>
      </c>
      <c r="CN386" s="265">
        <v>0</v>
      </c>
      <c r="CO386" s="265">
        <v>1.4645E-2</v>
      </c>
      <c r="CP386" s="265">
        <v>8.7361999999999995E-3</v>
      </c>
      <c r="CQ386" s="265">
        <v>8.6929999999999993E-3</v>
      </c>
      <c r="CR386" s="265">
        <v>0</v>
      </c>
      <c r="CS386" s="265">
        <v>0</v>
      </c>
      <c r="CT386" s="265">
        <v>8.2471999999999997E-3</v>
      </c>
      <c r="CU386" s="265">
        <v>8.0000000000000002E-3</v>
      </c>
      <c r="CV386" s="265">
        <v>1.4459E-2</v>
      </c>
      <c r="CW386" s="265">
        <v>1.0101000000000001E-2</v>
      </c>
      <c r="CX386" s="265">
        <v>8.2471999999999997E-3</v>
      </c>
      <c r="CY386" s="265">
        <v>1.0309E-2</v>
      </c>
      <c r="CZ386" s="265">
        <v>2.5874999999999999E-2</v>
      </c>
      <c r="DA386" s="265">
        <v>9.5145999999999998E-3</v>
      </c>
      <c r="DB386" s="265">
        <v>0</v>
      </c>
      <c r="DC386" s="265">
        <v>0</v>
      </c>
      <c r="DD386" s="265">
        <v>0</v>
      </c>
      <c r="DE386" s="265">
        <v>0</v>
      </c>
      <c r="DF386" s="265">
        <v>2.8399999999999999E-5</v>
      </c>
      <c r="DG386" s="265">
        <v>4.6999999999999997E-5</v>
      </c>
      <c r="DH386" s="265">
        <v>1.0378E-2</v>
      </c>
      <c r="DI386" s="265">
        <v>0</v>
      </c>
      <c r="DJ386" s="265">
        <v>0</v>
      </c>
      <c r="DK386" s="265">
        <v>0</v>
      </c>
      <c r="DL386" s="265">
        <v>0</v>
      </c>
      <c r="DM386" s="265">
        <v>1.098E-4</v>
      </c>
      <c r="DN386" s="265">
        <v>0</v>
      </c>
      <c r="DO386" s="265">
        <v>0</v>
      </c>
      <c r="DP386" s="265">
        <v>0</v>
      </c>
      <c r="DQ386" s="265">
        <v>0</v>
      </c>
      <c r="DR386" s="265">
        <v>5.6569999999999997E-3</v>
      </c>
      <c r="DS386" s="265">
        <v>3.6172000000000001E-3</v>
      </c>
      <c r="DT386" s="265">
        <v>3.1955999999999998E-3</v>
      </c>
      <c r="DU386" s="265">
        <v>0</v>
      </c>
      <c r="DV386" s="265">
        <v>0</v>
      </c>
      <c r="DW386" s="265">
        <v>0</v>
      </c>
      <c r="DX386" s="265">
        <v>2.6234000000000001E-3</v>
      </c>
      <c r="DY386" s="265">
        <v>3.3306E-3</v>
      </c>
      <c r="DZ386" s="265">
        <v>0</v>
      </c>
      <c r="EA386" s="265">
        <v>0</v>
      </c>
      <c r="EB386" s="265">
        <v>0</v>
      </c>
      <c r="EC386" s="265">
        <v>0</v>
      </c>
      <c r="ED386" s="265">
        <v>0</v>
      </c>
      <c r="EE386" s="265">
        <v>0</v>
      </c>
      <c r="EF386" s="265">
        <v>2.8378000000000001E-3</v>
      </c>
      <c r="EG386" s="265">
        <v>0</v>
      </c>
      <c r="EH386" s="265">
        <v>0</v>
      </c>
      <c r="EI386" s="265">
        <v>1.0204E-2</v>
      </c>
      <c r="EJ386" s="265">
        <v>1.0309E-2</v>
      </c>
      <c r="EK386" s="265">
        <v>0</v>
      </c>
      <c r="EL386" s="265">
        <v>0</v>
      </c>
      <c r="EM386" s="265">
        <v>0</v>
      </c>
      <c r="EN386" s="265">
        <v>0</v>
      </c>
      <c r="EO386" s="265">
        <v>1.4146000000000001E-2</v>
      </c>
      <c r="EP386" s="265">
        <v>8.2725999999999997E-3</v>
      </c>
      <c r="EQ386" s="265">
        <v>6.4880000000000005E-4</v>
      </c>
      <c r="ER386" s="265">
        <v>7.0839999999999998E-4</v>
      </c>
      <c r="ES386" s="265">
        <v>4.8280000000000003E-4</v>
      </c>
      <c r="ET386" s="265">
        <v>6.3860000000000002E-4</v>
      </c>
      <c r="EU386" s="265">
        <v>6.7460000000000003E-4</v>
      </c>
      <c r="EV386" s="265">
        <v>6.6500000000000001E-4</v>
      </c>
      <c r="EW386" s="265">
        <v>5.0920000000000002E-4</v>
      </c>
      <c r="EX386" s="265">
        <v>5.7939999999999999E-4</v>
      </c>
      <c r="EY386" s="265">
        <v>4.8959999999999997E-4</v>
      </c>
      <c r="EZ386" s="265">
        <v>9.0165999999999996E-3</v>
      </c>
      <c r="FA386" s="265">
        <v>7.0339999999999997E-4</v>
      </c>
      <c r="FB386" s="265">
        <v>6.8499999999999995E-4</v>
      </c>
      <c r="FC386" s="265">
        <v>6.4539999999999997E-4</v>
      </c>
      <c r="FD386" s="265">
        <v>7.0719999999999995E-4</v>
      </c>
      <c r="FE386" s="265">
        <v>6.0639999999999999E-4</v>
      </c>
      <c r="FF386" s="265">
        <v>6.6660000000000005E-4</v>
      </c>
      <c r="FG386" s="265">
        <v>7.2979999999999996E-4</v>
      </c>
      <c r="FH386" s="265">
        <v>5.6999999999999998E-4</v>
      </c>
      <c r="FI386" s="265">
        <v>6.1320000000000005E-4</v>
      </c>
      <c r="FJ386" s="265">
        <v>0</v>
      </c>
      <c r="FK386" s="265">
        <v>0</v>
      </c>
      <c r="FL386" s="265">
        <v>3.4686000000000001E-3</v>
      </c>
      <c r="FM386" s="265">
        <v>4.0169999999999997E-3</v>
      </c>
      <c r="FN386" s="265">
        <v>3.4476E-2</v>
      </c>
      <c r="FO386" s="265">
        <v>7.8E-2</v>
      </c>
      <c r="FP386" s="265">
        <v>1.2841E-2</v>
      </c>
      <c r="FQ386" s="265">
        <v>4.9508999999999997E-2</v>
      </c>
      <c r="FR386" s="265">
        <v>2.8103E-2</v>
      </c>
      <c r="FS386" s="265">
        <v>3.074E-2</v>
      </c>
      <c r="FT386" s="265">
        <v>8.1904000000000005E-2</v>
      </c>
      <c r="FU386" s="265">
        <v>7.7114000000000002E-2</v>
      </c>
      <c r="FV386" s="265">
        <v>4.0073999999999999E-2</v>
      </c>
      <c r="FW386" s="265">
        <v>1.5755000000000002E-2</v>
      </c>
      <c r="FX386" s="265">
        <v>5.5114000000000003E-2</v>
      </c>
      <c r="FY386" s="265">
        <v>1.4244E-2</v>
      </c>
      <c r="FZ386" s="265">
        <v>1.5755000000000002E-2</v>
      </c>
      <c r="GA386" s="265">
        <v>4.8424000000000002E-2</v>
      </c>
      <c r="GB386" s="265">
        <v>2.7295E-2</v>
      </c>
      <c r="GC386" s="265">
        <v>2.2905999999999999E-2</v>
      </c>
      <c r="GD386" s="265">
        <v>7.8987000000000002E-2</v>
      </c>
      <c r="GE386" s="265">
        <v>3.9465E-2</v>
      </c>
      <c r="GF386" s="265">
        <v>5.4354E-2</v>
      </c>
      <c r="GG386" s="265">
        <v>2.4466000000000002E-2</v>
      </c>
      <c r="GH386" s="265">
        <v>2.8969000000000002E-2</v>
      </c>
      <c r="GI386" s="265">
        <v>2.2655999999999999E-2</v>
      </c>
      <c r="GJ386" s="265">
        <v>6.8985000000000005E-2</v>
      </c>
      <c r="GK386" s="265">
        <v>7.2232000000000005E-2</v>
      </c>
      <c r="GL386" s="265">
        <v>3.9143999999999998E-2</v>
      </c>
      <c r="GM386" s="265">
        <v>6.1018999999999997E-2</v>
      </c>
      <c r="GN386" s="265">
        <v>4.0528000000000002E-2</v>
      </c>
      <c r="GO386" s="265">
        <v>7.8495999999999996E-2</v>
      </c>
      <c r="GP386" s="265">
        <v>4.9868000000000003E-2</v>
      </c>
      <c r="GQ386" s="265">
        <v>5.1805999999999998E-2</v>
      </c>
      <c r="GR386" s="265">
        <v>5.0937999999999997E-2</v>
      </c>
      <c r="GS386" s="265">
        <v>5.3263999999999999E-2</v>
      </c>
      <c r="GT386" s="265">
        <v>5.0368999999999997E-2</v>
      </c>
      <c r="GU386" s="265">
        <v>5.1499000000000003E-2</v>
      </c>
      <c r="GV386" s="265">
        <v>5.1514999999999998E-2</v>
      </c>
      <c r="GW386" s="265">
        <v>3.6998000000000003E-2</v>
      </c>
      <c r="GX386" s="265">
        <v>6.5560999999999994E-2</v>
      </c>
      <c r="GY386" s="265">
        <v>1.5350000000000001E-2</v>
      </c>
      <c r="GZ386" s="265">
        <v>1.1714E-2</v>
      </c>
      <c r="HA386" s="265">
        <v>6.4675999999999997E-2</v>
      </c>
      <c r="HB386" s="265">
        <v>6.4768000000000006E-2</v>
      </c>
      <c r="HC386" s="265">
        <v>5.9617999999999997E-2</v>
      </c>
      <c r="HD386" s="265">
        <v>3.5989E-2</v>
      </c>
      <c r="HE386" s="265">
        <v>6.5851999999999994E-2</v>
      </c>
      <c r="HF386" s="265">
        <v>3.0217999999999998E-2</v>
      </c>
      <c r="HG386" s="265">
        <v>6.5821000000000005E-2</v>
      </c>
      <c r="HH386" s="265">
        <v>6.5602999999999995E-2</v>
      </c>
      <c r="HI386" s="265">
        <v>6.5461000000000005E-2</v>
      </c>
      <c r="HJ386" s="265">
        <v>4.0356000000000003E-2</v>
      </c>
      <c r="HK386" s="265">
        <v>8.7374999999999994E-2</v>
      </c>
      <c r="HL386" s="265">
        <v>7.1392999999999998E-2</v>
      </c>
      <c r="HM386" s="265">
        <v>5.2575999999999998E-2</v>
      </c>
      <c r="HN386" s="265">
        <v>5.2422999999999997E-2</v>
      </c>
      <c r="HO386" s="265">
        <v>5.3695E-2</v>
      </c>
      <c r="HP386" s="265">
        <v>5.6522000000000003E-2</v>
      </c>
      <c r="HQ386" s="265">
        <v>2.9529E-2</v>
      </c>
      <c r="HR386" s="265">
        <v>3.1784E-2</v>
      </c>
      <c r="HS386" s="265">
        <v>4.1073999999999999E-2</v>
      </c>
      <c r="HT386" s="265">
        <v>4.0858999999999999E-2</v>
      </c>
      <c r="HU386" s="265">
        <v>3.5457000000000002E-2</v>
      </c>
      <c r="HV386" s="265">
        <v>4.8730000000000002E-2</v>
      </c>
      <c r="HW386" s="265">
        <v>1.9709000000000001E-2</v>
      </c>
      <c r="HX386" s="265">
        <v>3.0786999999999998E-2</v>
      </c>
      <c r="HY386" s="265">
        <v>1.5448E-2</v>
      </c>
      <c r="HZ386" s="265">
        <v>4.5509000000000001E-2</v>
      </c>
      <c r="IA386" s="265">
        <v>4.7690999999999997E-2</v>
      </c>
      <c r="IB386" s="265">
        <v>4.9509999999999998E-2</v>
      </c>
      <c r="IC386" s="265">
        <v>4.8419999999999998E-2</v>
      </c>
      <c r="ID386" s="265">
        <v>4.9479000000000002E-2</v>
      </c>
      <c r="IE386" s="265">
        <v>4.4436999999999997E-2</v>
      </c>
      <c r="IF386" s="265">
        <v>5.6258000000000002E-2</v>
      </c>
      <c r="IG386" s="265">
        <v>5.6968999999999999E-2</v>
      </c>
      <c r="IH386" s="265">
        <v>6.5275E-2</v>
      </c>
      <c r="II386" s="265">
        <v>3.3383999999999997E-2</v>
      </c>
      <c r="IJ386" s="265">
        <v>2.7549000000000001E-2</v>
      </c>
      <c r="IK386" s="265">
        <v>2.9600000000000001E-2</v>
      </c>
      <c r="IL386" s="265">
        <v>5.7700000000000001E-2</v>
      </c>
      <c r="IM386" s="265">
        <v>3.8094000000000003E-2</v>
      </c>
      <c r="IN386" s="265">
        <v>2.8563000000000002E-2</v>
      </c>
      <c r="IO386" s="265">
        <v>4.5979999999999997E-3</v>
      </c>
      <c r="IP386" s="265">
        <v>5.8730999999999998E-2</v>
      </c>
      <c r="IQ386" s="265">
        <v>5.0075000000000001E-2</v>
      </c>
      <c r="IR386" s="265">
        <v>2.6974999999999999E-2</v>
      </c>
      <c r="IS386" s="265">
        <v>7.1244000000000002E-2</v>
      </c>
      <c r="IT386" s="265">
        <v>2.1769E-2</v>
      </c>
      <c r="IU386" s="265">
        <v>5.5177999999999998E-2</v>
      </c>
      <c r="IV386" s="265">
        <v>8.1738000000000005E-2</v>
      </c>
      <c r="IW386" s="265">
        <v>3.9614999999999997E-2</v>
      </c>
      <c r="IX386" s="265">
        <v>6.5109E-2</v>
      </c>
      <c r="IY386" s="265">
        <v>3.2854000000000001E-2</v>
      </c>
      <c r="IZ386" s="265">
        <v>3.2863999999999997E-2</v>
      </c>
      <c r="JA386" s="265">
        <v>3.3112999999999997E-2</v>
      </c>
      <c r="JB386" s="265">
        <v>3.2050000000000002E-2</v>
      </c>
      <c r="JC386" s="265">
        <v>3.7787000000000001E-2</v>
      </c>
      <c r="JD386" s="265">
        <v>3.6649000000000001E-2</v>
      </c>
      <c r="JE386" s="265">
        <v>6.3702999999999996E-2</v>
      </c>
      <c r="JF386" s="265">
        <v>1.7136999999999999E-2</v>
      </c>
      <c r="JG386" s="265">
        <v>4.9636E-2</v>
      </c>
      <c r="JH386" s="265">
        <v>3.6545000000000001E-2</v>
      </c>
      <c r="JI386" s="265">
        <v>3.2258000000000002E-2</v>
      </c>
      <c r="JJ386" s="265">
        <v>3.3609E-2</v>
      </c>
      <c r="JK386" s="265">
        <v>4.3858000000000001E-2</v>
      </c>
      <c r="JL386" s="265">
        <v>4.4882999999999999E-2</v>
      </c>
      <c r="JM386" s="265">
        <v>7.5721999999999998E-2</v>
      </c>
      <c r="JN386" s="265">
        <v>4.5988000000000001E-2</v>
      </c>
      <c r="JO386" s="265">
        <v>5.0356999999999999E-2</v>
      </c>
      <c r="JP386" s="265">
        <v>1.494E-2</v>
      </c>
      <c r="JQ386" s="265">
        <v>5.0213000000000001E-2</v>
      </c>
      <c r="JR386" s="265">
        <v>3.1039000000000001E-2</v>
      </c>
      <c r="JS386" s="265">
        <v>3.4451000000000002E-2</v>
      </c>
      <c r="JT386" s="265">
        <v>1.1485E-2</v>
      </c>
      <c r="JU386" s="265">
        <v>4.0021000000000001E-2</v>
      </c>
      <c r="JV386" s="265">
        <v>3.8020999999999999E-2</v>
      </c>
      <c r="JW386" s="265">
        <v>4.7981999999999997E-2</v>
      </c>
      <c r="JX386" s="265">
        <v>5.1867000000000003E-2</v>
      </c>
      <c r="JY386" s="265">
        <v>4.8599000000000003E-2</v>
      </c>
      <c r="JZ386" s="265">
        <v>3.542E-2</v>
      </c>
      <c r="KA386" s="265">
        <v>7.1481000000000003E-2</v>
      </c>
      <c r="KB386" s="265">
        <v>0.10476000000000001</v>
      </c>
      <c r="KC386" s="265">
        <v>1.5502E-2</v>
      </c>
      <c r="KD386" s="265">
        <v>1.1376000000000001E-2</v>
      </c>
      <c r="KE386" s="265">
        <v>1.2030000000000001E-2</v>
      </c>
      <c r="KF386" s="265">
        <v>1.3249E-2</v>
      </c>
      <c r="KG386" s="265">
        <v>1.2725999999999999E-2</v>
      </c>
      <c r="KH386" s="265">
        <v>6.9082000000000005E-2</v>
      </c>
      <c r="KI386" s="265">
        <v>3.4668999999999998E-2</v>
      </c>
      <c r="KJ386" s="265">
        <v>3.3855000000000003E-2</v>
      </c>
      <c r="KK386" s="265">
        <v>9.2525999999999997E-2</v>
      </c>
      <c r="KL386" s="265">
        <v>7.1548E-2</v>
      </c>
      <c r="KM386" s="265">
        <v>0.58457999999999999</v>
      </c>
      <c r="KN386" s="265">
        <v>0.52910000000000001</v>
      </c>
      <c r="KO386" s="265">
        <v>0.46838999999999997</v>
      </c>
      <c r="KP386" s="265">
        <v>3.2675928196003977E-3</v>
      </c>
      <c r="KQ386" s="265">
        <v>0.36897999999999997</v>
      </c>
      <c r="KR386" s="265">
        <v>0.33471000000000001</v>
      </c>
      <c r="KS386" s="265">
        <v>0.30797999999999998</v>
      </c>
      <c r="KT386" s="265">
        <v>0.69212025335250638</v>
      </c>
      <c r="KU386" s="265">
        <v>0.89854999999999996</v>
      </c>
      <c r="KV386" s="265">
        <v>0.94079000000000002</v>
      </c>
      <c r="KW386" s="265">
        <v>0.95365</v>
      </c>
      <c r="KX386" s="265">
        <v>0.96992</v>
      </c>
      <c r="KY386" s="265">
        <v>0.99109999999999998</v>
      </c>
      <c r="KZ386" s="265">
        <v>0.99426000000000003</v>
      </c>
      <c r="LA386" s="265">
        <v>0.93867999999999996</v>
      </c>
      <c r="LB386" s="265">
        <v>0.85070999999999997</v>
      </c>
      <c r="LC386" s="265">
        <v>1</v>
      </c>
      <c r="LD386" s="265">
        <v>0</v>
      </c>
      <c r="LE386" s="265">
        <v>0</v>
      </c>
      <c r="LF386" s="265">
        <v>0</v>
      </c>
      <c r="LG386" s="265">
        <v>0</v>
      </c>
      <c r="LH386" s="431">
        <v>5.5736738431733102E-5</v>
      </c>
      <c r="LI386" s="431">
        <v>1.5416604583151639E-5</v>
      </c>
      <c r="LJ386" s="431">
        <v>1.5156380186454044E-6</v>
      </c>
      <c r="LK386" s="431">
        <v>0</v>
      </c>
      <c r="LL386" s="431">
        <v>0</v>
      </c>
      <c r="LM386" s="431">
        <v>0</v>
      </c>
      <c r="LN386" s="431">
        <v>1.3701871466764715E-5</v>
      </c>
      <c r="LO386" s="431">
        <v>0</v>
      </c>
      <c r="LP386" s="431">
        <v>0</v>
      </c>
      <c r="LQ386" s="431">
        <v>0</v>
      </c>
      <c r="LR386" s="431">
        <v>1.7199792637256905E-5</v>
      </c>
      <c r="LS386" s="431">
        <v>5.3740368457511067E-6</v>
      </c>
      <c r="LT386" s="431">
        <v>6.7962700995849445E-6</v>
      </c>
      <c r="LU386" s="431">
        <v>0</v>
      </c>
      <c r="LV386" s="431">
        <v>0</v>
      </c>
      <c r="LW386" s="431">
        <v>0</v>
      </c>
      <c r="LX386" s="431">
        <v>0</v>
      </c>
      <c r="LY386" s="431">
        <v>0</v>
      </c>
      <c r="LZ386" s="431">
        <v>4.7385121433762833E-5</v>
      </c>
      <c r="MA386" s="431">
        <v>2.216077882621903E-5</v>
      </c>
      <c r="MB386" s="431">
        <v>1.4952873243601061E-5</v>
      </c>
      <c r="MC386" s="431">
        <v>0</v>
      </c>
      <c r="MD386" s="431">
        <v>0</v>
      </c>
      <c r="ME386" s="431">
        <v>3.4318443795200437E-5</v>
      </c>
      <c r="MF386" s="431">
        <v>1.7229334616786218E-6</v>
      </c>
      <c r="MG386" s="431">
        <v>8.3167278717155568E-6</v>
      </c>
      <c r="MH386" s="266"/>
      <c r="MI386" s="266"/>
      <c r="MJ386" s="266"/>
      <c r="MK386" s="266"/>
      <c r="ML386" s="266"/>
      <c r="MM386" s="266"/>
      <c r="MN386" s="266"/>
      <c r="MO386" s="266"/>
      <c r="MP386" s="266"/>
      <c r="MQ386" s="266"/>
      <c r="MR386" s="266"/>
      <c r="MS386" s="266"/>
      <c r="MT386" s="266"/>
      <c r="MU386" s="266"/>
      <c r="MV386" s="266"/>
      <c r="MW386" s="266"/>
      <c r="MX386" s="266"/>
      <c r="MY386" s="266"/>
      <c r="MZ386" s="266"/>
      <c r="NA386" s="266"/>
      <c r="NB386" s="266"/>
      <c r="NC386" s="266"/>
      <c r="ND386" s="266"/>
      <c r="NE386" s="266"/>
      <c r="NF386" s="266"/>
      <c r="NG386" s="266"/>
      <c r="NH386" s="266"/>
      <c r="NI386" s="266"/>
      <c r="NJ386" s="266"/>
      <c r="NK386" s="266"/>
      <c r="NL386" s="266"/>
      <c r="NM386" s="266"/>
      <c r="NN386" s="266"/>
      <c r="NO386" s="266"/>
      <c r="NP386" s="266"/>
      <c r="NQ386" s="266"/>
      <c r="NR386" s="266"/>
      <c r="NS386" s="266"/>
      <c r="NT386" s="266"/>
      <c r="NU386" s="266"/>
      <c r="NV386" s="266"/>
      <c r="NW386" s="266"/>
      <c r="NX386" s="266"/>
      <c r="NY386" s="266"/>
      <c r="NZ386" s="266"/>
      <c r="OA386" s="266"/>
      <c r="OB386" s="266"/>
      <c r="OC386" s="266"/>
      <c r="OD386" s="266"/>
      <c r="OE386" s="266"/>
      <c r="OF386" s="266"/>
      <c r="OG386" s="266"/>
      <c r="OH386" s="266"/>
      <c r="OI386" s="266"/>
      <c r="OJ386" s="266"/>
      <c r="OK386" s="266"/>
      <c r="OL386" s="266"/>
      <c r="OM386" s="266"/>
      <c r="ON386" s="267"/>
    </row>
    <row r="387" spans="1:404">
      <c r="A387" s="261">
        <v>762</v>
      </c>
      <c r="B387" s="265">
        <v>1.5663E-2</v>
      </c>
      <c r="C387" s="265">
        <v>1.3264E-2</v>
      </c>
      <c r="D387" s="265">
        <v>1.2057E-2</v>
      </c>
      <c r="E387" s="265">
        <v>1.1691E-2</v>
      </c>
      <c r="F387" s="265">
        <v>1.5407000000000001E-2</v>
      </c>
      <c r="G387" s="265">
        <v>1.2205000000000001E-2</v>
      </c>
      <c r="H387" s="265">
        <v>3.1671999999999999E-2</v>
      </c>
      <c r="I387" s="265">
        <v>6.6920999999999994E-2</v>
      </c>
      <c r="J387" s="265">
        <v>5.9595000000000002E-2</v>
      </c>
      <c r="K387" s="265">
        <v>2.9039999999999999E-3</v>
      </c>
      <c r="L387" s="265">
        <v>4.0634E-3</v>
      </c>
      <c r="M387" s="265">
        <v>2.9475999999999999E-3</v>
      </c>
      <c r="N387" s="265">
        <v>1.9023999999999999E-2</v>
      </c>
      <c r="O387" s="265">
        <v>4.2140999999999998E-2</v>
      </c>
      <c r="P387" s="265">
        <v>5.1812999999999998E-2</v>
      </c>
      <c r="Q387" s="265">
        <v>3.5151000000000002E-2</v>
      </c>
      <c r="R387" s="265">
        <v>6.2969999999999998E-2</v>
      </c>
      <c r="S387" s="265">
        <v>6.1288000000000002E-2</v>
      </c>
      <c r="T387" s="265">
        <v>3.3201000000000001E-2</v>
      </c>
      <c r="U387" s="265">
        <v>3.0602000000000001E-2</v>
      </c>
      <c r="V387" s="265">
        <v>2.5656000000000002E-2</v>
      </c>
      <c r="W387" s="265">
        <v>1.3363999999999999E-2</v>
      </c>
      <c r="X387" s="265">
        <v>5.7945999999999996E-3</v>
      </c>
      <c r="Y387" s="265">
        <v>3.8528E-3</v>
      </c>
      <c r="Z387" s="265">
        <v>0</v>
      </c>
      <c r="AA387" s="265">
        <v>1.504E-2</v>
      </c>
      <c r="AB387" s="265">
        <v>8.2059999999999998E-3</v>
      </c>
      <c r="AC387" s="265">
        <v>6.4933000000000005E-2</v>
      </c>
      <c r="AD387" s="265">
        <v>3.5541999999999997E-2</v>
      </c>
      <c r="AE387" s="265">
        <v>0</v>
      </c>
      <c r="AF387" s="265">
        <v>0</v>
      </c>
      <c r="AG387" s="265">
        <v>8.3618999999999999E-2</v>
      </c>
      <c r="AH387" s="265">
        <v>0</v>
      </c>
      <c r="AI387" s="265">
        <v>8.7040000000000001E-4</v>
      </c>
      <c r="AJ387" s="265">
        <v>0</v>
      </c>
      <c r="AK387" s="265">
        <v>0</v>
      </c>
      <c r="AL387" s="265">
        <v>2.0579999999999999E-3</v>
      </c>
      <c r="AM387" s="265">
        <v>0</v>
      </c>
      <c r="AN387" s="265">
        <v>1.2539999999999999E-3</v>
      </c>
      <c r="AO387" s="265">
        <v>7.6679999999999999E-4</v>
      </c>
      <c r="AP387" s="265">
        <v>0</v>
      </c>
      <c r="AQ387" s="265">
        <v>0</v>
      </c>
      <c r="AR387" s="265">
        <v>3.0590000000000001E-3</v>
      </c>
      <c r="AS387" s="265">
        <v>0</v>
      </c>
      <c r="AT387" s="265">
        <v>4.1473999999999999E-3</v>
      </c>
      <c r="AU387" s="265">
        <v>6.6480000000000003E-3</v>
      </c>
      <c r="AV387" s="265">
        <v>5.0028E-3</v>
      </c>
      <c r="AW387" s="265">
        <v>0</v>
      </c>
      <c r="AX387" s="265">
        <v>0</v>
      </c>
      <c r="AY387" s="265">
        <v>0</v>
      </c>
      <c r="AZ387" s="265">
        <v>0</v>
      </c>
      <c r="BA387" s="265">
        <v>4.5421999999999997E-3</v>
      </c>
      <c r="BB387" s="265">
        <v>4.5421999999999997E-3</v>
      </c>
      <c r="BC387" s="265">
        <v>4.5382E-3</v>
      </c>
      <c r="BD387" s="265">
        <v>4.5421999999999997E-3</v>
      </c>
      <c r="BE387" s="265">
        <v>3.2215000000000001E-2</v>
      </c>
      <c r="BF387" s="265">
        <v>3.8515000000000001E-2</v>
      </c>
      <c r="BG387" s="265">
        <v>0.14047999999999999</v>
      </c>
      <c r="BH387" s="265">
        <v>0.13252</v>
      </c>
      <c r="BI387" s="265">
        <v>0.30523</v>
      </c>
      <c r="BJ387" s="265">
        <v>0.31120999999999999</v>
      </c>
      <c r="BK387" s="265">
        <v>8.3116999999999996E-2</v>
      </c>
      <c r="BL387" s="265">
        <v>0.17906</v>
      </c>
      <c r="BM387" s="265">
        <v>9.2683000000000001E-2</v>
      </c>
      <c r="BN387" s="265">
        <v>0.20791999999999999</v>
      </c>
      <c r="BO387" s="265">
        <v>0.20857000000000001</v>
      </c>
      <c r="BP387" s="265">
        <v>2.0924000000000002E-2</v>
      </c>
      <c r="BQ387" s="265">
        <v>0.11337999999999999</v>
      </c>
      <c r="BR387" s="265">
        <v>0.15837000000000001</v>
      </c>
      <c r="BS387" s="265">
        <v>0.12154</v>
      </c>
      <c r="BT387" s="265">
        <v>0.17100000000000001</v>
      </c>
      <c r="BU387" s="265">
        <v>3.8154E-2</v>
      </c>
      <c r="BV387" s="265">
        <v>2.0279999999999999E-3</v>
      </c>
      <c r="BW387" s="265">
        <v>5.3384000000000001E-2</v>
      </c>
      <c r="BX387" s="265">
        <v>4.3893999999999999E-3</v>
      </c>
      <c r="BY387" s="265">
        <v>0.98057000000000005</v>
      </c>
      <c r="BZ387" s="265">
        <v>0.96709999999999996</v>
      </c>
      <c r="CA387" s="265">
        <v>0.91800000000000004</v>
      </c>
      <c r="CB387" s="265">
        <v>0.99977000000000005</v>
      </c>
      <c r="CC387" s="265">
        <v>0.89104000000000005</v>
      </c>
      <c r="CD387" s="265">
        <v>0.97170999999999996</v>
      </c>
      <c r="CE387" s="265">
        <v>0.91788000000000003</v>
      </c>
      <c r="CF387" s="265">
        <v>0.97899000000000003</v>
      </c>
      <c r="CG387" s="265">
        <v>0.76693</v>
      </c>
      <c r="CH387" s="265">
        <v>0.94974999999999998</v>
      </c>
      <c r="CI387" s="265">
        <v>0.96399000000000001</v>
      </c>
      <c r="CJ387" s="265">
        <v>0.96108000000000005</v>
      </c>
      <c r="CK387" s="265">
        <v>0.84877000000000002</v>
      </c>
      <c r="CL387" s="265">
        <v>0.99665000000000004</v>
      </c>
      <c r="CM387" s="265">
        <v>1.2348E-2</v>
      </c>
      <c r="CN387" s="265">
        <v>0</v>
      </c>
      <c r="CO387" s="265">
        <v>1.4328E-2</v>
      </c>
      <c r="CP387" s="265">
        <v>8.3453999999999993E-3</v>
      </c>
      <c r="CQ387" s="265">
        <v>8.6929999999999993E-3</v>
      </c>
      <c r="CR387" s="265">
        <v>0</v>
      </c>
      <c r="CS387" s="265">
        <v>0</v>
      </c>
      <c r="CT387" s="265">
        <v>6.1853999999999998E-3</v>
      </c>
      <c r="CU387" s="265">
        <v>6.0000000000000001E-3</v>
      </c>
      <c r="CV387" s="265">
        <v>1.4285000000000001E-2</v>
      </c>
      <c r="CW387" s="265">
        <v>1.0101000000000001E-2</v>
      </c>
      <c r="CX387" s="265">
        <v>6.1853999999999998E-3</v>
      </c>
      <c r="CY387" s="265">
        <v>1.0309E-2</v>
      </c>
      <c r="CZ387" s="265">
        <v>2.5423000000000001E-2</v>
      </c>
      <c r="DA387" s="265">
        <v>9.2481999999999998E-3</v>
      </c>
      <c r="DB387" s="265">
        <v>0</v>
      </c>
      <c r="DC387" s="265">
        <v>0</v>
      </c>
      <c r="DD387" s="265">
        <v>0</v>
      </c>
      <c r="DE387" s="265">
        <v>0</v>
      </c>
      <c r="DF387" s="265">
        <v>2.1800000000000001E-5</v>
      </c>
      <c r="DG387" s="265">
        <v>3.6000000000000001E-5</v>
      </c>
      <c r="DH387" s="265">
        <v>1.052E-2</v>
      </c>
      <c r="DI387" s="265">
        <v>0</v>
      </c>
      <c r="DJ387" s="265">
        <v>0</v>
      </c>
      <c r="DK387" s="265">
        <v>0</v>
      </c>
      <c r="DL387" s="265">
        <v>0</v>
      </c>
      <c r="DM387" s="265">
        <v>1.696E-4</v>
      </c>
      <c r="DN387" s="265">
        <v>0</v>
      </c>
      <c r="DO387" s="265">
        <v>0</v>
      </c>
      <c r="DP387" s="265">
        <v>0</v>
      </c>
      <c r="DQ387" s="265">
        <v>0</v>
      </c>
      <c r="DR387" s="265">
        <v>5.6439999999999997E-3</v>
      </c>
      <c r="DS387" s="265">
        <v>3.5644000000000001E-3</v>
      </c>
      <c r="DT387" s="265">
        <v>3.3381999999999999E-3</v>
      </c>
      <c r="DU387" s="265">
        <v>0</v>
      </c>
      <c r="DV387" s="265">
        <v>0</v>
      </c>
      <c r="DW387" s="265">
        <v>0</v>
      </c>
      <c r="DX387" s="265">
        <v>2.7087999999999999E-3</v>
      </c>
      <c r="DY387" s="265">
        <v>4.4812000000000003E-3</v>
      </c>
      <c r="DZ387" s="265">
        <v>0</v>
      </c>
      <c r="EA387" s="265">
        <v>0</v>
      </c>
      <c r="EB387" s="265">
        <v>0</v>
      </c>
      <c r="EC387" s="265">
        <v>0</v>
      </c>
      <c r="ED387" s="265">
        <v>0</v>
      </c>
      <c r="EE387" s="265">
        <v>0</v>
      </c>
      <c r="EF387" s="265">
        <v>2.9055999999999999E-3</v>
      </c>
      <c r="EG387" s="265">
        <v>0</v>
      </c>
      <c r="EH387" s="265">
        <v>0</v>
      </c>
      <c r="EI387" s="265">
        <v>1.0204E-2</v>
      </c>
      <c r="EJ387" s="265">
        <v>1.0309E-2</v>
      </c>
      <c r="EK387" s="265">
        <v>0</v>
      </c>
      <c r="EL387" s="265">
        <v>0</v>
      </c>
      <c r="EM387" s="265">
        <v>0</v>
      </c>
      <c r="EN387" s="265">
        <v>0</v>
      </c>
      <c r="EO387" s="265">
        <v>1.4392E-2</v>
      </c>
      <c r="EP387" s="265">
        <v>7.9331999999999996E-3</v>
      </c>
      <c r="EQ387" s="265">
        <v>5.7760000000000005E-4</v>
      </c>
      <c r="ER387" s="265">
        <v>7.4180000000000003E-4</v>
      </c>
      <c r="ES387" s="265">
        <v>4.7859999999999998E-4</v>
      </c>
      <c r="ET387" s="265">
        <v>5.9020000000000003E-4</v>
      </c>
      <c r="EU387" s="265">
        <v>6.8320000000000002E-4</v>
      </c>
      <c r="EV387" s="265">
        <v>6.3599999999999996E-4</v>
      </c>
      <c r="EW387" s="265">
        <v>4.6940000000000003E-4</v>
      </c>
      <c r="EX387" s="265">
        <v>5.4580000000000004E-4</v>
      </c>
      <c r="EY387" s="265">
        <v>4.7619999999999997E-4</v>
      </c>
      <c r="EZ387" s="265">
        <v>8.8041999999999999E-3</v>
      </c>
      <c r="FA387" s="265">
        <v>7.0379999999999998E-4</v>
      </c>
      <c r="FB387" s="265">
        <v>6.9300000000000004E-4</v>
      </c>
      <c r="FC387" s="265">
        <v>6.288E-4</v>
      </c>
      <c r="FD387" s="265">
        <v>6.9039999999999998E-4</v>
      </c>
      <c r="FE387" s="265">
        <v>5.8980000000000002E-4</v>
      </c>
      <c r="FF387" s="265">
        <v>6.4519999999999996E-4</v>
      </c>
      <c r="FG387" s="265">
        <v>7.4859999999999998E-4</v>
      </c>
      <c r="FH387" s="265">
        <v>5.7200000000000003E-4</v>
      </c>
      <c r="FI387" s="265">
        <v>6.0539999999999997E-4</v>
      </c>
      <c r="FJ387" s="265">
        <v>0</v>
      </c>
      <c r="FK387" s="265">
        <v>0</v>
      </c>
      <c r="FL387" s="265">
        <v>3.4451999999999998E-3</v>
      </c>
      <c r="FM387" s="265">
        <v>3.9769999999999996E-3</v>
      </c>
      <c r="FN387" s="265">
        <v>3.3633999999999997E-2</v>
      </c>
      <c r="FO387" s="265">
        <v>7.5999999999999998E-2</v>
      </c>
      <c r="FP387" s="265">
        <v>1.2841E-2</v>
      </c>
      <c r="FQ387" s="265">
        <v>4.7806000000000001E-2</v>
      </c>
      <c r="FR387" s="265">
        <v>2.7196000000000001E-2</v>
      </c>
      <c r="FS387" s="265">
        <v>2.9669999999999998E-2</v>
      </c>
      <c r="FT387" s="265">
        <v>7.9939999999999997E-2</v>
      </c>
      <c r="FU387" s="265">
        <v>7.4443999999999996E-2</v>
      </c>
      <c r="FV387" s="265">
        <v>3.9702000000000001E-2</v>
      </c>
      <c r="FW387" s="265">
        <v>1.5355000000000001E-2</v>
      </c>
      <c r="FX387" s="265">
        <v>5.3574999999999998E-2</v>
      </c>
      <c r="FY387" s="265">
        <v>1.387E-2</v>
      </c>
      <c r="FZ387" s="265">
        <v>1.5355000000000001E-2</v>
      </c>
      <c r="GA387" s="265">
        <v>4.7022000000000001E-2</v>
      </c>
      <c r="GB387" s="265">
        <v>2.6675999999999998E-2</v>
      </c>
      <c r="GC387" s="265">
        <v>2.2237E-2</v>
      </c>
      <c r="GD387" s="265">
        <v>7.6803999999999997E-2</v>
      </c>
      <c r="GE387" s="265">
        <v>3.8424E-2</v>
      </c>
      <c r="GF387" s="265">
        <v>5.2936999999999998E-2</v>
      </c>
      <c r="GG387" s="265">
        <v>2.4586E-2</v>
      </c>
      <c r="GH387" s="265">
        <v>2.8355000000000002E-2</v>
      </c>
      <c r="GI387" s="265">
        <v>2.2374000000000002E-2</v>
      </c>
      <c r="GJ387" s="265">
        <v>6.6998000000000002E-2</v>
      </c>
      <c r="GK387" s="265">
        <v>7.0054000000000005E-2</v>
      </c>
      <c r="GL387" s="265">
        <v>3.8149000000000002E-2</v>
      </c>
      <c r="GM387" s="265">
        <v>5.9218E-2</v>
      </c>
      <c r="GN387" s="265">
        <v>3.9732999999999997E-2</v>
      </c>
      <c r="GO387" s="265">
        <v>7.6783000000000004E-2</v>
      </c>
      <c r="GP387" s="265">
        <v>4.8494000000000002E-2</v>
      </c>
      <c r="GQ387" s="265">
        <v>5.0337E-2</v>
      </c>
      <c r="GR387" s="265">
        <v>4.9951000000000002E-2</v>
      </c>
      <c r="GS387" s="265">
        <v>5.1749000000000003E-2</v>
      </c>
      <c r="GT387" s="265">
        <v>4.9140000000000003E-2</v>
      </c>
      <c r="GU387" s="265">
        <v>4.9863999999999999E-2</v>
      </c>
      <c r="GV387" s="265">
        <v>0.05</v>
      </c>
      <c r="GW387" s="265">
        <v>3.5887000000000002E-2</v>
      </c>
      <c r="GX387" s="265">
        <v>6.3594999999999999E-2</v>
      </c>
      <c r="GY387" s="265">
        <v>1.4898E-2</v>
      </c>
      <c r="GZ387" s="265">
        <v>1.1409000000000001E-2</v>
      </c>
      <c r="HA387" s="265">
        <v>6.2958E-2</v>
      </c>
      <c r="HB387" s="265">
        <v>6.3289999999999999E-2</v>
      </c>
      <c r="HC387" s="265">
        <v>5.8300999999999999E-2</v>
      </c>
      <c r="HD387" s="265">
        <v>3.5383999999999999E-2</v>
      </c>
      <c r="HE387" s="265">
        <v>6.4008999999999996E-2</v>
      </c>
      <c r="HF387" s="265">
        <v>2.9464000000000001E-2</v>
      </c>
      <c r="HG387" s="265">
        <v>6.3961000000000004E-2</v>
      </c>
      <c r="HH387" s="265">
        <v>6.3724000000000003E-2</v>
      </c>
      <c r="HI387" s="265">
        <v>6.3608999999999999E-2</v>
      </c>
      <c r="HJ387" s="265">
        <v>3.9815999999999997E-2</v>
      </c>
      <c r="HK387" s="265">
        <v>8.4817000000000004E-2</v>
      </c>
      <c r="HL387" s="265">
        <v>6.9811999999999999E-2</v>
      </c>
      <c r="HM387" s="265">
        <v>5.1232E-2</v>
      </c>
      <c r="HN387" s="265">
        <v>5.1240000000000001E-2</v>
      </c>
      <c r="HO387" s="265">
        <v>5.2342E-2</v>
      </c>
      <c r="HP387" s="265">
        <v>5.5072999999999997E-2</v>
      </c>
      <c r="HQ387" s="265">
        <v>2.2147E-2</v>
      </c>
      <c r="HR387" s="265">
        <v>3.1321000000000002E-2</v>
      </c>
      <c r="HS387" s="265">
        <v>3.9942999999999999E-2</v>
      </c>
      <c r="HT387" s="265">
        <v>4.0103E-2</v>
      </c>
      <c r="HU387" s="265">
        <v>3.4951999999999997E-2</v>
      </c>
      <c r="HV387" s="265">
        <v>4.7357999999999997E-2</v>
      </c>
      <c r="HW387" s="265">
        <v>1.9494000000000001E-2</v>
      </c>
      <c r="HX387" s="265">
        <v>3.0010999999999999E-2</v>
      </c>
      <c r="HY387" s="265">
        <v>1.1586000000000001E-2</v>
      </c>
      <c r="HZ387" s="265">
        <v>4.4568000000000003E-2</v>
      </c>
      <c r="IA387" s="265">
        <v>4.6496000000000003E-2</v>
      </c>
      <c r="IB387" s="265">
        <v>4.8264000000000001E-2</v>
      </c>
      <c r="IC387" s="265">
        <v>4.7218999999999997E-2</v>
      </c>
      <c r="ID387" s="265">
        <v>4.8286000000000003E-2</v>
      </c>
      <c r="IE387" s="265">
        <v>4.3392E-2</v>
      </c>
      <c r="IF387" s="265">
        <v>5.5014E-2</v>
      </c>
      <c r="IG387" s="265">
        <v>5.5434999999999998E-2</v>
      </c>
      <c r="IH387" s="265">
        <v>6.3246999999999998E-2</v>
      </c>
      <c r="II387" s="265">
        <v>3.2548000000000001E-2</v>
      </c>
      <c r="IJ387" s="265">
        <v>2.6599000000000001E-2</v>
      </c>
      <c r="IK387" s="265">
        <v>2.8379999999999999E-2</v>
      </c>
      <c r="IL387" s="265">
        <v>5.5945000000000002E-2</v>
      </c>
      <c r="IM387" s="265">
        <v>3.7206999999999997E-2</v>
      </c>
      <c r="IN387" s="265">
        <v>2.8156E-2</v>
      </c>
      <c r="IO387" s="265">
        <v>4.5979999999999997E-3</v>
      </c>
      <c r="IP387" s="265">
        <v>5.7028000000000002E-2</v>
      </c>
      <c r="IQ387" s="265">
        <v>4.8778000000000002E-2</v>
      </c>
      <c r="IR387" s="265">
        <v>2.6197000000000002E-2</v>
      </c>
      <c r="IS387" s="265">
        <v>6.9260000000000002E-2</v>
      </c>
      <c r="IT387" s="265">
        <v>2.0846E-2</v>
      </c>
      <c r="IU387" s="265">
        <v>5.3677999999999997E-2</v>
      </c>
      <c r="IV387" s="265">
        <v>7.9292000000000001E-2</v>
      </c>
      <c r="IW387" s="265">
        <v>3.8524000000000003E-2</v>
      </c>
      <c r="IX387" s="265">
        <v>6.3650999999999999E-2</v>
      </c>
      <c r="IY387" s="265">
        <v>3.2023000000000003E-2</v>
      </c>
      <c r="IZ387" s="265">
        <v>3.2044999999999997E-2</v>
      </c>
      <c r="JA387" s="265">
        <v>3.2294999999999997E-2</v>
      </c>
      <c r="JB387" s="265">
        <v>3.1248999999999999E-2</v>
      </c>
      <c r="JC387" s="265">
        <v>3.6711000000000001E-2</v>
      </c>
      <c r="JD387" s="265">
        <v>3.5735999999999997E-2</v>
      </c>
      <c r="JE387" s="265">
        <v>6.1924E-2</v>
      </c>
      <c r="JF387" s="265">
        <v>1.6714E-2</v>
      </c>
      <c r="JG387" s="265">
        <v>4.8275999999999999E-2</v>
      </c>
      <c r="JH387" s="265">
        <v>3.5626999999999999E-2</v>
      </c>
      <c r="JI387" s="265">
        <v>3.1551999999999997E-2</v>
      </c>
      <c r="JJ387" s="265">
        <v>3.2882000000000002E-2</v>
      </c>
      <c r="JK387" s="265">
        <v>4.2888000000000003E-2</v>
      </c>
      <c r="JL387" s="265">
        <v>4.3867999999999997E-2</v>
      </c>
      <c r="JM387" s="265">
        <v>7.4119000000000004E-2</v>
      </c>
      <c r="JN387" s="265">
        <v>4.4859999999999997E-2</v>
      </c>
      <c r="JO387" s="265">
        <v>4.9085999999999998E-2</v>
      </c>
      <c r="JP387" s="265">
        <v>1.4452E-2</v>
      </c>
      <c r="JQ387" s="265">
        <v>4.8934999999999999E-2</v>
      </c>
      <c r="JR387" s="265">
        <v>3.0328000000000001E-2</v>
      </c>
      <c r="JS387" s="265">
        <v>3.2988999999999997E-2</v>
      </c>
      <c r="JT387" s="265">
        <v>1.1180000000000001E-2</v>
      </c>
      <c r="JU387" s="265">
        <v>3.8799E-2</v>
      </c>
      <c r="JV387" s="265">
        <v>3.8671999999999998E-2</v>
      </c>
      <c r="JW387" s="265">
        <v>4.7480000000000001E-2</v>
      </c>
      <c r="JX387" s="265">
        <v>5.0812999999999997E-2</v>
      </c>
      <c r="JY387" s="265">
        <v>4.7149000000000003E-2</v>
      </c>
      <c r="JZ387" s="265">
        <v>4.3824000000000002E-2</v>
      </c>
      <c r="KA387" s="265">
        <v>6.9713999999999998E-2</v>
      </c>
      <c r="KB387" s="265">
        <v>0.10198</v>
      </c>
      <c r="KC387" s="265">
        <v>1.5119E-2</v>
      </c>
      <c r="KD387" s="265">
        <v>1.1001E-2</v>
      </c>
      <c r="KE387" s="265">
        <v>1.1747E-2</v>
      </c>
      <c r="KF387" s="265">
        <v>1.295E-2</v>
      </c>
      <c r="KG387" s="265">
        <v>1.24E-2</v>
      </c>
      <c r="KH387" s="265">
        <v>6.8303000000000003E-2</v>
      </c>
      <c r="KI387" s="265">
        <v>3.3745999999999998E-2</v>
      </c>
      <c r="KJ387" s="265">
        <v>3.3000000000000002E-2</v>
      </c>
      <c r="KK387" s="265">
        <v>9.0836E-2</v>
      </c>
      <c r="KL387" s="265">
        <v>6.9487999999999994E-2</v>
      </c>
      <c r="KM387" s="265">
        <v>0.60907</v>
      </c>
      <c r="KN387" s="265">
        <v>0.55130999999999997</v>
      </c>
      <c r="KO387" s="265">
        <v>0.48807</v>
      </c>
      <c r="KP387" s="265">
        <v>3.3975708718589001E-3</v>
      </c>
      <c r="KQ387" s="265">
        <v>0.38451999999999997</v>
      </c>
      <c r="KR387" s="265">
        <v>0.3488</v>
      </c>
      <c r="KS387" s="265">
        <v>0.32095000000000001</v>
      </c>
      <c r="KT387" s="265">
        <v>0.70350790474514069</v>
      </c>
      <c r="KU387" s="265">
        <v>0.90381999999999996</v>
      </c>
      <c r="KV387" s="265">
        <v>0.94396000000000002</v>
      </c>
      <c r="KW387" s="265">
        <v>0.95616000000000001</v>
      </c>
      <c r="KX387" s="265">
        <v>0.97158</v>
      </c>
      <c r="KY387" s="265">
        <v>0.99163999999999997</v>
      </c>
      <c r="KZ387" s="265">
        <v>0.99395</v>
      </c>
      <c r="LA387" s="265">
        <v>0.93776999999999999</v>
      </c>
      <c r="LB387" s="265">
        <v>0.84943999999999997</v>
      </c>
      <c r="LC387" s="265">
        <v>1</v>
      </c>
      <c r="LD387" s="265">
        <v>0</v>
      </c>
      <c r="LE387" s="265">
        <v>0</v>
      </c>
      <c r="LF387" s="265">
        <v>0</v>
      </c>
      <c r="LG387" s="265">
        <v>0</v>
      </c>
      <c r="LH387" s="431">
        <v>5.1718481699936092E-5</v>
      </c>
      <c r="LI387" s="431">
        <v>1.1536206329765264E-5</v>
      </c>
      <c r="LJ387" s="431">
        <v>0</v>
      </c>
      <c r="LK387" s="431">
        <v>0</v>
      </c>
      <c r="LL387" s="431">
        <v>0</v>
      </c>
      <c r="LM387" s="431">
        <v>0</v>
      </c>
      <c r="LN387" s="431">
        <v>6.0017227951902896E-6</v>
      </c>
      <c r="LO387" s="431">
        <v>0</v>
      </c>
      <c r="LP387" s="431">
        <v>0</v>
      </c>
      <c r="LQ387" s="431">
        <v>0</v>
      </c>
      <c r="LR387" s="431">
        <v>1.6569436411373317E-5</v>
      </c>
      <c r="LS387" s="431">
        <v>0</v>
      </c>
      <c r="LT387" s="431">
        <v>8.4003272604604717E-7</v>
      </c>
      <c r="LU387" s="431">
        <v>0</v>
      </c>
      <c r="LV387" s="431">
        <v>0</v>
      </c>
      <c r="LW387" s="431">
        <v>0</v>
      </c>
      <c r="LX387" s="431">
        <v>0</v>
      </c>
      <c r="LY387" s="431">
        <v>0</v>
      </c>
      <c r="LZ387" s="431">
        <v>3.6569697840604931E-5</v>
      </c>
      <c r="MA387" s="431">
        <v>1.4333252693177201E-5</v>
      </c>
      <c r="MB387" s="431">
        <v>1.1024628292943817E-5</v>
      </c>
      <c r="MC387" s="431">
        <v>0</v>
      </c>
      <c r="MD387" s="431">
        <v>0</v>
      </c>
      <c r="ME387" s="431">
        <v>3.1656945793656632E-5</v>
      </c>
      <c r="MF387" s="431">
        <v>0</v>
      </c>
      <c r="MG387" s="431">
        <v>0</v>
      </c>
      <c r="MH387" s="266"/>
      <c r="MI387" s="266"/>
      <c r="MJ387" s="266"/>
      <c r="MK387" s="266"/>
      <c r="ML387" s="266"/>
      <c r="MM387" s="266"/>
      <c r="MN387" s="266"/>
      <c r="MO387" s="266"/>
      <c r="MP387" s="266"/>
      <c r="MQ387" s="266"/>
      <c r="MR387" s="266"/>
      <c r="MS387" s="266"/>
      <c r="MT387" s="266"/>
      <c r="MU387" s="266"/>
      <c r="MV387" s="266"/>
      <c r="MW387" s="266"/>
      <c r="MX387" s="266"/>
      <c r="MY387" s="266"/>
      <c r="MZ387" s="266"/>
      <c r="NA387" s="266"/>
      <c r="NB387" s="266"/>
      <c r="NC387" s="266"/>
      <c r="ND387" s="266"/>
      <c r="NE387" s="266"/>
      <c r="NF387" s="266"/>
      <c r="NG387" s="266"/>
      <c r="NH387" s="266"/>
      <c r="NI387" s="266"/>
      <c r="NJ387" s="266"/>
      <c r="NK387" s="266"/>
      <c r="NL387" s="266"/>
      <c r="NM387" s="266"/>
      <c r="NN387" s="266"/>
      <c r="NO387" s="266"/>
      <c r="NP387" s="266"/>
      <c r="NQ387" s="266"/>
      <c r="NR387" s="266"/>
      <c r="NS387" s="266"/>
      <c r="NT387" s="266"/>
      <c r="NU387" s="266"/>
      <c r="NV387" s="266"/>
      <c r="NW387" s="266"/>
      <c r="NX387" s="266"/>
      <c r="NY387" s="266"/>
      <c r="NZ387" s="266"/>
      <c r="OA387" s="266"/>
      <c r="OB387" s="266"/>
      <c r="OC387" s="266"/>
      <c r="OD387" s="266"/>
      <c r="OE387" s="266"/>
      <c r="OF387" s="266"/>
      <c r="OG387" s="266"/>
      <c r="OH387" s="266"/>
      <c r="OI387" s="266"/>
      <c r="OJ387" s="266"/>
      <c r="OK387" s="266"/>
      <c r="OL387" s="266"/>
      <c r="OM387" s="266"/>
      <c r="ON387" s="267"/>
    </row>
    <row r="388" spans="1:404">
      <c r="A388" s="261">
        <v>763</v>
      </c>
      <c r="B388" s="265">
        <v>1.5708E-2</v>
      </c>
      <c r="C388" s="265">
        <v>1.3322000000000001E-2</v>
      </c>
      <c r="D388" s="265">
        <v>1.2119E-2</v>
      </c>
      <c r="E388" s="265">
        <v>1.1757E-2</v>
      </c>
      <c r="F388" s="265">
        <v>1.5506000000000001E-2</v>
      </c>
      <c r="G388" s="265">
        <v>1.2328E-2</v>
      </c>
      <c r="H388" s="265">
        <v>3.1083E-2</v>
      </c>
      <c r="I388" s="265">
        <v>6.5629999999999994E-2</v>
      </c>
      <c r="J388" s="265">
        <v>5.8430999999999997E-2</v>
      </c>
      <c r="K388" s="265">
        <v>2.931E-3</v>
      </c>
      <c r="L388" s="265">
        <v>3.8985999999999999E-3</v>
      </c>
      <c r="M388" s="265">
        <v>2.8893999999999999E-3</v>
      </c>
      <c r="N388" s="265">
        <v>1.4220999999999999E-2</v>
      </c>
      <c r="O388" s="265">
        <v>4.8741E-2</v>
      </c>
      <c r="P388" s="265">
        <v>3.8355E-2</v>
      </c>
      <c r="Q388" s="265">
        <v>2.5035000000000002E-2</v>
      </c>
      <c r="R388" s="265">
        <v>4.7397000000000002E-2</v>
      </c>
      <c r="S388" s="265">
        <v>6.3836000000000004E-2</v>
      </c>
      <c r="T388" s="265">
        <v>3.4452999999999998E-2</v>
      </c>
      <c r="U388" s="265">
        <v>4.5901999999999998E-2</v>
      </c>
      <c r="V388" s="265">
        <v>2.5357999999999999E-2</v>
      </c>
      <c r="W388" s="265">
        <v>1.6115000000000001E-2</v>
      </c>
      <c r="X388" s="265">
        <v>5.2833999999999997E-3</v>
      </c>
      <c r="Y388" s="265">
        <v>5.7792E-3</v>
      </c>
      <c r="Z388" s="265">
        <v>0</v>
      </c>
      <c r="AA388" s="265">
        <v>1.5966999999999999E-2</v>
      </c>
      <c r="AB388" s="265">
        <v>7.685E-3</v>
      </c>
      <c r="AC388" s="265">
        <v>7.0498000000000005E-2</v>
      </c>
      <c r="AD388" s="265">
        <v>3.5244999999999999E-2</v>
      </c>
      <c r="AE388" s="265">
        <v>0</v>
      </c>
      <c r="AF388" s="265">
        <v>0</v>
      </c>
      <c r="AG388" s="265">
        <v>8.9587E-2</v>
      </c>
      <c r="AH388" s="265">
        <v>0</v>
      </c>
      <c r="AI388" s="265">
        <v>1.3056000000000001E-3</v>
      </c>
      <c r="AJ388" s="265">
        <v>0</v>
      </c>
      <c r="AK388" s="265">
        <v>0</v>
      </c>
      <c r="AL388" s="265">
        <v>2.3159999999999999E-3</v>
      </c>
      <c r="AM388" s="265">
        <v>0</v>
      </c>
      <c r="AN388" s="265">
        <v>1.2390000000000001E-3</v>
      </c>
      <c r="AO388" s="265">
        <v>1.1502000000000001E-3</v>
      </c>
      <c r="AP388" s="265">
        <v>0</v>
      </c>
      <c r="AQ388" s="265">
        <v>0</v>
      </c>
      <c r="AR388" s="265">
        <v>3.019E-3</v>
      </c>
      <c r="AS388" s="265">
        <v>0</v>
      </c>
      <c r="AT388" s="265">
        <v>4.9226000000000001E-3</v>
      </c>
      <c r="AU388" s="265">
        <v>6.8329999999999997E-3</v>
      </c>
      <c r="AV388" s="265">
        <v>4.8912000000000001E-3</v>
      </c>
      <c r="AW388" s="265">
        <v>0</v>
      </c>
      <c r="AX388" s="265">
        <v>0</v>
      </c>
      <c r="AY388" s="265">
        <v>0</v>
      </c>
      <c r="AZ388" s="265">
        <v>0</v>
      </c>
      <c r="BA388" s="265">
        <v>4.4828000000000003E-3</v>
      </c>
      <c r="BB388" s="265">
        <v>4.4828000000000003E-3</v>
      </c>
      <c r="BC388" s="265">
        <v>4.4787999999999998E-3</v>
      </c>
      <c r="BD388" s="265">
        <v>4.4828000000000003E-3</v>
      </c>
      <c r="BE388" s="265">
        <v>3.1165999999999999E-2</v>
      </c>
      <c r="BF388" s="265">
        <v>4.2601E-2</v>
      </c>
      <c r="BG388" s="265">
        <v>0.14105000000000001</v>
      </c>
      <c r="BH388" s="265">
        <v>0.1293</v>
      </c>
      <c r="BI388" s="265">
        <v>0.28522999999999998</v>
      </c>
      <c r="BJ388" s="265">
        <v>0.30976999999999999</v>
      </c>
      <c r="BK388" s="265">
        <v>8.5713999999999999E-2</v>
      </c>
      <c r="BL388" s="265">
        <v>0.18920000000000001</v>
      </c>
      <c r="BM388" s="265">
        <v>9.0244000000000005E-2</v>
      </c>
      <c r="BN388" s="265">
        <v>0.2203</v>
      </c>
      <c r="BO388" s="265">
        <v>0.20571</v>
      </c>
      <c r="BP388" s="265">
        <v>2.3377999999999999E-2</v>
      </c>
      <c r="BQ388" s="265">
        <v>0.11164</v>
      </c>
      <c r="BR388" s="265">
        <v>0.15285000000000001</v>
      </c>
      <c r="BS388" s="265">
        <v>0.12441000000000001</v>
      </c>
      <c r="BT388" s="265">
        <v>0.18245</v>
      </c>
      <c r="BU388" s="265">
        <v>5.3796999999999998E-2</v>
      </c>
      <c r="BV388" s="265">
        <v>1.3519999999999999E-3</v>
      </c>
      <c r="BW388" s="265">
        <v>7.3504E-2</v>
      </c>
      <c r="BX388" s="265">
        <v>3.4405999999999998E-3</v>
      </c>
      <c r="BY388" s="265">
        <v>0.98409999999999997</v>
      </c>
      <c r="BZ388" s="265">
        <v>0.96914</v>
      </c>
      <c r="CA388" s="265">
        <v>0.92200000000000004</v>
      </c>
      <c r="CB388" s="265">
        <v>0.99965000000000004</v>
      </c>
      <c r="CC388" s="265">
        <v>0.88768000000000002</v>
      </c>
      <c r="CD388" s="265">
        <v>0.97362000000000004</v>
      </c>
      <c r="CE388" s="265">
        <v>0.9224</v>
      </c>
      <c r="CF388" s="265">
        <v>0.98046999999999995</v>
      </c>
      <c r="CG388" s="265">
        <v>0.78161000000000003</v>
      </c>
      <c r="CH388" s="265">
        <v>0.95181000000000004</v>
      </c>
      <c r="CI388" s="265">
        <v>0.96601999999999999</v>
      </c>
      <c r="CJ388" s="265">
        <v>0.96296999999999999</v>
      </c>
      <c r="CK388" s="265">
        <v>0.86585000000000001</v>
      </c>
      <c r="CL388" s="265">
        <v>0.99743999999999999</v>
      </c>
      <c r="CM388" s="265">
        <v>1.2328E-2</v>
      </c>
      <c r="CN388" s="265">
        <v>0</v>
      </c>
      <c r="CO388" s="265">
        <v>1.401E-2</v>
      </c>
      <c r="CP388" s="265">
        <v>7.9545999999999992E-3</v>
      </c>
      <c r="CQ388" s="265">
        <v>8.6929999999999993E-3</v>
      </c>
      <c r="CR388" s="265">
        <v>0</v>
      </c>
      <c r="CS388" s="265">
        <v>0</v>
      </c>
      <c r="CT388" s="265">
        <v>4.1235999999999998E-3</v>
      </c>
      <c r="CU388" s="265">
        <v>4.0000000000000001E-3</v>
      </c>
      <c r="CV388" s="265">
        <v>1.4112E-2</v>
      </c>
      <c r="CW388" s="265">
        <v>1.0101000000000001E-2</v>
      </c>
      <c r="CX388" s="265">
        <v>4.1235999999999998E-3</v>
      </c>
      <c r="CY388" s="265">
        <v>1.0309E-2</v>
      </c>
      <c r="CZ388" s="265">
        <v>2.4969999999999999E-2</v>
      </c>
      <c r="DA388" s="265">
        <v>8.9817999999999999E-3</v>
      </c>
      <c r="DB388" s="265">
        <v>0</v>
      </c>
      <c r="DC388" s="265">
        <v>0</v>
      </c>
      <c r="DD388" s="265">
        <v>0</v>
      </c>
      <c r="DE388" s="265">
        <v>0</v>
      </c>
      <c r="DF388" s="265">
        <v>1.52E-5</v>
      </c>
      <c r="DG388" s="265">
        <v>2.5000000000000001E-5</v>
      </c>
      <c r="DH388" s="265">
        <v>1.0663000000000001E-2</v>
      </c>
      <c r="DI388" s="265">
        <v>0</v>
      </c>
      <c r="DJ388" s="265">
        <v>0</v>
      </c>
      <c r="DK388" s="265">
        <v>0</v>
      </c>
      <c r="DL388" s="265">
        <v>0</v>
      </c>
      <c r="DM388" s="265">
        <v>2.2939999999999999E-4</v>
      </c>
      <c r="DN388" s="265">
        <v>0</v>
      </c>
      <c r="DO388" s="265">
        <v>0</v>
      </c>
      <c r="DP388" s="265">
        <v>0</v>
      </c>
      <c r="DQ388" s="265">
        <v>0</v>
      </c>
      <c r="DR388" s="265">
        <v>5.6309999999999997E-3</v>
      </c>
      <c r="DS388" s="265">
        <v>3.5116000000000001E-3</v>
      </c>
      <c r="DT388" s="265">
        <v>3.4808E-3</v>
      </c>
      <c r="DU388" s="265">
        <v>0</v>
      </c>
      <c r="DV388" s="265">
        <v>0</v>
      </c>
      <c r="DW388" s="265">
        <v>0</v>
      </c>
      <c r="DX388" s="265">
        <v>2.7942000000000002E-3</v>
      </c>
      <c r="DY388" s="265">
        <v>5.6318000000000002E-3</v>
      </c>
      <c r="DZ388" s="265">
        <v>0</v>
      </c>
      <c r="EA388" s="265">
        <v>0</v>
      </c>
      <c r="EB388" s="265">
        <v>0</v>
      </c>
      <c r="EC388" s="265">
        <v>0</v>
      </c>
      <c r="ED388" s="265">
        <v>0</v>
      </c>
      <c r="EE388" s="265">
        <v>0</v>
      </c>
      <c r="EF388" s="265">
        <v>2.9734000000000002E-3</v>
      </c>
      <c r="EG388" s="265">
        <v>0</v>
      </c>
      <c r="EH388" s="265">
        <v>0</v>
      </c>
      <c r="EI388" s="265">
        <v>1.0204E-2</v>
      </c>
      <c r="EJ388" s="265">
        <v>1.0309E-2</v>
      </c>
      <c r="EK388" s="265">
        <v>0</v>
      </c>
      <c r="EL388" s="265">
        <v>0</v>
      </c>
      <c r="EM388" s="265">
        <v>0</v>
      </c>
      <c r="EN388" s="265">
        <v>0</v>
      </c>
      <c r="EO388" s="265">
        <v>1.4638E-2</v>
      </c>
      <c r="EP388" s="265">
        <v>7.5938000000000004E-3</v>
      </c>
      <c r="EQ388" s="265">
        <v>5.0639999999999995E-4</v>
      </c>
      <c r="ER388" s="265">
        <v>7.7519999999999998E-4</v>
      </c>
      <c r="ES388" s="265">
        <v>4.7439999999999998E-4</v>
      </c>
      <c r="ET388" s="265">
        <v>5.4180000000000005E-4</v>
      </c>
      <c r="EU388" s="265">
        <v>6.9180000000000001E-4</v>
      </c>
      <c r="EV388" s="265">
        <v>6.0700000000000001E-4</v>
      </c>
      <c r="EW388" s="265">
        <v>4.2959999999999998E-4</v>
      </c>
      <c r="EX388" s="265">
        <v>5.1219999999999998E-4</v>
      </c>
      <c r="EY388" s="265">
        <v>4.6279999999999997E-4</v>
      </c>
      <c r="EZ388" s="265">
        <v>8.5918000000000001E-3</v>
      </c>
      <c r="FA388" s="265">
        <v>7.0419999999999999E-4</v>
      </c>
      <c r="FB388" s="265">
        <v>7.0100000000000002E-4</v>
      </c>
      <c r="FC388" s="265">
        <v>6.1220000000000003E-4</v>
      </c>
      <c r="FD388" s="265">
        <v>6.736E-4</v>
      </c>
      <c r="FE388" s="265">
        <v>5.7319999999999995E-4</v>
      </c>
      <c r="FF388" s="265">
        <v>6.2379999999999998E-4</v>
      </c>
      <c r="FG388" s="265">
        <v>7.674E-4</v>
      </c>
      <c r="FH388" s="265">
        <v>5.7399999999999997E-4</v>
      </c>
      <c r="FI388" s="265">
        <v>5.976E-4</v>
      </c>
      <c r="FJ388" s="265">
        <v>0</v>
      </c>
      <c r="FK388" s="265">
        <v>0</v>
      </c>
      <c r="FL388" s="265">
        <v>3.4218E-3</v>
      </c>
      <c r="FM388" s="265">
        <v>3.9370000000000004E-3</v>
      </c>
      <c r="FN388" s="265">
        <v>3.2793000000000003E-2</v>
      </c>
      <c r="FO388" s="265">
        <v>7.3999999999999996E-2</v>
      </c>
      <c r="FP388" s="265">
        <v>1.2841E-2</v>
      </c>
      <c r="FQ388" s="265">
        <v>4.6101999999999997E-2</v>
      </c>
      <c r="FR388" s="265">
        <v>2.6290000000000001E-2</v>
      </c>
      <c r="FS388" s="265">
        <v>2.8601000000000001E-2</v>
      </c>
      <c r="FT388" s="265">
        <v>7.7977000000000005E-2</v>
      </c>
      <c r="FU388" s="265">
        <v>7.1775000000000005E-2</v>
      </c>
      <c r="FV388" s="265">
        <v>3.9330999999999998E-2</v>
      </c>
      <c r="FW388" s="265">
        <v>1.4954E-2</v>
      </c>
      <c r="FX388" s="265">
        <v>5.2034999999999998E-2</v>
      </c>
      <c r="FY388" s="265">
        <v>1.3497E-2</v>
      </c>
      <c r="FZ388" s="265">
        <v>1.4954E-2</v>
      </c>
      <c r="GA388" s="265">
        <v>4.5619E-2</v>
      </c>
      <c r="GB388" s="265">
        <v>2.6057E-2</v>
      </c>
      <c r="GC388" s="265">
        <v>2.1566999999999999E-2</v>
      </c>
      <c r="GD388" s="265">
        <v>7.4620000000000006E-2</v>
      </c>
      <c r="GE388" s="265">
        <v>3.7384000000000001E-2</v>
      </c>
      <c r="GF388" s="265">
        <v>5.1520999999999997E-2</v>
      </c>
      <c r="GG388" s="265">
        <v>2.4705000000000001E-2</v>
      </c>
      <c r="GH388" s="265">
        <v>2.7740000000000001E-2</v>
      </c>
      <c r="GI388" s="265">
        <v>2.2093000000000002E-2</v>
      </c>
      <c r="GJ388" s="265">
        <v>6.5009999999999998E-2</v>
      </c>
      <c r="GK388" s="265">
        <v>6.7877000000000007E-2</v>
      </c>
      <c r="GL388" s="265">
        <v>3.7152999999999999E-2</v>
      </c>
      <c r="GM388" s="265">
        <v>5.7417999999999997E-2</v>
      </c>
      <c r="GN388" s="265">
        <v>3.8938E-2</v>
      </c>
      <c r="GO388" s="265">
        <v>7.5070999999999999E-2</v>
      </c>
      <c r="GP388" s="265">
        <v>4.7121000000000003E-2</v>
      </c>
      <c r="GQ388" s="265">
        <v>4.8867000000000001E-2</v>
      </c>
      <c r="GR388" s="265">
        <v>4.8965000000000002E-2</v>
      </c>
      <c r="GS388" s="265">
        <v>5.0233E-2</v>
      </c>
      <c r="GT388" s="265">
        <v>4.7912000000000003E-2</v>
      </c>
      <c r="GU388" s="265">
        <v>4.8229000000000001E-2</v>
      </c>
      <c r="GV388" s="265">
        <v>4.8485E-2</v>
      </c>
      <c r="GW388" s="265">
        <v>3.4775E-2</v>
      </c>
      <c r="GX388" s="265">
        <v>6.1629999999999997E-2</v>
      </c>
      <c r="GY388" s="265">
        <v>1.4447E-2</v>
      </c>
      <c r="GZ388" s="265">
        <v>1.1103E-2</v>
      </c>
      <c r="HA388" s="265">
        <v>6.1239000000000002E-2</v>
      </c>
      <c r="HB388" s="265">
        <v>6.1811999999999999E-2</v>
      </c>
      <c r="HC388" s="265">
        <v>5.6985000000000001E-2</v>
      </c>
      <c r="HD388" s="265">
        <v>3.4779999999999998E-2</v>
      </c>
      <c r="HE388" s="265">
        <v>6.2165999999999999E-2</v>
      </c>
      <c r="HF388" s="265">
        <v>2.8709999999999999E-2</v>
      </c>
      <c r="HG388" s="265">
        <v>6.2100000000000002E-2</v>
      </c>
      <c r="HH388" s="265">
        <v>6.1844000000000003E-2</v>
      </c>
      <c r="HI388" s="265">
        <v>6.1758E-2</v>
      </c>
      <c r="HJ388" s="265">
        <v>3.9276999999999999E-2</v>
      </c>
      <c r="HK388" s="265">
        <v>8.2257999999999998E-2</v>
      </c>
      <c r="HL388" s="265">
        <v>6.8232000000000001E-2</v>
      </c>
      <c r="HM388" s="265">
        <v>4.9888000000000002E-2</v>
      </c>
      <c r="HN388" s="265">
        <v>5.0056000000000003E-2</v>
      </c>
      <c r="HO388" s="265">
        <v>5.0989E-2</v>
      </c>
      <c r="HP388" s="265">
        <v>5.3622999999999997E-2</v>
      </c>
      <c r="HQ388" s="265">
        <v>1.4763999999999999E-2</v>
      </c>
      <c r="HR388" s="265">
        <v>3.0859000000000001E-2</v>
      </c>
      <c r="HS388" s="265">
        <v>3.8810999999999998E-2</v>
      </c>
      <c r="HT388" s="265">
        <v>3.9345999999999999E-2</v>
      </c>
      <c r="HU388" s="265">
        <v>3.4447999999999999E-2</v>
      </c>
      <c r="HV388" s="265">
        <v>4.5984999999999998E-2</v>
      </c>
      <c r="HW388" s="265">
        <v>1.9279999999999999E-2</v>
      </c>
      <c r="HX388" s="265">
        <v>2.9234E-2</v>
      </c>
      <c r="HY388" s="265">
        <v>7.724E-3</v>
      </c>
      <c r="HZ388" s="265">
        <v>4.3625999999999998E-2</v>
      </c>
      <c r="IA388" s="265">
        <v>4.5301000000000001E-2</v>
      </c>
      <c r="IB388" s="265">
        <v>4.7017000000000003E-2</v>
      </c>
      <c r="IC388" s="265">
        <v>4.6018000000000003E-2</v>
      </c>
      <c r="ID388" s="265">
        <v>4.7093999999999997E-2</v>
      </c>
      <c r="IE388" s="265">
        <v>4.2347000000000003E-2</v>
      </c>
      <c r="IF388" s="265">
        <v>5.3768999999999997E-2</v>
      </c>
      <c r="IG388" s="265">
        <v>5.3900000000000003E-2</v>
      </c>
      <c r="IH388" s="265">
        <v>6.1218000000000002E-2</v>
      </c>
      <c r="II388" s="265">
        <v>3.1711000000000003E-2</v>
      </c>
      <c r="IJ388" s="265">
        <v>2.5649000000000002E-2</v>
      </c>
      <c r="IK388" s="265">
        <v>2.7158999999999999E-2</v>
      </c>
      <c r="IL388" s="265">
        <v>5.4191000000000003E-2</v>
      </c>
      <c r="IM388" s="265">
        <v>3.6320999999999999E-2</v>
      </c>
      <c r="IN388" s="265">
        <v>2.7748999999999999E-2</v>
      </c>
      <c r="IO388" s="265">
        <v>4.5979999999999997E-3</v>
      </c>
      <c r="IP388" s="265">
        <v>5.5326E-2</v>
      </c>
      <c r="IQ388" s="265">
        <v>4.7482000000000003E-2</v>
      </c>
      <c r="IR388" s="265">
        <v>2.5418E-2</v>
      </c>
      <c r="IS388" s="265">
        <v>6.7277000000000003E-2</v>
      </c>
      <c r="IT388" s="265">
        <v>1.9923E-2</v>
      </c>
      <c r="IU388" s="265">
        <v>5.2177000000000001E-2</v>
      </c>
      <c r="IV388" s="265">
        <v>7.6844999999999997E-2</v>
      </c>
      <c r="IW388" s="265">
        <v>3.7432E-2</v>
      </c>
      <c r="IX388" s="265">
        <v>6.2191999999999997E-2</v>
      </c>
      <c r="IY388" s="265">
        <v>3.1191E-2</v>
      </c>
      <c r="IZ388" s="265">
        <v>3.1226E-2</v>
      </c>
      <c r="JA388" s="265">
        <v>3.1475999999999997E-2</v>
      </c>
      <c r="JB388" s="265">
        <v>3.0449E-2</v>
      </c>
      <c r="JC388" s="265">
        <v>3.5636000000000001E-2</v>
      </c>
      <c r="JD388" s="265">
        <v>3.4821999999999999E-2</v>
      </c>
      <c r="JE388" s="265">
        <v>6.0145999999999998E-2</v>
      </c>
      <c r="JF388" s="265">
        <v>1.6289999999999999E-2</v>
      </c>
      <c r="JG388" s="265">
        <v>4.6915999999999999E-2</v>
      </c>
      <c r="JH388" s="265">
        <v>3.4709999999999998E-2</v>
      </c>
      <c r="JI388" s="265">
        <v>3.0845000000000001E-2</v>
      </c>
      <c r="JJ388" s="265">
        <v>3.2155000000000003E-2</v>
      </c>
      <c r="JK388" s="265">
        <v>4.1917999999999997E-2</v>
      </c>
      <c r="JL388" s="265">
        <v>4.2852000000000001E-2</v>
      </c>
      <c r="JM388" s="265">
        <v>7.2516999999999998E-2</v>
      </c>
      <c r="JN388" s="265">
        <v>4.3730999999999999E-2</v>
      </c>
      <c r="JO388" s="265">
        <v>4.7815999999999997E-2</v>
      </c>
      <c r="JP388" s="265">
        <v>1.3965E-2</v>
      </c>
      <c r="JQ388" s="265">
        <v>4.7656999999999998E-2</v>
      </c>
      <c r="JR388" s="265">
        <v>2.9617999999999998E-2</v>
      </c>
      <c r="JS388" s="265">
        <v>3.1528E-2</v>
      </c>
      <c r="JT388" s="265">
        <v>1.0874E-2</v>
      </c>
      <c r="JU388" s="265">
        <v>3.7575999999999998E-2</v>
      </c>
      <c r="JV388" s="265">
        <v>3.9322000000000003E-2</v>
      </c>
      <c r="JW388" s="265">
        <v>4.6979E-2</v>
      </c>
      <c r="JX388" s="265">
        <v>4.9757999999999997E-2</v>
      </c>
      <c r="JY388" s="265">
        <v>4.5698000000000003E-2</v>
      </c>
      <c r="JZ388" s="265">
        <v>5.2227999999999997E-2</v>
      </c>
      <c r="KA388" s="265">
        <v>6.7947999999999995E-2</v>
      </c>
      <c r="KB388" s="265">
        <v>9.9210999999999994E-2</v>
      </c>
      <c r="KC388" s="265">
        <v>1.4735E-2</v>
      </c>
      <c r="KD388" s="265">
        <v>1.0626999999999999E-2</v>
      </c>
      <c r="KE388" s="265">
        <v>1.1464999999999999E-2</v>
      </c>
      <c r="KF388" s="265">
        <v>1.265E-2</v>
      </c>
      <c r="KG388" s="265">
        <v>1.2073E-2</v>
      </c>
      <c r="KH388" s="265">
        <v>6.7524000000000001E-2</v>
      </c>
      <c r="KI388" s="265">
        <v>3.2823999999999999E-2</v>
      </c>
      <c r="KJ388" s="265">
        <v>3.2146000000000001E-2</v>
      </c>
      <c r="KK388" s="265">
        <v>8.9147000000000004E-2</v>
      </c>
      <c r="KL388" s="265">
        <v>6.7427000000000001E-2</v>
      </c>
      <c r="KM388" s="265">
        <v>0.63356999999999997</v>
      </c>
      <c r="KN388" s="265">
        <v>0.57352999999999998</v>
      </c>
      <c r="KO388" s="265">
        <v>0.50775999999999999</v>
      </c>
      <c r="KP388" s="265">
        <v>3.5727586814244881E-3</v>
      </c>
      <c r="KQ388" s="265">
        <v>0.40005000000000002</v>
      </c>
      <c r="KR388" s="265">
        <v>0.3629</v>
      </c>
      <c r="KS388" s="265">
        <v>0.33391999999999999</v>
      </c>
      <c r="KT388" s="265">
        <v>0.71489478619780489</v>
      </c>
      <c r="KU388" s="265">
        <v>0.90910000000000002</v>
      </c>
      <c r="KV388" s="265">
        <v>0.94711999999999996</v>
      </c>
      <c r="KW388" s="265">
        <v>0.95865999999999996</v>
      </c>
      <c r="KX388" s="265">
        <v>0.97323999999999999</v>
      </c>
      <c r="KY388" s="265">
        <v>0.99217999999999995</v>
      </c>
      <c r="KZ388" s="265">
        <v>0.99363999999999997</v>
      </c>
      <c r="LA388" s="265">
        <v>0.93686000000000003</v>
      </c>
      <c r="LB388" s="265">
        <v>0.84818000000000005</v>
      </c>
      <c r="LC388" s="265">
        <v>1</v>
      </c>
      <c r="LD388" s="265">
        <v>0</v>
      </c>
      <c r="LE388" s="265">
        <v>0</v>
      </c>
      <c r="LF388" s="265">
        <v>0</v>
      </c>
      <c r="LG388" s="265">
        <v>0</v>
      </c>
      <c r="LH388" s="431">
        <v>4.1961960960179567E-5</v>
      </c>
      <c r="LI388" s="431">
        <v>8.9348568508285098E-6</v>
      </c>
      <c r="LJ388" s="431">
        <v>0</v>
      </c>
      <c r="LK388" s="431">
        <v>0</v>
      </c>
      <c r="LL388" s="431">
        <v>0</v>
      </c>
      <c r="LM388" s="431">
        <v>0</v>
      </c>
      <c r="LN388" s="431">
        <v>0</v>
      </c>
      <c r="LO388" s="431">
        <v>0</v>
      </c>
      <c r="LP388" s="431">
        <v>0</v>
      </c>
      <c r="LQ388" s="431">
        <v>0</v>
      </c>
      <c r="LR388" s="431">
        <v>1.7006032067001797E-5</v>
      </c>
      <c r="LS388" s="431">
        <v>0</v>
      </c>
      <c r="LT388" s="431">
        <v>1.7942745671462035E-6</v>
      </c>
      <c r="LU388" s="431">
        <v>0</v>
      </c>
      <c r="LV388" s="431">
        <v>0</v>
      </c>
      <c r="LW388" s="431">
        <v>0</v>
      </c>
      <c r="LX388" s="431">
        <v>0</v>
      </c>
      <c r="LY388" s="431">
        <v>0</v>
      </c>
      <c r="LZ388" s="431">
        <v>2.5733217626111582E-5</v>
      </c>
      <c r="MA388" s="431">
        <v>5.0909602578030899E-6</v>
      </c>
      <c r="MB388" s="431">
        <v>7.703036317252554E-6</v>
      </c>
      <c r="MC388" s="431">
        <v>0</v>
      </c>
      <c r="MD388" s="431">
        <v>0</v>
      </c>
      <c r="ME388" s="431">
        <v>3.3389340387657285E-5</v>
      </c>
      <c r="MF388" s="431">
        <v>0</v>
      </c>
      <c r="MG388" s="431">
        <v>0</v>
      </c>
      <c r="MH388" s="266"/>
      <c r="MI388" s="266"/>
      <c r="MJ388" s="266"/>
      <c r="MK388" s="266"/>
      <c r="ML388" s="266"/>
      <c r="MM388" s="266"/>
      <c r="MN388" s="266"/>
      <c r="MO388" s="266"/>
      <c r="MP388" s="266"/>
      <c r="MQ388" s="266"/>
      <c r="MR388" s="266"/>
      <c r="MS388" s="266"/>
      <c r="MT388" s="266"/>
      <c r="MU388" s="266"/>
      <c r="MV388" s="266"/>
      <c r="MW388" s="266"/>
      <c r="MX388" s="266"/>
      <c r="MY388" s="266"/>
      <c r="MZ388" s="266"/>
      <c r="NA388" s="266"/>
      <c r="NB388" s="266"/>
      <c r="NC388" s="266"/>
      <c r="ND388" s="266"/>
      <c r="NE388" s="266"/>
      <c r="NF388" s="266"/>
      <c r="NG388" s="266"/>
      <c r="NH388" s="266"/>
      <c r="NI388" s="266"/>
      <c r="NJ388" s="266"/>
      <c r="NK388" s="266"/>
      <c r="NL388" s="266"/>
      <c r="NM388" s="266"/>
      <c r="NN388" s="266"/>
      <c r="NO388" s="266"/>
      <c r="NP388" s="266"/>
      <c r="NQ388" s="266"/>
      <c r="NR388" s="266"/>
      <c r="NS388" s="266"/>
      <c r="NT388" s="266"/>
      <c r="NU388" s="266"/>
      <c r="NV388" s="266"/>
      <c r="NW388" s="266"/>
      <c r="NX388" s="266"/>
      <c r="NY388" s="266"/>
      <c r="NZ388" s="266"/>
      <c r="OA388" s="266"/>
      <c r="OB388" s="266"/>
      <c r="OC388" s="266"/>
      <c r="OD388" s="266"/>
      <c r="OE388" s="266"/>
      <c r="OF388" s="266"/>
      <c r="OG388" s="266"/>
      <c r="OH388" s="266"/>
      <c r="OI388" s="266"/>
      <c r="OJ388" s="266"/>
      <c r="OK388" s="266"/>
      <c r="OL388" s="266"/>
      <c r="OM388" s="266"/>
      <c r="ON388" s="267"/>
    </row>
    <row r="389" spans="1:404">
      <c r="A389" s="261">
        <v>764</v>
      </c>
      <c r="B389" s="265">
        <v>1.5754000000000001E-2</v>
      </c>
      <c r="C389" s="265">
        <v>1.3379E-2</v>
      </c>
      <c r="D389" s="265">
        <v>1.2182E-2</v>
      </c>
      <c r="E389" s="265">
        <v>1.1823E-2</v>
      </c>
      <c r="F389" s="265">
        <v>1.5604E-2</v>
      </c>
      <c r="G389" s="265">
        <v>1.2449999999999999E-2</v>
      </c>
      <c r="H389" s="265">
        <v>3.0494E-2</v>
      </c>
      <c r="I389" s="265">
        <v>6.4339999999999994E-2</v>
      </c>
      <c r="J389" s="265">
        <v>5.7265999999999997E-2</v>
      </c>
      <c r="K389" s="265">
        <v>2.9580000000000001E-3</v>
      </c>
      <c r="L389" s="265">
        <v>3.7337999999999998E-3</v>
      </c>
      <c r="M389" s="265">
        <v>2.8311999999999999E-3</v>
      </c>
      <c r="N389" s="265">
        <v>9.4192000000000008E-3</v>
      </c>
      <c r="O389" s="265">
        <v>5.5342000000000002E-2</v>
      </c>
      <c r="P389" s="265">
        <v>2.4896000000000001E-2</v>
      </c>
      <c r="Q389" s="265">
        <v>1.4919999999999999E-2</v>
      </c>
      <c r="R389" s="265">
        <v>3.1822999999999997E-2</v>
      </c>
      <c r="S389" s="265">
        <v>6.6382999999999998E-2</v>
      </c>
      <c r="T389" s="265">
        <v>3.5706000000000002E-2</v>
      </c>
      <c r="U389" s="265">
        <v>6.1203E-2</v>
      </c>
      <c r="V389" s="265">
        <v>2.5059000000000001E-2</v>
      </c>
      <c r="W389" s="265">
        <v>1.8866999999999998E-2</v>
      </c>
      <c r="X389" s="265">
        <v>4.7721999999999999E-3</v>
      </c>
      <c r="Y389" s="265">
        <v>7.7055999999999999E-3</v>
      </c>
      <c r="Z389" s="265">
        <v>0</v>
      </c>
      <c r="AA389" s="265">
        <v>1.6895E-2</v>
      </c>
      <c r="AB389" s="265">
        <v>7.1640000000000002E-3</v>
      </c>
      <c r="AC389" s="265">
        <v>7.6064000000000007E-2</v>
      </c>
      <c r="AD389" s="265">
        <v>3.4949000000000001E-2</v>
      </c>
      <c r="AE389" s="265">
        <v>0</v>
      </c>
      <c r="AF389" s="265">
        <v>0</v>
      </c>
      <c r="AG389" s="265">
        <v>9.5555000000000001E-2</v>
      </c>
      <c r="AH389" s="265">
        <v>0</v>
      </c>
      <c r="AI389" s="265">
        <v>1.7408E-3</v>
      </c>
      <c r="AJ389" s="265">
        <v>0</v>
      </c>
      <c r="AK389" s="265">
        <v>0</v>
      </c>
      <c r="AL389" s="265">
        <v>2.5739999999999999E-3</v>
      </c>
      <c r="AM389" s="265">
        <v>0</v>
      </c>
      <c r="AN389" s="265">
        <v>1.224E-3</v>
      </c>
      <c r="AO389" s="265">
        <v>1.5336E-3</v>
      </c>
      <c r="AP389" s="265">
        <v>0</v>
      </c>
      <c r="AQ389" s="265">
        <v>0</v>
      </c>
      <c r="AR389" s="265">
        <v>2.9789999999999999E-3</v>
      </c>
      <c r="AS389" s="265">
        <v>0</v>
      </c>
      <c r="AT389" s="265">
        <v>5.6978000000000003E-3</v>
      </c>
      <c r="AU389" s="265">
        <v>7.0179999999999999E-3</v>
      </c>
      <c r="AV389" s="265">
        <v>4.7796000000000002E-3</v>
      </c>
      <c r="AW389" s="265">
        <v>0</v>
      </c>
      <c r="AX389" s="265">
        <v>0</v>
      </c>
      <c r="AY389" s="265">
        <v>0</v>
      </c>
      <c r="AZ389" s="265">
        <v>0</v>
      </c>
      <c r="BA389" s="265">
        <v>4.4234000000000001E-3</v>
      </c>
      <c r="BB389" s="265">
        <v>4.4234000000000001E-3</v>
      </c>
      <c r="BC389" s="265">
        <v>4.4194000000000004E-3</v>
      </c>
      <c r="BD389" s="265">
        <v>4.4234000000000001E-3</v>
      </c>
      <c r="BE389" s="265">
        <v>3.0116E-2</v>
      </c>
      <c r="BF389" s="265">
        <v>4.6688E-2</v>
      </c>
      <c r="BG389" s="265">
        <v>0.14162</v>
      </c>
      <c r="BH389" s="265">
        <v>0.12608</v>
      </c>
      <c r="BI389" s="265">
        <v>0.26523000000000002</v>
      </c>
      <c r="BJ389" s="265">
        <v>0.30832999999999999</v>
      </c>
      <c r="BK389" s="265">
        <v>8.8312000000000002E-2</v>
      </c>
      <c r="BL389" s="265">
        <v>0.19933999999999999</v>
      </c>
      <c r="BM389" s="265">
        <v>8.7804999999999994E-2</v>
      </c>
      <c r="BN389" s="265">
        <v>0.23266999999999999</v>
      </c>
      <c r="BO389" s="265">
        <v>0.20286000000000001</v>
      </c>
      <c r="BP389" s="265">
        <v>2.5831E-2</v>
      </c>
      <c r="BQ389" s="265">
        <v>0.1099</v>
      </c>
      <c r="BR389" s="265">
        <v>0.14732999999999999</v>
      </c>
      <c r="BS389" s="265">
        <v>0.12728</v>
      </c>
      <c r="BT389" s="265">
        <v>0.19389999999999999</v>
      </c>
      <c r="BU389" s="265">
        <v>6.9441000000000003E-2</v>
      </c>
      <c r="BV389" s="265">
        <v>6.7599999999999995E-4</v>
      </c>
      <c r="BW389" s="265">
        <v>9.3622999999999998E-2</v>
      </c>
      <c r="BX389" s="265">
        <v>2.4918000000000002E-3</v>
      </c>
      <c r="BY389" s="265">
        <v>0.98763000000000001</v>
      </c>
      <c r="BZ389" s="265">
        <v>0.97118000000000004</v>
      </c>
      <c r="CA389" s="265">
        <v>0.92600000000000005</v>
      </c>
      <c r="CB389" s="265">
        <v>0.99953000000000003</v>
      </c>
      <c r="CC389" s="265">
        <v>0.88431999999999999</v>
      </c>
      <c r="CD389" s="265">
        <v>0.97553000000000001</v>
      </c>
      <c r="CE389" s="265">
        <v>0.92693000000000003</v>
      </c>
      <c r="CF389" s="265">
        <v>0.98194999999999999</v>
      </c>
      <c r="CG389" s="265">
        <v>0.79630000000000001</v>
      </c>
      <c r="CH389" s="265">
        <v>0.95387</v>
      </c>
      <c r="CI389" s="265">
        <v>0.96804999999999997</v>
      </c>
      <c r="CJ389" s="265">
        <v>0.96487000000000001</v>
      </c>
      <c r="CK389" s="265">
        <v>0.88292000000000004</v>
      </c>
      <c r="CL389" s="265">
        <v>0.99822999999999995</v>
      </c>
      <c r="CM389" s="265">
        <v>1.2309E-2</v>
      </c>
      <c r="CN389" s="265">
        <v>0</v>
      </c>
      <c r="CO389" s="265">
        <v>1.3693E-2</v>
      </c>
      <c r="CP389" s="265">
        <v>7.5637999999999999E-3</v>
      </c>
      <c r="CQ389" s="265">
        <v>8.6929999999999993E-3</v>
      </c>
      <c r="CR389" s="265">
        <v>0</v>
      </c>
      <c r="CS389" s="265">
        <v>0</v>
      </c>
      <c r="CT389" s="265">
        <v>2.0617999999999999E-3</v>
      </c>
      <c r="CU389" s="265">
        <v>2E-3</v>
      </c>
      <c r="CV389" s="265">
        <v>1.3938000000000001E-2</v>
      </c>
      <c r="CW389" s="265">
        <v>1.0101000000000001E-2</v>
      </c>
      <c r="CX389" s="265">
        <v>2.0617999999999999E-3</v>
      </c>
      <c r="CY389" s="265">
        <v>1.0309E-2</v>
      </c>
      <c r="CZ389" s="265">
        <v>2.4518000000000002E-2</v>
      </c>
      <c r="DA389" s="265">
        <v>8.7153999999999999E-3</v>
      </c>
      <c r="DB389" s="265">
        <v>0</v>
      </c>
      <c r="DC389" s="265">
        <v>0</v>
      </c>
      <c r="DD389" s="265">
        <v>0</v>
      </c>
      <c r="DE389" s="265">
        <v>0</v>
      </c>
      <c r="DF389" s="265">
        <v>8.6000000000000007E-6</v>
      </c>
      <c r="DG389" s="265">
        <v>1.4E-5</v>
      </c>
      <c r="DH389" s="265">
        <v>1.0805E-2</v>
      </c>
      <c r="DI389" s="265">
        <v>0</v>
      </c>
      <c r="DJ389" s="265">
        <v>0</v>
      </c>
      <c r="DK389" s="265">
        <v>0</v>
      </c>
      <c r="DL389" s="265">
        <v>0</v>
      </c>
      <c r="DM389" s="265">
        <v>2.8919999999999998E-4</v>
      </c>
      <c r="DN389" s="265">
        <v>0</v>
      </c>
      <c r="DO389" s="265">
        <v>0</v>
      </c>
      <c r="DP389" s="265">
        <v>0</v>
      </c>
      <c r="DQ389" s="265">
        <v>0</v>
      </c>
      <c r="DR389" s="265">
        <v>5.6179999999999997E-3</v>
      </c>
      <c r="DS389" s="265">
        <v>3.4588000000000002E-3</v>
      </c>
      <c r="DT389" s="265">
        <v>3.6234000000000001E-3</v>
      </c>
      <c r="DU389" s="265">
        <v>0</v>
      </c>
      <c r="DV389" s="265">
        <v>0</v>
      </c>
      <c r="DW389" s="265">
        <v>0</v>
      </c>
      <c r="DX389" s="265">
        <v>2.8796E-3</v>
      </c>
      <c r="DY389" s="265">
        <v>6.7824000000000001E-3</v>
      </c>
      <c r="DZ389" s="265">
        <v>0</v>
      </c>
      <c r="EA389" s="265">
        <v>0</v>
      </c>
      <c r="EB389" s="265">
        <v>0</v>
      </c>
      <c r="EC389" s="265">
        <v>0</v>
      </c>
      <c r="ED389" s="265">
        <v>0</v>
      </c>
      <c r="EE389" s="265">
        <v>0</v>
      </c>
      <c r="EF389" s="265">
        <v>3.0412E-3</v>
      </c>
      <c r="EG389" s="265">
        <v>0</v>
      </c>
      <c r="EH389" s="265">
        <v>0</v>
      </c>
      <c r="EI389" s="265">
        <v>1.0204E-2</v>
      </c>
      <c r="EJ389" s="265">
        <v>1.0309E-2</v>
      </c>
      <c r="EK389" s="265">
        <v>0</v>
      </c>
      <c r="EL389" s="265">
        <v>0</v>
      </c>
      <c r="EM389" s="265">
        <v>0</v>
      </c>
      <c r="EN389" s="265">
        <v>0</v>
      </c>
      <c r="EO389" s="265">
        <v>1.4884E-2</v>
      </c>
      <c r="EP389" s="265">
        <v>7.2544000000000003E-3</v>
      </c>
      <c r="EQ389" s="265">
        <v>4.3520000000000001E-4</v>
      </c>
      <c r="ER389" s="265">
        <v>8.0860000000000003E-4</v>
      </c>
      <c r="ES389" s="265">
        <v>4.7019999999999999E-4</v>
      </c>
      <c r="ET389" s="265">
        <v>4.9339999999999996E-4</v>
      </c>
      <c r="EU389" s="265">
        <v>7.004E-4</v>
      </c>
      <c r="EV389" s="265">
        <v>5.7799999999999995E-4</v>
      </c>
      <c r="EW389" s="265">
        <v>3.8979999999999999E-4</v>
      </c>
      <c r="EX389" s="265">
        <v>4.7859999999999998E-4</v>
      </c>
      <c r="EY389" s="265">
        <v>4.4939999999999997E-4</v>
      </c>
      <c r="EZ389" s="265">
        <v>8.3794000000000004E-3</v>
      </c>
      <c r="FA389" s="265">
        <v>7.046E-4</v>
      </c>
      <c r="FB389" s="265">
        <v>7.0899999999999999E-4</v>
      </c>
      <c r="FC389" s="265">
        <v>5.9559999999999995E-4</v>
      </c>
      <c r="FD389" s="265">
        <v>6.5680000000000003E-4</v>
      </c>
      <c r="FE389" s="265">
        <v>5.5659999999999998E-4</v>
      </c>
      <c r="FF389" s="265">
        <v>6.0240000000000001E-4</v>
      </c>
      <c r="FG389" s="265">
        <v>7.8620000000000003E-4</v>
      </c>
      <c r="FH389" s="265">
        <v>5.7600000000000001E-4</v>
      </c>
      <c r="FI389" s="265">
        <v>5.8980000000000002E-4</v>
      </c>
      <c r="FJ389" s="265">
        <v>0</v>
      </c>
      <c r="FK389" s="265">
        <v>0</v>
      </c>
      <c r="FL389" s="265">
        <v>3.3984000000000002E-3</v>
      </c>
      <c r="FM389" s="265">
        <v>3.8969999999999999E-3</v>
      </c>
      <c r="FN389" s="265">
        <v>3.1951E-2</v>
      </c>
      <c r="FO389" s="265">
        <v>7.1999999999999995E-2</v>
      </c>
      <c r="FP389" s="265">
        <v>1.2841E-2</v>
      </c>
      <c r="FQ389" s="265">
        <v>4.4399000000000001E-2</v>
      </c>
      <c r="FR389" s="265">
        <v>2.5382999999999999E-2</v>
      </c>
      <c r="FS389" s="265">
        <v>2.7531E-2</v>
      </c>
      <c r="FT389" s="265">
        <v>7.6012999999999997E-2</v>
      </c>
      <c r="FU389" s="265">
        <v>6.9105E-2</v>
      </c>
      <c r="FV389" s="265">
        <v>3.8959000000000001E-2</v>
      </c>
      <c r="FW389" s="265">
        <v>1.4553999999999999E-2</v>
      </c>
      <c r="FX389" s="265">
        <v>5.0495999999999999E-2</v>
      </c>
      <c r="FY389" s="265">
        <v>1.3122999999999999E-2</v>
      </c>
      <c r="FZ389" s="265">
        <v>1.4553999999999999E-2</v>
      </c>
      <c r="GA389" s="265">
        <v>4.4216999999999999E-2</v>
      </c>
      <c r="GB389" s="265">
        <v>2.5437999999999999E-2</v>
      </c>
      <c r="GC389" s="265">
        <v>2.0898E-2</v>
      </c>
      <c r="GD389" s="265">
        <v>7.2437000000000001E-2</v>
      </c>
      <c r="GE389" s="265">
        <v>3.6343E-2</v>
      </c>
      <c r="GF389" s="265">
        <v>5.0104000000000003E-2</v>
      </c>
      <c r="GG389" s="265">
        <v>2.4825E-2</v>
      </c>
      <c r="GH389" s="265">
        <v>2.7126000000000001E-2</v>
      </c>
      <c r="GI389" s="265">
        <v>2.1811000000000001E-2</v>
      </c>
      <c r="GJ389" s="265">
        <v>6.3022999999999996E-2</v>
      </c>
      <c r="GK389" s="265">
        <v>6.5698999999999994E-2</v>
      </c>
      <c r="GL389" s="265">
        <v>3.6158000000000003E-2</v>
      </c>
      <c r="GM389" s="265">
        <v>5.5617E-2</v>
      </c>
      <c r="GN389" s="265">
        <v>3.8143000000000003E-2</v>
      </c>
      <c r="GO389" s="265">
        <v>7.3358000000000007E-2</v>
      </c>
      <c r="GP389" s="265">
        <v>4.5747000000000003E-2</v>
      </c>
      <c r="GQ389" s="265">
        <v>4.7398000000000003E-2</v>
      </c>
      <c r="GR389" s="265">
        <v>4.7978E-2</v>
      </c>
      <c r="GS389" s="265">
        <v>4.8717999999999997E-2</v>
      </c>
      <c r="GT389" s="265">
        <v>4.6683000000000002E-2</v>
      </c>
      <c r="GU389" s="265">
        <v>4.6593999999999997E-2</v>
      </c>
      <c r="GV389" s="265">
        <v>4.6969999999999998E-2</v>
      </c>
      <c r="GW389" s="265">
        <v>3.3663999999999999E-2</v>
      </c>
      <c r="GX389" s="265">
        <v>5.9664000000000002E-2</v>
      </c>
      <c r="GY389" s="265">
        <v>1.3995E-2</v>
      </c>
      <c r="GZ389" s="265">
        <v>1.0798E-2</v>
      </c>
      <c r="HA389" s="265">
        <v>5.9520999999999998E-2</v>
      </c>
      <c r="HB389" s="265">
        <v>6.0333999999999999E-2</v>
      </c>
      <c r="HC389" s="265">
        <v>5.5668000000000002E-2</v>
      </c>
      <c r="HD389" s="265">
        <v>3.4174999999999997E-2</v>
      </c>
      <c r="HE389" s="265">
        <v>6.0323000000000002E-2</v>
      </c>
      <c r="HF389" s="265">
        <v>2.7956000000000002E-2</v>
      </c>
      <c r="HG389" s="265">
        <v>6.0240000000000002E-2</v>
      </c>
      <c r="HH389" s="265">
        <v>5.9964999999999997E-2</v>
      </c>
      <c r="HI389" s="265">
        <v>5.9906000000000001E-2</v>
      </c>
      <c r="HJ389" s="265">
        <v>3.8737000000000001E-2</v>
      </c>
      <c r="HK389" s="265">
        <v>7.9699999999999993E-2</v>
      </c>
      <c r="HL389" s="265">
        <v>6.6651000000000002E-2</v>
      </c>
      <c r="HM389" s="265">
        <v>4.8543999999999997E-2</v>
      </c>
      <c r="HN389" s="265">
        <v>4.8873E-2</v>
      </c>
      <c r="HO389" s="265">
        <v>4.9636E-2</v>
      </c>
      <c r="HP389" s="265">
        <v>5.2173999999999998E-2</v>
      </c>
      <c r="HQ389" s="265">
        <v>7.3822000000000002E-3</v>
      </c>
      <c r="HR389" s="265">
        <v>3.0395999999999999E-2</v>
      </c>
      <c r="HS389" s="265">
        <v>3.7679999999999998E-2</v>
      </c>
      <c r="HT389" s="265">
        <v>3.8589999999999999E-2</v>
      </c>
      <c r="HU389" s="265">
        <v>3.3943000000000001E-2</v>
      </c>
      <c r="HV389" s="265">
        <v>4.4613E-2</v>
      </c>
      <c r="HW389" s="265">
        <v>1.9064999999999999E-2</v>
      </c>
      <c r="HX389" s="265">
        <v>2.8458000000000001E-2</v>
      </c>
      <c r="HY389" s="265">
        <v>3.862E-3</v>
      </c>
      <c r="HZ389" s="265">
        <v>4.2685000000000001E-2</v>
      </c>
      <c r="IA389" s="265">
        <v>4.4105999999999999E-2</v>
      </c>
      <c r="IB389" s="265">
        <v>4.5770999999999999E-2</v>
      </c>
      <c r="IC389" s="265">
        <v>4.4817000000000003E-2</v>
      </c>
      <c r="ID389" s="265">
        <v>4.5900999999999997E-2</v>
      </c>
      <c r="IE389" s="265">
        <v>4.1301999999999998E-2</v>
      </c>
      <c r="IF389" s="265">
        <v>5.2525000000000002E-2</v>
      </c>
      <c r="IG389" s="265">
        <v>5.2366000000000003E-2</v>
      </c>
      <c r="IH389" s="265">
        <v>5.919E-2</v>
      </c>
      <c r="II389" s="265">
        <v>3.0875E-2</v>
      </c>
      <c r="IJ389" s="265">
        <v>2.4698999999999999E-2</v>
      </c>
      <c r="IK389" s="265">
        <v>2.5939E-2</v>
      </c>
      <c r="IL389" s="265">
        <v>5.2436000000000003E-2</v>
      </c>
      <c r="IM389" s="265">
        <v>3.5434E-2</v>
      </c>
      <c r="IN389" s="265">
        <v>2.7342000000000002E-2</v>
      </c>
      <c r="IO389" s="265">
        <v>4.5979999999999997E-3</v>
      </c>
      <c r="IP389" s="265">
        <v>5.3622999999999997E-2</v>
      </c>
      <c r="IQ389" s="265">
        <v>4.6184999999999997E-2</v>
      </c>
      <c r="IR389" s="265">
        <v>2.4639999999999999E-2</v>
      </c>
      <c r="IS389" s="265">
        <v>6.5293000000000004E-2</v>
      </c>
      <c r="IT389" s="265">
        <v>1.9E-2</v>
      </c>
      <c r="IU389" s="265">
        <v>5.0677E-2</v>
      </c>
      <c r="IV389" s="265">
        <v>7.4399000000000007E-2</v>
      </c>
      <c r="IW389" s="265">
        <v>3.6340999999999998E-2</v>
      </c>
      <c r="IX389" s="265">
        <v>6.0734000000000003E-2</v>
      </c>
      <c r="IY389" s="265">
        <v>3.0360000000000002E-2</v>
      </c>
      <c r="IZ389" s="265">
        <v>3.0407E-2</v>
      </c>
      <c r="JA389" s="265">
        <v>3.0658000000000001E-2</v>
      </c>
      <c r="JB389" s="265">
        <v>2.9648000000000001E-2</v>
      </c>
      <c r="JC389" s="265">
        <v>3.456E-2</v>
      </c>
      <c r="JD389" s="265">
        <v>3.3909000000000002E-2</v>
      </c>
      <c r="JE389" s="265">
        <v>5.8367000000000002E-2</v>
      </c>
      <c r="JF389" s="265">
        <v>1.5866999999999999E-2</v>
      </c>
      <c r="JG389" s="265">
        <v>4.5555999999999999E-2</v>
      </c>
      <c r="JH389" s="265">
        <v>3.3792000000000003E-2</v>
      </c>
      <c r="JI389" s="265">
        <v>3.0138999999999999E-2</v>
      </c>
      <c r="JJ389" s="265">
        <v>3.1427999999999998E-2</v>
      </c>
      <c r="JK389" s="265">
        <v>4.0947999999999998E-2</v>
      </c>
      <c r="JL389" s="265">
        <v>4.1836999999999999E-2</v>
      </c>
      <c r="JM389" s="265">
        <v>7.0914000000000005E-2</v>
      </c>
      <c r="JN389" s="265">
        <v>4.2603000000000002E-2</v>
      </c>
      <c r="JO389" s="265">
        <v>4.6545000000000003E-2</v>
      </c>
      <c r="JP389" s="265">
        <v>1.3476999999999999E-2</v>
      </c>
      <c r="JQ389" s="265">
        <v>4.6378999999999997E-2</v>
      </c>
      <c r="JR389" s="265">
        <v>2.8906999999999999E-2</v>
      </c>
      <c r="JS389" s="265">
        <v>3.0065999999999999E-2</v>
      </c>
      <c r="JT389" s="265">
        <v>1.0569E-2</v>
      </c>
      <c r="JU389" s="265">
        <v>3.6353999999999997E-2</v>
      </c>
      <c r="JV389" s="265">
        <v>3.9973000000000002E-2</v>
      </c>
      <c r="JW389" s="265">
        <v>4.6476999999999997E-2</v>
      </c>
      <c r="JX389" s="265">
        <v>4.8703999999999997E-2</v>
      </c>
      <c r="JY389" s="265">
        <v>4.4248000000000003E-2</v>
      </c>
      <c r="JZ389" s="265">
        <v>6.0631999999999998E-2</v>
      </c>
      <c r="KA389" s="265">
        <v>6.6181000000000004E-2</v>
      </c>
      <c r="KB389" s="265">
        <v>9.6437999999999996E-2</v>
      </c>
      <c r="KC389" s="265">
        <v>1.4352E-2</v>
      </c>
      <c r="KD389" s="265">
        <v>1.0252000000000001E-2</v>
      </c>
      <c r="KE389" s="265">
        <v>1.1181999999999999E-2</v>
      </c>
      <c r="KF389" s="265">
        <v>1.2351000000000001E-2</v>
      </c>
      <c r="KG389" s="265">
        <v>1.1747E-2</v>
      </c>
      <c r="KH389" s="265">
        <v>6.6744999999999999E-2</v>
      </c>
      <c r="KI389" s="265">
        <v>3.1900999999999999E-2</v>
      </c>
      <c r="KJ389" s="265">
        <v>3.1290999999999999E-2</v>
      </c>
      <c r="KK389" s="265">
        <v>8.7456999999999993E-2</v>
      </c>
      <c r="KL389" s="265">
        <v>6.5366999999999995E-2</v>
      </c>
      <c r="KM389" s="265">
        <v>0.65805999999999998</v>
      </c>
      <c r="KN389" s="265">
        <v>0.59574000000000005</v>
      </c>
      <c r="KO389" s="265">
        <v>0.52744999999999997</v>
      </c>
      <c r="KP389" s="265">
        <v>3.7592489303168481E-3</v>
      </c>
      <c r="KQ389" s="265">
        <v>0.41558</v>
      </c>
      <c r="KR389" s="265">
        <v>0.37698999999999999</v>
      </c>
      <c r="KS389" s="265">
        <v>0.34688999999999998</v>
      </c>
      <c r="KT389" s="265">
        <v>0.7262809151993086</v>
      </c>
      <c r="KU389" s="265">
        <v>0.91437000000000002</v>
      </c>
      <c r="KV389" s="265">
        <v>0.95028000000000001</v>
      </c>
      <c r="KW389" s="265">
        <v>0.96116999999999997</v>
      </c>
      <c r="KX389" s="265">
        <v>0.97489999999999999</v>
      </c>
      <c r="KY389" s="265">
        <v>0.99272000000000005</v>
      </c>
      <c r="KZ389" s="265">
        <v>0.99333000000000005</v>
      </c>
      <c r="LA389" s="265">
        <v>0.93593999999999999</v>
      </c>
      <c r="LB389" s="265">
        <v>0.84691000000000005</v>
      </c>
      <c r="LC389" s="265">
        <v>1</v>
      </c>
      <c r="LD389" s="265">
        <v>0</v>
      </c>
      <c r="LE389" s="265">
        <v>0</v>
      </c>
      <c r="LF389" s="265">
        <v>0</v>
      </c>
      <c r="LG389" s="265">
        <v>0</v>
      </c>
      <c r="LH389" s="431">
        <v>2.8214555641170591E-5</v>
      </c>
      <c r="LI389" s="431">
        <v>7.3171449912479147E-6</v>
      </c>
      <c r="LJ389" s="431">
        <v>0</v>
      </c>
      <c r="LK389" s="431">
        <v>0</v>
      </c>
      <c r="LL389" s="431">
        <v>0</v>
      </c>
      <c r="LM389" s="431">
        <v>3.4667716590774944E-6</v>
      </c>
      <c r="LN389" s="431">
        <v>0</v>
      </c>
      <c r="LO389" s="431">
        <v>0</v>
      </c>
      <c r="LP389" s="431">
        <v>0</v>
      </c>
      <c r="LQ389" s="431">
        <v>0</v>
      </c>
      <c r="LR389" s="431">
        <v>1.7958082025870681E-5</v>
      </c>
      <c r="LS389" s="431">
        <v>0</v>
      </c>
      <c r="LT389" s="431">
        <v>8.4374987636692822E-6</v>
      </c>
      <c r="LU389" s="431">
        <v>0</v>
      </c>
      <c r="LV389" s="431">
        <v>0</v>
      </c>
      <c r="LW389" s="431">
        <v>0</v>
      </c>
      <c r="LX389" s="431">
        <v>0</v>
      </c>
      <c r="LY389" s="431">
        <v>0</v>
      </c>
      <c r="LZ389" s="431">
        <v>1.5512263416894712E-5</v>
      </c>
      <c r="MA389" s="431">
        <v>0</v>
      </c>
      <c r="MB389" s="431">
        <v>5.1861020438082051E-6</v>
      </c>
      <c r="MC389" s="431">
        <v>0</v>
      </c>
      <c r="MD389" s="431">
        <v>0</v>
      </c>
      <c r="ME389" s="431">
        <v>3.8423913792939857E-5</v>
      </c>
      <c r="MF389" s="431">
        <v>0</v>
      </c>
      <c r="MG389" s="431">
        <v>0</v>
      </c>
      <c r="MH389" s="266"/>
      <c r="MI389" s="266"/>
      <c r="MJ389" s="266"/>
      <c r="MK389" s="266"/>
      <c r="ML389" s="266"/>
      <c r="MM389" s="266"/>
      <c r="MN389" s="266"/>
      <c r="MO389" s="266"/>
      <c r="MP389" s="266"/>
      <c r="MQ389" s="266"/>
      <c r="MR389" s="266"/>
      <c r="MS389" s="266"/>
      <c r="MT389" s="266"/>
      <c r="MU389" s="266"/>
      <c r="MV389" s="266"/>
      <c r="MW389" s="266"/>
      <c r="MX389" s="266"/>
      <c r="MY389" s="266"/>
      <c r="MZ389" s="266"/>
      <c r="NA389" s="266"/>
      <c r="NB389" s="266"/>
      <c r="NC389" s="266"/>
      <c r="ND389" s="266"/>
      <c r="NE389" s="266"/>
      <c r="NF389" s="266"/>
      <c r="NG389" s="266"/>
      <c r="NH389" s="266"/>
      <c r="NI389" s="266"/>
      <c r="NJ389" s="266"/>
      <c r="NK389" s="266"/>
      <c r="NL389" s="266"/>
      <c r="NM389" s="266"/>
      <c r="NN389" s="266"/>
      <c r="NO389" s="266"/>
      <c r="NP389" s="266"/>
      <c r="NQ389" s="266"/>
      <c r="NR389" s="266"/>
      <c r="NS389" s="266"/>
      <c r="NT389" s="266"/>
      <c r="NU389" s="266"/>
      <c r="NV389" s="266"/>
      <c r="NW389" s="266"/>
      <c r="NX389" s="266"/>
      <c r="NY389" s="266"/>
      <c r="NZ389" s="266"/>
      <c r="OA389" s="266"/>
      <c r="OB389" s="266"/>
      <c r="OC389" s="266"/>
      <c r="OD389" s="266"/>
      <c r="OE389" s="266"/>
      <c r="OF389" s="266"/>
      <c r="OG389" s="266"/>
      <c r="OH389" s="266"/>
      <c r="OI389" s="266"/>
      <c r="OJ389" s="266"/>
      <c r="OK389" s="266"/>
      <c r="OL389" s="266"/>
      <c r="OM389" s="266"/>
      <c r="ON389" s="267"/>
    </row>
    <row r="390" spans="1:404">
      <c r="A390" s="261">
        <v>765</v>
      </c>
      <c r="B390" s="265">
        <v>1.5800000000000002E-2</v>
      </c>
      <c r="C390" s="265">
        <v>1.3436E-2</v>
      </c>
      <c r="D390" s="265">
        <v>1.2245000000000001E-2</v>
      </c>
      <c r="E390" s="265">
        <v>1.1889E-2</v>
      </c>
      <c r="F390" s="265">
        <v>1.5702000000000001E-2</v>
      </c>
      <c r="G390" s="265">
        <v>1.2573000000000001E-2</v>
      </c>
      <c r="H390" s="265">
        <v>2.9905000000000001E-2</v>
      </c>
      <c r="I390" s="265">
        <v>6.3049999999999995E-2</v>
      </c>
      <c r="J390" s="265">
        <v>5.6100999999999998E-2</v>
      </c>
      <c r="K390" s="265">
        <v>2.9849999999999998E-3</v>
      </c>
      <c r="L390" s="265">
        <v>3.5690000000000001E-3</v>
      </c>
      <c r="M390" s="265">
        <v>2.7729999999999999E-3</v>
      </c>
      <c r="N390" s="265">
        <v>4.6169999999999996E-3</v>
      </c>
      <c r="O390" s="265">
        <v>6.1941999999999997E-2</v>
      </c>
      <c r="P390" s="265">
        <v>1.1436999999999999E-2</v>
      </c>
      <c r="Q390" s="265">
        <v>4.8040000000000001E-3</v>
      </c>
      <c r="R390" s="265">
        <v>1.6250000000000001E-2</v>
      </c>
      <c r="S390" s="265">
        <v>6.8930000000000005E-2</v>
      </c>
      <c r="T390" s="265">
        <v>3.6958999999999999E-2</v>
      </c>
      <c r="U390" s="265">
        <v>7.6504000000000003E-2</v>
      </c>
      <c r="V390" s="265">
        <v>2.4760999999999998E-2</v>
      </c>
      <c r="W390" s="265">
        <v>2.1617999999999998E-2</v>
      </c>
      <c r="X390" s="265">
        <v>4.261E-3</v>
      </c>
      <c r="Y390" s="265">
        <v>9.6319999999999999E-3</v>
      </c>
      <c r="Z390" s="265">
        <v>0</v>
      </c>
      <c r="AA390" s="265">
        <v>1.7822999999999999E-2</v>
      </c>
      <c r="AB390" s="265">
        <v>6.6429999999999996E-3</v>
      </c>
      <c r="AC390" s="265">
        <v>8.1629999999999994E-2</v>
      </c>
      <c r="AD390" s="265">
        <v>3.4652000000000002E-2</v>
      </c>
      <c r="AE390" s="265">
        <v>0</v>
      </c>
      <c r="AF390" s="265">
        <v>0</v>
      </c>
      <c r="AG390" s="265">
        <v>0.10152</v>
      </c>
      <c r="AH390" s="265">
        <v>0</v>
      </c>
      <c r="AI390" s="265">
        <v>2.176E-3</v>
      </c>
      <c r="AJ390" s="265">
        <v>0</v>
      </c>
      <c r="AK390" s="265">
        <v>0</v>
      </c>
      <c r="AL390" s="265">
        <v>2.8319999999999999E-3</v>
      </c>
      <c r="AM390" s="265">
        <v>0</v>
      </c>
      <c r="AN390" s="265">
        <v>1.209E-3</v>
      </c>
      <c r="AO390" s="265">
        <v>1.9170000000000001E-3</v>
      </c>
      <c r="AP390" s="265">
        <v>0</v>
      </c>
      <c r="AQ390" s="265">
        <v>0</v>
      </c>
      <c r="AR390" s="265">
        <v>2.9390000000000002E-3</v>
      </c>
      <c r="AS390" s="265">
        <v>0</v>
      </c>
      <c r="AT390" s="265">
        <v>6.4729999999999996E-3</v>
      </c>
      <c r="AU390" s="265">
        <v>7.2030000000000002E-3</v>
      </c>
      <c r="AV390" s="265">
        <v>4.6680000000000003E-3</v>
      </c>
      <c r="AW390" s="265">
        <v>0</v>
      </c>
      <c r="AX390" s="265">
        <v>0</v>
      </c>
      <c r="AY390" s="265">
        <v>0</v>
      </c>
      <c r="AZ390" s="265">
        <v>0</v>
      </c>
      <c r="BA390" s="265">
        <v>4.3639999999999998E-3</v>
      </c>
      <c r="BB390" s="265">
        <v>4.3639999999999998E-3</v>
      </c>
      <c r="BC390" s="265">
        <v>4.3600000000000002E-3</v>
      </c>
      <c r="BD390" s="265">
        <v>4.3639999999999998E-3</v>
      </c>
      <c r="BE390" s="265">
        <v>2.9066999999999999E-2</v>
      </c>
      <c r="BF390" s="265">
        <v>5.0775000000000001E-2</v>
      </c>
      <c r="BG390" s="265">
        <v>0.14219999999999999</v>
      </c>
      <c r="BH390" s="265">
        <v>0.12286</v>
      </c>
      <c r="BI390" s="265">
        <v>0.24523</v>
      </c>
      <c r="BJ390" s="265">
        <v>0.30689</v>
      </c>
      <c r="BK390" s="265">
        <v>9.0909000000000004E-2</v>
      </c>
      <c r="BL390" s="265">
        <v>0.20949000000000001</v>
      </c>
      <c r="BM390" s="265">
        <v>8.5365999999999997E-2</v>
      </c>
      <c r="BN390" s="265">
        <v>0.24504999999999999</v>
      </c>
      <c r="BO390" s="265">
        <v>0.2</v>
      </c>
      <c r="BP390" s="265">
        <v>2.8284E-2</v>
      </c>
      <c r="BQ390" s="265">
        <v>0.10815</v>
      </c>
      <c r="BR390" s="265">
        <v>0.14182</v>
      </c>
      <c r="BS390" s="265">
        <v>0.13014999999999999</v>
      </c>
      <c r="BT390" s="265">
        <v>0.20535</v>
      </c>
      <c r="BU390" s="265">
        <v>8.5084999999999994E-2</v>
      </c>
      <c r="BV390" s="265">
        <v>0</v>
      </c>
      <c r="BW390" s="265">
        <v>0.11373999999999999</v>
      </c>
      <c r="BX390" s="265">
        <v>1.5430000000000001E-3</v>
      </c>
      <c r="BY390" s="265">
        <v>0.99117</v>
      </c>
      <c r="BZ390" s="265">
        <v>0.97321000000000002</v>
      </c>
      <c r="CA390" s="265">
        <v>0.93</v>
      </c>
      <c r="CB390" s="265">
        <v>0.99941999999999998</v>
      </c>
      <c r="CC390" s="265">
        <v>0.88095999999999997</v>
      </c>
      <c r="CD390" s="265">
        <v>0.97743000000000002</v>
      </c>
      <c r="CE390" s="265">
        <v>0.93145</v>
      </c>
      <c r="CF390" s="265">
        <v>0.98343999999999998</v>
      </c>
      <c r="CG390" s="265">
        <v>0.81098999999999999</v>
      </c>
      <c r="CH390" s="265">
        <v>0.95591999999999999</v>
      </c>
      <c r="CI390" s="265">
        <v>0.97008000000000005</v>
      </c>
      <c r="CJ390" s="265">
        <v>0.96677000000000002</v>
      </c>
      <c r="CK390" s="265">
        <v>0.89998999999999996</v>
      </c>
      <c r="CL390" s="265">
        <v>0.99900999999999995</v>
      </c>
      <c r="CM390" s="265">
        <v>1.2290000000000001E-2</v>
      </c>
      <c r="CN390" s="265">
        <v>0</v>
      </c>
      <c r="CO390" s="265">
        <v>1.3375E-2</v>
      </c>
      <c r="CP390" s="265">
        <v>7.1729999999999997E-3</v>
      </c>
      <c r="CQ390" s="265">
        <v>8.6929999999999993E-3</v>
      </c>
      <c r="CR390" s="265">
        <v>0</v>
      </c>
      <c r="CS390" s="265">
        <v>0</v>
      </c>
      <c r="CT390" s="265">
        <v>0</v>
      </c>
      <c r="CU390" s="265">
        <v>0</v>
      </c>
      <c r="CV390" s="265">
        <v>1.3764999999999999E-2</v>
      </c>
      <c r="CW390" s="265">
        <v>1.0101000000000001E-2</v>
      </c>
      <c r="CX390" s="265">
        <v>0</v>
      </c>
      <c r="CY390" s="265">
        <v>1.0309E-2</v>
      </c>
      <c r="CZ390" s="265">
        <v>2.4066000000000001E-2</v>
      </c>
      <c r="DA390" s="265">
        <v>8.4489999999999999E-3</v>
      </c>
      <c r="DB390" s="265">
        <v>0</v>
      </c>
      <c r="DC390" s="265">
        <v>0</v>
      </c>
      <c r="DD390" s="265">
        <v>0</v>
      </c>
      <c r="DE390" s="265">
        <v>0</v>
      </c>
      <c r="DF390" s="265">
        <v>1.9999999999999999E-6</v>
      </c>
      <c r="DG390" s="265">
        <v>3.0000000000000001E-6</v>
      </c>
      <c r="DH390" s="265">
        <v>1.0947999999999999E-2</v>
      </c>
      <c r="DI390" s="265">
        <v>0</v>
      </c>
      <c r="DJ390" s="265">
        <v>0</v>
      </c>
      <c r="DK390" s="265">
        <v>0</v>
      </c>
      <c r="DL390" s="265">
        <v>0</v>
      </c>
      <c r="DM390" s="265">
        <v>3.4900000000000003E-4</v>
      </c>
      <c r="DN390" s="265">
        <v>0</v>
      </c>
      <c r="DO390" s="265">
        <v>0</v>
      </c>
      <c r="DP390" s="265">
        <v>0</v>
      </c>
      <c r="DQ390" s="265">
        <v>0</v>
      </c>
      <c r="DR390" s="265">
        <v>5.6049999999999997E-3</v>
      </c>
      <c r="DS390" s="265">
        <v>3.4060000000000002E-3</v>
      </c>
      <c r="DT390" s="265">
        <v>3.7659999999999998E-3</v>
      </c>
      <c r="DU390" s="265">
        <v>0</v>
      </c>
      <c r="DV390" s="265">
        <v>0</v>
      </c>
      <c r="DW390" s="265">
        <v>0</v>
      </c>
      <c r="DX390" s="265">
        <v>2.9650000000000002E-3</v>
      </c>
      <c r="DY390" s="265">
        <v>7.9330000000000008E-3</v>
      </c>
      <c r="DZ390" s="265">
        <v>0</v>
      </c>
      <c r="EA390" s="265">
        <v>0</v>
      </c>
      <c r="EB390" s="265">
        <v>0</v>
      </c>
      <c r="EC390" s="265">
        <v>0</v>
      </c>
      <c r="ED390" s="265">
        <v>0</v>
      </c>
      <c r="EE390" s="265">
        <v>0</v>
      </c>
      <c r="EF390" s="265">
        <v>3.1089999999999998E-3</v>
      </c>
      <c r="EG390" s="265">
        <v>0</v>
      </c>
      <c r="EH390" s="265">
        <v>0</v>
      </c>
      <c r="EI390" s="265">
        <v>1.0204E-2</v>
      </c>
      <c r="EJ390" s="265">
        <v>1.0309E-2</v>
      </c>
      <c r="EK390" s="265">
        <v>0</v>
      </c>
      <c r="EL390" s="265">
        <v>0</v>
      </c>
      <c r="EM390" s="265">
        <v>0</v>
      </c>
      <c r="EN390" s="265">
        <v>0</v>
      </c>
      <c r="EO390" s="265">
        <v>1.5129999999999999E-2</v>
      </c>
      <c r="EP390" s="265">
        <v>6.9150000000000001E-3</v>
      </c>
      <c r="EQ390" s="265">
        <v>3.6400000000000001E-4</v>
      </c>
      <c r="ER390" s="265">
        <v>8.4199999999999998E-4</v>
      </c>
      <c r="ES390" s="265">
        <v>4.66E-4</v>
      </c>
      <c r="ET390" s="265">
        <v>4.4499999999999997E-4</v>
      </c>
      <c r="EU390" s="265">
        <v>7.0899999999999999E-4</v>
      </c>
      <c r="EV390" s="265">
        <v>5.4900000000000001E-4</v>
      </c>
      <c r="EW390" s="265">
        <v>3.5E-4</v>
      </c>
      <c r="EX390" s="265">
        <v>4.4499999999999997E-4</v>
      </c>
      <c r="EY390" s="265">
        <v>4.3600000000000003E-4</v>
      </c>
      <c r="EZ390" s="265">
        <v>8.1670000000000006E-3</v>
      </c>
      <c r="FA390" s="265">
        <v>7.0500000000000001E-4</v>
      </c>
      <c r="FB390" s="265">
        <v>7.1699999999999997E-4</v>
      </c>
      <c r="FC390" s="265">
        <v>5.7899999999999998E-4</v>
      </c>
      <c r="FD390" s="265">
        <v>6.4000000000000005E-4</v>
      </c>
      <c r="FE390" s="265">
        <v>5.4000000000000001E-4</v>
      </c>
      <c r="FF390" s="265">
        <v>5.8100000000000003E-4</v>
      </c>
      <c r="FG390" s="265">
        <v>8.0500000000000005E-4</v>
      </c>
      <c r="FH390" s="265">
        <v>5.7799999999999995E-4</v>
      </c>
      <c r="FI390" s="265">
        <v>5.8200000000000005E-4</v>
      </c>
      <c r="FJ390" s="265">
        <v>0</v>
      </c>
      <c r="FK390" s="265">
        <v>0</v>
      </c>
      <c r="FL390" s="265">
        <v>3.375E-3</v>
      </c>
      <c r="FM390" s="265">
        <v>3.8570000000000002E-3</v>
      </c>
      <c r="FN390" s="265">
        <v>3.1109000000000001E-2</v>
      </c>
      <c r="FO390" s="265">
        <v>7.0000000000000007E-2</v>
      </c>
      <c r="FP390" s="265">
        <v>1.2841E-2</v>
      </c>
      <c r="FQ390" s="265">
        <v>4.2694999999999997E-2</v>
      </c>
      <c r="FR390" s="265">
        <v>2.4476999999999999E-2</v>
      </c>
      <c r="FS390" s="265">
        <v>2.6461999999999999E-2</v>
      </c>
      <c r="FT390" s="265">
        <v>7.4049000000000004E-2</v>
      </c>
      <c r="FU390" s="265">
        <v>6.6434999999999994E-2</v>
      </c>
      <c r="FV390" s="265">
        <v>3.8587999999999997E-2</v>
      </c>
      <c r="FW390" s="265">
        <v>1.4154E-2</v>
      </c>
      <c r="FX390" s="265">
        <v>4.8956E-2</v>
      </c>
      <c r="FY390" s="265">
        <v>1.2749E-2</v>
      </c>
      <c r="FZ390" s="265">
        <v>1.4154E-2</v>
      </c>
      <c r="GA390" s="265">
        <v>4.2813999999999998E-2</v>
      </c>
      <c r="GB390" s="265">
        <v>2.4819000000000001E-2</v>
      </c>
      <c r="GC390" s="265">
        <v>2.0227999999999999E-2</v>
      </c>
      <c r="GD390" s="265">
        <v>7.0252999999999996E-2</v>
      </c>
      <c r="GE390" s="265">
        <v>3.5303000000000001E-2</v>
      </c>
      <c r="GF390" s="265">
        <v>4.8688000000000002E-2</v>
      </c>
      <c r="GG390" s="265">
        <v>2.4944000000000001E-2</v>
      </c>
      <c r="GH390" s="265">
        <v>2.6512000000000001E-2</v>
      </c>
      <c r="GI390" s="265">
        <v>2.1529E-2</v>
      </c>
      <c r="GJ390" s="265">
        <v>6.1036E-2</v>
      </c>
      <c r="GK390" s="265">
        <v>6.3520999999999994E-2</v>
      </c>
      <c r="GL390" s="265">
        <v>3.5163E-2</v>
      </c>
      <c r="GM390" s="265">
        <v>5.3816000000000003E-2</v>
      </c>
      <c r="GN390" s="265">
        <v>3.7347999999999999E-2</v>
      </c>
      <c r="GO390" s="265">
        <v>7.1645E-2</v>
      </c>
      <c r="GP390" s="265">
        <v>4.4373999999999997E-2</v>
      </c>
      <c r="GQ390" s="265">
        <v>4.5927999999999997E-2</v>
      </c>
      <c r="GR390" s="265">
        <v>4.6991999999999999E-2</v>
      </c>
      <c r="GS390" s="265">
        <v>4.7203000000000002E-2</v>
      </c>
      <c r="GT390" s="265">
        <v>4.5455000000000002E-2</v>
      </c>
      <c r="GU390" s="265">
        <v>4.4958999999999999E-2</v>
      </c>
      <c r="GV390" s="265">
        <v>4.5455000000000002E-2</v>
      </c>
      <c r="GW390" s="265">
        <v>3.2551999999999998E-2</v>
      </c>
      <c r="GX390" s="265">
        <v>5.7699E-2</v>
      </c>
      <c r="GY390" s="265">
        <v>1.3544E-2</v>
      </c>
      <c r="GZ390" s="265">
        <v>1.0493000000000001E-2</v>
      </c>
      <c r="HA390" s="265">
        <v>5.7801999999999999E-2</v>
      </c>
      <c r="HB390" s="265">
        <v>5.8855999999999999E-2</v>
      </c>
      <c r="HC390" s="265">
        <v>5.4351999999999998E-2</v>
      </c>
      <c r="HD390" s="265">
        <v>3.3570999999999997E-2</v>
      </c>
      <c r="HE390" s="265">
        <v>5.8479999999999997E-2</v>
      </c>
      <c r="HF390" s="265">
        <v>2.7202E-2</v>
      </c>
      <c r="HG390" s="265">
        <v>5.8380000000000001E-2</v>
      </c>
      <c r="HH390" s="265">
        <v>5.8084999999999998E-2</v>
      </c>
      <c r="HI390" s="265">
        <v>5.8055000000000002E-2</v>
      </c>
      <c r="HJ390" s="265">
        <v>3.8198000000000003E-2</v>
      </c>
      <c r="HK390" s="265">
        <v>7.7141000000000001E-2</v>
      </c>
      <c r="HL390" s="265">
        <v>6.5070000000000003E-2</v>
      </c>
      <c r="HM390" s="265">
        <v>4.7199999999999999E-2</v>
      </c>
      <c r="HN390" s="265">
        <v>4.7689000000000002E-2</v>
      </c>
      <c r="HO390" s="265">
        <v>4.8283E-2</v>
      </c>
      <c r="HP390" s="265">
        <v>5.0724999999999999E-2</v>
      </c>
      <c r="HQ390" s="265">
        <v>0</v>
      </c>
      <c r="HR390" s="265">
        <v>2.9933000000000001E-2</v>
      </c>
      <c r="HS390" s="265">
        <v>3.6548999999999998E-2</v>
      </c>
      <c r="HT390" s="265">
        <v>3.7834E-2</v>
      </c>
      <c r="HU390" s="265">
        <v>3.3438000000000002E-2</v>
      </c>
      <c r="HV390" s="265">
        <v>4.3240000000000001E-2</v>
      </c>
      <c r="HW390" s="265">
        <v>1.8851E-2</v>
      </c>
      <c r="HX390" s="265">
        <v>2.7681999999999998E-2</v>
      </c>
      <c r="HY390" s="265">
        <v>0</v>
      </c>
      <c r="HZ390" s="265">
        <v>4.1743000000000002E-2</v>
      </c>
      <c r="IA390" s="265">
        <v>4.2910999999999998E-2</v>
      </c>
      <c r="IB390" s="265">
        <v>4.4524000000000001E-2</v>
      </c>
      <c r="IC390" s="265">
        <v>4.3616000000000002E-2</v>
      </c>
      <c r="ID390" s="265">
        <v>4.4708999999999999E-2</v>
      </c>
      <c r="IE390" s="265">
        <v>4.0257000000000001E-2</v>
      </c>
      <c r="IF390" s="265">
        <v>5.1279999999999999E-2</v>
      </c>
      <c r="IG390" s="265">
        <v>5.0831000000000001E-2</v>
      </c>
      <c r="IH390" s="265">
        <v>5.7160999999999997E-2</v>
      </c>
      <c r="II390" s="265">
        <v>3.0037999999999999E-2</v>
      </c>
      <c r="IJ390" s="265">
        <v>2.3748999999999999E-2</v>
      </c>
      <c r="IK390" s="265">
        <v>2.4718E-2</v>
      </c>
      <c r="IL390" s="265">
        <v>5.0681999999999998E-2</v>
      </c>
      <c r="IM390" s="265">
        <v>3.4547000000000001E-2</v>
      </c>
      <c r="IN390" s="265">
        <v>2.6935000000000001E-2</v>
      </c>
      <c r="IO390" s="265">
        <v>4.5979999999999997E-3</v>
      </c>
      <c r="IP390" s="265">
        <v>5.1920000000000001E-2</v>
      </c>
      <c r="IQ390" s="265">
        <v>4.4887999999999997E-2</v>
      </c>
      <c r="IR390" s="265">
        <v>2.3861E-2</v>
      </c>
      <c r="IS390" s="265">
        <v>6.3310000000000005E-2</v>
      </c>
      <c r="IT390" s="265">
        <v>1.8076999999999999E-2</v>
      </c>
      <c r="IU390" s="265">
        <v>4.9175999999999997E-2</v>
      </c>
      <c r="IV390" s="265">
        <v>7.1953000000000003E-2</v>
      </c>
      <c r="IW390" s="265">
        <v>3.5249000000000003E-2</v>
      </c>
      <c r="IX390" s="265">
        <v>5.9276000000000002E-2</v>
      </c>
      <c r="IY390" s="265">
        <v>2.9529E-2</v>
      </c>
      <c r="IZ390" s="265">
        <v>2.9588E-2</v>
      </c>
      <c r="JA390" s="265">
        <v>2.9839999999999998E-2</v>
      </c>
      <c r="JB390" s="265">
        <v>2.8847999999999999E-2</v>
      </c>
      <c r="JC390" s="265">
        <v>3.3485000000000001E-2</v>
      </c>
      <c r="JD390" s="265">
        <v>3.2994999999999997E-2</v>
      </c>
      <c r="JE390" s="265">
        <v>5.6589E-2</v>
      </c>
      <c r="JF390" s="265">
        <v>1.5443999999999999E-2</v>
      </c>
      <c r="JG390" s="265">
        <v>4.4195999999999999E-2</v>
      </c>
      <c r="JH390" s="265">
        <v>3.2875000000000001E-2</v>
      </c>
      <c r="JI390" s="265">
        <v>2.9433000000000001E-2</v>
      </c>
      <c r="JJ390" s="265">
        <v>3.0700999999999999E-2</v>
      </c>
      <c r="JK390" s="265">
        <v>3.9978E-2</v>
      </c>
      <c r="JL390" s="265">
        <v>4.0821999999999997E-2</v>
      </c>
      <c r="JM390" s="265">
        <v>6.9311999999999999E-2</v>
      </c>
      <c r="JN390" s="265">
        <v>4.1473999999999997E-2</v>
      </c>
      <c r="JO390" s="265">
        <v>4.5274000000000002E-2</v>
      </c>
      <c r="JP390" s="265">
        <v>1.299E-2</v>
      </c>
      <c r="JQ390" s="265">
        <v>4.5101000000000002E-2</v>
      </c>
      <c r="JR390" s="265">
        <v>2.8197E-2</v>
      </c>
      <c r="JS390" s="265">
        <v>2.8604000000000001E-2</v>
      </c>
      <c r="JT390" s="265">
        <v>1.0264000000000001E-2</v>
      </c>
      <c r="JU390" s="265">
        <v>3.5131999999999997E-2</v>
      </c>
      <c r="JV390" s="265">
        <v>4.0624E-2</v>
      </c>
      <c r="JW390" s="265">
        <v>4.5976000000000003E-2</v>
      </c>
      <c r="JX390" s="265">
        <v>4.7649999999999998E-2</v>
      </c>
      <c r="JY390" s="265">
        <v>4.2798000000000003E-2</v>
      </c>
      <c r="JZ390" s="265">
        <v>6.9036E-2</v>
      </c>
      <c r="KA390" s="265">
        <v>6.4413999999999999E-2</v>
      </c>
      <c r="KB390" s="265">
        <v>9.3664999999999998E-2</v>
      </c>
      <c r="KC390" s="265">
        <v>1.3968E-2</v>
      </c>
      <c r="KD390" s="265">
        <v>9.8779999999999996E-3</v>
      </c>
      <c r="KE390" s="265">
        <v>1.0899000000000001E-2</v>
      </c>
      <c r="KF390" s="265">
        <v>1.2052E-2</v>
      </c>
      <c r="KG390" s="265">
        <v>1.1421000000000001E-2</v>
      </c>
      <c r="KH390" s="265">
        <v>6.5965999999999997E-2</v>
      </c>
      <c r="KI390" s="265">
        <v>3.0979E-2</v>
      </c>
      <c r="KJ390" s="265">
        <v>3.0436999999999999E-2</v>
      </c>
      <c r="KK390" s="265">
        <v>8.5767999999999997E-2</v>
      </c>
      <c r="KL390" s="265">
        <v>6.3306000000000001E-2</v>
      </c>
      <c r="KM390" s="265">
        <v>0.68255999999999994</v>
      </c>
      <c r="KN390" s="265">
        <v>0.61795</v>
      </c>
      <c r="KO390" s="265">
        <v>0.54713999999999996</v>
      </c>
      <c r="KP390" s="265">
        <v>3.923134300555917E-3</v>
      </c>
      <c r="KQ390" s="265">
        <v>0.43112</v>
      </c>
      <c r="KR390" s="265">
        <v>0.39108999999999999</v>
      </c>
      <c r="KS390" s="265">
        <v>0.35986000000000001</v>
      </c>
      <c r="KT390" s="265">
        <v>0.73766630909799558</v>
      </c>
      <c r="KU390" s="265">
        <v>0.91964000000000001</v>
      </c>
      <c r="KV390" s="265">
        <v>0.95345000000000002</v>
      </c>
      <c r="KW390" s="265">
        <v>0.96367000000000003</v>
      </c>
      <c r="KX390" s="265">
        <v>0.97655999999999998</v>
      </c>
      <c r="KY390" s="265">
        <v>0.99326999999999999</v>
      </c>
      <c r="KZ390" s="265">
        <v>0.99300999999999995</v>
      </c>
      <c r="LA390" s="265">
        <v>0.93503000000000003</v>
      </c>
      <c r="LB390" s="265">
        <v>0.84565000000000001</v>
      </c>
      <c r="LC390" s="265">
        <v>1</v>
      </c>
      <c r="LD390" s="265">
        <v>0</v>
      </c>
      <c r="LE390" s="265">
        <v>0</v>
      </c>
      <c r="LF390" s="265">
        <v>0</v>
      </c>
      <c r="LG390" s="265">
        <v>0</v>
      </c>
      <c r="LH390" s="431">
        <v>1.4163463674776722E-5</v>
      </c>
      <c r="LI390" s="431">
        <v>5.9188805607846007E-6</v>
      </c>
      <c r="LJ390" s="431">
        <v>0</v>
      </c>
      <c r="LK390" s="431">
        <v>0</v>
      </c>
      <c r="LL390" s="431">
        <v>0</v>
      </c>
      <c r="LM390" s="431">
        <v>1.5751948012621142E-5</v>
      </c>
      <c r="LN390" s="431">
        <v>0</v>
      </c>
      <c r="LO390" s="431">
        <v>0</v>
      </c>
      <c r="LP390" s="431">
        <v>0</v>
      </c>
      <c r="LQ390" s="431">
        <v>0</v>
      </c>
      <c r="LR390" s="431">
        <v>1.8426846509100869E-5</v>
      </c>
      <c r="LS390" s="431">
        <v>0</v>
      </c>
      <c r="LT390" s="431">
        <v>1.684115341049619E-5</v>
      </c>
      <c r="LU390" s="431">
        <v>0</v>
      </c>
      <c r="LV390" s="431">
        <v>0</v>
      </c>
      <c r="LW390" s="431">
        <v>0</v>
      </c>
      <c r="LX390" s="431">
        <v>0</v>
      </c>
      <c r="LY390" s="431">
        <v>0</v>
      </c>
      <c r="LZ390" s="431">
        <v>6.5258864196948707E-6</v>
      </c>
      <c r="MA390" s="431">
        <v>0</v>
      </c>
      <c r="MB390" s="431">
        <v>3.7311413052520948E-6</v>
      </c>
      <c r="MC390" s="431">
        <v>0</v>
      </c>
      <c r="MD390" s="431">
        <v>0</v>
      </c>
      <c r="ME390" s="431">
        <v>4.3985422962578014E-5</v>
      </c>
      <c r="MF390" s="431">
        <v>0</v>
      </c>
      <c r="MG390" s="431">
        <v>0</v>
      </c>
      <c r="MH390" s="266"/>
      <c r="MI390" s="266"/>
      <c r="MJ390" s="266"/>
      <c r="MK390" s="266"/>
      <c r="ML390" s="266"/>
      <c r="MM390" s="266"/>
      <c r="MN390" s="266"/>
      <c r="MO390" s="266"/>
      <c r="MP390" s="266"/>
      <c r="MQ390" s="266"/>
      <c r="MR390" s="266"/>
      <c r="MS390" s="266"/>
      <c r="MT390" s="266"/>
      <c r="MU390" s="266"/>
      <c r="MV390" s="266"/>
      <c r="MW390" s="266"/>
      <c r="MX390" s="266"/>
      <c r="MY390" s="266"/>
      <c r="MZ390" s="266"/>
      <c r="NA390" s="266"/>
      <c r="NB390" s="266"/>
      <c r="NC390" s="266"/>
      <c r="ND390" s="266"/>
      <c r="NE390" s="266"/>
      <c r="NF390" s="266"/>
      <c r="NG390" s="266"/>
      <c r="NH390" s="266"/>
      <c r="NI390" s="266"/>
      <c r="NJ390" s="266"/>
      <c r="NK390" s="266"/>
      <c r="NL390" s="266"/>
      <c r="NM390" s="266"/>
      <c r="NN390" s="266"/>
      <c r="NO390" s="266"/>
      <c r="NP390" s="266"/>
      <c r="NQ390" s="266"/>
      <c r="NR390" s="266"/>
      <c r="NS390" s="266"/>
      <c r="NT390" s="266"/>
      <c r="NU390" s="266"/>
      <c r="NV390" s="266"/>
      <c r="NW390" s="266"/>
      <c r="NX390" s="266"/>
      <c r="NY390" s="266"/>
      <c r="NZ390" s="266"/>
      <c r="OA390" s="266"/>
      <c r="OB390" s="266"/>
      <c r="OC390" s="266"/>
      <c r="OD390" s="266"/>
      <c r="OE390" s="266"/>
      <c r="OF390" s="266"/>
      <c r="OG390" s="266"/>
      <c r="OH390" s="266"/>
      <c r="OI390" s="266"/>
      <c r="OJ390" s="266"/>
      <c r="OK390" s="266"/>
      <c r="OL390" s="266"/>
      <c r="OM390" s="266"/>
      <c r="ON390" s="267"/>
    </row>
    <row r="391" spans="1:404">
      <c r="A391" s="261">
        <v>766</v>
      </c>
      <c r="B391" s="265">
        <v>1.5434E-2</v>
      </c>
      <c r="C391" s="265">
        <v>1.3036000000000001E-2</v>
      </c>
      <c r="D391" s="265">
        <v>1.1868E-2</v>
      </c>
      <c r="E391" s="265">
        <v>1.1559E-2</v>
      </c>
      <c r="F391" s="265">
        <v>1.5259999999999999E-2</v>
      </c>
      <c r="G391" s="265">
        <v>1.2082000000000001E-2</v>
      </c>
      <c r="H391" s="265">
        <v>2.9225000000000001E-2</v>
      </c>
      <c r="I391" s="265">
        <v>6.1525000000000003E-2</v>
      </c>
      <c r="J391" s="265">
        <v>5.4752000000000002E-2</v>
      </c>
      <c r="K391" s="265">
        <v>2.8494000000000002E-3</v>
      </c>
      <c r="L391" s="265">
        <v>3.2946E-3</v>
      </c>
      <c r="M391" s="265">
        <v>2.6562000000000001E-3</v>
      </c>
      <c r="N391" s="265">
        <v>3.6936E-3</v>
      </c>
      <c r="O391" s="265">
        <v>6.8542000000000006E-2</v>
      </c>
      <c r="P391" s="265">
        <v>1.1200999999999999E-2</v>
      </c>
      <c r="Q391" s="265">
        <v>5.0157999999999999E-3</v>
      </c>
      <c r="R391" s="265">
        <v>1.6098000000000001E-2</v>
      </c>
      <c r="S391" s="265">
        <v>6.9750000000000006E-2</v>
      </c>
      <c r="T391" s="265">
        <v>3.8212000000000003E-2</v>
      </c>
      <c r="U391" s="265">
        <v>7.2910000000000003E-2</v>
      </c>
      <c r="V391" s="265">
        <v>2.4462999999999999E-2</v>
      </c>
      <c r="W391" s="265">
        <v>2.18E-2</v>
      </c>
      <c r="X391" s="265">
        <v>3.7326E-3</v>
      </c>
      <c r="Y391" s="265">
        <v>1.0135E-2</v>
      </c>
      <c r="Z391" s="265">
        <v>0</v>
      </c>
      <c r="AA391" s="265">
        <v>1.7589E-2</v>
      </c>
      <c r="AB391" s="265">
        <v>6.1089999999999998E-3</v>
      </c>
      <c r="AC391" s="265">
        <v>8.1197000000000005E-2</v>
      </c>
      <c r="AD391" s="265">
        <v>3.4354999999999997E-2</v>
      </c>
      <c r="AE391" s="265">
        <v>0</v>
      </c>
      <c r="AF391" s="265">
        <v>0</v>
      </c>
      <c r="AG391" s="265">
        <v>0.1075</v>
      </c>
      <c r="AH391" s="265">
        <v>0</v>
      </c>
      <c r="AI391" s="265">
        <v>2.0676000000000002E-3</v>
      </c>
      <c r="AJ391" s="265">
        <v>0</v>
      </c>
      <c r="AK391" s="265">
        <v>0</v>
      </c>
      <c r="AL391" s="265">
        <v>2.6684E-3</v>
      </c>
      <c r="AM391" s="265">
        <v>0</v>
      </c>
      <c r="AN391" s="265">
        <v>1.2014E-3</v>
      </c>
      <c r="AO391" s="265">
        <v>1.7520000000000001E-3</v>
      </c>
      <c r="AP391" s="265">
        <v>0</v>
      </c>
      <c r="AQ391" s="265">
        <v>0</v>
      </c>
      <c r="AR391" s="265">
        <v>2.9461999999999999E-3</v>
      </c>
      <c r="AS391" s="265">
        <v>0</v>
      </c>
      <c r="AT391" s="265">
        <v>7.2405999999999998E-3</v>
      </c>
      <c r="AU391" s="265">
        <v>7.2633999999999997E-3</v>
      </c>
      <c r="AV391" s="265">
        <v>4.5642E-3</v>
      </c>
      <c r="AW391" s="265">
        <v>0</v>
      </c>
      <c r="AX391" s="265">
        <v>0</v>
      </c>
      <c r="AY391" s="265">
        <v>0</v>
      </c>
      <c r="AZ391" s="265">
        <v>0</v>
      </c>
      <c r="BA391" s="265">
        <v>4.3746000000000002E-3</v>
      </c>
      <c r="BB391" s="265">
        <v>4.3746000000000002E-3</v>
      </c>
      <c r="BC391" s="265">
        <v>4.3708000000000002E-3</v>
      </c>
      <c r="BD391" s="265">
        <v>4.3746000000000002E-3</v>
      </c>
      <c r="BE391" s="265">
        <v>2.9624000000000001E-2</v>
      </c>
      <c r="BF391" s="265">
        <v>5.4862000000000001E-2</v>
      </c>
      <c r="BG391" s="265">
        <v>0.14266000000000001</v>
      </c>
      <c r="BH391" s="265">
        <v>0.11964</v>
      </c>
      <c r="BI391" s="265">
        <v>0.24604000000000001</v>
      </c>
      <c r="BJ391" s="265">
        <v>0.30546000000000001</v>
      </c>
      <c r="BK391" s="265">
        <v>9.8700999999999997E-2</v>
      </c>
      <c r="BL391" s="265">
        <v>0.21962999999999999</v>
      </c>
      <c r="BM391" s="265">
        <v>9.0244000000000005E-2</v>
      </c>
      <c r="BN391" s="265">
        <v>0.25742999999999999</v>
      </c>
      <c r="BO391" s="265">
        <v>0.2</v>
      </c>
      <c r="BP391" s="265">
        <v>3.0737E-2</v>
      </c>
      <c r="BQ391" s="265">
        <v>0.1094</v>
      </c>
      <c r="BR391" s="265">
        <v>0.14534</v>
      </c>
      <c r="BS391" s="265">
        <v>0.13303000000000001</v>
      </c>
      <c r="BT391" s="265">
        <v>0.21679999999999999</v>
      </c>
      <c r="BU391" s="265">
        <v>8.5364999999999996E-2</v>
      </c>
      <c r="BV391" s="265">
        <v>0</v>
      </c>
      <c r="BW391" s="265">
        <v>0.11412</v>
      </c>
      <c r="BX391" s="265">
        <v>1.2344000000000001E-3</v>
      </c>
      <c r="BY391" s="265">
        <v>0.99222999999999995</v>
      </c>
      <c r="BZ391" s="265">
        <v>0.97511000000000003</v>
      </c>
      <c r="CA391" s="265">
        <v>0.93200000000000005</v>
      </c>
      <c r="CB391" s="265">
        <v>0.99829000000000001</v>
      </c>
      <c r="CC391" s="265">
        <v>0.87712999999999997</v>
      </c>
      <c r="CD391" s="265">
        <v>0.97899000000000003</v>
      </c>
      <c r="CE391" s="265">
        <v>0.93603999999999998</v>
      </c>
      <c r="CF391" s="265">
        <v>0.98453999999999997</v>
      </c>
      <c r="CG391" s="265">
        <v>0.82359000000000004</v>
      </c>
      <c r="CH391" s="265">
        <v>0.95886000000000005</v>
      </c>
      <c r="CI391" s="265">
        <v>0.97208000000000006</v>
      </c>
      <c r="CJ391" s="265">
        <v>0.96930000000000005</v>
      </c>
      <c r="CK391" s="265">
        <v>0.91244999999999998</v>
      </c>
      <c r="CL391" s="265">
        <v>0.99802999999999997</v>
      </c>
      <c r="CM391" s="265">
        <v>1.2271000000000001E-2</v>
      </c>
      <c r="CN391" s="265">
        <v>0</v>
      </c>
      <c r="CO391" s="265">
        <v>1.3056999999999999E-2</v>
      </c>
      <c r="CP391" s="265">
        <v>7.2344000000000002E-3</v>
      </c>
      <c r="CQ391" s="265">
        <v>8.6929999999999993E-3</v>
      </c>
      <c r="CR391" s="265">
        <v>0</v>
      </c>
      <c r="CS391" s="265">
        <v>0</v>
      </c>
      <c r="CT391" s="265">
        <v>2.0617999999999999E-3</v>
      </c>
      <c r="CU391" s="265">
        <v>0</v>
      </c>
      <c r="CV391" s="265">
        <v>1.3606E-2</v>
      </c>
      <c r="CW391" s="265">
        <v>1.0101000000000001E-2</v>
      </c>
      <c r="CX391" s="265">
        <v>0</v>
      </c>
      <c r="CY391" s="265">
        <v>1.0309E-2</v>
      </c>
      <c r="CZ391" s="265">
        <v>2.3701E-2</v>
      </c>
      <c r="DA391" s="265">
        <v>8.1455999999999994E-3</v>
      </c>
      <c r="DB391" s="265">
        <v>0</v>
      </c>
      <c r="DC391" s="265">
        <v>0</v>
      </c>
      <c r="DD391" s="265">
        <v>0</v>
      </c>
      <c r="DE391" s="265">
        <v>0</v>
      </c>
      <c r="DF391" s="265">
        <v>1.066E-4</v>
      </c>
      <c r="DG391" s="265">
        <v>1.104E-4</v>
      </c>
      <c r="DH391" s="265">
        <v>1.1459E-2</v>
      </c>
      <c r="DI391" s="265">
        <v>0</v>
      </c>
      <c r="DJ391" s="265">
        <v>0</v>
      </c>
      <c r="DK391" s="265">
        <v>0</v>
      </c>
      <c r="DL391" s="265">
        <v>0</v>
      </c>
      <c r="DM391" s="265">
        <v>4.5839999999999998E-4</v>
      </c>
      <c r="DN391" s="265">
        <v>0</v>
      </c>
      <c r="DO391" s="265">
        <v>0</v>
      </c>
      <c r="DP391" s="265">
        <v>0</v>
      </c>
      <c r="DQ391" s="265">
        <v>0</v>
      </c>
      <c r="DR391" s="265">
        <v>5.2243999999999997E-3</v>
      </c>
      <c r="DS391" s="265">
        <v>3.2472E-3</v>
      </c>
      <c r="DT391" s="265">
        <v>3.4388000000000001E-3</v>
      </c>
      <c r="DU391" s="265">
        <v>0</v>
      </c>
      <c r="DV391" s="265">
        <v>0</v>
      </c>
      <c r="DW391" s="265">
        <v>0</v>
      </c>
      <c r="DX391" s="265">
        <v>3.2720000000000002E-3</v>
      </c>
      <c r="DY391" s="265">
        <v>7.5586000000000004E-3</v>
      </c>
      <c r="DZ391" s="265">
        <v>0</v>
      </c>
      <c r="EA391" s="265">
        <v>0</v>
      </c>
      <c r="EB391" s="265">
        <v>0</v>
      </c>
      <c r="EC391" s="265">
        <v>0</v>
      </c>
      <c r="ED391" s="265">
        <v>0</v>
      </c>
      <c r="EE391" s="265">
        <v>0</v>
      </c>
      <c r="EF391" s="265">
        <v>3.1684E-3</v>
      </c>
      <c r="EG391" s="265">
        <v>0</v>
      </c>
      <c r="EH391" s="265">
        <v>0</v>
      </c>
      <c r="EI391" s="265">
        <v>1.0204E-2</v>
      </c>
      <c r="EJ391" s="265">
        <v>1.0309E-2</v>
      </c>
      <c r="EK391" s="265">
        <v>0</v>
      </c>
      <c r="EL391" s="265">
        <v>0</v>
      </c>
      <c r="EM391" s="265">
        <v>0</v>
      </c>
      <c r="EN391" s="265">
        <v>0</v>
      </c>
      <c r="EO391" s="265">
        <v>1.4191E-2</v>
      </c>
      <c r="EP391" s="265">
        <v>6.8431999999999998E-3</v>
      </c>
      <c r="EQ391" s="265">
        <v>3.7960000000000001E-4</v>
      </c>
      <c r="ER391" s="265">
        <v>8.7900000000000001E-4</v>
      </c>
      <c r="ES391" s="265">
        <v>4.66E-4</v>
      </c>
      <c r="ET391" s="265">
        <v>4.594E-4</v>
      </c>
      <c r="EU391" s="265">
        <v>6.9039999999999998E-4</v>
      </c>
      <c r="EV391" s="265">
        <v>4.8280000000000003E-4</v>
      </c>
      <c r="EW391" s="265">
        <v>3.8460000000000002E-4</v>
      </c>
      <c r="EX391" s="265">
        <v>4.6480000000000002E-4</v>
      </c>
      <c r="EY391" s="265">
        <v>4.6799999999999999E-4</v>
      </c>
      <c r="EZ391" s="265">
        <v>7.9568E-3</v>
      </c>
      <c r="FA391" s="265">
        <v>6.9439999999999997E-4</v>
      </c>
      <c r="FB391" s="265">
        <v>6.9640000000000001E-4</v>
      </c>
      <c r="FC391" s="265">
        <v>5.6860000000000005E-4</v>
      </c>
      <c r="FD391" s="265">
        <v>6.2660000000000005E-4</v>
      </c>
      <c r="FE391" s="265">
        <v>5.2879999999999995E-4</v>
      </c>
      <c r="FF391" s="265">
        <v>5.7740000000000005E-4</v>
      </c>
      <c r="FG391" s="265">
        <v>7.9080000000000003E-4</v>
      </c>
      <c r="FH391" s="265">
        <v>5.7160000000000002E-4</v>
      </c>
      <c r="FI391" s="265">
        <v>5.6439999999999995E-4</v>
      </c>
      <c r="FJ391" s="265">
        <v>0</v>
      </c>
      <c r="FK391" s="265">
        <v>0</v>
      </c>
      <c r="FL391" s="265">
        <v>3.3636E-3</v>
      </c>
      <c r="FM391" s="265">
        <v>3.8E-3</v>
      </c>
      <c r="FN391" s="265">
        <v>3.0421E-2</v>
      </c>
      <c r="FO391" s="265">
        <v>6.8000000000000005E-2</v>
      </c>
      <c r="FP391" s="265">
        <v>1.2841E-2</v>
      </c>
      <c r="FQ391" s="265">
        <v>4.1433999999999999E-2</v>
      </c>
      <c r="FR391" s="265">
        <v>2.3674000000000001E-2</v>
      </c>
      <c r="FS391" s="265">
        <v>2.5662999999999998E-2</v>
      </c>
      <c r="FT391" s="265">
        <v>7.2167999999999996E-2</v>
      </c>
      <c r="FU391" s="265">
        <v>6.4296000000000006E-2</v>
      </c>
      <c r="FV391" s="265">
        <v>3.8206999999999998E-2</v>
      </c>
      <c r="FW391" s="265">
        <v>1.3807E-2</v>
      </c>
      <c r="FX391" s="265">
        <v>4.7724000000000003E-2</v>
      </c>
      <c r="FY391" s="265">
        <v>1.2442999999999999E-2</v>
      </c>
      <c r="FZ391" s="265">
        <v>1.3807E-2</v>
      </c>
      <c r="GA391" s="265">
        <v>4.1641999999999998E-2</v>
      </c>
      <c r="GB391" s="265">
        <v>2.4285000000000001E-2</v>
      </c>
      <c r="GC391" s="265">
        <v>1.9677E-2</v>
      </c>
      <c r="GD391" s="265">
        <v>6.8353999999999998E-2</v>
      </c>
      <c r="GE391" s="265">
        <v>3.4262000000000001E-2</v>
      </c>
      <c r="GF391" s="265">
        <v>4.7272000000000002E-2</v>
      </c>
      <c r="GG391" s="265">
        <v>2.5062999999999998E-2</v>
      </c>
      <c r="GH391" s="265">
        <v>2.5898000000000001E-2</v>
      </c>
      <c r="GI391" s="265">
        <v>2.1246999999999999E-2</v>
      </c>
      <c r="GJ391" s="265">
        <v>5.9332999999999997E-2</v>
      </c>
      <c r="GK391" s="265">
        <v>6.1887999999999999E-2</v>
      </c>
      <c r="GL391" s="265">
        <v>3.4272999999999998E-2</v>
      </c>
      <c r="GM391" s="265">
        <v>5.2302000000000001E-2</v>
      </c>
      <c r="GN391" s="265">
        <v>3.6553000000000002E-2</v>
      </c>
      <c r="GO391" s="265">
        <v>6.9931999999999994E-2</v>
      </c>
      <c r="GP391" s="265">
        <v>4.3212E-2</v>
      </c>
      <c r="GQ391" s="265">
        <v>4.4703E-2</v>
      </c>
      <c r="GR391" s="265">
        <v>4.6394999999999999E-2</v>
      </c>
      <c r="GS391" s="265">
        <v>4.6037000000000002E-2</v>
      </c>
      <c r="GT391" s="265">
        <v>4.4226000000000001E-2</v>
      </c>
      <c r="GU391" s="265">
        <v>4.3868999999999998E-2</v>
      </c>
      <c r="GV391" s="265">
        <v>4.4242999999999998E-2</v>
      </c>
      <c r="GW391" s="265">
        <v>3.1648999999999997E-2</v>
      </c>
      <c r="GX391" s="265">
        <v>5.6148000000000003E-2</v>
      </c>
      <c r="GY391" s="265">
        <v>1.3318E-2</v>
      </c>
      <c r="GZ391" s="265">
        <v>1.0245000000000001E-2</v>
      </c>
      <c r="HA391" s="265">
        <v>5.6281999999999999E-2</v>
      </c>
      <c r="HB391" s="265">
        <v>5.7377999999999998E-2</v>
      </c>
      <c r="HC391" s="265">
        <v>5.3719999999999997E-2</v>
      </c>
      <c r="HD391" s="265">
        <v>3.3492000000000001E-2</v>
      </c>
      <c r="HE391" s="265">
        <v>5.6855999999999997E-2</v>
      </c>
      <c r="HF391" s="265">
        <v>2.6556E-2</v>
      </c>
      <c r="HG391" s="265">
        <v>5.6815999999999998E-2</v>
      </c>
      <c r="HH391" s="265">
        <v>5.6508000000000003E-2</v>
      </c>
      <c r="HI391" s="265">
        <v>5.6482999999999998E-2</v>
      </c>
      <c r="HJ391" s="265">
        <v>3.7808000000000001E-2</v>
      </c>
      <c r="HK391" s="265">
        <v>7.5181999999999999E-2</v>
      </c>
      <c r="HL391" s="265">
        <v>6.3489000000000004E-2</v>
      </c>
      <c r="HM391" s="265">
        <v>4.5887999999999998E-2</v>
      </c>
      <c r="HN391" s="265">
        <v>4.6504999999999998E-2</v>
      </c>
      <c r="HO391" s="265">
        <v>4.6929999999999999E-2</v>
      </c>
      <c r="HP391" s="265">
        <v>4.9276E-2</v>
      </c>
      <c r="HQ391" s="265">
        <v>0</v>
      </c>
      <c r="HR391" s="265">
        <v>2.947E-2</v>
      </c>
      <c r="HS391" s="265">
        <v>3.5417999999999998E-2</v>
      </c>
      <c r="HT391" s="265">
        <v>3.7078E-2</v>
      </c>
      <c r="HU391" s="265">
        <v>3.2932999999999997E-2</v>
      </c>
      <c r="HV391" s="265">
        <v>4.2072999999999999E-2</v>
      </c>
      <c r="HW391" s="265">
        <v>1.8637000000000001E-2</v>
      </c>
      <c r="HX391" s="265">
        <v>2.6905999999999999E-2</v>
      </c>
      <c r="HY391" s="265">
        <v>0</v>
      </c>
      <c r="HZ391" s="265">
        <v>4.0800999999999997E-2</v>
      </c>
      <c r="IA391" s="265">
        <v>4.1825000000000001E-2</v>
      </c>
      <c r="IB391" s="265">
        <v>4.3455000000000001E-2</v>
      </c>
      <c r="IC391" s="265">
        <v>4.2541000000000002E-2</v>
      </c>
      <c r="ID391" s="265">
        <v>4.3616000000000002E-2</v>
      </c>
      <c r="IE391" s="265">
        <v>3.9211999999999997E-2</v>
      </c>
      <c r="IF391" s="265">
        <v>5.0035000000000003E-2</v>
      </c>
      <c r="IG391" s="265">
        <v>4.9487999999999997E-2</v>
      </c>
      <c r="IH391" s="265">
        <v>5.5780000000000003E-2</v>
      </c>
      <c r="II391" s="265">
        <v>2.9354000000000002E-2</v>
      </c>
      <c r="IJ391" s="265">
        <v>2.2799E-2</v>
      </c>
      <c r="IK391" s="265">
        <v>2.3497000000000001E-2</v>
      </c>
      <c r="IL391" s="265">
        <v>4.9318000000000001E-2</v>
      </c>
      <c r="IM391" s="265">
        <v>3.3687000000000002E-2</v>
      </c>
      <c r="IN391" s="265">
        <v>2.6527999999999999E-2</v>
      </c>
      <c r="IO391" s="265">
        <v>4.3680000000000004E-3</v>
      </c>
      <c r="IP391" s="265">
        <v>5.0917999999999998E-2</v>
      </c>
      <c r="IQ391" s="265">
        <v>4.3691000000000001E-2</v>
      </c>
      <c r="IR391" s="265">
        <v>2.3081999999999998E-2</v>
      </c>
      <c r="IS391" s="265">
        <v>6.1478999999999999E-2</v>
      </c>
      <c r="IT391" s="265">
        <v>1.8231000000000001E-2</v>
      </c>
      <c r="IU391" s="265">
        <v>4.7882000000000001E-2</v>
      </c>
      <c r="IV391" s="265">
        <v>6.9944999999999993E-2</v>
      </c>
      <c r="IW391" s="265">
        <v>3.4345000000000001E-2</v>
      </c>
      <c r="IX391" s="265">
        <v>5.7818000000000001E-2</v>
      </c>
      <c r="IY391" s="265">
        <v>2.8698000000000001E-2</v>
      </c>
      <c r="IZ391" s="265">
        <v>2.8768999999999999E-2</v>
      </c>
      <c r="JA391" s="265">
        <v>2.9021999999999999E-2</v>
      </c>
      <c r="JB391" s="265">
        <v>2.8046999999999999E-2</v>
      </c>
      <c r="JC391" s="265">
        <v>3.2410000000000001E-2</v>
      </c>
      <c r="JD391" s="265">
        <v>3.2183000000000003E-2</v>
      </c>
      <c r="JE391" s="265">
        <v>5.5134000000000002E-2</v>
      </c>
      <c r="JF391" s="265">
        <v>1.5082E-2</v>
      </c>
      <c r="JG391" s="265">
        <v>4.3128E-2</v>
      </c>
      <c r="JH391" s="265">
        <v>3.211E-2</v>
      </c>
      <c r="JI391" s="265">
        <v>2.8774000000000001E-2</v>
      </c>
      <c r="JJ391" s="265">
        <v>3.0013999999999999E-2</v>
      </c>
      <c r="JK391" s="265">
        <v>3.9093999999999997E-2</v>
      </c>
      <c r="JL391" s="265">
        <v>3.9953000000000002E-2</v>
      </c>
      <c r="JM391" s="265">
        <v>6.7710000000000006E-2</v>
      </c>
      <c r="JN391" s="265">
        <v>4.0344999999999999E-2</v>
      </c>
      <c r="JO391" s="265">
        <v>4.4003E-2</v>
      </c>
      <c r="JP391" s="265">
        <v>1.2652999999999999E-2</v>
      </c>
      <c r="JQ391" s="265">
        <v>4.3873000000000002E-2</v>
      </c>
      <c r="JR391" s="265">
        <v>2.7612999999999999E-2</v>
      </c>
      <c r="JS391" s="265">
        <v>2.7435999999999999E-2</v>
      </c>
      <c r="JT391" s="265">
        <v>1.0034E-2</v>
      </c>
      <c r="JU391" s="265">
        <v>3.3716999999999997E-2</v>
      </c>
      <c r="JV391" s="265">
        <v>3.7308000000000001E-2</v>
      </c>
      <c r="JW391" s="265">
        <v>4.5051000000000001E-2</v>
      </c>
      <c r="JX391" s="265">
        <v>4.6142000000000002E-2</v>
      </c>
      <c r="JY391" s="265">
        <v>4.2356999999999999E-2</v>
      </c>
      <c r="JZ391" s="265">
        <v>5.7562000000000002E-2</v>
      </c>
      <c r="KA391" s="265">
        <v>6.2781000000000003E-2</v>
      </c>
      <c r="KB391" s="265">
        <v>9.1313000000000005E-2</v>
      </c>
      <c r="KC391" s="265">
        <v>1.3665999999999999E-2</v>
      </c>
      <c r="KD391" s="265">
        <v>9.7286000000000004E-3</v>
      </c>
      <c r="KE391" s="265">
        <v>1.082E-2</v>
      </c>
      <c r="KF391" s="265">
        <v>1.189E-2</v>
      </c>
      <c r="KG391" s="265">
        <v>1.1207999999999999E-2</v>
      </c>
      <c r="KH391" s="265">
        <v>6.5116999999999994E-2</v>
      </c>
      <c r="KI391" s="265">
        <v>3.0204999999999999E-2</v>
      </c>
      <c r="KJ391" s="265">
        <v>2.9641000000000001E-2</v>
      </c>
      <c r="KK391" s="265">
        <v>8.2675999999999999E-2</v>
      </c>
      <c r="KL391" s="265">
        <v>6.1706999999999998E-2</v>
      </c>
      <c r="KM391" s="265">
        <v>0.70704999999999996</v>
      </c>
      <c r="KN391" s="265">
        <v>0.64015999999999995</v>
      </c>
      <c r="KO391" s="265">
        <v>0.56682999999999995</v>
      </c>
      <c r="KP391" s="265">
        <v>4.087019670858498E-3</v>
      </c>
      <c r="KQ391" s="265">
        <v>0.44664999999999999</v>
      </c>
      <c r="KR391" s="265">
        <v>0.40517999999999998</v>
      </c>
      <c r="KS391" s="265">
        <v>0.37282999999999999</v>
      </c>
      <c r="KT391" s="265">
        <v>0.7490509851025039</v>
      </c>
      <c r="KU391" s="265">
        <v>0.92496</v>
      </c>
      <c r="KV391" s="265">
        <v>0.95657999999999999</v>
      </c>
      <c r="KW391" s="265">
        <v>0.96614</v>
      </c>
      <c r="KX391" s="265">
        <v>0.97816999999999998</v>
      </c>
      <c r="KY391" s="265">
        <v>0.99375999999999998</v>
      </c>
      <c r="KZ391" s="265">
        <v>0.99265999999999999</v>
      </c>
      <c r="LA391" s="265">
        <v>0.93410000000000004</v>
      </c>
      <c r="LB391" s="265">
        <v>0.84438000000000002</v>
      </c>
      <c r="LC391" s="265">
        <v>1</v>
      </c>
      <c r="LD391" s="265">
        <v>0</v>
      </c>
      <c r="LE391" s="265">
        <v>0</v>
      </c>
      <c r="LF391" s="265">
        <v>0</v>
      </c>
      <c r="LG391" s="265">
        <v>0</v>
      </c>
      <c r="LH391" s="431">
        <v>1.5014078371677897E-6</v>
      </c>
      <c r="LI391" s="431">
        <v>4.4578619053936563E-6</v>
      </c>
      <c r="LJ391" s="431">
        <v>0</v>
      </c>
      <c r="LK391" s="431">
        <v>0</v>
      </c>
      <c r="LL391" s="431">
        <v>0</v>
      </c>
      <c r="LM391" s="431">
        <v>2.6805766538018361E-5</v>
      </c>
      <c r="LN391" s="431">
        <v>0</v>
      </c>
      <c r="LO391" s="431">
        <v>0</v>
      </c>
      <c r="LP391" s="431">
        <v>0</v>
      </c>
      <c r="LQ391" s="431">
        <v>0</v>
      </c>
      <c r="LR391" s="431">
        <v>1.7873431715997867E-5</v>
      </c>
      <c r="LS391" s="431">
        <v>0</v>
      </c>
      <c r="LT391" s="431">
        <v>2.5860019377432764E-5</v>
      </c>
      <c r="LU391" s="431">
        <v>0</v>
      </c>
      <c r="LV391" s="431">
        <v>0</v>
      </c>
      <c r="LW391" s="431">
        <v>0</v>
      </c>
      <c r="LX391" s="431">
        <v>0</v>
      </c>
      <c r="LY391" s="431">
        <v>0</v>
      </c>
      <c r="LZ391" s="431">
        <v>0</v>
      </c>
      <c r="MA391" s="431">
        <v>0</v>
      </c>
      <c r="MB391" s="431">
        <v>3.5344883144716732E-6</v>
      </c>
      <c r="MC391" s="431">
        <v>0</v>
      </c>
      <c r="MD391" s="431">
        <v>0</v>
      </c>
      <c r="ME391" s="431">
        <v>4.9029586079996079E-5</v>
      </c>
      <c r="MF391" s="431">
        <v>0</v>
      </c>
      <c r="MG391" s="431">
        <v>0</v>
      </c>
      <c r="MH391" s="266"/>
      <c r="MI391" s="266"/>
      <c r="MJ391" s="266"/>
      <c r="MK391" s="266"/>
      <c r="ML391" s="266"/>
      <c r="MM391" s="266"/>
      <c r="MN391" s="266"/>
      <c r="MO391" s="266"/>
      <c r="MP391" s="266"/>
      <c r="MQ391" s="266"/>
      <c r="MR391" s="266"/>
      <c r="MS391" s="266"/>
      <c r="MT391" s="266"/>
      <c r="MU391" s="266"/>
      <c r="MV391" s="266"/>
      <c r="MW391" s="266"/>
      <c r="MX391" s="266"/>
      <c r="MY391" s="266"/>
      <c r="MZ391" s="266"/>
      <c r="NA391" s="266"/>
      <c r="NB391" s="266"/>
      <c r="NC391" s="266"/>
      <c r="ND391" s="266"/>
      <c r="NE391" s="266"/>
      <c r="NF391" s="266"/>
      <c r="NG391" s="266"/>
      <c r="NH391" s="266"/>
      <c r="NI391" s="266"/>
      <c r="NJ391" s="266"/>
      <c r="NK391" s="266"/>
      <c r="NL391" s="266"/>
      <c r="NM391" s="266"/>
      <c r="NN391" s="266"/>
      <c r="NO391" s="266"/>
      <c r="NP391" s="266"/>
      <c r="NQ391" s="266"/>
      <c r="NR391" s="266"/>
      <c r="NS391" s="266"/>
      <c r="NT391" s="266"/>
      <c r="NU391" s="266"/>
      <c r="NV391" s="266"/>
      <c r="NW391" s="266"/>
      <c r="NX391" s="266"/>
      <c r="NY391" s="266"/>
      <c r="NZ391" s="266"/>
      <c r="OA391" s="266"/>
      <c r="OB391" s="266"/>
      <c r="OC391" s="266"/>
      <c r="OD391" s="266"/>
      <c r="OE391" s="266"/>
      <c r="OF391" s="266"/>
      <c r="OG391" s="266"/>
      <c r="OH391" s="266"/>
      <c r="OI391" s="266"/>
      <c r="OJ391" s="266"/>
      <c r="OK391" s="266"/>
      <c r="OL391" s="266"/>
      <c r="OM391" s="266"/>
      <c r="ON391" s="267"/>
    </row>
    <row r="392" spans="1:404">
      <c r="A392" s="261">
        <v>767</v>
      </c>
      <c r="B392" s="265">
        <v>1.5067000000000001E-2</v>
      </c>
      <c r="C392" s="265">
        <v>1.2636E-2</v>
      </c>
      <c r="D392" s="265">
        <v>1.1490999999999999E-2</v>
      </c>
      <c r="E392" s="265">
        <v>1.1228999999999999E-2</v>
      </c>
      <c r="F392" s="265">
        <v>1.4819000000000001E-2</v>
      </c>
      <c r="G392" s="265">
        <v>1.1592E-2</v>
      </c>
      <c r="H392" s="265">
        <v>2.8545999999999998E-2</v>
      </c>
      <c r="I392" s="265">
        <v>0.06</v>
      </c>
      <c r="J392" s="265">
        <v>5.3402999999999999E-2</v>
      </c>
      <c r="K392" s="265">
        <v>2.7138000000000002E-3</v>
      </c>
      <c r="L392" s="265">
        <v>3.0201999999999998E-3</v>
      </c>
      <c r="M392" s="265">
        <v>2.5393999999999998E-3</v>
      </c>
      <c r="N392" s="265">
        <v>2.7702E-3</v>
      </c>
      <c r="O392" s="265">
        <v>7.5142E-2</v>
      </c>
      <c r="P392" s="265">
        <v>1.0965000000000001E-2</v>
      </c>
      <c r="Q392" s="265">
        <v>5.2275999999999998E-3</v>
      </c>
      <c r="R392" s="265">
        <v>1.5945999999999998E-2</v>
      </c>
      <c r="S392" s="265">
        <v>7.0569999999999994E-2</v>
      </c>
      <c r="T392" s="265">
        <v>3.9465E-2</v>
      </c>
      <c r="U392" s="265">
        <v>6.9316000000000003E-2</v>
      </c>
      <c r="V392" s="265">
        <v>2.4164999999999999E-2</v>
      </c>
      <c r="W392" s="265">
        <v>2.1982000000000002E-2</v>
      </c>
      <c r="X392" s="265">
        <v>3.2041999999999999E-3</v>
      </c>
      <c r="Y392" s="265">
        <v>1.0638E-2</v>
      </c>
      <c r="Z392" s="265">
        <v>0</v>
      </c>
      <c r="AA392" s="265">
        <v>1.7354999999999999E-2</v>
      </c>
      <c r="AB392" s="265">
        <v>5.5750000000000001E-3</v>
      </c>
      <c r="AC392" s="265">
        <v>8.0764000000000002E-2</v>
      </c>
      <c r="AD392" s="265">
        <v>3.4058999999999999E-2</v>
      </c>
      <c r="AE392" s="265">
        <v>0</v>
      </c>
      <c r="AF392" s="265">
        <v>0</v>
      </c>
      <c r="AG392" s="265">
        <v>0.11348</v>
      </c>
      <c r="AH392" s="265">
        <v>0</v>
      </c>
      <c r="AI392" s="265">
        <v>1.9591999999999999E-3</v>
      </c>
      <c r="AJ392" s="265">
        <v>0</v>
      </c>
      <c r="AK392" s="265">
        <v>0</v>
      </c>
      <c r="AL392" s="265">
        <v>2.5048000000000002E-3</v>
      </c>
      <c r="AM392" s="265">
        <v>0</v>
      </c>
      <c r="AN392" s="265">
        <v>1.1938000000000001E-3</v>
      </c>
      <c r="AO392" s="265">
        <v>1.5870000000000001E-3</v>
      </c>
      <c r="AP392" s="265">
        <v>0</v>
      </c>
      <c r="AQ392" s="265">
        <v>0</v>
      </c>
      <c r="AR392" s="265">
        <v>2.9534000000000001E-3</v>
      </c>
      <c r="AS392" s="265">
        <v>0</v>
      </c>
      <c r="AT392" s="265">
        <v>8.0082E-3</v>
      </c>
      <c r="AU392" s="265">
        <v>7.3238000000000001E-3</v>
      </c>
      <c r="AV392" s="265">
        <v>4.4603999999999998E-3</v>
      </c>
      <c r="AW392" s="265">
        <v>0</v>
      </c>
      <c r="AX392" s="265">
        <v>0</v>
      </c>
      <c r="AY392" s="265">
        <v>0</v>
      </c>
      <c r="AZ392" s="265">
        <v>0</v>
      </c>
      <c r="BA392" s="265">
        <v>4.3851999999999997E-3</v>
      </c>
      <c r="BB392" s="265">
        <v>4.3851999999999997E-3</v>
      </c>
      <c r="BC392" s="265">
        <v>4.3816000000000003E-3</v>
      </c>
      <c r="BD392" s="265">
        <v>4.3851999999999997E-3</v>
      </c>
      <c r="BE392" s="265">
        <v>3.0180999999999999E-2</v>
      </c>
      <c r="BF392" s="265">
        <v>5.8949000000000001E-2</v>
      </c>
      <c r="BG392" s="265">
        <v>0.14313000000000001</v>
      </c>
      <c r="BH392" s="265">
        <v>0.11642</v>
      </c>
      <c r="BI392" s="265">
        <v>0.24684</v>
      </c>
      <c r="BJ392" s="265">
        <v>0.30403000000000002</v>
      </c>
      <c r="BK392" s="265">
        <v>0.10649</v>
      </c>
      <c r="BL392" s="265">
        <v>0.22977</v>
      </c>
      <c r="BM392" s="265">
        <v>9.5121999999999998E-2</v>
      </c>
      <c r="BN392" s="265">
        <v>0.26979999999999998</v>
      </c>
      <c r="BO392" s="265">
        <v>0.2</v>
      </c>
      <c r="BP392" s="265">
        <v>3.3189999999999997E-2</v>
      </c>
      <c r="BQ392" s="265">
        <v>0.11064</v>
      </c>
      <c r="BR392" s="265">
        <v>0.14887</v>
      </c>
      <c r="BS392" s="265">
        <v>0.13591</v>
      </c>
      <c r="BT392" s="265">
        <v>0.22825000000000001</v>
      </c>
      <c r="BU392" s="265">
        <v>8.5644999999999999E-2</v>
      </c>
      <c r="BV392" s="265">
        <v>0</v>
      </c>
      <c r="BW392" s="265">
        <v>0.11448999999999999</v>
      </c>
      <c r="BX392" s="265">
        <v>9.2579999999999995E-4</v>
      </c>
      <c r="BY392" s="265">
        <v>0.99329000000000001</v>
      </c>
      <c r="BZ392" s="265">
        <v>0.97701000000000005</v>
      </c>
      <c r="CA392" s="265">
        <v>0.93400000000000005</v>
      </c>
      <c r="CB392" s="265">
        <v>0.99716000000000005</v>
      </c>
      <c r="CC392" s="265">
        <v>0.87329999999999997</v>
      </c>
      <c r="CD392" s="265">
        <v>0.98053999999999997</v>
      </c>
      <c r="CE392" s="265">
        <v>0.94064000000000003</v>
      </c>
      <c r="CF392" s="265">
        <v>0.98565000000000003</v>
      </c>
      <c r="CG392" s="265">
        <v>0.83618999999999999</v>
      </c>
      <c r="CH392" s="265">
        <v>0.96179999999999999</v>
      </c>
      <c r="CI392" s="265">
        <v>0.97406999999999999</v>
      </c>
      <c r="CJ392" s="265">
        <v>0.97184000000000004</v>
      </c>
      <c r="CK392" s="265">
        <v>0.92490000000000006</v>
      </c>
      <c r="CL392" s="265">
        <v>0.99704000000000004</v>
      </c>
      <c r="CM392" s="265">
        <v>1.2251E-2</v>
      </c>
      <c r="CN392" s="265">
        <v>0</v>
      </c>
      <c r="CO392" s="265">
        <v>1.2739E-2</v>
      </c>
      <c r="CP392" s="265">
        <v>7.2957999999999999E-3</v>
      </c>
      <c r="CQ392" s="265">
        <v>8.6929999999999993E-3</v>
      </c>
      <c r="CR392" s="265">
        <v>0</v>
      </c>
      <c r="CS392" s="265">
        <v>0</v>
      </c>
      <c r="CT392" s="265">
        <v>4.1235999999999998E-3</v>
      </c>
      <c r="CU392" s="265">
        <v>0</v>
      </c>
      <c r="CV392" s="265">
        <v>1.3447000000000001E-2</v>
      </c>
      <c r="CW392" s="265">
        <v>1.0101000000000001E-2</v>
      </c>
      <c r="CX392" s="265">
        <v>0</v>
      </c>
      <c r="CY392" s="265">
        <v>1.0309E-2</v>
      </c>
      <c r="CZ392" s="265">
        <v>2.3335999999999999E-2</v>
      </c>
      <c r="DA392" s="265">
        <v>7.8422000000000006E-3</v>
      </c>
      <c r="DB392" s="265">
        <v>0</v>
      </c>
      <c r="DC392" s="265">
        <v>0</v>
      </c>
      <c r="DD392" s="265">
        <v>0</v>
      </c>
      <c r="DE392" s="265">
        <v>0</v>
      </c>
      <c r="DF392" s="265">
        <v>2.1120000000000001E-4</v>
      </c>
      <c r="DG392" s="265">
        <v>2.1780000000000001E-4</v>
      </c>
      <c r="DH392" s="265">
        <v>1.1971000000000001E-2</v>
      </c>
      <c r="DI392" s="265">
        <v>0</v>
      </c>
      <c r="DJ392" s="265">
        <v>0</v>
      </c>
      <c r="DK392" s="265">
        <v>0</v>
      </c>
      <c r="DL392" s="265">
        <v>0</v>
      </c>
      <c r="DM392" s="265">
        <v>5.6780000000000003E-4</v>
      </c>
      <c r="DN392" s="265">
        <v>0</v>
      </c>
      <c r="DO392" s="265">
        <v>0</v>
      </c>
      <c r="DP392" s="265">
        <v>0</v>
      </c>
      <c r="DQ392" s="265">
        <v>0</v>
      </c>
      <c r="DR392" s="265">
        <v>4.8437999999999997E-3</v>
      </c>
      <c r="DS392" s="265">
        <v>3.0883999999999998E-3</v>
      </c>
      <c r="DT392" s="265">
        <v>3.1116E-3</v>
      </c>
      <c r="DU392" s="265">
        <v>0</v>
      </c>
      <c r="DV392" s="265">
        <v>0</v>
      </c>
      <c r="DW392" s="265">
        <v>0</v>
      </c>
      <c r="DX392" s="265">
        <v>3.5790000000000001E-3</v>
      </c>
      <c r="DY392" s="265">
        <v>7.1842E-3</v>
      </c>
      <c r="DZ392" s="265">
        <v>0</v>
      </c>
      <c r="EA392" s="265">
        <v>0</v>
      </c>
      <c r="EB392" s="265">
        <v>0</v>
      </c>
      <c r="EC392" s="265">
        <v>0</v>
      </c>
      <c r="ED392" s="265">
        <v>0</v>
      </c>
      <c r="EE392" s="265">
        <v>0</v>
      </c>
      <c r="EF392" s="265">
        <v>3.2277999999999999E-3</v>
      </c>
      <c r="EG392" s="265">
        <v>0</v>
      </c>
      <c r="EH392" s="265">
        <v>0</v>
      </c>
      <c r="EI392" s="265">
        <v>1.0204E-2</v>
      </c>
      <c r="EJ392" s="265">
        <v>1.0309E-2</v>
      </c>
      <c r="EK392" s="265">
        <v>0</v>
      </c>
      <c r="EL392" s="265">
        <v>0</v>
      </c>
      <c r="EM392" s="265">
        <v>0</v>
      </c>
      <c r="EN392" s="265">
        <v>0</v>
      </c>
      <c r="EO392" s="265">
        <v>1.3252E-2</v>
      </c>
      <c r="EP392" s="265">
        <v>6.7714000000000003E-3</v>
      </c>
      <c r="EQ392" s="265">
        <v>3.9520000000000001E-4</v>
      </c>
      <c r="ER392" s="265">
        <v>9.1600000000000004E-4</v>
      </c>
      <c r="ES392" s="265">
        <v>4.66E-4</v>
      </c>
      <c r="ET392" s="265">
        <v>4.7380000000000002E-4</v>
      </c>
      <c r="EU392" s="265">
        <v>6.7179999999999996E-4</v>
      </c>
      <c r="EV392" s="265">
        <v>4.1659999999999999E-4</v>
      </c>
      <c r="EW392" s="265">
        <v>4.192E-4</v>
      </c>
      <c r="EX392" s="265">
        <v>4.8460000000000002E-4</v>
      </c>
      <c r="EY392" s="265">
        <v>5.0000000000000001E-4</v>
      </c>
      <c r="EZ392" s="265">
        <v>7.7466000000000002E-3</v>
      </c>
      <c r="FA392" s="265">
        <v>6.8380000000000003E-4</v>
      </c>
      <c r="FB392" s="265">
        <v>6.7579999999999995E-4</v>
      </c>
      <c r="FC392" s="265">
        <v>5.5820000000000002E-4</v>
      </c>
      <c r="FD392" s="265">
        <v>6.1320000000000005E-4</v>
      </c>
      <c r="FE392" s="265">
        <v>5.176E-4</v>
      </c>
      <c r="FF392" s="265">
        <v>5.7379999999999996E-4</v>
      </c>
      <c r="FG392" s="265">
        <v>7.7660000000000001E-4</v>
      </c>
      <c r="FH392" s="265">
        <v>5.6519999999999997E-4</v>
      </c>
      <c r="FI392" s="265">
        <v>5.4679999999999996E-4</v>
      </c>
      <c r="FJ392" s="265">
        <v>0</v>
      </c>
      <c r="FK392" s="265">
        <v>0</v>
      </c>
      <c r="FL392" s="265">
        <v>3.3522000000000001E-3</v>
      </c>
      <c r="FM392" s="265">
        <v>3.7429999999999998E-3</v>
      </c>
      <c r="FN392" s="265">
        <v>2.9734E-2</v>
      </c>
      <c r="FO392" s="265">
        <v>6.6000000000000003E-2</v>
      </c>
      <c r="FP392" s="265">
        <v>1.2841E-2</v>
      </c>
      <c r="FQ392" s="265">
        <v>4.0171999999999999E-2</v>
      </c>
      <c r="FR392" s="265">
        <v>2.2870999999999999E-2</v>
      </c>
      <c r="FS392" s="265">
        <v>2.4864000000000001E-2</v>
      </c>
      <c r="FT392" s="265">
        <v>7.0287000000000002E-2</v>
      </c>
      <c r="FU392" s="265">
        <v>6.2156999999999997E-2</v>
      </c>
      <c r="FV392" s="265">
        <v>3.7825999999999999E-2</v>
      </c>
      <c r="FW392" s="265">
        <v>1.3461000000000001E-2</v>
      </c>
      <c r="FX392" s="265">
        <v>4.6491999999999999E-2</v>
      </c>
      <c r="FY392" s="265">
        <v>1.2137E-2</v>
      </c>
      <c r="FZ392" s="265">
        <v>1.3461000000000001E-2</v>
      </c>
      <c r="GA392" s="265">
        <v>4.0468999999999998E-2</v>
      </c>
      <c r="GB392" s="265">
        <v>2.3751000000000001E-2</v>
      </c>
      <c r="GC392" s="265">
        <v>1.9127000000000002E-2</v>
      </c>
      <c r="GD392" s="265">
        <v>6.6455E-2</v>
      </c>
      <c r="GE392" s="265">
        <v>3.3222000000000002E-2</v>
      </c>
      <c r="GF392" s="265">
        <v>4.5855E-2</v>
      </c>
      <c r="GG392" s="265">
        <v>2.5183000000000001E-2</v>
      </c>
      <c r="GH392" s="265">
        <v>2.5284000000000001E-2</v>
      </c>
      <c r="GI392" s="265">
        <v>2.0965000000000001E-2</v>
      </c>
      <c r="GJ392" s="265">
        <v>5.7630000000000001E-2</v>
      </c>
      <c r="GK392" s="265">
        <v>6.0254000000000002E-2</v>
      </c>
      <c r="GL392" s="265">
        <v>3.3382000000000002E-2</v>
      </c>
      <c r="GM392" s="265">
        <v>5.0788E-2</v>
      </c>
      <c r="GN392" s="265">
        <v>3.5757999999999998E-2</v>
      </c>
      <c r="GO392" s="265">
        <v>6.8220000000000003E-2</v>
      </c>
      <c r="GP392" s="265">
        <v>4.2049999999999997E-2</v>
      </c>
      <c r="GQ392" s="265">
        <v>4.3478000000000003E-2</v>
      </c>
      <c r="GR392" s="265">
        <v>4.5796999999999997E-2</v>
      </c>
      <c r="GS392" s="265">
        <v>4.4872000000000002E-2</v>
      </c>
      <c r="GT392" s="265">
        <v>4.2998000000000001E-2</v>
      </c>
      <c r="GU392" s="265">
        <v>4.2778999999999998E-2</v>
      </c>
      <c r="GV392" s="265">
        <v>4.3031E-2</v>
      </c>
      <c r="GW392" s="265">
        <v>3.0745000000000001E-2</v>
      </c>
      <c r="GX392" s="265">
        <v>5.4598000000000001E-2</v>
      </c>
      <c r="GY392" s="265">
        <v>1.3091999999999999E-2</v>
      </c>
      <c r="GZ392" s="265">
        <v>9.9970000000000007E-3</v>
      </c>
      <c r="HA392" s="265">
        <v>5.4762999999999999E-2</v>
      </c>
      <c r="HB392" s="265">
        <v>5.5899999999999998E-2</v>
      </c>
      <c r="HC392" s="265">
        <v>5.3088000000000003E-2</v>
      </c>
      <c r="HD392" s="265">
        <v>3.3412999999999998E-2</v>
      </c>
      <c r="HE392" s="265">
        <v>5.5232000000000003E-2</v>
      </c>
      <c r="HF392" s="265">
        <v>2.5909000000000001E-2</v>
      </c>
      <c r="HG392" s="265">
        <v>5.5251000000000001E-2</v>
      </c>
      <c r="HH392" s="265">
        <v>5.4931000000000001E-2</v>
      </c>
      <c r="HI392" s="265">
        <v>5.491E-2</v>
      </c>
      <c r="HJ392" s="265">
        <v>3.7418E-2</v>
      </c>
      <c r="HK392" s="265">
        <v>7.3222999999999996E-2</v>
      </c>
      <c r="HL392" s="265">
        <v>6.1907999999999998E-2</v>
      </c>
      <c r="HM392" s="265">
        <v>4.4575999999999998E-2</v>
      </c>
      <c r="HN392" s="265">
        <v>4.5321E-2</v>
      </c>
      <c r="HO392" s="265">
        <v>4.5576999999999999E-2</v>
      </c>
      <c r="HP392" s="265">
        <v>4.7826E-2</v>
      </c>
      <c r="HQ392" s="265">
        <v>0</v>
      </c>
      <c r="HR392" s="265">
        <v>2.9007000000000002E-2</v>
      </c>
      <c r="HS392" s="265">
        <v>3.4286999999999998E-2</v>
      </c>
      <c r="HT392" s="265">
        <v>3.6320999999999999E-2</v>
      </c>
      <c r="HU392" s="265">
        <v>3.2427999999999998E-2</v>
      </c>
      <c r="HV392" s="265">
        <v>4.0905999999999998E-2</v>
      </c>
      <c r="HW392" s="265">
        <v>1.8422000000000001E-2</v>
      </c>
      <c r="HX392" s="265">
        <v>2.613E-2</v>
      </c>
      <c r="HY392" s="265">
        <v>0</v>
      </c>
      <c r="HZ392" s="265">
        <v>3.9858999999999999E-2</v>
      </c>
      <c r="IA392" s="265">
        <v>4.0738999999999997E-2</v>
      </c>
      <c r="IB392" s="265">
        <v>4.2387000000000001E-2</v>
      </c>
      <c r="IC392" s="265">
        <v>4.1466999999999997E-2</v>
      </c>
      <c r="ID392" s="265">
        <v>4.2522999999999998E-2</v>
      </c>
      <c r="IE392" s="265">
        <v>3.8167E-2</v>
      </c>
      <c r="IF392" s="265">
        <v>4.8791000000000001E-2</v>
      </c>
      <c r="IG392" s="265">
        <v>4.8146000000000001E-2</v>
      </c>
      <c r="IH392" s="265">
        <v>5.4399000000000003E-2</v>
      </c>
      <c r="II392" s="265">
        <v>2.8669E-2</v>
      </c>
      <c r="IJ392" s="265">
        <v>2.1849E-2</v>
      </c>
      <c r="IK392" s="265">
        <v>2.2277000000000002E-2</v>
      </c>
      <c r="IL392" s="265">
        <v>4.7953000000000003E-2</v>
      </c>
      <c r="IM392" s="265">
        <v>3.2826000000000001E-2</v>
      </c>
      <c r="IN392" s="265">
        <v>2.6120999999999998E-2</v>
      </c>
      <c r="IO392" s="265">
        <v>4.1380000000000002E-3</v>
      </c>
      <c r="IP392" s="265">
        <v>4.9917000000000003E-2</v>
      </c>
      <c r="IQ392" s="265">
        <v>4.2493999999999997E-2</v>
      </c>
      <c r="IR392" s="265">
        <v>2.2304000000000001E-2</v>
      </c>
      <c r="IS392" s="265">
        <v>5.9649000000000001E-2</v>
      </c>
      <c r="IT392" s="265">
        <v>1.8384999999999999E-2</v>
      </c>
      <c r="IU392" s="265">
        <v>4.6587999999999997E-2</v>
      </c>
      <c r="IV392" s="265">
        <v>6.7937999999999998E-2</v>
      </c>
      <c r="IW392" s="265">
        <v>3.3442E-2</v>
      </c>
      <c r="IX392" s="265">
        <v>5.636E-2</v>
      </c>
      <c r="IY392" s="265">
        <v>2.7866999999999999E-2</v>
      </c>
      <c r="IZ392" s="265">
        <v>2.7949999999999999E-2</v>
      </c>
      <c r="JA392" s="265">
        <v>2.8204E-2</v>
      </c>
      <c r="JB392" s="265">
        <v>2.7247E-2</v>
      </c>
      <c r="JC392" s="265">
        <v>3.1335000000000002E-2</v>
      </c>
      <c r="JD392" s="265">
        <v>3.1371000000000003E-2</v>
      </c>
      <c r="JE392" s="265">
        <v>5.3678999999999998E-2</v>
      </c>
      <c r="JF392" s="265">
        <v>1.472E-2</v>
      </c>
      <c r="JG392" s="265">
        <v>4.2058999999999999E-2</v>
      </c>
      <c r="JH392" s="265">
        <v>3.1345999999999999E-2</v>
      </c>
      <c r="JI392" s="265">
        <v>2.8114E-2</v>
      </c>
      <c r="JJ392" s="265">
        <v>2.9326999999999999E-2</v>
      </c>
      <c r="JK392" s="265">
        <v>3.8211000000000002E-2</v>
      </c>
      <c r="JL392" s="265">
        <v>3.9083E-2</v>
      </c>
      <c r="JM392" s="265">
        <v>6.6108E-2</v>
      </c>
      <c r="JN392" s="265">
        <v>3.9217000000000002E-2</v>
      </c>
      <c r="JO392" s="265">
        <v>4.2731999999999999E-2</v>
      </c>
      <c r="JP392" s="265">
        <v>1.2315E-2</v>
      </c>
      <c r="JQ392" s="265">
        <v>4.2646000000000003E-2</v>
      </c>
      <c r="JR392" s="265">
        <v>2.7028E-2</v>
      </c>
      <c r="JS392" s="265">
        <v>2.6268E-2</v>
      </c>
      <c r="JT392" s="265">
        <v>9.8043999999999996E-3</v>
      </c>
      <c r="JU392" s="265">
        <v>3.2301000000000003E-2</v>
      </c>
      <c r="JV392" s="265">
        <v>3.3993000000000002E-2</v>
      </c>
      <c r="JW392" s="265">
        <v>4.4125999999999999E-2</v>
      </c>
      <c r="JX392" s="265">
        <v>4.4634E-2</v>
      </c>
      <c r="JY392" s="265">
        <v>4.1916000000000002E-2</v>
      </c>
      <c r="JZ392" s="265">
        <v>4.6087000000000003E-2</v>
      </c>
      <c r="KA392" s="265">
        <v>6.1148000000000001E-2</v>
      </c>
      <c r="KB392" s="265">
        <v>8.8960999999999998E-2</v>
      </c>
      <c r="KC392" s="265">
        <v>1.3363999999999999E-2</v>
      </c>
      <c r="KD392" s="265">
        <v>9.5791999999999995E-3</v>
      </c>
      <c r="KE392" s="265">
        <v>1.0742E-2</v>
      </c>
      <c r="KF392" s="265">
        <v>1.1728000000000001E-2</v>
      </c>
      <c r="KG392" s="265">
        <v>1.0996000000000001E-2</v>
      </c>
      <c r="KH392" s="265">
        <v>6.4268000000000006E-2</v>
      </c>
      <c r="KI392" s="265">
        <v>2.9432E-2</v>
      </c>
      <c r="KJ392" s="265">
        <v>2.8844999999999999E-2</v>
      </c>
      <c r="KK392" s="265">
        <v>7.9585000000000003E-2</v>
      </c>
      <c r="KL392" s="265">
        <v>6.0107000000000001E-2</v>
      </c>
      <c r="KM392" s="265">
        <v>0.73155000000000003</v>
      </c>
      <c r="KN392" s="265">
        <v>0.66237000000000001</v>
      </c>
      <c r="KO392" s="265">
        <v>0.58652000000000004</v>
      </c>
      <c r="KP392" s="265">
        <v>4.2735099197508571E-3</v>
      </c>
      <c r="KQ392" s="265">
        <v>0.46217999999999998</v>
      </c>
      <c r="KR392" s="265">
        <v>0.41927999999999999</v>
      </c>
      <c r="KS392" s="265">
        <v>0.38579999999999998</v>
      </c>
      <c r="KT392" s="265">
        <v>0.76043496028252444</v>
      </c>
      <c r="KU392" s="265">
        <v>0.93028</v>
      </c>
      <c r="KV392" s="265">
        <v>0.95972000000000002</v>
      </c>
      <c r="KW392" s="265">
        <v>0.96860000000000002</v>
      </c>
      <c r="KX392" s="265">
        <v>0.97979000000000005</v>
      </c>
      <c r="KY392" s="265">
        <v>0.99424999999999997</v>
      </c>
      <c r="KZ392" s="265">
        <v>0.99231999999999998</v>
      </c>
      <c r="LA392" s="265">
        <v>0.93315999999999999</v>
      </c>
      <c r="LB392" s="265">
        <v>0.84309999999999996</v>
      </c>
      <c r="LC392" s="265">
        <v>1</v>
      </c>
      <c r="LD392" s="265">
        <v>0</v>
      </c>
      <c r="LE392" s="265">
        <v>0</v>
      </c>
      <c r="LF392" s="265">
        <v>0</v>
      </c>
      <c r="LG392" s="265">
        <v>0</v>
      </c>
      <c r="LH392" s="431">
        <v>0</v>
      </c>
      <c r="LI392" s="431">
        <v>2.3361219518847065E-6</v>
      </c>
      <c r="LJ392" s="431">
        <v>0</v>
      </c>
      <c r="LK392" s="431">
        <v>0</v>
      </c>
      <c r="LL392" s="431">
        <v>0</v>
      </c>
      <c r="LM392" s="431">
        <v>3.1972442229744047E-5</v>
      </c>
      <c r="LN392" s="431">
        <v>0</v>
      </c>
      <c r="LO392" s="431">
        <v>0</v>
      </c>
      <c r="LP392" s="431">
        <v>0</v>
      </c>
      <c r="LQ392" s="431">
        <v>0</v>
      </c>
      <c r="LR392" s="431">
        <v>1.230974703503307E-5</v>
      </c>
      <c r="LS392" s="431">
        <v>0</v>
      </c>
      <c r="LT392" s="431">
        <v>3.3110081858467311E-5</v>
      </c>
      <c r="LU392" s="431">
        <v>0</v>
      </c>
      <c r="LV392" s="431">
        <v>0</v>
      </c>
      <c r="LW392" s="431">
        <v>0</v>
      </c>
      <c r="LX392" s="431">
        <v>5.9558715292951092E-7</v>
      </c>
      <c r="LY392" s="431">
        <v>0</v>
      </c>
      <c r="LZ392" s="431">
        <v>0</v>
      </c>
      <c r="MA392" s="431">
        <v>0</v>
      </c>
      <c r="MB392" s="431">
        <v>7.1781705628382042E-6</v>
      </c>
      <c r="MC392" s="431">
        <v>0</v>
      </c>
      <c r="MD392" s="431">
        <v>0</v>
      </c>
      <c r="ME392" s="431">
        <v>5.0194845243822783E-5</v>
      </c>
      <c r="MF392" s="431">
        <v>0</v>
      </c>
      <c r="MG392" s="431">
        <v>0</v>
      </c>
      <c r="MH392" s="266"/>
      <c r="MI392" s="266"/>
      <c r="MJ392" s="266"/>
      <c r="MK392" s="266"/>
      <c r="ML392" s="266"/>
      <c r="MM392" s="266"/>
      <c r="MN392" s="266"/>
      <c r="MO392" s="266"/>
      <c r="MP392" s="266"/>
      <c r="MQ392" s="266"/>
      <c r="MR392" s="266"/>
      <c r="MS392" s="266"/>
      <c r="MT392" s="266"/>
      <c r="MU392" s="266"/>
      <c r="MV392" s="266"/>
      <c r="MW392" s="266"/>
      <c r="MX392" s="266"/>
      <c r="MY392" s="266"/>
      <c r="MZ392" s="266"/>
      <c r="NA392" s="266"/>
      <c r="NB392" s="266"/>
      <c r="NC392" s="266"/>
      <c r="ND392" s="266"/>
      <c r="NE392" s="266"/>
      <c r="NF392" s="266"/>
      <c r="NG392" s="266"/>
      <c r="NH392" s="266"/>
      <c r="NI392" s="266"/>
      <c r="NJ392" s="266"/>
      <c r="NK392" s="266"/>
      <c r="NL392" s="266"/>
      <c r="NM392" s="266"/>
      <c r="NN392" s="266"/>
      <c r="NO392" s="266"/>
      <c r="NP392" s="266"/>
      <c r="NQ392" s="266"/>
      <c r="NR392" s="266"/>
      <c r="NS392" s="266"/>
      <c r="NT392" s="266"/>
      <c r="NU392" s="266"/>
      <c r="NV392" s="266"/>
      <c r="NW392" s="266"/>
      <c r="NX392" s="266"/>
      <c r="NY392" s="266"/>
      <c r="NZ392" s="266"/>
      <c r="OA392" s="266"/>
      <c r="OB392" s="266"/>
      <c r="OC392" s="266"/>
      <c r="OD392" s="266"/>
      <c r="OE392" s="266"/>
      <c r="OF392" s="266"/>
      <c r="OG392" s="266"/>
      <c r="OH392" s="266"/>
      <c r="OI392" s="266"/>
      <c r="OJ392" s="266"/>
      <c r="OK392" s="266"/>
      <c r="OL392" s="266"/>
      <c r="OM392" s="266"/>
      <c r="ON392" s="267"/>
    </row>
    <row r="393" spans="1:404">
      <c r="A393" s="261">
        <v>768</v>
      </c>
      <c r="B393" s="265">
        <v>1.4701000000000001E-2</v>
      </c>
      <c r="C393" s="265">
        <v>1.2234999999999999E-2</v>
      </c>
      <c r="D393" s="265">
        <v>1.1115E-2</v>
      </c>
      <c r="E393" s="265">
        <v>1.0898E-2</v>
      </c>
      <c r="F393" s="265">
        <v>1.4376999999999999E-2</v>
      </c>
      <c r="G393" s="265">
        <v>1.1101E-2</v>
      </c>
      <c r="H393" s="265">
        <v>2.7865999999999998E-2</v>
      </c>
      <c r="I393" s="265">
        <v>5.8474999999999999E-2</v>
      </c>
      <c r="J393" s="265">
        <v>5.2054000000000003E-2</v>
      </c>
      <c r="K393" s="265">
        <v>2.5782000000000001E-3</v>
      </c>
      <c r="L393" s="265">
        <v>2.7458000000000001E-3</v>
      </c>
      <c r="M393" s="265">
        <v>2.4226E-3</v>
      </c>
      <c r="N393" s="265">
        <v>1.8468E-3</v>
      </c>
      <c r="O393" s="265">
        <v>8.1742999999999996E-2</v>
      </c>
      <c r="P393" s="265">
        <v>1.0729000000000001E-2</v>
      </c>
      <c r="Q393" s="265">
        <v>5.4393999999999996E-3</v>
      </c>
      <c r="R393" s="265">
        <v>1.5793000000000001E-2</v>
      </c>
      <c r="S393" s="265">
        <v>7.1389999999999995E-2</v>
      </c>
      <c r="T393" s="265">
        <v>4.0717000000000003E-2</v>
      </c>
      <c r="U393" s="265">
        <v>6.5723000000000004E-2</v>
      </c>
      <c r="V393" s="265">
        <v>2.3865999999999998E-2</v>
      </c>
      <c r="W393" s="265">
        <v>2.2165000000000001E-2</v>
      </c>
      <c r="X393" s="265">
        <v>2.6757999999999999E-3</v>
      </c>
      <c r="Y393" s="265">
        <v>1.1141E-2</v>
      </c>
      <c r="Z393" s="265">
        <v>0</v>
      </c>
      <c r="AA393" s="265">
        <v>1.7121999999999998E-2</v>
      </c>
      <c r="AB393" s="265">
        <v>5.0410000000000003E-3</v>
      </c>
      <c r="AC393" s="265">
        <v>8.0332000000000001E-2</v>
      </c>
      <c r="AD393" s="265">
        <v>3.3762E-2</v>
      </c>
      <c r="AE393" s="265">
        <v>0</v>
      </c>
      <c r="AF393" s="265">
        <v>0</v>
      </c>
      <c r="AG393" s="265">
        <v>0.11946</v>
      </c>
      <c r="AH393" s="265">
        <v>0</v>
      </c>
      <c r="AI393" s="265">
        <v>1.8508000000000001E-3</v>
      </c>
      <c r="AJ393" s="265">
        <v>0</v>
      </c>
      <c r="AK393" s="265">
        <v>0</v>
      </c>
      <c r="AL393" s="265">
        <v>2.3411999999999999E-3</v>
      </c>
      <c r="AM393" s="265">
        <v>0</v>
      </c>
      <c r="AN393" s="265">
        <v>1.1862000000000001E-3</v>
      </c>
      <c r="AO393" s="265">
        <v>1.4220000000000001E-3</v>
      </c>
      <c r="AP393" s="265">
        <v>0</v>
      </c>
      <c r="AQ393" s="265">
        <v>0</v>
      </c>
      <c r="AR393" s="265">
        <v>2.9605999999999999E-3</v>
      </c>
      <c r="AS393" s="265">
        <v>0</v>
      </c>
      <c r="AT393" s="265">
        <v>8.7758000000000003E-3</v>
      </c>
      <c r="AU393" s="265">
        <v>7.3841999999999996E-3</v>
      </c>
      <c r="AV393" s="265">
        <v>4.3566000000000004E-3</v>
      </c>
      <c r="AW393" s="265">
        <v>0</v>
      </c>
      <c r="AX393" s="265">
        <v>0</v>
      </c>
      <c r="AY393" s="265">
        <v>0</v>
      </c>
      <c r="AZ393" s="265">
        <v>0</v>
      </c>
      <c r="BA393" s="265">
        <v>4.3958000000000001E-3</v>
      </c>
      <c r="BB393" s="265">
        <v>4.3958000000000001E-3</v>
      </c>
      <c r="BC393" s="265">
        <v>4.3924000000000003E-3</v>
      </c>
      <c r="BD393" s="265">
        <v>4.3958000000000001E-3</v>
      </c>
      <c r="BE393" s="265">
        <v>3.0737E-2</v>
      </c>
      <c r="BF393" s="265">
        <v>6.3034999999999994E-2</v>
      </c>
      <c r="BG393" s="265">
        <v>0.14360000000000001</v>
      </c>
      <c r="BH393" s="265">
        <v>0.11319</v>
      </c>
      <c r="BI393" s="265">
        <v>0.24765000000000001</v>
      </c>
      <c r="BJ393" s="265">
        <v>0.30259999999999998</v>
      </c>
      <c r="BK393" s="265">
        <v>0.11429</v>
      </c>
      <c r="BL393" s="265">
        <v>0.23991999999999999</v>
      </c>
      <c r="BM393" s="265">
        <v>0.1</v>
      </c>
      <c r="BN393" s="265">
        <v>0.28217999999999999</v>
      </c>
      <c r="BO393" s="265">
        <v>0.2</v>
      </c>
      <c r="BP393" s="265">
        <v>3.5644000000000002E-2</v>
      </c>
      <c r="BQ393" s="265">
        <v>0.11189</v>
      </c>
      <c r="BR393" s="265">
        <v>0.15240000000000001</v>
      </c>
      <c r="BS393" s="265">
        <v>0.13879</v>
      </c>
      <c r="BT393" s="265">
        <v>0.2397</v>
      </c>
      <c r="BU393" s="265">
        <v>8.5924E-2</v>
      </c>
      <c r="BV393" s="265">
        <v>0</v>
      </c>
      <c r="BW393" s="265">
        <v>0.11486</v>
      </c>
      <c r="BX393" s="265">
        <v>6.1720000000000004E-4</v>
      </c>
      <c r="BY393" s="265">
        <v>0.99434999999999996</v>
      </c>
      <c r="BZ393" s="265">
        <v>0.97889999999999999</v>
      </c>
      <c r="CA393" s="265">
        <v>0.93600000000000005</v>
      </c>
      <c r="CB393" s="265">
        <v>0.99602999999999997</v>
      </c>
      <c r="CC393" s="265">
        <v>0.86946999999999997</v>
      </c>
      <c r="CD393" s="265">
        <v>0.98209999999999997</v>
      </c>
      <c r="CE393" s="265">
        <v>0.94523000000000001</v>
      </c>
      <c r="CF393" s="265">
        <v>0.98675000000000002</v>
      </c>
      <c r="CG393" s="265">
        <v>0.84879000000000004</v>
      </c>
      <c r="CH393" s="265">
        <v>0.96474000000000004</v>
      </c>
      <c r="CI393" s="265">
        <v>0.97606999999999999</v>
      </c>
      <c r="CJ393" s="265">
        <v>0.97436999999999996</v>
      </c>
      <c r="CK393" s="265">
        <v>0.93735999999999997</v>
      </c>
      <c r="CL393" s="265">
        <v>0.99605999999999995</v>
      </c>
      <c r="CM393" s="265">
        <v>1.2232E-2</v>
      </c>
      <c r="CN393" s="265">
        <v>0</v>
      </c>
      <c r="CO393" s="265">
        <v>1.2422000000000001E-2</v>
      </c>
      <c r="CP393" s="265">
        <v>7.3572000000000004E-3</v>
      </c>
      <c r="CQ393" s="265">
        <v>8.6929999999999993E-3</v>
      </c>
      <c r="CR393" s="265">
        <v>0</v>
      </c>
      <c r="CS393" s="265">
        <v>0</v>
      </c>
      <c r="CT393" s="265">
        <v>6.1853999999999998E-3</v>
      </c>
      <c r="CU393" s="265">
        <v>0</v>
      </c>
      <c r="CV393" s="265">
        <v>1.3287999999999999E-2</v>
      </c>
      <c r="CW393" s="265">
        <v>1.0101000000000001E-2</v>
      </c>
      <c r="CX393" s="265">
        <v>0</v>
      </c>
      <c r="CY393" s="265">
        <v>1.0309E-2</v>
      </c>
      <c r="CZ393" s="265">
        <v>2.2971999999999999E-2</v>
      </c>
      <c r="DA393" s="265">
        <v>7.5388E-3</v>
      </c>
      <c r="DB393" s="265">
        <v>0</v>
      </c>
      <c r="DC393" s="265">
        <v>0</v>
      </c>
      <c r="DD393" s="265">
        <v>0</v>
      </c>
      <c r="DE393" s="265">
        <v>0</v>
      </c>
      <c r="DF393" s="265">
        <v>3.1579999999999998E-4</v>
      </c>
      <c r="DG393" s="265">
        <v>3.2519999999999999E-4</v>
      </c>
      <c r="DH393" s="265">
        <v>1.2482E-2</v>
      </c>
      <c r="DI393" s="265">
        <v>0</v>
      </c>
      <c r="DJ393" s="265">
        <v>0</v>
      </c>
      <c r="DK393" s="265">
        <v>0</v>
      </c>
      <c r="DL393" s="265">
        <v>0</v>
      </c>
      <c r="DM393" s="265">
        <v>6.7719999999999998E-4</v>
      </c>
      <c r="DN393" s="265">
        <v>0</v>
      </c>
      <c r="DO393" s="265">
        <v>0</v>
      </c>
      <c r="DP393" s="265">
        <v>0</v>
      </c>
      <c r="DQ393" s="265">
        <v>0</v>
      </c>
      <c r="DR393" s="265">
        <v>4.4631999999999996E-3</v>
      </c>
      <c r="DS393" s="265">
        <v>2.9296000000000001E-3</v>
      </c>
      <c r="DT393" s="265">
        <v>2.7843999999999998E-3</v>
      </c>
      <c r="DU393" s="265">
        <v>0</v>
      </c>
      <c r="DV393" s="265">
        <v>0</v>
      </c>
      <c r="DW393" s="265">
        <v>0</v>
      </c>
      <c r="DX393" s="265">
        <v>3.8860000000000001E-3</v>
      </c>
      <c r="DY393" s="265">
        <v>6.8098000000000004E-3</v>
      </c>
      <c r="DZ393" s="265">
        <v>0</v>
      </c>
      <c r="EA393" s="265">
        <v>0</v>
      </c>
      <c r="EB393" s="265">
        <v>0</v>
      </c>
      <c r="EC393" s="265">
        <v>0</v>
      </c>
      <c r="ED393" s="265">
        <v>0</v>
      </c>
      <c r="EE393" s="265">
        <v>0</v>
      </c>
      <c r="EF393" s="265">
        <v>3.2872000000000001E-3</v>
      </c>
      <c r="EG393" s="265">
        <v>0</v>
      </c>
      <c r="EH393" s="265">
        <v>0</v>
      </c>
      <c r="EI393" s="265">
        <v>1.0204E-2</v>
      </c>
      <c r="EJ393" s="265">
        <v>1.0309E-2</v>
      </c>
      <c r="EK393" s="265">
        <v>0</v>
      </c>
      <c r="EL393" s="265">
        <v>0</v>
      </c>
      <c r="EM393" s="265">
        <v>0</v>
      </c>
      <c r="EN393" s="265">
        <v>0</v>
      </c>
      <c r="EO393" s="265">
        <v>1.2312999999999999E-2</v>
      </c>
      <c r="EP393" s="265">
        <v>6.6996E-3</v>
      </c>
      <c r="EQ393" s="265">
        <v>4.1080000000000001E-4</v>
      </c>
      <c r="ER393" s="265">
        <v>9.5299999999999996E-4</v>
      </c>
      <c r="ES393" s="265">
        <v>4.66E-4</v>
      </c>
      <c r="ET393" s="265">
        <v>4.8819999999999999E-4</v>
      </c>
      <c r="EU393" s="265">
        <v>6.5320000000000005E-4</v>
      </c>
      <c r="EV393" s="265">
        <v>3.5040000000000001E-4</v>
      </c>
      <c r="EW393" s="265">
        <v>4.5380000000000003E-4</v>
      </c>
      <c r="EX393" s="265">
        <v>5.0440000000000001E-4</v>
      </c>
      <c r="EY393" s="265">
        <v>5.3200000000000003E-4</v>
      </c>
      <c r="EZ393" s="265">
        <v>7.5364000000000004E-3</v>
      </c>
      <c r="FA393" s="265">
        <v>6.7319999999999999E-4</v>
      </c>
      <c r="FB393" s="265">
        <v>6.5519999999999999E-4</v>
      </c>
      <c r="FC393" s="265">
        <v>5.4779999999999998E-4</v>
      </c>
      <c r="FD393" s="265">
        <v>5.9980000000000005E-4</v>
      </c>
      <c r="FE393" s="265">
        <v>5.0639999999999995E-4</v>
      </c>
      <c r="FF393" s="265">
        <v>5.7019999999999998E-4</v>
      </c>
      <c r="FG393" s="265">
        <v>7.6239999999999999E-4</v>
      </c>
      <c r="FH393" s="265">
        <v>5.5880000000000003E-4</v>
      </c>
      <c r="FI393" s="265">
        <v>5.2919999999999996E-4</v>
      </c>
      <c r="FJ393" s="265">
        <v>0</v>
      </c>
      <c r="FK393" s="265">
        <v>0</v>
      </c>
      <c r="FL393" s="265">
        <v>3.3408000000000001E-3</v>
      </c>
      <c r="FM393" s="265">
        <v>3.686E-3</v>
      </c>
      <c r="FN393" s="265">
        <v>2.9045999999999999E-2</v>
      </c>
      <c r="FO393" s="265">
        <v>6.4000000000000001E-2</v>
      </c>
      <c r="FP393" s="265">
        <v>1.2841E-2</v>
      </c>
      <c r="FQ393" s="265">
        <v>3.8911000000000001E-2</v>
      </c>
      <c r="FR393" s="265">
        <v>2.2067E-2</v>
      </c>
      <c r="FS393" s="265">
        <v>2.4063999999999999E-2</v>
      </c>
      <c r="FT393" s="265">
        <v>6.8406999999999996E-2</v>
      </c>
      <c r="FU393" s="265">
        <v>6.0018000000000002E-2</v>
      </c>
      <c r="FV393" s="265">
        <v>3.7444999999999999E-2</v>
      </c>
      <c r="FW393" s="265">
        <v>1.3114000000000001E-2</v>
      </c>
      <c r="FX393" s="265">
        <v>4.5261000000000003E-2</v>
      </c>
      <c r="FY393" s="265">
        <v>1.1831E-2</v>
      </c>
      <c r="FZ393" s="265">
        <v>1.3114000000000001E-2</v>
      </c>
      <c r="GA393" s="265">
        <v>3.9296999999999999E-2</v>
      </c>
      <c r="GB393" s="265">
        <v>2.3217000000000002E-2</v>
      </c>
      <c r="GC393" s="265">
        <v>1.8575999999999999E-2</v>
      </c>
      <c r="GD393" s="265">
        <v>6.4557000000000003E-2</v>
      </c>
      <c r="GE393" s="265">
        <v>3.2181000000000001E-2</v>
      </c>
      <c r="GF393" s="265">
        <v>4.4438999999999999E-2</v>
      </c>
      <c r="GG393" s="265">
        <v>2.5302000000000002E-2</v>
      </c>
      <c r="GH393" s="265">
        <v>2.4669E-2</v>
      </c>
      <c r="GI393" s="265">
        <v>2.0684000000000001E-2</v>
      </c>
      <c r="GJ393" s="265">
        <v>5.5925999999999997E-2</v>
      </c>
      <c r="GK393" s="265">
        <v>5.8620999999999999E-2</v>
      </c>
      <c r="GL393" s="265">
        <v>3.2492E-2</v>
      </c>
      <c r="GM393" s="265">
        <v>4.9272999999999997E-2</v>
      </c>
      <c r="GN393" s="265">
        <v>3.4963000000000001E-2</v>
      </c>
      <c r="GO393" s="265">
        <v>6.6506999999999997E-2</v>
      </c>
      <c r="GP393" s="265">
        <v>4.0887E-2</v>
      </c>
      <c r="GQ393" s="265">
        <v>4.2254E-2</v>
      </c>
      <c r="GR393" s="265">
        <v>4.5199999999999997E-2</v>
      </c>
      <c r="GS393" s="265">
        <v>4.3706000000000002E-2</v>
      </c>
      <c r="GT393" s="265">
        <v>4.1769000000000001E-2</v>
      </c>
      <c r="GU393" s="265">
        <v>4.1689999999999998E-2</v>
      </c>
      <c r="GV393" s="265">
        <v>4.1818000000000001E-2</v>
      </c>
      <c r="GW393" s="265">
        <v>2.9842E-2</v>
      </c>
      <c r="GX393" s="265">
        <v>5.3046999999999997E-2</v>
      </c>
      <c r="GY393" s="265">
        <v>1.2867E-2</v>
      </c>
      <c r="GZ393" s="265">
        <v>9.7490000000000007E-3</v>
      </c>
      <c r="HA393" s="265">
        <v>5.3242999999999999E-2</v>
      </c>
      <c r="HB393" s="265">
        <v>5.4420999999999997E-2</v>
      </c>
      <c r="HC393" s="265">
        <v>5.2456999999999997E-2</v>
      </c>
      <c r="HD393" s="265">
        <v>3.3333000000000002E-2</v>
      </c>
      <c r="HE393" s="265">
        <v>5.3608000000000003E-2</v>
      </c>
      <c r="HF393" s="265">
        <v>2.5263000000000001E-2</v>
      </c>
      <c r="HG393" s="265">
        <v>5.3686999999999999E-2</v>
      </c>
      <c r="HH393" s="265">
        <v>5.3353999999999999E-2</v>
      </c>
      <c r="HI393" s="265">
        <v>5.3338000000000003E-2</v>
      </c>
      <c r="HJ393" s="265">
        <v>3.7026999999999997E-2</v>
      </c>
      <c r="HK393" s="265">
        <v>7.1264999999999995E-2</v>
      </c>
      <c r="HL393" s="265">
        <v>6.0328E-2</v>
      </c>
      <c r="HM393" s="265">
        <v>4.3263999999999997E-2</v>
      </c>
      <c r="HN393" s="265">
        <v>4.4137999999999997E-2</v>
      </c>
      <c r="HO393" s="265">
        <v>4.4223999999999999E-2</v>
      </c>
      <c r="HP393" s="265">
        <v>4.6377000000000002E-2</v>
      </c>
      <c r="HQ393" s="265">
        <v>0</v>
      </c>
      <c r="HR393" s="265">
        <v>2.8545000000000001E-2</v>
      </c>
      <c r="HS393" s="265">
        <v>3.3155999999999998E-2</v>
      </c>
      <c r="HT393" s="265">
        <v>3.5564999999999999E-2</v>
      </c>
      <c r="HU393" s="265">
        <v>3.1924000000000001E-2</v>
      </c>
      <c r="HV393" s="265">
        <v>3.9739999999999998E-2</v>
      </c>
      <c r="HW393" s="265">
        <v>1.8207999999999998E-2</v>
      </c>
      <c r="HX393" s="265">
        <v>2.5354000000000002E-2</v>
      </c>
      <c r="HY393" s="265">
        <v>0</v>
      </c>
      <c r="HZ393" s="265">
        <v>3.8918000000000001E-2</v>
      </c>
      <c r="IA393" s="265">
        <v>3.9652E-2</v>
      </c>
      <c r="IB393" s="265">
        <v>4.1318000000000001E-2</v>
      </c>
      <c r="IC393" s="265">
        <v>4.0391999999999997E-2</v>
      </c>
      <c r="ID393" s="265">
        <v>4.1431000000000003E-2</v>
      </c>
      <c r="IE393" s="265">
        <v>3.7122000000000002E-2</v>
      </c>
      <c r="IF393" s="265">
        <v>4.7545999999999998E-2</v>
      </c>
      <c r="IG393" s="265">
        <v>4.6802999999999997E-2</v>
      </c>
      <c r="IH393" s="265">
        <v>5.3017000000000002E-2</v>
      </c>
      <c r="II393" s="265">
        <v>2.7984999999999999E-2</v>
      </c>
      <c r="IJ393" s="265">
        <v>2.0899000000000001E-2</v>
      </c>
      <c r="IK393" s="265">
        <v>2.1055999999999998E-2</v>
      </c>
      <c r="IL393" s="265">
        <v>4.6588999999999998E-2</v>
      </c>
      <c r="IM393" s="265">
        <v>3.1966000000000001E-2</v>
      </c>
      <c r="IN393" s="265">
        <v>2.5714999999999998E-2</v>
      </c>
      <c r="IO393" s="265">
        <v>3.908E-3</v>
      </c>
      <c r="IP393" s="265">
        <v>4.8915E-2</v>
      </c>
      <c r="IQ393" s="265">
        <v>4.1297E-2</v>
      </c>
      <c r="IR393" s="265">
        <v>2.1524999999999999E-2</v>
      </c>
      <c r="IS393" s="265">
        <v>5.7818000000000001E-2</v>
      </c>
      <c r="IT393" s="265">
        <v>1.8537999999999999E-2</v>
      </c>
      <c r="IU393" s="265">
        <v>4.5293E-2</v>
      </c>
      <c r="IV393" s="265">
        <v>6.5930000000000002E-2</v>
      </c>
      <c r="IW393" s="265">
        <v>3.2537999999999997E-2</v>
      </c>
      <c r="IX393" s="265">
        <v>5.4901999999999999E-2</v>
      </c>
      <c r="IY393" s="265">
        <v>2.7035E-2</v>
      </c>
      <c r="IZ393" s="265">
        <v>2.7130000000000001E-2</v>
      </c>
      <c r="JA393" s="265">
        <v>2.7385E-2</v>
      </c>
      <c r="JB393" s="265">
        <v>2.6446000000000001E-2</v>
      </c>
      <c r="JC393" s="265">
        <v>3.0259000000000001E-2</v>
      </c>
      <c r="JD393" s="265">
        <v>3.0557999999999998E-2</v>
      </c>
      <c r="JE393" s="265">
        <v>5.2222999999999999E-2</v>
      </c>
      <c r="JF393" s="265">
        <v>1.4357999999999999E-2</v>
      </c>
      <c r="JG393" s="265">
        <v>4.0991E-2</v>
      </c>
      <c r="JH393" s="265">
        <v>3.0581000000000001E-2</v>
      </c>
      <c r="JI393" s="265">
        <v>2.7455E-2</v>
      </c>
      <c r="JJ393" s="265">
        <v>2.8641E-2</v>
      </c>
      <c r="JK393" s="265">
        <v>3.7326999999999999E-2</v>
      </c>
      <c r="JL393" s="265">
        <v>3.8213999999999998E-2</v>
      </c>
      <c r="JM393" s="265">
        <v>6.4505000000000007E-2</v>
      </c>
      <c r="JN393" s="265">
        <v>3.8087999999999997E-2</v>
      </c>
      <c r="JO393" s="265">
        <v>4.1461999999999999E-2</v>
      </c>
      <c r="JP393" s="265">
        <v>1.1978000000000001E-2</v>
      </c>
      <c r="JQ393" s="265">
        <v>4.1418000000000003E-2</v>
      </c>
      <c r="JR393" s="265">
        <v>2.6443999999999999E-2</v>
      </c>
      <c r="JS393" s="265">
        <v>2.5100000000000001E-2</v>
      </c>
      <c r="JT393" s="265">
        <v>9.5746000000000008E-3</v>
      </c>
      <c r="JU393" s="265">
        <v>3.0886E-2</v>
      </c>
      <c r="JV393" s="265">
        <v>3.0676999999999999E-2</v>
      </c>
      <c r="JW393" s="265">
        <v>4.3200000000000002E-2</v>
      </c>
      <c r="JX393" s="265">
        <v>4.3126999999999999E-2</v>
      </c>
      <c r="JY393" s="265">
        <v>4.1474999999999998E-2</v>
      </c>
      <c r="JZ393" s="265">
        <v>3.4612999999999998E-2</v>
      </c>
      <c r="KA393" s="265">
        <v>5.9514999999999998E-2</v>
      </c>
      <c r="KB393" s="265">
        <v>8.6609000000000005E-2</v>
      </c>
      <c r="KC393" s="265">
        <v>1.3062000000000001E-2</v>
      </c>
      <c r="KD393" s="265">
        <v>9.4298000000000003E-3</v>
      </c>
      <c r="KE393" s="265">
        <v>1.0663000000000001E-2</v>
      </c>
      <c r="KF393" s="265">
        <v>1.1565000000000001E-2</v>
      </c>
      <c r="KG393" s="265">
        <v>1.0782999999999999E-2</v>
      </c>
      <c r="KH393" s="265">
        <v>6.3419000000000003E-2</v>
      </c>
      <c r="KI393" s="265">
        <v>2.8657999999999999E-2</v>
      </c>
      <c r="KJ393" s="265">
        <v>2.8049999999999999E-2</v>
      </c>
      <c r="KK393" s="265">
        <v>7.6493000000000005E-2</v>
      </c>
      <c r="KL393" s="265">
        <v>5.8507999999999998E-2</v>
      </c>
      <c r="KM393" s="265">
        <v>0.75604000000000005</v>
      </c>
      <c r="KN393" s="265">
        <v>0.68457999999999997</v>
      </c>
      <c r="KO393" s="265">
        <v>0.60621000000000003</v>
      </c>
      <c r="KP393" s="265">
        <v>4.4486977293166979E-3</v>
      </c>
      <c r="KQ393" s="265">
        <v>0.47771000000000002</v>
      </c>
      <c r="KR393" s="265">
        <v>0.43336999999999998</v>
      </c>
      <c r="KS393" s="265">
        <v>0.39877000000000001</v>
      </c>
      <c r="KT393" s="265">
        <v>0.77181825156956019</v>
      </c>
      <c r="KU393" s="265">
        <v>0.93559000000000003</v>
      </c>
      <c r="KV393" s="265">
        <v>0.96284999999999998</v>
      </c>
      <c r="KW393" s="265">
        <v>0.97106000000000003</v>
      </c>
      <c r="KX393" s="265">
        <v>0.98140000000000005</v>
      </c>
      <c r="KY393" s="265">
        <v>0.99475000000000002</v>
      </c>
      <c r="KZ393" s="265">
        <v>0.99197000000000002</v>
      </c>
      <c r="LA393" s="265">
        <v>0.93223</v>
      </c>
      <c r="LB393" s="265">
        <v>0.84182999999999997</v>
      </c>
      <c r="LC393" s="265">
        <v>1</v>
      </c>
      <c r="LD393" s="265">
        <v>0</v>
      </c>
      <c r="LE393" s="265">
        <v>0</v>
      </c>
      <c r="LF393" s="265">
        <v>0</v>
      </c>
      <c r="LG393" s="265">
        <v>0</v>
      </c>
      <c r="LH393" s="431">
        <v>0</v>
      </c>
      <c r="LI393" s="431">
        <v>0</v>
      </c>
      <c r="LJ393" s="431">
        <v>0</v>
      </c>
      <c r="LK393" s="431">
        <v>0</v>
      </c>
      <c r="LL393" s="431">
        <v>0</v>
      </c>
      <c r="LM393" s="431">
        <v>3.2613996154395863E-5</v>
      </c>
      <c r="LN393" s="431">
        <v>0</v>
      </c>
      <c r="LO393" s="431">
        <v>0</v>
      </c>
      <c r="LP393" s="431">
        <v>0</v>
      </c>
      <c r="LQ393" s="431">
        <v>0</v>
      </c>
      <c r="LR393" s="431">
        <v>4.2170190681645181E-6</v>
      </c>
      <c r="LS393" s="431">
        <v>0</v>
      </c>
      <c r="LT393" s="431">
        <v>3.8530808524228632E-5</v>
      </c>
      <c r="LU393" s="431">
        <v>0</v>
      </c>
      <c r="LV393" s="431">
        <v>0</v>
      </c>
      <c r="LW393" s="431">
        <v>0</v>
      </c>
      <c r="LX393" s="431">
        <v>4.1287598833150696E-6</v>
      </c>
      <c r="LY393" s="431">
        <v>0</v>
      </c>
      <c r="LZ393" s="431">
        <v>0</v>
      </c>
      <c r="MA393" s="431">
        <v>0</v>
      </c>
      <c r="MB393" s="431">
        <v>1.2769606655638199E-5</v>
      </c>
      <c r="MC393" s="431">
        <v>0</v>
      </c>
      <c r="MD393" s="431">
        <v>0</v>
      </c>
      <c r="ME393" s="431">
        <v>4.8465924919582903E-5</v>
      </c>
      <c r="MF393" s="431">
        <v>1.2588395748025505E-6</v>
      </c>
      <c r="MG393" s="431">
        <v>0</v>
      </c>
      <c r="MH393" s="266"/>
      <c r="MI393" s="266"/>
      <c r="MJ393" s="266"/>
      <c r="MK393" s="266"/>
      <c r="ML393" s="266"/>
      <c r="MM393" s="266"/>
      <c r="MN393" s="266"/>
      <c r="MO393" s="266"/>
      <c r="MP393" s="266"/>
      <c r="MQ393" s="266"/>
      <c r="MR393" s="266"/>
      <c r="MS393" s="266"/>
      <c r="MT393" s="266"/>
      <c r="MU393" s="266"/>
      <c r="MV393" s="266"/>
      <c r="MW393" s="266"/>
      <c r="MX393" s="266"/>
      <c r="MY393" s="266"/>
      <c r="MZ393" s="266"/>
      <c r="NA393" s="266"/>
      <c r="NB393" s="266"/>
      <c r="NC393" s="266"/>
      <c r="ND393" s="266"/>
      <c r="NE393" s="266"/>
      <c r="NF393" s="266"/>
      <c r="NG393" s="266"/>
      <c r="NH393" s="266"/>
      <c r="NI393" s="266"/>
      <c r="NJ393" s="266"/>
      <c r="NK393" s="266"/>
      <c r="NL393" s="266"/>
      <c r="NM393" s="266"/>
      <c r="NN393" s="266"/>
      <c r="NO393" s="266"/>
      <c r="NP393" s="266"/>
      <c r="NQ393" s="266"/>
      <c r="NR393" s="266"/>
      <c r="NS393" s="266"/>
      <c r="NT393" s="266"/>
      <c r="NU393" s="266"/>
      <c r="NV393" s="266"/>
      <c r="NW393" s="266"/>
      <c r="NX393" s="266"/>
      <c r="NY393" s="266"/>
      <c r="NZ393" s="266"/>
      <c r="OA393" s="266"/>
      <c r="OB393" s="266"/>
      <c r="OC393" s="266"/>
      <c r="OD393" s="266"/>
      <c r="OE393" s="266"/>
      <c r="OF393" s="266"/>
      <c r="OG393" s="266"/>
      <c r="OH393" s="266"/>
      <c r="OI393" s="266"/>
      <c r="OJ393" s="266"/>
      <c r="OK393" s="266"/>
      <c r="OL393" s="266"/>
      <c r="OM393" s="266"/>
      <c r="ON393" s="267"/>
    </row>
    <row r="394" spans="1:404">
      <c r="A394" s="261">
        <v>769</v>
      </c>
      <c r="B394" s="265">
        <v>1.4334E-2</v>
      </c>
      <c r="C394" s="265">
        <v>1.1835E-2</v>
      </c>
      <c r="D394" s="265">
        <v>1.0737999999999999E-2</v>
      </c>
      <c r="E394" s="265">
        <v>1.0567999999999999E-2</v>
      </c>
      <c r="F394" s="265">
        <v>1.3936E-2</v>
      </c>
      <c r="G394" s="265">
        <v>1.0611000000000001E-2</v>
      </c>
      <c r="H394" s="265">
        <v>2.7186999999999999E-2</v>
      </c>
      <c r="I394" s="265">
        <v>5.6950000000000001E-2</v>
      </c>
      <c r="J394" s="265">
        <v>5.0705E-2</v>
      </c>
      <c r="K394" s="265">
        <v>2.4426000000000001E-3</v>
      </c>
      <c r="L394" s="265">
        <v>2.4713999999999999E-3</v>
      </c>
      <c r="M394" s="265">
        <v>2.3058000000000002E-3</v>
      </c>
      <c r="N394" s="265">
        <v>9.234E-4</v>
      </c>
      <c r="O394" s="265">
        <v>8.8343000000000005E-2</v>
      </c>
      <c r="P394" s="265">
        <v>1.0493000000000001E-2</v>
      </c>
      <c r="Q394" s="265">
        <v>5.6512000000000003E-3</v>
      </c>
      <c r="R394" s="265">
        <v>1.5640999999999999E-2</v>
      </c>
      <c r="S394" s="265">
        <v>7.2209999999999996E-2</v>
      </c>
      <c r="T394" s="265">
        <v>4.197E-2</v>
      </c>
      <c r="U394" s="265">
        <v>6.2128999999999997E-2</v>
      </c>
      <c r="V394" s="265">
        <v>2.3567999999999999E-2</v>
      </c>
      <c r="W394" s="265">
        <v>2.2346999999999999E-2</v>
      </c>
      <c r="X394" s="265">
        <v>2.1473999999999998E-3</v>
      </c>
      <c r="Y394" s="265">
        <v>1.1644E-2</v>
      </c>
      <c r="Z394" s="265">
        <v>0</v>
      </c>
      <c r="AA394" s="265">
        <v>1.6888E-2</v>
      </c>
      <c r="AB394" s="265">
        <v>4.5069999999999997E-3</v>
      </c>
      <c r="AC394" s="265">
        <v>7.9898999999999998E-2</v>
      </c>
      <c r="AD394" s="265">
        <v>3.3466000000000003E-2</v>
      </c>
      <c r="AE394" s="265">
        <v>0</v>
      </c>
      <c r="AF394" s="265">
        <v>0</v>
      </c>
      <c r="AG394" s="265">
        <v>0.12544</v>
      </c>
      <c r="AH394" s="265">
        <v>0</v>
      </c>
      <c r="AI394" s="265">
        <v>1.7424000000000001E-3</v>
      </c>
      <c r="AJ394" s="265">
        <v>0</v>
      </c>
      <c r="AK394" s="265">
        <v>0</v>
      </c>
      <c r="AL394" s="265">
        <v>2.1776E-3</v>
      </c>
      <c r="AM394" s="265">
        <v>0</v>
      </c>
      <c r="AN394" s="265">
        <v>1.1785999999999999E-3</v>
      </c>
      <c r="AO394" s="265">
        <v>1.2570000000000001E-3</v>
      </c>
      <c r="AP394" s="265">
        <v>0</v>
      </c>
      <c r="AQ394" s="265">
        <v>0</v>
      </c>
      <c r="AR394" s="265">
        <v>2.9678E-3</v>
      </c>
      <c r="AS394" s="265">
        <v>0</v>
      </c>
      <c r="AT394" s="265">
        <v>9.5434000000000005E-3</v>
      </c>
      <c r="AU394" s="265">
        <v>7.4446E-3</v>
      </c>
      <c r="AV394" s="265">
        <v>4.2528000000000002E-3</v>
      </c>
      <c r="AW394" s="265">
        <v>0</v>
      </c>
      <c r="AX394" s="265">
        <v>0</v>
      </c>
      <c r="AY394" s="265">
        <v>0</v>
      </c>
      <c r="AZ394" s="265">
        <v>0</v>
      </c>
      <c r="BA394" s="265">
        <v>4.4064000000000004E-3</v>
      </c>
      <c r="BB394" s="265">
        <v>4.4064000000000004E-3</v>
      </c>
      <c r="BC394" s="265">
        <v>4.4032000000000003E-3</v>
      </c>
      <c r="BD394" s="265">
        <v>4.4064000000000004E-3</v>
      </c>
      <c r="BE394" s="265">
        <v>3.1294000000000002E-2</v>
      </c>
      <c r="BF394" s="265">
        <v>6.7122000000000001E-2</v>
      </c>
      <c r="BG394" s="265">
        <v>0.14407</v>
      </c>
      <c r="BH394" s="265">
        <v>0.10997</v>
      </c>
      <c r="BI394" s="265">
        <v>0.24845</v>
      </c>
      <c r="BJ394" s="265">
        <v>0.30116999999999999</v>
      </c>
      <c r="BK394" s="265">
        <v>0.12207999999999999</v>
      </c>
      <c r="BL394" s="265">
        <v>0.25006</v>
      </c>
      <c r="BM394" s="265">
        <v>0.10488</v>
      </c>
      <c r="BN394" s="265">
        <v>0.29454999999999998</v>
      </c>
      <c r="BO394" s="265">
        <v>0.2</v>
      </c>
      <c r="BP394" s="265">
        <v>3.8096999999999999E-2</v>
      </c>
      <c r="BQ394" s="265">
        <v>0.11312999999999999</v>
      </c>
      <c r="BR394" s="265">
        <v>0.15593000000000001</v>
      </c>
      <c r="BS394" s="265">
        <v>0.14166000000000001</v>
      </c>
      <c r="BT394" s="265">
        <v>0.25115999999999999</v>
      </c>
      <c r="BU394" s="265">
        <v>8.6204000000000003E-2</v>
      </c>
      <c r="BV394" s="265">
        <v>0</v>
      </c>
      <c r="BW394" s="265">
        <v>0.11524</v>
      </c>
      <c r="BX394" s="265">
        <v>3.0860000000000002E-4</v>
      </c>
      <c r="BY394" s="265">
        <v>0.99541000000000002</v>
      </c>
      <c r="BZ394" s="265">
        <v>0.98080000000000001</v>
      </c>
      <c r="CA394" s="265">
        <v>0.93799999999999994</v>
      </c>
      <c r="CB394" s="265">
        <v>0.99490000000000001</v>
      </c>
      <c r="CC394" s="265">
        <v>0.86563999999999997</v>
      </c>
      <c r="CD394" s="265">
        <v>0.98365000000000002</v>
      </c>
      <c r="CE394" s="265">
        <v>0.94982</v>
      </c>
      <c r="CF394" s="265">
        <v>0.98785999999999996</v>
      </c>
      <c r="CG394" s="265">
        <v>0.86138999999999999</v>
      </c>
      <c r="CH394" s="265">
        <v>0.96767999999999998</v>
      </c>
      <c r="CI394" s="265">
        <v>0.97806000000000004</v>
      </c>
      <c r="CJ394" s="265">
        <v>0.97689999999999999</v>
      </c>
      <c r="CK394" s="265">
        <v>0.94982</v>
      </c>
      <c r="CL394" s="265">
        <v>0.99507000000000001</v>
      </c>
      <c r="CM394" s="265">
        <v>1.2212000000000001E-2</v>
      </c>
      <c r="CN394" s="265">
        <v>0</v>
      </c>
      <c r="CO394" s="265">
        <v>1.2104E-2</v>
      </c>
      <c r="CP394" s="265">
        <v>7.4186E-3</v>
      </c>
      <c r="CQ394" s="265">
        <v>8.6929999999999993E-3</v>
      </c>
      <c r="CR394" s="265">
        <v>0</v>
      </c>
      <c r="CS394" s="265">
        <v>0</v>
      </c>
      <c r="CT394" s="265">
        <v>8.2471999999999997E-3</v>
      </c>
      <c r="CU394" s="265">
        <v>0</v>
      </c>
      <c r="CV394" s="265">
        <v>1.3129E-2</v>
      </c>
      <c r="CW394" s="265">
        <v>1.0101000000000001E-2</v>
      </c>
      <c r="CX394" s="265">
        <v>0</v>
      </c>
      <c r="CY394" s="265">
        <v>1.0309E-2</v>
      </c>
      <c r="CZ394" s="265">
        <v>2.2606999999999999E-2</v>
      </c>
      <c r="DA394" s="265">
        <v>7.2354000000000003E-3</v>
      </c>
      <c r="DB394" s="265">
        <v>0</v>
      </c>
      <c r="DC394" s="265">
        <v>0</v>
      </c>
      <c r="DD394" s="265">
        <v>0</v>
      </c>
      <c r="DE394" s="265">
        <v>0</v>
      </c>
      <c r="DF394" s="265">
        <v>4.2039999999999997E-4</v>
      </c>
      <c r="DG394" s="265">
        <v>4.326E-4</v>
      </c>
      <c r="DH394" s="265">
        <v>1.2994E-2</v>
      </c>
      <c r="DI394" s="265">
        <v>0</v>
      </c>
      <c r="DJ394" s="265">
        <v>0</v>
      </c>
      <c r="DK394" s="265">
        <v>0</v>
      </c>
      <c r="DL394" s="265">
        <v>0</v>
      </c>
      <c r="DM394" s="265">
        <v>7.8660000000000004E-4</v>
      </c>
      <c r="DN394" s="265">
        <v>0</v>
      </c>
      <c r="DO394" s="265">
        <v>0</v>
      </c>
      <c r="DP394" s="265">
        <v>0</v>
      </c>
      <c r="DQ394" s="265">
        <v>0</v>
      </c>
      <c r="DR394" s="265">
        <v>4.0825999999999996E-3</v>
      </c>
      <c r="DS394" s="265">
        <v>2.7707999999999999E-3</v>
      </c>
      <c r="DT394" s="265">
        <v>2.4572000000000001E-3</v>
      </c>
      <c r="DU394" s="265">
        <v>0</v>
      </c>
      <c r="DV394" s="265">
        <v>0</v>
      </c>
      <c r="DW394" s="265">
        <v>0</v>
      </c>
      <c r="DX394" s="265">
        <v>4.1929999999999997E-3</v>
      </c>
      <c r="DY394" s="265">
        <v>6.4354E-3</v>
      </c>
      <c r="DZ394" s="265">
        <v>0</v>
      </c>
      <c r="EA394" s="265">
        <v>0</v>
      </c>
      <c r="EB394" s="265">
        <v>0</v>
      </c>
      <c r="EC394" s="265">
        <v>0</v>
      </c>
      <c r="ED394" s="265">
        <v>0</v>
      </c>
      <c r="EE394" s="265">
        <v>0</v>
      </c>
      <c r="EF394" s="265">
        <v>3.3465999999999999E-3</v>
      </c>
      <c r="EG394" s="265">
        <v>0</v>
      </c>
      <c r="EH394" s="265">
        <v>0</v>
      </c>
      <c r="EI394" s="265">
        <v>1.0204E-2</v>
      </c>
      <c r="EJ394" s="265">
        <v>1.0309E-2</v>
      </c>
      <c r="EK394" s="265">
        <v>0</v>
      </c>
      <c r="EL394" s="265">
        <v>0</v>
      </c>
      <c r="EM394" s="265">
        <v>0</v>
      </c>
      <c r="EN394" s="265">
        <v>0</v>
      </c>
      <c r="EO394" s="265">
        <v>1.1374E-2</v>
      </c>
      <c r="EP394" s="265">
        <v>6.6277999999999997E-3</v>
      </c>
      <c r="EQ394" s="265">
        <v>4.2640000000000001E-4</v>
      </c>
      <c r="ER394" s="265">
        <v>9.8999999999999999E-4</v>
      </c>
      <c r="ES394" s="265">
        <v>4.66E-4</v>
      </c>
      <c r="ET394" s="265">
        <v>5.0259999999999997E-4</v>
      </c>
      <c r="EU394" s="265">
        <v>6.3460000000000003E-4</v>
      </c>
      <c r="EV394" s="265">
        <v>2.8420000000000002E-4</v>
      </c>
      <c r="EW394" s="265">
        <v>4.8840000000000005E-4</v>
      </c>
      <c r="EX394" s="265">
        <v>5.2419999999999995E-4</v>
      </c>
      <c r="EY394" s="265">
        <v>5.6400000000000005E-4</v>
      </c>
      <c r="EZ394" s="265">
        <v>7.3261999999999997E-3</v>
      </c>
      <c r="FA394" s="265">
        <v>6.6259999999999995E-4</v>
      </c>
      <c r="FB394" s="265">
        <v>6.3460000000000003E-4</v>
      </c>
      <c r="FC394" s="265">
        <v>5.3740000000000005E-4</v>
      </c>
      <c r="FD394" s="265">
        <v>5.8640000000000005E-4</v>
      </c>
      <c r="FE394" s="265">
        <v>4.952E-4</v>
      </c>
      <c r="FF394" s="265">
        <v>5.666E-4</v>
      </c>
      <c r="FG394" s="265">
        <v>7.4819999999999997E-4</v>
      </c>
      <c r="FH394" s="265">
        <v>5.5239999999999998E-4</v>
      </c>
      <c r="FI394" s="265">
        <v>5.1159999999999997E-4</v>
      </c>
      <c r="FJ394" s="265">
        <v>0</v>
      </c>
      <c r="FK394" s="265">
        <v>0</v>
      </c>
      <c r="FL394" s="265">
        <v>3.3294000000000002E-3</v>
      </c>
      <c r="FM394" s="265">
        <v>3.6289999999999998E-3</v>
      </c>
      <c r="FN394" s="265">
        <v>2.8358999999999999E-2</v>
      </c>
      <c r="FO394" s="265">
        <v>6.2E-2</v>
      </c>
      <c r="FP394" s="265">
        <v>1.2841E-2</v>
      </c>
      <c r="FQ394" s="265">
        <v>3.7649000000000002E-2</v>
      </c>
      <c r="FR394" s="265">
        <v>2.1264000000000002E-2</v>
      </c>
      <c r="FS394" s="265">
        <v>2.3265000000000001E-2</v>
      </c>
      <c r="FT394" s="265">
        <v>6.6526000000000002E-2</v>
      </c>
      <c r="FU394" s="265">
        <v>5.7879E-2</v>
      </c>
      <c r="FV394" s="265">
        <v>3.7064E-2</v>
      </c>
      <c r="FW394" s="265">
        <v>1.2768E-2</v>
      </c>
      <c r="FX394" s="265">
        <v>4.4028999999999999E-2</v>
      </c>
      <c r="FY394" s="265">
        <v>1.1525000000000001E-2</v>
      </c>
      <c r="FZ394" s="265">
        <v>1.2768E-2</v>
      </c>
      <c r="GA394" s="265">
        <v>3.8123999999999998E-2</v>
      </c>
      <c r="GB394" s="265">
        <v>2.2682999999999998E-2</v>
      </c>
      <c r="GC394" s="265">
        <v>1.8026E-2</v>
      </c>
      <c r="GD394" s="265">
        <v>6.2658000000000005E-2</v>
      </c>
      <c r="GE394" s="265">
        <v>3.1140999999999999E-2</v>
      </c>
      <c r="GF394" s="265">
        <v>4.3021999999999998E-2</v>
      </c>
      <c r="GG394" s="265">
        <v>2.5422E-2</v>
      </c>
      <c r="GH394" s="265">
        <v>2.4055E-2</v>
      </c>
      <c r="GI394" s="265">
        <v>2.0402E-2</v>
      </c>
      <c r="GJ394" s="265">
        <v>5.4223E-2</v>
      </c>
      <c r="GK394" s="265">
        <v>5.6987000000000003E-2</v>
      </c>
      <c r="GL394" s="265">
        <v>3.1600999999999997E-2</v>
      </c>
      <c r="GM394" s="265">
        <v>4.7759000000000003E-2</v>
      </c>
      <c r="GN394" s="265">
        <v>3.4167999999999997E-2</v>
      </c>
      <c r="GO394" s="265">
        <v>6.4795000000000005E-2</v>
      </c>
      <c r="GP394" s="265">
        <v>3.9725000000000003E-2</v>
      </c>
      <c r="GQ394" s="265">
        <v>4.1029000000000003E-2</v>
      </c>
      <c r="GR394" s="265">
        <v>4.4602000000000003E-2</v>
      </c>
      <c r="GS394" s="265">
        <v>4.2541000000000002E-2</v>
      </c>
      <c r="GT394" s="265">
        <v>4.0541000000000001E-2</v>
      </c>
      <c r="GU394" s="265">
        <v>4.0599999999999997E-2</v>
      </c>
      <c r="GV394" s="265">
        <v>4.0606000000000003E-2</v>
      </c>
      <c r="GW394" s="265">
        <v>2.8937999999999998E-2</v>
      </c>
      <c r="GX394" s="265">
        <v>5.1497000000000001E-2</v>
      </c>
      <c r="GY394" s="265">
        <v>1.2640999999999999E-2</v>
      </c>
      <c r="GZ394" s="265">
        <v>9.5010000000000008E-3</v>
      </c>
      <c r="HA394" s="265">
        <v>5.1723999999999999E-2</v>
      </c>
      <c r="HB394" s="265">
        <v>5.2942999999999997E-2</v>
      </c>
      <c r="HC394" s="265">
        <v>5.1825000000000003E-2</v>
      </c>
      <c r="HD394" s="265">
        <v>3.3253999999999999E-2</v>
      </c>
      <c r="HE394" s="265">
        <v>5.1984000000000002E-2</v>
      </c>
      <c r="HF394" s="265">
        <v>2.4615999999999999E-2</v>
      </c>
      <c r="HG394" s="265">
        <v>5.2122000000000002E-2</v>
      </c>
      <c r="HH394" s="265">
        <v>5.1776999999999997E-2</v>
      </c>
      <c r="HI394" s="265">
        <v>5.1764999999999999E-2</v>
      </c>
      <c r="HJ394" s="265">
        <v>3.6637000000000003E-2</v>
      </c>
      <c r="HK394" s="265">
        <v>6.9306000000000006E-2</v>
      </c>
      <c r="HL394" s="265">
        <v>5.8747000000000001E-2</v>
      </c>
      <c r="HM394" s="265">
        <v>4.1952000000000003E-2</v>
      </c>
      <c r="HN394" s="265">
        <v>4.2953999999999999E-2</v>
      </c>
      <c r="HO394" s="265">
        <v>4.2870999999999999E-2</v>
      </c>
      <c r="HP394" s="265">
        <v>4.4927000000000002E-2</v>
      </c>
      <c r="HQ394" s="265">
        <v>0</v>
      </c>
      <c r="HR394" s="265">
        <v>2.8081999999999999E-2</v>
      </c>
      <c r="HS394" s="265">
        <v>3.2024999999999998E-2</v>
      </c>
      <c r="HT394" s="265">
        <v>3.4807999999999999E-2</v>
      </c>
      <c r="HU394" s="265">
        <v>3.1419000000000002E-2</v>
      </c>
      <c r="HV394" s="265">
        <v>3.8573000000000003E-2</v>
      </c>
      <c r="HW394" s="265">
        <v>1.7992999999999999E-2</v>
      </c>
      <c r="HX394" s="265">
        <v>2.4577999999999999E-2</v>
      </c>
      <c r="HY394" s="265">
        <v>0</v>
      </c>
      <c r="HZ394" s="265">
        <v>3.7976000000000003E-2</v>
      </c>
      <c r="IA394" s="265">
        <v>3.8566000000000003E-2</v>
      </c>
      <c r="IB394" s="265">
        <v>4.0250000000000001E-2</v>
      </c>
      <c r="IC394" s="265">
        <v>3.9317999999999999E-2</v>
      </c>
      <c r="ID394" s="265">
        <v>4.0337999999999999E-2</v>
      </c>
      <c r="IE394" s="265">
        <v>3.6076999999999998E-2</v>
      </c>
      <c r="IF394" s="265">
        <v>4.6302000000000003E-2</v>
      </c>
      <c r="IG394" s="265">
        <v>4.5461000000000001E-2</v>
      </c>
      <c r="IH394" s="265">
        <v>5.1636000000000001E-2</v>
      </c>
      <c r="II394" s="265">
        <v>2.7300000000000001E-2</v>
      </c>
      <c r="IJ394" s="265">
        <v>1.9949000000000001E-2</v>
      </c>
      <c r="IK394" s="265">
        <v>1.9835999999999999E-2</v>
      </c>
      <c r="IL394" s="265">
        <v>4.5224E-2</v>
      </c>
      <c r="IM394" s="265">
        <v>3.1105000000000001E-2</v>
      </c>
      <c r="IN394" s="265">
        <v>2.5308000000000001E-2</v>
      </c>
      <c r="IO394" s="265">
        <v>3.6779999999999998E-3</v>
      </c>
      <c r="IP394" s="265">
        <v>4.7913999999999998E-2</v>
      </c>
      <c r="IQ394" s="265">
        <v>4.0099999999999997E-2</v>
      </c>
      <c r="IR394" s="265">
        <v>2.0747000000000002E-2</v>
      </c>
      <c r="IS394" s="265">
        <v>5.5988000000000003E-2</v>
      </c>
      <c r="IT394" s="265">
        <v>1.8692E-2</v>
      </c>
      <c r="IU394" s="265">
        <v>4.3999000000000003E-2</v>
      </c>
      <c r="IV394" s="265">
        <v>6.3922999999999994E-2</v>
      </c>
      <c r="IW394" s="265">
        <v>3.1635000000000003E-2</v>
      </c>
      <c r="IX394" s="265">
        <v>5.3443999999999998E-2</v>
      </c>
      <c r="IY394" s="265">
        <v>2.6204000000000002E-2</v>
      </c>
      <c r="IZ394" s="265">
        <v>2.6311000000000001E-2</v>
      </c>
      <c r="JA394" s="265">
        <v>2.6567E-2</v>
      </c>
      <c r="JB394" s="265">
        <v>2.5645999999999999E-2</v>
      </c>
      <c r="JC394" s="265">
        <v>2.9184000000000002E-2</v>
      </c>
      <c r="JD394" s="265">
        <v>2.9746000000000002E-2</v>
      </c>
      <c r="JE394" s="265">
        <v>5.0768000000000001E-2</v>
      </c>
      <c r="JF394" s="265">
        <v>1.3996E-2</v>
      </c>
      <c r="JG394" s="265">
        <v>3.9921999999999999E-2</v>
      </c>
      <c r="JH394" s="265">
        <v>2.9817E-2</v>
      </c>
      <c r="JI394" s="265">
        <v>2.6794999999999999E-2</v>
      </c>
      <c r="JJ394" s="265">
        <v>2.7954E-2</v>
      </c>
      <c r="JK394" s="265">
        <v>3.6443999999999997E-2</v>
      </c>
      <c r="JL394" s="265">
        <v>3.7344000000000002E-2</v>
      </c>
      <c r="JM394" s="265">
        <v>6.2903000000000001E-2</v>
      </c>
      <c r="JN394" s="265">
        <v>3.696E-2</v>
      </c>
      <c r="JO394" s="265">
        <v>4.0190999999999998E-2</v>
      </c>
      <c r="JP394" s="265">
        <v>1.1639999999999999E-2</v>
      </c>
      <c r="JQ394" s="265">
        <v>4.0190999999999998E-2</v>
      </c>
      <c r="JR394" s="265">
        <v>2.5859E-2</v>
      </c>
      <c r="JS394" s="265">
        <v>2.3931999999999998E-2</v>
      </c>
      <c r="JT394" s="265">
        <v>9.3448000000000003E-3</v>
      </c>
      <c r="JU394" s="265">
        <v>2.947E-2</v>
      </c>
      <c r="JV394" s="265">
        <v>2.7362000000000001E-2</v>
      </c>
      <c r="JW394" s="265">
        <v>4.2275E-2</v>
      </c>
      <c r="JX394" s="265">
        <v>4.1619000000000003E-2</v>
      </c>
      <c r="JY394" s="265">
        <v>4.1034000000000001E-2</v>
      </c>
      <c r="JZ394" s="265">
        <v>2.3137999999999999E-2</v>
      </c>
      <c r="KA394" s="265">
        <v>5.7882000000000003E-2</v>
      </c>
      <c r="KB394" s="265">
        <v>8.4256999999999999E-2</v>
      </c>
      <c r="KC394" s="265">
        <v>1.2760000000000001E-2</v>
      </c>
      <c r="KD394" s="265">
        <v>9.2803999999999994E-3</v>
      </c>
      <c r="KE394" s="265">
        <v>1.0585000000000001E-2</v>
      </c>
      <c r="KF394" s="265">
        <v>1.1403E-2</v>
      </c>
      <c r="KG394" s="265">
        <v>1.0571000000000001E-2</v>
      </c>
      <c r="KH394" s="265">
        <v>6.2570000000000001E-2</v>
      </c>
      <c r="KI394" s="265">
        <v>2.7885E-2</v>
      </c>
      <c r="KJ394" s="265">
        <v>2.7254E-2</v>
      </c>
      <c r="KK394" s="265">
        <v>7.3401999999999995E-2</v>
      </c>
      <c r="KL394" s="265">
        <v>5.6908E-2</v>
      </c>
      <c r="KM394" s="265">
        <v>0.78054000000000001</v>
      </c>
      <c r="KN394" s="265">
        <v>0.70679000000000003</v>
      </c>
      <c r="KO394" s="265">
        <v>0.62588999999999995</v>
      </c>
      <c r="KP394" s="265">
        <v>4.5786757815752003E-3</v>
      </c>
      <c r="KQ394" s="265">
        <v>0.49325000000000002</v>
      </c>
      <c r="KR394" s="265">
        <v>0.44746999999999998</v>
      </c>
      <c r="KS394" s="265">
        <v>0.41173999999999999</v>
      </c>
      <c r="KT394" s="265">
        <v>0.78320087575768604</v>
      </c>
      <c r="KU394" s="265">
        <v>0.94091000000000002</v>
      </c>
      <c r="KV394" s="265">
        <v>0.96599000000000002</v>
      </c>
      <c r="KW394" s="265">
        <v>0.97353000000000001</v>
      </c>
      <c r="KX394" s="265">
        <v>0.98301000000000005</v>
      </c>
      <c r="KY394" s="265">
        <v>0.99524000000000001</v>
      </c>
      <c r="KZ394" s="265">
        <v>0.99161999999999995</v>
      </c>
      <c r="LA394" s="265">
        <v>0.93128999999999995</v>
      </c>
      <c r="LB394" s="265">
        <v>0.84055999999999997</v>
      </c>
      <c r="LC394" s="265">
        <v>1</v>
      </c>
      <c r="LD394" s="265">
        <v>0</v>
      </c>
      <c r="LE394" s="265">
        <v>0</v>
      </c>
      <c r="LF394" s="265">
        <v>0</v>
      </c>
      <c r="LG394" s="265">
        <v>0</v>
      </c>
      <c r="LH394" s="431">
        <v>0</v>
      </c>
      <c r="LI394" s="431">
        <v>0</v>
      </c>
      <c r="LJ394" s="431">
        <v>0</v>
      </c>
      <c r="LK394" s="431">
        <v>0</v>
      </c>
      <c r="LL394" s="431">
        <v>0</v>
      </c>
      <c r="LM394" s="431">
        <v>3.0918115953681991E-5</v>
      </c>
      <c r="LN394" s="431">
        <v>0</v>
      </c>
      <c r="LO394" s="431">
        <v>0</v>
      </c>
      <c r="LP394" s="431">
        <v>0</v>
      </c>
      <c r="LQ394" s="431">
        <v>0</v>
      </c>
      <c r="LR394" s="431">
        <v>0</v>
      </c>
      <c r="LS394" s="431">
        <v>0</v>
      </c>
      <c r="LT394" s="431">
        <v>4.2380481318105012E-5</v>
      </c>
      <c r="LU394" s="431">
        <v>0</v>
      </c>
      <c r="LV394" s="431">
        <v>0</v>
      </c>
      <c r="LW394" s="431">
        <v>0</v>
      </c>
      <c r="LX394" s="431">
        <v>7.0964661063044332E-6</v>
      </c>
      <c r="LY394" s="431">
        <v>0</v>
      </c>
      <c r="LZ394" s="431">
        <v>0</v>
      </c>
      <c r="MA394" s="431">
        <v>0</v>
      </c>
      <c r="MB394" s="431">
        <v>1.7802272850531153E-5</v>
      </c>
      <c r="MC394" s="431">
        <v>0</v>
      </c>
      <c r="MD394" s="431">
        <v>0</v>
      </c>
      <c r="ME394" s="431">
        <v>4.5423883420880884E-5</v>
      </c>
      <c r="MF394" s="431">
        <v>4.7976614041544963E-6</v>
      </c>
      <c r="MG394" s="431">
        <v>0</v>
      </c>
      <c r="MH394" s="266"/>
      <c r="MI394" s="266"/>
      <c r="MJ394" s="266"/>
      <c r="MK394" s="266"/>
      <c r="ML394" s="266"/>
      <c r="MM394" s="266"/>
      <c r="MN394" s="266"/>
      <c r="MO394" s="266"/>
      <c r="MP394" s="266"/>
      <c r="MQ394" s="266"/>
      <c r="MR394" s="266"/>
      <c r="MS394" s="266"/>
      <c r="MT394" s="266"/>
      <c r="MU394" s="266"/>
      <c r="MV394" s="266"/>
      <c r="MW394" s="266"/>
      <c r="MX394" s="266"/>
      <c r="MY394" s="266"/>
      <c r="MZ394" s="266"/>
      <c r="NA394" s="266"/>
      <c r="NB394" s="266"/>
      <c r="NC394" s="266"/>
      <c r="ND394" s="266"/>
      <c r="NE394" s="266"/>
      <c r="NF394" s="266"/>
      <c r="NG394" s="266"/>
      <c r="NH394" s="266"/>
      <c r="NI394" s="266"/>
      <c r="NJ394" s="266"/>
      <c r="NK394" s="266"/>
      <c r="NL394" s="266"/>
      <c r="NM394" s="266"/>
      <c r="NN394" s="266"/>
      <c r="NO394" s="266"/>
      <c r="NP394" s="266"/>
      <c r="NQ394" s="266"/>
      <c r="NR394" s="266"/>
      <c r="NS394" s="266"/>
      <c r="NT394" s="266"/>
      <c r="NU394" s="266"/>
      <c r="NV394" s="266"/>
      <c r="NW394" s="266"/>
      <c r="NX394" s="266"/>
      <c r="NY394" s="266"/>
      <c r="NZ394" s="266"/>
      <c r="OA394" s="266"/>
      <c r="OB394" s="266"/>
      <c r="OC394" s="266"/>
      <c r="OD394" s="266"/>
      <c r="OE394" s="266"/>
      <c r="OF394" s="266"/>
      <c r="OG394" s="266"/>
      <c r="OH394" s="266"/>
      <c r="OI394" s="266"/>
      <c r="OJ394" s="266"/>
      <c r="OK394" s="266"/>
      <c r="OL394" s="266"/>
      <c r="OM394" s="266"/>
      <c r="ON394" s="267"/>
    </row>
    <row r="395" spans="1:404">
      <c r="A395" s="261">
        <v>770</v>
      </c>
      <c r="B395" s="265">
        <v>1.3968E-2</v>
      </c>
      <c r="C395" s="265">
        <v>1.1435000000000001E-2</v>
      </c>
      <c r="D395" s="265">
        <v>1.0361E-2</v>
      </c>
      <c r="E395" s="265">
        <v>1.0238000000000001E-2</v>
      </c>
      <c r="F395" s="265">
        <v>1.3494000000000001E-2</v>
      </c>
      <c r="G395" s="265">
        <v>1.0120000000000001E-2</v>
      </c>
      <c r="H395" s="265">
        <v>2.6506999999999999E-2</v>
      </c>
      <c r="I395" s="265">
        <v>5.5425000000000002E-2</v>
      </c>
      <c r="J395" s="265">
        <v>4.9355999999999997E-2</v>
      </c>
      <c r="K395" s="265">
        <v>2.307E-3</v>
      </c>
      <c r="L395" s="265">
        <v>2.1970000000000002E-3</v>
      </c>
      <c r="M395" s="265">
        <v>2.189E-3</v>
      </c>
      <c r="N395" s="265">
        <v>0</v>
      </c>
      <c r="O395" s="265">
        <v>9.4943E-2</v>
      </c>
      <c r="P395" s="265">
        <v>1.0257E-2</v>
      </c>
      <c r="Q395" s="265">
        <v>5.8630000000000002E-3</v>
      </c>
      <c r="R395" s="265">
        <v>1.5488999999999999E-2</v>
      </c>
      <c r="S395" s="265">
        <v>7.3029999999999998E-2</v>
      </c>
      <c r="T395" s="265">
        <v>4.3222999999999998E-2</v>
      </c>
      <c r="U395" s="265">
        <v>5.8534999999999997E-2</v>
      </c>
      <c r="V395" s="265">
        <v>2.3269999999999999E-2</v>
      </c>
      <c r="W395" s="265">
        <v>2.2529E-2</v>
      </c>
      <c r="X395" s="265">
        <v>1.619E-3</v>
      </c>
      <c r="Y395" s="265">
        <v>1.2147E-2</v>
      </c>
      <c r="Z395" s="265">
        <v>0</v>
      </c>
      <c r="AA395" s="265">
        <v>1.6653999999999999E-2</v>
      </c>
      <c r="AB395" s="265">
        <v>3.973E-3</v>
      </c>
      <c r="AC395" s="265">
        <v>7.9465999999999995E-2</v>
      </c>
      <c r="AD395" s="265">
        <v>3.3168999999999997E-2</v>
      </c>
      <c r="AE395" s="265">
        <v>0</v>
      </c>
      <c r="AF395" s="265">
        <v>0</v>
      </c>
      <c r="AG395" s="265">
        <v>0.13142000000000001</v>
      </c>
      <c r="AH395" s="265">
        <v>0</v>
      </c>
      <c r="AI395" s="265">
        <v>1.634E-3</v>
      </c>
      <c r="AJ395" s="265">
        <v>0</v>
      </c>
      <c r="AK395" s="265">
        <v>0</v>
      </c>
      <c r="AL395" s="265">
        <v>2.0140000000000002E-3</v>
      </c>
      <c r="AM395" s="265">
        <v>0</v>
      </c>
      <c r="AN395" s="265">
        <v>1.1709999999999999E-3</v>
      </c>
      <c r="AO395" s="265">
        <v>1.0920000000000001E-3</v>
      </c>
      <c r="AP395" s="265">
        <v>0</v>
      </c>
      <c r="AQ395" s="265">
        <v>0</v>
      </c>
      <c r="AR395" s="265">
        <v>2.9750000000000002E-3</v>
      </c>
      <c r="AS395" s="265">
        <v>0</v>
      </c>
      <c r="AT395" s="265">
        <v>1.0311000000000001E-2</v>
      </c>
      <c r="AU395" s="265">
        <v>7.5050000000000004E-3</v>
      </c>
      <c r="AV395" s="265">
        <v>4.1489999999999999E-3</v>
      </c>
      <c r="AW395" s="265">
        <v>0</v>
      </c>
      <c r="AX395" s="265">
        <v>0</v>
      </c>
      <c r="AY395" s="265">
        <v>0</v>
      </c>
      <c r="AZ395" s="265">
        <v>0</v>
      </c>
      <c r="BA395" s="265">
        <v>4.4169999999999999E-3</v>
      </c>
      <c r="BB395" s="265">
        <v>4.4169999999999999E-3</v>
      </c>
      <c r="BC395" s="265">
        <v>4.4140000000000004E-3</v>
      </c>
      <c r="BD395" s="265">
        <v>4.4169999999999999E-3</v>
      </c>
      <c r="BE395" s="265">
        <v>3.1850999999999997E-2</v>
      </c>
      <c r="BF395" s="265">
        <v>7.1208999999999995E-2</v>
      </c>
      <c r="BG395" s="265">
        <v>0.14454</v>
      </c>
      <c r="BH395" s="265">
        <v>0.10675</v>
      </c>
      <c r="BI395" s="265">
        <v>0.24926000000000001</v>
      </c>
      <c r="BJ395" s="265">
        <v>0.29974000000000001</v>
      </c>
      <c r="BK395" s="265">
        <v>0.12987000000000001</v>
      </c>
      <c r="BL395" s="265">
        <v>0.26019999999999999</v>
      </c>
      <c r="BM395" s="265">
        <v>0.10976</v>
      </c>
      <c r="BN395" s="265">
        <v>0.30692999999999998</v>
      </c>
      <c r="BO395" s="265">
        <v>0.2</v>
      </c>
      <c r="BP395" s="265">
        <v>4.0550000000000003E-2</v>
      </c>
      <c r="BQ395" s="265">
        <v>0.11438</v>
      </c>
      <c r="BR395" s="265">
        <v>0.15945000000000001</v>
      </c>
      <c r="BS395" s="265">
        <v>0.14454</v>
      </c>
      <c r="BT395" s="265">
        <v>0.26261000000000001</v>
      </c>
      <c r="BU395" s="265">
        <v>8.6484000000000005E-2</v>
      </c>
      <c r="BV395" s="265">
        <v>0</v>
      </c>
      <c r="BW395" s="265">
        <v>0.11561</v>
      </c>
      <c r="BX395" s="265">
        <v>0</v>
      </c>
      <c r="BY395" s="265">
        <v>0.99646999999999997</v>
      </c>
      <c r="BZ395" s="265">
        <v>0.98270000000000002</v>
      </c>
      <c r="CA395" s="265">
        <v>0.94</v>
      </c>
      <c r="CB395" s="265">
        <v>0.99377000000000004</v>
      </c>
      <c r="CC395" s="265">
        <v>0.86180999999999996</v>
      </c>
      <c r="CD395" s="265">
        <v>0.98519999999999996</v>
      </c>
      <c r="CE395" s="265">
        <v>0.95440999999999998</v>
      </c>
      <c r="CF395" s="265">
        <v>0.98895999999999995</v>
      </c>
      <c r="CG395" s="265">
        <v>0.87399000000000004</v>
      </c>
      <c r="CH395" s="265">
        <v>0.97062000000000004</v>
      </c>
      <c r="CI395" s="265">
        <v>0.98006000000000004</v>
      </c>
      <c r="CJ395" s="265">
        <v>0.97943000000000002</v>
      </c>
      <c r="CK395" s="265">
        <v>0.96226999999999996</v>
      </c>
      <c r="CL395" s="265">
        <v>0.99409000000000003</v>
      </c>
      <c r="CM395" s="265">
        <v>1.2193000000000001E-2</v>
      </c>
      <c r="CN395" s="265">
        <v>0</v>
      </c>
      <c r="CO395" s="265">
        <v>1.1786E-2</v>
      </c>
      <c r="CP395" s="265">
        <v>7.4799999999999997E-3</v>
      </c>
      <c r="CQ395" s="265">
        <v>8.6929999999999993E-3</v>
      </c>
      <c r="CR395" s="265">
        <v>0</v>
      </c>
      <c r="CS395" s="265">
        <v>0</v>
      </c>
      <c r="CT395" s="265">
        <v>1.0309E-2</v>
      </c>
      <c r="CU395" s="265">
        <v>0</v>
      </c>
      <c r="CV395" s="265">
        <v>1.2970000000000001E-2</v>
      </c>
      <c r="CW395" s="265">
        <v>1.0101000000000001E-2</v>
      </c>
      <c r="CX395" s="265">
        <v>0</v>
      </c>
      <c r="CY395" s="265">
        <v>1.0309E-2</v>
      </c>
      <c r="CZ395" s="265">
        <v>2.2242000000000001E-2</v>
      </c>
      <c r="DA395" s="265">
        <v>6.9319999999999998E-3</v>
      </c>
      <c r="DB395" s="265">
        <v>0</v>
      </c>
      <c r="DC395" s="265">
        <v>0</v>
      </c>
      <c r="DD395" s="265">
        <v>0</v>
      </c>
      <c r="DE395" s="265">
        <v>0</v>
      </c>
      <c r="DF395" s="265">
        <v>5.2499999999999997E-4</v>
      </c>
      <c r="DG395" s="265">
        <v>5.4000000000000001E-4</v>
      </c>
      <c r="DH395" s="265">
        <v>1.3505E-2</v>
      </c>
      <c r="DI395" s="265">
        <v>0</v>
      </c>
      <c r="DJ395" s="265">
        <v>0</v>
      </c>
      <c r="DK395" s="265">
        <v>0</v>
      </c>
      <c r="DL395" s="265">
        <v>0</v>
      </c>
      <c r="DM395" s="265">
        <v>8.9599999999999999E-4</v>
      </c>
      <c r="DN395" s="265">
        <v>0</v>
      </c>
      <c r="DO395" s="265">
        <v>0</v>
      </c>
      <c r="DP395" s="265">
        <v>0</v>
      </c>
      <c r="DQ395" s="265">
        <v>0</v>
      </c>
      <c r="DR395" s="265">
        <v>3.702E-3</v>
      </c>
      <c r="DS395" s="265">
        <v>2.6120000000000002E-3</v>
      </c>
      <c r="DT395" s="265">
        <v>2.1299999999999999E-3</v>
      </c>
      <c r="DU395" s="265">
        <v>0</v>
      </c>
      <c r="DV395" s="265">
        <v>0</v>
      </c>
      <c r="DW395" s="265">
        <v>0</v>
      </c>
      <c r="DX395" s="265">
        <v>4.4999999999999997E-3</v>
      </c>
      <c r="DY395" s="265">
        <v>6.0610000000000004E-3</v>
      </c>
      <c r="DZ395" s="265">
        <v>0</v>
      </c>
      <c r="EA395" s="265">
        <v>0</v>
      </c>
      <c r="EB395" s="265">
        <v>0</v>
      </c>
      <c r="EC395" s="265">
        <v>0</v>
      </c>
      <c r="ED395" s="265">
        <v>0</v>
      </c>
      <c r="EE395" s="265">
        <v>0</v>
      </c>
      <c r="EF395" s="265">
        <v>3.4060000000000002E-3</v>
      </c>
      <c r="EG395" s="265">
        <v>0</v>
      </c>
      <c r="EH395" s="265">
        <v>0</v>
      </c>
      <c r="EI395" s="265">
        <v>1.0204E-2</v>
      </c>
      <c r="EJ395" s="265">
        <v>1.0309E-2</v>
      </c>
      <c r="EK395" s="265">
        <v>0</v>
      </c>
      <c r="EL395" s="265">
        <v>0</v>
      </c>
      <c r="EM395" s="265">
        <v>0</v>
      </c>
      <c r="EN395" s="265">
        <v>0</v>
      </c>
      <c r="EO395" s="265">
        <v>1.0435E-2</v>
      </c>
      <c r="EP395" s="265">
        <v>6.5560000000000002E-3</v>
      </c>
      <c r="EQ395" s="265">
        <v>4.4200000000000001E-4</v>
      </c>
      <c r="ER395" s="265">
        <v>1.0269999999999999E-3</v>
      </c>
      <c r="ES395" s="265">
        <v>4.66E-4</v>
      </c>
      <c r="ET395" s="265">
        <v>5.1699999999999999E-4</v>
      </c>
      <c r="EU395" s="265">
        <v>6.1600000000000001E-4</v>
      </c>
      <c r="EV395" s="265">
        <v>2.1800000000000001E-4</v>
      </c>
      <c r="EW395" s="265">
        <v>5.2300000000000003E-4</v>
      </c>
      <c r="EX395" s="265">
        <v>5.44E-4</v>
      </c>
      <c r="EY395" s="265">
        <v>5.9599999999999996E-4</v>
      </c>
      <c r="EZ395" s="265">
        <v>7.1159999999999999E-3</v>
      </c>
      <c r="FA395" s="265">
        <v>6.5200000000000002E-4</v>
      </c>
      <c r="FB395" s="265">
        <v>6.1399999999999996E-4</v>
      </c>
      <c r="FC395" s="265">
        <v>5.2700000000000002E-4</v>
      </c>
      <c r="FD395" s="265">
        <v>5.7300000000000005E-4</v>
      </c>
      <c r="FE395" s="265">
        <v>4.84E-4</v>
      </c>
      <c r="FF395" s="265">
        <v>5.6300000000000002E-4</v>
      </c>
      <c r="FG395" s="265">
        <v>7.3399999999999995E-4</v>
      </c>
      <c r="FH395" s="265">
        <v>5.4600000000000004E-4</v>
      </c>
      <c r="FI395" s="265">
        <v>4.9399999999999997E-4</v>
      </c>
      <c r="FJ395" s="265">
        <v>0</v>
      </c>
      <c r="FK395" s="265">
        <v>0</v>
      </c>
      <c r="FL395" s="265">
        <v>3.3180000000000002E-3</v>
      </c>
      <c r="FM395" s="265">
        <v>3.5720000000000001E-3</v>
      </c>
      <c r="FN395" s="265">
        <v>2.7671000000000001E-2</v>
      </c>
      <c r="FO395" s="265">
        <v>0.06</v>
      </c>
      <c r="FP395" s="265">
        <v>1.2841E-2</v>
      </c>
      <c r="FQ395" s="265">
        <v>3.6387999999999997E-2</v>
      </c>
      <c r="FR395" s="265">
        <v>2.0461E-2</v>
      </c>
      <c r="FS395" s="265">
        <v>2.2466E-2</v>
      </c>
      <c r="FT395" s="265">
        <v>6.4644999999999994E-2</v>
      </c>
      <c r="FU395" s="265">
        <v>5.5739999999999998E-2</v>
      </c>
      <c r="FV395" s="265">
        <v>3.6683E-2</v>
      </c>
      <c r="FW395" s="265">
        <v>1.2421E-2</v>
      </c>
      <c r="FX395" s="265">
        <v>4.2797000000000002E-2</v>
      </c>
      <c r="FY395" s="265">
        <v>1.1219E-2</v>
      </c>
      <c r="FZ395" s="265">
        <v>1.2421E-2</v>
      </c>
      <c r="GA395" s="265">
        <v>3.6951999999999999E-2</v>
      </c>
      <c r="GB395" s="265">
        <v>2.2148999999999999E-2</v>
      </c>
      <c r="GC395" s="265">
        <v>1.7475000000000001E-2</v>
      </c>
      <c r="GD395" s="265">
        <v>6.0759000000000001E-2</v>
      </c>
      <c r="GE395" s="265">
        <v>3.0099999999999998E-2</v>
      </c>
      <c r="GF395" s="265">
        <v>4.1605999999999997E-2</v>
      </c>
      <c r="GG395" s="265">
        <v>2.5541000000000001E-2</v>
      </c>
      <c r="GH395" s="265">
        <v>2.3441E-2</v>
      </c>
      <c r="GI395" s="265">
        <v>2.0119999999999999E-2</v>
      </c>
      <c r="GJ395" s="265">
        <v>5.2519999999999997E-2</v>
      </c>
      <c r="GK395" s="265">
        <v>5.5354E-2</v>
      </c>
      <c r="GL395" s="265">
        <v>3.0710999999999999E-2</v>
      </c>
      <c r="GM395" s="265">
        <v>4.6245000000000001E-2</v>
      </c>
      <c r="GN395" s="265">
        <v>3.3373E-2</v>
      </c>
      <c r="GO395" s="265">
        <v>6.3081999999999999E-2</v>
      </c>
      <c r="GP395" s="265">
        <v>3.8563E-2</v>
      </c>
      <c r="GQ395" s="265">
        <v>3.9803999999999999E-2</v>
      </c>
      <c r="GR395" s="265">
        <v>4.4005000000000002E-2</v>
      </c>
      <c r="GS395" s="265">
        <v>4.1375000000000002E-2</v>
      </c>
      <c r="GT395" s="265">
        <v>3.9312E-2</v>
      </c>
      <c r="GU395" s="265">
        <v>3.9510000000000003E-2</v>
      </c>
      <c r="GV395" s="265">
        <v>3.9393999999999998E-2</v>
      </c>
      <c r="GW395" s="265">
        <v>2.8035000000000001E-2</v>
      </c>
      <c r="GX395" s="265">
        <v>4.9945999999999997E-2</v>
      </c>
      <c r="GY395" s="265">
        <v>1.2415000000000001E-2</v>
      </c>
      <c r="GZ395" s="265">
        <v>9.2530000000000008E-3</v>
      </c>
      <c r="HA395" s="265">
        <v>5.0203999999999999E-2</v>
      </c>
      <c r="HB395" s="265">
        <v>5.1464999999999997E-2</v>
      </c>
      <c r="HC395" s="265">
        <v>5.1193000000000002E-2</v>
      </c>
      <c r="HD395" s="265">
        <v>3.3175000000000003E-2</v>
      </c>
      <c r="HE395" s="265">
        <v>5.0360000000000002E-2</v>
      </c>
      <c r="HF395" s="265">
        <v>2.3970000000000002E-2</v>
      </c>
      <c r="HG395" s="265">
        <v>5.0557999999999999E-2</v>
      </c>
      <c r="HH395" s="265">
        <v>5.0200000000000002E-2</v>
      </c>
      <c r="HI395" s="265">
        <v>5.0193000000000002E-2</v>
      </c>
      <c r="HJ395" s="265">
        <v>3.6247000000000001E-2</v>
      </c>
      <c r="HK395" s="265">
        <v>6.7347000000000004E-2</v>
      </c>
      <c r="HL395" s="265">
        <v>5.7166000000000002E-2</v>
      </c>
      <c r="HM395" s="265">
        <v>4.0640000000000003E-2</v>
      </c>
      <c r="HN395" s="265">
        <v>4.1770000000000002E-2</v>
      </c>
      <c r="HO395" s="265">
        <v>4.1517999999999999E-2</v>
      </c>
      <c r="HP395" s="265">
        <v>4.3478000000000003E-2</v>
      </c>
      <c r="HQ395" s="265">
        <v>0</v>
      </c>
      <c r="HR395" s="265">
        <v>2.7619000000000001E-2</v>
      </c>
      <c r="HS395" s="265">
        <v>3.0894000000000001E-2</v>
      </c>
      <c r="HT395" s="265">
        <v>3.4051999999999999E-2</v>
      </c>
      <c r="HU395" s="265">
        <v>3.0914000000000001E-2</v>
      </c>
      <c r="HV395" s="265">
        <v>3.7406000000000002E-2</v>
      </c>
      <c r="HW395" s="265">
        <v>1.7779E-2</v>
      </c>
      <c r="HX395" s="265">
        <v>2.3802E-2</v>
      </c>
      <c r="HY395" s="265">
        <v>0</v>
      </c>
      <c r="HZ395" s="265">
        <v>3.7033999999999997E-2</v>
      </c>
      <c r="IA395" s="265">
        <v>3.7479999999999999E-2</v>
      </c>
      <c r="IB395" s="265">
        <v>3.9181000000000001E-2</v>
      </c>
      <c r="IC395" s="265">
        <v>3.8242999999999999E-2</v>
      </c>
      <c r="ID395" s="265">
        <v>3.9245000000000002E-2</v>
      </c>
      <c r="IE395" s="265">
        <v>3.5032000000000001E-2</v>
      </c>
      <c r="IF395" s="265">
        <v>4.5057E-2</v>
      </c>
      <c r="IG395" s="265">
        <v>4.4117999999999997E-2</v>
      </c>
      <c r="IH395" s="265">
        <v>5.0255000000000001E-2</v>
      </c>
      <c r="II395" s="265">
        <v>2.6616000000000001E-2</v>
      </c>
      <c r="IJ395" s="265">
        <v>1.8998999999999999E-2</v>
      </c>
      <c r="IK395" s="265">
        <v>1.8615E-2</v>
      </c>
      <c r="IL395" s="265">
        <v>4.3860000000000003E-2</v>
      </c>
      <c r="IM395" s="265">
        <v>3.0245000000000001E-2</v>
      </c>
      <c r="IN395" s="265">
        <v>2.4901E-2</v>
      </c>
      <c r="IO395" s="265">
        <v>3.4480000000000001E-3</v>
      </c>
      <c r="IP395" s="265">
        <v>4.6912000000000002E-2</v>
      </c>
      <c r="IQ395" s="265">
        <v>3.8903E-2</v>
      </c>
      <c r="IR395" s="265">
        <v>1.9968E-2</v>
      </c>
      <c r="IS395" s="265">
        <v>5.4156999999999997E-2</v>
      </c>
      <c r="IT395" s="265">
        <v>1.8846000000000002E-2</v>
      </c>
      <c r="IU395" s="265">
        <v>4.2705E-2</v>
      </c>
      <c r="IV395" s="265">
        <v>6.1914999999999998E-2</v>
      </c>
      <c r="IW395" s="265">
        <v>3.0731000000000001E-2</v>
      </c>
      <c r="IX395" s="265">
        <v>5.1985999999999997E-2</v>
      </c>
      <c r="IY395" s="265">
        <v>2.5373E-2</v>
      </c>
      <c r="IZ395" s="265">
        <v>2.5492000000000001E-2</v>
      </c>
      <c r="JA395" s="265">
        <v>2.5749000000000001E-2</v>
      </c>
      <c r="JB395" s="265">
        <v>2.4844999999999999E-2</v>
      </c>
      <c r="JC395" s="265">
        <v>2.8108999999999999E-2</v>
      </c>
      <c r="JD395" s="265">
        <v>2.8934000000000001E-2</v>
      </c>
      <c r="JE395" s="265">
        <v>4.9313000000000003E-2</v>
      </c>
      <c r="JF395" s="265">
        <v>1.3634E-2</v>
      </c>
      <c r="JG395" s="265">
        <v>3.8854E-2</v>
      </c>
      <c r="JH395" s="265">
        <v>2.9052000000000001E-2</v>
      </c>
      <c r="JI395" s="265">
        <v>2.6136E-2</v>
      </c>
      <c r="JJ395" s="265">
        <v>2.7267E-2</v>
      </c>
      <c r="JK395" s="265">
        <v>3.5560000000000001E-2</v>
      </c>
      <c r="JL395" s="265">
        <v>3.6475E-2</v>
      </c>
      <c r="JM395" s="265">
        <v>6.1301000000000001E-2</v>
      </c>
      <c r="JN395" s="265">
        <v>3.5831000000000002E-2</v>
      </c>
      <c r="JO395" s="265">
        <v>3.8920000000000003E-2</v>
      </c>
      <c r="JP395" s="265">
        <v>1.1303000000000001E-2</v>
      </c>
      <c r="JQ395" s="265">
        <v>3.8962999999999998E-2</v>
      </c>
      <c r="JR395" s="265">
        <v>2.5274999999999999E-2</v>
      </c>
      <c r="JS395" s="265">
        <v>2.2764E-2</v>
      </c>
      <c r="JT395" s="265">
        <v>9.1149999999999998E-3</v>
      </c>
      <c r="JU395" s="265">
        <v>2.8055E-2</v>
      </c>
      <c r="JV395" s="265">
        <v>2.4046000000000001E-2</v>
      </c>
      <c r="JW395" s="265">
        <v>4.1349999999999998E-2</v>
      </c>
      <c r="JX395" s="265">
        <v>4.0111000000000001E-2</v>
      </c>
      <c r="JY395" s="265">
        <v>4.0592999999999997E-2</v>
      </c>
      <c r="JZ395" s="265">
        <v>1.1664000000000001E-2</v>
      </c>
      <c r="KA395" s="265">
        <v>5.6249E-2</v>
      </c>
      <c r="KB395" s="265">
        <v>8.1905000000000006E-2</v>
      </c>
      <c r="KC395" s="265">
        <v>1.2458E-2</v>
      </c>
      <c r="KD395" s="265">
        <v>9.1310000000000002E-3</v>
      </c>
      <c r="KE395" s="265">
        <v>1.0506E-2</v>
      </c>
      <c r="KF395" s="265">
        <v>1.1240999999999999E-2</v>
      </c>
      <c r="KG395" s="265">
        <v>1.0357999999999999E-2</v>
      </c>
      <c r="KH395" s="265">
        <v>6.1720999999999998E-2</v>
      </c>
      <c r="KI395" s="265">
        <v>2.7111E-2</v>
      </c>
      <c r="KJ395" s="265">
        <v>2.6457999999999999E-2</v>
      </c>
      <c r="KK395" s="265">
        <v>7.0309999999999997E-2</v>
      </c>
      <c r="KL395" s="265">
        <v>5.5308999999999997E-2</v>
      </c>
      <c r="KM395" s="265">
        <v>0.80503000000000002</v>
      </c>
      <c r="KN395" s="265">
        <v>0.72899999999999998</v>
      </c>
      <c r="KO395" s="265">
        <v>0.64558000000000004</v>
      </c>
      <c r="KP395" s="265">
        <v>4.6295367585463022E-3</v>
      </c>
      <c r="KQ395" s="265">
        <v>0.50878000000000001</v>
      </c>
      <c r="KR395" s="265">
        <v>0.46156000000000003</v>
      </c>
      <c r="KS395" s="265">
        <v>0.42470999999999998</v>
      </c>
      <c r="KT395" s="265">
        <v>0.79458284950430502</v>
      </c>
      <c r="KU395" s="265">
        <v>0.94623000000000002</v>
      </c>
      <c r="KV395" s="265">
        <v>0.96911999999999998</v>
      </c>
      <c r="KW395" s="265">
        <v>0.97599000000000002</v>
      </c>
      <c r="KX395" s="265">
        <v>0.98462000000000005</v>
      </c>
      <c r="KY395" s="265">
        <v>0.99573999999999996</v>
      </c>
      <c r="KZ395" s="265">
        <v>0.99126999999999998</v>
      </c>
      <c r="LA395" s="265">
        <v>0.93035999999999996</v>
      </c>
      <c r="LB395" s="265">
        <v>0.83928000000000003</v>
      </c>
      <c r="LC395" s="265">
        <v>1</v>
      </c>
      <c r="LD395" s="265">
        <v>0</v>
      </c>
      <c r="LE395" s="265">
        <v>0</v>
      </c>
      <c r="LF395" s="265">
        <v>0</v>
      </c>
      <c r="LG395" s="265">
        <v>0</v>
      </c>
      <c r="LH395" s="431">
        <v>1.4342249414767139E-6</v>
      </c>
      <c r="LI395" s="431">
        <v>0</v>
      </c>
      <c r="LJ395" s="431">
        <v>0</v>
      </c>
      <c r="LK395" s="431">
        <v>0</v>
      </c>
      <c r="LL395" s="431">
        <v>0</v>
      </c>
      <c r="LM395" s="431">
        <v>2.738437797233928E-5</v>
      </c>
      <c r="LN395" s="431">
        <v>0</v>
      </c>
      <c r="LO395" s="431">
        <v>0</v>
      </c>
      <c r="LP395" s="431">
        <v>0</v>
      </c>
      <c r="LQ395" s="431">
        <v>0</v>
      </c>
      <c r="LR395" s="431">
        <v>0</v>
      </c>
      <c r="LS395" s="431">
        <v>0</v>
      </c>
      <c r="LT395" s="431">
        <v>4.4265583710512146E-5</v>
      </c>
      <c r="LU395" s="431">
        <v>0</v>
      </c>
      <c r="LV395" s="431">
        <v>0</v>
      </c>
      <c r="LW395" s="431">
        <v>0</v>
      </c>
      <c r="LX395" s="431">
        <v>9.1008869276265614E-6</v>
      </c>
      <c r="LY395" s="431">
        <v>0</v>
      </c>
      <c r="LZ395" s="431">
        <v>3.3204680676135467E-6</v>
      </c>
      <c r="MA395" s="431">
        <v>0</v>
      </c>
      <c r="MB395" s="431">
        <v>2.102485996147152E-5</v>
      </c>
      <c r="MC395" s="431">
        <v>0</v>
      </c>
      <c r="MD395" s="431">
        <v>0</v>
      </c>
      <c r="ME395" s="431">
        <v>4.1430565033806488E-5</v>
      </c>
      <c r="MF395" s="431">
        <v>8.5842339103692211E-6</v>
      </c>
      <c r="MG395" s="431">
        <v>0</v>
      </c>
      <c r="MH395" s="266"/>
      <c r="MI395" s="266"/>
      <c r="MJ395" s="266"/>
      <c r="MK395" s="266"/>
      <c r="ML395" s="266"/>
      <c r="MM395" s="266"/>
      <c r="MN395" s="266"/>
      <c r="MO395" s="266"/>
      <c r="MP395" s="266"/>
      <c r="MQ395" s="266"/>
      <c r="MR395" s="266"/>
      <c r="MS395" s="266"/>
      <c r="MT395" s="266"/>
      <c r="MU395" s="266"/>
      <c r="MV395" s="266"/>
      <c r="MW395" s="266"/>
      <c r="MX395" s="266"/>
      <c r="MY395" s="266"/>
      <c r="MZ395" s="266"/>
      <c r="NA395" s="266"/>
      <c r="NB395" s="266"/>
      <c r="NC395" s="266"/>
      <c r="ND395" s="266"/>
      <c r="NE395" s="266"/>
      <c r="NF395" s="266"/>
      <c r="NG395" s="266"/>
      <c r="NH395" s="266"/>
      <c r="NI395" s="266"/>
      <c r="NJ395" s="266"/>
      <c r="NK395" s="266"/>
      <c r="NL395" s="266"/>
      <c r="NM395" s="266"/>
      <c r="NN395" s="266"/>
      <c r="NO395" s="266"/>
      <c r="NP395" s="266"/>
      <c r="NQ395" s="266"/>
      <c r="NR395" s="266"/>
      <c r="NS395" s="266"/>
      <c r="NT395" s="266"/>
      <c r="NU395" s="266"/>
      <c r="NV395" s="266"/>
      <c r="NW395" s="266"/>
      <c r="NX395" s="266"/>
      <c r="NY395" s="266"/>
      <c r="NZ395" s="266"/>
      <c r="OA395" s="266"/>
      <c r="OB395" s="266"/>
      <c r="OC395" s="266"/>
      <c r="OD395" s="266"/>
      <c r="OE395" s="266"/>
      <c r="OF395" s="266"/>
      <c r="OG395" s="266"/>
      <c r="OH395" s="266"/>
      <c r="OI395" s="266"/>
      <c r="OJ395" s="266"/>
      <c r="OK395" s="266"/>
      <c r="OL395" s="266"/>
      <c r="OM395" s="266"/>
      <c r="ON395" s="267"/>
    </row>
    <row r="396" spans="1:404">
      <c r="A396" s="261">
        <v>771</v>
      </c>
      <c r="B396" s="265">
        <v>1.3556E-2</v>
      </c>
      <c r="C396" s="265">
        <v>1.1035E-2</v>
      </c>
      <c r="D396" s="265">
        <v>1.0047E-2</v>
      </c>
      <c r="E396" s="265">
        <v>9.9077999999999996E-3</v>
      </c>
      <c r="F396" s="265">
        <v>1.3101E-2</v>
      </c>
      <c r="G396" s="265">
        <v>9.6906000000000006E-3</v>
      </c>
      <c r="H396" s="265">
        <v>2.5690999999999999E-2</v>
      </c>
      <c r="I396" s="265">
        <v>5.3782999999999997E-2</v>
      </c>
      <c r="J396" s="265">
        <v>4.7946000000000003E-2</v>
      </c>
      <c r="K396" s="265">
        <v>2.1711999999999999E-3</v>
      </c>
      <c r="L396" s="265">
        <v>2.0869999999999999E-3</v>
      </c>
      <c r="M396" s="265">
        <v>2.0430000000000001E-3</v>
      </c>
      <c r="N396" s="265">
        <v>0</v>
      </c>
      <c r="O396" s="265">
        <v>0.10154000000000001</v>
      </c>
      <c r="P396" s="265">
        <v>1.0359E-2</v>
      </c>
      <c r="Q396" s="265">
        <v>6.2469999999999999E-3</v>
      </c>
      <c r="R396" s="265">
        <v>1.5616E-2</v>
      </c>
      <c r="S396" s="265">
        <v>7.3463000000000001E-2</v>
      </c>
      <c r="T396" s="265">
        <v>4.4476000000000002E-2</v>
      </c>
      <c r="U396" s="265">
        <v>5.7562000000000002E-2</v>
      </c>
      <c r="V396" s="265">
        <v>2.2971999999999999E-2</v>
      </c>
      <c r="W396" s="265">
        <v>2.2585000000000001E-2</v>
      </c>
      <c r="X396" s="265">
        <v>1.2952E-3</v>
      </c>
      <c r="Y396" s="265">
        <v>1.0664E-2</v>
      </c>
      <c r="Z396" s="265">
        <v>0</v>
      </c>
      <c r="AA396" s="265">
        <v>1.6574999999999999E-2</v>
      </c>
      <c r="AB396" s="265">
        <v>3.4520000000000002E-3</v>
      </c>
      <c r="AC396" s="265">
        <v>7.6065999999999995E-2</v>
      </c>
      <c r="AD396" s="265">
        <v>3.2856999999999997E-2</v>
      </c>
      <c r="AE396" s="265">
        <v>0</v>
      </c>
      <c r="AF396" s="265">
        <v>0</v>
      </c>
      <c r="AG396" s="265">
        <v>0.10514</v>
      </c>
      <c r="AH396" s="265">
        <v>0</v>
      </c>
      <c r="AI396" s="265">
        <v>1.4561999999999999E-3</v>
      </c>
      <c r="AJ396" s="265">
        <v>0</v>
      </c>
      <c r="AK396" s="265">
        <v>0</v>
      </c>
      <c r="AL396" s="265">
        <v>2.0284000000000001E-3</v>
      </c>
      <c r="AM396" s="265">
        <v>0</v>
      </c>
      <c r="AN396" s="265">
        <v>1.1634E-3</v>
      </c>
      <c r="AO396" s="265">
        <v>9.7300000000000002E-4</v>
      </c>
      <c r="AP396" s="265">
        <v>0</v>
      </c>
      <c r="AQ396" s="265">
        <v>0</v>
      </c>
      <c r="AR396" s="265">
        <v>2.7652000000000002E-3</v>
      </c>
      <c r="AS396" s="265">
        <v>0</v>
      </c>
      <c r="AT396" s="265">
        <v>1.1086E-2</v>
      </c>
      <c r="AU396" s="265">
        <v>7.4149999999999997E-3</v>
      </c>
      <c r="AV396" s="265">
        <v>4.0374E-3</v>
      </c>
      <c r="AW396" s="265">
        <v>0</v>
      </c>
      <c r="AX396" s="265">
        <v>0</v>
      </c>
      <c r="AY396" s="265">
        <v>0</v>
      </c>
      <c r="AZ396" s="265">
        <v>0</v>
      </c>
      <c r="BA396" s="265">
        <v>4.1056E-3</v>
      </c>
      <c r="BB396" s="265">
        <v>4.1056E-3</v>
      </c>
      <c r="BC396" s="265">
        <v>4.1028000000000002E-3</v>
      </c>
      <c r="BD396" s="265">
        <v>4.1056E-3</v>
      </c>
      <c r="BE396" s="265">
        <v>3.1489999999999997E-2</v>
      </c>
      <c r="BF396" s="265">
        <v>7.5296000000000002E-2</v>
      </c>
      <c r="BG396" s="265">
        <v>0.14413999999999999</v>
      </c>
      <c r="BH396" s="265">
        <v>0.10353999999999999</v>
      </c>
      <c r="BI396" s="265">
        <v>0.24858</v>
      </c>
      <c r="BJ396" s="265">
        <v>0.29831000000000002</v>
      </c>
      <c r="BK396" s="265">
        <v>0.11688</v>
      </c>
      <c r="BL396" s="265">
        <v>0.27034999999999998</v>
      </c>
      <c r="BM396" s="265">
        <v>0.10244</v>
      </c>
      <c r="BN396" s="265">
        <v>0.31930999999999998</v>
      </c>
      <c r="BO396" s="265">
        <v>0.19142999999999999</v>
      </c>
      <c r="BP396" s="265">
        <v>4.3003E-2</v>
      </c>
      <c r="BQ396" s="265">
        <v>0.11903</v>
      </c>
      <c r="BR396" s="265">
        <v>0.17532</v>
      </c>
      <c r="BS396" s="265">
        <v>0.14742</v>
      </c>
      <c r="BT396" s="265">
        <v>0.27405000000000002</v>
      </c>
      <c r="BU396" s="265">
        <v>8.6248000000000005E-2</v>
      </c>
      <c r="BV396" s="265">
        <v>0</v>
      </c>
      <c r="BW396" s="265">
        <v>0.1153</v>
      </c>
      <c r="BX396" s="265">
        <v>0</v>
      </c>
      <c r="BY396" s="265">
        <v>0.99717</v>
      </c>
      <c r="BZ396" s="265">
        <v>0.98616000000000004</v>
      </c>
      <c r="CA396" s="265">
        <v>0.94199999999999995</v>
      </c>
      <c r="CB396" s="265">
        <v>0.99248000000000003</v>
      </c>
      <c r="CC396" s="265">
        <v>0.85809999999999997</v>
      </c>
      <c r="CD396" s="265">
        <v>0.98662000000000005</v>
      </c>
      <c r="CE396" s="265">
        <v>0.95899999999999996</v>
      </c>
      <c r="CF396" s="265">
        <v>0.99006000000000005</v>
      </c>
      <c r="CG396" s="265">
        <v>0.88658999999999999</v>
      </c>
      <c r="CH396" s="265">
        <v>0.97355000000000003</v>
      </c>
      <c r="CI396" s="265">
        <v>0.98204999999999998</v>
      </c>
      <c r="CJ396" s="265">
        <v>0.98101000000000005</v>
      </c>
      <c r="CK396" s="265">
        <v>0.96914999999999996</v>
      </c>
      <c r="CL396" s="265">
        <v>0.98995</v>
      </c>
      <c r="CM396" s="265">
        <v>1.2174000000000001E-2</v>
      </c>
      <c r="CN396" s="265">
        <v>0</v>
      </c>
      <c r="CO396" s="265">
        <v>1.1728000000000001E-2</v>
      </c>
      <c r="CP396" s="265">
        <v>7.4343999999999999E-3</v>
      </c>
      <c r="CQ396" s="265">
        <v>8.6929999999999993E-3</v>
      </c>
      <c r="CR396" s="265">
        <v>0</v>
      </c>
      <c r="CS396" s="265">
        <v>0</v>
      </c>
      <c r="CT396" s="265">
        <v>8.2471999999999997E-3</v>
      </c>
      <c r="CU396" s="265">
        <v>0</v>
      </c>
      <c r="CV396" s="265">
        <v>1.2824E-2</v>
      </c>
      <c r="CW396" s="265">
        <v>1.0101000000000001E-2</v>
      </c>
      <c r="CX396" s="265">
        <v>0</v>
      </c>
      <c r="CY396" s="265">
        <v>1.0309E-2</v>
      </c>
      <c r="CZ396" s="265">
        <v>2.1874000000000001E-2</v>
      </c>
      <c r="DA396" s="265">
        <v>6.6552E-3</v>
      </c>
      <c r="DB396" s="265">
        <v>0</v>
      </c>
      <c r="DC396" s="265">
        <v>0</v>
      </c>
      <c r="DD396" s="265">
        <v>0</v>
      </c>
      <c r="DE396" s="265">
        <v>0</v>
      </c>
      <c r="DF396" s="265">
        <v>4.6240000000000002E-4</v>
      </c>
      <c r="DG396" s="265">
        <v>4.9739999999999995E-4</v>
      </c>
      <c r="DH396" s="265">
        <v>1.3383000000000001E-2</v>
      </c>
      <c r="DI396" s="265">
        <v>0</v>
      </c>
      <c r="DJ396" s="265">
        <v>0</v>
      </c>
      <c r="DK396" s="265">
        <v>0</v>
      </c>
      <c r="DL396" s="265">
        <v>0</v>
      </c>
      <c r="DM396" s="265">
        <v>8.4079999999999995E-4</v>
      </c>
      <c r="DN396" s="265">
        <v>0</v>
      </c>
      <c r="DO396" s="265">
        <v>0</v>
      </c>
      <c r="DP396" s="265">
        <v>0</v>
      </c>
      <c r="DQ396" s="265">
        <v>0</v>
      </c>
      <c r="DR396" s="265">
        <v>4.1177999999999996E-3</v>
      </c>
      <c r="DS396" s="265">
        <v>2.6074000000000002E-3</v>
      </c>
      <c r="DT396" s="265">
        <v>2.4177999999999999E-3</v>
      </c>
      <c r="DU396" s="265">
        <v>0</v>
      </c>
      <c r="DV396" s="265">
        <v>0</v>
      </c>
      <c r="DW396" s="265">
        <v>0</v>
      </c>
      <c r="DX396" s="265">
        <v>4.8069999999999996E-3</v>
      </c>
      <c r="DY396" s="265">
        <v>6.0610000000000004E-3</v>
      </c>
      <c r="DZ396" s="265">
        <v>0</v>
      </c>
      <c r="EA396" s="265">
        <v>0</v>
      </c>
      <c r="EB396" s="265">
        <v>0</v>
      </c>
      <c r="EC396" s="265">
        <v>0</v>
      </c>
      <c r="ED396" s="265">
        <v>0</v>
      </c>
      <c r="EE396" s="265">
        <v>0</v>
      </c>
      <c r="EF396" s="265">
        <v>3.6454E-3</v>
      </c>
      <c r="EG396" s="265">
        <v>0</v>
      </c>
      <c r="EH396" s="265">
        <v>0</v>
      </c>
      <c r="EI396" s="265">
        <v>1.0204E-2</v>
      </c>
      <c r="EJ396" s="265">
        <v>8.2471999999999997E-3</v>
      </c>
      <c r="EK396" s="265">
        <v>0</v>
      </c>
      <c r="EL396" s="265">
        <v>0</v>
      </c>
      <c r="EM396" s="265">
        <v>0</v>
      </c>
      <c r="EN396" s="265">
        <v>0</v>
      </c>
      <c r="EO396" s="265">
        <v>1.0205000000000001E-2</v>
      </c>
      <c r="EP396" s="265">
        <v>6.2674000000000002E-3</v>
      </c>
      <c r="EQ396" s="265">
        <v>4.438E-4</v>
      </c>
      <c r="ER396" s="265">
        <v>1.0338000000000001E-3</v>
      </c>
      <c r="ES396" s="265">
        <v>4.4579999999999999E-4</v>
      </c>
      <c r="ET396" s="265">
        <v>5.6320000000000003E-4</v>
      </c>
      <c r="EU396" s="265">
        <v>5.7039999999999999E-4</v>
      </c>
      <c r="EV396" s="265">
        <v>2.6860000000000002E-4</v>
      </c>
      <c r="EW396" s="265">
        <v>4.8460000000000002E-4</v>
      </c>
      <c r="EX396" s="265">
        <v>5.7640000000000002E-4</v>
      </c>
      <c r="EY396" s="265">
        <v>5.6300000000000002E-4</v>
      </c>
      <c r="EZ396" s="265">
        <v>7.0006000000000001E-3</v>
      </c>
      <c r="FA396" s="265">
        <v>6.4400000000000004E-4</v>
      </c>
      <c r="FB396" s="265">
        <v>6.066E-4</v>
      </c>
      <c r="FC396" s="265">
        <v>5.4140000000000004E-4</v>
      </c>
      <c r="FD396" s="265">
        <v>5.7019999999999998E-4</v>
      </c>
      <c r="FE396" s="265">
        <v>4.6119999999999999E-4</v>
      </c>
      <c r="FF396" s="265">
        <v>5.9159999999999996E-4</v>
      </c>
      <c r="FG396" s="265">
        <v>6.8760000000000002E-4</v>
      </c>
      <c r="FH396" s="265">
        <v>5.4500000000000002E-4</v>
      </c>
      <c r="FI396" s="265">
        <v>4.8660000000000001E-4</v>
      </c>
      <c r="FJ396" s="265">
        <v>0</v>
      </c>
      <c r="FK396" s="265">
        <v>0</v>
      </c>
      <c r="FL396" s="265">
        <v>3.2398000000000001E-3</v>
      </c>
      <c r="FM396" s="265">
        <v>3.4494E-3</v>
      </c>
      <c r="FN396" s="265">
        <v>2.6858E-2</v>
      </c>
      <c r="FO396" s="265">
        <v>5.8000000000000003E-2</v>
      </c>
      <c r="FP396" s="265">
        <v>1.2841E-2</v>
      </c>
      <c r="FQ396" s="265">
        <v>3.5285999999999998E-2</v>
      </c>
      <c r="FR396" s="265">
        <v>1.9844000000000001E-2</v>
      </c>
      <c r="FS396" s="265">
        <v>2.2110999999999999E-2</v>
      </c>
      <c r="FT396" s="265">
        <v>6.2858999999999998E-2</v>
      </c>
      <c r="FU396" s="265">
        <v>5.4008E-2</v>
      </c>
      <c r="FV396" s="265">
        <v>3.6281000000000001E-2</v>
      </c>
      <c r="FW396" s="265">
        <v>1.2141000000000001E-2</v>
      </c>
      <c r="FX396" s="265">
        <v>4.1671E-2</v>
      </c>
      <c r="FY396" s="265">
        <v>1.095E-2</v>
      </c>
      <c r="FZ396" s="265">
        <v>1.2141000000000001E-2</v>
      </c>
      <c r="GA396" s="265">
        <v>3.5904999999999999E-2</v>
      </c>
      <c r="GB396" s="265">
        <v>2.1663999999999999E-2</v>
      </c>
      <c r="GC396" s="265">
        <v>1.6997999999999999E-2</v>
      </c>
      <c r="GD396" s="265">
        <v>5.9082000000000003E-2</v>
      </c>
      <c r="GE396" s="265">
        <v>2.9357000000000001E-2</v>
      </c>
      <c r="GF396" s="265">
        <v>3.8538000000000003E-2</v>
      </c>
      <c r="GG396" s="265">
        <v>2.3626999999999999E-2</v>
      </c>
      <c r="GH396" s="265">
        <v>2.1753000000000002E-2</v>
      </c>
      <c r="GI396" s="265">
        <v>1.8700999999999999E-2</v>
      </c>
      <c r="GJ396" s="265">
        <v>5.0958999999999997E-2</v>
      </c>
      <c r="GK396" s="265">
        <v>5.3720999999999998E-2</v>
      </c>
      <c r="GL396" s="265">
        <v>2.9929999999999998E-2</v>
      </c>
      <c r="GM396" s="265">
        <v>4.4935000000000003E-2</v>
      </c>
      <c r="GN396" s="265">
        <v>3.2578000000000003E-2</v>
      </c>
      <c r="GO396" s="265">
        <v>6.2508999999999995E-2</v>
      </c>
      <c r="GP396" s="265">
        <v>3.7506999999999999E-2</v>
      </c>
      <c r="GQ396" s="265">
        <v>3.8823999999999997E-2</v>
      </c>
      <c r="GR396" s="265">
        <v>4.3408000000000002E-2</v>
      </c>
      <c r="GS396" s="265">
        <v>4.0210000000000003E-2</v>
      </c>
      <c r="GT396" s="265">
        <v>3.8329000000000002E-2</v>
      </c>
      <c r="GU396" s="265">
        <v>3.8420000000000003E-2</v>
      </c>
      <c r="GV396" s="265">
        <v>3.8484999999999998E-2</v>
      </c>
      <c r="GW396" s="265">
        <v>2.7241000000000001E-2</v>
      </c>
      <c r="GX396" s="265">
        <v>4.8576000000000001E-2</v>
      </c>
      <c r="GY396" s="265">
        <v>1.2189E-2</v>
      </c>
      <c r="GZ396" s="265">
        <v>9.0431999999999995E-3</v>
      </c>
      <c r="HA396" s="265">
        <v>4.8938000000000002E-2</v>
      </c>
      <c r="HB396" s="265">
        <v>5.1062999999999997E-2</v>
      </c>
      <c r="HC396" s="265">
        <v>5.1125999999999998E-2</v>
      </c>
      <c r="HD396" s="265">
        <v>3.3096E-2</v>
      </c>
      <c r="HE396" s="265">
        <v>4.8954999999999999E-2</v>
      </c>
      <c r="HF396" s="265">
        <v>2.3376999999999998E-2</v>
      </c>
      <c r="HG396" s="265">
        <v>4.9126999999999997E-2</v>
      </c>
      <c r="HH396" s="265">
        <v>4.8774999999999999E-2</v>
      </c>
      <c r="HI396" s="265">
        <v>4.8787999999999998E-2</v>
      </c>
      <c r="HJ396" s="265">
        <v>3.5910999999999998E-2</v>
      </c>
      <c r="HK396" s="265">
        <v>6.5430000000000002E-2</v>
      </c>
      <c r="HL396" s="265">
        <v>5.5867E-2</v>
      </c>
      <c r="HM396" s="265">
        <v>3.9615999999999998E-2</v>
      </c>
      <c r="HN396" s="265">
        <v>4.0850999999999998E-2</v>
      </c>
      <c r="HO396" s="265">
        <v>4.0683999999999998E-2</v>
      </c>
      <c r="HP396" s="265">
        <v>4.2512000000000001E-2</v>
      </c>
      <c r="HQ396" s="265">
        <v>0</v>
      </c>
      <c r="HR396" s="265">
        <v>2.7156E-2</v>
      </c>
      <c r="HS396" s="265">
        <v>2.8652E-2</v>
      </c>
      <c r="HT396" s="265">
        <v>3.4263000000000002E-2</v>
      </c>
      <c r="HU396" s="265">
        <v>2.8704E-2</v>
      </c>
      <c r="HV396" s="265">
        <v>3.6375999999999999E-2</v>
      </c>
      <c r="HW396" s="265">
        <v>1.7564E-2</v>
      </c>
      <c r="HX396" s="265">
        <v>2.2353000000000001E-2</v>
      </c>
      <c r="HY396" s="265">
        <v>0</v>
      </c>
      <c r="HZ396" s="265">
        <v>3.6366999999999997E-2</v>
      </c>
      <c r="IA396" s="265">
        <v>3.6610999999999998E-2</v>
      </c>
      <c r="IB396" s="265">
        <v>3.8289999999999998E-2</v>
      </c>
      <c r="IC396" s="265">
        <v>3.7295000000000002E-2</v>
      </c>
      <c r="ID396" s="265">
        <v>3.8351000000000003E-2</v>
      </c>
      <c r="IE396" s="265">
        <v>3.4305000000000002E-2</v>
      </c>
      <c r="IF396" s="265">
        <v>4.4892000000000001E-2</v>
      </c>
      <c r="IG396" s="265">
        <v>4.2966999999999998E-2</v>
      </c>
      <c r="IH396" s="265">
        <v>4.8874000000000001E-2</v>
      </c>
      <c r="II396" s="265">
        <v>2.5932E-2</v>
      </c>
      <c r="IJ396" s="265">
        <v>1.7891000000000001E-2</v>
      </c>
      <c r="IK396" s="265">
        <v>1.7883E-2</v>
      </c>
      <c r="IL396" s="265">
        <v>4.2689999999999999E-2</v>
      </c>
      <c r="IM396" s="265">
        <v>2.9477E-2</v>
      </c>
      <c r="IN396" s="265">
        <v>2.3177E-2</v>
      </c>
      <c r="IO396" s="265">
        <v>3.4480000000000001E-3</v>
      </c>
      <c r="IP396" s="265">
        <v>4.5442999999999997E-2</v>
      </c>
      <c r="IQ396" s="265">
        <v>3.7905000000000001E-2</v>
      </c>
      <c r="IR396" s="265">
        <v>1.9632E-2</v>
      </c>
      <c r="IS396" s="265">
        <v>5.2783999999999998E-2</v>
      </c>
      <c r="IT396" s="265">
        <v>1.8308000000000001E-2</v>
      </c>
      <c r="IU396" s="265">
        <v>4.1599999999999998E-2</v>
      </c>
      <c r="IV396" s="265">
        <v>6.0159999999999998E-2</v>
      </c>
      <c r="IW396" s="265">
        <v>2.9926000000000001E-2</v>
      </c>
      <c r="IX396" s="265">
        <v>5.1804999999999997E-2</v>
      </c>
      <c r="IY396" s="265">
        <v>2.4781000000000001E-2</v>
      </c>
      <c r="IZ396" s="265">
        <v>2.4922E-2</v>
      </c>
      <c r="JA396" s="265">
        <v>2.5170000000000001E-2</v>
      </c>
      <c r="JB396" s="265">
        <v>2.4298E-2</v>
      </c>
      <c r="JC396" s="265">
        <v>2.7677E-2</v>
      </c>
      <c r="JD396" s="265">
        <v>2.8223000000000002E-2</v>
      </c>
      <c r="JE396" s="265">
        <v>4.802E-2</v>
      </c>
      <c r="JF396" s="265">
        <v>1.3318E-2</v>
      </c>
      <c r="JG396" s="265">
        <v>3.7784999999999999E-2</v>
      </c>
      <c r="JH396" s="265">
        <v>2.8287E-2</v>
      </c>
      <c r="JI396" s="265">
        <v>2.5524000000000002E-2</v>
      </c>
      <c r="JJ396" s="265">
        <v>2.6661000000000001E-2</v>
      </c>
      <c r="JK396" s="265">
        <v>3.4784000000000002E-2</v>
      </c>
      <c r="JL396" s="265">
        <v>3.5708999999999998E-2</v>
      </c>
      <c r="JM396" s="265">
        <v>6.0845999999999997E-2</v>
      </c>
      <c r="JN396" s="265">
        <v>3.5834999999999999E-2</v>
      </c>
      <c r="JO396" s="265">
        <v>3.7967000000000001E-2</v>
      </c>
      <c r="JP396" s="265">
        <v>1.1109000000000001E-2</v>
      </c>
      <c r="JQ396" s="265">
        <v>3.7859999999999998E-2</v>
      </c>
      <c r="JR396" s="265">
        <v>2.4660000000000001E-2</v>
      </c>
      <c r="JS396" s="265">
        <v>2.1968000000000001E-2</v>
      </c>
      <c r="JT396" s="265">
        <v>8.8918000000000001E-3</v>
      </c>
      <c r="JU396" s="265">
        <v>2.7244000000000001E-2</v>
      </c>
      <c r="JV396" s="265">
        <v>2.4135E-2</v>
      </c>
      <c r="JW396" s="265">
        <v>3.9960000000000002E-2</v>
      </c>
      <c r="JX396" s="265">
        <v>3.8455999999999997E-2</v>
      </c>
      <c r="JY396" s="265">
        <v>3.7948999999999997E-2</v>
      </c>
      <c r="JZ396" s="265">
        <v>1.8710000000000001E-2</v>
      </c>
      <c r="KA396" s="265">
        <v>5.4696000000000002E-2</v>
      </c>
      <c r="KB396" s="265">
        <v>7.9837000000000005E-2</v>
      </c>
      <c r="KC396" s="265">
        <v>1.2012999999999999E-2</v>
      </c>
      <c r="KD396" s="265">
        <v>8.8982000000000002E-3</v>
      </c>
      <c r="KE396" s="265">
        <v>1.0233000000000001E-2</v>
      </c>
      <c r="KF396" s="265">
        <v>1.1006E-2</v>
      </c>
      <c r="KG396" s="265">
        <v>1.0047E-2</v>
      </c>
      <c r="KH396" s="265">
        <v>6.1317000000000003E-2</v>
      </c>
      <c r="KI396" s="265">
        <v>2.6417E-2</v>
      </c>
      <c r="KJ396" s="265">
        <v>2.5770000000000001E-2</v>
      </c>
      <c r="KK396" s="265">
        <v>6.8552000000000002E-2</v>
      </c>
      <c r="KL396" s="265">
        <v>5.3756999999999999E-2</v>
      </c>
      <c r="KM396" s="265">
        <v>0.80052000000000001</v>
      </c>
      <c r="KN396" s="265">
        <v>0.72506000000000004</v>
      </c>
      <c r="KO396" s="265">
        <v>0.64219000000000004</v>
      </c>
      <c r="KP396" s="265">
        <v>4.6209970692395541E-3</v>
      </c>
      <c r="KQ396" s="265">
        <v>0.50622999999999996</v>
      </c>
      <c r="KR396" s="265">
        <v>0.45928000000000002</v>
      </c>
      <c r="KS396" s="265">
        <v>0.42264000000000002</v>
      </c>
      <c r="KT396" s="265">
        <v>0.79176355854371094</v>
      </c>
      <c r="KU396" s="265">
        <v>0.95157999999999998</v>
      </c>
      <c r="KV396" s="265">
        <v>0.97223000000000004</v>
      </c>
      <c r="KW396" s="265">
        <v>0.97841</v>
      </c>
      <c r="KX396" s="265">
        <v>0.98617999999999995</v>
      </c>
      <c r="KY396" s="265">
        <v>0.99619000000000002</v>
      </c>
      <c r="KZ396" s="265">
        <v>0.99089000000000005</v>
      </c>
      <c r="LA396" s="265">
        <v>0.92940999999999996</v>
      </c>
      <c r="LB396" s="265">
        <v>0.83801000000000003</v>
      </c>
      <c r="LC396" s="265">
        <v>1</v>
      </c>
      <c r="LD396" s="265">
        <v>0</v>
      </c>
      <c r="LE396" s="265">
        <v>0</v>
      </c>
      <c r="LF396" s="265">
        <v>0</v>
      </c>
      <c r="LG396" s="265">
        <v>0</v>
      </c>
      <c r="LH396" s="431">
        <v>8.4589510152000003E-6</v>
      </c>
      <c r="LI396" s="431">
        <v>0</v>
      </c>
      <c r="LJ396" s="431">
        <v>0</v>
      </c>
      <c r="LK396" s="431">
        <v>0</v>
      </c>
      <c r="LL396" s="431">
        <v>0</v>
      </c>
      <c r="LM396" s="431">
        <v>2.2433490812545642E-5</v>
      </c>
      <c r="LN396" s="431">
        <v>0</v>
      </c>
      <c r="LO396" s="431">
        <v>0</v>
      </c>
      <c r="LP396" s="431">
        <v>0</v>
      </c>
      <c r="LQ396" s="431">
        <v>0</v>
      </c>
      <c r="LR396" s="431">
        <v>0</v>
      </c>
      <c r="LS396" s="431">
        <v>0</v>
      </c>
      <c r="LT396" s="431">
        <v>4.1453371522948146E-5</v>
      </c>
      <c r="LU396" s="431">
        <v>0</v>
      </c>
      <c r="LV396" s="431">
        <v>0</v>
      </c>
      <c r="LW396" s="431">
        <v>0</v>
      </c>
      <c r="LX396" s="431">
        <v>9.7186948551097885E-6</v>
      </c>
      <c r="LY396" s="431">
        <v>0</v>
      </c>
      <c r="LZ396" s="431">
        <v>1.2371942830213811E-5</v>
      </c>
      <c r="MA396" s="431">
        <v>0</v>
      </c>
      <c r="MB396" s="431">
        <v>1.7063190171029419E-5</v>
      </c>
      <c r="MC396" s="431">
        <v>0</v>
      </c>
      <c r="MD396" s="431">
        <v>0</v>
      </c>
      <c r="ME396" s="431">
        <v>3.7828773201908916E-5</v>
      </c>
      <c r="MF396" s="431">
        <v>1.2598426110344008E-5</v>
      </c>
      <c r="MG396" s="431">
        <v>0</v>
      </c>
      <c r="MH396" s="266"/>
      <c r="MI396" s="266"/>
      <c r="MJ396" s="266"/>
      <c r="MK396" s="266"/>
      <c r="ML396" s="266"/>
      <c r="MM396" s="266"/>
      <c r="MN396" s="266"/>
      <c r="MO396" s="266"/>
      <c r="MP396" s="266"/>
      <c r="MQ396" s="266"/>
      <c r="MR396" s="266"/>
      <c r="MS396" s="266"/>
      <c r="MT396" s="266"/>
      <c r="MU396" s="266"/>
      <c r="MV396" s="266"/>
      <c r="MW396" s="266"/>
      <c r="MX396" s="266"/>
      <c r="MY396" s="266"/>
      <c r="MZ396" s="266"/>
      <c r="NA396" s="266"/>
      <c r="NB396" s="266"/>
      <c r="NC396" s="266"/>
      <c r="ND396" s="266"/>
      <c r="NE396" s="266"/>
      <c r="NF396" s="266"/>
      <c r="NG396" s="266"/>
      <c r="NH396" s="266"/>
      <c r="NI396" s="266"/>
      <c r="NJ396" s="266"/>
      <c r="NK396" s="266"/>
      <c r="NL396" s="266"/>
      <c r="NM396" s="266"/>
      <c r="NN396" s="266"/>
      <c r="NO396" s="266"/>
      <c r="NP396" s="266"/>
      <c r="NQ396" s="266"/>
      <c r="NR396" s="266"/>
      <c r="NS396" s="266"/>
      <c r="NT396" s="266"/>
      <c r="NU396" s="266"/>
      <c r="NV396" s="266"/>
      <c r="NW396" s="266"/>
      <c r="NX396" s="266"/>
      <c r="NY396" s="266"/>
      <c r="NZ396" s="266"/>
      <c r="OA396" s="266"/>
      <c r="OB396" s="266"/>
      <c r="OC396" s="266"/>
      <c r="OD396" s="266"/>
      <c r="OE396" s="266"/>
      <c r="OF396" s="266"/>
      <c r="OG396" s="266"/>
      <c r="OH396" s="266"/>
      <c r="OI396" s="266"/>
      <c r="OJ396" s="266"/>
      <c r="OK396" s="266"/>
      <c r="OL396" s="266"/>
      <c r="OM396" s="266"/>
      <c r="ON396" s="267"/>
    </row>
    <row r="397" spans="1:404">
      <c r="A397" s="261">
        <v>772</v>
      </c>
      <c r="B397" s="265">
        <v>1.3143999999999999E-2</v>
      </c>
      <c r="C397" s="265">
        <v>1.0635E-2</v>
      </c>
      <c r="D397" s="265">
        <v>9.7330000000000003E-3</v>
      </c>
      <c r="E397" s="265">
        <v>9.5776000000000003E-3</v>
      </c>
      <c r="F397" s="265">
        <v>1.2709E-2</v>
      </c>
      <c r="G397" s="265">
        <v>9.2612000000000007E-3</v>
      </c>
      <c r="H397" s="265">
        <v>2.4875999999999999E-2</v>
      </c>
      <c r="I397" s="265">
        <v>5.2141E-2</v>
      </c>
      <c r="J397" s="265">
        <v>4.6536000000000001E-2</v>
      </c>
      <c r="K397" s="265">
        <v>2.0354000000000001E-3</v>
      </c>
      <c r="L397" s="265">
        <v>1.977E-3</v>
      </c>
      <c r="M397" s="265">
        <v>1.897E-3</v>
      </c>
      <c r="N397" s="265">
        <v>0</v>
      </c>
      <c r="O397" s="265">
        <v>0.10814</v>
      </c>
      <c r="P397" s="265">
        <v>1.0460000000000001E-2</v>
      </c>
      <c r="Q397" s="265">
        <v>6.6309999999999997E-3</v>
      </c>
      <c r="R397" s="265">
        <v>1.5743E-2</v>
      </c>
      <c r="S397" s="265">
        <v>7.3895000000000002E-2</v>
      </c>
      <c r="T397" s="265">
        <v>4.5728999999999999E-2</v>
      </c>
      <c r="U397" s="265">
        <v>5.6589E-2</v>
      </c>
      <c r="V397" s="265">
        <v>2.2672999999999999E-2</v>
      </c>
      <c r="W397" s="265">
        <v>2.2641000000000001E-2</v>
      </c>
      <c r="X397" s="265">
        <v>9.7139999999999998E-4</v>
      </c>
      <c r="Y397" s="265">
        <v>9.1801999999999995E-3</v>
      </c>
      <c r="Z397" s="265">
        <v>0</v>
      </c>
      <c r="AA397" s="265">
        <v>1.6497000000000001E-2</v>
      </c>
      <c r="AB397" s="265">
        <v>2.931E-3</v>
      </c>
      <c r="AC397" s="265">
        <v>7.2665999999999994E-2</v>
      </c>
      <c r="AD397" s="265">
        <v>3.2544999999999998E-2</v>
      </c>
      <c r="AE397" s="265">
        <v>0</v>
      </c>
      <c r="AF397" s="265">
        <v>0</v>
      </c>
      <c r="AG397" s="265">
        <v>7.8852000000000005E-2</v>
      </c>
      <c r="AH397" s="265">
        <v>0</v>
      </c>
      <c r="AI397" s="265">
        <v>1.2784000000000001E-3</v>
      </c>
      <c r="AJ397" s="265">
        <v>0</v>
      </c>
      <c r="AK397" s="265">
        <v>0</v>
      </c>
      <c r="AL397" s="265">
        <v>2.0428E-3</v>
      </c>
      <c r="AM397" s="265">
        <v>0</v>
      </c>
      <c r="AN397" s="265">
        <v>1.1558E-3</v>
      </c>
      <c r="AO397" s="265">
        <v>8.5400000000000005E-4</v>
      </c>
      <c r="AP397" s="265">
        <v>0</v>
      </c>
      <c r="AQ397" s="265">
        <v>0</v>
      </c>
      <c r="AR397" s="265">
        <v>2.5554000000000002E-3</v>
      </c>
      <c r="AS397" s="265">
        <v>0</v>
      </c>
      <c r="AT397" s="265">
        <v>1.1861E-2</v>
      </c>
      <c r="AU397" s="265">
        <v>7.3249999999999999E-3</v>
      </c>
      <c r="AV397" s="265">
        <v>3.9258000000000001E-3</v>
      </c>
      <c r="AW397" s="265">
        <v>0</v>
      </c>
      <c r="AX397" s="265">
        <v>0</v>
      </c>
      <c r="AY397" s="265">
        <v>0</v>
      </c>
      <c r="AZ397" s="265">
        <v>0</v>
      </c>
      <c r="BA397" s="265">
        <v>3.7942000000000002E-3</v>
      </c>
      <c r="BB397" s="265">
        <v>3.7942000000000002E-3</v>
      </c>
      <c r="BC397" s="265">
        <v>3.7916E-3</v>
      </c>
      <c r="BD397" s="265">
        <v>3.7942000000000002E-3</v>
      </c>
      <c r="BE397" s="265">
        <v>3.1127999999999999E-2</v>
      </c>
      <c r="BF397" s="265">
        <v>7.9381999999999994E-2</v>
      </c>
      <c r="BG397" s="265">
        <v>0.14374999999999999</v>
      </c>
      <c r="BH397" s="265">
        <v>0.10032000000000001</v>
      </c>
      <c r="BI397" s="265">
        <v>0.24790000000000001</v>
      </c>
      <c r="BJ397" s="265">
        <v>0.29687999999999998</v>
      </c>
      <c r="BK397" s="265">
        <v>0.10390000000000001</v>
      </c>
      <c r="BL397" s="265">
        <v>0.28049000000000002</v>
      </c>
      <c r="BM397" s="265">
        <v>9.5121999999999998E-2</v>
      </c>
      <c r="BN397" s="265">
        <v>0.33167999999999997</v>
      </c>
      <c r="BO397" s="265">
        <v>0.18285999999999999</v>
      </c>
      <c r="BP397" s="265">
        <v>4.5456000000000003E-2</v>
      </c>
      <c r="BQ397" s="265">
        <v>0.12368999999999999</v>
      </c>
      <c r="BR397" s="265">
        <v>0.19117999999999999</v>
      </c>
      <c r="BS397" s="265">
        <v>0.15029999999999999</v>
      </c>
      <c r="BT397" s="265">
        <v>0.28549000000000002</v>
      </c>
      <c r="BU397" s="265">
        <v>8.6012000000000005E-2</v>
      </c>
      <c r="BV397" s="265">
        <v>0</v>
      </c>
      <c r="BW397" s="265">
        <v>0.11498</v>
      </c>
      <c r="BX397" s="265">
        <v>0</v>
      </c>
      <c r="BY397" s="265">
        <v>0.99787999999999999</v>
      </c>
      <c r="BZ397" s="265">
        <v>0.98962000000000006</v>
      </c>
      <c r="CA397" s="265">
        <v>0.94399999999999995</v>
      </c>
      <c r="CB397" s="265">
        <v>0.99119000000000002</v>
      </c>
      <c r="CC397" s="265">
        <v>0.85438999999999998</v>
      </c>
      <c r="CD397" s="265">
        <v>0.98804000000000003</v>
      </c>
      <c r="CE397" s="265">
        <v>0.96358999999999995</v>
      </c>
      <c r="CF397" s="265">
        <v>0.99117</v>
      </c>
      <c r="CG397" s="265">
        <v>0.89919000000000004</v>
      </c>
      <c r="CH397" s="265">
        <v>0.97648999999999997</v>
      </c>
      <c r="CI397" s="265">
        <v>0.98404000000000003</v>
      </c>
      <c r="CJ397" s="265">
        <v>0.98258999999999996</v>
      </c>
      <c r="CK397" s="265">
        <v>0.97602</v>
      </c>
      <c r="CL397" s="265">
        <v>0.98580999999999996</v>
      </c>
      <c r="CM397" s="265">
        <v>1.2154999999999999E-2</v>
      </c>
      <c r="CN397" s="265">
        <v>0</v>
      </c>
      <c r="CO397" s="265">
        <v>1.1671000000000001E-2</v>
      </c>
      <c r="CP397" s="265">
        <v>7.3888000000000001E-3</v>
      </c>
      <c r="CQ397" s="265">
        <v>8.6929999999999993E-3</v>
      </c>
      <c r="CR397" s="265">
        <v>0</v>
      </c>
      <c r="CS397" s="265">
        <v>0</v>
      </c>
      <c r="CT397" s="265">
        <v>6.1853999999999998E-3</v>
      </c>
      <c r="CU397" s="265">
        <v>0</v>
      </c>
      <c r="CV397" s="265">
        <v>1.2678E-2</v>
      </c>
      <c r="CW397" s="265">
        <v>1.0101000000000001E-2</v>
      </c>
      <c r="CX397" s="265">
        <v>0</v>
      </c>
      <c r="CY397" s="265">
        <v>1.0309E-2</v>
      </c>
      <c r="CZ397" s="265">
        <v>2.1506000000000001E-2</v>
      </c>
      <c r="DA397" s="265">
        <v>6.3784000000000002E-3</v>
      </c>
      <c r="DB397" s="265">
        <v>0</v>
      </c>
      <c r="DC397" s="265">
        <v>0</v>
      </c>
      <c r="DD397" s="265">
        <v>0</v>
      </c>
      <c r="DE397" s="265">
        <v>0</v>
      </c>
      <c r="DF397" s="265">
        <v>3.9980000000000001E-4</v>
      </c>
      <c r="DG397" s="265">
        <v>4.548E-4</v>
      </c>
      <c r="DH397" s="265">
        <v>1.3261E-2</v>
      </c>
      <c r="DI397" s="265">
        <v>0</v>
      </c>
      <c r="DJ397" s="265">
        <v>0</v>
      </c>
      <c r="DK397" s="265">
        <v>0</v>
      </c>
      <c r="DL397" s="265">
        <v>0</v>
      </c>
      <c r="DM397" s="265">
        <v>7.8560000000000001E-4</v>
      </c>
      <c r="DN397" s="265">
        <v>0</v>
      </c>
      <c r="DO397" s="265">
        <v>0</v>
      </c>
      <c r="DP397" s="265">
        <v>0</v>
      </c>
      <c r="DQ397" s="265">
        <v>0</v>
      </c>
      <c r="DR397" s="265">
        <v>4.5335999999999996E-3</v>
      </c>
      <c r="DS397" s="265">
        <v>2.6028000000000002E-3</v>
      </c>
      <c r="DT397" s="265">
        <v>2.7055999999999998E-3</v>
      </c>
      <c r="DU397" s="265">
        <v>0</v>
      </c>
      <c r="DV397" s="265">
        <v>0</v>
      </c>
      <c r="DW397" s="265">
        <v>0</v>
      </c>
      <c r="DX397" s="265">
        <v>5.1139999999999996E-3</v>
      </c>
      <c r="DY397" s="265">
        <v>6.0610000000000004E-3</v>
      </c>
      <c r="DZ397" s="265">
        <v>0</v>
      </c>
      <c r="EA397" s="265">
        <v>0</v>
      </c>
      <c r="EB397" s="265">
        <v>0</v>
      </c>
      <c r="EC397" s="265">
        <v>0</v>
      </c>
      <c r="ED397" s="265">
        <v>0</v>
      </c>
      <c r="EE397" s="265">
        <v>0</v>
      </c>
      <c r="EF397" s="265">
        <v>3.8847999999999999E-3</v>
      </c>
      <c r="EG397" s="265">
        <v>0</v>
      </c>
      <c r="EH397" s="265">
        <v>0</v>
      </c>
      <c r="EI397" s="265">
        <v>1.0204E-2</v>
      </c>
      <c r="EJ397" s="265">
        <v>6.1853999999999998E-3</v>
      </c>
      <c r="EK397" s="265">
        <v>0</v>
      </c>
      <c r="EL397" s="265">
        <v>0</v>
      </c>
      <c r="EM397" s="265">
        <v>0</v>
      </c>
      <c r="EN397" s="265">
        <v>0</v>
      </c>
      <c r="EO397" s="265">
        <v>9.9746000000000001E-3</v>
      </c>
      <c r="EP397" s="265">
        <v>5.9788000000000003E-3</v>
      </c>
      <c r="EQ397" s="265">
        <v>4.4559999999999999E-4</v>
      </c>
      <c r="ER397" s="265">
        <v>1.0406E-3</v>
      </c>
      <c r="ES397" s="265">
        <v>4.2559999999999999E-4</v>
      </c>
      <c r="ET397" s="265">
        <v>6.0939999999999996E-4</v>
      </c>
      <c r="EU397" s="265">
        <v>5.2479999999999996E-4</v>
      </c>
      <c r="EV397" s="265">
        <v>3.1920000000000001E-4</v>
      </c>
      <c r="EW397" s="265">
        <v>4.462E-4</v>
      </c>
      <c r="EX397" s="265">
        <v>6.0880000000000005E-4</v>
      </c>
      <c r="EY397" s="265">
        <v>5.2999999999999998E-4</v>
      </c>
      <c r="EZ397" s="265">
        <v>6.8852000000000002E-3</v>
      </c>
      <c r="FA397" s="265">
        <v>6.3599999999999996E-4</v>
      </c>
      <c r="FB397" s="265">
        <v>5.9920000000000004E-4</v>
      </c>
      <c r="FC397" s="265">
        <v>5.5579999999999996E-4</v>
      </c>
      <c r="FD397" s="265">
        <v>5.6740000000000002E-4</v>
      </c>
      <c r="FE397" s="265">
        <v>4.3839999999999998E-4</v>
      </c>
      <c r="FF397" s="265">
        <v>6.202E-4</v>
      </c>
      <c r="FG397" s="265">
        <v>6.4119999999999997E-4</v>
      </c>
      <c r="FH397" s="265">
        <v>5.44E-4</v>
      </c>
      <c r="FI397" s="265">
        <v>4.7919999999999999E-4</v>
      </c>
      <c r="FJ397" s="265">
        <v>0</v>
      </c>
      <c r="FK397" s="265">
        <v>0</v>
      </c>
      <c r="FL397" s="265">
        <v>3.1616000000000001E-3</v>
      </c>
      <c r="FM397" s="265">
        <v>3.3268E-3</v>
      </c>
      <c r="FN397" s="265">
        <v>2.6044999999999999E-2</v>
      </c>
      <c r="FO397" s="265">
        <v>5.6000000000000001E-2</v>
      </c>
      <c r="FP397" s="265">
        <v>1.2841E-2</v>
      </c>
      <c r="FQ397" s="265">
        <v>3.4185E-2</v>
      </c>
      <c r="FR397" s="265">
        <v>1.9227000000000001E-2</v>
      </c>
      <c r="FS397" s="265">
        <v>2.1755E-2</v>
      </c>
      <c r="FT397" s="265">
        <v>6.1073000000000002E-2</v>
      </c>
      <c r="FU397" s="265">
        <v>5.2276999999999997E-2</v>
      </c>
      <c r="FV397" s="265">
        <v>3.5879000000000001E-2</v>
      </c>
      <c r="FW397" s="265">
        <v>1.1861E-2</v>
      </c>
      <c r="FX397" s="265">
        <v>4.0544999999999998E-2</v>
      </c>
      <c r="FY397" s="265">
        <v>1.0681E-2</v>
      </c>
      <c r="FZ397" s="265">
        <v>1.1861E-2</v>
      </c>
      <c r="GA397" s="265">
        <v>3.4858E-2</v>
      </c>
      <c r="GB397" s="265">
        <v>2.1177999999999999E-2</v>
      </c>
      <c r="GC397" s="265">
        <v>1.6521000000000001E-2</v>
      </c>
      <c r="GD397" s="265">
        <v>5.7404999999999998E-2</v>
      </c>
      <c r="GE397" s="265">
        <v>2.8614000000000001E-2</v>
      </c>
      <c r="GF397" s="265">
        <v>3.5470000000000002E-2</v>
      </c>
      <c r="GG397" s="265">
        <v>2.1713E-2</v>
      </c>
      <c r="GH397" s="265">
        <v>2.0065E-2</v>
      </c>
      <c r="GI397" s="265">
        <v>1.7283E-2</v>
      </c>
      <c r="GJ397" s="265">
        <v>4.9397000000000003E-2</v>
      </c>
      <c r="GK397" s="265">
        <v>5.2087000000000001E-2</v>
      </c>
      <c r="GL397" s="265">
        <v>2.9148E-2</v>
      </c>
      <c r="GM397" s="265">
        <v>4.3625999999999998E-2</v>
      </c>
      <c r="GN397" s="265">
        <v>3.1782999999999999E-2</v>
      </c>
      <c r="GO397" s="265">
        <v>6.1935999999999998E-2</v>
      </c>
      <c r="GP397" s="265">
        <v>3.6450000000000003E-2</v>
      </c>
      <c r="GQ397" s="265">
        <v>3.7844000000000003E-2</v>
      </c>
      <c r="GR397" s="265">
        <v>4.2810000000000001E-2</v>
      </c>
      <c r="GS397" s="265">
        <v>3.9044000000000002E-2</v>
      </c>
      <c r="GT397" s="265">
        <v>3.7345999999999997E-2</v>
      </c>
      <c r="GU397" s="265">
        <v>3.7330000000000002E-2</v>
      </c>
      <c r="GV397" s="265">
        <v>3.7575999999999998E-2</v>
      </c>
      <c r="GW397" s="265">
        <v>2.6446999999999998E-2</v>
      </c>
      <c r="GX397" s="265">
        <v>4.7204999999999997E-2</v>
      </c>
      <c r="GY397" s="265">
        <v>1.1964000000000001E-2</v>
      </c>
      <c r="GZ397" s="265">
        <v>8.8333999999999999E-3</v>
      </c>
      <c r="HA397" s="265">
        <v>4.7670999999999998E-2</v>
      </c>
      <c r="HB397" s="265">
        <v>5.0660999999999998E-2</v>
      </c>
      <c r="HC397" s="265">
        <v>5.1057999999999999E-2</v>
      </c>
      <c r="HD397" s="265">
        <v>3.3016999999999998E-2</v>
      </c>
      <c r="HE397" s="265">
        <v>4.7550000000000002E-2</v>
      </c>
      <c r="HF397" s="265">
        <v>2.2785E-2</v>
      </c>
      <c r="HG397" s="265">
        <v>4.7696000000000002E-2</v>
      </c>
      <c r="HH397" s="265">
        <v>4.7349000000000002E-2</v>
      </c>
      <c r="HI397" s="265">
        <v>4.7383000000000002E-2</v>
      </c>
      <c r="HJ397" s="265">
        <v>3.5575000000000002E-2</v>
      </c>
      <c r="HK397" s="265">
        <v>6.3511999999999999E-2</v>
      </c>
      <c r="HL397" s="265">
        <v>5.4567999999999998E-2</v>
      </c>
      <c r="HM397" s="265">
        <v>3.8592000000000001E-2</v>
      </c>
      <c r="HN397" s="265">
        <v>3.9933000000000003E-2</v>
      </c>
      <c r="HO397" s="265">
        <v>3.9850999999999998E-2</v>
      </c>
      <c r="HP397" s="265">
        <v>4.1546E-2</v>
      </c>
      <c r="HQ397" s="265">
        <v>0</v>
      </c>
      <c r="HR397" s="265">
        <v>2.6693000000000001E-2</v>
      </c>
      <c r="HS397" s="265">
        <v>2.6409999999999999E-2</v>
      </c>
      <c r="HT397" s="265">
        <v>3.4474999999999999E-2</v>
      </c>
      <c r="HU397" s="265">
        <v>2.6495000000000001E-2</v>
      </c>
      <c r="HV397" s="265">
        <v>3.5347000000000003E-2</v>
      </c>
      <c r="HW397" s="265">
        <v>1.7350000000000001E-2</v>
      </c>
      <c r="HX397" s="265">
        <v>2.0905E-2</v>
      </c>
      <c r="HY397" s="265">
        <v>0</v>
      </c>
      <c r="HZ397" s="265">
        <v>3.5700999999999997E-2</v>
      </c>
      <c r="IA397" s="265">
        <v>3.5742000000000003E-2</v>
      </c>
      <c r="IB397" s="265">
        <v>3.7400000000000003E-2</v>
      </c>
      <c r="IC397" s="265">
        <v>3.6346999999999997E-2</v>
      </c>
      <c r="ID397" s="265">
        <v>3.7456999999999997E-2</v>
      </c>
      <c r="IE397" s="265">
        <v>3.3577000000000003E-2</v>
      </c>
      <c r="IF397" s="265">
        <v>4.4727000000000003E-2</v>
      </c>
      <c r="IG397" s="265">
        <v>4.1815999999999999E-2</v>
      </c>
      <c r="IH397" s="265">
        <v>4.7493E-2</v>
      </c>
      <c r="II397" s="265">
        <v>2.5246999999999999E-2</v>
      </c>
      <c r="IJ397" s="265">
        <v>1.6782999999999999E-2</v>
      </c>
      <c r="IK397" s="265">
        <v>1.7149999999999999E-2</v>
      </c>
      <c r="IL397" s="265">
        <v>4.1521000000000002E-2</v>
      </c>
      <c r="IM397" s="265">
        <v>2.8708999999999998E-2</v>
      </c>
      <c r="IN397" s="265">
        <v>2.1453E-2</v>
      </c>
      <c r="IO397" s="265">
        <v>3.4480000000000001E-3</v>
      </c>
      <c r="IP397" s="265">
        <v>4.3973999999999999E-2</v>
      </c>
      <c r="IQ397" s="265">
        <v>3.6908000000000003E-2</v>
      </c>
      <c r="IR397" s="265">
        <v>1.9297000000000002E-2</v>
      </c>
      <c r="IS397" s="265">
        <v>5.1410999999999998E-2</v>
      </c>
      <c r="IT397" s="265">
        <v>1.7769E-2</v>
      </c>
      <c r="IU397" s="265">
        <v>4.0495999999999997E-2</v>
      </c>
      <c r="IV397" s="265">
        <v>5.8406E-2</v>
      </c>
      <c r="IW397" s="265">
        <v>2.9121000000000001E-2</v>
      </c>
      <c r="IX397" s="265">
        <v>5.1624000000000003E-2</v>
      </c>
      <c r="IY397" s="265">
        <v>2.4188000000000001E-2</v>
      </c>
      <c r="IZ397" s="265">
        <v>2.4353E-2</v>
      </c>
      <c r="JA397" s="265">
        <v>2.4590000000000001E-2</v>
      </c>
      <c r="JB397" s="265">
        <v>2.3751000000000001E-2</v>
      </c>
      <c r="JC397" s="265">
        <v>2.7244999999999998E-2</v>
      </c>
      <c r="JD397" s="265">
        <v>2.7512999999999999E-2</v>
      </c>
      <c r="JE397" s="265">
        <v>4.6725999999999997E-2</v>
      </c>
      <c r="JF397" s="265">
        <v>1.3002E-2</v>
      </c>
      <c r="JG397" s="265">
        <v>3.6717E-2</v>
      </c>
      <c r="JH397" s="265">
        <v>2.7522999999999999E-2</v>
      </c>
      <c r="JI397" s="265">
        <v>2.4912E-2</v>
      </c>
      <c r="JJ397" s="265">
        <v>2.6054999999999998E-2</v>
      </c>
      <c r="JK397" s="265">
        <v>3.4007999999999997E-2</v>
      </c>
      <c r="JL397" s="265">
        <v>3.4943000000000002E-2</v>
      </c>
      <c r="JM397" s="265">
        <v>6.0389999999999999E-2</v>
      </c>
      <c r="JN397" s="265">
        <v>3.5839999999999997E-2</v>
      </c>
      <c r="JO397" s="265">
        <v>3.7013999999999998E-2</v>
      </c>
      <c r="JP397" s="265">
        <v>1.0914E-2</v>
      </c>
      <c r="JQ397" s="265">
        <v>3.6757999999999999E-2</v>
      </c>
      <c r="JR397" s="265">
        <v>2.4046000000000001E-2</v>
      </c>
      <c r="JS397" s="265">
        <v>2.1172E-2</v>
      </c>
      <c r="JT397" s="265">
        <v>8.6686000000000003E-3</v>
      </c>
      <c r="JU397" s="265">
        <v>2.6433000000000002E-2</v>
      </c>
      <c r="JV397" s="265">
        <v>2.4225E-2</v>
      </c>
      <c r="JW397" s="265">
        <v>3.857E-2</v>
      </c>
      <c r="JX397" s="265">
        <v>3.6802000000000001E-2</v>
      </c>
      <c r="JY397" s="265">
        <v>3.5305000000000003E-2</v>
      </c>
      <c r="JZ397" s="265">
        <v>2.5756999999999999E-2</v>
      </c>
      <c r="KA397" s="265">
        <v>5.3143000000000003E-2</v>
      </c>
      <c r="KB397" s="265">
        <v>7.7768000000000004E-2</v>
      </c>
      <c r="KC397" s="265">
        <v>1.1568E-2</v>
      </c>
      <c r="KD397" s="265">
        <v>8.6654000000000002E-3</v>
      </c>
      <c r="KE397" s="265">
        <v>9.9591999999999997E-3</v>
      </c>
      <c r="KF397" s="265">
        <v>1.0770999999999999E-2</v>
      </c>
      <c r="KG397" s="265">
        <v>9.7363999999999992E-3</v>
      </c>
      <c r="KH397" s="265">
        <v>6.0913000000000002E-2</v>
      </c>
      <c r="KI397" s="265">
        <v>2.5722999999999999E-2</v>
      </c>
      <c r="KJ397" s="265">
        <v>2.5082E-2</v>
      </c>
      <c r="KK397" s="265">
        <v>6.6794000000000006E-2</v>
      </c>
      <c r="KL397" s="265">
        <v>5.2205000000000001E-2</v>
      </c>
      <c r="KM397" s="265">
        <v>0.79600000000000004</v>
      </c>
      <c r="KN397" s="265">
        <v>0.72111000000000003</v>
      </c>
      <c r="KO397" s="265">
        <v>0.63880000000000003</v>
      </c>
      <c r="KP397" s="265">
        <v>4.5991734189781792E-3</v>
      </c>
      <c r="KQ397" s="265">
        <v>0.50366999999999995</v>
      </c>
      <c r="KR397" s="265">
        <v>0.45701000000000003</v>
      </c>
      <c r="KS397" s="265">
        <v>0.42058000000000001</v>
      </c>
      <c r="KT397" s="265">
        <v>0.78894365004943079</v>
      </c>
      <c r="KU397" s="265">
        <v>0.95694000000000001</v>
      </c>
      <c r="KV397" s="265">
        <v>0.97533000000000003</v>
      </c>
      <c r="KW397" s="265">
        <v>0.98084000000000005</v>
      </c>
      <c r="KX397" s="265">
        <v>0.98773999999999995</v>
      </c>
      <c r="KY397" s="265">
        <v>0.99663999999999997</v>
      </c>
      <c r="KZ397" s="265">
        <v>0.99050000000000005</v>
      </c>
      <c r="LA397" s="265">
        <v>0.92845</v>
      </c>
      <c r="LB397" s="265">
        <v>0.83672999999999997</v>
      </c>
      <c r="LC397" s="265">
        <v>1</v>
      </c>
      <c r="LD397" s="265">
        <v>0</v>
      </c>
      <c r="LE397" s="265">
        <v>0</v>
      </c>
      <c r="LF397" s="265">
        <v>0</v>
      </c>
      <c r="LG397" s="265">
        <v>0</v>
      </c>
      <c r="LH397" s="431">
        <v>1.6140513253048994E-5</v>
      </c>
      <c r="LI397" s="431">
        <v>0</v>
      </c>
      <c r="LJ397" s="431">
        <v>0</v>
      </c>
      <c r="LK397" s="431">
        <v>0</v>
      </c>
      <c r="LL397" s="431">
        <v>0</v>
      </c>
      <c r="LM397" s="431">
        <v>1.6646734366076998E-5</v>
      </c>
      <c r="LN397" s="431">
        <v>0</v>
      </c>
      <c r="LO397" s="431">
        <v>0</v>
      </c>
      <c r="LP397" s="431">
        <v>0</v>
      </c>
      <c r="LQ397" s="431">
        <v>0</v>
      </c>
      <c r="LR397" s="431">
        <v>1.0106646186613943E-5</v>
      </c>
      <c r="LS397" s="431">
        <v>0</v>
      </c>
      <c r="LT397" s="431">
        <v>3.5973342164652422E-5</v>
      </c>
      <c r="LU397" s="431">
        <v>0</v>
      </c>
      <c r="LV397" s="431">
        <v>0</v>
      </c>
      <c r="LW397" s="431">
        <v>0</v>
      </c>
      <c r="LX397" s="431">
        <v>8.5784931798116304E-6</v>
      </c>
      <c r="LY397" s="431">
        <v>0</v>
      </c>
      <c r="LZ397" s="431">
        <v>2.3577224055770785E-5</v>
      </c>
      <c r="MA397" s="431">
        <v>0</v>
      </c>
      <c r="MB397" s="431">
        <v>8.9364857558393851E-6</v>
      </c>
      <c r="MC397" s="431">
        <v>0</v>
      </c>
      <c r="MD397" s="431">
        <v>0</v>
      </c>
      <c r="ME397" s="431">
        <v>3.3964253816520795E-5</v>
      </c>
      <c r="MF397" s="431">
        <v>1.6291367501253262E-5</v>
      </c>
      <c r="MG397" s="431">
        <v>0</v>
      </c>
      <c r="MH397" s="266"/>
      <c r="MI397" s="266"/>
      <c r="MJ397" s="266"/>
      <c r="MK397" s="266"/>
      <c r="ML397" s="266"/>
      <c r="MM397" s="266"/>
      <c r="MN397" s="266"/>
      <c r="MO397" s="266"/>
      <c r="MP397" s="266"/>
      <c r="MQ397" s="266"/>
      <c r="MR397" s="266"/>
      <c r="MS397" s="266"/>
      <c r="MT397" s="266"/>
      <c r="MU397" s="266"/>
      <c r="MV397" s="266"/>
      <c r="MW397" s="266"/>
      <c r="MX397" s="266"/>
      <c r="MY397" s="266"/>
      <c r="MZ397" s="266"/>
      <c r="NA397" s="266"/>
      <c r="NB397" s="266"/>
      <c r="NC397" s="266"/>
      <c r="ND397" s="266"/>
      <c r="NE397" s="266"/>
      <c r="NF397" s="266"/>
      <c r="NG397" s="266"/>
      <c r="NH397" s="266"/>
      <c r="NI397" s="266"/>
      <c r="NJ397" s="266"/>
      <c r="NK397" s="266"/>
      <c r="NL397" s="266"/>
      <c r="NM397" s="266"/>
      <c r="NN397" s="266"/>
      <c r="NO397" s="266"/>
      <c r="NP397" s="266"/>
      <c r="NQ397" s="266"/>
      <c r="NR397" s="266"/>
      <c r="NS397" s="266"/>
      <c r="NT397" s="266"/>
      <c r="NU397" s="266"/>
      <c r="NV397" s="266"/>
      <c r="NW397" s="266"/>
      <c r="NX397" s="266"/>
      <c r="NY397" s="266"/>
      <c r="NZ397" s="266"/>
      <c r="OA397" s="266"/>
      <c r="OB397" s="266"/>
      <c r="OC397" s="266"/>
      <c r="OD397" s="266"/>
      <c r="OE397" s="266"/>
      <c r="OF397" s="266"/>
      <c r="OG397" s="266"/>
      <c r="OH397" s="266"/>
      <c r="OI397" s="266"/>
      <c r="OJ397" s="266"/>
      <c r="OK397" s="266"/>
      <c r="OL397" s="266"/>
      <c r="OM397" s="266"/>
      <c r="ON397" s="267"/>
    </row>
    <row r="398" spans="1:404">
      <c r="A398" s="261">
        <v>773</v>
      </c>
      <c r="B398" s="265">
        <v>1.2730999999999999E-2</v>
      </c>
      <c r="C398" s="265">
        <v>1.0234E-2</v>
      </c>
      <c r="D398" s="265">
        <v>9.4190000000000003E-3</v>
      </c>
      <c r="E398" s="265">
        <v>9.2473999999999994E-3</v>
      </c>
      <c r="F398" s="265">
        <v>1.2316000000000001E-2</v>
      </c>
      <c r="G398" s="265">
        <v>8.8318000000000008E-3</v>
      </c>
      <c r="H398" s="265">
        <v>2.4060000000000002E-2</v>
      </c>
      <c r="I398" s="265">
        <v>5.0498000000000001E-2</v>
      </c>
      <c r="J398" s="265">
        <v>4.5124999999999998E-2</v>
      </c>
      <c r="K398" s="265">
        <v>1.8996E-3</v>
      </c>
      <c r="L398" s="265">
        <v>1.867E-3</v>
      </c>
      <c r="M398" s="265">
        <v>1.751E-3</v>
      </c>
      <c r="N398" s="265">
        <v>0</v>
      </c>
      <c r="O398" s="265">
        <v>0.11473999999999999</v>
      </c>
      <c r="P398" s="265">
        <v>1.0562E-2</v>
      </c>
      <c r="Q398" s="265">
        <v>7.0150000000000004E-3</v>
      </c>
      <c r="R398" s="265">
        <v>1.5869000000000001E-2</v>
      </c>
      <c r="S398" s="265">
        <v>7.4328000000000005E-2</v>
      </c>
      <c r="T398" s="265">
        <v>4.6981000000000002E-2</v>
      </c>
      <c r="U398" s="265">
        <v>5.5614999999999998E-2</v>
      </c>
      <c r="V398" s="265">
        <v>2.2374999999999999E-2</v>
      </c>
      <c r="W398" s="265">
        <v>2.2697999999999999E-2</v>
      </c>
      <c r="X398" s="265">
        <v>6.4760000000000002E-4</v>
      </c>
      <c r="Y398" s="265">
        <v>7.6968000000000002E-3</v>
      </c>
      <c r="Z398" s="265">
        <v>0</v>
      </c>
      <c r="AA398" s="265">
        <v>1.6417999999999999E-2</v>
      </c>
      <c r="AB398" s="265">
        <v>2.4099999999999998E-3</v>
      </c>
      <c r="AC398" s="265">
        <v>6.9266999999999995E-2</v>
      </c>
      <c r="AD398" s="265">
        <v>3.2232999999999998E-2</v>
      </c>
      <c r="AE398" s="265">
        <v>0</v>
      </c>
      <c r="AF398" s="265">
        <v>0</v>
      </c>
      <c r="AG398" s="265">
        <v>5.2567999999999997E-2</v>
      </c>
      <c r="AH398" s="265">
        <v>0</v>
      </c>
      <c r="AI398" s="265">
        <v>1.1006E-3</v>
      </c>
      <c r="AJ398" s="265">
        <v>0</v>
      </c>
      <c r="AK398" s="265">
        <v>0</v>
      </c>
      <c r="AL398" s="265">
        <v>2.0571999999999999E-3</v>
      </c>
      <c r="AM398" s="265">
        <v>0</v>
      </c>
      <c r="AN398" s="265">
        <v>1.1482E-3</v>
      </c>
      <c r="AO398" s="265">
        <v>7.3499999999999998E-4</v>
      </c>
      <c r="AP398" s="265">
        <v>0</v>
      </c>
      <c r="AQ398" s="265">
        <v>0</v>
      </c>
      <c r="AR398" s="265">
        <v>2.3456000000000002E-3</v>
      </c>
      <c r="AS398" s="265">
        <v>0</v>
      </c>
      <c r="AT398" s="265">
        <v>1.2637000000000001E-2</v>
      </c>
      <c r="AU398" s="265">
        <v>7.2350000000000001E-3</v>
      </c>
      <c r="AV398" s="265">
        <v>3.8141999999999998E-3</v>
      </c>
      <c r="AW398" s="265">
        <v>0</v>
      </c>
      <c r="AX398" s="265">
        <v>0</v>
      </c>
      <c r="AY398" s="265">
        <v>0</v>
      </c>
      <c r="AZ398" s="265">
        <v>0</v>
      </c>
      <c r="BA398" s="265">
        <v>3.4827999999999999E-3</v>
      </c>
      <c r="BB398" s="265">
        <v>3.4827999999999999E-3</v>
      </c>
      <c r="BC398" s="265">
        <v>3.4803999999999998E-3</v>
      </c>
      <c r="BD398" s="265">
        <v>3.4827999999999999E-3</v>
      </c>
      <c r="BE398" s="265">
        <v>3.0766999999999999E-2</v>
      </c>
      <c r="BF398" s="265">
        <v>8.3469000000000002E-2</v>
      </c>
      <c r="BG398" s="265">
        <v>0.14335000000000001</v>
      </c>
      <c r="BH398" s="265">
        <v>9.7108E-2</v>
      </c>
      <c r="BI398" s="265">
        <v>0.24722</v>
      </c>
      <c r="BJ398" s="265">
        <v>0.29544999999999999</v>
      </c>
      <c r="BK398" s="265">
        <v>9.0909000000000004E-2</v>
      </c>
      <c r="BL398" s="265">
        <v>0.29063</v>
      </c>
      <c r="BM398" s="265">
        <v>8.7804999999999994E-2</v>
      </c>
      <c r="BN398" s="265">
        <v>0.34405999999999998</v>
      </c>
      <c r="BO398" s="265">
        <v>0.17429</v>
      </c>
      <c r="BP398" s="265">
        <v>4.7909E-2</v>
      </c>
      <c r="BQ398" s="265">
        <v>0.12834999999999999</v>
      </c>
      <c r="BR398" s="265">
        <v>0.20705000000000001</v>
      </c>
      <c r="BS398" s="265">
        <v>0.15318000000000001</v>
      </c>
      <c r="BT398" s="265">
        <v>0.29693999999999998</v>
      </c>
      <c r="BU398" s="265">
        <v>8.5775000000000004E-2</v>
      </c>
      <c r="BV398" s="265">
        <v>0</v>
      </c>
      <c r="BW398" s="265">
        <v>0.11466999999999999</v>
      </c>
      <c r="BX398" s="265">
        <v>0</v>
      </c>
      <c r="BY398" s="265">
        <v>0.99858999999999998</v>
      </c>
      <c r="BZ398" s="265">
        <v>0.99307999999999996</v>
      </c>
      <c r="CA398" s="265">
        <v>0.94599999999999995</v>
      </c>
      <c r="CB398" s="265">
        <v>0.9899</v>
      </c>
      <c r="CC398" s="265">
        <v>0.85067999999999999</v>
      </c>
      <c r="CD398" s="265">
        <v>0.98946000000000001</v>
      </c>
      <c r="CE398" s="265">
        <v>0.96819</v>
      </c>
      <c r="CF398" s="265">
        <v>0.99226999999999999</v>
      </c>
      <c r="CG398" s="265">
        <v>0.91178999999999999</v>
      </c>
      <c r="CH398" s="265">
        <v>0.97943000000000002</v>
      </c>
      <c r="CI398" s="265">
        <v>0.98604000000000003</v>
      </c>
      <c r="CJ398" s="265">
        <v>0.98418000000000005</v>
      </c>
      <c r="CK398" s="265">
        <v>0.9829</v>
      </c>
      <c r="CL398" s="265">
        <v>0.98167000000000004</v>
      </c>
      <c r="CM398" s="265">
        <v>1.2135E-2</v>
      </c>
      <c r="CN398" s="265">
        <v>0</v>
      </c>
      <c r="CO398" s="265">
        <v>1.1613E-2</v>
      </c>
      <c r="CP398" s="265">
        <v>7.3432000000000002E-3</v>
      </c>
      <c r="CQ398" s="265">
        <v>8.6929999999999993E-3</v>
      </c>
      <c r="CR398" s="265">
        <v>0</v>
      </c>
      <c r="CS398" s="265">
        <v>0</v>
      </c>
      <c r="CT398" s="265">
        <v>4.1235999999999998E-3</v>
      </c>
      <c r="CU398" s="265">
        <v>0</v>
      </c>
      <c r="CV398" s="265">
        <v>1.2532E-2</v>
      </c>
      <c r="CW398" s="265">
        <v>1.0101000000000001E-2</v>
      </c>
      <c r="CX398" s="265">
        <v>0</v>
      </c>
      <c r="CY398" s="265">
        <v>1.0309E-2</v>
      </c>
      <c r="CZ398" s="265">
        <v>2.1139000000000002E-2</v>
      </c>
      <c r="DA398" s="265">
        <v>6.1016000000000004E-3</v>
      </c>
      <c r="DB398" s="265">
        <v>0</v>
      </c>
      <c r="DC398" s="265">
        <v>0</v>
      </c>
      <c r="DD398" s="265">
        <v>0</v>
      </c>
      <c r="DE398" s="265">
        <v>0</v>
      </c>
      <c r="DF398" s="265">
        <v>3.3720000000000001E-4</v>
      </c>
      <c r="DG398" s="265">
        <v>4.1219999999999999E-4</v>
      </c>
      <c r="DH398" s="265">
        <v>1.3140000000000001E-2</v>
      </c>
      <c r="DI398" s="265">
        <v>0</v>
      </c>
      <c r="DJ398" s="265">
        <v>0</v>
      </c>
      <c r="DK398" s="265">
        <v>0</v>
      </c>
      <c r="DL398" s="265">
        <v>0</v>
      </c>
      <c r="DM398" s="265">
        <v>7.3039999999999997E-4</v>
      </c>
      <c r="DN398" s="265">
        <v>0</v>
      </c>
      <c r="DO398" s="265">
        <v>0</v>
      </c>
      <c r="DP398" s="265">
        <v>0</v>
      </c>
      <c r="DQ398" s="265">
        <v>0</v>
      </c>
      <c r="DR398" s="265">
        <v>4.9493999999999996E-3</v>
      </c>
      <c r="DS398" s="265">
        <v>2.5982000000000002E-3</v>
      </c>
      <c r="DT398" s="265">
        <v>2.9933999999999998E-3</v>
      </c>
      <c r="DU398" s="265">
        <v>0</v>
      </c>
      <c r="DV398" s="265">
        <v>0</v>
      </c>
      <c r="DW398" s="265">
        <v>0</v>
      </c>
      <c r="DX398" s="265">
        <v>5.4209999999999996E-3</v>
      </c>
      <c r="DY398" s="265">
        <v>6.0610000000000004E-3</v>
      </c>
      <c r="DZ398" s="265">
        <v>0</v>
      </c>
      <c r="EA398" s="265">
        <v>0</v>
      </c>
      <c r="EB398" s="265">
        <v>0</v>
      </c>
      <c r="EC398" s="265">
        <v>0</v>
      </c>
      <c r="ED398" s="265">
        <v>0</v>
      </c>
      <c r="EE398" s="265">
        <v>0</v>
      </c>
      <c r="EF398" s="265">
        <v>4.1241999999999997E-3</v>
      </c>
      <c r="EG398" s="265">
        <v>0</v>
      </c>
      <c r="EH398" s="265">
        <v>0</v>
      </c>
      <c r="EI398" s="265">
        <v>1.0204E-2</v>
      </c>
      <c r="EJ398" s="265">
        <v>4.1235999999999998E-3</v>
      </c>
      <c r="EK398" s="265">
        <v>0</v>
      </c>
      <c r="EL398" s="265">
        <v>0</v>
      </c>
      <c r="EM398" s="265">
        <v>0</v>
      </c>
      <c r="EN398" s="265">
        <v>0</v>
      </c>
      <c r="EO398" s="265">
        <v>9.7444000000000003E-3</v>
      </c>
      <c r="EP398" s="265">
        <v>5.6902000000000003E-3</v>
      </c>
      <c r="EQ398" s="265">
        <v>4.4739999999999998E-4</v>
      </c>
      <c r="ER398" s="265">
        <v>1.0474E-3</v>
      </c>
      <c r="ES398" s="265">
        <v>4.0539999999999999E-4</v>
      </c>
      <c r="ET398" s="265">
        <v>6.556E-4</v>
      </c>
      <c r="EU398" s="265">
        <v>4.7919999999999999E-4</v>
      </c>
      <c r="EV398" s="265">
        <v>3.6979999999999999E-4</v>
      </c>
      <c r="EW398" s="265">
        <v>4.0779999999999999E-4</v>
      </c>
      <c r="EX398" s="265">
        <v>6.4119999999999997E-4</v>
      </c>
      <c r="EY398" s="265">
        <v>4.9700000000000005E-4</v>
      </c>
      <c r="EZ398" s="265">
        <v>6.7698000000000003E-3</v>
      </c>
      <c r="FA398" s="265">
        <v>6.2799999999999998E-4</v>
      </c>
      <c r="FB398" s="265">
        <v>5.9179999999999996E-4</v>
      </c>
      <c r="FC398" s="265">
        <v>5.7019999999999998E-4</v>
      </c>
      <c r="FD398" s="265">
        <v>5.6459999999999995E-4</v>
      </c>
      <c r="FE398" s="265">
        <v>4.1560000000000002E-4</v>
      </c>
      <c r="FF398" s="265">
        <v>6.4880000000000005E-4</v>
      </c>
      <c r="FG398" s="265">
        <v>5.9480000000000004E-4</v>
      </c>
      <c r="FH398" s="265">
        <v>5.4299999999999997E-4</v>
      </c>
      <c r="FI398" s="265">
        <v>4.7179999999999998E-4</v>
      </c>
      <c r="FJ398" s="265">
        <v>0</v>
      </c>
      <c r="FK398" s="265">
        <v>0</v>
      </c>
      <c r="FL398" s="265">
        <v>3.0834E-3</v>
      </c>
      <c r="FM398" s="265">
        <v>3.2041999999999999E-3</v>
      </c>
      <c r="FN398" s="265">
        <v>2.5231E-2</v>
      </c>
      <c r="FO398" s="265">
        <v>5.3999999999999999E-2</v>
      </c>
      <c r="FP398" s="265">
        <v>1.2841E-2</v>
      </c>
      <c r="FQ398" s="265">
        <v>3.3083000000000001E-2</v>
      </c>
      <c r="FR398" s="265">
        <v>1.8610000000000002E-2</v>
      </c>
      <c r="FS398" s="265">
        <v>2.1399999999999999E-2</v>
      </c>
      <c r="FT398" s="265">
        <v>5.9285999999999998E-2</v>
      </c>
      <c r="FU398" s="265">
        <v>5.0545E-2</v>
      </c>
      <c r="FV398" s="265">
        <v>3.5477000000000002E-2</v>
      </c>
      <c r="FW398" s="265">
        <v>1.1582E-2</v>
      </c>
      <c r="FX398" s="265">
        <v>3.9418000000000002E-2</v>
      </c>
      <c r="FY398" s="265">
        <v>1.0413E-2</v>
      </c>
      <c r="FZ398" s="265">
        <v>1.1582E-2</v>
      </c>
      <c r="GA398" s="265">
        <v>3.3812000000000002E-2</v>
      </c>
      <c r="GB398" s="265">
        <v>2.0693E-2</v>
      </c>
      <c r="GC398" s="265">
        <v>1.6043999999999999E-2</v>
      </c>
      <c r="GD398" s="265">
        <v>5.5726999999999999E-2</v>
      </c>
      <c r="GE398" s="265">
        <v>2.7869999999999999E-2</v>
      </c>
      <c r="GF398" s="265">
        <v>3.2402E-2</v>
      </c>
      <c r="GG398" s="265">
        <v>1.9799000000000001E-2</v>
      </c>
      <c r="GH398" s="265">
        <v>1.8376E-2</v>
      </c>
      <c r="GI398" s="265">
        <v>1.5864E-2</v>
      </c>
      <c r="GJ398" s="265">
        <v>4.7835999999999997E-2</v>
      </c>
      <c r="GK398" s="265">
        <v>5.0453999999999999E-2</v>
      </c>
      <c r="GL398" s="265">
        <v>2.8367E-2</v>
      </c>
      <c r="GM398" s="265">
        <v>4.2315999999999999E-2</v>
      </c>
      <c r="GN398" s="265">
        <v>3.0987000000000001E-2</v>
      </c>
      <c r="GO398" s="265">
        <v>6.1364000000000002E-2</v>
      </c>
      <c r="GP398" s="265">
        <v>3.5394000000000002E-2</v>
      </c>
      <c r="GQ398" s="265">
        <v>3.6865000000000002E-2</v>
      </c>
      <c r="GR398" s="265">
        <v>4.2213000000000001E-2</v>
      </c>
      <c r="GS398" s="265">
        <v>3.7879000000000003E-2</v>
      </c>
      <c r="GT398" s="265">
        <v>3.6364E-2</v>
      </c>
      <c r="GU398" s="265">
        <v>3.6240000000000001E-2</v>
      </c>
      <c r="GV398" s="265">
        <v>3.6665999999999997E-2</v>
      </c>
      <c r="GW398" s="265">
        <v>2.5652999999999999E-2</v>
      </c>
      <c r="GX398" s="265">
        <v>4.5835000000000001E-2</v>
      </c>
      <c r="GY398" s="265">
        <v>1.1738E-2</v>
      </c>
      <c r="GZ398" s="265">
        <v>8.6236000000000004E-3</v>
      </c>
      <c r="HA398" s="265">
        <v>4.6405000000000002E-2</v>
      </c>
      <c r="HB398" s="265">
        <v>5.0258999999999998E-2</v>
      </c>
      <c r="HC398" s="265">
        <v>5.0991000000000002E-2</v>
      </c>
      <c r="HD398" s="265">
        <v>3.2938000000000002E-2</v>
      </c>
      <c r="HE398" s="265">
        <v>4.6144999999999999E-2</v>
      </c>
      <c r="HF398" s="265">
        <v>2.2192E-2</v>
      </c>
      <c r="HG398" s="265">
        <v>4.6266000000000002E-2</v>
      </c>
      <c r="HH398" s="265">
        <v>4.5924E-2</v>
      </c>
      <c r="HI398" s="265">
        <v>4.5978999999999999E-2</v>
      </c>
      <c r="HJ398" s="265">
        <v>3.524E-2</v>
      </c>
      <c r="HK398" s="265">
        <v>6.1594999999999997E-2</v>
      </c>
      <c r="HL398" s="265">
        <v>5.3269999999999998E-2</v>
      </c>
      <c r="HM398" s="265">
        <v>3.7567999999999997E-2</v>
      </c>
      <c r="HN398" s="265">
        <v>3.9014E-2</v>
      </c>
      <c r="HO398" s="265">
        <v>3.9017000000000003E-2</v>
      </c>
      <c r="HP398" s="265">
        <v>4.0578999999999997E-2</v>
      </c>
      <c r="HQ398" s="265">
        <v>0</v>
      </c>
      <c r="HR398" s="265">
        <v>2.6231000000000001E-2</v>
      </c>
      <c r="HS398" s="265">
        <v>2.4169E-2</v>
      </c>
      <c r="HT398" s="265">
        <v>3.4686000000000002E-2</v>
      </c>
      <c r="HU398" s="265">
        <v>2.4285000000000001E-2</v>
      </c>
      <c r="HV398" s="265">
        <v>3.4317E-2</v>
      </c>
      <c r="HW398" s="265">
        <v>1.7135000000000001E-2</v>
      </c>
      <c r="HX398" s="265">
        <v>1.9456000000000001E-2</v>
      </c>
      <c r="HY398" s="265">
        <v>0</v>
      </c>
      <c r="HZ398" s="265">
        <v>3.5034000000000003E-2</v>
      </c>
      <c r="IA398" s="265">
        <v>3.4872E-2</v>
      </c>
      <c r="IB398" s="265">
        <v>3.6509E-2</v>
      </c>
      <c r="IC398" s="265">
        <v>3.5397999999999999E-2</v>
      </c>
      <c r="ID398" s="265">
        <v>3.6561999999999997E-2</v>
      </c>
      <c r="IE398" s="265">
        <v>3.2849999999999997E-2</v>
      </c>
      <c r="IF398" s="265">
        <v>4.4561999999999997E-2</v>
      </c>
      <c r="IG398" s="265">
        <v>4.0665E-2</v>
      </c>
      <c r="IH398" s="265">
        <v>4.6110999999999999E-2</v>
      </c>
      <c r="II398" s="265">
        <v>2.4563000000000001E-2</v>
      </c>
      <c r="IJ398" s="265">
        <v>1.5674E-2</v>
      </c>
      <c r="IK398" s="265">
        <v>1.6417999999999999E-2</v>
      </c>
      <c r="IL398" s="265">
        <v>4.0350999999999998E-2</v>
      </c>
      <c r="IM398" s="265">
        <v>2.7942000000000002E-2</v>
      </c>
      <c r="IN398" s="265">
        <v>1.9727999999999999E-2</v>
      </c>
      <c r="IO398" s="265">
        <v>3.4480000000000001E-3</v>
      </c>
      <c r="IP398" s="265">
        <v>4.2504E-2</v>
      </c>
      <c r="IQ398" s="265">
        <v>3.5909999999999997E-2</v>
      </c>
      <c r="IR398" s="265">
        <v>1.8960999999999999E-2</v>
      </c>
      <c r="IS398" s="265">
        <v>5.0037999999999999E-2</v>
      </c>
      <c r="IT398" s="265">
        <v>1.7231E-2</v>
      </c>
      <c r="IU398" s="265">
        <v>3.9391000000000002E-2</v>
      </c>
      <c r="IV398" s="265">
        <v>5.6651E-2</v>
      </c>
      <c r="IW398" s="265">
        <v>2.8315E-2</v>
      </c>
      <c r="IX398" s="265">
        <v>5.1442000000000002E-2</v>
      </c>
      <c r="IY398" s="265">
        <v>2.3595999999999999E-2</v>
      </c>
      <c r="IZ398" s="265">
        <v>2.3782999999999999E-2</v>
      </c>
      <c r="JA398" s="265">
        <v>2.4011000000000001E-2</v>
      </c>
      <c r="JB398" s="265">
        <v>2.3203000000000001E-2</v>
      </c>
      <c r="JC398" s="265">
        <v>2.6814000000000001E-2</v>
      </c>
      <c r="JD398" s="265">
        <v>2.6801999999999999E-2</v>
      </c>
      <c r="JE398" s="265">
        <v>4.5433000000000001E-2</v>
      </c>
      <c r="JF398" s="265">
        <v>1.2685999999999999E-2</v>
      </c>
      <c r="JG398" s="265">
        <v>3.5647999999999999E-2</v>
      </c>
      <c r="JH398" s="265">
        <v>2.6758000000000001E-2</v>
      </c>
      <c r="JI398" s="265">
        <v>2.4299000000000001E-2</v>
      </c>
      <c r="JJ398" s="265">
        <v>2.545E-2</v>
      </c>
      <c r="JK398" s="265">
        <v>3.3232999999999999E-2</v>
      </c>
      <c r="JL398" s="265">
        <v>3.4176999999999999E-2</v>
      </c>
      <c r="JM398" s="265">
        <v>5.9935000000000002E-2</v>
      </c>
      <c r="JN398" s="265">
        <v>3.5844000000000001E-2</v>
      </c>
      <c r="JO398" s="265">
        <v>3.6060000000000002E-2</v>
      </c>
      <c r="JP398" s="265">
        <v>1.072E-2</v>
      </c>
      <c r="JQ398" s="265">
        <v>3.5654999999999999E-2</v>
      </c>
      <c r="JR398" s="265">
        <v>2.3431E-2</v>
      </c>
      <c r="JS398" s="265">
        <v>2.0375999999999998E-2</v>
      </c>
      <c r="JT398" s="265">
        <v>8.4454000000000005E-3</v>
      </c>
      <c r="JU398" s="265">
        <v>2.5623E-2</v>
      </c>
      <c r="JV398" s="265">
        <v>2.4313999999999999E-2</v>
      </c>
      <c r="JW398" s="265">
        <v>3.7178999999999997E-2</v>
      </c>
      <c r="JX398" s="265">
        <v>3.5146999999999998E-2</v>
      </c>
      <c r="JY398" s="265">
        <v>3.2661000000000003E-2</v>
      </c>
      <c r="JZ398" s="265">
        <v>3.2802999999999999E-2</v>
      </c>
      <c r="KA398" s="265">
        <v>5.1590999999999998E-2</v>
      </c>
      <c r="KB398" s="265">
        <v>7.5700000000000003E-2</v>
      </c>
      <c r="KC398" s="265">
        <v>1.1124E-2</v>
      </c>
      <c r="KD398" s="265">
        <v>8.4326000000000002E-3</v>
      </c>
      <c r="KE398" s="265">
        <v>9.6857999999999996E-3</v>
      </c>
      <c r="KF398" s="265">
        <v>1.0534999999999999E-2</v>
      </c>
      <c r="KG398" s="265">
        <v>9.4255999999999993E-3</v>
      </c>
      <c r="KH398" s="265">
        <v>6.0509E-2</v>
      </c>
      <c r="KI398" s="265">
        <v>2.5028999999999999E-2</v>
      </c>
      <c r="KJ398" s="265">
        <v>2.4393999999999999E-2</v>
      </c>
      <c r="KK398" s="265">
        <v>6.5034999999999996E-2</v>
      </c>
      <c r="KL398" s="265">
        <v>5.0652999999999997E-2</v>
      </c>
      <c r="KM398" s="265">
        <v>0.79149000000000003</v>
      </c>
      <c r="KN398" s="265">
        <v>0.71716000000000002</v>
      </c>
      <c r="KO398" s="265">
        <v>0.63541000000000003</v>
      </c>
      <c r="KP398" s="265">
        <v>4.5697589338432425E-3</v>
      </c>
      <c r="KQ398" s="265">
        <v>0.50112000000000001</v>
      </c>
      <c r="KR398" s="265">
        <v>0.45473000000000002</v>
      </c>
      <c r="KS398" s="265">
        <v>0.41850999999999999</v>
      </c>
      <c r="KT398" s="265">
        <v>0.78612314027339536</v>
      </c>
      <c r="KU398" s="265">
        <v>0.96230000000000004</v>
      </c>
      <c r="KV398" s="265">
        <v>0.97843000000000002</v>
      </c>
      <c r="KW398" s="265">
        <v>0.98326000000000002</v>
      </c>
      <c r="KX398" s="265">
        <v>0.98931000000000002</v>
      </c>
      <c r="KY398" s="265">
        <v>0.99707999999999997</v>
      </c>
      <c r="KZ398" s="265">
        <v>0.99012</v>
      </c>
      <c r="LA398" s="265">
        <v>0.92749999999999999</v>
      </c>
      <c r="LB398" s="265">
        <v>0.83545000000000003</v>
      </c>
      <c r="LC398" s="265">
        <v>1</v>
      </c>
      <c r="LD398" s="265">
        <v>0</v>
      </c>
      <c r="LE398" s="265">
        <v>0</v>
      </c>
      <c r="LF398" s="265">
        <v>0</v>
      </c>
      <c r="LG398" s="265">
        <v>0</v>
      </c>
      <c r="LH398" s="431">
        <v>2.2378060748451389E-5</v>
      </c>
      <c r="LI398" s="431">
        <v>0</v>
      </c>
      <c r="LJ398" s="431">
        <v>0</v>
      </c>
      <c r="LK398" s="431">
        <v>0</v>
      </c>
      <c r="LL398" s="431">
        <v>0</v>
      </c>
      <c r="LM398" s="431">
        <v>1.0596178071864415E-5</v>
      </c>
      <c r="LN398" s="431">
        <v>0</v>
      </c>
      <c r="LO398" s="431">
        <v>0</v>
      </c>
      <c r="LP398" s="431">
        <v>0</v>
      </c>
      <c r="LQ398" s="431">
        <v>0</v>
      </c>
      <c r="LR398" s="431">
        <v>2.1821932023158297E-5</v>
      </c>
      <c r="LS398" s="431">
        <v>0</v>
      </c>
      <c r="LT398" s="431">
        <v>2.9581813578261063E-5</v>
      </c>
      <c r="LU398" s="431">
        <v>0</v>
      </c>
      <c r="LV398" s="431">
        <v>1.0100892723130528E-5</v>
      </c>
      <c r="LW398" s="431">
        <v>0</v>
      </c>
      <c r="LX398" s="431">
        <v>5.305909326125402E-6</v>
      </c>
      <c r="LY398" s="431">
        <v>0</v>
      </c>
      <c r="LZ398" s="431">
        <v>3.5152348573319614E-5</v>
      </c>
      <c r="MA398" s="431">
        <v>0</v>
      </c>
      <c r="MB398" s="431">
        <v>0</v>
      </c>
      <c r="MC398" s="431">
        <v>0</v>
      </c>
      <c r="MD398" s="431">
        <v>0</v>
      </c>
      <c r="ME398" s="431">
        <v>2.9297303626663052E-5</v>
      </c>
      <c r="MF398" s="431">
        <v>1.9144514226354659E-5</v>
      </c>
      <c r="MG398" s="431">
        <v>0</v>
      </c>
      <c r="MH398" s="266"/>
      <c r="MI398" s="266"/>
      <c r="MJ398" s="266"/>
      <c r="MK398" s="266"/>
      <c r="ML398" s="266"/>
      <c r="MM398" s="266"/>
      <c r="MN398" s="266"/>
      <c r="MO398" s="266"/>
      <c r="MP398" s="266"/>
      <c r="MQ398" s="266"/>
      <c r="MR398" s="266"/>
      <c r="MS398" s="266"/>
      <c r="MT398" s="266"/>
      <c r="MU398" s="266"/>
      <c r="MV398" s="266"/>
      <c r="MW398" s="266"/>
      <c r="MX398" s="266"/>
      <c r="MY398" s="266"/>
      <c r="MZ398" s="266"/>
      <c r="NA398" s="266"/>
      <c r="NB398" s="266"/>
      <c r="NC398" s="266"/>
      <c r="ND398" s="266"/>
      <c r="NE398" s="266"/>
      <c r="NF398" s="266"/>
      <c r="NG398" s="266"/>
      <c r="NH398" s="266"/>
      <c r="NI398" s="266"/>
      <c r="NJ398" s="266"/>
      <c r="NK398" s="266"/>
      <c r="NL398" s="266"/>
      <c r="NM398" s="266"/>
      <c r="NN398" s="266"/>
      <c r="NO398" s="266"/>
      <c r="NP398" s="266"/>
      <c r="NQ398" s="266"/>
      <c r="NR398" s="266"/>
      <c r="NS398" s="266"/>
      <c r="NT398" s="266"/>
      <c r="NU398" s="266"/>
      <c r="NV398" s="266"/>
      <c r="NW398" s="266"/>
      <c r="NX398" s="266"/>
      <c r="NY398" s="266"/>
      <c r="NZ398" s="266"/>
      <c r="OA398" s="266"/>
      <c r="OB398" s="266"/>
      <c r="OC398" s="266"/>
      <c r="OD398" s="266"/>
      <c r="OE398" s="266"/>
      <c r="OF398" s="266"/>
      <c r="OG398" s="266"/>
      <c r="OH398" s="266"/>
      <c r="OI398" s="266"/>
      <c r="OJ398" s="266"/>
      <c r="OK398" s="266"/>
      <c r="OL398" s="266"/>
      <c r="OM398" s="266"/>
      <c r="ON398" s="267"/>
    </row>
    <row r="399" spans="1:404">
      <c r="A399" s="261">
        <v>774</v>
      </c>
      <c r="B399" s="265">
        <v>1.2319E-2</v>
      </c>
      <c r="C399" s="265">
        <v>9.8341999999999995E-3</v>
      </c>
      <c r="D399" s="265">
        <v>9.1050000000000002E-3</v>
      </c>
      <c r="E399" s="265">
        <v>8.9172000000000001E-3</v>
      </c>
      <c r="F399" s="265">
        <v>1.1924000000000001E-2</v>
      </c>
      <c r="G399" s="265">
        <v>8.4024000000000008E-3</v>
      </c>
      <c r="H399" s="265">
        <v>2.3244999999999998E-2</v>
      </c>
      <c r="I399" s="265">
        <v>4.8855999999999997E-2</v>
      </c>
      <c r="J399" s="265">
        <v>4.3714999999999997E-2</v>
      </c>
      <c r="K399" s="265">
        <v>1.7638E-3</v>
      </c>
      <c r="L399" s="265">
        <v>1.7570000000000001E-3</v>
      </c>
      <c r="M399" s="265">
        <v>1.6050000000000001E-3</v>
      </c>
      <c r="N399" s="265">
        <v>0</v>
      </c>
      <c r="O399" s="265">
        <v>0.12134</v>
      </c>
      <c r="P399" s="265">
        <v>1.0663000000000001E-2</v>
      </c>
      <c r="Q399" s="265">
        <v>7.3990000000000002E-3</v>
      </c>
      <c r="R399" s="265">
        <v>1.5996E-2</v>
      </c>
      <c r="S399" s="265">
        <v>7.4759999999999993E-2</v>
      </c>
      <c r="T399" s="265">
        <v>4.8233999999999999E-2</v>
      </c>
      <c r="U399" s="265">
        <v>5.4642000000000003E-2</v>
      </c>
      <c r="V399" s="265">
        <v>2.2075999999999998E-2</v>
      </c>
      <c r="W399" s="265">
        <v>2.2754E-2</v>
      </c>
      <c r="X399" s="265">
        <v>3.2380000000000001E-4</v>
      </c>
      <c r="Y399" s="265">
        <v>6.2134E-3</v>
      </c>
      <c r="Z399" s="265">
        <v>0</v>
      </c>
      <c r="AA399" s="265">
        <v>1.634E-2</v>
      </c>
      <c r="AB399" s="265">
        <v>1.8890000000000001E-3</v>
      </c>
      <c r="AC399" s="265">
        <v>6.5866999999999995E-2</v>
      </c>
      <c r="AD399" s="265">
        <v>3.1920999999999998E-2</v>
      </c>
      <c r="AE399" s="265">
        <v>0</v>
      </c>
      <c r="AF399" s="265">
        <v>0</v>
      </c>
      <c r="AG399" s="265">
        <v>2.6283999999999998E-2</v>
      </c>
      <c r="AH399" s="265">
        <v>0</v>
      </c>
      <c r="AI399" s="265">
        <v>9.2279999999999999E-4</v>
      </c>
      <c r="AJ399" s="265">
        <v>0</v>
      </c>
      <c r="AK399" s="265">
        <v>0</v>
      </c>
      <c r="AL399" s="265">
        <v>2.0715999999999998E-3</v>
      </c>
      <c r="AM399" s="265">
        <v>0</v>
      </c>
      <c r="AN399" s="265">
        <v>1.1406000000000001E-3</v>
      </c>
      <c r="AO399" s="265">
        <v>6.1600000000000001E-4</v>
      </c>
      <c r="AP399" s="265">
        <v>0</v>
      </c>
      <c r="AQ399" s="265">
        <v>0</v>
      </c>
      <c r="AR399" s="265">
        <v>2.1358000000000002E-3</v>
      </c>
      <c r="AS399" s="265">
        <v>0</v>
      </c>
      <c r="AT399" s="265">
        <v>1.3412E-2</v>
      </c>
      <c r="AU399" s="265">
        <v>7.1450000000000003E-3</v>
      </c>
      <c r="AV399" s="265">
        <v>3.7025999999999999E-3</v>
      </c>
      <c r="AW399" s="265">
        <v>0</v>
      </c>
      <c r="AX399" s="265">
        <v>0</v>
      </c>
      <c r="AY399" s="265">
        <v>0</v>
      </c>
      <c r="AZ399" s="265">
        <v>0</v>
      </c>
      <c r="BA399" s="265">
        <v>3.1714E-3</v>
      </c>
      <c r="BB399" s="265">
        <v>3.1714E-3</v>
      </c>
      <c r="BC399" s="265">
        <v>3.1692000000000001E-3</v>
      </c>
      <c r="BD399" s="265">
        <v>3.1714E-3</v>
      </c>
      <c r="BE399" s="265">
        <v>3.0405000000000001E-2</v>
      </c>
      <c r="BF399" s="265">
        <v>8.7554999999999994E-2</v>
      </c>
      <c r="BG399" s="265">
        <v>0.14296</v>
      </c>
      <c r="BH399" s="265">
        <v>9.3894000000000005E-2</v>
      </c>
      <c r="BI399" s="265">
        <v>0.24654000000000001</v>
      </c>
      <c r="BJ399" s="265">
        <v>0.29402</v>
      </c>
      <c r="BK399" s="265">
        <v>7.7922000000000005E-2</v>
      </c>
      <c r="BL399" s="265">
        <v>0.30077999999999999</v>
      </c>
      <c r="BM399" s="265">
        <v>8.0488000000000004E-2</v>
      </c>
      <c r="BN399" s="265">
        <v>0.35643999999999998</v>
      </c>
      <c r="BO399" s="265">
        <v>0.16571</v>
      </c>
      <c r="BP399" s="265">
        <v>5.0361999999999997E-2</v>
      </c>
      <c r="BQ399" s="265">
        <v>0.13300000000000001</v>
      </c>
      <c r="BR399" s="265">
        <v>0.22291</v>
      </c>
      <c r="BS399" s="265">
        <v>0.15606</v>
      </c>
      <c r="BT399" s="265">
        <v>0.30837999999999999</v>
      </c>
      <c r="BU399" s="265">
        <v>8.5539000000000004E-2</v>
      </c>
      <c r="BV399" s="265">
        <v>0</v>
      </c>
      <c r="BW399" s="265">
        <v>0.11434999999999999</v>
      </c>
      <c r="BX399" s="265">
        <v>0</v>
      </c>
      <c r="BY399" s="265">
        <v>0.99929000000000001</v>
      </c>
      <c r="BZ399" s="265">
        <v>0.99653999999999998</v>
      </c>
      <c r="CA399" s="265">
        <v>0.94799999999999995</v>
      </c>
      <c r="CB399" s="265">
        <v>0.98860999999999999</v>
      </c>
      <c r="CC399" s="265">
        <v>0.84697</v>
      </c>
      <c r="CD399" s="265">
        <v>0.99087999999999998</v>
      </c>
      <c r="CE399" s="265">
        <v>0.97277999999999998</v>
      </c>
      <c r="CF399" s="265">
        <v>0.99338000000000004</v>
      </c>
      <c r="CG399" s="265">
        <v>0.9244</v>
      </c>
      <c r="CH399" s="265">
        <v>0.98236999999999997</v>
      </c>
      <c r="CI399" s="265">
        <v>0.98802999999999996</v>
      </c>
      <c r="CJ399" s="265">
        <v>0.98575999999999997</v>
      </c>
      <c r="CK399" s="265">
        <v>0.98977999999999999</v>
      </c>
      <c r="CL399" s="265">
        <v>0.97753999999999996</v>
      </c>
      <c r="CM399" s="265">
        <v>1.2116E-2</v>
      </c>
      <c r="CN399" s="265">
        <v>0</v>
      </c>
      <c r="CO399" s="265">
        <v>1.1556E-2</v>
      </c>
      <c r="CP399" s="265">
        <v>7.2975999999999996E-3</v>
      </c>
      <c r="CQ399" s="265">
        <v>8.6929999999999993E-3</v>
      </c>
      <c r="CR399" s="265">
        <v>0</v>
      </c>
      <c r="CS399" s="265">
        <v>0</v>
      </c>
      <c r="CT399" s="265">
        <v>2.0617999999999999E-3</v>
      </c>
      <c r="CU399" s="265">
        <v>0</v>
      </c>
      <c r="CV399" s="265">
        <v>1.2385999999999999E-2</v>
      </c>
      <c r="CW399" s="265">
        <v>1.0101000000000001E-2</v>
      </c>
      <c r="CX399" s="265">
        <v>0</v>
      </c>
      <c r="CY399" s="265">
        <v>1.0309E-2</v>
      </c>
      <c r="CZ399" s="265">
        <v>2.0771000000000001E-2</v>
      </c>
      <c r="DA399" s="265">
        <v>5.8247999999999998E-3</v>
      </c>
      <c r="DB399" s="265">
        <v>0</v>
      </c>
      <c r="DC399" s="265">
        <v>0</v>
      </c>
      <c r="DD399" s="265">
        <v>0</v>
      </c>
      <c r="DE399" s="265">
        <v>0</v>
      </c>
      <c r="DF399" s="265">
        <v>2.7460000000000001E-4</v>
      </c>
      <c r="DG399" s="265">
        <v>3.6959999999999998E-4</v>
      </c>
      <c r="DH399" s="265">
        <v>1.3018E-2</v>
      </c>
      <c r="DI399" s="265">
        <v>0</v>
      </c>
      <c r="DJ399" s="265">
        <v>0</v>
      </c>
      <c r="DK399" s="265">
        <v>0</v>
      </c>
      <c r="DL399" s="265">
        <v>0</v>
      </c>
      <c r="DM399" s="265">
        <v>6.7520000000000004E-4</v>
      </c>
      <c r="DN399" s="265">
        <v>0</v>
      </c>
      <c r="DO399" s="265">
        <v>0</v>
      </c>
      <c r="DP399" s="265">
        <v>0</v>
      </c>
      <c r="DQ399" s="265">
        <v>0</v>
      </c>
      <c r="DR399" s="265">
        <v>5.3651999999999997E-3</v>
      </c>
      <c r="DS399" s="265">
        <v>2.5936000000000002E-3</v>
      </c>
      <c r="DT399" s="265">
        <v>3.2812000000000002E-3</v>
      </c>
      <c r="DU399" s="265">
        <v>0</v>
      </c>
      <c r="DV399" s="265">
        <v>0</v>
      </c>
      <c r="DW399" s="265">
        <v>0</v>
      </c>
      <c r="DX399" s="265">
        <v>5.7279999999999996E-3</v>
      </c>
      <c r="DY399" s="265">
        <v>6.0610000000000004E-3</v>
      </c>
      <c r="DZ399" s="265">
        <v>0</v>
      </c>
      <c r="EA399" s="265">
        <v>0</v>
      </c>
      <c r="EB399" s="265">
        <v>0</v>
      </c>
      <c r="EC399" s="265">
        <v>0</v>
      </c>
      <c r="ED399" s="265">
        <v>0</v>
      </c>
      <c r="EE399" s="265">
        <v>0</v>
      </c>
      <c r="EF399" s="265">
        <v>4.3635999999999996E-3</v>
      </c>
      <c r="EG399" s="265">
        <v>0</v>
      </c>
      <c r="EH399" s="265">
        <v>0</v>
      </c>
      <c r="EI399" s="265">
        <v>1.0204E-2</v>
      </c>
      <c r="EJ399" s="265">
        <v>2.0617999999999999E-3</v>
      </c>
      <c r="EK399" s="265">
        <v>0</v>
      </c>
      <c r="EL399" s="265">
        <v>0</v>
      </c>
      <c r="EM399" s="265">
        <v>0</v>
      </c>
      <c r="EN399" s="265">
        <v>0</v>
      </c>
      <c r="EO399" s="265">
        <v>9.5142000000000004E-3</v>
      </c>
      <c r="EP399" s="265">
        <v>5.4016000000000003E-3</v>
      </c>
      <c r="EQ399" s="265">
        <v>4.4920000000000002E-4</v>
      </c>
      <c r="ER399" s="265">
        <v>1.0541999999999999E-3</v>
      </c>
      <c r="ES399" s="265">
        <v>3.8519999999999998E-4</v>
      </c>
      <c r="ET399" s="265">
        <v>7.0180000000000004E-4</v>
      </c>
      <c r="EU399" s="265">
        <v>4.3360000000000002E-4</v>
      </c>
      <c r="EV399" s="265">
        <v>4.2039999999999997E-4</v>
      </c>
      <c r="EW399" s="265">
        <v>3.6939999999999998E-4</v>
      </c>
      <c r="EX399" s="265">
        <v>6.736E-4</v>
      </c>
      <c r="EY399" s="265">
        <v>4.64E-4</v>
      </c>
      <c r="EZ399" s="265">
        <v>6.6544000000000004E-3</v>
      </c>
      <c r="FA399" s="265">
        <v>6.2E-4</v>
      </c>
      <c r="FB399" s="265">
        <v>5.844E-4</v>
      </c>
      <c r="FC399" s="265">
        <v>5.8460000000000001E-4</v>
      </c>
      <c r="FD399" s="265">
        <v>5.6179999999999999E-4</v>
      </c>
      <c r="FE399" s="265">
        <v>3.9280000000000001E-4</v>
      </c>
      <c r="FF399" s="265">
        <v>6.7739999999999999E-4</v>
      </c>
      <c r="FG399" s="265">
        <v>5.4839999999999999E-4</v>
      </c>
      <c r="FH399" s="265">
        <v>5.4199999999999995E-4</v>
      </c>
      <c r="FI399" s="265">
        <v>4.6440000000000001E-4</v>
      </c>
      <c r="FJ399" s="265">
        <v>0</v>
      </c>
      <c r="FK399" s="265">
        <v>0</v>
      </c>
      <c r="FL399" s="265">
        <v>3.0052E-3</v>
      </c>
      <c r="FM399" s="265">
        <v>3.0815999999999999E-3</v>
      </c>
      <c r="FN399" s="265">
        <v>2.4417999999999999E-2</v>
      </c>
      <c r="FO399" s="265">
        <v>5.1999999999999998E-2</v>
      </c>
      <c r="FP399" s="265">
        <v>1.2841E-2</v>
      </c>
      <c r="FQ399" s="265">
        <v>3.1981999999999997E-2</v>
      </c>
      <c r="FR399" s="265">
        <v>1.7992999999999999E-2</v>
      </c>
      <c r="FS399" s="265">
        <v>2.1044E-2</v>
      </c>
      <c r="FT399" s="265">
        <v>5.7500000000000002E-2</v>
      </c>
      <c r="FU399" s="265">
        <v>4.8814000000000003E-2</v>
      </c>
      <c r="FV399" s="265">
        <v>3.5075000000000002E-2</v>
      </c>
      <c r="FW399" s="265">
        <v>1.1302E-2</v>
      </c>
      <c r="FX399" s="265">
        <v>3.8292E-2</v>
      </c>
      <c r="FY399" s="265">
        <v>1.0144E-2</v>
      </c>
      <c r="FZ399" s="265">
        <v>1.1302E-2</v>
      </c>
      <c r="GA399" s="265">
        <v>3.2765000000000002E-2</v>
      </c>
      <c r="GB399" s="265">
        <v>2.0206999999999999E-2</v>
      </c>
      <c r="GC399" s="265">
        <v>1.5566999999999999E-2</v>
      </c>
      <c r="GD399" s="265">
        <v>5.4050000000000001E-2</v>
      </c>
      <c r="GE399" s="265">
        <v>2.7126999999999998E-2</v>
      </c>
      <c r="GF399" s="265">
        <v>2.9333999999999999E-2</v>
      </c>
      <c r="GG399" s="265">
        <v>1.7885000000000002E-2</v>
      </c>
      <c r="GH399" s="265">
        <v>1.6688000000000001E-2</v>
      </c>
      <c r="GI399" s="265">
        <v>1.4446000000000001E-2</v>
      </c>
      <c r="GJ399" s="265">
        <v>4.6274000000000003E-2</v>
      </c>
      <c r="GK399" s="265">
        <v>4.8820000000000002E-2</v>
      </c>
      <c r="GL399" s="265">
        <v>2.7584999999999998E-2</v>
      </c>
      <c r="GM399" s="265">
        <v>4.1007000000000002E-2</v>
      </c>
      <c r="GN399" s="265">
        <v>3.0192E-2</v>
      </c>
      <c r="GO399" s="265">
        <v>6.0790999999999998E-2</v>
      </c>
      <c r="GP399" s="265">
        <v>3.4336999999999999E-2</v>
      </c>
      <c r="GQ399" s="265">
        <v>3.5885E-2</v>
      </c>
      <c r="GR399" s="265">
        <v>4.1614999999999999E-2</v>
      </c>
      <c r="GS399" s="265">
        <v>3.6713000000000003E-2</v>
      </c>
      <c r="GT399" s="265">
        <v>3.5381000000000003E-2</v>
      </c>
      <c r="GU399" s="265">
        <v>3.5150000000000001E-2</v>
      </c>
      <c r="GV399" s="265">
        <v>3.5756999999999997E-2</v>
      </c>
      <c r="GW399" s="265">
        <v>2.4858999999999999E-2</v>
      </c>
      <c r="GX399" s="265">
        <v>4.4463999999999997E-2</v>
      </c>
      <c r="GY399" s="265">
        <v>1.1513000000000001E-2</v>
      </c>
      <c r="GZ399" s="265">
        <v>8.4138000000000008E-3</v>
      </c>
      <c r="HA399" s="265">
        <v>4.5137999999999998E-2</v>
      </c>
      <c r="HB399" s="265">
        <v>4.9856999999999999E-2</v>
      </c>
      <c r="HC399" s="265">
        <v>5.0923000000000003E-2</v>
      </c>
      <c r="HD399" s="265">
        <v>3.2858999999999999E-2</v>
      </c>
      <c r="HE399" s="265">
        <v>4.4740000000000002E-2</v>
      </c>
      <c r="HF399" s="265">
        <v>2.1600000000000001E-2</v>
      </c>
      <c r="HG399" s="265">
        <v>4.4835E-2</v>
      </c>
      <c r="HH399" s="265">
        <v>4.4498000000000003E-2</v>
      </c>
      <c r="HI399" s="265">
        <v>4.4574000000000003E-2</v>
      </c>
      <c r="HJ399" s="265">
        <v>3.4903999999999998E-2</v>
      </c>
      <c r="HK399" s="265">
        <v>5.9677000000000001E-2</v>
      </c>
      <c r="HL399" s="265">
        <v>5.1971000000000003E-2</v>
      </c>
      <c r="HM399" s="265">
        <v>3.6544E-2</v>
      </c>
      <c r="HN399" s="265">
        <v>3.8095999999999998E-2</v>
      </c>
      <c r="HO399" s="265">
        <v>3.8184000000000003E-2</v>
      </c>
      <c r="HP399" s="265">
        <v>3.9613000000000002E-2</v>
      </c>
      <c r="HQ399" s="265">
        <v>0</v>
      </c>
      <c r="HR399" s="265">
        <v>2.5767999999999999E-2</v>
      </c>
      <c r="HS399" s="265">
        <v>2.1926999999999999E-2</v>
      </c>
      <c r="HT399" s="265">
        <v>3.4897999999999998E-2</v>
      </c>
      <c r="HU399" s="265">
        <v>2.2075999999999998E-2</v>
      </c>
      <c r="HV399" s="265">
        <v>3.3287999999999998E-2</v>
      </c>
      <c r="HW399" s="265">
        <v>1.6920999999999999E-2</v>
      </c>
      <c r="HX399" s="265">
        <v>1.8008E-2</v>
      </c>
      <c r="HY399" s="265">
        <v>0</v>
      </c>
      <c r="HZ399" s="265">
        <v>3.4368000000000003E-2</v>
      </c>
      <c r="IA399" s="265">
        <v>3.4002999999999999E-2</v>
      </c>
      <c r="IB399" s="265">
        <v>3.5618999999999998E-2</v>
      </c>
      <c r="IC399" s="265">
        <v>3.4450000000000001E-2</v>
      </c>
      <c r="ID399" s="265">
        <v>3.5667999999999998E-2</v>
      </c>
      <c r="IE399" s="265">
        <v>3.2121999999999998E-2</v>
      </c>
      <c r="IF399" s="265">
        <v>4.4396999999999999E-2</v>
      </c>
      <c r="IG399" s="265">
        <v>3.9514000000000001E-2</v>
      </c>
      <c r="IH399" s="265">
        <v>4.4729999999999999E-2</v>
      </c>
      <c r="II399" s="265">
        <v>2.3878E-2</v>
      </c>
      <c r="IJ399" s="265">
        <v>1.4566000000000001E-2</v>
      </c>
      <c r="IK399" s="265">
        <v>1.5685000000000001E-2</v>
      </c>
      <c r="IL399" s="265">
        <v>3.9182000000000002E-2</v>
      </c>
      <c r="IM399" s="265">
        <v>2.7174E-2</v>
      </c>
      <c r="IN399" s="265">
        <v>1.8003999999999999E-2</v>
      </c>
      <c r="IO399" s="265">
        <v>3.4480000000000001E-3</v>
      </c>
      <c r="IP399" s="265">
        <v>4.1035000000000002E-2</v>
      </c>
      <c r="IQ399" s="265">
        <v>3.4913E-2</v>
      </c>
      <c r="IR399" s="265">
        <v>1.8626E-2</v>
      </c>
      <c r="IS399" s="265">
        <v>4.8665E-2</v>
      </c>
      <c r="IT399" s="265">
        <v>1.6691999999999999E-2</v>
      </c>
      <c r="IU399" s="265">
        <v>3.8287000000000002E-2</v>
      </c>
      <c r="IV399" s="265">
        <v>5.4897000000000001E-2</v>
      </c>
      <c r="IW399" s="265">
        <v>2.751E-2</v>
      </c>
      <c r="IX399" s="265">
        <v>5.1261000000000001E-2</v>
      </c>
      <c r="IY399" s="265">
        <v>2.3002999999999999E-2</v>
      </c>
      <c r="IZ399" s="265">
        <v>2.3213999999999999E-2</v>
      </c>
      <c r="JA399" s="265">
        <v>2.3431E-2</v>
      </c>
      <c r="JB399" s="265">
        <v>2.2655999999999999E-2</v>
      </c>
      <c r="JC399" s="265">
        <v>2.6381999999999999E-2</v>
      </c>
      <c r="JD399" s="265">
        <v>2.6092000000000001E-2</v>
      </c>
      <c r="JE399" s="265">
        <v>4.4138999999999998E-2</v>
      </c>
      <c r="JF399" s="265">
        <v>1.2370000000000001E-2</v>
      </c>
      <c r="JG399" s="265">
        <v>3.458E-2</v>
      </c>
      <c r="JH399" s="265">
        <v>2.5994E-2</v>
      </c>
      <c r="JI399" s="265">
        <v>2.3687E-2</v>
      </c>
      <c r="JJ399" s="265">
        <v>2.4844000000000001E-2</v>
      </c>
      <c r="JK399" s="265">
        <v>3.2457E-2</v>
      </c>
      <c r="JL399" s="265">
        <v>3.3411000000000003E-2</v>
      </c>
      <c r="JM399" s="265">
        <v>5.9478999999999997E-2</v>
      </c>
      <c r="JN399" s="265">
        <v>3.5848999999999999E-2</v>
      </c>
      <c r="JO399" s="265">
        <v>3.5106999999999999E-2</v>
      </c>
      <c r="JP399" s="265">
        <v>1.0525E-2</v>
      </c>
      <c r="JQ399" s="265">
        <v>3.4553E-2</v>
      </c>
      <c r="JR399" s="265">
        <v>2.2817E-2</v>
      </c>
      <c r="JS399" s="265">
        <v>1.958E-2</v>
      </c>
      <c r="JT399" s="265">
        <v>8.2222000000000007E-3</v>
      </c>
      <c r="JU399" s="265">
        <v>2.4812000000000001E-2</v>
      </c>
      <c r="JV399" s="265">
        <v>2.4403999999999999E-2</v>
      </c>
      <c r="JW399" s="265">
        <v>3.5789000000000001E-2</v>
      </c>
      <c r="JX399" s="265">
        <v>3.3493000000000002E-2</v>
      </c>
      <c r="JY399" s="265">
        <v>3.0016999999999999E-2</v>
      </c>
      <c r="JZ399" s="265">
        <v>3.9849999999999997E-2</v>
      </c>
      <c r="KA399" s="265">
        <v>5.0037999999999999E-2</v>
      </c>
      <c r="KB399" s="265">
        <v>7.3631000000000002E-2</v>
      </c>
      <c r="KC399" s="265">
        <v>1.0678999999999999E-2</v>
      </c>
      <c r="KD399" s="265">
        <v>8.1998000000000001E-3</v>
      </c>
      <c r="KE399" s="265">
        <v>9.4123999999999996E-3</v>
      </c>
      <c r="KF399" s="265">
        <v>1.03E-2</v>
      </c>
      <c r="KG399" s="265">
        <v>9.1147999999999993E-3</v>
      </c>
      <c r="KH399" s="265">
        <v>6.0104999999999999E-2</v>
      </c>
      <c r="KI399" s="265">
        <v>2.4334999999999999E-2</v>
      </c>
      <c r="KJ399" s="265">
        <v>2.3706000000000001E-2</v>
      </c>
      <c r="KK399" s="265">
        <v>6.3277E-2</v>
      </c>
      <c r="KL399" s="265">
        <v>4.9100999999999999E-2</v>
      </c>
      <c r="KM399" s="265">
        <v>0.78698000000000001</v>
      </c>
      <c r="KN399" s="265">
        <v>0.71321999999999997</v>
      </c>
      <c r="KO399" s="265">
        <v>0.63202000000000003</v>
      </c>
      <c r="KP399" s="265">
        <v>4.5384467399899389E-3</v>
      </c>
      <c r="KQ399" s="265">
        <v>0.49856</v>
      </c>
      <c r="KR399" s="265">
        <v>0.45245000000000002</v>
      </c>
      <c r="KS399" s="265">
        <v>0.41643999999999998</v>
      </c>
      <c r="KT399" s="265">
        <v>0.78330204533388703</v>
      </c>
      <c r="KU399" s="265">
        <v>0.96765999999999996</v>
      </c>
      <c r="KV399" s="265">
        <v>0.98153999999999997</v>
      </c>
      <c r="KW399" s="265">
        <v>0.98568</v>
      </c>
      <c r="KX399" s="265">
        <v>0.99087000000000003</v>
      </c>
      <c r="KY399" s="265">
        <v>0.99753000000000003</v>
      </c>
      <c r="KZ399" s="265">
        <v>0.98973999999999995</v>
      </c>
      <c r="LA399" s="265">
        <v>0.92654999999999998</v>
      </c>
      <c r="LB399" s="265">
        <v>0.83416999999999997</v>
      </c>
      <c r="LC399" s="265">
        <v>1</v>
      </c>
      <c r="LD399" s="265">
        <v>0</v>
      </c>
      <c r="LE399" s="265">
        <v>0</v>
      </c>
      <c r="LF399" s="265">
        <v>0</v>
      </c>
      <c r="LG399" s="265">
        <v>0</v>
      </c>
      <c r="LH399" s="431">
        <v>2.5662067855591886E-5</v>
      </c>
      <c r="LI399" s="431">
        <v>0</v>
      </c>
      <c r="LJ399" s="431">
        <v>0</v>
      </c>
      <c r="LK399" s="431">
        <v>0</v>
      </c>
      <c r="LL399" s="431">
        <v>0</v>
      </c>
      <c r="LM399" s="431">
        <v>4.8247379709209781E-6</v>
      </c>
      <c r="LN399" s="431">
        <v>0</v>
      </c>
      <c r="LO399" s="431">
        <v>0</v>
      </c>
      <c r="LP399" s="431">
        <v>0</v>
      </c>
      <c r="LQ399" s="431">
        <v>0</v>
      </c>
      <c r="LR399" s="431">
        <v>3.1179373763734475E-5</v>
      </c>
      <c r="LS399" s="431">
        <v>1.7513373222755035E-6</v>
      </c>
      <c r="LT399" s="431">
        <v>2.3170481654233299E-5</v>
      </c>
      <c r="LU399" s="431">
        <v>0</v>
      </c>
      <c r="LV399" s="431">
        <v>2.1596220904029906E-5</v>
      </c>
      <c r="LW399" s="431">
        <v>0</v>
      </c>
      <c r="LX399" s="431">
        <v>0</v>
      </c>
      <c r="LY399" s="431">
        <v>0</v>
      </c>
      <c r="LZ399" s="431">
        <v>4.5987271732883528E-5</v>
      </c>
      <c r="MA399" s="431">
        <v>0</v>
      </c>
      <c r="MB399" s="431">
        <v>0</v>
      </c>
      <c r="MC399" s="431">
        <v>0</v>
      </c>
      <c r="MD399" s="431">
        <v>0</v>
      </c>
      <c r="ME399" s="431">
        <v>2.3650807634112425E-5</v>
      </c>
      <c r="MF399" s="431">
        <v>2.0735322323162109E-5</v>
      </c>
      <c r="MG399" s="431">
        <v>0</v>
      </c>
      <c r="MH399" s="266"/>
      <c r="MI399" s="266"/>
      <c r="MJ399" s="266"/>
      <c r="MK399" s="266"/>
      <c r="ML399" s="266"/>
      <c r="MM399" s="266"/>
      <c r="MN399" s="266"/>
      <c r="MO399" s="266"/>
      <c r="MP399" s="266"/>
      <c r="MQ399" s="266"/>
      <c r="MR399" s="266"/>
      <c r="MS399" s="266"/>
      <c r="MT399" s="266"/>
      <c r="MU399" s="266"/>
      <c r="MV399" s="266"/>
      <c r="MW399" s="266"/>
      <c r="MX399" s="266"/>
      <c r="MY399" s="266"/>
      <c r="MZ399" s="266"/>
      <c r="NA399" s="266"/>
      <c r="NB399" s="266"/>
      <c r="NC399" s="266"/>
      <c r="ND399" s="266"/>
      <c r="NE399" s="266"/>
      <c r="NF399" s="266"/>
      <c r="NG399" s="266"/>
      <c r="NH399" s="266"/>
      <c r="NI399" s="266"/>
      <c r="NJ399" s="266"/>
      <c r="NK399" s="266"/>
      <c r="NL399" s="266"/>
      <c r="NM399" s="266"/>
      <c r="NN399" s="266"/>
      <c r="NO399" s="266"/>
      <c r="NP399" s="266"/>
      <c r="NQ399" s="266"/>
      <c r="NR399" s="266"/>
      <c r="NS399" s="266"/>
      <c r="NT399" s="266"/>
      <c r="NU399" s="266"/>
      <c r="NV399" s="266"/>
      <c r="NW399" s="266"/>
      <c r="NX399" s="266"/>
      <c r="NY399" s="266"/>
      <c r="NZ399" s="266"/>
      <c r="OA399" s="266"/>
      <c r="OB399" s="266"/>
      <c r="OC399" s="266"/>
      <c r="OD399" s="266"/>
      <c r="OE399" s="266"/>
      <c r="OF399" s="266"/>
      <c r="OG399" s="266"/>
      <c r="OH399" s="266"/>
      <c r="OI399" s="266"/>
      <c r="OJ399" s="266"/>
      <c r="OK399" s="266"/>
      <c r="OL399" s="266"/>
      <c r="OM399" s="266"/>
      <c r="ON399" s="267"/>
    </row>
    <row r="400" spans="1:404">
      <c r="A400" s="261">
        <v>775</v>
      </c>
      <c r="B400" s="265">
        <v>1.1906999999999999E-2</v>
      </c>
      <c r="C400" s="265">
        <v>9.4339999999999997E-3</v>
      </c>
      <c r="D400" s="265">
        <v>8.7910000000000002E-3</v>
      </c>
      <c r="E400" s="265">
        <v>8.5869999999999991E-3</v>
      </c>
      <c r="F400" s="265">
        <v>1.1531E-2</v>
      </c>
      <c r="G400" s="265">
        <v>7.9729999999999992E-3</v>
      </c>
      <c r="H400" s="265">
        <v>2.2429000000000001E-2</v>
      </c>
      <c r="I400" s="265">
        <v>4.7213999999999999E-2</v>
      </c>
      <c r="J400" s="265">
        <v>4.2305000000000002E-2</v>
      </c>
      <c r="K400" s="265">
        <v>1.6280000000000001E-3</v>
      </c>
      <c r="L400" s="265">
        <v>1.647E-3</v>
      </c>
      <c r="M400" s="265">
        <v>1.459E-3</v>
      </c>
      <c r="N400" s="265">
        <v>0</v>
      </c>
      <c r="O400" s="265">
        <v>0.12795000000000001</v>
      </c>
      <c r="P400" s="265">
        <v>1.0765E-2</v>
      </c>
      <c r="Q400" s="265">
        <v>7.783E-3</v>
      </c>
      <c r="R400" s="265">
        <v>1.6122999999999998E-2</v>
      </c>
      <c r="S400" s="265">
        <v>7.5192999999999996E-2</v>
      </c>
      <c r="T400" s="265">
        <v>4.9487000000000003E-2</v>
      </c>
      <c r="U400" s="265">
        <v>5.3669000000000001E-2</v>
      </c>
      <c r="V400" s="265">
        <v>2.1777999999999999E-2</v>
      </c>
      <c r="W400" s="265">
        <v>2.281E-2</v>
      </c>
      <c r="X400" s="265">
        <v>0</v>
      </c>
      <c r="Y400" s="265">
        <v>4.7299999999999998E-3</v>
      </c>
      <c r="Z400" s="265">
        <v>0</v>
      </c>
      <c r="AA400" s="265">
        <v>1.6261000000000001E-2</v>
      </c>
      <c r="AB400" s="265">
        <v>1.3680000000000001E-3</v>
      </c>
      <c r="AC400" s="265">
        <v>6.2467000000000002E-2</v>
      </c>
      <c r="AD400" s="265">
        <v>3.1608999999999998E-2</v>
      </c>
      <c r="AE400" s="265">
        <v>0</v>
      </c>
      <c r="AF400" s="265">
        <v>0</v>
      </c>
      <c r="AG400" s="265">
        <v>0</v>
      </c>
      <c r="AH400" s="265">
        <v>0</v>
      </c>
      <c r="AI400" s="265">
        <v>7.45E-4</v>
      </c>
      <c r="AJ400" s="265">
        <v>0</v>
      </c>
      <c r="AK400" s="265">
        <v>0</v>
      </c>
      <c r="AL400" s="265">
        <v>2.0860000000000002E-3</v>
      </c>
      <c r="AM400" s="265">
        <v>0</v>
      </c>
      <c r="AN400" s="265">
        <v>1.1329999999999999E-3</v>
      </c>
      <c r="AO400" s="265">
        <v>4.9700000000000005E-4</v>
      </c>
      <c r="AP400" s="265">
        <v>0</v>
      </c>
      <c r="AQ400" s="265">
        <v>0</v>
      </c>
      <c r="AR400" s="265">
        <v>1.926E-3</v>
      </c>
      <c r="AS400" s="265">
        <v>0</v>
      </c>
      <c r="AT400" s="265">
        <v>1.4187E-2</v>
      </c>
      <c r="AU400" s="265">
        <v>7.0549999999999996E-3</v>
      </c>
      <c r="AV400" s="265">
        <v>3.591E-3</v>
      </c>
      <c r="AW400" s="265">
        <v>0</v>
      </c>
      <c r="AX400" s="265">
        <v>0</v>
      </c>
      <c r="AY400" s="265">
        <v>0</v>
      </c>
      <c r="AZ400" s="265">
        <v>0</v>
      </c>
      <c r="BA400" s="265">
        <v>2.8600000000000001E-3</v>
      </c>
      <c r="BB400" s="265">
        <v>2.8600000000000001E-3</v>
      </c>
      <c r="BC400" s="265">
        <v>2.8579999999999999E-3</v>
      </c>
      <c r="BD400" s="265">
        <v>2.8600000000000001E-3</v>
      </c>
      <c r="BE400" s="265">
        <v>3.0044000000000001E-2</v>
      </c>
      <c r="BF400" s="265">
        <v>9.1642000000000001E-2</v>
      </c>
      <c r="BG400" s="265">
        <v>0.14255999999999999</v>
      </c>
      <c r="BH400" s="265">
        <v>9.0679999999999997E-2</v>
      </c>
      <c r="BI400" s="265">
        <v>0.24586</v>
      </c>
      <c r="BJ400" s="265">
        <v>0.29259000000000002</v>
      </c>
      <c r="BK400" s="265">
        <v>6.4935000000000007E-2</v>
      </c>
      <c r="BL400" s="265">
        <v>0.31091999999999997</v>
      </c>
      <c r="BM400" s="265">
        <v>7.3171E-2</v>
      </c>
      <c r="BN400" s="265">
        <v>0.36881000000000003</v>
      </c>
      <c r="BO400" s="265">
        <v>0.15714</v>
      </c>
      <c r="BP400" s="265">
        <v>5.2815000000000001E-2</v>
      </c>
      <c r="BQ400" s="265">
        <v>0.13766</v>
      </c>
      <c r="BR400" s="265">
        <v>0.23877999999999999</v>
      </c>
      <c r="BS400" s="265">
        <v>0.15892999999999999</v>
      </c>
      <c r="BT400" s="265">
        <v>0.31981999999999999</v>
      </c>
      <c r="BU400" s="265">
        <v>8.5303000000000004E-2</v>
      </c>
      <c r="BV400" s="265">
        <v>0</v>
      </c>
      <c r="BW400" s="265">
        <v>0.11403000000000001</v>
      </c>
      <c r="BX400" s="265">
        <v>0</v>
      </c>
      <c r="BY400" s="265">
        <v>1</v>
      </c>
      <c r="BZ400" s="265">
        <v>1</v>
      </c>
      <c r="CA400" s="265">
        <v>0.95</v>
      </c>
      <c r="CB400" s="265">
        <v>0.98731999999999998</v>
      </c>
      <c r="CC400" s="265">
        <v>0.84326000000000001</v>
      </c>
      <c r="CD400" s="265">
        <v>0.99229999999999996</v>
      </c>
      <c r="CE400" s="265">
        <v>0.97736999999999996</v>
      </c>
      <c r="CF400" s="265">
        <v>0.99448000000000003</v>
      </c>
      <c r="CG400" s="265">
        <v>0.93700000000000006</v>
      </c>
      <c r="CH400" s="265">
        <v>0.98531000000000002</v>
      </c>
      <c r="CI400" s="265">
        <v>0.99002999999999997</v>
      </c>
      <c r="CJ400" s="265">
        <v>0.98734</v>
      </c>
      <c r="CK400" s="265">
        <v>0.99665000000000004</v>
      </c>
      <c r="CL400" s="265">
        <v>0.97340000000000004</v>
      </c>
      <c r="CM400" s="265">
        <v>1.2097E-2</v>
      </c>
      <c r="CN400" s="265">
        <v>0</v>
      </c>
      <c r="CO400" s="265">
        <v>1.1498E-2</v>
      </c>
      <c r="CP400" s="265">
        <v>7.2519999999999998E-3</v>
      </c>
      <c r="CQ400" s="265">
        <v>8.6929999999999993E-3</v>
      </c>
      <c r="CR400" s="265">
        <v>0</v>
      </c>
      <c r="CS400" s="265">
        <v>0</v>
      </c>
      <c r="CT400" s="265">
        <v>0</v>
      </c>
      <c r="CU400" s="265">
        <v>0</v>
      </c>
      <c r="CV400" s="265">
        <v>1.2239999999999999E-2</v>
      </c>
      <c r="CW400" s="265">
        <v>1.0101000000000001E-2</v>
      </c>
      <c r="CX400" s="265">
        <v>0</v>
      </c>
      <c r="CY400" s="265">
        <v>1.0309E-2</v>
      </c>
      <c r="CZ400" s="265">
        <v>2.0403000000000001E-2</v>
      </c>
      <c r="DA400" s="265">
        <v>5.548E-3</v>
      </c>
      <c r="DB400" s="265">
        <v>0</v>
      </c>
      <c r="DC400" s="265">
        <v>0</v>
      </c>
      <c r="DD400" s="265">
        <v>0</v>
      </c>
      <c r="DE400" s="265">
        <v>0</v>
      </c>
      <c r="DF400" s="265">
        <v>2.12E-4</v>
      </c>
      <c r="DG400" s="265">
        <v>3.2699999999999998E-4</v>
      </c>
      <c r="DH400" s="265">
        <v>1.2895999999999999E-2</v>
      </c>
      <c r="DI400" s="265">
        <v>0</v>
      </c>
      <c r="DJ400" s="265">
        <v>0</v>
      </c>
      <c r="DK400" s="265">
        <v>0</v>
      </c>
      <c r="DL400" s="265">
        <v>0</v>
      </c>
      <c r="DM400" s="265">
        <v>6.2E-4</v>
      </c>
      <c r="DN400" s="265">
        <v>0</v>
      </c>
      <c r="DO400" s="265">
        <v>0</v>
      </c>
      <c r="DP400" s="265">
        <v>0</v>
      </c>
      <c r="DQ400" s="265">
        <v>0</v>
      </c>
      <c r="DR400" s="265">
        <v>5.7809999999999997E-3</v>
      </c>
      <c r="DS400" s="265">
        <v>2.5890000000000002E-3</v>
      </c>
      <c r="DT400" s="265">
        <v>3.5690000000000001E-3</v>
      </c>
      <c r="DU400" s="265">
        <v>0</v>
      </c>
      <c r="DV400" s="265">
        <v>0</v>
      </c>
      <c r="DW400" s="265">
        <v>0</v>
      </c>
      <c r="DX400" s="265">
        <v>6.0350000000000004E-3</v>
      </c>
      <c r="DY400" s="265">
        <v>6.0610000000000004E-3</v>
      </c>
      <c r="DZ400" s="265">
        <v>0</v>
      </c>
      <c r="EA400" s="265">
        <v>0</v>
      </c>
      <c r="EB400" s="265">
        <v>0</v>
      </c>
      <c r="EC400" s="265">
        <v>0</v>
      </c>
      <c r="ED400" s="265">
        <v>0</v>
      </c>
      <c r="EE400" s="265">
        <v>0</v>
      </c>
      <c r="EF400" s="265">
        <v>4.6030000000000003E-3</v>
      </c>
      <c r="EG400" s="265">
        <v>0</v>
      </c>
      <c r="EH400" s="265">
        <v>0</v>
      </c>
      <c r="EI400" s="265">
        <v>1.0204E-2</v>
      </c>
      <c r="EJ400" s="265">
        <v>0</v>
      </c>
      <c r="EK400" s="265">
        <v>0</v>
      </c>
      <c r="EL400" s="265">
        <v>0</v>
      </c>
      <c r="EM400" s="265">
        <v>0</v>
      </c>
      <c r="EN400" s="265">
        <v>0</v>
      </c>
      <c r="EO400" s="265">
        <v>9.2840000000000006E-3</v>
      </c>
      <c r="EP400" s="265">
        <v>5.1130000000000004E-3</v>
      </c>
      <c r="EQ400" s="265">
        <v>4.5100000000000001E-4</v>
      </c>
      <c r="ER400" s="265">
        <v>1.0610000000000001E-3</v>
      </c>
      <c r="ES400" s="265">
        <v>3.6499999999999998E-4</v>
      </c>
      <c r="ET400" s="265">
        <v>7.4799999999999997E-4</v>
      </c>
      <c r="EU400" s="265">
        <v>3.88E-4</v>
      </c>
      <c r="EV400" s="265">
        <v>4.7100000000000001E-4</v>
      </c>
      <c r="EW400" s="265">
        <v>3.3100000000000002E-4</v>
      </c>
      <c r="EX400" s="265">
        <v>7.0600000000000003E-4</v>
      </c>
      <c r="EY400" s="265">
        <v>4.3100000000000001E-4</v>
      </c>
      <c r="EZ400" s="265">
        <v>6.5389999999999997E-3</v>
      </c>
      <c r="FA400" s="265">
        <v>6.1200000000000002E-4</v>
      </c>
      <c r="FB400" s="265">
        <v>5.7700000000000004E-4</v>
      </c>
      <c r="FC400" s="265">
        <v>5.9900000000000003E-4</v>
      </c>
      <c r="FD400" s="265">
        <v>5.5900000000000004E-4</v>
      </c>
      <c r="FE400" s="265">
        <v>3.6999999999999999E-4</v>
      </c>
      <c r="FF400" s="265">
        <v>7.0600000000000003E-4</v>
      </c>
      <c r="FG400" s="265">
        <v>5.0199999999999995E-4</v>
      </c>
      <c r="FH400" s="265">
        <v>5.4100000000000003E-4</v>
      </c>
      <c r="FI400" s="265">
        <v>4.57E-4</v>
      </c>
      <c r="FJ400" s="265">
        <v>0</v>
      </c>
      <c r="FK400" s="265">
        <v>0</v>
      </c>
      <c r="FL400" s="265">
        <v>2.9269999999999999E-3</v>
      </c>
      <c r="FM400" s="265">
        <v>2.9589999999999998E-3</v>
      </c>
      <c r="FN400" s="265">
        <v>2.3605000000000001E-2</v>
      </c>
      <c r="FO400" s="265">
        <v>0.05</v>
      </c>
      <c r="FP400" s="265">
        <v>1.2841E-2</v>
      </c>
      <c r="FQ400" s="265">
        <v>3.0880000000000001E-2</v>
      </c>
      <c r="FR400" s="265">
        <v>1.7375999999999999E-2</v>
      </c>
      <c r="FS400" s="265">
        <v>2.0688999999999999E-2</v>
      </c>
      <c r="FT400" s="265">
        <v>5.5714E-2</v>
      </c>
      <c r="FU400" s="265">
        <v>4.7081999999999999E-2</v>
      </c>
      <c r="FV400" s="265">
        <v>3.4673000000000002E-2</v>
      </c>
      <c r="FW400" s="265">
        <v>1.1022000000000001E-2</v>
      </c>
      <c r="FX400" s="265">
        <v>3.7165999999999998E-2</v>
      </c>
      <c r="FY400" s="265">
        <v>9.8750000000000001E-3</v>
      </c>
      <c r="FZ400" s="265">
        <v>1.1022000000000001E-2</v>
      </c>
      <c r="GA400" s="265">
        <v>3.1718000000000003E-2</v>
      </c>
      <c r="GB400" s="265">
        <v>1.9722E-2</v>
      </c>
      <c r="GC400" s="265">
        <v>1.5089999999999999E-2</v>
      </c>
      <c r="GD400" s="265">
        <v>5.2373000000000003E-2</v>
      </c>
      <c r="GE400" s="265">
        <v>2.6384000000000001E-2</v>
      </c>
      <c r="GF400" s="265">
        <v>2.6266000000000001E-2</v>
      </c>
      <c r="GG400" s="265">
        <v>1.5970999999999999E-2</v>
      </c>
      <c r="GH400" s="265">
        <v>1.4999999999999999E-2</v>
      </c>
      <c r="GI400" s="265">
        <v>1.3027E-2</v>
      </c>
      <c r="GJ400" s="265">
        <v>4.4713000000000003E-2</v>
      </c>
      <c r="GK400" s="265">
        <v>4.7187E-2</v>
      </c>
      <c r="GL400" s="265">
        <v>2.6804000000000001E-2</v>
      </c>
      <c r="GM400" s="265">
        <v>3.9697000000000003E-2</v>
      </c>
      <c r="GN400" s="265">
        <v>2.9397E-2</v>
      </c>
      <c r="GO400" s="265">
        <v>6.0218000000000001E-2</v>
      </c>
      <c r="GP400" s="265">
        <v>3.3280999999999998E-2</v>
      </c>
      <c r="GQ400" s="265">
        <v>3.4904999999999999E-2</v>
      </c>
      <c r="GR400" s="265">
        <v>4.1017999999999999E-2</v>
      </c>
      <c r="GS400" s="265">
        <v>3.5548000000000003E-2</v>
      </c>
      <c r="GT400" s="265">
        <v>3.4397999999999998E-2</v>
      </c>
      <c r="GU400" s="265">
        <v>3.406E-2</v>
      </c>
      <c r="GV400" s="265">
        <v>3.4847999999999997E-2</v>
      </c>
      <c r="GW400" s="265">
        <v>2.4065E-2</v>
      </c>
      <c r="GX400" s="265">
        <v>4.3094E-2</v>
      </c>
      <c r="GY400" s="265">
        <v>1.1287E-2</v>
      </c>
      <c r="GZ400" s="265">
        <v>8.2039999999999995E-3</v>
      </c>
      <c r="HA400" s="265">
        <v>4.3872000000000001E-2</v>
      </c>
      <c r="HB400" s="265">
        <v>4.9454999999999999E-2</v>
      </c>
      <c r="HC400" s="265">
        <v>5.0855999999999998E-2</v>
      </c>
      <c r="HD400" s="265">
        <v>3.2779999999999997E-2</v>
      </c>
      <c r="HE400" s="265">
        <v>4.3334999999999999E-2</v>
      </c>
      <c r="HF400" s="265">
        <v>2.1007000000000001E-2</v>
      </c>
      <c r="HG400" s="265">
        <v>4.3403999999999998E-2</v>
      </c>
      <c r="HH400" s="265">
        <v>4.3073E-2</v>
      </c>
      <c r="HI400" s="265">
        <v>4.3168999999999999E-2</v>
      </c>
      <c r="HJ400" s="265">
        <v>3.4568000000000002E-2</v>
      </c>
      <c r="HK400" s="265">
        <v>5.7759999999999999E-2</v>
      </c>
      <c r="HL400" s="265">
        <v>5.0672000000000002E-2</v>
      </c>
      <c r="HM400" s="265">
        <v>3.5520000000000003E-2</v>
      </c>
      <c r="HN400" s="265">
        <v>3.7177000000000002E-2</v>
      </c>
      <c r="HO400" s="265">
        <v>3.7350000000000001E-2</v>
      </c>
      <c r="HP400" s="265">
        <v>3.8647000000000001E-2</v>
      </c>
      <c r="HQ400" s="265">
        <v>0</v>
      </c>
      <c r="HR400" s="265">
        <v>2.5305000000000001E-2</v>
      </c>
      <c r="HS400" s="265">
        <v>1.9685000000000001E-2</v>
      </c>
      <c r="HT400" s="265">
        <v>3.5109000000000001E-2</v>
      </c>
      <c r="HU400" s="265">
        <v>1.9866000000000002E-2</v>
      </c>
      <c r="HV400" s="265">
        <v>3.2258000000000002E-2</v>
      </c>
      <c r="HW400" s="265">
        <v>1.6705999999999999E-2</v>
      </c>
      <c r="HX400" s="265">
        <v>1.6559000000000001E-2</v>
      </c>
      <c r="HY400" s="265">
        <v>0</v>
      </c>
      <c r="HZ400" s="265">
        <v>3.3701000000000002E-2</v>
      </c>
      <c r="IA400" s="265">
        <v>3.3133999999999997E-2</v>
      </c>
      <c r="IB400" s="265">
        <v>3.4728000000000002E-2</v>
      </c>
      <c r="IC400" s="265">
        <v>3.3501999999999997E-2</v>
      </c>
      <c r="ID400" s="265">
        <v>3.4773999999999999E-2</v>
      </c>
      <c r="IE400" s="265">
        <v>3.1394999999999999E-2</v>
      </c>
      <c r="IF400" s="265">
        <v>4.4232E-2</v>
      </c>
      <c r="IG400" s="265">
        <v>3.8363000000000001E-2</v>
      </c>
      <c r="IH400" s="265">
        <v>4.3348999999999999E-2</v>
      </c>
      <c r="II400" s="265">
        <v>2.3193999999999999E-2</v>
      </c>
      <c r="IJ400" s="265">
        <v>1.3457999999999999E-2</v>
      </c>
      <c r="IK400" s="265">
        <v>1.4952999999999999E-2</v>
      </c>
      <c r="IL400" s="265">
        <v>3.8011999999999997E-2</v>
      </c>
      <c r="IM400" s="265">
        <v>2.6405999999999999E-2</v>
      </c>
      <c r="IN400" s="265">
        <v>1.6279999999999999E-2</v>
      </c>
      <c r="IO400" s="265">
        <v>3.4480000000000001E-3</v>
      </c>
      <c r="IP400" s="265">
        <v>3.9565999999999997E-2</v>
      </c>
      <c r="IQ400" s="265">
        <v>3.3915000000000001E-2</v>
      </c>
      <c r="IR400" s="265">
        <v>1.8290000000000001E-2</v>
      </c>
      <c r="IS400" s="265">
        <v>4.7292000000000001E-2</v>
      </c>
      <c r="IT400" s="265">
        <v>1.6154000000000002E-2</v>
      </c>
      <c r="IU400" s="265">
        <v>3.7182E-2</v>
      </c>
      <c r="IV400" s="265">
        <v>5.3142000000000002E-2</v>
      </c>
      <c r="IW400" s="265">
        <v>2.6705E-2</v>
      </c>
      <c r="IX400" s="265">
        <v>5.108E-2</v>
      </c>
      <c r="IY400" s="265">
        <v>2.2411E-2</v>
      </c>
      <c r="IZ400" s="265">
        <v>2.2644000000000001E-2</v>
      </c>
      <c r="JA400" s="265">
        <v>2.2852000000000001E-2</v>
      </c>
      <c r="JB400" s="265">
        <v>2.2109E-2</v>
      </c>
      <c r="JC400" s="265">
        <v>2.5950000000000001E-2</v>
      </c>
      <c r="JD400" s="265">
        <v>2.5381000000000001E-2</v>
      </c>
      <c r="JE400" s="265">
        <v>4.2846000000000002E-2</v>
      </c>
      <c r="JF400" s="265">
        <v>1.2054E-2</v>
      </c>
      <c r="JG400" s="265">
        <v>3.3510999999999999E-2</v>
      </c>
      <c r="JH400" s="265">
        <v>2.5229000000000001E-2</v>
      </c>
      <c r="JI400" s="265">
        <v>2.3074999999999998E-2</v>
      </c>
      <c r="JJ400" s="265">
        <v>2.4237999999999999E-2</v>
      </c>
      <c r="JK400" s="265">
        <v>3.1681000000000001E-2</v>
      </c>
      <c r="JL400" s="265">
        <v>3.2645E-2</v>
      </c>
      <c r="JM400" s="265">
        <v>5.9024E-2</v>
      </c>
      <c r="JN400" s="265">
        <v>3.5853000000000003E-2</v>
      </c>
      <c r="JO400" s="265">
        <v>3.4153999999999997E-2</v>
      </c>
      <c r="JP400" s="265">
        <v>1.0331E-2</v>
      </c>
      <c r="JQ400" s="265">
        <v>3.3450000000000001E-2</v>
      </c>
      <c r="JR400" s="265">
        <v>2.2202E-2</v>
      </c>
      <c r="JS400" s="265">
        <v>1.8783999999999999E-2</v>
      </c>
      <c r="JT400" s="265">
        <v>7.9989999999999992E-3</v>
      </c>
      <c r="JU400" s="265">
        <v>2.4001000000000001E-2</v>
      </c>
      <c r="JV400" s="265">
        <v>2.4493000000000001E-2</v>
      </c>
      <c r="JW400" s="265">
        <v>3.4398999999999999E-2</v>
      </c>
      <c r="JX400" s="265">
        <v>3.1837999999999998E-2</v>
      </c>
      <c r="JY400" s="265">
        <v>2.7373000000000001E-2</v>
      </c>
      <c r="JZ400" s="265">
        <v>4.6896E-2</v>
      </c>
      <c r="KA400" s="265">
        <v>4.8485E-2</v>
      </c>
      <c r="KB400" s="265">
        <v>7.1563000000000002E-2</v>
      </c>
      <c r="KC400" s="265">
        <v>1.0234E-2</v>
      </c>
      <c r="KD400" s="265">
        <v>7.9670000000000001E-3</v>
      </c>
      <c r="KE400" s="265">
        <v>9.1389999999999996E-3</v>
      </c>
      <c r="KF400" s="265">
        <v>1.0064999999999999E-2</v>
      </c>
      <c r="KG400" s="265">
        <v>8.8039999999999993E-3</v>
      </c>
      <c r="KH400" s="265">
        <v>5.9700999999999997E-2</v>
      </c>
      <c r="KI400" s="265">
        <v>2.3640999999999999E-2</v>
      </c>
      <c r="KJ400" s="265">
        <v>2.3018E-2</v>
      </c>
      <c r="KK400" s="265">
        <v>6.1518999999999997E-2</v>
      </c>
      <c r="KL400" s="265">
        <v>4.7549000000000001E-2</v>
      </c>
      <c r="KM400" s="265">
        <v>0.78246000000000004</v>
      </c>
      <c r="KN400" s="265">
        <v>0.70926999999999996</v>
      </c>
      <c r="KO400" s="265">
        <v>0.62861999999999996</v>
      </c>
      <c r="KP400" s="265">
        <v>4.5109299635734635E-3</v>
      </c>
      <c r="KQ400" s="265">
        <v>0.49601000000000001</v>
      </c>
      <c r="KR400" s="265">
        <v>0.45017000000000001</v>
      </c>
      <c r="KS400" s="265">
        <v>0.41437000000000002</v>
      </c>
      <c r="KT400" s="265">
        <v>0.78048038121629526</v>
      </c>
      <c r="KU400" s="265">
        <v>0.97302</v>
      </c>
      <c r="KV400" s="265">
        <v>0.98463999999999996</v>
      </c>
      <c r="KW400" s="265">
        <v>0.98809999999999998</v>
      </c>
      <c r="KX400" s="265">
        <v>0.99243000000000003</v>
      </c>
      <c r="KY400" s="265">
        <v>0.99797999999999998</v>
      </c>
      <c r="KZ400" s="265">
        <v>0.98934999999999995</v>
      </c>
      <c r="LA400" s="265">
        <v>0.92559000000000002</v>
      </c>
      <c r="LB400" s="265">
        <v>0.83289000000000002</v>
      </c>
      <c r="LC400" s="265">
        <v>1</v>
      </c>
      <c r="LD400" s="265">
        <v>0</v>
      </c>
      <c r="LE400" s="265">
        <v>0</v>
      </c>
      <c r="LF400" s="265">
        <v>0</v>
      </c>
      <c r="LG400" s="265">
        <v>0</v>
      </c>
      <c r="LH400" s="431">
        <v>1.7050861060852185E-5</v>
      </c>
      <c r="LI400" s="431">
        <v>0</v>
      </c>
      <c r="LJ400" s="431">
        <v>0</v>
      </c>
      <c r="LK400" s="431">
        <v>0</v>
      </c>
      <c r="LL400" s="431">
        <v>0</v>
      </c>
      <c r="LM400" s="431">
        <v>2.6470474949746858E-6</v>
      </c>
      <c r="LN400" s="431">
        <v>0</v>
      </c>
      <c r="LO400" s="431">
        <v>0</v>
      </c>
      <c r="LP400" s="431">
        <v>0</v>
      </c>
      <c r="LQ400" s="431">
        <v>0</v>
      </c>
      <c r="LR400" s="431">
        <v>2.7022060749004595E-5</v>
      </c>
      <c r="LS400" s="431">
        <v>0</v>
      </c>
      <c r="LT400" s="431">
        <v>2.0956551452400163E-5</v>
      </c>
      <c r="LU400" s="431">
        <v>0</v>
      </c>
      <c r="LV400" s="431">
        <v>2.7548832804313861E-5</v>
      </c>
      <c r="LW400" s="431">
        <v>0</v>
      </c>
      <c r="LX400" s="431">
        <v>0</v>
      </c>
      <c r="LY400" s="431">
        <v>0</v>
      </c>
      <c r="LZ400" s="431">
        <v>5.2934970881324261E-5</v>
      </c>
      <c r="MA400" s="431">
        <v>0</v>
      </c>
      <c r="MB400" s="431">
        <v>0</v>
      </c>
      <c r="MC400" s="431">
        <v>0</v>
      </c>
      <c r="MD400" s="431">
        <v>7.385322533082217E-6</v>
      </c>
      <c r="ME400" s="431">
        <v>1.5516023267991841E-5</v>
      </c>
      <c r="MF400" s="431">
        <v>1.9641000108094886E-5</v>
      </c>
      <c r="MG400" s="431">
        <v>0</v>
      </c>
      <c r="MH400" s="266"/>
      <c r="MI400" s="266"/>
      <c r="MJ400" s="266"/>
      <c r="MK400" s="266"/>
      <c r="ML400" s="266"/>
      <c r="MM400" s="266"/>
      <c r="MN400" s="266"/>
      <c r="MO400" s="266"/>
      <c r="MP400" s="266"/>
      <c r="MQ400" s="266"/>
      <c r="MR400" s="266"/>
      <c r="MS400" s="266"/>
      <c r="MT400" s="266"/>
      <c r="MU400" s="266"/>
      <c r="MV400" s="266"/>
      <c r="MW400" s="266"/>
      <c r="MX400" s="266"/>
      <c r="MY400" s="266"/>
      <c r="MZ400" s="266"/>
      <c r="NA400" s="266"/>
      <c r="NB400" s="266"/>
      <c r="NC400" s="266"/>
      <c r="ND400" s="266"/>
      <c r="NE400" s="266"/>
      <c r="NF400" s="266"/>
      <c r="NG400" s="266"/>
      <c r="NH400" s="266"/>
      <c r="NI400" s="266"/>
      <c r="NJ400" s="266"/>
      <c r="NK400" s="266"/>
      <c r="NL400" s="266"/>
      <c r="NM400" s="266"/>
      <c r="NN400" s="266"/>
      <c r="NO400" s="266"/>
      <c r="NP400" s="266"/>
      <c r="NQ400" s="266"/>
      <c r="NR400" s="266"/>
      <c r="NS400" s="266"/>
      <c r="NT400" s="266"/>
      <c r="NU400" s="266"/>
      <c r="NV400" s="266"/>
      <c r="NW400" s="266"/>
      <c r="NX400" s="266"/>
      <c r="NY400" s="266"/>
      <c r="NZ400" s="266"/>
      <c r="OA400" s="266"/>
      <c r="OB400" s="266"/>
      <c r="OC400" s="266"/>
      <c r="OD400" s="266"/>
      <c r="OE400" s="266"/>
      <c r="OF400" s="266"/>
      <c r="OG400" s="266"/>
      <c r="OH400" s="266"/>
      <c r="OI400" s="266"/>
      <c r="OJ400" s="266"/>
      <c r="OK400" s="266"/>
      <c r="OL400" s="266"/>
      <c r="OM400" s="266"/>
      <c r="ON400" s="267"/>
    </row>
    <row r="401" spans="1:404">
      <c r="A401" s="261">
        <v>776</v>
      </c>
      <c r="B401" s="265">
        <v>1.1495E-2</v>
      </c>
      <c r="C401" s="265">
        <v>9.0910000000000001E-3</v>
      </c>
      <c r="D401" s="265">
        <v>8.3514000000000001E-3</v>
      </c>
      <c r="E401" s="265">
        <v>8.1245999999999992E-3</v>
      </c>
      <c r="F401" s="265">
        <v>1.1188E-2</v>
      </c>
      <c r="G401" s="265">
        <v>7.6664000000000003E-3</v>
      </c>
      <c r="H401" s="265">
        <v>2.1613E-2</v>
      </c>
      <c r="I401" s="265">
        <v>4.5512999999999998E-2</v>
      </c>
      <c r="J401" s="265">
        <v>4.0710999999999997E-2</v>
      </c>
      <c r="K401" s="265">
        <v>1.5466E-3</v>
      </c>
      <c r="L401" s="265">
        <v>1.5648000000000001E-3</v>
      </c>
      <c r="M401" s="265">
        <v>1.3132E-3</v>
      </c>
      <c r="N401" s="265">
        <v>0</v>
      </c>
      <c r="O401" s="265">
        <v>0.13455</v>
      </c>
      <c r="P401" s="265">
        <v>2.4358000000000001E-2</v>
      </c>
      <c r="Q401" s="265">
        <v>1.7302999999999999E-2</v>
      </c>
      <c r="R401" s="265">
        <v>3.1722E-2</v>
      </c>
      <c r="S401" s="265">
        <v>7.1392999999999998E-2</v>
      </c>
      <c r="T401" s="265">
        <v>5.074E-2</v>
      </c>
      <c r="U401" s="265">
        <v>4.2935000000000001E-2</v>
      </c>
      <c r="V401" s="265">
        <v>2.1479999999999999E-2</v>
      </c>
      <c r="W401" s="265">
        <v>2.2934E-2</v>
      </c>
      <c r="X401" s="265">
        <v>0</v>
      </c>
      <c r="Y401" s="265">
        <v>3.784E-3</v>
      </c>
      <c r="Z401" s="265">
        <v>0</v>
      </c>
      <c r="AA401" s="265">
        <v>1.5646E-2</v>
      </c>
      <c r="AB401" s="265">
        <v>1.0943999999999999E-3</v>
      </c>
      <c r="AC401" s="265">
        <v>6.0734000000000003E-2</v>
      </c>
      <c r="AD401" s="265">
        <v>3.1312E-2</v>
      </c>
      <c r="AE401" s="265">
        <v>0</v>
      </c>
      <c r="AF401" s="265">
        <v>0</v>
      </c>
      <c r="AG401" s="265">
        <v>0</v>
      </c>
      <c r="AH401" s="265">
        <v>0</v>
      </c>
      <c r="AI401" s="265">
        <v>5.9599999999999996E-4</v>
      </c>
      <c r="AJ401" s="265">
        <v>0</v>
      </c>
      <c r="AK401" s="265">
        <v>0</v>
      </c>
      <c r="AL401" s="265">
        <v>1.9772000000000001E-3</v>
      </c>
      <c r="AM401" s="265">
        <v>0</v>
      </c>
      <c r="AN401" s="265">
        <v>1.1253999999999999E-3</v>
      </c>
      <c r="AO401" s="265">
        <v>3.9760000000000002E-4</v>
      </c>
      <c r="AP401" s="265">
        <v>0</v>
      </c>
      <c r="AQ401" s="265">
        <v>0</v>
      </c>
      <c r="AR401" s="265">
        <v>2.1686000000000001E-3</v>
      </c>
      <c r="AS401" s="265">
        <v>0</v>
      </c>
      <c r="AT401" s="265">
        <v>1.4962E-2</v>
      </c>
      <c r="AU401" s="265">
        <v>6.8995999999999997E-3</v>
      </c>
      <c r="AV401" s="265">
        <v>3.4872000000000002E-3</v>
      </c>
      <c r="AW401" s="265">
        <v>0</v>
      </c>
      <c r="AX401" s="265">
        <v>0</v>
      </c>
      <c r="AY401" s="265">
        <v>0</v>
      </c>
      <c r="AZ401" s="265">
        <v>0</v>
      </c>
      <c r="BA401" s="265">
        <v>3.2201999999999999E-3</v>
      </c>
      <c r="BB401" s="265">
        <v>3.2201999999999999E-3</v>
      </c>
      <c r="BC401" s="265">
        <v>3.2177999999999998E-3</v>
      </c>
      <c r="BD401" s="265">
        <v>3.2201999999999999E-3</v>
      </c>
      <c r="BE401" s="265">
        <v>3.0897999999999998E-2</v>
      </c>
      <c r="BF401" s="265">
        <v>9.5728999999999995E-2</v>
      </c>
      <c r="BG401" s="265">
        <v>0.14191000000000001</v>
      </c>
      <c r="BH401" s="265">
        <v>8.7457999999999994E-2</v>
      </c>
      <c r="BI401" s="265">
        <v>0.24474000000000001</v>
      </c>
      <c r="BJ401" s="265">
        <v>0.29115000000000002</v>
      </c>
      <c r="BK401" s="265">
        <v>6.4935000000000007E-2</v>
      </c>
      <c r="BL401" s="265">
        <v>0.32106000000000001</v>
      </c>
      <c r="BM401" s="265">
        <v>7.3171E-2</v>
      </c>
      <c r="BN401" s="265">
        <v>0.38118999999999997</v>
      </c>
      <c r="BO401" s="265">
        <v>0.15143000000000001</v>
      </c>
      <c r="BP401" s="265">
        <v>5.5267999999999998E-2</v>
      </c>
      <c r="BQ401" s="265">
        <v>0.13350000000000001</v>
      </c>
      <c r="BR401" s="265">
        <v>0.22489999999999999</v>
      </c>
      <c r="BS401" s="265">
        <v>0.16181000000000001</v>
      </c>
      <c r="BT401" s="265">
        <v>0.33127000000000001</v>
      </c>
      <c r="BU401" s="265">
        <v>8.4916000000000005E-2</v>
      </c>
      <c r="BV401" s="265">
        <v>0</v>
      </c>
      <c r="BW401" s="265">
        <v>0.11352</v>
      </c>
      <c r="BX401" s="265">
        <v>0</v>
      </c>
      <c r="BY401" s="265">
        <v>0.99965000000000004</v>
      </c>
      <c r="BZ401" s="265">
        <v>0.99973000000000001</v>
      </c>
      <c r="CA401" s="265">
        <v>0.95399999999999996</v>
      </c>
      <c r="CB401" s="265">
        <v>0.98602999999999996</v>
      </c>
      <c r="CC401" s="265">
        <v>0.83958999999999995</v>
      </c>
      <c r="CD401" s="265">
        <v>0.99383999999999995</v>
      </c>
      <c r="CE401" s="265">
        <v>0.9819</v>
      </c>
      <c r="CF401" s="265">
        <v>0.99558000000000002</v>
      </c>
      <c r="CG401" s="265">
        <v>0.9496</v>
      </c>
      <c r="CH401" s="265">
        <v>0.98824999999999996</v>
      </c>
      <c r="CI401" s="265">
        <v>0.99202000000000001</v>
      </c>
      <c r="CJ401" s="265">
        <v>0.98987000000000003</v>
      </c>
      <c r="CK401" s="265">
        <v>0.99731999999999998</v>
      </c>
      <c r="CL401" s="265">
        <v>0.97340000000000004</v>
      </c>
      <c r="CM401" s="265">
        <v>1.2078E-2</v>
      </c>
      <c r="CN401" s="265">
        <v>0</v>
      </c>
      <c r="CO401" s="265">
        <v>1.1689E-2</v>
      </c>
      <c r="CP401" s="265">
        <v>6.8688000000000004E-3</v>
      </c>
      <c r="CQ401" s="265">
        <v>8.6929999999999993E-3</v>
      </c>
      <c r="CR401" s="265">
        <v>0</v>
      </c>
      <c r="CS401" s="265">
        <v>0</v>
      </c>
      <c r="CT401" s="265">
        <v>0</v>
      </c>
      <c r="CU401" s="265">
        <v>0</v>
      </c>
      <c r="CV401" s="265">
        <v>1.2106E-2</v>
      </c>
      <c r="CW401" s="265">
        <v>1.0101000000000001E-2</v>
      </c>
      <c r="CX401" s="265">
        <v>0</v>
      </c>
      <c r="CY401" s="265">
        <v>1.0309E-2</v>
      </c>
      <c r="CZ401" s="265">
        <v>1.9833E-2</v>
      </c>
      <c r="DA401" s="265">
        <v>5.3981999999999997E-3</v>
      </c>
      <c r="DB401" s="265">
        <v>0</v>
      </c>
      <c r="DC401" s="265">
        <v>0</v>
      </c>
      <c r="DD401" s="265">
        <v>0</v>
      </c>
      <c r="DE401" s="265">
        <v>0</v>
      </c>
      <c r="DF401" s="265">
        <v>1.7259999999999999E-4</v>
      </c>
      <c r="DG401" s="265">
        <v>2.676E-4</v>
      </c>
      <c r="DH401" s="265">
        <v>1.2704999999999999E-2</v>
      </c>
      <c r="DI401" s="265">
        <v>0</v>
      </c>
      <c r="DJ401" s="265">
        <v>0</v>
      </c>
      <c r="DK401" s="265">
        <v>0</v>
      </c>
      <c r="DL401" s="265">
        <v>0</v>
      </c>
      <c r="DM401" s="265">
        <v>5.6760000000000003E-4</v>
      </c>
      <c r="DN401" s="265">
        <v>0</v>
      </c>
      <c r="DO401" s="265">
        <v>0</v>
      </c>
      <c r="DP401" s="265">
        <v>0</v>
      </c>
      <c r="DQ401" s="265">
        <v>0</v>
      </c>
      <c r="DR401" s="265">
        <v>5.7809999999999997E-3</v>
      </c>
      <c r="DS401" s="265">
        <v>2.6586000000000001E-3</v>
      </c>
      <c r="DT401" s="265">
        <v>3.7033999999999999E-3</v>
      </c>
      <c r="DU401" s="265">
        <v>0</v>
      </c>
      <c r="DV401" s="265">
        <v>0</v>
      </c>
      <c r="DW401" s="265">
        <v>0</v>
      </c>
      <c r="DX401" s="265">
        <v>6.3420000000000004E-3</v>
      </c>
      <c r="DY401" s="265">
        <v>6.0610000000000004E-3</v>
      </c>
      <c r="DZ401" s="265">
        <v>0</v>
      </c>
      <c r="EA401" s="265">
        <v>0</v>
      </c>
      <c r="EB401" s="265">
        <v>0</v>
      </c>
      <c r="EC401" s="265">
        <v>0</v>
      </c>
      <c r="ED401" s="265">
        <v>0</v>
      </c>
      <c r="EE401" s="265">
        <v>0</v>
      </c>
      <c r="EF401" s="265">
        <v>4.7780000000000001E-3</v>
      </c>
      <c r="EG401" s="265">
        <v>0</v>
      </c>
      <c r="EH401" s="265">
        <v>0</v>
      </c>
      <c r="EI401" s="265">
        <v>8.1632000000000007E-3</v>
      </c>
      <c r="EJ401" s="265">
        <v>0</v>
      </c>
      <c r="EK401" s="265">
        <v>0</v>
      </c>
      <c r="EL401" s="265">
        <v>0</v>
      </c>
      <c r="EM401" s="265">
        <v>0</v>
      </c>
      <c r="EN401" s="265">
        <v>0</v>
      </c>
      <c r="EO401" s="265">
        <v>9.3644000000000002E-3</v>
      </c>
      <c r="EP401" s="265">
        <v>5.0292000000000002E-3</v>
      </c>
      <c r="EQ401" s="265">
        <v>4.7239999999999999E-4</v>
      </c>
      <c r="ER401" s="265">
        <v>1.0204000000000001E-3</v>
      </c>
      <c r="ES401" s="265">
        <v>3.7839999999999998E-4</v>
      </c>
      <c r="ET401" s="265">
        <v>7.2900000000000005E-4</v>
      </c>
      <c r="EU401" s="265">
        <v>4.2059999999999998E-4</v>
      </c>
      <c r="EV401" s="265">
        <v>4.3239999999999999E-4</v>
      </c>
      <c r="EW401" s="265">
        <v>3.8240000000000003E-4</v>
      </c>
      <c r="EX401" s="265">
        <v>6.5419999999999996E-4</v>
      </c>
      <c r="EY401" s="265">
        <v>4.2279999999999998E-4</v>
      </c>
      <c r="EZ401" s="265">
        <v>6.3400000000000001E-3</v>
      </c>
      <c r="FA401" s="265">
        <v>6.1479999999999998E-4</v>
      </c>
      <c r="FB401" s="265">
        <v>5.6860000000000005E-4</v>
      </c>
      <c r="FC401" s="265">
        <v>5.8480000000000001E-4</v>
      </c>
      <c r="FD401" s="265">
        <v>5.4379999999999999E-4</v>
      </c>
      <c r="FE401" s="265">
        <v>3.6499999999999998E-4</v>
      </c>
      <c r="FF401" s="265">
        <v>6.6399999999999999E-4</v>
      </c>
      <c r="FG401" s="265">
        <v>4.9100000000000001E-4</v>
      </c>
      <c r="FH401" s="265">
        <v>5.22E-4</v>
      </c>
      <c r="FI401" s="265">
        <v>4.7259999999999999E-4</v>
      </c>
      <c r="FJ401" s="265">
        <v>0</v>
      </c>
      <c r="FK401" s="265">
        <v>0</v>
      </c>
      <c r="FL401" s="265">
        <v>2.7951999999999999E-3</v>
      </c>
      <c r="FM401" s="265">
        <v>2.9491999999999999E-3</v>
      </c>
      <c r="FN401" s="265">
        <v>2.3223000000000001E-2</v>
      </c>
      <c r="FO401" s="265">
        <v>0.05</v>
      </c>
      <c r="FP401" s="265">
        <v>1.2592000000000001E-2</v>
      </c>
      <c r="FQ401" s="265">
        <v>2.9825999999999998E-2</v>
      </c>
      <c r="FR401" s="265">
        <v>1.6875999999999999E-2</v>
      </c>
      <c r="FS401" s="265">
        <v>2.0284E-2</v>
      </c>
      <c r="FT401" s="265">
        <v>5.4255999999999999E-2</v>
      </c>
      <c r="FU401" s="265">
        <v>4.5415999999999998E-2</v>
      </c>
      <c r="FV401" s="265">
        <v>3.4271000000000003E-2</v>
      </c>
      <c r="FW401" s="265">
        <v>1.0748000000000001E-2</v>
      </c>
      <c r="FX401" s="265">
        <v>3.6128E-2</v>
      </c>
      <c r="FY401" s="265">
        <v>9.6176000000000005E-3</v>
      </c>
      <c r="FZ401" s="265">
        <v>1.0748000000000001E-2</v>
      </c>
      <c r="GA401" s="265">
        <v>3.0859999999999999E-2</v>
      </c>
      <c r="GB401" s="265">
        <v>1.9321999999999999E-2</v>
      </c>
      <c r="GC401" s="265">
        <v>1.4677000000000001E-2</v>
      </c>
      <c r="GD401" s="265">
        <v>5.1012000000000002E-2</v>
      </c>
      <c r="GE401" s="265">
        <v>2.5492000000000001E-2</v>
      </c>
      <c r="GF401" s="265">
        <v>2.3198E-2</v>
      </c>
      <c r="GG401" s="265">
        <v>1.4057E-2</v>
      </c>
      <c r="GH401" s="265">
        <v>1.3311999999999999E-2</v>
      </c>
      <c r="GI401" s="265">
        <v>1.1608E-2</v>
      </c>
      <c r="GJ401" s="265">
        <v>4.3576999999999998E-2</v>
      </c>
      <c r="GK401" s="265">
        <v>4.5916999999999999E-2</v>
      </c>
      <c r="GL401" s="265">
        <v>2.6134000000000001E-2</v>
      </c>
      <c r="GM401" s="265">
        <v>3.8633000000000001E-2</v>
      </c>
      <c r="GN401" s="265">
        <v>2.8670000000000001E-2</v>
      </c>
      <c r="GO401" s="265">
        <v>5.9644999999999997E-2</v>
      </c>
      <c r="GP401" s="265">
        <v>3.2436E-2</v>
      </c>
      <c r="GQ401" s="265">
        <v>3.3924999999999997E-2</v>
      </c>
      <c r="GR401" s="265">
        <v>4.0419999999999998E-2</v>
      </c>
      <c r="GS401" s="265">
        <v>3.4616000000000001E-2</v>
      </c>
      <c r="GT401" s="265">
        <v>3.3415E-2</v>
      </c>
      <c r="GU401" s="265">
        <v>3.3243000000000002E-2</v>
      </c>
      <c r="GV401" s="265">
        <v>3.3938999999999997E-2</v>
      </c>
      <c r="GW401" s="265">
        <v>2.3397000000000001E-2</v>
      </c>
      <c r="GX401" s="265">
        <v>4.1832000000000001E-2</v>
      </c>
      <c r="GY401" s="265">
        <v>1.1061E-2</v>
      </c>
      <c r="GZ401" s="265">
        <v>7.9939999999999994E-3</v>
      </c>
      <c r="HA401" s="265">
        <v>4.2714000000000002E-2</v>
      </c>
      <c r="HB401" s="265">
        <v>4.9052999999999999E-2</v>
      </c>
      <c r="HC401" s="265">
        <v>5.0818000000000002E-2</v>
      </c>
      <c r="HD401" s="265">
        <v>3.2701000000000001E-2</v>
      </c>
      <c r="HE401" s="265">
        <v>4.2167000000000003E-2</v>
      </c>
      <c r="HF401" s="265">
        <v>2.0468E-2</v>
      </c>
      <c r="HG401" s="265">
        <v>4.2230999999999998E-2</v>
      </c>
      <c r="HH401" s="265">
        <v>4.1905999999999999E-2</v>
      </c>
      <c r="HI401" s="265">
        <v>4.2006000000000002E-2</v>
      </c>
      <c r="HJ401" s="265">
        <v>3.4285000000000003E-2</v>
      </c>
      <c r="HK401" s="265">
        <v>5.6703000000000003E-2</v>
      </c>
      <c r="HL401" s="265">
        <v>4.9567E-2</v>
      </c>
      <c r="HM401" s="265">
        <v>3.4655999999999999E-2</v>
      </c>
      <c r="HN401" s="265">
        <v>3.6257999999999999E-2</v>
      </c>
      <c r="HO401" s="265">
        <v>3.6517000000000001E-2</v>
      </c>
      <c r="HP401" s="265">
        <v>3.7680999999999999E-2</v>
      </c>
      <c r="HQ401" s="265">
        <v>0</v>
      </c>
      <c r="HR401" s="265">
        <v>2.4812000000000001E-2</v>
      </c>
      <c r="HS401" s="265">
        <v>1.7443E-2</v>
      </c>
      <c r="HT401" s="265">
        <v>3.5319999999999997E-2</v>
      </c>
      <c r="HU401" s="265">
        <v>1.7656999999999999E-2</v>
      </c>
      <c r="HV401" s="265">
        <v>3.1365999999999998E-2</v>
      </c>
      <c r="HW401" s="265">
        <v>1.6492E-2</v>
      </c>
      <c r="HX401" s="265">
        <v>1.511E-2</v>
      </c>
      <c r="HY401" s="265">
        <v>0</v>
      </c>
      <c r="HZ401" s="265">
        <v>3.3034000000000001E-2</v>
      </c>
      <c r="IA401" s="265">
        <v>3.2374E-2</v>
      </c>
      <c r="IB401" s="265">
        <v>3.3838E-2</v>
      </c>
      <c r="IC401" s="265">
        <v>3.2680000000000001E-2</v>
      </c>
      <c r="ID401" s="265">
        <v>3.388E-2</v>
      </c>
      <c r="IE401" s="265">
        <v>3.0668000000000001E-2</v>
      </c>
      <c r="IF401" s="265">
        <v>4.4067000000000002E-2</v>
      </c>
      <c r="IG401" s="265">
        <v>3.7339999999999998E-2</v>
      </c>
      <c r="IH401" s="265">
        <v>4.1967999999999998E-2</v>
      </c>
      <c r="II401" s="265">
        <v>2.2662000000000002E-2</v>
      </c>
      <c r="IJ401" s="265">
        <v>1.235E-2</v>
      </c>
      <c r="IK401" s="265">
        <v>1.4220999999999999E-2</v>
      </c>
      <c r="IL401" s="265">
        <v>3.6842E-2</v>
      </c>
      <c r="IM401" s="265">
        <v>2.5850000000000001E-2</v>
      </c>
      <c r="IN401" s="265">
        <v>1.4555999999999999E-2</v>
      </c>
      <c r="IO401" s="265">
        <v>3.2182000000000001E-3</v>
      </c>
      <c r="IP401" s="265">
        <v>3.8997999999999998E-2</v>
      </c>
      <c r="IQ401" s="265">
        <v>3.3016999999999998E-2</v>
      </c>
      <c r="IR401" s="265">
        <v>1.7954999999999999E-2</v>
      </c>
      <c r="IS401" s="265">
        <v>4.5919000000000001E-2</v>
      </c>
      <c r="IT401" s="265">
        <v>1.5692000000000001E-2</v>
      </c>
      <c r="IU401" s="265">
        <v>3.6377E-2</v>
      </c>
      <c r="IV401" s="265">
        <v>5.1673999999999998E-2</v>
      </c>
      <c r="IW401" s="265">
        <v>2.6006999999999999E-2</v>
      </c>
      <c r="IX401" s="265">
        <v>5.0899E-2</v>
      </c>
      <c r="IY401" s="265">
        <v>2.1819000000000002E-2</v>
      </c>
      <c r="IZ401" s="265">
        <v>2.2074E-2</v>
      </c>
      <c r="JA401" s="265">
        <v>2.2273000000000001E-2</v>
      </c>
      <c r="JB401" s="265">
        <v>2.1562000000000001E-2</v>
      </c>
      <c r="JC401" s="265">
        <v>2.5517999999999999E-2</v>
      </c>
      <c r="JD401" s="265">
        <v>2.4771999999999999E-2</v>
      </c>
      <c r="JE401" s="265">
        <v>4.1551999999999999E-2</v>
      </c>
      <c r="JF401" s="265">
        <v>1.1821E-2</v>
      </c>
      <c r="JG401" s="265">
        <v>3.2636999999999999E-2</v>
      </c>
      <c r="JH401" s="265">
        <v>2.4617E-2</v>
      </c>
      <c r="JI401" s="265">
        <v>2.2603999999999999E-2</v>
      </c>
      <c r="JJ401" s="265">
        <v>2.3713000000000001E-2</v>
      </c>
      <c r="JK401" s="265">
        <v>3.0991000000000001E-2</v>
      </c>
      <c r="JL401" s="265">
        <v>3.1878999999999998E-2</v>
      </c>
      <c r="JM401" s="265">
        <v>5.8568000000000002E-2</v>
      </c>
      <c r="JN401" s="265">
        <v>3.5858000000000001E-2</v>
      </c>
      <c r="JO401" s="265">
        <v>3.3201000000000001E-2</v>
      </c>
      <c r="JP401" s="265">
        <v>1.0186000000000001E-2</v>
      </c>
      <c r="JQ401" s="265">
        <v>3.2622999999999999E-2</v>
      </c>
      <c r="JR401" s="265">
        <v>2.1600999999999999E-2</v>
      </c>
      <c r="JS401" s="265">
        <v>1.8158000000000001E-2</v>
      </c>
      <c r="JT401" s="265">
        <v>7.8192000000000001E-3</v>
      </c>
      <c r="JU401" s="265">
        <v>2.3425999999999999E-2</v>
      </c>
      <c r="JV401" s="265">
        <v>2.3994999999999999E-2</v>
      </c>
      <c r="JW401" s="265">
        <v>3.3265000000000003E-2</v>
      </c>
      <c r="JX401" s="265">
        <v>3.1344999999999998E-2</v>
      </c>
      <c r="JY401" s="265">
        <v>2.8341999999999999E-2</v>
      </c>
      <c r="JZ401" s="265">
        <v>4.6952000000000001E-2</v>
      </c>
      <c r="KA401" s="265">
        <v>4.7219999999999998E-2</v>
      </c>
      <c r="KB401" s="265">
        <v>6.9641999999999996E-2</v>
      </c>
      <c r="KC401" s="265">
        <v>1.0179000000000001E-2</v>
      </c>
      <c r="KD401" s="265">
        <v>7.7657999999999998E-3</v>
      </c>
      <c r="KE401" s="265">
        <v>8.7828000000000003E-3</v>
      </c>
      <c r="KF401" s="265">
        <v>9.7581999999999999E-3</v>
      </c>
      <c r="KG401" s="265">
        <v>8.7226000000000005E-3</v>
      </c>
      <c r="KH401" s="265">
        <v>5.9617000000000003E-2</v>
      </c>
      <c r="KI401" s="265">
        <v>2.3050999999999999E-2</v>
      </c>
      <c r="KJ401" s="265">
        <v>2.2440000000000002E-2</v>
      </c>
      <c r="KK401" s="265">
        <v>6.0219000000000002E-2</v>
      </c>
      <c r="KL401" s="265">
        <v>4.6315000000000002E-2</v>
      </c>
      <c r="KM401" s="265">
        <v>0.77795000000000003</v>
      </c>
      <c r="KN401" s="265">
        <v>0.70533000000000001</v>
      </c>
      <c r="KO401" s="265">
        <v>0.62522999999999995</v>
      </c>
      <c r="KP401" s="265">
        <v>4.4834131871373615E-3</v>
      </c>
      <c r="KQ401" s="265">
        <v>0.49346000000000001</v>
      </c>
      <c r="KR401" s="265">
        <v>0.44789000000000001</v>
      </c>
      <c r="KS401" s="265">
        <v>0.4123</v>
      </c>
      <c r="KT401" s="265">
        <v>0.7776581637738702</v>
      </c>
      <c r="KU401" s="265">
        <v>0.97841</v>
      </c>
      <c r="KV401" s="265">
        <v>0.98770999999999998</v>
      </c>
      <c r="KW401" s="265">
        <v>0.99048000000000003</v>
      </c>
      <c r="KX401" s="265">
        <v>0.99394000000000005</v>
      </c>
      <c r="KY401" s="265">
        <v>0.99839</v>
      </c>
      <c r="KZ401" s="265">
        <v>0.98894000000000004</v>
      </c>
      <c r="LA401" s="265">
        <v>0.92462</v>
      </c>
      <c r="LB401" s="265">
        <v>0.83160000000000001</v>
      </c>
      <c r="LC401" s="265">
        <v>1</v>
      </c>
      <c r="LD401" s="265">
        <v>0</v>
      </c>
      <c r="LE401" s="265">
        <v>0</v>
      </c>
      <c r="LF401" s="265">
        <v>0</v>
      </c>
      <c r="LG401" s="265">
        <v>0</v>
      </c>
      <c r="LH401" s="431">
        <v>3.77603578272101E-6</v>
      </c>
      <c r="LI401" s="431">
        <v>0</v>
      </c>
      <c r="LJ401" s="431">
        <v>0</v>
      </c>
      <c r="LK401" s="431">
        <v>0</v>
      </c>
      <c r="LL401" s="431">
        <v>0</v>
      </c>
      <c r="LM401" s="431">
        <v>1.3461445860230015E-6</v>
      </c>
      <c r="LN401" s="431">
        <v>0</v>
      </c>
      <c r="LO401" s="431">
        <v>0</v>
      </c>
      <c r="LP401" s="431">
        <v>0</v>
      </c>
      <c r="LQ401" s="431">
        <v>0</v>
      </c>
      <c r="LR401" s="431">
        <v>1.7136286260210909E-5</v>
      </c>
      <c r="LS401" s="431">
        <v>0</v>
      </c>
      <c r="LT401" s="431">
        <v>1.9920516933780164E-5</v>
      </c>
      <c r="LU401" s="431">
        <v>0</v>
      </c>
      <c r="LV401" s="431">
        <v>2.957817014248576E-5</v>
      </c>
      <c r="LW401" s="431">
        <v>0</v>
      </c>
      <c r="LX401" s="431">
        <v>0</v>
      </c>
      <c r="LY401" s="431">
        <v>0</v>
      </c>
      <c r="LZ401" s="431">
        <v>5.7281133194919676E-5</v>
      </c>
      <c r="MA401" s="431">
        <v>0</v>
      </c>
      <c r="MB401" s="431">
        <v>0</v>
      </c>
      <c r="MC401" s="431">
        <v>0</v>
      </c>
      <c r="MD401" s="431">
        <v>1.3500348359229974E-5</v>
      </c>
      <c r="ME401" s="431">
        <v>6.2819876802677754E-6</v>
      </c>
      <c r="MF401" s="431">
        <v>1.6615415006526746E-5</v>
      </c>
      <c r="MG401" s="431">
        <v>0</v>
      </c>
      <c r="MH401" s="266"/>
      <c r="MI401" s="266"/>
      <c r="MJ401" s="266"/>
      <c r="MK401" s="266"/>
      <c r="ML401" s="266"/>
      <c r="MM401" s="266"/>
      <c r="MN401" s="266"/>
      <c r="MO401" s="266"/>
      <c r="MP401" s="266"/>
      <c r="MQ401" s="266"/>
      <c r="MR401" s="266"/>
      <c r="MS401" s="266"/>
      <c r="MT401" s="266"/>
      <c r="MU401" s="266"/>
      <c r="MV401" s="266"/>
      <c r="MW401" s="266"/>
      <c r="MX401" s="266"/>
      <c r="MY401" s="266"/>
      <c r="MZ401" s="266"/>
      <c r="NA401" s="266"/>
      <c r="NB401" s="266"/>
      <c r="NC401" s="266"/>
      <c r="ND401" s="266"/>
      <c r="NE401" s="266"/>
      <c r="NF401" s="266"/>
      <c r="NG401" s="266"/>
      <c r="NH401" s="266"/>
      <c r="NI401" s="266"/>
      <c r="NJ401" s="266"/>
      <c r="NK401" s="266"/>
      <c r="NL401" s="266"/>
      <c r="NM401" s="266"/>
      <c r="NN401" s="266"/>
      <c r="NO401" s="266"/>
      <c r="NP401" s="266"/>
      <c r="NQ401" s="266"/>
      <c r="NR401" s="266"/>
      <c r="NS401" s="266"/>
      <c r="NT401" s="266"/>
      <c r="NU401" s="266"/>
      <c r="NV401" s="266"/>
      <c r="NW401" s="266"/>
      <c r="NX401" s="266"/>
      <c r="NY401" s="266"/>
      <c r="NZ401" s="266"/>
      <c r="OA401" s="266"/>
      <c r="OB401" s="266"/>
      <c r="OC401" s="266"/>
      <c r="OD401" s="266"/>
      <c r="OE401" s="266"/>
      <c r="OF401" s="266"/>
      <c r="OG401" s="266"/>
      <c r="OH401" s="266"/>
      <c r="OI401" s="266"/>
      <c r="OJ401" s="266"/>
      <c r="OK401" s="266"/>
      <c r="OL401" s="266"/>
      <c r="OM401" s="266"/>
      <c r="ON401" s="267"/>
    </row>
    <row r="402" spans="1:404">
      <c r="A402" s="261">
        <v>777</v>
      </c>
      <c r="B402" s="265">
        <v>1.1083000000000001E-2</v>
      </c>
      <c r="C402" s="265">
        <v>8.7480000000000006E-3</v>
      </c>
      <c r="D402" s="265">
        <v>7.9118000000000001E-3</v>
      </c>
      <c r="E402" s="265">
        <v>7.6622000000000001E-3</v>
      </c>
      <c r="F402" s="265">
        <v>1.0843999999999999E-2</v>
      </c>
      <c r="G402" s="265">
        <v>7.3597999999999997E-3</v>
      </c>
      <c r="H402" s="265">
        <v>2.0798000000000001E-2</v>
      </c>
      <c r="I402" s="265">
        <v>4.3811999999999997E-2</v>
      </c>
      <c r="J402" s="265">
        <v>3.9116999999999999E-2</v>
      </c>
      <c r="K402" s="265">
        <v>1.4652000000000001E-3</v>
      </c>
      <c r="L402" s="265">
        <v>1.4825999999999999E-3</v>
      </c>
      <c r="M402" s="265">
        <v>1.1674000000000001E-3</v>
      </c>
      <c r="N402" s="265">
        <v>0</v>
      </c>
      <c r="O402" s="265">
        <v>0.14115</v>
      </c>
      <c r="P402" s="265">
        <v>3.7950999999999999E-2</v>
      </c>
      <c r="Q402" s="265">
        <v>2.6823E-2</v>
      </c>
      <c r="R402" s="265">
        <v>4.7321000000000002E-2</v>
      </c>
      <c r="S402" s="265">
        <v>6.7593E-2</v>
      </c>
      <c r="T402" s="265">
        <v>5.1992999999999998E-2</v>
      </c>
      <c r="U402" s="265">
        <v>3.2201E-2</v>
      </c>
      <c r="V402" s="265">
        <v>2.1180999999999998E-2</v>
      </c>
      <c r="W402" s="265">
        <v>2.3057999999999999E-2</v>
      </c>
      <c r="X402" s="265">
        <v>0</v>
      </c>
      <c r="Y402" s="265">
        <v>2.8379999999999998E-3</v>
      </c>
      <c r="Z402" s="265">
        <v>0</v>
      </c>
      <c r="AA402" s="265">
        <v>1.503E-2</v>
      </c>
      <c r="AB402" s="265">
        <v>8.208E-4</v>
      </c>
      <c r="AC402" s="265">
        <v>5.9000999999999998E-2</v>
      </c>
      <c r="AD402" s="265">
        <v>3.1015999999999998E-2</v>
      </c>
      <c r="AE402" s="265">
        <v>0</v>
      </c>
      <c r="AF402" s="265">
        <v>0</v>
      </c>
      <c r="AG402" s="265">
        <v>0</v>
      </c>
      <c r="AH402" s="265">
        <v>0</v>
      </c>
      <c r="AI402" s="265">
        <v>4.4700000000000002E-4</v>
      </c>
      <c r="AJ402" s="265">
        <v>0</v>
      </c>
      <c r="AK402" s="265">
        <v>0</v>
      </c>
      <c r="AL402" s="265">
        <v>1.8684000000000001E-3</v>
      </c>
      <c r="AM402" s="265">
        <v>0</v>
      </c>
      <c r="AN402" s="265">
        <v>1.1178E-3</v>
      </c>
      <c r="AO402" s="265">
        <v>2.9819999999999998E-4</v>
      </c>
      <c r="AP402" s="265">
        <v>0</v>
      </c>
      <c r="AQ402" s="265">
        <v>0</v>
      </c>
      <c r="AR402" s="265">
        <v>2.4112000000000001E-3</v>
      </c>
      <c r="AS402" s="265">
        <v>0</v>
      </c>
      <c r="AT402" s="265">
        <v>1.5737000000000001E-2</v>
      </c>
      <c r="AU402" s="265">
        <v>6.7441999999999997E-3</v>
      </c>
      <c r="AV402" s="265">
        <v>3.3833999999999999E-3</v>
      </c>
      <c r="AW402" s="265">
        <v>0</v>
      </c>
      <c r="AX402" s="265">
        <v>0</v>
      </c>
      <c r="AY402" s="265">
        <v>0</v>
      </c>
      <c r="AZ402" s="265">
        <v>0</v>
      </c>
      <c r="BA402" s="265">
        <v>3.5804000000000001E-3</v>
      </c>
      <c r="BB402" s="265">
        <v>3.5804000000000001E-3</v>
      </c>
      <c r="BC402" s="265">
        <v>3.5775999999999998E-3</v>
      </c>
      <c r="BD402" s="265">
        <v>3.5804000000000001E-3</v>
      </c>
      <c r="BE402" s="265">
        <v>3.1752000000000002E-2</v>
      </c>
      <c r="BF402" s="265">
        <v>9.9816000000000002E-2</v>
      </c>
      <c r="BG402" s="265">
        <v>0.14127000000000001</v>
      </c>
      <c r="BH402" s="265">
        <v>8.4237000000000006E-2</v>
      </c>
      <c r="BI402" s="265">
        <v>0.24363000000000001</v>
      </c>
      <c r="BJ402" s="265">
        <v>0.28971000000000002</v>
      </c>
      <c r="BK402" s="265">
        <v>6.4935000000000007E-2</v>
      </c>
      <c r="BL402" s="265">
        <v>0.33121</v>
      </c>
      <c r="BM402" s="265">
        <v>7.3171E-2</v>
      </c>
      <c r="BN402" s="265">
        <v>0.39356000000000002</v>
      </c>
      <c r="BO402" s="265">
        <v>0.14571000000000001</v>
      </c>
      <c r="BP402" s="265">
        <v>5.7721000000000001E-2</v>
      </c>
      <c r="BQ402" s="265">
        <v>0.12934000000000001</v>
      </c>
      <c r="BR402" s="265">
        <v>0.21103</v>
      </c>
      <c r="BS402" s="265">
        <v>0.16467999999999999</v>
      </c>
      <c r="BT402" s="265">
        <v>0.34272000000000002</v>
      </c>
      <c r="BU402" s="265">
        <v>8.4529000000000007E-2</v>
      </c>
      <c r="BV402" s="265">
        <v>0</v>
      </c>
      <c r="BW402" s="265">
        <v>0.113</v>
      </c>
      <c r="BX402" s="265">
        <v>0</v>
      </c>
      <c r="BY402" s="265">
        <v>0.99929000000000001</v>
      </c>
      <c r="BZ402" s="265">
        <v>0.99946000000000002</v>
      </c>
      <c r="CA402" s="265">
        <v>0.95799999999999996</v>
      </c>
      <c r="CB402" s="265">
        <v>0.98473999999999995</v>
      </c>
      <c r="CC402" s="265">
        <v>0.83591000000000004</v>
      </c>
      <c r="CD402" s="265">
        <v>0.99538000000000004</v>
      </c>
      <c r="CE402" s="265">
        <v>0.98641999999999996</v>
      </c>
      <c r="CF402" s="265">
        <v>0.99668999999999996</v>
      </c>
      <c r="CG402" s="265">
        <v>0.96220000000000006</v>
      </c>
      <c r="CH402" s="265">
        <v>0.99117999999999995</v>
      </c>
      <c r="CI402" s="265">
        <v>0.99402000000000001</v>
      </c>
      <c r="CJ402" s="265">
        <v>0.99241000000000001</v>
      </c>
      <c r="CK402" s="265">
        <v>0.99799000000000004</v>
      </c>
      <c r="CL402" s="265">
        <v>0.97340000000000004</v>
      </c>
      <c r="CM402" s="265">
        <v>1.2057999999999999E-2</v>
      </c>
      <c r="CN402" s="265">
        <v>0</v>
      </c>
      <c r="CO402" s="265">
        <v>1.1879000000000001E-2</v>
      </c>
      <c r="CP402" s="265">
        <v>6.4856000000000002E-3</v>
      </c>
      <c r="CQ402" s="265">
        <v>8.6929999999999993E-3</v>
      </c>
      <c r="CR402" s="265">
        <v>0</v>
      </c>
      <c r="CS402" s="265">
        <v>0</v>
      </c>
      <c r="CT402" s="265">
        <v>0</v>
      </c>
      <c r="CU402" s="265">
        <v>0</v>
      </c>
      <c r="CV402" s="265">
        <v>1.1971000000000001E-2</v>
      </c>
      <c r="CW402" s="265">
        <v>1.0101000000000001E-2</v>
      </c>
      <c r="CX402" s="265">
        <v>0</v>
      </c>
      <c r="CY402" s="265">
        <v>1.0309E-2</v>
      </c>
      <c r="CZ402" s="265">
        <v>1.9262999999999999E-2</v>
      </c>
      <c r="DA402" s="265">
        <v>5.2484000000000003E-3</v>
      </c>
      <c r="DB402" s="265">
        <v>0</v>
      </c>
      <c r="DC402" s="265">
        <v>0</v>
      </c>
      <c r="DD402" s="265">
        <v>0</v>
      </c>
      <c r="DE402" s="265">
        <v>0</v>
      </c>
      <c r="DF402" s="265">
        <v>1.3320000000000001E-4</v>
      </c>
      <c r="DG402" s="265">
        <v>2.0819999999999999E-4</v>
      </c>
      <c r="DH402" s="265">
        <v>1.2514000000000001E-2</v>
      </c>
      <c r="DI402" s="265">
        <v>0</v>
      </c>
      <c r="DJ402" s="265">
        <v>0</v>
      </c>
      <c r="DK402" s="265">
        <v>0</v>
      </c>
      <c r="DL402" s="265">
        <v>0</v>
      </c>
      <c r="DM402" s="265">
        <v>5.1519999999999995E-4</v>
      </c>
      <c r="DN402" s="265">
        <v>0</v>
      </c>
      <c r="DO402" s="265">
        <v>0</v>
      </c>
      <c r="DP402" s="265">
        <v>0</v>
      </c>
      <c r="DQ402" s="265">
        <v>0</v>
      </c>
      <c r="DR402" s="265">
        <v>5.7809999999999997E-3</v>
      </c>
      <c r="DS402" s="265">
        <v>2.7282000000000001E-3</v>
      </c>
      <c r="DT402" s="265">
        <v>3.8378000000000002E-3</v>
      </c>
      <c r="DU402" s="265">
        <v>0</v>
      </c>
      <c r="DV402" s="265">
        <v>0</v>
      </c>
      <c r="DW402" s="265">
        <v>0</v>
      </c>
      <c r="DX402" s="265">
        <v>6.6490000000000004E-3</v>
      </c>
      <c r="DY402" s="265">
        <v>6.0610000000000004E-3</v>
      </c>
      <c r="DZ402" s="265">
        <v>0</v>
      </c>
      <c r="EA402" s="265">
        <v>0</v>
      </c>
      <c r="EB402" s="265">
        <v>0</v>
      </c>
      <c r="EC402" s="265">
        <v>0</v>
      </c>
      <c r="ED402" s="265">
        <v>0</v>
      </c>
      <c r="EE402" s="265">
        <v>0</v>
      </c>
      <c r="EF402" s="265">
        <v>4.9529999999999999E-3</v>
      </c>
      <c r="EG402" s="265">
        <v>0</v>
      </c>
      <c r="EH402" s="265">
        <v>0</v>
      </c>
      <c r="EI402" s="265">
        <v>6.1224000000000001E-3</v>
      </c>
      <c r="EJ402" s="265">
        <v>0</v>
      </c>
      <c r="EK402" s="265">
        <v>0</v>
      </c>
      <c r="EL402" s="265">
        <v>0</v>
      </c>
      <c r="EM402" s="265">
        <v>0</v>
      </c>
      <c r="EN402" s="265">
        <v>0</v>
      </c>
      <c r="EO402" s="265">
        <v>9.4447999999999997E-3</v>
      </c>
      <c r="EP402" s="265">
        <v>4.9454E-3</v>
      </c>
      <c r="EQ402" s="265">
        <v>4.9379999999999997E-4</v>
      </c>
      <c r="ER402" s="265">
        <v>9.7980000000000007E-4</v>
      </c>
      <c r="ES402" s="265">
        <v>3.9179999999999998E-4</v>
      </c>
      <c r="ET402" s="265">
        <v>7.1000000000000002E-4</v>
      </c>
      <c r="EU402" s="265">
        <v>4.5320000000000001E-4</v>
      </c>
      <c r="EV402" s="265">
        <v>3.9379999999999998E-4</v>
      </c>
      <c r="EW402" s="265">
        <v>4.3379999999999997E-4</v>
      </c>
      <c r="EX402" s="265">
        <v>6.0240000000000001E-4</v>
      </c>
      <c r="EY402" s="265">
        <v>4.1459999999999999E-4</v>
      </c>
      <c r="EZ402" s="265">
        <v>6.1409999999999998E-3</v>
      </c>
      <c r="FA402" s="265">
        <v>6.1760000000000005E-4</v>
      </c>
      <c r="FB402" s="265">
        <v>5.6019999999999996E-4</v>
      </c>
      <c r="FC402" s="265">
        <v>5.7059999999999999E-4</v>
      </c>
      <c r="FD402" s="265">
        <v>5.2859999999999995E-4</v>
      </c>
      <c r="FE402" s="265">
        <v>3.6000000000000002E-4</v>
      </c>
      <c r="FF402" s="265">
        <v>6.2200000000000005E-4</v>
      </c>
      <c r="FG402" s="265">
        <v>4.8000000000000001E-4</v>
      </c>
      <c r="FH402" s="265">
        <v>5.0299999999999997E-4</v>
      </c>
      <c r="FI402" s="265">
        <v>4.8819999999999999E-4</v>
      </c>
      <c r="FJ402" s="265">
        <v>0</v>
      </c>
      <c r="FK402" s="265">
        <v>0</v>
      </c>
      <c r="FL402" s="265">
        <v>2.6633999999999998E-3</v>
      </c>
      <c r="FM402" s="265">
        <v>2.9394E-3</v>
      </c>
      <c r="FN402" s="265">
        <v>2.2841E-2</v>
      </c>
      <c r="FO402" s="265">
        <v>0.05</v>
      </c>
      <c r="FP402" s="265">
        <v>1.2343E-2</v>
      </c>
      <c r="FQ402" s="265">
        <v>2.8771999999999999E-2</v>
      </c>
      <c r="FR402" s="265">
        <v>1.6376000000000002E-2</v>
      </c>
      <c r="FS402" s="265">
        <v>1.9879999999999998E-2</v>
      </c>
      <c r="FT402" s="265">
        <v>5.2797999999999998E-2</v>
      </c>
      <c r="FU402" s="265">
        <v>4.3749999999999997E-2</v>
      </c>
      <c r="FV402" s="265">
        <v>3.3869000000000003E-2</v>
      </c>
      <c r="FW402" s="265">
        <v>1.0473E-2</v>
      </c>
      <c r="FX402" s="265">
        <v>3.5090000000000003E-2</v>
      </c>
      <c r="FY402" s="265">
        <v>9.3602000000000008E-3</v>
      </c>
      <c r="FZ402" s="265">
        <v>1.0473E-2</v>
      </c>
      <c r="GA402" s="265">
        <v>3.0001E-2</v>
      </c>
      <c r="GB402" s="265">
        <v>1.8921E-2</v>
      </c>
      <c r="GC402" s="265">
        <v>1.4264000000000001E-2</v>
      </c>
      <c r="GD402" s="265">
        <v>4.9652000000000002E-2</v>
      </c>
      <c r="GE402" s="265">
        <v>2.46E-2</v>
      </c>
      <c r="GF402" s="265">
        <v>2.0129999999999999E-2</v>
      </c>
      <c r="GG402" s="265">
        <v>1.2142999999999999E-2</v>
      </c>
      <c r="GH402" s="265">
        <v>1.1623E-2</v>
      </c>
      <c r="GI402" s="265">
        <v>1.0189999999999999E-2</v>
      </c>
      <c r="GJ402" s="265">
        <v>4.2442000000000001E-2</v>
      </c>
      <c r="GK402" s="265">
        <v>4.4645999999999998E-2</v>
      </c>
      <c r="GL402" s="265">
        <v>2.5464000000000001E-2</v>
      </c>
      <c r="GM402" s="265">
        <v>3.7568999999999998E-2</v>
      </c>
      <c r="GN402" s="265">
        <v>2.7942999999999999E-2</v>
      </c>
      <c r="GO402" s="265">
        <v>5.9073000000000001E-2</v>
      </c>
      <c r="GP402" s="265">
        <v>3.159E-2</v>
      </c>
      <c r="GQ402" s="265">
        <v>3.2945000000000002E-2</v>
      </c>
      <c r="GR402" s="265">
        <v>3.9822999999999997E-2</v>
      </c>
      <c r="GS402" s="265">
        <v>3.3682999999999998E-2</v>
      </c>
      <c r="GT402" s="265">
        <v>3.2432000000000002E-2</v>
      </c>
      <c r="GU402" s="265">
        <v>3.2425000000000002E-2</v>
      </c>
      <c r="GV402" s="265">
        <v>3.3029999999999997E-2</v>
      </c>
      <c r="GW402" s="265">
        <v>2.2728999999999999E-2</v>
      </c>
      <c r="GX402" s="265">
        <v>4.0570000000000002E-2</v>
      </c>
      <c r="GY402" s="265">
        <v>1.0834999999999999E-2</v>
      </c>
      <c r="GZ402" s="265">
        <v>7.7840000000000001E-3</v>
      </c>
      <c r="HA402" s="265">
        <v>4.1556000000000003E-2</v>
      </c>
      <c r="HB402" s="265">
        <v>4.8651E-2</v>
      </c>
      <c r="HC402" s="265">
        <v>5.0779999999999999E-2</v>
      </c>
      <c r="HD402" s="265">
        <v>3.2621999999999998E-2</v>
      </c>
      <c r="HE402" s="265">
        <v>4.1000000000000002E-2</v>
      </c>
      <c r="HF402" s="265">
        <v>1.993E-2</v>
      </c>
      <c r="HG402" s="265">
        <v>4.1057000000000003E-2</v>
      </c>
      <c r="HH402" s="265">
        <v>4.0738999999999997E-2</v>
      </c>
      <c r="HI402" s="265">
        <v>4.0842999999999997E-2</v>
      </c>
      <c r="HJ402" s="265">
        <v>3.4002999999999999E-2</v>
      </c>
      <c r="HK402" s="265">
        <v>5.5646000000000001E-2</v>
      </c>
      <c r="HL402" s="265">
        <v>4.8460999999999997E-2</v>
      </c>
      <c r="HM402" s="265">
        <v>3.3792000000000003E-2</v>
      </c>
      <c r="HN402" s="265">
        <v>3.5340000000000003E-2</v>
      </c>
      <c r="HO402" s="265">
        <v>3.5682999999999999E-2</v>
      </c>
      <c r="HP402" s="265">
        <v>3.6714999999999998E-2</v>
      </c>
      <c r="HQ402" s="265">
        <v>0</v>
      </c>
      <c r="HR402" s="265">
        <v>2.4319E-2</v>
      </c>
      <c r="HS402" s="265">
        <v>1.5200999999999999E-2</v>
      </c>
      <c r="HT402" s="265">
        <v>3.5532000000000001E-2</v>
      </c>
      <c r="HU402" s="265">
        <v>1.5447000000000001E-2</v>
      </c>
      <c r="HV402" s="265">
        <v>3.0474000000000001E-2</v>
      </c>
      <c r="HW402" s="265">
        <v>1.6277E-2</v>
      </c>
      <c r="HX402" s="265">
        <v>1.3662000000000001E-2</v>
      </c>
      <c r="HY402" s="265">
        <v>0</v>
      </c>
      <c r="HZ402" s="265">
        <v>3.2368000000000001E-2</v>
      </c>
      <c r="IA402" s="265">
        <v>3.1613000000000002E-2</v>
      </c>
      <c r="IB402" s="265">
        <v>3.2946999999999997E-2</v>
      </c>
      <c r="IC402" s="265">
        <v>3.1857999999999997E-2</v>
      </c>
      <c r="ID402" s="265">
        <v>3.2986000000000001E-2</v>
      </c>
      <c r="IE402" s="265">
        <v>2.9940000000000001E-2</v>
      </c>
      <c r="IF402" s="265">
        <v>4.3901999999999997E-2</v>
      </c>
      <c r="IG402" s="265">
        <v>3.6317000000000002E-2</v>
      </c>
      <c r="IH402" s="265">
        <v>4.0586999999999998E-2</v>
      </c>
      <c r="II402" s="265">
        <v>2.2128999999999999E-2</v>
      </c>
      <c r="IJ402" s="265">
        <v>1.1240999999999999E-2</v>
      </c>
      <c r="IK402" s="265">
        <v>1.3488E-2</v>
      </c>
      <c r="IL402" s="265">
        <v>3.5673000000000003E-2</v>
      </c>
      <c r="IM402" s="265">
        <v>2.5294000000000001E-2</v>
      </c>
      <c r="IN402" s="265">
        <v>1.2831E-2</v>
      </c>
      <c r="IO402" s="265">
        <v>2.9884E-3</v>
      </c>
      <c r="IP402" s="265">
        <v>3.8431E-2</v>
      </c>
      <c r="IQ402" s="265">
        <v>3.2119000000000002E-2</v>
      </c>
      <c r="IR402" s="265">
        <v>1.7618999999999999E-2</v>
      </c>
      <c r="IS402" s="265">
        <v>4.4546000000000002E-2</v>
      </c>
      <c r="IT402" s="265">
        <v>1.5231E-2</v>
      </c>
      <c r="IU402" s="265">
        <v>3.5571999999999999E-2</v>
      </c>
      <c r="IV402" s="265">
        <v>5.0206000000000001E-2</v>
      </c>
      <c r="IW402" s="265">
        <v>2.5309000000000002E-2</v>
      </c>
      <c r="IX402" s="265">
        <v>5.0717999999999999E-2</v>
      </c>
      <c r="IY402" s="265">
        <v>2.1226999999999999E-2</v>
      </c>
      <c r="IZ402" s="265">
        <v>2.1503999999999999E-2</v>
      </c>
      <c r="JA402" s="265">
        <v>2.1693E-2</v>
      </c>
      <c r="JB402" s="265">
        <v>2.1014999999999999E-2</v>
      </c>
      <c r="JC402" s="265">
        <v>2.5087000000000002E-2</v>
      </c>
      <c r="JD402" s="265">
        <v>2.4163E-2</v>
      </c>
      <c r="JE402" s="265">
        <v>4.0259000000000003E-2</v>
      </c>
      <c r="JF402" s="265">
        <v>1.1587999999999999E-2</v>
      </c>
      <c r="JG402" s="265">
        <v>3.1763E-2</v>
      </c>
      <c r="JH402" s="265">
        <v>2.4006E-2</v>
      </c>
      <c r="JI402" s="265">
        <v>2.2133E-2</v>
      </c>
      <c r="JJ402" s="265">
        <v>2.3188E-2</v>
      </c>
      <c r="JK402" s="265">
        <v>3.0301999999999999E-2</v>
      </c>
      <c r="JL402" s="265">
        <v>3.1112999999999998E-2</v>
      </c>
      <c r="JM402" s="265">
        <v>5.8112999999999998E-2</v>
      </c>
      <c r="JN402" s="265">
        <v>3.5861999999999998E-2</v>
      </c>
      <c r="JO402" s="265">
        <v>3.2247999999999999E-2</v>
      </c>
      <c r="JP402" s="265">
        <v>1.0042000000000001E-2</v>
      </c>
      <c r="JQ402" s="265">
        <v>3.1795999999999998E-2</v>
      </c>
      <c r="JR402" s="265">
        <v>2.0999E-2</v>
      </c>
      <c r="JS402" s="265">
        <v>1.7531999999999999E-2</v>
      </c>
      <c r="JT402" s="265">
        <v>7.6394000000000002E-3</v>
      </c>
      <c r="JU402" s="265">
        <v>2.2851E-2</v>
      </c>
      <c r="JV402" s="265">
        <v>2.3497000000000001E-2</v>
      </c>
      <c r="JW402" s="265">
        <v>3.2131E-2</v>
      </c>
      <c r="JX402" s="265">
        <v>3.0852999999999998E-2</v>
      </c>
      <c r="JY402" s="265">
        <v>2.9311E-2</v>
      </c>
      <c r="JZ402" s="265">
        <v>4.7008000000000001E-2</v>
      </c>
      <c r="KA402" s="265">
        <v>4.5955000000000003E-2</v>
      </c>
      <c r="KB402" s="265">
        <v>6.7721000000000003E-2</v>
      </c>
      <c r="KC402" s="265">
        <v>1.0123999999999999E-2</v>
      </c>
      <c r="KD402" s="265">
        <v>7.5646000000000003E-3</v>
      </c>
      <c r="KE402" s="265">
        <v>8.4265999999999994E-3</v>
      </c>
      <c r="KF402" s="265">
        <v>9.4514000000000004E-3</v>
      </c>
      <c r="KG402" s="265">
        <v>8.6411999999999999E-3</v>
      </c>
      <c r="KH402" s="265">
        <v>5.9533000000000003E-2</v>
      </c>
      <c r="KI402" s="265">
        <v>2.2460999999999998E-2</v>
      </c>
      <c r="KJ402" s="265">
        <v>2.1860999999999998E-2</v>
      </c>
      <c r="KK402" s="265">
        <v>5.8917999999999998E-2</v>
      </c>
      <c r="KL402" s="265">
        <v>4.5081999999999997E-2</v>
      </c>
      <c r="KM402" s="265">
        <v>0.77342999999999995</v>
      </c>
      <c r="KN402" s="265">
        <v>0.70138</v>
      </c>
      <c r="KO402" s="265">
        <v>0.62183999999999995</v>
      </c>
      <c r="KP402" s="265">
        <v>4.452100993284247E-3</v>
      </c>
      <c r="KQ402" s="265">
        <v>0.4909</v>
      </c>
      <c r="KR402" s="265">
        <v>0.44561000000000001</v>
      </c>
      <c r="KS402" s="265">
        <v>0.41022999999999998</v>
      </c>
      <c r="KT402" s="265">
        <v>0.77483540872847168</v>
      </c>
      <c r="KU402" s="265">
        <v>0.98380999999999996</v>
      </c>
      <c r="KV402" s="265">
        <v>0.99078999999999995</v>
      </c>
      <c r="KW402" s="265">
        <v>0.99285999999999996</v>
      </c>
      <c r="KX402" s="265">
        <v>0.99546000000000001</v>
      </c>
      <c r="KY402" s="265">
        <v>0.99878999999999996</v>
      </c>
      <c r="KZ402" s="265">
        <v>0.98851999999999995</v>
      </c>
      <c r="LA402" s="265">
        <v>0.92364999999999997</v>
      </c>
      <c r="LB402" s="265">
        <v>0.83031999999999995</v>
      </c>
      <c r="LC402" s="265">
        <v>1</v>
      </c>
      <c r="LD402" s="265">
        <v>0</v>
      </c>
      <c r="LE402" s="265">
        <v>0</v>
      </c>
      <c r="LF402" s="265">
        <v>0</v>
      </c>
      <c r="LG402" s="265">
        <v>0</v>
      </c>
      <c r="LH402" s="431">
        <v>0</v>
      </c>
      <c r="LI402" s="431">
        <v>0</v>
      </c>
      <c r="LJ402" s="431">
        <v>0</v>
      </c>
      <c r="LK402" s="431">
        <v>0</v>
      </c>
      <c r="LL402" s="431">
        <v>0</v>
      </c>
      <c r="LM402" s="431">
        <v>0</v>
      </c>
      <c r="LN402" s="431">
        <v>0</v>
      </c>
      <c r="LO402" s="431">
        <v>0</v>
      </c>
      <c r="LP402" s="431">
        <v>0</v>
      </c>
      <c r="LQ402" s="431">
        <v>0</v>
      </c>
      <c r="LR402" s="431">
        <v>5.4531060413864907E-6</v>
      </c>
      <c r="LS402" s="431">
        <v>0</v>
      </c>
      <c r="LT402" s="431">
        <v>1.8515655028750189E-5</v>
      </c>
      <c r="LU402" s="431">
        <v>3.4082049751305021E-6</v>
      </c>
      <c r="LV402" s="431">
        <v>2.8177504646009766E-5</v>
      </c>
      <c r="LW402" s="431">
        <v>0</v>
      </c>
      <c r="LX402" s="431">
        <v>0</v>
      </c>
      <c r="LY402" s="431">
        <v>0</v>
      </c>
      <c r="LZ402" s="431">
        <v>5.9409328969195485E-5</v>
      </c>
      <c r="MA402" s="431">
        <v>0</v>
      </c>
      <c r="MB402" s="431">
        <v>0</v>
      </c>
      <c r="MC402" s="431">
        <v>0</v>
      </c>
      <c r="MD402" s="431">
        <v>1.7991807908401825E-5</v>
      </c>
      <c r="ME402" s="431">
        <v>0</v>
      </c>
      <c r="MF402" s="431">
        <v>1.1969452316407114E-5</v>
      </c>
      <c r="MG402" s="431">
        <v>0</v>
      </c>
      <c r="MH402" s="266"/>
      <c r="MI402" s="266"/>
      <c r="MJ402" s="266"/>
      <c r="MK402" s="266"/>
      <c r="ML402" s="266"/>
      <c r="MM402" s="266"/>
      <c r="MN402" s="266"/>
      <c r="MO402" s="266"/>
      <c r="MP402" s="266"/>
      <c r="MQ402" s="266"/>
      <c r="MR402" s="266"/>
      <c r="MS402" s="266"/>
      <c r="MT402" s="266"/>
      <c r="MU402" s="266"/>
      <c r="MV402" s="266"/>
      <c r="MW402" s="266"/>
      <c r="MX402" s="266"/>
      <c r="MY402" s="266"/>
      <c r="MZ402" s="266"/>
      <c r="NA402" s="266"/>
      <c r="NB402" s="266"/>
      <c r="NC402" s="266"/>
      <c r="ND402" s="266"/>
      <c r="NE402" s="266"/>
      <c r="NF402" s="266"/>
      <c r="NG402" s="266"/>
      <c r="NH402" s="266"/>
      <c r="NI402" s="266"/>
      <c r="NJ402" s="266"/>
      <c r="NK402" s="266"/>
      <c r="NL402" s="266"/>
      <c r="NM402" s="266"/>
      <c r="NN402" s="266"/>
      <c r="NO402" s="266"/>
      <c r="NP402" s="266"/>
      <c r="NQ402" s="266"/>
      <c r="NR402" s="266"/>
      <c r="NS402" s="266"/>
      <c r="NT402" s="266"/>
      <c r="NU402" s="266"/>
      <c r="NV402" s="266"/>
      <c r="NW402" s="266"/>
      <c r="NX402" s="266"/>
      <c r="NY402" s="266"/>
      <c r="NZ402" s="266"/>
      <c r="OA402" s="266"/>
      <c r="OB402" s="266"/>
      <c r="OC402" s="266"/>
      <c r="OD402" s="266"/>
      <c r="OE402" s="266"/>
      <c r="OF402" s="266"/>
      <c r="OG402" s="266"/>
      <c r="OH402" s="266"/>
      <c r="OI402" s="266"/>
      <c r="OJ402" s="266"/>
      <c r="OK402" s="266"/>
      <c r="OL402" s="266"/>
      <c r="OM402" s="266"/>
      <c r="ON402" s="267"/>
    </row>
    <row r="403" spans="1:404">
      <c r="A403" s="261">
        <v>778</v>
      </c>
      <c r="B403" s="265">
        <v>1.0671E-2</v>
      </c>
      <c r="C403" s="265">
        <v>8.4049999999999993E-3</v>
      </c>
      <c r="D403" s="265">
        <v>7.4722E-3</v>
      </c>
      <c r="E403" s="265">
        <v>7.1998000000000001E-3</v>
      </c>
      <c r="F403" s="265">
        <v>1.0501E-2</v>
      </c>
      <c r="G403" s="265">
        <v>7.0531999999999999E-3</v>
      </c>
      <c r="H403" s="265">
        <v>1.9982E-2</v>
      </c>
      <c r="I403" s="265">
        <v>4.2111999999999997E-2</v>
      </c>
      <c r="J403" s="265">
        <v>3.7523000000000001E-2</v>
      </c>
      <c r="K403" s="265">
        <v>1.3837999999999999E-3</v>
      </c>
      <c r="L403" s="265">
        <v>1.4004E-3</v>
      </c>
      <c r="M403" s="265">
        <v>1.0215999999999999E-3</v>
      </c>
      <c r="N403" s="265">
        <v>0</v>
      </c>
      <c r="O403" s="265">
        <v>0.14774999999999999</v>
      </c>
      <c r="P403" s="265">
        <v>5.1545000000000001E-2</v>
      </c>
      <c r="Q403" s="265">
        <v>3.6341999999999999E-2</v>
      </c>
      <c r="R403" s="265">
        <v>6.2919000000000003E-2</v>
      </c>
      <c r="S403" s="265">
        <v>6.3794000000000003E-2</v>
      </c>
      <c r="T403" s="265">
        <v>5.3245000000000001E-2</v>
      </c>
      <c r="U403" s="265">
        <v>2.1468000000000001E-2</v>
      </c>
      <c r="V403" s="265">
        <v>2.0882999999999999E-2</v>
      </c>
      <c r="W403" s="265">
        <v>2.3182000000000001E-2</v>
      </c>
      <c r="X403" s="265">
        <v>0</v>
      </c>
      <c r="Y403" s="265">
        <v>1.892E-3</v>
      </c>
      <c r="Z403" s="265">
        <v>0</v>
      </c>
      <c r="AA403" s="265">
        <v>1.4415000000000001E-2</v>
      </c>
      <c r="AB403" s="265">
        <v>5.4719999999999997E-4</v>
      </c>
      <c r="AC403" s="265">
        <v>5.7266999999999998E-2</v>
      </c>
      <c r="AD403" s="265">
        <v>3.0719E-2</v>
      </c>
      <c r="AE403" s="265">
        <v>0</v>
      </c>
      <c r="AF403" s="265">
        <v>0</v>
      </c>
      <c r="AG403" s="265">
        <v>0</v>
      </c>
      <c r="AH403" s="265">
        <v>0</v>
      </c>
      <c r="AI403" s="265">
        <v>2.9799999999999998E-4</v>
      </c>
      <c r="AJ403" s="265">
        <v>0</v>
      </c>
      <c r="AK403" s="265">
        <v>0</v>
      </c>
      <c r="AL403" s="265">
        <v>1.7596000000000001E-3</v>
      </c>
      <c r="AM403" s="265">
        <v>0</v>
      </c>
      <c r="AN403" s="265">
        <v>1.1102E-3</v>
      </c>
      <c r="AO403" s="265">
        <v>1.9880000000000001E-4</v>
      </c>
      <c r="AP403" s="265">
        <v>0</v>
      </c>
      <c r="AQ403" s="265">
        <v>0</v>
      </c>
      <c r="AR403" s="265">
        <v>2.6538E-3</v>
      </c>
      <c r="AS403" s="265">
        <v>0</v>
      </c>
      <c r="AT403" s="265">
        <v>1.6513E-2</v>
      </c>
      <c r="AU403" s="265">
        <v>6.5887999999999997E-3</v>
      </c>
      <c r="AV403" s="265">
        <v>3.2796000000000001E-3</v>
      </c>
      <c r="AW403" s="265">
        <v>0</v>
      </c>
      <c r="AX403" s="265">
        <v>0</v>
      </c>
      <c r="AY403" s="265">
        <v>0</v>
      </c>
      <c r="AZ403" s="265">
        <v>0</v>
      </c>
      <c r="BA403" s="265">
        <v>3.9405999999999998E-3</v>
      </c>
      <c r="BB403" s="265">
        <v>3.9405999999999998E-3</v>
      </c>
      <c r="BC403" s="265">
        <v>3.9373999999999998E-3</v>
      </c>
      <c r="BD403" s="265">
        <v>3.9405999999999998E-3</v>
      </c>
      <c r="BE403" s="265">
        <v>3.2606000000000003E-2</v>
      </c>
      <c r="BF403" s="265">
        <v>0.10390000000000001</v>
      </c>
      <c r="BG403" s="265">
        <v>0.14061999999999999</v>
      </c>
      <c r="BH403" s="265">
        <v>8.1015000000000004E-2</v>
      </c>
      <c r="BI403" s="265">
        <v>0.24251</v>
      </c>
      <c r="BJ403" s="265">
        <v>0.28827000000000003</v>
      </c>
      <c r="BK403" s="265">
        <v>6.4935000000000007E-2</v>
      </c>
      <c r="BL403" s="265">
        <v>0.34134999999999999</v>
      </c>
      <c r="BM403" s="265">
        <v>7.3171E-2</v>
      </c>
      <c r="BN403" s="265">
        <v>0.40594000000000002</v>
      </c>
      <c r="BO403" s="265">
        <v>0.14000000000000001</v>
      </c>
      <c r="BP403" s="265">
        <v>6.0174999999999999E-2</v>
      </c>
      <c r="BQ403" s="265">
        <v>0.12519</v>
      </c>
      <c r="BR403" s="265">
        <v>0.19714999999999999</v>
      </c>
      <c r="BS403" s="265">
        <v>0.16755</v>
      </c>
      <c r="BT403" s="265">
        <v>0.35416999999999998</v>
      </c>
      <c r="BU403" s="265">
        <v>8.4142999999999996E-2</v>
      </c>
      <c r="BV403" s="265">
        <v>0</v>
      </c>
      <c r="BW403" s="265">
        <v>0.11248</v>
      </c>
      <c r="BX403" s="265">
        <v>0</v>
      </c>
      <c r="BY403" s="265">
        <v>0.99894000000000005</v>
      </c>
      <c r="BZ403" s="265">
        <v>0.99919999999999998</v>
      </c>
      <c r="CA403" s="265">
        <v>0.96199999999999997</v>
      </c>
      <c r="CB403" s="265">
        <v>0.98343999999999998</v>
      </c>
      <c r="CC403" s="265">
        <v>0.83223999999999998</v>
      </c>
      <c r="CD403" s="265">
        <v>0.99692000000000003</v>
      </c>
      <c r="CE403" s="265">
        <v>0.99095</v>
      </c>
      <c r="CF403" s="265">
        <v>0.99778999999999995</v>
      </c>
      <c r="CG403" s="265">
        <v>0.9748</v>
      </c>
      <c r="CH403" s="265">
        <v>0.99412</v>
      </c>
      <c r="CI403" s="265">
        <v>0.99600999999999995</v>
      </c>
      <c r="CJ403" s="265">
        <v>0.99494000000000005</v>
      </c>
      <c r="CK403" s="265">
        <v>0.99865999999999999</v>
      </c>
      <c r="CL403" s="265">
        <v>0.97340000000000004</v>
      </c>
      <c r="CM403" s="265">
        <v>1.2038999999999999E-2</v>
      </c>
      <c r="CN403" s="265">
        <v>0</v>
      </c>
      <c r="CO403" s="265">
        <v>1.2070000000000001E-2</v>
      </c>
      <c r="CP403" s="265">
        <v>6.1024E-3</v>
      </c>
      <c r="CQ403" s="265">
        <v>8.6929999999999993E-3</v>
      </c>
      <c r="CR403" s="265">
        <v>0</v>
      </c>
      <c r="CS403" s="265">
        <v>0</v>
      </c>
      <c r="CT403" s="265">
        <v>0</v>
      </c>
      <c r="CU403" s="265">
        <v>0</v>
      </c>
      <c r="CV403" s="265">
        <v>1.1837E-2</v>
      </c>
      <c r="CW403" s="265">
        <v>1.0101000000000001E-2</v>
      </c>
      <c r="CX403" s="265">
        <v>0</v>
      </c>
      <c r="CY403" s="265">
        <v>1.0309E-2</v>
      </c>
      <c r="CZ403" s="265">
        <v>1.8693999999999999E-2</v>
      </c>
      <c r="DA403" s="265">
        <v>5.0986E-3</v>
      </c>
      <c r="DB403" s="265">
        <v>0</v>
      </c>
      <c r="DC403" s="265">
        <v>0</v>
      </c>
      <c r="DD403" s="265">
        <v>0</v>
      </c>
      <c r="DE403" s="265">
        <v>0</v>
      </c>
      <c r="DF403" s="265">
        <v>9.3800000000000003E-5</v>
      </c>
      <c r="DG403" s="265">
        <v>1.4880000000000001E-4</v>
      </c>
      <c r="DH403" s="265">
        <v>1.2324E-2</v>
      </c>
      <c r="DI403" s="265">
        <v>0</v>
      </c>
      <c r="DJ403" s="265">
        <v>0</v>
      </c>
      <c r="DK403" s="265">
        <v>0</v>
      </c>
      <c r="DL403" s="265">
        <v>0</v>
      </c>
      <c r="DM403" s="265">
        <v>4.6279999999999997E-4</v>
      </c>
      <c r="DN403" s="265">
        <v>0</v>
      </c>
      <c r="DO403" s="265">
        <v>0</v>
      </c>
      <c r="DP403" s="265">
        <v>0</v>
      </c>
      <c r="DQ403" s="265">
        <v>0</v>
      </c>
      <c r="DR403" s="265">
        <v>5.7809999999999997E-3</v>
      </c>
      <c r="DS403" s="265">
        <v>2.7978E-3</v>
      </c>
      <c r="DT403" s="265">
        <v>3.9722000000000004E-3</v>
      </c>
      <c r="DU403" s="265">
        <v>0</v>
      </c>
      <c r="DV403" s="265">
        <v>0</v>
      </c>
      <c r="DW403" s="265">
        <v>0</v>
      </c>
      <c r="DX403" s="265">
        <v>6.9560000000000004E-3</v>
      </c>
      <c r="DY403" s="265">
        <v>6.0610000000000004E-3</v>
      </c>
      <c r="DZ403" s="265">
        <v>0</v>
      </c>
      <c r="EA403" s="265">
        <v>0</v>
      </c>
      <c r="EB403" s="265">
        <v>0</v>
      </c>
      <c r="EC403" s="265">
        <v>0</v>
      </c>
      <c r="ED403" s="265">
        <v>0</v>
      </c>
      <c r="EE403" s="265">
        <v>0</v>
      </c>
      <c r="EF403" s="265">
        <v>5.1279999999999997E-3</v>
      </c>
      <c r="EG403" s="265">
        <v>0</v>
      </c>
      <c r="EH403" s="265">
        <v>0</v>
      </c>
      <c r="EI403" s="265">
        <v>4.0816000000000003E-3</v>
      </c>
      <c r="EJ403" s="265">
        <v>0</v>
      </c>
      <c r="EK403" s="265">
        <v>0</v>
      </c>
      <c r="EL403" s="265">
        <v>0</v>
      </c>
      <c r="EM403" s="265">
        <v>0</v>
      </c>
      <c r="EN403" s="265">
        <v>0</v>
      </c>
      <c r="EO403" s="265">
        <v>9.5251999999999993E-3</v>
      </c>
      <c r="EP403" s="265">
        <v>4.8615999999999998E-3</v>
      </c>
      <c r="EQ403" s="265">
        <v>5.1519999999999995E-4</v>
      </c>
      <c r="ER403" s="265">
        <v>9.3919999999999995E-4</v>
      </c>
      <c r="ES403" s="265">
        <v>4.0519999999999998E-4</v>
      </c>
      <c r="ET403" s="265">
        <v>6.9099999999999999E-4</v>
      </c>
      <c r="EU403" s="265">
        <v>4.8579999999999999E-4</v>
      </c>
      <c r="EV403" s="265">
        <v>3.5520000000000001E-4</v>
      </c>
      <c r="EW403" s="265">
        <v>4.8519999999999998E-4</v>
      </c>
      <c r="EX403" s="265">
        <v>5.5060000000000005E-4</v>
      </c>
      <c r="EY403" s="265">
        <v>4.0640000000000001E-4</v>
      </c>
      <c r="EZ403" s="265">
        <v>5.9420000000000002E-3</v>
      </c>
      <c r="FA403" s="265">
        <v>6.2040000000000001E-4</v>
      </c>
      <c r="FB403" s="265">
        <v>5.5179999999999997E-4</v>
      </c>
      <c r="FC403" s="265">
        <v>5.5639999999999997E-4</v>
      </c>
      <c r="FD403" s="265">
        <v>5.1340000000000001E-4</v>
      </c>
      <c r="FE403" s="265">
        <v>3.5500000000000001E-4</v>
      </c>
      <c r="FF403" s="265">
        <v>5.8E-4</v>
      </c>
      <c r="FG403" s="265">
        <v>4.6900000000000002E-4</v>
      </c>
      <c r="FH403" s="265">
        <v>4.84E-4</v>
      </c>
      <c r="FI403" s="265">
        <v>5.0379999999999999E-4</v>
      </c>
      <c r="FJ403" s="265">
        <v>0</v>
      </c>
      <c r="FK403" s="265">
        <v>0</v>
      </c>
      <c r="FL403" s="265">
        <v>2.5316000000000002E-3</v>
      </c>
      <c r="FM403" s="265">
        <v>2.9296000000000001E-3</v>
      </c>
      <c r="FN403" s="265">
        <v>2.2460000000000001E-2</v>
      </c>
      <c r="FO403" s="265">
        <v>0.05</v>
      </c>
      <c r="FP403" s="265">
        <v>1.2094000000000001E-2</v>
      </c>
      <c r="FQ403" s="265">
        <v>2.7718E-2</v>
      </c>
      <c r="FR403" s="265">
        <v>1.5875E-2</v>
      </c>
      <c r="FS403" s="265">
        <v>1.9474999999999999E-2</v>
      </c>
      <c r="FT403" s="265">
        <v>5.1339999999999997E-2</v>
      </c>
      <c r="FU403" s="265">
        <v>4.2084999999999997E-2</v>
      </c>
      <c r="FV403" s="265">
        <v>3.3466999999999997E-2</v>
      </c>
      <c r="FW403" s="265">
        <v>1.0199E-2</v>
      </c>
      <c r="FX403" s="265">
        <v>3.4051999999999999E-2</v>
      </c>
      <c r="FY403" s="265">
        <v>9.1027999999999994E-3</v>
      </c>
      <c r="FZ403" s="265">
        <v>1.0199E-2</v>
      </c>
      <c r="GA403" s="265">
        <v>2.9142999999999999E-2</v>
      </c>
      <c r="GB403" s="265">
        <v>1.8520999999999999E-2</v>
      </c>
      <c r="GC403" s="265">
        <v>1.3852E-2</v>
      </c>
      <c r="GD403" s="265">
        <v>4.8291000000000001E-2</v>
      </c>
      <c r="GE403" s="265">
        <v>2.3709000000000001E-2</v>
      </c>
      <c r="GF403" s="265">
        <v>1.7061E-2</v>
      </c>
      <c r="GG403" s="265">
        <v>1.023E-2</v>
      </c>
      <c r="GH403" s="265">
        <v>9.9348000000000006E-3</v>
      </c>
      <c r="GI403" s="265">
        <v>8.7711999999999998E-3</v>
      </c>
      <c r="GJ403" s="265">
        <v>4.1306000000000002E-2</v>
      </c>
      <c r="GK403" s="265">
        <v>4.3375999999999998E-2</v>
      </c>
      <c r="GL403" s="265">
        <v>2.4792999999999999E-2</v>
      </c>
      <c r="GM403" s="265">
        <v>3.6505000000000003E-2</v>
      </c>
      <c r="GN403" s="265">
        <v>2.7216000000000001E-2</v>
      </c>
      <c r="GO403" s="265">
        <v>5.8500000000000003E-2</v>
      </c>
      <c r="GP403" s="265">
        <v>3.0745000000000001E-2</v>
      </c>
      <c r="GQ403" s="265">
        <v>3.1966000000000001E-2</v>
      </c>
      <c r="GR403" s="265">
        <v>3.9225000000000003E-2</v>
      </c>
      <c r="GS403" s="265">
        <v>3.2751000000000002E-2</v>
      </c>
      <c r="GT403" s="265">
        <v>3.1449999999999999E-2</v>
      </c>
      <c r="GU403" s="265">
        <v>3.1607999999999997E-2</v>
      </c>
      <c r="GV403" s="265">
        <v>3.2120999999999997E-2</v>
      </c>
      <c r="GW403" s="265">
        <v>2.2061000000000001E-2</v>
      </c>
      <c r="GX403" s="265">
        <v>3.9307000000000002E-2</v>
      </c>
      <c r="GY403" s="265">
        <v>1.061E-2</v>
      </c>
      <c r="GZ403" s="265">
        <v>7.574E-3</v>
      </c>
      <c r="HA403" s="265">
        <v>4.0398000000000003E-2</v>
      </c>
      <c r="HB403" s="265">
        <v>4.8249E-2</v>
      </c>
      <c r="HC403" s="265">
        <v>5.0742000000000002E-2</v>
      </c>
      <c r="HD403" s="265">
        <v>3.2542000000000001E-2</v>
      </c>
      <c r="HE403" s="265">
        <v>3.9831999999999999E-2</v>
      </c>
      <c r="HF403" s="265">
        <v>1.9390999999999999E-2</v>
      </c>
      <c r="HG403" s="265">
        <v>3.9884000000000003E-2</v>
      </c>
      <c r="HH403" s="265">
        <v>3.9572000000000003E-2</v>
      </c>
      <c r="HI403" s="265">
        <v>3.968E-2</v>
      </c>
      <c r="HJ403" s="265">
        <v>3.372E-2</v>
      </c>
      <c r="HK403" s="265">
        <v>5.4587999999999998E-2</v>
      </c>
      <c r="HL403" s="265">
        <v>4.7356000000000002E-2</v>
      </c>
      <c r="HM403" s="265">
        <v>3.2927999999999999E-2</v>
      </c>
      <c r="HN403" s="265">
        <v>3.4421E-2</v>
      </c>
      <c r="HO403" s="265">
        <v>3.4849999999999999E-2</v>
      </c>
      <c r="HP403" s="265">
        <v>3.5748000000000002E-2</v>
      </c>
      <c r="HQ403" s="265">
        <v>0</v>
      </c>
      <c r="HR403" s="265">
        <v>2.3827000000000001E-2</v>
      </c>
      <c r="HS403" s="265">
        <v>1.2959999999999999E-2</v>
      </c>
      <c r="HT403" s="265">
        <v>3.5742999999999997E-2</v>
      </c>
      <c r="HU403" s="265">
        <v>1.3238E-2</v>
      </c>
      <c r="HV403" s="265">
        <v>2.9581E-2</v>
      </c>
      <c r="HW403" s="265">
        <v>1.6063000000000001E-2</v>
      </c>
      <c r="HX403" s="265">
        <v>1.2213E-2</v>
      </c>
      <c r="HY403" s="265">
        <v>0</v>
      </c>
      <c r="HZ403" s="265">
        <v>3.1701E-2</v>
      </c>
      <c r="IA403" s="265">
        <v>3.0852999999999998E-2</v>
      </c>
      <c r="IB403" s="265">
        <v>3.2057000000000002E-2</v>
      </c>
      <c r="IC403" s="265">
        <v>3.1036999999999999E-2</v>
      </c>
      <c r="ID403" s="265">
        <v>3.2091000000000001E-2</v>
      </c>
      <c r="IE403" s="265">
        <v>2.9212999999999999E-2</v>
      </c>
      <c r="IF403" s="265">
        <v>4.3737999999999999E-2</v>
      </c>
      <c r="IG403" s="265">
        <v>3.5293999999999999E-2</v>
      </c>
      <c r="IH403" s="265">
        <v>3.9205999999999998E-2</v>
      </c>
      <c r="II403" s="265">
        <v>2.1597000000000002E-2</v>
      </c>
      <c r="IJ403" s="265">
        <v>1.0133E-2</v>
      </c>
      <c r="IK403" s="265">
        <v>1.2756E-2</v>
      </c>
      <c r="IL403" s="265">
        <v>3.4502999999999999E-2</v>
      </c>
      <c r="IM403" s="265">
        <v>2.4739000000000001E-2</v>
      </c>
      <c r="IN403" s="265">
        <v>1.1107000000000001E-2</v>
      </c>
      <c r="IO403" s="265">
        <v>2.7585999999999999E-3</v>
      </c>
      <c r="IP403" s="265">
        <v>3.7863000000000001E-2</v>
      </c>
      <c r="IQ403" s="265">
        <v>3.1222E-2</v>
      </c>
      <c r="IR403" s="265">
        <v>1.7284000000000001E-2</v>
      </c>
      <c r="IS403" s="265">
        <v>4.3173000000000003E-2</v>
      </c>
      <c r="IT403" s="265">
        <v>1.4768999999999999E-2</v>
      </c>
      <c r="IU403" s="265">
        <v>3.4766999999999999E-2</v>
      </c>
      <c r="IV403" s="265">
        <v>4.8738999999999998E-2</v>
      </c>
      <c r="IW403" s="265">
        <v>2.4611999999999998E-2</v>
      </c>
      <c r="IX403" s="265">
        <v>5.0535999999999998E-2</v>
      </c>
      <c r="IY403" s="265">
        <v>2.0634E-2</v>
      </c>
      <c r="IZ403" s="265">
        <v>2.0934999999999999E-2</v>
      </c>
      <c r="JA403" s="265">
        <v>2.1114000000000001E-2</v>
      </c>
      <c r="JB403" s="265">
        <v>2.0468E-2</v>
      </c>
      <c r="JC403" s="265">
        <v>2.4655E-2</v>
      </c>
      <c r="JD403" s="265">
        <v>2.3553000000000001E-2</v>
      </c>
      <c r="JE403" s="265">
        <v>3.8965E-2</v>
      </c>
      <c r="JF403" s="265">
        <v>1.1354E-2</v>
      </c>
      <c r="JG403" s="265">
        <v>3.0887999999999999E-2</v>
      </c>
      <c r="JH403" s="265">
        <v>2.3394000000000002E-2</v>
      </c>
      <c r="JI403" s="265">
        <v>2.1663000000000002E-2</v>
      </c>
      <c r="JJ403" s="265">
        <v>2.2662000000000002E-2</v>
      </c>
      <c r="JK403" s="265">
        <v>2.9611999999999999E-2</v>
      </c>
      <c r="JL403" s="265">
        <v>3.0346999999999999E-2</v>
      </c>
      <c r="JM403" s="265">
        <v>5.7657E-2</v>
      </c>
      <c r="JN403" s="265">
        <v>3.5867000000000003E-2</v>
      </c>
      <c r="JO403" s="265">
        <v>3.1294000000000002E-2</v>
      </c>
      <c r="JP403" s="265">
        <v>9.8972000000000001E-3</v>
      </c>
      <c r="JQ403" s="265">
        <v>3.0970000000000001E-2</v>
      </c>
      <c r="JR403" s="265">
        <v>2.0397999999999999E-2</v>
      </c>
      <c r="JS403" s="265">
        <v>1.6906000000000001E-2</v>
      </c>
      <c r="JT403" s="265">
        <v>7.4596000000000003E-3</v>
      </c>
      <c r="JU403" s="265">
        <v>2.2276000000000001E-2</v>
      </c>
      <c r="JV403" s="265">
        <v>2.3E-2</v>
      </c>
      <c r="JW403" s="265">
        <v>3.0997E-2</v>
      </c>
      <c r="JX403" s="265">
        <v>3.0360000000000002E-2</v>
      </c>
      <c r="JY403" s="265">
        <v>3.0280000000000001E-2</v>
      </c>
      <c r="JZ403" s="265">
        <v>4.7065000000000003E-2</v>
      </c>
      <c r="KA403" s="265">
        <v>4.4689E-2</v>
      </c>
      <c r="KB403" s="265">
        <v>6.5800999999999998E-2</v>
      </c>
      <c r="KC403" s="265">
        <v>1.0070000000000001E-2</v>
      </c>
      <c r="KD403" s="265">
        <v>7.3634E-3</v>
      </c>
      <c r="KE403" s="265">
        <v>8.0704000000000001E-3</v>
      </c>
      <c r="KF403" s="265">
        <v>9.1445999999999993E-3</v>
      </c>
      <c r="KG403" s="265">
        <v>8.5597999999999994E-3</v>
      </c>
      <c r="KH403" s="265">
        <v>5.9449000000000002E-2</v>
      </c>
      <c r="KI403" s="265">
        <v>2.1871000000000002E-2</v>
      </c>
      <c r="KJ403" s="265">
        <v>2.1283E-2</v>
      </c>
      <c r="KK403" s="265">
        <v>5.7618000000000003E-2</v>
      </c>
      <c r="KL403" s="265">
        <v>4.3847999999999998E-2</v>
      </c>
      <c r="KM403" s="265">
        <v>0.76892000000000005</v>
      </c>
      <c r="KN403" s="265">
        <v>0.69742999999999999</v>
      </c>
      <c r="KO403" s="265">
        <v>0.61845000000000006</v>
      </c>
      <c r="KP403" s="265">
        <v>4.4226865081494048E-3</v>
      </c>
      <c r="KQ403" s="265">
        <v>0.48835000000000001</v>
      </c>
      <c r="KR403" s="265">
        <v>0.44334000000000001</v>
      </c>
      <c r="KS403" s="265">
        <v>0.40816999999999998</v>
      </c>
      <c r="KT403" s="265">
        <v>0.77201213167132254</v>
      </c>
      <c r="KU403" s="265">
        <v>0.98921000000000003</v>
      </c>
      <c r="KV403" s="265">
        <v>0.99385999999999997</v>
      </c>
      <c r="KW403" s="265">
        <v>0.99524000000000001</v>
      </c>
      <c r="KX403" s="265">
        <v>0.99697000000000002</v>
      </c>
      <c r="KY403" s="265">
        <v>0.99919000000000002</v>
      </c>
      <c r="KZ403" s="265">
        <v>0.98809999999999998</v>
      </c>
      <c r="LA403" s="265">
        <v>0.92266999999999999</v>
      </c>
      <c r="LB403" s="265">
        <v>0.82903000000000004</v>
      </c>
      <c r="LC403" s="265">
        <v>1</v>
      </c>
      <c r="LD403" s="265">
        <v>0</v>
      </c>
      <c r="LE403" s="265">
        <v>0</v>
      </c>
      <c r="LF403" s="265">
        <v>0</v>
      </c>
      <c r="LG403" s="265">
        <v>0</v>
      </c>
      <c r="LH403" s="431">
        <v>0</v>
      </c>
      <c r="LI403" s="431">
        <v>0</v>
      </c>
      <c r="LJ403" s="431">
        <v>1.3344869103093515E-6</v>
      </c>
      <c r="LK403" s="431">
        <v>0</v>
      </c>
      <c r="LL403" s="431">
        <v>0</v>
      </c>
      <c r="LM403" s="431">
        <v>0</v>
      </c>
      <c r="LN403" s="431">
        <v>0</v>
      </c>
      <c r="LO403" s="431">
        <v>0</v>
      </c>
      <c r="LP403" s="431">
        <v>0</v>
      </c>
      <c r="LQ403" s="431">
        <v>0</v>
      </c>
      <c r="LR403" s="431">
        <v>0</v>
      </c>
      <c r="LS403" s="431">
        <v>0</v>
      </c>
      <c r="LT403" s="431">
        <v>1.5970488675520755E-5</v>
      </c>
      <c r="LU403" s="431">
        <v>6.7342143665882759E-6</v>
      </c>
      <c r="LV403" s="431">
        <v>2.3247308490681462E-5</v>
      </c>
      <c r="LW403" s="431">
        <v>0</v>
      </c>
      <c r="LX403" s="431">
        <v>0</v>
      </c>
      <c r="LY403" s="431">
        <v>0</v>
      </c>
      <c r="LZ403" s="431">
        <v>5.9228255850030109E-5</v>
      </c>
      <c r="MA403" s="431">
        <v>0</v>
      </c>
      <c r="MB403" s="431">
        <v>0</v>
      </c>
      <c r="MC403" s="431">
        <v>0</v>
      </c>
      <c r="MD403" s="431">
        <v>2.0555746232275851E-5</v>
      </c>
      <c r="ME403" s="431">
        <v>0</v>
      </c>
      <c r="MF403" s="431">
        <v>5.7808156270766631E-6</v>
      </c>
      <c r="MG403" s="431">
        <v>0</v>
      </c>
      <c r="MH403" s="266"/>
      <c r="MI403" s="266"/>
      <c r="MJ403" s="266"/>
      <c r="MK403" s="266"/>
      <c r="ML403" s="266"/>
      <c r="MM403" s="266"/>
      <c r="MN403" s="266"/>
      <c r="MO403" s="266"/>
      <c r="MP403" s="266"/>
      <c r="MQ403" s="266"/>
      <c r="MR403" s="266"/>
      <c r="MS403" s="266"/>
      <c r="MT403" s="266"/>
      <c r="MU403" s="266"/>
      <c r="MV403" s="266"/>
      <c r="MW403" s="266"/>
      <c r="MX403" s="266"/>
      <c r="MY403" s="266"/>
      <c r="MZ403" s="266"/>
      <c r="NA403" s="266"/>
      <c r="NB403" s="266"/>
      <c r="NC403" s="266"/>
      <c r="ND403" s="266"/>
      <c r="NE403" s="266"/>
      <c r="NF403" s="266"/>
      <c r="NG403" s="266"/>
      <c r="NH403" s="266"/>
      <c r="NI403" s="266"/>
      <c r="NJ403" s="266"/>
      <c r="NK403" s="266"/>
      <c r="NL403" s="266"/>
      <c r="NM403" s="266"/>
      <c r="NN403" s="266"/>
      <c r="NO403" s="266"/>
      <c r="NP403" s="266"/>
      <c r="NQ403" s="266"/>
      <c r="NR403" s="266"/>
      <c r="NS403" s="266"/>
      <c r="NT403" s="266"/>
      <c r="NU403" s="266"/>
      <c r="NV403" s="266"/>
      <c r="NW403" s="266"/>
      <c r="NX403" s="266"/>
      <c r="NY403" s="266"/>
      <c r="NZ403" s="266"/>
      <c r="OA403" s="266"/>
      <c r="OB403" s="266"/>
      <c r="OC403" s="266"/>
      <c r="OD403" s="266"/>
      <c r="OE403" s="266"/>
      <c r="OF403" s="266"/>
      <c r="OG403" s="266"/>
      <c r="OH403" s="266"/>
      <c r="OI403" s="266"/>
      <c r="OJ403" s="266"/>
      <c r="OK403" s="266"/>
      <c r="OL403" s="266"/>
      <c r="OM403" s="266"/>
      <c r="ON403" s="267"/>
    </row>
    <row r="404" spans="1:404">
      <c r="A404" s="261">
        <v>779</v>
      </c>
      <c r="B404" s="265">
        <v>1.0259000000000001E-2</v>
      </c>
      <c r="C404" s="265">
        <v>8.0619999999999997E-3</v>
      </c>
      <c r="D404" s="265">
        <v>7.0326E-3</v>
      </c>
      <c r="E404" s="265">
        <v>6.7374000000000002E-3</v>
      </c>
      <c r="F404" s="265">
        <v>1.0156999999999999E-2</v>
      </c>
      <c r="G404" s="265">
        <v>6.7466000000000002E-3</v>
      </c>
      <c r="H404" s="265">
        <v>1.9167E-2</v>
      </c>
      <c r="I404" s="265">
        <v>4.0411000000000002E-2</v>
      </c>
      <c r="J404" s="265">
        <v>3.5929000000000003E-2</v>
      </c>
      <c r="K404" s="265">
        <v>1.3024E-3</v>
      </c>
      <c r="L404" s="265">
        <v>1.3182000000000001E-3</v>
      </c>
      <c r="M404" s="265">
        <v>8.7580000000000004E-4</v>
      </c>
      <c r="N404" s="265">
        <v>0</v>
      </c>
      <c r="O404" s="265">
        <v>0.15434999999999999</v>
      </c>
      <c r="P404" s="265">
        <v>6.5138000000000001E-2</v>
      </c>
      <c r="Q404" s="265">
        <v>4.5862E-2</v>
      </c>
      <c r="R404" s="265">
        <v>7.8518000000000004E-2</v>
      </c>
      <c r="S404" s="265">
        <v>5.9993999999999999E-2</v>
      </c>
      <c r="T404" s="265">
        <v>5.4497999999999998E-2</v>
      </c>
      <c r="U404" s="265">
        <v>1.0734E-2</v>
      </c>
      <c r="V404" s="265">
        <v>2.0584000000000002E-2</v>
      </c>
      <c r="W404" s="265">
        <v>2.3306E-2</v>
      </c>
      <c r="X404" s="265">
        <v>0</v>
      </c>
      <c r="Y404" s="265">
        <v>9.4600000000000001E-4</v>
      </c>
      <c r="Z404" s="265">
        <v>0</v>
      </c>
      <c r="AA404" s="265">
        <v>1.3799000000000001E-2</v>
      </c>
      <c r="AB404" s="265">
        <v>2.7359999999999998E-4</v>
      </c>
      <c r="AC404" s="265">
        <v>5.5534E-2</v>
      </c>
      <c r="AD404" s="265">
        <v>3.0422999999999999E-2</v>
      </c>
      <c r="AE404" s="265">
        <v>0</v>
      </c>
      <c r="AF404" s="265">
        <v>0</v>
      </c>
      <c r="AG404" s="265">
        <v>0</v>
      </c>
      <c r="AH404" s="265">
        <v>0</v>
      </c>
      <c r="AI404" s="265">
        <v>1.4899999999999999E-4</v>
      </c>
      <c r="AJ404" s="265">
        <v>0</v>
      </c>
      <c r="AK404" s="265">
        <v>0</v>
      </c>
      <c r="AL404" s="265">
        <v>1.6508E-3</v>
      </c>
      <c r="AM404" s="265">
        <v>0</v>
      </c>
      <c r="AN404" s="265">
        <v>1.1026E-3</v>
      </c>
      <c r="AO404" s="265">
        <v>9.9400000000000004E-5</v>
      </c>
      <c r="AP404" s="265">
        <v>0</v>
      </c>
      <c r="AQ404" s="265">
        <v>0</v>
      </c>
      <c r="AR404" s="265">
        <v>2.8963999999999999E-3</v>
      </c>
      <c r="AS404" s="265">
        <v>0</v>
      </c>
      <c r="AT404" s="265">
        <v>1.7288000000000001E-2</v>
      </c>
      <c r="AU404" s="265">
        <v>6.4333999999999997E-3</v>
      </c>
      <c r="AV404" s="265">
        <v>3.1757999999999999E-3</v>
      </c>
      <c r="AW404" s="265">
        <v>0</v>
      </c>
      <c r="AX404" s="265">
        <v>0</v>
      </c>
      <c r="AY404" s="265">
        <v>0</v>
      </c>
      <c r="AZ404" s="265">
        <v>0</v>
      </c>
      <c r="BA404" s="265">
        <v>4.3007999999999996E-3</v>
      </c>
      <c r="BB404" s="265">
        <v>4.3007999999999996E-3</v>
      </c>
      <c r="BC404" s="265">
        <v>4.2972000000000002E-3</v>
      </c>
      <c r="BD404" s="265">
        <v>4.3007999999999996E-3</v>
      </c>
      <c r="BE404" s="265">
        <v>3.3459999999999997E-2</v>
      </c>
      <c r="BF404" s="265">
        <v>0.10799</v>
      </c>
      <c r="BG404" s="265">
        <v>0.13997999999999999</v>
      </c>
      <c r="BH404" s="265">
        <v>7.7794000000000002E-2</v>
      </c>
      <c r="BI404" s="265">
        <v>0.2414</v>
      </c>
      <c r="BJ404" s="265">
        <v>0.28682999999999997</v>
      </c>
      <c r="BK404" s="265">
        <v>6.4935000000000007E-2</v>
      </c>
      <c r="BL404" s="265">
        <v>0.35149000000000002</v>
      </c>
      <c r="BM404" s="265">
        <v>7.3171E-2</v>
      </c>
      <c r="BN404" s="265">
        <v>0.41832000000000003</v>
      </c>
      <c r="BO404" s="265">
        <v>0.13428999999999999</v>
      </c>
      <c r="BP404" s="265">
        <v>6.2628000000000003E-2</v>
      </c>
      <c r="BQ404" s="265">
        <v>0.12103</v>
      </c>
      <c r="BR404" s="265">
        <v>0.18328</v>
      </c>
      <c r="BS404" s="265">
        <v>0.17041999999999999</v>
      </c>
      <c r="BT404" s="265">
        <v>0.36562</v>
      </c>
      <c r="BU404" s="265">
        <v>8.3755999999999997E-2</v>
      </c>
      <c r="BV404" s="265">
        <v>0</v>
      </c>
      <c r="BW404" s="265">
        <v>0.11197</v>
      </c>
      <c r="BX404" s="265">
        <v>0</v>
      </c>
      <c r="BY404" s="265">
        <v>0.99858999999999998</v>
      </c>
      <c r="BZ404" s="265">
        <v>0.99892999999999998</v>
      </c>
      <c r="CA404" s="265">
        <v>0.96599999999999997</v>
      </c>
      <c r="CB404" s="265">
        <v>0.98214999999999997</v>
      </c>
      <c r="CC404" s="265">
        <v>0.82857000000000003</v>
      </c>
      <c r="CD404" s="265">
        <v>0.99846000000000001</v>
      </c>
      <c r="CE404" s="265">
        <v>0.99546999999999997</v>
      </c>
      <c r="CF404" s="265">
        <v>0.99890000000000001</v>
      </c>
      <c r="CG404" s="265">
        <v>0.98740000000000006</v>
      </c>
      <c r="CH404" s="265">
        <v>0.99705999999999995</v>
      </c>
      <c r="CI404" s="265">
        <v>0.99800999999999995</v>
      </c>
      <c r="CJ404" s="265">
        <v>0.99746999999999997</v>
      </c>
      <c r="CK404" s="265">
        <v>0.99933000000000005</v>
      </c>
      <c r="CL404" s="265">
        <v>0.97340000000000004</v>
      </c>
      <c r="CM404" s="265">
        <v>1.2019E-2</v>
      </c>
      <c r="CN404" s="265">
        <v>0</v>
      </c>
      <c r="CO404" s="265">
        <v>1.226E-2</v>
      </c>
      <c r="CP404" s="265">
        <v>5.7191999999999998E-3</v>
      </c>
      <c r="CQ404" s="265">
        <v>8.6929999999999993E-3</v>
      </c>
      <c r="CR404" s="265">
        <v>0</v>
      </c>
      <c r="CS404" s="265">
        <v>0</v>
      </c>
      <c r="CT404" s="265">
        <v>0</v>
      </c>
      <c r="CU404" s="265">
        <v>0</v>
      </c>
      <c r="CV404" s="265">
        <v>1.1702000000000001E-2</v>
      </c>
      <c r="CW404" s="265">
        <v>1.0101000000000001E-2</v>
      </c>
      <c r="CX404" s="265">
        <v>0</v>
      </c>
      <c r="CY404" s="265">
        <v>1.0309E-2</v>
      </c>
      <c r="CZ404" s="265">
        <v>1.8124000000000001E-2</v>
      </c>
      <c r="DA404" s="265">
        <v>4.9487999999999997E-3</v>
      </c>
      <c r="DB404" s="265">
        <v>0</v>
      </c>
      <c r="DC404" s="265">
        <v>0</v>
      </c>
      <c r="DD404" s="265">
        <v>0</v>
      </c>
      <c r="DE404" s="265">
        <v>0</v>
      </c>
      <c r="DF404" s="265">
        <v>5.4400000000000001E-5</v>
      </c>
      <c r="DG404" s="265">
        <v>8.9400000000000005E-5</v>
      </c>
      <c r="DH404" s="265">
        <v>1.2133E-2</v>
      </c>
      <c r="DI404" s="265">
        <v>0</v>
      </c>
      <c r="DJ404" s="265">
        <v>0</v>
      </c>
      <c r="DK404" s="265">
        <v>0</v>
      </c>
      <c r="DL404" s="265">
        <v>0</v>
      </c>
      <c r="DM404" s="265">
        <v>4.104E-4</v>
      </c>
      <c r="DN404" s="265">
        <v>0</v>
      </c>
      <c r="DO404" s="265">
        <v>0</v>
      </c>
      <c r="DP404" s="265">
        <v>0</v>
      </c>
      <c r="DQ404" s="265">
        <v>0</v>
      </c>
      <c r="DR404" s="265">
        <v>5.7809999999999997E-3</v>
      </c>
      <c r="DS404" s="265">
        <v>2.8674E-3</v>
      </c>
      <c r="DT404" s="265">
        <v>4.1066000000000002E-3</v>
      </c>
      <c r="DU404" s="265">
        <v>0</v>
      </c>
      <c r="DV404" s="265">
        <v>0</v>
      </c>
      <c r="DW404" s="265">
        <v>0</v>
      </c>
      <c r="DX404" s="265">
        <v>7.2630000000000004E-3</v>
      </c>
      <c r="DY404" s="265">
        <v>6.0610000000000004E-3</v>
      </c>
      <c r="DZ404" s="265">
        <v>0</v>
      </c>
      <c r="EA404" s="265">
        <v>0</v>
      </c>
      <c r="EB404" s="265">
        <v>0</v>
      </c>
      <c r="EC404" s="265">
        <v>0</v>
      </c>
      <c r="ED404" s="265">
        <v>0</v>
      </c>
      <c r="EE404" s="265">
        <v>0</v>
      </c>
      <c r="EF404" s="265">
        <v>5.3030000000000004E-3</v>
      </c>
      <c r="EG404" s="265">
        <v>0</v>
      </c>
      <c r="EH404" s="265">
        <v>0</v>
      </c>
      <c r="EI404" s="265">
        <v>2.0408000000000002E-3</v>
      </c>
      <c r="EJ404" s="265">
        <v>0</v>
      </c>
      <c r="EK404" s="265">
        <v>0</v>
      </c>
      <c r="EL404" s="265">
        <v>0</v>
      </c>
      <c r="EM404" s="265">
        <v>0</v>
      </c>
      <c r="EN404" s="265">
        <v>0</v>
      </c>
      <c r="EO404" s="265">
        <v>9.6056000000000006E-3</v>
      </c>
      <c r="EP404" s="265">
        <v>4.7777999999999996E-3</v>
      </c>
      <c r="EQ404" s="265">
        <v>5.3660000000000003E-4</v>
      </c>
      <c r="ER404" s="265">
        <v>8.9860000000000005E-4</v>
      </c>
      <c r="ES404" s="265">
        <v>4.1859999999999998E-4</v>
      </c>
      <c r="ET404" s="265">
        <v>6.7199999999999996E-4</v>
      </c>
      <c r="EU404" s="265">
        <v>5.1840000000000002E-4</v>
      </c>
      <c r="EV404" s="265">
        <v>3.166E-4</v>
      </c>
      <c r="EW404" s="265">
        <v>5.3660000000000003E-4</v>
      </c>
      <c r="EX404" s="265">
        <v>4.9879999999999998E-4</v>
      </c>
      <c r="EY404" s="265">
        <v>3.9819999999999998E-4</v>
      </c>
      <c r="EZ404" s="265">
        <v>5.7429999999999998E-3</v>
      </c>
      <c r="FA404" s="265">
        <v>6.2319999999999997E-4</v>
      </c>
      <c r="FB404" s="265">
        <v>5.4339999999999998E-4</v>
      </c>
      <c r="FC404" s="265">
        <v>5.4219999999999995E-4</v>
      </c>
      <c r="FD404" s="265">
        <v>4.9819999999999997E-4</v>
      </c>
      <c r="FE404" s="265">
        <v>3.5E-4</v>
      </c>
      <c r="FF404" s="265">
        <v>5.3799999999999996E-4</v>
      </c>
      <c r="FG404" s="265">
        <v>4.5800000000000002E-4</v>
      </c>
      <c r="FH404" s="265">
        <v>4.6500000000000003E-4</v>
      </c>
      <c r="FI404" s="265">
        <v>5.1940000000000005E-4</v>
      </c>
      <c r="FJ404" s="265">
        <v>0</v>
      </c>
      <c r="FK404" s="265">
        <v>0</v>
      </c>
      <c r="FL404" s="265">
        <v>2.3998000000000001E-3</v>
      </c>
      <c r="FM404" s="265">
        <v>2.9198000000000002E-3</v>
      </c>
      <c r="FN404" s="265">
        <v>2.2078E-2</v>
      </c>
      <c r="FO404" s="265">
        <v>0.05</v>
      </c>
      <c r="FP404" s="265">
        <v>1.1845E-2</v>
      </c>
      <c r="FQ404" s="265">
        <v>2.6664E-2</v>
      </c>
      <c r="FR404" s="265">
        <v>1.5375E-2</v>
      </c>
      <c r="FS404" s="265">
        <v>1.9071000000000001E-2</v>
      </c>
      <c r="FT404" s="265">
        <v>4.9882000000000003E-2</v>
      </c>
      <c r="FU404" s="265">
        <v>4.0418999999999997E-2</v>
      </c>
      <c r="FV404" s="265">
        <v>3.3064999999999997E-2</v>
      </c>
      <c r="FW404" s="265">
        <v>9.9243999999999999E-3</v>
      </c>
      <c r="FX404" s="265">
        <v>3.3014000000000002E-2</v>
      </c>
      <c r="FY404" s="265">
        <v>8.8453999999999998E-3</v>
      </c>
      <c r="FZ404" s="265">
        <v>9.9243999999999999E-3</v>
      </c>
      <c r="GA404" s="265">
        <v>2.8284E-2</v>
      </c>
      <c r="GB404" s="265">
        <v>1.8120000000000001E-2</v>
      </c>
      <c r="GC404" s="265">
        <v>1.3439E-2</v>
      </c>
      <c r="GD404" s="265">
        <v>4.6931E-2</v>
      </c>
      <c r="GE404" s="265">
        <v>2.2817E-2</v>
      </c>
      <c r="GF404" s="265">
        <v>1.3993E-2</v>
      </c>
      <c r="GG404" s="265">
        <v>8.3157999999999999E-3</v>
      </c>
      <c r="GH404" s="265">
        <v>8.2463999999999992E-3</v>
      </c>
      <c r="GI404" s="265">
        <v>7.3525999999999999E-3</v>
      </c>
      <c r="GJ404" s="265">
        <v>4.0170999999999998E-2</v>
      </c>
      <c r="GK404" s="265">
        <v>4.2104999999999997E-2</v>
      </c>
      <c r="GL404" s="265">
        <v>2.4122999999999999E-2</v>
      </c>
      <c r="GM404" s="265">
        <v>3.5441E-2</v>
      </c>
      <c r="GN404" s="265">
        <v>2.6488999999999999E-2</v>
      </c>
      <c r="GO404" s="265">
        <v>5.7928E-2</v>
      </c>
      <c r="GP404" s="265">
        <v>2.9898999999999998E-2</v>
      </c>
      <c r="GQ404" s="265">
        <v>3.0986E-2</v>
      </c>
      <c r="GR404" s="265">
        <v>3.8628000000000003E-2</v>
      </c>
      <c r="GS404" s="265">
        <v>3.1817999999999999E-2</v>
      </c>
      <c r="GT404" s="265">
        <v>3.0467000000000001E-2</v>
      </c>
      <c r="GU404" s="265">
        <v>3.0790000000000001E-2</v>
      </c>
      <c r="GV404" s="265">
        <v>3.1212E-2</v>
      </c>
      <c r="GW404" s="265">
        <v>2.1392999999999999E-2</v>
      </c>
      <c r="GX404" s="265">
        <v>3.8045000000000002E-2</v>
      </c>
      <c r="GY404" s="265">
        <v>1.0383999999999999E-2</v>
      </c>
      <c r="GZ404" s="265">
        <v>7.3639999999999999E-3</v>
      </c>
      <c r="HA404" s="265">
        <v>3.9239999999999997E-2</v>
      </c>
      <c r="HB404" s="265">
        <v>4.7847000000000001E-2</v>
      </c>
      <c r="HC404" s="265">
        <v>5.0703999999999999E-2</v>
      </c>
      <c r="HD404" s="265">
        <v>3.2462999999999999E-2</v>
      </c>
      <c r="HE404" s="265">
        <v>3.8664999999999998E-2</v>
      </c>
      <c r="HF404" s="265">
        <v>1.8853000000000002E-2</v>
      </c>
      <c r="HG404" s="265">
        <v>3.8710000000000001E-2</v>
      </c>
      <c r="HH404" s="265">
        <v>3.8405000000000002E-2</v>
      </c>
      <c r="HI404" s="265">
        <v>3.8517000000000003E-2</v>
      </c>
      <c r="HJ404" s="265">
        <v>3.3438000000000002E-2</v>
      </c>
      <c r="HK404" s="265">
        <v>5.3531000000000002E-2</v>
      </c>
      <c r="HL404" s="265">
        <v>4.6249999999999999E-2</v>
      </c>
      <c r="HM404" s="265">
        <v>3.2064000000000002E-2</v>
      </c>
      <c r="HN404" s="265">
        <v>3.3502999999999998E-2</v>
      </c>
      <c r="HO404" s="265">
        <v>3.4015999999999998E-2</v>
      </c>
      <c r="HP404" s="265">
        <v>3.4782E-2</v>
      </c>
      <c r="HQ404" s="265">
        <v>0</v>
      </c>
      <c r="HR404" s="265">
        <v>2.3334000000000001E-2</v>
      </c>
      <c r="HS404" s="265">
        <v>1.0718E-2</v>
      </c>
      <c r="HT404" s="265">
        <v>3.5955000000000001E-2</v>
      </c>
      <c r="HU404" s="265">
        <v>1.1028E-2</v>
      </c>
      <c r="HV404" s="265">
        <v>2.8688999999999999E-2</v>
      </c>
      <c r="HW404" s="265">
        <v>1.5848000000000001E-2</v>
      </c>
      <c r="HX404" s="265">
        <v>1.0765E-2</v>
      </c>
      <c r="HY404" s="265">
        <v>0</v>
      </c>
      <c r="HZ404" s="265">
        <v>3.1035E-2</v>
      </c>
      <c r="IA404" s="265">
        <v>3.0092000000000001E-2</v>
      </c>
      <c r="IB404" s="265">
        <v>3.1165999999999999E-2</v>
      </c>
      <c r="IC404" s="265">
        <v>3.0214999999999999E-2</v>
      </c>
      <c r="ID404" s="265">
        <v>3.1196999999999999E-2</v>
      </c>
      <c r="IE404" s="265">
        <v>2.8485E-2</v>
      </c>
      <c r="IF404" s="265">
        <v>4.3573000000000001E-2</v>
      </c>
      <c r="IG404" s="265">
        <v>3.4271000000000003E-2</v>
      </c>
      <c r="IH404" s="265">
        <v>3.7824999999999998E-2</v>
      </c>
      <c r="II404" s="265">
        <v>2.1063999999999999E-2</v>
      </c>
      <c r="IJ404" s="265">
        <v>9.0244000000000001E-3</v>
      </c>
      <c r="IK404" s="265">
        <v>1.2023000000000001E-2</v>
      </c>
      <c r="IL404" s="265">
        <v>3.3334000000000003E-2</v>
      </c>
      <c r="IM404" s="265">
        <v>2.4183E-2</v>
      </c>
      <c r="IN404" s="265">
        <v>9.3824000000000008E-3</v>
      </c>
      <c r="IO404" s="265">
        <v>2.5287999999999999E-3</v>
      </c>
      <c r="IP404" s="265">
        <v>3.7296000000000003E-2</v>
      </c>
      <c r="IQ404" s="265">
        <v>3.0324E-2</v>
      </c>
      <c r="IR404" s="265">
        <v>1.6948000000000001E-2</v>
      </c>
      <c r="IS404" s="265">
        <v>4.1799999999999997E-2</v>
      </c>
      <c r="IT404" s="265">
        <v>1.4308E-2</v>
      </c>
      <c r="IU404" s="265">
        <v>3.3961999999999999E-2</v>
      </c>
      <c r="IV404" s="265">
        <v>4.7271000000000001E-2</v>
      </c>
      <c r="IW404" s="265">
        <v>2.3914000000000001E-2</v>
      </c>
      <c r="IX404" s="265">
        <v>5.0354999999999997E-2</v>
      </c>
      <c r="IY404" s="265">
        <v>2.0042000000000001E-2</v>
      </c>
      <c r="IZ404" s="265">
        <v>2.0365000000000001E-2</v>
      </c>
      <c r="JA404" s="265">
        <v>2.0534E-2</v>
      </c>
      <c r="JB404" s="265">
        <v>1.9921000000000001E-2</v>
      </c>
      <c r="JC404" s="265">
        <v>2.4223999999999999E-2</v>
      </c>
      <c r="JD404" s="265">
        <v>2.2943999999999999E-2</v>
      </c>
      <c r="JE404" s="265">
        <v>3.7671999999999997E-2</v>
      </c>
      <c r="JF404" s="265">
        <v>1.1121000000000001E-2</v>
      </c>
      <c r="JG404" s="265">
        <v>3.0013999999999999E-2</v>
      </c>
      <c r="JH404" s="265">
        <v>2.2783000000000001E-2</v>
      </c>
      <c r="JI404" s="265">
        <v>2.1191999999999999E-2</v>
      </c>
      <c r="JJ404" s="265">
        <v>2.2137E-2</v>
      </c>
      <c r="JK404" s="265">
        <v>2.8923000000000001E-2</v>
      </c>
      <c r="JL404" s="265">
        <v>2.9581E-2</v>
      </c>
      <c r="JM404" s="265">
        <v>5.7202000000000003E-2</v>
      </c>
      <c r="JN404" s="265">
        <v>3.5871E-2</v>
      </c>
      <c r="JO404" s="265">
        <v>3.0341E-2</v>
      </c>
      <c r="JP404" s="265">
        <v>9.7526000000000002E-3</v>
      </c>
      <c r="JQ404" s="265">
        <v>3.0143E-2</v>
      </c>
      <c r="JR404" s="265">
        <v>1.9796000000000001E-2</v>
      </c>
      <c r="JS404" s="265">
        <v>1.6279999999999999E-2</v>
      </c>
      <c r="JT404" s="265">
        <v>7.2798000000000003E-3</v>
      </c>
      <c r="JU404" s="265">
        <v>2.1701000000000002E-2</v>
      </c>
      <c r="JV404" s="265">
        <v>2.2502000000000001E-2</v>
      </c>
      <c r="JW404" s="265">
        <v>2.9863000000000001E-2</v>
      </c>
      <c r="JX404" s="265">
        <v>2.9867999999999999E-2</v>
      </c>
      <c r="JY404" s="265">
        <v>3.1248999999999999E-2</v>
      </c>
      <c r="JZ404" s="265">
        <v>4.7121000000000003E-2</v>
      </c>
      <c r="KA404" s="265">
        <v>4.3423999999999997E-2</v>
      </c>
      <c r="KB404" s="265">
        <v>6.3880000000000006E-2</v>
      </c>
      <c r="KC404" s="265">
        <v>1.0015E-2</v>
      </c>
      <c r="KD404" s="265">
        <v>7.1621999999999996E-3</v>
      </c>
      <c r="KE404" s="265">
        <v>7.7142000000000001E-3</v>
      </c>
      <c r="KF404" s="265">
        <v>8.8377999999999998E-3</v>
      </c>
      <c r="KG404" s="265">
        <v>8.4784000000000005E-3</v>
      </c>
      <c r="KH404" s="265">
        <v>5.9365000000000001E-2</v>
      </c>
      <c r="KI404" s="265">
        <v>2.1281000000000001E-2</v>
      </c>
      <c r="KJ404" s="265">
        <v>2.0704E-2</v>
      </c>
      <c r="KK404" s="265">
        <v>5.6316999999999999E-2</v>
      </c>
      <c r="KL404" s="265">
        <v>4.2615E-2</v>
      </c>
      <c r="KM404" s="265">
        <v>0.76441000000000003</v>
      </c>
      <c r="KN404" s="265">
        <v>0.69349000000000005</v>
      </c>
      <c r="KO404" s="265">
        <v>0.61506000000000005</v>
      </c>
      <c r="KP404" s="265">
        <v>4.4008628578881244E-3</v>
      </c>
      <c r="KQ404" s="265">
        <v>0.48579</v>
      </c>
      <c r="KR404" s="265">
        <v>0.44106000000000001</v>
      </c>
      <c r="KS404" s="265">
        <v>0.40610000000000002</v>
      </c>
      <c r="KT404" s="265">
        <v>0.76918834806375724</v>
      </c>
      <c r="KU404" s="265">
        <v>0.99460000000000004</v>
      </c>
      <c r="KV404" s="265">
        <v>0.99692999999999998</v>
      </c>
      <c r="KW404" s="265">
        <v>0.99761999999999995</v>
      </c>
      <c r="KX404" s="265">
        <v>0.99848999999999999</v>
      </c>
      <c r="KY404" s="265">
        <v>0.99960000000000004</v>
      </c>
      <c r="KZ404" s="265">
        <v>0.98768999999999996</v>
      </c>
      <c r="LA404" s="265">
        <v>0.92169999999999996</v>
      </c>
      <c r="LB404" s="265">
        <v>0.82774999999999999</v>
      </c>
      <c r="LC404" s="265">
        <v>1</v>
      </c>
      <c r="LD404" s="265">
        <v>0</v>
      </c>
      <c r="LE404" s="265">
        <v>0</v>
      </c>
      <c r="LF404" s="265">
        <v>0</v>
      </c>
      <c r="LG404" s="265">
        <v>0</v>
      </c>
      <c r="LH404" s="431">
        <v>0</v>
      </c>
      <c r="LI404" s="431">
        <v>0</v>
      </c>
      <c r="LJ404" s="431">
        <v>1.0108506103279069E-6</v>
      </c>
      <c r="LK404" s="431">
        <v>0</v>
      </c>
      <c r="LL404" s="431">
        <v>3.2929499411693541E-6</v>
      </c>
      <c r="LM404" s="431">
        <v>0</v>
      </c>
      <c r="LN404" s="431">
        <v>0</v>
      </c>
      <c r="LO404" s="431">
        <v>0</v>
      </c>
      <c r="LP404" s="431">
        <v>0</v>
      </c>
      <c r="LQ404" s="431">
        <v>0</v>
      </c>
      <c r="LR404" s="431">
        <v>0</v>
      </c>
      <c r="LS404" s="431">
        <v>0</v>
      </c>
      <c r="LT404" s="431">
        <v>6.8404124249354936E-6</v>
      </c>
      <c r="LU404" s="431">
        <v>0</v>
      </c>
      <c r="LV404" s="431">
        <v>1.110332777898293E-5</v>
      </c>
      <c r="LW404" s="431">
        <v>0</v>
      </c>
      <c r="LX404" s="431">
        <v>0</v>
      </c>
      <c r="LY404" s="431">
        <v>0</v>
      </c>
      <c r="LZ404" s="431">
        <v>5.6304954341612756E-5</v>
      </c>
      <c r="MA404" s="431">
        <v>0</v>
      </c>
      <c r="MB404" s="431">
        <v>0</v>
      </c>
      <c r="MC404" s="431">
        <v>0</v>
      </c>
      <c r="MD404" s="431">
        <v>1.9606319256126881E-5</v>
      </c>
      <c r="ME404" s="431">
        <v>0</v>
      </c>
      <c r="MF404" s="431">
        <v>0</v>
      </c>
      <c r="MG404" s="431">
        <v>0</v>
      </c>
      <c r="MH404" s="266"/>
      <c r="MI404" s="266"/>
      <c r="MJ404" s="266"/>
      <c r="MK404" s="266"/>
      <c r="ML404" s="266"/>
      <c r="MM404" s="266"/>
      <c r="MN404" s="266"/>
      <c r="MO404" s="266"/>
      <c r="MP404" s="266"/>
      <c r="MQ404" s="266"/>
      <c r="MR404" s="266"/>
      <c r="MS404" s="266"/>
      <c r="MT404" s="266"/>
      <c r="MU404" s="266"/>
      <c r="MV404" s="266"/>
      <c r="MW404" s="266"/>
      <c r="MX404" s="266"/>
      <c r="MY404" s="266"/>
      <c r="MZ404" s="266"/>
      <c r="NA404" s="266"/>
      <c r="NB404" s="266"/>
      <c r="NC404" s="266"/>
      <c r="ND404" s="266"/>
      <c r="NE404" s="266"/>
      <c r="NF404" s="266"/>
      <c r="NG404" s="266"/>
      <c r="NH404" s="266"/>
      <c r="NI404" s="266"/>
      <c r="NJ404" s="266"/>
      <c r="NK404" s="266"/>
      <c r="NL404" s="266"/>
      <c r="NM404" s="266"/>
      <c r="NN404" s="266"/>
      <c r="NO404" s="266"/>
      <c r="NP404" s="266"/>
      <c r="NQ404" s="266"/>
      <c r="NR404" s="266"/>
      <c r="NS404" s="266"/>
      <c r="NT404" s="266"/>
      <c r="NU404" s="266"/>
      <c r="NV404" s="266"/>
      <c r="NW404" s="266"/>
      <c r="NX404" s="266"/>
      <c r="NY404" s="266"/>
      <c r="NZ404" s="266"/>
      <c r="OA404" s="266"/>
      <c r="OB404" s="266"/>
      <c r="OC404" s="266"/>
      <c r="OD404" s="266"/>
      <c r="OE404" s="266"/>
      <c r="OF404" s="266"/>
      <c r="OG404" s="266"/>
      <c r="OH404" s="266"/>
      <c r="OI404" s="266"/>
      <c r="OJ404" s="266"/>
      <c r="OK404" s="266"/>
      <c r="OL404" s="266"/>
      <c r="OM404" s="266"/>
      <c r="ON404" s="267"/>
    </row>
    <row r="405" spans="1:404">
      <c r="A405" s="261">
        <v>780</v>
      </c>
      <c r="B405" s="265">
        <v>9.8469999999999999E-3</v>
      </c>
      <c r="C405" s="265">
        <v>7.7190000000000002E-3</v>
      </c>
      <c r="D405" s="265">
        <v>6.5929999999999999E-3</v>
      </c>
      <c r="E405" s="265">
        <v>6.2750000000000002E-3</v>
      </c>
      <c r="F405" s="265">
        <v>9.8139999999999998E-3</v>
      </c>
      <c r="G405" s="265">
        <v>6.4400000000000004E-3</v>
      </c>
      <c r="H405" s="265">
        <v>1.8350999999999999E-2</v>
      </c>
      <c r="I405" s="265">
        <v>3.8710000000000001E-2</v>
      </c>
      <c r="J405" s="265">
        <v>3.4334999999999997E-2</v>
      </c>
      <c r="K405" s="265">
        <v>1.2210000000000001E-3</v>
      </c>
      <c r="L405" s="265">
        <v>1.2359999999999999E-3</v>
      </c>
      <c r="M405" s="265">
        <v>7.2999999999999996E-4</v>
      </c>
      <c r="N405" s="265">
        <v>0</v>
      </c>
      <c r="O405" s="265">
        <v>0.16095000000000001</v>
      </c>
      <c r="P405" s="265">
        <v>7.8730999999999995E-2</v>
      </c>
      <c r="Q405" s="265">
        <v>5.5382000000000001E-2</v>
      </c>
      <c r="R405" s="265">
        <v>9.4117000000000006E-2</v>
      </c>
      <c r="S405" s="265">
        <v>5.6194000000000001E-2</v>
      </c>
      <c r="T405" s="265">
        <v>5.5751000000000002E-2</v>
      </c>
      <c r="U405" s="265">
        <v>0</v>
      </c>
      <c r="V405" s="265">
        <v>2.0285999999999998E-2</v>
      </c>
      <c r="W405" s="265">
        <v>2.3429999999999999E-2</v>
      </c>
      <c r="X405" s="265">
        <v>0</v>
      </c>
      <c r="Y405" s="265">
        <v>0</v>
      </c>
      <c r="Z405" s="265">
        <v>0</v>
      </c>
      <c r="AA405" s="265">
        <v>1.3184E-2</v>
      </c>
      <c r="AB405" s="265">
        <v>0</v>
      </c>
      <c r="AC405" s="265">
        <v>5.3801000000000002E-2</v>
      </c>
      <c r="AD405" s="265">
        <v>3.0126E-2</v>
      </c>
      <c r="AE405" s="265">
        <v>0</v>
      </c>
      <c r="AF405" s="265">
        <v>0</v>
      </c>
      <c r="AG405" s="265">
        <v>0</v>
      </c>
      <c r="AH405" s="265">
        <v>0</v>
      </c>
      <c r="AI405" s="265">
        <v>0</v>
      </c>
      <c r="AJ405" s="265">
        <v>0</v>
      </c>
      <c r="AK405" s="265">
        <v>0</v>
      </c>
      <c r="AL405" s="265">
        <v>1.542E-3</v>
      </c>
      <c r="AM405" s="265">
        <v>0</v>
      </c>
      <c r="AN405" s="265">
        <v>1.0950000000000001E-3</v>
      </c>
      <c r="AO405" s="265">
        <v>0</v>
      </c>
      <c r="AP405" s="265">
        <v>0</v>
      </c>
      <c r="AQ405" s="265">
        <v>0</v>
      </c>
      <c r="AR405" s="265">
        <v>3.1389999999999999E-3</v>
      </c>
      <c r="AS405" s="265">
        <v>0</v>
      </c>
      <c r="AT405" s="265">
        <v>1.8062999999999999E-2</v>
      </c>
      <c r="AU405" s="265">
        <v>6.2779999999999997E-3</v>
      </c>
      <c r="AV405" s="265">
        <v>3.0720000000000001E-3</v>
      </c>
      <c r="AW405" s="265">
        <v>0</v>
      </c>
      <c r="AX405" s="265">
        <v>0</v>
      </c>
      <c r="AY405" s="265">
        <v>0</v>
      </c>
      <c r="AZ405" s="265">
        <v>0</v>
      </c>
      <c r="BA405" s="265">
        <v>4.6610000000000002E-3</v>
      </c>
      <c r="BB405" s="265">
        <v>4.6610000000000002E-3</v>
      </c>
      <c r="BC405" s="265">
        <v>4.6569999999999997E-3</v>
      </c>
      <c r="BD405" s="265">
        <v>4.6610000000000002E-3</v>
      </c>
      <c r="BE405" s="265">
        <v>3.4313999999999997E-2</v>
      </c>
      <c r="BF405" s="265">
        <v>0.11208</v>
      </c>
      <c r="BG405" s="265">
        <v>0.13933000000000001</v>
      </c>
      <c r="BH405" s="265">
        <v>7.4571999999999999E-2</v>
      </c>
      <c r="BI405" s="265">
        <v>0.24027999999999999</v>
      </c>
      <c r="BJ405" s="265">
        <v>0.28538999999999998</v>
      </c>
      <c r="BK405" s="265">
        <v>6.4935000000000007E-2</v>
      </c>
      <c r="BL405" s="265">
        <v>0.36164000000000002</v>
      </c>
      <c r="BM405" s="265">
        <v>7.3171E-2</v>
      </c>
      <c r="BN405" s="265">
        <v>0.43069000000000002</v>
      </c>
      <c r="BO405" s="265">
        <v>0.12856999999999999</v>
      </c>
      <c r="BP405" s="265">
        <v>6.5081E-2</v>
      </c>
      <c r="BQ405" s="265">
        <v>0.11687</v>
      </c>
      <c r="BR405" s="265">
        <v>0.1694</v>
      </c>
      <c r="BS405" s="265">
        <v>0.17329</v>
      </c>
      <c r="BT405" s="265">
        <v>0.37707000000000002</v>
      </c>
      <c r="BU405" s="265">
        <v>8.3368999999999999E-2</v>
      </c>
      <c r="BV405" s="265">
        <v>0</v>
      </c>
      <c r="BW405" s="265">
        <v>0.11144999999999999</v>
      </c>
      <c r="BX405" s="265">
        <v>0</v>
      </c>
      <c r="BY405" s="265">
        <v>0.99822999999999995</v>
      </c>
      <c r="BZ405" s="265">
        <v>0.99865999999999999</v>
      </c>
      <c r="CA405" s="265">
        <v>0.97</v>
      </c>
      <c r="CB405" s="265">
        <v>0.98085</v>
      </c>
      <c r="CC405" s="265">
        <v>0.82489000000000001</v>
      </c>
      <c r="CD405" s="265">
        <v>1</v>
      </c>
      <c r="CE405" s="265">
        <v>1</v>
      </c>
      <c r="CF405" s="265">
        <v>1</v>
      </c>
      <c r="CG405" s="265">
        <v>1</v>
      </c>
      <c r="CH405" s="265">
        <v>1</v>
      </c>
      <c r="CI405" s="265">
        <v>1</v>
      </c>
      <c r="CJ405" s="265">
        <v>1</v>
      </c>
      <c r="CK405" s="265">
        <v>1</v>
      </c>
      <c r="CL405" s="265">
        <v>0.97340000000000004</v>
      </c>
      <c r="CM405" s="265">
        <v>1.2E-2</v>
      </c>
      <c r="CN405" s="265">
        <v>0</v>
      </c>
      <c r="CO405" s="265">
        <v>1.2451E-2</v>
      </c>
      <c r="CP405" s="265">
        <v>5.3359999999999996E-3</v>
      </c>
      <c r="CQ405" s="265">
        <v>8.6929999999999993E-3</v>
      </c>
      <c r="CR405" s="265">
        <v>0</v>
      </c>
      <c r="CS405" s="265">
        <v>0</v>
      </c>
      <c r="CT405" s="265">
        <v>0</v>
      </c>
      <c r="CU405" s="265">
        <v>0</v>
      </c>
      <c r="CV405" s="265">
        <v>1.1568E-2</v>
      </c>
      <c r="CW405" s="265">
        <v>1.0101000000000001E-2</v>
      </c>
      <c r="CX405" s="265">
        <v>0</v>
      </c>
      <c r="CY405" s="265">
        <v>1.0309E-2</v>
      </c>
      <c r="CZ405" s="265">
        <v>1.7554E-2</v>
      </c>
      <c r="DA405" s="265">
        <v>4.7990000000000003E-3</v>
      </c>
      <c r="DB405" s="265">
        <v>0</v>
      </c>
      <c r="DC405" s="265">
        <v>0</v>
      </c>
      <c r="DD405" s="265">
        <v>0</v>
      </c>
      <c r="DE405" s="265">
        <v>0</v>
      </c>
      <c r="DF405" s="265">
        <v>1.5E-5</v>
      </c>
      <c r="DG405" s="265">
        <v>3.0000000000000001E-5</v>
      </c>
      <c r="DH405" s="265">
        <v>1.1941999999999999E-2</v>
      </c>
      <c r="DI405" s="265">
        <v>0</v>
      </c>
      <c r="DJ405" s="265">
        <v>0</v>
      </c>
      <c r="DK405" s="265">
        <v>0</v>
      </c>
      <c r="DL405" s="265">
        <v>0</v>
      </c>
      <c r="DM405" s="265">
        <v>3.5799999999999997E-4</v>
      </c>
      <c r="DN405" s="265">
        <v>0</v>
      </c>
      <c r="DO405" s="265">
        <v>0</v>
      </c>
      <c r="DP405" s="265">
        <v>0</v>
      </c>
      <c r="DQ405" s="265">
        <v>0</v>
      </c>
      <c r="DR405" s="265">
        <v>5.7809999999999997E-3</v>
      </c>
      <c r="DS405" s="265">
        <v>2.9369999999999999E-3</v>
      </c>
      <c r="DT405" s="265">
        <v>4.241E-3</v>
      </c>
      <c r="DU405" s="265">
        <v>0</v>
      </c>
      <c r="DV405" s="265">
        <v>0</v>
      </c>
      <c r="DW405" s="265">
        <v>0</v>
      </c>
      <c r="DX405" s="265">
        <v>7.5700000000000003E-3</v>
      </c>
      <c r="DY405" s="265">
        <v>6.0610000000000004E-3</v>
      </c>
      <c r="DZ405" s="265">
        <v>0</v>
      </c>
      <c r="EA405" s="265">
        <v>0</v>
      </c>
      <c r="EB405" s="265">
        <v>0</v>
      </c>
      <c r="EC405" s="265">
        <v>0</v>
      </c>
      <c r="ED405" s="265">
        <v>0</v>
      </c>
      <c r="EE405" s="265">
        <v>0</v>
      </c>
      <c r="EF405" s="265">
        <v>5.4780000000000002E-3</v>
      </c>
      <c r="EG405" s="265">
        <v>0</v>
      </c>
      <c r="EH405" s="265">
        <v>0</v>
      </c>
      <c r="EI405" s="265">
        <v>0</v>
      </c>
      <c r="EJ405" s="265">
        <v>0</v>
      </c>
      <c r="EK405" s="265">
        <v>0</v>
      </c>
      <c r="EL405" s="265">
        <v>0</v>
      </c>
      <c r="EM405" s="265">
        <v>0</v>
      </c>
      <c r="EN405" s="265">
        <v>0</v>
      </c>
      <c r="EO405" s="265">
        <v>9.6860000000000002E-3</v>
      </c>
      <c r="EP405" s="265">
        <v>4.6940000000000003E-3</v>
      </c>
      <c r="EQ405" s="265">
        <v>5.5800000000000001E-4</v>
      </c>
      <c r="ER405" s="265">
        <v>8.5800000000000004E-4</v>
      </c>
      <c r="ES405" s="265">
        <v>4.3199999999999998E-4</v>
      </c>
      <c r="ET405" s="265">
        <v>6.5300000000000004E-4</v>
      </c>
      <c r="EU405" s="265">
        <v>5.5099999999999995E-4</v>
      </c>
      <c r="EV405" s="265">
        <v>2.7799999999999998E-4</v>
      </c>
      <c r="EW405" s="265">
        <v>5.8799999999999998E-4</v>
      </c>
      <c r="EX405" s="265">
        <v>4.4700000000000002E-4</v>
      </c>
      <c r="EY405" s="265">
        <v>3.8999999999999999E-4</v>
      </c>
      <c r="EZ405" s="265">
        <v>5.5440000000000003E-3</v>
      </c>
      <c r="FA405" s="265">
        <v>6.2600000000000004E-4</v>
      </c>
      <c r="FB405" s="265">
        <v>5.3499999999999999E-4</v>
      </c>
      <c r="FC405" s="265">
        <v>5.2800000000000004E-4</v>
      </c>
      <c r="FD405" s="265">
        <v>4.8299999999999998E-4</v>
      </c>
      <c r="FE405" s="265">
        <v>3.4499999999999998E-4</v>
      </c>
      <c r="FF405" s="265">
        <v>4.9600000000000002E-4</v>
      </c>
      <c r="FG405" s="265">
        <v>4.4700000000000002E-4</v>
      </c>
      <c r="FH405" s="265">
        <v>4.46E-4</v>
      </c>
      <c r="FI405" s="265">
        <v>5.3499999999999999E-4</v>
      </c>
      <c r="FJ405" s="265">
        <v>0</v>
      </c>
      <c r="FK405" s="265">
        <v>0</v>
      </c>
      <c r="FL405" s="265">
        <v>2.2680000000000001E-3</v>
      </c>
      <c r="FM405" s="265">
        <v>2.9099999999999998E-3</v>
      </c>
      <c r="FN405" s="265">
        <v>2.1696E-2</v>
      </c>
      <c r="FO405" s="265">
        <v>0.05</v>
      </c>
      <c r="FP405" s="265">
        <v>1.1596E-2</v>
      </c>
      <c r="FQ405" s="265">
        <v>2.5610000000000001E-2</v>
      </c>
      <c r="FR405" s="265">
        <v>1.4874999999999999E-2</v>
      </c>
      <c r="FS405" s="265">
        <v>1.8665999999999999E-2</v>
      </c>
      <c r="FT405" s="265">
        <v>4.8424000000000002E-2</v>
      </c>
      <c r="FU405" s="265">
        <v>3.8753000000000003E-2</v>
      </c>
      <c r="FV405" s="265">
        <v>3.2662999999999998E-2</v>
      </c>
      <c r="FW405" s="265">
        <v>9.6500000000000006E-3</v>
      </c>
      <c r="FX405" s="265">
        <v>3.1975999999999997E-2</v>
      </c>
      <c r="FY405" s="265">
        <v>8.5880000000000001E-3</v>
      </c>
      <c r="FZ405" s="265">
        <v>9.6500000000000006E-3</v>
      </c>
      <c r="GA405" s="265">
        <v>2.7425999999999999E-2</v>
      </c>
      <c r="GB405" s="265">
        <v>1.772E-2</v>
      </c>
      <c r="GC405" s="265">
        <v>1.3025999999999999E-2</v>
      </c>
      <c r="GD405" s="265">
        <v>4.5569999999999999E-2</v>
      </c>
      <c r="GE405" s="265">
        <v>2.1925E-2</v>
      </c>
      <c r="GF405" s="265">
        <v>1.0925000000000001E-2</v>
      </c>
      <c r="GG405" s="265">
        <v>6.4019999999999997E-3</v>
      </c>
      <c r="GH405" s="265">
        <v>6.5579999999999996E-3</v>
      </c>
      <c r="GI405" s="265">
        <v>5.934E-3</v>
      </c>
      <c r="GJ405" s="265">
        <v>3.9035E-2</v>
      </c>
      <c r="GK405" s="265">
        <v>4.0835000000000003E-2</v>
      </c>
      <c r="GL405" s="265">
        <v>2.3453000000000002E-2</v>
      </c>
      <c r="GM405" s="265">
        <v>3.4376999999999998E-2</v>
      </c>
      <c r="GN405" s="265">
        <v>2.5762E-2</v>
      </c>
      <c r="GO405" s="265">
        <v>5.7355000000000003E-2</v>
      </c>
      <c r="GP405" s="265">
        <v>2.9054E-2</v>
      </c>
      <c r="GQ405" s="265">
        <v>3.0006000000000001E-2</v>
      </c>
      <c r="GR405" s="265">
        <v>3.8030000000000001E-2</v>
      </c>
      <c r="GS405" s="265">
        <v>3.0886E-2</v>
      </c>
      <c r="GT405" s="265">
        <v>2.9484E-2</v>
      </c>
      <c r="GU405" s="265">
        <v>2.9973E-2</v>
      </c>
      <c r="GV405" s="265">
        <v>3.0303E-2</v>
      </c>
      <c r="GW405" s="265">
        <v>2.0725E-2</v>
      </c>
      <c r="GX405" s="265">
        <v>3.6783000000000003E-2</v>
      </c>
      <c r="GY405" s="265">
        <v>1.0158E-2</v>
      </c>
      <c r="GZ405" s="265">
        <v>7.1539999999999998E-3</v>
      </c>
      <c r="HA405" s="265">
        <v>3.8081999999999998E-2</v>
      </c>
      <c r="HB405" s="265">
        <v>4.7445000000000001E-2</v>
      </c>
      <c r="HC405" s="265">
        <v>5.0666000000000003E-2</v>
      </c>
      <c r="HD405" s="265">
        <v>3.2384000000000003E-2</v>
      </c>
      <c r="HE405" s="265">
        <v>3.7497000000000003E-2</v>
      </c>
      <c r="HF405" s="265">
        <v>1.8314E-2</v>
      </c>
      <c r="HG405" s="265">
        <v>3.7537000000000001E-2</v>
      </c>
      <c r="HH405" s="265">
        <v>3.7238E-2</v>
      </c>
      <c r="HI405" s="265">
        <v>3.7353999999999998E-2</v>
      </c>
      <c r="HJ405" s="265">
        <v>3.3154999999999997E-2</v>
      </c>
      <c r="HK405" s="265">
        <v>5.2474E-2</v>
      </c>
      <c r="HL405" s="265">
        <v>4.5144999999999998E-2</v>
      </c>
      <c r="HM405" s="265">
        <v>3.1199999999999999E-2</v>
      </c>
      <c r="HN405" s="265">
        <v>3.2584000000000002E-2</v>
      </c>
      <c r="HO405" s="265">
        <v>3.3182999999999997E-2</v>
      </c>
      <c r="HP405" s="265">
        <v>3.3815999999999999E-2</v>
      </c>
      <c r="HQ405" s="265">
        <v>0</v>
      </c>
      <c r="HR405" s="265">
        <v>2.2841E-2</v>
      </c>
      <c r="HS405" s="265">
        <v>8.4759999999999992E-3</v>
      </c>
      <c r="HT405" s="265">
        <v>3.6165999999999997E-2</v>
      </c>
      <c r="HU405" s="265">
        <v>8.8190000000000004E-3</v>
      </c>
      <c r="HV405" s="265">
        <v>2.7796999999999999E-2</v>
      </c>
      <c r="HW405" s="265">
        <v>1.5633999999999999E-2</v>
      </c>
      <c r="HX405" s="265">
        <v>9.3159999999999996E-3</v>
      </c>
      <c r="HY405" s="265">
        <v>0</v>
      </c>
      <c r="HZ405" s="265">
        <v>3.0367999999999999E-2</v>
      </c>
      <c r="IA405" s="265">
        <v>2.9332E-2</v>
      </c>
      <c r="IB405" s="265">
        <v>3.0276000000000001E-2</v>
      </c>
      <c r="IC405" s="265">
        <v>2.9392999999999999E-2</v>
      </c>
      <c r="ID405" s="265">
        <v>3.0303E-2</v>
      </c>
      <c r="IE405" s="265">
        <v>2.7758000000000001E-2</v>
      </c>
      <c r="IF405" s="265">
        <v>4.3408000000000002E-2</v>
      </c>
      <c r="IG405" s="265">
        <v>3.3248E-2</v>
      </c>
      <c r="IH405" s="265">
        <v>3.6443999999999997E-2</v>
      </c>
      <c r="II405" s="265">
        <v>2.0532000000000002E-2</v>
      </c>
      <c r="IJ405" s="265">
        <v>7.9159999999999994E-3</v>
      </c>
      <c r="IK405" s="265">
        <v>1.1291000000000001E-2</v>
      </c>
      <c r="IL405" s="265">
        <v>3.2163999999999998E-2</v>
      </c>
      <c r="IM405" s="265">
        <v>2.3626999999999999E-2</v>
      </c>
      <c r="IN405" s="265">
        <v>7.6579999999999999E-3</v>
      </c>
      <c r="IO405" s="265">
        <v>2.2989999999999998E-3</v>
      </c>
      <c r="IP405" s="265">
        <v>3.6727999999999997E-2</v>
      </c>
      <c r="IQ405" s="265">
        <v>2.9426000000000001E-2</v>
      </c>
      <c r="IR405" s="265">
        <v>1.6612999999999999E-2</v>
      </c>
      <c r="IS405" s="265">
        <v>4.0426999999999998E-2</v>
      </c>
      <c r="IT405" s="265">
        <v>1.3846000000000001E-2</v>
      </c>
      <c r="IU405" s="265">
        <v>3.3156999999999999E-2</v>
      </c>
      <c r="IV405" s="265">
        <v>4.5803000000000003E-2</v>
      </c>
      <c r="IW405" s="265">
        <v>2.3216000000000001E-2</v>
      </c>
      <c r="IX405" s="265">
        <v>5.0174000000000003E-2</v>
      </c>
      <c r="IY405" s="265">
        <v>1.9449999999999999E-2</v>
      </c>
      <c r="IZ405" s="265">
        <v>1.9795E-2</v>
      </c>
      <c r="JA405" s="265">
        <v>1.9955000000000001E-2</v>
      </c>
      <c r="JB405" s="265">
        <v>1.9373999999999999E-2</v>
      </c>
      <c r="JC405" s="265">
        <v>2.3792000000000001E-2</v>
      </c>
      <c r="JD405" s="265">
        <v>2.2335000000000001E-2</v>
      </c>
      <c r="JE405" s="265">
        <v>3.6378000000000001E-2</v>
      </c>
      <c r="JF405" s="265">
        <v>1.0888E-2</v>
      </c>
      <c r="JG405" s="265">
        <v>2.9139999999999999E-2</v>
      </c>
      <c r="JH405" s="265">
        <v>2.2171E-2</v>
      </c>
      <c r="JI405" s="265">
        <v>2.0721E-2</v>
      </c>
      <c r="JJ405" s="265">
        <v>2.1611999999999999E-2</v>
      </c>
      <c r="JK405" s="265">
        <v>2.8233000000000001E-2</v>
      </c>
      <c r="JL405" s="265">
        <v>2.8815E-2</v>
      </c>
      <c r="JM405" s="265">
        <v>5.6745999999999998E-2</v>
      </c>
      <c r="JN405" s="265">
        <v>3.5875999999999998E-2</v>
      </c>
      <c r="JO405" s="265">
        <v>2.9388000000000001E-2</v>
      </c>
      <c r="JP405" s="265">
        <v>9.6080000000000002E-3</v>
      </c>
      <c r="JQ405" s="265">
        <v>2.9315999999999998E-2</v>
      </c>
      <c r="JR405" s="265">
        <v>1.9195E-2</v>
      </c>
      <c r="JS405" s="265">
        <v>1.5654000000000001E-2</v>
      </c>
      <c r="JT405" s="265">
        <v>7.1000000000000004E-3</v>
      </c>
      <c r="JU405" s="265">
        <v>2.1125999999999999E-2</v>
      </c>
      <c r="JV405" s="265">
        <v>2.2003999999999999E-2</v>
      </c>
      <c r="JW405" s="265">
        <v>2.8729000000000001E-2</v>
      </c>
      <c r="JX405" s="265">
        <v>2.9374999999999998E-2</v>
      </c>
      <c r="JY405" s="265">
        <v>3.2217999999999997E-2</v>
      </c>
      <c r="JZ405" s="265">
        <v>4.7176999999999997E-2</v>
      </c>
      <c r="KA405" s="265">
        <v>4.2159000000000002E-2</v>
      </c>
      <c r="KB405" s="265">
        <v>6.1959E-2</v>
      </c>
      <c r="KC405" s="265">
        <v>9.9600000000000001E-3</v>
      </c>
      <c r="KD405" s="265">
        <v>6.9610000000000002E-3</v>
      </c>
      <c r="KE405" s="265">
        <v>7.358E-3</v>
      </c>
      <c r="KF405" s="265">
        <v>8.5310000000000004E-3</v>
      </c>
      <c r="KG405" s="265">
        <v>8.397E-3</v>
      </c>
      <c r="KH405" s="265">
        <v>5.9281E-2</v>
      </c>
      <c r="KI405" s="265">
        <v>2.0691000000000001E-2</v>
      </c>
      <c r="KJ405" s="265">
        <v>2.0126000000000002E-2</v>
      </c>
      <c r="KK405" s="265">
        <v>5.5017000000000003E-2</v>
      </c>
      <c r="KL405" s="265">
        <v>4.1381000000000001E-2</v>
      </c>
      <c r="KM405" s="265">
        <v>0.75988999999999995</v>
      </c>
      <c r="KN405" s="265">
        <v>0.68954000000000004</v>
      </c>
      <c r="KO405" s="265">
        <v>0.61167000000000005</v>
      </c>
      <c r="KP405" s="265">
        <v>4.3923231686554742E-3</v>
      </c>
      <c r="KQ405" s="265">
        <v>0.48324</v>
      </c>
      <c r="KR405" s="265">
        <v>0.43878</v>
      </c>
      <c r="KS405" s="265">
        <v>0.40403</v>
      </c>
      <c r="KT405" s="265">
        <v>0.76636407323796951</v>
      </c>
      <c r="KU405" s="265">
        <v>1</v>
      </c>
      <c r="KV405" s="265">
        <v>1</v>
      </c>
      <c r="KW405" s="265">
        <v>1</v>
      </c>
      <c r="KX405" s="265">
        <v>1</v>
      </c>
      <c r="KY405" s="265">
        <v>1</v>
      </c>
      <c r="KZ405" s="265">
        <v>0.98726999999999998</v>
      </c>
      <c r="LA405" s="265">
        <v>0.92073000000000005</v>
      </c>
      <c r="LB405" s="265">
        <v>0.82645999999999997</v>
      </c>
      <c r="LC405" s="265">
        <v>1</v>
      </c>
      <c r="LD405" s="265">
        <v>0</v>
      </c>
      <c r="LE405" s="265">
        <v>0</v>
      </c>
      <c r="LF405" s="265">
        <v>0</v>
      </c>
      <c r="LG405" s="265">
        <v>0</v>
      </c>
      <c r="LH405" s="431">
        <v>0</v>
      </c>
      <c r="LI405" s="431">
        <v>0</v>
      </c>
      <c r="LJ405" s="431">
        <v>4.220775196017712E-8</v>
      </c>
      <c r="LK405" s="431">
        <v>0</v>
      </c>
      <c r="LL405" s="431">
        <v>8.2364749687258154E-6</v>
      </c>
      <c r="LM405" s="431">
        <v>0</v>
      </c>
      <c r="LN405" s="431">
        <v>0</v>
      </c>
      <c r="LO405" s="431">
        <v>0</v>
      </c>
      <c r="LP405" s="431">
        <v>0</v>
      </c>
      <c r="LQ405" s="431">
        <v>0</v>
      </c>
      <c r="LR405" s="431">
        <v>0</v>
      </c>
      <c r="LS405" s="431">
        <v>0</v>
      </c>
      <c r="LT405" s="431">
        <v>0</v>
      </c>
      <c r="LU405" s="431">
        <v>0</v>
      </c>
      <c r="LV405" s="431">
        <v>0</v>
      </c>
      <c r="LW405" s="431">
        <v>0</v>
      </c>
      <c r="LX405" s="431">
        <v>0</v>
      </c>
      <c r="LY405" s="431">
        <v>0</v>
      </c>
      <c r="LZ405" s="431">
        <v>5.0991366151720285E-5</v>
      </c>
      <c r="MA405" s="431">
        <v>0</v>
      </c>
      <c r="MB405" s="431">
        <v>0</v>
      </c>
      <c r="MC405" s="431">
        <v>0</v>
      </c>
      <c r="MD405" s="431">
        <v>1.6502577636856586E-5</v>
      </c>
      <c r="ME405" s="431">
        <v>0</v>
      </c>
      <c r="MF405" s="431">
        <v>0</v>
      </c>
      <c r="MG405" s="431">
        <v>0</v>
      </c>
      <c r="MH405" s="266"/>
      <c r="MI405" s="266"/>
      <c r="MJ405" s="266"/>
      <c r="MK405" s="266"/>
      <c r="ML405" s="266"/>
      <c r="MM405" s="266"/>
      <c r="MN405" s="266"/>
      <c r="MO405" s="266"/>
      <c r="MP405" s="266"/>
      <c r="MQ405" s="266"/>
      <c r="MR405" s="266"/>
      <c r="MS405" s="266"/>
      <c r="MT405" s="266"/>
      <c r="MU405" s="266"/>
      <c r="MV405" s="266"/>
      <c r="MW405" s="266"/>
      <c r="MX405" s="266"/>
      <c r="MY405" s="266"/>
      <c r="MZ405" s="266"/>
      <c r="NA405" s="266"/>
      <c r="NB405" s="266"/>
      <c r="NC405" s="266"/>
      <c r="ND405" s="266"/>
      <c r="NE405" s="266"/>
      <c r="NF405" s="266"/>
      <c r="NG405" s="266"/>
      <c r="NH405" s="266"/>
      <c r="NI405" s="266"/>
      <c r="NJ405" s="266"/>
      <c r="NK405" s="266"/>
      <c r="NL405" s="266"/>
      <c r="NM405" s="266"/>
      <c r="NN405" s="266"/>
      <c r="NO405" s="266"/>
      <c r="NP405" s="266"/>
      <c r="NQ405" s="266"/>
      <c r="NR405" s="266"/>
      <c r="NS405" s="266"/>
      <c r="NT405" s="266"/>
      <c r="NU405" s="266"/>
      <c r="NV405" s="266"/>
      <c r="NW405" s="266"/>
      <c r="NX405" s="266"/>
      <c r="NY405" s="266"/>
      <c r="NZ405" s="266"/>
      <c r="OA405" s="266"/>
      <c r="OB405" s="266"/>
      <c r="OC405" s="266"/>
      <c r="OD405" s="266"/>
      <c r="OE405" s="266"/>
      <c r="OF405" s="266"/>
      <c r="OG405" s="266"/>
      <c r="OH405" s="266"/>
      <c r="OI405" s="266"/>
      <c r="OJ405" s="266"/>
      <c r="OK405" s="266"/>
      <c r="OL405" s="266"/>
      <c r="OM405" s="266"/>
      <c r="ON405" s="26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9">
    <tabColor theme="0" tint="-0.499984740745262"/>
  </sheetPr>
  <dimension ref="A1:DY402"/>
  <sheetViews>
    <sheetView showGridLines="0" topLeftCell="K1" workbookViewId="0">
      <pane ySplit="1" topLeftCell="A2" activePane="bottomLeft" state="frozen"/>
      <selection activeCell="DP56" sqref="DP56"/>
      <selection pane="bottomLeft"/>
    </sheetView>
  </sheetViews>
  <sheetFormatPr defaultColWidth="9.140625" defaultRowHeight="12.75"/>
  <cols>
    <col min="1" max="1" width="16" style="256" customWidth="1"/>
    <col min="2" max="2" width="9.140625" style="55" hidden="1" customWidth="1"/>
    <col min="3" max="101" width="10.28515625" style="243" customWidth="1"/>
    <col min="102" max="16384" width="9.140625" style="55"/>
  </cols>
  <sheetData>
    <row r="1" spans="1:101" s="195" customFormat="1" ht="33.75" customHeight="1">
      <c r="A1" s="256" t="s">
        <v>37</v>
      </c>
      <c r="B1" s="258"/>
      <c r="C1" s="270" t="s">
        <v>166</v>
      </c>
      <c r="D1" s="270" t="s">
        <v>167</v>
      </c>
      <c r="E1" s="270" t="s">
        <v>168</v>
      </c>
      <c r="F1" s="270" t="s">
        <v>169</v>
      </c>
      <c r="G1" s="270" t="s">
        <v>170</v>
      </c>
      <c r="H1" s="270" t="s">
        <v>171</v>
      </c>
      <c r="I1" s="270" t="s">
        <v>172</v>
      </c>
      <c r="J1" s="270" t="s">
        <v>173</v>
      </c>
      <c r="K1" s="270" t="s">
        <v>174</v>
      </c>
      <c r="L1" s="270" t="s">
        <v>175</v>
      </c>
      <c r="M1" s="270" t="s">
        <v>176</v>
      </c>
      <c r="N1" s="270" t="s">
        <v>177</v>
      </c>
      <c r="O1" s="270" t="s">
        <v>178</v>
      </c>
      <c r="P1" s="270" t="s">
        <v>179</v>
      </c>
      <c r="Q1" s="270" t="s">
        <v>180</v>
      </c>
      <c r="R1" s="270" t="s">
        <v>181</v>
      </c>
      <c r="S1" s="270" t="s">
        <v>182</v>
      </c>
      <c r="T1" s="270" t="s">
        <v>183</v>
      </c>
      <c r="U1" s="270" t="s">
        <v>184</v>
      </c>
      <c r="V1" s="270" t="s">
        <v>185</v>
      </c>
      <c r="W1" s="270" t="s">
        <v>186</v>
      </c>
      <c r="X1" s="270" t="s">
        <v>187</v>
      </c>
      <c r="Y1" s="270" t="s">
        <v>188</v>
      </c>
      <c r="Z1" s="270" t="s">
        <v>189</v>
      </c>
      <c r="AA1" s="270" t="s">
        <v>190</v>
      </c>
      <c r="AB1" s="270" t="s">
        <v>191</v>
      </c>
      <c r="AC1" s="270" t="s">
        <v>192</v>
      </c>
      <c r="AD1" s="270" t="s">
        <v>193</v>
      </c>
      <c r="AE1" s="270" t="s">
        <v>194</v>
      </c>
      <c r="AF1" s="270" t="s">
        <v>195</v>
      </c>
      <c r="AG1" s="270" t="s">
        <v>196</v>
      </c>
      <c r="AH1" s="270" t="s">
        <v>197</v>
      </c>
      <c r="AI1" s="270" t="s">
        <v>198</v>
      </c>
      <c r="AJ1" s="270" t="s">
        <v>199</v>
      </c>
      <c r="AK1" s="270" t="s">
        <v>200</v>
      </c>
      <c r="AL1" s="270" t="s">
        <v>201</v>
      </c>
      <c r="AM1" s="270" t="s">
        <v>202</v>
      </c>
      <c r="AN1" s="270" t="s">
        <v>203</v>
      </c>
      <c r="AO1" s="270" t="s">
        <v>204</v>
      </c>
      <c r="AP1" s="270" t="s">
        <v>205</v>
      </c>
      <c r="AQ1" s="270" t="s">
        <v>206</v>
      </c>
      <c r="AR1" s="270" t="s">
        <v>207</v>
      </c>
      <c r="AS1" s="270" t="s">
        <v>208</v>
      </c>
      <c r="AT1" s="270" t="s">
        <v>209</v>
      </c>
      <c r="AU1" s="270" t="s">
        <v>210</v>
      </c>
      <c r="AV1" s="270" t="s">
        <v>211</v>
      </c>
      <c r="AW1" s="270" t="s">
        <v>212</v>
      </c>
      <c r="AX1" s="270" t="s">
        <v>213</v>
      </c>
      <c r="AY1" s="270" t="s">
        <v>214</v>
      </c>
      <c r="AZ1" s="270" t="s">
        <v>215</v>
      </c>
      <c r="BA1" s="270" t="s">
        <v>216</v>
      </c>
      <c r="BB1" s="270" t="s">
        <v>217</v>
      </c>
      <c r="BC1" s="270" t="s">
        <v>218</v>
      </c>
      <c r="BD1" s="270" t="s">
        <v>219</v>
      </c>
      <c r="BE1" s="270" t="s">
        <v>220</v>
      </c>
      <c r="BF1" s="270" t="s">
        <v>221</v>
      </c>
      <c r="BG1" s="270" t="s">
        <v>222</v>
      </c>
      <c r="BH1" s="270" t="s">
        <v>223</v>
      </c>
      <c r="BI1" s="270" t="s">
        <v>224</v>
      </c>
      <c r="BJ1" s="270" t="s">
        <v>225</v>
      </c>
      <c r="BK1" s="270" t="s">
        <v>226</v>
      </c>
      <c r="BL1" s="270" t="s">
        <v>227</v>
      </c>
      <c r="BM1" s="270" t="s">
        <v>228</v>
      </c>
      <c r="BN1" s="270" t="s">
        <v>229</v>
      </c>
      <c r="BO1" s="270" t="s">
        <v>230</v>
      </c>
      <c r="BP1" s="270" t="s">
        <v>231</v>
      </c>
      <c r="BQ1" s="270" t="s">
        <v>232</v>
      </c>
      <c r="BR1" s="270" t="s">
        <v>233</v>
      </c>
      <c r="BS1" s="270" t="s">
        <v>234</v>
      </c>
      <c r="BT1" s="270" t="s">
        <v>235</v>
      </c>
      <c r="BU1" s="270" t="s">
        <v>236</v>
      </c>
      <c r="BV1" s="270" t="s">
        <v>237</v>
      </c>
      <c r="BW1" s="270" t="s">
        <v>238</v>
      </c>
      <c r="BX1" s="270" t="s">
        <v>239</v>
      </c>
      <c r="BY1" s="270" t="s">
        <v>240</v>
      </c>
      <c r="BZ1" s="270" t="s">
        <v>241</v>
      </c>
      <c r="CA1" s="270" t="s">
        <v>242</v>
      </c>
      <c r="CB1" s="270" t="s">
        <v>243</v>
      </c>
      <c r="CC1" s="270" t="s">
        <v>244</v>
      </c>
      <c r="CD1" s="270" t="s">
        <v>245</v>
      </c>
      <c r="CE1" s="270" t="s">
        <v>246</v>
      </c>
      <c r="CF1" s="270" t="s">
        <v>247</v>
      </c>
      <c r="CG1" s="270" t="s">
        <v>248</v>
      </c>
      <c r="CH1" s="270" t="s">
        <v>249</v>
      </c>
      <c r="CI1" s="270" t="s">
        <v>250</v>
      </c>
      <c r="CJ1" s="270" t="s">
        <v>251</v>
      </c>
      <c r="CK1" s="270" t="s">
        <v>252</v>
      </c>
      <c r="CL1" s="270" t="s">
        <v>253</v>
      </c>
      <c r="CM1" s="270" t="s">
        <v>254</v>
      </c>
      <c r="CN1" s="270" t="s">
        <v>255</v>
      </c>
      <c r="CO1" s="270" t="s">
        <v>256</v>
      </c>
      <c r="CP1" s="270" t="s">
        <v>257</v>
      </c>
      <c r="CQ1" s="270" t="s">
        <v>258</v>
      </c>
      <c r="CR1" s="270" t="s">
        <v>259</v>
      </c>
      <c r="CS1" s="270" t="s">
        <v>260</v>
      </c>
      <c r="CT1" s="270" t="s">
        <v>261</v>
      </c>
      <c r="CU1" s="270" t="s">
        <v>262</v>
      </c>
      <c r="CV1" s="270" t="s">
        <v>263</v>
      </c>
      <c r="CW1" s="270" t="s">
        <v>264</v>
      </c>
    </row>
    <row r="2" spans="1:101">
      <c r="A2" s="256">
        <v>380</v>
      </c>
      <c r="B2" s="259">
        <v>1</v>
      </c>
      <c r="C2" s="380">
        <v>0.63590000000000002</v>
      </c>
      <c r="D2" s="380">
        <v>0.26150000000000001</v>
      </c>
      <c r="E2" s="380">
        <v>1.0000000000000001E-5</v>
      </c>
      <c r="F2" s="380">
        <v>0.47376000000000001</v>
      </c>
      <c r="G2" s="380">
        <v>0.13350999999999999</v>
      </c>
      <c r="H2" s="380">
        <v>4.5249999999999999E-2</v>
      </c>
      <c r="I2" s="380">
        <v>5.8299999999999998E-2</v>
      </c>
      <c r="J2" s="380">
        <v>5.8180000000000003E-2</v>
      </c>
      <c r="K2" s="380">
        <v>4.1570000000000003E-2</v>
      </c>
      <c r="L2" s="380">
        <v>0.19983000000000001</v>
      </c>
      <c r="M2" s="380">
        <v>3.9510000000000003E-2</v>
      </c>
      <c r="N2" s="380">
        <v>0.24167</v>
      </c>
      <c r="O2" s="380">
        <v>4.3369999999999999E-2</v>
      </c>
      <c r="P2" s="380">
        <v>0.34139999999999998</v>
      </c>
      <c r="Q2" s="380">
        <v>0.16991999999999999</v>
      </c>
      <c r="R2" s="380">
        <v>3.4660000000000003E-2</v>
      </c>
      <c r="S2" s="380">
        <v>3.0800000000000001E-2</v>
      </c>
      <c r="T2" s="380">
        <v>7.3099999999999998E-2</v>
      </c>
      <c r="U2" s="380">
        <v>0.1202</v>
      </c>
      <c r="V2" s="380">
        <v>2.5090000000000001E-2</v>
      </c>
      <c r="W2" s="380">
        <v>0.12356</v>
      </c>
      <c r="X2" s="380">
        <v>1.2E-4</v>
      </c>
      <c r="Y2" s="380">
        <v>0.37852999999999998</v>
      </c>
      <c r="Z2" s="380">
        <v>0.2515</v>
      </c>
      <c r="AA2" s="380">
        <v>0.10281</v>
      </c>
      <c r="AB2" s="380">
        <v>0.16880000000000001</v>
      </c>
      <c r="AC2" s="380">
        <v>6.4619999999999997E-2</v>
      </c>
      <c r="AD2" s="380">
        <v>4.58E-2</v>
      </c>
      <c r="AE2" s="380">
        <v>3.9809999999999998E-2</v>
      </c>
      <c r="AF2" s="380">
        <v>3.0429999999999999E-2</v>
      </c>
      <c r="AG2" s="380">
        <v>4.4010000000000001E-2</v>
      </c>
      <c r="AH2" s="380">
        <v>4.2900000000000001E-2</v>
      </c>
      <c r="AI2" s="380">
        <v>0.17315</v>
      </c>
      <c r="AJ2" s="380">
        <v>4.3889999999999998E-2</v>
      </c>
      <c r="AK2" s="380">
        <v>5.2449999999999997E-2</v>
      </c>
      <c r="AL2" s="380">
        <v>3.431E-2</v>
      </c>
      <c r="AM2" s="380">
        <v>5.0279999999999998E-2</v>
      </c>
      <c r="AN2" s="380">
        <v>0.11323</v>
      </c>
      <c r="AO2" s="380">
        <v>4.5659999999999999E-2</v>
      </c>
      <c r="AP2" s="380">
        <v>7.4999999999999997E-2</v>
      </c>
      <c r="AQ2" s="380">
        <v>0.4098</v>
      </c>
      <c r="AR2" s="380">
        <v>6.5979999999999997E-2</v>
      </c>
      <c r="AS2" s="380">
        <v>6.7100000000000007E-2</v>
      </c>
      <c r="AT2" s="380">
        <v>4.3900000000000002E-2</v>
      </c>
      <c r="AU2" s="380">
        <v>5.5399999999999998E-2</v>
      </c>
      <c r="AV2" s="380">
        <v>0.11260000000000001</v>
      </c>
      <c r="AW2" s="380">
        <v>0.14460000000000001</v>
      </c>
      <c r="AX2" s="380">
        <v>8.7760000000000005E-2</v>
      </c>
      <c r="AY2" s="380">
        <v>5.6999999999999998E-4</v>
      </c>
      <c r="AZ2" s="380">
        <v>7.8829999999999997E-2</v>
      </c>
      <c r="BA2" s="380">
        <v>9.9500000000000005E-2</v>
      </c>
      <c r="BB2" s="380">
        <v>5.8599999999999999E-2</v>
      </c>
      <c r="BC2" s="380">
        <v>7.7899999999999997E-2</v>
      </c>
      <c r="BD2" s="380">
        <v>0.47189999999999999</v>
      </c>
      <c r="BE2" s="380">
        <v>0.30073</v>
      </c>
      <c r="BF2" s="380">
        <v>0.23150000000000001</v>
      </c>
      <c r="BG2" s="380">
        <v>0.13469999999999999</v>
      </c>
      <c r="BH2" s="380">
        <v>0.10606</v>
      </c>
      <c r="BI2" s="380">
        <v>0.4345</v>
      </c>
      <c r="BJ2" s="380">
        <v>0.43709999999999999</v>
      </c>
      <c r="BK2" s="380">
        <v>0.28872999999999999</v>
      </c>
      <c r="BL2" s="380">
        <v>0.17008999999999999</v>
      </c>
      <c r="BM2" s="380">
        <v>2.3529999999999999E-2</v>
      </c>
      <c r="BN2" s="380">
        <v>0.22325999999999999</v>
      </c>
      <c r="BO2" s="380">
        <v>6.0200000000000002E-3</v>
      </c>
      <c r="BP2" s="380">
        <v>0.1249</v>
      </c>
      <c r="BQ2" s="380">
        <v>0.14699999999999999</v>
      </c>
      <c r="BR2" s="380">
        <v>0.22148999999999999</v>
      </c>
      <c r="BS2" s="380">
        <v>0.13225000000000001</v>
      </c>
      <c r="BT2" s="380">
        <v>0.31794</v>
      </c>
      <c r="BU2" s="380">
        <v>5.04E-2</v>
      </c>
      <c r="BV2" s="380">
        <v>0.37756000000000001</v>
      </c>
      <c r="BW2" s="380">
        <v>0.16159999999999999</v>
      </c>
      <c r="BX2" s="380">
        <v>3.388E-2</v>
      </c>
      <c r="BY2" s="380">
        <v>5.0900000000000001E-2</v>
      </c>
      <c r="BZ2" s="380">
        <v>0.28860000000000002</v>
      </c>
      <c r="CA2" s="380">
        <v>2.8049999999999999E-2</v>
      </c>
      <c r="CB2" s="380">
        <v>0.12947</v>
      </c>
      <c r="CC2" s="380">
        <v>0.56749000000000005</v>
      </c>
      <c r="CD2" s="380">
        <v>0.31684000000000001</v>
      </c>
      <c r="CE2" s="380">
        <v>0.12067</v>
      </c>
      <c r="CF2" s="380">
        <v>0.73650000000000004</v>
      </c>
      <c r="CG2" s="380">
        <v>0.59570000000000001</v>
      </c>
      <c r="CH2" s="380">
        <v>3.3750000000000002E-2</v>
      </c>
      <c r="CI2" s="380">
        <v>1.4250000000000001E-2</v>
      </c>
      <c r="CJ2" s="380">
        <v>0.50251999999999997</v>
      </c>
      <c r="CK2" s="380">
        <v>0.10613</v>
      </c>
      <c r="CL2" s="380">
        <v>0.4264</v>
      </c>
      <c r="CM2" s="380">
        <v>7.2749999999999995E-2</v>
      </c>
      <c r="CN2" s="380">
        <v>0.26169999999999999</v>
      </c>
      <c r="CO2" s="380">
        <v>2.9659999999999999E-2</v>
      </c>
      <c r="CP2" s="380">
        <v>5.2599999999999999E-3</v>
      </c>
      <c r="CQ2" s="380">
        <v>0.23077</v>
      </c>
      <c r="CR2" s="380">
        <v>6.1019999999999998E-2</v>
      </c>
      <c r="CS2" s="380">
        <v>7.3719999999999994E-2</v>
      </c>
      <c r="CT2" s="380">
        <v>0.33850999999999998</v>
      </c>
      <c r="CU2" s="380">
        <v>0.17660000000000001</v>
      </c>
      <c r="CV2" s="380">
        <v>0.31040000000000001</v>
      </c>
      <c r="CW2" s="380">
        <v>0.2092</v>
      </c>
    </row>
    <row r="3" spans="1:101">
      <c r="A3" s="256">
        <v>381</v>
      </c>
      <c r="B3" s="259">
        <v>1</v>
      </c>
      <c r="C3" s="380">
        <v>0.63590000000000002</v>
      </c>
      <c r="D3" s="380">
        <v>0.26150000000000001</v>
      </c>
      <c r="E3" s="380">
        <v>7.5947199999999975E-4</v>
      </c>
      <c r="F3" s="380">
        <v>0.47468318400000009</v>
      </c>
      <c r="G3" s="380">
        <v>0.13378785599999998</v>
      </c>
      <c r="H3" s="380">
        <v>4.6261376E-2</v>
      </c>
      <c r="I3" s="380">
        <v>5.8300000000000005E-2</v>
      </c>
      <c r="J3" s="380">
        <v>5.8388864000000006E-2</v>
      </c>
      <c r="K3" s="380">
        <v>4.1589200000000007E-2</v>
      </c>
      <c r="L3" s="380">
        <v>0.19982999999999998</v>
      </c>
      <c r="M3" s="380">
        <v>4.0135280000000009E-2</v>
      </c>
      <c r="N3" s="380">
        <v>0.23850699200000003</v>
      </c>
      <c r="O3" s="380">
        <v>4.336512E-2</v>
      </c>
      <c r="P3" s="380">
        <v>0.34139999999999998</v>
      </c>
      <c r="Q3" s="380">
        <v>0.17030700799999995</v>
      </c>
      <c r="R3" s="380">
        <v>3.4750672000000003E-2</v>
      </c>
      <c r="S3" s="380">
        <v>3.1091104000000001E-2</v>
      </c>
      <c r="T3" s="380">
        <v>7.3099999999999998E-2</v>
      </c>
      <c r="U3" s="380">
        <v>0.1202</v>
      </c>
      <c r="V3" s="380">
        <v>2.5332623999999998E-2</v>
      </c>
      <c r="W3" s="380">
        <v>0.12446769600000002</v>
      </c>
      <c r="X3" s="380">
        <v>1.4702879999999999E-3</v>
      </c>
      <c r="Y3" s="380">
        <v>0.38147548800000003</v>
      </c>
      <c r="Z3" s="380">
        <v>0.2515</v>
      </c>
      <c r="AA3" s="380">
        <v>0.101523136</v>
      </c>
      <c r="AB3" s="380">
        <v>0.16880000000000001</v>
      </c>
      <c r="AC3" s="380">
        <v>6.465056000000001E-2</v>
      </c>
      <c r="AD3" s="380">
        <v>4.5684704000000007E-2</v>
      </c>
      <c r="AE3" s="380">
        <v>4.0031280000000002E-2</v>
      </c>
      <c r="AF3" s="380">
        <v>3.0675375999999994E-2</v>
      </c>
      <c r="AG3" s="380">
        <v>4.3941839999999996E-2</v>
      </c>
      <c r="AH3" s="380">
        <v>4.2900000000000001E-2</v>
      </c>
      <c r="AI3" s="380">
        <v>0.17397905599999999</v>
      </c>
      <c r="AJ3" s="380">
        <v>4.3889999999999998E-2</v>
      </c>
      <c r="AK3" s="380">
        <v>5.2449999999999997E-2</v>
      </c>
      <c r="AL3" s="380">
        <v>3.4604063999999997E-2</v>
      </c>
      <c r="AM3" s="380">
        <v>5.0273359999999996E-2</v>
      </c>
      <c r="AN3" s="380">
        <v>0.11364184000000001</v>
      </c>
      <c r="AO3" s="380">
        <v>4.5668975999999986E-2</v>
      </c>
      <c r="AP3" s="380">
        <v>7.5002784000000003E-2</v>
      </c>
      <c r="AQ3" s="380">
        <v>0.4098</v>
      </c>
      <c r="AR3" s="380">
        <v>6.5901712000000001E-2</v>
      </c>
      <c r="AS3" s="380">
        <v>6.7100000000000007E-2</v>
      </c>
      <c r="AT3" s="380">
        <v>4.3900000000000002E-2</v>
      </c>
      <c r="AU3" s="380">
        <v>5.5348639999999998E-2</v>
      </c>
      <c r="AV3" s="380">
        <v>0.11260000000000001</v>
      </c>
      <c r="AW3" s="380">
        <v>0.14460000000000001</v>
      </c>
      <c r="AX3" s="380">
        <v>8.7840592000000009E-2</v>
      </c>
      <c r="AY3" s="380">
        <v>1.4501119999999999E-3</v>
      </c>
      <c r="AZ3" s="380">
        <v>7.9265072000000006E-2</v>
      </c>
      <c r="BA3" s="380">
        <v>0.100079952</v>
      </c>
      <c r="BB3" s="380">
        <v>5.8576959999999997E-2</v>
      </c>
      <c r="BC3" s="380">
        <v>7.7899999999999997E-2</v>
      </c>
      <c r="BD3" s="380">
        <v>0.47189999999999999</v>
      </c>
      <c r="BE3" s="380">
        <v>0.30409871999999999</v>
      </c>
      <c r="BF3" s="380">
        <v>0.23150000000000001</v>
      </c>
      <c r="BG3" s="380">
        <v>0.13469999999999996</v>
      </c>
      <c r="BH3" s="380">
        <v>0.10659835199999999</v>
      </c>
      <c r="BI3" s="380">
        <v>0.4345</v>
      </c>
      <c r="BJ3" s="380">
        <v>0.44177271999999995</v>
      </c>
      <c r="BK3" s="380">
        <v>0.29122139199999997</v>
      </c>
      <c r="BL3" s="380">
        <v>0.17126075199999999</v>
      </c>
      <c r="BM3" s="380">
        <v>2.3981200000000001E-2</v>
      </c>
      <c r="BN3" s="380">
        <v>0.22325999999999999</v>
      </c>
      <c r="BO3" s="380">
        <v>6.3773760000000006E-3</v>
      </c>
      <c r="BP3" s="380">
        <v>0.12490000000000001</v>
      </c>
      <c r="BQ3" s="380">
        <v>0.14699999999999999</v>
      </c>
      <c r="BR3" s="380">
        <v>0.22332603199999998</v>
      </c>
      <c r="BS3" s="380">
        <v>0.13314980800000001</v>
      </c>
      <c r="BT3" s="380">
        <v>0.32151833600000002</v>
      </c>
      <c r="BU3" s="380">
        <v>5.04E-2</v>
      </c>
      <c r="BV3" s="380">
        <v>0.37955577600000007</v>
      </c>
      <c r="BW3" s="380">
        <v>0.16394203199999999</v>
      </c>
      <c r="BX3" s="380">
        <v>3.4000975999999995E-2</v>
      </c>
      <c r="BY3" s="380">
        <v>5.0900000000000008E-2</v>
      </c>
      <c r="BZ3" s="380">
        <v>0.28860000000000008</v>
      </c>
      <c r="CA3" s="380">
        <v>2.8737055999999993E-2</v>
      </c>
      <c r="CB3" s="380">
        <v>0.13101211199999999</v>
      </c>
      <c r="CC3" s="380">
        <v>0.56891011199999997</v>
      </c>
      <c r="CD3" s="380">
        <v>0.32040716800000008</v>
      </c>
      <c r="CE3" s="380">
        <v>0.12769398399999998</v>
      </c>
      <c r="CF3" s="380">
        <v>0.73650000000000004</v>
      </c>
      <c r="CG3" s="380">
        <v>0.59570000000000001</v>
      </c>
      <c r="CH3" s="380">
        <v>3.3978288000000002E-2</v>
      </c>
      <c r="CI3" s="380">
        <v>1.3956016E-2</v>
      </c>
      <c r="CJ3" s="380">
        <v>0.50398984000000002</v>
      </c>
      <c r="CK3" s="380">
        <v>0.107359696</v>
      </c>
      <c r="CL3" s="380">
        <v>0.42818115200000006</v>
      </c>
      <c r="CM3" s="380">
        <v>7.3921935999999994E-2</v>
      </c>
      <c r="CN3" s="380">
        <v>0.26169999999999999</v>
      </c>
      <c r="CO3" s="380">
        <v>2.9995872E-2</v>
      </c>
      <c r="CP3" s="380">
        <v>7.5339360000000015E-3</v>
      </c>
      <c r="CQ3" s="380">
        <v>0.23239998400000003</v>
      </c>
      <c r="CR3" s="380">
        <v>6.1775551999999997E-2</v>
      </c>
      <c r="CS3" s="380">
        <v>7.5816671999999988E-2</v>
      </c>
      <c r="CT3" s="380">
        <v>0.34143264000000001</v>
      </c>
      <c r="CU3" s="380">
        <v>0.17660000000000001</v>
      </c>
      <c r="CV3" s="380">
        <v>0.31040000000000001</v>
      </c>
      <c r="CW3" s="380">
        <v>0.2092</v>
      </c>
    </row>
    <row r="4" spans="1:101">
      <c r="A4" s="256">
        <v>382</v>
      </c>
      <c r="B4" s="259">
        <v>1</v>
      </c>
      <c r="C4" s="380">
        <v>0.63590000000000002</v>
      </c>
      <c r="D4" s="380">
        <v>0.26150000000000001</v>
      </c>
      <c r="E4" s="380">
        <v>1.80792E-3</v>
      </c>
      <c r="F4" s="380">
        <v>0.47604012800000012</v>
      </c>
      <c r="G4" s="380">
        <v>0.13419619200000002</v>
      </c>
      <c r="H4" s="380">
        <v>4.7743488000000001E-2</v>
      </c>
      <c r="I4" s="380">
        <v>5.8300000000000005E-2</v>
      </c>
      <c r="J4" s="380">
        <v>5.8694576000000005E-2</v>
      </c>
      <c r="K4" s="380">
        <v>4.1617280000000006E-2</v>
      </c>
      <c r="L4" s="380">
        <v>0.19983000000000004</v>
      </c>
      <c r="M4" s="380">
        <v>4.1050991999999994E-2</v>
      </c>
      <c r="N4" s="380">
        <v>0.23390896</v>
      </c>
      <c r="O4" s="380">
        <v>4.3358047999999996E-2</v>
      </c>
      <c r="P4" s="380">
        <v>0.34139999999999998</v>
      </c>
      <c r="Q4" s="380">
        <v>0.17087307200000001</v>
      </c>
      <c r="R4" s="380">
        <v>3.4883296000000008E-2</v>
      </c>
      <c r="S4" s="380">
        <v>3.1517184000000011E-2</v>
      </c>
      <c r="T4" s="380">
        <v>7.3099999999999998E-2</v>
      </c>
      <c r="U4" s="380">
        <v>0.1202</v>
      </c>
      <c r="V4" s="380">
        <v>2.5687663999999995E-2</v>
      </c>
      <c r="W4" s="380">
        <v>0.12579574400000001</v>
      </c>
      <c r="X4" s="380">
        <v>3.4458080000000003E-3</v>
      </c>
      <c r="Y4" s="380">
        <v>0.38578502399999998</v>
      </c>
      <c r="Z4" s="380">
        <v>0.2515</v>
      </c>
      <c r="AA4" s="380">
        <v>9.9642895999999995E-2</v>
      </c>
      <c r="AB4" s="380">
        <v>0.16880000000000003</v>
      </c>
      <c r="AC4" s="380">
        <v>6.4693983999999996E-2</v>
      </c>
      <c r="AD4" s="380">
        <v>4.5516912E-2</v>
      </c>
      <c r="AE4" s="380">
        <v>4.0355055999999993E-2</v>
      </c>
      <c r="AF4" s="380">
        <v>3.1034848E-2</v>
      </c>
      <c r="AG4" s="380">
        <v>4.3843920000000002E-2</v>
      </c>
      <c r="AH4" s="380">
        <v>4.2900000000000008E-2</v>
      </c>
      <c r="AI4" s="380">
        <v>0.17519262399999999</v>
      </c>
      <c r="AJ4" s="380">
        <v>4.3890000000000005E-2</v>
      </c>
      <c r="AK4" s="380">
        <v>5.2449999999999997E-2</v>
      </c>
      <c r="AL4" s="380">
        <v>3.5047072000000005E-2</v>
      </c>
      <c r="AM4" s="380">
        <v>5.0263584000000007E-2</v>
      </c>
      <c r="AN4" s="380">
        <v>0.11422619200000002</v>
      </c>
      <c r="AO4" s="380">
        <v>4.5682144000000001E-2</v>
      </c>
      <c r="AP4" s="380">
        <v>7.5006880000000012E-2</v>
      </c>
      <c r="AQ4" s="380">
        <v>0.4098</v>
      </c>
      <c r="AR4" s="380">
        <v>6.5787232000000015E-2</v>
      </c>
      <c r="AS4" s="380">
        <v>6.7100000000000021E-2</v>
      </c>
      <c r="AT4" s="380">
        <v>4.3900000000000008E-2</v>
      </c>
      <c r="AU4" s="380">
        <v>5.5271792E-2</v>
      </c>
      <c r="AV4" s="380">
        <v>0.11260000000000002</v>
      </c>
      <c r="AW4" s="380">
        <v>0.14460000000000003</v>
      </c>
      <c r="AX4" s="380">
        <v>8.7957856000000001E-2</v>
      </c>
      <c r="AY4" s="380">
        <v>2.7380160000000007E-3</v>
      </c>
      <c r="AZ4" s="380">
        <v>7.9901616000000009E-2</v>
      </c>
      <c r="BA4" s="380">
        <v>0.100928464</v>
      </c>
      <c r="BB4" s="380">
        <v>5.8543264000000005E-2</v>
      </c>
      <c r="BC4" s="380">
        <v>7.7899999999999997E-2</v>
      </c>
      <c r="BD4" s="380">
        <v>0.47190000000000004</v>
      </c>
      <c r="BE4" s="380">
        <v>0.30902796800000004</v>
      </c>
      <c r="BF4" s="380">
        <v>0.23150000000000001</v>
      </c>
      <c r="BG4" s="380">
        <v>0.13470000000000001</v>
      </c>
      <c r="BH4" s="380">
        <v>0.107385568</v>
      </c>
      <c r="BI4" s="380">
        <v>0.43450000000000005</v>
      </c>
      <c r="BJ4" s="380">
        <v>0.44861025599999999</v>
      </c>
      <c r="BK4" s="380">
        <v>0.29486599999999996</v>
      </c>
      <c r="BL4" s="380">
        <v>0.17297356799999999</v>
      </c>
      <c r="BM4" s="380">
        <v>2.4642304E-2</v>
      </c>
      <c r="BN4" s="380">
        <v>0.22326000000000001</v>
      </c>
      <c r="BO4" s="380">
        <v>6.905424000000002E-3</v>
      </c>
      <c r="BP4" s="380">
        <v>0.12490000000000001</v>
      </c>
      <c r="BQ4" s="380">
        <v>0.14699999999999999</v>
      </c>
      <c r="BR4" s="380">
        <v>0.22601215999999999</v>
      </c>
      <c r="BS4" s="380">
        <v>0.13446632000000003</v>
      </c>
      <c r="BT4" s="380">
        <v>0.32675273600000004</v>
      </c>
      <c r="BU4" s="380">
        <v>5.04E-2</v>
      </c>
      <c r="BV4" s="380">
        <v>0.38247476800000002</v>
      </c>
      <c r="BW4" s="380">
        <v>0.16737000000000002</v>
      </c>
      <c r="BX4" s="380">
        <v>3.4177951999999998E-2</v>
      </c>
      <c r="BY4" s="380">
        <v>5.0900000000000008E-2</v>
      </c>
      <c r="BZ4" s="380">
        <v>0.28860000000000008</v>
      </c>
      <c r="CA4" s="380">
        <v>2.9734975999999996E-2</v>
      </c>
      <c r="CB4" s="380">
        <v>0.13326913599999998</v>
      </c>
      <c r="CC4" s="380">
        <v>0.57098688000000009</v>
      </c>
      <c r="CD4" s="380">
        <v>0.32563284800000003</v>
      </c>
      <c r="CE4" s="380">
        <v>0.13789982400000003</v>
      </c>
      <c r="CF4" s="380">
        <v>0.73650000000000015</v>
      </c>
      <c r="CG4" s="380">
        <v>0.59570000000000012</v>
      </c>
      <c r="CH4" s="380">
        <v>3.4312240000000001E-2</v>
      </c>
      <c r="CI4" s="380">
        <v>1.3523232000000001E-2</v>
      </c>
      <c r="CJ4" s="380">
        <v>0.50613940800000001</v>
      </c>
      <c r="CK4" s="380">
        <v>0.10915952000000001</v>
      </c>
      <c r="CL4" s="380">
        <v>0.43078619200000001</v>
      </c>
      <c r="CM4" s="380">
        <v>7.5638047999999999E-2</v>
      </c>
      <c r="CN4" s="380">
        <v>0.26169999999999993</v>
      </c>
      <c r="CO4" s="380">
        <v>3.0533776000000002E-2</v>
      </c>
      <c r="CP4" s="380">
        <v>1.0819503999999999E-2</v>
      </c>
      <c r="CQ4" s="380">
        <v>0.23478361600000006</v>
      </c>
      <c r="CR4" s="380">
        <v>6.2881584000000004E-2</v>
      </c>
      <c r="CS4" s="380">
        <v>7.8890544000000007E-2</v>
      </c>
      <c r="CT4" s="380">
        <v>0.34570764800000003</v>
      </c>
      <c r="CU4" s="380">
        <v>0.17660000000000003</v>
      </c>
      <c r="CV4" s="380">
        <v>0.31040000000000001</v>
      </c>
      <c r="CW4" s="380">
        <v>0.20920000000000002</v>
      </c>
    </row>
    <row r="5" spans="1:101">
      <c r="A5" s="256">
        <v>383</v>
      </c>
      <c r="B5" s="259">
        <v>1</v>
      </c>
      <c r="C5" s="380">
        <v>0.63590000000000002</v>
      </c>
      <c r="D5" s="380">
        <v>0.26150000000000001</v>
      </c>
      <c r="E5" s="380">
        <v>3.1506879999999991E-3</v>
      </c>
      <c r="F5" s="380">
        <v>0.47741955200000002</v>
      </c>
      <c r="G5" s="380">
        <v>0.134667008</v>
      </c>
      <c r="H5" s="380">
        <v>4.9561279999999999E-2</v>
      </c>
      <c r="I5" s="380">
        <v>5.8300000000000012E-2</v>
      </c>
      <c r="J5" s="380">
        <v>5.9047888000000007E-2</v>
      </c>
      <c r="K5" s="380">
        <v>4.1651359999999998E-2</v>
      </c>
      <c r="L5" s="380">
        <v>0.19983000000000004</v>
      </c>
      <c r="M5" s="380">
        <v>4.2170624000000011E-2</v>
      </c>
      <c r="N5" s="380">
        <v>0.22826172800000002</v>
      </c>
      <c r="O5" s="380">
        <v>4.3349295999999995E-2</v>
      </c>
      <c r="P5" s="380">
        <v>0.34139999999999998</v>
      </c>
      <c r="Q5" s="380">
        <v>0.17156065600000001</v>
      </c>
      <c r="R5" s="380">
        <v>3.5044399999999996E-2</v>
      </c>
      <c r="S5" s="380">
        <v>3.2036544E-2</v>
      </c>
      <c r="T5" s="380">
        <v>7.3099999999999998E-2</v>
      </c>
      <c r="U5" s="380">
        <v>0.1202</v>
      </c>
      <c r="V5" s="380">
        <v>2.6120704000000002E-2</v>
      </c>
      <c r="W5" s="380">
        <v>0.127412672</v>
      </c>
      <c r="X5" s="380">
        <v>5.8390880000000001E-3</v>
      </c>
      <c r="Y5" s="380">
        <v>0.39093351999999998</v>
      </c>
      <c r="Z5" s="380">
        <v>0.2515</v>
      </c>
      <c r="AA5" s="380">
        <v>9.7375136000000015E-2</v>
      </c>
      <c r="AB5" s="380">
        <v>0.16880000000000001</v>
      </c>
      <c r="AC5" s="380">
        <v>6.475916800000002E-2</v>
      </c>
      <c r="AD5" s="380">
        <v>4.531240000000001E-2</v>
      </c>
      <c r="AE5" s="380">
        <v>4.0748992000000005E-2</v>
      </c>
      <c r="AF5" s="380">
        <v>3.1438880000000002E-2</v>
      </c>
      <c r="AG5" s="380">
        <v>4.3747120000000007E-2</v>
      </c>
      <c r="AH5" s="380">
        <v>4.2900000000000008E-2</v>
      </c>
      <c r="AI5" s="380">
        <v>0.17665867199999999</v>
      </c>
      <c r="AJ5" s="380">
        <v>4.3889999999999998E-2</v>
      </c>
      <c r="AK5" s="380">
        <v>5.244999999999999E-2</v>
      </c>
      <c r="AL5" s="380">
        <v>3.5624480000000007E-2</v>
      </c>
      <c r="AM5" s="380">
        <v>5.0251887999999995E-2</v>
      </c>
      <c r="AN5" s="380">
        <v>0.114831504</v>
      </c>
      <c r="AO5" s="380">
        <v>4.5698111999999999E-2</v>
      </c>
      <c r="AP5" s="380">
        <v>7.5011696000000003E-2</v>
      </c>
      <c r="AQ5" s="380">
        <v>0.4098</v>
      </c>
      <c r="AR5" s="380">
        <v>6.5648432000000007E-2</v>
      </c>
      <c r="AS5" s="380">
        <v>6.7100000000000007E-2</v>
      </c>
      <c r="AT5" s="380">
        <v>4.3900000000000002E-2</v>
      </c>
      <c r="AU5" s="380">
        <v>5.5195424000000007E-2</v>
      </c>
      <c r="AV5" s="380">
        <v>0.11260000000000002</v>
      </c>
      <c r="AW5" s="380">
        <v>0.14460000000000001</v>
      </c>
      <c r="AX5" s="380">
        <v>8.8103760000000003E-2</v>
      </c>
      <c r="AY5" s="380">
        <v>4.2961600000000011E-3</v>
      </c>
      <c r="AZ5" s="380">
        <v>8.0676000000000012E-2</v>
      </c>
      <c r="BA5" s="380">
        <v>0.10196081600000001</v>
      </c>
      <c r="BB5" s="380">
        <v>5.8502368000000006E-2</v>
      </c>
      <c r="BC5" s="380">
        <v>7.7899999999999997E-2</v>
      </c>
      <c r="BD5" s="380">
        <v>0.47189999999999999</v>
      </c>
      <c r="BE5" s="380">
        <v>0.31497185599999999</v>
      </c>
      <c r="BF5" s="380">
        <v>0.23150000000000004</v>
      </c>
      <c r="BG5" s="380">
        <v>0.13470000000000001</v>
      </c>
      <c r="BH5" s="380">
        <v>0.10834838400000001</v>
      </c>
      <c r="BI5" s="380">
        <v>0.43450000000000005</v>
      </c>
      <c r="BJ5" s="380">
        <v>0.45683083200000008</v>
      </c>
      <c r="BK5" s="380">
        <v>0.29929948799999995</v>
      </c>
      <c r="BL5" s="380">
        <v>0.17505790399999999</v>
      </c>
      <c r="BM5" s="380">
        <v>2.5452048000000001E-2</v>
      </c>
      <c r="BN5" s="380">
        <v>0.22325999999999999</v>
      </c>
      <c r="BO5" s="380">
        <v>7.5668320000000025E-3</v>
      </c>
      <c r="BP5" s="380">
        <v>0.12490000000000001</v>
      </c>
      <c r="BQ5" s="380">
        <v>0.14699999999999999</v>
      </c>
      <c r="BR5" s="380">
        <v>0.22928148800000003</v>
      </c>
      <c r="BS5" s="380">
        <v>0.13606851200000003</v>
      </c>
      <c r="BT5" s="380">
        <v>0.33312169600000002</v>
      </c>
      <c r="BU5" s="380">
        <v>5.04E-2</v>
      </c>
      <c r="BV5" s="380">
        <v>0.3860208</v>
      </c>
      <c r="BW5" s="380">
        <v>0.17155332799999998</v>
      </c>
      <c r="BX5" s="380">
        <v>3.4393168000000002E-2</v>
      </c>
      <c r="BY5" s="380">
        <v>5.0900000000000001E-2</v>
      </c>
      <c r="BZ5" s="380">
        <v>0.28860000000000002</v>
      </c>
      <c r="CA5" s="380">
        <v>3.1117936000000006E-2</v>
      </c>
      <c r="CB5" s="380">
        <v>0.13602168000000003</v>
      </c>
      <c r="CC5" s="380">
        <v>0.57350612800000011</v>
      </c>
      <c r="CD5" s="380">
        <v>0.33194132800000009</v>
      </c>
      <c r="CE5" s="380">
        <v>0.15033254400000004</v>
      </c>
      <c r="CF5" s="380">
        <v>0.73650000000000004</v>
      </c>
      <c r="CG5" s="380">
        <v>0.59570000000000012</v>
      </c>
      <c r="CH5" s="380">
        <v>3.4718991999999997E-2</v>
      </c>
      <c r="CI5" s="380">
        <v>1.3083008E-2</v>
      </c>
      <c r="CJ5" s="380">
        <v>0.50874801599999997</v>
      </c>
      <c r="CK5" s="380">
        <v>0.11135462400000001</v>
      </c>
      <c r="CL5" s="380">
        <v>0.433949152</v>
      </c>
      <c r="CM5" s="380">
        <v>7.7736000000000013E-2</v>
      </c>
      <c r="CN5" s="380">
        <v>0.26170000000000004</v>
      </c>
      <c r="CO5" s="380">
        <v>3.1315679999999999E-2</v>
      </c>
      <c r="CP5" s="380">
        <v>1.4937471999999999E-2</v>
      </c>
      <c r="CQ5" s="380">
        <v>0.23767796799999999</v>
      </c>
      <c r="CR5" s="380">
        <v>6.4231536000000006E-2</v>
      </c>
      <c r="CS5" s="380">
        <v>8.2668975999999991E-2</v>
      </c>
      <c r="CT5" s="380">
        <v>0.350905456</v>
      </c>
      <c r="CU5" s="380">
        <v>0.17660000000000003</v>
      </c>
      <c r="CV5" s="380">
        <v>0.31040000000000001</v>
      </c>
      <c r="CW5" s="380">
        <v>0.2092</v>
      </c>
    </row>
    <row r="6" spans="1:101">
      <c r="A6" s="256">
        <v>384</v>
      </c>
      <c r="B6" s="259">
        <v>1</v>
      </c>
      <c r="C6" s="380">
        <v>0.63590000000000002</v>
      </c>
      <c r="D6" s="380">
        <v>0.26150000000000001</v>
      </c>
      <c r="E6" s="380">
        <v>4.7701759999999992E-3</v>
      </c>
      <c r="F6" s="380">
        <v>0.478184096</v>
      </c>
      <c r="G6" s="380">
        <v>0.135091344</v>
      </c>
      <c r="H6" s="380">
        <v>5.1486032000000001E-2</v>
      </c>
      <c r="I6" s="380">
        <v>5.8299999999999998E-2</v>
      </c>
      <c r="J6" s="380">
        <v>5.936992E-2</v>
      </c>
      <c r="K6" s="380">
        <v>4.1686640000000004E-2</v>
      </c>
      <c r="L6" s="380">
        <v>0.19983000000000004</v>
      </c>
      <c r="M6" s="380">
        <v>4.3348416000000001E-2</v>
      </c>
      <c r="N6" s="380">
        <v>0.22221873599999997</v>
      </c>
      <c r="O6" s="380">
        <v>4.3339743999999999E-2</v>
      </c>
      <c r="P6" s="380">
        <v>0.34139999999999998</v>
      </c>
      <c r="Q6" s="380">
        <v>0.17227375999999997</v>
      </c>
      <c r="R6" s="380">
        <v>3.5211503999999998E-2</v>
      </c>
      <c r="S6" s="380">
        <v>3.257926399999999E-2</v>
      </c>
      <c r="T6" s="380">
        <v>7.3099999999999998E-2</v>
      </c>
      <c r="U6" s="380">
        <v>0.1202</v>
      </c>
      <c r="V6" s="380">
        <v>2.6573983999999995E-2</v>
      </c>
      <c r="W6" s="380">
        <v>0.1290984</v>
      </c>
      <c r="X6" s="380">
        <v>8.3050879999999987E-3</v>
      </c>
      <c r="Y6" s="380">
        <v>0.396060576</v>
      </c>
      <c r="Z6" s="380">
        <v>0.2515</v>
      </c>
      <c r="AA6" s="380">
        <v>9.5060255999999996E-2</v>
      </c>
      <c r="AB6" s="380">
        <v>0.16880000000000001</v>
      </c>
      <c r="AC6" s="380">
        <v>6.4858752000000006E-2</v>
      </c>
      <c r="AD6" s="380">
        <v>4.5097567999999998E-2</v>
      </c>
      <c r="AE6" s="380">
        <v>4.1159007999999997E-2</v>
      </c>
      <c r="AF6" s="380">
        <v>3.1777391999999995E-2</v>
      </c>
      <c r="AG6" s="380">
        <v>4.3698799999999996E-2</v>
      </c>
      <c r="AH6" s="380">
        <v>4.2900000000000001E-2</v>
      </c>
      <c r="AI6" s="380">
        <v>0.17815831999999998</v>
      </c>
      <c r="AJ6" s="380">
        <v>4.3889999999999998E-2</v>
      </c>
      <c r="AK6" s="380">
        <v>5.2450000000000004E-2</v>
      </c>
      <c r="AL6" s="380">
        <v>3.6304048000000005E-2</v>
      </c>
      <c r="AM6" s="380">
        <v>5.0240272000000002E-2</v>
      </c>
      <c r="AN6" s="380">
        <v>0.11522513599999999</v>
      </c>
      <c r="AO6" s="380">
        <v>4.5714559999999994E-2</v>
      </c>
      <c r="AP6" s="380">
        <v>7.5016271999999995E-2</v>
      </c>
      <c r="AQ6" s="380">
        <v>0.4098</v>
      </c>
      <c r="AR6" s="380">
        <v>6.5505071999999998E-2</v>
      </c>
      <c r="AS6" s="380">
        <v>6.7100000000000007E-2</v>
      </c>
      <c r="AT6" s="380">
        <v>4.3900000000000002E-2</v>
      </c>
      <c r="AU6" s="380">
        <v>5.5159856000000007E-2</v>
      </c>
      <c r="AV6" s="380">
        <v>0.11260000000000001</v>
      </c>
      <c r="AW6" s="380">
        <v>0.14460000000000001</v>
      </c>
      <c r="AX6" s="380">
        <v>8.8264304000000002E-2</v>
      </c>
      <c r="AY6" s="380">
        <v>5.8961439999999999E-3</v>
      </c>
      <c r="AZ6" s="380">
        <v>8.1481823999999994E-2</v>
      </c>
      <c r="BA6" s="380">
        <v>0.103035328</v>
      </c>
      <c r="BB6" s="380">
        <v>5.8460031999999995E-2</v>
      </c>
      <c r="BC6" s="380">
        <v>7.7899999999999997E-2</v>
      </c>
      <c r="BD6" s="380">
        <v>0.47189999999999999</v>
      </c>
      <c r="BE6" s="380">
        <v>0.32102742400000001</v>
      </c>
      <c r="BF6" s="380">
        <v>0.23149999999999998</v>
      </c>
      <c r="BG6" s="380">
        <v>0.13469999999999999</v>
      </c>
      <c r="BH6" s="380">
        <v>0.10936336000000001</v>
      </c>
      <c r="BI6" s="380">
        <v>0.4345</v>
      </c>
      <c r="BJ6" s="380">
        <v>0.46514540799999993</v>
      </c>
      <c r="BK6" s="380">
        <v>0.30391273600000002</v>
      </c>
      <c r="BL6" s="380">
        <v>0.17722847999999999</v>
      </c>
      <c r="BM6" s="380">
        <v>2.6306911999999998E-2</v>
      </c>
      <c r="BN6" s="380">
        <v>0.22325999999999999</v>
      </c>
      <c r="BO6" s="380">
        <v>8.2953600000000016E-3</v>
      </c>
      <c r="BP6" s="380">
        <v>0.1249</v>
      </c>
      <c r="BQ6" s="380">
        <v>0.14699999999999999</v>
      </c>
      <c r="BR6" s="380">
        <v>0.23268745599999999</v>
      </c>
      <c r="BS6" s="380">
        <v>0.13773718399999998</v>
      </c>
      <c r="BT6" s="380">
        <v>0.339753056</v>
      </c>
      <c r="BU6" s="380">
        <v>5.04E-2</v>
      </c>
      <c r="BV6" s="380">
        <v>0.38969963200000002</v>
      </c>
      <c r="BW6" s="380">
        <v>0.17593673599999998</v>
      </c>
      <c r="BX6" s="380">
        <v>3.4616943999999997E-2</v>
      </c>
      <c r="BY6" s="380">
        <v>5.0900000000000001E-2</v>
      </c>
      <c r="BZ6" s="380">
        <v>0.28859999999999997</v>
      </c>
      <c r="CA6" s="380">
        <v>3.2978815999999994E-2</v>
      </c>
      <c r="CB6" s="380">
        <v>0.13890158399999999</v>
      </c>
      <c r="CC6" s="380">
        <v>0.57611113600000008</v>
      </c>
      <c r="CD6" s="380">
        <v>0.33837868800000004</v>
      </c>
      <c r="CE6" s="380">
        <v>0.16339622400000001</v>
      </c>
      <c r="CF6" s="380">
        <v>0.73650000000000004</v>
      </c>
      <c r="CG6" s="380">
        <v>0.59570000000000001</v>
      </c>
      <c r="CH6" s="380">
        <v>3.5143504000000006E-2</v>
      </c>
      <c r="CI6" s="380">
        <v>1.2839023999999999E-2</v>
      </c>
      <c r="CJ6" s="380">
        <v>0.51144790400000006</v>
      </c>
      <c r="CK6" s="380">
        <v>0.11365156800000001</v>
      </c>
      <c r="CL6" s="380">
        <v>0.43722651200000001</v>
      </c>
      <c r="CM6" s="380">
        <v>7.9942352000000008E-2</v>
      </c>
      <c r="CN6" s="380">
        <v>0.26169999999999999</v>
      </c>
      <c r="CO6" s="380">
        <v>3.2385264000000004E-2</v>
      </c>
      <c r="CP6" s="380">
        <v>1.9567919999999999E-2</v>
      </c>
      <c r="CQ6" s="380">
        <v>0.24067792000000002</v>
      </c>
      <c r="CR6" s="380">
        <v>6.5646367999999997E-2</v>
      </c>
      <c r="CS6" s="380">
        <v>8.6688448000000001E-2</v>
      </c>
      <c r="CT6" s="380">
        <v>0.35630838399999998</v>
      </c>
      <c r="CU6" s="380">
        <v>0.17660000000000001</v>
      </c>
      <c r="CV6" s="380">
        <v>0.31040000000000001</v>
      </c>
      <c r="CW6" s="380">
        <v>0.2092</v>
      </c>
    </row>
    <row r="7" spans="1:101">
      <c r="A7" s="256">
        <v>385</v>
      </c>
      <c r="B7" s="259">
        <v>1</v>
      </c>
      <c r="C7" s="380">
        <v>0.63590000000000002</v>
      </c>
      <c r="D7" s="380">
        <v>0.26150000000000001</v>
      </c>
      <c r="E7" s="380">
        <v>6.6299999999999996E-3</v>
      </c>
      <c r="F7" s="380">
        <v>0.47793000000000002</v>
      </c>
      <c r="G7" s="380">
        <v>0.13539999999999999</v>
      </c>
      <c r="H7" s="380">
        <v>5.3370000000000001E-2</v>
      </c>
      <c r="I7" s="380">
        <v>5.8299999999999998E-2</v>
      </c>
      <c r="J7" s="380">
        <v>5.9610000000000003E-2</v>
      </c>
      <c r="K7" s="380">
        <v>4.172E-2</v>
      </c>
      <c r="L7" s="380">
        <v>0.19983000000000001</v>
      </c>
      <c r="M7" s="380">
        <v>4.4490000000000002E-2</v>
      </c>
      <c r="N7" s="380">
        <v>0.21622</v>
      </c>
      <c r="O7" s="380">
        <v>4.333E-2</v>
      </c>
      <c r="P7" s="380">
        <v>0.34139999999999998</v>
      </c>
      <c r="Q7" s="380">
        <v>0.17294999999999999</v>
      </c>
      <c r="R7" s="380">
        <v>3.5369999999999999E-2</v>
      </c>
      <c r="S7" s="380">
        <v>3.3099999999999997E-2</v>
      </c>
      <c r="T7" s="380">
        <v>7.3099999999999998E-2</v>
      </c>
      <c r="U7" s="380">
        <v>0.1202</v>
      </c>
      <c r="V7" s="380">
        <v>2.7009999999999999E-2</v>
      </c>
      <c r="W7" s="380">
        <v>0.13070999999999999</v>
      </c>
      <c r="X7" s="380">
        <v>1.0619999999999999E-2</v>
      </c>
      <c r="Y7" s="380">
        <v>0.40061000000000002</v>
      </c>
      <c r="Z7" s="380">
        <v>0.2515</v>
      </c>
      <c r="AA7" s="380">
        <v>9.2920000000000003E-2</v>
      </c>
      <c r="AB7" s="380">
        <v>0.16880000000000001</v>
      </c>
      <c r="AC7" s="380">
        <v>6.5000000000000002E-2</v>
      </c>
      <c r="AD7" s="380">
        <v>4.4889999999999999E-2</v>
      </c>
      <c r="AE7" s="380">
        <v>4.1549999999999997E-2</v>
      </c>
      <c r="AF7" s="380">
        <v>3.1980000000000001E-2</v>
      </c>
      <c r="AG7" s="380">
        <v>4.3729999999999998E-2</v>
      </c>
      <c r="AH7" s="380">
        <v>4.2900000000000001E-2</v>
      </c>
      <c r="AI7" s="380">
        <v>0.17954999999999999</v>
      </c>
      <c r="AJ7" s="380">
        <v>4.3889999999999998E-2</v>
      </c>
      <c r="AK7" s="380">
        <v>5.2449999999999997E-2</v>
      </c>
      <c r="AL7" s="380">
        <v>3.7069999999999999E-2</v>
      </c>
      <c r="AM7" s="380">
        <v>5.0229999999999997E-2</v>
      </c>
      <c r="AN7" s="380">
        <v>0.11525000000000001</v>
      </c>
      <c r="AO7" s="380">
        <v>4.573E-2</v>
      </c>
      <c r="AP7" s="380">
        <v>7.5020000000000003E-2</v>
      </c>
      <c r="AQ7" s="380">
        <v>0.4098</v>
      </c>
      <c r="AR7" s="380">
        <v>6.5369999999999998E-2</v>
      </c>
      <c r="AS7" s="380">
        <v>6.7100000000000007E-2</v>
      </c>
      <c r="AT7" s="380">
        <v>4.3900000000000002E-2</v>
      </c>
      <c r="AU7" s="380">
        <v>5.5190000000000003E-2</v>
      </c>
      <c r="AV7" s="380">
        <v>0.11260000000000001</v>
      </c>
      <c r="AW7" s="380">
        <v>0.14460000000000001</v>
      </c>
      <c r="AX7" s="380">
        <v>8.8429999999999995E-2</v>
      </c>
      <c r="AY7" s="380">
        <v>7.3899999999999999E-3</v>
      </c>
      <c r="AZ7" s="380">
        <v>8.2250000000000004E-2</v>
      </c>
      <c r="BA7" s="380">
        <v>0.10406</v>
      </c>
      <c r="BB7" s="380">
        <v>5.842E-2</v>
      </c>
      <c r="BC7" s="380">
        <v>7.7899999999999997E-2</v>
      </c>
      <c r="BD7" s="380">
        <v>0.47189999999999999</v>
      </c>
      <c r="BE7" s="380">
        <v>0.32661000000000001</v>
      </c>
      <c r="BF7" s="380">
        <v>0.23150000000000001</v>
      </c>
      <c r="BG7" s="380">
        <v>0.13469999999999999</v>
      </c>
      <c r="BH7" s="380">
        <v>0.11035</v>
      </c>
      <c r="BI7" s="380">
        <v>0.4345</v>
      </c>
      <c r="BJ7" s="380">
        <v>0.47271999999999997</v>
      </c>
      <c r="BK7" s="380">
        <v>0.30830999999999997</v>
      </c>
      <c r="BL7" s="380">
        <v>0.17929999999999999</v>
      </c>
      <c r="BM7" s="380">
        <v>2.7140000000000001E-2</v>
      </c>
      <c r="BN7" s="380">
        <v>0.22325999999999999</v>
      </c>
      <c r="BO7" s="380">
        <v>9.0500000000000008E-3</v>
      </c>
      <c r="BP7" s="380">
        <v>0.1249</v>
      </c>
      <c r="BQ7" s="380">
        <v>0.14699999999999999</v>
      </c>
      <c r="BR7" s="380">
        <v>0.23594000000000001</v>
      </c>
      <c r="BS7" s="380">
        <v>0.13933000000000001</v>
      </c>
      <c r="BT7" s="380">
        <v>0.34608</v>
      </c>
      <c r="BU7" s="380">
        <v>5.04E-2</v>
      </c>
      <c r="BV7" s="380">
        <v>0.39318999999999998</v>
      </c>
      <c r="BW7" s="380">
        <v>0.18015999999999999</v>
      </c>
      <c r="BX7" s="380">
        <v>3.483E-2</v>
      </c>
      <c r="BY7" s="380">
        <v>5.0900000000000001E-2</v>
      </c>
      <c r="BZ7" s="380">
        <v>0.28860000000000002</v>
      </c>
      <c r="CA7" s="380">
        <v>3.5369999999999999E-2</v>
      </c>
      <c r="CB7" s="380">
        <v>0.14166999999999999</v>
      </c>
      <c r="CC7" s="380">
        <v>0.57857000000000003</v>
      </c>
      <c r="CD7" s="380">
        <v>0.34433000000000002</v>
      </c>
      <c r="CE7" s="380">
        <v>0.17602000000000001</v>
      </c>
      <c r="CF7" s="380">
        <v>0.73650000000000004</v>
      </c>
      <c r="CG7" s="380">
        <v>0.59570000000000001</v>
      </c>
      <c r="CH7" s="380">
        <v>3.5549999999999998E-2</v>
      </c>
      <c r="CI7" s="380">
        <v>1.2919999999999999E-2</v>
      </c>
      <c r="CJ7" s="380">
        <v>0.51400000000000001</v>
      </c>
      <c r="CK7" s="380">
        <v>0.11586</v>
      </c>
      <c r="CL7" s="380">
        <v>0.44033</v>
      </c>
      <c r="CM7" s="380">
        <v>8.208E-2</v>
      </c>
      <c r="CN7" s="380">
        <v>0.26169999999999999</v>
      </c>
      <c r="CO7" s="380">
        <v>3.3790000000000001E-2</v>
      </c>
      <c r="CP7" s="380">
        <v>2.4479999999999998E-2</v>
      </c>
      <c r="CQ7" s="380">
        <v>0.24351999999999999</v>
      </c>
      <c r="CR7" s="380">
        <v>6.701E-2</v>
      </c>
      <c r="CS7" s="380">
        <v>9.0649999999999994E-2</v>
      </c>
      <c r="CT7" s="380">
        <v>0.36144999999999999</v>
      </c>
      <c r="CU7" s="380">
        <v>0.17660000000000001</v>
      </c>
      <c r="CV7" s="380">
        <v>0.31040000000000001</v>
      </c>
      <c r="CW7" s="380">
        <v>0.2092</v>
      </c>
    </row>
    <row r="8" spans="1:101">
      <c r="A8" s="256">
        <v>386</v>
      </c>
      <c r="B8" s="259">
        <v>1</v>
      </c>
      <c r="C8" s="380">
        <v>0.63590000000000002</v>
      </c>
      <c r="D8" s="380">
        <v>0.26150000000000001</v>
      </c>
      <c r="E8" s="380">
        <v>8.7133440000000013E-3</v>
      </c>
      <c r="F8" s="380">
        <v>0.47671940800000007</v>
      </c>
      <c r="G8" s="380">
        <v>0.13560449599999999</v>
      </c>
      <c r="H8" s="380">
        <v>5.5233424000000003E-2</v>
      </c>
      <c r="I8" s="380">
        <v>5.8300000000000005E-2</v>
      </c>
      <c r="J8" s="380">
        <v>5.9775296000000006E-2</v>
      </c>
      <c r="K8" s="380">
        <v>4.1752048E-2</v>
      </c>
      <c r="L8" s="380">
        <v>0.19982999999999998</v>
      </c>
      <c r="M8" s="380">
        <v>4.5607743999999999E-2</v>
      </c>
      <c r="N8" s="380">
        <v>0.21021648000000001</v>
      </c>
      <c r="O8" s="380">
        <v>4.3320096000000002E-2</v>
      </c>
      <c r="P8" s="380">
        <v>0.34139999999999998</v>
      </c>
      <c r="Q8" s="380">
        <v>0.17359767999999998</v>
      </c>
      <c r="R8" s="380">
        <v>3.5522336000000002E-2</v>
      </c>
      <c r="S8" s="380">
        <v>3.3605039999999996E-2</v>
      </c>
      <c r="T8" s="380">
        <v>7.3099999999999998E-2</v>
      </c>
      <c r="U8" s="380">
        <v>0.1202</v>
      </c>
      <c r="V8" s="380">
        <v>2.7432191999999998E-2</v>
      </c>
      <c r="W8" s="380">
        <v>0.13226143999999998</v>
      </c>
      <c r="X8" s="380">
        <v>1.2818767999999998E-2</v>
      </c>
      <c r="Y8" s="380">
        <v>0.40466273600000002</v>
      </c>
      <c r="Z8" s="380">
        <v>0.2515</v>
      </c>
      <c r="AA8" s="380">
        <v>9.0920784000000004E-2</v>
      </c>
      <c r="AB8" s="380">
        <v>0.16880000000000001</v>
      </c>
      <c r="AC8" s="380">
        <v>6.518088000000001E-2</v>
      </c>
      <c r="AD8" s="380">
        <v>4.4690832000000007E-2</v>
      </c>
      <c r="AE8" s="380">
        <v>4.1928783999999997E-2</v>
      </c>
      <c r="AF8" s="380">
        <v>3.2057136E-2</v>
      </c>
      <c r="AG8" s="380">
        <v>4.3838976000000002E-2</v>
      </c>
      <c r="AH8" s="380">
        <v>4.2900000000000001E-2</v>
      </c>
      <c r="AI8" s="380">
        <v>0.180856304</v>
      </c>
      <c r="AJ8" s="380">
        <v>4.3889999999999998E-2</v>
      </c>
      <c r="AK8" s="380">
        <v>5.2449999999999997E-2</v>
      </c>
      <c r="AL8" s="380">
        <v>3.7946719999999989E-2</v>
      </c>
      <c r="AM8" s="380">
        <v>5.0220719999999996E-2</v>
      </c>
      <c r="AN8" s="380">
        <v>0.11493160000000002</v>
      </c>
      <c r="AO8" s="380">
        <v>4.5744831999999992E-2</v>
      </c>
      <c r="AP8" s="380">
        <v>7.5023248000000015E-2</v>
      </c>
      <c r="AQ8" s="380">
        <v>0.4098</v>
      </c>
      <c r="AR8" s="380">
        <v>6.5241488E-2</v>
      </c>
      <c r="AS8" s="380">
        <v>6.7100000000000007E-2</v>
      </c>
      <c r="AT8" s="380">
        <v>4.3900000000000002E-2</v>
      </c>
      <c r="AU8" s="380">
        <v>5.5280784000000006E-2</v>
      </c>
      <c r="AV8" s="380">
        <v>0.11260000000000001</v>
      </c>
      <c r="AW8" s="380">
        <v>0.14460000000000001</v>
      </c>
      <c r="AX8" s="380">
        <v>8.860188799999999E-2</v>
      </c>
      <c r="AY8" s="380">
        <v>8.8010879999999986E-3</v>
      </c>
      <c r="AZ8" s="380">
        <v>8.299161599999999E-2</v>
      </c>
      <c r="BA8" s="380">
        <v>0.10504951999999999</v>
      </c>
      <c r="BB8" s="380">
        <v>5.8381920000000004E-2</v>
      </c>
      <c r="BC8" s="380">
        <v>7.7899999999999997E-2</v>
      </c>
      <c r="BD8" s="380">
        <v>0.47189999999999999</v>
      </c>
      <c r="BE8" s="380">
        <v>0.331808304</v>
      </c>
      <c r="BF8" s="380">
        <v>0.23150000000000001</v>
      </c>
      <c r="BG8" s="380">
        <v>0.13469999999999996</v>
      </c>
      <c r="BH8" s="380">
        <v>0.11132094399999999</v>
      </c>
      <c r="BI8" s="380">
        <v>0.4345</v>
      </c>
      <c r="BJ8" s="380">
        <v>0.47967835200000003</v>
      </c>
      <c r="BK8" s="380">
        <v>0.31255155200000001</v>
      </c>
      <c r="BL8" s="380">
        <v>0.18130070399999998</v>
      </c>
      <c r="BM8" s="380">
        <v>2.7960176000000003E-2</v>
      </c>
      <c r="BN8" s="380">
        <v>0.22325999999999999</v>
      </c>
      <c r="BO8" s="380">
        <v>9.8428640000000015E-3</v>
      </c>
      <c r="BP8" s="380">
        <v>0.12490000000000001</v>
      </c>
      <c r="BQ8" s="380">
        <v>0.14699999999999999</v>
      </c>
      <c r="BR8" s="380">
        <v>0.23908422400000001</v>
      </c>
      <c r="BS8" s="380">
        <v>0.14086923200000001</v>
      </c>
      <c r="BT8" s="380">
        <v>0.352189904</v>
      </c>
      <c r="BU8" s="380">
        <v>5.04E-2</v>
      </c>
      <c r="BV8" s="380">
        <v>0.396540016</v>
      </c>
      <c r="BW8" s="380">
        <v>0.18427353600000002</v>
      </c>
      <c r="BX8" s="380">
        <v>3.5035327999999998E-2</v>
      </c>
      <c r="BY8" s="380">
        <v>5.0900000000000008E-2</v>
      </c>
      <c r="BZ8" s="380">
        <v>0.28860000000000008</v>
      </c>
      <c r="CA8" s="380">
        <v>3.8292064000000001E-2</v>
      </c>
      <c r="CB8" s="380">
        <v>0.14436156799999997</v>
      </c>
      <c r="CC8" s="380">
        <v>0.58091073600000021</v>
      </c>
      <c r="CD8" s="380">
        <v>0.34989276800000013</v>
      </c>
      <c r="CE8" s="380">
        <v>0.188332624</v>
      </c>
      <c r="CF8" s="380">
        <v>0.73650000000000004</v>
      </c>
      <c r="CG8" s="380">
        <v>0.59570000000000001</v>
      </c>
      <c r="CH8" s="380">
        <v>3.594399999999999E-2</v>
      </c>
      <c r="CI8" s="380">
        <v>1.3318544E-2</v>
      </c>
      <c r="CJ8" s="380">
        <v>0.51643791999999999</v>
      </c>
      <c r="CK8" s="380">
        <v>0.11800515200000002</v>
      </c>
      <c r="CL8" s="380">
        <v>0.44329179200000002</v>
      </c>
      <c r="CM8" s="380">
        <v>8.4176896000000001E-2</v>
      </c>
      <c r="CN8" s="380">
        <v>0.26169999999999999</v>
      </c>
      <c r="CO8" s="380">
        <v>3.5571744000000002E-2</v>
      </c>
      <c r="CP8" s="380">
        <v>2.9703056000000002E-2</v>
      </c>
      <c r="CQ8" s="380">
        <v>0.24624457599999999</v>
      </c>
      <c r="CR8" s="380">
        <v>6.8341343999999984E-2</v>
      </c>
      <c r="CS8" s="380">
        <v>9.4610751999999979E-2</v>
      </c>
      <c r="CT8" s="380">
        <v>0.36640350399999994</v>
      </c>
      <c r="CU8" s="380">
        <v>0.17660000000000001</v>
      </c>
      <c r="CV8" s="380">
        <v>0.31040000000000001</v>
      </c>
      <c r="CW8" s="380">
        <v>0.2092</v>
      </c>
    </row>
    <row r="9" spans="1:101">
      <c r="A9" s="256">
        <v>387</v>
      </c>
      <c r="B9" s="259">
        <v>1</v>
      </c>
      <c r="C9" s="380">
        <v>0.63590000000000002</v>
      </c>
      <c r="D9" s="380">
        <v>0.26150000000000001</v>
      </c>
      <c r="E9" s="380">
        <v>1.1029968000000001E-2</v>
      </c>
      <c r="F9" s="380">
        <v>0.47452875200000005</v>
      </c>
      <c r="G9" s="380">
        <v>0.13570020800000002</v>
      </c>
      <c r="H9" s="380">
        <v>5.7054960000000002E-2</v>
      </c>
      <c r="I9" s="380">
        <v>5.8300000000000005E-2</v>
      </c>
      <c r="J9" s="380">
        <v>5.9861407999999998E-2</v>
      </c>
      <c r="K9" s="380">
        <v>4.1782799999999995E-2</v>
      </c>
      <c r="L9" s="380">
        <v>0.19983000000000004</v>
      </c>
      <c r="M9" s="380">
        <v>4.6687983999999995E-2</v>
      </c>
      <c r="N9" s="380">
        <v>0.20424732800000001</v>
      </c>
      <c r="O9" s="380">
        <v>4.3310255999999998E-2</v>
      </c>
      <c r="P9" s="380">
        <v>0.34139999999999998</v>
      </c>
      <c r="Q9" s="380">
        <v>0.17420929600000001</v>
      </c>
      <c r="R9" s="380">
        <v>3.566776E-2</v>
      </c>
      <c r="S9" s="380">
        <v>3.4088944000000003E-2</v>
      </c>
      <c r="T9" s="380">
        <v>7.3099999999999998E-2</v>
      </c>
      <c r="U9" s="380">
        <v>0.1202</v>
      </c>
      <c r="V9" s="380">
        <v>2.7832624E-2</v>
      </c>
      <c r="W9" s="380">
        <v>0.13372467200000002</v>
      </c>
      <c r="X9" s="380">
        <v>1.4884528000000003E-2</v>
      </c>
      <c r="Y9" s="380">
        <v>0.40816943999999999</v>
      </c>
      <c r="Z9" s="380">
        <v>0.2515</v>
      </c>
      <c r="AA9" s="380">
        <v>8.9077535999999999E-2</v>
      </c>
      <c r="AB9" s="380">
        <v>0.16880000000000003</v>
      </c>
      <c r="AC9" s="380">
        <v>6.540100800000001E-2</v>
      </c>
      <c r="AD9" s="380">
        <v>4.4508080000000005E-2</v>
      </c>
      <c r="AE9" s="380">
        <v>4.2295232000000009E-2</v>
      </c>
      <c r="AF9" s="380">
        <v>3.2003760000000006E-2</v>
      </c>
      <c r="AG9" s="380">
        <v>4.403056000000001E-2</v>
      </c>
      <c r="AH9" s="380">
        <v>4.2900000000000008E-2</v>
      </c>
      <c r="AI9" s="380">
        <v>0.18206699200000001</v>
      </c>
      <c r="AJ9" s="380">
        <v>4.3890000000000005E-2</v>
      </c>
      <c r="AK9" s="380">
        <v>5.2449999999999997E-2</v>
      </c>
      <c r="AL9" s="380">
        <v>3.8957760000000001E-2</v>
      </c>
      <c r="AM9" s="380">
        <v>5.0212288000000001E-2</v>
      </c>
      <c r="AN9" s="380">
        <v>0.114290064</v>
      </c>
      <c r="AO9" s="380">
        <v>4.5759231999999997E-2</v>
      </c>
      <c r="AP9" s="380">
        <v>7.5026496000000012E-2</v>
      </c>
      <c r="AQ9" s="380">
        <v>0.4098</v>
      </c>
      <c r="AR9" s="380">
        <v>6.5120992000000003E-2</v>
      </c>
      <c r="AS9" s="380">
        <v>6.7100000000000021E-2</v>
      </c>
      <c r="AT9" s="380">
        <v>4.3900000000000008E-2</v>
      </c>
      <c r="AU9" s="380">
        <v>5.5432863999999998E-2</v>
      </c>
      <c r="AV9" s="380">
        <v>0.11260000000000002</v>
      </c>
      <c r="AW9" s="380">
        <v>0.14460000000000003</v>
      </c>
      <c r="AX9" s="380">
        <v>8.8778960000000004E-2</v>
      </c>
      <c r="AY9" s="380">
        <v>1.011856E-2</v>
      </c>
      <c r="AZ9" s="380">
        <v>8.3701840000000013E-2</v>
      </c>
      <c r="BA9" s="380">
        <v>0.105997296</v>
      </c>
      <c r="BB9" s="380">
        <v>5.8346528000000002E-2</v>
      </c>
      <c r="BC9" s="380">
        <v>7.7899999999999997E-2</v>
      </c>
      <c r="BD9" s="380">
        <v>0.47190000000000004</v>
      </c>
      <c r="BE9" s="380">
        <v>0.33657401599999998</v>
      </c>
      <c r="BF9" s="380">
        <v>0.23150000000000001</v>
      </c>
      <c r="BG9" s="380">
        <v>0.13470000000000001</v>
      </c>
      <c r="BH9" s="380">
        <v>0.112270224</v>
      </c>
      <c r="BI9" s="380">
        <v>0.43450000000000005</v>
      </c>
      <c r="BJ9" s="380">
        <v>0.48594715199999994</v>
      </c>
      <c r="BK9" s="380">
        <v>0.316603888</v>
      </c>
      <c r="BL9" s="380">
        <v>0.18321470400000001</v>
      </c>
      <c r="BM9" s="380">
        <v>2.8757408000000005E-2</v>
      </c>
      <c r="BN9" s="380">
        <v>0.22326000000000001</v>
      </c>
      <c r="BO9" s="380">
        <v>1.0674192000000001E-2</v>
      </c>
      <c r="BP9" s="380">
        <v>0.12490000000000001</v>
      </c>
      <c r="BQ9" s="380">
        <v>0.14699999999999999</v>
      </c>
      <c r="BR9" s="380">
        <v>0.24209700800000003</v>
      </c>
      <c r="BS9" s="380">
        <v>0.14234371200000004</v>
      </c>
      <c r="BT9" s="380">
        <v>0.35803713599999998</v>
      </c>
      <c r="BU9" s="380">
        <v>5.04E-2</v>
      </c>
      <c r="BV9" s="380">
        <v>0.39972192000000001</v>
      </c>
      <c r="BW9" s="380">
        <v>0.18823468800000001</v>
      </c>
      <c r="BX9" s="380">
        <v>3.5231407999999999E-2</v>
      </c>
      <c r="BY9" s="380">
        <v>5.0900000000000008E-2</v>
      </c>
      <c r="BZ9" s="380">
        <v>0.28860000000000008</v>
      </c>
      <c r="CA9" s="380">
        <v>4.1764816000000003E-2</v>
      </c>
      <c r="CB9" s="380">
        <v>0.14695071999999998</v>
      </c>
      <c r="CC9" s="380">
        <v>0.58310044800000005</v>
      </c>
      <c r="CD9" s="380">
        <v>0.35501628800000007</v>
      </c>
      <c r="CE9" s="380">
        <v>0.20026326400000002</v>
      </c>
      <c r="CF9" s="380">
        <v>0.73650000000000015</v>
      </c>
      <c r="CG9" s="380">
        <v>0.59570000000000012</v>
      </c>
      <c r="CH9" s="380">
        <v>3.6322592000000001E-2</v>
      </c>
      <c r="CI9" s="380">
        <v>1.4067887999999999E-2</v>
      </c>
      <c r="CJ9" s="380">
        <v>0.51873705599999997</v>
      </c>
      <c r="CK9" s="380">
        <v>0.12006182400000001</v>
      </c>
      <c r="CL9" s="380">
        <v>0.44606515200000002</v>
      </c>
      <c r="CM9" s="380">
        <v>8.6217120000000008E-2</v>
      </c>
      <c r="CN9" s="380">
        <v>0.26169999999999993</v>
      </c>
      <c r="CO9" s="380">
        <v>3.7764239999999998E-2</v>
      </c>
      <c r="CP9" s="380">
        <v>3.5250911999999995E-2</v>
      </c>
      <c r="CQ9" s="380">
        <v>0.248831248</v>
      </c>
      <c r="CR9" s="380">
        <v>6.9631776000000006E-2</v>
      </c>
      <c r="CS9" s="380">
        <v>9.8557376000000002E-2</v>
      </c>
      <c r="CT9" s="380">
        <v>0.37113449599999998</v>
      </c>
      <c r="CU9" s="380">
        <v>0.17660000000000003</v>
      </c>
      <c r="CV9" s="380">
        <v>0.31040000000000001</v>
      </c>
      <c r="CW9" s="380">
        <v>0.20920000000000002</v>
      </c>
    </row>
    <row r="10" spans="1:101">
      <c r="A10" s="256">
        <v>388</v>
      </c>
      <c r="B10" s="259">
        <v>1</v>
      </c>
      <c r="C10" s="380">
        <v>0.63590000000000002</v>
      </c>
      <c r="D10" s="380">
        <v>0.26150000000000001</v>
      </c>
      <c r="E10" s="380">
        <v>1.3365072E-2</v>
      </c>
      <c r="F10" s="380">
        <v>0.47150977599999994</v>
      </c>
      <c r="G10" s="380">
        <v>0.1357112</v>
      </c>
      <c r="H10" s="380">
        <v>5.887833600000001E-2</v>
      </c>
      <c r="I10" s="380">
        <v>5.8300000000000012E-2</v>
      </c>
      <c r="J10" s="380">
        <v>5.9882800000000007E-2</v>
      </c>
      <c r="K10" s="380">
        <v>4.1812352000000004E-2</v>
      </c>
      <c r="L10" s="380">
        <v>0.19983000000000004</v>
      </c>
      <c r="M10" s="380">
        <v>4.7757264000000001E-2</v>
      </c>
      <c r="N10" s="380">
        <v>0.19836193599999999</v>
      </c>
      <c r="O10" s="380">
        <v>4.3300416000000001E-2</v>
      </c>
      <c r="P10" s="380">
        <v>0.34139999999999998</v>
      </c>
      <c r="Q10" s="380">
        <v>0.17479859200000003</v>
      </c>
      <c r="R10" s="380">
        <v>3.5807984000000001E-2</v>
      </c>
      <c r="S10" s="380">
        <v>3.4562288000000004E-2</v>
      </c>
      <c r="T10" s="380">
        <v>7.3099999999999998E-2</v>
      </c>
      <c r="U10" s="380">
        <v>0.1202</v>
      </c>
      <c r="V10" s="380">
        <v>2.8224816000000003E-2</v>
      </c>
      <c r="W10" s="380">
        <v>0.13514790400000001</v>
      </c>
      <c r="X10" s="380">
        <v>1.6855168E-2</v>
      </c>
      <c r="Y10" s="380">
        <v>0.411255184</v>
      </c>
      <c r="Z10" s="380">
        <v>0.2515</v>
      </c>
      <c r="AA10" s="380">
        <v>8.7362208000000025E-2</v>
      </c>
      <c r="AB10" s="380">
        <v>0.16880000000000001</v>
      </c>
      <c r="AC10" s="380">
        <v>6.5652336000000006E-2</v>
      </c>
      <c r="AD10" s="380">
        <v>4.4332447999999997E-2</v>
      </c>
      <c r="AE10" s="380">
        <v>4.2651200000000007E-2</v>
      </c>
      <c r="AF10" s="380">
        <v>3.1841504000000007E-2</v>
      </c>
      <c r="AG10" s="380">
        <v>4.4296863999999998E-2</v>
      </c>
      <c r="AH10" s="380">
        <v>4.2900000000000008E-2</v>
      </c>
      <c r="AI10" s="380">
        <v>0.18320888000000002</v>
      </c>
      <c r="AJ10" s="380">
        <v>4.3889999999999998E-2</v>
      </c>
      <c r="AK10" s="380">
        <v>5.244999999999999E-2</v>
      </c>
      <c r="AL10" s="380">
        <v>4.0106640000000006E-2</v>
      </c>
      <c r="AM10" s="380">
        <v>5.0204576000000001E-2</v>
      </c>
      <c r="AN10" s="380">
        <v>0.11326180800000001</v>
      </c>
      <c r="AO10" s="380">
        <v>4.5773151999999998E-2</v>
      </c>
      <c r="AP10" s="380">
        <v>7.5029183999999999E-2</v>
      </c>
      <c r="AQ10" s="380">
        <v>0.4098</v>
      </c>
      <c r="AR10" s="380">
        <v>6.5005855999999987E-2</v>
      </c>
      <c r="AS10" s="380">
        <v>6.7100000000000007E-2</v>
      </c>
      <c r="AT10" s="380">
        <v>4.3900000000000002E-2</v>
      </c>
      <c r="AU10" s="380">
        <v>5.5632944000000004E-2</v>
      </c>
      <c r="AV10" s="380">
        <v>0.11260000000000002</v>
      </c>
      <c r="AW10" s="380">
        <v>0.14460000000000001</v>
      </c>
      <c r="AX10" s="380">
        <v>8.895979200000001E-2</v>
      </c>
      <c r="AY10" s="380">
        <v>1.1368592000000002E-2</v>
      </c>
      <c r="AZ10" s="380">
        <v>8.4391024000000009E-2</v>
      </c>
      <c r="BA10" s="380">
        <v>0.106917312</v>
      </c>
      <c r="BB10" s="380">
        <v>5.8312576000000012E-2</v>
      </c>
      <c r="BC10" s="380">
        <v>7.7899999999999997E-2</v>
      </c>
      <c r="BD10" s="380">
        <v>0.47189999999999999</v>
      </c>
      <c r="BE10" s="380">
        <v>0.34102244800000009</v>
      </c>
      <c r="BF10" s="380">
        <v>0.23150000000000004</v>
      </c>
      <c r="BG10" s="380">
        <v>0.13470000000000001</v>
      </c>
      <c r="BH10" s="380">
        <v>0.11320734400000003</v>
      </c>
      <c r="BI10" s="380">
        <v>0.43450000000000005</v>
      </c>
      <c r="BJ10" s="380">
        <v>0.49170435200000007</v>
      </c>
      <c r="BK10" s="380">
        <v>0.32053326400000004</v>
      </c>
      <c r="BL10" s="380">
        <v>0.18507366400000003</v>
      </c>
      <c r="BM10" s="380">
        <v>2.9551920000000006E-2</v>
      </c>
      <c r="BN10" s="380">
        <v>0.22325999999999999</v>
      </c>
      <c r="BO10" s="380">
        <v>1.1560000000000001E-2</v>
      </c>
      <c r="BP10" s="380">
        <v>0.12490000000000001</v>
      </c>
      <c r="BQ10" s="380">
        <v>0.14699999999999999</v>
      </c>
      <c r="BR10" s="380">
        <v>0.245025152</v>
      </c>
      <c r="BS10" s="380">
        <v>0.143776512</v>
      </c>
      <c r="BT10" s="380">
        <v>0.36371156800000004</v>
      </c>
      <c r="BU10" s="380">
        <v>5.04E-2</v>
      </c>
      <c r="BV10" s="380">
        <v>0.40278942400000006</v>
      </c>
      <c r="BW10" s="380">
        <v>0.19212536</v>
      </c>
      <c r="BX10" s="380">
        <v>3.5421328000000009E-2</v>
      </c>
      <c r="BY10" s="380">
        <v>5.0900000000000001E-2</v>
      </c>
      <c r="BZ10" s="380">
        <v>0.28860000000000002</v>
      </c>
      <c r="CA10" s="380">
        <v>4.5682048000000003E-2</v>
      </c>
      <c r="CB10" s="380">
        <v>0.14948771199999999</v>
      </c>
      <c r="CC10" s="380">
        <v>0.58519719999999997</v>
      </c>
      <c r="CD10" s="380">
        <v>0.35984292800000006</v>
      </c>
      <c r="CE10" s="380">
        <v>0.21169174399999999</v>
      </c>
      <c r="CF10" s="380">
        <v>0.73650000000000004</v>
      </c>
      <c r="CG10" s="380">
        <v>0.59570000000000012</v>
      </c>
      <c r="CH10" s="380">
        <v>3.6691424E-2</v>
      </c>
      <c r="CI10" s="380">
        <v>1.5078592000000002E-2</v>
      </c>
      <c r="CJ10" s="380">
        <v>0.5209433120000001</v>
      </c>
      <c r="CK10" s="380">
        <v>0.122077456</v>
      </c>
      <c r="CL10" s="380">
        <v>0.44873131199999999</v>
      </c>
      <c r="CM10" s="380">
        <v>8.8235344000000007E-2</v>
      </c>
      <c r="CN10" s="380">
        <v>0.26170000000000004</v>
      </c>
      <c r="CO10" s="380">
        <v>4.0457055999999998E-2</v>
      </c>
      <c r="CP10" s="380">
        <v>4.0922288000000008E-2</v>
      </c>
      <c r="CQ10" s="380">
        <v>0.25131952000000002</v>
      </c>
      <c r="CR10" s="380">
        <v>7.090052799999999E-2</v>
      </c>
      <c r="CS10" s="380">
        <v>0.10253656000000001</v>
      </c>
      <c r="CT10" s="380">
        <v>0.37571236799999996</v>
      </c>
      <c r="CU10" s="380">
        <v>0.17660000000000003</v>
      </c>
      <c r="CV10" s="380">
        <v>0.31040000000000001</v>
      </c>
      <c r="CW10" s="380">
        <v>0.2092</v>
      </c>
    </row>
    <row r="11" spans="1:101">
      <c r="A11" s="256">
        <v>389</v>
      </c>
      <c r="B11" s="259">
        <v>1</v>
      </c>
      <c r="C11" s="380">
        <v>0.63590000000000002</v>
      </c>
      <c r="D11" s="380">
        <v>0.26150000000000001</v>
      </c>
      <c r="E11" s="380">
        <v>1.5403696E-2</v>
      </c>
      <c r="F11" s="380">
        <v>0.46795096000000003</v>
      </c>
      <c r="G11" s="380">
        <v>0.135683952</v>
      </c>
      <c r="H11" s="380">
        <v>6.0793952000000005E-2</v>
      </c>
      <c r="I11" s="380">
        <v>5.8299999999999998E-2</v>
      </c>
      <c r="J11" s="380">
        <v>5.9869151999999995E-2</v>
      </c>
      <c r="K11" s="380">
        <v>4.1841263999999996E-2</v>
      </c>
      <c r="L11" s="380">
        <v>0.19983000000000004</v>
      </c>
      <c r="M11" s="380">
        <v>4.8871344000000004E-2</v>
      </c>
      <c r="N11" s="380">
        <v>0.192562704</v>
      </c>
      <c r="O11" s="380">
        <v>4.3290335999999999E-2</v>
      </c>
      <c r="P11" s="380">
        <v>0.34139999999999998</v>
      </c>
      <c r="Q11" s="380">
        <v>0.17539644800000001</v>
      </c>
      <c r="R11" s="380">
        <v>3.5947727999999998E-2</v>
      </c>
      <c r="S11" s="380">
        <v>3.5048351999999998E-2</v>
      </c>
      <c r="T11" s="380">
        <v>7.3099999999999998E-2</v>
      </c>
      <c r="U11" s="380">
        <v>0.1202</v>
      </c>
      <c r="V11" s="380">
        <v>2.8636048000000004E-2</v>
      </c>
      <c r="W11" s="380">
        <v>0.13662961600000001</v>
      </c>
      <c r="X11" s="380">
        <v>1.8821807999999999E-2</v>
      </c>
      <c r="Y11" s="380">
        <v>0.41419500799999998</v>
      </c>
      <c r="Z11" s="380">
        <v>0.2515</v>
      </c>
      <c r="AA11" s="380">
        <v>8.5698879999999991E-2</v>
      </c>
      <c r="AB11" s="380">
        <v>0.16880000000000001</v>
      </c>
      <c r="AC11" s="380">
        <v>6.5921984000000003E-2</v>
      </c>
      <c r="AD11" s="380">
        <v>4.4145535999999999E-2</v>
      </c>
      <c r="AE11" s="380">
        <v>4.3004207999999995E-2</v>
      </c>
      <c r="AF11" s="380">
        <v>3.1613648000000008E-2</v>
      </c>
      <c r="AG11" s="380">
        <v>4.4620368000000007E-2</v>
      </c>
      <c r="AH11" s="380">
        <v>4.2900000000000001E-2</v>
      </c>
      <c r="AI11" s="380">
        <v>0.18434372800000001</v>
      </c>
      <c r="AJ11" s="380">
        <v>4.3889999999999998E-2</v>
      </c>
      <c r="AK11" s="380">
        <v>5.2450000000000004E-2</v>
      </c>
      <c r="AL11" s="380">
        <v>4.1393280000000005E-2</v>
      </c>
      <c r="AM11" s="380">
        <v>5.0197263999999998E-2</v>
      </c>
      <c r="AN11" s="380">
        <v>0.11177003199999999</v>
      </c>
      <c r="AO11" s="380">
        <v>4.5786672E-2</v>
      </c>
      <c r="AP11" s="380">
        <v>7.5030431999999994E-2</v>
      </c>
      <c r="AQ11" s="380">
        <v>0.4098</v>
      </c>
      <c r="AR11" s="380">
        <v>6.4889999999999989E-2</v>
      </c>
      <c r="AS11" s="380">
        <v>6.7100000000000007E-2</v>
      </c>
      <c r="AT11" s="380">
        <v>4.3900000000000002E-2</v>
      </c>
      <c r="AU11" s="380">
        <v>5.5857664000000001E-2</v>
      </c>
      <c r="AV11" s="380">
        <v>0.11260000000000001</v>
      </c>
      <c r="AW11" s="380">
        <v>0.14460000000000001</v>
      </c>
      <c r="AX11" s="380">
        <v>8.914382400000001E-2</v>
      </c>
      <c r="AY11" s="380">
        <v>1.2613024E-2</v>
      </c>
      <c r="AZ11" s="380">
        <v>8.5085168000000003E-2</v>
      </c>
      <c r="BA11" s="380">
        <v>0.107844528</v>
      </c>
      <c r="BB11" s="380">
        <v>5.8277504000000008E-2</v>
      </c>
      <c r="BC11" s="380">
        <v>7.7899999999999997E-2</v>
      </c>
      <c r="BD11" s="380">
        <v>0.47189999999999999</v>
      </c>
      <c r="BE11" s="380">
        <v>0.34541727999999999</v>
      </c>
      <c r="BF11" s="380">
        <v>0.23149999999999998</v>
      </c>
      <c r="BG11" s="380">
        <v>0.13469999999999999</v>
      </c>
      <c r="BH11" s="380">
        <v>0.11415886400000001</v>
      </c>
      <c r="BI11" s="380">
        <v>0.4345</v>
      </c>
      <c r="BJ11" s="380">
        <v>0.49734747200000001</v>
      </c>
      <c r="BK11" s="380">
        <v>0.32450056000000005</v>
      </c>
      <c r="BL11" s="380">
        <v>0.186953904</v>
      </c>
      <c r="BM11" s="380">
        <v>3.0385392000000001E-2</v>
      </c>
      <c r="BN11" s="380">
        <v>0.22325999999999999</v>
      </c>
      <c r="BO11" s="380">
        <v>1.2529088000000001E-2</v>
      </c>
      <c r="BP11" s="380">
        <v>0.1249</v>
      </c>
      <c r="BQ11" s="380">
        <v>0.14699999999999999</v>
      </c>
      <c r="BR11" s="380">
        <v>0.247983536</v>
      </c>
      <c r="BS11" s="380">
        <v>0.14522411199999999</v>
      </c>
      <c r="BT11" s="380">
        <v>0.36943552000000002</v>
      </c>
      <c r="BU11" s="380">
        <v>5.04E-2</v>
      </c>
      <c r="BV11" s="380">
        <v>0.40587324800000002</v>
      </c>
      <c r="BW11" s="380">
        <v>0.19612715199999997</v>
      </c>
      <c r="BX11" s="380">
        <v>3.5612688000000003E-2</v>
      </c>
      <c r="BY11" s="380">
        <v>5.0900000000000001E-2</v>
      </c>
      <c r="BZ11" s="380">
        <v>0.28859999999999997</v>
      </c>
      <c r="CA11" s="380">
        <v>4.9872319999999991E-2</v>
      </c>
      <c r="CB11" s="380">
        <v>0.15208622399999999</v>
      </c>
      <c r="CC11" s="380">
        <v>0.58732755200000009</v>
      </c>
      <c r="CD11" s="380">
        <v>0.36468092799999996</v>
      </c>
      <c r="CE11" s="380">
        <v>0.222606624</v>
      </c>
      <c r="CF11" s="380">
        <v>0.73650000000000004</v>
      </c>
      <c r="CG11" s="380">
        <v>0.59570000000000001</v>
      </c>
      <c r="CH11" s="380">
        <v>3.7064495999999995E-2</v>
      </c>
      <c r="CI11" s="380">
        <v>1.6190736000000001E-2</v>
      </c>
      <c r="CJ11" s="380">
        <v>0.52316388800000013</v>
      </c>
      <c r="CK11" s="380">
        <v>0.12415492799999998</v>
      </c>
      <c r="CL11" s="380">
        <v>0.451462592</v>
      </c>
      <c r="CM11" s="380">
        <v>9.0311087999999998E-2</v>
      </c>
      <c r="CN11" s="380">
        <v>0.26169999999999999</v>
      </c>
      <c r="CO11" s="380">
        <v>4.3764031999999994E-2</v>
      </c>
      <c r="CP11" s="380">
        <v>4.6446543999999992E-2</v>
      </c>
      <c r="CQ11" s="380">
        <v>0.25380923199999994</v>
      </c>
      <c r="CR11" s="380">
        <v>7.2194079999999994E-2</v>
      </c>
      <c r="CS11" s="380">
        <v>0.10666086399999999</v>
      </c>
      <c r="CT11" s="380">
        <v>0.38031248000000001</v>
      </c>
      <c r="CU11" s="380">
        <v>0.17660000000000001</v>
      </c>
      <c r="CV11" s="380">
        <v>0.31040000000000001</v>
      </c>
      <c r="CW11" s="380">
        <v>0.2092</v>
      </c>
    </row>
    <row r="12" spans="1:101">
      <c r="A12" s="256">
        <v>390</v>
      </c>
      <c r="B12" s="259">
        <v>1</v>
      </c>
      <c r="C12" s="380">
        <v>0.63590000000000002</v>
      </c>
      <c r="D12" s="380">
        <v>0.26150000000000001</v>
      </c>
      <c r="E12" s="380">
        <v>1.694E-2</v>
      </c>
      <c r="F12" s="380">
        <v>0.46405999999999997</v>
      </c>
      <c r="G12" s="380">
        <v>0.13564999999999999</v>
      </c>
      <c r="H12" s="380">
        <v>6.2850000000000003E-2</v>
      </c>
      <c r="I12" s="380">
        <v>5.8299999999999998E-2</v>
      </c>
      <c r="J12" s="380">
        <v>5.9839999999999997E-2</v>
      </c>
      <c r="K12" s="380">
        <v>4.1869999999999997E-2</v>
      </c>
      <c r="L12" s="380">
        <v>0.19983000000000001</v>
      </c>
      <c r="M12" s="380">
        <v>5.006E-2</v>
      </c>
      <c r="N12" s="380">
        <v>0.18687000000000001</v>
      </c>
      <c r="O12" s="380">
        <v>4.3279999999999999E-2</v>
      </c>
      <c r="P12" s="380">
        <v>0.34139999999999998</v>
      </c>
      <c r="Q12" s="380">
        <v>0.17602000000000001</v>
      </c>
      <c r="R12" s="380">
        <v>3.6089999999999997E-2</v>
      </c>
      <c r="S12" s="380">
        <v>3.5560000000000001E-2</v>
      </c>
      <c r="T12" s="380">
        <v>7.3099999999999998E-2</v>
      </c>
      <c r="U12" s="380">
        <v>0.1202</v>
      </c>
      <c r="V12" s="380">
        <v>2.9080000000000002E-2</v>
      </c>
      <c r="W12" s="380">
        <v>0.13822000000000001</v>
      </c>
      <c r="X12" s="380">
        <v>2.0840000000000001E-2</v>
      </c>
      <c r="Y12" s="380">
        <v>0.41715999999999998</v>
      </c>
      <c r="Z12" s="380">
        <v>0.2515</v>
      </c>
      <c r="AA12" s="380">
        <v>8.4040000000000004E-2</v>
      </c>
      <c r="AB12" s="380">
        <v>0.16880000000000001</v>
      </c>
      <c r="AC12" s="380">
        <v>6.6199999999999995E-2</v>
      </c>
      <c r="AD12" s="380">
        <v>4.394E-2</v>
      </c>
      <c r="AE12" s="380">
        <v>4.3360000000000003E-2</v>
      </c>
      <c r="AF12" s="380">
        <v>3.1350000000000003E-2</v>
      </c>
      <c r="AG12" s="380">
        <v>4.4990000000000002E-2</v>
      </c>
      <c r="AH12" s="380">
        <v>4.2900000000000001E-2</v>
      </c>
      <c r="AI12" s="380">
        <v>0.18551000000000001</v>
      </c>
      <c r="AJ12" s="380">
        <v>4.3889999999999998E-2</v>
      </c>
      <c r="AK12" s="380">
        <v>5.2449999999999997E-2</v>
      </c>
      <c r="AL12" s="380">
        <v>4.283E-2</v>
      </c>
      <c r="AM12" s="380">
        <v>5.0189999999999999E-2</v>
      </c>
      <c r="AN12" s="380">
        <v>0.10979</v>
      </c>
      <c r="AO12" s="380">
        <v>4.58E-2</v>
      </c>
      <c r="AP12" s="380">
        <v>7.5029999999999999E-2</v>
      </c>
      <c r="AQ12" s="380">
        <v>0.4098</v>
      </c>
      <c r="AR12" s="380">
        <v>6.4769999999999994E-2</v>
      </c>
      <c r="AS12" s="380">
        <v>6.7100000000000007E-2</v>
      </c>
      <c r="AT12" s="380">
        <v>4.3900000000000002E-2</v>
      </c>
      <c r="AU12" s="380">
        <v>5.6090000000000001E-2</v>
      </c>
      <c r="AV12" s="380">
        <v>0.11260000000000001</v>
      </c>
      <c r="AW12" s="380">
        <v>0.14460000000000001</v>
      </c>
      <c r="AX12" s="380">
        <v>8.9330000000000007E-2</v>
      </c>
      <c r="AY12" s="380">
        <v>1.389E-2</v>
      </c>
      <c r="AZ12" s="380">
        <v>8.5800000000000001E-2</v>
      </c>
      <c r="BA12" s="380">
        <v>0.10879999999999999</v>
      </c>
      <c r="BB12" s="380">
        <v>5.824E-2</v>
      </c>
      <c r="BC12" s="380">
        <v>7.7899999999999997E-2</v>
      </c>
      <c r="BD12" s="380">
        <v>0.47189999999999999</v>
      </c>
      <c r="BE12" s="380">
        <v>0.34992000000000001</v>
      </c>
      <c r="BF12" s="380">
        <v>0.23150000000000001</v>
      </c>
      <c r="BG12" s="380">
        <v>0.13469999999999999</v>
      </c>
      <c r="BH12" s="380">
        <v>0.11514000000000001</v>
      </c>
      <c r="BI12" s="380">
        <v>0.4345</v>
      </c>
      <c r="BJ12" s="380">
        <v>0.50312000000000001</v>
      </c>
      <c r="BK12" s="380">
        <v>0.3286</v>
      </c>
      <c r="BL12" s="380">
        <v>0.18890000000000001</v>
      </c>
      <c r="BM12" s="380">
        <v>3.1280000000000002E-2</v>
      </c>
      <c r="BN12" s="380">
        <v>0.22325999999999999</v>
      </c>
      <c r="BO12" s="380">
        <v>1.3599999999999999E-2</v>
      </c>
      <c r="BP12" s="380">
        <v>0.1249</v>
      </c>
      <c r="BQ12" s="380">
        <v>0.14699999999999999</v>
      </c>
      <c r="BR12" s="380">
        <v>0.25103999999999999</v>
      </c>
      <c r="BS12" s="380">
        <v>0.14671999999999999</v>
      </c>
      <c r="BT12" s="380">
        <v>0.37534000000000001</v>
      </c>
      <c r="BU12" s="380">
        <v>5.04E-2</v>
      </c>
      <c r="BV12" s="380">
        <v>0.40905000000000002</v>
      </c>
      <c r="BW12" s="380">
        <v>0.20033999999999999</v>
      </c>
      <c r="BX12" s="380">
        <v>3.5810000000000002E-2</v>
      </c>
      <c r="BY12" s="380">
        <v>5.0900000000000001E-2</v>
      </c>
      <c r="BZ12" s="380">
        <v>0.28860000000000002</v>
      </c>
      <c r="CA12" s="380">
        <v>5.4219999999999997E-2</v>
      </c>
      <c r="CB12" s="380">
        <v>0.15481</v>
      </c>
      <c r="CC12" s="380">
        <v>0.58955999999999997</v>
      </c>
      <c r="CD12" s="380">
        <v>0.36971999999999999</v>
      </c>
      <c r="CE12" s="380">
        <v>0.23297999999999999</v>
      </c>
      <c r="CF12" s="380">
        <v>0.73650000000000004</v>
      </c>
      <c r="CG12" s="380">
        <v>0.59570000000000001</v>
      </c>
      <c r="CH12" s="380">
        <v>3.7449999999999997E-2</v>
      </c>
      <c r="CI12" s="380">
        <v>1.7309999999999999E-2</v>
      </c>
      <c r="CJ12" s="380">
        <v>0.52546000000000004</v>
      </c>
      <c r="CK12" s="380">
        <v>0.12634999999999999</v>
      </c>
      <c r="CL12" s="380">
        <v>0.45434999999999998</v>
      </c>
      <c r="CM12" s="380">
        <v>9.2490000000000003E-2</v>
      </c>
      <c r="CN12" s="380">
        <v>0.26169999999999999</v>
      </c>
      <c r="CO12" s="380">
        <v>4.777E-2</v>
      </c>
      <c r="CP12" s="380">
        <v>5.1650000000000001E-2</v>
      </c>
      <c r="CQ12" s="380">
        <v>0.25635999999999998</v>
      </c>
      <c r="CR12" s="380">
        <v>7.3539999999999994E-2</v>
      </c>
      <c r="CS12" s="380">
        <v>0.111</v>
      </c>
      <c r="CT12" s="380">
        <v>0.38503999999999999</v>
      </c>
      <c r="CU12" s="380">
        <v>0.17660000000000001</v>
      </c>
      <c r="CV12" s="380">
        <v>0.31040000000000001</v>
      </c>
      <c r="CW12" s="380">
        <v>0.2092</v>
      </c>
    </row>
    <row r="13" spans="1:101">
      <c r="A13" s="256">
        <v>391</v>
      </c>
      <c r="B13" s="259">
        <v>1</v>
      </c>
      <c r="C13" s="380">
        <v>0.63590679999999999</v>
      </c>
      <c r="D13" s="380">
        <v>0.26150414400000005</v>
      </c>
      <c r="E13" s="380">
        <v>1.7983311999999998E-2</v>
      </c>
      <c r="F13" s="380">
        <v>0.45980646399999997</v>
      </c>
      <c r="G13" s="380">
        <v>0.135602896</v>
      </c>
      <c r="H13" s="380">
        <v>6.5036367999999997E-2</v>
      </c>
      <c r="I13" s="380">
        <v>5.8299296E-2</v>
      </c>
      <c r="J13" s="380">
        <v>5.9789279999999993E-2</v>
      </c>
      <c r="K13" s="380">
        <v>4.1897904E-2</v>
      </c>
      <c r="L13" s="380">
        <v>0.19984031999999999</v>
      </c>
      <c r="M13" s="380">
        <v>5.1315535999999995E-2</v>
      </c>
      <c r="N13" s="380">
        <v>0.18135352000000002</v>
      </c>
      <c r="O13" s="380">
        <v>4.3269279999999993E-2</v>
      </c>
      <c r="P13" s="380">
        <v>0.34140257600000001</v>
      </c>
      <c r="Q13" s="380">
        <v>0.17666180800000006</v>
      </c>
      <c r="R13" s="380">
        <v>3.6232351999999995E-2</v>
      </c>
      <c r="S13" s="380">
        <v>3.6092175999999997E-2</v>
      </c>
      <c r="T13" s="380">
        <v>7.3103647999999993E-2</v>
      </c>
      <c r="U13" s="380">
        <v>0.12020473600000001</v>
      </c>
      <c r="V13" s="380">
        <v>2.9555295999999998E-2</v>
      </c>
      <c r="W13" s="380">
        <v>0.13991089600000001</v>
      </c>
      <c r="X13" s="380">
        <v>2.2876048000000003E-2</v>
      </c>
      <c r="Y13" s="380">
        <v>0.42006663999999999</v>
      </c>
      <c r="Z13" s="380">
        <v>0.25152327999999996</v>
      </c>
      <c r="AA13" s="380">
        <v>8.2420432000000002E-2</v>
      </c>
      <c r="AB13" s="380">
        <v>0.168794848</v>
      </c>
      <c r="AC13" s="380">
        <v>6.6490543999999985E-2</v>
      </c>
      <c r="AD13" s="380">
        <v>4.3722207999999999E-2</v>
      </c>
      <c r="AE13" s="380">
        <v>4.3711375999999996E-2</v>
      </c>
      <c r="AF13" s="380">
        <v>3.1047504000000004E-2</v>
      </c>
      <c r="AG13" s="380">
        <v>4.5410751999999999E-2</v>
      </c>
      <c r="AH13" s="380">
        <v>4.2898656E-2</v>
      </c>
      <c r="AI13" s="380">
        <v>0.18668720000000003</v>
      </c>
      <c r="AJ13" s="380">
        <v>4.3890128E-2</v>
      </c>
      <c r="AK13" s="380">
        <v>5.2449903999999999E-2</v>
      </c>
      <c r="AL13" s="380">
        <v>4.4420720000000004E-2</v>
      </c>
      <c r="AM13" s="380">
        <v>5.0183231999999987E-2</v>
      </c>
      <c r="AN13" s="380">
        <v>0.10733542400000001</v>
      </c>
      <c r="AO13" s="380">
        <v>4.5812607999999998E-2</v>
      </c>
      <c r="AP13" s="380">
        <v>7.5027391999999998E-2</v>
      </c>
      <c r="AQ13" s="380">
        <v>0.40981272000000002</v>
      </c>
      <c r="AR13" s="380">
        <v>6.4647439999999987E-2</v>
      </c>
      <c r="AS13" s="380">
        <v>6.7092288E-2</v>
      </c>
      <c r="AT13" s="380">
        <v>4.3900976000000001E-2</v>
      </c>
      <c r="AU13" s="380">
        <v>5.6331792000000006E-2</v>
      </c>
      <c r="AV13" s="380">
        <v>0.11260568000000001</v>
      </c>
      <c r="AW13" s="380">
        <v>0.144600864</v>
      </c>
      <c r="AX13" s="380">
        <v>8.9516239999999997E-2</v>
      </c>
      <c r="AY13" s="380">
        <v>1.5177743999999998E-2</v>
      </c>
      <c r="AZ13" s="380">
        <v>8.6524847999999988E-2</v>
      </c>
      <c r="BA13" s="380">
        <v>0.109769648</v>
      </c>
      <c r="BB13" s="380">
        <v>5.8200335999999991E-2</v>
      </c>
      <c r="BC13" s="380">
        <v>7.7902239999999998E-2</v>
      </c>
      <c r="BD13" s="380">
        <v>0.47192708799999999</v>
      </c>
      <c r="BE13" s="380">
        <v>0.35444092799999999</v>
      </c>
      <c r="BF13" s="380">
        <v>0.23153764800000001</v>
      </c>
      <c r="BG13" s="380">
        <v>0.13470822399999996</v>
      </c>
      <c r="BH13" s="380">
        <v>0.11613769600000001</v>
      </c>
      <c r="BI13" s="380">
        <v>0.43462651199999996</v>
      </c>
      <c r="BJ13" s="380">
        <v>0.50889088000000005</v>
      </c>
      <c r="BK13" s="380">
        <v>0.33277406399999998</v>
      </c>
      <c r="BL13" s="380">
        <v>0.19088564800000002</v>
      </c>
      <c r="BM13" s="380">
        <v>3.2231072E-2</v>
      </c>
      <c r="BN13" s="380">
        <v>0.223285072</v>
      </c>
      <c r="BO13" s="380">
        <v>1.4776431999999999E-2</v>
      </c>
      <c r="BP13" s="380">
        <v>0.124911856</v>
      </c>
      <c r="BQ13" s="380">
        <v>0.14701827200000001</v>
      </c>
      <c r="BR13" s="380">
        <v>0.25415190399999998</v>
      </c>
      <c r="BS13" s="380">
        <v>0.14824320000000002</v>
      </c>
      <c r="BT13" s="380">
        <v>0.38134014400000005</v>
      </c>
      <c r="BU13" s="380">
        <v>5.040712E-2</v>
      </c>
      <c r="BV13" s="380">
        <v>0.41227284800000014</v>
      </c>
      <c r="BW13" s="380">
        <v>0.20472343999999998</v>
      </c>
      <c r="BX13" s="380">
        <v>3.6010368000000008E-2</v>
      </c>
      <c r="BY13" s="380">
        <v>5.0912416000000009E-2</v>
      </c>
      <c r="BZ13" s="380">
        <v>0.28863601600000011</v>
      </c>
      <c r="CA13" s="380">
        <v>5.8722543999999988E-2</v>
      </c>
      <c r="CB13" s="380">
        <v>0.15763011200000002</v>
      </c>
      <c r="CC13" s="380">
        <v>0.591869808</v>
      </c>
      <c r="CD13" s="380">
        <v>0.37486398399999998</v>
      </c>
      <c r="CE13" s="380">
        <v>0.24265366400000002</v>
      </c>
      <c r="CF13" s="380">
        <v>0.73651163200000003</v>
      </c>
      <c r="CG13" s="380">
        <v>0.59571321599999993</v>
      </c>
      <c r="CH13" s="380">
        <v>3.7842927999999998E-2</v>
      </c>
      <c r="CI13" s="380">
        <v>1.8456512000000001E-2</v>
      </c>
      <c r="CJ13" s="380">
        <v>0.52779937600000004</v>
      </c>
      <c r="CK13" s="380">
        <v>0.12864342399999998</v>
      </c>
      <c r="CL13" s="380">
        <v>0.45736745599999995</v>
      </c>
      <c r="CM13" s="380">
        <v>9.4749680000000003E-2</v>
      </c>
      <c r="CN13" s="380">
        <v>0.26171761599999999</v>
      </c>
      <c r="CO13" s="380">
        <v>5.2461135999999998E-2</v>
      </c>
      <c r="CP13" s="380">
        <v>5.6515600000000006E-2</v>
      </c>
      <c r="CQ13" s="380">
        <v>0.25893100799999996</v>
      </c>
      <c r="CR13" s="380">
        <v>7.492175999999999E-2</v>
      </c>
      <c r="CS13" s="380">
        <v>0.115511456</v>
      </c>
      <c r="CT13" s="380">
        <v>0.38982265599999999</v>
      </c>
      <c r="CU13" s="380">
        <v>0.17662865600000002</v>
      </c>
      <c r="CV13" s="380">
        <v>0.31041580800000002</v>
      </c>
      <c r="CW13" s="380">
        <v>0.209217984</v>
      </c>
    </row>
    <row r="14" spans="1:101">
      <c r="A14" s="256">
        <v>392</v>
      </c>
      <c r="B14" s="259">
        <v>1</v>
      </c>
      <c r="C14" s="380">
        <v>0.63593400000000011</v>
      </c>
      <c r="D14" s="380">
        <v>0.26152072000000004</v>
      </c>
      <c r="E14" s="380">
        <v>1.8506992E-2</v>
      </c>
      <c r="F14" s="380">
        <v>0.45518281599999999</v>
      </c>
      <c r="G14" s="380">
        <v>0.13554304</v>
      </c>
      <c r="H14" s="380">
        <v>6.7391296000000003E-2</v>
      </c>
      <c r="I14" s="380">
        <v>5.8296480000000005E-2</v>
      </c>
      <c r="J14" s="380">
        <v>5.9715759999999993E-2</v>
      </c>
      <c r="K14" s="380">
        <v>4.1923872000000008E-2</v>
      </c>
      <c r="L14" s="380">
        <v>0.19988160000000002</v>
      </c>
      <c r="M14" s="380">
        <v>5.2659023999999999E-2</v>
      </c>
      <c r="N14" s="380">
        <v>0.17605433600000001</v>
      </c>
      <c r="O14" s="380">
        <v>4.3257456E-2</v>
      </c>
      <c r="P14" s="380">
        <v>0.34141287999999997</v>
      </c>
      <c r="Q14" s="380">
        <v>0.17732691200000003</v>
      </c>
      <c r="R14" s="380">
        <v>3.6372544E-2</v>
      </c>
      <c r="S14" s="380">
        <v>3.6649648000000007E-2</v>
      </c>
      <c r="T14" s="380">
        <v>7.3118240000000001E-2</v>
      </c>
      <c r="U14" s="380">
        <v>0.12022368</v>
      </c>
      <c r="V14" s="380">
        <v>3.0078336000000001E-2</v>
      </c>
      <c r="W14" s="380">
        <v>0.14175406400000001</v>
      </c>
      <c r="X14" s="380">
        <v>2.4913568000000001E-2</v>
      </c>
      <c r="Y14" s="380">
        <v>0.42288150399999991</v>
      </c>
      <c r="Z14" s="380">
        <v>0.25161640000000002</v>
      </c>
      <c r="AA14" s="380">
        <v>8.0865967999999996E-2</v>
      </c>
      <c r="AB14" s="380">
        <v>0.16877424000000002</v>
      </c>
      <c r="AC14" s="380">
        <v>6.6802576000000002E-2</v>
      </c>
      <c r="AD14" s="380">
        <v>4.3488048000000001E-2</v>
      </c>
      <c r="AE14" s="380">
        <v>4.4047120000000016E-2</v>
      </c>
      <c r="AF14" s="380">
        <v>3.0712384000000006E-2</v>
      </c>
      <c r="AG14" s="380">
        <v>4.5884384000000007E-2</v>
      </c>
      <c r="AH14" s="380">
        <v>4.2893280000000006E-2</v>
      </c>
      <c r="AI14" s="380">
        <v>0.18786575999999999</v>
      </c>
      <c r="AJ14" s="380">
        <v>4.3890640000000002E-2</v>
      </c>
      <c r="AK14" s="380">
        <v>5.2449519999999999E-2</v>
      </c>
      <c r="AL14" s="380">
        <v>4.6141760000000004E-2</v>
      </c>
      <c r="AM14" s="380">
        <v>5.0178015999999999E-2</v>
      </c>
      <c r="AN14" s="380">
        <v>0.104380128</v>
      </c>
      <c r="AO14" s="380">
        <v>4.5823231999999992E-2</v>
      </c>
      <c r="AP14" s="380">
        <v>7.5020704000000007E-2</v>
      </c>
      <c r="AQ14" s="380">
        <v>0.40986359999999999</v>
      </c>
      <c r="AR14" s="380">
        <v>6.452161599999999E-2</v>
      </c>
      <c r="AS14" s="380">
        <v>6.7061440000000014E-2</v>
      </c>
      <c r="AT14" s="380">
        <v>4.3904880000000007E-2</v>
      </c>
      <c r="AU14" s="380">
        <v>5.6584064000000003E-2</v>
      </c>
      <c r="AV14" s="380">
        <v>0.11262840000000003</v>
      </c>
      <c r="AW14" s="380">
        <v>0.14460432000000001</v>
      </c>
      <c r="AX14" s="380">
        <v>8.9701072000000007E-2</v>
      </c>
      <c r="AY14" s="380">
        <v>1.6465791999999996E-2</v>
      </c>
      <c r="AZ14" s="380">
        <v>8.7253743999999994E-2</v>
      </c>
      <c r="BA14" s="380">
        <v>0.11074611200000001</v>
      </c>
      <c r="BB14" s="380">
        <v>5.8157296000000011E-2</v>
      </c>
      <c r="BC14" s="380">
        <v>7.7911199999999986E-2</v>
      </c>
      <c r="BD14" s="380">
        <v>0.47203544000000008</v>
      </c>
      <c r="BE14" s="380">
        <v>0.35893988800000004</v>
      </c>
      <c r="BF14" s="380">
        <v>0.23168824000000002</v>
      </c>
      <c r="BG14" s="380">
        <v>0.13474111999999999</v>
      </c>
      <c r="BH14" s="380">
        <v>0.117144704</v>
      </c>
      <c r="BI14" s="380">
        <v>0.43513256000000006</v>
      </c>
      <c r="BJ14" s="380">
        <v>0.51460283200000012</v>
      </c>
      <c r="BK14" s="380">
        <v>0.33700702399999999</v>
      </c>
      <c r="BL14" s="380">
        <v>0.19290534400000003</v>
      </c>
      <c r="BM14" s="380">
        <v>3.3256240000000006E-2</v>
      </c>
      <c r="BN14" s="380">
        <v>0.22338536000000001</v>
      </c>
      <c r="BO14" s="380">
        <v>1.607488E-2</v>
      </c>
      <c r="BP14" s="380">
        <v>0.12495928000000001</v>
      </c>
      <c r="BQ14" s="380">
        <v>0.14709135999999998</v>
      </c>
      <c r="BR14" s="380">
        <v>0.257304272</v>
      </c>
      <c r="BS14" s="380">
        <v>0.14978595200000003</v>
      </c>
      <c r="BT14" s="380">
        <v>0.38740372800000011</v>
      </c>
      <c r="BU14" s="380">
        <v>5.0435600000000004E-2</v>
      </c>
      <c r="BV14" s="380">
        <v>0.41552886400000005</v>
      </c>
      <c r="BW14" s="380">
        <v>0.20931424000000001</v>
      </c>
      <c r="BX14" s="380">
        <v>3.6212608000000007E-2</v>
      </c>
      <c r="BY14" s="380">
        <v>5.0962080000000007E-2</v>
      </c>
      <c r="BZ14" s="380">
        <v>0.28878008000000011</v>
      </c>
      <c r="CA14" s="380">
        <v>6.3345248000000007E-2</v>
      </c>
      <c r="CB14" s="380">
        <v>0.16056099199999999</v>
      </c>
      <c r="CC14" s="380">
        <v>0.59429087999999997</v>
      </c>
      <c r="CD14" s="380">
        <v>0.38007212800000001</v>
      </c>
      <c r="CE14" s="380">
        <v>0.251489344</v>
      </c>
      <c r="CF14" s="380">
        <v>0.73655816000000018</v>
      </c>
      <c r="CG14" s="380">
        <v>0.59576608000000009</v>
      </c>
      <c r="CH14" s="380">
        <v>3.8242064000000006E-2</v>
      </c>
      <c r="CI14" s="380">
        <v>1.9601551999999998E-2</v>
      </c>
      <c r="CJ14" s="380">
        <v>0.53018499200000013</v>
      </c>
      <c r="CK14" s="380">
        <v>0.13106401600000001</v>
      </c>
      <c r="CL14" s="380">
        <v>0.46057867200000008</v>
      </c>
      <c r="CM14" s="380">
        <v>9.7094144000000007E-2</v>
      </c>
      <c r="CN14" s="380">
        <v>0.26178807999999998</v>
      </c>
      <c r="CO14" s="380">
        <v>5.7788896000000013E-2</v>
      </c>
      <c r="CP14" s="380">
        <v>6.0983328000000017E-2</v>
      </c>
      <c r="CQ14" s="380">
        <v>0.26150167999999996</v>
      </c>
      <c r="CR14" s="380">
        <v>7.6334127999999987E-2</v>
      </c>
      <c r="CS14" s="380">
        <v>0.12017096000000001</v>
      </c>
      <c r="CT14" s="380">
        <v>0.39462212800000002</v>
      </c>
      <c r="CU14" s="380">
        <v>0.17674328000000003</v>
      </c>
      <c r="CV14" s="380">
        <v>0.31047904000000004</v>
      </c>
      <c r="CW14" s="380">
        <v>0.20928992000000002</v>
      </c>
    </row>
    <row r="15" spans="1:101">
      <c r="A15" s="256">
        <v>393</v>
      </c>
      <c r="B15" s="259">
        <v>1</v>
      </c>
      <c r="C15" s="380">
        <v>0.6359612</v>
      </c>
      <c r="D15" s="380">
        <v>0.26153729600000003</v>
      </c>
      <c r="E15" s="380">
        <v>1.8565552000000003E-2</v>
      </c>
      <c r="F15" s="380">
        <v>0.45036540799999997</v>
      </c>
      <c r="G15" s="380">
        <v>0.13548142400000002</v>
      </c>
      <c r="H15" s="380">
        <v>6.9777984000000001E-2</v>
      </c>
      <c r="I15" s="380">
        <v>5.8293664000000009E-2</v>
      </c>
      <c r="J15" s="380">
        <v>5.9624479999999994E-2</v>
      </c>
      <c r="K15" s="380">
        <v>4.1950479999999998E-2</v>
      </c>
      <c r="L15" s="380">
        <v>0.19992288000000003</v>
      </c>
      <c r="M15" s="380">
        <v>5.4010511999999997E-2</v>
      </c>
      <c r="N15" s="380">
        <v>0.17103059200000001</v>
      </c>
      <c r="O15" s="380">
        <v>4.3246672E-2</v>
      </c>
      <c r="P15" s="380">
        <v>0.34142318399999999</v>
      </c>
      <c r="Q15" s="380">
        <v>0.17798665600000002</v>
      </c>
      <c r="R15" s="380">
        <v>3.6514015999999996E-2</v>
      </c>
      <c r="S15" s="380">
        <v>3.72088E-2</v>
      </c>
      <c r="T15" s="380">
        <v>7.3132832000000009E-2</v>
      </c>
      <c r="U15" s="380">
        <v>0.12024262399999999</v>
      </c>
      <c r="V15" s="380">
        <v>3.0593536000000005E-2</v>
      </c>
      <c r="W15" s="380">
        <v>0.14356675199999999</v>
      </c>
      <c r="X15" s="380">
        <v>2.6955888000000001E-2</v>
      </c>
      <c r="Y15" s="380">
        <v>0.42561108799999997</v>
      </c>
      <c r="Z15" s="380">
        <v>0.25170952000000002</v>
      </c>
      <c r="AA15" s="380">
        <v>7.9343504000000009E-2</v>
      </c>
      <c r="AB15" s="380">
        <v>0.16875363200000001</v>
      </c>
      <c r="AC15" s="380">
        <v>6.7110688000000002E-2</v>
      </c>
      <c r="AD15" s="380">
        <v>4.3279567999999997E-2</v>
      </c>
      <c r="AE15" s="380">
        <v>4.4392224000000001E-2</v>
      </c>
      <c r="AF15" s="380">
        <v>3.0350064000000003E-2</v>
      </c>
      <c r="AG15" s="380">
        <v>4.6409616000000001E-2</v>
      </c>
      <c r="AH15" s="380">
        <v>4.2887904000000004E-2</v>
      </c>
      <c r="AI15" s="380">
        <v>0.18905136000000003</v>
      </c>
      <c r="AJ15" s="380">
        <v>4.3891152000000003E-2</v>
      </c>
      <c r="AK15" s="380">
        <v>5.2449135999999993E-2</v>
      </c>
      <c r="AL15" s="380">
        <v>4.8124240000000006E-2</v>
      </c>
      <c r="AM15" s="380">
        <v>5.0171600000000011E-2</v>
      </c>
      <c r="AN15" s="380">
        <v>0.10117475199999999</v>
      </c>
      <c r="AO15" s="380">
        <v>4.5835056000000006E-2</v>
      </c>
      <c r="AP15" s="380">
        <v>7.5015455999999994E-2</v>
      </c>
      <c r="AQ15" s="380">
        <v>0.40991448000000003</v>
      </c>
      <c r="AR15" s="380">
        <v>6.4397312000000012E-2</v>
      </c>
      <c r="AS15" s="380">
        <v>6.7030592000000014E-2</v>
      </c>
      <c r="AT15" s="380">
        <v>4.3908783999999999E-2</v>
      </c>
      <c r="AU15" s="380">
        <v>5.6830896000000006E-2</v>
      </c>
      <c r="AV15" s="380">
        <v>0.11265112000000002</v>
      </c>
      <c r="AW15" s="380">
        <v>0.14460777599999999</v>
      </c>
      <c r="AX15" s="380">
        <v>8.9881903999999999E-2</v>
      </c>
      <c r="AY15" s="380">
        <v>1.7758639999999999E-2</v>
      </c>
      <c r="AZ15" s="380">
        <v>8.7988880000000019E-2</v>
      </c>
      <c r="BA15" s="380">
        <v>0.11173057600000001</v>
      </c>
      <c r="BB15" s="380">
        <v>5.8115376000000003E-2</v>
      </c>
      <c r="BC15" s="380">
        <v>7.7920160000000002E-2</v>
      </c>
      <c r="BD15" s="380">
        <v>0.47214379200000001</v>
      </c>
      <c r="BE15" s="380">
        <v>0.36341804799999999</v>
      </c>
      <c r="BF15" s="380">
        <v>0.23183883200000005</v>
      </c>
      <c r="BG15" s="380">
        <v>0.13477401600000002</v>
      </c>
      <c r="BH15" s="380">
        <v>0.11815891200000002</v>
      </c>
      <c r="BI15" s="380">
        <v>0.43563860800000004</v>
      </c>
      <c r="BJ15" s="380">
        <v>0.52025046399999997</v>
      </c>
      <c r="BK15" s="380">
        <v>0.3412548640000001</v>
      </c>
      <c r="BL15" s="380">
        <v>0.19493416</v>
      </c>
      <c r="BM15" s="380">
        <v>3.4292047999999999E-2</v>
      </c>
      <c r="BN15" s="380">
        <v>0.22348564799999998</v>
      </c>
      <c r="BO15" s="380">
        <v>1.7469248E-2</v>
      </c>
      <c r="BP15" s="380">
        <v>0.125006704</v>
      </c>
      <c r="BQ15" s="380">
        <v>0.147164448</v>
      </c>
      <c r="BR15" s="380">
        <v>0.26047599999999999</v>
      </c>
      <c r="BS15" s="380">
        <v>0.15133950399999999</v>
      </c>
      <c r="BT15" s="380">
        <v>0.39349299200000004</v>
      </c>
      <c r="BU15" s="380">
        <v>5.0464080000000001E-2</v>
      </c>
      <c r="BV15" s="380">
        <v>0.41878296000000004</v>
      </c>
      <c r="BW15" s="380">
        <v>0.21392591999999999</v>
      </c>
      <c r="BX15" s="380">
        <v>3.6415808000000001E-2</v>
      </c>
      <c r="BY15" s="380">
        <v>5.1011744000000005E-2</v>
      </c>
      <c r="BZ15" s="380">
        <v>0.28892414399999999</v>
      </c>
      <c r="CA15" s="380">
        <v>6.8113311999999995E-2</v>
      </c>
      <c r="CB15" s="380">
        <v>0.16350875200000003</v>
      </c>
      <c r="CC15" s="380">
        <v>0.59667115200000009</v>
      </c>
      <c r="CD15" s="380">
        <v>0.38533931199999999</v>
      </c>
      <c r="CE15" s="380">
        <v>0.25960102400000001</v>
      </c>
      <c r="CF15" s="380">
        <v>0.73660468800000001</v>
      </c>
      <c r="CG15" s="380">
        <v>0.59581894400000013</v>
      </c>
      <c r="CH15" s="380">
        <v>3.8643360000000002E-2</v>
      </c>
      <c r="CI15" s="380">
        <v>2.0864352000000003E-2</v>
      </c>
      <c r="CJ15" s="380">
        <v>0.53255388800000003</v>
      </c>
      <c r="CK15" s="380">
        <v>0.13348676800000001</v>
      </c>
      <c r="CL15" s="380">
        <v>0.46373116800000003</v>
      </c>
      <c r="CM15" s="380">
        <v>9.9475487999999987E-2</v>
      </c>
      <c r="CN15" s="380">
        <v>0.26185854400000003</v>
      </c>
      <c r="CO15" s="380">
        <v>6.3896095999999999E-2</v>
      </c>
      <c r="CP15" s="380">
        <v>6.5190976000000012E-2</v>
      </c>
      <c r="CQ15" s="380">
        <v>0.26407091200000005</v>
      </c>
      <c r="CR15" s="380">
        <v>7.7768095999999995E-2</v>
      </c>
      <c r="CS15" s="380">
        <v>0.12499734400000002</v>
      </c>
      <c r="CT15" s="380">
        <v>0.39944336000000003</v>
      </c>
      <c r="CU15" s="380">
        <v>0.17685790400000004</v>
      </c>
      <c r="CV15" s="380">
        <v>0.31054227200000001</v>
      </c>
      <c r="CW15" s="380">
        <v>0.20936185599999999</v>
      </c>
    </row>
    <row r="16" spans="1:101">
      <c r="A16" s="256">
        <v>394</v>
      </c>
      <c r="B16" s="259">
        <v>1</v>
      </c>
      <c r="C16" s="380">
        <v>0.63595440000000003</v>
      </c>
      <c r="D16" s="380">
        <v>0.26153315199999999</v>
      </c>
      <c r="E16" s="380">
        <v>1.8277952E-2</v>
      </c>
      <c r="F16" s="380">
        <v>0.44559048000000001</v>
      </c>
      <c r="G16" s="380">
        <v>0.13543028800000001</v>
      </c>
      <c r="H16" s="380">
        <v>7.1978511999999994E-2</v>
      </c>
      <c r="I16" s="380">
        <v>5.8294367999999992E-2</v>
      </c>
      <c r="J16" s="380">
        <v>5.9520960000000005E-2</v>
      </c>
      <c r="K16" s="380">
        <v>4.1981808000000002E-2</v>
      </c>
      <c r="L16" s="380">
        <v>0.19991256000000002</v>
      </c>
      <c r="M16" s="380">
        <v>5.5242879999999994E-2</v>
      </c>
      <c r="N16" s="380">
        <v>0.16634764800000001</v>
      </c>
      <c r="O16" s="380">
        <v>4.3240288000000002E-2</v>
      </c>
      <c r="P16" s="380">
        <v>0.34142060799999996</v>
      </c>
      <c r="Q16" s="380">
        <v>0.17859559999999999</v>
      </c>
      <c r="R16" s="380">
        <v>3.6662208000000002E-2</v>
      </c>
      <c r="S16" s="380">
        <v>3.7732112000000005E-2</v>
      </c>
      <c r="T16" s="380">
        <v>7.3129184E-2</v>
      </c>
      <c r="U16" s="380">
        <v>0.120237888</v>
      </c>
      <c r="V16" s="380">
        <v>3.1012736000000003E-2</v>
      </c>
      <c r="W16" s="380">
        <v>0.1450592</v>
      </c>
      <c r="X16" s="380">
        <v>2.9007088000000004E-2</v>
      </c>
      <c r="Y16" s="380">
        <v>0.42825611199999997</v>
      </c>
      <c r="Z16" s="380">
        <v>0.25168624000000001</v>
      </c>
      <c r="AA16" s="380">
        <v>7.7801200000000015E-2</v>
      </c>
      <c r="AB16" s="380">
        <v>0.16875878400000002</v>
      </c>
      <c r="AC16" s="380">
        <v>6.7376240000000004E-2</v>
      </c>
      <c r="AD16" s="380">
        <v>4.3160687999999996E-2</v>
      </c>
      <c r="AE16" s="380">
        <v>4.4786288E-2</v>
      </c>
      <c r="AF16" s="380">
        <v>2.9963183999999997E-2</v>
      </c>
      <c r="AG16" s="380">
        <v>4.6985248E-2</v>
      </c>
      <c r="AH16" s="380">
        <v>4.2889247999999998E-2</v>
      </c>
      <c r="AI16" s="380">
        <v>0.19025112000000002</v>
      </c>
      <c r="AJ16" s="380">
        <v>4.3891024000000001E-2</v>
      </c>
      <c r="AK16" s="380">
        <v>5.2449231999999998E-2</v>
      </c>
      <c r="AL16" s="380">
        <v>5.0566080000000006E-2</v>
      </c>
      <c r="AM16" s="380">
        <v>5.0159663999999993E-2</v>
      </c>
      <c r="AN16" s="380">
        <v>9.8101456000000004E-2</v>
      </c>
      <c r="AO16" s="380">
        <v>4.5853119999999997E-2</v>
      </c>
      <c r="AP16" s="380">
        <v>7.502036799999999E-2</v>
      </c>
      <c r="AQ16" s="380">
        <v>0.40990176</v>
      </c>
      <c r="AR16" s="380">
        <v>6.4282127999999994E-2</v>
      </c>
      <c r="AS16" s="380">
        <v>6.7038304000000007E-2</v>
      </c>
      <c r="AT16" s="380">
        <v>4.3907808E-2</v>
      </c>
      <c r="AU16" s="380">
        <v>5.7050767999999995E-2</v>
      </c>
      <c r="AV16" s="380">
        <v>0.11264544</v>
      </c>
      <c r="AW16" s="380">
        <v>0.144606912</v>
      </c>
      <c r="AX16" s="380">
        <v>9.0055615999999991E-2</v>
      </c>
      <c r="AY16" s="380">
        <v>1.9062047999999998E-2</v>
      </c>
      <c r="AZ16" s="380">
        <v>8.8733696000000001E-2</v>
      </c>
      <c r="BA16" s="380">
        <v>0.11272488</v>
      </c>
      <c r="BB16" s="380">
        <v>5.8081696000000009E-2</v>
      </c>
      <c r="BC16" s="380">
        <v>7.7917919999999988E-2</v>
      </c>
      <c r="BD16" s="380">
        <v>0.472116704</v>
      </c>
      <c r="BE16" s="380">
        <v>0.36787188800000004</v>
      </c>
      <c r="BF16" s="380">
        <v>0.23180118399999999</v>
      </c>
      <c r="BG16" s="380">
        <v>0.134765792</v>
      </c>
      <c r="BH16" s="380">
        <v>0.11917800000000001</v>
      </c>
      <c r="BI16" s="380">
        <v>0.43551209600000002</v>
      </c>
      <c r="BJ16" s="380">
        <v>0.52581649600000002</v>
      </c>
      <c r="BK16" s="380">
        <v>0.345448064</v>
      </c>
      <c r="BL16" s="380">
        <v>0.196932576</v>
      </c>
      <c r="BM16" s="380">
        <v>3.5237456E-2</v>
      </c>
      <c r="BN16" s="380">
        <v>0.22346057599999999</v>
      </c>
      <c r="BO16" s="380">
        <v>1.8913936000000003E-2</v>
      </c>
      <c r="BP16" s="380">
        <v>0.12499484800000001</v>
      </c>
      <c r="BQ16" s="380">
        <v>0.14714617599999999</v>
      </c>
      <c r="BR16" s="380">
        <v>0.26363372800000001</v>
      </c>
      <c r="BS16" s="380">
        <v>0.152889936</v>
      </c>
      <c r="BT16" s="380">
        <v>0.39954897599999994</v>
      </c>
      <c r="BU16" s="380">
        <v>5.0456960000000002E-2</v>
      </c>
      <c r="BV16" s="380">
        <v>0.42197969600000002</v>
      </c>
      <c r="BW16" s="380">
        <v>0.21826272000000002</v>
      </c>
      <c r="BX16" s="380">
        <v>3.6618527999999997E-2</v>
      </c>
      <c r="BY16" s="380">
        <v>5.0999327999999997E-2</v>
      </c>
      <c r="BZ16" s="380">
        <v>0.28888812799999997</v>
      </c>
      <c r="CA16" s="380">
        <v>7.3090015999999994E-2</v>
      </c>
      <c r="CB16" s="380">
        <v>0.16632435199999998</v>
      </c>
      <c r="CC16" s="380">
        <v>0.59876958400000002</v>
      </c>
      <c r="CD16" s="380">
        <v>0.39064905600000005</v>
      </c>
      <c r="CE16" s="380">
        <v>0.26721374400000003</v>
      </c>
      <c r="CF16" s="380">
        <v>0.73659305600000002</v>
      </c>
      <c r="CG16" s="380">
        <v>0.59580572799999998</v>
      </c>
      <c r="CH16" s="380">
        <v>3.9040416000000001E-2</v>
      </c>
      <c r="CI16" s="380">
        <v>2.2440911999999997E-2</v>
      </c>
      <c r="CJ16" s="380">
        <v>0.53480630399999995</v>
      </c>
      <c r="CK16" s="380">
        <v>0.13571328000000002</v>
      </c>
      <c r="CL16" s="380">
        <v>0.46642478399999998</v>
      </c>
      <c r="CM16" s="380">
        <v>0.10181731200000001</v>
      </c>
      <c r="CN16" s="380">
        <v>0.26184092800000003</v>
      </c>
      <c r="CO16" s="380">
        <v>7.0993216000000012E-2</v>
      </c>
      <c r="CP16" s="380">
        <v>6.9387023999999992E-2</v>
      </c>
      <c r="CQ16" s="380">
        <v>0.266637344</v>
      </c>
      <c r="CR16" s="380">
        <v>7.9209183999999988E-2</v>
      </c>
      <c r="CS16" s="380">
        <v>0.130018368</v>
      </c>
      <c r="CT16" s="380">
        <v>0.40429467200000002</v>
      </c>
      <c r="CU16" s="380">
        <v>0.17682924799999999</v>
      </c>
      <c r="CV16" s="380">
        <v>0.310526464</v>
      </c>
      <c r="CW16" s="380">
        <v>0.20934387199999999</v>
      </c>
    </row>
    <row r="17" spans="1:101">
      <c r="A17" s="256">
        <v>395</v>
      </c>
      <c r="B17" s="259">
        <v>1</v>
      </c>
      <c r="C17" s="380">
        <v>0.63590000000000002</v>
      </c>
      <c r="D17" s="380">
        <v>0.26150000000000001</v>
      </c>
      <c r="E17" s="380">
        <v>1.7729999999999999E-2</v>
      </c>
      <c r="F17" s="380">
        <v>0.44102000000000002</v>
      </c>
      <c r="G17" s="380">
        <v>0.13539999999999999</v>
      </c>
      <c r="H17" s="380">
        <v>7.3880000000000001E-2</v>
      </c>
      <c r="I17" s="380">
        <v>5.8299999999999998E-2</v>
      </c>
      <c r="J17" s="380">
        <v>5.9409999999999998E-2</v>
      </c>
      <c r="K17" s="380">
        <v>4.2020000000000002E-2</v>
      </c>
      <c r="L17" s="380">
        <v>0.19983000000000001</v>
      </c>
      <c r="M17" s="380">
        <v>5.629E-2</v>
      </c>
      <c r="N17" s="380">
        <v>0.16203999999999999</v>
      </c>
      <c r="O17" s="380">
        <v>4.3240000000000001E-2</v>
      </c>
      <c r="P17" s="380">
        <v>0.34139999999999998</v>
      </c>
      <c r="Q17" s="380">
        <v>0.17913000000000001</v>
      </c>
      <c r="R17" s="380">
        <v>3.6819999999999999E-2</v>
      </c>
      <c r="S17" s="380">
        <v>3.8199999999999998E-2</v>
      </c>
      <c r="T17" s="380">
        <v>7.3099999999999998E-2</v>
      </c>
      <c r="U17" s="380">
        <v>0.1202</v>
      </c>
      <c r="V17" s="380">
        <v>3.1289999999999998E-2</v>
      </c>
      <c r="W17" s="380">
        <v>0.14607999999999999</v>
      </c>
      <c r="X17" s="380">
        <v>3.107E-2</v>
      </c>
      <c r="Y17" s="380">
        <v>0.43081999999999998</v>
      </c>
      <c r="Z17" s="380">
        <v>0.2515</v>
      </c>
      <c r="AA17" s="380">
        <v>7.621E-2</v>
      </c>
      <c r="AB17" s="380">
        <v>0.16880000000000001</v>
      </c>
      <c r="AC17" s="380">
        <v>6.7580000000000001E-2</v>
      </c>
      <c r="AD17" s="380">
        <v>4.317E-2</v>
      </c>
      <c r="AE17" s="380">
        <v>4.5249999999999999E-2</v>
      </c>
      <c r="AF17" s="380">
        <v>2.9559999999999999E-2</v>
      </c>
      <c r="AG17" s="380">
        <v>4.761E-2</v>
      </c>
      <c r="AH17" s="380">
        <v>4.2900000000000001E-2</v>
      </c>
      <c r="AI17" s="380">
        <v>0.19147</v>
      </c>
      <c r="AJ17" s="380">
        <v>4.3889999999999998E-2</v>
      </c>
      <c r="AK17" s="380">
        <v>5.2449999999999997E-2</v>
      </c>
      <c r="AL17" s="380">
        <v>5.3580000000000003E-2</v>
      </c>
      <c r="AM17" s="380">
        <v>5.0139999999999997E-2</v>
      </c>
      <c r="AN17" s="380">
        <v>9.5409999999999995E-2</v>
      </c>
      <c r="AO17" s="380">
        <v>4.5879999999999997E-2</v>
      </c>
      <c r="AP17" s="380">
        <v>7.5039999999999996E-2</v>
      </c>
      <c r="AQ17" s="380">
        <v>0.4098</v>
      </c>
      <c r="AR17" s="380">
        <v>6.4180000000000001E-2</v>
      </c>
      <c r="AS17" s="380">
        <v>6.7100000000000007E-2</v>
      </c>
      <c r="AT17" s="380">
        <v>4.3900000000000002E-2</v>
      </c>
      <c r="AU17" s="380">
        <v>5.7230000000000003E-2</v>
      </c>
      <c r="AV17" s="380">
        <v>0.11260000000000001</v>
      </c>
      <c r="AW17" s="380">
        <v>0.14460000000000001</v>
      </c>
      <c r="AX17" s="380">
        <v>9.0219999999999995E-2</v>
      </c>
      <c r="AY17" s="380">
        <v>2.0379999999999999E-2</v>
      </c>
      <c r="AZ17" s="380">
        <v>8.949E-2</v>
      </c>
      <c r="BA17" s="380">
        <v>0.11373</v>
      </c>
      <c r="BB17" s="380">
        <v>5.806E-2</v>
      </c>
      <c r="BC17" s="380">
        <v>7.7899999999999997E-2</v>
      </c>
      <c r="BD17" s="380">
        <v>0.47189999999999999</v>
      </c>
      <c r="BE17" s="380">
        <v>0.37230000000000002</v>
      </c>
      <c r="BF17" s="380">
        <v>0.23150000000000001</v>
      </c>
      <c r="BG17" s="380">
        <v>0.13469999999999999</v>
      </c>
      <c r="BH17" s="380">
        <v>0.1202</v>
      </c>
      <c r="BI17" s="380">
        <v>0.4345</v>
      </c>
      <c r="BJ17" s="380">
        <v>0.53129000000000004</v>
      </c>
      <c r="BK17" s="380">
        <v>0.34955000000000003</v>
      </c>
      <c r="BL17" s="380">
        <v>0.19888</v>
      </c>
      <c r="BM17" s="380">
        <v>3.6040000000000003E-2</v>
      </c>
      <c r="BN17" s="380">
        <v>0.22325999999999999</v>
      </c>
      <c r="BO17" s="380">
        <v>2.0389999999999998E-2</v>
      </c>
      <c r="BP17" s="380">
        <v>0.1249</v>
      </c>
      <c r="BQ17" s="380">
        <v>0.14699999999999999</v>
      </c>
      <c r="BR17" s="380">
        <v>0.26676</v>
      </c>
      <c r="BS17" s="380">
        <v>0.15443000000000001</v>
      </c>
      <c r="BT17" s="380">
        <v>0.40554000000000001</v>
      </c>
      <c r="BU17" s="380">
        <v>5.04E-2</v>
      </c>
      <c r="BV17" s="380">
        <v>0.42509000000000002</v>
      </c>
      <c r="BW17" s="380">
        <v>0.22217000000000001</v>
      </c>
      <c r="BX17" s="380">
        <v>3.6819999999999999E-2</v>
      </c>
      <c r="BY17" s="380">
        <v>5.0900000000000001E-2</v>
      </c>
      <c r="BZ17" s="380">
        <v>0.28860000000000002</v>
      </c>
      <c r="CA17" s="380">
        <v>7.8299999999999995E-2</v>
      </c>
      <c r="CB17" s="380">
        <v>0.16893</v>
      </c>
      <c r="CC17" s="380">
        <v>0.60045999999999999</v>
      </c>
      <c r="CD17" s="380">
        <v>0.39599000000000001</v>
      </c>
      <c r="CE17" s="380">
        <v>0.27446999999999999</v>
      </c>
      <c r="CF17" s="380">
        <v>0.73650000000000004</v>
      </c>
      <c r="CG17" s="380">
        <v>0.59570000000000001</v>
      </c>
      <c r="CH17" s="380">
        <v>3.943E-2</v>
      </c>
      <c r="CI17" s="380">
        <v>2.444E-2</v>
      </c>
      <c r="CJ17" s="380">
        <v>0.53688999999999998</v>
      </c>
      <c r="CK17" s="380">
        <v>0.13764000000000001</v>
      </c>
      <c r="CL17" s="380">
        <v>0.46844999999999998</v>
      </c>
      <c r="CM17" s="380">
        <v>0.10408000000000001</v>
      </c>
      <c r="CN17" s="380">
        <v>0.26169999999999999</v>
      </c>
      <c r="CO17" s="380">
        <v>7.9170000000000004E-2</v>
      </c>
      <c r="CP17" s="380">
        <v>7.3730000000000004E-2</v>
      </c>
      <c r="CQ17" s="380">
        <v>0.26919999999999999</v>
      </c>
      <c r="CR17" s="380">
        <v>8.0649999999999999E-2</v>
      </c>
      <c r="CS17" s="380">
        <v>0.13525000000000001</v>
      </c>
      <c r="CT17" s="380">
        <v>0.40917999999999999</v>
      </c>
      <c r="CU17" s="380">
        <v>0.17660000000000001</v>
      </c>
      <c r="CV17" s="380">
        <v>0.31040000000000001</v>
      </c>
      <c r="CW17" s="380">
        <v>0.2092</v>
      </c>
    </row>
    <row r="18" spans="1:101">
      <c r="A18" s="256">
        <v>396</v>
      </c>
      <c r="B18" s="259">
        <v>1</v>
      </c>
      <c r="C18" s="380">
        <v>0.63580639999999999</v>
      </c>
      <c r="D18" s="380">
        <v>0.26144249600000002</v>
      </c>
      <c r="E18" s="380">
        <v>1.6908928E-2</v>
      </c>
      <c r="F18" s="380">
        <v>0.4366762400000001</v>
      </c>
      <c r="G18" s="380">
        <v>0.13539544000000001</v>
      </c>
      <c r="H18" s="380">
        <v>7.5502351999999995E-2</v>
      </c>
      <c r="I18" s="380">
        <v>5.8309663999999997E-2</v>
      </c>
      <c r="J18" s="380">
        <v>5.9294239999999998E-2</v>
      </c>
      <c r="K18" s="380">
        <v>4.2064703999999994E-2</v>
      </c>
      <c r="L18" s="380">
        <v>0.199683584</v>
      </c>
      <c r="M18" s="380">
        <v>5.7163119999999998E-2</v>
      </c>
      <c r="N18" s="380">
        <v>0.15811313599999996</v>
      </c>
      <c r="O18" s="380">
        <v>4.3245535999999994E-2</v>
      </c>
      <c r="P18" s="380">
        <v>0.34136470400000002</v>
      </c>
      <c r="Q18" s="380">
        <v>0.17959350400000001</v>
      </c>
      <c r="R18" s="380">
        <v>3.6986943999999994E-2</v>
      </c>
      <c r="S18" s="380">
        <v>3.8615775999999997E-2</v>
      </c>
      <c r="T18" s="380">
        <v>7.3050271999999999E-2</v>
      </c>
      <c r="U18" s="380">
        <v>0.120133344</v>
      </c>
      <c r="V18" s="380">
        <v>3.1432911999999993E-2</v>
      </c>
      <c r="W18" s="380">
        <v>0.14665331199999998</v>
      </c>
      <c r="X18" s="380">
        <v>3.3143840000000001E-2</v>
      </c>
      <c r="Y18" s="380">
        <v>0.43331407999999993</v>
      </c>
      <c r="Z18" s="380">
        <v>0.25117503999999996</v>
      </c>
      <c r="AA18" s="380">
        <v>7.4582399999999993E-2</v>
      </c>
      <c r="AB18" s="380">
        <v>0.16887091200000001</v>
      </c>
      <c r="AC18" s="380">
        <v>6.7735360000000008E-2</v>
      </c>
      <c r="AD18" s="380">
        <v>4.3300831999999997E-2</v>
      </c>
      <c r="AE18" s="380">
        <v>4.5779983999999996E-2</v>
      </c>
      <c r="AF18" s="380">
        <v>2.9149039999999998E-2</v>
      </c>
      <c r="AG18" s="380">
        <v>4.8282320000000004E-2</v>
      </c>
      <c r="AH18" s="380">
        <v>4.2918623999999995E-2</v>
      </c>
      <c r="AI18" s="380">
        <v>0.192706608</v>
      </c>
      <c r="AJ18" s="380">
        <v>4.3888191999999993E-2</v>
      </c>
      <c r="AK18" s="380">
        <v>5.2451087999999993E-2</v>
      </c>
      <c r="AL18" s="380">
        <v>5.7150911999999998E-2</v>
      </c>
      <c r="AM18" s="380">
        <v>5.0112911999999996E-2</v>
      </c>
      <c r="AN18" s="380">
        <v>9.3089343999999991E-2</v>
      </c>
      <c r="AO18" s="380">
        <v>4.5915263999999997E-2</v>
      </c>
      <c r="AP18" s="380">
        <v>7.5073615999999996E-2</v>
      </c>
      <c r="AQ18" s="380">
        <v>0.40962384000000002</v>
      </c>
      <c r="AR18" s="380">
        <v>6.4090240000000007E-2</v>
      </c>
      <c r="AS18" s="380">
        <v>6.7205951999999999E-2</v>
      </c>
      <c r="AT18" s="380">
        <v>4.3886464000000007E-2</v>
      </c>
      <c r="AU18" s="380">
        <v>5.7368768000000007E-2</v>
      </c>
      <c r="AV18" s="380">
        <v>0.11252128000000002</v>
      </c>
      <c r="AW18" s="380">
        <v>0.144588096</v>
      </c>
      <c r="AX18" s="380">
        <v>9.0375695999999991E-2</v>
      </c>
      <c r="AY18" s="380">
        <v>2.1711391999999999E-2</v>
      </c>
      <c r="AZ18" s="380">
        <v>9.0257551999999991E-2</v>
      </c>
      <c r="BA18" s="380">
        <v>0.11474585599999999</v>
      </c>
      <c r="BB18" s="380">
        <v>5.8049664000000001E-2</v>
      </c>
      <c r="BC18" s="380">
        <v>7.7869439999999998E-2</v>
      </c>
      <c r="BD18" s="380">
        <v>0.471530112</v>
      </c>
      <c r="BE18" s="380">
        <v>0.37670758400000004</v>
      </c>
      <c r="BF18" s="380">
        <v>0.23097844800000003</v>
      </c>
      <c r="BG18" s="380">
        <v>0.13458649599999997</v>
      </c>
      <c r="BH18" s="380">
        <v>0.12122411199999999</v>
      </c>
      <c r="BI18" s="380">
        <v>0.43274732799999999</v>
      </c>
      <c r="BJ18" s="380">
        <v>0.53667920000000002</v>
      </c>
      <c r="BK18" s="380">
        <v>0.35356614400000003</v>
      </c>
      <c r="BL18" s="380">
        <v>0.20077964799999998</v>
      </c>
      <c r="BM18" s="380">
        <v>3.6708832000000004E-2</v>
      </c>
      <c r="BN18" s="380">
        <v>0.22291352</v>
      </c>
      <c r="BO18" s="380">
        <v>2.1913024E-2</v>
      </c>
      <c r="BP18" s="380">
        <v>0.124736544</v>
      </c>
      <c r="BQ18" s="380">
        <v>0.14674796800000001</v>
      </c>
      <c r="BR18" s="380">
        <v>0.26985744</v>
      </c>
      <c r="BS18" s="380">
        <v>0.15596091200000001</v>
      </c>
      <c r="BT18" s="380">
        <v>0.41146923200000002</v>
      </c>
      <c r="BU18" s="380">
        <v>5.0304159999999994E-2</v>
      </c>
      <c r="BV18" s="380">
        <v>0.42811846399999998</v>
      </c>
      <c r="BW18" s="380">
        <v>0.22567121600000004</v>
      </c>
      <c r="BX18" s="380">
        <v>3.7020335999999994E-2</v>
      </c>
      <c r="BY18" s="380">
        <v>5.073046400000001E-2</v>
      </c>
      <c r="BZ18" s="380">
        <v>0.2881053440000001</v>
      </c>
      <c r="CA18" s="380">
        <v>8.3708255999999981E-2</v>
      </c>
      <c r="CB18" s="380">
        <v>0.17133742400000002</v>
      </c>
      <c r="CC18" s="380">
        <v>0.60176260800000014</v>
      </c>
      <c r="CD18" s="380">
        <v>0.40136622400000005</v>
      </c>
      <c r="CE18" s="380">
        <v>0.28132534400000003</v>
      </c>
      <c r="CF18" s="380">
        <v>0.73634060800000001</v>
      </c>
      <c r="CG18" s="380">
        <v>0.59551654399999998</v>
      </c>
      <c r="CH18" s="380">
        <v>3.9812640000000003E-2</v>
      </c>
      <c r="CI18" s="380">
        <v>2.6830463999999998E-2</v>
      </c>
      <c r="CJ18" s="380">
        <v>0.5388133759999999</v>
      </c>
      <c r="CK18" s="380">
        <v>0.13928368000000002</v>
      </c>
      <c r="CL18" s="380">
        <v>0.46984060799999999</v>
      </c>
      <c r="CM18" s="380">
        <v>0.10627139199999998</v>
      </c>
      <c r="CN18" s="380">
        <v>0.26145350400000006</v>
      </c>
      <c r="CO18" s="380">
        <v>8.8386991999999998E-2</v>
      </c>
      <c r="CP18" s="380">
        <v>7.8181087999999996E-2</v>
      </c>
      <c r="CQ18" s="380">
        <v>0.27175918399999999</v>
      </c>
      <c r="CR18" s="380">
        <v>8.2092272000000008E-2</v>
      </c>
      <c r="CS18" s="380">
        <v>0.14069384000000001</v>
      </c>
      <c r="CT18" s="380">
        <v>0.41409820799999997</v>
      </c>
      <c r="CU18" s="380">
        <v>0.176202464</v>
      </c>
      <c r="CV18" s="380">
        <v>0.31018286400000006</v>
      </c>
      <c r="CW18" s="380">
        <v>0.208948576</v>
      </c>
    </row>
    <row r="19" spans="1:101">
      <c r="A19" s="256">
        <v>397</v>
      </c>
      <c r="B19" s="259">
        <v>1</v>
      </c>
      <c r="C19" s="380">
        <v>0.63566320000000009</v>
      </c>
      <c r="D19" s="380">
        <v>0.26135337600000003</v>
      </c>
      <c r="E19" s="380">
        <v>1.5820512000000002E-2</v>
      </c>
      <c r="F19" s="380">
        <v>0.43260276800000003</v>
      </c>
      <c r="G19" s="380">
        <v>0.13541974400000001</v>
      </c>
      <c r="H19" s="380">
        <v>7.6774864000000012E-2</v>
      </c>
      <c r="I19" s="380">
        <v>5.8324384E-2</v>
      </c>
      <c r="J19" s="380">
        <v>5.9175599999999995E-2</v>
      </c>
      <c r="K19" s="380">
        <v>4.2117200000000007E-2</v>
      </c>
      <c r="L19" s="380">
        <v>0.19944880000000001</v>
      </c>
      <c r="M19" s="380">
        <v>5.7821072000000001E-2</v>
      </c>
      <c r="N19" s="380">
        <v>0.15458923199999999</v>
      </c>
      <c r="O19" s="380">
        <v>4.3258112000000001E-2</v>
      </c>
      <c r="P19" s="380">
        <v>0.34131110399999998</v>
      </c>
      <c r="Q19" s="380">
        <v>0.17997097600000003</v>
      </c>
      <c r="R19" s="380">
        <v>3.7164736000000004E-2</v>
      </c>
      <c r="S19" s="380">
        <v>3.8967439999999999E-2</v>
      </c>
      <c r="T19" s="380">
        <v>7.2975392E-2</v>
      </c>
      <c r="U19" s="380">
        <v>0.12002774399999999</v>
      </c>
      <c r="V19" s="380">
        <v>3.1412815999999996E-2</v>
      </c>
      <c r="W19" s="380">
        <v>0.146684432</v>
      </c>
      <c r="X19" s="380">
        <v>3.5226608E-2</v>
      </c>
      <c r="Y19" s="380">
        <v>0.435747408</v>
      </c>
      <c r="Z19" s="380">
        <v>0.25066672000000001</v>
      </c>
      <c r="AA19" s="380">
        <v>7.2922624000000019E-2</v>
      </c>
      <c r="AB19" s="380">
        <v>0.16897939200000003</v>
      </c>
      <c r="AC19" s="380">
        <v>6.7849168000000015E-2</v>
      </c>
      <c r="AD19" s="380">
        <v>4.3557888000000003E-2</v>
      </c>
      <c r="AE19" s="380">
        <v>4.6389023999999994E-2</v>
      </c>
      <c r="AF19" s="380">
        <v>2.8729024000000002E-2</v>
      </c>
      <c r="AG19" s="380">
        <v>4.9000575999999997E-2</v>
      </c>
      <c r="AH19" s="380">
        <v>4.2947423999999998E-2</v>
      </c>
      <c r="AI19" s="380">
        <v>0.19395751999999997</v>
      </c>
      <c r="AJ19" s="380">
        <v>4.388531200000001E-2</v>
      </c>
      <c r="AK19" s="380">
        <v>5.2452175999999996E-2</v>
      </c>
      <c r="AL19" s="380">
        <v>6.1318320000000016E-2</v>
      </c>
      <c r="AM19" s="380">
        <v>5.0076800000000005E-2</v>
      </c>
      <c r="AN19" s="380">
        <v>9.1184351999999996E-2</v>
      </c>
      <c r="AO19" s="380">
        <v>4.5960655999999996E-2</v>
      </c>
      <c r="AP19" s="380">
        <v>7.5124016000000002E-2</v>
      </c>
      <c r="AQ19" s="380">
        <v>0.40935168</v>
      </c>
      <c r="AR19" s="380">
        <v>6.4015312000000005E-2</v>
      </c>
      <c r="AS19" s="380">
        <v>6.7367552000000011E-2</v>
      </c>
      <c r="AT19" s="380">
        <v>4.3865504E-2</v>
      </c>
      <c r="AU19" s="380">
        <v>5.7464976000000001E-2</v>
      </c>
      <c r="AV19" s="380">
        <v>0.11239952000000003</v>
      </c>
      <c r="AW19" s="380">
        <v>0.14456985600000002</v>
      </c>
      <c r="AX19" s="380">
        <v>9.0524464000000013E-2</v>
      </c>
      <c r="AY19" s="380">
        <v>2.305368E-2</v>
      </c>
      <c r="AZ19" s="380">
        <v>9.1037520000000011E-2</v>
      </c>
      <c r="BA19" s="380">
        <v>0.11577313600000001</v>
      </c>
      <c r="BB19" s="380">
        <v>5.8052896000000007E-2</v>
      </c>
      <c r="BC19" s="380">
        <v>7.7823359999999994E-2</v>
      </c>
      <c r="BD19" s="380">
        <v>0.47097155200000007</v>
      </c>
      <c r="BE19" s="380">
        <v>0.38109828799999995</v>
      </c>
      <c r="BF19" s="380">
        <v>0.23017227200000001</v>
      </c>
      <c r="BG19" s="380">
        <v>0.13441209600000001</v>
      </c>
      <c r="BH19" s="380">
        <v>0.12225003200000001</v>
      </c>
      <c r="BI19" s="380">
        <v>0.43003804800000006</v>
      </c>
      <c r="BJ19" s="380">
        <v>0.54198958400000008</v>
      </c>
      <c r="BK19" s="380">
        <v>0.35747398399999997</v>
      </c>
      <c r="BL19" s="380">
        <v>0.20261831999999999</v>
      </c>
      <c r="BM19" s="380">
        <v>3.7211328000000002E-2</v>
      </c>
      <c r="BN19" s="380">
        <v>0.22238004800000002</v>
      </c>
      <c r="BO19" s="380">
        <v>2.3477728E-2</v>
      </c>
      <c r="BP19" s="380">
        <v>0.12448582400000001</v>
      </c>
      <c r="BQ19" s="380">
        <v>0.146361088</v>
      </c>
      <c r="BR19" s="380">
        <v>0.27291496000000004</v>
      </c>
      <c r="BS19" s="380">
        <v>0.15747814400000001</v>
      </c>
      <c r="BT19" s="380">
        <v>0.41731651200000008</v>
      </c>
      <c r="BU19" s="380">
        <v>5.016288E-2</v>
      </c>
      <c r="BV19" s="380">
        <v>0.43104728000000009</v>
      </c>
      <c r="BW19" s="380">
        <v>0.22866744000000003</v>
      </c>
      <c r="BX19" s="380">
        <v>3.7219087999999997E-2</v>
      </c>
      <c r="BY19" s="380">
        <v>5.0474464000000004E-2</v>
      </c>
      <c r="BZ19" s="380">
        <v>0.28735126400000005</v>
      </c>
      <c r="CA19" s="380">
        <v>8.9312191999999985E-2</v>
      </c>
      <c r="CB19" s="380">
        <v>0.17349619200000002</v>
      </c>
      <c r="CC19" s="380">
        <v>0.60259939200000001</v>
      </c>
      <c r="CD19" s="380">
        <v>0.40677747200000003</v>
      </c>
      <c r="CE19" s="380">
        <v>0.28778070400000005</v>
      </c>
      <c r="CF19" s="380">
        <v>0.73609852800000009</v>
      </c>
      <c r="CG19" s="380">
        <v>0.59523206400000006</v>
      </c>
      <c r="CH19" s="380">
        <v>4.0185999999999999E-2</v>
      </c>
      <c r="CI19" s="380">
        <v>2.9638032000000002E-2</v>
      </c>
      <c r="CJ19" s="380">
        <v>0.54054428799999998</v>
      </c>
      <c r="CK19" s="380">
        <v>0.14057948800000003</v>
      </c>
      <c r="CL19" s="380">
        <v>0.47046772799999997</v>
      </c>
      <c r="CM19" s="380">
        <v>0.10836844800000001</v>
      </c>
      <c r="CN19" s="380">
        <v>0.261066464</v>
      </c>
      <c r="CO19" s="380">
        <v>9.8701616000000006E-2</v>
      </c>
      <c r="CP19" s="380">
        <v>8.2744895999999998E-2</v>
      </c>
      <c r="CQ19" s="380">
        <v>0.27431571199999999</v>
      </c>
      <c r="CR19" s="380">
        <v>8.3531776000000002E-2</v>
      </c>
      <c r="CS19" s="380">
        <v>0.14636198400000003</v>
      </c>
      <c r="CT19" s="380">
        <v>0.41905239999999999</v>
      </c>
      <c r="CU19" s="380">
        <v>0.17558662400000002</v>
      </c>
      <c r="CV19" s="380">
        <v>0.30985179200000001</v>
      </c>
      <c r="CW19" s="380">
        <v>0.20855433600000001</v>
      </c>
    </row>
    <row r="20" spans="1:101">
      <c r="A20" s="256">
        <v>398</v>
      </c>
      <c r="B20" s="259">
        <v>1</v>
      </c>
      <c r="C20" s="380">
        <v>0.63555400000000006</v>
      </c>
      <c r="D20" s="380">
        <v>0.26128497600000006</v>
      </c>
      <c r="E20" s="380">
        <v>1.4530256000000002E-2</v>
      </c>
      <c r="F20" s="380">
        <v>0.42877401600000009</v>
      </c>
      <c r="G20" s="380">
        <v>0.13548476799999998</v>
      </c>
      <c r="H20" s="380">
        <v>7.8039936000000004E-2</v>
      </c>
      <c r="I20" s="380">
        <v>5.8335584000000003E-2</v>
      </c>
      <c r="J20" s="380">
        <v>5.9059600000000011E-2</v>
      </c>
      <c r="K20" s="380">
        <v>4.2171376000000003E-2</v>
      </c>
      <c r="L20" s="380">
        <v>0.19926561600000003</v>
      </c>
      <c r="M20" s="380">
        <v>5.8461343999999998E-2</v>
      </c>
      <c r="N20" s="380">
        <v>0.151358928</v>
      </c>
      <c r="O20" s="380">
        <v>4.3271888000000001E-2</v>
      </c>
      <c r="P20" s="380">
        <v>0.34127038399999998</v>
      </c>
      <c r="Q20" s="380">
        <v>0.18033284800000002</v>
      </c>
      <c r="R20" s="380">
        <v>3.7345407999999997E-2</v>
      </c>
      <c r="S20" s="380">
        <v>3.9312543999999998E-2</v>
      </c>
      <c r="T20" s="380">
        <v>7.2918752000000017E-2</v>
      </c>
      <c r="U20" s="380">
        <v>0.11994582399999999</v>
      </c>
      <c r="V20" s="380">
        <v>3.1366319999999996E-2</v>
      </c>
      <c r="W20" s="380">
        <v>0.14661979200000003</v>
      </c>
      <c r="X20" s="380">
        <v>3.7322096000000006E-2</v>
      </c>
      <c r="Y20" s="380">
        <v>0.43812609600000002</v>
      </c>
      <c r="Z20" s="380">
        <v>0.25027480000000002</v>
      </c>
      <c r="AA20" s="380">
        <v>7.1263488000000014E-2</v>
      </c>
      <c r="AB20" s="380">
        <v>0.16906211200000001</v>
      </c>
      <c r="AC20" s="380">
        <v>6.7959936000000012E-2</v>
      </c>
      <c r="AD20" s="380">
        <v>4.3906944000000003E-2</v>
      </c>
      <c r="AE20" s="380">
        <v>4.7016303999999995E-2</v>
      </c>
      <c r="AF20" s="380">
        <v>2.8351168000000003E-2</v>
      </c>
      <c r="AG20" s="380">
        <v>4.9763632000000009E-2</v>
      </c>
      <c r="AH20" s="380">
        <v>4.2969504000000006E-2</v>
      </c>
      <c r="AI20" s="380">
        <v>0.19522947199999999</v>
      </c>
      <c r="AJ20" s="380">
        <v>4.3883071999999995E-2</v>
      </c>
      <c r="AK20" s="380">
        <v>5.2452783999999995E-2</v>
      </c>
      <c r="AL20" s="380">
        <v>6.588476800000001E-2</v>
      </c>
      <c r="AM20" s="380">
        <v>5.0039008000000003E-2</v>
      </c>
      <c r="AN20" s="380">
        <v>8.9616080000000015E-2</v>
      </c>
      <c r="AO20" s="380">
        <v>4.6007807999999997E-2</v>
      </c>
      <c r="AP20" s="380">
        <v>7.5177856000000001E-2</v>
      </c>
      <c r="AQ20" s="380">
        <v>0.40914311999999997</v>
      </c>
      <c r="AR20" s="380">
        <v>6.3943264000000014E-2</v>
      </c>
      <c r="AS20" s="380">
        <v>6.7490592000000016E-2</v>
      </c>
      <c r="AT20" s="380">
        <v>4.3849423999999998E-2</v>
      </c>
      <c r="AU20" s="380">
        <v>5.7526543999999999E-2</v>
      </c>
      <c r="AV20" s="380">
        <v>0.11230616000000002</v>
      </c>
      <c r="AW20" s="380">
        <v>0.144555936</v>
      </c>
      <c r="AX20" s="380">
        <v>9.0662751999999999E-2</v>
      </c>
      <c r="AY20" s="380">
        <v>2.4411808E-2</v>
      </c>
      <c r="AZ20" s="380">
        <v>9.1824607999999988E-2</v>
      </c>
      <c r="BA20" s="380">
        <v>0.11680897599999999</v>
      </c>
      <c r="BB20" s="380">
        <v>5.8059088000000009E-2</v>
      </c>
      <c r="BC20" s="380">
        <v>7.7788479999999993E-2</v>
      </c>
      <c r="BD20" s="380">
        <v>0.47054843200000002</v>
      </c>
      <c r="BE20" s="380">
        <v>0.38547171199999997</v>
      </c>
      <c r="BF20" s="380">
        <v>0.22955433600000005</v>
      </c>
      <c r="BG20" s="380">
        <v>0.13427881600000002</v>
      </c>
      <c r="BH20" s="380">
        <v>0.123275072</v>
      </c>
      <c r="BI20" s="380">
        <v>0.42796132800000003</v>
      </c>
      <c r="BJ20" s="380">
        <v>0.54721276800000007</v>
      </c>
      <c r="BK20" s="380">
        <v>0.36137806400000005</v>
      </c>
      <c r="BL20" s="380">
        <v>0.20445779200000003</v>
      </c>
      <c r="BM20" s="380">
        <v>3.7705023999999997E-2</v>
      </c>
      <c r="BN20" s="380">
        <v>0.22197193599999998</v>
      </c>
      <c r="BO20" s="380">
        <v>2.5176911999999999E-2</v>
      </c>
      <c r="BP20" s="380">
        <v>0.12429438400000001</v>
      </c>
      <c r="BQ20" s="380">
        <v>0.14606556800000001</v>
      </c>
      <c r="BR20" s="380">
        <v>0.27598408000000002</v>
      </c>
      <c r="BS20" s="380">
        <v>0.15900329600000004</v>
      </c>
      <c r="BT20" s="380">
        <v>0.42316747199999999</v>
      </c>
      <c r="BU20" s="380">
        <v>5.0057199999999996E-2</v>
      </c>
      <c r="BV20" s="380">
        <v>0.433960656</v>
      </c>
      <c r="BW20" s="380">
        <v>0.23161694399999996</v>
      </c>
      <c r="BX20" s="380">
        <v>3.7418319999999998E-2</v>
      </c>
      <c r="BY20" s="380">
        <v>5.0280544000000003E-2</v>
      </c>
      <c r="BZ20" s="380">
        <v>0.28677726400000003</v>
      </c>
      <c r="CA20" s="380">
        <v>9.4991487999999999E-2</v>
      </c>
      <c r="CB20" s="380">
        <v>0.17563912000000001</v>
      </c>
      <c r="CC20" s="380">
        <v>0.60333881600000006</v>
      </c>
      <c r="CD20" s="380">
        <v>0.41221656000000007</v>
      </c>
      <c r="CE20" s="380">
        <v>0.293811824</v>
      </c>
      <c r="CF20" s="380">
        <v>0.73591460800000008</v>
      </c>
      <c r="CG20" s="380">
        <v>0.595013664</v>
      </c>
      <c r="CH20" s="380">
        <v>4.0561200000000006E-2</v>
      </c>
      <c r="CI20" s="380">
        <v>3.2671040000000005E-2</v>
      </c>
      <c r="CJ20" s="380">
        <v>0.54223487999999997</v>
      </c>
      <c r="CK20" s="380">
        <v>0.14183393599999999</v>
      </c>
      <c r="CL20" s="380">
        <v>0.470941728</v>
      </c>
      <c r="CM20" s="380">
        <v>0.110488224</v>
      </c>
      <c r="CN20" s="380">
        <v>0.26076750399999998</v>
      </c>
      <c r="CO20" s="380">
        <v>0.10964072000000001</v>
      </c>
      <c r="CP20" s="380">
        <v>8.7391503999999995E-2</v>
      </c>
      <c r="CQ20" s="380">
        <v>0.27686784000000003</v>
      </c>
      <c r="CR20" s="380">
        <v>8.4991359999999988E-2</v>
      </c>
      <c r="CS20" s="380">
        <v>0.152217888</v>
      </c>
      <c r="CT20" s="380">
        <v>0.42402611200000007</v>
      </c>
      <c r="CU20" s="380">
        <v>0.17511406400000004</v>
      </c>
      <c r="CV20" s="380">
        <v>0.30959976</v>
      </c>
      <c r="CW20" s="380">
        <v>0.20825001599999998</v>
      </c>
    </row>
    <row r="21" spans="1:101">
      <c r="A21" s="256">
        <v>399</v>
      </c>
      <c r="B21" s="259">
        <v>1</v>
      </c>
      <c r="C21" s="380">
        <v>0.63560680000000003</v>
      </c>
      <c r="D21" s="380">
        <v>0.26131761600000003</v>
      </c>
      <c r="E21" s="380">
        <v>1.3123280000000001E-2</v>
      </c>
      <c r="F21" s="380">
        <v>0.425113664</v>
      </c>
      <c r="G21" s="380">
        <v>0.13560523199999999</v>
      </c>
      <c r="H21" s="380">
        <v>7.9838447999999992E-2</v>
      </c>
      <c r="I21" s="380">
        <v>5.8330143999999993E-2</v>
      </c>
      <c r="J21" s="380">
        <v>5.8952959999999999E-2</v>
      </c>
      <c r="K21" s="380">
        <v>4.2217552000000005E-2</v>
      </c>
      <c r="L21" s="380">
        <v>0.19935011200000002</v>
      </c>
      <c r="M21" s="380">
        <v>5.9396176000000002E-2</v>
      </c>
      <c r="N21" s="380">
        <v>0.148247824</v>
      </c>
      <c r="O21" s="380">
        <v>4.3277664000000007E-2</v>
      </c>
      <c r="P21" s="380">
        <v>0.34129022399999998</v>
      </c>
      <c r="Q21" s="380">
        <v>0.18079063999999997</v>
      </c>
      <c r="R21" s="380">
        <v>3.7516319999999999E-2</v>
      </c>
      <c r="S21" s="380">
        <v>3.9742128000000002E-2</v>
      </c>
      <c r="T21" s="380">
        <v>7.2946592000000005E-2</v>
      </c>
      <c r="U21" s="380">
        <v>0.119984064</v>
      </c>
      <c r="V21" s="380">
        <v>3.1509504000000001E-2</v>
      </c>
      <c r="W21" s="380">
        <v>0.147166032</v>
      </c>
      <c r="X21" s="380">
        <v>3.9435984E-2</v>
      </c>
      <c r="Y21" s="380">
        <v>0.44045534400000003</v>
      </c>
      <c r="Z21" s="380">
        <v>0.25046007999999997</v>
      </c>
      <c r="AA21" s="380">
        <v>6.9656272000000019E-2</v>
      </c>
      <c r="AB21" s="380">
        <v>0.16902211200000003</v>
      </c>
      <c r="AC21" s="380">
        <v>6.8125264000000005E-2</v>
      </c>
      <c r="AD21" s="380">
        <v>4.4290560000000007E-2</v>
      </c>
      <c r="AE21" s="380">
        <v>4.7565583999999994E-2</v>
      </c>
      <c r="AF21" s="380">
        <v>2.8089711999999999E-2</v>
      </c>
      <c r="AG21" s="380">
        <v>5.0570527999999997E-2</v>
      </c>
      <c r="AH21" s="380">
        <v>4.2958943999999999E-2</v>
      </c>
      <c r="AI21" s="380">
        <v>0.19653254399999998</v>
      </c>
      <c r="AJ21" s="380">
        <v>4.3884112000000003E-2</v>
      </c>
      <c r="AK21" s="380">
        <v>5.2452272000000001E-2</v>
      </c>
      <c r="AL21" s="380">
        <v>7.0531215999999994E-2</v>
      </c>
      <c r="AM21" s="380">
        <v>5.0011136000000005E-2</v>
      </c>
      <c r="AN21" s="380">
        <v>8.8218848000000002E-2</v>
      </c>
      <c r="AO21" s="380">
        <v>4.6043519999999998E-2</v>
      </c>
      <c r="AP21" s="380">
        <v>7.5214015999999995E-2</v>
      </c>
      <c r="AQ21" s="380">
        <v>0.40924296000000004</v>
      </c>
      <c r="AR21" s="380">
        <v>6.385521600000002E-2</v>
      </c>
      <c r="AS21" s="380">
        <v>6.743091200000001E-2</v>
      </c>
      <c r="AT21" s="380">
        <v>4.3857104000000001E-2</v>
      </c>
      <c r="AU21" s="380">
        <v>5.7567951999999999E-2</v>
      </c>
      <c r="AV21" s="380">
        <v>0.1123508</v>
      </c>
      <c r="AW21" s="380">
        <v>0.14456265600000001</v>
      </c>
      <c r="AX21" s="380">
        <v>9.0785199999999996E-2</v>
      </c>
      <c r="AY21" s="380">
        <v>2.5793135999999998E-2</v>
      </c>
      <c r="AZ21" s="380">
        <v>9.2610416000000001E-2</v>
      </c>
      <c r="BA21" s="380">
        <v>0.117848816</v>
      </c>
      <c r="BB21" s="380">
        <v>5.8051439999999996E-2</v>
      </c>
      <c r="BC21" s="380">
        <v>7.7805600000000003E-2</v>
      </c>
      <c r="BD21" s="380">
        <v>0.47075579200000001</v>
      </c>
      <c r="BE21" s="380">
        <v>0.389826016</v>
      </c>
      <c r="BF21" s="380">
        <v>0.22985</v>
      </c>
      <c r="BG21" s="380">
        <v>0.13434297599999998</v>
      </c>
      <c r="BH21" s="380">
        <v>0.12429571200000002</v>
      </c>
      <c r="BI21" s="380">
        <v>0.42895492799999996</v>
      </c>
      <c r="BJ21" s="380">
        <v>0.55233571200000009</v>
      </c>
      <c r="BK21" s="380">
        <v>0.36544414399999997</v>
      </c>
      <c r="BL21" s="380">
        <v>0.20639582400000003</v>
      </c>
      <c r="BM21" s="380">
        <v>3.8438879999999995E-2</v>
      </c>
      <c r="BN21" s="380">
        <v>0.22216798399999996</v>
      </c>
      <c r="BO21" s="380">
        <v>2.7151215999999999E-2</v>
      </c>
      <c r="BP21" s="380">
        <v>0.124386704</v>
      </c>
      <c r="BQ21" s="380">
        <v>0.14620796799999999</v>
      </c>
      <c r="BR21" s="380">
        <v>0.27914639999999996</v>
      </c>
      <c r="BS21" s="380">
        <v>0.16057052800000002</v>
      </c>
      <c r="BT21" s="380">
        <v>0.42915867199999996</v>
      </c>
      <c r="BU21" s="380">
        <v>5.011032E-2</v>
      </c>
      <c r="BV21" s="380">
        <v>0.43699195200000002</v>
      </c>
      <c r="BW21" s="380">
        <v>0.235245488</v>
      </c>
      <c r="BX21" s="380">
        <v>3.7621311999999997E-2</v>
      </c>
      <c r="BY21" s="380">
        <v>5.0375584000000001E-2</v>
      </c>
      <c r="BZ21" s="380">
        <v>0.28705582400000001</v>
      </c>
      <c r="CA21" s="380">
        <v>0.100567824</v>
      </c>
      <c r="CB21" s="380">
        <v>0.17813484799999998</v>
      </c>
      <c r="CC21" s="380">
        <v>0.60456424000000009</v>
      </c>
      <c r="CD21" s="380">
        <v>0.41767396800000001</v>
      </c>
      <c r="CE21" s="380">
        <v>0.29936582400000006</v>
      </c>
      <c r="CF21" s="380">
        <v>0.7360042080000001</v>
      </c>
      <c r="CG21" s="380">
        <v>0.59511782400000002</v>
      </c>
      <c r="CH21" s="380">
        <v>4.0955759999999994E-2</v>
      </c>
      <c r="CI21" s="380">
        <v>3.5624767999999994E-2</v>
      </c>
      <c r="CJ21" s="380">
        <v>0.54412603199999998</v>
      </c>
      <c r="CK21" s="380">
        <v>0.14353206399999999</v>
      </c>
      <c r="CL21" s="380">
        <v>0.47222892799999999</v>
      </c>
      <c r="CM21" s="380">
        <v>0.11281543999999999</v>
      </c>
      <c r="CN21" s="380">
        <v>0.26090830400000004</v>
      </c>
      <c r="CO21" s="380">
        <v>0.12047662400000002</v>
      </c>
      <c r="CP21" s="380">
        <v>9.2055311999999986E-2</v>
      </c>
      <c r="CQ21" s="380">
        <v>0.279412928</v>
      </c>
      <c r="CR21" s="380">
        <v>8.6506944000000002E-2</v>
      </c>
      <c r="CS21" s="380">
        <v>0.15820179200000001</v>
      </c>
      <c r="CT21" s="380">
        <v>0.42899366400000005</v>
      </c>
      <c r="CU21" s="380">
        <v>0.17533966400000001</v>
      </c>
      <c r="CV21" s="380">
        <v>0.30972204800000003</v>
      </c>
      <c r="CW21" s="380">
        <v>0.20839353599999999</v>
      </c>
    </row>
    <row r="22" spans="1:101">
      <c r="A22" s="256">
        <v>400</v>
      </c>
      <c r="B22" s="259">
        <v>1</v>
      </c>
      <c r="C22" s="380">
        <v>0.63590000000000002</v>
      </c>
      <c r="D22" s="380">
        <v>0.26150000000000001</v>
      </c>
      <c r="E22" s="380">
        <v>1.167E-2</v>
      </c>
      <c r="F22" s="380">
        <v>0.42157</v>
      </c>
      <c r="G22" s="380">
        <v>0.13578999999999999</v>
      </c>
      <c r="H22" s="380">
        <v>8.2489999999999994E-2</v>
      </c>
      <c r="I22" s="380">
        <v>5.8299999999999998E-2</v>
      </c>
      <c r="J22" s="380">
        <v>5.8860000000000003E-2</v>
      </c>
      <c r="K22" s="380">
        <v>4.2250000000000003E-2</v>
      </c>
      <c r="L22" s="380">
        <v>0.19983000000000001</v>
      </c>
      <c r="M22" s="380">
        <v>6.0810000000000003E-2</v>
      </c>
      <c r="N22" s="380">
        <v>0.14513999999999999</v>
      </c>
      <c r="O22" s="380">
        <v>4.3270000000000003E-2</v>
      </c>
      <c r="P22" s="380">
        <v>0.34139999999999998</v>
      </c>
      <c r="Q22" s="380">
        <v>0.18140999999999999</v>
      </c>
      <c r="R22" s="380">
        <v>3.7670000000000002E-2</v>
      </c>
      <c r="S22" s="380">
        <v>4.0309999999999999E-2</v>
      </c>
      <c r="T22" s="380">
        <v>7.3099999999999998E-2</v>
      </c>
      <c r="U22" s="380">
        <v>0.1202</v>
      </c>
      <c r="V22" s="380">
        <v>3.1969999999999998E-2</v>
      </c>
      <c r="W22" s="380">
        <v>0.14874000000000001</v>
      </c>
      <c r="X22" s="380">
        <v>4.1570000000000003E-2</v>
      </c>
      <c r="Y22" s="380">
        <v>0.44274000000000002</v>
      </c>
      <c r="Z22" s="380">
        <v>0.2515</v>
      </c>
      <c r="AA22" s="380">
        <v>6.8140000000000006E-2</v>
      </c>
      <c r="AB22" s="380">
        <v>0.16880000000000001</v>
      </c>
      <c r="AC22" s="380">
        <v>6.8390000000000006E-2</v>
      </c>
      <c r="AD22" s="380">
        <v>4.4670000000000001E-2</v>
      </c>
      <c r="AE22" s="380">
        <v>4.7980000000000002E-2</v>
      </c>
      <c r="AF22" s="380">
        <v>2.7990000000000001E-2</v>
      </c>
      <c r="AG22" s="380">
        <v>5.142E-2</v>
      </c>
      <c r="AH22" s="380">
        <v>4.2900000000000001E-2</v>
      </c>
      <c r="AI22" s="380">
        <v>0.19786999999999999</v>
      </c>
      <c r="AJ22" s="380">
        <v>4.3889999999999998E-2</v>
      </c>
      <c r="AK22" s="380">
        <v>5.2449999999999997E-2</v>
      </c>
      <c r="AL22" s="380">
        <v>7.5060000000000002E-2</v>
      </c>
      <c r="AM22" s="380">
        <v>0.05</v>
      </c>
      <c r="AN22" s="380">
        <v>8.6889999999999995E-2</v>
      </c>
      <c r="AO22" s="380">
        <v>4.6059999999999997E-2</v>
      </c>
      <c r="AP22" s="380">
        <v>7.5219999999999995E-2</v>
      </c>
      <c r="AQ22" s="380">
        <v>0.4098</v>
      </c>
      <c r="AR22" s="380">
        <v>6.3740000000000005E-2</v>
      </c>
      <c r="AS22" s="380">
        <v>6.7100000000000007E-2</v>
      </c>
      <c r="AT22" s="380">
        <v>4.3900000000000002E-2</v>
      </c>
      <c r="AU22" s="380">
        <v>5.7599999999999998E-2</v>
      </c>
      <c r="AV22" s="380">
        <v>0.11260000000000001</v>
      </c>
      <c r="AW22" s="380">
        <v>0.14460000000000001</v>
      </c>
      <c r="AX22" s="380">
        <v>9.0889999999999999E-2</v>
      </c>
      <c r="AY22" s="380">
        <v>2.7199999999999998E-2</v>
      </c>
      <c r="AZ22" s="380">
        <v>9.3390000000000001E-2</v>
      </c>
      <c r="BA22" s="380">
        <v>0.11889</v>
      </c>
      <c r="BB22" s="380">
        <v>5.8020000000000002E-2</v>
      </c>
      <c r="BC22" s="380">
        <v>7.7899999999999997E-2</v>
      </c>
      <c r="BD22" s="380">
        <v>0.47189999999999999</v>
      </c>
      <c r="BE22" s="380">
        <v>0.39416000000000001</v>
      </c>
      <c r="BF22" s="380">
        <v>0.23150000000000001</v>
      </c>
      <c r="BG22" s="380">
        <v>0.13469999999999999</v>
      </c>
      <c r="BH22" s="380">
        <v>0.12531</v>
      </c>
      <c r="BI22" s="380">
        <v>0.4345</v>
      </c>
      <c r="BJ22" s="380">
        <v>0.55735000000000001</v>
      </c>
      <c r="BK22" s="380">
        <v>0.36976999999999999</v>
      </c>
      <c r="BL22" s="380">
        <v>0.20849000000000001</v>
      </c>
      <c r="BM22" s="380">
        <v>3.9559999999999998E-2</v>
      </c>
      <c r="BN22" s="380">
        <v>0.22325999999999999</v>
      </c>
      <c r="BO22" s="380">
        <v>2.9489999999999999E-2</v>
      </c>
      <c r="BP22" s="380">
        <v>0.1249</v>
      </c>
      <c r="BQ22" s="380">
        <v>0.14699999999999999</v>
      </c>
      <c r="BR22" s="380">
        <v>0.28244999999999998</v>
      </c>
      <c r="BS22" s="380">
        <v>0.16220000000000001</v>
      </c>
      <c r="BT22" s="380">
        <v>0.43536999999999998</v>
      </c>
      <c r="BU22" s="380">
        <v>5.04E-2</v>
      </c>
      <c r="BV22" s="380">
        <v>0.44022</v>
      </c>
      <c r="BW22" s="380">
        <v>0.23998</v>
      </c>
      <c r="BX22" s="380">
        <v>3.7830000000000003E-2</v>
      </c>
      <c r="BY22" s="380">
        <v>5.0900000000000001E-2</v>
      </c>
      <c r="BZ22" s="380">
        <v>0.28860000000000002</v>
      </c>
      <c r="CA22" s="380">
        <v>0.10593</v>
      </c>
      <c r="CB22" s="380">
        <v>0.1812</v>
      </c>
      <c r="CC22" s="380">
        <v>0.60662000000000005</v>
      </c>
      <c r="CD22" s="380">
        <v>0.42314000000000002</v>
      </c>
      <c r="CE22" s="380">
        <v>0.30442000000000002</v>
      </c>
      <c r="CF22" s="380">
        <v>0.73650000000000004</v>
      </c>
      <c r="CG22" s="380">
        <v>0.59570000000000001</v>
      </c>
      <c r="CH22" s="380">
        <v>4.138E-2</v>
      </c>
      <c r="CI22" s="380">
        <v>3.8309999999999997E-2</v>
      </c>
      <c r="CJ22" s="380">
        <v>0.54635999999999996</v>
      </c>
      <c r="CK22" s="380">
        <v>0.14596000000000001</v>
      </c>
      <c r="CL22" s="380">
        <v>0.47489999999999999</v>
      </c>
      <c r="CM22" s="380">
        <v>0.11545999999999999</v>
      </c>
      <c r="CN22" s="380">
        <v>0.26169999999999999</v>
      </c>
      <c r="CO22" s="380">
        <v>0.13075000000000001</v>
      </c>
      <c r="CP22" s="380">
        <v>9.6699999999999994E-2</v>
      </c>
      <c r="CQ22" s="380">
        <v>0.28194999999999998</v>
      </c>
      <c r="CR22" s="380">
        <v>8.8099999999999998E-2</v>
      </c>
      <c r="CS22" s="380">
        <v>0.16428000000000001</v>
      </c>
      <c r="CT22" s="380">
        <v>0.43393999999999999</v>
      </c>
      <c r="CU22" s="380">
        <v>0.17660000000000001</v>
      </c>
      <c r="CV22" s="380">
        <v>0.31040000000000001</v>
      </c>
      <c r="CW22" s="380">
        <v>0.2092</v>
      </c>
    </row>
    <row r="23" spans="1:101">
      <c r="A23" s="256">
        <v>401</v>
      </c>
      <c r="B23" s="259">
        <v>1</v>
      </c>
      <c r="C23" s="380">
        <v>0.63641876799999997</v>
      </c>
      <c r="D23" s="380">
        <v>0.26182184000000003</v>
      </c>
      <c r="E23" s="380">
        <v>1.0198976E-2</v>
      </c>
      <c r="F23" s="380">
        <v>0.41817619199999995</v>
      </c>
      <c r="G23" s="380">
        <v>0.13603852799999996</v>
      </c>
      <c r="H23" s="380">
        <v>8.5924463999999992E-2</v>
      </c>
      <c r="I23" s="380">
        <v>5.8246656000000001E-2</v>
      </c>
      <c r="J23" s="380">
        <v>5.8781408E-2</v>
      </c>
      <c r="K23" s="380">
        <v>4.2269984000000003E-2</v>
      </c>
      <c r="L23" s="380">
        <v>0.20067099199999999</v>
      </c>
      <c r="M23" s="380">
        <v>6.2662240000000008E-2</v>
      </c>
      <c r="N23" s="380">
        <v>0.14205063999999998</v>
      </c>
      <c r="O23" s="380">
        <v>4.3250160000000003E-2</v>
      </c>
      <c r="P23" s="380">
        <v>0.34159464</v>
      </c>
      <c r="Q23" s="380">
        <v>0.18217780799999997</v>
      </c>
      <c r="R23" s="380">
        <v>3.7808031999999998E-2</v>
      </c>
      <c r="S23" s="380">
        <v>4.1004319999999997E-2</v>
      </c>
      <c r="T23" s="380">
        <v>7.3372512000000001E-2</v>
      </c>
      <c r="U23" s="380">
        <v>0.12057940800000001</v>
      </c>
      <c r="V23" s="380">
        <v>3.2719247999999999E-2</v>
      </c>
      <c r="W23" s="380">
        <v>0.15125270400000002</v>
      </c>
      <c r="X23" s="380">
        <v>4.3719840000000003E-2</v>
      </c>
      <c r="Y23" s="380">
        <v>0.44498521600000007</v>
      </c>
      <c r="Z23" s="380">
        <v>0.25333180799999999</v>
      </c>
      <c r="AA23" s="380">
        <v>6.670740800000001E-2</v>
      </c>
      <c r="AB23" s="380">
        <v>0.16840707199999999</v>
      </c>
      <c r="AC23" s="380">
        <v>6.8758080000000013E-2</v>
      </c>
      <c r="AD23" s="380">
        <v>4.5046464000000001E-2</v>
      </c>
      <c r="AE23" s="380">
        <v>4.8272256000000006E-2</v>
      </c>
      <c r="AF23" s="380">
        <v>2.8042832E-2</v>
      </c>
      <c r="AG23" s="380">
        <v>5.2310592000000003E-2</v>
      </c>
      <c r="AH23" s="380">
        <v>4.2796047999999996E-2</v>
      </c>
      <c r="AI23" s="380">
        <v>0.19923571199999998</v>
      </c>
      <c r="AJ23" s="380">
        <v>4.3900303999999994E-2</v>
      </c>
      <c r="AK23" s="380">
        <v>5.2445503999999997E-2</v>
      </c>
      <c r="AL23" s="380">
        <v>7.950753599999999E-2</v>
      </c>
      <c r="AM23" s="380">
        <v>5.0004320000000005E-2</v>
      </c>
      <c r="AN23" s="380">
        <v>8.5680511999999986E-2</v>
      </c>
      <c r="AO23" s="380">
        <v>4.6058992E-2</v>
      </c>
      <c r="AP23" s="380">
        <v>7.5198591999999995E-2</v>
      </c>
      <c r="AQ23" s="380">
        <v>0.410784384</v>
      </c>
      <c r="AR23" s="380">
        <v>6.3600240000000002E-2</v>
      </c>
      <c r="AS23" s="380">
        <v>6.6514207999999991E-2</v>
      </c>
      <c r="AT23" s="380">
        <v>4.3975744000000004E-2</v>
      </c>
      <c r="AU23" s="380">
        <v>5.7620959999999999E-2</v>
      </c>
      <c r="AV23" s="380">
        <v>0.11304009599999999</v>
      </c>
      <c r="AW23" s="380">
        <v>0.14466643199999998</v>
      </c>
      <c r="AX23" s="380">
        <v>9.0981791999999992E-2</v>
      </c>
      <c r="AY23" s="380">
        <v>2.8627359999999998E-2</v>
      </c>
      <c r="AZ23" s="380">
        <v>9.4164367999999998E-2</v>
      </c>
      <c r="BA23" s="380">
        <v>0.119933024</v>
      </c>
      <c r="BB23" s="380">
        <v>5.7966911999999995E-2</v>
      </c>
      <c r="BC23" s="380">
        <v>7.8067695999999978E-2</v>
      </c>
      <c r="BD23" s="380">
        <v>0.47393105600000002</v>
      </c>
      <c r="BE23" s="380">
        <v>0.39847467199999997</v>
      </c>
      <c r="BF23" s="380">
        <v>0.23441403199999999</v>
      </c>
      <c r="BG23" s="380">
        <v>0.13533159999999997</v>
      </c>
      <c r="BH23" s="380">
        <v>0.12631851200000002</v>
      </c>
      <c r="BI23" s="380">
        <v>0.44429089599999999</v>
      </c>
      <c r="BJ23" s="380">
        <v>0.5622567839999999</v>
      </c>
      <c r="BK23" s="380">
        <v>0.37433308799999998</v>
      </c>
      <c r="BL23" s="380">
        <v>0.210728416</v>
      </c>
      <c r="BM23" s="380">
        <v>4.1036303999999996E-2</v>
      </c>
      <c r="BN23" s="380">
        <v>0.22519035200000001</v>
      </c>
      <c r="BO23" s="380">
        <v>3.2178335999999995E-2</v>
      </c>
      <c r="BP23" s="380">
        <v>0.12580816</v>
      </c>
      <c r="BQ23" s="380">
        <v>0.14840096000000003</v>
      </c>
      <c r="BR23" s="380">
        <v>0.28588420799999997</v>
      </c>
      <c r="BS23" s="380">
        <v>0.16388752000000001</v>
      </c>
      <c r="BT23" s="380">
        <v>0.44178196799999997</v>
      </c>
      <c r="BU23" s="380">
        <v>5.0917247999999998E-2</v>
      </c>
      <c r="BV23" s="380">
        <v>0.44362660799999998</v>
      </c>
      <c r="BW23" s="380">
        <v>0.24573371199999997</v>
      </c>
      <c r="BX23" s="380">
        <v>3.8044016E-2</v>
      </c>
      <c r="BY23" s="380">
        <v>5.1831023999999996E-2</v>
      </c>
      <c r="BZ23" s="380">
        <v>0.29133544000000011</v>
      </c>
      <c r="CA23" s="380">
        <v>0.11108409599999999</v>
      </c>
      <c r="CB23" s="380">
        <v>0.18479275200000003</v>
      </c>
      <c r="CC23" s="380">
        <v>0.60943368000000009</v>
      </c>
      <c r="CD23" s="380">
        <v>0.42860737599999998</v>
      </c>
      <c r="CE23" s="380">
        <v>0.30900395200000003</v>
      </c>
      <c r="CF23" s="380">
        <v>0.73737891200000016</v>
      </c>
      <c r="CG23" s="380">
        <v>0.59672724799999999</v>
      </c>
      <c r="CH23" s="380">
        <v>4.1831840000000002E-2</v>
      </c>
      <c r="CI23" s="380">
        <v>4.0756784000000004E-2</v>
      </c>
      <c r="CJ23" s="380">
        <v>0.54890623999999988</v>
      </c>
      <c r="CK23" s="380">
        <v>0.149056464</v>
      </c>
      <c r="CL23" s="380">
        <v>0.478832592</v>
      </c>
      <c r="CM23" s="380">
        <v>0.11839497599999999</v>
      </c>
      <c r="CN23" s="380">
        <v>0.26309323200000007</v>
      </c>
      <c r="CO23" s="380">
        <v>0.140501824</v>
      </c>
      <c r="CP23" s="380">
        <v>0.101346464</v>
      </c>
      <c r="CQ23" s="380">
        <v>0.28448086399999994</v>
      </c>
      <c r="CR23" s="380">
        <v>8.9765391999999986E-2</v>
      </c>
      <c r="CS23" s="380">
        <v>0.17045868800000002</v>
      </c>
      <c r="CT23" s="380">
        <v>0.43886465600000002</v>
      </c>
      <c r="CU23" s="380">
        <v>0.178824592</v>
      </c>
      <c r="CV23" s="380">
        <v>0.31160070400000006</v>
      </c>
      <c r="CW23" s="380">
        <v>0.21061972800000001</v>
      </c>
    </row>
    <row r="24" spans="1:101">
      <c r="A24" s="256">
        <v>402</v>
      </c>
      <c r="B24" s="259">
        <v>1</v>
      </c>
      <c r="C24" s="380">
        <v>0.63716784000000015</v>
      </c>
      <c r="D24" s="380">
        <v>0.26228537600000001</v>
      </c>
      <c r="E24" s="380">
        <v>8.738095999999999E-3</v>
      </c>
      <c r="F24" s="380">
        <v>0.41495985600000007</v>
      </c>
      <c r="G24" s="380">
        <v>0.13635132799999999</v>
      </c>
      <c r="H24" s="380">
        <v>9.0185695999999996E-2</v>
      </c>
      <c r="I24" s="380">
        <v>5.816966400000001E-2</v>
      </c>
      <c r="J24" s="380">
        <v>5.8718560000000003E-2</v>
      </c>
      <c r="K24" s="380">
        <v>4.2276736000000002E-2</v>
      </c>
      <c r="L24" s="380">
        <v>0.20187417600000002</v>
      </c>
      <c r="M24" s="380">
        <v>6.4978384000000014E-2</v>
      </c>
      <c r="N24" s="380">
        <v>0.13897780799999998</v>
      </c>
      <c r="O24" s="380">
        <v>4.3217568000000005E-2</v>
      </c>
      <c r="P24" s="380">
        <v>0.34187638400000003</v>
      </c>
      <c r="Q24" s="380">
        <v>0.18310652800000002</v>
      </c>
      <c r="R24" s="380">
        <v>3.7929247999999999E-2</v>
      </c>
      <c r="S24" s="380">
        <v>4.1832464E-2</v>
      </c>
      <c r="T24" s="380">
        <v>7.3767712000000013E-2</v>
      </c>
      <c r="U24" s="380">
        <v>0.12112366400000001</v>
      </c>
      <c r="V24" s="380">
        <v>3.3773999999999998E-2</v>
      </c>
      <c r="W24" s="380">
        <v>0.15476931200000002</v>
      </c>
      <c r="X24" s="380">
        <v>4.5882176000000004E-2</v>
      </c>
      <c r="Y24" s="380">
        <v>0.44719577600000004</v>
      </c>
      <c r="Z24" s="380">
        <v>0.25596584000000006</v>
      </c>
      <c r="AA24" s="380">
        <v>6.5341808000000001E-2</v>
      </c>
      <c r="AB24" s="380">
        <v>0.167839872</v>
      </c>
      <c r="AC24" s="380">
        <v>6.9230736000000001E-2</v>
      </c>
      <c r="AD24" s="380">
        <v>4.5410784000000003E-2</v>
      </c>
      <c r="AE24" s="380">
        <v>4.8434864000000001E-2</v>
      </c>
      <c r="AF24" s="380">
        <v>2.8246768000000002E-2</v>
      </c>
      <c r="AG24" s="380">
        <v>5.3241231999999999E-2</v>
      </c>
      <c r="AH24" s="380">
        <v>4.2646544000000008E-2</v>
      </c>
      <c r="AI24" s="380">
        <v>0.20062635200000001</v>
      </c>
      <c r="AJ24" s="380">
        <v>4.3914992E-2</v>
      </c>
      <c r="AK24" s="380">
        <v>5.2438303999999998E-2</v>
      </c>
      <c r="AL24" s="380">
        <v>8.3852768000000008E-2</v>
      </c>
      <c r="AM24" s="380">
        <v>5.0025568000000006E-2</v>
      </c>
      <c r="AN24" s="380">
        <v>8.4615279999999987E-2</v>
      </c>
      <c r="AO24" s="380">
        <v>4.6039487999999996E-2</v>
      </c>
      <c r="AP24" s="380">
        <v>7.5148175999999997E-2</v>
      </c>
      <c r="AQ24" s="380">
        <v>0.41220504000000008</v>
      </c>
      <c r="AR24" s="380">
        <v>6.3434784000000008E-2</v>
      </c>
      <c r="AS24" s="380">
        <v>6.5668032000000015E-2</v>
      </c>
      <c r="AT24" s="380">
        <v>4.4084944000000001E-2</v>
      </c>
      <c r="AU24" s="380">
        <v>5.7628863999999995E-2</v>
      </c>
      <c r="AV24" s="380">
        <v>0.11367464000000002</v>
      </c>
      <c r="AW24" s="380">
        <v>0.14476329600000001</v>
      </c>
      <c r="AX24" s="380">
        <v>9.1065231999999996E-2</v>
      </c>
      <c r="AY24" s="380">
        <v>3.0071728000000002E-2</v>
      </c>
      <c r="AZ24" s="380">
        <v>9.4932607999999988E-2</v>
      </c>
      <c r="BA24" s="380">
        <v>0.120977216</v>
      </c>
      <c r="BB24" s="380">
        <v>5.7890768000000009E-2</v>
      </c>
      <c r="BC24" s="380">
        <v>7.8310960000000013E-2</v>
      </c>
      <c r="BD24" s="380">
        <v>0.47687411200000007</v>
      </c>
      <c r="BE24" s="380">
        <v>0.40277075200000001</v>
      </c>
      <c r="BF24" s="380">
        <v>0.23861529599999998</v>
      </c>
      <c r="BG24" s="380">
        <v>0.136244016</v>
      </c>
      <c r="BH24" s="380">
        <v>0.12732147200000002</v>
      </c>
      <c r="BI24" s="380">
        <v>0.45840140800000007</v>
      </c>
      <c r="BJ24" s="380">
        <v>0.56705564799999997</v>
      </c>
      <c r="BK24" s="380">
        <v>0.37914558400000004</v>
      </c>
      <c r="BL24" s="380">
        <v>0.21312107199999999</v>
      </c>
      <c r="BM24" s="380">
        <v>4.2888464000000001E-2</v>
      </c>
      <c r="BN24" s="380">
        <v>0.22797609600000002</v>
      </c>
      <c r="BO24" s="380">
        <v>3.5215952000000002E-2</v>
      </c>
      <c r="BP24" s="380">
        <v>0.12711998400000002</v>
      </c>
      <c r="BQ24" s="380">
        <v>0.15042396799999999</v>
      </c>
      <c r="BR24" s="380">
        <v>0.28945591999999998</v>
      </c>
      <c r="BS24" s="380">
        <v>0.16563641600000004</v>
      </c>
      <c r="BT24" s="380">
        <v>0.44840483199999998</v>
      </c>
      <c r="BU24" s="380">
        <v>5.1671439999999999E-2</v>
      </c>
      <c r="BV24" s="380">
        <v>0.44722097599999999</v>
      </c>
      <c r="BW24" s="380">
        <v>0.252585744</v>
      </c>
      <c r="BX24" s="380">
        <v>3.8263760000000015E-2</v>
      </c>
      <c r="BY24" s="380">
        <v>5.3180464000000004E-2</v>
      </c>
      <c r="BZ24" s="380">
        <v>0.29529126400000005</v>
      </c>
      <c r="CA24" s="380">
        <v>0.116003328</v>
      </c>
      <c r="CB24" s="380">
        <v>0.18895824000000003</v>
      </c>
      <c r="CC24" s="380">
        <v>0.61306081600000006</v>
      </c>
      <c r="CD24" s="380">
        <v>0.43406864000000006</v>
      </c>
      <c r="CE24" s="380">
        <v>0.31312902400000003</v>
      </c>
      <c r="CF24" s="380">
        <v>0.73865076800000018</v>
      </c>
      <c r="CG24" s="380">
        <v>0.59820670400000009</v>
      </c>
      <c r="CH24" s="380">
        <v>4.2313120000000003E-2</v>
      </c>
      <c r="CI24" s="380">
        <v>4.2940160000000005E-2</v>
      </c>
      <c r="CJ24" s="380">
        <v>0.55178623999999998</v>
      </c>
      <c r="CK24" s="380">
        <v>0.152865696</v>
      </c>
      <c r="CL24" s="380">
        <v>0.484113248</v>
      </c>
      <c r="CM24" s="380">
        <v>0.12162758400000001</v>
      </c>
      <c r="CN24" s="380">
        <v>0.26509446399999997</v>
      </c>
      <c r="CO24" s="380">
        <v>0.14964592000000004</v>
      </c>
      <c r="CP24" s="380">
        <v>0.10599486399999999</v>
      </c>
      <c r="CQ24" s="380">
        <v>0.28700703999999999</v>
      </c>
      <c r="CR24" s="380">
        <v>9.1504400000000014E-2</v>
      </c>
      <c r="CS24" s="380">
        <v>0.17672476800000003</v>
      </c>
      <c r="CT24" s="380">
        <v>0.44375795200000001</v>
      </c>
      <c r="CU24" s="380">
        <v>0.18202982400000001</v>
      </c>
      <c r="CV24" s="380">
        <v>0.31333648000000003</v>
      </c>
      <c r="CW24" s="380">
        <v>0.21265985600000001</v>
      </c>
    </row>
    <row r="25" spans="1:101">
      <c r="A25" s="256">
        <v>403</v>
      </c>
      <c r="B25" s="259">
        <v>1</v>
      </c>
      <c r="C25" s="380">
        <v>0.63809491200000001</v>
      </c>
      <c r="D25" s="380">
        <v>0.26285507200000002</v>
      </c>
      <c r="E25" s="380">
        <v>7.353936000000001E-3</v>
      </c>
      <c r="F25" s="380">
        <v>0.41185272000000001</v>
      </c>
      <c r="G25" s="380">
        <v>0.13671988799999998</v>
      </c>
      <c r="H25" s="380">
        <v>9.4931088000000011E-2</v>
      </c>
      <c r="I25" s="380">
        <v>5.8074112000000011E-2</v>
      </c>
      <c r="J25" s="380">
        <v>5.8667952000000002E-2</v>
      </c>
      <c r="K25" s="380">
        <v>4.2276288000000009E-2</v>
      </c>
      <c r="L25" s="380">
        <v>0.20332568000000001</v>
      </c>
      <c r="M25" s="380">
        <v>6.7559967999999998E-2</v>
      </c>
      <c r="N25" s="380">
        <v>0.13591137600000003</v>
      </c>
      <c r="O25" s="380">
        <v>4.3177776000000001E-2</v>
      </c>
      <c r="P25" s="380">
        <v>0.342226368</v>
      </c>
      <c r="Q25" s="380">
        <v>0.18411852800000003</v>
      </c>
      <c r="R25" s="380">
        <v>3.8041824000000002E-2</v>
      </c>
      <c r="S25" s="380">
        <v>4.2736928000000007E-2</v>
      </c>
      <c r="T25" s="380">
        <v>7.4260832000000013E-2</v>
      </c>
      <c r="U25" s="380">
        <v>0.12178456</v>
      </c>
      <c r="V25" s="380">
        <v>3.4998271999999997E-2</v>
      </c>
      <c r="W25" s="380">
        <v>0.15882544000000001</v>
      </c>
      <c r="X25" s="380">
        <v>4.8046112000000002E-2</v>
      </c>
      <c r="Y25" s="380">
        <v>0.44937417600000001</v>
      </c>
      <c r="Z25" s="380">
        <v>0.25918667200000001</v>
      </c>
      <c r="AA25" s="380">
        <v>6.4110688000000013E-2</v>
      </c>
      <c r="AB25" s="380">
        <v>0.16713779200000001</v>
      </c>
      <c r="AC25" s="380">
        <v>6.9860831999999998E-2</v>
      </c>
      <c r="AD25" s="380">
        <v>4.5766944000000004E-2</v>
      </c>
      <c r="AE25" s="380">
        <v>4.8528272000000004E-2</v>
      </c>
      <c r="AF25" s="380">
        <v>2.8575104E-2</v>
      </c>
      <c r="AG25" s="380">
        <v>5.4208831999999998E-2</v>
      </c>
      <c r="AH25" s="380">
        <v>4.2462480000000004E-2</v>
      </c>
      <c r="AI25" s="380">
        <v>0.202020272</v>
      </c>
      <c r="AJ25" s="380">
        <v>4.3932800000000008E-2</v>
      </c>
      <c r="AK25" s="380">
        <v>5.2427424E-2</v>
      </c>
      <c r="AL25" s="380">
        <v>8.8215600000000019E-2</v>
      </c>
      <c r="AM25" s="380">
        <v>5.0055296000000006E-2</v>
      </c>
      <c r="AN25" s="380">
        <v>8.3688607999999998E-2</v>
      </c>
      <c r="AO25" s="380">
        <v>4.6009823999999998E-2</v>
      </c>
      <c r="AP25" s="380">
        <v>7.5081840000000011E-2</v>
      </c>
      <c r="AQ25" s="380">
        <v>0.41395329600000003</v>
      </c>
      <c r="AR25" s="380">
        <v>6.3254928000000002E-2</v>
      </c>
      <c r="AS25" s="380">
        <v>6.4618976000000009E-2</v>
      </c>
      <c r="AT25" s="380">
        <v>4.4219183999999995E-2</v>
      </c>
      <c r="AU25" s="380">
        <v>5.7637727999999992E-2</v>
      </c>
      <c r="AV25" s="380">
        <v>0.11445518400000002</v>
      </c>
      <c r="AW25" s="380">
        <v>0.14488271999999999</v>
      </c>
      <c r="AX25" s="380">
        <v>9.1146911999999997E-2</v>
      </c>
      <c r="AY25" s="380">
        <v>3.1518496E-2</v>
      </c>
      <c r="AZ25" s="380">
        <v>9.5700528000000007E-2</v>
      </c>
      <c r="BA25" s="380">
        <v>0.12202620800000001</v>
      </c>
      <c r="BB25" s="380">
        <v>5.7802064E-2</v>
      </c>
      <c r="BC25" s="380">
        <v>7.8614223999999996E-2</v>
      </c>
      <c r="BD25" s="380">
        <v>0.48054108799999995</v>
      </c>
      <c r="BE25" s="380">
        <v>0.40704675200000001</v>
      </c>
      <c r="BF25" s="380">
        <v>0.24378536000000001</v>
      </c>
      <c r="BG25" s="380">
        <v>0.13737019199999997</v>
      </c>
      <c r="BH25" s="380">
        <v>0.12832163200000002</v>
      </c>
      <c r="BI25" s="380">
        <v>0.4757672</v>
      </c>
      <c r="BJ25" s="380">
        <v>0.57174835199999996</v>
      </c>
      <c r="BK25" s="380">
        <v>0.38410328000000005</v>
      </c>
      <c r="BL25" s="380">
        <v>0.21560156799999999</v>
      </c>
      <c r="BM25" s="380">
        <v>4.4958064000000006E-2</v>
      </c>
      <c r="BN25" s="380">
        <v>0.23141128000000002</v>
      </c>
      <c r="BO25" s="380">
        <v>3.8578448000000001E-2</v>
      </c>
      <c r="BP25" s="380">
        <v>0.12874084799999999</v>
      </c>
      <c r="BQ25" s="380">
        <v>0.15292265599999999</v>
      </c>
      <c r="BR25" s="380">
        <v>0.29311203200000002</v>
      </c>
      <c r="BS25" s="380">
        <v>0.167424032</v>
      </c>
      <c r="BT25" s="380">
        <v>0.45514745600000006</v>
      </c>
      <c r="BU25" s="380">
        <v>5.2622832000000001E-2</v>
      </c>
      <c r="BV25" s="380">
        <v>0.45092142400000002</v>
      </c>
      <c r="BW25" s="380">
        <v>0.26003153600000001</v>
      </c>
      <c r="BX25" s="380">
        <v>3.8486944000000002E-2</v>
      </c>
      <c r="BY25" s="380">
        <v>5.4861743999999997E-2</v>
      </c>
      <c r="BZ25" s="380">
        <v>0.30019532800000004</v>
      </c>
      <c r="CA25" s="380">
        <v>0.12077752</v>
      </c>
      <c r="CB25" s="380">
        <v>0.19343092800000003</v>
      </c>
      <c r="CC25" s="380">
        <v>0.61711715199999995</v>
      </c>
      <c r="CD25" s="380">
        <v>0.43950838400000003</v>
      </c>
      <c r="CE25" s="380">
        <v>0.31686721600000006</v>
      </c>
      <c r="CF25" s="380">
        <v>0.74023070400000024</v>
      </c>
      <c r="CG25" s="380">
        <v>0.60002440000000012</v>
      </c>
      <c r="CH25" s="380">
        <v>4.2811840000000004E-2</v>
      </c>
      <c r="CI25" s="380">
        <v>4.4980415999999995E-2</v>
      </c>
      <c r="CJ25" s="380">
        <v>0.55484407999999996</v>
      </c>
      <c r="CK25" s="380">
        <v>0.15706964800000001</v>
      </c>
      <c r="CL25" s="380">
        <v>0.49011590399999994</v>
      </c>
      <c r="CM25" s="380">
        <v>0.12505835199999998</v>
      </c>
      <c r="CN25" s="380">
        <v>0.26753673600000005</v>
      </c>
      <c r="CO25" s="380">
        <v>0.15845961600000003</v>
      </c>
      <c r="CP25" s="380">
        <v>0.110690864</v>
      </c>
      <c r="CQ25" s="380">
        <v>0.28953225599999993</v>
      </c>
      <c r="CR25" s="380">
        <v>9.3298608000000005E-2</v>
      </c>
      <c r="CS25" s="380">
        <v>0.18314044800000004</v>
      </c>
      <c r="CT25" s="380">
        <v>0.44864860800000006</v>
      </c>
      <c r="CU25" s="380">
        <v>0.18596969600000002</v>
      </c>
      <c r="CV25" s="380">
        <v>0.31548833600000004</v>
      </c>
      <c r="CW25" s="380">
        <v>0.21515134399999999</v>
      </c>
    </row>
    <row r="26" spans="1:101">
      <c r="A26" s="256">
        <v>404</v>
      </c>
      <c r="B26" s="259">
        <v>1</v>
      </c>
      <c r="C26" s="380">
        <v>0.63911014399999999</v>
      </c>
      <c r="D26" s="380">
        <v>0.26347084799999998</v>
      </c>
      <c r="E26" s="380">
        <v>6.1252160000000002E-3</v>
      </c>
      <c r="F26" s="380">
        <v>0.40875086399999999</v>
      </c>
      <c r="G26" s="380">
        <v>0.13712996800000002</v>
      </c>
      <c r="H26" s="380">
        <v>9.9597839999999993E-2</v>
      </c>
      <c r="I26" s="380">
        <v>5.7968800000000008E-2</v>
      </c>
      <c r="J26" s="380">
        <v>5.8623263999999994E-2</v>
      </c>
      <c r="K26" s="380">
        <v>4.227856E-2</v>
      </c>
      <c r="L26" s="380">
        <v>0.204838944</v>
      </c>
      <c r="M26" s="380">
        <v>7.0081071999999994E-2</v>
      </c>
      <c r="N26" s="380">
        <v>0.132853264</v>
      </c>
      <c r="O26" s="380">
        <v>4.3139904E-2</v>
      </c>
      <c r="P26" s="380">
        <v>0.34261187199999998</v>
      </c>
      <c r="Q26" s="380">
        <v>0.18508652800000003</v>
      </c>
      <c r="R26" s="380">
        <v>3.8159199999999997E-2</v>
      </c>
      <c r="S26" s="380">
        <v>4.3623231999999991E-2</v>
      </c>
      <c r="T26" s="380">
        <v>7.4808351999999995E-2</v>
      </c>
      <c r="U26" s="380">
        <v>0.122482336</v>
      </c>
      <c r="V26" s="380">
        <v>3.6168784000000002E-2</v>
      </c>
      <c r="W26" s="380">
        <v>0.16265900799999999</v>
      </c>
      <c r="X26" s="380">
        <v>5.0196287999999999E-2</v>
      </c>
      <c r="Y26" s="380">
        <v>0.45152169600000003</v>
      </c>
      <c r="Z26" s="380">
        <v>0.26263366400000004</v>
      </c>
      <c r="AA26" s="380">
        <v>6.3112768E-2</v>
      </c>
      <c r="AB26" s="380">
        <v>0.166368512</v>
      </c>
      <c r="AC26" s="380">
        <v>7.0719327999999998E-2</v>
      </c>
      <c r="AD26" s="380">
        <v>4.6128704E-2</v>
      </c>
      <c r="AE26" s="380">
        <v>4.8651759999999995E-2</v>
      </c>
      <c r="AF26" s="380">
        <v>2.8982000000000004E-2</v>
      </c>
      <c r="AG26" s="380">
        <v>5.5209391999999996E-2</v>
      </c>
      <c r="AH26" s="380">
        <v>4.2262496000000004E-2</v>
      </c>
      <c r="AI26" s="380">
        <v>0.20338603199999999</v>
      </c>
      <c r="AJ26" s="380">
        <v>4.3951648000000003E-2</v>
      </c>
      <c r="AK26" s="380">
        <v>5.2411663999999997E-2</v>
      </c>
      <c r="AL26" s="380">
        <v>9.2806272000000009E-2</v>
      </c>
      <c r="AM26" s="380">
        <v>5.0079663999999996E-2</v>
      </c>
      <c r="AN26" s="380">
        <v>8.2896415999999987E-2</v>
      </c>
      <c r="AO26" s="380">
        <v>4.5983679999999992E-2</v>
      </c>
      <c r="AP26" s="380">
        <v>7.5021104000000005E-2</v>
      </c>
      <c r="AQ26" s="380">
        <v>0.41584483200000005</v>
      </c>
      <c r="AR26" s="380">
        <v>6.3079232000000013E-2</v>
      </c>
      <c r="AS26" s="380">
        <v>6.3466240000000007E-2</v>
      </c>
      <c r="AT26" s="380">
        <v>4.4364224000000001E-2</v>
      </c>
      <c r="AU26" s="380">
        <v>5.7667391999999998E-2</v>
      </c>
      <c r="AV26" s="380">
        <v>0.11529964800000002</v>
      </c>
      <c r="AW26" s="380">
        <v>0.145011264</v>
      </c>
      <c r="AX26" s="380">
        <v>9.1235472000000012E-2</v>
      </c>
      <c r="AY26" s="380">
        <v>3.2946784000000007E-2</v>
      </c>
      <c r="AZ26" s="380">
        <v>9.6477647999999999E-2</v>
      </c>
      <c r="BA26" s="380">
        <v>0.12308592000000002</v>
      </c>
      <c r="BB26" s="380">
        <v>5.7718080000000005E-2</v>
      </c>
      <c r="BC26" s="380">
        <v>7.8950208000000008E-2</v>
      </c>
      <c r="BD26" s="380">
        <v>0.48460294399999992</v>
      </c>
      <c r="BE26" s="380">
        <v>0.41130035200000004</v>
      </c>
      <c r="BF26" s="380">
        <v>0.249384304</v>
      </c>
      <c r="BG26" s="380">
        <v>0.13859564799999999</v>
      </c>
      <c r="BH26" s="380">
        <v>0.129323312</v>
      </c>
      <c r="BI26" s="380">
        <v>0.49458355199999993</v>
      </c>
      <c r="BJ26" s="380">
        <v>0.57633881600000003</v>
      </c>
      <c r="BK26" s="380">
        <v>0.38903529600000003</v>
      </c>
      <c r="BL26" s="380">
        <v>0.21806102399999996</v>
      </c>
      <c r="BM26" s="380">
        <v>4.6984864000000001E-2</v>
      </c>
      <c r="BN26" s="380">
        <v>0.23514510400000002</v>
      </c>
      <c r="BO26" s="380">
        <v>4.2216864E-2</v>
      </c>
      <c r="BP26" s="380">
        <v>0.13050883200000002</v>
      </c>
      <c r="BQ26" s="380">
        <v>0.15564678400000001</v>
      </c>
      <c r="BR26" s="380">
        <v>0.29676550400000001</v>
      </c>
      <c r="BS26" s="380">
        <v>0.169213168</v>
      </c>
      <c r="BT26" s="380">
        <v>0.46186136</v>
      </c>
      <c r="BU26" s="380">
        <v>5.3698783999999999E-2</v>
      </c>
      <c r="BV26" s="380">
        <v>0.45459379200000005</v>
      </c>
      <c r="BW26" s="380">
        <v>0.26724436800000007</v>
      </c>
      <c r="BX26" s="380">
        <v>3.8709808000000005E-2</v>
      </c>
      <c r="BY26" s="380">
        <v>5.6723423999999995E-2</v>
      </c>
      <c r="BZ26" s="380">
        <v>0.30557811200000001</v>
      </c>
      <c r="CA26" s="380">
        <v>0.125563392</v>
      </c>
      <c r="CB26" s="380">
        <v>0.197775856</v>
      </c>
      <c r="CC26" s="380">
        <v>0.620971728</v>
      </c>
      <c r="CD26" s="380">
        <v>0.44490756799999998</v>
      </c>
      <c r="CE26" s="380">
        <v>0.32032348800000005</v>
      </c>
      <c r="CF26" s="380">
        <v>0.74197152000000011</v>
      </c>
      <c r="CG26" s="380">
        <v>0.60198777600000009</v>
      </c>
      <c r="CH26" s="380">
        <v>4.3308319999999997E-2</v>
      </c>
      <c r="CI26" s="380">
        <v>4.7088671999999991E-2</v>
      </c>
      <c r="CJ26" s="380">
        <v>0.55782368000000004</v>
      </c>
      <c r="CK26" s="380">
        <v>0.1611464</v>
      </c>
      <c r="CL26" s="380">
        <v>0.49581232000000003</v>
      </c>
      <c r="CM26" s="380">
        <v>0.12852304000000001</v>
      </c>
      <c r="CN26" s="380">
        <v>0.270141568</v>
      </c>
      <c r="CO26" s="380">
        <v>0.16744299199999998</v>
      </c>
      <c r="CP26" s="380">
        <v>0.11550550400000001</v>
      </c>
      <c r="CQ26" s="380">
        <v>0.29206171199999997</v>
      </c>
      <c r="CR26" s="380">
        <v>9.5117456000000017E-2</v>
      </c>
      <c r="CS26" s="380">
        <v>0.18980580800000002</v>
      </c>
      <c r="CT26" s="380">
        <v>0.45358390399999998</v>
      </c>
      <c r="CU26" s="380">
        <v>0.190228128</v>
      </c>
      <c r="CV26" s="380">
        <v>0.317850992</v>
      </c>
      <c r="CW26" s="380">
        <v>0.21781187199999999</v>
      </c>
    </row>
    <row r="27" spans="1:101">
      <c r="A27" s="256">
        <v>405</v>
      </c>
      <c r="B27" s="259">
        <v>1</v>
      </c>
      <c r="C27" s="380">
        <v>0.64015</v>
      </c>
      <c r="D27" s="380">
        <v>0.26408999999999999</v>
      </c>
      <c r="E27" s="380">
        <v>5.11E-3</v>
      </c>
      <c r="F27" s="380">
        <v>0.40559000000000001</v>
      </c>
      <c r="G27" s="380">
        <v>0.13757</v>
      </c>
      <c r="H27" s="380">
        <v>0.10382</v>
      </c>
      <c r="I27" s="380">
        <v>5.7860000000000002E-2</v>
      </c>
      <c r="J27" s="380">
        <v>5.858E-2</v>
      </c>
      <c r="K27" s="380">
        <v>4.2290000000000001E-2</v>
      </c>
      <c r="L27" s="380">
        <v>0.20627999999999999</v>
      </c>
      <c r="M27" s="380">
        <v>7.2330000000000005E-2</v>
      </c>
      <c r="N27" s="380">
        <v>0.12981000000000001</v>
      </c>
      <c r="O27" s="380">
        <v>4.3110000000000002E-2</v>
      </c>
      <c r="P27" s="380">
        <v>0.34300999999999998</v>
      </c>
      <c r="Q27" s="380">
        <v>0.18593000000000001</v>
      </c>
      <c r="R27" s="380">
        <v>3.8289999999999998E-2</v>
      </c>
      <c r="S27" s="380">
        <v>4.4429999999999997E-2</v>
      </c>
      <c r="T27" s="380">
        <v>7.5380000000000003E-2</v>
      </c>
      <c r="U27" s="380">
        <v>0.12316000000000001</v>
      </c>
      <c r="V27" s="380">
        <v>3.7139999999999999E-2</v>
      </c>
      <c r="W27" s="380">
        <v>0.16578000000000001</v>
      </c>
      <c r="X27" s="380">
        <v>5.2319999999999998E-2</v>
      </c>
      <c r="Y27" s="380">
        <v>0.45363999999999999</v>
      </c>
      <c r="Z27" s="380">
        <v>0.26605000000000001</v>
      </c>
      <c r="AA27" s="380">
        <v>6.2399999999999997E-2</v>
      </c>
      <c r="AB27" s="380">
        <v>0.16558</v>
      </c>
      <c r="AC27" s="380">
        <v>7.1849999999999997E-2</v>
      </c>
      <c r="AD27" s="380">
        <v>4.65E-2</v>
      </c>
      <c r="AE27" s="380">
        <v>4.8869999999999997E-2</v>
      </c>
      <c r="AF27" s="380">
        <v>2.9430000000000001E-2</v>
      </c>
      <c r="AG27" s="380">
        <v>5.6239999999999998E-2</v>
      </c>
      <c r="AH27" s="380">
        <v>4.206E-2</v>
      </c>
      <c r="AI27" s="380">
        <v>0.20469999999999999</v>
      </c>
      <c r="AJ27" s="380">
        <v>4.3970000000000002E-2</v>
      </c>
      <c r="AK27" s="380">
        <v>5.2389999999999999E-2</v>
      </c>
      <c r="AL27" s="380">
        <v>9.776E-2</v>
      </c>
      <c r="AM27" s="380">
        <v>5.0090000000000003E-2</v>
      </c>
      <c r="AN27" s="380">
        <v>8.2239999999999994E-2</v>
      </c>
      <c r="AO27" s="380">
        <v>4.5969999999999997E-2</v>
      </c>
      <c r="AP27" s="380">
        <v>7.4980000000000005E-2</v>
      </c>
      <c r="AQ27" s="380">
        <v>0.41775000000000001</v>
      </c>
      <c r="AR27" s="380">
        <v>6.2920000000000004E-2</v>
      </c>
      <c r="AS27" s="380">
        <v>6.2280000000000002E-2</v>
      </c>
      <c r="AT27" s="380">
        <v>4.4510000000000001E-2</v>
      </c>
      <c r="AU27" s="380">
        <v>5.7729999999999997E-2</v>
      </c>
      <c r="AV27" s="380">
        <v>0.11615</v>
      </c>
      <c r="AW27" s="380">
        <v>0.14513999999999999</v>
      </c>
      <c r="AX27" s="380">
        <v>9.1340000000000005E-2</v>
      </c>
      <c r="AY27" s="380">
        <v>3.4340000000000002E-2</v>
      </c>
      <c r="AZ27" s="380">
        <v>9.7269999999999995E-2</v>
      </c>
      <c r="BA27" s="380">
        <v>0.12416000000000001</v>
      </c>
      <c r="BB27" s="380">
        <v>5.765E-2</v>
      </c>
      <c r="BC27" s="380">
        <v>7.9299999999999995E-2</v>
      </c>
      <c r="BD27" s="380">
        <v>0.48882999999999999</v>
      </c>
      <c r="BE27" s="380">
        <v>0.41553000000000001</v>
      </c>
      <c r="BF27" s="380">
        <v>0.25502999999999998</v>
      </c>
      <c r="BG27" s="380">
        <v>0.13983999999999999</v>
      </c>
      <c r="BH27" s="380">
        <v>0.13033</v>
      </c>
      <c r="BI27" s="380">
        <v>0.51356999999999997</v>
      </c>
      <c r="BJ27" s="380">
        <v>0.58082999999999996</v>
      </c>
      <c r="BK27" s="380">
        <v>0.39383000000000001</v>
      </c>
      <c r="BL27" s="380">
        <v>0.22042999999999999</v>
      </c>
      <c r="BM27" s="380">
        <v>4.8800000000000003E-2</v>
      </c>
      <c r="BN27" s="380">
        <v>0.23893</v>
      </c>
      <c r="BO27" s="380">
        <v>4.6089999999999999E-2</v>
      </c>
      <c r="BP27" s="380">
        <v>0.13231000000000001</v>
      </c>
      <c r="BQ27" s="380">
        <v>0.15842000000000001</v>
      </c>
      <c r="BR27" s="380">
        <v>0.30036000000000002</v>
      </c>
      <c r="BS27" s="380">
        <v>0.17097999999999999</v>
      </c>
      <c r="BT27" s="380">
        <v>0.46844999999999998</v>
      </c>
      <c r="BU27" s="380">
        <v>5.4850000000000003E-2</v>
      </c>
      <c r="BV27" s="380">
        <v>0.45815</v>
      </c>
      <c r="BW27" s="380">
        <v>0.2737</v>
      </c>
      <c r="BX27" s="380">
        <v>3.8929999999999999E-2</v>
      </c>
      <c r="BY27" s="380">
        <v>5.8659999999999997E-2</v>
      </c>
      <c r="BZ27" s="380">
        <v>0.31111</v>
      </c>
      <c r="CA27" s="380">
        <v>0.13045999999999999</v>
      </c>
      <c r="CB27" s="380">
        <v>0.20172000000000001</v>
      </c>
      <c r="CC27" s="380">
        <v>0.62422</v>
      </c>
      <c r="CD27" s="380">
        <v>0.45024999999999998</v>
      </c>
      <c r="CE27" s="380">
        <v>0.32357000000000002</v>
      </c>
      <c r="CF27" s="380">
        <v>0.74377000000000004</v>
      </c>
      <c r="CG27" s="380">
        <v>0.60396000000000005</v>
      </c>
      <c r="CH27" s="380">
        <v>4.3790000000000003E-2</v>
      </c>
      <c r="CI27" s="380">
        <v>4.9399999999999999E-2</v>
      </c>
      <c r="CJ27" s="380">
        <v>0.56055999999999995</v>
      </c>
      <c r="CK27" s="380">
        <v>0.16475999999999999</v>
      </c>
      <c r="CL27" s="380">
        <v>0.50053999999999998</v>
      </c>
      <c r="CM27" s="380">
        <v>0.13191</v>
      </c>
      <c r="CN27" s="380">
        <v>0.27271000000000001</v>
      </c>
      <c r="CO27" s="380">
        <v>0.17691000000000001</v>
      </c>
      <c r="CP27" s="380">
        <v>0.12048</v>
      </c>
      <c r="CQ27" s="380">
        <v>0.29459999999999997</v>
      </c>
      <c r="CR27" s="380">
        <v>9.6939999999999998E-2</v>
      </c>
      <c r="CS27" s="380">
        <v>0.19678000000000001</v>
      </c>
      <c r="CT27" s="380">
        <v>0.45859</v>
      </c>
      <c r="CU27" s="380">
        <v>0.19450999999999999</v>
      </c>
      <c r="CV27" s="380">
        <v>0.32028000000000001</v>
      </c>
      <c r="CW27" s="380">
        <v>0.22044</v>
      </c>
    </row>
    <row r="28" spans="1:101">
      <c r="A28" s="256">
        <v>406</v>
      </c>
      <c r="B28" s="259">
        <v>1</v>
      </c>
      <c r="C28" s="380">
        <v>0.641219392</v>
      </c>
      <c r="D28" s="380">
        <v>0.26471523199999997</v>
      </c>
      <c r="E28" s="380">
        <v>4.3301759999999998E-3</v>
      </c>
      <c r="F28" s="380">
        <v>0.40237878400000004</v>
      </c>
      <c r="G28" s="380">
        <v>0.138036352</v>
      </c>
      <c r="H28" s="380">
        <v>0.10764862399999998</v>
      </c>
      <c r="I28" s="380">
        <v>5.7747392000000002E-2</v>
      </c>
      <c r="J28" s="380">
        <v>5.8539119999999993E-2</v>
      </c>
      <c r="K28" s="380">
        <v>4.2309743999999996E-2</v>
      </c>
      <c r="L28" s="380">
        <v>0.20765550399999996</v>
      </c>
      <c r="M28" s="380">
        <v>7.4336656000000001E-2</v>
      </c>
      <c r="N28" s="380">
        <v>0.12677907199999999</v>
      </c>
      <c r="O28" s="380">
        <v>4.3087503999999992E-2</v>
      </c>
      <c r="P28" s="380">
        <v>0.34342332800000003</v>
      </c>
      <c r="Q28" s="380">
        <v>0.18666478399999997</v>
      </c>
      <c r="R28" s="380">
        <v>3.8432815999999988E-2</v>
      </c>
      <c r="S28" s="380">
        <v>4.5165967999999994E-2</v>
      </c>
      <c r="T28" s="380">
        <v>7.5979872000000004E-2</v>
      </c>
      <c r="U28" s="380">
        <v>0.12382111999999999</v>
      </c>
      <c r="V28" s="380">
        <v>3.7931472000000001E-2</v>
      </c>
      <c r="W28" s="380">
        <v>0.16826812800000002</v>
      </c>
      <c r="X28" s="380">
        <v>5.4412912000000001E-2</v>
      </c>
      <c r="Y28" s="380">
        <v>0.45573196799999999</v>
      </c>
      <c r="Z28" s="380">
        <v>0.26945315200000008</v>
      </c>
      <c r="AA28" s="380">
        <v>6.1959936000000014E-2</v>
      </c>
      <c r="AB28" s="380">
        <v>0.164769312</v>
      </c>
      <c r="AC28" s="380">
        <v>7.3262207999999995E-2</v>
      </c>
      <c r="AD28" s="380">
        <v>4.6872367999999998E-2</v>
      </c>
      <c r="AE28" s="380">
        <v>4.9174223999999996E-2</v>
      </c>
      <c r="AF28" s="380">
        <v>2.9922496E-2</v>
      </c>
      <c r="AG28" s="380">
        <v>5.7300879999999992E-2</v>
      </c>
      <c r="AH28" s="380">
        <v>4.1854719999999998E-2</v>
      </c>
      <c r="AI28" s="380">
        <v>0.20596183999999998</v>
      </c>
      <c r="AJ28" s="380">
        <v>4.3988016000000005E-2</v>
      </c>
      <c r="AK28" s="380">
        <v>5.2362112000000002E-2</v>
      </c>
      <c r="AL28" s="380">
        <v>0.10304694399999999</v>
      </c>
      <c r="AM28" s="380">
        <v>5.0088191999999997E-2</v>
      </c>
      <c r="AN28" s="380">
        <v>8.1725567999999985E-2</v>
      </c>
      <c r="AO28" s="380">
        <v>4.5967584000000006E-2</v>
      </c>
      <c r="AP28" s="380">
        <v>7.4956655999999997E-2</v>
      </c>
      <c r="AQ28" s="380">
        <v>0.41968329599999998</v>
      </c>
      <c r="AR28" s="380">
        <v>6.2776000000000012E-2</v>
      </c>
      <c r="AS28" s="380">
        <v>6.1054976000000004E-2</v>
      </c>
      <c r="AT28" s="380">
        <v>4.4657344000000009E-2</v>
      </c>
      <c r="AU28" s="380">
        <v>5.7827215999999987E-2</v>
      </c>
      <c r="AV28" s="380">
        <v>0.117011424</v>
      </c>
      <c r="AW28" s="380">
        <v>0.14527232000000001</v>
      </c>
      <c r="AX28" s="380">
        <v>9.1470735999999997E-2</v>
      </c>
      <c r="AY28" s="380">
        <v>3.5694336E-2</v>
      </c>
      <c r="AZ28" s="380">
        <v>9.807639999999998E-2</v>
      </c>
      <c r="BA28" s="380">
        <v>0.12524755200000001</v>
      </c>
      <c r="BB28" s="380">
        <v>5.7596143999999995E-2</v>
      </c>
      <c r="BC28" s="380">
        <v>7.9666463999999992E-2</v>
      </c>
      <c r="BD28" s="380">
        <v>0.49324956799999997</v>
      </c>
      <c r="BE28" s="380">
        <v>0.41973664000000005</v>
      </c>
      <c r="BF28" s="380">
        <v>0.26075443199999992</v>
      </c>
      <c r="BG28" s="380">
        <v>0.141112352</v>
      </c>
      <c r="BH28" s="380">
        <v>0.13134262400000002</v>
      </c>
      <c r="BI28" s="380">
        <v>0.5328201600000001</v>
      </c>
      <c r="BJ28" s="380">
        <v>0.58522216000000005</v>
      </c>
      <c r="BK28" s="380">
        <v>0.39850163199999999</v>
      </c>
      <c r="BL28" s="380">
        <v>0.22272091199999997</v>
      </c>
      <c r="BM28" s="380">
        <v>5.0427823999999996E-2</v>
      </c>
      <c r="BN28" s="380">
        <v>0.242788752</v>
      </c>
      <c r="BO28" s="380">
        <v>5.0188912000000002E-2</v>
      </c>
      <c r="BP28" s="380">
        <v>0.13415596800000001</v>
      </c>
      <c r="BQ28" s="380">
        <v>0.16125913600000003</v>
      </c>
      <c r="BR28" s="380">
        <v>0.30390376000000008</v>
      </c>
      <c r="BS28" s="380">
        <v>0.172728672</v>
      </c>
      <c r="BT28" s="380">
        <v>0.47492606399999998</v>
      </c>
      <c r="BU28" s="380">
        <v>5.6086751999999997E-2</v>
      </c>
      <c r="BV28" s="380">
        <v>0.46160057599999998</v>
      </c>
      <c r="BW28" s="380">
        <v>0.27949886400000001</v>
      </c>
      <c r="BX28" s="380">
        <v>3.9148032000000006E-2</v>
      </c>
      <c r="BY28" s="380">
        <v>6.0684703999999999E-2</v>
      </c>
      <c r="BZ28" s="380">
        <v>0.316825568</v>
      </c>
      <c r="CA28" s="380">
        <v>0.13544153599999997</v>
      </c>
      <c r="CB28" s="380">
        <v>0.205321696</v>
      </c>
      <c r="CC28" s="380">
        <v>0.62693052799999993</v>
      </c>
      <c r="CD28" s="380">
        <v>0.45552793599999997</v>
      </c>
      <c r="CE28" s="380">
        <v>0.32661099200000004</v>
      </c>
      <c r="CF28" s="380">
        <v>0.74563702399999998</v>
      </c>
      <c r="CG28" s="380">
        <v>0.60595056000000014</v>
      </c>
      <c r="CH28" s="380">
        <v>4.4259168000000008E-2</v>
      </c>
      <c r="CI28" s="380">
        <v>5.187808E-2</v>
      </c>
      <c r="CJ28" s="380">
        <v>0.5630792320000001</v>
      </c>
      <c r="CK28" s="380">
        <v>0.16796432000000003</v>
      </c>
      <c r="CL28" s="380">
        <v>0.504404352</v>
      </c>
      <c r="CM28" s="380">
        <v>0.13522500799999998</v>
      </c>
      <c r="CN28" s="380">
        <v>0.27525321600000002</v>
      </c>
      <c r="CO28" s="380">
        <v>0.18676948800000004</v>
      </c>
      <c r="CP28" s="380">
        <v>0.12560342399999999</v>
      </c>
      <c r="CQ28" s="380">
        <v>0.29714996799999999</v>
      </c>
      <c r="CR28" s="380">
        <v>9.8767119999999986E-2</v>
      </c>
      <c r="CS28" s="380">
        <v>0.20404334400000002</v>
      </c>
      <c r="CT28" s="380">
        <v>0.46365344000000003</v>
      </c>
      <c r="CU28" s="380">
        <v>0.19883801600000003</v>
      </c>
      <c r="CV28" s="380">
        <v>0.32278907200000001</v>
      </c>
      <c r="CW28" s="380">
        <v>0.22304790400000002</v>
      </c>
    </row>
    <row r="29" spans="1:101">
      <c r="A29" s="256">
        <v>407</v>
      </c>
      <c r="B29" s="259">
        <v>1</v>
      </c>
      <c r="C29" s="380">
        <v>0.64231507200000004</v>
      </c>
      <c r="D29" s="380">
        <v>0.26534435200000001</v>
      </c>
      <c r="E29" s="380">
        <v>3.8108159999999999E-3</v>
      </c>
      <c r="F29" s="380">
        <v>0.3991084800000001</v>
      </c>
      <c r="G29" s="380">
        <v>0.13852324800000002</v>
      </c>
      <c r="H29" s="380">
        <v>0.111051328</v>
      </c>
      <c r="I29" s="380">
        <v>5.7631551999999996E-2</v>
      </c>
      <c r="J29" s="380">
        <v>5.8501472000000006E-2</v>
      </c>
      <c r="K29" s="380">
        <v>4.2338448000000008E-2</v>
      </c>
      <c r="L29" s="380">
        <v>0.20896240000000002</v>
      </c>
      <c r="M29" s="380">
        <v>7.608252800000001E-2</v>
      </c>
      <c r="N29" s="380">
        <v>0.12375785600000001</v>
      </c>
      <c r="O29" s="380">
        <v>4.3073216000000004E-2</v>
      </c>
      <c r="P29" s="380">
        <v>0.34385148799999998</v>
      </c>
      <c r="Q29" s="380">
        <v>0.18728740800000004</v>
      </c>
      <c r="R29" s="380">
        <v>3.8588304000000004E-2</v>
      </c>
      <c r="S29" s="380">
        <v>4.5825888000000002E-2</v>
      </c>
      <c r="T29" s="380">
        <v>7.6608032000000006E-2</v>
      </c>
      <c r="U29" s="380">
        <v>0.12446464</v>
      </c>
      <c r="V29" s="380">
        <v>3.8529792E-2</v>
      </c>
      <c r="W29" s="380">
        <v>0.17008912000000001</v>
      </c>
      <c r="X29" s="380">
        <v>5.6470511999999994E-2</v>
      </c>
      <c r="Y29" s="380">
        <v>0.45779977599999999</v>
      </c>
      <c r="Z29" s="380">
        <v>0.27283603200000006</v>
      </c>
      <c r="AA29" s="380">
        <v>6.1809328000000011E-2</v>
      </c>
      <c r="AB29" s="380">
        <v>0.16394019200000001</v>
      </c>
      <c r="AC29" s="380">
        <v>7.4985231999999999E-2</v>
      </c>
      <c r="AD29" s="380">
        <v>4.7248463999999997E-2</v>
      </c>
      <c r="AE29" s="380">
        <v>4.9570352000000005E-2</v>
      </c>
      <c r="AF29" s="380">
        <v>3.0470704000000005E-2</v>
      </c>
      <c r="AG29" s="380">
        <v>5.8392992000000005E-2</v>
      </c>
      <c r="AH29" s="380">
        <v>4.1648159999999997E-2</v>
      </c>
      <c r="AI29" s="380">
        <v>0.20717339200000001</v>
      </c>
      <c r="AJ29" s="380">
        <v>4.4005920000000011E-2</v>
      </c>
      <c r="AK29" s="380">
        <v>5.2327904000000001E-2</v>
      </c>
      <c r="AL29" s="380">
        <v>0.10867064000000001</v>
      </c>
      <c r="AM29" s="380">
        <v>5.0074016000000006E-2</v>
      </c>
      <c r="AN29" s="380">
        <v>8.1359728000000006E-2</v>
      </c>
      <c r="AO29" s="380">
        <v>4.597718399999999E-2</v>
      </c>
      <c r="AP29" s="380">
        <v>7.4952400000000016E-2</v>
      </c>
      <c r="AQ29" s="380">
        <v>0.42164697600000012</v>
      </c>
      <c r="AR29" s="380">
        <v>6.2648688000000008E-2</v>
      </c>
      <c r="AS29" s="380">
        <v>5.9795295999999998E-2</v>
      </c>
      <c r="AT29" s="380">
        <v>4.4805984E-2</v>
      </c>
      <c r="AU29" s="380">
        <v>5.7966447999999997E-2</v>
      </c>
      <c r="AV29" s="380">
        <v>0.117883104</v>
      </c>
      <c r="AW29" s="380">
        <v>0.14541184000000001</v>
      </c>
      <c r="AX29" s="380">
        <v>9.1640991999999991E-2</v>
      </c>
      <c r="AY29" s="380">
        <v>3.7006095999999995E-2</v>
      </c>
      <c r="AZ29" s="380">
        <v>9.8897087999999994E-2</v>
      </c>
      <c r="BA29" s="380">
        <v>0.12634860800000003</v>
      </c>
      <c r="BB29" s="380">
        <v>5.7557424000000003E-2</v>
      </c>
      <c r="BC29" s="380">
        <v>8.005014399999999E-2</v>
      </c>
      <c r="BD29" s="380">
        <v>0.49785756800000008</v>
      </c>
      <c r="BE29" s="380">
        <v>0.42392179200000002</v>
      </c>
      <c r="BF29" s="380">
        <v>0.26654855999999999</v>
      </c>
      <c r="BG29" s="380">
        <v>0.14241347200000001</v>
      </c>
      <c r="BH29" s="380">
        <v>0.132362432</v>
      </c>
      <c r="BI29" s="380">
        <v>0.55228416000000002</v>
      </c>
      <c r="BJ29" s="380">
        <v>0.58951659199999984</v>
      </c>
      <c r="BK29" s="380">
        <v>0.40303920000000004</v>
      </c>
      <c r="BL29" s="380">
        <v>0.224929728</v>
      </c>
      <c r="BM29" s="380">
        <v>5.1854064000000005E-2</v>
      </c>
      <c r="BN29" s="380">
        <v>0.24671680000000004</v>
      </c>
      <c r="BO29" s="380">
        <v>5.4498128000000014E-2</v>
      </c>
      <c r="BP29" s="380">
        <v>0.13604556800000003</v>
      </c>
      <c r="BQ29" s="380">
        <v>0.164160896</v>
      </c>
      <c r="BR29" s="380">
        <v>0.30739203200000004</v>
      </c>
      <c r="BS29" s="380">
        <v>0.174457792</v>
      </c>
      <c r="BT29" s="380">
        <v>0.48128033599999992</v>
      </c>
      <c r="BU29" s="380">
        <v>5.7411391999999999E-2</v>
      </c>
      <c r="BV29" s="380">
        <v>0.46493638400000004</v>
      </c>
      <c r="BW29" s="380">
        <v>0.28461649600000005</v>
      </c>
      <c r="BX29" s="380">
        <v>3.9363823999999999E-2</v>
      </c>
      <c r="BY29" s="380">
        <v>6.2796543999999996E-2</v>
      </c>
      <c r="BZ29" s="380">
        <v>0.32271884800000006</v>
      </c>
      <c r="CA29" s="380">
        <v>0.14050679999999999</v>
      </c>
      <c r="CB29" s="380">
        <v>0.20857300800000003</v>
      </c>
      <c r="CC29" s="380">
        <v>0.6290772320000001</v>
      </c>
      <c r="CD29" s="380">
        <v>0.46073430399999998</v>
      </c>
      <c r="CE29" s="380">
        <v>0.32946169600000008</v>
      </c>
      <c r="CF29" s="380">
        <v>0.74756998400000008</v>
      </c>
      <c r="CG29" s="380">
        <v>0.60795407999999995</v>
      </c>
      <c r="CH29" s="380">
        <v>4.4715199999999997E-2</v>
      </c>
      <c r="CI29" s="380">
        <v>5.4515456000000004E-2</v>
      </c>
      <c r="CJ29" s="380">
        <v>0.56536935999999993</v>
      </c>
      <c r="CK29" s="380">
        <v>0.17073524800000003</v>
      </c>
      <c r="CL29" s="380">
        <v>0.50735718399999996</v>
      </c>
      <c r="CM29" s="380">
        <v>0.13845043199999998</v>
      </c>
      <c r="CN29" s="380">
        <v>0.27776329600000005</v>
      </c>
      <c r="CO29" s="380">
        <v>0.19701585600000002</v>
      </c>
      <c r="CP29" s="380">
        <v>0.130878944</v>
      </c>
      <c r="CQ29" s="380">
        <v>0.29971521600000001</v>
      </c>
      <c r="CR29" s="380">
        <v>0.10059540800000001</v>
      </c>
      <c r="CS29" s="380">
        <v>0.21159188800000003</v>
      </c>
      <c r="CT29" s="380">
        <v>0.46876876800000006</v>
      </c>
      <c r="CU29" s="380">
        <v>0.203203456</v>
      </c>
      <c r="CV29" s="380">
        <v>0.32537353600000002</v>
      </c>
      <c r="CW29" s="380">
        <v>0.22562838400000002</v>
      </c>
    </row>
    <row r="30" spans="1:101">
      <c r="A30" s="256">
        <v>408</v>
      </c>
      <c r="B30" s="259">
        <v>1</v>
      </c>
      <c r="C30" s="380">
        <v>0.64340259199999994</v>
      </c>
      <c r="D30" s="380">
        <v>0.265952992</v>
      </c>
      <c r="E30" s="380">
        <v>3.5552159999999999E-3</v>
      </c>
      <c r="F30" s="380">
        <v>0.39582409600000007</v>
      </c>
      <c r="G30" s="380">
        <v>0.13902142399999998</v>
      </c>
      <c r="H30" s="380">
        <v>0.11409267200000001</v>
      </c>
      <c r="I30" s="380">
        <v>5.7515872000000003E-2</v>
      </c>
      <c r="J30" s="380">
        <v>5.8462703999999997E-2</v>
      </c>
      <c r="K30" s="380">
        <v>4.2374832000000001E-2</v>
      </c>
      <c r="L30" s="380">
        <v>0.21011073600000002</v>
      </c>
      <c r="M30" s="380">
        <v>7.7606480000000019E-2</v>
      </c>
      <c r="N30" s="380">
        <v>0.12079872000000001</v>
      </c>
      <c r="O30" s="380">
        <v>4.3066607999999999E-2</v>
      </c>
      <c r="P30" s="380">
        <v>0.34428252799999998</v>
      </c>
      <c r="Q30" s="380">
        <v>0.18782443200000001</v>
      </c>
      <c r="R30" s="380">
        <v>3.8754192E-2</v>
      </c>
      <c r="S30" s="380">
        <v>4.6420767999999994E-2</v>
      </c>
      <c r="T30" s="380">
        <v>7.7248992000000002E-2</v>
      </c>
      <c r="U30" s="380">
        <v>0.12505368000000003</v>
      </c>
      <c r="V30" s="380">
        <v>3.8958672E-2</v>
      </c>
      <c r="W30" s="380">
        <v>0.17135987200000002</v>
      </c>
      <c r="X30" s="380">
        <v>5.8479471999999998E-2</v>
      </c>
      <c r="Y30" s="380">
        <v>0.45984566400000004</v>
      </c>
      <c r="Z30" s="380">
        <v>0.276040752</v>
      </c>
      <c r="AA30" s="380">
        <v>6.1819120000000005E-2</v>
      </c>
      <c r="AB30" s="380">
        <v>0.16311747199999999</v>
      </c>
      <c r="AC30" s="380">
        <v>7.6948656000000004E-2</v>
      </c>
      <c r="AD30" s="380">
        <v>4.7586960000000005E-2</v>
      </c>
      <c r="AE30" s="380">
        <v>5.0047600000000005E-2</v>
      </c>
      <c r="AF30" s="380">
        <v>3.0997951999999999E-2</v>
      </c>
      <c r="AG30" s="380">
        <v>5.9512944000000005E-2</v>
      </c>
      <c r="AH30" s="380">
        <v>4.1447919999999999E-2</v>
      </c>
      <c r="AI30" s="380">
        <v>0.20830910399999999</v>
      </c>
      <c r="AJ30" s="380">
        <v>4.4021984000000007E-2</v>
      </c>
      <c r="AK30" s="380">
        <v>5.2285775999999999E-2</v>
      </c>
      <c r="AL30" s="380">
        <v>0.11461289600000002</v>
      </c>
      <c r="AM30" s="380">
        <v>5.0050800000000006E-2</v>
      </c>
      <c r="AN30" s="380">
        <v>8.1165808000000006E-2</v>
      </c>
      <c r="AO30" s="380">
        <v>4.5997664000000001E-2</v>
      </c>
      <c r="AP30" s="380">
        <v>7.4964944000000006E-2</v>
      </c>
      <c r="AQ30" s="380">
        <v>0.42356337600000005</v>
      </c>
      <c r="AR30" s="380">
        <v>6.2537216000000007E-2</v>
      </c>
      <c r="AS30" s="380">
        <v>5.8538496000000009E-2</v>
      </c>
      <c r="AT30" s="380">
        <v>4.4950223999999997E-2</v>
      </c>
      <c r="AU30" s="380">
        <v>5.8128880000000008E-2</v>
      </c>
      <c r="AV30" s="380">
        <v>0.11873086399999999</v>
      </c>
      <c r="AW30" s="380">
        <v>0.14555183999999999</v>
      </c>
      <c r="AX30" s="380">
        <v>9.1857168000000017E-2</v>
      </c>
      <c r="AY30" s="380">
        <v>3.8258735999999995E-2</v>
      </c>
      <c r="AZ30" s="380">
        <v>9.9730176000000004E-2</v>
      </c>
      <c r="BA30" s="380">
        <v>0.127461344</v>
      </c>
      <c r="BB30" s="380">
        <v>5.7531584000000004E-2</v>
      </c>
      <c r="BC30" s="380">
        <v>8.0441103999999999E-2</v>
      </c>
      <c r="BD30" s="380">
        <v>0.5025378880000001</v>
      </c>
      <c r="BE30" s="380">
        <v>0.42808294400000002</v>
      </c>
      <c r="BF30" s="380">
        <v>0.27218980799999998</v>
      </c>
      <c r="BG30" s="380">
        <v>0.14369691199999995</v>
      </c>
      <c r="BH30" s="380">
        <v>0.13339271999999999</v>
      </c>
      <c r="BI30" s="380">
        <v>0.57122239999999991</v>
      </c>
      <c r="BJ30" s="380">
        <v>0.59371486400000006</v>
      </c>
      <c r="BK30" s="380">
        <v>0.40746004800000002</v>
      </c>
      <c r="BL30" s="380">
        <v>0.22707638399999999</v>
      </c>
      <c r="BM30" s="380">
        <v>5.3110304000000004E-2</v>
      </c>
      <c r="BN30" s="380">
        <v>0.25057260800000003</v>
      </c>
      <c r="BO30" s="380">
        <v>5.8965024000000005E-2</v>
      </c>
      <c r="BP30" s="380">
        <v>0.13791444800000002</v>
      </c>
      <c r="BQ30" s="380">
        <v>0.167026016</v>
      </c>
      <c r="BR30" s="380">
        <v>0.31083654399999999</v>
      </c>
      <c r="BS30" s="380">
        <v>0.17617339199999996</v>
      </c>
      <c r="BT30" s="380">
        <v>0.48753132799999999</v>
      </c>
      <c r="BU30" s="380">
        <v>5.8803472000000002E-2</v>
      </c>
      <c r="BV30" s="380">
        <v>0.46816827200000005</v>
      </c>
      <c r="BW30" s="380">
        <v>0.28921908800000001</v>
      </c>
      <c r="BX30" s="380">
        <v>3.9578335999999999E-2</v>
      </c>
      <c r="BY30" s="380">
        <v>6.4942383999999992E-2</v>
      </c>
      <c r="BZ30" s="380">
        <v>0.32861180800000006</v>
      </c>
      <c r="CA30" s="380">
        <v>0.14563398399999999</v>
      </c>
      <c r="CB30" s="380">
        <v>0.21157608</v>
      </c>
      <c r="CC30" s="380">
        <v>0.63076249600000012</v>
      </c>
      <c r="CD30" s="380">
        <v>0.46585243200000009</v>
      </c>
      <c r="CE30" s="380">
        <v>0.33212232000000003</v>
      </c>
      <c r="CF30" s="380">
        <v>0.749514864</v>
      </c>
      <c r="CG30" s="380">
        <v>0.60989031999999999</v>
      </c>
      <c r="CH30" s="380">
        <v>4.5161472000000008E-2</v>
      </c>
      <c r="CI30" s="380">
        <v>5.7304832000000014E-2</v>
      </c>
      <c r="CJ30" s="380">
        <v>0.56746732799999999</v>
      </c>
      <c r="CK30" s="380">
        <v>0.17315097599999998</v>
      </c>
      <c r="CL30" s="380">
        <v>0.50954825600000009</v>
      </c>
      <c r="CM30" s="380">
        <v>0.14157873600000001</v>
      </c>
      <c r="CN30" s="380">
        <v>0.28011721600000006</v>
      </c>
      <c r="CO30" s="380">
        <v>0.20757094400000001</v>
      </c>
      <c r="CP30" s="380">
        <v>0.13625902400000001</v>
      </c>
      <c r="CQ30" s="380">
        <v>0.30229942399999998</v>
      </c>
      <c r="CR30" s="380">
        <v>0.102422256</v>
      </c>
      <c r="CS30" s="380">
        <v>0.21938115200000002</v>
      </c>
      <c r="CT30" s="380">
        <v>0.47390665600000004</v>
      </c>
      <c r="CU30" s="380">
        <v>0.20743273600000001</v>
      </c>
      <c r="CV30" s="380">
        <v>0.32795600000000003</v>
      </c>
      <c r="CW30" s="380">
        <v>0.22805742400000004</v>
      </c>
    </row>
    <row r="31" spans="1:101">
      <c r="A31" s="256">
        <v>409</v>
      </c>
      <c r="B31" s="259">
        <v>1</v>
      </c>
      <c r="C31" s="380">
        <v>0.64444059200000003</v>
      </c>
      <c r="D31" s="380">
        <v>0.26651163200000005</v>
      </c>
      <c r="E31" s="380">
        <v>3.550816E-3</v>
      </c>
      <c r="F31" s="380">
        <v>0.39260387200000002</v>
      </c>
      <c r="G31" s="380">
        <v>0.13952047999999997</v>
      </c>
      <c r="H31" s="380">
        <v>0.116927376</v>
      </c>
      <c r="I31" s="380">
        <v>5.7404351999999999E-2</v>
      </c>
      <c r="J31" s="380">
        <v>5.8416736000000004E-2</v>
      </c>
      <c r="K31" s="380">
        <v>4.2415936000000001E-2</v>
      </c>
      <c r="L31" s="380">
        <v>0.21098731200000001</v>
      </c>
      <c r="M31" s="380">
        <v>7.9000191999999997E-2</v>
      </c>
      <c r="N31" s="380">
        <v>0.11797998400000001</v>
      </c>
      <c r="O31" s="380">
        <v>4.3065840000000001E-2</v>
      </c>
      <c r="P31" s="380">
        <v>0.34470196800000003</v>
      </c>
      <c r="Q31" s="380">
        <v>0.18832705599999999</v>
      </c>
      <c r="R31" s="380">
        <v>3.8925759999999997E-2</v>
      </c>
      <c r="S31" s="380">
        <v>4.6976767999999988E-2</v>
      </c>
      <c r="T31" s="380">
        <v>7.7883872000000007E-2</v>
      </c>
      <c r="U31" s="380">
        <v>0.12554200000000001</v>
      </c>
      <c r="V31" s="380">
        <v>3.9276911999999997E-2</v>
      </c>
      <c r="W31" s="380">
        <v>0.17232982400000002</v>
      </c>
      <c r="X31" s="380">
        <v>6.0423391999999992E-2</v>
      </c>
      <c r="Y31" s="380">
        <v>0.46187187199999996</v>
      </c>
      <c r="Z31" s="380">
        <v>0.27887155200000002</v>
      </c>
      <c r="AA31" s="380">
        <v>6.1786352000000003E-2</v>
      </c>
      <c r="AB31" s="380">
        <v>0.162330272</v>
      </c>
      <c r="AC31" s="380">
        <v>7.9033120000000012E-2</v>
      </c>
      <c r="AD31" s="380">
        <v>4.7826176000000005E-2</v>
      </c>
      <c r="AE31" s="380">
        <v>5.0579487999999992E-2</v>
      </c>
      <c r="AF31" s="380">
        <v>3.1393039999999997E-2</v>
      </c>
      <c r="AG31" s="380">
        <v>6.0655936000000001E-2</v>
      </c>
      <c r="AH31" s="380">
        <v>4.1262959999999994E-2</v>
      </c>
      <c r="AI31" s="380">
        <v>0.20933433599999998</v>
      </c>
      <c r="AJ31" s="380">
        <v>4.4033808000000001E-2</v>
      </c>
      <c r="AK31" s="380">
        <v>5.2233567999999994E-2</v>
      </c>
      <c r="AL31" s="380">
        <v>0.120828272</v>
      </c>
      <c r="AM31" s="380">
        <v>5.002470400000001E-2</v>
      </c>
      <c r="AN31" s="380">
        <v>8.1176448000000012E-2</v>
      </c>
      <c r="AO31" s="380">
        <v>4.6025903999999992E-2</v>
      </c>
      <c r="AP31" s="380">
        <v>7.4988608000000012E-2</v>
      </c>
      <c r="AQ31" s="380">
        <v>0.425334816</v>
      </c>
      <c r="AR31" s="380">
        <v>6.2438223999999994E-2</v>
      </c>
      <c r="AS31" s="380">
        <v>5.7329375999999994E-2</v>
      </c>
      <c r="AT31" s="380">
        <v>4.5083103999999999E-2</v>
      </c>
      <c r="AU31" s="380">
        <v>5.8282752E-2</v>
      </c>
      <c r="AV31" s="380">
        <v>0.11951238399999999</v>
      </c>
      <c r="AW31" s="380">
        <v>0.14568256000000002</v>
      </c>
      <c r="AX31" s="380">
        <v>9.2123424000000009E-2</v>
      </c>
      <c r="AY31" s="380">
        <v>3.9431455999999997E-2</v>
      </c>
      <c r="AZ31" s="380">
        <v>0.10057198399999999</v>
      </c>
      <c r="BA31" s="380">
        <v>0.12858256000000001</v>
      </c>
      <c r="BB31" s="380">
        <v>5.7513504000000007E-2</v>
      </c>
      <c r="BC31" s="380">
        <v>8.0827024000000011E-2</v>
      </c>
      <c r="BD31" s="380">
        <v>0.50715076800000003</v>
      </c>
      <c r="BE31" s="380">
        <v>0.43221617599999995</v>
      </c>
      <c r="BF31" s="380">
        <v>0.27740417599999995</v>
      </c>
      <c r="BG31" s="380">
        <v>0.144904752</v>
      </c>
      <c r="BH31" s="380">
        <v>0.13443748800000002</v>
      </c>
      <c r="BI31" s="380">
        <v>0.58873160000000002</v>
      </c>
      <c r="BJ31" s="380">
        <v>0.59781857599999999</v>
      </c>
      <c r="BK31" s="380">
        <v>0.41180825600000004</v>
      </c>
      <c r="BL31" s="380">
        <v>0.22920096000000001</v>
      </c>
      <c r="BM31" s="380">
        <v>5.4270384000000005E-2</v>
      </c>
      <c r="BN31" s="380">
        <v>0.25418209600000002</v>
      </c>
      <c r="BO31" s="380">
        <v>6.3521600000000011E-2</v>
      </c>
      <c r="BP31" s="380">
        <v>0.139683328</v>
      </c>
      <c r="BQ31" s="380">
        <v>0.169732736</v>
      </c>
      <c r="BR31" s="380">
        <v>0.31426369599999993</v>
      </c>
      <c r="BS31" s="380">
        <v>0.177888032</v>
      </c>
      <c r="BT31" s="380">
        <v>0.49372231999999994</v>
      </c>
      <c r="BU31" s="380">
        <v>6.0238431999999995E-2</v>
      </c>
      <c r="BV31" s="380">
        <v>0.47132696000000002</v>
      </c>
      <c r="BW31" s="380">
        <v>0.29363063999999994</v>
      </c>
      <c r="BX31" s="380">
        <v>3.9793327999999996E-2</v>
      </c>
      <c r="BY31" s="380">
        <v>6.7058064000000001E-2</v>
      </c>
      <c r="BZ31" s="380">
        <v>0.33428756799999998</v>
      </c>
      <c r="CA31" s="380">
        <v>0.150778368</v>
      </c>
      <c r="CB31" s="380">
        <v>0.21452123200000001</v>
      </c>
      <c r="CC31" s="380">
        <v>0.63220023999999997</v>
      </c>
      <c r="CD31" s="380">
        <v>0.47086248000000003</v>
      </c>
      <c r="CE31" s="380">
        <v>0.33457790400000004</v>
      </c>
      <c r="CF31" s="380">
        <v>0.751406464</v>
      </c>
      <c r="CG31" s="380">
        <v>0.61166103999999999</v>
      </c>
      <c r="CH31" s="380">
        <v>4.5604863999999995E-2</v>
      </c>
      <c r="CI31" s="380">
        <v>6.0220048000000005E-2</v>
      </c>
      <c r="CJ31" s="380">
        <v>0.56945369599999995</v>
      </c>
      <c r="CK31" s="380">
        <v>0.17537982400000002</v>
      </c>
      <c r="CL31" s="380">
        <v>0.51130308799999991</v>
      </c>
      <c r="CM31" s="380">
        <v>0.1446192</v>
      </c>
      <c r="CN31" s="380">
        <v>0.28216305599999997</v>
      </c>
      <c r="CO31" s="380">
        <v>0.21828131200000001</v>
      </c>
      <c r="CP31" s="380">
        <v>0.14166678399999996</v>
      </c>
      <c r="CQ31" s="380">
        <v>0.30490627199999998</v>
      </c>
      <c r="CR31" s="380">
        <v>0.104247664</v>
      </c>
      <c r="CS31" s="380">
        <v>0.227338496</v>
      </c>
      <c r="CT31" s="380">
        <v>0.47902190400000005</v>
      </c>
      <c r="CU31" s="380">
        <v>0.21131233599999999</v>
      </c>
      <c r="CV31" s="380">
        <v>0.33044294400000002</v>
      </c>
      <c r="CW31" s="380">
        <v>0.23018174399999997</v>
      </c>
    </row>
    <row r="32" spans="1:101">
      <c r="A32" s="256">
        <v>410</v>
      </c>
      <c r="B32" s="259">
        <v>1</v>
      </c>
      <c r="C32" s="380">
        <v>0.64539999999999997</v>
      </c>
      <c r="D32" s="380">
        <v>0.26700000000000002</v>
      </c>
      <c r="E32" s="380">
        <v>3.79E-3</v>
      </c>
      <c r="F32" s="380">
        <v>0.38950000000000001</v>
      </c>
      <c r="G32" s="380">
        <v>0.14001</v>
      </c>
      <c r="H32" s="380">
        <v>0.11965000000000001</v>
      </c>
      <c r="I32" s="380">
        <v>5.7299999999999997E-2</v>
      </c>
      <c r="J32" s="380">
        <v>5.8360000000000002E-2</v>
      </c>
      <c r="K32" s="380">
        <v>4.2459999999999998E-2</v>
      </c>
      <c r="L32" s="380">
        <v>0.21152000000000001</v>
      </c>
      <c r="M32" s="380">
        <v>8.0320000000000003E-2</v>
      </c>
      <c r="N32" s="380">
        <v>0.11536</v>
      </c>
      <c r="O32" s="380">
        <v>4.3069999999999997E-2</v>
      </c>
      <c r="P32" s="380">
        <v>0.34510000000000002</v>
      </c>
      <c r="Q32" s="380">
        <v>0.18883</v>
      </c>
      <c r="R32" s="380">
        <v>3.9100000000000003E-2</v>
      </c>
      <c r="S32" s="380">
        <v>4.7509999999999997E-2</v>
      </c>
      <c r="T32" s="380">
        <v>7.85E-2</v>
      </c>
      <c r="U32" s="380">
        <v>0.12590000000000001</v>
      </c>
      <c r="V32" s="380">
        <v>3.952E-2</v>
      </c>
      <c r="W32" s="380">
        <v>0.17316000000000001</v>
      </c>
      <c r="X32" s="380">
        <v>6.2289999999999998E-2</v>
      </c>
      <c r="Y32" s="380">
        <v>0.46388000000000001</v>
      </c>
      <c r="Z32" s="380">
        <v>0.28120000000000001</v>
      </c>
      <c r="AA32" s="380">
        <v>6.1580000000000003E-2</v>
      </c>
      <c r="AB32" s="380">
        <v>0.16159999999999999</v>
      </c>
      <c r="AC32" s="380">
        <v>8.1170000000000006E-2</v>
      </c>
      <c r="AD32" s="380">
        <v>4.793E-2</v>
      </c>
      <c r="AE32" s="380">
        <v>5.1150000000000001E-2</v>
      </c>
      <c r="AF32" s="380">
        <v>3.159E-2</v>
      </c>
      <c r="AG32" s="380">
        <v>6.182E-2</v>
      </c>
      <c r="AH32" s="380">
        <v>4.1099999999999998E-2</v>
      </c>
      <c r="AI32" s="380">
        <v>0.21023</v>
      </c>
      <c r="AJ32" s="380">
        <v>4.4040000000000003E-2</v>
      </c>
      <c r="AK32" s="380">
        <v>5.2170000000000001E-2</v>
      </c>
      <c r="AL32" s="380">
        <v>0.12728999999999999</v>
      </c>
      <c r="AM32" s="380">
        <v>0.05</v>
      </c>
      <c r="AN32" s="380">
        <v>8.1420000000000006E-2</v>
      </c>
      <c r="AO32" s="380">
        <v>4.6059999999999997E-2</v>
      </c>
      <c r="AP32" s="380">
        <v>7.5020000000000003E-2</v>
      </c>
      <c r="AQ32" s="380">
        <v>0.4269</v>
      </c>
      <c r="AR32" s="380">
        <v>6.2350000000000003E-2</v>
      </c>
      <c r="AS32" s="380">
        <v>5.62E-2</v>
      </c>
      <c r="AT32" s="380">
        <v>4.5199999999999997E-2</v>
      </c>
      <c r="AU32" s="380">
        <v>5.8409999999999997E-2</v>
      </c>
      <c r="AV32" s="380">
        <v>0.1202</v>
      </c>
      <c r="AW32" s="380">
        <v>0.14580000000000001</v>
      </c>
      <c r="AX32" s="380">
        <v>9.2450000000000004E-2</v>
      </c>
      <c r="AY32" s="380">
        <v>4.0509999999999997E-2</v>
      </c>
      <c r="AZ32" s="380">
        <v>0.10142</v>
      </c>
      <c r="BA32" s="380">
        <v>0.12970999999999999</v>
      </c>
      <c r="BB32" s="380">
        <v>5.7500000000000002E-2</v>
      </c>
      <c r="BC32" s="380">
        <v>8.1199999999999994E-2</v>
      </c>
      <c r="BD32" s="380">
        <v>0.51160000000000005</v>
      </c>
      <c r="BE32" s="380">
        <v>0.43631999999999999</v>
      </c>
      <c r="BF32" s="380">
        <v>0.28200999999999998</v>
      </c>
      <c r="BG32" s="380">
        <v>0.14599999999999999</v>
      </c>
      <c r="BH32" s="380">
        <v>0.13550000000000001</v>
      </c>
      <c r="BI32" s="380">
        <v>0.60419999999999996</v>
      </c>
      <c r="BJ32" s="380">
        <v>0.60182999999999998</v>
      </c>
      <c r="BK32" s="380">
        <v>0.41610999999999998</v>
      </c>
      <c r="BL32" s="380">
        <v>0.23133000000000001</v>
      </c>
      <c r="BM32" s="380">
        <v>5.5379999999999999E-2</v>
      </c>
      <c r="BN32" s="380">
        <v>0.25742999999999999</v>
      </c>
      <c r="BO32" s="380">
        <v>6.8110000000000004E-2</v>
      </c>
      <c r="BP32" s="380">
        <v>0.14130000000000001</v>
      </c>
      <c r="BQ32" s="380">
        <v>0.17219999999999999</v>
      </c>
      <c r="BR32" s="380">
        <v>0.31768999999999997</v>
      </c>
      <c r="BS32" s="380">
        <v>0.17960999999999999</v>
      </c>
      <c r="BT32" s="380">
        <v>0.49987999999999999</v>
      </c>
      <c r="BU32" s="380">
        <v>6.1699999999999998E-2</v>
      </c>
      <c r="BV32" s="380">
        <v>0.47443000000000002</v>
      </c>
      <c r="BW32" s="380">
        <v>0.29807</v>
      </c>
      <c r="BX32" s="380">
        <v>4.0009999999999997E-2</v>
      </c>
      <c r="BY32" s="380">
        <v>6.9099999999999995E-2</v>
      </c>
      <c r="BZ32" s="380">
        <v>0.33960000000000001</v>
      </c>
      <c r="CA32" s="380">
        <v>0.15590999999999999</v>
      </c>
      <c r="CB32" s="380">
        <v>0.21754000000000001</v>
      </c>
      <c r="CC32" s="380">
        <v>0.63353000000000004</v>
      </c>
      <c r="CD32" s="380">
        <v>0.47575000000000001</v>
      </c>
      <c r="CE32" s="380">
        <v>0.33682000000000001</v>
      </c>
      <c r="CF32" s="380">
        <v>0.75319999999999998</v>
      </c>
      <c r="CG32" s="380">
        <v>0.61319999999999997</v>
      </c>
      <c r="CH32" s="380">
        <v>4.6050000000000001E-2</v>
      </c>
      <c r="CI32" s="380">
        <v>6.3240000000000005E-2</v>
      </c>
      <c r="CJ32" s="380">
        <v>0.57138</v>
      </c>
      <c r="CK32" s="380">
        <v>0.17752999999999999</v>
      </c>
      <c r="CL32" s="380">
        <v>0.51283000000000001</v>
      </c>
      <c r="CM32" s="380">
        <v>0.14757000000000001</v>
      </c>
      <c r="CN32" s="380">
        <v>0.2838</v>
      </c>
      <c r="CO32" s="380">
        <v>0.22905</v>
      </c>
      <c r="CP32" s="380">
        <v>0.14704999999999999</v>
      </c>
      <c r="CQ32" s="380">
        <v>0.30753999999999998</v>
      </c>
      <c r="CR32" s="380">
        <v>0.10607</v>
      </c>
      <c r="CS32" s="380">
        <v>0.23541000000000001</v>
      </c>
      <c r="CT32" s="380">
        <v>0.48408000000000001</v>
      </c>
      <c r="CU32" s="380">
        <v>0.2147</v>
      </c>
      <c r="CV32" s="380">
        <v>0.33277000000000001</v>
      </c>
      <c r="CW32" s="380">
        <v>0.2319</v>
      </c>
    </row>
    <row r="33" spans="1:101">
      <c r="A33" s="256">
        <v>411</v>
      </c>
      <c r="B33" s="259">
        <v>1</v>
      </c>
      <c r="C33" s="380">
        <v>0.64627174400000009</v>
      </c>
      <c r="D33" s="380">
        <v>0.26741273600000004</v>
      </c>
      <c r="E33" s="380">
        <v>4.2804960000000008E-3</v>
      </c>
      <c r="F33" s="380">
        <v>0.38650168000000007</v>
      </c>
      <c r="G33" s="380">
        <v>0.14048123200000001</v>
      </c>
      <c r="H33" s="380">
        <v>0.12220508800000002</v>
      </c>
      <c r="I33" s="380">
        <v>5.7204095999999996E-2</v>
      </c>
      <c r="J33" s="380">
        <v>5.8293119999999997E-2</v>
      </c>
      <c r="K33" s="380">
        <v>4.2508095999999995E-2</v>
      </c>
      <c r="L33" s="380">
        <v>0.211703008</v>
      </c>
      <c r="M33" s="380">
        <v>8.1534352000000004E-2</v>
      </c>
      <c r="N33" s="380">
        <v>0.112927072</v>
      </c>
      <c r="O33" s="380">
        <v>4.3080319999999998E-2</v>
      </c>
      <c r="P33" s="380">
        <v>0.34547422400000005</v>
      </c>
      <c r="Q33" s="380">
        <v>0.18932680000000002</v>
      </c>
      <c r="R33" s="380">
        <v>3.9278112000000004E-2</v>
      </c>
      <c r="S33" s="380">
        <v>4.8011487999999984E-2</v>
      </c>
      <c r="T33" s="380">
        <v>7.9094784000000001E-2</v>
      </c>
      <c r="U33" s="380">
        <v>0.126124864</v>
      </c>
      <c r="V33" s="380">
        <v>3.9665663999999996E-2</v>
      </c>
      <c r="W33" s="380">
        <v>0.17378940800000003</v>
      </c>
      <c r="X33" s="380">
        <v>6.4074975999999992E-2</v>
      </c>
      <c r="Y33" s="380">
        <v>0.46587105600000006</v>
      </c>
      <c r="Z33" s="380">
        <v>0.28300657600000007</v>
      </c>
      <c r="AA33" s="380">
        <v>6.1220928000000008E-2</v>
      </c>
      <c r="AB33" s="380">
        <v>0.160935408</v>
      </c>
      <c r="AC33" s="380">
        <v>8.3388160000000003E-2</v>
      </c>
      <c r="AD33" s="380">
        <v>4.7901647999999991E-2</v>
      </c>
      <c r="AE33" s="380">
        <v>5.1769568000000002E-2</v>
      </c>
      <c r="AF33" s="380">
        <v>3.1600527999999996E-2</v>
      </c>
      <c r="AG33" s="380">
        <v>6.3007504000000006E-2</v>
      </c>
      <c r="AH33" s="380">
        <v>4.0961984E-2</v>
      </c>
      <c r="AI33" s="380">
        <v>0.21100222399999999</v>
      </c>
      <c r="AJ33" s="380">
        <v>4.404081600000001E-2</v>
      </c>
      <c r="AK33" s="380">
        <v>5.2095248000000004E-2</v>
      </c>
      <c r="AL33" s="380">
        <v>0.13401396799999998</v>
      </c>
      <c r="AM33" s="380">
        <v>4.9976144000000007E-2</v>
      </c>
      <c r="AN33" s="380">
        <v>8.1909280000000001E-2</v>
      </c>
      <c r="AO33" s="380">
        <v>4.6101343999999995E-2</v>
      </c>
      <c r="AP33" s="380">
        <v>7.5061359999999994E-2</v>
      </c>
      <c r="AQ33" s="380">
        <v>0.42825555200000004</v>
      </c>
      <c r="AR33" s="380">
        <v>6.2274944000000006E-2</v>
      </c>
      <c r="AS33" s="380">
        <v>5.5161295999999999E-2</v>
      </c>
      <c r="AT33" s="380">
        <v>4.5300048000000002E-2</v>
      </c>
      <c r="AU33" s="380">
        <v>5.8514176000000001E-2</v>
      </c>
      <c r="AV33" s="380">
        <v>0.120789696</v>
      </c>
      <c r="AW33" s="380">
        <v>0.14590902400000005</v>
      </c>
      <c r="AX33" s="380">
        <v>9.285436800000002E-2</v>
      </c>
      <c r="AY33" s="380">
        <v>4.1491695999999995E-2</v>
      </c>
      <c r="AZ33" s="380">
        <v>0.10227472</v>
      </c>
      <c r="BA33" s="380">
        <v>0.13084380799999998</v>
      </c>
      <c r="BB33" s="380">
        <v>5.7492688000000007E-2</v>
      </c>
      <c r="BC33" s="380">
        <v>8.1559119999999999E-2</v>
      </c>
      <c r="BD33" s="380">
        <v>0.51585915199999999</v>
      </c>
      <c r="BE33" s="380">
        <v>0.44039660799999997</v>
      </c>
      <c r="BF33" s="380">
        <v>0.28597476799999999</v>
      </c>
      <c r="BG33" s="380">
        <v>0.14697921600000002</v>
      </c>
      <c r="BH33" s="380">
        <v>0.13658196800000003</v>
      </c>
      <c r="BI33" s="380">
        <v>0.61749059199999989</v>
      </c>
      <c r="BJ33" s="380">
        <v>0.60575207999999992</v>
      </c>
      <c r="BK33" s="380">
        <v>0.42034691199999996</v>
      </c>
      <c r="BL33" s="380">
        <v>0.23345617600000002</v>
      </c>
      <c r="BM33" s="380">
        <v>5.6414543999999997E-2</v>
      </c>
      <c r="BN33" s="380">
        <v>0.260295744</v>
      </c>
      <c r="BO33" s="380">
        <v>7.2700928000000012E-2</v>
      </c>
      <c r="BP33" s="380">
        <v>0.14275580800000001</v>
      </c>
      <c r="BQ33" s="380">
        <v>0.17441252800000001</v>
      </c>
      <c r="BR33" s="380">
        <v>0.32110727999999999</v>
      </c>
      <c r="BS33" s="380">
        <v>0.181336576</v>
      </c>
      <c r="BT33" s="380">
        <v>0.50598951999999997</v>
      </c>
      <c r="BU33" s="380">
        <v>6.3184704000000008E-2</v>
      </c>
      <c r="BV33" s="380">
        <v>0.47746212799999999</v>
      </c>
      <c r="BW33" s="380">
        <v>0.30248955199999999</v>
      </c>
      <c r="BX33" s="380">
        <v>4.0228208000000001E-2</v>
      </c>
      <c r="BY33" s="380">
        <v>7.1057583999999979E-2</v>
      </c>
      <c r="BZ33" s="380">
        <v>0.34451676800000003</v>
      </c>
      <c r="CA33" s="380">
        <v>0.16103521599999998</v>
      </c>
      <c r="CB33" s="380">
        <v>0.22061439999999999</v>
      </c>
      <c r="CC33" s="380">
        <v>0.63470391999999987</v>
      </c>
      <c r="CD33" s="380">
        <v>0.48050967999999999</v>
      </c>
      <c r="CE33" s="380">
        <v>0.33887227199999997</v>
      </c>
      <c r="CF33" s="380">
        <v>0.75488340799999998</v>
      </c>
      <c r="CG33" s="380">
        <v>0.61449275199999998</v>
      </c>
      <c r="CH33" s="380">
        <v>4.6495568000000001E-2</v>
      </c>
      <c r="CI33" s="380">
        <v>6.6375744000000014E-2</v>
      </c>
      <c r="CJ33" s="380">
        <v>0.57322401600000006</v>
      </c>
      <c r="CK33" s="380">
        <v>0.17955900799999999</v>
      </c>
      <c r="CL33" s="380">
        <v>0.51404294399999995</v>
      </c>
      <c r="CM33" s="380">
        <v>0.15040396800000003</v>
      </c>
      <c r="CN33" s="380">
        <v>0.28500995199999996</v>
      </c>
      <c r="CO33" s="380">
        <v>0.23990766399999999</v>
      </c>
      <c r="CP33" s="380">
        <v>0.152411776</v>
      </c>
      <c r="CQ33" s="380">
        <v>0.31020433599999997</v>
      </c>
      <c r="CR33" s="380">
        <v>0.10788355199999999</v>
      </c>
      <c r="CS33" s="380">
        <v>0.24358963199999997</v>
      </c>
      <c r="CT33" s="380">
        <v>0.48907451200000002</v>
      </c>
      <c r="CU33" s="380">
        <v>0.217568864</v>
      </c>
      <c r="CV33" s="380">
        <v>0.33491974400000002</v>
      </c>
      <c r="CW33" s="380">
        <v>0.23319492799999997</v>
      </c>
    </row>
    <row r="34" spans="1:101">
      <c r="A34" s="256">
        <v>412</v>
      </c>
      <c r="B34" s="259">
        <v>1</v>
      </c>
      <c r="C34" s="380">
        <v>0.6470437120000001</v>
      </c>
      <c r="D34" s="380">
        <v>0.26774211200000003</v>
      </c>
      <c r="E34" s="380">
        <v>5.0204160000000006E-3</v>
      </c>
      <c r="F34" s="380">
        <v>0.38360625600000003</v>
      </c>
      <c r="G34" s="380">
        <v>0.14092574399999999</v>
      </c>
      <c r="H34" s="380">
        <v>0.12456755200000003</v>
      </c>
      <c r="I34" s="380">
        <v>5.7118112000000006E-2</v>
      </c>
      <c r="J34" s="380">
        <v>5.8215824000000006E-2</v>
      </c>
      <c r="K34" s="380">
        <v>4.2560671999999994E-2</v>
      </c>
      <c r="L34" s="380">
        <v>0.21151969600000001</v>
      </c>
      <c r="M34" s="380">
        <v>8.2629599999999997E-2</v>
      </c>
      <c r="N34" s="380">
        <v>0.11065456000000001</v>
      </c>
      <c r="O34" s="380">
        <v>4.3097488000000003E-2</v>
      </c>
      <c r="P34" s="380">
        <v>0.34582100799999999</v>
      </c>
      <c r="Q34" s="380">
        <v>0.18981915199999999</v>
      </c>
      <c r="R34" s="380">
        <v>3.9460512000000003E-2</v>
      </c>
      <c r="S34" s="380">
        <v>4.8477407999999993E-2</v>
      </c>
      <c r="T34" s="380">
        <v>7.9664192000000009E-2</v>
      </c>
      <c r="U34" s="380">
        <v>0.12620935999999999</v>
      </c>
      <c r="V34" s="380">
        <v>3.9703952000000008E-2</v>
      </c>
      <c r="W34" s="380">
        <v>0.174200192</v>
      </c>
      <c r="X34" s="380">
        <v>6.5773312000000014E-2</v>
      </c>
      <c r="Y34" s="380">
        <v>0.46784622400000009</v>
      </c>
      <c r="Z34" s="380">
        <v>0.284254432</v>
      </c>
      <c r="AA34" s="380">
        <v>6.0706880000000005E-2</v>
      </c>
      <c r="AB34" s="380">
        <v>0.16034699199999999</v>
      </c>
      <c r="AC34" s="380">
        <v>8.569433600000001E-2</v>
      </c>
      <c r="AD34" s="380">
        <v>4.7728559999999996E-2</v>
      </c>
      <c r="AE34" s="380">
        <v>5.2443680000000013E-2</v>
      </c>
      <c r="AF34" s="380">
        <v>3.1418271999999997E-2</v>
      </c>
      <c r="AG34" s="380">
        <v>6.4220064000000007E-2</v>
      </c>
      <c r="AH34" s="380">
        <v>4.085239999999999E-2</v>
      </c>
      <c r="AI34" s="380">
        <v>0.21165278400000001</v>
      </c>
      <c r="AJ34" s="380">
        <v>4.4036143999999999E-2</v>
      </c>
      <c r="AK34" s="380">
        <v>5.2009216000000004E-2</v>
      </c>
      <c r="AL34" s="380">
        <v>0.14100361600000003</v>
      </c>
      <c r="AM34" s="380">
        <v>4.9953440000000002E-2</v>
      </c>
      <c r="AN34" s="380">
        <v>8.2657887999999999E-2</v>
      </c>
      <c r="AO34" s="380">
        <v>4.6150784000000007E-2</v>
      </c>
      <c r="AP34" s="380">
        <v>7.511374400000001E-2</v>
      </c>
      <c r="AQ34" s="380">
        <v>0.42938833600000004</v>
      </c>
      <c r="AR34" s="380">
        <v>6.2214576000000008E-2</v>
      </c>
      <c r="AS34" s="380">
        <v>5.4227055999999996E-2</v>
      </c>
      <c r="AT34" s="380">
        <v>4.5381823999999994E-2</v>
      </c>
      <c r="AU34" s="380">
        <v>5.8588479999999998E-2</v>
      </c>
      <c r="AV34" s="380">
        <v>0.121273744</v>
      </c>
      <c r="AW34" s="380">
        <v>0.14601280000000003</v>
      </c>
      <c r="AX34" s="380">
        <v>9.3351248000000026E-2</v>
      </c>
      <c r="AY34" s="380">
        <v>4.2372495999999996E-2</v>
      </c>
      <c r="AZ34" s="380">
        <v>0.103136096</v>
      </c>
      <c r="BA34" s="380">
        <v>0.13198374399999999</v>
      </c>
      <c r="BB34" s="380">
        <v>5.7492224000000001E-2</v>
      </c>
      <c r="BC34" s="380">
        <v>8.1902303999999995E-2</v>
      </c>
      <c r="BD34" s="380">
        <v>0.51989092800000003</v>
      </c>
      <c r="BE34" s="380">
        <v>0.44444726399999995</v>
      </c>
      <c r="BF34" s="380">
        <v>0.28924260799999996</v>
      </c>
      <c r="BG34" s="380">
        <v>0.14783363200000002</v>
      </c>
      <c r="BH34" s="380">
        <v>0.13768528000000002</v>
      </c>
      <c r="BI34" s="380">
        <v>0.62839487999999999</v>
      </c>
      <c r="BJ34" s="380">
        <v>0.60958766399999997</v>
      </c>
      <c r="BK34" s="380">
        <v>0.42450964799999996</v>
      </c>
      <c r="BL34" s="380">
        <v>0.235578704</v>
      </c>
      <c r="BM34" s="380">
        <v>5.7363584000000002E-2</v>
      </c>
      <c r="BN34" s="380">
        <v>0.26274380800000008</v>
      </c>
      <c r="BO34" s="380">
        <v>7.7263024000000013E-2</v>
      </c>
      <c r="BP34" s="380">
        <v>0.14403524799999998</v>
      </c>
      <c r="BQ34" s="380">
        <v>0.17634497599999999</v>
      </c>
      <c r="BR34" s="380">
        <v>0.324512144</v>
      </c>
      <c r="BS34" s="380">
        <v>0.18306699199999998</v>
      </c>
      <c r="BT34" s="380">
        <v>0.51204412799999999</v>
      </c>
      <c r="BU34" s="380">
        <v>6.4686991999999999E-2</v>
      </c>
      <c r="BV34" s="380">
        <v>0.48041491199999997</v>
      </c>
      <c r="BW34" s="380">
        <v>0.30689076799999998</v>
      </c>
      <c r="BX34" s="380">
        <v>4.0448096000000003E-2</v>
      </c>
      <c r="BY34" s="380">
        <v>7.2915263999999994E-2</v>
      </c>
      <c r="BZ34" s="380">
        <v>0.34898780800000001</v>
      </c>
      <c r="CA34" s="380">
        <v>0.16615142400000002</v>
      </c>
      <c r="CB34" s="380">
        <v>0.22375328000000003</v>
      </c>
      <c r="CC34" s="380">
        <v>0.63570985599999996</v>
      </c>
      <c r="CD34" s="380">
        <v>0.485135072</v>
      </c>
      <c r="CE34" s="380">
        <v>0.34076448000000004</v>
      </c>
      <c r="CF34" s="380">
        <v>0.75643942400000008</v>
      </c>
      <c r="CG34" s="380">
        <v>0.61551664000000006</v>
      </c>
      <c r="CH34" s="380">
        <v>4.6941231999999999E-2</v>
      </c>
      <c r="CI34" s="380">
        <v>6.9641792000000008E-2</v>
      </c>
      <c r="CJ34" s="380">
        <v>0.57497692800000011</v>
      </c>
      <c r="CK34" s="380">
        <v>0.18145393600000001</v>
      </c>
      <c r="CL34" s="380">
        <v>0.51491305600000004</v>
      </c>
      <c r="CM34" s="380">
        <v>0.15310209599999999</v>
      </c>
      <c r="CN34" s="380">
        <v>0.28576153599999998</v>
      </c>
      <c r="CO34" s="380">
        <v>0.25085446400000005</v>
      </c>
      <c r="CP34" s="380">
        <v>0.15774574400000002</v>
      </c>
      <c r="CQ34" s="380">
        <v>0.312901824</v>
      </c>
      <c r="CR34" s="380">
        <v>0.10968361600000001</v>
      </c>
      <c r="CS34" s="380">
        <v>0.25186299200000001</v>
      </c>
      <c r="CT34" s="380">
        <v>0.49399521600000001</v>
      </c>
      <c r="CU34" s="380">
        <v>0.21987401600000001</v>
      </c>
      <c r="CV34" s="380">
        <v>0.33686735999999995</v>
      </c>
      <c r="CW34" s="380">
        <v>0.23403590400000002</v>
      </c>
    </row>
    <row r="35" spans="1:101">
      <c r="A35" s="256">
        <v>413</v>
      </c>
      <c r="B35" s="259">
        <v>1</v>
      </c>
      <c r="C35" s="380">
        <v>0.64772359999999995</v>
      </c>
      <c r="D35" s="380">
        <v>0.26799588800000002</v>
      </c>
      <c r="E35" s="380">
        <v>6.010736E-3</v>
      </c>
      <c r="F35" s="380">
        <v>0.38082747200000006</v>
      </c>
      <c r="G35" s="380">
        <v>0.14132937600000003</v>
      </c>
      <c r="H35" s="380">
        <v>0.12674065600000003</v>
      </c>
      <c r="I35" s="380">
        <v>5.7042367999999996E-2</v>
      </c>
      <c r="J35" s="380">
        <v>5.8132128000000005E-2</v>
      </c>
      <c r="K35" s="380">
        <v>4.2618128000000005E-2</v>
      </c>
      <c r="L35" s="380">
        <v>0.21102254399999998</v>
      </c>
      <c r="M35" s="380">
        <v>8.3607888000000005E-2</v>
      </c>
      <c r="N35" s="380">
        <v>0.10863604800000003</v>
      </c>
      <c r="O35" s="380">
        <v>4.3122416000000004E-2</v>
      </c>
      <c r="P35" s="380">
        <v>0.34614499199999998</v>
      </c>
      <c r="Q35" s="380">
        <v>0.19031710400000001</v>
      </c>
      <c r="R35" s="380">
        <v>3.9646832000000007E-2</v>
      </c>
      <c r="S35" s="380">
        <v>4.8908607999999999E-2</v>
      </c>
      <c r="T35" s="380">
        <v>8.0214080000000007E-2</v>
      </c>
      <c r="U35" s="380">
        <v>0.12617457600000001</v>
      </c>
      <c r="V35" s="380">
        <v>3.9633680000000004E-2</v>
      </c>
      <c r="W35" s="380">
        <v>0.17442377600000003</v>
      </c>
      <c r="X35" s="380">
        <v>6.7382288000000012E-2</v>
      </c>
      <c r="Y35" s="380">
        <v>0.46980427200000008</v>
      </c>
      <c r="Z35" s="380">
        <v>0.28501860800000001</v>
      </c>
      <c r="AA35" s="380">
        <v>6.0057792000000006E-2</v>
      </c>
      <c r="AB35" s="380">
        <v>0.15983345599999998</v>
      </c>
      <c r="AC35" s="380">
        <v>8.8151472000000008E-2</v>
      </c>
      <c r="AD35" s="380">
        <v>4.7465151999999997E-2</v>
      </c>
      <c r="AE35" s="380">
        <v>5.3171152000000006E-2</v>
      </c>
      <c r="AF35" s="380">
        <v>3.1111376000000003E-2</v>
      </c>
      <c r="AG35" s="380">
        <v>6.5464783999999998E-2</v>
      </c>
      <c r="AH35" s="380">
        <v>4.0771535999999997E-2</v>
      </c>
      <c r="AI35" s="380">
        <v>0.21220982400000002</v>
      </c>
      <c r="AJ35" s="380">
        <v>4.4027711999999997E-2</v>
      </c>
      <c r="AK35" s="380">
        <v>5.1913264000000008E-2</v>
      </c>
      <c r="AL35" s="380">
        <v>0.148271344</v>
      </c>
      <c r="AM35" s="380">
        <v>4.9933616000000007E-2</v>
      </c>
      <c r="AN35" s="380">
        <v>8.3698736000000024E-2</v>
      </c>
      <c r="AO35" s="380">
        <v>4.6207663999999996E-2</v>
      </c>
      <c r="AP35" s="380">
        <v>7.5177408000000015E-2</v>
      </c>
      <c r="AQ35" s="380">
        <v>0.43034927999999995</v>
      </c>
      <c r="AR35" s="380">
        <v>6.2169728E-2</v>
      </c>
      <c r="AS35" s="380">
        <v>5.3392336000000006E-2</v>
      </c>
      <c r="AT35" s="380">
        <v>4.5447760000000004E-2</v>
      </c>
      <c r="AU35" s="380">
        <v>5.8664144000000001E-2</v>
      </c>
      <c r="AV35" s="380">
        <v>0.12166883199999999</v>
      </c>
      <c r="AW35" s="380">
        <v>0.14612585600000003</v>
      </c>
      <c r="AX35" s="380">
        <v>9.3975648000000009E-2</v>
      </c>
      <c r="AY35" s="380">
        <v>4.3155616000000001E-2</v>
      </c>
      <c r="AZ35" s="380">
        <v>0.104003152</v>
      </c>
      <c r="BA35" s="380">
        <v>0.13312879999999999</v>
      </c>
      <c r="BB35" s="380">
        <v>5.7498400000000005E-2</v>
      </c>
      <c r="BC35" s="380">
        <v>8.223532800000001E-2</v>
      </c>
      <c r="BD35" s="380">
        <v>0.523731744</v>
      </c>
      <c r="BE35" s="380">
        <v>0.44847863999999998</v>
      </c>
      <c r="BF35" s="380">
        <v>0.29191092799999996</v>
      </c>
      <c r="BG35" s="380">
        <v>0.148590048</v>
      </c>
      <c r="BH35" s="380">
        <v>0.13881171199999998</v>
      </c>
      <c r="BI35" s="380">
        <v>0.63717220800000007</v>
      </c>
      <c r="BJ35" s="380">
        <v>0.61334180800000004</v>
      </c>
      <c r="BK35" s="380">
        <v>0.42859702399999999</v>
      </c>
      <c r="BL35" s="380">
        <v>0.23770411200000002</v>
      </c>
      <c r="BM35" s="380">
        <v>5.8230384000000003E-2</v>
      </c>
      <c r="BN35" s="380">
        <v>0.264837392</v>
      </c>
      <c r="BO35" s="380">
        <v>8.174424000000001E-2</v>
      </c>
      <c r="BP35" s="380">
        <v>0.14516828800000001</v>
      </c>
      <c r="BQ35" s="380">
        <v>0.17803902400000002</v>
      </c>
      <c r="BR35" s="380">
        <v>0.327906368</v>
      </c>
      <c r="BS35" s="380">
        <v>0.18480396800000001</v>
      </c>
      <c r="BT35" s="380">
        <v>0.51804593599999993</v>
      </c>
      <c r="BU35" s="380">
        <v>6.6216800000000006E-2</v>
      </c>
      <c r="BV35" s="380">
        <v>0.48328569599999993</v>
      </c>
      <c r="BW35" s="380">
        <v>0.31134542399999998</v>
      </c>
      <c r="BX35" s="380">
        <v>4.0669903999999993E-2</v>
      </c>
      <c r="BY35" s="380">
        <v>7.4691904000000003E-2</v>
      </c>
      <c r="BZ35" s="380">
        <v>0.35308164800000003</v>
      </c>
      <c r="CA35" s="380">
        <v>0.17125363200000002</v>
      </c>
      <c r="CB35" s="380">
        <v>0.22700767999999999</v>
      </c>
      <c r="CC35" s="380">
        <v>0.63658011199999998</v>
      </c>
      <c r="CD35" s="380">
        <v>0.48962694400000001</v>
      </c>
      <c r="CE35" s="380">
        <v>0.34245692799999999</v>
      </c>
      <c r="CF35" s="380">
        <v>0.75788551999999998</v>
      </c>
      <c r="CG35" s="380">
        <v>0.6163020480000001</v>
      </c>
      <c r="CH35" s="380">
        <v>4.7388976000000006E-2</v>
      </c>
      <c r="CI35" s="380">
        <v>7.2979600000000006E-2</v>
      </c>
      <c r="CJ35" s="380">
        <v>0.57665024000000009</v>
      </c>
      <c r="CK35" s="380">
        <v>0.18323414400000002</v>
      </c>
      <c r="CL35" s="380">
        <v>0.51547700800000007</v>
      </c>
      <c r="CM35" s="380">
        <v>0.15563846400000003</v>
      </c>
      <c r="CN35" s="380">
        <v>0.28610840000000004</v>
      </c>
      <c r="CO35" s="380">
        <v>0.26190758400000003</v>
      </c>
      <c r="CP35" s="380">
        <v>0.16304643199999999</v>
      </c>
      <c r="CQ35" s="380">
        <v>0.31564227200000006</v>
      </c>
      <c r="CR35" s="380">
        <v>0.11146592000000001</v>
      </c>
      <c r="CS35" s="380">
        <v>0.26020107199999998</v>
      </c>
      <c r="CT35" s="380">
        <v>0.49881935999999993</v>
      </c>
      <c r="CU35" s="380">
        <v>0.221688048</v>
      </c>
      <c r="CV35" s="380">
        <v>0.33863689600000002</v>
      </c>
      <c r="CW35" s="380">
        <v>0.23447839999999998</v>
      </c>
    </row>
    <row r="36" spans="1:101">
      <c r="A36" s="256">
        <v>414</v>
      </c>
      <c r="B36" s="259">
        <v>1</v>
      </c>
      <c r="C36" s="380">
        <v>0.64833132800000004</v>
      </c>
      <c r="D36" s="380">
        <v>0.26819126400000004</v>
      </c>
      <c r="E36" s="380">
        <v>7.2532159999999998E-3</v>
      </c>
      <c r="F36" s="380">
        <v>0.37817948800000006</v>
      </c>
      <c r="G36" s="380">
        <v>0.14167548799999999</v>
      </c>
      <c r="H36" s="380">
        <v>0.12872696</v>
      </c>
      <c r="I36" s="380">
        <v>5.6976383999999991E-2</v>
      </c>
      <c r="J36" s="380">
        <v>5.8048591999999996E-2</v>
      </c>
      <c r="K36" s="380">
        <v>4.2681104000000004E-2</v>
      </c>
      <c r="L36" s="380">
        <v>0.210306032</v>
      </c>
      <c r="M36" s="380">
        <v>8.4470576000000019E-2</v>
      </c>
      <c r="N36" s="380">
        <v>0.10700857600000001</v>
      </c>
      <c r="O36" s="380">
        <v>4.3156304000000006E-2</v>
      </c>
      <c r="P36" s="380">
        <v>0.34645577599999999</v>
      </c>
      <c r="Q36" s="380">
        <v>0.190830736</v>
      </c>
      <c r="R36" s="380">
        <v>3.9836752000000003E-2</v>
      </c>
      <c r="S36" s="380">
        <v>4.9305808E-2</v>
      </c>
      <c r="T36" s="380">
        <v>8.0756447999999995E-2</v>
      </c>
      <c r="U36" s="380">
        <v>0.126058752</v>
      </c>
      <c r="V36" s="380">
        <v>3.9452527999999994E-2</v>
      </c>
      <c r="W36" s="380">
        <v>0.17449360000000003</v>
      </c>
      <c r="X36" s="380">
        <v>6.8901424000000017E-2</v>
      </c>
      <c r="Y36" s="380">
        <v>0.47174272000000006</v>
      </c>
      <c r="Z36" s="380">
        <v>0.28544246400000006</v>
      </c>
      <c r="AA36" s="380">
        <v>5.9322303999999999E-2</v>
      </c>
      <c r="AB36" s="380">
        <v>0.15938607999999999</v>
      </c>
      <c r="AC36" s="380">
        <v>9.0859488000000002E-2</v>
      </c>
      <c r="AD36" s="380">
        <v>4.7200623999999997E-2</v>
      </c>
      <c r="AE36" s="380">
        <v>5.3950224000000005E-2</v>
      </c>
      <c r="AF36" s="380">
        <v>3.0792159999999999E-2</v>
      </c>
      <c r="AG36" s="380">
        <v>6.6751984E-2</v>
      </c>
      <c r="AH36" s="380">
        <v>4.0717631999999997E-2</v>
      </c>
      <c r="AI36" s="380">
        <v>0.21271742400000002</v>
      </c>
      <c r="AJ36" s="380">
        <v>4.4018320000000007E-2</v>
      </c>
      <c r="AK36" s="380">
        <v>5.1809632000000001E-2</v>
      </c>
      <c r="AL36" s="380">
        <v>0.15583699199999998</v>
      </c>
      <c r="AM36" s="380">
        <v>4.9918591999999998E-2</v>
      </c>
      <c r="AN36" s="380">
        <v>8.5072064000000003E-2</v>
      </c>
      <c r="AO36" s="380">
        <v>4.6270944000000001E-2</v>
      </c>
      <c r="AP36" s="380">
        <v>7.5252752000000006E-2</v>
      </c>
      <c r="AQ36" s="380">
        <v>0.43122774399999997</v>
      </c>
      <c r="AR36" s="380">
        <v>6.2141279999999993E-2</v>
      </c>
      <c r="AS36" s="380">
        <v>5.2640255999999996E-2</v>
      </c>
      <c r="AT36" s="380">
        <v>4.5502656000000002E-2</v>
      </c>
      <c r="AU36" s="380">
        <v>5.8791568000000002E-2</v>
      </c>
      <c r="AV36" s="380">
        <v>0.12200656000000001</v>
      </c>
      <c r="AW36" s="380">
        <v>0.14626931199999998</v>
      </c>
      <c r="AX36" s="380">
        <v>9.4773008000000006E-2</v>
      </c>
      <c r="AY36" s="380">
        <v>4.3849375999999995E-2</v>
      </c>
      <c r="AZ36" s="380">
        <v>0.10487476799999999</v>
      </c>
      <c r="BA36" s="380">
        <v>0.134277856</v>
      </c>
      <c r="BB36" s="380">
        <v>5.7511055999999998E-2</v>
      </c>
      <c r="BC36" s="380">
        <v>8.2568671999999996E-2</v>
      </c>
      <c r="BD36" s="380">
        <v>0.52746287999999997</v>
      </c>
      <c r="BE36" s="380">
        <v>0.45250041599999996</v>
      </c>
      <c r="BF36" s="380">
        <v>0.29417084799999998</v>
      </c>
      <c r="BG36" s="380">
        <v>0.149296864</v>
      </c>
      <c r="BH36" s="380">
        <v>0.13996278399999998</v>
      </c>
      <c r="BI36" s="380">
        <v>0.64437113599999996</v>
      </c>
      <c r="BJ36" s="380">
        <v>0.61702075200000006</v>
      </c>
      <c r="BK36" s="380">
        <v>0.43260752000000002</v>
      </c>
      <c r="BL36" s="380">
        <v>0.23983912000000002</v>
      </c>
      <c r="BM36" s="380">
        <v>5.9018063999999995E-2</v>
      </c>
      <c r="BN36" s="380">
        <v>0.26669985600000001</v>
      </c>
      <c r="BO36" s="380">
        <v>8.6086256E-2</v>
      </c>
      <c r="BP36" s="380">
        <v>0.14621260799999999</v>
      </c>
      <c r="BQ36" s="380">
        <v>0.17957747199999999</v>
      </c>
      <c r="BR36" s="380">
        <v>0.33129179199999997</v>
      </c>
      <c r="BS36" s="380">
        <v>0.186550784</v>
      </c>
      <c r="BT36" s="380">
        <v>0.52399726400000013</v>
      </c>
      <c r="BU36" s="380">
        <v>6.7793248000000014E-2</v>
      </c>
      <c r="BV36" s="380">
        <v>0.48607151999999998</v>
      </c>
      <c r="BW36" s="380">
        <v>0.31593239999999995</v>
      </c>
      <c r="BX36" s="380">
        <v>4.0893792000000005E-2</v>
      </c>
      <c r="BY36" s="380">
        <v>7.6427424000000008E-2</v>
      </c>
      <c r="BZ36" s="380">
        <v>0.35693916799999997</v>
      </c>
      <c r="CA36" s="380">
        <v>0.17633872</v>
      </c>
      <c r="CB36" s="380">
        <v>0.23043376000000004</v>
      </c>
      <c r="CC36" s="380">
        <v>0.63734988800000003</v>
      </c>
      <c r="CD36" s="380">
        <v>0.49399081600000005</v>
      </c>
      <c r="CE36" s="380">
        <v>0.343882576</v>
      </c>
      <c r="CF36" s="380">
        <v>0.75926025599999991</v>
      </c>
      <c r="CG36" s="380">
        <v>0.61691177600000002</v>
      </c>
      <c r="CH36" s="380">
        <v>4.7841280000000007E-2</v>
      </c>
      <c r="CI36" s="380">
        <v>7.6300608000000006E-2</v>
      </c>
      <c r="CJ36" s="380">
        <v>0.57825779200000005</v>
      </c>
      <c r="CK36" s="380">
        <v>0.18491987199999999</v>
      </c>
      <c r="CL36" s="380">
        <v>0.51577424000000005</v>
      </c>
      <c r="CM36" s="380">
        <v>0.15798219199999999</v>
      </c>
      <c r="CN36" s="380">
        <v>0.28615606399999999</v>
      </c>
      <c r="CO36" s="380">
        <v>0.273103824</v>
      </c>
      <c r="CP36" s="380">
        <v>0.16831488000000003</v>
      </c>
      <c r="CQ36" s="380">
        <v>0.31843864</v>
      </c>
      <c r="CR36" s="380">
        <v>0.113226064</v>
      </c>
      <c r="CS36" s="380">
        <v>0.26857275199999997</v>
      </c>
      <c r="CT36" s="380">
        <v>0.50352134400000004</v>
      </c>
      <c r="CU36" s="380">
        <v>0.22315552</v>
      </c>
      <c r="CV36" s="380">
        <v>0.34028219199999993</v>
      </c>
      <c r="CW36" s="380">
        <v>0.23463049599999997</v>
      </c>
    </row>
    <row r="37" spans="1:101">
      <c r="A37" s="256">
        <v>415</v>
      </c>
      <c r="B37" s="259">
        <v>1</v>
      </c>
      <c r="C37" s="380">
        <v>0.64888000000000001</v>
      </c>
      <c r="D37" s="380">
        <v>0.26834000000000002</v>
      </c>
      <c r="E37" s="380">
        <v>8.7399999999999995E-3</v>
      </c>
      <c r="F37" s="380">
        <v>0.37567</v>
      </c>
      <c r="G37" s="380">
        <v>0.14194999999999999</v>
      </c>
      <c r="H37" s="380">
        <v>0.13053000000000001</v>
      </c>
      <c r="I37" s="380">
        <v>5.6919999999999998E-2</v>
      </c>
      <c r="J37" s="380">
        <v>5.7970000000000001E-2</v>
      </c>
      <c r="K37" s="380">
        <v>4.2750000000000003E-2</v>
      </c>
      <c r="L37" s="380">
        <v>0.20943999999999999</v>
      </c>
      <c r="M37" s="380">
        <v>8.5220000000000004E-2</v>
      </c>
      <c r="N37" s="380">
        <v>0.10584</v>
      </c>
      <c r="O37" s="380">
        <v>4.3200000000000002E-2</v>
      </c>
      <c r="P37" s="380">
        <v>0.34676000000000001</v>
      </c>
      <c r="Q37" s="380">
        <v>0.19137000000000001</v>
      </c>
      <c r="R37" s="380">
        <v>4.0030000000000003E-2</v>
      </c>
      <c r="S37" s="380">
        <v>4.9669999999999999E-2</v>
      </c>
      <c r="T37" s="380">
        <v>8.1299999999999997E-2</v>
      </c>
      <c r="U37" s="380">
        <v>0.12589</v>
      </c>
      <c r="V37" s="380">
        <v>3.916E-2</v>
      </c>
      <c r="W37" s="380">
        <v>0.17444000000000001</v>
      </c>
      <c r="X37" s="380">
        <v>7.0330000000000004E-2</v>
      </c>
      <c r="Y37" s="380">
        <v>0.47366000000000003</v>
      </c>
      <c r="Z37" s="380">
        <v>0.28563</v>
      </c>
      <c r="AA37" s="380">
        <v>5.8540000000000002E-2</v>
      </c>
      <c r="AB37" s="380">
        <v>0.159</v>
      </c>
      <c r="AC37" s="380">
        <v>9.3890000000000001E-2</v>
      </c>
      <c r="AD37" s="380">
        <v>4.6989999999999997E-2</v>
      </c>
      <c r="AE37" s="380">
        <v>5.4780000000000002E-2</v>
      </c>
      <c r="AF37" s="380">
        <v>3.0540000000000001E-2</v>
      </c>
      <c r="AG37" s="380">
        <v>6.8089999999999998E-2</v>
      </c>
      <c r="AH37" s="380">
        <v>4.0689999999999997E-2</v>
      </c>
      <c r="AI37" s="380">
        <v>0.21321000000000001</v>
      </c>
      <c r="AJ37" s="380">
        <v>4.4010000000000001E-2</v>
      </c>
      <c r="AK37" s="380">
        <v>5.1700000000000003E-2</v>
      </c>
      <c r="AL37" s="380">
        <v>0.16370999999999999</v>
      </c>
      <c r="AM37" s="380">
        <v>4.9910000000000003E-2</v>
      </c>
      <c r="AN37" s="380">
        <v>8.6809999999999998E-2</v>
      </c>
      <c r="AO37" s="380">
        <v>4.6339999999999999E-2</v>
      </c>
      <c r="AP37" s="380">
        <v>7.5340000000000004E-2</v>
      </c>
      <c r="AQ37" s="380">
        <v>0.43208999999999997</v>
      </c>
      <c r="AR37" s="380">
        <v>6.2129999999999998E-2</v>
      </c>
      <c r="AS37" s="380">
        <v>5.1959999999999999E-2</v>
      </c>
      <c r="AT37" s="380">
        <v>4.555E-2</v>
      </c>
      <c r="AU37" s="380">
        <v>5.8999999999999997E-2</v>
      </c>
      <c r="AV37" s="380">
        <v>0.12231</v>
      </c>
      <c r="AW37" s="380">
        <v>0.14646000000000001</v>
      </c>
      <c r="AX37" s="380">
        <v>9.5780000000000004E-2</v>
      </c>
      <c r="AY37" s="380">
        <v>4.446E-2</v>
      </c>
      <c r="AZ37" s="380">
        <v>0.10575</v>
      </c>
      <c r="BA37" s="380">
        <v>0.13542999999999999</v>
      </c>
      <c r="BB37" s="380">
        <v>5.7529999999999998E-2</v>
      </c>
      <c r="BC37" s="380">
        <v>8.2909999999999998E-2</v>
      </c>
      <c r="BD37" s="380">
        <v>0.53113999999999995</v>
      </c>
      <c r="BE37" s="380">
        <v>0.45651999999999998</v>
      </c>
      <c r="BF37" s="380">
        <v>0.29615999999999998</v>
      </c>
      <c r="BG37" s="380">
        <v>0.14999000000000001</v>
      </c>
      <c r="BH37" s="380">
        <v>0.14113999999999999</v>
      </c>
      <c r="BI37" s="380">
        <v>0.65037999999999996</v>
      </c>
      <c r="BJ37" s="380">
        <v>0.62063000000000001</v>
      </c>
      <c r="BK37" s="380">
        <v>0.43653999999999998</v>
      </c>
      <c r="BL37" s="380">
        <v>0.24199000000000001</v>
      </c>
      <c r="BM37" s="380">
        <v>5.9729999999999998E-2</v>
      </c>
      <c r="BN37" s="380">
        <v>0.26841999999999999</v>
      </c>
      <c r="BO37" s="380">
        <v>9.0240000000000001E-2</v>
      </c>
      <c r="BP37" s="380">
        <v>0.14721000000000001</v>
      </c>
      <c r="BQ37" s="380">
        <v>0.18101999999999999</v>
      </c>
      <c r="BR37" s="380">
        <v>0.33467000000000002</v>
      </c>
      <c r="BS37" s="380">
        <v>0.18831000000000001</v>
      </c>
      <c r="BT37" s="380">
        <v>0.52990000000000004</v>
      </c>
      <c r="BU37" s="380">
        <v>6.9430000000000006E-2</v>
      </c>
      <c r="BV37" s="380">
        <v>0.48876999999999998</v>
      </c>
      <c r="BW37" s="380">
        <v>0.32072000000000001</v>
      </c>
      <c r="BX37" s="380">
        <v>4.1119999999999997E-2</v>
      </c>
      <c r="BY37" s="380">
        <v>7.8149999999999997E-2</v>
      </c>
      <c r="BZ37" s="380">
        <v>0.36065999999999998</v>
      </c>
      <c r="CA37" s="380">
        <v>0.18140000000000001</v>
      </c>
      <c r="CB37" s="380">
        <v>0.23408000000000001</v>
      </c>
      <c r="CC37" s="380">
        <v>0.63805000000000001</v>
      </c>
      <c r="CD37" s="380">
        <v>0.49823000000000001</v>
      </c>
      <c r="CE37" s="380">
        <v>0.34500999999999998</v>
      </c>
      <c r="CF37" s="380">
        <v>0.76058999999999999</v>
      </c>
      <c r="CG37" s="380">
        <v>0.61738999999999999</v>
      </c>
      <c r="CH37" s="380">
        <v>4.8300000000000003E-2</v>
      </c>
      <c r="CI37" s="380">
        <v>7.9549999999999996E-2</v>
      </c>
      <c r="CJ37" s="380">
        <v>0.57981000000000005</v>
      </c>
      <c r="CK37" s="380">
        <v>0.18653</v>
      </c>
      <c r="CL37" s="380">
        <v>0.51583999999999997</v>
      </c>
      <c r="CM37" s="380">
        <v>0.16011</v>
      </c>
      <c r="CN37" s="380">
        <v>0.28598000000000001</v>
      </c>
      <c r="CO37" s="380">
        <v>0.28445999999999999</v>
      </c>
      <c r="CP37" s="380">
        <v>0.17355000000000001</v>
      </c>
      <c r="CQ37" s="380">
        <v>0.32129999999999997</v>
      </c>
      <c r="CR37" s="380">
        <v>0.11496000000000001</v>
      </c>
      <c r="CS37" s="380">
        <v>0.27694999999999997</v>
      </c>
      <c r="CT37" s="380">
        <v>0.50807999999999998</v>
      </c>
      <c r="CU37" s="380">
        <v>0.22438</v>
      </c>
      <c r="CV37" s="380">
        <v>0.34183999999999998</v>
      </c>
      <c r="CW37" s="380">
        <v>0.23457</v>
      </c>
    </row>
    <row r="38" spans="1:101">
      <c r="A38" s="256">
        <v>416</v>
      </c>
      <c r="B38" s="259">
        <v>1</v>
      </c>
      <c r="C38" s="380">
        <v>0.64936207999999995</v>
      </c>
      <c r="D38" s="380">
        <v>0.26843766400000002</v>
      </c>
      <c r="E38" s="380">
        <v>1.0461184E-2</v>
      </c>
      <c r="F38" s="380">
        <v>0.37330270399999999</v>
      </c>
      <c r="G38" s="380">
        <v>0.14214649600000001</v>
      </c>
      <c r="H38" s="380">
        <v>0.13215598399999998</v>
      </c>
      <c r="I38" s="380">
        <v>5.6873951999999998E-2</v>
      </c>
      <c r="J38" s="380">
        <v>5.7895999999999996E-2</v>
      </c>
      <c r="K38" s="380">
        <v>4.2824720000000011E-2</v>
      </c>
      <c r="L38" s="380">
        <v>0.208420624</v>
      </c>
      <c r="M38" s="380">
        <v>8.5861024000000008E-2</v>
      </c>
      <c r="N38" s="380">
        <v>0.105114</v>
      </c>
      <c r="O38" s="380">
        <v>4.3253536000000009E-2</v>
      </c>
      <c r="P38" s="380">
        <v>0.34705561600000007</v>
      </c>
      <c r="Q38" s="380">
        <v>0.19194441600000003</v>
      </c>
      <c r="R38" s="380">
        <v>4.0226672000000005E-2</v>
      </c>
      <c r="S38" s="380">
        <v>5.0002928000000009E-2</v>
      </c>
      <c r="T38" s="380">
        <v>8.1843392000000001E-2</v>
      </c>
      <c r="U38" s="380">
        <v>0.12566624000000001</v>
      </c>
      <c r="V38" s="380">
        <v>3.8761248000000005E-2</v>
      </c>
      <c r="W38" s="380">
        <v>0.17428376000000001</v>
      </c>
      <c r="X38" s="380">
        <v>7.1666863999999997E-2</v>
      </c>
      <c r="Y38" s="380">
        <v>0.47555742400000006</v>
      </c>
      <c r="Z38" s="380">
        <v>0.28556716799999998</v>
      </c>
      <c r="AA38" s="380">
        <v>5.7702304000000003E-2</v>
      </c>
      <c r="AB38" s="380">
        <v>0.15868204799999999</v>
      </c>
      <c r="AC38" s="380">
        <v>9.7232591999999993E-2</v>
      </c>
      <c r="AD38" s="380">
        <v>4.6828607999999994E-2</v>
      </c>
      <c r="AE38" s="380">
        <v>5.5662208000000005E-2</v>
      </c>
      <c r="AF38" s="380">
        <v>3.0356016E-2</v>
      </c>
      <c r="AG38" s="380">
        <v>6.9481071999999991E-2</v>
      </c>
      <c r="AH38" s="380">
        <v>4.0691039999999998E-2</v>
      </c>
      <c r="AI38" s="380">
        <v>0.21369288</v>
      </c>
      <c r="AJ38" s="380">
        <v>4.4002767999999998E-2</v>
      </c>
      <c r="AK38" s="380">
        <v>5.1584560000000002E-2</v>
      </c>
      <c r="AL38" s="380">
        <v>0.17187951999999998</v>
      </c>
      <c r="AM38" s="380">
        <v>4.9908672000000001E-2</v>
      </c>
      <c r="AN38" s="380">
        <v>8.8925887999999995E-2</v>
      </c>
      <c r="AO38" s="380">
        <v>4.6414959999999998E-2</v>
      </c>
      <c r="AP38" s="380">
        <v>7.5439136000000018E-2</v>
      </c>
      <c r="AQ38" s="380">
        <v>0.43293312</v>
      </c>
      <c r="AR38" s="380">
        <v>6.2136160000000003E-2</v>
      </c>
      <c r="AS38" s="380">
        <v>5.1358848000000006E-2</v>
      </c>
      <c r="AT38" s="380">
        <v>4.5589184000000005E-2</v>
      </c>
      <c r="AU38" s="380">
        <v>5.9283760000000005E-2</v>
      </c>
      <c r="AV38" s="380">
        <v>0.122576672</v>
      </c>
      <c r="AW38" s="380">
        <v>0.146701792</v>
      </c>
      <c r="AX38" s="380">
        <v>9.7007008000000006E-2</v>
      </c>
      <c r="AY38" s="380">
        <v>4.4987248000000001E-2</v>
      </c>
      <c r="AZ38" s="380">
        <v>0.10662862399999999</v>
      </c>
      <c r="BA38" s="380">
        <v>0.13658499199999999</v>
      </c>
      <c r="BB38" s="380">
        <v>5.7555167999999997E-2</v>
      </c>
      <c r="BC38" s="380">
        <v>8.3258527999999998E-2</v>
      </c>
      <c r="BD38" s="380">
        <v>0.53474169599999999</v>
      </c>
      <c r="BE38" s="380">
        <v>0.46053803199999999</v>
      </c>
      <c r="BF38" s="380">
        <v>0.29785532799999997</v>
      </c>
      <c r="BG38" s="380">
        <v>0.15066806400000002</v>
      </c>
      <c r="BH38" s="380">
        <v>0.14234476799999998</v>
      </c>
      <c r="BI38" s="380">
        <v>0.65510665599999995</v>
      </c>
      <c r="BJ38" s="380">
        <v>0.62417276799999988</v>
      </c>
      <c r="BK38" s="380">
        <v>0.44039438399999997</v>
      </c>
      <c r="BL38" s="380">
        <v>0.24416132800000001</v>
      </c>
      <c r="BM38" s="380">
        <v>6.0370368000000001E-2</v>
      </c>
      <c r="BN38" s="380">
        <v>0.26998299200000003</v>
      </c>
      <c r="BO38" s="380">
        <v>9.4183695999999983E-2</v>
      </c>
      <c r="BP38" s="380">
        <v>0.148154752</v>
      </c>
      <c r="BQ38" s="380">
        <v>0.182356992</v>
      </c>
      <c r="BR38" s="380">
        <v>0.33804142399999998</v>
      </c>
      <c r="BS38" s="380">
        <v>0.19008208000000001</v>
      </c>
      <c r="BT38" s="380">
        <v>0.53575451200000002</v>
      </c>
      <c r="BU38" s="380">
        <v>7.1124320000000019E-2</v>
      </c>
      <c r="BV38" s="380">
        <v>0.49138063999999992</v>
      </c>
      <c r="BW38" s="380">
        <v>0.32574489599999995</v>
      </c>
      <c r="BX38" s="380">
        <v>4.1348943999999999E-2</v>
      </c>
      <c r="BY38" s="380">
        <v>7.9852288000000007E-2</v>
      </c>
      <c r="BZ38" s="380">
        <v>0.36422003199999992</v>
      </c>
      <c r="CA38" s="380">
        <v>0.18642944</v>
      </c>
      <c r="CB38" s="380">
        <v>0.237971872</v>
      </c>
      <c r="CC38" s="380">
        <v>0.63869793600000002</v>
      </c>
      <c r="CD38" s="380">
        <v>0.50234107200000011</v>
      </c>
      <c r="CE38" s="380">
        <v>0.34586241600000001</v>
      </c>
      <c r="CF38" s="380">
        <v>0.761864608</v>
      </c>
      <c r="CG38" s="380">
        <v>0.617725152</v>
      </c>
      <c r="CH38" s="380">
        <v>4.8765423999999995E-2</v>
      </c>
      <c r="CI38" s="380">
        <v>8.2734736000000003E-2</v>
      </c>
      <c r="CJ38" s="380">
        <v>0.58130694400000005</v>
      </c>
      <c r="CK38" s="380">
        <v>0.188079152</v>
      </c>
      <c r="CL38" s="380">
        <v>0.51569702399999995</v>
      </c>
      <c r="CM38" s="380">
        <v>0.16202191999999999</v>
      </c>
      <c r="CN38" s="380">
        <v>0.285565664</v>
      </c>
      <c r="CO38" s="380">
        <v>0.29595067199999997</v>
      </c>
      <c r="CP38" s="380">
        <v>0.17873969600000003</v>
      </c>
      <c r="CQ38" s="380">
        <v>0.32422363199999998</v>
      </c>
      <c r="CR38" s="380">
        <v>0.11666512</v>
      </c>
      <c r="CS38" s="380">
        <v>0.28531364800000003</v>
      </c>
      <c r="CT38" s="380">
        <v>0.51248764800000002</v>
      </c>
      <c r="CU38" s="380">
        <v>0.22534227199999998</v>
      </c>
      <c r="CV38" s="380">
        <v>0.34329564799999995</v>
      </c>
      <c r="CW38" s="380">
        <v>0.23428361599999997</v>
      </c>
    </row>
    <row r="39" spans="1:101">
      <c r="A39" s="256">
        <v>417</v>
      </c>
      <c r="B39" s="259">
        <v>1</v>
      </c>
      <c r="C39" s="380">
        <v>0.64977224000000011</v>
      </c>
      <c r="D39" s="380">
        <v>0.26848148799999999</v>
      </c>
      <c r="E39" s="380">
        <v>1.2417296000000001E-2</v>
      </c>
      <c r="F39" s="380">
        <v>0.37108555200000004</v>
      </c>
      <c r="G39" s="380">
        <v>0.14226017599999999</v>
      </c>
      <c r="H39" s="380">
        <v>0.13361177600000002</v>
      </c>
      <c r="I39" s="380">
        <v>5.6838527999999999E-2</v>
      </c>
      <c r="J39" s="380">
        <v>5.7826288000000003E-2</v>
      </c>
      <c r="K39" s="380">
        <v>4.2905248000000007E-2</v>
      </c>
      <c r="L39" s="380">
        <v>0.20725038399999998</v>
      </c>
      <c r="M39" s="380">
        <v>8.6398928000000014E-2</v>
      </c>
      <c r="N39" s="380">
        <v>0.10486524800000001</v>
      </c>
      <c r="O39" s="380">
        <v>4.3316896000000008E-2</v>
      </c>
      <c r="P39" s="380">
        <v>0.34734139200000003</v>
      </c>
      <c r="Q39" s="380">
        <v>0.19256326400000004</v>
      </c>
      <c r="R39" s="380">
        <v>4.0427232000000007E-2</v>
      </c>
      <c r="S39" s="380">
        <v>5.0306608000000003E-2</v>
      </c>
      <c r="T39" s="380">
        <v>8.2386559999999998E-2</v>
      </c>
      <c r="U39" s="380">
        <v>0.12538793599999998</v>
      </c>
      <c r="V39" s="380">
        <v>3.8263519999999995E-2</v>
      </c>
      <c r="W39" s="380">
        <v>0.17404225600000001</v>
      </c>
      <c r="X39" s="380">
        <v>7.2913408000000013E-2</v>
      </c>
      <c r="Y39" s="380">
        <v>0.47743659200000005</v>
      </c>
      <c r="Z39" s="380">
        <v>0.28525108799999999</v>
      </c>
      <c r="AA39" s="380">
        <v>5.6797792E-2</v>
      </c>
      <c r="AB39" s="380">
        <v>0.15843721599999999</v>
      </c>
      <c r="AC39" s="380">
        <v>0.10087315200000001</v>
      </c>
      <c r="AD39" s="380">
        <v>4.6734831999999997E-2</v>
      </c>
      <c r="AE39" s="380">
        <v>5.6599471999999998E-2</v>
      </c>
      <c r="AF39" s="380">
        <v>3.0255616000000006E-2</v>
      </c>
      <c r="AG39" s="380">
        <v>7.0927583999999988E-2</v>
      </c>
      <c r="AH39" s="380">
        <v>4.0722496000000004E-2</v>
      </c>
      <c r="AI39" s="380">
        <v>0.21417302400000002</v>
      </c>
      <c r="AJ39" s="380">
        <v>4.3996832E-2</v>
      </c>
      <c r="AK39" s="380">
        <v>5.1463744000000013E-2</v>
      </c>
      <c r="AL39" s="380">
        <v>0.18033582400000001</v>
      </c>
      <c r="AM39" s="380">
        <v>4.9915216000000005E-2</v>
      </c>
      <c r="AN39" s="380">
        <v>9.1432816000000028E-2</v>
      </c>
      <c r="AO39" s="380">
        <v>4.6495743999999992E-2</v>
      </c>
      <c r="AP39" s="380">
        <v>7.5550288000000007E-2</v>
      </c>
      <c r="AQ39" s="380">
        <v>0.4337588</v>
      </c>
      <c r="AR39" s="380">
        <v>6.2159727999999997E-2</v>
      </c>
      <c r="AS39" s="380">
        <v>5.0840576000000012E-2</v>
      </c>
      <c r="AT39" s="380">
        <v>4.5619920000000001E-2</v>
      </c>
      <c r="AU39" s="380">
        <v>5.9650624000000006E-2</v>
      </c>
      <c r="AV39" s="380">
        <v>0.12280667200000001</v>
      </c>
      <c r="AW39" s="380">
        <v>0.14699865600000001</v>
      </c>
      <c r="AX39" s="380">
        <v>9.8461168000000016E-2</v>
      </c>
      <c r="AY39" s="380">
        <v>4.5433056000000006E-2</v>
      </c>
      <c r="AZ39" s="380">
        <v>0.107510752</v>
      </c>
      <c r="BA39" s="380">
        <v>0.13774287999999998</v>
      </c>
      <c r="BB39" s="380">
        <v>5.7586720000000008E-2</v>
      </c>
      <c r="BC39" s="380">
        <v>8.361404800000001E-2</v>
      </c>
      <c r="BD39" s="380">
        <v>0.53825406399999987</v>
      </c>
      <c r="BE39" s="380">
        <v>0.46455471999999998</v>
      </c>
      <c r="BF39" s="380">
        <v>0.29924972800000005</v>
      </c>
      <c r="BG39" s="380">
        <v>0.151333248</v>
      </c>
      <c r="BH39" s="380">
        <v>0.14357811200000001</v>
      </c>
      <c r="BI39" s="380">
        <v>0.65851780800000004</v>
      </c>
      <c r="BJ39" s="380">
        <v>0.62765228799999995</v>
      </c>
      <c r="BK39" s="380">
        <v>0.44417078400000004</v>
      </c>
      <c r="BL39" s="380">
        <v>0.24635675199999998</v>
      </c>
      <c r="BM39" s="380">
        <v>6.0943664000000002E-2</v>
      </c>
      <c r="BN39" s="380">
        <v>0.271384032</v>
      </c>
      <c r="BO39" s="380">
        <v>9.7904240000000017E-2</v>
      </c>
      <c r="BP39" s="380">
        <v>0.149045968</v>
      </c>
      <c r="BQ39" s="380">
        <v>0.18358662400000003</v>
      </c>
      <c r="BR39" s="380">
        <v>0.34140572800000007</v>
      </c>
      <c r="BS39" s="380">
        <v>0.19186692799999999</v>
      </c>
      <c r="BT39" s="380">
        <v>0.54156041600000004</v>
      </c>
      <c r="BU39" s="380">
        <v>7.2874640000000018E-2</v>
      </c>
      <c r="BV39" s="380">
        <v>0.49390377600000002</v>
      </c>
      <c r="BW39" s="380">
        <v>0.33103334400000006</v>
      </c>
      <c r="BX39" s="380">
        <v>4.1581024000000001E-2</v>
      </c>
      <c r="BY39" s="380">
        <v>8.1530784000000009E-2</v>
      </c>
      <c r="BZ39" s="380">
        <v>0.36760772800000002</v>
      </c>
      <c r="CA39" s="380">
        <v>0.19142419199999999</v>
      </c>
      <c r="CB39" s="380">
        <v>0.24212720000000001</v>
      </c>
      <c r="CC39" s="380">
        <v>0.63930659199999995</v>
      </c>
      <c r="CD39" s="380">
        <v>0.50632222400000004</v>
      </c>
      <c r="CE39" s="380">
        <v>0.34644212800000007</v>
      </c>
      <c r="CF39" s="380">
        <v>0.76307736000000004</v>
      </c>
      <c r="CG39" s="380">
        <v>0.61791116800000001</v>
      </c>
      <c r="CH39" s="380">
        <v>4.9237615999999998E-2</v>
      </c>
      <c r="CI39" s="380">
        <v>8.5847039999999999E-2</v>
      </c>
      <c r="CJ39" s="380">
        <v>0.58274528000000003</v>
      </c>
      <c r="CK39" s="380">
        <v>0.18958038400000005</v>
      </c>
      <c r="CL39" s="380">
        <v>0.51536388799999999</v>
      </c>
      <c r="CM39" s="380">
        <v>0.163726224</v>
      </c>
      <c r="CN39" s="380">
        <v>0.28490680000000002</v>
      </c>
      <c r="CO39" s="380">
        <v>0.30755566400000001</v>
      </c>
      <c r="CP39" s="380">
        <v>0.18387123200000002</v>
      </c>
      <c r="CQ39" s="380">
        <v>0.327203472</v>
      </c>
      <c r="CR39" s="380">
        <v>0.11833968000000002</v>
      </c>
      <c r="CS39" s="380">
        <v>0.29364715200000002</v>
      </c>
      <c r="CT39" s="380">
        <v>0.51674136000000004</v>
      </c>
      <c r="CU39" s="380">
        <v>0.22603588800000002</v>
      </c>
      <c r="CV39" s="380">
        <v>0.34463929599999998</v>
      </c>
      <c r="CW39" s="380">
        <v>0.23376639999999999</v>
      </c>
    </row>
    <row r="40" spans="1:101">
      <c r="A40" s="256">
        <v>418</v>
      </c>
      <c r="B40" s="259">
        <v>1</v>
      </c>
      <c r="C40" s="380">
        <v>0.65012175999999988</v>
      </c>
      <c r="D40" s="380">
        <v>0.26848131200000003</v>
      </c>
      <c r="E40" s="380">
        <v>1.4536448000000002E-2</v>
      </c>
      <c r="F40" s="380">
        <v>0.36899120000000007</v>
      </c>
      <c r="G40" s="380">
        <v>0.14227537600000001</v>
      </c>
      <c r="H40" s="380">
        <v>0.134900768</v>
      </c>
      <c r="I40" s="380">
        <v>5.6814144000000011E-2</v>
      </c>
      <c r="J40" s="380">
        <v>5.7765216000000001E-2</v>
      </c>
      <c r="K40" s="380">
        <v>4.2991455999999997E-2</v>
      </c>
      <c r="L40" s="380">
        <v>0.20599230399999999</v>
      </c>
      <c r="M40" s="380">
        <v>8.6836431999999991E-2</v>
      </c>
      <c r="N40" s="380">
        <v>0.10486385600000001</v>
      </c>
      <c r="O40" s="380">
        <v>4.3390496000000001E-2</v>
      </c>
      <c r="P40" s="380">
        <v>0.34762276800000003</v>
      </c>
      <c r="Q40" s="380">
        <v>0.193236832</v>
      </c>
      <c r="R40" s="380">
        <v>4.0630592E-2</v>
      </c>
      <c r="S40" s="380">
        <v>5.0581888000000005E-2</v>
      </c>
      <c r="T40" s="380">
        <v>8.2937247999999991E-2</v>
      </c>
      <c r="U40" s="380">
        <v>0.12508027200000002</v>
      </c>
      <c r="V40" s="380">
        <v>3.7663872000000001E-2</v>
      </c>
      <c r="W40" s="380">
        <v>0.173749712</v>
      </c>
      <c r="X40" s="380">
        <v>7.4065792000000005E-2</v>
      </c>
      <c r="Y40" s="380">
        <v>0.47929536</v>
      </c>
      <c r="Z40" s="380">
        <v>0.28477452799999997</v>
      </c>
      <c r="AA40" s="380">
        <v>5.5910880000000003E-2</v>
      </c>
      <c r="AB40" s="380">
        <v>0.15826222400000001</v>
      </c>
      <c r="AC40" s="380">
        <v>0.104881232</v>
      </c>
      <c r="AD40" s="380">
        <v>4.6654976000000001E-2</v>
      </c>
      <c r="AE40" s="380">
        <v>5.7589936000000008E-2</v>
      </c>
      <c r="AF40" s="380">
        <v>3.0262736000000005E-2</v>
      </c>
      <c r="AG40" s="380">
        <v>7.2438015999999994E-2</v>
      </c>
      <c r="AH40" s="380">
        <v>4.0784592000000001E-2</v>
      </c>
      <c r="AI40" s="380">
        <v>0.21468340800000005</v>
      </c>
      <c r="AJ40" s="380">
        <v>4.3993456E-2</v>
      </c>
      <c r="AK40" s="380">
        <v>5.1338608000000001E-2</v>
      </c>
      <c r="AL40" s="380">
        <v>0.18906540800000002</v>
      </c>
      <c r="AM40" s="380">
        <v>4.9931360000000015E-2</v>
      </c>
      <c r="AN40" s="380">
        <v>9.4352064000000013E-2</v>
      </c>
      <c r="AO40" s="380">
        <v>4.6582927999999996E-2</v>
      </c>
      <c r="AP40" s="380">
        <v>7.5672959999999997E-2</v>
      </c>
      <c r="AQ40" s="380">
        <v>0.43462856000000005</v>
      </c>
      <c r="AR40" s="380">
        <v>6.2202096000000005E-2</v>
      </c>
      <c r="AS40" s="380">
        <v>5.0398063999999999E-2</v>
      </c>
      <c r="AT40" s="380">
        <v>4.5645695999999993E-2</v>
      </c>
      <c r="AU40" s="380">
        <v>6.0059328000000002E-2</v>
      </c>
      <c r="AV40" s="380">
        <v>0.12302043200000004</v>
      </c>
      <c r="AW40" s="380">
        <v>0.14736752</v>
      </c>
      <c r="AX40" s="380">
        <v>0.10018236800000001</v>
      </c>
      <c r="AY40" s="380">
        <v>4.5801824000000012E-2</v>
      </c>
      <c r="AZ40" s="380">
        <v>0.10839472</v>
      </c>
      <c r="BA40" s="380">
        <v>0.13890236800000003</v>
      </c>
      <c r="BB40" s="380">
        <v>5.7623792000000014E-2</v>
      </c>
      <c r="BC40" s="380">
        <v>8.3983648000000022E-2</v>
      </c>
      <c r="BD40" s="380">
        <v>0.54172571199999997</v>
      </c>
      <c r="BE40" s="380">
        <v>0.46857780799999998</v>
      </c>
      <c r="BF40" s="380">
        <v>0.30046532800000003</v>
      </c>
      <c r="BG40" s="380">
        <v>0.15201763200000001</v>
      </c>
      <c r="BH40" s="380">
        <v>0.14484201599999999</v>
      </c>
      <c r="BI40" s="380">
        <v>0.66094255999999996</v>
      </c>
      <c r="BJ40" s="380">
        <v>0.63107420799999991</v>
      </c>
      <c r="BK40" s="380">
        <v>0.44786806399999995</v>
      </c>
      <c r="BL40" s="380">
        <v>0.24858417600000002</v>
      </c>
      <c r="BM40" s="380">
        <v>6.1452880000000008E-2</v>
      </c>
      <c r="BN40" s="380">
        <v>0.27270179200000005</v>
      </c>
      <c r="BO40" s="380">
        <v>0.10134478400000001</v>
      </c>
      <c r="BP40" s="380">
        <v>0.14992030399999998</v>
      </c>
      <c r="BQ40" s="380">
        <v>0.184760656</v>
      </c>
      <c r="BR40" s="380">
        <v>0.34476603200000006</v>
      </c>
      <c r="BS40" s="380">
        <v>0.193667536</v>
      </c>
      <c r="BT40" s="380">
        <v>0.54732080000000005</v>
      </c>
      <c r="BU40" s="380">
        <v>7.4693520000000013E-2</v>
      </c>
      <c r="BV40" s="380">
        <v>0.49633587199999996</v>
      </c>
      <c r="BW40" s="380">
        <v>0.33666387199999998</v>
      </c>
      <c r="BX40" s="380">
        <v>4.1816624000000004E-2</v>
      </c>
      <c r="BY40" s="380">
        <v>8.3210400000000004E-2</v>
      </c>
      <c r="BZ40" s="380">
        <v>0.37091014399999994</v>
      </c>
      <c r="CA40" s="380">
        <v>0.19635366399999998</v>
      </c>
      <c r="CB40" s="380">
        <v>0.24660204800000007</v>
      </c>
      <c r="CC40" s="380">
        <v>0.63991172800000007</v>
      </c>
      <c r="CD40" s="380">
        <v>0.51017537600000007</v>
      </c>
      <c r="CE40" s="380">
        <v>0.34684303999999999</v>
      </c>
      <c r="CF40" s="380">
        <v>0.76425107199999998</v>
      </c>
      <c r="CG40" s="380">
        <v>0.61798646400000001</v>
      </c>
      <c r="CH40" s="380">
        <v>4.9718048000000001E-2</v>
      </c>
      <c r="CI40" s="380">
        <v>8.8925744000000001E-2</v>
      </c>
      <c r="CJ40" s="380">
        <v>0.58413897599999998</v>
      </c>
      <c r="CK40" s="380">
        <v>0.19105449599999999</v>
      </c>
      <c r="CL40" s="380">
        <v>0.51487987200000007</v>
      </c>
      <c r="CM40" s="380">
        <v>0.16519036799999998</v>
      </c>
      <c r="CN40" s="380">
        <v>0.28407033600000003</v>
      </c>
      <c r="CO40" s="380">
        <v>0.31925113599999999</v>
      </c>
      <c r="CP40" s="380">
        <v>0.18895340800000002</v>
      </c>
      <c r="CQ40" s="380">
        <v>0.33025219200000006</v>
      </c>
      <c r="CR40" s="380">
        <v>0.11997800000000002</v>
      </c>
      <c r="CS40" s="380">
        <v>0.30192065599999995</v>
      </c>
      <c r="CT40" s="380">
        <v>0.52081483200000001</v>
      </c>
      <c r="CU40" s="380">
        <v>0.22655126400000003</v>
      </c>
      <c r="CV40" s="380">
        <v>0.34590318399999997</v>
      </c>
      <c r="CW40" s="380">
        <v>0.23308838399999998</v>
      </c>
    </row>
    <row r="41" spans="1:101">
      <c r="A41" s="256">
        <v>419</v>
      </c>
      <c r="B41" s="259">
        <v>1</v>
      </c>
      <c r="C41" s="380">
        <v>0.65042751999999993</v>
      </c>
      <c r="D41" s="380">
        <v>0.26845113600000003</v>
      </c>
      <c r="E41" s="380">
        <v>1.6713680000000002E-2</v>
      </c>
      <c r="F41" s="380">
        <v>0.366975408</v>
      </c>
      <c r="G41" s="380">
        <v>0.14217281600000004</v>
      </c>
      <c r="H41" s="380">
        <v>0.13602528</v>
      </c>
      <c r="I41" s="380">
        <v>5.680128000000001E-2</v>
      </c>
      <c r="J41" s="380">
        <v>5.7718624000000003E-2</v>
      </c>
      <c r="K41" s="380">
        <v>4.3083103999999997E-2</v>
      </c>
      <c r="L41" s="380">
        <v>0.20472950400000003</v>
      </c>
      <c r="M41" s="380">
        <v>8.7175535999999998E-2</v>
      </c>
      <c r="N41" s="380">
        <v>0.10475062400000001</v>
      </c>
      <c r="O41" s="380">
        <v>4.3474815999999999E-2</v>
      </c>
      <c r="P41" s="380">
        <v>0.34790734399999995</v>
      </c>
      <c r="Q41" s="380">
        <v>0.19397576</v>
      </c>
      <c r="R41" s="380">
        <v>4.0835072E-2</v>
      </c>
      <c r="S41" s="380">
        <v>5.0829248E-2</v>
      </c>
      <c r="T41" s="380">
        <v>8.3505855999999989E-2</v>
      </c>
      <c r="U41" s="380">
        <v>0.12477660800000001</v>
      </c>
      <c r="V41" s="380">
        <v>3.6955904000000005E-2</v>
      </c>
      <c r="W41" s="380">
        <v>0.17344604800000002</v>
      </c>
      <c r="X41" s="380">
        <v>7.5118335999999994E-2</v>
      </c>
      <c r="Y41" s="380">
        <v>0.48113028799999996</v>
      </c>
      <c r="Z41" s="380">
        <v>0.284262128</v>
      </c>
      <c r="AA41" s="380">
        <v>5.5164928000000002E-2</v>
      </c>
      <c r="AB41" s="380">
        <v>0.15815099199999999</v>
      </c>
      <c r="AC41" s="380">
        <v>0.10935331199999999</v>
      </c>
      <c r="AD41" s="380">
        <v>4.6497040000000003E-2</v>
      </c>
      <c r="AE41" s="380">
        <v>5.8630240000000007E-2</v>
      </c>
      <c r="AF41" s="380">
        <v>3.0397296000000001E-2</v>
      </c>
      <c r="AG41" s="380">
        <v>7.4022928000000002E-2</v>
      </c>
      <c r="AH41" s="380">
        <v>4.0877087999999999E-2</v>
      </c>
      <c r="AI41" s="380">
        <v>0.215265712</v>
      </c>
      <c r="AJ41" s="380">
        <v>4.399415999999999E-2</v>
      </c>
      <c r="AK41" s="380">
        <v>5.1210352000000008E-2</v>
      </c>
      <c r="AL41" s="380">
        <v>0.19804987200000002</v>
      </c>
      <c r="AM41" s="380">
        <v>4.9959184000000004E-2</v>
      </c>
      <c r="AN41" s="380">
        <v>9.7705792000000014E-2</v>
      </c>
      <c r="AO41" s="380">
        <v>4.6677471999999998E-2</v>
      </c>
      <c r="AP41" s="380">
        <v>7.5806351999999994E-2</v>
      </c>
      <c r="AQ41" s="380">
        <v>0.43562384000000004</v>
      </c>
      <c r="AR41" s="380">
        <v>6.2265184000000001E-2</v>
      </c>
      <c r="AS41" s="380">
        <v>5.0020592000000003E-2</v>
      </c>
      <c r="AT41" s="380">
        <v>4.5671311999999999E-2</v>
      </c>
      <c r="AU41" s="380">
        <v>6.0442752000000002E-2</v>
      </c>
      <c r="AV41" s="380">
        <v>0.123245152</v>
      </c>
      <c r="AW41" s="380">
        <v>0.147829664</v>
      </c>
      <c r="AX41" s="380">
        <v>0.10222140799999999</v>
      </c>
      <c r="AY41" s="380">
        <v>4.6098831999999999E-2</v>
      </c>
      <c r="AZ41" s="380">
        <v>0.109278208</v>
      </c>
      <c r="BA41" s="380">
        <v>0.14006169600000001</v>
      </c>
      <c r="BB41" s="380">
        <v>5.7665104000000002E-2</v>
      </c>
      <c r="BC41" s="380">
        <v>8.4376848000000004E-2</v>
      </c>
      <c r="BD41" s="380">
        <v>0.5452261599999999</v>
      </c>
      <c r="BE41" s="380">
        <v>0.47261753599999995</v>
      </c>
      <c r="BF41" s="380">
        <v>0.30166740800000003</v>
      </c>
      <c r="BG41" s="380">
        <v>0.15276321599999998</v>
      </c>
      <c r="BH41" s="380">
        <v>0.14613879999999999</v>
      </c>
      <c r="BI41" s="380">
        <v>0.66283075200000008</v>
      </c>
      <c r="BJ41" s="380">
        <v>0.63444500799999992</v>
      </c>
      <c r="BK41" s="380">
        <v>0.45148470399999996</v>
      </c>
      <c r="BL41" s="380">
        <v>0.25085304000000003</v>
      </c>
      <c r="BM41" s="380">
        <v>6.1900495999999999E-2</v>
      </c>
      <c r="BN41" s="380">
        <v>0.274042752</v>
      </c>
      <c r="BO41" s="380">
        <v>0.10443404799999999</v>
      </c>
      <c r="BP41" s="380">
        <v>0.15082688</v>
      </c>
      <c r="BQ41" s="380">
        <v>0.18594868799999997</v>
      </c>
      <c r="BR41" s="380">
        <v>0.34812673600000005</v>
      </c>
      <c r="BS41" s="380">
        <v>0.19548790399999999</v>
      </c>
      <c r="BT41" s="380">
        <v>0.55303998399999998</v>
      </c>
      <c r="BU41" s="380">
        <v>7.6598239999999998E-2</v>
      </c>
      <c r="BV41" s="380">
        <v>0.49867204799999998</v>
      </c>
      <c r="BW41" s="380">
        <v>0.34273239999999994</v>
      </c>
      <c r="BX41" s="380">
        <v>4.2056144000000004E-2</v>
      </c>
      <c r="BY41" s="380">
        <v>8.4925615999999982E-2</v>
      </c>
      <c r="BZ41" s="380">
        <v>0.3742472</v>
      </c>
      <c r="CA41" s="380">
        <v>0.20117489600000002</v>
      </c>
      <c r="CB41" s="380">
        <v>0.25146521599999999</v>
      </c>
      <c r="CC41" s="380">
        <v>0.64055678399999993</v>
      </c>
      <c r="CD41" s="380">
        <v>0.51390372800000017</v>
      </c>
      <c r="CE41" s="380">
        <v>0.34720699199999999</v>
      </c>
      <c r="CF41" s="380">
        <v>0.76541838399999995</v>
      </c>
      <c r="CG41" s="380">
        <v>0.61800423999999998</v>
      </c>
      <c r="CH41" s="380">
        <v>5.0208559999999999E-2</v>
      </c>
      <c r="CI41" s="380">
        <v>9.2038367999999995E-2</v>
      </c>
      <c r="CJ41" s="380">
        <v>0.58550779200000014</v>
      </c>
      <c r="CK41" s="380">
        <v>0.19252492799999998</v>
      </c>
      <c r="CL41" s="380">
        <v>0.51429113599999998</v>
      </c>
      <c r="CM41" s="380">
        <v>0.16636803199999997</v>
      </c>
      <c r="CN41" s="380">
        <v>0.28314755200000002</v>
      </c>
      <c r="CO41" s="380">
        <v>0.33100612800000001</v>
      </c>
      <c r="CP41" s="380">
        <v>0.19400374400000001</v>
      </c>
      <c r="CQ41" s="380">
        <v>0.33338875200000001</v>
      </c>
      <c r="CR41" s="380">
        <v>0.12157296000000001</v>
      </c>
      <c r="CS41" s="380">
        <v>0.31010000000000004</v>
      </c>
      <c r="CT41" s="380">
        <v>0.52467390399999991</v>
      </c>
      <c r="CU41" s="380">
        <v>0.22701104</v>
      </c>
      <c r="CV41" s="380">
        <v>0.34713363200000003</v>
      </c>
      <c r="CW41" s="380">
        <v>0.23234468799999999</v>
      </c>
    </row>
    <row r="42" spans="1:101">
      <c r="A42" s="256">
        <v>420</v>
      </c>
      <c r="B42" s="259">
        <v>1</v>
      </c>
      <c r="C42" s="380">
        <v>0.65069999999999995</v>
      </c>
      <c r="D42" s="380">
        <v>0.26840000000000003</v>
      </c>
      <c r="E42" s="380">
        <v>1.8880000000000001E-2</v>
      </c>
      <c r="F42" s="380">
        <v>0.36501</v>
      </c>
      <c r="G42" s="380">
        <v>0.14194000000000001</v>
      </c>
      <c r="H42" s="380">
        <v>0.13699</v>
      </c>
      <c r="I42" s="380">
        <v>5.6800000000000003E-2</v>
      </c>
      <c r="J42" s="380">
        <v>5.7689999999999998E-2</v>
      </c>
      <c r="K42" s="380">
        <v>4.3180000000000003E-2</v>
      </c>
      <c r="L42" s="380">
        <v>0.20352000000000001</v>
      </c>
      <c r="M42" s="380">
        <v>8.7419999999999998E-2</v>
      </c>
      <c r="N42" s="380">
        <v>0.1043</v>
      </c>
      <c r="O42" s="380">
        <v>4.3569999999999998E-2</v>
      </c>
      <c r="P42" s="380">
        <v>0.34820000000000001</v>
      </c>
      <c r="Q42" s="380">
        <v>0.19478999999999999</v>
      </c>
      <c r="R42" s="380">
        <v>4.104E-2</v>
      </c>
      <c r="S42" s="380">
        <v>5.1049999999999998E-2</v>
      </c>
      <c r="T42" s="380">
        <v>8.4099999999999994E-2</v>
      </c>
      <c r="U42" s="380">
        <v>0.1245</v>
      </c>
      <c r="V42" s="380">
        <v>3.6139999999999999E-2</v>
      </c>
      <c r="W42" s="380">
        <v>0.17316000000000001</v>
      </c>
      <c r="X42" s="380">
        <v>7.6069999999999999E-2</v>
      </c>
      <c r="Y42" s="380">
        <v>0.48293999999999998</v>
      </c>
      <c r="Z42" s="380">
        <v>0.2838</v>
      </c>
      <c r="AA42" s="380">
        <v>5.4640000000000001E-2</v>
      </c>
      <c r="AB42" s="380">
        <v>0.15809999999999999</v>
      </c>
      <c r="AC42" s="380">
        <v>0.11434</v>
      </c>
      <c r="AD42" s="380">
        <v>4.6210000000000001E-2</v>
      </c>
      <c r="AE42" s="380">
        <v>5.9720000000000002E-2</v>
      </c>
      <c r="AF42" s="380">
        <v>3.0679999999999999E-2</v>
      </c>
      <c r="AG42" s="380">
        <v>7.5689999999999993E-2</v>
      </c>
      <c r="AH42" s="380">
        <v>4.1000000000000002E-2</v>
      </c>
      <c r="AI42" s="380">
        <v>0.21595</v>
      </c>
      <c r="AJ42" s="380">
        <v>4.3999999999999997E-2</v>
      </c>
      <c r="AK42" s="380">
        <v>5.108E-2</v>
      </c>
      <c r="AL42" s="380">
        <v>0.20727000000000001</v>
      </c>
      <c r="AM42" s="380">
        <v>0.05</v>
      </c>
      <c r="AN42" s="380">
        <v>0.10151</v>
      </c>
      <c r="AO42" s="380">
        <v>4.6780000000000002E-2</v>
      </c>
      <c r="AP42" s="380">
        <v>7.5950000000000004E-2</v>
      </c>
      <c r="AQ42" s="380">
        <v>0.43680000000000002</v>
      </c>
      <c r="AR42" s="380">
        <v>6.2350000000000003E-2</v>
      </c>
      <c r="AS42" s="380">
        <v>4.9700000000000001E-2</v>
      </c>
      <c r="AT42" s="380">
        <v>4.5699999999999998E-2</v>
      </c>
      <c r="AU42" s="380">
        <v>6.0760000000000002E-2</v>
      </c>
      <c r="AV42" s="380">
        <v>0.1235</v>
      </c>
      <c r="AW42" s="380">
        <v>0.1484</v>
      </c>
      <c r="AX42" s="380">
        <v>0.10460999999999999</v>
      </c>
      <c r="AY42" s="380">
        <v>4.6330000000000003E-2</v>
      </c>
      <c r="AZ42" s="380">
        <v>0.11015999999999999</v>
      </c>
      <c r="BA42" s="380">
        <v>0.14122000000000001</v>
      </c>
      <c r="BB42" s="380">
        <v>5.7709999999999997E-2</v>
      </c>
      <c r="BC42" s="380">
        <v>8.48E-2</v>
      </c>
      <c r="BD42" s="380">
        <v>0.54879999999999995</v>
      </c>
      <c r="BE42" s="380">
        <v>0.47667999999999999</v>
      </c>
      <c r="BF42" s="380">
        <v>0.30297000000000002</v>
      </c>
      <c r="BG42" s="380">
        <v>0.15359999999999999</v>
      </c>
      <c r="BH42" s="380">
        <v>0.14746999999999999</v>
      </c>
      <c r="BI42" s="380">
        <v>0.66449999999999998</v>
      </c>
      <c r="BJ42" s="380">
        <v>0.63776999999999995</v>
      </c>
      <c r="BK42" s="380">
        <v>0.45501999999999998</v>
      </c>
      <c r="BL42" s="380">
        <v>0.25317000000000001</v>
      </c>
      <c r="BM42" s="380">
        <v>6.2289999999999998E-2</v>
      </c>
      <c r="BN42" s="380">
        <v>0.27548</v>
      </c>
      <c r="BO42" s="380">
        <v>0.10713</v>
      </c>
      <c r="BP42" s="380">
        <v>0.15179999999999999</v>
      </c>
      <c r="BQ42" s="380">
        <v>0.18720000000000001</v>
      </c>
      <c r="BR42" s="380">
        <v>0.35149000000000002</v>
      </c>
      <c r="BS42" s="380">
        <v>0.19733000000000001</v>
      </c>
      <c r="BT42" s="380">
        <v>0.55871999999999999</v>
      </c>
      <c r="BU42" s="380">
        <v>7.8600000000000003E-2</v>
      </c>
      <c r="BV42" s="380">
        <v>0.50090999999999997</v>
      </c>
      <c r="BW42" s="380">
        <v>0.3493</v>
      </c>
      <c r="BX42" s="380">
        <v>4.2299999999999997E-2</v>
      </c>
      <c r="BY42" s="380">
        <v>8.6699999999999999E-2</v>
      </c>
      <c r="BZ42" s="380">
        <v>0.37769999999999998</v>
      </c>
      <c r="CA42" s="380">
        <v>0.20585999999999999</v>
      </c>
      <c r="CB42" s="380">
        <v>0.25675999999999999</v>
      </c>
      <c r="CC42" s="380">
        <v>0.64127000000000001</v>
      </c>
      <c r="CD42" s="380">
        <v>0.51751000000000003</v>
      </c>
      <c r="CE42" s="380">
        <v>0.34762999999999999</v>
      </c>
      <c r="CF42" s="380">
        <v>0.76659999999999995</v>
      </c>
      <c r="CG42" s="380">
        <v>0.61799999999999999</v>
      </c>
      <c r="CH42" s="380">
        <v>5.0709999999999998E-2</v>
      </c>
      <c r="CI42" s="380">
        <v>9.5229999999999995E-2</v>
      </c>
      <c r="CJ42" s="380">
        <v>0.58686000000000005</v>
      </c>
      <c r="CK42" s="380">
        <v>0.19400999999999999</v>
      </c>
      <c r="CL42" s="380">
        <v>0.51363000000000003</v>
      </c>
      <c r="CM42" s="380">
        <v>0.16724</v>
      </c>
      <c r="CN42" s="380">
        <v>0.28220000000000001</v>
      </c>
      <c r="CO42" s="380">
        <v>0.34278999999999998</v>
      </c>
      <c r="CP42" s="380">
        <v>0.19903000000000001</v>
      </c>
      <c r="CQ42" s="380">
        <v>0.33661999999999997</v>
      </c>
      <c r="CR42" s="380">
        <v>0.12311999999999999</v>
      </c>
      <c r="CS42" s="380">
        <v>0.31816</v>
      </c>
      <c r="CT42" s="380">
        <v>0.52829999999999999</v>
      </c>
      <c r="CU42" s="380">
        <v>0.22750000000000001</v>
      </c>
      <c r="CV42" s="380">
        <v>0.34836</v>
      </c>
      <c r="CW42" s="380">
        <v>0.2316</v>
      </c>
    </row>
    <row r="43" spans="1:101">
      <c r="A43" s="256">
        <v>421</v>
      </c>
      <c r="B43" s="259">
        <v>1</v>
      </c>
      <c r="C43" s="380">
        <v>0.6509375679999998</v>
      </c>
      <c r="D43" s="380">
        <v>0.26832745599999996</v>
      </c>
      <c r="E43" s="380">
        <v>2.1023519999999997E-2</v>
      </c>
      <c r="F43" s="380">
        <v>0.36309472000000004</v>
      </c>
      <c r="G43" s="380">
        <v>0.14157528000000003</v>
      </c>
      <c r="H43" s="380">
        <v>0.13780294400000004</v>
      </c>
      <c r="I43" s="380">
        <v>5.6809888000000003E-2</v>
      </c>
      <c r="J43" s="380">
        <v>5.7678879999999995E-2</v>
      </c>
      <c r="K43" s="380">
        <v>4.3282096000000006E-2</v>
      </c>
      <c r="L43" s="380">
        <v>0.202374896</v>
      </c>
      <c r="M43" s="380">
        <v>8.7575840000000002E-2</v>
      </c>
      <c r="N43" s="380">
        <v>0.103548192</v>
      </c>
      <c r="O43" s="380">
        <v>4.3675695999999993E-2</v>
      </c>
      <c r="P43" s="380">
        <v>0.34850062400000004</v>
      </c>
      <c r="Q43" s="380">
        <v>0.195687472</v>
      </c>
      <c r="R43" s="380">
        <v>4.1246207999999999E-2</v>
      </c>
      <c r="S43" s="380">
        <v>5.1246607999999999E-2</v>
      </c>
      <c r="T43" s="380">
        <v>8.4721503999999989E-2</v>
      </c>
      <c r="U43" s="380">
        <v>0.1242544</v>
      </c>
      <c r="V43" s="380">
        <v>3.5226431999999995E-2</v>
      </c>
      <c r="W43" s="380">
        <v>0.17290256000000001</v>
      </c>
      <c r="X43" s="380">
        <v>7.692627199999999E-2</v>
      </c>
      <c r="Y43" s="380">
        <v>0.484726304</v>
      </c>
      <c r="Z43" s="380">
        <v>0.28340180799999998</v>
      </c>
      <c r="AA43" s="380">
        <v>5.4326271999999995E-2</v>
      </c>
      <c r="AB43" s="380">
        <v>0.15811103999999998</v>
      </c>
      <c r="AC43" s="380">
        <v>0.119815568</v>
      </c>
      <c r="AD43" s="380">
        <v>4.5813215999999997E-2</v>
      </c>
      <c r="AE43" s="380">
        <v>6.0863424000000013E-2</v>
      </c>
      <c r="AF43" s="380">
        <v>3.1124000000000002E-2</v>
      </c>
      <c r="AG43" s="380">
        <v>7.7441711999999996E-2</v>
      </c>
      <c r="AH43" s="380">
        <v>4.1154096000000008E-2</v>
      </c>
      <c r="AI43" s="380">
        <v>0.216745888</v>
      </c>
      <c r="AJ43" s="380">
        <v>4.4011295999999998E-2</v>
      </c>
      <c r="AK43" s="380">
        <v>5.0948288000000001E-2</v>
      </c>
      <c r="AL43" s="380">
        <v>0.21671164800000001</v>
      </c>
      <c r="AM43" s="380">
        <v>5.0054031999999998E-2</v>
      </c>
      <c r="AN43" s="380">
        <v>0.10577065599999999</v>
      </c>
      <c r="AO43" s="380">
        <v>4.6890432000000003E-2</v>
      </c>
      <c r="AP43" s="380">
        <v>7.6104047999999994E-2</v>
      </c>
      <c r="AQ43" s="380">
        <v>0.43816505599999994</v>
      </c>
      <c r="AR43" s="380">
        <v>6.2456096000000003E-2</v>
      </c>
      <c r="AS43" s="380">
        <v>4.9434544000000004E-2</v>
      </c>
      <c r="AT43" s="380">
        <v>4.5732079999999994E-2</v>
      </c>
      <c r="AU43" s="380">
        <v>6.1018448000000003E-2</v>
      </c>
      <c r="AV43" s="380">
        <v>0.123788944</v>
      </c>
      <c r="AW43" s="380">
        <v>0.1490824</v>
      </c>
      <c r="AX43" s="380">
        <v>0.10734891199999999</v>
      </c>
      <c r="AY43" s="380">
        <v>4.6500816E-2</v>
      </c>
      <c r="AZ43" s="380">
        <v>0.11104057599999999</v>
      </c>
      <c r="BA43" s="380">
        <v>0.142377744</v>
      </c>
      <c r="BB43" s="380">
        <v>5.7758864000000007E-2</v>
      </c>
      <c r="BC43" s="380">
        <v>8.525369599999999E-2</v>
      </c>
      <c r="BD43" s="380">
        <v>0.55244552000000002</v>
      </c>
      <c r="BE43" s="380">
        <v>0.48076471999999992</v>
      </c>
      <c r="BF43" s="380">
        <v>0.30439000000000005</v>
      </c>
      <c r="BG43" s="380">
        <v>0.15453510399999998</v>
      </c>
      <c r="BH43" s="380">
        <v>0.14883606399999999</v>
      </c>
      <c r="BI43" s="380">
        <v>0.66600744000000001</v>
      </c>
      <c r="BJ43" s="380">
        <v>0.64105215999999987</v>
      </c>
      <c r="BK43" s="380">
        <v>0.45847436799999997</v>
      </c>
      <c r="BL43" s="380">
        <v>0.25553735999999999</v>
      </c>
      <c r="BM43" s="380">
        <v>6.2626335999999991E-2</v>
      </c>
      <c r="BN43" s="380">
        <v>0.27702374399999996</v>
      </c>
      <c r="BO43" s="380">
        <v>0.10943551999999999</v>
      </c>
      <c r="BP43" s="380">
        <v>0.15284585599999997</v>
      </c>
      <c r="BQ43" s="380">
        <v>0.18852438399999999</v>
      </c>
      <c r="BR43" s="380">
        <v>0.35485440000000001</v>
      </c>
      <c r="BS43" s="380">
        <v>0.19919263999999998</v>
      </c>
      <c r="BT43" s="380">
        <v>0.56435926399999992</v>
      </c>
      <c r="BU43" s="380">
        <v>8.0698703999999996E-2</v>
      </c>
      <c r="BV43" s="380">
        <v>0.50305151999999997</v>
      </c>
      <c r="BW43" s="380">
        <v>0.35637086399999995</v>
      </c>
      <c r="BX43" s="380">
        <v>4.2548576000000005E-2</v>
      </c>
      <c r="BY43" s="380">
        <v>8.8535951999999987E-2</v>
      </c>
      <c r="BZ43" s="380">
        <v>0.381275472</v>
      </c>
      <c r="CA43" s="380">
        <v>0.21040603199999999</v>
      </c>
      <c r="CB43" s="380">
        <v>0.26248784000000003</v>
      </c>
      <c r="CC43" s="380">
        <v>0.64205551999999999</v>
      </c>
      <c r="CD43" s="380">
        <v>0.52099508799999994</v>
      </c>
      <c r="CE43" s="380">
        <v>0.348100464</v>
      </c>
      <c r="CF43" s="380">
        <v>0.7677946080000001</v>
      </c>
      <c r="CG43" s="380">
        <v>0.61797619199999998</v>
      </c>
      <c r="CH43" s="380">
        <v>5.1221712000000003E-2</v>
      </c>
      <c r="CI43" s="380">
        <v>9.8487359999999996E-2</v>
      </c>
      <c r="CJ43" s="380">
        <v>0.58818718400000003</v>
      </c>
      <c r="CK43" s="380">
        <v>0.19551907199999999</v>
      </c>
      <c r="CL43" s="380">
        <v>0.51290731200000006</v>
      </c>
      <c r="CM43" s="380">
        <v>0.16782652799999997</v>
      </c>
      <c r="CN43" s="380">
        <v>0.28123398400000005</v>
      </c>
      <c r="CO43" s="380">
        <v>0.35458313599999997</v>
      </c>
      <c r="CP43" s="380">
        <v>0.204023024</v>
      </c>
      <c r="CQ43" s="380">
        <v>0.33993484800000001</v>
      </c>
      <c r="CR43" s="380">
        <v>0.1246184</v>
      </c>
      <c r="CS43" s="380">
        <v>0.32608843199999998</v>
      </c>
      <c r="CT43" s="380">
        <v>0.53169750399999993</v>
      </c>
      <c r="CU43" s="380">
        <v>0.228030336</v>
      </c>
      <c r="CV43" s="380">
        <v>0.34957963200000003</v>
      </c>
      <c r="CW43" s="380">
        <v>0.23086214399999999</v>
      </c>
    </row>
    <row r="44" spans="1:101">
      <c r="A44" s="256">
        <v>422</v>
      </c>
      <c r="B44" s="259">
        <v>1</v>
      </c>
      <c r="C44" s="380">
        <v>0.65114088000000003</v>
      </c>
      <c r="D44" s="380">
        <v>0.26823451199999998</v>
      </c>
      <c r="E44" s="380">
        <v>2.3106608000000001E-2</v>
      </c>
      <c r="F44" s="380">
        <v>0.36121768000000004</v>
      </c>
      <c r="G44" s="380">
        <v>0.14107537600000003</v>
      </c>
      <c r="H44" s="380">
        <v>0.13847132800000003</v>
      </c>
      <c r="I44" s="380">
        <v>5.683062400000001E-2</v>
      </c>
      <c r="J44" s="380">
        <v>5.7685456000000003E-2</v>
      </c>
      <c r="K44" s="380">
        <v>4.3389295999999994E-2</v>
      </c>
      <c r="L44" s="380">
        <v>0.201312624</v>
      </c>
      <c r="M44" s="380">
        <v>8.7648351999999999E-2</v>
      </c>
      <c r="N44" s="380">
        <v>0.10247761600000001</v>
      </c>
      <c r="O44" s="380">
        <v>4.3791535999999999E-2</v>
      </c>
      <c r="P44" s="380">
        <v>0.34880996800000003</v>
      </c>
      <c r="Q44" s="380">
        <v>0.19667531199999996</v>
      </c>
      <c r="R44" s="380">
        <v>4.1454112000000001E-2</v>
      </c>
      <c r="S44" s="380">
        <v>5.1421247999999996E-2</v>
      </c>
      <c r="T44" s="380">
        <v>8.5372928000000001E-2</v>
      </c>
      <c r="U44" s="380">
        <v>0.12404683200000001</v>
      </c>
      <c r="V44" s="380">
        <v>3.4223072E-2</v>
      </c>
      <c r="W44" s="380">
        <v>0.17268723200000002</v>
      </c>
      <c r="X44" s="380">
        <v>7.7691391999999998E-2</v>
      </c>
      <c r="Y44" s="380">
        <v>0.48649016</v>
      </c>
      <c r="Z44" s="380">
        <v>0.28309324800000002</v>
      </c>
      <c r="AA44" s="380">
        <v>5.4222720000000009E-2</v>
      </c>
      <c r="AB44" s="380">
        <v>0.15818478400000002</v>
      </c>
      <c r="AC44" s="380">
        <v>0.12576531199999999</v>
      </c>
      <c r="AD44" s="380">
        <v>4.5301296000000005E-2</v>
      </c>
      <c r="AE44" s="380">
        <v>6.2063936000000014E-2</v>
      </c>
      <c r="AF44" s="380">
        <v>3.1729135999999998E-2</v>
      </c>
      <c r="AG44" s="380">
        <v>7.9281296000000001E-2</v>
      </c>
      <c r="AH44" s="380">
        <v>4.1340031999999999E-2</v>
      </c>
      <c r="AI44" s="380">
        <v>0.21766692800000001</v>
      </c>
      <c r="AJ44" s="380">
        <v>4.4028496000000007E-2</v>
      </c>
      <c r="AK44" s="380">
        <v>5.0816048000000003E-2</v>
      </c>
      <c r="AL44" s="380">
        <v>0.226360848</v>
      </c>
      <c r="AM44" s="380">
        <v>5.0121759999999994E-2</v>
      </c>
      <c r="AN44" s="380">
        <v>0.11049214400000001</v>
      </c>
      <c r="AO44" s="380">
        <v>4.7008847999999999E-2</v>
      </c>
      <c r="AP44" s="380">
        <v>7.6268479999999986E-2</v>
      </c>
      <c r="AQ44" s="380">
        <v>0.43973488000000005</v>
      </c>
      <c r="AR44" s="380">
        <v>6.2583295999999997E-2</v>
      </c>
      <c r="AS44" s="380">
        <v>4.9221504000000006E-2</v>
      </c>
      <c r="AT44" s="380">
        <v>4.5768415999999999E-2</v>
      </c>
      <c r="AU44" s="380">
        <v>6.1211247999999996E-2</v>
      </c>
      <c r="AV44" s="380">
        <v>0.12411851199999999</v>
      </c>
      <c r="AW44" s="380">
        <v>0.14988256</v>
      </c>
      <c r="AX44" s="380">
        <v>0.110443968</v>
      </c>
      <c r="AY44" s="380">
        <v>4.6616624000000002E-2</v>
      </c>
      <c r="AZ44" s="380">
        <v>0.11192000000000002</v>
      </c>
      <c r="BA44" s="380">
        <v>0.14353508800000001</v>
      </c>
      <c r="BB44" s="380">
        <v>5.7811872000000007E-2</v>
      </c>
      <c r="BC44" s="380">
        <v>8.5739488000000016E-2</v>
      </c>
      <c r="BD44" s="380">
        <v>0.55616971199999998</v>
      </c>
      <c r="BE44" s="380">
        <v>0.48487260800000004</v>
      </c>
      <c r="BF44" s="380">
        <v>0.30596044800000005</v>
      </c>
      <c r="BG44" s="380">
        <v>0.15557907199999998</v>
      </c>
      <c r="BH44" s="380">
        <v>0.15023769599999998</v>
      </c>
      <c r="BI44" s="380">
        <v>0.66745328000000004</v>
      </c>
      <c r="BJ44" s="380">
        <v>0.64429452799999998</v>
      </c>
      <c r="BK44" s="380">
        <v>0.46184790399999992</v>
      </c>
      <c r="BL44" s="380">
        <v>0.257958256</v>
      </c>
      <c r="BM44" s="380">
        <v>6.2914079999999997E-2</v>
      </c>
      <c r="BN44" s="380">
        <v>0.27869475199999999</v>
      </c>
      <c r="BO44" s="380">
        <v>0.11134598400000001</v>
      </c>
      <c r="BP44" s="380">
        <v>0.15397526399999997</v>
      </c>
      <c r="BQ44" s="380">
        <v>0.189937936</v>
      </c>
      <c r="BR44" s="380">
        <v>0.35821915200000004</v>
      </c>
      <c r="BS44" s="380">
        <v>0.20107513600000002</v>
      </c>
      <c r="BT44" s="380">
        <v>0.56995679999999993</v>
      </c>
      <c r="BU44" s="380">
        <v>8.2895919999999998E-2</v>
      </c>
      <c r="BV44" s="380">
        <v>0.50509779199999993</v>
      </c>
      <c r="BW44" s="380">
        <v>0.36395499200000003</v>
      </c>
      <c r="BX44" s="380">
        <v>4.2802224E-2</v>
      </c>
      <c r="BY44" s="380">
        <v>9.0439280000000011E-2</v>
      </c>
      <c r="BZ44" s="380">
        <v>0.38499238400000002</v>
      </c>
      <c r="CA44" s="380">
        <v>0.21480206400000001</v>
      </c>
      <c r="CB44" s="380">
        <v>0.26865420800000001</v>
      </c>
      <c r="CC44" s="380">
        <v>0.64292084800000004</v>
      </c>
      <c r="CD44" s="380">
        <v>0.52436017600000007</v>
      </c>
      <c r="CE44" s="380">
        <v>0.34861168000000003</v>
      </c>
      <c r="CF44" s="380">
        <v>0.76900499200000005</v>
      </c>
      <c r="CG44" s="380">
        <v>0.61794118400000009</v>
      </c>
      <c r="CH44" s="380">
        <v>5.1743167999999999E-2</v>
      </c>
      <c r="CI44" s="380">
        <v>0.10180014400000001</v>
      </c>
      <c r="CJ44" s="380">
        <v>0.58948497600000005</v>
      </c>
      <c r="CK44" s="380">
        <v>0.19706185600000001</v>
      </c>
      <c r="CL44" s="380">
        <v>0.51213731200000001</v>
      </c>
      <c r="CM44" s="380">
        <v>0.16813828800000002</v>
      </c>
      <c r="CN44" s="380">
        <v>0.28026545600000002</v>
      </c>
      <c r="CO44" s="380">
        <v>0.36636801600000002</v>
      </c>
      <c r="CP44" s="380">
        <v>0.20897892800000006</v>
      </c>
      <c r="CQ44" s="380">
        <v>0.343326352</v>
      </c>
      <c r="CR44" s="380">
        <v>0.12606648000000001</v>
      </c>
      <c r="CS44" s="380">
        <v>0.33387009600000006</v>
      </c>
      <c r="CT44" s="380">
        <v>0.53486563200000004</v>
      </c>
      <c r="CU44" s="380">
        <v>0.22862574400000002</v>
      </c>
      <c r="CV44" s="380">
        <v>0.35079510400000008</v>
      </c>
      <c r="CW44" s="380">
        <v>0.23014870400000004</v>
      </c>
    </row>
    <row r="45" spans="1:101">
      <c r="A45" s="256">
        <v>423</v>
      </c>
      <c r="B45" s="259">
        <v>1</v>
      </c>
      <c r="C45" s="380">
        <v>0.65130395200000002</v>
      </c>
      <c r="D45" s="380">
        <v>0.26811796799999998</v>
      </c>
      <c r="E45" s="380">
        <v>2.5187615999999999E-2</v>
      </c>
      <c r="F45" s="380">
        <v>0.35940288000000004</v>
      </c>
      <c r="G45" s="380">
        <v>0.14044843200000004</v>
      </c>
      <c r="H45" s="380">
        <v>0.13900819200000003</v>
      </c>
      <c r="I45" s="380">
        <v>5.6860640000000004E-2</v>
      </c>
      <c r="J45" s="380">
        <v>5.7706352000000002E-2</v>
      </c>
      <c r="K45" s="380">
        <v>4.3501456000000001E-2</v>
      </c>
      <c r="L45" s="380">
        <v>0.20032707200000002</v>
      </c>
      <c r="M45" s="380">
        <v>8.7648063999999998E-2</v>
      </c>
      <c r="N45" s="380">
        <v>0.10119488000000001</v>
      </c>
      <c r="O45" s="380">
        <v>4.3916655999999998E-2</v>
      </c>
      <c r="P45" s="380">
        <v>0.34912571200000009</v>
      </c>
      <c r="Q45" s="380">
        <v>0.19776419199999998</v>
      </c>
      <c r="R45" s="380">
        <v>4.1666495999999997E-2</v>
      </c>
      <c r="S45" s="380">
        <v>5.1578208000000007E-2</v>
      </c>
      <c r="T45" s="380">
        <v>8.6056031999999991E-2</v>
      </c>
      <c r="U45" s="380">
        <v>0.12387366400000002</v>
      </c>
      <c r="V45" s="380">
        <v>3.3153632000000002E-2</v>
      </c>
      <c r="W45" s="380">
        <v>0.17250862399999997</v>
      </c>
      <c r="X45" s="380">
        <v>7.8380352E-2</v>
      </c>
      <c r="Y45" s="380">
        <v>0.488237056</v>
      </c>
      <c r="Z45" s="380">
        <v>0.28286212800000005</v>
      </c>
      <c r="AA45" s="380">
        <v>5.4320607999999999E-2</v>
      </c>
      <c r="AB45" s="380">
        <v>0.158323568</v>
      </c>
      <c r="AC45" s="380">
        <v>0.13210625600000001</v>
      </c>
      <c r="AD45" s="380">
        <v>4.4753055999999999E-2</v>
      </c>
      <c r="AE45" s="380">
        <v>6.333060800000001E-2</v>
      </c>
      <c r="AF45" s="380">
        <v>3.2549231999999997E-2</v>
      </c>
      <c r="AG45" s="380">
        <v>8.1208799999999998E-2</v>
      </c>
      <c r="AH45" s="380">
        <v>4.1557968000000008E-2</v>
      </c>
      <c r="AI45" s="380">
        <v>0.21871044800000003</v>
      </c>
      <c r="AJ45" s="380">
        <v>4.4051215999999997E-2</v>
      </c>
      <c r="AK45" s="380">
        <v>5.0683727999999997E-2</v>
      </c>
      <c r="AL45" s="380">
        <v>0.23618316800000003</v>
      </c>
      <c r="AM45" s="380">
        <v>5.0201808000000001E-2</v>
      </c>
      <c r="AN45" s="380">
        <v>0.11567515200000002</v>
      </c>
      <c r="AO45" s="380">
        <v>4.7135103999999997E-2</v>
      </c>
      <c r="AP45" s="380">
        <v>7.6443791999999997E-2</v>
      </c>
      <c r="AQ45" s="380">
        <v>0.44149518399999998</v>
      </c>
      <c r="AR45" s="380">
        <v>6.2729776000000015E-2</v>
      </c>
      <c r="AS45" s="380">
        <v>4.9056224000000002E-2</v>
      </c>
      <c r="AT45" s="380">
        <v>4.5808112000000005E-2</v>
      </c>
      <c r="AU45" s="380">
        <v>6.1372527999999996E-2</v>
      </c>
      <c r="AV45" s="380">
        <v>0.12448751999999999</v>
      </c>
      <c r="AW45" s="380">
        <v>0.15079744</v>
      </c>
      <c r="AX45" s="380">
        <v>0.11386918400000001</v>
      </c>
      <c r="AY45" s="380">
        <v>4.668819200000001E-2</v>
      </c>
      <c r="AZ45" s="380">
        <v>0.11280070399999999</v>
      </c>
      <c r="BA45" s="380">
        <v>0.144694192</v>
      </c>
      <c r="BB45" s="380">
        <v>5.7870239999999996E-2</v>
      </c>
      <c r="BC45" s="380">
        <v>8.625527999999999E-2</v>
      </c>
      <c r="BD45" s="380">
        <v>0.55995150400000004</v>
      </c>
      <c r="BE45" s="380">
        <v>0.48899665600000003</v>
      </c>
      <c r="BF45" s="380">
        <v>0.30766601600000004</v>
      </c>
      <c r="BG45" s="380">
        <v>0.15673224000000002</v>
      </c>
      <c r="BH45" s="380">
        <v>0.15167364799999999</v>
      </c>
      <c r="BI45" s="380">
        <v>0.66883968000000016</v>
      </c>
      <c r="BJ45" s="380">
        <v>0.64750001599999996</v>
      </c>
      <c r="BK45" s="380">
        <v>0.46514288000000004</v>
      </c>
      <c r="BL45" s="380">
        <v>0.26043051200000006</v>
      </c>
      <c r="BM45" s="380">
        <v>6.3160224000000001E-2</v>
      </c>
      <c r="BN45" s="380">
        <v>0.28048096000000006</v>
      </c>
      <c r="BO45" s="380">
        <v>0.112912528</v>
      </c>
      <c r="BP45" s="380">
        <v>0.15518523200000001</v>
      </c>
      <c r="BQ45" s="380">
        <v>0.19144068800000005</v>
      </c>
      <c r="BR45" s="380">
        <v>0.361579504</v>
      </c>
      <c r="BS45" s="380">
        <v>0.202973072</v>
      </c>
      <c r="BT45" s="380">
        <v>0.57550753600000004</v>
      </c>
      <c r="BU45" s="380">
        <v>8.518729600000001E-2</v>
      </c>
      <c r="BV45" s="380">
        <v>0.50705438400000002</v>
      </c>
      <c r="BW45" s="380">
        <v>0.37201231999999995</v>
      </c>
      <c r="BX45" s="380">
        <v>4.3061552000000003E-2</v>
      </c>
      <c r="BY45" s="380">
        <v>9.2407007999999999E-2</v>
      </c>
      <c r="BZ45" s="380">
        <v>0.38883545599999997</v>
      </c>
      <c r="CA45" s="380">
        <v>0.21906873599999999</v>
      </c>
      <c r="CB45" s="380">
        <v>0.27522905600000003</v>
      </c>
      <c r="CC45" s="380">
        <v>0.64384785600000005</v>
      </c>
      <c r="CD45" s="380">
        <v>0.52760846400000005</v>
      </c>
      <c r="CE45" s="380">
        <v>0.349195056</v>
      </c>
      <c r="CF45" s="380">
        <v>0.77022017600000003</v>
      </c>
      <c r="CG45" s="380">
        <v>0.61788449599999995</v>
      </c>
      <c r="CH45" s="380">
        <v>5.2272144000000006E-2</v>
      </c>
      <c r="CI45" s="380">
        <v>0.10519260800000001</v>
      </c>
      <c r="CJ45" s="380">
        <v>0.59072204800000006</v>
      </c>
      <c r="CK45" s="380">
        <v>0.19864352000000002</v>
      </c>
      <c r="CL45" s="380">
        <v>0.5113088320000001</v>
      </c>
      <c r="CM45" s="380">
        <v>0.168249328</v>
      </c>
      <c r="CN45" s="380">
        <v>0.27927844800000001</v>
      </c>
      <c r="CO45" s="380">
        <v>0.37809177599999999</v>
      </c>
      <c r="CP45" s="380">
        <v>0.21387547200000004</v>
      </c>
      <c r="CQ45" s="380">
        <v>0.34676041600000002</v>
      </c>
      <c r="CR45" s="380">
        <v>0.12746832000000002</v>
      </c>
      <c r="CS45" s="380">
        <v>0.34151072000000005</v>
      </c>
      <c r="CT45" s="380">
        <v>0.53783855999999997</v>
      </c>
      <c r="CU45" s="380">
        <v>0.229277552</v>
      </c>
      <c r="CV45" s="380">
        <v>0.35199281600000004</v>
      </c>
      <c r="CW45" s="380">
        <v>0.22944574400000001</v>
      </c>
    </row>
    <row r="46" spans="1:101">
      <c r="A46" s="256">
        <v>424</v>
      </c>
      <c r="B46" s="259">
        <v>1</v>
      </c>
      <c r="C46" s="380">
        <v>0.65141622399999999</v>
      </c>
      <c r="D46" s="380">
        <v>0.26797142400000001</v>
      </c>
      <c r="E46" s="380">
        <v>2.7373824000000001E-2</v>
      </c>
      <c r="F46" s="380">
        <v>0.35769303999999996</v>
      </c>
      <c r="G46" s="380">
        <v>0.13970956800000001</v>
      </c>
      <c r="H46" s="380">
        <v>0.13942977600000001</v>
      </c>
      <c r="I46" s="380">
        <v>5.6897696000000005E-2</v>
      </c>
      <c r="J46" s="380">
        <v>5.7735967999999992E-2</v>
      </c>
      <c r="K46" s="380">
        <v>4.3618416E-2</v>
      </c>
      <c r="L46" s="380">
        <v>0.19939448000000001</v>
      </c>
      <c r="M46" s="380">
        <v>8.7588256000000003E-2</v>
      </c>
      <c r="N46" s="380">
        <v>9.9894384000000003E-2</v>
      </c>
      <c r="O46" s="380">
        <v>4.4049855999999998E-2</v>
      </c>
      <c r="P46" s="380">
        <v>0.34944345599999999</v>
      </c>
      <c r="Q46" s="380">
        <v>0.198965952</v>
      </c>
      <c r="R46" s="380">
        <v>4.1887439999999998E-2</v>
      </c>
      <c r="S46" s="380">
        <v>5.1722928000000001E-2</v>
      </c>
      <c r="T46" s="380">
        <v>8.6771456000000011E-2</v>
      </c>
      <c r="U46" s="380">
        <v>0.12372377600000001</v>
      </c>
      <c r="V46" s="380">
        <v>3.2050591999999996E-2</v>
      </c>
      <c r="W46" s="380">
        <v>0.17234977599999998</v>
      </c>
      <c r="X46" s="380">
        <v>7.9014191999999997E-2</v>
      </c>
      <c r="Y46" s="380">
        <v>0.48997499200000005</v>
      </c>
      <c r="Z46" s="380">
        <v>0.28266924799999998</v>
      </c>
      <c r="AA46" s="380">
        <v>5.4595296000000001E-2</v>
      </c>
      <c r="AB46" s="380">
        <v>0.158531072</v>
      </c>
      <c r="AC46" s="380">
        <v>0.13871224000000001</v>
      </c>
      <c r="AD46" s="380">
        <v>4.4292895999999998E-2</v>
      </c>
      <c r="AE46" s="380">
        <v>6.4675840000000012E-2</v>
      </c>
      <c r="AF46" s="380">
        <v>3.3659408000000002E-2</v>
      </c>
      <c r="AG46" s="380">
        <v>8.3222063999999984E-2</v>
      </c>
      <c r="AH46" s="380">
        <v>4.1807904000000007E-2</v>
      </c>
      <c r="AI46" s="380">
        <v>0.21986356800000001</v>
      </c>
      <c r="AJ46" s="380">
        <v>4.4078575999999994E-2</v>
      </c>
      <c r="AK46" s="380">
        <v>5.0551568000000005E-2</v>
      </c>
      <c r="AL46" s="380">
        <v>0.24613484800000004</v>
      </c>
      <c r="AM46" s="380">
        <v>5.0291775999999996E-2</v>
      </c>
      <c r="AN46" s="380">
        <v>0.12131631999999999</v>
      </c>
      <c r="AO46" s="380">
        <v>4.7268880000000006E-2</v>
      </c>
      <c r="AP46" s="380">
        <v>7.6630783999999993E-2</v>
      </c>
      <c r="AQ46" s="380">
        <v>0.44341132799999999</v>
      </c>
      <c r="AR46" s="380">
        <v>6.2892736000000005E-2</v>
      </c>
      <c r="AS46" s="380">
        <v>4.8933823999999994E-2</v>
      </c>
      <c r="AT46" s="380">
        <v>4.5849088000000003E-2</v>
      </c>
      <c r="AU46" s="380">
        <v>6.1560207999999998E-2</v>
      </c>
      <c r="AV46" s="380">
        <v>0.12488924799999998</v>
      </c>
      <c r="AW46" s="380">
        <v>0.15181840000000002</v>
      </c>
      <c r="AX46" s="380">
        <v>0.11757919999999999</v>
      </c>
      <c r="AY46" s="380">
        <v>4.6728880000000007E-2</v>
      </c>
      <c r="AZ46" s="380">
        <v>0.113686448</v>
      </c>
      <c r="BA46" s="380">
        <v>0.14585833599999998</v>
      </c>
      <c r="BB46" s="380">
        <v>5.7935807999999998E-2</v>
      </c>
      <c r="BC46" s="380">
        <v>8.6796511999999992E-2</v>
      </c>
      <c r="BD46" s="380">
        <v>0.56375097600000001</v>
      </c>
      <c r="BE46" s="380">
        <v>0.49312526399999995</v>
      </c>
      <c r="BF46" s="380">
        <v>0.30945638400000003</v>
      </c>
      <c r="BG46" s="380">
        <v>0.15798716800000001</v>
      </c>
      <c r="BH46" s="380">
        <v>0.15314159999999999</v>
      </c>
      <c r="BI46" s="380">
        <v>0.67009072000000003</v>
      </c>
      <c r="BJ46" s="380">
        <v>0.65067110400000006</v>
      </c>
      <c r="BK46" s="380">
        <v>0.46836273600000006</v>
      </c>
      <c r="BL46" s="380">
        <v>0.26294884800000001</v>
      </c>
      <c r="BM46" s="380">
        <v>6.3373087999999994E-2</v>
      </c>
      <c r="BN46" s="380">
        <v>0.28234692800000005</v>
      </c>
      <c r="BO46" s="380">
        <v>0.11421915199999999</v>
      </c>
      <c r="BP46" s="380">
        <v>0.15646272</v>
      </c>
      <c r="BQ46" s="380">
        <v>0.19302016000000002</v>
      </c>
      <c r="BR46" s="380">
        <v>0.36492833599999996</v>
      </c>
      <c r="BS46" s="380">
        <v>0.204879808</v>
      </c>
      <c r="BT46" s="380">
        <v>0.58100395199999999</v>
      </c>
      <c r="BU46" s="380">
        <v>8.7564191999999999E-2</v>
      </c>
      <c r="BV46" s="380">
        <v>0.5089295359999999</v>
      </c>
      <c r="BW46" s="380">
        <v>0.38047020800000003</v>
      </c>
      <c r="BX46" s="380">
        <v>4.3327279999999996E-2</v>
      </c>
      <c r="BY46" s="380">
        <v>9.4429376000000009E-2</v>
      </c>
      <c r="BZ46" s="380">
        <v>0.39276396800000002</v>
      </c>
      <c r="CA46" s="380">
        <v>0.22324396799999999</v>
      </c>
      <c r="CB46" s="380">
        <v>0.28215894399999997</v>
      </c>
      <c r="CC46" s="380">
        <v>0.64480270399999995</v>
      </c>
      <c r="CD46" s="380">
        <v>0.53074395200000002</v>
      </c>
      <c r="CE46" s="380">
        <v>0.34988475199999997</v>
      </c>
      <c r="CF46" s="380">
        <v>0.77141999999999999</v>
      </c>
      <c r="CG46" s="380">
        <v>0.61778268799999991</v>
      </c>
      <c r="CH46" s="380">
        <v>5.2805359999999996E-2</v>
      </c>
      <c r="CI46" s="380">
        <v>0.108697552</v>
      </c>
      <c r="CJ46" s="380">
        <v>0.59185216000000007</v>
      </c>
      <c r="CK46" s="380">
        <v>0.200265584</v>
      </c>
      <c r="CL46" s="380">
        <v>0.51039555199999997</v>
      </c>
      <c r="CM46" s="380">
        <v>0.16826876800000001</v>
      </c>
      <c r="CN46" s="380">
        <v>0.27823504000000004</v>
      </c>
      <c r="CO46" s="380">
        <v>0.38968641599999998</v>
      </c>
      <c r="CP46" s="380">
        <v>0.218680176</v>
      </c>
      <c r="CQ46" s="380">
        <v>0.35018776000000001</v>
      </c>
      <c r="CR46" s="380">
        <v>0.12883120000000001</v>
      </c>
      <c r="CS46" s="380">
        <v>0.34902766400000002</v>
      </c>
      <c r="CT46" s="380">
        <v>0.54067004799999996</v>
      </c>
      <c r="CU46" s="380">
        <v>0.22995264000000001</v>
      </c>
      <c r="CV46" s="380">
        <v>0.35314748800000001</v>
      </c>
      <c r="CW46" s="380">
        <v>0.22871734399999999</v>
      </c>
    </row>
    <row r="47" spans="1:101">
      <c r="A47" s="256">
        <v>425</v>
      </c>
      <c r="B47" s="259">
        <v>1</v>
      </c>
      <c r="C47" s="380">
        <v>0.65146999999999999</v>
      </c>
      <c r="D47" s="380">
        <v>0.26778999999999997</v>
      </c>
      <c r="E47" s="380">
        <v>2.972E-2</v>
      </c>
      <c r="F47" s="380">
        <v>0.35610999999999998</v>
      </c>
      <c r="G47" s="380">
        <v>0.13886999999999999</v>
      </c>
      <c r="H47" s="380">
        <v>0.13975000000000001</v>
      </c>
      <c r="I47" s="380">
        <v>5.6939999999999998E-2</v>
      </c>
      <c r="J47" s="380">
        <v>5.7770000000000002E-2</v>
      </c>
      <c r="K47" s="380">
        <v>4.3740000000000001E-2</v>
      </c>
      <c r="L47" s="380">
        <v>0.19850000000000001</v>
      </c>
      <c r="M47" s="380">
        <v>8.7480000000000002E-2</v>
      </c>
      <c r="N47" s="380">
        <v>9.8710000000000006E-2</v>
      </c>
      <c r="O47" s="380">
        <v>4.419E-2</v>
      </c>
      <c r="P47" s="380">
        <v>0.34976000000000002</v>
      </c>
      <c r="Q47" s="380">
        <v>0.20029</v>
      </c>
      <c r="R47" s="380">
        <v>4.2119999999999998E-2</v>
      </c>
      <c r="S47" s="380">
        <v>5.1860000000000003E-2</v>
      </c>
      <c r="T47" s="380">
        <v>8.7520000000000001E-2</v>
      </c>
      <c r="U47" s="380">
        <v>0.12359000000000001</v>
      </c>
      <c r="V47" s="380">
        <v>3.0939999999999999E-2</v>
      </c>
      <c r="W47" s="380">
        <v>0.17219999999999999</v>
      </c>
      <c r="X47" s="380">
        <v>7.961E-2</v>
      </c>
      <c r="Y47" s="380">
        <v>0.49170999999999998</v>
      </c>
      <c r="Z47" s="380">
        <v>0.28249000000000002</v>
      </c>
      <c r="AA47" s="380">
        <v>5.5019999999999999E-2</v>
      </c>
      <c r="AB47" s="380">
        <v>0.15881000000000001</v>
      </c>
      <c r="AC47" s="380">
        <v>0.14548</v>
      </c>
      <c r="AD47" s="380">
        <v>4.3999999999999997E-2</v>
      </c>
      <c r="AE47" s="380">
        <v>6.6110000000000002E-2</v>
      </c>
      <c r="AF47" s="380">
        <v>3.5099999999999999E-2</v>
      </c>
      <c r="AG47" s="380">
        <v>8.5319999999999993E-2</v>
      </c>
      <c r="AH47" s="380">
        <v>4.2090000000000002E-2</v>
      </c>
      <c r="AI47" s="380">
        <v>0.22112000000000001</v>
      </c>
      <c r="AJ47" s="380">
        <v>4.4110000000000003E-2</v>
      </c>
      <c r="AK47" s="380">
        <v>5.042E-2</v>
      </c>
      <c r="AL47" s="380">
        <v>0.25618000000000002</v>
      </c>
      <c r="AM47" s="380">
        <v>5.0389999999999997E-2</v>
      </c>
      <c r="AN47" s="380">
        <v>0.12741</v>
      </c>
      <c r="AO47" s="380">
        <v>4.7410000000000001E-2</v>
      </c>
      <c r="AP47" s="380">
        <v>7.6829999999999996E-2</v>
      </c>
      <c r="AQ47" s="380">
        <v>0.44546000000000002</v>
      </c>
      <c r="AR47" s="380">
        <v>6.3070000000000001E-2</v>
      </c>
      <c r="AS47" s="380">
        <v>4.8849999999999998E-2</v>
      </c>
      <c r="AT47" s="380">
        <v>4.589E-2</v>
      </c>
      <c r="AU47" s="380">
        <v>6.1809999999999997E-2</v>
      </c>
      <c r="AV47" s="380">
        <v>0.12531999999999999</v>
      </c>
      <c r="AW47" s="380">
        <v>0.15293999999999999</v>
      </c>
      <c r="AX47" s="380">
        <v>0.12154</v>
      </c>
      <c r="AY47" s="380">
        <v>4.675E-2</v>
      </c>
      <c r="AZ47" s="380">
        <v>0.11458</v>
      </c>
      <c r="BA47" s="380">
        <v>0.14702999999999999</v>
      </c>
      <c r="BB47" s="380">
        <v>5.8009999999999999E-2</v>
      </c>
      <c r="BC47" s="380">
        <v>8.7359999999999993E-2</v>
      </c>
      <c r="BD47" s="380">
        <v>0.56754000000000004</v>
      </c>
      <c r="BE47" s="380">
        <v>0.49725000000000003</v>
      </c>
      <c r="BF47" s="380">
        <v>0.31130000000000002</v>
      </c>
      <c r="BG47" s="380">
        <v>0.15934000000000001</v>
      </c>
      <c r="BH47" s="380">
        <v>0.15464</v>
      </c>
      <c r="BI47" s="380">
        <v>0.67117000000000004</v>
      </c>
      <c r="BJ47" s="380">
        <v>0.65381</v>
      </c>
      <c r="BK47" s="380">
        <v>0.47150999999999998</v>
      </c>
      <c r="BL47" s="380">
        <v>0.26551000000000002</v>
      </c>
      <c r="BM47" s="380">
        <v>6.3560000000000005E-2</v>
      </c>
      <c r="BN47" s="380">
        <v>0.28427000000000002</v>
      </c>
      <c r="BO47" s="380">
        <v>0.11533</v>
      </c>
      <c r="BP47" s="380">
        <v>0.1578</v>
      </c>
      <c r="BQ47" s="380">
        <v>0.19467000000000001</v>
      </c>
      <c r="BR47" s="380">
        <v>0.36825999999999998</v>
      </c>
      <c r="BS47" s="380">
        <v>0.20679</v>
      </c>
      <c r="BT47" s="380">
        <v>0.58643999999999996</v>
      </c>
      <c r="BU47" s="380">
        <v>9.0020000000000003E-2</v>
      </c>
      <c r="BV47" s="380">
        <v>0.51073000000000002</v>
      </c>
      <c r="BW47" s="380">
        <v>0.38927</v>
      </c>
      <c r="BX47" s="380">
        <v>4.36E-2</v>
      </c>
      <c r="BY47" s="380">
        <v>9.6500000000000002E-2</v>
      </c>
      <c r="BZ47" s="380">
        <v>0.39674999999999999</v>
      </c>
      <c r="CA47" s="380">
        <v>0.22735</v>
      </c>
      <c r="CB47" s="380">
        <v>0.28939999999999999</v>
      </c>
      <c r="CC47" s="380">
        <v>0.64576</v>
      </c>
      <c r="CD47" s="380">
        <v>0.53376999999999997</v>
      </c>
      <c r="CE47" s="380">
        <v>0.35069</v>
      </c>
      <c r="CF47" s="380">
        <v>0.77259</v>
      </c>
      <c r="CG47" s="380">
        <v>0.61761999999999995</v>
      </c>
      <c r="CH47" s="380">
        <v>5.3339999999999999E-2</v>
      </c>
      <c r="CI47" s="380">
        <v>0.11233</v>
      </c>
      <c r="CJ47" s="380">
        <v>0.59284000000000003</v>
      </c>
      <c r="CK47" s="380">
        <v>0.20193</v>
      </c>
      <c r="CL47" s="380">
        <v>0.50938000000000005</v>
      </c>
      <c r="CM47" s="380">
        <v>0.16828000000000001</v>
      </c>
      <c r="CN47" s="380">
        <v>0.27711000000000002</v>
      </c>
      <c r="CO47" s="380">
        <v>0.40110000000000001</v>
      </c>
      <c r="CP47" s="380">
        <v>0.22337000000000001</v>
      </c>
      <c r="CQ47" s="380">
        <v>0.35357</v>
      </c>
      <c r="CR47" s="380">
        <v>0.13016</v>
      </c>
      <c r="CS47" s="380">
        <v>0.35643000000000002</v>
      </c>
      <c r="CT47" s="380">
        <v>0.54339999999999999</v>
      </c>
      <c r="CU47" s="380">
        <v>0.23063</v>
      </c>
      <c r="CV47" s="380">
        <v>0.35424</v>
      </c>
      <c r="CW47" s="380">
        <v>0.22794</v>
      </c>
    </row>
    <row r="48" spans="1:101">
      <c r="A48" s="256">
        <v>426</v>
      </c>
      <c r="B48" s="259">
        <v>1</v>
      </c>
      <c r="C48" s="380">
        <v>0.65146614400000002</v>
      </c>
      <c r="D48" s="380">
        <v>0.26757366399999999</v>
      </c>
      <c r="E48" s="380">
        <v>3.2196544000000001E-2</v>
      </c>
      <c r="F48" s="380">
        <v>0.35464007999999991</v>
      </c>
      <c r="G48" s="380">
        <v>0.13792952000000003</v>
      </c>
      <c r="H48" s="380">
        <v>0.139975552</v>
      </c>
      <c r="I48" s="380">
        <v>5.6987007999999999E-2</v>
      </c>
      <c r="J48" s="380">
        <v>5.7808223999999998E-2</v>
      </c>
      <c r="K48" s="380">
        <v>4.3866031999999999E-2</v>
      </c>
      <c r="L48" s="380">
        <v>0.19765592000000001</v>
      </c>
      <c r="M48" s="380">
        <v>8.7327680000000005E-2</v>
      </c>
      <c r="N48" s="380">
        <v>9.7604960000000018E-2</v>
      </c>
      <c r="O48" s="380">
        <v>4.4336255999999998E-2</v>
      </c>
      <c r="P48" s="380">
        <v>0.35007593600000003</v>
      </c>
      <c r="Q48" s="380">
        <v>0.20173867199999998</v>
      </c>
      <c r="R48" s="380">
        <v>4.2364319999999997E-2</v>
      </c>
      <c r="S48" s="380">
        <v>5.1991455999999998E-2</v>
      </c>
      <c r="T48" s="380">
        <v>8.8302911999999997E-2</v>
      </c>
      <c r="U48" s="380">
        <v>0.12347727999999999</v>
      </c>
      <c r="V48" s="380">
        <v>2.9828495999999999E-2</v>
      </c>
      <c r="W48" s="380">
        <v>0.17206724799999998</v>
      </c>
      <c r="X48" s="380">
        <v>8.0172960000000001E-2</v>
      </c>
      <c r="Y48" s="380">
        <v>0.49344238400000001</v>
      </c>
      <c r="Z48" s="380">
        <v>0.28234367999999999</v>
      </c>
      <c r="AA48" s="380">
        <v>5.5590495999999996E-2</v>
      </c>
      <c r="AB48" s="380">
        <v>0.15915996800000004</v>
      </c>
      <c r="AC48" s="380">
        <v>0.152383184</v>
      </c>
      <c r="AD48" s="380">
        <v>4.3860448000000003E-2</v>
      </c>
      <c r="AE48" s="380">
        <v>6.7637519999999993E-2</v>
      </c>
      <c r="AF48" s="380">
        <v>3.6866176000000001E-2</v>
      </c>
      <c r="AG48" s="380">
        <v>8.7504655999999986E-2</v>
      </c>
      <c r="AH48" s="380">
        <v>4.2404703999999994E-2</v>
      </c>
      <c r="AI48" s="380">
        <v>0.22249321600000002</v>
      </c>
      <c r="AJ48" s="380">
        <v>4.4145855999999997E-2</v>
      </c>
      <c r="AK48" s="380">
        <v>5.0289712E-2</v>
      </c>
      <c r="AL48" s="380">
        <v>0.26629968000000004</v>
      </c>
      <c r="AM48" s="380">
        <v>5.0497152000000003E-2</v>
      </c>
      <c r="AN48" s="380">
        <v>0.13395201600000001</v>
      </c>
      <c r="AO48" s="380">
        <v>4.7558464000000002E-2</v>
      </c>
      <c r="AP48" s="380">
        <v>7.7041407999999992E-2</v>
      </c>
      <c r="AQ48" s="380">
        <v>0.44765183999999997</v>
      </c>
      <c r="AR48" s="380">
        <v>6.3261200000000004E-2</v>
      </c>
      <c r="AS48" s="380">
        <v>4.8802207999999993E-2</v>
      </c>
      <c r="AT48" s="380">
        <v>4.5931552E-2</v>
      </c>
      <c r="AU48" s="380">
        <v>6.2115344000000003E-2</v>
      </c>
      <c r="AV48" s="380">
        <v>0.12578518400000002</v>
      </c>
      <c r="AW48" s="380">
        <v>0.15416630399999995</v>
      </c>
      <c r="AX48" s="380">
        <v>0.12575148799999999</v>
      </c>
      <c r="AY48" s="380">
        <v>4.6756880000000001E-2</v>
      </c>
      <c r="AZ48" s="380">
        <v>0.11548144</v>
      </c>
      <c r="BA48" s="380">
        <v>0.14820915199999998</v>
      </c>
      <c r="BB48" s="380">
        <v>5.8093136000000004E-2</v>
      </c>
      <c r="BC48" s="380">
        <v>8.7946783999999986E-2</v>
      </c>
      <c r="BD48" s="380">
        <v>0.57132576000000002</v>
      </c>
      <c r="BE48" s="380">
        <v>0.50137196800000006</v>
      </c>
      <c r="BF48" s="380">
        <v>0.313221472</v>
      </c>
      <c r="BG48" s="380">
        <v>0.16079785600000002</v>
      </c>
      <c r="BH48" s="380">
        <v>0.15616971199999999</v>
      </c>
      <c r="BI48" s="380">
        <v>0.67215987200000005</v>
      </c>
      <c r="BJ48" s="380">
        <v>0.65691814400000004</v>
      </c>
      <c r="BK48" s="380">
        <v>0.47458487999999999</v>
      </c>
      <c r="BL48" s="380">
        <v>0.26811670399999998</v>
      </c>
      <c r="BM48" s="380">
        <v>6.3725216000000001E-2</v>
      </c>
      <c r="BN48" s="380">
        <v>0.28626582400000006</v>
      </c>
      <c r="BO48" s="380">
        <v>0.11624934399999999</v>
      </c>
      <c r="BP48" s="380">
        <v>0.15920521599999998</v>
      </c>
      <c r="BQ48" s="380">
        <v>0.19640233599999998</v>
      </c>
      <c r="BR48" s="380">
        <v>0.37157291199999998</v>
      </c>
      <c r="BS48" s="380">
        <v>0.20870211199999997</v>
      </c>
      <c r="BT48" s="380">
        <v>0.59181404800000004</v>
      </c>
      <c r="BU48" s="380">
        <v>9.2554367999999998E-2</v>
      </c>
      <c r="BV48" s="380">
        <v>0.51245806400000005</v>
      </c>
      <c r="BW48" s="380">
        <v>0.39839510399999994</v>
      </c>
      <c r="BX48" s="380">
        <v>4.3880239999999994E-2</v>
      </c>
      <c r="BY48" s="380">
        <v>9.8622688E-2</v>
      </c>
      <c r="BZ48" s="380">
        <v>0.40080415999999996</v>
      </c>
      <c r="CA48" s="380">
        <v>0.23137657599999997</v>
      </c>
      <c r="CB48" s="380">
        <v>0.29693704000000004</v>
      </c>
      <c r="CC48" s="380">
        <v>0.64671960000000006</v>
      </c>
      <c r="CD48" s="380">
        <v>0.536688096</v>
      </c>
      <c r="CE48" s="380">
        <v>0.351607104</v>
      </c>
      <c r="CF48" s="380">
        <v>0.77373267199999995</v>
      </c>
      <c r="CG48" s="380">
        <v>0.61740371199999999</v>
      </c>
      <c r="CH48" s="380">
        <v>5.3874847999999996E-2</v>
      </c>
      <c r="CI48" s="380">
        <v>0.11607236799999998</v>
      </c>
      <c r="CJ48" s="380">
        <v>0.59368271999999989</v>
      </c>
      <c r="CK48" s="380">
        <v>0.20363995199999999</v>
      </c>
      <c r="CL48" s="380">
        <v>0.50827118400000004</v>
      </c>
      <c r="CM48" s="380">
        <v>0.16828939200000001</v>
      </c>
      <c r="CN48" s="380">
        <v>0.27591600000000005</v>
      </c>
      <c r="CO48" s="380">
        <v>0.41231300800000009</v>
      </c>
      <c r="CP48" s="380">
        <v>0.227944544</v>
      </c>
      <c r="CQ48" s="380">
        <v>0.35690151999999997</v>
      </c>
      <c r="CR48" s="380">
        <v>0.13145273600000001</v>
      </c>
      <c r="CS48" s="380">
        <v>0.36370155200000004</v>
      </c>
      <c r="CT48" s="380">
        <v>0.54602662400000002</v>
      </c>
      <c r="CU48" s="380">
        <v>0.23132518400000002</v>
      </c>
      <c r="CV48" s="380">
        <v>0.35526939200000002</v>
      </c>
      <c r="CW48" s="380">
        <v>0.22712723199999998</v>
      </c>
    </row>
    <row r="49" spans="1:101">
      <c r="A49" s="256">
        <v>427</v>
      </c>
      <c r="B49" s="259">
        <v>1</v>
      </c>
      <c r="C49" s="380">
        <v>0.65140515200000015</v>
      </c>
      <c r="D49" s="380">
        <v>0.26732156800000001</v>
      </c>
      <c r="E49" s="380">
        <v>3.4811216000000006E-2</v>
      </c>
      <c r="F49" s="380">
        <v>0.35328160000000003</v>
      </c>
      <c r="G49" s="380">
        <v>0.13688955200000003</v>
      </c>
      <c r="H49" s="380">
        <v>0.14011251199999999</v>
      </c>
      <c r="I49" s="380">
        <v>5.7038079999999998E-2</v>
      </c>
      <c r="J49" s="380">
        <v>5.7850272000000008E-2</v>
      </c>
      <c r="K49" s="380">
        <v>4.3996336000000004E-2</v>
      </c>
      <c r="L49" s="380">
        <v>0.19686979200000004</v>
      </c>
      <c r="M49" s="380">
        <v>8.7134944000000006E-2</v>
      </c>
      <c r="N49" s="380">
        <v>9.6549839999999998E-2</v>
      </c>
      <c r="O49" s="380">
        <v>4.4487616000000015E-2</v>
      </c>
      <c r="P49" s="380">
        <v>0.35039171200000002</v>
      </c>
      <c r="Q49" s="380">
        <v>0.20331155200000001</v>
      </c>
      <c r="R49" s="380">
        <v>4.2620416000000001E-2</v>
      </c>
      <c r="S49" s="380">
        <v>5.2119168000000007E-2</v>
      </c>
      <c r="T49" s="380">
        <v>8.9120352000000014E-2</v>
      </c>
      <c r="U49" s="380">
        <v>0.12338894400000001</v>
      </c>
      <c r="V49" s="380">
        <v>2.8721552000000004E-2</v>
      </c>
      <c r="W49" s="380">
        <v>0.17195670399999999</v>
      </c>
      <c r="X49" s="380">
        <v>8.0708351999999997E-2</v>
      </c>
      <c r="Y49" s="380">
        <v>0.49517209600000001</v>
      </c>
      <c r="Z49" s="380">
        <v>0.28224356800000006</v>
      </c>
      <c r="AA49" s="380">
        <v>5.6308607999999996E-2</v>
      </c>
      <c r="AB49" s="380">
        <v>0.15958028800000001</v>
      </c>
      <c r="AC49" s="380">
        <v>0.15939305600000001</v>
      </c>
      <c r="AD49" s="380">
        <v>4.3876176000000003E-2</v>
      </c>
      <c r="AE49" s="380">
        <v>6.9263327999999999E-2</v>
      </c>
      <c r="AF49" s="380">
        <v>3.8975231999999999E-2</v>
      </c>
      <c r="AG49" s="380">
        <v>8.9777279999999987E-2</v>
      </c>
      <c r="AH49" s="380">
        <v>4.2752368000000013E-2</v>
      </c>
      <c r="AI49" s="380">
        <v>0.22399628800000002</v>
      </c>
      <c r="AJ49" s="380">
        <v>4.4186496000000006E-2</v>
      </c>
      <c r="AK49" s="380">
        <v>5.0161167999999992E-2</v>
      </c>
      <c r="AL49" s="380">
        <v>0.27647124800000006</v>
      </c>
      <c r="AM49" s="380">
        <v>5.0614128000000001E-2</v>
      </c>
      <c r="AN49" s="380">
        <v>0.14093755200000002</v>
      </c>
      <c r="AO49" s="380">
        <v>4.7714064E-2</v>
      </c>
      <c r="AP49" s="380">
        <v>7.726507199999999E-2</v>
      </c>
      <c r="AQ49" s="380">
        <v>0.44999342399999998</v>
      </c>
      <c r="AR49" s="380">
        <v>6.3465856000000001E-2</v>
      </c>
      <c r="AS49" s="380">
        <v>4.8788704000000002E-2</v>
      </c>
      <c r="AT49" s="380">
        <v>4.5974192000000004E-2</v>
      </c>
      <c r="AU49" s="380">
        <v>6.2482607999999995E-2</v>
      </c>
      <c r="AV49" s="380">
        <v>0.12628903999999999</v>
      </c>
      <c r="AW49" s="380">
        <v>0.15550032000000003</v>
      </c>
      <c r="AX49" s="380">
        <v>0.130210624</v>
      </c>
      <c r="AY49" s="380">
        <v>4.6754432000000005E-2</v>
      </c>
      <c r="AZ49" s="380">
        <v>0.11639094400000002</v>
      </c>
      <c r="BA49" s="380">
        <v>0.14939555199999999</v>
      </c>
      <c r="BB49" s="380">
        <v>5.8185679999999997E-2</v>
      </c>
      <c r="BC49" s="380">
        <v>8.8557520000000001E-2</v>
      </c>
      <c r="BD49" s="380">
        <v>0.57511398400000002</v>
      </c>
      <c r="BE49" s="380">
        <v>0.50549249600000012</v>
      </c>
      <c r="BF49" s="380">
        <v>0.31523705599999996</v>
      </c>
      <c r="BG49" s="380">
        <v>0.16236520000000002</v>
      </c>
      <c r="BH49" s="380">
        <v>0.15773180799999997</v>
      </c>
      <c r="BI49" s="380">
        <v>0.67312032000000011</v>
      </c>
      <c r="BJ49" s="380">
        <v>0.65999601600000002</v>
      </c>
      <c r="BK49" s="380">
        <v>0.47758776000000003</v>
      </c>
      <c r="BL49" s="380">
        <v>0.27077155200000003</v>
      </c>
      <c r="BM49" s="380">
        <v>6.3872704000000002E-2</v>
      </c>
      <c r="BN49" s="380">
        <v>0.28834496000000004</v>
      </c>
      <c r="BO49" s="380">
        <v>0.116984848</v>
      </c>
      <c r="BP49" s="380">
        <v>0.16068395200000002</v>
      </c>
      <c r="BQ49" s="380">
        <v>0.19822540799999999</v>
      </c>
      <c r="BR49" s="380">
        <v>0.37486494399999998</v>
      </c>
      <c r="BS49" s="380">
        <v>0.21061419200000003</v>
      </c>
      <c r="BT49" s="380">
        <v>0.59712417600000001</v>
      </c>
      <c r="BU49" s="380">
        <v>9.5165616000000008E-2</v>
      </c>
      <c r="BV49" s="380">
        <v>0.51411654399999995</v>
      </c>
      <c r="BW49" s="380">
        <v>0.40781511999999998</v>
      </c>
      <c r="BX49" s="380">
        <v>4.4168752000000006E-2</v>
      </c>
      <c r="BY49" s="380">
        <v>0.10079924800000001</v>
      </c>
      <c r="BZ49" s="380">
        <v>0.40492969599999995</v>
      </c>
      <c r="CA49" s="380">
        <v>0.23532049599999999</v>
      </c>
      <c r="CB49" s="380">
        <v>0.30474401600000001</v>
      </c>
      <c r="CC49" s="380">
        <v>0.64767761600000018</v>
      </c>
      <c r="CD49" s="380">
        <v>0.53949958400000009</v>
      </c>
      <c r="CE49" s="380">
        <v>0.35265265600000001</v>
      </c>
      <c r="CF49" s="380">
        <v>0.77484961599999991</v>
      </c>
      <c r="CG49" s="380">
        <v>0.61713937600000002</v>
      </c>
      <c r="CH49" s="380">
        <v>5.4408464000000004E-2</v>
      </c>
      <c r="CI49" s="380">
        <v>0.119906048</v>
      </c>
      <c r="CJ49" s="380">
        <v>0.59437892800000003</v>
      </c>
      <c r="CK49" s="380">
        <v>0.20539495999999999</v>
      </c>
      <c r="CL49" s="380">
        <v>0.50707579200000008</v>
      </c>
      <c r="CM49" s="380">
        <v>0.16829924800000004</v>
      </c>
      <c r="CN49" s="380">
        <v>0.27466204799999999</v>
      </c>
      <c r="CO49" s="380">
        <v>0.42330089599999998</v>
      </c>
      <c r="CP49" s="380">
        <v>0.23240243200000002</v>
      </c>
      <c r="CQ49" s="380">
        <v>0.36017817600000002</v>
      </c>
      <c r="CR49" s="380">
        <v>0.13270728000000001</v>
      </c>
      <c r="CS49" s="380">
        <v>0.37082480000000007</v>
      </c>
      <c r="CT49" s="380">
        <v>0.54854656000000002</v>
      </c>
      <c r="CU49" s="380">
        <v>0.23204643200000002</v>
      </c>
      <c r="CV49" s="380">
        <v>0.356231456</v>
      </c>
      <c r="CW49" s="380">
        <v>0.226288304</v>
      </c>
    </row>
    <row r="50" spans="1:101">
      <c r="A50" s="256">
        <v>428</v>
      </c>
      <c r="B50" s="259">
        <v>1</v>
      </c>
      <c r="C50" s="380">
        <v>0.65127975999999999</v>
      </c>
      <c r="D50" s="380">
        <v>0.26702907199999998</v>
      </c>
      <c r="E50" s="380">
        <v>3.7435088000000005E-2</v>
      </c>
      <c r="F50" s="380">
        <v>0.35199016</v>
      </c>
      <c r="G50" s="380">
        <v>0.13575910399999999</v>
      </c>
      <c r="H50" s="380">
        <v>0.14017595199999999</v>
      </c>
      <c r="I50" s="380">
        <v>5.7091712000000003E-2</v>
      </c>
      <c r="J50" s="380">
        <v>5.7891600000000001E-2</v>
      </c>
      <c r="K50" s="380">
        <v>4.4130639999999999E-2</v>
      </c>
      <c r="L50" s="380">
        <v>0.19613070400000002</v>
      </c>
      <c r="M50" s="380">
        <v>8.6913727999999996E-2</v>
      </c>
      <c r="N50" s="380">
        <v>9.5649280000000017E-2</v>
      </c>
      <c r="O50" s="380">
        <v>4.4642896000000001E-2</v>
      </c>
      <c r="P50" s="380">
        <v>0.35070388800000002</v>
      </c>
      <c r="Q50" s="380">
        <v>0.20502035200000002</v>
      </c>
      <c r="R50" s="380">
        <v>4.2891152000000002E-2</v>
      </c>
      <c r="S50" s="380">
        <v>5.2247920000000003E-2</v>
      </c>
      <c r="T50" s="380">
        <v>8.9974272000000022E-2</v>
      </c>
      <c r="U50" s="380">
        <v>0.12331892800000001</v>
      </c>
      <c r="V50" s="380">
        <v>2.7646608000000003E-2</v>
      </c>
      <c r="W50" s="380">
        <v>0.17186080000000001</v>
      </c>
      <c r="X50" s="380">
        <v>8.1233263999999999E-2</v>
      </c>
      <c r="Y50" s="380">
        <v>0.49690516800000001</v>
      </c>
      <c r="Z50" s="380">
        <v>0.28217081599999999</v>
      </c>
      <c r="AA50" s="380">
        <v>5.7083520000000006E-2</v>
      </c>
      <c r="AB50" s="380">
        <v>0.16007428800000001</v>
      </c>
      <c r="AC50" s="380">
        <v>0.166392288</v>
      </c>
      <c r="AD50" s="380">
        <v>4.4025424000000001E-2</v>
      </c>
      <c r="AE50" s="380">
        <v>7.0996976000000003E-2</v>
      </c>
      <c r="AF50" s="380">
        <v>4.1327008000000005E-2</v>
      </c>
      <c r="AG50" s="380">
        <v>9.2137743999999994E-2</v>
      </c>
      <c r="AH50" s="380">
        <v>4.3133631999999998E-2</v>
      </c>
      <c r="AI50" s="380">
        <v>0.22562336000000002</v>
      </c>
      <c r="AJ50" s="380">
        <v>4.4231296000000003E-2</v>
      </c>
      <c r="AK50" s="380">
        <v>5.0035664000000001E-2</v>
      </c>
      <c r="AL50" s="380">
        <v>0.28667585600000001</v>
      </c>
      <c r="AM50" s="380">
        <v>5.0738783999999995E-2</v>
      </c>
      <c r="AN50" s="380">
        <v>0.14834492800000001</v>
      </c>
      <c r="AO50" s="380">
        <v>4.7877344000000002E-2</v>
      </c>
      <c r="AP50" s="380">
        <v>7.7501055999999999E-2</v>
      </c>
      <c r="AQ50" s="380">
        <v>0.4524655680000001</v>
      </c>
      <c r="AR50" s="380">
        <v>6.3682032000000013E-2</v>
      </c>
      <c r="AS50" s="380">
        <v>4.8804319999999998E-2</v>
      </c>
      <c r="AT50" s="380">
        <v>4.6017152000000006E-2</v>
      </c>
      <c r="AU50" s="380">
        <v>6.2885872000000009E-2</v>
      </c>
      <c r="AV50" s="380">
        <v>0.12682897600000001</v>
      </c>
      <c r="AW50" s="380">
        <v>0.15693785600000001</v>
      </c>
      <c r="AX50" s="380">
        <v>0.13488656000000002</v>
      </c>
      <c r="AY50" s="380">
        <v>4.6754064000000005E-2</v>
      </c>
      <c r="AZ50" s="380">
        <v>0.11731060800000001</v>
      </c>
      <c r="BA50" s="380">
        <v>0.150592112</v>
      </c>
      <c r="BB50" s="380">
        <v>5.8288624000000004E-2</v>
      </c>
      <c r="BC50" s="380">
        <v>8.9189216000000002E-2</v>
      </c>
      <c r="BD50" s="380">
        <v>0.57887812800000005</v>
      </c>
      <c r="BE50" s="380">
        <v>0.50960286399999999</v>
      </c>
      <c r="BF50" s="380">
        <v>0.31732384000000002</v>
      </c>
      <c r="BG50" s="380">
        <v>0.16404038399999998</v>
      </c>
      <c r="BH50" s="380">
        <v>0.159324304</v>
      </c>
      <c r="BI50" s="380">
        <v>0.67403692799999992</v>
      </c>
      <c r="BJ50" s="380">
        <v>0.66304668800000011</v>
      </c>
      <c r="BK50" s="380">
        <v>0.48052015999999997</v>
      </c>
      <c r="BL50" s="380">
        <v>0.27347152000000002</v>
      </c>
      <c r="BM50" s="380">
        <v>6.4010272000000007E-2</v>
      </c>
      <c r="BN50" s="380">
        <v>0.29048993600000006</v>
      </c>
      <c r="BO50" s="380">
        <v>0.11759787200000001</v>
      </c>
      <c r="BP50" s="380">
        <v>0.16223116799999998</v>
      </c>
      <c r="BQ50" s="380">
        <v>0.20013656000000002</v>
      </c>
      <c r="BR50" s="380">
        <v>0.37813169600000002</v>
      </c>
      <c r="BS50" s="380">
        <v>0.21252147199999999</v>
      </c>
      <c r="BT50" s="380">
        <v>0.60236462400000002</v>
      </c>
      <c r="BU50" s="380">
        <v>9.7848144000000012E-2</v>
      </c>
      <c r="BV50" s="380">
        <v>0.51571166400000001</v>
      </c>
      <c r="BW50" s="380">
        <v>0.41748497600000001</v>
      </c>
      <c r="BX50" s="380">
        <v>4.4465264000000004E-2</v>
      </c>
      <c r="BY50" s="380">
        <v>0.10302516800000001</v>
      </c>
      <c r="BZ50" s="380">
        <v>0.40910579200000002</v>
      </c>
      <c r="CA50" s="380">
        <v>0.23916785599999998</v>
      </c>
      <c r="CB50" s="380">
        <v>0.31278795199999998</v>
      </c>
      <c r="CC50" s="380">
        <v>0.64861259199999999</v>
      </c>
      <c r="CD50" s="380">
        <v>0.54220787199999998</v>
      </c>
      <c r="CE50" s="380">
        <v>0.35369188799999995</v>
      </c>
      <c r="CF50" s="380">
        <v>0.77592752000000009</v>
      </c>
      <c r="CG50" s="380">
        <v>0.61681295999999997</v>
      </c>
      <c r="CH50" s="380">
        <v>5.4937840000000002E-2</v>
      </c>
      <c r="CI50" s="380">
        <v>0.123805648</v>
      </c>
      <c r="CJ50" s="380">
        <v>0.59489249600000005</v>
      </c>
      <c r="CK50" s="380">
        <v>0.20720076800000004</v>
      </c>
      <c r="CL50" s="380">
        <v>0.50577879999999997</v>
      </c>
      <c r="CM50" s="380">
        <v>0.16839670400000004</v>
      </c>
      <c r="CN50" s="380">
        <v>0.2733268960000001</v>
      </c>
      <c r="CO50" s="380">
        <v>0.43404830400000005</v>
      </c>
      <c r="CP50" s="380">
        <v>0.23673295999999999</v>
      </c>
      <c r="CQ50" s="380">
        <v>0.3633599520000001</v>
      </c>
      <c r="CR50" s="380">
        <v>0.133927984</v>
      </c>
      <c r="CS50" s="380">
        <v>0.3778109280000001</v>
      </c>
      <c r="CT50" s="380">
        <v>0.5510015359999999</v>
      </c>
      <c r="CU50" s="380">
        <v>0.2327796</v>
      </c>
      <c r="CV50" s="380">
        <v>0.35711095999999998</v>
      </c>
      <c r="CW50" s="380">
        <v>0.225404416</v>
      </c>
    </row>
    <row r="51" spans="1:101">
      <c r="A51" s="256">
        <v>429</v>
      </c>
      <c r="B51" s="259">
        <v>1</v>
      </c>
      <c r="C51" s="380">
        <v>0.65108012800000004</v>
      </c>
      <c r="D51" s="380">
        <v>0.266690176</v>
      </c>
      <c r="E51" s="380">
        <v>3.986928E-2</v>
      </c>
      <c r="F51" s="380">
        <v>0.35069808000000002</v>
      </c>
      <c r="G51" s="380">
        <v>0.13454961600000001</v>
      </c>
      <c r="H51" s="380">
        <v>0.14018403200000001</v>
      </c>
      <c r="I51" s="380">
        <v>5.7146144000000003E-2</v>
      </c>
      <c r="J51" s="380">
        <v>5.7926208E-2</v>
      </c>
      <c r="K51" s="380">
        <v>4.4268623999999993E-2</v>
      </c>
      <c r="L51" s="380">
        <v>0.19542145599999999</v>
      </c>
      <c r="M51" s="380">
        <v>8.6678751999999998E-2</v>
      </c>
      <c r="N51" s="380">
        <v>9.5048960000000002E-2</v>
      </c>
      <c r="O51" s="380">
        <v>4.4800816E-2</v>
      </c>
      <c r="P51" s="380">
        <v>0.351007664</v>
      </c>
      <c r="Q51" s="380">
        <v>0.206880752</v>
      </c>
      <c r="R51" s="380">
        <v>4.3180287999999997E-2</v>
      </c>
      <c r="S51" s="380">
        <v>5.2383472E-2</v>
      </c>
      <c r="T51" s="380">
        <v>9.0867232000000006E-2</v>
      </c>
      <c r="U51" s="380">
        <v>0.12325795200000002</v>
      </c>
      <c r="V51" s="380">
        <v>2.6638464000000001E-2</v>
      </c>
      <c r="W51" s="380">
        <v>0.17176777600000001</v>
      </c>
      <c r="X51" s="380">
        <v>8.1768735999999995E-2</v>
      </c>
      <c r="Y51" s="380">
        <v>0.49864960000000003</v>
      </c>
      <c r="Z51" s="380">
        <v>0.282095824</v>
      </c>
      <c r="AA51" s="380">
        <v>5.7783872E-2</v>
      </c>
      <c r="AB51" s="380">
        <v>0.16064668799999998</v>
      </c>
      <c r="AC51" s="380">
        <v>0.17323127999999999</v>
      </c>
      <c r="AD51" s="380">
        <v>4.4264352000000007E-2</v>
      </c>
      <c r="AE51" s="380">
        <v>7.2849504000000009E-2</v>
      </c>
      <c r="AF51" s="380">
        <v>4.3762464000000001E-2</v>
      </c>
      <c r="AG51" s="380">
        <v>9.4585487999999995E-2</v>
      </c>
      <c r="AH51" s="380">
        <v>4.3549296000000001E-2</v>
      </c>
      <c r="AI51" s="380">
        <v>0.227362272</v>
      </c>
      <c r="AJ51" s="380">
        <v>4.4279296000000003E-2</v>
      </c>
      <c r="AK51" s="380">
        <v>4.9914880000000002E-2</v>
      </c>
      <c r="AL51" s="380">
        <v>0.29689814399999997</v>
      </c>
      <c r="AM51" s="380">
        <v>5.0867919999999997E-2</v>
      </c>
      <c r="AN51" s="380">
        <v>0.156144064</v>
      </c>
      <c r="AO51" s="380">
        <v>4.8049184000000002E-2</v>
      </c>
      <c r="AP51" s="380">
        <v>7.7749360000000003E-2</v>
      </c>
      <c r="AQ51" s="380">
        <v>0.45504051200000001</v>
      </c>
      <c r="AR51" s="380">
        <v>6.3907327999999999E-2</v>
      </c>
      <c r="AS51" s="380">
        <v>4.8842735999999998E-2</v>
      </c>
      <c r="AT51" s="380">
        <v>4.6059311999999998E-2</v>
      </c>
      <c r="AU51" s="380">
        <v>6.3280336000000006E-2</v>
      </c>
      <c r="AV51" s="380">
        <v>0.12740011200000001</v>
      </c>
      <c r="AW51" s="380">
        <v>0.15847235199999998</v>
      </c>
      <c r="AX51" s="380">
        <v>0.13973921600000003</v>
      </c>
      <c r="AY51" s="380">
        <v>4.6769295999999995E-2</v>
      </c>
      <c r="AZ51" s="380">
        <v>0.11824307200000002</v>
      </c>
      <c r="BA51" s="380">
        <v>0.151802832</v>
      </c>
      <c r="BB51" s="380">
        <v>5.8403087999999992E-2</v>
      </c>
      <c r="BC51" s="380">
        <v>8.9837632000000001E-2</v>
      </c>
      <c r="BD51" s="380">
        <v>0.58258091200000017</v>
      </c>
      <c r="BE51" s="380">
        <v>0.5136909919999999</v>
      </c>
      <c r="BF51" s="380">
        <v>0.319445904</v>
      </c>
      <c r="BG51" s="380">
        <v>0.16581964800000001</v>
      </c>
      <c r="BH51" s="380">
        <v>0.16094416000000003</v>
      </c>
      <c r="BI51" s="380">
        <v>0.67487041599999997</v>
      </c>
      <c r="BJ51" s="380">
        <v>0.66607408000000001</v>
      </c>
      <c r="BK51" s="380">
        <v>0.48338384000000001</v>
      </c>
      <c r="BL51" s="380">
        <v>0.27621172799999999</v>
      </c>
      <c r="BM51" s="380">
        <v>6.4147040000000002E-2</v>
      </c>
      <c r="BN51" s="380">
        <v>0.29267395199999996</v>
      </c>
      <c r="BO51" s="380">
        <v>0.11816777599999997</v>
      </c>
      <c r="BP51" s="380">
        <v>0.16383830400000002</v>
      </c>
      <c r="BQ51" s="380">
        <v>0.20212947199999998</v>
      </c>
      <c r="BR51" s="380">
        <v>0.38136812800000003</v>
      </c>
      <c r="BS51" s="380">
        <v>0.21441827199999999</v>
      </c>
      <c r="BT51" s="380">
        <v>0.60752835199999988</v>
      </c>
      <c r="BU51" s="380">
        <v>0.10059499200000001</v>
      </c>
      <c r="BV51" s="380">
        <v>0.51725078399999991</v>
      </c>
      <c r="BW51" s="380">
        <v>0.42735467200000005</v>
      </c>
      <c r="BX51" s="380">
        <v>4.4769056000000002E-2</v>
      </c>
      <c r="BY51" s="380">
        <v>0.105293808</v>
      </c>
      <c r="BZ51" s="380">
        <v>0.41330356800000001</v>
      </c>
      <c r="CA51" s="380">
        <v>0.24289633599999999</v>
      </c>
      <c r="CB51" s="380">
        <v>0.32103356800000005</v>
      </c>
      <c r="CC51" s="380">
        <v>0.64949724799999997</v>
      </c>
      <c r="CD51" s="380">
        <v>0.54481703999999986</v>
      </c>
      <c r="CE51" s="380">
        <v>0.35451895999999999</v>
      </c>
      <c r="CF51" s="380">
        <v>0.77694814400000001</v>
      </c>
      <c r="CG51" s="380">
        <v>0.61640390400000011</v>
      </c>
      <c r="CH51" s="380">
        <v>5.5459375999999998E-2</v>
      </c>
      <c r="CI51" s="380">
        <v>0.127736608</v>
      </c>
      <c r="CJ51" s="380">
        <v>0.59517582399999991</v>
      </c>
      <c r="CK51" s="380">
        <v>0.209065216</v>
      </c>
      <c r="CL51" s="380">
        <v>0.5043579680000001</v>
      </c>
      <c r="CM51" s="380">
        <v>0.16869712000000001</v>
      </c>
      <c r="CN51" s="380">
        <v>0.27187926400000001</v>
      </c>
      <c r="CO51" s="380">
        <v>0.44454819200000006</v>
      </c>
      <c r="CP51" s="380">
        <v>0.240924208</v>
      </c>
      <c r="CQ51" s="380">
        <v>0.366394848</v>
      </c>
      <c r="CR51" s="380">
        <v>0.135121248</v>
      </c>
      <c r="CS51" s="380">
        <v>0.38468081600000009</v>
      </c>
      <c r="CT51" s="380">
        <v>0.55344835199999987</v>
      </c>
      <c r="CU51" s="380">
        <v>0.23350300799999998</v>
      </c>
      <c r="CV51" s="380">
        <v>0.3578891039999999</v>
      </c>
      <c r="CW51" s="380">
        <v>0.22444748799999997</v>
      </c>
    </row>
    <row r="52" spans="1:101">
      <c r="A52" s="256">
        <v>430</v>
      </c>
      <c r="B52" s="259">
        <v>1</v>
      </c>
      <c r="C52" s="380">
        <v>0.65080000000000005</v>
      </c>
      <c r="D52" s="380">
        <v>0.26629999999999998</v>
      </c>
      <c r="E52" s="380">
        <v>4.199E-2</v>
      </c>
      <c r="F52" s="380">
        <v>0.34936</v>
      </c>
      <c r="G52" s="380">
        <v>0.13327</v>
      </c>
      <c r="H52" s="380">
        <v>0.14015</v>
      </c>
      <c r="I52" s="380">
        <v>5.7200000000000001E-2</v>
      </c>
      <c r="J52" s="380">
        <v>5.7950000000000002E-2</v>
      </c>
      <c r="K52" s="380">
        <v>4.4409999999999998E-2</v>
      </c>
      <c r="L52" s="380">
        <v>0.19472999999999999</v>
      </c>
      <c r="M52" s="380">
        <v>8.6440000000000003E-2</v>
      </c>
      <c r="N52" s="380">
        <v>9.4829999999999998E-2</v>
      </c>
      <c r="O52" s="380">
        <v>4.496E-2</v>
      </c>
      <c r="P52" s="380">
        <v>0.3513</v>
      </c>
      <c r="Q52" s="380">
        <v>0.2089</v>
      </c>
      <c r="R52" s="380">
        <v>4.3490000000000001E-2</v>
      </c>
      <c r="S52" s="380">
        <v>5.253E-2</v>
      </c>
      <c r="T52" s="380">
        <v>9.1800000000000007E-2</v>
      </c>
      <c r="U52" s="380">
        <v>0.1232</v>
      </c>
      <c r="V52" s="380">
        <v>2.572E-2</v>
      </c>
      <c r="W52" s="380">
        <v>0.17166999999999999</v>
      </c>
      <c r="X52" s="380">
        <v>8.233E-2</v>
      </c>
      <c r="Y52" s="380">
        <v>0.50041000000000002</v>
      </c>
      <c r="Z52" s="380">
        <v>0.28199999999999997</v>
      </c>
      <c r="AA52" s="380">
        <v>5.8319999999999997E-2</v>
      </c>
      <c r="AB52" s="380">
        <v>0.1613</v>
      </c>
      <c r="AC52" s="380">
        <v>0.17979999999999999</v>
      </c>
      <c r="AD52" s="380">
        <v>4.4560000000000002E-2</v>
      </c>
      <c r="AE52" s="380">
        <v>7.4829999999999994E-2</v>
      </c>
      <c r="AF52" s="380">
        <v>4.6179999999999999E-2</v>
      </c>
      <c r="AG52" s="380">
        <v>9.7119999999999998E-2</v>
      </c>
      <c r="AH52" s="380">
        <v>4.3999999999999997E-2</v>
      </c>
      <c r="AI52" s="380">
        <v>0.22921</v>
      </c>
      <c r="AJ52" s="380">
        <v>4.4330000000000001E-2</v>
      </c>
      <c r="AK52" s="380">
        <v>4.9799999999999997E-2</v>
      </c>
      <c r="AL52" s="380">
        <v>0.30712</v>
      </c>
      <c r="AM52" s="380">
        <v>5.0999999999999997E-2</v>
      </c>
      <c r="AN52" s="380">
        <v>0.16431000000000001</v>
      </c>
      <c r="AO52" s="380">
        <v>4.8230000000000002E-2</v>
      </c>
      <c r="AP52" s="380">
        <v>7.8009999999999996E-2</v>
      </c>
      <c r="AQ52" s="380">
        <v>0.4577</v>
      </c>
      <c r="AR52" s="380">
        <v>6.4140000000000003E-2</v>
      </c>
      <c r="AS52" s="380">
        <v>4.8899999999999999E-2</v>
      </c>
      <c r="AT52" s="380">
        <v>4.6100000000000002E-2</v>
      </c>
      <c r="AU52" s="380">
        <v>6.3640000000000002E-2</v>
      </c>
      <c r="AV52" s="380">
        <v>0.128</v>
      </c>
      <c r="AW52" s="380">
        <v>0.16009999999999999</v>
      </c>
      <c r="AX52" s="380">
        <v>0.14474000000000001</v>
      </c>
      <c r="AY52" s="380">
        <v>4.6809999999999997E-2</v>
      </c>
      <c r="AZ52" s="380">
        <v>0.11919</v>
      </c>
      <c r="BA52" s="380">
        <v>0.15303</v>
      </c>
      <c r="BB52" s="380">
        <v>5.8529999999999999E-2</v>
      </c>
      <c r="BC52" s="380">
        <v>9.0499999999999997E-2</v>
      </c>
      <c r="BD52" s="380">
        <v>0.58620000000000005</v>
      </c>
      <c r="BE52" s="380">
        <v>0.51775000000000004</v>
      </c>
      <c r="BF52" s="380">
        <v>0.32157999999999998</v>
      </c>
      <c r="BG52" s="380">
        <v>0.16769999999999999</v>
      </c>
      <c r="BH52" s="380">
        <v>0.16259000000000001</v>
      </c>
      <c r="BI52" s="380">
        <v>0.67559999999999998</v>
      </c>
      <c r="BJ52" s="380">
        <v>0.66908000000000001</v>
      </c>
      <c r="BK52" s="380">
        <v>0.48618</v>
      </c>
      <c r="BL52" s="380">
        <v>0.27899000000000002</v>
      </c>
      <c r="BM52" s="380">
        <v>6.429E-2</v>
      </c>
      <c r="BN52" s="380">
        <v>0.29487999999999998</v>
      </c>
      <c r="BO52" s="380">
        <v>0.11874999999999999</v>
      </c>
      <c r="BP52" s="380">
        <v>0.16550000000000001</v>
      </c>
      <c r="BQ52" s="380">
        <v>0.20419999999999999</v>
      </c>
      <c r="BR52" s="380">
        <v>0.38457000000000002</v>
      </c>
      <c r="BS52" s="380">
        <v>0.21629999999999999</v>
      </c>
      <c r="BT52" s="380">
        <v>0.61260999999999999</v>
      </c>
      <c r="BU52" s="380">
        <v>0.10340000000000001</v>
      </c>
      <c r="BV52" s="380">
        <v>0.51873999999999998</v>
      </c>
      <c r="BW52" s="380">
        <v>0.43736999999999998</v>
      </c>
      <c r="BX52" s="380">
        <v>4.5080000000000002E-2</v>
      </c>
      <c r="BY52" s="380">
        <v>0.1076</v>
      </c>
      <c r="BZ52" s="380">
        <v>0.41749999999999998</v>
      </c>
      <c r="CA52" s="380">
        <v>0.24648999999999999</v>
      </c>
      <c r="CB52" s="380">
        <v>0.32944000000000001</v>
      </c>
      <c r="CC52" s="380">
        <v>0.65031000000000005</v>
      </c>
      <c r="CD52" s="380">
        <v>0.54732999999999998</v>
      </c>
      <c r="CE52" s="380">
        <v>0.35499999999999998</v>
      </c>
      <c r="CF52" s="380">
        <v>0.77790000000000004</v>
      </c>
      <c r="CG52" s="380">
        <v>0.6159</v>
      </c>
      <c r="CH52" s="380">
        <v>5.5969999999999999E-2</v>
      </c>
      <c r="CI52" s="380">
        <v>0.13166</v>
      </c>
      <c r="CJ52" s="380">
        <v>0.59519999999999995</v>
      </c>
      <c r="CK52" s="380">
        <v>0.21099000000000001</v>
      </c>
      <c r="CL52" s="380">
        <v>0.50280000000000002</v>
      </c>
      <c r="CM52" s="380">
        <v>0.16927</v>
      </c>
      <c r="CN52" s="380">
        <v>0.27029999999999998</v>
      </c>
      <c r="CO52" s="380">
        <v>0.45479000000000003</v>
      </c>
      <c r="CP52" s="380">
        <v>0.24496999999999999</v>
      </c>
      <c r="CQ52" s="380">
        <v>0.36925000000000002</v>
      </c>
      <c r="CR52" s="380">
        <v>0.13628999999999999</v>
      </c>
      <c r="CS52" s="380">
        <v>0.39144000000000001</v>
      </c>
      <c r="CT52" s="380">
        <v>0.55591999999999997</v>
      </c>
      <c r="CU52" s="380">
        <v>0.23419999999999999</v>
      </c>
      <c r="CV52" s="380">
        <v>0.35854999999999998</v>
      </c>
      <c r="CW52" s="380">
        <v>0.22339999999999999</v>
      </c>
    </row>
    <row r="53" spans="1:101">
      <c r="A53" s="256">
        <v>431</v>
      </c>
      <c r="B53" s="259">
        <v>1</v>
      </c>
      <c r="C53" s="380">
        <v>0.65043912000000004</v>
      </c>
      <c r="D53" s="380">
        <v>0.26585604799999996</v>
      </c>
      <c r="E53" s="380">
        <v>4.3808864000000003E-2</v>
      </c>
      <c r="F53" s="380">
        <v>0.34797536000000001</v>
      </c>
      <c r="G53" s="380">
        <v>0.13192406400000001</v>
      </c>
      <c r="H53" s="380">
        <v>0.14007878399999998</v>
      </c>
      <c r="I53" s="380">
        <v>5.7252560000000008E-2</v>
      </c>
      <c r="J53" s="380">
        <v>5.796239999999999E-2</v>
      </c>
      <c r="K53" s="380">
        <v>4.4554607999999989E-2</v>
      </c>
      <c r="L53" s="380">
        <v>0.19405593599999998</v>
      </c>
      <c r="M53" s="380">
        <v>8.6199632000000012E-2</v>
      </c>
      <c r="N53" s="380">
        <v>9.4979103999999995E-2</v>
      </c>
      <c r="O53" s="380">
        <v>4.5119200000000005E-2</v>
      </c>
      <c r="P53" s="380">
        <v>0.35158099199999998</v>
      </c>
      <c r="Q53" s="380">
        <v>0.21107246400000002</v>
      </c>
      <c r="R53" s="380">
        <v>4.3819952000000002E-2</v>
      </c>
      <c r="S53" s="380">
        <v>5.2689008000000002E-2</v>
      </c>
      <c r="T53" s="380">
        <v>9.2770896000000005E-2</v>
      </c>
      <c r="U53" s="380">
        <v>0.12314555200000002</v>
      </c>
      <c r="V53" s="380">
        <v>2.4894448E-2</v>
      </c>
      <c r="W53" s="380">
        <v>0.17156833599999996</v>
      </c>
      <c r="X53" s="380">
        <v>8.2921967999999999E-2</v>
      </c>
      <c r="Y53" s="380">
        <v>0.50218566399999998</v>
      </c>
      <c r="Z53" s="380">
        <v>0.28188683199999992</v>
      </c>
      <c r="AA53" s="380">
        <v>5.8694975999999996E-2</v>
      </c>
      <c r="AB53" s="380">
        <v>0.16203316799999998</v>
      </c>
      <c r="AC53" s="380">
        <v>0.18607465599999998</v>
      </c>
      <c r="AD53" s="380">
        <v>4.4919472000000002E-2</v>
      </c>
      <c r="AE53" s="380">
        <v>7.694376E-2</v>
      </c>
      <c r="AF53" s="380">
        <v>4.8600496E-2</v>
      </c>
      <c r="AG53" s="380">
        <v>9.974132799999999E-2</v>
      </c>
      <c r="AH53" s="380">
        <v>4.4486143999999998E-2</v>
      </c>
      <c r="AI53" s="380">
        <v>0.23117948800000004</v>
      </c>
      <c r="AJ53" s="380">
        <v>4.4383840000000001E-2</v>
      </c>
      <c r="AK53" s="380">
        <v>4.9691343999999991E-2</v>
      </c>
      <c r="AL53" s="380">
        <v>0.31731625600000007</v>
      </c>
      <c r="AM53" s="380">
        <v>5.1136064000000002E-2</v>
      </c>
      <c r="AN53" s="380">
        <v>0.17283017599999997</v>
      </c>
      <c r="AO53" s="380">
        <v>4.8419456000000007E-2</v>
      </c>
      <c r="AP53" s="380">
        <v>7.8283167999999986E-2</v>
      </c>
      <c r="AQ53" s="380">
        <v>0.46044431999999996</v>
      </c>
      <c r="AR53" s="380">
        <v>6.4379552000000007E-2</v>
      </c>
      <c r="AS53" s="380">
        <v>4.8976016000000011E-2</v>
      </c>
      <c r="AT53" s="380">
        <v>4.6139327999999993E-2</v>
      </c>
      <c r="AU53" s="380">
        <v>6.3970784000000003E-2</v>
      </c>
      <c r="AV53" s="380">
        <v>0.12863105599999999</v>
      </c>
      <c r="AW53" s="380">
        <v>0.16182228799999998</v>
      </c>
      <c r="AX53" s="380">
        <v>0.14988167999999999</v>
      </c>
      <c r="AY53" s="380">
        <v>4.6880063999999992E-2</v>
      </c>
      <c r="AZ53" s="380">
        <v>0.12015158400000001</v>
      </c>
      <c r="BA53" s="380">
        <v>0.15427321599999999</v>
      </c>
      <c r="BB53" s="380">
        <v>5.8670031999999997E-2</v>
      </c>
      <c r="BC53" s="380">
        <v>9.1176543999999984E-2</v>
      </c>
      <c r="BD53" s="380">
        <v>0.58973903999999999</v>
      </c>
      <c r="BE53" s="380">
        <v>0.52178174399999999</v>
      </c>
      <c r="BF53" s="380">
        <v>0.32372977599999991</v>
      </c>
      <c r="BG53" s="380">
        <v>0.16968148799999996</v>
      </c>
      <c r="BH53" s="380">
        <v>0.16426358399999999</v>
      </c>
      <c r="BI53" s="380">
        <v>0.67624807999999992</v>
      </c>
      <c r="BJ53" s="380">
        <v>0.67206334400000001</v>
      </c>
      <c r="BK53" s="380">
        <v>0.48890912000000003</v>
      </c>
      <c r="BL53" s="380">
        <v>0.28180854399999999</v>
      </c>
      <c r="BM53" s="380">
        <v>6.4442527999999999E-2</v>
      </c>
      <c r="BN53" s="380">
        <v>0.29711080000000001</v>
      </c>
      <c r="BO53" s="380">
        <v>0.11935686399999999</v>
      </c>
      <c r="BP53" s="380">
        <v>0.16721793599999998</v>
      </c>
      <c r="BQ53" s="380">
        <v>0.20635009599999998</v>
      </c>
      <c r="BR53" s="380">
        <v>0.38773467200000006</v>
      </c>
      <c r="BS53" s="380">
        <v>0.21816423999999995</v>
      </c>
      <c r="BT53" s="380">
        <v>0.61760731199999996</v>
      </c>
      <c r="BU53" s="380">
        <v>0.10625934399999999</v>
      </c>
      <c r="BV53" s="380">
        <v>0.520182704</v>
      </c>
      <c r="BW53" s="380">
        <v>0.44747976</v>
      </c>
      <c r="BX53" s="380">
        <v>4.5398832E-2</v>
      </c>
      <c r="BY53" s="380">
        <v>0.1099424</v>
      </c>
      <c r="BZ53" s="380">
        <v>0.421685904</v>
      </c>
      <c r="CA53" s="380">
        <v>0.24995020800000003</v>
      </c>
      <c r="CB53" s="380">
        <v>0.33796404800000002</v>
      </c>
      <c r="CC53" s="380">
        <v>0.65104243200000012</v>
      </c>
      <c r="CD53" s="380">
        <v>0.54974761599999999</v>
      </c>
      <c r="CE53" s="380">
        <v>0.355151104</v>
      </c>
      <c r="CF53" s="380">
        <v>0.77878339200000002</v>
      </c>
      <c r="CG53" s="380">
        <v>0.61530379200000007</v>
      </c>
      <c r="CH53" s="380">
        <v>5.6467904000000006E-2</v>
      </c>
      <c r="CI53" s="380">
        <v>0.13556191999999997</v>
      </c>
      <c r="CJ53" s="380">
        <v>0.59496695999999982</v>
      </c>
      <c r="CK53" s="380">
        <v>0.21296795200000002</v>
      </c>
      <c r="CL53" s="380">
        <v>0.50110833599999993</v>
      </c>
      <c r="CM53" s="380">
        <v>0.17010967999999999</v>
      </c>
      <c r="CN53" s="380">
        <v>0.268592624</v>
      </c>
      <c r="CO53" s="380">
        <v>0.46475139199999999</v>
      </c>
      <c r="CP53" s="380">
        <v>0.24886711999999997</v>
      </c>
      <c r="CQ53" s="380">
        <v>0.37192440000000004</v>
      </c>
      <c r="CR53" s="380">
        <v>0.13743168</v>
      </c>
      <c r="CS53" s="380">
        <v>0.39807003199999996</v>
      </c>
      <c r="CT53" s="380">
        <v>0.55841033600000001</v>
      </c>
      <c r="CU53" s="380">
        <v>0.23486664000000002</v>
      </c>
      <c r="CV53" s="380">
        <v>0.35908492799999997</v>
      </c>
      <c r="CW53" s="380">
        <v>0.22226465599999998</v>
      </c>
    </row>
    <row r="54" spans="1:101">
      <c r="A54" s="256">
        <v>432</v>
      </c>
      <c r="B54" s="259">
        <v>1</v>
      </c>
      <c r="C54" s="380">
        <v>0.64999584000000021</v>
      </c>
      <c r="D54" s="380">
        <v>0.265355232</v>
      </c>
      <c r="E54" s="380">
        <v>4.5298847999999996E-2</v>
      </c>
      <c r="F54" s="380">
        <v>0.34653368000000007</v>
      </c>
      <c r="G54" s="380">
        <v>0.13051646400000003</v>
      </c>
      <c r="H54" s="380">
        <v>0.13997659199999998</v>
      </c>
      <c r="I54" s="380">
        <v>5.7302992000000004E-2</v>
      </c>
      <c r="J54" s="380">
        <v>5.7962319999999998E-2</v>
      </c>
      <c r="K54" s="380">
        <v>4.4702320000000011E-2</v>
      </c>
      <c r="L54" s="380">
        <v>0.19339678399999999</v>
      </c>
      <c r="M54" s="380">
        <v>8.5961008000000005E-2</v>
      </c>
      <c r="N54" s="380">
        <v>9.5515280000000008E-2</v>
      </c>
      <c r="O54" s="380">
        <v>4.5277296000000009E-2</v>
      </c>
      <c r="P54" s="380">
        <v>0.35185012799999998</v>
      </c>
      <c r="Q54" s="380">
        <v>0.21339451200000001</v>
      </c>
      <c r="R54" s="380">
        <v>4.4170272000000017E-2</v>
      </c>
      <c r="S54" s="380">
        <v>5.2862400000000004E-2</v>
      </c>
      <c r="T54" s="380">
        <v>9.3778672000000007E-2</v>
      </c>
      <c r="U54" s="380">
        <v>0.12309380800000003</v>
      </c>
      <c r="V54" s="380">
        <v>2.4168528000000002E-2</v>
      </c>
      <c r="W54" s="380">
        <v>0.17146215999999997</v>
      </c>
      <c r="X54" s="380">
        <v>8.3550944000000002E-2</v>
      </c>
      <c r="Y54" s="380">
        <v>0.503977008</v>
      </c>
      <c r="Z54" s="380">
        <v>0.28175577599999996</v>
      </c>
      <c r="AA54" s="380">
        <v>5.8905920000000007E-2</v>
      </c>
      <c r="AB54" s="380">
        <v>0.16284588800000002</v>
      </c>
      <c r="AC54" s="380">
        <v>0.19203148799999997</v>
      </c>
      <c r="AD54" s="380">
        <v>4.5350384000000001E-2</v>
      </c>
      <c r="AE54" s="380">
        <v>7.9196415999999992E-2</v>
      </c>
      <c r="AF54" s="380">
        <v>5.1027728000000008E-2</v>
      </c>
      <c r="AG54" s="380">
        <v>0.10244950400000001</v>
      </c>
      <c r="AH54" s="380">
        <v>4.5008271999999995E-2</v>
      </c>
      <c r="AI54" s="380">
        <v>0.23328112000000006</v>
      </c>
      <c r="AJ54" s="380">
        <v>4.4441215999999999E-2</v>
      </c>
      <c r="AK54" s="380">
        <v>4.9589424E-2</v>
      </c>
      <c r="AL54" s="380">
        <v>0.32746217600000005</v>
      </c>
      <c r="AM54" s="380">
        <v>5.1276464000000001E-2</v>
      </c>
      <c r="AN54" s="380">
        <v>0.18168820800000002</v>
      </c>
      <c r="AO54" s="380">
        <v>4.8617424000000006E-2</v>
      </c>
      <c r="AP54" s="380">
        <v>7.8569135999999998E-2</v>
      </c>
      <c r="AQ54" s="380">
        <v>0.46327060800000008</v>
      </c>
      <c r="AR54" s="380">
        <v>6.462539199999999E-2</v>
      </c>
      <c r="AS54" s="380">
        <v>4.9070320000000008E-2</v>
      </c>
      <c r="AT54" s="380">
        <v>4.6177232000000006E-2</v>
      </c>
      <c r="AU54" s="380">
        <v>6.4265312000000005E-2</v>
      </c>
      <c r="AV54" s="380">
        <v>0.12929489599999999</v>
      </c>
      <c r="AW54" s="380">
        <v>0.163639856</v>
      </c>
      <c r="AX54" s="380">
        <v>0.15515351999999999</v>
      </c>
      <c r="AY54" s="380">
        <v>4.6984303999999991E-2</v>
      </c>
      <c r="AZ54" s="380">
        <v>0.12112836800000001</v>
      </c>
      <c r="BA54" s="380">
        <v>0.155532752</v>
      </c>
      <c r="BB54" s="380">
        <v>5.8823984000000003E-2</v>
      </c>
      <c r="BC54" s="380">
        <v>9.1867215999999988E-2</v>
      </c>
      <c r="BD54" s="380">
        <v>0.59319684800000017</v>
      </c>
      <c r="BE54" s="380">
        <v>0.52578654400000013</v>
      </c>
      <c r="BF54" s="380">
        <v>0.32589496000000001</v>
      </c>
      <c r="BG54" s="380">
        <v>0.17176374400000002</v>
      </c>
      <c r="BH54" s="380">
        <v>0.16596654399999999</v>
      </c>
      <c r="BI54" s="380">
        <v>0.67682820799999999</v>
      </c>
      <c r="BJ54" s="380">
        <v>0.67502364800000014</v>
      </c>
      <c r="BK54" s="380">
        <v>0.49157192</v>
      </c>
      <c r="BL54" s="380">
        <v>0.28466848000000006</v>
      </c>
      <c r="BM54" s="380">
        <v>6.4608511999999993E-2</v>
      </c>
      <c r="BN54" s="380">
        <v>0.29936585599999999</v>
      </c>
      <c r="BO54" s="380">
        <v>0.120007872</v>
      </c>
      <c r="BP54" s="380">
        <v>0.16899276800000002</v>
      </c>
      <c r="BQ54" s="380">
        <v>0.20858080000000001</v>
      </c>
      <c r="BR54" s="380">
        <v>0.39085937599999998</v>
      </c>
      <c r="BS54" s="380">
        <v>0.22000835199999999</v>
      </c>
      <c r="BT54" s="380">
        <v>0.62251758400000001</v>
      </c>
      <c r="BU54" s="380">
        <v>0.10916894400000002</v>
      </c>
      <c r="BV54" s="380">
        <v>0.52158246399999997</v>
      </c>
      <c r="BW54" s="380">
        <v>0.45763489599999996</v>
      </c>
      <c r="BX54" s="380">
        <v>4.5725903999999998E-2</v>
      </c>
      <c r="BY54" s="380">
        <v>0.11231916800000001</v>
      </c>
      <c r="BZ54" s="380">
        <v>0.42584923200000002</v>
      </c>
      <c r="CA54" s="380">
        <v>0.25327785600000002</v>
      </c>
      <c r="CB54" s="380">
        <v>0.34656411200000004</v>
      </c>
      <c r="CC54" s="380">
        <v>0.65168547200000004</v>
      </c>
      <c r="CD54" s="380">
        <v>0.55207091200000002</v>
      </c>
      <c r="CE54" s="380">
        <v>0.35496668800000003</v>
      </c>
      <c r="CF54" s="380">
        <v>0.77959640000000008</v>
      </c>
      <c r="CG54" s="380">
        <v>0.61461471999999995</v>
      </c>
      <c r="CH54" s="380">
        <v>5.69512E-2</v>
      </c>
      <c r="CI54" s="380">
        <v>0.13944772799999999</v>
      </c>
      <c r="CJ54" s="380">
        <v>0.59447329599999998</v>
      </c>
      <c r="CK54" s="380">
        <v>0.21499292800000003</v>
      </c>
      <c r="CL54" s="380">
        <v>0.49928376000000013</v>
      </c>
      <c r="CM54" s="380">
        <v>0.17122422400000001</v>
      </c>
      <c r="CN54" s="380">
        <v>0.26675673599999999</v>
      </c>
      <c r="CO54" s="380">
        <v>0.47441246399999998</v>
      </c>
      <c r="CP54" s="380">
        <v>0.25260695999999999</v>
      </c>
      <c r="CQ54" s="380">
        <v>0.37441155200000004</v>
      </c>
      <c r="CR54" s="380">
        <v>0.13854486400000002</v>
      </c>
      <c r="CS54" s="380">
        <v>0.40455852800000003</v>
      </c>
      <c r="CT54" s="380">
        <v>0.56092073600000003</v>
      </c>
      <c r="CU54" s="380">
        <v>0.23549663999999998</v>
      </c>
      <c r="CV54" s="380">
        <v>0.35948456000000001</v>
      </c>
      <c r="CW54" s="380">
        <v>0.22104057600000002</v>
      </c>
    </row>
    <row r="55" spans="1:101">
      <c r="A55" s="256">
        <v>433</v>
      </c>
      <c r="B55" s="259">
        <v>1</v>
      </c>
      <c r="C55" s="380">
        <v>0.64947480000000013</v>
      </c>
      <c r="D55" s="380">
        <v>0.264795216</v>
      </c>
      <c r="E55" s="380">
        <v>4.6554511999999992E-2</v>
      </c>
      <c r="F55" s="380">
        <v>0.34504384000000005</v>
      </c>
      <c r="G55" s="380">
        <v>0.129050304</v>
      </c>
      <c r="H55" s="380">
        <v>0.13984256</v>
      </c>
      <c r="I55" s="380">
        <v>5.7351024000000007E-2</v>
      </c>
      <c r="J55" s="380">
        <v>5.7950559999999998E-2</v>
      </c>
      <c r="K55" s="380">
        <v>4.4852751999999996E-2</v>
      </c>
      <c r="L55" s="380">
        <v>0.19275019199999999</v>
      </c>
      <c r="M55" s="380">
        <v>8.5720144000000012E-2</v>
      </c>
      <c r="N55" s="380">
        <v>9.6288815999999985E-2</v>
      </c>
      <c r="O55" s="380">
        <v>4.5431951999999998E-2</v>
      </c>
      <c r="P55" s="380">
        <v>0.35210926400000003</v>
      </c>
      <c r="Q55" s="380">
        <v>0.21584655999999999</v>
      </c>
      <c r="R55" s="380">
        <v>4.4538192000000011E-2</v>
      </c>
      <c r="S55" s="380">
        <v>5.3049792000000005E-2</v>
      </c>
      <c r="T55" s="380">
        <v>9.4817808000000003E-2</v>
      </c>
      <c r="U55" s="380">
        <v>0.12304662400000002</v>
      </c>
      <c r="V55" s="380">
        <v>2.3529408000000005E-2</v>
      </c>
      <c r="W55" s="380">
        <v>0.17135310400000001</v>
      </c>
      <c r="X55" s="380">
        <v>8.4216559999999996E-2</v>
      </c>
      <c r="Y55" s="380">
        <v>0.50577779200000006</v>
      </c>
      <c r="Z55" s="380">
        <v>0.28161416</v>
      </c>
      <c r="AA55" s="380">
        <v>5.8933824000000003E-2</v>
      </c>
      <c r="AB55" s="380">
        <v>0.16373380800000004</v>
      </c>
      <c r="AC55" s="380">
        <v>0.19762536</v>
      </c>
      <c r="AD55" s="380">
        <v>4.5804416000000001E-2</v>
      </c>
      <c r="AE55" s="380">
        <v>8.1592591999999992E-2</v>
      </c>
      <c r="AF55" s="380">
        <v>5.3476880000000004E-2</v>
      </c>
      <c r="AG55" s="380">
        <v>0.10524320000000001</v>
      </c>
      <c r="AH55" s="380">
        <v>4.55664E-2</v>
      </c>
      <c r="AI55" s="380">
        <v>0.23553731200000005</v>
      </c>
      <c r="AJ55" s="380">
        <v>4.4502592000000007E-2</v>
      </c>
      <c r="AK55" s="380">
        <v>4.9493984000000005E-2</v>
      </c>
      <c r="AL55" s="380">
        <v>0.33753681600000002</v>
      </c>
      <c r="AM55" s="380">
        <v>5.1425183999999999E-2</v>
      </c>
      <c r="AN55" s="380">
        <v>0.19086888000000002</v>
      </c>
      <c r="AO55" s="380">
        <v>4.882283200000001E-2</v>
      </c>
      <c r="AP55" s="380">
        <v>7.8867584000000004E-2</v>
      </c>
      <c r="AQ55" s="380">
        <v>0.46618369599999993</v>
      </c>
      <c r="AR55" s="380">
        <v>6.4877312000000006E-2</v>
      </c>
      <c r="AS55" s="380">
        <v>4.9185824000000003E-2</v>
      </c>
      <c r="AT55" s="380">
        <v>4.6214336000000002E-2</v>
      </c>
      <c r="AU55" s="380">
        <v>6.4559839999999993E-2</v>
      </c>
      <c r="AV55" s="380">
        <v>0.12999473599999997</v>
      </c>
      <c r="AW55" s="380">
        <v>0.16555566399999999</v>
      </c>
      <c r="AX55" s="380">
        <v>0.16055664</v>
      </c>
      <c r="AY55" s="380">
        <v>4.7121744E-2</v>
      </c>
      <c r="AZ55" s="380">
        <v>0.12211875200000001</v>
      </c>
      <c r="BA55" s="380">
        <v>0.15680532800000002</v>
      </c>
      <c r="BB55" s="380">
        <v>5.8992016000000001E-2</v>
      </c>
      <c r="BC55" s="380">
        <v>9.2572368000000016E-2</v>
      </c>
      <c r="BD55" s="380">
        <v>0.59659361600000005</v>
      </c>
      <c r="BE55" s="380">
        <v>0.52977278399999994</v>
      </c>
      <c r="BF55" s="380">
        <v>0.32807846400000001</v>
      </c>
      <c r="BG55" s="380">
        <v>0.17394272</v>
      </c>
      <c r="BH55" s="380">
        <v>0.167701344</v>
      </c>
      <c r="BI55" s="380">
        <v>0.67735305600000006</v>
      </c>
      <c r="BJ55" s="380">
        <v>0.67795523200000007</v>
      </c>
      <c r="BK55" s="380">
        <v>0.49416744000000001</v>
      </c>
      <c r="BL55" s="380">
        <v>0.28757617600000002</v>
      </c>
      <c r="BM55" s="380">
        <v>6.4788895999999999E-2</v>
      </c>
      <c r="BN55" s="380">
        <v>0.30165067199999995</v>
      </c>
      <c r="BO55" s="380">
        <v>0.12069400000000001</v>
      </c>
      <c r="BP55" s="380">
        <v>0.17082528000000002</v>
      </c>
      <c r="BQ55" s="380">
        <v>0.21088974399999999</v>
      </c>
      <c r="BR55" s="380">
        <v>0.3939416</v>
      </c>
      <c r="BS55" s="380">
        <v>0.22183014400000001</v>
      </c>
      <c r="BT55" s="380">
        <v>0.62733977600000013</v>
      </c>
      <c r="BU55" s="380">
        <v>0.11212302400000002</v>
      </c>
      <c r="BV55" s="380">
        <v>0.52294302400000003</v>
      </c>
      <c r="BW55" s="380">
        <v>0.467747792</v>
      </c>
      <c r="BX55" s="380">
        <v>4.6063295999999997E-2</v>
      </c>
      <c r="BY55" s="380">
        <v>0.11472681600000001</v>
      </c>
      <c r="BZ55" s="380">
        <v>0.42997728000000002</v>
      </c>
      <c r="CA55" s="380">
        <v>0.25646118400000006</v>
      </c>
      <c r="CB55" s="380">
        <v>0.35516889600000007</v>
      </c>
      <c r="CC55" s="380">
        <v>0.65222603199999996</v>
      </c>
      <c r="CD55" s="380">
        <v>0.55429972800000005</v>
      </c>
      <c r="CE55" s="380">
        <v>0.354466432</v>
      </c>
      <c r="CF55" s="380">
        <v>0.78034668800000018</v>
      </c>
      <c r="CG55" s="380">
        <v>0.61384428800000002</v>
      </c>
      <c r="CH55" s="380">
        <v>5.7417536000000005E-2</v>
      </c>
      <c r="CI55" s="380">
        <v>0.14318297600000002</v>
      </c>
      <c r="CJ55" s="380">
        <v>0.59374587200000006</v>
      </c>
      <c r="CK55" s="380">
        <v>0.21704646400000002</v>
      </c>
      <c r="CL55" s="380">
        <v>0.49733582400000004</v>
      </c>
      <c r="CM55" s="380">
        <v>0.17254460800000002</v>
      </c>
      <c r="CN55" s="380">
        <v>0.26480452800000004</v>
      </c>
      <c r="CO55" s="380">
        <v>0.48376265600000007</v>
      </c>
      <c r="CP55" s="380">
        <v>0.25621727999999999</v>
      </c>
      <c r="CQ55" s="380">
        <v>0.37673518399999995</v>
      </c>
      <c r="CR55" s="380">
        <v>0.13962148799999999</v>
      </c>
      <c r="CS55" s="380">
        <v>0.41086086400000005</v>
      </c>
      <c r="CT55" s="380">
        <v>0.56341209599999997</v>
      </c>
      <c r="CU55" s="380">
        <v>0.23608040000000002</v>
      </c>
      <c r="CV55" s="380">
        <v>0.35973675199999999</v>
      </c>
      <c r="CW55" s="380">
        <v>0.21973673599999999</v>
      </c>
    </row>
    <row r="56" spans="1:101">
      <c r="A56" s="256">
        <v>434</v>
      </c>
      <c r="B56" s="259">
        <v>1</v>
      </c>
      <c r="C56" s="380">
        <v>0.64888431999999996</v>
      </c>
      <c r="D56" s="380">
        <v>0.26417424</v>
      </c>
      <c r="E56" s="380">
        <v>4.7740895999999998E-2</v>
      </c>
      <c r="F56" s="380">
        <v>0.34352856000000004</v>
      </c>
      <c r="G56" s="380">
        <v>0.12752734399999999</v>
      </c>
      <c r="H56" s="380">
        <v>0.13967132799999998</v>
      </c>
      <c r="I56" s="380">
        <v>5.7396735999999997E-2</v>
      </c>
      <c r="J56" s="380">
        <v>5.792928E-2</v>
      </c>
      <c r="K56" s="380">
        <v>4.5005423999999995E-2</v>
      </c>
      <c r="L56" s="380">
        <v>0.19211512</v>
      </c>
      <c r="M56" s="380">
        <v>8.5468479999999999E-2</v>
      </c>
      <c r="N56" s="380">
        <v>9.7060672000000001E-2</v>
      </c>
      <c r="O56" s="380">
        <v>4.5580287999999997E-2</v>
      </c>
      <c r="P56" s="380">
        <v>0.35236176000000002</v>
      </c>
      <c r="Q56" s="380">
        <v>0.21839956799999999</v>
      </c>
      <c r="R56" s="380">
        <v>4.4919232000000003E-2</v>
      </c>
      <c r="S56" s="380">
        <v>5.3249344000000004E-2</v>
      </c>
      <c r="T56" s="380">
        <v>9.5880383999999999E-2</v>
      </c>
      <c r="U56" s="380">
        <v>0.12300784000000001</v>
      </c>
      <c r="V56" s="380">
        <v>2.2952367999999997E-2</v>
      </c>
      <c r="W56" s="380">
        <v>0.17124484799999998</v>
      </c>
      <c r="X56" s="380">
        <v>8.4913855999999996E-2</v>
      </c>
      <c r="Y56" s="380">
        <v>0.50757793600000001</v>
      </c>
      <c r="Z56" s="380">
        <v>0.281475584</v>
      </c>
      <c r="AA56" s="380">
        <v>5.8765088E-2</v>
      </c>
      <c r="AB56" s="380">
        <v>0.16469020799999998</v>
      </c>
      <c r="AC56" s="380">
        <v>0.20281483199999997</v>
      </c>
      <c r="AD56" s="380">
        <v>4.6212128000000012E-2</v>
      </c>
      <c r="AE56" s="380">
        <v>8.413588800000002E-2</v>
      </c>
      <c r="AF56" s="380">
        <v>5.5983551999999992E-2</v>
      </c>
      <c r="AG56" s="380">
        <v>0.10812049599999998</v>
      </c>
      <c r="AH56" s="380">
        <v>4.6160287999999994E-2</v>
      </c>
      <c r="AI56" s="380">
        <v>0.23797830400000003</v>
      </c>
      <c r="AJ56" s="380">
        <v>4.4568608000000003E-2</v>
      </c>
      <c r="AK56" s="380">
        <v>4.9404304000000003E-2</v>
      </c>
      <c r="AL56" s="380">
        <v>0.34752009599999995</v>
      </c>
      <c r="AM56" s="380">
        <v>5.1588223999999995E-2</v>
      </c>
      <c r="AN56" s="380">
        <v>0.20035835199999999</v>
      </c>
      <c r="AO56" s="380">
        <v>4.9034080000000001E-2</v>
      </c>
      <c r="AP56" s="380">
        <v>7.9177951999999996E-2</v>
      </c>
      <c r="AQ56" s="380">
        <v>0.46919430399999995</v>
      </c>
      <c r="AR56" s="380">
        <v>6.5135472E-2</v>
      </c>
      <c r="AS56" s="380">
        <v>4.9327648000000002E-2</v>
      </c>
      <c r="AT56" s="380">
        <v>4.6251680000000003E-2</v>
      </c>
      <c r="AU56" s="380">
        <v>6.4913327999999992E-2</v>
      </c>
      <c r="AV56" s="380">
        <v>0.130735136</v>
      </c>
      <c r="AW56" s="380">
        <v>0.16757443199999997</v>
      </c>
      <c r="AX56" s="380">
        <v>0.16610047999999999</v>
      </c>
      <c r="AY56" s="380">
        <v>4.7287823999999999E-2</v>
      </c>
      <c r="AZ56" s="380">
        <v>0.123119936</v>
      </c>
      <c r="BA56" s="380">
        <v>0.15808566400000001</v>
      </c>
      <c r="BB56" s="380">
        <v>5.9173968E-2</v>
      </c>
      <c r="BC56" s="380">
        <v>9.3292960000000008E-2</v>
      </c>
      <c r="BD56" s="380">
        <v>0.59996294400000005</v>
      </c>
      <c r="BE56" s="380">
        <v>0.53375382400000004</v>
      </c>
      <c r="BF56" s="380">
        <v>0.33028796799999999</v>
      </c>
      <c r="BG56" s="380">
        <v>0.17621289600000001</v>
      </c>
      <c r="BH56" s="380">
        <v>0.169471344</v>
      </c>
      <c r="BI56" s="380">
        <v>0.67783910399999991</v>
      </c>
      <c r="BJ56" s="380">
        <v>0.68084953599999987</v>
      </c>
      <c r="BK56" s="380">
        <v>0.49669383999999994</v>
      </c>
      <c r="BL56" s="380">
        <v>0.290540992</v>
      </c>
      <c r="BM56" s="380">
        <v>6.498271999999998E-2</v>
      </c>
      <c r="BN56" s="380">
        <v>0.30397596799999999</v>
      </c>
      <c r="BO56" s="380">
        <v>0.12138716799999999</v>
      </c>
      <c r="BP56" s="380">
        <v>0.17271715199999998</v>
      </c>
      <c r="BQ56" s="380">
        <v>0.21327356800000002</v>
      </c>
      <c r="BR56" s="380">
        <v>0.39697918399999998</v>
      </c>
      <c r="BS56" s="380">
        <v>0.22362793599999997</v>
      </c>
      <c r="BT56" s="380">
        <v>0.63207404799999989</v>
      </c>
      <c r="BU56" s="380">
        <v>0.11511526399999999</v>
      </c>
      <c r="BV56" s="380">
        <v>0.52426782399999994</v>
      </c>
      <c r="BW56" s="380">
        <v>0.47771276799999995</v>
      </c>
      <c r="BX56" s="380">
        <v>4.6413968E-2</v>
      </c>
      <c r="BY56" s="380">
        <v>0.11716150400000001</v>
      </c>
      <c r="BZ56" s="380">
        <v>0.43405836800000003</v>
      </c>
      <c r="CA56" s="380">
        <v>0.259484832</v>
      </c>
      <c r="CB56" s="380">
        <v>0.36369240000000003</v>
      </c>
      <c r="CC56" s="380">
        <v>0.6526509920000001</v>
      </c>
      <c r="CD56" s="380">
        <v>0.55643302400000005</v>
      </c>
      <c r="CE56" s="380">
        <v>0.35370041600000002</v>
      </c>
      <c r="CF56" s="380">
        <v>0.781047936</v>
      </c>
      <c r="CG56" s="380">
        <v>0.61301145599999995</v>
      </c>
      <c r="CH56" s="380">
        <v>5.7864512E-2</v>
      </c>
      <c r="CI56" s="380">
        <v>0.146573904</v>
      </c>
      <c r="CJ56" s="380">
        <v>0.59283004799999994</v>
      </c>
      <c r="CK56" s="380">
        <v>0.21910280000000001</v>
      </c>
      <c r="CL56" s="380">
        <v>0.49528036799999997</v>
      </c>
      <c r="CM56" s="380">
        <v>0.173955312</v>
      </c>
      <c r="CN56" s="380">
        <v>0.26275695999999998</v>
      </c>
      <c r="CO56" s="380">
        <v>0.49279492800000002</v>
      </c>
      <c r="CP56" s="380">
        <v>0.25974272000000004</v>
      </c>
      <c r="CQ56" s="380">
        <v>0.37893761599999998</v>
      </c>
      <c r="CR56" s="380">
        <v>0.140649632</v>
      </c>
      <c r="CS56" s="380">
        <v>0.41691432</v>
      </c>
      <c r="CT56" s="380">
        <v>0.5658210560000001</v>
      </c>
      <c r="CU56" s="380">
        <v>0.23660799999999998</v>
      </c>
      <c r="CV56" s="380">
        <v>0.35982894399999998</v>
      </c>
      <c r="CW56" s="380">
        <v>0.218369216</v>
      </c>
    </row>
    <row r="57" spans="1:101">
      <c r="A57" s="256">
        <v>435</v>
      </c>
      <c r="B57" s="259">
        <v>1</v>
      </c>
      <c r="C57" s="380">
        <v>0.64822999999999997</v>
      </c>
      <c r="D57" s="380">
        <v>0.26349</v>
      </c>
      <c r="E57" s="380">
        <v>4.8959999999999997E-2</v>
      </c>
      <c r="F57" s="380">
        <v>0.34200000000000003</v>
      </c>
      <c r="G57" s="380">
        <v>0.12595000000000001</v>
      </c>
      <c r="H57" s="380">
        <v>0.13946</v>
      </c>
      <c r="I57" s="380">
        <v>5.7439999999999998E-2</v>
      </c>
      <c r="J57" s="380">
        <v>5.79E-2</v>
      </c>
      <c r="K57" s="380">
        <v>4.5159999999999999E-2</v>
      </c>
      <c r="L57" s="380">
        <v>0.19148999999999999</v>
      </c>
      <c r="M57" s="380">
        <v>8.5199999999999998E-2</v>
      </c>
      <c r="N57" s="380">
        <v>9.7670000000000007E-2</v>
      </c>
      <c r="O57" s="380">
        <v>4.5719999999999997E-2</v>
      </c>
      <c r="P57" s="380">
        <v>0.35260999999999998</v>
      </c>
      <c r="Q57" s="380">
        <v>0.22103</v>
      </c>
      <c r="R57" s="380">
        <v>4.5310000000000003E-2</v>
      </c>
      <c r="S57" s="380">
        <v>5.3460000000000001E-2</v>
      </c>
      <c r="T57" s="380">
        <v>9.6960000000000005E-2</v>
      </c>
      <c r="U57" s="380">
        <v>0.12298000000000001</v>
      </c>
      <c r="V57" s="380">
        <v>2.2419999999999999E-2</v>
      </c>
      <c r="W57" s="380">
        <v>0.17113999999999999</v>
      </c>
      <c r="X57" s="380">
        <v>8.5639999999999994E-2</v>
      </c>
      <c r="Y57" s="380">
        <v>0.50936999999999999</v>
      </c>
      <c r="Z57" s="380">
        <v>0.28134999999999999</v>
      </c>
      <c r="AA57" s="380">
        <v>5.8400000000000001E-2</v>
      </c>
      <c r="AB57" s="380">
        <v>0.16571</v>
      </c>
      <c r="AC57" s="380">
        <v>0.20757999999999999</v>
      </c>
      <c r="AD57" s="380">
        <v>4.6530000000000002E-2</v>
      </c>
      <c r="AE57" s="380">
        <v>8.6830000000000004E-2</v>
      </c>
      <c r="AF57" s="380">
        <v>5.858E-2</v>
      </c>
      <c r="AG57" s="380">
        <v>0.11108</v>
      </c>
      <c r="AH57" s="380">
        <v>4.6789999999999998E-2</v>
      </c>
      <c r="AI57" s="380">
        <v>0.24063000000000001</v>
      </c>
      <c r="AJ57" s="380">
        <v>4.4639999999999999E-2</v>
      </c>
      <c r="AK57" s="380">
        <v>4.9320000000000003E-2</v>
      </c>
      <c r="AL57" s="380">
        <v>0.35738999999999999</v>
      </c>
      <c r="AM57" s="380">
        <v>5.1769999999999997E-2</v>
      </c>
      <c r="AN57" s="380">
        <v>0.21013999999999999</v>
      </c>
      <c r="AO57" s="380">
        <v>4.9250000000000002E-2</v>
      </c>
      <c r="AP57" s="380">
        <v>7.9500000000000001E-2</v>
      </c>
      <c r="AQ57" s="380">
        <v>0.47231000000000001</v>
      </c>
      <c r="AR57" s="380">
        <v>6.54E-2</v>
      </c>
      <c r="AS57" s="380">
        <v>4.9500000000000002E-2</v>
      </c>
      <c r="AT57" s="380">
        <v>4.6289999999999998E-2</v>
      </c>
      <c r="AU57" s="380">
        <v>6.5360000000000001E-2</v>
      </c>
      <c r="AV57" s="380">
        <v>0.13152</v>
      </c>
      <c r="AW57" s="380">
        <v>0.16969999999999999</v>
      </c>
      <c r="AX57" s="380">
        <v>0.17179</v>
      </c>
      <c r="AY57" s="380">
        <v>4.7480000000000001E-2</v>
      </c>
      <c r="AZ57" s="380">
        <v>0.12413</v>
      </c>
      <c r="BA57" s="380">
        <v>0.15937000000000001</v>
      </c>
      <c r="BB57" s="380">
        <v>5.9369999999999999E-2</v>
      </c>
      <c r="BC57" s="380">
        <v>9.4030000000000002E-2</v>
      </c>
      <c r="BD57" s="380">
        <v>0.60333000000000003</v>
      </c>
      <c r="BE57" s="380">
        <v>0.53774</v>
      </c>
      <c r="BF57" s="380">
        <v>0.33252999999999999</v>
      </c>
      <c r="BG57" s="380">
        <v>0.17857000000000001</v>
      </c>
      <c r="BH57" s="380">
        <v>0.17127999999999999</v>
      </c>
      <c r="BI57" s="380">
        <v>0.67830000000000001</v>
      </c>
      <c r="BJ57" s="380">
        <v>0.68369999999999997</v>
      </c>
      <c r="BK57" s="380">
        <v>0.49914999999999998</v>
      </c>
      <c r="BL57" s="380">
        <v>0.29357</v>
      </c>
      <c r="BM57" s="380">
        <v>6.5189999999999998E-2</v>
      </c>
      <c r="BN57" s="380">
        <v>0.30635000000000001</v>
      </c>
      <c r="BO57" s="380">
        <v>0.12207</v>
      </c>
      <c r="BP57" s="380">
        <v>0.17466999999999999</v>
      </c>
      <c r="BQ57" s="380">
        <v>0.21573000000000001</v>
      </c>
      <c r="BR57" s="380">
        <v>0.39996999999999999</v>
      </c>
      <c r="BS57" s="380">
        <v>0.22539999999999999</v>
      </c>
      <c r="BT57" s="380">
        <v>0.63671999999999995</v>
      </c>
      <c r="BU57" s="380">
        <v>0.11814</v>
      </c>
      <c r="BV57" s="380">
        <v>0.52556000000000003</v>
      </c>
      <c r="BW57" s="380">
        <v>0.48743999999999998</v>
      </c>
      <c r="BX57" s="380">
        <v>4.6780000000000002E-2</v>
      </c>
      <c r="BY57" s="380">
        <v>0.11962</v>
      </c>
      <c r="BZ57" s="380">
        <v>0.43808000000000002</v>
      </c>
      <c r="CA57" s="380">
        <v>0.26234000000000002</v>
      </c>
      <c r="CB57" s="380">
        <v>0.37206</v>
      </c>
      <c r="CC57" s="380">
        <v>0.65295000000000003</v>
      </c>
      <c r="CD57" s="380">
        <v>0.55847000000000002</v>
      </c>
      <c r="CE57" s="380">
        <v>0.35271000000000002</v>
      </c>
      <c r="CF57" s="380">
        <v>0.78171000000000002</v>
      </c>
      <c r="CG57" s="380">
        <v>0.61212999999999995</v>
      </c>
      <c r="CH57" s="380">
        <v>5.8290000000000002E-2</v>
      </c>
      <c r="CI57" s="380">
        <v>0.14949999999999999</v>
      </c>
      <c r="CJ57" s="380">
        <v>0.59175999999999995</v>
      </c>
      <c r="CK57" s="380">
        <v>0.22114</v>
      </c>
      <c r="CL57" s="380">
        <v>0.49313000000000001</v>
      </c>
      <c r="CM57" s="380">
        <v>0.17537</v>
      </c>
      <c r="CN57" s="380">
        <v>0.26062999999999997</v>
      </c>
      <c r="CO57" s="380">
        <v>0.50149999999999995</v>
      </c>
      <c r="CP57" s="380">
        <v>0.26321</v>
      </c>
      <c r="CQ57" s="380">
        <v>0.38105</v>
      </c>
      <c r="CR57" s="380">
        <v>0.14162</v>
      </c>
      <c r="CS57" s="380">
        <v>0.42266999999999999</v>
      </c>
      <c r="CT57" s="380">
        <v>0.56810000000000005</v>
      </c>
      <c r="CU57" s="380">
        <v>0.23707</v>
      </c>
      <c r="CV57" s="380">
        <v>0.35975000000000001</v>
      </c>
      <c r="CW57" s="380">
        <v>0.21695</v>
      </c>
    </row>
    <row r="58" spans="1:101">
      <c r="A58" s="256">
        <v>436</v>
      </c>
      <c r="B58" s="259">
        <v>1</v>
      </c>
      <c r="C58" s="380">
        <v>0.64750940800000012</v>
      </c>
      <c r="D58" s="380">
        <v>0.26273875199999996</v>
      </c>
      <c r="E58" s="380">
        <v>5.0181439999999994E-2</v>
      </c>
      <c r="F58" s="380">
        <v>0.34044697600000007</v>
      </c>
      <c r="G58" s="380">
        <v>0.124322976</v>
      </c>
      <c r="H58" s="380">
        <v>0.13921283199999998</v>
      </c>
      <c r="I58" s="380">
        <v>5.747983999999999E-2</v>
      </c>
      <c r="J58" s="380">
        <v>5.7862400000000001E-2</v>
      </c>
      <c r="K58" s="380">
        <v>4.5316384000000001E-2</v>
      </c>
      <c r="L58" s="380">
        <v>0.19087212800000003</v>
      </c>
      <c r="M58" s="380">
        <v>8.4916352E-2</v>
      </c>
      <c r="N58" s="380">
        <v>9.8137680000000005E-2</v>
      </c>
      <c r="O58" s="380">
        <v>4.5850511999999996E-2</v>
      </c>
      <c r="P58" s="380">
        <v>0.35285372799999992</v>
      </c>
      <c r="Q58" s="380">
        <v>0.223731024</v>
      </c>
      <c r="R58" s="380">
        <v>4.5710496000000003E-2</v>
      </c>
      <c r="S58" s="380">
        <v>5.3682975999999993E-2</v>
      </c>
      <c r="T58" s="380">
        <v>9.8054656000000018E-2</v>
      </c>
      <c r="U58" s="380">
        <v>0.12296192000000002</v>
      </c>
      <c r="V58" s="380">
        <v>2.1936736000000002E-2</v>
      </c>
      <c r="W58" s="380">
        <v>0.17103803200000003</v>
      </c>
      <c r="X58" s="380">
        <v>8.6398799999999998E-2</v>
      </c>
      <c r="Y58" s="380">
        <v>0.51115436800000003</v>
      </c>
      <c r="Z58" s="380">
        <v>0.28123641599999993</v>
      </c>
      <c r="AA58" s="380">
        <v>5.7837535999999995E-2</v>
      </c>
      <c r="AB58" s="380">
        <v>0.166792832</v>
      </c>
      <c r="AC58" s="380">
        <v>0.21191348800000001</v>
      </c>
      <c r="AD58" s="380">
        <v>4.6757311999999995E-2</v>
      </c>
      <c r="AE58" s="380">
        <v>8.9679072000000012E-2</v>
      </c>
      <c r="AF58" s="380">
        <v>6.126596799999999E-2</v>
      </c>
      <c r="AG58" s="380">
        <v>0.11412206399999998</v>
      </c>
      <c r="AH58" s="380">
        <v>4.7456576E-2</v>
      </c>
      <c r="AI58" s="380">
        <v>0.24350553599999999</v>
      </c>
      <c r="AJ58" s="380">
        <v>4.4717552000000001E-2</v>
      </c>
      <c r="AK58" s="380">
        <v>4.9241472000000008E-2</v>
      </c>
      <c r="AL58" s="380">
        <v>0.36712483200000001</v>
      </c>
      <c r="AM58" s="380">
        <v>5.1970239999999994E-2</v>
      </c>
      <c r="AN58" s="380">
        <v>0.220193536</v>
      </c>
      <c r="AO58" s="380">
        <v>4.9470607999999999E-2</v>
      </c>
      <c r="AP58" s="380">
        <v>7.9834335999999978E-2</v>
      </c>
      <c r="AQ58" s="380">
        <v>0.47552880000000008</v>
      </c>
      <c r="AR58" s="380">
        <v>6.5670879999999987E-2</v>
      </c>
      <c r="AS58" s="380">
        <v>4.9704383999999997E-2</v>
      </c>
      <c r="AT58" s="380">
        <v>4.6329151999999992E-2</v>
      </c>
      <c r="AU58" s="380">
        <v>6.5892192000000002E-2</v>
      </c>
      <c r="AV58" s="380">
        <v>0.13235126400000002</v>
      </c>
      <c r="AW58" s="380">
        <v>0.17193359999999999</v>
      </c>
      <c r="AX58" s="380">
        <v>0.17761652800000002</v>
      </c>
      <c r="AY58" s="380">
        <v>4.7701792000000007E-2</v>
      </c>
      <c r="AZ58" s="380">
        <v>0.125149696</v>
      </c>
      <c r="BA58" s="380">
        <v>0.16065908800000001</v>
      </c>
      <c r="BB58" s="380">
        <v>5.9581135999999993E-2</v>
      </c>
      <c r="BC58" s="380">
        <v>9.4784672E-2</v>
      </c>
      <c r="BD58" s="380">
        <v>0.606694752</v>
      </c>
      <c r="BE58" s="380">
        <v>0.54173278400000013</v>
      </c>
      <c r="BF58" s="380">
        <v>0.33480753599999996</v>
      </c>
      <c r="BG58" s="380">
        <v>0.181013536</v>
      </c>
      <c r="BH58" s="380">
        <v>0.17313108800000002</v>
      </c>
      <c r="BI58" s="380">
        <v>0.67874118400000016</v>
      </c>
      <c r="BJ58" s="380">
        <v>0.68650582400000004</v>
      </c>
      <c r="BK58" s="380">
        <v>0.50153688000000007</v>
      </c>
      <c r="BL58" s="380">
        <v>0.29666326399999998</v>
      </c>
      <c r="BM58" s="380">
        <v>6.5413519999999989E-2</v>
      </c>
      <c r="BN58" s="380">
        <v>0.30877376000000001</v>
      </c>
      <c r="BO58" s="380">
        <v>0.122757328</v>
      </c>
      <c r="BP58" s="380">
        <v>0.17668496</v>
      </c>
      <c r="BQ58" s="380">
        <v>0.21825987200000002</v>
      </c>
      <c r="BR58" s="380">
        <v>0.40291215999999991</v>
      </c>
      <c r="BS58" s="380">
        <v>0.22714446399999999</v>
      </c>
      <c r="BT58" s="380">
        <v>0.64127531199999988</v>
      </c>
      <c r="BU58" s="380">
        <v>0.12119379199999999</v>
      </c>
      <c r="BV58" s="380">
        <v>0.52682206399999998</v>
      </c>
      <c r="BW58" s="380">
        <v>0.49688750400000004</v>
      </c>
      <c r="BX58" s="380">
        <v>4.7161152000000005E-2</v>
      </c>
      <c r="BY58" s="380">
        <v>0.12210089600000001</v>
      </c>
      <c r="BZ58" s="380">
        <v>0.44202704000000004</v>
      </c>
      <c r="CA58" s="380">
        <v>0.26502921600000001</v>
      </c>
      <c r="CB58" s="380">
        <v>0.38023121600000004</v>
      </c>
      <c r="CC58" s="380">
        <v>0.6531211360000001</v>
      </c>
      <c r="CD58" s="380">
        <v>0.56041078400000011</v>
      </c>
      <c r="CE58" s="380">
        <v>0.35149116799999996</v>
      </c>
      <c r="CF58" s="380">
        <v>0.78233126399999997</v>
      </c>
      <c r="CG58" s="380">
        <v>0.61119833599999995</v>
      </c>
      <c r="CH58" s="380">
        <v>5.8692800000000003E-2</v>
      </c>
      <c r="CI58" s="380">
        <v>0.15197800000000003</v>
      </c>
      <c r="CJ58" s="380">
        <v>0.59053615999999998</v>
      </c>
      <c r="CK58" s="380">
        <v>0.2231476</v>
      </c>
      <c r="CL58" s="380">
        <v>0.49088737600000004</v>
      </c>
      <c r="CM58" s="380">
        <v>0.17678961599999998</v>
      </c>
      <c r="CN58" s="380">
        <v>0.258424512</v>
      </c>
      <c r="CO58" s="380">
        <v>0.50986790399999993</v>
      </c>
      <c r="CP58" s="380">
        <v>0.266610768</v>
      </c>
      <c r="CQ58" s="380">
        <v>0.38307001599999996</v>
      </c>
      <c r="CR58" s="380">
        <v>0.14253123199999998</v>
      </c>
      <c r="CS58" s="380">
        <v>0.42812065600000004</v>
      </c>
      <c r="CT58" s="380">
        <v>0.57024860799999999</v>
      </c>
      <c r="CU58" s="380">
        <v>0.237458432</v>
      </c>
      <c r="CV58" s="380">
        <v>0.35949284800000003</v>
      </c>
      <c r="CW58" s="380">
        <v>0.21547891199999999</v>
      </c>
    </row>
    <row r="59" spans="1:101">
      <c r="A59" s="256">
        <v>437</v>
      </c>
      <c r="B59" s="259">
        <v>1</v>
      </c>
      <c r="C59" s="380">
        <v>0.64671975999999998</v>
      </c>
      <c r="D59" s="380">
        <v>0.26191665600000008</v>
      </c>
      <c r="E59" s="380">
        <v>5.140267199999999E-2</v>
      </c>
      <c r="F59" s="380">
        <v>0.33886423999999998</v>
      </c>
      <c r="G59" s="380">
        <v>0.12265086400000001</v>
      </c>
      <c r="H59" s="380">
        <v>0.13893288000000001</v>
      </c>
      <c r="I59" s="380">
        <v>5.7515103999999997E-2</v>
      </c>
      <c r="J59" s="380">
        <v>5.7816719999999995E-2</v>
      </c>
      <c r="K59" s="380">
        <v>4.5474432000000002E-2</v>
      </c>
      <c r="L59" s="380">
        <v>0.19025987200000002</v>
      </c>
      <c r="M59" s="380">
        <v>8.4618304000000005E-2</v>
      </c>
      <c r="N59" s="380">
        <v>9.8465296000000022E-2</v>
      </c>
      <c r="O59" s="380">
        <v>4.5971631999999991E-2</v>
      </c>
      <c r="P59" s="380">
        <v>0.35309302400000009</v>
      </c>
      <c r="Q59" s="380">
        <v>0.22649456000000001</v>
      </c>
      <c r="R59" s="380">
        <v>4.6120752000000008E-2</v>
      </c>
      <c r="S59" s="380">
        <v>5.3919071999999998E-2</v>
      </c>
      <c r="T59" s="380">
        <v>9.9162048000000003E-2</v>
      </c>
      <c r="U59" s="380">
        <v>0.12295262400000002</v>
      </c>
      <c r="V59" s="380">
        <v>2.1505808000000005E-2</v>
      </c>
      <c r="W59" s="380">
        <v>0.17093902399999999</v>
      </c>
      <c r="X59" s="380">
        <v>8.7192640000000016E-2</v>
      </c>
      <c r="Y59" s="380">
        <v>0.512931472</v>
      </c>
      <c r="Z59" s="380">
        <v>0.28113480000000002</v>
      </c>
      <c r="AA59" s="380">
        <v>5.7065184000000005E-2</v>
      </c>
      <c r="AB59" s="380">
        <v>0.16793828799999999</v>
      </c>
      <c r="AC59" s="380">
        <v>0.21579903999999997</v>
      </c>
      <c r="AD59" s="380">
        <v>4.6879695999999998E-2</v>
      </c>
      <c r="AE59" s="380">
        <v>9.2686352000000014E-2</v>
      </c>
      <c r="AF59" s="380">
        <v>6.4037200000000002E-2</v>
      </c>
      <c r="AG59" s="380">
        <v>0.11724744000000001</v>
      </c>
      <c r="AH59" s="380">
        <v>4.8161360000000007E-2</v>
      </c>
      <c r="AI59" s="380">
        <v>0.24661987200000002</v>
      </c>
      <c r="AJ59" s="380">
        <v>4.4802191999999998E-2</v>
      </c>
      <c r="AK59" s="380">
        <v>4.9168944000000006E-2</v>
      </c>
      <c r="AL59" s="380">
        <v>0.37670657600000002</v>
      </c>
      <c r="AM59" s="380">
        <v>5.2188304000000005E-2</v>
      </c>
      <c r="AN59" s="380">
        <v>0.23050000000000001</v>
      </c>
      <c r="AO59" s="380">
        <v>4.9695952000000009E-2</v>
      </c>
      <c r="AP59" s="380">
        <v>8.0181743999999999E-2</v>
      </c>
      <c r="AQ59" s="380">
        <v>0.47885001600000004</v>
      </c>
      <c r="AR59" s="380">
        <v>6.5948432000000001E-2</v>
      </c>
      <c r="AS59" s="380">
        <v>4.9943344000000001E-2</v>
      </c>
      <c r="AT59" s="380">
        <v>4.6368975999999999E-2</v>
      </c>
      <c r="AU59" s="380">
        <v>6.6517279999999998E-2</v>
      </c>
      <c r="AV59" s="380">
        <v>0.133231296</v>
      </c>
      <c r="AW59" s="380">
        <v>0.174277024</v>
      </c>
      <c r="AX59" s="380">
        <v>0.18357312000000001</v>
      </c>
      <c r="AY59" s="380">
        <v>4.7956064E-2</v>
      </c>
      <c r="AZ59" s="380">
        <v>0.12617995200000004</v>
      </c>
      <c r="BA59" s="380">
        <v>0.161953968</v>
      </c>
      <c r="BB59" s="380">
        <v>5.9808496000000003E-2</v>
      </c>
      <c r="BC59" s="380">
        <v>9.5559008000000015E-2</v>
      </c>
      <c r="BD59" s="380">
        <v>0.61005817600000012</v>
      </c>
      <c r="BE59" s="380">
        <v>0.54573438399999996</v>
      </c>
      <c r="BF59" s="380">
        <v>0.33712710400000001</v>
      </c>
      <c r="BG59" s="380">
        <v>0.18354351999999999</v>
      </c>
      <c r="BH59" s="380">
        <v>0.175029664</v>
      </c>
      <c r="BI59" s="380">
        <v>0.67916785600000007</v>
      </c>
      <c r="BJ59" s="380">
        <v>0.6892661120000001</v>
      </c>
      <c r="BK59" s="380">
        <v>0.50385560000000007</v>
      </c>
      <c r="BL59" s="380">
        <v>0.29982017599999999</v>
      </c>
      <c r="BM59" s="380">
        <v>6.5655375999999988E-2</v>
      </c>
      <c r="BN59" s="380">
        <v>0.31125019200000004</v>
      </c>
      <c r="BO59" s="380">
        <v>0.12346048000000003</v>
      </c>
      <c r="BP59" s="380">
        <v>0.17876384000000003</v>
      </c>
      <c r="BQ59" s="380">
        <v>0.22086462399999998</v>
      </c>
      <c r="BR59" s="380">
        <v>0.40580440000000001</v>
      </c>
      <c r="BS59" s="380">
        <v>0.22885998400000002</v>
      </c>
      <c r="BT59" s="380">
        <v>0.645737856</v>
      </c>
      <c r="BU59" s="380">
        <v>0.12427398400000002</v>
      </c>
      <c r="BV59" s="380">
        <v>0.52805590400000002</v>
      </c>
      <c r="BW59" s="380">
        <v>0.50602043200000002</v>
      </c>
      <c r="BX59" s="380">
        <v>4.7556976000000001E-2</v>
      </c>
      <c r="BY59" s="380">
        <v>0.12460345600000002</v>
      </c>
      <c r="BZ59" s="380">
        <v>0.44588392000000004</v>
      </c>
      <c r="CA59" s="380">
        <v>0.26755414399999999</v>
      </c>
      <c r="CB59" s="380">
        <v>0.38816841600000002</v>
      </c>
      <c r="CC59" s="380">
        <v>0.6531675520000001</v>
      </c>
      <c r="CD59" s="380">
        <v>0.56225508800000012</v>
      </c>
      <c r="CE59" s="380">
        <v>0.35004147200000008</v>
      </c>
      <c r="CF59" s="380">
        <v>0.78291044799999998</v>
      </c>
      <c r="CG59" s="380">
        <v>0.61021468799999989</v>
      </c>
      <c r="CH59" s="380">
        <v>5.9072255999999997E-2</v>
      </c>
      <c r="CI59" s="380">
        <v>0.15400281600000001</v>
      </c>
      <c r="CJ59" s="380">
        <v>0.58916083200000002</v>
      </c>
      <c r="CK59" s="380">
        <v>0.22511326400000004</v>
      </c>
      <c r="CL59" s="380">
        <v>0.48855662400000005</v>
      </c>
      <c r="CM59" s="380">
        <v>0.17821156800000001</v>
      </c>
      <c r="CN59" s="380">
        <v>0.25614276799999997</v>
      </c>
      <c r="CO59" s="380">
        <v>0.51789489600000005</v>
      </c>
      <c r="CP59" s="380">
        <v>0.26994336000000002</v>
      </c>
      <c r="CQ59" s="380">
        <v>0.384997584</v>
      </c>
      <c r="CR59" s="380">
        <v>0.14338212800000003</v>
      </c>
      <c r="CS59" s="380">
        <v>0.433262384</v>
      </c>
      <c r="CT59" s="380">
        <v>0.57226585600000013</v>
      </c>
      <c r="CU59" s="380">
        <v>0.23776584000000006</v>
      </c>
      <c r="CV59" s="380">
        <v>0.35905227200000001</v>
      </c>
      <c r="CW59" s="380">
        <v>0.21395705600000003</v>
      </c>
    </row>
    <row r="60" spans="1:101">
      <c r="A60" s="256">
        <v>438</v>
      </c>
      <c r="B60" s="259">
        <v>1</v>
      </c>
      <c r="C60" s="380">
        <v>0.64586675199999999</v>
      </c>
      <c r="D60" s="380">
        <v>0.26102112000000005</v>
      </c>
      <c r="E60" s="380">
        <v>5.2584383999999998E-2</v>
      </c>
      <c r="F60" s="380">
        <v>0.33724134400000005</v>
      </c>
      <c r="G60" s="380">
        <v>0.120935552</v>
      </c>
      <c r="H60" s="380">
        <v>0.13861892799999997</v>
      </c>
      <c r="I60" s="380">
        <v>5.7546287999999994E-2</v>
      </c>
      <c r="J60" s="380">
        <v>5.7763759999999997E-2</v>
      </c>
      <c r="K60" s="380">
        <v>4.5634240000000013E-2</v>
      </c>
      <c r="L60" s="380">
        <v>0.18964969599999998</v>
      </c>
      <c r="M60" s="380">
        <v>8.4300655999999988E-2</v>
      </c>
      <c r="N60" s="380">
        <v>9.8616992000000014E-2</v>
      </c>
      <c r="O60" s="380">
        <v>4.6080672000000003E-2</v>
      </c>
      <c r="P60" s="380">
        <v>0.35332935999999998</v>
      </c>
      <c r="Q60" s="380">
        <v>0.22929793600000001</v>
      </c>
      <c r="R60" s="380">
        <v>4.6537087999999997E-2</v>
      </c>
      <c r="S60" s="380">
        <v>5.4167807999999998E-2</v>
      </c>
      <c r="T60" s="380">
        <v>0.1002764</v>
      </c>
      <c r="U60" s="380">
        <v>0.12295412800000001</v>
      </c>
      <c r="V60" s="380">
        <v>2.11112E-2</v>
      </c>
      <c r="W60" s="380">
        <v>0.17084481599999998</v>
      </c>
      <c r="X60" s="380">
        <v>8.801959999999999E-2</v>
      </c>
      <c r="Y60" s="380">
        <v>0.51469401600000009</v>
      </c>
      <c r="Z60" s="380">
        <v>0.28105414400000001</v>
      </c>
      <c r="AA60" s="380">
        <v>5.6180672000000008E-2</v>
      </c>
      <c r="AB60" s="380">
        <v>0.16914166400000002</v>
      </c>
      <c r="AC60" s="380">
        <v>0.21932979199999997</v>
      </c>
      <c r="AD60" s="380">
        <v>4.6937199999999998E-2</v>
      </c>
      <c r="AE60" s="380">
        <v>9.5856112000000007E-2</v>
      </c>
      <c r="AF60" s="380">
        <v>6.6974911999999998E-2</v>
      </c>
      <c r="AG60" s="380">
        <v>0.120454016</v>
      </c>
      <c r="AH60" s="380">
        <v>4.8903984000000005E-2</v>
      </c>
      <c r="AI60" s="380">
        <v>0.24999660800000004</v>
      </c>
      <c r="AJ60" s="380">
        <v>4.4894992000000002E-2</v>
      </c>
      <c r="AK60" s="380">
        <v>4.9102656000000008E-2</v>
      </c>
      <c r="AL60" s="380">
        <v>0.38609727999999999</v>
      </c>
      <c r="AM60" s="380">
        <v>5.2428848000000007E-2</v>
      </c>
      <c r="AN60" s="380">
        <v>0.24103206399999999</v>
      </c>
      <c r="AO60" s="380">
        <v>4.9925056000000002E-2</v>
      </c>
      <c r="AP60" s="380">
        <v>8.0542032E-2</v>
      </c>
      <c r="AQ60" s="380">
        <v>0.48228011200000004</v>
      </c>
      <c r="AR60" s="380">
        <v>6.623254399999999E-2</v>
      </c>
      <c r="AS60" s="380">
        <v>5.0219983999999995E-2</v>
      </c>
      <c r="AT60" s="380">
        <v>4.6410159999999999E-2</v>
      </c>
      <c r="AU60" s="380">
        <v>6.7189808000000004E-2</v>
      </c>
      <c r="AV60" s="380">
        <v>0.13416356799999998</v>
      </c>
      <c r="AW60" s="380">
        <v>0.17673348799999999</v>
      </c>
      <c r="AX60" s="380">
        <v>0.18966339200000001</v>
      </c>
      <c r="AY60" s="380">
        <v>4.8240896000000005E-2</v>
      </c>
      <c r="AZ60" s="380">
        <v>0.12721860800000001</v>
      </c>
      <c r="BA60" s="380">
        <v>0.16325068800000003</v>
      </c>
      <c r="BB60" s="380">
        <v>6.0052336000000005E-2</v>
      </c>
      <c r="BC60" s="380">
        <v>9.6353103999999995E-2</v>
      </c>
      <c r="BD60" s="380">
        <v>0.61344423999999997</v>
      </c>
      <c r="BE60" s="380">
        <v>0.54975398400000008</v>
      </c>
      <c r="BF60" s="380">
        <v>0.33949187200000003</v>
      </c>
      <c r="BG60" s="380">
        <v>0.18615510400000002</v>
      </c>
      <c r="BH60" s="380">
        <v>0.17697784</v>
      </c>
      <c r="BI60" s="380">
        <v>0.67959332800000005</v>
      </c>
      <c r="BJ60" s="380">
        <v>0.69197488000000007</v>
      </c>
      <c r="BK60" s="380">
        <v>0.50610504000000001</v>
      </c>
      <c r="BL60" s="380">
        <v>0.30304876799999997</v>
      </c>
      <c r="BM60" s="380">
        <v>6.5916591999999996E-2</v>
      </c>
      <c r="BN60" s="380">
        <v>0.31378534400000002</v>
      </c>
      <c r="BO60" s="380">
        <v>0.124165392</v>
      </c>
      <c r="BP60" s="380">
        <v>0.18090816000000001</v>
      </c>
      <c r="BQ60" s="380">
        <v>0.22354169600000001</v>
      </c>
      <c r="BR60" s="380">
        <v>0.40864368000000001</v>
      </c>
      <c r="BS60" s="380">
        <v>0.23054430399999998</v>
      </c>
      <c r="BT60" s="380">
        <v>0.65010751999999994</v>
      </c>
      <c r="BU60" s="380">
        <v>0.127373616</v>
      </c>
      <c r="BV60" s="380">
        <v>0.52926470400000003</v>
      </c>
      <c r="BW60" s="380">
        <v>0.51474128000000008</v>
      </c>
      <c r="BX60" s="380">
        <v>4.7969119999999997E-2</v>
      </c>
      <c r="BY60" s="380">
        <v>0.12712377600000002</v>
      </c>
      <c r="BZ60" s="380">
        <v>0.44963896000000009</v>
      </c>
      <c r="CA60" s="380">
        <v>0.26992355200000001</v>
      </c>
      <c r="CB60" s="380">
        <v>0.3957940960000001</v>
      </c>
      <c r="CC60" s="380">
        <v>0.65307356800000005</v>
      </c>
      <c r="CD60" s="380">
        <v>0.56400211200000006</v>
      </c>
      <c r="CE60" s="380">
        <v>0.34843913600000004</v>
      </c>
      <c r="CF60" s="380">
        <v>0.78345707200000003</v>
      </c>
      <c r="CG60" s="380">
        <v>0.60919263999999995</v>
      </c>
      <c r="CH60" s="380">
        <v>5.9425472000000014E-2</v>
      </c>
      <c r="CI60" s="380">
        <v>0.15564075200000002</v>
      </c>
      <c r="CJ60" s="380">
        <v>0.58766670399999998</v>
      </c>
      <c r="CK60" s="380">
        <v>0.22701692800000001</v>
      </c>
      <c r="CL60" s="380">
        <v>0.48614939200000001</v>
      </c>
      <c r="CM60" s="380">
        <v>0.17955360000000004</v>
      </c>
      <c r="CN60" s="380">
        <v>0.25379958400000002</v>
      </c>
      <c r="CO60" s="380">
        <v>0.52555340800000006</v>
      </c>
      <c r="CP60" s="380">
        <v>0.27319043200000004</v>
      </c>
      <c r="CQ60" s="380">
        <v>0.38686155200000005</v>
      </c>
      <c r="CR60" s="380">
        <v>0.14416310399999999</v>
      </c>
      <c r="CS60" s="380">
        <v>0.43804259200000001</v>
      </c>
      <c r="CT60" s="380">
        <v>0.57410470400000002</v>
      </c>
      <c r="CU60" s="380">
        <v>0.23798220800000003</v>
      </c>
      <c r="CV60" s="380">
        <v>0.35841569600000001</v>
      </c>
      <c r="CW60" s="380">
        <v>0.21239487999999998</v>
      </c>
    </row>
    <row r="61" spans="1:101">
      <c r="A61" s="256">
        <v>439</v>
      </c>
      <c r="B61" s="259">
        <v>1</v>
      </c>
      <c r="C61" s="380">
        <v>0.64495886399999991</v>
      </c>
      <c r="D61" s="380">
        <v>0.260049904</v>
      </c>
      <c r="E61" s="380">
        <v>5.3656096E-2</v>
      </c>
      <c r="F61" s="380">
        <v>0.33556332799999999</v>
      </c>
      <c r="G61" s="380">
        <v>0.11917791999999999</v>
      </c>
      <c r="H61" s="380">
        <v>0.13826841600000001</v>
      </c>
      <c r="I61" s="380">
        <v>5.7574511999999994E-2</v>
      </c>
      <c r="J61" s="380">
        <v>5.7704480000000002E-2</v>
      </c>
      <c r="K61" s="380">
        <v>4.5796047999999999E-2</v>
      </c>
      <c r="L61" s="380">
        <v>0.18903728</v>
      </c>
      <c r="M61" s="380">
        <v>8.3956207999999991E-2</v>
      </c>
      <c r="N61" s="380">
        <v>9.8562048000000013E-2</v>
      </c>
      <c r="O61" s="380">
        <v>4.6174111999999996E-2</v>
      </c>
      <c r="P61" s="380">
        <v>0.35356457599999996</v>
      </c>
      <c r="Q61" s="380">
        <v>0.23211355200000003</v>
      </c>
      <c r="R61" s="380">
        <v>4.6954544000000001E-2</v>
      </c>
      <c r="S61" s="380">
        <v>5.4428303999999997E-2</v>
      </c>
      <c r="T61" s="380">
        <v>0.10139083199999999</v>
      </c>
      <c r="U61" s="380">
        <v>0.12296939199999998</v>
      </c>
      <c r="V61" s="380">
        <v>2.0730512000000003E-2</v>
      </c>
      <c r="W61" s="380">
        <v>0.17075780800000001</v>
      </c>
      <c r="X61" s="380">
        <v>8.8876240000000009E-2</v>
      </c>
      <c r="Y61" s="380">
        <v>0.51643216000000003</v>
      </c>
      <c r="Z61" s="380">
        <v>0.28100644800000002</v>
      </c>
      <c r="AA61" s="380">
        <v>5.5332799999999994E-2</v>
      </c>
      <c r="AB61" s="380">
        <v>0.17039687999999997</v>
      </c>
      <c r="AC61" s="380">
        <v>0.22265270399999998</v>
      </c>
      <c r="AD61" s="380">
        <v>4.6999664000000003E-2</v>
      </c>
      <c r="AE61" s="380">
        <v>9.9192912000000008E-2</v>
      </c>
      <c r="AF61" s="380">
        <v>7.0196304000000001E-2</v>
      </c>
      <c r="AG61" s="380">
        <v>0.12373867199999998</v>
      </c>
      <c r="AH61" s="380">
        <v>4.9683488000000005E-2</v>
      </c>
      <c r="AI61" s="380">
        <v>0.25366214400000003</v>
      </c>
      <c r="AJ61" s="380">
        <v>4.4997151999999999E-2</v>
      </c>
      <c r="AK61" s="380">
        <v>4.9042927999999993E-2</v>
      </c>
      <c r="AL61" s="380">
        <v>0.395250304</v>
      </c>
      <c r="AM61" s="380">
        <v>5.2698271999999997E-2</v>
      </c>
      <c r="AN61" s="380">
        <v>0.25175804800000001</v>
      </c>
      <c r="AO61" s="380">
        <v>5.0156640000000002E-2</v>
      </c>
      <c r="AP61" s="380">
        <v>8.0914719999999982E-2</v>
      </c>
      <c r="AQ61" s="380">
        <v>0.48582796799999994</v>
      </c>
      <c r="AR61" s="380">
        <v>6.6522975999999998E-2</v>
      </c>
      <c r="AS61" s="380">
        <v>5.0537584000000003E-2</v>
      </c>
      <c r="AT61" s="380">
        <v>4.6453663999999999E-2</v>
      </c>
      <c r="AU61" s="380">
        <v>6.7835935999999999E-2</v>
      </c>
      <c r="AV61" s="380">
        <v>0.13515192000000001</v>
      </c>
      <c r="AW61" s="380">
        <v>0.17930667199999997</v>
      </c>
      <c r="AX61" s="380">
        <v>0.19589454399999998</v>
      </c>
      <c r="AY61" s="380">
        <v>4.8552768000000003E-2</v>
      </c>
      <c r="AZ61" s="380">
        <v>0.12826246399999999</v>
      </c>
      <c r="BA61" s="380">
        <v>0.16454364800000001</v>
      </c>
      <c r="BB61" s="380">
        <v>6.0312655999999999E-2</v>
      </c>
      <c r="BC61" s="380">
        <v>9.7166400000000014E-2</v>
      </c>
      <c r="BD61" s="380">
        <v>0.61688454399999992</v>
      </c>
      <c r="BE61" s="380">
        <v>0.55380302400000003</v>
      </c>
      <c r="BF61" s="380">
        <v>0.34190391999999997</v>
      </c>
      <c r="BG61" s="380">
        <v>0.188841808</v>
      </c>
      <c r="BH61" s="380">
        <v>0.178976736</v>
      </c>
      <c r="BI61" s="380">
        <v>0.68003352000000006</v>
      </c>
      <c r="BJ61" s="380">
        <v>0.69462452800000007</v>
      </c>
      <c r="BK61" s="380">
        <v>0.50828335999999996</v>
      </c>
      <c r="BL61" s="380">
        <v>0.30635999999999997</v>
      </c>
      <c r="BM61" s="380">
        <v>6.6197887999999996E-2</v>
      </c>
      <c r="BN61" s="380">
        <v>0.31638625599999998</v>
      </c>
      <c r="BO61" s="380">
        <v>0.12484950399999999</v>
      </c>
      <c r="BP61" s="380">
        <v>0.18311943999999999</v>
      </c>
      <c r="BQ61" s="380">
        <v>0.22628724800000002</v>
      </c>
      <c r="BR61" s="380">
        <v>0.41142632000000001</v>
      </c>
      <c r="BS61" s="380">
        <v>0.232194864</v>
      </c>
      <c r="BT61" s="380">
        <v>0.65438494400000002</v>
      </c>
      <c r="BU61" s="380">
        <v>0.13048420799999999</v>
      </c>
      <c r="BV61" s="380">
        <v>0.53045198400000004</v>
      </c>
      <c r="BW61" s="380">
        <v>0.52293156800000018</v>
      </c>
      <c r="BX61" s="380">
        <v>4.8399824000000001E-2</v>
      </c>
      <c r="BY61" s="380">
        <v>0.12965689600000002</v>
      </c>
      <c r="BZ61" s="380">
        <v>0.45328183999999999</v>
      </c>
      <c r="CA61" s="380">
        <v>0.27215136000000001</v>
      </c>
      <c r="CB61" s="380">
        <v>0.403017456</v>
      </c>
      <c r="CC61" s="380">
        <v>0.65281718400000011</v>
      </c>
      <c r="CD61" s="380">
        <v>0.56565081600000011</v>
      </c>
      <c r="CE61" s="380">
        <v>0.34679567999999994</v>
      </c>
      <c r="CF61" s="380">
        <v>0.78398425599999999</v>
      </c>
      <c r="CG61" s="380">
        <v>0.60815083199999997</v>
      </c>
      <c r="CH61" s="380">
        <v>5.9748768000000001E-2</v>
      </c>
      <c r="CI61" s="380">
        <v>0.15700940800000002</v>
      </c>
      <c r="CJ61" s="380">
        <v>0.58609665599999994</v>
      </c>
      <c r="CK61" s="380">
        <v>0.22883595200000001</v>
      </c>
      <c r="CL61" s="380">
        <v>0.48367991999999999</v>
      </c>
      <c r="CM61" s="380">
        <v>0.18070699200000001</v>
      </c>
      <c r="CN61" s="380">
        <v>0.25141399999999997</v>
      </c>
      <c r="CO61" s="380">
        <v>0.53280592000000004</v>
      </c>
      <c r="CP61" s="380">
        <v>0.276323184</v>
      </c>
      <c r="CQ61" s="380">
        <v>0.3887004</v>
      </c>
      <c r="CR61" s="380">
        <v>0.14486176000000001</v>
      </c>
      <c r="CS61" s="380">
        <v>0.44239240000000002</v>
      </c>
      <c r="CT61" s="380">
        <v>0.57570275199999998</v>
      </c>
      <c r="CU61" s="380">
        <v>0.23809665599999999</v>
      </c>
      <c r="CV61" s="380">
        <v>0.35756816000000002</v>
      </c>
      <c r="CW61" s="380">
        <v>0.21080590399999999</v>
      </c>
    </row>
    <row r="62" spans="1:101">
      <c r="A62" s="256">
        <v>440</v>
      </c>
      <c r="B62" s="259">
        <v>1</v>
      </c>
      <c r="C62" s="380">
        <v>0.64400000000000002</v>
      </c>
      <c r="D62" s="380">
        <v>0.25900000000000001</v>
      </c>
      <c r="E62" s="380">
        <v>5.457E-2</v>
      </c>
      <c r="F62" s="380">
        <v>0.33382000000000001</v>
      </c>
      <c r="G62" s="380">
        <v>0.11738</v>
      </c>
      <c r="H62" s="380">
        <v>0.13788</v>
      </c>
      <c r="I62" s="380">
        <v>5.7599999999999998E-2</v>
      </c>
      <c r="J62" s="380">
        <v>5.7639999999999997E-2</v>
      </c>
      <c r="K62" s="380">
        <v>4.5960000000000001E-2</v>
      </c>
      <c r="L62" s="380">
        <v>0.18842</v>
      </c>
      <c r="M62" s="380">
        <v>8.3580000000000002E-2</v>
      </c>
      <c r="N62" s="380">
        <v>9.8290000000000002E-2</v>
      </c>
      <c r="O62" s="380">
        <v>4.6249999999999999E-2</v>
      </c>
      <c r="P62" s="380">
        <v>0.3538</v>
      </c>
      <c r="Q62" s="380">
        <v>0.23491999999999999</v>
      </c>
      <c r="R62" s="380">
        <v>4.7370000000000002E-2</v>
      </c>
      <c r="S62" s="380">
        <v>5.4699999999999999E-2</v>
      </c>
      <c r="T62" s="380">
        <v>0.10249999999999999</v>
      </c>
      <c r="U62" s="380">
        <v>0.123</v>
      </c>
      <c r="V62" s="380">
        <v>2.035E-2</v>
      </c>
      <c r="W62" s="380">
        <v>0.17068</v>
      </c>
      <c r="X62" s="380">
        <v>8.9760000000000006E-2</v>
      </c>
      <c r="Y62" s="380">
        <v>0.51814000000000004</v>
      </c>
      <c r="Z62" s="380">
        <v>0.28100000000000003</v>
      </c>
      <c r="AA62" s="380">
        <v>5.4620000000000002E-2</v>
      </c>
      <c r="AB62" s="380">
        <v>0.17169999999999999</v>
      </c>
      <c r="AC62" s="380">
        <v>0.22586999999999999</v>
      </c>
      <c r="AD62" s="380">
        <v>4.7109999999999999E-2</v>
      </c>
      <c r="AE62" s="380">
        <v>0.1027</v>
      </c>
      <c r="AF62" s="380">
        <v>7.3779999999999998E-2</v>
      </c>
      <c r="AG62" s="380">
        <v>0.12709999999999999</v>
      </c>
      <c r="AH62" s="380">
        <v>5.0500000000000003E-2</v>
      </c>
      <c r="AI62" s="380">
        <v>0.25763999999999998</v>
      </c>
      <c r="AJ62" s="380">
        <v>4.5109999999999997E-2</v>
      </c>
      <c r="AK62" s="380">
        <v>4.8989999999999999E-2</v>
      </c>
      <c r="AL62" s="380">
        <v>0.40412999999999999</v>
      </c>
      <c r="AM62" s="380">
        <v>5.2999999999999999E-2</v>
      </c>
      <c r="AN62" s="380">
        <v>0.26264999999999999</v>
      </c>
      <c r="AO62" s="380">
        <v>5.0389999999999997E-2</v>
      </c>
      <c r="AP62" s="380">
        <v>8.1299999999999997E-2</v>
      </c>
      <c r="AQ62" s="380">
        <v>0.48949999999999999</v>
      </c>
      <c r="AR62" s="380">
        <v>6.6820000000000004E-2</v>
      </c>
      <c r="AS62" s="380">
        <v>5.0900000000000001E-2</v>
      </c>
      <c r="AT62" s="380">
        <v>4.65E-2</v>
      </c>
      <c r="AU62" s="380">
        <v>6.8409999999999999E-2</v>
      </c>
      <c r="AV62" s="380">
        <v>0.13619999999999999</v>
      </c>
      <c r="AW62" s="380">
        <v>0.182</v>
      </c>
      <c r="AX62" s="380">
        <v>0.20227000000000001</v>
      </c>
      <c r="AY62" s="380">
        <v>4.8890000000000003E-2</v>
      </c>
      <c r="AZ62" s="380">
        <v>0.12931000000000001</v>
      </c>
      <c r="BA62" s="380">
        <v>0.16583000000000001</v>
      </c>
      <c r="BB62" s="380">
        <v>6.0589999999999998E-2</v>
      </c>
      <c r="BC62" s="380">
        <v>9.8000000000000004E-2</v>
      </c>
      <c r="BD62" s="380">
        <v>0.62039999999999995</v>
      </c>
      <c r="BE62" s="380">
        <v>0.55789</v>
      </c>
      <c r="BF62" s="380">
        <v>0.34437000000000001</v>
      </c>
      <c r="BG62" s="380">
        <v>0.19159999999999999</v>
      </c>
      <c r="BH62" s="380">
        <v>0.18103</v>
      </c>
      <c r="BI62" s="380">
        <v>0.68049999999999999</v>
      </c>
      <c r="BJ62" s="380">
        <v>0.69721</v>
      </c>
      <c r="BK62" s="380">
        <v>0.51039000000000001</v>
      </c>
      <c r="BL62" s="380">
        <v>0.30975999999999998</v>
      </c>
      <c r="BM62" s="380">
        <v>6.6500000000000004E-2</v>
      </c>
      <c r="BN62" s="380">
        <v>0.31906000000000001</v>
      </c>
      <c r="BO62" s="380">
        <v>0.1255</v>
      </c>
      <c r="BP62" s="380">
        <v>0.18540000000000001</v>
      </c>
      <c r="BQ62" s="380">
        <v>0.2291</v>
      </c>
      <c r="BR62" s="380">
        <v>0.41415000000000002</v>
      </c>
      <c r="BS62" s="380">
        <v>0.23380999999999999</v>
      </c>
      <c r="BT62" s="380">
        <v>0.65856999999999999</v>
      </c>
      <c r="BU62" s="380">
        <v>0.1336</v>
      </c>
      <c r="BV62" s="380">
        <v>0.53161999999999998</v>
      </c>
      <c r="BW62" s="380">
        <v>0.53051000000000004</v>
      </c>
      <c r="BX62" s="380">
        <v>4.8849999999999998E-2</v>
      </c>
      <c r="BY62" s="380">
        <v>0.13220000000000001</v>
      </c>
      <c r="BZ62" s="380">
        <v>0.45679999999999998</v>
      </c>
      <c r="CA62" s="380">
        <v>0.27424999999999999</v>
      </c>
      <c r="CB62" s="380">
        <v>0.40977000000000002</v>
      </c>
      <c r="CC62" s="380">
        <v>0.65239000000000003</v>
      </c>
      <c r="CD62" s="380">
        <v>0.56720000000000004</v>
      </c>
      <c r="CE62" s="380">
        <v>0.34519</v>
      </c>
      <c r="CF62" s="380">
        <v>0.78449999999999998</v>
      </c>
      <c r="CG62" s="380">
        <v>0.60709999999999997</v>
      </c>
      <c r="CH62" s="380">
        <v>6.0040000000000003E-2</v>
      </c>
      <c r="CI62" s="380">
        <v>0.15820000000000001</v>
      </c>
      <c r="CJ62" s="380">
        <v>0.58448</v>
      </c>
      <c r="CK62" s="380">
        <v>0.23055</v>
      </c>
      <c r="CL62" s="380">
        <v>0.48115999999999998</v>
      </c>
      <c r="CM62" s="380">
        <v>0.18160000000000001</v>
      </c>
      <c r="CN62" s="380">
        <v>0.249</v>
      </c>
      <c r="CO62" s="380">
        <v>0.53963000000000005</v>
      </c>
      <c r="CP62" s="380">
        <v>0.27932000000000001</v>
      </c>
      <c r="CQ62" s="380">
        <v>0.39054</v>
      </c>
      <c r="CR62" s="380">
        <v>0.14546999999999999</v>
      </c>
      <c r="CS62" s="380">
        <v>0.44627</v>
      </c>
      <c r="CT62" s="380">
        <v>0.57701999999999998</v>
      </c>
      <c r="CU62" s="380">
        <v>0.23810000000000001</v>
      </c>
      <c r="CV62" s="380">
        <v>0.35649999999999998</v>
      </c>
      <c r="CW62" s="380">
        <v>0.2092</v>
      </c>
    </row>
    <row r="63" spans="1:101">
      <c r="A63" s="256">
        <v>441</v>
      </c>
      <c r="B63" s="259">
        <v>1</v>
      </c>
      <c r="C63" s="380">
        <v>0.64298715200000001</v>
      </c>
      <c r="D63" s="380">
        <v>0.25786793599999996</v>
      </c>
      <c r="E63" s="380">
        <v>5.5347472000000002E-2</v>
      </c>
      <c r="F63" s="380">
        <v>0.33200766399999992</v>
      </c>
      <c r="G63" s="380">
        <v>0.115545968</v>
      </c>
      <c r="H63" s="380">
        <v>0.13745500799999996</v>
      </c>
      <c r="I63" s="380">
        <v>5.7621584000000003E-2</v>
      </c>
      <c r="J63" s="380">
        <v>5.7571359999999995E-2</v>
      </c>
      <c r="K63" s="380">
        <v>4.6125935999999992E-2</v>
      </c>
      <c r="L63" s="380">
        <v>0.18779785600000004</v>
      </c>
      <c r="M63" s="380">
        <v>8.3171519999999999E-2</v>
      </c>
      <c r="N63" s="380">
        <v>9.7788E-2</v>
      </c>
      <c r="O63" s="380">
        <v>4.6308736000000003E-2</v>
      </c>
      <c r="P63" s="380">
        <v>0.35403596799999998</v>
      </c>
      <c r="Q63" s="380">
        <v>0.23770769599999997</v>
      </c>
      <c r="R63" s="380">
        <v>4.7783488000000006E-2</v>
      </c>
      <c r="S63" s="380">
        <v>5.4983056000000002E-2</v>
      </c>
      <c r="T63" s="380">
        <v>0.10360147200000001</v>
      </c>
      <c r="U63" s="380">
        <v>0.12304519999999998</v>
      </c>
      <c r="V63" s="380">
        <v>1.9971776E-2</v>
      </c>
      <c r="W63" s="380">
        <v>0.17061246400000002</v>
      </c>
      <c r="X63" s="380">
        <v>9.0670816000000015E-2</v>
      </c>
      <c r="Y63" s="380">
        <v>0.51981832000000006</v>
      </c>
      <c r="Z63" s="380">
        <v>0.28103617600000003</v>
      </c>
      <c r="AA63" s="380">
        <v>5.403488E-2</v>
      </c>
      <c r="AB63" s="380">
        <v>0.17305057599999998</v>
      </c>
      <c r="AC63" s="380">
        <v>0.228972064</v>
      </c>
      <c r="AD63" s="380">
        <v>4.7252896000000003E-2</v>
      </c>
      <c r="AE63" s="380">
        <v>0.10637851200000001</v>
      </c>
      <c r="AF63" s="380">
        <v>7.7719040000000003E-2</v>
      </c>
      <c r="AG63" s="380">
        <v>0.130539184</v>
      </c>
      <c r="AH63" s="380">
        <v>5.1355392000000007E-2</v>
      </c>
      <c r="AI63" s="380">
        <v>0.26194526400000007</v>
      </c>
      <c r="AJ63" s="380">
        <v>4.5234751999999996E-2</v>
      </c>
      <c r="AK63" s="380">
        <v>4.8943904000000003E-2</v>
      </c>
      <c r="AL63" s="380">
        <v>0.41272344</v>
      </c>
      <c r="AM63" s="380">
        <v>5.3332607999999997E-2</v>
      </c>
      <c r="AN63" s="380">
        <v>0.27368580800000003</v>
      </c>
      <c r="AO63" s="380">
        <v>5.0625215999999994E-2</v>
      </c>
      <c r="AP63" s="380">
        <v>8.1698640000000003E-2</v>
      </c>
      <c r="AQ63" s="380">
        <v>0.49329724799999985</v>
      </c>
      <c r="AR63" s="380">
        <v>6.7124688000000002E-2</v>
      </c>
      <c r="AS63" s="380">
        <v>5.1311327999999996E-2</v>
      </c>
      <c r="AT63" s="380">
        <v>4.6548943999999988E-2</v>
      </c>
      <c r="AU63" s="380">
        <v>6.8923680000000001E-2</v>
      </c>
      <c r="AV63" s="380">
        <v>0.13731094400000002</v>
      </c>
      <c r="AW63" s="380">
        <v>0.18481614400000002</v>
      </c>
      <c r="AX63" s="380">
        <v>0.20878505600000002</v>
      </c>
      <c r="AY63" s="380">
        <v>4.925462399999999E-2</v>
      </c>
      <c r="AZ63" s="380">
        <v>0.13036236800000003</v>
      </c>
      <c r="BA63" s="380">
        <v>0.16711111999999997</v>
      </c>
      <c r="BB63" s="380">
        <v>6.0885311999999997E-2</v>
      </c>
      <c r="BC63" s="380">
        <v>9.8857312000000017E-2</v>
      </c>
      <c r="BD63" s="380">
        <v>0.62399233600000004</v>
      </c>
      <c r="BE63" s="380">
        <v>0.56201763199999999</v>
      </c>
      <c r="BF63" s="380">
        <v>0.34690161600000002</v>
      </c>
      <c r="BG63" s="380">
        <v>0.194430768</v>
      </c>
      <c r="BH63" s="380">
        <v>0.18314470399999999</v>
      </c>
      <c r="BI63" s="380">
        <v>0.68099707199999993</v>
      </c>
      <c r="BJ63" s="380">
        <v>0.69973062400000008</v>
      </c>
      <c r="BK63" s="380">
        <v>0.51242614399999997</v>
      </c>
      <c r="BL63" s="380">
        <v>0.31324659200000005</v>
      </c>
      <c r="BM63" s="380">
        <v>6.6824015999999986E-2</v>
      </c>
      <c r="BN63" s="380">
        <v>0.32181241599999993</v>
      </c>
      <c r="BO63" s="380">
        <v>0.12612256000000002</v>
      </c>
      <c r="BP63" s="380">
        <v>0.18775299200000001</v>
      </c>
      <c r="BQ63" s="380">
        <v>0.23198251199999997</v>
      </c>
      <c r="BR63" s="380">
        <v>0.41681392</v>
      </c>
      <c r="BS63" s="380">
        <v>0.23538884800000001</v>
      </c>
      <c r="BT63" s="380">
        <v>0.66266078399999995</v>
      </c>
      <c r="BU63" s="380">
        <v>0.136719232</v>
      </c>
      <c r="BV63" s="380">
        <v>0.53276924800000003</v>
      </c>
      <c r="BW63" s="380">
        <v>0.53745670400000001</v>
      </c>
      <c r="BX63" s="380">
        <v>4.9318559999999997E-2</v>
      </c>
      <c r="BY63" s="380">
        <v>0.13475316800000001</v>
      </c>
      <c r="BZ63" s="380">
        <v>0.46017812799999996</v>
      </c>
      <c r="CA63" s="380">
        <v>0.27621956799999997</v>
      </c>
      <c r="CB63" s="380">
        <v>0.41602193600000004</v>
      </c>
      <c r="CC63" s="380">
        <v>0.65180350399999998</v>
      </c>
      <c r="CD63" s="380">
        <v>0.56864851200000011</v>
      </c>
      <c r="CE63" s="380">
        <v>0.34362425600000007</v>
      </c>
      <c r="CF63" s="380">
        <v>0.78500337600000003</v>
      </c>
      <c r="CG63" s="380">
        <v>0.60603796799999987</v>
      </c>
      <c r="CH63" s="380">
        <v>6.0299376000000002E-2</v>
      </c>
      <c r="CI63" s="380">
        <v>0.159200272</v>
      </c>
      <c r="CJ63" s="380">
        <v>0.58282153599999997</v>
      </c>
      <c r="CK63" s="380">
        <v>0.23214492799999997</v>
      </c>
      <c r="CL63" s="380">
        <v>0.47859601599999996</v>
      </c>
      <c r="CM63" s="380">
        <v>0.182226096</v>
      </c>
      <c r="CN63" s="380">
        <v>0.24656209600000001</v>
      </c>
      <c r="CO63" s="380">
        <v>0.54602983999999999</v>
      </c>
      <c r="CP63" s="380">
        <v>0.28217984000000002</v>
      </c>
      <c r="CQ63" s="380">
        <v>0.39238273600000001</v>
      </c>
      <c r="CR63" s="380">
        <v>0.145987008</v>
      </c>
      <c r="CS63" s="380">
        <v>0.44967843199999996</v>
      </c>
      <c r="CT63" s="380">
        <v>0.57805547199999996</v>
      </c>
      <c r="CU63" s="380">
        <v>0.23798623999999999</v>
      </c>
      <c r="CV63" s="380">
        <v>0.35520999999999997</v>
      </c>
      <c r="CW63" s="380">
        <v>0.20758014400000002</v>
      </c>
    </row>
    <row r="64" spans="1:101">
      <c r="A64" s="256">
        <v>442</v>
      </c>
      <c r="B64" s="259">
        <v>1</v>
      </c>
      <c r="C64" s="380">
        <v>0.64191923200000001</v>
      </c>
      <c r="D64" s="380">
        <v>0.25665112000000001</v>
      </c>
      <c r="E64" s="380">
        <v>5.6014464E-2</v>
      </c>
      <c r="F64" s="380">
        <v>0.33011798400000003</v>
      </c>
      <c r="G64" s="380">
        <v>0.113679552</v>
      </c>
      <c r="H64" s="380">
        <v>0.13699436800000001</v>
      </c>
      <c r="I64" s="380">
        <v>5.7638528000000008E-2</v>
      </c>
      <c r="J64" s="380">
        <v>5.7499519999999998E-2</v>
      </c>
      <c r="K64" s="380">
        <v>4.6293680000000004E-2</v>
      </c>
      <c r="L64" s="380">
        <v>0.18717049600000002</v>
      </c>
      <c r="M64" s="380">
        <v>8.2729616000000006E-2</v>
      </c>
      <c r="N64" s="380">
        <v>9.7022672000000018E-2</v>
      </c>
      <c r="O64" s="380">
        <v>4.6350192000000005E-2</v>
      </c>
      <c r="P64" s="380">
        <v>0.35427288000000001</v>
      </c>
      <c r="Q64" s="380">
        <v>0.24046553599999998</v>
      </c>
      <c r="R64" s="380">
        <v>4.8194448000000001E-2</v>
      </c>
      <c r="S64" s="380">
        <v>5.5277488000000007E-2</v>
      </c>
      <c r="T64" s="380">
        <v>0.10469255999999998</v>
      </c>
      <c r="U64" s="380">
        <v>0.123104688</v>
      </c>
      <c r="V64" s="380">
        <v>1.959576E-2</v>
      </c>
      <c r="W64" s="380">
        <v>0.17055649600000003</v>
      </c>
      <c r="X64" s="380">
        <v>9.1608240000000007E-2</v>
      </c>
      <c r="Y64" s="380">
        <v>0.52146681600000011</v>
      </c>
      <c r="Z64" s="380">
        <v>0.28111750400000007</v>
      </c>
      <c r="AA64" s="380">
        <v>5.3585952000000006E-2</v>
      </c>
      <c r="AB64" s="380">
        <v>0.17444742400000002</v>
      </c>
      <c r="AC64" s="380">
        <v>0.23195571200000004</v>
      </c>
      <c r="AD64" s="380">
        <v>4.7422880000000014E-2</v>
      </c>
      <c r="AE64" s="380">
        <v>0.11022939200000001</v>
      </c>
      <c r="AF64" s="380">
        <v>8.2010351999999995E-2</v>
      </c>
      <c r="AG64" s="380">
        <v>0.13405673600000001</v>
      </c>
      <c r="AH64" s="380">
        <v>5.2251264000000006E-2</v>
      </c>
      <c r="AI64" s="380">
        <v>0.26659140800000003</v>
      </c>
      <c r="AJ64" s="380">
        <v>4.5372512000000004E-2</v>
      </c>
      <c r="AK64" s="380">
        <v>4.8904656000000005E-2</v>
      </c>
      <c r="AL64" s="380">
        <v>0.42101680000000002</v>
      </c>
      <c r="AM64" s="380">
        <v>5.3695488E-2</v>
      </c>
      <c r="AN64" s="380">
        <v>0.28483950400000002</v>
      </c>
      <c r="AO64" s="380">
        <v>5.0862095999999996E-2</v>
      </c>
      <c r="AP64" s="380">
        <v>8.2110832000000009E-2</v>
      </c>
      <c r="AQ64" s="380">
        <v>0.49722123200000001</v>
      </c>
      <c r="AR64" s="380">
        <v>6.7438144000000019E-2</v>
      </c>
      <c r="AS64" s="380">
        <v>5.1775424E-2</v>
      </c>
      <c r="AT64" s="380">
        <v>4.66004E-2</v>
      </c>
      <c r="AU64" s="380">
        <v>6.9378128000000011E-2</v>
      </c>
      <c r="AV64" s="380">
        <v>0.138488048</v>
      </c>
      <c r="AW64" s="380">
        <v>0.18775788800000001</v>
      </c>
      <c r="AX64" s="380">
        <v>0.215435712</v>
      </c>
      <c r="AY64" s="380">
        <v>4.9648256000000009E-2</v>
      </c>
      <c r="AZ64" s="380">
        <v>0.13142012800000002</v>
      </c>
      <c r="BA64" s="380">
        <v>0.16838732800000003</v>
      </c>
      <c r="BB64" s="380">
        <v>6.1198976000000009E-2</v>
      </c>
      <c r="BC64" s="380">
        <v>9.974126400000001E-2</v>
      </c>
      <c r="BD64" s="380">
        <v>0.62766608000000002</v>
      </c>
      <c r="BE64" s="380">
        <v>0.56618910400000011</v>
      </c>
      <c r="BF64" s="380">
        <v>0.34950811200000004</v>
      </c>
      <c r="BG64" s="380">
        <v>0.19733454400000003</v>
      </c>
      <c r="BH64" s="380">
        <v>0.18532712000000001</v>
      </c>
      <c r="BI64" s="380">
        <v>0.6815301279999999</v>
      </c>
      <c r="BJ64" s="380">
        <v>0.70218512000000022</v>
      </c>
      <c r="BK64" s="380">
        <v>0.51439232000000001</v>
      </c>
      <c r="BL64" s="380">
        <v>0.316818608</v>
      </c>
      <c r="BM64" s="380">
        <v>6.7170991999999999E-2</v>
      </c>
      <c r="BN64" s="380">
        <v>0.32464926399999999</v>
      </c>
      <c r="BO64" s="380">
        <v>0.126719472</v>
      </c>
      <c r="BP64" s="380">
        <v>0.19018144000000003</v>
      </c>
      <c r="BQ64" s="380">
        <v>0.23493657600000006</v>
      </c>
      <c r="BR64" s="380">
        <v>0.41941639999999997</v>
      </c>
      <c r="BS64" s="380">
        <v>0.23692990400000002</v>
      </c>
      <c r="BT64" s="380">
        <v>0.6666554400000001</v>
      </c>
      <c r="BU64" s="380">
        <v>0.13983905599999999</v>
      </c>
      <c r="BV64" s="380">
        <v>0.53390038400000006</v>
      </c>
      <c r="BW64" s="380">
        <v>0.54374344000000008</v>
      </c>
      <c r="BX64" s="380">
        <v>4.9804719999999997E-2</v>
      </c>
      <c r="BY64" s="380">
        <v>0.13731553600000002</v>
      </c>
      <c r="BZ64" s="380">
        <v>0.46340248000000001</v>
      </c>
      <c r="CA64" s="380">
        <v>0.27805579199999997</v>
      </c>
      <c r="CB64" s="380">
        <v>0.42173945600000001</v>
      </c>
      <c r="CC64" s="380">
        <v>0.65106516800000003</v>
      </c>
      <c r="CD64" s="380">
        <v>0.56999515200000017</v>
      </c>
      <c r="CE64" s="380">
        <v>0.34210297600000006</v>
      </c>
      <c r="CF64" s="380">
        <v>0.78549499200000006</v>
      </c>
      <c r="CG64" s="380">
        <v>0.60496519999999998</v>
      </c>
      <c r="CH64" s="380">
        <v>6.0526671999999997E-2</v>
      </c>
      <c r="CI64" s="380">
        <v>0.159987712</v>
      </c>
      <c r="CJ64" s="380">
        <v>0.581130064</v>
      </c>
      <c r="CK64" s="380">
        <v>0.23360692799999999</v>
      </c>
      <c r="CL64" s="380">
        <v>0.47599499200000001</v>
      </c>
      <c r="CM64" s="380">
        <v>0.18256784000000001</v>
      </c>
      <c r="CN64" s="380">
        <v>0.24410646400000002</v>
      </c>
      <c r="CO64" s="380">
        <v>0.55200620800000011</v>
      </c>
      <c r="CP64" s="380">
        <v>0.28489987200000005</v>
      </c>
      <c r="CQ64" s="380">
        <v>0.39423419200000004</v>
      </c>
      <c r="CR64" s="380">
        <v>0.146410704</v>
      </c>
      <c r="CS64" s="380">
        <v>0.45261355200000003</v>
      </c>
      <c r="CT64" s="380">
        <v>0.57880190400000009</v>
      </c>
      <c r="CU64" s="380">
        <v>0.23774948800000004</v>
      </c>
      <c r="CV64" s="380">
        <v>0.35369617600000003</v>
      </c>
      <c r="CW64" s="380">
        <v>0.20595047999999999</v>
      </c>
    </row>
    <row r="65" spans="1:101">
      <c r="A65" s="256">
        <v>443</v>
      </c>
      <c r="B65" s="259">
        <v>1</v>
      </c>
      <c r="C65" s="380">
        <v>0.64078459200000004</v>
      </c>
      <c r="D65" s="380">
        <v>0.25534198400000008</v>
      </c>
      <c r="E65" s="380">
        <v>5.6516256000000001E-2</v>
      </c>
      <c r="F65" s="380">
        <v>0.32816102400000002</v>
      </c>
      <c r="G65" s="380">
        <v>0.111785856</v>
      </c>
      <c r="H65" s="380">
        <v>0.13649908800000002</v>
      </c>
      <c r="I65" s="380">
        <v>5.7648032000000002E-2</v>
      </c>
      <c r="J65" s="380">
        <v>5.7426800000000007E-2</v>
      </c>
      <c r="K65" s="380">
        <v>4.6463424000000003E-2</v>
      </c>
      <c r="L65" s="380">
        <v>0.18654057600000001</v>
      </c>
      <c r="M65" s="380">
        <v>8.2254512000000016E-2</v>
      </c>
      <c r="N65" s="380">
        <v>9.6130384000000013E-2</v>
      </c>
      <c r="O65" s="380">
        <v>4.6377648E-2</v>
      </c>
      <c r="P65" s="380">
        <v>0.35451091200000007</v>
      </c>
      <c r="Q65" s="380">
        <v>0.243187136</v>
      </c>
      <c r="R65" s="380">
        <v>4.8605087999999998E-2</v>
      </c>
      <c r="S65" s="380">
        <v>5.5583359999999998E-2</v>
      </c>
      <c r="T65" s="380">
        <v>0.105771568</v>
      </c>
      <c r="U65" s="380">
        <v>0.12317601600000001</v>
      </c>
      <c r="V65" s="380">
        <v>1.9230624000000002E-2</v>
      </c>
      <c r="W65" s="380">
        <v>0.17051332800000002</v>
      </c>
      <c r="X65" s="380">
        <v>9.2570384000000006E-2</v>
      </c>
      <c r="Y65" s="380">
        <v>0.52309091200000002</v>
      </c>
      <c r="Z65" s="380">
        <v>0.28124267200000008</v>
      </c>
      <c r="AA65" s="380">
        <v>5.3265184000000007E-2</v>
      </c>
      <c r="AB65" s="380">
        <v>0.17589323200000001</v>
      </c>
      <c r="AC65" s="380">
        <v>0.234872</v>
      </c>
      <c r="AD65" s="380">
        <v>4.7607904000000006E-2</v>
      </c>
      <c r="AE65" s="380">
        <v>0.11425243200000001</v>
      </c>
      <c r="AF65" s="380">
        <v>8.6668384000000015E-2</v>
      </c>
      <c r="AG65" s="380">
        <v>0.13765700800000003</v>
      </c>
      <c r="AH65" s="380">
        <v>5.3191056E-2</v>
      </c>
      <c r="AI65" s="380">
        <v>0.27160315200000007</v>
      </c>
      <c r="AJ65" s="380">
        <v>4.5525712000000003E-2</v>
      </c>
      <c r="AK65" s="380">
        <v>4.8872447999999999E-2</v>
      </c>
      <c r="AL65" s="380">
        <v>0.42899583999999996</v>
      </c>
      <c r="AM65" s="380">
        <v>5.4083088000000001E-2</v>
      </c>
      <c r="AN65" s="380">
        <v>0.29609767999999997</v>
      </c>
      <c r="AO65" s="380">
        <v>5.1102095999999993E-2</v>
      </c>
      <c r="AP65" s="380">
        <v>8.2540223999999995E-2</v>
      </c>
      <c r="AQ65" s="380">
        <v>0.50127385600000007</v>
      </c>
      <c r="AR65" s="380">
        <v>6.7762080000000016E-2</v>
      </c>
      <c r="AS65" s="380">
        <v>5.2299360000000003E-2</v>
      </c>
      <c r="AT65" s="380">
        <v>4.6653535999999995E-2</v>
      </c>
      <c r="AU65" s="380">
        <v>6.9792575999999995E-2</v>
      </c>
      <c r="AV65" s="380">
        <v>0.139734672</v>
      </c>
      <c r="AW65" s="380">
        <v>0.19082851200000001</v>
      </c>
      <c r="AX65" s="380">
        <v>0.22221828800000001</v>
      </c>
      <c r="AY65" s="380">
        <v>5.0073248000000008E-2</v>
      </c>
      <c r="AZ65" s="380">
        <v>0.13248708800000003</v>
      </c>
      <c r="BA65" s="380">
        <v>0.16966489600000001</v>
      </c>
      <c r="BB65" s="380">
        <v>6.1534560000000002E-2</v>
      </c>
      <c r="BC65" s="380">
        <v>0.10065881600000001</v>
      </c>
      <c r="BD65" s="380">
        <v>0.63141358400000003</v>
      </c>
      <c r="BE65" s="380">
        <v>0.57040633600000001</v>
      </c>
      <c r="BF65" s="380">
        <v>0.35221692800000004</v>
      </c>
      <c r="BG65" s="380">
        <v>0.20031599999999999</v>
      </c>
      <c r="BH65" s="380">
        <v>0.187590016</v>
      </c>
      <c r="BI65" s="380">
        <v>0.68209806400000006</v>
      </c>
      <c r="BJ65" s="380">
        <v>0.704575536</v>
      </c>
      <c r="BK65" s="380">
        <v>0.5162928160000001</v>
      </c>
      <c r="BL65" s="380">
        <v>0.32046878399999995</v>
      </c>
      <c r="BM65" s="380">
        <v>6.7541087999999999E-2</v>
      </c>
      <c r="BN65" s="380">
        <v>0.32758035200000002</v>
      </c>
      <c r="BO65" s="380">
        <v>0.127302784</v>
      </c>
      <c r="BP65" s="380">
        <v>0.19269092800000004</v>
      </c>
      <c r="BQ65" s="380">
        <v>0.23796936000000002</v>
      </c>
      <c r="BR65" s="380">
        <v>0.42196112000000002</v>
      </c>
      <c r="BS65" s="380">
        <v>0.23843591999999997</v>
      </c>
      <c r="BT65" s="380">
        <v>0.67055273600000009</v>
      </c>
      <c r="BU65" s="380">
        <v>0.14296312</v>
      </c>
      <c r="BV65" s="380">
        <v>0.53501144</v>
      </c>
      <c r="BW65" s="380">
        <v>0.54939753600000008</v>
      </c>
      <c r="BX65" s="380">
        <v>5.0305119999999995E-2</v>
      </c>
      <c r="BY65" s="380">
        <v>0.139892304</v>
      </c>
      <c r="BZ65" s="380">
        <v>0.46645099200000006</v>
      </c>
      <c r="CA65" s="380">
        <v>0.27979121600000001</v>
      </c>
      <c r="CB65" s="380">
        <v>0.42691449600000003</v>
      </c>
      <c r="CC65" s="380">
        <v>0.65021243200000001</v>
      </c>
      <c r="CD65" s="380">
        <v>0.57123771200000006</v>
      </c>
      <c r="CE65" s="380">
        <v>0.34066041600000002</v>
      </c>
      <c r="CF65" s="380">
        <v>0.78596844799999999</v>
      </c>
      <c r="CG65" s="380">
        <v>0.60386819200000008</v>
      </c>
      <c r="CH65" s="380">
        <v>6.0724688000000006E-2</v>
      </c>
      <c r="CI65" s="380">
        <v>0.16071243200000002</v>
      </c>
      <c r="CJ65" s="380">
        <v>0.57939851200000003</v>
      </c>
      <c r="CK65" s="380">
        <v>0.234916768</v>
      </c>
      <c r="CL65" s="380">
        <v>0.47336420800000012</v>
      </c>
      <c r="CM65" s="380">
        <v>0.18265582400000002</v>
      </c>
      <c r="CN65" s="380">
        <v>0.24163403200000005</v>
      </c>
      <c r="CO65" s="380">
        <v>0.55757737600000001</v>
      </c>
      <c r="CP65" s="380">
        <v>0.28746222400000004</v>
      </c>
      <c r="CQ65" s="380">
        <v>0.39608836800000008</v>
      </c>
      <c r="CR65" s="380">
        <v>0.14674552000000002</v>
      </c>
      <c r="CS65" s="380">
        <v>0.45511347200000002</v>
      </c>
      <c r="CT65" s="380">
        <v>0.579281936</v>
      </c>
      <c r="CU65" s="380">
        <v>0.23738425600000002</v>
      </c>
      <c r="CV65" s="380">
        <v>0.35196451200000001</v>
      </c>
      <c r="CW65" s="380">
        <v>0.20431161600000003</v>
      </c>
    </row>
    <row r="66" spans="1:101">
      <c r="A66" s="256">
        <v>444</v>
      </c>
      <c r="B66" s="259">
        <v>1</v>
      </c>
      <c r="C66" s="380">
        <v>0.63956579200000008</v>
      </c>
      <c r="D66" s="380">
        <v>0.25393068800000002</v>
      </c>
      <c r="E66" s="380">
        <v>5.6770847999999999E-2</v>
      </c>
      <c r="F66" s="380">
        <v>0.32615558399999994</v>
      </c>
      <c r="G66" s="380">
        <v>0.10987088</v>
      </c>
      <c r="H66" s="380">
        <v>0.13597052800000003</v>
      </c>
      <c r="I66" s="380">
        <v>5.7646176000000007E-2</v>
      </c>
      <c r="J66" s="380">
        <v>5.7356159999999996E-2</v>
      </c>
      <c r="K66" s="380">
        <v>4.6635487999999996E-2</v>
      </c>
      <c r="L66" s="380">
        <v>0.18591257600000002</v>
      </c>
      <c r="M66" s="380">
        <v>8.1747648000000006E-2</v>
      </c>
      <c r="N66" s="380">
        <v>9.5325136000000005E-2</v>
      </c>
      <c r="O66" s="380">
        <v>4.6396303999999999E-2</v>
      </c>
      <c r="P66" s="380">
        <v>0.35474998400000007</v>
      </c>
      <c r="Q66" s="380">
        <v>0.24586993599999998</v>
      </c>
      <c r="R66" s="380">
        <v>4.9019327999999994E-2</v>
      </c>
      <c r="S66" s="380">
        <v>5.5900832000000004E-2</v>
      </c>
      <c r="T66" s="380">
        <v>0.10683769600000001</v>
      </c>
      <c r="U66" s="380">
        <v>0.12325542400000002</v>
      </c>
      <c r="V66" s="380">
        <v>1.8891327999999999E-2</v>
      </c>
      <c r="W66" s="380">
        <v>0.17048408000000001</v>
      </c>
      <c r="X66" s="380">
        <v>9.3554928000000009E-2</v>
      </c>
      <c r="Y66" s="380">
        <v>0.52469964800000002</v>
      </c>
      <c r="Z66" s="380">
        <v>0.28140768000000005</v>
      </c>
      <c r="AA66" s="380">
        <v>5.3043936000000007E-2</v>
      </c>
      <c r="AB66" s="380">
        <v>0.17739295999999999</v>
      </c>
      <c r="AC66" s="380">
        <v>0.23778260800000001</v>
      </c>
      <c r="AD66" s="380">
        <v>4.7786207999999997E-2</v>
      </c>
      <c r="AE66" s="380">
        <v>0.118446432</v>
      </c>
      <c r="AF66" s="380">
        <v>9.1703376000000003E-2</v>
      </c>
      <c r="AG66" s="380">
        <v>0.14134648</v>
      </c>
      <c r="AH66" s="380">
        <v>5.4179327999999999E-2</v>
      </c>
      <c r="AI66" s="380">
        <v>0.277008896</v>
      </c>
      <c r="AJ66" s="380">
        <v>4.5697391999999996E-2</v>
      </c>
      <c r="AK66" s="380">
        <v>4.8847519999999998E-2</v>
      </c>
      <c r="AL66" s="380">
        <v>0.43664959999999997</v>
      </c>
      <c r="AM66" s="380">
        <v>5.4486848000000004E-2</v>
      </c>
      <c r="AN66" s="380">
        <v>0.30745289600000003</v>
      </c>
      <c r="AO66" s="380">
        <v>5.1347535999999999E-2</v>
      </c>
      <c r="AP66" s="380">
        <v>8.2992096000000001E-2</v>
      </c>
      <c r="AQ66" s="380">
        <v>0.50545647999999999</v>
      </c>
      <c r="AR66" s="380">
        <v>6.8098655999999994E-2</v>
      </c>
      <c r="AS66" s="380">
        <v>5.2891776000000001E-2</v>
      </c>
      <c r="AT66" s="380">
        <v>4.6707072000000002E-2</v>
      </c>
      <c r="AU66" s="380">
        <v>7.0201343999999999E-2</v>
      </c>
      <c r="AV66" s="380">
        <v>0.14105417599999998</v>
      </c>
      <c r="AW66" s="380">
        <v>0.19403145599999999</v>
      </c>
      <c r="AX66" s="380">
        <v>0.22912814400000001</v>
      </c>
      <c r="AY66" s="380">
        <v>5.0532800000000003E-2</v>
      </c>
      <c r="AZ66" s="380">
        <v>0.13356892800000003</v>
      </c>
      <c r="BA66" s="380">
        <v>0.17095342399999999</v>
      </c>
      <c r="BB66" s="380">
        <v>6.1897104000000001E-2</v>
      </c>
      <c r="BC66" s="380">
        <v>0.101619168</v>
      </c>
      <c r="BD66" s="380">
        <v>0.63521884799999995</v>
      </c>
      <c r="BE66" s="380">
        <v>0.574669808</v>
      </c>
      <c r="BF66" s="380">
        <v>0.35506462400000005</v>
      </c>
      <c r="BG66" s="380">
        <v>0.203382496</v>
      </c>
      <c r="BH66" s="380">
        <v>0.18994971200000002</v>
      </c>
      <c r="BI66" s="380">
        <v>0.68269568000000003</v>
      </c>
      <c r="BJ66" s="380">
        <v>0.70690611199999998</v>
      </c>
      <c r="BK66" s="380">
        <v>0.51813387200000005</v>
      </c>
      <c r="BL66" s="380">
        <v>0.32418575999999999</v>
      </c>
      <c r="BM66" s="380">
        <v>6.7934063999999988E-2</v>
      </c>
      <c r="BN66" s="380">
        <v>0.33061728000000001</v>
      </c>
      <c r="BO66" s="380">
        <v>0.12789137599999997</v>
      </c>
      <c r="BP66" s="380">
        <v>0.19528841600000002</v>
      </c>
      <c r="BQ66" s="380">
        <v>0.24109110399999997</v>
      </c>
      <c r="BR66" s="380">
        <v>0.42445439999999995</v>
      </c>
      <c r="BS66" s="380">
        <v>0.23991169599999998</v>
      </c>
      <c r="BT66" s="380">
        <v>0.67435147200000001</v>
      </c>
      <c r="BU66" s="380">
        <v>0.14609862399999998</v>
      </c>
      <c r="BV66" s="380">
        <v>0.53609889599999994</v>
      </c>
      <c r="BW66" s="380">
        <v>0.55448155199999993</v>
      </c>
      <c r="BX66" s="380">
        <v>5.081488E-2</v>
      </c>
      <c r="BY66" s="380">
        <v>0.14249187200000002</v>
      </c>
      <c r="BZ66" s="380">
        <v>0.46929750400000003</v>
      </c>
      <c r="CA66" s="380">
        <v>0.28147327999999999</v>
      </c>
      <c r="CB66" s="380">
        <v>0.43155697600000004</v>
      </c>
      <c r="CC66" s="380">
        <v>0.64929969599999993</v>
      </c>
      <c r="CD66" s="380">
        <v>0.57237347200000011</v>
      </c>
      <c r="CE66" s="380">
        <v>0.33933369599999996</v>
      </c>
      <c r="CF66" s="380">
        <v>0.78641286399999988</v>
      </c>
      <c r="CG66" s="380">
        <v>0.60272518400000008</v>
      </c>
      <c r="CH66" s="380">
        <v>6.0897984000000009E-2</v>
      </c>
      <c r="CI66" s="380">
        <v>0.16159019200000002</v>
      </c>
      <c r="CJ66" s="380">
        <v>0.57760911999999998</v>
      </c>
      <c r="CK66" s="380">
        <v>0.23605364799999998</v>
      </c>
      <c r="CL66" s="380">
        <v>0.47071038399999998</v>
      </c>
      <c r="CM66" s="380">
        <v>0.182551888</v>
      </c>
      <c r="CN66" s="380">
        <v>0.23914207999999998</v>
      </c>
      <c r="CO66" s="380">
        <v>0.56277366400000006</v>
      </c>
      <c r="CP66" s="380">
        <v>0.28984433600000004</v>
      </c>
      <c r="CQ66" s="380">
        <v>0.39793062400000001</v>
      </c>
      <c r="CR66" s="380">
        <v>0.146999936</v>
      </c>
      <c r="CS66" s="380">
        <v>0.45724251200000005</v>
      </c>
      <c r="CT66" s="380">
        <v>0.579537568</v>
      </c>
      <c r="CU66" s="380">
        <v>0.23688582399999999</v>
      </c>
      <c r="CV66" s="380">
        <v>0.35002612799999994</v>
      </c>
      <c r="CW66" s="380">
        <v>0.20266163200000004</v>
      </c>
    </row>
    <row r="67" spans="1:101">
      <c r="A67" s="256">
        <v>445</v>
      </c>
      <c r="B67" s="259">
        <v>1</v>
      </c>
      <c r="C67" s="380">
        <v>0.63824999999999998</v>
      </c>
      <c r="D67" s="380">
        <v>0.25241000000000002</v>
      </c>
      <c r="E67" s="380">
        <v>5.6739999999999999E-2</v>
      </c>
      <c r="F67" s="380">
        <v>0.32411000000000001</v>
      </c>
      <c r="G67" s="380">
        <v>0.10793999999999999</v>
      </c>
      <c r="H67" s="380">
        <v>0.13541</v>
      </c>
      <c r="I67" s="380">
        <v>5.7630000000000001E-2</v>
      </c>
      <c r="J67" s="380">
        <v>5.7290000000000001E-2</v>
      </c>
      <c r="K67" s="380">
        <v>4.6809999999999997E-2</v>
      </c>
      <c r="L67" s="380">
        <v>0.18529000000000001</v>
      </c>
      <c r="M67" s="380">
        <v>8.1210000000000004E-2</v>
      </c>
      <c r="N67" s="380">
        <v>9.4740000000000005E-2</v>
      </c>
      <c r="O67" s="380">
        <v>4.641E-2</v>
      </c>
      <c r="P67" s="380">
        <v>0.35499000000000003</v>
      </c>
      <c r="Q67" s="380">
        <v>0.24851000000000001</v>
      </c>
      <c r="R67" s="380">
        <v>4.9439999999999998E-2</v>
      </c>
      <c r="S67" s="380">
        <v>5.6230000000000002E-2</v>
      </c>
      <c r="T67" s="380">
        <v>0.10789</v>
      </c>
      <c r="U67" s="380">
        <v>0.12334000000000001</v>
      </c>
      <c r="V67" s="380">
        <v>1.8589999999999999E-2</v>
      </c>
      <c r="W67" s="380">
        <v>0.17047000000000001</v>
      </c>
      <c r="X67" s="380">
        <v>9.4560000000000005E-2</v>
      </c>
      <c r="Y67" s="380">
        <v>0.52629999999999999</v>
      </c>
      <c r="Z67" s="380">
        <v>0.28161000000000003</v>
      </c>
      <c r="AA67" s="380">
        <v>5.2900000000000003E-2</v>
      </c>
      <c r="AB67" s="380">
        <v>0.17895</v>
      </c>
      <c r="AC67" s="380">
        <v>0.24071999999999999</v>
      </c>
      <c r="AD67" s="380">
        <v>4.7940000000000003E-2</v>
      </c>
      <c r="AE67" s="380">
        <v>0.12281</v>
      </c>
      <c r="AF67" s="380">
        <v>9.7110000000000002E-2</v>
      </c>
      <c r="AG67" s="380">
        <v>0.14513000000000001</v>
      </c>
      <c r="AH67" s="380">
        <v>5.5219999999999998E-2</v>
      </c>
      <c r="AI67" s="380">
        <v>0.28283000000000003</v>
      </c>
      <c r="AJ67" s="380">
        <v>4.589E-2</v>
      </c>
      <c r="AK67" s="380">
        <v>4.8829999999999998E-2</v>
      </c>
      <c r="AL67" s="380">
        <v>0.44396999999999998</v>
      </c>
      <c r="AM67" s="380">
        <v>5.4899999999999997E-2</v>
      </c>
      <c r="AN67" s="380">
        <v>0.31889000000000001</v>
      </c>
      <c r="AO67" s="380">
        <v>5.16E-2</v>
      </c>
      <c r="AP67" s="380">
        <v>8.3470000000000003E-2</v>
      </c>
      <c r="AQ67" s="380">
        <v>0.50976999999999995</v>
      </c>
      <c r="AR67" s="380">
        <v>6.8449999999999997E-2</v>
      </c>
      <c r="AS67" s="380">
        <v>5.3560000000000003E-2</v>
      </c>
      <c r="AT67" s="380">
        <v>4.6760000000000003E-2</v>
      </c>
      <c r="AU67" s="380">
        <v>7.0629999999999998E-2</v>
      </c>
      <c r="AV67" s="380">
        <v>0.14244999999999999</v>
      </c>
      <c r="AW67" s="380">
        <v>0.19736999999999999</v>
      </c>
      <c r="AX67" s="380">
        <v>0.23616000000000001</v>
      </c>
      <c r="AY67" s="380">
        <v>5.1029999999999999E-2</v>
      </c>
      <c r="AZ67" s="380">
        <v>0.13467000000000001</v>
      </c>
      <c r="BA67" s="380">
        <v>0.17226</v>
      </c>
      <c r="BB67" s="380">
        <v>6.2289999999999998E-2</v>
      </c>
      <c r="BC67" s="380">
        <v>0.10263</v>
      </c>
      <c r="BD67" s="380">
        <v>0.63907000000000003</v>
      </c>
      <c r="BE67" s="380">
        <v>0.57898000000000005</v>
      </c>
      <c r="BF67" s="380">
        <v>0.35808000000000001</v>
      </c>
      <c r="BG67" s="380">
        <v>0.20654</v>
      </c>
      <c r="BH67" s="380">
        <v>0.19242000000000001</v>
      </c>
      <c r="BI67" s="380">
        <v>0.68332000000000004</v>
      </c>
      <c r="BJ67" s="380">
        <v>0.70918000000000003</v>
      </c>
      <c r="BK67" s="380">
        <v>0.51992000000000005</v>
      </c>
      <c r="BL67" s="380">
        <v>0.32795999999999997</v>
      </c>
      <c r="BM67" s="380">
        <v>6.8349999999999994E-2</v>
      </c>
      <c r="BN67" s="380">
        <v>0.33377000000000001</v>
      </c>
      <c r="BO67" s="380">
        <v>0.1285</v>
      </c>
      <c r="BP67" s="380">
        <v>0.19797999999999999</v>
      </c>
      <c r="BQ67" s="380">
        <v>0.24431</v>
      </c>
      <c r="BR67" s="380">
        <v>0.4269</v>
      </c>
      <c r="BS67" s="380">
        <v>0.24135999999999999</v>
      </c>
      <c r="BT67" s="380">
        <v>0.67805000000000004</v>
      </c>
      <c r="BU67" s="380">
        <v>0.14924999999999999</v>
      </c>
      <c r="BV67" s="380">
        <v>0.53715999999999997</v>
      </c>
      <c r="BW67" s="380">
        <v>0.55903999999999998</v>
      </c>
      <c r="BX67" s="380">
        <v>5.1330000000000001E-2</v>
      </c>
      <c r="BY67" s="380">
        <v>0.14512</v>
      </c>
      <c r="BZ67" s="380">
        <v>0.47192000000000001</v>
      </c>
      <c r="CA67" s="380">
        <v>0.28312999999999999</v>
      </c>
      <c r="CB67" s="380">
        <v>0.43567</v>
      </c>
      <c r="CC67" s="380">
        <v>0.64837</v>
      </c>
      <c r="CD67" s="380">
        <v>0.57340000000000002</v>
      </c>
      <c r="CE67" s="380">
        <v>0.33814</v>
      </c>
      <c r="CF67" s="380">
        <v>0.78681999999999996</v>
      </c>
      <c r="CG67" s="380">
        <v>0.60152000000000005</v>
      </c>
      <c r="CH67" s="380">
        <v>6.105E-2</v>
      </c>
      <c r="CI67" s="380">
        <v>0.16275000000000001</v>
      </c>
      <c r="CJ67" s="380">
        <v>0.57574999999999998</v>
      </c>
      <c r="CK67" s="380">
        <v>0.23699999999999999</v>
      </c>
      <c r="CL67" s="380">
        <v>0.46804000000000001</v>
      </c>
      <c r="CM67" s="380">
        <v>0.18229999999999999</v>
      </c>
      <c r="CN67" s="380">
        <v>0.23663000000000001</v>
      </c>
      <c r="CO67" s="380">
        <v>0.56762000000000001</v>
      </c>
      <c r="CP67" s="380">
        <v>0.29203000000000001</v>
      </c>
      <c r="CQ67" s="380">
        <v>0.39974999999999999</v>
      </c>
      <c r="CR67" s="380">
        <v>0.14718000000000001</v>
      </c>
      <c r="CS67" s="380">
        <v>0.45905000000000001</v>
      </c>
      <c r="CT67" s="380">
        <v>0.5796</v>
      </c>
      <c r="CU67" s="380">
        <v>0.23624999999999999</v>
      </c>
      <c r="CV67" s="380">
        <v>0.34788999999999998</v>
      </c>
      <c r="CW67" s="380">
        <v>0.20100000000000001</v>
      </c>
    </row>
    <row r="68" spans="1:101">
      <c r="A68" s="256">
        <v>446</v>
      </c>
      <c r="B68" s="259">
        <v>1</v>
      </c>
      <c r="C68" s="380">
        <v>0.63683814399999994</v>
      </c>
      <c r="D68" s="380">
        <v>0.25078080000000003</v>
      </c>
      <c r="E68" s="380">
        <v>5.6443408E-2</v>
      </c>
      <c r="F68" s="380">
        <v>0.32201577599999998</v>
      </c>
      <c r="G68" s="380">
        <v>0.10599678400000001</v>
      </c>
      <c r="H68" s="380">
        <v>0.13481863999999999</v>
      </c>
      <c r="I68" s="380">
        <v>5.7599168000000006E-2</v>
      </c>
      <c r="J68" s="380">
        <v>5.7228800000000003E-2</v>
      </c>
      <c r="K68" s="380">
        <v>4.6986543999999998E-2</v>
      </c>
      <c r="L68" s="380">
        <v>0.18467361600000004</v>
      </c>
      <c r="M68" s="380">
        <v>8.0641120000000011E-2</v>
      </c>
      <c r="N68" s="380">
        <v>9.4351760000000007E-2</v>
      </c>
      <c r="O68" s="380">
        <v>4.6418335999999991E-2</v>
      </c>
      <c r="P68" s="380">
        <v>0.35523113600000006</v>
      </c>
      <c r="Q68" s="380">
        <v>0.25109936000000005</v>
      </c>
      <c r="R68" s="380">
        <v>4.9866767999999999E-2</v>
      </c>
      <c r="S68" s="380">
        <v>5.6570688000000001E-2</v>
      </c>
      <c r="T68" s="380">
        <v>0.108926912</v>
      </c>
      <c r="U68" s="380">
        <v>0.123429408</v>
      </c>
      <c r="V68" s="380">
        <v>1.8329984000000001E-2</v>
      </c>
      <c r="W68" s="380">
        <v>0.17047264000000004</v>
      </c>
      <c r="X68" s="380">
        <v>9.5585072000000007E-2</v>
      </c>
      <c r="Y68" s="380">
        <v>0.52789273600000008</v>
      </c>
      <c r="Z68" s="380">
        <v>0.28185139199999998</v>
      </c>
      <c r="AA68" s="380">
        <v>5.2843983999999997E-2</v>
      </c>
      <c r="AB68" s="380">
        <v>0.18056297600000001</v>
      </c>
      <c r="AC68" s="380">
        <v>0.243691712</v>
      </c>
      <c r="AD68" s="380">
        <v>4.8077152000000012E-2</v>
      </c>
      <c r="AE68" s="380">
        <v>0.12734144</v>
      </c>
      <c r="AF68" s="380">
        <v>0.102875616</v>
      </c>
      <c r="AG68" s="380">
        <v>0.14900750399999999</v>
      </c>
      <c r="AH68" s="380">
        <v>5.6314911999999995E-2</v>
      </c>
      <c r="AI68" s="380">
        <v>0.28906688000000008</v>
      </c>
      <c r="AJ68" s="380">
        <v>4.6104032000000003E-2</v>
      </c>
      <c r="AK68" s="380">
        <v>4.881975999999999E-2</v>
      </c>
      <c r="AL68" s="380">
        <v>0.45094807999999997</v>
      </c>
      <c r="AM68" s="380">
        <v>5.5321215999999999E-2</v>
      </c>
      <c r="AN68" s="380">
        <v>0.33038087999999999</v>
      </c>
      <c r="AO68" s="380">
        <v>5.1858896000000008E-2</v>
      </c>
      <c r="AP68" s="380">
        <v>8.3972192000000015E-2</v>
      </c>
      <c r="AQ68" s="380">
        <v>0.51421407999999991</v>
      </c>
      <c r="AR68" s="380">
        <v>6.881799999999999E-2</v>
      </c>
      <c r="AS68" s="380">
        <v>5.43072E-2</v>
      </c>
      <c r="AT68" s="380">
        <v>4.6812191999999996E-2</v>
      </c>
      <c r="AU68" s="380">
        <v>7.1075999999999986E-2</v>
      </c>
      <c r="AV68" s="380">
        <v>0.14392591999999998</v>
      </c>
      <c r="AW68" s="380">
        <v>0.20084691200000002</v>
      </c>
      <c r="AX68" s="380">
        <v>0.24330638400000001</v>
      </c>
      <c r="AY68" s="380">
        <v>5.1567424000000001E-2</v>
      </c>
      <c r="AZ68" s="380">
        <v>0.13579035200000003</v>
      </c>
      <c r="BA68" s="380">
        <v>0.1735844</v>
      </c>
      <c r="BB68" s="380">
        <v>6.2711615999999998E-2</v>
      </c>
      <c r="BC68" s="380">
        <v>0.103694368</v>
      </c>
      <c r="BD68" s="380">
        <v>0.64296745600000005</v>
      </c>
      <c r="BE68" s="380">
        <v>0.58333753600000005</v>
      </c>
      <c r="BF68" s="380">
        <v>0.36126833600000008</v>
      </c>
      <c r="BG68" s="380">
        <v>0.20979020800000003</v>
      </c>
      <c r="BH68" s="380">
        <v>0.195007072</v>
      </c>
      <c r="BI68" s="380">
        <v>0.68397494400000003</v>
      </c>
      <c r="BJ68" s="380">
        <v>0.71139691199999999</v>
      </c>
      <c r="BK68" s="380">
        <v>0.521650528</v>
      </c>
      <c r="BL68" s="380">
        <v>0.33178748800000002</v>
      </c>
      <c r="BM68" s="380">
        <v>6.878999999999999E-2</v>
      </c>
      <c r="BN68" s="380">
        <v>0.33704342399999998</v>
      </c>
      <c r="BO68" s="380">
        <v>0.12913118400000001</v>
      </c>
      <c r="BP68" s="380">
        <v>0.20076889599999997</v>
      </c>
      <c r="BQ68" s="380">
        <v>0.247628192</v>
      </c>
      <c r="BR68" s="380">
        <v>0.429294224</v>
      </c>
      <c r="BS68" s="380">
        <v>0.24277737599999999</v>
      </c>
      <c r="BT68" s="380">
        <v>0.68164528000000002</v>
      </c>
      <c r="BU68" s="380">
        <v>0.15241353600000002</v>
      </c>
      <c r="BV68" s="380">
        <v>0.538194752</v>
      </c>
      <c r="BW68" s="380">
        <v>0.56306336000000001</v>
      </c>
      <c r="BX68" s="380">
        <v>5.1848960000000006E-2</v>
      </c>
      <c r="BY68" s="380">
        <v>0.14777427199999998</v>
      </c>
      <c r="BZ68" s="380">
        <v>0.47430870399999997</v>
      </c>
      <c r="CA68" s="380">
        <v>0.28475734400000002</v>
      </c>
      <c r="CB68" s="380">
        <v>0.43923622400000001</v>
      </c>
      <c r="CC68" s="380">
        <v>0.64743227200000009</v>
      </c>
      <c r="CD68" s="380">
        <v>0.57431577599999994</v>
      </c>
      <c r="CE68" s="380">
        <v>0.33707812800000003</v>
      </c>
      <c r="CF68" s="380">
        <v>0.787189472</v>
      </c>
      <c r="CG68" s="380">
        <v>0.60025334400000008</v>
      </c>
      <c r="CH68" s="380">
        <v>6.1180671999999998E-2</v>
      </c>
      <c r="CI68" s="380">
        <v>0.16418083200000003</v>
      </c>
      <c r="CJ68" s="380">
        <v>0.57382699200000009</v>
      </c>
      <c r="CK68" s="380">
        <v>0.23774756799999999</v>
      </c>
      <c r="CL68" s="380">
        <v>0.46535884800000005</v>
      </c>
      <c r="CM68" s="380">
        <v>0.181890208</v>
      </c>
      <c r="CN68" s="380">
        <v>0.234103424</v>
      </c>
      <c r="CO68" s="380">
        <v>0.57212017599999998</v>
      </c>
      <c r="CP68" s="380">
        <v>0.29401619200000001</v>
      </c>
      <c r="CQ68" s="380">
        <v>0.40154639999999997</v>
      </c>
      <c r="CR68" s="380">
        <v>0.14728436800000003</v>
      </c>
      <c r="CS68" s="380">
        <v>0.460540528</v>
      </c>
      <c r="CT68" s="380">
        <v>0.57946779199999998</v>
      </c>
      <c r="CU68" s="380">
        <v>0.235473984</v>
      </c>
      <c r="CV68" s="380">
        <v>0.34555887999999996</v>
      </c>
      <c r="CW68" s="380">
        <v>0.199330176</v>
      </c>
    </row>
    <row r="69" spans="1:101">
      <c r="A69" s="256">
        <v>447</v>
      </c>
      <c r="B69" s="259">
        <v>1</v>
      </c>
      <c r="C69" s="380">
        <v>0.635332432</v>
      </c>
      <c r="D69" s="380">
        <v>0.24904622400000007</v>
      </c>
      <c r="E69" s="380">
        <v>5.5873456000000002E-2</v>
      </c>
      <c r="F69" s="380">
        <v>0.31987062399999999</v>
      </c>
      <c r="G69" s="380">
        <v>0.104044816</v>
      </c>
      <c r="H69" s="380">
        <v>0.13419788800000004</v>
      </c>
      <c r="I69" s="380">
        <v>5.7553472000000001E-2</v>
      </c>
      <c r="J69" s="380">
        <v>5.7172560000000011E-2</v>
      </c>
      <c r="K69" s="380">
        <v>4.7164544000000003E-2</v>
      </c>
      <c r="L69" s="380">
        <v>0.18406481599999999</v>
      </c>
      <c r="M69" s="380">
        <v>8.0041152000000004E-2</v>
      </c>
      <c r="N69" s="380">
        <v>9.4171184000000019E-2</v>
      </c>
      <c r="O69" s="380">
        <v>4.6420607999999995E-2</v>
      </c>
      <c r="P69" s="380">
        <v>0.35547355200000008</v>
      </c>
      <c r="Q69" s="380">
        <v>0.253632256</v>
      </c>
      <c r="R69" s="380">
        <v>5.0299488000000003E-2</v>
      </c>
      <c r="S69" s="380">
        <v>5.6922639999999997E-2</v>
      </c>
      <c r="T69" s="380">
        <v>0.10994748800000001</v>
      </c>
      <c r="U69" s="380">
        <v>0.123523296</v>
      </c>
      <c r="V69" s="380">
        <v>1.8116784000000004E-2</v>
      </c>
      <c r="W69" s="380">
        <v>0.17049356800000001</v>
      </c>
      <c r="X69" s="380">
        <v>9.6629904000000016E-2</v>
      </c>
      <c r="Y69" s="380">
        <v>0.52947923200000002</v>
      </c>
      <c r="Z69" s="380">
        <v>0.28213291200000001</v>
      </c>
      <c r="AA69" s="380">
        <v>5.2886863999999999E-2</v>
      </c>
      <c r="AB69" s="380">
        <v>0.18223035200000001</v>
      </c>
      <c r="AC69" s="380">
        <v>0.24672816</v>
      </c>
      <c r="AD69" s="380">
        <v>4.8214783999999997E-2</v>
      </c>
      <c r="AE69" s="380">
        <v>0.13203779199999999</v>
      </c>
      <c r="AF69" s="380">
        <v>0.10899390400000002</v>
      </c>
      <c r="AG69" s="380">
        <v>0.152978528</v>
      </c>
      <c r="AH69" s="380">
        <v>5.7465936000000002E-2</v>
      </c>
      <c r="AI69" s="380">
        <v>0.2957118720000001</v>
      </c>
      <c r="AJ69" s="380">
        <v>4.6339472000000007E-2</v>
      </c>
      <c r="AK69" s="380">
        <v>4.8816607999999991E-2</v>
      </c>
      <c r="AL69" s="380">
        <v>0.45757448000000001</v>
      </c>
      <c r="AM69" s="380">
        <v>5.5748848000000004E-2</v>
      </c>
      <c r="AN69" s="380">
        <v>0.34190087999999991</v>
      </c>
      <c r="AO69" s="380">
        <v>5.2123375999999999E-2</v>
      </c>
      <c r="AP69" s="380">
        <v>8.4495663999999984E-2</v>
      </c>
      <c r="AQ69" s="380">
        <v>0.51878705599999997</v>
      </c>
      <c r="AR69" s="380">
        <v>6.9204879999999996E-2</v>
      </c>
      <c r="AS69" s="380">
        <v>5.5135839999999998E-2</v>
      </c>
      <c r="AT69" s="380">
        <v>4.6863536000000004E-2</v>
      </c>
      <c r="AU69" s="380">
        <v>7.1537296E-2</v>
      </c>
      <c r="AV69" s="380">
        <v>0.145485952</v>
      </c>
      <c r="AW69" s="380">
        <v>0.20446483200000001</v>
      </c>
      <c r="AX69" s="380">
        <v>0.25055724800000007</v>
      </c>
      <c r="AY69" s="380">
        <v>5.2148287999999994E-2</v>
      </c>
      <c r="AZ69" s="380">
        <v>0.13692956800000003</v>
      </c>
      <c r="BA69" s="380">
        <v>0.174926096</v>
      </c>
      <c r="BB69" s="380">
        <v>6.315904E-2</v>
      </c>
      <c r="BC69" s="380">
        <v>0.104815216</v>
      </c>
      <c r="BD69" s="380">
        <v>0.6469089440000001</v>
      </c>
      <c r="BE69" s="380">
        <v>0.58774145600000005</v>
      </c>
      <c r="BF69" s="380">
        <v>0.36463164800000009</v>
      </c>
      <c r="BG69" s="380">
        <v>0.21313544000000004</v>
      </c>
      <c r="BH69" s="380">
        <v>0.19771681600000002</v>
      </c>
      <c r="BI69" s="380">
        <v>0.68466374400000007</v>
      </c>
      <c r="BJ69" s="380">
        <v>0.71355705600000008</v>
      </c>
      <c r="BK69" s="380">
        <v>0.523324016</v>
      </c>
      <c r="BL69" s="380">
        <v>0.33566262400000002</v>
      </c>
      <c r="BM69" s="380">
        <v>6.9255328000000005E-2</v>
      </c>
      <c r="BN69" s="380">
        <v>0.34044155199999998</v>
      </c>
      <c r="BO69" s="380">
        <v>0.12978838400000001</v>
      </c>
      <c r="BP69" s="380">
        <v>0.20365812800000002</v>
      </c>
      <c r="BQ69" s="380">
        <v>0.25104792000000004</v>
      </c>
      <c r="BR69" s="380">
        <v>0.43163216000000004</v>
      </c>
      <c r="BS69" s="380">
        <v>0.24415903999999999</v>
      </c>
      <c r="BT69" s="380">
        <v>0.6851334560000002</v>
      </c>
      <c r="BU69" s="380">
        <v>0.15558496000000002</v>
      </c>
      <c r="BV69" s="380">
        <v>0.53920312000000004</v>
      </c>
      <c r="BW69" s="380">
        <v>0.56655201599999994</v>
      </c>
      <c r="BX69" s="380">
        <v>5.2369839999999994E-2</v>
      </c>
      <c r="BY69" s="380">
        <v>0.15045110400000003</v>
      </c>
      <c r="BZ69" s="380">
        <v>0.47645619200000011</v>
      </c>
      <c r="CA69" s="380">
        <v>0.28636041600000001</v>
      </c>
      <c r="CB69" s="380">
        <v>0.44224761599999995</v>
      </c>
      <c r="CC69" s="380">
        <v>0.64649531199999999</v>
      </c>
      <c r="CD69" s="380">
        <v>0.57511923199999992</v>
      </c>
      <c r="CE69" s="380">
        <v>0.33615585600000003</v>
      </c>
      <c r="CF69" s="380">
        <v>0.787520208</v>
      </c>
      <c r="CG69" s="380">
        <v>0.59892619200000008</v>
      </c>
      <c r="CH69" s="380">
        <v>6.1289888000000008E-2</v>
      </c>
      <c r="CI69" s="380">
        <v>0.16591451200000001</v>
      </c>
      <c r="CJ69" s="380">
        <v>0.57184379200000002</v>
      </c>
      <c r="CK69" s="380">
        <v>0.23829164799999997</v>
      </c>
      <c r="CL69" s="380">
        <v>0.46267164799999999</v>
      </c>
      <c r="CM69" s="380">
        <v>0.181317584</v>
      </c>
      <c r="CN69" s="380">
        <v>0.23156731200000003</v>
      </c>
      <c r="CO69" s="380">
        <v>0.57627777599999996</v>
      </c>
      <c r="CP69" s="380">
        <v>0.2957998240000001</v>
      </c>
      <c r="CQ69" s="380">
        <v>0.403315808</v>
      </c>
      <c r="CR69" s="380">
        <v>0.14731208000000001</v>
      </c>
      <c r="CS69" s="380">
        <v>0.46172339200000001</v>
      </c>
      <c r="CT69" s="380">
        <v>0.57914305600000004</v>
      </c>
      <c r="CU69" s="380">
        <v>0.234556656</v>
      </c>
      <c r="CV69" s="380">
        <v>0.34303803199999999</v>
      </c>
      <c r="CW69" s="380">
        <v>0.19765489600000002</v>
      </c>
    </row>
    <row r="70" spans="1:101">
      <c r="A70" s="256">
        <v>448</v>
      </c>
      <c r="B70" s="259">
        <v>1</v>
      </c>
      <c r="C70" s="380">
        <v>0.63371887999999998</v>
      </c>
      <c r="D70" s="380">
        <v>0.24719620800000003</v>
      </c>
      <c r="E70" s="380">
        <v>5.5165904000000016E-2</v>
      </c>
      <c r="F70" s="380">
        <v>0.317647552</v>
      </c>
      <c r="G70" s="380">
        <v>0.10208932800000002</v>
      </c>
      <c r="H70" s="380">
        <v>0.13354881600000004</v>
      </c>
      <c r="I70" s="380">
        <v>5.749033600000001E-2</v>
      </c>
      <c r="J70" s="380">
        <v>5.7124640000000011E-2</v>
      </c>
      <c r="K70" s="380">
        <v>4.7344223999999997E-2</v>
      </c>
      <c r="L70" s="380">
        <v>0.18346609600000002</v>
      </c>
      <c r="M70" s="380">
        <v>7.9410544E-2</v>
      </c>
      <c r="N70" s="380">
        <v>9.4124368E-2</v>
      </c>
      <c r="O70" s="380">
        <v>4.6421280000000002E-2</v>
      </c>
      <c r="P70" s="380">
        <v>0.35571652800000009</v>
      </c>
      <c r="Q70" s="380">
        <v>0.25610235199999998</v>
      </c>
      <c r="R70" s="380">
        <v>5.0740608E-2</v>
      </c>
      <c r="S70" s="380">
        <v>5.7286192000000007E-2</v>
      </c>
      <c r="T70" s="380">
        <v>0.11095054400000001</v>
      </c>
      <c r="U70" s="380">
        <v>0.123618704</v>
      </c>
      <c r="V70" s="380">
        <v>1.7960944000000006E-2</v>
      </c>
      <c r="W70" s="380">
        <v>0.17053417600000001</v>
      </c>
      <c r="X70" s="380">
        <v>9.7692336000000018E-2</v>
      </c>
      <c r="Y70" s="380">
        <v>0.5310658880000001</v>
      </c>
      <c r="Z70" s="380">
        <v>0.28245299200000007</v>
      </c>
      <c r="AA70" s="380">
        <v>5.2979023999999993E-2</v>
      </c>
      <c r="AB70" s="380">
        <v>0.183955808</v>
      </c>
      <c r="AC70" s="380">
        <v>0.24971348799999996</v>
      </c>
      <c r="AD70" s="380">
        <v>4.8298335999999997E-2</v>
      </c>
      <c r="AE70" s="380">
        <v>0.13689838400000001</v>
      </c>
      <c r="AF70" s="380">
        <v>0.11537443199999999</v>
      </c>
      <c r="AG70" s="380">
        <v>0.157048352</v>
      </c>
      <c r="AH70" s="380">
        <v>5.8677279999999991E-2</v>
      </c>
      <c r="AI70" s="380">
        <v>0.30279406400000003</v>
      </c>
      <c r="AJ70" s="380">
        <v>4.6599632000000009E-2</v>
      </c>
      <c r="AK70" s="380">
        <v>4.8820575999999997E-2</v>
      </c>
      <c r="AL70" s="380">
        <v>0.46386055999999992</v>
      </c>
      <c r="AM70" s="380">
        <v>5.6176320000000002E-2</v>
      </c>
      <c r="AN70" s="380">
        <v>0.35341104000000001</v>
      </c>
      <c r="AO70" s="380">
        <v>5.2395216000000008E-2</v>
      </c>
      <c r="AP70" s="380">
        <v>8.5045456000000005E-2</v>
      </c>
      <c r="AQ70" s="380">
        <v>0.52349083200000013</v>
      </c>
      <c r="AR70" s="380">
        <v>6.9612720000000003E-2</v>
      </c>
      <c r="AS70" s="380">
        <v>5.6054400000000011E-2</v>
      </c>
      <c r="AT70" s="380">
        <v>4.6912880000000004E-2</v>
      </c>
      <c r="AU70" s="380">
        <v>7.2042672000000002E-2</v>
      </c>
      <c r="AV70" s="380">
        <v>0.14713310399999999</v>
      </c>
      <c r="AW70" s="380">
        <v>0.20822723200000001</v>
      </c>
      <c r="AX70" s="380">
        <v>0.25791043199999997</v>
      </c>
      <c r="AY70" s="380">
        <v>5.2775392000000004E-2</v>
      </c>
      <c r="AZ70" s="380">
        <v>0.13809310400000002</v>
      </c>
      <c r="BA70" s="380">
        <v>0.17629203200000002</v>
      </c>
      <c r="BB70" s="380">
        <v>6.3637104000000014E-2</v>
      </c>
      <c r="BC70" s="380">
        <v>0.10600046400000002</v>
      </c>
      <c r="BD70" s="380">
        <v>0.65088547200000013</v>
      </c>
      <c r="BE70" s="380">
        <v>0.59219353600000013</v>
      </c>
      <c r="BF70" s="380">
        <v>0.36820248000000005</v>
      </c>
      <c r="BG70" s="380">
        <v>0.21658123200000001</v>
      </c>
      <c r="BH70" s="380">
        <v>0.20056336000000002</v>
      </c>
      <c r="BI70" s="380">
        <v>0.68538366400000006</v>
      </c>
      <c r="BJ70" s="380">
        <v>0.71566344000000004</v>
      </c>
      <c r="BK70" s="380">
        <v>0.52494574400000005</v>
      </c>
      <c r="BL70" s="380">
        <v>0.33957735999999999</v>
      </c>
      <c r="BM70" s="380">
        <v>6.9745775999999995E-2</v>
      </c>
      <c r="BN70" s="380">
        <v>0.34397543999999997</v>
      </c>
      <c r="BO70" s="380">
        <v>0.13048510400000002</v>
      </c>
      <c r="BP70" s="380">
        <v>0.20665455999999999</v>
      </c>
      <c r="BQ70" s="380">
        <v>0.25457708800000001</v>
      </c>
      <c r="BR70" s="380">
        <v>0.43391833600000007</v>
      </c>
      <c r="BS70" s="380">
        <v>0.24550934400000002</v>
      </c>
      <c r="BT70" s="380">
        <v>0.68851379200000007</v>
      </c>
      <c r="BU70" s="380">
        <v>0.158768944</v>
      </c>
      <c r="BV70" s="380">
        <v>0.54018148799999999</v>
      </c>
      <c r="BW70" s="380">
        <v>0.56954035199999997</v>
      </c>
      <c r="BX70" s="380">
        <v>5.2889359999999996E-2</v>
      </c>
      <c r="BY70" s="380">
        <v>0.15315793599999999</v>
      </c>
      <c r="BZ70" s="380">
        <v>0.47833848000000007</v>
      </c>
      <c r="CA70" s="380">
        <v>0.28790564800000001</v>
      </c>
      <c r="CB70" s="380">
        <v>0.44469796800000005</v>
      </c>
      <c r="CC70" s="380">
        <v>0.64560235200000005</v>
      </c>
      <c r="CD70" s="380">
        <v>0.57580788799999993</v>
      </c>
      <c r="CE70" s="380">
        <v>0.33529854400000003</v>
      </c>
      <c r="CF70" s="380">
        <v>0.78780478399999998</v>
      </c>
      <c r="CG70" s="380">
        <v>0.59752184000000008</v>
      </c>
      <c r="CH70" s="380">
        <v>6.138142399999999E-2</v>
      </c>
      <c r="CI70" s="380">
        <v>0.16779675199999999</v>
      </c>
      <c r="CJ70" s="380">
        <v>0.56979043200000012</v>
      </c>
      <c r="CK70" s="380">
        <v>0.23861188800000005</v>
      </c>
      <c r="CL70" s="380">
        <v>0.45998588799999995</v>
      </c>
      <c r="CM70" s="380">
        <v>0.18062168000000001</v>
      </c>
      <c r="CN70" s="380">
        <v>0.22902191999999996</v>
      </c>
      <c r="CO70" s="380">
        <v>0.58012785599999994</v>
      </c>
      <c r="CP70" s="380">
        <v>0.29737649599999999</v>
      </c>
      <c r="CQ70" s="380">
        <v>0.40505153599999999</v>
      </c>
      <c r="CR70" s="380">
        <v>0.14726899200000002</v>
      </c>
      <c r="CS70" s="380">
        <v>0.462642736</v>
      </c>
      <c r="CT70" s="380">
        <v>0.57865392000000004</v>
      </c>
      <c r="CU70" s="380">
        <v>0.23349252799999998</v>
      </c>
      <c r="CV70" s="380">
        <v>0.34033350399999995</v>
      </c>
      <c r="CW70" s="380">
        <v>0.19597473600000001</v>
      </c>
    </row>
    <row r="71" spans="1:101">
      <c r="A71" s="256">
        <v>449</v>
      </c>
      <c r="B71" s="259">
        <v>1</v>
      </c>
      <c r="C71" s="380">
        <v>0.63197812799999997</v>
      </c>
      <c r="D71" s="380">
        <v>0.24521619200000003</v>
      </c>
      <c r="E71" s="380">
        <v>5.4528752E-2</v>
      </c>
      <c r="F71" s="380">
        <v>0.31530648</v>
      </c>
      <c r="G71" s="380">
        <v>0.10013607999999999</v>
      </c>
      <c r="H71" s="380">
        <v>0.13287238400000001</v>
      </c>
      <c r="I71" s="380">
        <v>5.7406479999999996E-2</v>
      </c>
      <c r="J71" s="380">
        <v>5.7089600000000004E-2</v>
      </c>
      <c r="K71" s="380">
        <v>4.7526064E-2</v>
      </c>
      <c r="L71" s="380">
        <v>0.18288025599999999</v>
      </c>
      <c r="M71" s="380">
        <v>7.8749856000000007E-2</v>
      </c>
      <c r="N71" s="380">
        <v>9.408035200000002E-2</v>
      </c>
      <c r="O71" s="380">
        <v>4.6426592000000003E-2</v>
      </c>
      <c r="P71" s="380">
        <v>0.35595894400000005</v>
      </c>
      <c r="Q71" s="380">
        <v>0.25850308799999999</v>
      </c>
      <c r="R71" s="380">
        <v>5.1193407999999996E-2</v>
      </c>
      <c r="S71" s="380">
        <v>5.7661904E-2</v>
      </c>
      <c r="T71" s="380">
        <v>0.11193487999999999</v>
      </c>
      <c r="U71" s="380">
        <v>0.12371179199999999</v>
      </c>
      <c r="V71" s="380">
        <v>1.7874784000000001E-2</v>
      </c>
      <c r="W71" s="380">
        <v>0.17059582400000001</v>
      </c>
      <c r="X71" s="380">
        <v>9.8769568000000016E-2</v>
      </c>
      <c r="Y71" s="380">
        <v>0.53266078400000005</v>
      </c>
      <c r="Z71" s="380">
        <v>0.28280923200000002</v>
      </c>
      <c r="AA71" s="380">
        <v>5.3046143999999996E-2</v>
      </c>
      <c r="AB71" s="380">
        <v>0.185744784</v>
      </c>
      <c r="AC71" s="380">
        <v>0.25246217599999998</v>
      </c>
      <c r="AD71" s="380">
        <v>4.8244768E-2</v>
      </c>
      <c r="AE71" s="380">
        <v>0.14192321600000002</v>
      </c>
      <c r="AF71" s="380">
        <v>0.1218856</v>
      </c>
      <c r="AG71" s="380">
        <v>0.161224176</v>
      </c>
      <c r="AH71" s="380">
        <v>5.9953984000000002E-2</v>
      </c>
      <c r="AI71" s="380">
        <v>0.31035473600000002</v>
      </c>
      <c r="AJ71" s="380">
        <v>4.6888991999999997E-2</v>
      </c>
      <c r="AK71" s="380">
        <v>4.8831743999999996E-2</v>
      </c>
      <c r="AL71" s="380">
        <v>0.46982775999999998</v>
      </c>
      <c r="AM71" s="380">
        <v>5.6595391999999994E-2</v>
      </c>
      <c r="AN71" s="380">
        <v>0.36486424000000001</v>
      </c>
      <c r="AO71" s="380">
        <v>5.2677056E-2</v>
      </c>
      <c r="AP71" s="380">
        <v>8.5629328000000005E-2</v>
      </c>
      <c r="AQ71" s="380">
        <v>0.52832844800000001</v>
      </c>
      <c r="AR71" s="380">
        <v>7.0043599999999998E-2</v>
      </c>
      <c r="AS71" s="380">
        <v>5.7073440000000003E-2</v>
      </c>
      <c r="AT71" s="380">
        <v>4.6958703999999997E-2</v>
      </c>
      <c r="AU71" s="380">
        <v>7.2631808000000006E-2</v>
      </c>
      <c r="AV71" s="380">
        <v>0.14887001600000002</v>
      </c>
      <c r="AW71" s="380">
        <v>0.21213787200000001</v>
      </c>
      <c r="AX71" s="380">
        <v>0.26536649599999995</v>
      </c>
      <c r="AY71" s="380">
        <v>5.3451455999999994E-2</v>
      </c>
      <c r="AZ71" s="380">
        <v>0.13928848000000002</v>
      </c>
      <c r="BA71" s="380">
        <v>0.17769156800000002</v>
      </c>
      <c r="BB71" s="380">
        <v>6.4153247999999996E-2</v>
      </c>
      <c r="BC71" s="380">
        <v>0.10725971200000001</v>
      </c>
      <c r="BD71" s="380">
        <v>0.65488584000000005</v>
      </c>
      <c r="BE71" s="380">
        <v>0.59669641600000001</v>
      </c>
      <c r="BF71" s="380">
        <v>0.37202363199999999</v>
      </c>
      <c r="BG71" s="380">
        <v>0.22013422399999999</v>
      </c>
      <c r="BH71" s="380">
        <v>0.20356358399999999</v>
      </c>
      <c r="BI71" s="380">
        <v>0.68612990399999996</v>
      </c>
      <c r="BJ71" s="380">
        <v>0.7177200640000001</v>
      </c>
      <c r="BK71" s="380">
        <v>0.52652323199999995</v>
      </c>
      <c r="BL71" s="380">
        <v>0.34352281600000001</v>
      </c>
      <c r="BM71" s="380">
        <v>7.0260623999999994E-2</v>
      </c>
      <c r="BN71" s="380">
        <v>0.34765852800000002</v>
      </c>
      <c r="BO71" s="380">
        <v>0.131238144</v>
      </c>
      <c r="BP71" s="380">
        <v>0.20976643199999997</v>
      </c>
      <c r="BQ71" s="380">
        <v>0.25822545600000002</v>
      </c>
      <c r="BR71" s="380">
        <v>0.43616035200000003</v>
      </c>
      <c r="BS71" s="380">
        <v>0.246835728</v>
      </c>
      <c r="BT71" s="380">
        <v>0.69178660799999991</v>
      </c>
      <c r="BU71" s="380">
        <v>0.16197308800000002</v>
      </c>
      <c r="BV71" s="380">
        <v>0.54112489600000013</v>
      </c>
      <c r="BW71" s="380">
        <v>0.57207404800000006</v>
      </c>
      <c r="BX71" s="380">
        <v>5.3403840000000001E-2</v>
      </c>
      <c r="BY71" s="380">
        <v>0.15590596800000003</v>
      </c>
      <c r="BZ71" s="380">
        <v>0.47992612800000001</v>
      </c>
      <c r="CA71" s="380">
        <v>0.28933784000000001</v>
      </c>
      <c r="CB71" s="380">
        <v>0.44658168000000004</v>
      </c>
      <c r="CC71" s="380">
        <v>0.64480811199999988</v>
      </c>
      <c r="CD71" s="380">
        <v>0.576378944</v>
      </c>
      <c r="CE71" s="380">
        <v>0.33439027199999999</v>
      </c>
      <c r="CF71" s="380">
        <v>0.78803367999999996</v>
      </c>
      <c r="CG71" s="380">
        <v>0.59601764800000001</v>
      </c>
      <c r="CH71" s="380">
        <v>6.1460399999999998E-2</v>
      </c>
      <c r="CI71" s="380">
        <v>0.16957115199999998</v>
      </c>
      <c r="CJ71" s="380">
        <v>0.56765235200000008</v>
      </c>
      <c r="CK71" s="380">
        <v>0.238682848</v>
      </c>
      <c r="CL71" s="380">
        <v>0.45730996800000001</v>
      </c>
      <c r="CM71" s="380">
        <v>0.179856976</v>
      </c>
      <c r="CN71" s="380">
        <v>0.22646596799999999</v>
      </c>
      <c r="CO71" s="380">
        <v>0.58371761600000005</v>
      </c>
      <c r="CP71" s="380">
        <v>0.29874332800000003</v>
      </c>
      <c r="CQ71" s="380">
        <v>0.40674606400000002</v>
      </c>
      <c r="CR71" s="380">
        <v>0.14716326399999999</v>
      </c>
      <c r="CS71" s="380">
        <v>0.46335423999999992</v>
      </c>
      <c r="CT71" s="380">
        <v>0.578037264</v>
      </c>
      <c r="CU71" s="380">
        <v>0.23227471999999999</v>
      </c>
      <c r="CV71" s="380">
        <v>0.33745153599999994</v>
      </c>
      <c r="CW71" s="380">
        <v>0.194289616</v>
      </c>
    </row>
    <row r="72" spans="1:101">
      <c r="A72" s="256">
        <v>450</v>
      </c>
      <c r="B72" s="259">
        <v>1</v>
      </c>
      <c r="C72" s="380">
        <v>0.63009999999999999</v>
      </c>
      <c r="D72" s="380">
        <v>0.24310000000000001</v>
      </c>
      <c r="E72" s="380">
        <v>5.4100000000000002E-2</v>
      </c>
      <c r="F72" s="380">
        <v>0.31281999999999999</v>
      </c>
      <c r="G72" s="380">
        <v>9.819E-2</v>
      </c>
      <c r="H72" s="380">
        <v>0.13217000000000001</v>
      </c>
      <c r="I72" s="380">
        <v>5.7299999999999997E-2</v>
      </c>
      <c r="J72" s="380">
        <v>5.7070000000000003E-2</v>
      </c>
      <c r="K72" s="380">
        <v>4.7710000000000002E-2</v>
      </c>
      <c r="L72" s="380">
        <v>0.18231</v>
      </c>
      <c r="M72" s="380">
        <v>7.8060000000000004E-2</v>
      </c>
      <c r="N72" s="380">
        <v>9.3950000000000006E-2</v>
      </c>
      <c r="O72" s="380">
        <v>4.6440000000000002E-2</v>
      </c>
      <c r="P72" s="380">
        <v>0.35620000000000002</v>
      </c>
      <c r="Q72" s="380">
        <v>0.26083000000000001</v>
      </c>
      <c r="R72" s="380">
        <v>5.1659999999999998E-2</v>
      </c>
      <c r="S72" s="380">
        <v>5.8049999999999997E-2</v>
      </c>
      <c r="T72" s="380">
        <v>0.1129</v>
      </c>
      <c r="U72" s="380">
        <v>0.12379999999999999</v>
      </c>
      <c r="V72" s="380">
        <v>1.787E-2</v>
      </c>
      <c r="W72" s="380">
        <v>0.17068</v>
      </c>
      <c r="X72" s="380">
        <v>9.9860000000000004E-2</v>
      </c>
      <c r="Y72" s="380">
        <v>0.53427000000000002</v>
      </c>
      <c r="Z72" s="380">
        <v>0.28320000000000001</v>
      </c>
      <c r="AA72" s="380">
        <v>5.3039999999999997E-2</v>
      </c>
      <c r="AB72" s="380">
        <v>0.18759999999999999</v>
      </c>
      <c r="AC72" s="380">
        <v>0.25485999999999998</v>
      </c>
      <c r="AD72" s="380">
        <v>4.8009999999999997E-2</v>
      </c>
      <c r="AE72" s="380">
        <v>0.14710999999999999</v>
      </c>
      <c r="AF72" s="380">
        <v>0.12842999999999999</v>
      </c>
      <c r="AG72" s="380">
        <v>0.16550999999999999</v>
      </c>
      <c r="AH72" s="380">
        <v>6.13E-2</v>
      </c>
      <c r="AI72" s="380">
        <v>0.31841000000000003</v>
      </c>
      <c r="AJ72" s="380">
        <v>4.7210000000000002E-2</v>
      </c>
      <c r="AK72" s="380">
        <v>4.8849999999999998E-2</v>
      </c>
      <c r="AL72" s="380">
        <v>0.47549000000000002</v>
      </c>
      <c r="AM72" s="380">
        <v>5.7000000000000002E-2</v>
      </c>
      <c r="AN72" s="380">
        <v>0.37622</v>
      </c>
      <c r="AO72" s="380">
        <v>5.2970000000000003E-2</v>
      </c>
      <c r="AP72" s="380">
        <v>8.6249999999999993E-2</v>
      </c>
      <c r="AQ72" s="380">
        <v>0.5333</v>
      </c>
      <c r="AR72" s="380">
        <v>7.0499999999999993E-2</v>
      </c>
      <c r="AS72" s="380">
        <v>5.8200000000000002E-2</v>
      </c>
      <c r="AT72" s="380">
        <v>4.7E-2</v>
      </c>
      <c r="AU72" s="380">
        <v>7.3330000000000006E-2</v>
      </c>
      <c r="AV72" s="380">
        <v>0.1507</v>
      </c>
      <c r="AW72" s="380">
        <v>0.2162</v>
      </c>
      <c r="AX72" s="380">
        <v>0.27292</v>
      </c>
      <c r="AY72" s="380">
        <v>5.4179999999999999E-2</v>
      </c>
      <c r="AZ72" s="380">
        <v>0.14052000000000001</v>
      </c>
      <c r="BA72" s="380">
        <v>0.17913000000000001</v>
      </c>
      <c r="BB72" s="380">
        <v>6.4710000000000004E-2</v>
      </c>
      <c r="BC72" s="380">
        <v>0.1086</v>
      </c>
      <c r="BD72" s="380">
        <v>0.65890000000000004</v>
      </c>
      <c r="BE72" s="380">
        <v>0.60124999999999995</v>
      </c>
      <c r="BF72" s="380">
        <v>0.37612000000000001</v>
      </c>
      <c r="BG72" s="380">
        <v>0.2238</v>
      </c>
      <c r="BH72" s="380">
        <v>0.20673</v>
      </c>
      <c r="BI72" s="380">
        <v>0.68689999999999996</v>
      </c>
      <c r="BJ72" s="380">
        <v>0.71972999999999998</v>
      </c>
      <c r="BK72" s="380">
        <v>0.52805999999999997</v>
      </c>
      <c r="BL72" s="380">
        <v>0.34749000000000002</v>
      </c>
      <c r="BM72" s="380">
        <v>7.0800000000000002E-2</v>
      </c>
      <c r="BN72" s="380">
        <v>0.35149999999999998</v>
      </c>
      <c r="BO72" s="380">
        <v>0.13206000000000001</v>
      </c>
      <c r="BP72" s="380">
        <v>0.21299999999999999</v>
      </c>
      <c r="BQ72" s="380">
        <v>0.26200000000000001</v>
      </c>
      <c r="BR72" s="380">
        <v>0.43836000000000003</v>
      </c>
      <c r="BS72" s="380">
        <v>0.24814</v>
      </c>
      <c r="BT72" s="380">
        <v>0.69494999999999996</v>
      </c>
      <c r="BU72" s="380">
        <v>0.16520000000000001</v>
      </c>
      <c r="BV72" s="380">
        <v>0.54203000000000001</v>
      </c>
      <c r="BW72" s="380">
        <v>0.57418999999999998</v>
      </c>
      <c r="BX72" s="380">
        <v>5.391E-2</v>
      </c>
      <c r="BY72" s="380">
        <v>0.15870000000000001</v>
      </c>
      <c r="BZ72" s="380">
        <v>0.48120000000000002</v>
      </c>
      <c r="CA72" s="380">
        <v>0.29061999999999999</v>
      </c>
      <c r="CB72" s="380">
        <v>0.44790000000000002</v>
      </c>
      <c r="CC72" s="380">
        <v>0.64415</v>
      </c>
      <c r="CD72" s="380">
        <v>0.57682999999999995</v>
      </c>
      <c r="CE72" s="380">
        <v>0.33334999999999998</v>
      </c>
      <c r="CF72" s="380">
        <v>0.78820000000000001</v>
      </c>
      <c r="CG72" s="380">
        <v>0.59440000000000004</v>
      </c>
      <c r="CH72" s="380">
        <v>6.1530000000000001E-2</v>
      </c>
      <c r="CI72" s="380">
        <v>0.17107</v>
      </c>
      <c r="CJ72" s="380">
        <v>0.56542000000000003</v>
      </c>
      <c r="CK72" s="380">
        <v>0.23849000000000001</v>
      </c>
      <c r="CL72" s="380">
        <v>0.45465</v>
      </c>
      <c r="CM72" s="380">
        <v>0.17906</v>
      </c>
      <c r="CN72" s="380">
        <v>0.22389999999999999</v>
      </c>
      <c r="CO72" s="380">
        <v>0.58708000000000005</v>
      </c>
      <c r="CP72" s="380">
        <v>0.2999</v>
      </c>
      <c r="CQ72" s="380">
        <v>0.40838999999999998</v>
      </c>
      <c r="CR72" s="380">
        <v>0.14699999999999999</v>
      </c>
      <c r="CS72" s="380">
        <v>0.46389999999999998</v>
      </c>
      <c r="CT72" s="380">
        <v>0.57732000000000006</v>
      </c>
      <c r="CU72" s="380">
        <v>0.23089999999999999</v>
      </c>
      <c r="CV72" s="380">
        <v>0.33439999999999998</v>
      </c>
      <c r="CW72" s="380">
        <v>0.19259999999999999</v>
      </c>
    </row>
    <row r="73" spans="1:101">
      <c r="A73" s="256">
        <v>451</v>
      </c>
      <c r="B73" s="259">
        <v>1</v>
      </c>
      <c r="C73" s="380">
        <v>0.62808881599999999</v>
      </c>
      <c r="D73" s="380">
        <v>0.24085414400000002</v>
      </c>
      <c r="E73" s="380">
        <v>5.3865792000000003E-2</v>
      </c>
      <c r="F73" s="380">
        <v>0.31019115199999997</v>
      </c>
      <c r="G73" s="380">
        <v>9.6254591999999986E-2</v>
      </c>
      <c r="H73" s="380">
        <v>0.13144350399999999</v>
      </c>
      <c r="I73" s="380">
        <v>5.7171151999999989E-2</v>
      </c>
      <c r="J73" s="380">
        <v>5.7065232E-2</v>
      </c>
      <c r="K73" s="380">
        <v>4.7895264E-2</v>
      </c>
      <c r="L73" s="380">
        <v>0.18175723200000002</v>
      </c>
      <c r="M73" s="380">
        <v>7.7342080000000007E-2</v>
      </c>
      <c r="N73" s="380">
        <v>9.3755232000000008E-2</v>
      </c>
      <c r="O73" s="380">
        <v>4.6460592000000002E-2</v>
      </c>
      <c r="P73" s="380">
        <v>0.356439648</v>
      </c>
      <c r="Q73" s="380">
        <v>0.26308126400000004</v>
      </c>
      <c r="R73" s="380">
        <v>5.2140479999999996E-2</v>
      </c>
      <c r="S73" s="380">
        <v>5.8450063999999989E-2</v>
      </c>
      <c r="T73" s="380">
        <v>0.11384616000000002</v>
      </c>
      <c r="U73" s="380">
        <v>0.123882928</v>
      </c>
      <c r="V73" s="380">
        <v>1.7956816000000004E-2</v>
      </c>
      <c r="W73" s="380">
        <v>0.170788304</v>
      </c>
      <c r="X73" s="380">
        <v>0.100963952</v>
      </c>
      <c r="Y73" s="380">
        <v>0.53589556799999993</v>
      </c>
      <c r="Z73" s="380">
        <v>0.28362547199999993</v>
      </c>
      <c r="AA73" s="380">
        <v>5.2965760000000001E-2</v>
      </c>
      <c r="AB73" s="380">
        <v>0.18952015999999999</v>
      </c>
      <c r="AC73" s="380">
        <v>0.25693932799999997</v>
      </c>
      <c r="AD73" s="380">
        <v>4.7603983999999995E-2</v>
      </c>
      <c r="AE73" s="380">
        <v>0.15245305599999998</v>
      </c>
      <c r="AF73" s="380">
        <v>0.13499015999999997</v>
      </c>
      <c r="AG73" s="380">
        <v>0.16990524800000001</v>
      </c>
      <c r="AH73" s="380">
        <v>6.2717311999999997E-2</v>
      </c>
      <c r="AI73" s="380">
        <v>0.326937792</v>
      </c>
      <c r="AJ73" s="380">
        <v>4.7562128000000009E-2</v>
      </c>
      <c r="AK73" s="380">
        <v>4.8875071999999999E-2</v>
      </c>
      <c r="AL73" s="380">
        <v>0.48084403200000009</v>
      </c>
      <c r="AM73" s="380">
        <v>5.7388128000000004E-2</v>
      </c>
      <c r="AN73" s="380">
        <v>0.38745606399999999</v>
      </c>
      <c r="AO73" s="380">
        <v>5.3272880000000009E-2</v>
      </c>
      <c r="AP73" s="380">
        <v>8.6902911999999999E-2</v>
      </c>
      <c r="AQ73" s="380">
        <v>0.53840097600000003</v>
      </c>
      <c r="AR73" s="380">
        <v>7.0984608000000005E-2</v>
      </c>
      <c r="AS73" s="380">
        <v>5.9436495999999998E-2</v>
      </c>
      <c r="AT73" s="380">
        <v>4.7036703999999992E-2</v>
      </c>
      <c r="AU73" s="380">
        <v>7.4139632000000011E-2</v>
      </c>
      <c r="AV73" s="380">
        <v>0.15262728</v>
      </c>
      <c r="AW73" s="380">
        <v>0.220415792</v>
      </c>
      <c r="AX73" s="380">
        <v>0.280557008</v>
      </c>
      <c r="AY73" s="380">
        <v>5.4965312000000002E-2</v>
      </c>
      <c r="AZ73" s="380">
        <v>0.141786896</v>
      </c>
      <c r="BA73" s="380">
        <v>0.18060636800000002</v>
      </c>
      <c r="BB73" s="380">
        <v>6.5302880000000008E-2</v>
      </c>
      <c r="BC73" s="380">
        <v>0.11002398400000001</v>
      </c>
      <c r="BD73" s="380">
        <v>0.66292151999999993</v>
      </c>
      <c r="BE73" s="380">
        <v>0.60585025599999998</v>
      </c>
      <c r="BF73" s="380">
        <v>0.38048868800000007</v>
      </c>
      <c r="BG73" s="380">
        <v>0.22758142399999998</v>
      </c>
      <c r="BH73" s="380">
        <v>0.21006684799999997</v>
      </c>
      <c r="BI73" s="380">
        <v>0.68769617599999988</v>
      </c>
      <c r="BJ73" s="380">
        <v>0.72169430400000012</v>
      </c>
      <c r="BK73" s="380">
        <v>0.52955367999999992</v>
      </c>
      <c r="BL73" s="380">
        <v>0.35147056000000004</v>
      </c>
      <c r="BM73" s="380">
        <v>7.1365183999999998E-2</v>
      </c>
      <c r="BN73" s="380">
        <v>0.35550139199999997</v>
      </c>
      <c r="BO73" s="380">
        <v>0.132955136</v>
      </c>
      <c r="BP73" s="380">
        <v>0.21635719999999997</v>
      </c>
      <c r="BQ73" s="380">
        <v>0.26590188800000009</v>
      </c>
      <c r="BR73" s="380">
        <v>0.44051073600000001</v>
      </c>
      <c r="BS73" s="380">
        <v>0.24941579200000003</v>
      </c>
      <c r="BT73" s="380">
        <v>0.69799908799999988</v>
      </c>
      <c r="BU73" s="380">
        <v>0.16844379200000004</v>
      </c>
      <c r="BV73" s="380">
        <v>0.54289644800000003</v>
      </c>
      <c r="BW73" s="380">
        <v>0.57590436800000011</v>
      </c>
      <c r="BX73" s="380">
        <v>5.4405568000000001E-2</v>
      </c>
      <c r="BY73" s="380">
        <v>0.16153398399999999</v>
      </c>
      <c r="BZ73" s="380">
        <v>0.48215793600000001</v>
      </c>
      <c r="CA73" s="380">
        <v>0.29175823999999995</v>
      </c>
      <c r="CB73" s="380">
        <v>0.44866116800000005</v>
      </c>
      <c r="CC73" s="380">
        <v>0.64363443200000003</v>
      </c>
      <c r="CD73" s="380">
        <v>0.57715932800000003</v>
      </c>
      <c r="CE73" s="380">
        <v>0.33218737599999992</v>
      </c>
      <c r="CF73" s="380">
        <v>0.78830168</v>
      </c>
      <c r="CG73" s="380">
        <v>0.59267012800000007</v>
      </c>
      <c r="CH73" s="380">
        <v>6.1590143999999999E-2</v>
      </c>
      <c r="CI73" s="380">
        <v>0.17232619199999999</v>
      </c>
      <c r="CJ73" s="380">
        <v>0.56309372800000002</v>
      </c>
      <c r="CK73" s="380">
        <v>0.23803568000000003</v>
      </c>
      <c r="CL73" s="380">
        <v>0.45200854400000007</v>
      </c>
      <c r="CM73" s="380">
        <v>0.17823355199999999</v>
      </c>
      <c r="CN73" s="380">
        <v>0.22132764799999996</v>
      </c>
      <c r="CO73" s="380">
        <v>0.59022091200000015</v>
      </c>
      <c r="CP73" s="380">
        <v>0.30084840000000002</v>
      </c>
      <c r="CQ73" s="380">
        <v>0.40997393599999993</v>
      </c>
      <c r="CR73" s="380">
        <v>0.146778992</v>
      </c>
      <c r="CS73" s="380">
        <v>0.46429544000000006</v>
      </c>
      <c r="CT73" s="380">
        <v>0.57650950400000001</v>
      </c>
      <c r="CU73" s="380">
        <v>0.22937068799999999</v>
      </c>
      <c r="CV73" s="380">
        <v>0.331188176</v>
      </c>
      <c r="CW73" s="380">
        <v>0.19090750400000001</v>
      </c>
    </row>
    <row r="74" spans="1:101">
      <c r="A74" s="256">
        <v>452</v>
      </c>
      <c r="B74" s="259">
        <v>1</v>
      </c>
      <c r="C74" s="380">
        <v>0.62594592000000004</v>
      </c>
      <c r="D74" s="380">
        <v>0.23848236800000006</v>
      </c>
      <c r="E74" s="380">
        <v>5.3831104000000012E-2</v>
      </c>
      <c r="F74" s="380">
        <v>0.30742251199999998</v>
      </c>
      <c r="G74" s="380">
        <v>9.4333568000000007E-2</v>
      </c>
      <c r="H74" s="380">
        <v>0.13069449599999997</v>
      </c>
      <c r="I74" s="380">
        <v>5.7019856000000001E-2</v>
      </c>
      <c r="J74" s="380">
        <v>5.7075360000000012E-2</v>
      </c>
      <c r="K74" s="380">
        <v>4.8081344000000005E-2</v>
      </c>
      <c r="L74" s="380">
        <v>0.18122353599999999</v>
      </c>
      <c r="M74" s="380">
        <v>7.6597103999999999E-2</v>
      </c>
      <c r="N74" s="380">
        <v>9.3510367999999996E-2</v>
      </c>
      <c r="O74" s="380">
        <v>4.6488560000000005E-2</v>
      </c>
      <c r="P74" s="380">
        <v>0.35667772799999997</v>
      </c>
      <c r="Q74" s="380">
        <v>0.26525491200000001</v>
      </c>
      <c r="R74" s="380">
        <v>5.2635328000000002E-2</v>
      </c>
      <c r="S74" s="380">
        <v>5.8861711999999997E-2</v>
      </c>
      <c r="T74" s="380">
        <v>0.11477350400000001</v>
      </c>
      <c r="U74" s="380">
        <v>0.12395974400000001</v>
      </c>
      <c r="V74" s="380">
        <v>1.8146864000000002E-2</v>
      </c>
      <c r="W74" s="380">
        <v>0.17092225599999999</v>
      </c>
      <c r="X74" s="380">
        <v>0.10208145600000003</v>
      </c>
      <c r="Y74" s="380">
        <v>0.53753988800000008</v>
      </c>
      <c r="Z74" s="380">
        <v>0.28408571199999999</v>
      </c>
      <c r="AA74" s="380">
        <v>5.2821023999999994E-2</v>
      </c>
      <c r="AB74" s="380">
        <v>0.19150532800000003</v>
      </c>
      <c r="AC74" s="380">
        <v>0.25870996800000001</v>
      </c>
      <c r="AD74" s="380">
        <v>4.7009776000000003E-2</v>
      </c>
      <c r="AE74" s="380">
        <v>0.15794686399999999</v>
      </c>
      <c r="AF74" s="380">
        <v>0.14153811199999999</v>
      </c>
      <c r="AG74" s="380">
        <v>0.174410912</v>
      </c>
      <c r="AH74" s="380">
        <v>6.4208240000000014E-2</v>
      </c>
      <c r="AI74" s="380">
        <v>0.33592270400000007</v>
      </c>
      <c r="AJ74" s="380">
        <v>4.7945712000000001E-2</v>
      </c>
      <c r="AK74" s="380">
        <v>4.8906815999999999E-2</v>
      </c>
      <c r="AL74" s="380">
        <v>0.48589055999999997</v>
      </c>
      <c r="AM74" s="380">
        <v>5.7757200000000015E-2</v>
      </c>
      <c r="AN74" s="380">
        <v>0.39855064000000001</v>
      </c>
      <c r="AO74" s="380">
        <v>5.3585136000000005E-2</v>
      </c>
      <c r="AP74" s="380">
        <v>8.7585535999999992E-2</v>
      </c>
      <c r="AQ74" s="380">
        <v>0.543627152</v>
      </c>
      <c r="AR74" s="380">
        <v>7.1499839999999995E-2</v>
      </c>
      <c r="AS74" s="380">
        <v>6.0787439999999991E-2</v>
      </c>
      <c r="AT74" s="380">
        <v>4.7068639999999995E-2</v>
      </c>
      <c r="AU74" s="380">
        <v>7.5070512000000006E-2</v>
      </c>
      <c r="AV74" s="380">
        <v>0.15465574399999998</v>
      </c>
      <c r="AW74" s="380">
        <v>0.22478731200000002</v>
      </c>
      <c r="AX74" s="380">
        <v>0.28826555200000004</v>
      </c>
      <c r="AY74" s="380">
        <v>5.5811392000000008E-2</v>
      </c>
      <c r="AZ74" s="380">
        <v>0.14308966400000001</v>
      </c>
      <c r="BA74" s="380">
        <v>0.18212123200000005</v>
      </c>
      <c r="BB74" s="380">
        <v>6.5929424E-2</v>
      </c>
      <c r="BC74" s="380">
        <v>0.111535024</v>
      </c>
      <c r="BD74" s="380">
        <v>0.666943552</v>
      </c>
      <c r="BE74" s="380">
        <v>0.610493536</v>
      </c>
      <c r="BF74" s="380">
        <v>0.38513280000000005</v>
      </c>
      <c r="BG74" s="380">
        <v>0.23148123200000001</v>
      </c>
      <c r="BH74" s="380">
        <v>0.21357863999999999</v>
      </c>
      <c r="BI74" s="380">
        <v>0.68852006399999988</v>
      </c>
      <c r="BJ74" s="380">
        <v>0.72361431999999992</v>
      </c>
      <c r="BK74" s="380">
        <v>0.53100350399999996</v>
      </c>
      <c r="BL74" s="380">
        <v>0.35545592000000004</v>
      </c>
      <c r="BM74" s="380">
        <v>7.1956976000000006E-2</v>
      </c>
      <c r="BN74" s="380">
        <v>0.35966455999999997</v>
      </c>
      <c r="BO74" s="380">
        <v>0.13392910400000002</v>
      </c>
      <c r="BP74" s="380">
        <v>0.21983967999999998</v>
      </c>
      <c r="BQ74" s="380">
        <v>0.26993204799999998</v>
      </c>
      <c r="BR74" s="380">
        <v>0.44260833600000005</v>
      </c>
      <c r="BS74" s="380">
        <v>0.25065902400000001</v>
      </c>
      <c r="BT74" s="380">
        <v>0.70092995199999997</v>
      </c>
      <c r="BU74" s="380">
        <v>0.17169958400000002</v>
      </c>
      <c r="BV74" s="380">
        <v>0.54372332800000012</v>
      </c>
      <c r="BW74" s="380">
        <v>0.57723667200000006</v>
      </c>
      <c r="BX74" s="380">
        <v>5.4888320000000004E-2</v>
      </c>
      <c r="BY74" s="380">
        <v>0.16440321600000002</v>
      </c>
      <c r="BZ74" s="380">
        <v>0.48279584000000014</v>
      </c>
      <c r="CA74" s="380">
        <v>0.29275396800000003</v>
      </c>
      <c r="CB74" s="380">
        <v>0.44887292800000006</v>
      </c>
      <c r="CC74" s="380">
        <v>0.64327139200000005</v>
      </c>
      <c r="CD74" s="380">
        <v>0.57736500800000001</v>
      </c>
      <c r="CE74" s="380">
        <v>0.330911344</v>
      </c>
      <c r="CF74" s="380">
        <v>0.78833582400000013</v>
      </c>
      <c r="CG74" s="380">
        <v>0.5908261600000001</v>
      </c>
      <c r="CH74" s="380">
        <v>6.1641424E-2</v>
      </c>
      <c r="CI74" s="380">
        <v>0.17334427200000002</v>
      </c>
      <c r="CJ74" s="380">
        <v>0.56067227200000014</v>
      </c>
      <c r="CK74" s="380">
        <v>0.23731988800000001</v>
      </c>
      <c r="CL74" s="380">
        <v>0.449388448</v>
      </c>
      <c r="CM74" s="380">
        <v>0.17738616000000004</v>
      </c>
      <c r="CN74" s="380">
        <v>0.21875159999999999</v>
      </c>
      <c r="CO74" s="380">
        <v>0.59315089600000004</v>
      </c>
      <c r="CP74" s="380">
        <v>0.30159137600000008</v>
      </c>
      <c r="CQ74" s="380">
        <v>0.4114896959999999</v>
      </c>
      <c r="CR74" s="380">
        <v>0.14650115200000002</v>
      </c>
      <c r="CS74" s="380">
        <v>0.46455945600000004</v>
      </c>
      <c r="CT74" s="380">
        <v>0.5756160800000002</v>
      </c>
      <c r="CU74" s="380">
        <v>0.22768860800000001</v>
      </c>
      <c r="CV74" s="380">
        <v>0.32782502399999996</v>
      </c>
      <c r="CW74" s="380">
        <v>0.189213456</v>
      </c>
    </row>
    <row r="75" spans="1:101">
      <c r="A75" s="256">
        <v>453</v>
      </c>
      <c r="B75" s="259">
        <v>1</v>
      </c>
      <c r="C75" s="380">
        <v>0.62369022400000007</v>
      </c>
      <c r="D75" s="380">
        <v>0.236006192</v>
      </c>
      <c r="E75" s="380">
        <v>5.3998816000000005E-2</v>
      </c>
      <c r="F75" s="380">
        <v>0.30450227200000002</v>
      </c>
      <c r="G75" s="380">
        <v>9.242950400000001E-2</v>
      </c>
      <c r="H75" s="380">
        <v>0.12992644800000003</v>
      </c>
      <c r="I75" s="380">
        <v>5.684848E-2</v>
      </c>
      <c r="J75" s="380">
        <v>5.7096608000000014E-2</v>
      </c>
      <c r="K75" s="380">
        <v>4.8266064000000004E-2</v>
      </c>
      <c r="L75" s="380">
        <v>0.18071296000000001</v>
      </c>
      <c r="M75" s="380">
        <v>7.5827807999999997E-2</v>
      </c>
      <c r="N75" s="380">
        <v>9.3162703999999999E-2</v>
      </c>
      <c r="O75" s="380">
        <v>4.6518288000000005E-2</v>
      </c>
      <c r="P75" s="380">
        <v>0.35691396800000003</v>
      </c>
      <c r="Q75" s="380">
        <v>0.26735391999999997</v>
      </c>
      <c r="R75" s="380">
        <v>5.3143296000000007E-2</v>
      </c>
      <c r="S75" s="380">
        <v>5.9284400000000008E-2</v>
      </c>
      <c r="T75" s="380">
        <v>0.11568436800000001</v>
      </c>
      <c r="U75" s="380">
        <v>0.12403168000000002</v>
      </c>
      <c r="V75" s="380">
        <v>1.8449632000000001E-2</v>
      </c>
      <c r="W75" s="380">
        <v>0.17108396800000003</v>
      </c>
      <c r="X75" s="380">
        <v>0.10321456000000001</v>
      </c>
      <c r="Y75" s="380">
        <v>0.53920476800000006</v>
      </c>
      <c r="Z75" s="380">
        <v>0.28458019200000001</v>
      </c>
      <c r="AA75" s="380">
        <v>5.2614927999999998E-2</v>
      </c>
      <c r="AB75" s="380">
        <v>0.193548576</v>
      </c>
      <c r="AC75" s="380">
        <v>0.26021484800000005</v>
      </c>
      <c r="AD75" s="380">
        <v>4.6335888000000006E-2</v>
      </c>
      <c r="AE75" s="380">
        <v>0.16358203199999999</v>
      </c>
      <c r="AF75" s="380">
        <v>0.14803222400000002</v>
      </c>
      <c r="AG75" s="380">
        <v>0.17901937600000001</v>
      </c>
      <c r="AH75" s="380">
        <v>6.5773808000000003E-2</v>
      </c>
      <c r="AI75" s="380">
        <v>0.34529953600000007</v>
      </c>
      <c r="AJ75" s="380">
        <v>4.8356096000000001E-2</v>
      </c>
      <c r="AK75" s="380">
        <v>4.894416E-2</v>
      </c>
      <c r="AL75" s="380">
        <v>0.49062876799999999</v>
      </c>
      <c r="AM75" s="380">
        <v>5.8106671999999991E-2</v>
      </c>
      <c r="AN75" s="380">
        <v>0.40946617600000002</v>
      </c>
      <c r="AO75" s="380">
        <v>5.3902592000000006E-2</v>
      </c>
      <c r="AP75" s="380">
        <v>8.8282880000000008E-2</v>
      </c>
      <c r="AQ75" s="380">
        <v>0.54896988800000013</v>
      </c>
      <c r="AR75" s="380">
        <v>7.2050432000000011E-2</v>
      </c>
      <c r="AS75" s="380">
        <v>6.2245903999999998E-2</v>
      </c>
      <c r="AT75" s="380">
        <v>4.7096096000000004E-2</v>
      </c>
      <c r="AU75" s="380">
        <v>7.6100031999999998E-2</v>
      </c>
      <c r="AV75" s="380">
        <v>0.15679124799999999</v>
      </c>
      <c r="AW75" s="380">
        <v>0.22931699200000003</v>
      </c>
      <c r="AX75" s="380">
        <v>0.29601921599999997</v>
      </c>
      <c r="AY75" s="380">
        <v>5.6725312E-2</v>
      </c>
      <c r="AZ75" s="380">
        <v>0.144422192</v>
      </c>
      <c r="BA75" s="380">
        <v>0.18366649600000004</v>
      </c>
      <c r="BB75" s="380">
        <v>6.6574688000000007E-2</v>
      </c>
      <c r="BC75" s="380">
        <v>0.11313286400000003</v>
      </c>
      <c r="BD75" s="380">
        <v>0.67095614400000003</v>
      </c>
      <c r="BE75" s="380">
        <v>0.61517081600000012</v>
      </c>
      <c r="BF75" s="380">
        <v>0.39001939200000002</v>
      </c>
      <c r="BG75" s="380">
        <v>0.23550424000000003</v>
      </c>
      <c r="BH75" s="380">
        <v>0.21726795200000001</v>
      </c>
      <c r="BI75" s="380">
        <v>0.68937443199999993</v>
      </c>
      <c r="BJ75" s="380">
        <v>0.72549129599999995</v>
      </c>
      <c r="BK75" s="380">
        <v>0.53239916800000009</v>
      </c>
      <c r="BL75" s="380">
        <v>0.35943536000000004</v>
      </c>
      <c r="BM75" s="380">
        <v>7.2578768000000002E-2</v>
      </c>
      <c r="BN75" s="380">
        <v>0.36398812800000002</v>
      </c>
      <c r="BO75" s="380">
        <v>0.13498355200000001</v>
      </c>
      <c r="BP75" s="380">
        <v>0.22345071999999999</v>
      </c>
      <c r="BQ75" s="380">
        <v>0.27409260800000002</v>
      </c>
      <c r="BR75" s="380">
        <v>0.44463409600000003</v>
      </c>
      <c r="BS75" s="380">
        <v>0.25185177600000003</v>
      </c>
      <c r="BT75" s="380">
        <v>0.70373233600000007</v>
      </c>
      <c r="BU75" s="380">
        <v>0.17495601600000002</v>
      </c>
      <c r="BV75" s="380">
        <v>0.544511568</v>
      </c>
      <c r="BW75" s="380">
        <v>0.57820921600000019</v>
      </c>
      <c r="BX75" s="380">
        <v>5.5355311999999997E-2</v>
      </c>
      <c r="BY75" s="380">
        <v>0.16729444800000001</v>
      </c>
      <c r="BZ75" s="380">
        <v>0.48312438400000007</v>
      </c>
      <c r="CA75" s="380">
        <v>0.29359793600000006</v>
      </c>
      <c r="CB75" s="380">
        <v>0.44856412800000001</v>
      </c>
      <c r="CC75" s="380">
        <v>0.64305283199999996</v>
      </c>
      <c r="CD75" s="380">
        <v>0.57744588799999996</v>
      </c>
      <c r="CE75" s="380">
        <v>0.32946947199999999</v>
      </c>
      <c r="CF75" s="380">
        <v>0.78830244800000004</v>
      </c>
      <c r="CG75" s="380">
        <v>0.588882032</v>
      </c>
      <c r="CH75" s="380">
        <v>6.1681264000000006E-2</v>
      </c>
      <c r="CI75" s="380">
        <v>0.17411579199999999</v>
      </c>
      <c r="CJ75" s="380">
        <v>0.55815793600000008</v>
      </c>
      <c r="CK75" s="380">
        <v>0.23636217600000001</v>
      </c>
      <c r="CL75" s="380">
        <v>0.44678891200000009</v>
      </c>
      <c r="CM75" s="380">
        <v>0.176508368</v>
      </c>
      <c r="CN75" s="380">
        <v>0.21617811200000001</v>
      </c>
      <c r="CO75" s="380">
        <v>0.59586680000000014</v>
      </c>
      <c r="CP75" s="380">
        <v>0.30213859200000004</v>
      </c>
      <c r="CQ75" s="380">
        <v>0.41291545599999996</v>
      </c>
      <c r="CR75" s="380">
        <v>0.14616275199999998</v>
      </c>
      <c r="CS75" s="380">
        <v>0.46470251199999996</v>
      </c>
      <c r="CT75" s="380">
        <v>0.57464297600000014</v>
      </c>
      <c r="CU75" s="380">
        <v>0.225861808</v>
      </c>
      <c r="CV75" s="380">
        <v>0.32432571199999999</v>
      </c>
      <c r="CW75" s="380">
        <v>0.187519568</v>
      </c>
    </row>
    <row r="76" spans="1:101">
      <c r="A76" s="256">
        <v>454</v>
      </c>
      <c r="B76" s="259">
        <v>1</v>
      </c>
      <c r="C76" s="380">
        <v>0.62135084799999996</v>
      </c>
      <c r="D76" s="380">
        <v>0.23345721600000002</v>
      </c>
      <c r="E76" s="380">
        <v>5.4351728000000002E-2</v>
      </c>
      <c r="F76" s="380">
        <v>0.301416352</v>
      </c>
      <c r="G76" s="380">
        <v>9.0544239999999998E-2</v>
      </c>
      <c r="H76" s="380">
        <v>0.12914376</v>
      </c>
      <c r="I76" s="380">
        <v>5.6660864000000005E-2</v>
      </c>
      <c r="J76" s="380">
        <v>5.7122975999999999E-2</v>
      </c>
      <c r="K76" s="380">
        <v>4.8446383999999995E-2</v>
      </c>
      <c r="L76" s="380">
        <v>0.18023054399999999</v>
      </c>
      <c r="M76" s="380">
        <v>7.5037791999999992E-2</v>
      </c>
      <c r="N76" s="380">
        <v>9.2642000000000002E-2</v>
      </c>
      <c r="O76" s="380">
        <v>4.6540895999999998E-2</v>
      </c>
      <c r="P76" s="380">
        <v>0.35714812799999995</v>
      </c>
      <c r="Q76" s="380">
        <v>0.26938412799999994</v>
      </c>
      <c r="R76" s="380">
        <v>5.3662064000000009E-2</v>
      </c>
      <c r="S76" s="380">
        <v>5.9717407999999993E-2</v>
      </c>
      <c r="T76" s="380">
        <v>0.116582272</v>
      </c>
      <c r="U76" s="380">
        <v>0.124101216</v>
      </c>
      <c r="V76" s="380">
        <v>1.8873759999999996E-2</v>
      </c>
      <c r="W76" s="380">
        <v>0.17127584000000001</v>
      </c>
      <c r="X76" s="380">
        <v>0.10436654400000001</v>
      </c>
      <c r="Y76" s="380">
        <v>0.54089116800000003</v>
      </c>
      <c r="Z76" s="380">
        <v>0.28510835200000001</v>
      </c>
      <c r="AA76" s="380">
        <v>5.2368752000000005E-2</v>
      </c>
      <c r="AB76" s="380">
        <v>0.19563926399999998</v>
      </c>
      <c r="AC76" s="380">
        <v>0.26153036799999996</v>
      </c>
      <c r="AD76" s="380">
        <v>4.5753599999999998E-2</v>
      </c>
      <c r="AE76" s="380">
        <v>0.16934671999999998</v>
      </c>
      <c r="AF76" s="380">
        <v>0.15443385599999998</v>
      </c>
      <c r="AG76" s="380">
        <v>0.18371847999999999</v>
      </c>
      <c r="AH76" s="380">
        <v>6.7414176000000006E-2</v>
      </c>
      <c r="AI76" s="380">
        <v>0.35497404800000004</v>
      </c>
      <c r="AJ76" s="380">
        <v>4.878592000000001E-2</v>
      </c>
      <c r="AK76" s="380">
        <v>4.8985583999999999E-2</v>
      </c>
      <c r="AL76" s="380">
        <v>0.49505553600000007</v>
      </c>
      <c r="AM76" s="380">
        <v>5.8437504000000001E-2</v>
      </c>
      <c r="AN76" s="380">
        <v>0.42016043200000003</v>
      </c>
      <c r="AO76" s="380">
        <v>5.4219087999999999E-2</v>
      </c>
      <c r="AP76" s="380">
        <v>8.8973183999999997E-2</v>
      </c>
      <c r="AQ76" s="380">
        <v>0.55441766400000003</v>
      </c>
      <c r="AR76" s="380">
        <v>7.2642224000000005E-2</v>
      </c>
      <c r="AS76" s="380">
        <v>6.3799168000000003E-2</v>
      </c>
      <c r="AT76" s="380">
        <v>4.7119712000000001E-2</v>
      </c>
      <c r="AU76" s="380">
        <v>7.7188032000000004E-2</v>
      </c>
      <c r="AV76" s="380">
        <v>0.15904067199999999</v>
      </c>
      <c r="AW76" s="380">
        <v>0.23400723199999998</v>
      </c>
      <c r="AX76" s="380">
        <v>0.30378360000000004</v>
      </c>
      <c r="AY76" s="380">
        <v>5.7715711999999995E-2</v>
      </c>
      <c r="AZ76" s="380">
        <v>0.14577464000000001</v>
      </c>
      <c r="BA76" s="380">
        <v>0.18522919999999998</v>
      </c>
      <c r="BB76" s="380">
        <v>6.7216991999999989E-2</v>
      </c>
      <c r="BC76" s="380">
        <v>0.11481494399999999</v>
      </c>
      <c r="BD76" s="380">
        <v>0.67494825600000008</v>
      </c>
      <c r="BE76" s="380">
        <v>0.61986985599999989</v>
      </c>
      <c r="BF76" s="380">
        <v>0.39509486399999999</v>
      </c>
      <c r="BG76" s="380">
        <v>0.239655808</v>
      </c>
      <c r="BH76" s="380">
        <v>0.221135104</v>
      </c>
      <c r="BI76" s="380">
        <v>0.69026319999999997</v>
      </c>
      <c r="BJ76" s="380">
        <v>0.72732619200000004</v>
      </c>
      <c r="BK76" s="380">
        <v>0.53372515199999992</v>
      </c>
      <c r="BL76" s="380">
        <v>0.36339712000000002</v>
      </c>
      <c r="BM76" s="380">
        <v>7.323528E-2</v>
      </c>
      <c r="BN76" s="380">
        <v>0.368467936</v>
      </c>
      <c r="BO76" s="380">
        <v>0.13611720000000002</v>
      </c>
      <c r="BP76" s="380">
        <v>0.22719360000000002</v>
      </c>
      <c r="BQ76" s="380">
        <v>0.27838524799999997</v>
      </c>
      <c r="BR76" s="380">
        <v>0.44656145599999997</v>
      </c>
      <c r="BS76" s="380">
        <v>0.25296860799999998</v>
      </c>
      <c r="BT76" s="380">
        <v>0.70639264000000002</v>
      </c>
      <c r="BU76" s="380">
        <v>0.17819740799999997</v>
      </c>
      <c r="BV76" s="380">
        <v>0.54526332799999999</v>
      </c>
      <c r="BW76" s="380">
        <v>0.57884336000000003</v>
      </c>
      <c r="BX76" s="380">
        <v>5.5803424000000004E-2</v>
      </c>
      <c r="BY76" s="380">
        <v>0.17018880000000003</v>
      </c>
      <c r="BZ76" s="380">
        <v>0.48316380800000008</v>
      </c>
      <c r="CA76" s="380">
        <v>0.29428118399999997</v>
      </c>
      <c r="CB76" s="380">
        <v>0.44777516799999995</v>
      </c>
      <c r="CC76" s="380">
        <v>0.64295771200000007</v>
      </c>
      <c r="CD76" s="380">
        <v>0.57740124800000003</v>
      </c>
      <c r="CE76" s="380">
        <v>0.32779352</v>
      </c>
      <c r="CF76" s="380">
        <v>0.78820355199999992</v>
      </c>
      <c r="CG76" s="380">
        <v>0.58686102399999984</v>
      </c>
      <c r="CH76" s="380">
        <v>6.1705184000000003E-2</v>
      </c>
      <c r="CI76" s="380">
        <v>0.17464979200000003</v>
      </c>
      <c r="CJ76" s="380">
        <v>0.55555591999999998</v>
      </c>
      <c r="CK76" s="380">
        <v>0.23519390400000001</v>
      </c>
      <c r="CL76" s="380">
        <v>0.444206816</v>
      </c>
      <c r="CM76" s="380">
        <v>0.175578016</v>
      </c>
      <c r="CN76" s="380">
        <v>0.213615424</v>
      </c>
      <c r="CO76" s="380">
        <v>0.59835566399999995</v>
      </c>
      <c r="CP76" s="380">
        <v>0.30250380800000004</v>
      </c>
      <c r="CQ76" s="380">
        <v>0.41422297599999996</v>
      </c>
      <c r="CR76" s="380">
        <v>0.14575723199999999</v>
      </c>
      <c r="CS76" s="380">
        <v>0.46472756799999998</v>
      </c>
      <c r="CT76" s="380">
        <v>0.57358763199999996</v>
      </c>
      <c r="CU76" s="380">
        <v>0.22390220800000002</v>
      </c>
      <c r="CV76" s="380">
        <v>0.32070864000000004</v>
      </c>
      <c r="CW76" s="380">
        <v>0.18582783999999999</v>
      </c>
    </row>
    <row r="77" spans="1:101">
      <c r="A77" s="256">
        <v>455</v>
      </c>
      <c r="B77" s="259">
        <v>1</v>
      </c>
      <c r="C77" s="380">
        <v>0.61895</v>
      </c>
      <c r="D77" s="380">
        <v>0.23086000000000001</v>
      </c>
      <c r="E77" s="380">
        <v>5.4870000000000002E-2</v>
      </c>
      <c r="F77" s="380">
        <v>0.29815999999999998</v>
      </c>
      <c r="G77" s="380">
        <v>8.8679999999999995E-2</v>
      </c>
      <c r="H77" s="380">
        <v>0.12834999999999999</v>
      </c>
      <c r="I77" s="380">
        <v>5.6460000000000003E-2</v>
      </c>
      <c r="J77" s="380">
        <v>5.7149999999999999E-2</v>
      </c>
      <c r="K77" s="380">
        <v>4.8619999999999997E-2</v>
      </c>
      <c r="L77" s="380">
        <v>0.17978</v>
      </c>
      <c r="M77" s="380">
        <v>7.4230000000000004E-2</v>
      </c>
      <c r="N77" s="380">
        <v>9.1910000000000006E-2</v>
      </c>
      <c r="O77" s="380">
        <v>4.6550000000000001E-2</v>
      </c>
      <c r="P77" s="380">
        <v>0.35737999999999998</v>
      </c>
      <c r="Q77" s="380">
        <v>0.27134999999999998</v>
      </c>
      <c r="R77" s="380">
        <v>5.4190000000000002E-2</v>
      </c>
      <c r="S77" s="380">
        <v>6.0159999999999998E-2</v>
      </c>
      <c r="T77" s="380">
        <v>0.11747</v>
      </c>
      <c r="U77" s="380">
        <v>0.12417</v>
      </c>
      <c r="V77" s="380">
        <v>1.9429999999999999E-2</v>
      </c>
      <c r="W77" s="380">
        <v>0.17150000000000001</v>
      </c>
      <c r="X77" s="380">
        <v>0.10553999999999999</v>
      </c>
      <c r="Y77" s="380">
        <v>0.54259999999999997</v>
      </c>
      <c r="Z77" s="380">
        <v>0.28566999999999998</v>
      </c>
      <c r="AA77" s="380">
        <v>5.21E-2</v>
      </c>
      <c r="AB77" s="380">
        <v>0.19777</v>
      </c>
      <c r="AC77" s="380">
        <v>0.26272000000000001</v>
      </c>
      <c r="AD77" s="380">
        <v>4.5370000000000001E-2</v>
      </c>
      <c r="AE77" s="380">
        <v>0.17523</v>
      </c>
      <c r="AF77" s="380">
        <v>0.16070999999999999</v>
      </c>
      <c r="AG77" s="380">
        <v>0.1885</v>
      </c>
      <c r="AH77" s="380">
        <v>6.9129999999999997E-2</v>
      </c>
      <c r="AI77" s="380">
        <v>0.36487000000000003</v>
      </c>
      <c r="AJ77" s="380">
        <v>4.9230000000000003E-2</v>
      </c>
      <c r="AK77" s="380">
        <v>4.9029999999999997E-2</v>
      </c>
      <c r="AL77" s="380">
        <v>0.49917</v>
      </c>
      <c r="AM77" s="380">
        <v>5.8749999999999997E-2</v>
      </c>
      <c r="AN77" s="380">
        <v>0.43059999999999998</v>
      </c>
      <c r="AO77" s="380">
        <v>5.4530000000000002E-2</v>
      </c>
      <c r="AP77" s="380">
        <v>8.9639999999999997E-2</v>
      </c>
      <c r="AQ77" s="380">
        <v>0.55996000000000001</v>
      </c>
      <c r="AR77" s="380">
        <v>7.3279999999999998E-2</v>
      </c>
      <c r="AS77" s="380">
        <v>6.5439999999999998E-2</v>
      </c>
      <c r="AT77" s="380">
        <v>4.7140000000000001E-2</v>
      </c>
      <c r="AU77" s="380">
        <v>7.8310000000000005E-2</v>
      </c>
      <c r="AV77" s="380">
        <v>0.16141</v>
      </c>
      <c r="AW77" s="380">
        <v>0.23885999999999999</v>
      </c>
      <c r="AX77" s="380">
        <v>0.31152999999999997</v>
      </c>
      <c r="AY77" s="380">
        <v>5.8790000000000002E-2</v>
      </c>
      <c r="AZ77" s="380">
        <v>0.14713999999999999</v>
      </c>
      <c r="BA77" s="380">
        <v>0.18679999999999999</v>
      </c>
      <c r="BB77" s="380">
        <v>6.7839999999999998E-2</v>
      </c>
      <c r="BC77" s="380">
        <v>0.11658</v>
      </c>
      <c r="BD77" s="380">
        <v>0.67891000000000001</v>
      </c>
      <c r="BE77" s="380">
        <v>0.62458000000000002</v>
      </c>
      <c r="BF77" s="380">
        <v>0.40032000000000001</v>
      </c>
      <c r="BG77" s="380">
        <v>0.24393999999999999</v>
      </c>
      <c r="BH77" s="380">
        <v>0.22517999999999999</v>
      </c>
      <c r="BI77" s="380">
        <v>0.69118999999999997</v>
      </c>
      <c r="BJ77" s="380">
        <v>0.72911999999999999</v>
      </c>
      <c r="BK77" s="380">
        <v>0.53496999999999995</v>
      </c>
      <c r="BL77" s="380">
        <v>0.36732999999999999</v>
      </c>
      <c r="BM77" s="380">
        <v>7.3929999999999996E-2</v>
      </c>
      <c r="BN77" s="380">
        <v>0.37309999999999999</v>
      </c>
      <c r="BO77" s="380">
        <v>0.13733000000000001</v>
      </c>
      <c r="BP77" s="380">
        <v>0.23107</v>
      </c>
      <c r="BQ77" s="380">
        <v>0.28281000000000001</v>
      </c>
      <c r="BR77" s="380">
        <v>0.44836999999999999</v>
      </c>
      <c r="BS77" s="380">
        <v>0.25398999999999999</v>
      </c>
      <c r="BT77" s="380">
        <v>0.70889999999999997</v>
      </c>
      <c r="BU77" s="380">
        <v>0.18140999999999999</v>
      </c>
      <c r="BV77" s="380">
        <v>0.54598000000000002</v>
      </c>
      <c r="BW77" s="380">
        <v>0.57916000000000001</v>
      </c>
      <c r="BX77" s="380">
        <v>5.6230000000000002E-2</v>
      </c>
      <c r="BY77" s="380">
        <v>0.17307</v>
      </c>
      <c r="BZ77" s="380">
        <v>0.48293000000000003</v>
      </c>
      <c r="CA77" s="380">
        <v>0.29480000000000001</v>
      </c>
      <c r="CB77" s="380">
        <v>0.44653999999999999</v>
      </c>
      <c r="CC77" s="380">
        <v>0.64297000000000004</v>
      </c>
      <c r="CD77" s="380">
        <v>0.57723000000000002</v>
      </c>
      <c r="CE77" s="380">
        <v>0.32584999999999997</v>
      </c>
      <c r="CF77" s="380">
        <v>0.78803999999999996</v>
      </c>
      <c r="CG77" s="380">
        <v>0.58477999999999997</v>
      </c>
      <c r="CH77" s="380">
        <v>6.1710000000000001E-2</v>
      </c>
      <c r="CI77" s="380">
        <v>0.17496</v>
      </c>
      <c r="CJ77" s="380">
        <v>0.55286999999999997</v>
      </c>
      <c r="CK77" s="380">
        <v>0.23383999999999999</v>
      </c>
      <c r="CL77" s="380">
        <v>0.44163999999999998</v>
      </c>
      <c r="CM77" s="380">
        <v>0.17458000000000001</v>
      </c>
      <c r="CN77" s="380">
        <v>0.21107000000000001</v>
      </c>
      <c r="CO77" s="380">
        <v>0.60060999999999998</v>
      </c>
      <c r="CP77" s="380">
        <v>0.30270000000000002</v>
      </c>
      <c r="CQ77" s="380">
        <v>0.41538999999999998</v>
      </c>
      <c r="CR77" s="380">
        <v>0.14527999999999999</v>
      </c>
      <c r="CS77" s="380">
        <v>0.46464</v>
      </c>
      <c r="CT77" s="380">
        <v>0.57245000000000001</v>
      </c>
      <c r="CU77" s="380">
        <v>0.22181999999999999</v>
      </c>
      <c r="CV77" s="380">
        <v>0.31698999999999999</v>
      </c>
      <c r="CW77" s="380">
        <v>0.18414</v>
      </c>
    </row>
    <row r="78" spans="1:101">
      <c r="A78" s="256">
        <v>456</v>
      </c>
      <c r="B78" s="259">
        <v>1</v>
      </c>
      <c r="C78" s="380">
        <v>0.61648934399999999</v>
      </c>
      <c r="D78" s="380">
        <v>0.22821817600000002</v>
      </c>
      <c r="E78" s="380">
        <v>5.5565136000000008E-2</v>
      </c>
      <c r="F78" s="380">
        <v>0.29473718399999999</v>
      </c>
      <c r="G78" s="380">
        <v>8.6840047999999989E-2</v>
      </c>
      <c r="H78" s="380">
        <v>0.127546352</v>
      </c>
      <c r="I78" s="380">
        <v>5.6246431999999999E-2</v>
      </c>
      <c r="J78" s="380">
        <v>5.7177583999999997E-2</v>
      </c>
      <c r="K78" s="380">
        <v>4.8786575999999991E-2</v>
      </c>
      <c r="L78" s="380">
        <v>0.17936124799999997</v>
      </c>
      <c r="M78" s="380">
        <v>7.3405488000000005E-2</v>
      </c>
      <c r="N78" s="380">
        <v>9.0966095999999996E-2</v>
      </c>
      <c r="O78" s="380">
        <v>4.6546608000000003E-2</v>
      </c>
      <c r="P78" s="380">
        <v>0.35760966399999994</v>
      </c>
      <c r="Q78" s="380">
        <v>0.27325158399999994</v>
      </c>
      <c r="R78" s="380">
        <v>5.4727376000000001E-2</v>
      </c>
      <c r="S78" s="380">
        <v>6.0611584000000003E-2</v>
      </c>
      <c r="T78" s="380">
        <v>0.118348064</v>
      </c>
      <c r="U78" s="380">
        <v>0.12423737600000001</v>
      </c>
      <c r="V78" s="380">
        <v>2.0135088000000002E-2</v>
      </c>
      <c r="W78" s="380">
        <v>0.17175772800000003</v>
      </c>
      <c r="X78" s="380">
        <v>0.10673537599999999</v>
      </c>
      <c r="Y78" s="380">
        <v>0.54433198400000005</v>
      </c>
      <c r="Z78" s="380">
        <v>0.28626601600000001</v>
      </c>
      <c r="AA78" s="380">
        <v>5.1805488000000004E-2</v>
      </c>
      <c r="AB78" s="380">
        <v>0.19994297599999999</v>
      </c>
      <c r="AC78" s="380">
        <v>0.263779392</v>
      </c>
      <c r="AD78" s="380">
        <v>4.5171567999999995E-2</v>
      </c>
      <c r="AE78" s="380">
        <v>0.18122366399999998</v>
      </c>
      <c r="AF78" s="380">
        <v>0.16683108799999996</v>
      </c>
      <c r="AG78" s="380">
        <v>0.193367392</v>
      </c>
      <c r="AH78" s="380">
        <v>7.0923455999999996E-2</v>
      </c>
      <c r="AI78" s="380">
        <v>0.37496524800000003</v>
      </c>
      <c r="AJ78" s="380">
        <v>4.9689648000000003E-2</v>
      </c>
      <c r="AK78" s="380">
        <v>4.9077775999999997E-2</v>
      </c>
      <c r="AL78" s="380">
        <v>0.50297867200000002</v>
      </c>
      <c r="AM78" s="380">
        <v>5.9042432000000006E-2</v>
      </c>
      <c r="AN78" s="380">
        <v>0.44076753600000002</v>
      </c>
      <c r="AO78" s="380">
        <v>5.4835088000000004E-2</v>
      </c>
      <c r="AP78" s="380">
        <v>9.0282527999999987E-2</v>
      </c>
      <c r="AQ78" s="380">
        <v>0.56558969599999998</v>
      </c>
      <c r="AR78" s="380">
        <v>7.3965647999999995E-2</v>
      </c>
      <c r="AS78" s="380">
        <v>6.7177568000000007E-2</v>
      </c>
      <c r="AT78" s="380">
        <v>4.7157120000000004E-2</v>
      </c>
      <c r="AU78" s="380">
        <v>7.9472991999999992E-2</v>
      </c>
      <c r="AV78" s="380">
        <v>0.16390252799999999</v>
      </c>
      <c r="AW78" s="380">
        <v>0.24387583999999998</v>
      </c>
      <c r="AX78" s="380">
        <v>0.31924665599999996</v>
      </c>
      <c r="AY78" s="380">
        <v>5.9952063999999992E-2</v>
      </c>
      <c r="AZ78" s="380">
        <v>0.14851984000000001</v>
      </c>
      <c r="BA78" s="380">
        <v>0.188380608</v>
      </c>
      <c r="BB78" s="380">
        <v>6.8443119999999996E-2</v>
      </c>
      <c r="BC78" s="380">
        <v>0.11843081600000001</v>
      </c>
      <c r="BD78" s="380">
        <v>0.68283507200000004</v>
      </c>
      <c r="BE78" s="380">
        <v>0.62929518399999995</v>
      </c>
      <c r="BF78" s="380">
        <v>0.40569865600000005</v>
      </c>
      <c r="BG78" s="380">
        <v>0.24835705600000002</v>
      </c>
      <c r="BH78" s="380">
        <v>0.22940150400000003</v>
      </c>
      <c r="BI78" s="380">
        <v>0.69215775999999984</v>
      </c>
      <c r="BJ78" s="380">
        <v>0.73087387199999998</v>
      </c>
      <c r="BK78" s="380">
        <v>0.53613480000000002</v>
      </c>
      <c r="BL78" s="380">
        <v>0.37122470399999996</v>
      </c>
      <c r="BM78" s="380">
        <v>7.4662655999999994E-2</v>
      </c>
      <c r="BN78" s="380">
        <v>0.37788097599999998</v>
      </c>
      <c r="BO78" s="380">
        <v>0.138625888</v>
      </c>
      <c r="BP78" s="380">
        <v>0.23507651200000002</v>
      </c>
      <c r="BQ78" s="380">
        <v>0.287362112</v>
      </c>
      <c r="BR78" s="380">
        <v>0.4500576</v>
      </c>
      <c r="BS78" s="380">
        <v>0.254914064</v>
      </c>
      <c r="BT78" s="380">
        <v>0.71125179199999988</v>
      </c>
      <c r="BU78" s="380">
        <v>0.18458601599999999</v>
      </c>
      <c r="BV78" s="380">
        <v>0.54666089600000001</v>
      </c>
      <c r="BW78" s="380">
        <v>0.57917852799999991</v>
      </c>
      <c r="BX78" s="380">
        <v>5.6633536000000005E-2</v>
      </c>
      <c r="BY78" s="380">
        <v>0.17592937600000003</v>
      </c>
      <c r="BZ78" s="380">
        <v>0.48242579200000002</v>
      </c>
      <c r="CA78" s="380">
        <v>0.29515260799999998</v>
      </c>
      <c r="CB78" s="380">
        <v>0.44487331200000002</v>
      </c>
      <c r="CC78" s="380">
        <v>0.64308900800000013</v>
      </c>
      <c r="CD78" s="380">
        <v>0.57692990399999999</v>
      </c>
      <c r="CE78" s="380">
        <v>0.32364337599999998</v>
      </c>
      <c r="CF78" s="380">
        <v>0.78780937599999989</v>
      </c>
      <c r="CG78" s="380">
        <v>0.58263663999999993</v>
      </c>
      <c r="CH78" s="380">
        <v>6.1696463999999993E-2</v>
      </c>
      <c r="CI78" s="380">
        <v>0.17503500800000002</v>
      </c>
      <c r="CJ78" s="380">
        <v>0.55009947199999998</v>
      </c>
      <c r="CK78" s="380">
        <v>0.23230579200000001</v>
      </c>
      <c r="CL78" s="380">
        <v>0.43908926399999998</v>
      </c>
      <c r="CM78" s="380">
        <v>0.17352028799999999</v>
      </c>
      <c r="CN78" s="380">
        <v>0.20854294399999998</v>
      </c>
      <c r="CO78" s="380">
        <v>0.60264059200000009</v>
      </c>
      <c r="CP78" s="380">
        <v>0.30273392000000005</v>
      </c>
      <c r="CQ78" s="380">
        <v>0.41641230399999996</v>
      </c>
      <c r="CR78" s="380">
        <v>0.14473246399999998</v>
      </c>
      <c r="CS78" s="380">
        <v>0.46445249599999999</v>
      </c>
      <c r="CT78" s="380">
        <v>0.57123753600000005</v>
      </c>
      <c r="CU78" s="380">
        <v>0.219620288</v>
      </c>
      <c r="CV78" s="380">
        <v>0.31317953600000004</v>
      </c>
      <c r="CW78" s="380">
        <v>0.18245676799999999</v>
      </c>
    </row>
    <row r="79" spans="1:101">
      <c r="A79" s="256">
        <v>457</v>
      </c>
      <c r="B79" s="259">
        <v>1</v>
      </c>
      <c r="C79" s="380">
        <v>0.61397054400000006</v>
      </c>
      <c r="D79" s="380">
        <v>0.22553499199999999</v>
      </c>
      <c r="E79" s="380">
        <v>5.6459056000000001E-2</v>
      </c>
      <c r="F79" s="380">
        <v>0.29114667200000005</v>
      </c>
      <c r="G79" s="380">
        <v>8.5027344000000005E-2</v>
      </c>
      <c r="H79" s="380">
        <v>0.12673372799999999</v>
      </c>
      <c r="I79" s="380">
        <v>5.6021040000000001E-2</v>
      </c>
      <c r="J79" s="380">
        <v>5.7205487999999999E-2</v>
      </c>
      <c r="K79" s="380">
        <v>4.8945823999999999E-2</v>
      </c>
      <c r="L79" s="380">
        <v>0.17897319999999997</v>
      </c>
      <c r="M79" s="380">
        <v>7.2565248000000013E-2</v>
      </c>
      <c r="N79" s="380">
        <v>8.9787904000000002E-2</v>
      </c>
      <c r="O79" s="380">
        <v>4.6532208000000005E-2</v>
      </c>
      <c r="P79" s="380">
        <v>0.35783748799999998</v>
      </c>
      <c r="Q79" s="380">
        <v>0.27508959999999999</v>
      </c>
      <c r="R79" s="380">
        <v>5.5274256000000001E-2</v>
      </c>
      <c r="S79" s="380">
        <v>6.1071519999999997E-2</v>
      </c>
      <c r="T79" s="380">
        <v>0.11921700799999999</v>
      </c>
      <c r="U79" s="380">
        <v>0.12430288</v>
      </c>
      <c r="V79" s="380">
        <v>2.1008192000000002E-2</v>
      </c>
      <c r="W79" s="380">
        <v>0.17205012800000002</v>
      </c>
      <c r="X79" s="380">
        <v>0.10795328</v>
      </c>
      <c r="Y79" s="380">
        <v>0.54608668799999993</v>
      </c>
      <c r="Z79" s="380">
        <v>0.286897872</v>
      </c>
      <c r="AA79" s="380">
        <v>5.1480448000000005E-2</v>
      </c>
      <c r="AB79" s="380">
        <v>0.20216161599999999</v>
      </c>
      <c r="AC79" s="380">
        <v>0.26469204800000001</v>
      </c>
      <c r="AD79" s="380">
        <v>4.5176528000000007E-2</v>
      </c>
      <c r="AE79" s="380">
        <v>0.18731819199999999</v>
      </c>
      <c r="AF79" s="380">
        <v>0.17276782400000001</v>
      </c>
      <c r="AG79" s="380">
        <v>0.19832561600000001</v>
      </c>
      <c r="AH79" s="380">
        <v>7.2796607999999999E-2</v>
      </c>
      <c r="AI79" s="380">
        <v>0.385235296</v>
      </c>
      <c r="AJ79" s="380">
        <v>5.016681600000001E-2</v>
      </c>
      <c r="AK79" s="380">
        <v>4.9129680000000009E-2</v>
      </c>
      <c r="AL79" s="380">
        <v>0.50648996800000001</v>
      </c>
      <c r="AM79" s="380">
        <v>5.9313631999999998E-2</v>
      </c>
      <c r="AN79" s="380">
        <v>0.45064553600000001</v>
      </c>
      <c r="AO79" s="380">
        <v>5.5134272000000012E-2</v>
      </c>
      <c r="AP79" s="380">
        <v>9.0901120000000016E-2</v>
      </c>
      <c r="AQ79" s="380">
        <v>0.57129812800000013</v>
      </c>
      <c r="AR79" s="380">
        <v>7.4700751999999995E-2</v>
      </c>
      <c r="AS79" s="380">
        <v>6.9023903999999997E-2</v>
      </c>
      <c r="AT79" s="380">
        <v>4.7171456E-2</v>
      </c>
      <c r="AU79" s="380">
        <v>8.067579200000001E-2</v>
      </c>
      <c r="AV79" s="380">
        <v>0.166521168</v>
      </c>
      <c r="AW79" s="380">
        <v>0.24905435200000003</v>
      </c>
      <c r="AX79" s="380">
        <v>0.32692233599999998</v>
      </c>
      <c r="AY79" s="380">
        <v>6.120563200000001E-2</v>
      </c>
      <c r="AZ79" s="380">
        <v>0.14991643199999999</v>
      </c>
      <c r="BA79" s="380">
        <v>0.18997361599999998</v>
      </c>
      <c r="BB79" s="380">
        <v>6.9027008000000001E-2</v>
      </c>
      <c r="BC79" s="380">
        <v>0.12036990400000001</v>
      </c>
      <c r="BD79" s="380">
        <v>0.68671806399999991</v>
      </c>
      <c r="BE79" s="380">
        <v>0.63400817600000003</v>
      </c>
      <c r="BF79" s="380">
        <v>0.41123571200000003</v>
      </c>
      <c r="BG79" s="380">
        <v>0.25290560000000006</v>
      </c>
      <c r="BH79" s="380">
        <v>0.23379523199999999</v>
      </c>
      <c r="BI79" s="380">
        <v>0.69317043199999995</v>
      </c>
      <c r="BJ79" s="380">
        <v>0.73258873600000007</v>
      </c>
      <c r="BK79" s="380">
        <v>0.53722204799999995</v>
      </c>
      <c r="BL79" s="380">
        <v>0.37507192</v>
      </c>
      <c r="BM79" s="380">
        <v>7.5432287999999986E-2</v>
      </c>
      <c r="BN79" s="380">
        <v>0.38280460800000005</v>
      </c>
      <c r="BO79" s="380">
        <v>0.14000779199999999</v>
      </c>
      <c r="BP79" s="380">
        <v>0.23920656000000001</v>
      </c>
      <c r="BQ79" s="380">
        <v>0.29203348800000006</v>
      </c>
      <c r="BR79" s="380">
        <v>0.45162361600000001</v>
      </c>
      <c r="BS79" s="380">
        <v>0.25574041600000003</v>
      </c>
      <c r="BT79" s="380">
        <v>0.71344633600000007</v>
      </c>
      <c r="BU79" s="380">
        <v>0.18771617600000004</v>
      </c>
      <c r="BV79" s="380">
        <v>0.54730564800000003</v>
      </c>
      <c r="BW79" s="380">
        <v>0.57891625599999996</v>
      </c>
      <c r="BX79" s="380">
        <v>5.7012911999999999E-2</v>
      </c>
      <c r="BY79" s="380">
        <v>0.17875596800000002</v>
      </c>
      <c r="BZ79" s="380">
        <v>0.48165766400000004</v>
      </c>
      <c r="CA79" s="380">
        <v>0.29533321600000001</v>
      </c>
      <c r="CB79" s="380">
        <v>0.44279212800000006</v>
      </c>
      <c r="CC79" s="380">
        <v>0.64330779199999999</v>
      </c>
      <c r="CD79" s="380">
        <v>0.57649852800000001</v>
      </c>
      <c r="CE79" s="380">
        <v>0.32115539199999998</v>
      </c>
      <c r="CF79" s="380">
        <v>0.78750972799999996</v>
      </c>
      <c r="CG79" s="380">
        <v>0.58042835200000009</v>
      </c>
      <c r="CH79" s="380">
        <v>6.166542400000001E-2</v>
      </c>
      <c r="CI79" s="380">
        <v>0.17485363200000004</v>
      </c>
      <c r="CJ79" s="380">
        <v>0.547244336</v>
      </c>
      <c r="CK79" s="380">
        <v>0.23059889600000003</v>
      </c>
      <c r="CL79" s="380">
        <v>0.4365544320000001</v>
      </c>
      <c r="CM79" s="380">
        <v>0.17240220800000003</v>
      </c>
      <c r="CN79" s="380">
        <v>0.206034512</v>
      </c>
      <c r="CO79" s="380">
        <v>0.60445815999999997</v>
      </c>
      <c r="CP79" s="380">
        <v>0.30261195200000002</v>
      </c>
      <c r="CQ79" s="380">
        <v>0.41728881600000001</v>
      </c>
      <c r="CR79" s="380">
        <v>0.14411627199999999</v>
      </c>
      <c r="CS79" s="380">
        <v>0.46417315199999998</v>
      </c>
      <c r="CT79" s="380">
        <v>0.5699552160000001</v>
      </c>
      <c r="CU79" s="380">
        <v>0.21730980799999999</v>
      </c>
      <c r="CV79" s="380">
        <v>0.309287072</v>
      </c>
      <c r="CW79" s="380">
        <v>0.18077852799999999</v>
      </c>
    </row>
    <row r="80" spans="1:101">
      <c r="A80" s="256">
        <v>458</v>
      </c>
      <c r="B80" s="259">
        <v>1</v>
      </c>
      <c r="C80" s="380">
        <v>0.61141542399999982</v>
      </c>
      <c r="D80" s="380">
        <v>0.22283500800000003</v>
      </c>
      <c r="E80" s="380">
        <v>5.7442976000000007E-2</v>
      </c>
      <c r="F80" s="380">
        <v>0.28742744000000003</v>
      </c>
      <c r="G80" s="380">
        <v>8.3244639999999995E-2</v>
      </c>
      <c r="H80" s="380">
        <v>0.125915744</v>
      </c>
      <c r="I80" s="380">
        <v>5.578628800000001E-2</v>
      </c>
      <c r="J80" s="380">
        <v>5.7229872000000008E-2</v>
      </c>
      <c r="K80" s="380">
        <v>4.9095872000000013E-2</v>
      </c>
      <c r="L80" s="380">
        <v>0.17862019199999998</v>
      </c>
      <c r="M80" s="380">
        <v>7.1712128E-2</v>
      </c>
      <c r="N80" s="380">
        <v>8.8475551999999999E-2</v>
      </c>
      <c r="O80" s="380">
        <v>4.6500128000000009E-2</v>
      </c>
      <c r="P80" s="380">
        <v>0.35806259199999996</v>
      </c>
      <c r="Q80" s="380">
        <v>0.27686841600000006</v>
      </c>
      <c r="R80" s="380">
        <v>5.5829535999999999E-2</v>
      </c>
      <c r="S80" s="380">
        <v>6.1538735999999997E-2</v>
      </c>
      <c r="T80" s="380">
        <v>0.12007971200000002</v>
      </c>
      <c r="U80" s="380">
        <v>0.124367584</v>
      </c>
      <c r="V80" s="380">
        <v>2.2058335999999998E-2</v>
      </c>
      <c r="W80" s="380">
        <v>0.17237956800000001</v>
      </c>
      <c r="X80" s="380">
        <v>0.10919630400000001</v>
      </c>
      <c r="Y80" s="380">
        <v>0.54786627200000004</v>
      </c>
      <c r="Z80" s="380">
        <v>0.28756484799999998</v>
      </c>
      <c r="AA80" s="380">
        <v>5.1162688000000012E-2</v>
      </c>
      <c r="AB80" s="380">
        <v>0.20441761600000002</v>
      </c>
      <c r="AC80" s="380">
        <v>0.26559166400000001</v>
      </c>
      <c r="AD80" s="380">
        <v>4.5316288000000003E-2</v>
      </c>
      <c r="AE80" s="380">
        <v>0.19350399999999998</v>
      </c>
      <c r="AF80" s="380">
        <v>0.17851384000000003</v>
      </c>
      <c r="AG80" s="380">
        <v>0.2033652</v>
      </c>
      <c r="AH80" s="380">
        <v>7.475016000000001E-2</v>
      </c>
      <c r="AI80" s="380">
        <v>0.39560606400000004</v>
      </c>
      <c r="AJ80" s="380">
        <v>5.0655744000000003E-2</v>
      </c>
      <c r="AK80" s="380">
        <v>4.9183904000000001E-2</v>
      </c>
      <c r="AL80" s="380">
        <v>0.50969990400000009</v>
      </c>
      <c r="AM80" s="380">
        <v>5.9563472000000006E-2</v>
      </c>
      <c r="AN80" s="380">
        <v>0.46022161600000006</v>
      </c>
      <c r="AO80" s="380">
        <v>5.5423216000000004E-2</v>
      </c>
      <c r="AP80" s="380">
        <v>9.147875200000001E-2</v>
      </c>
      <c r="AQ80" s="380">
        <v>0.57707592000000008</v>
      </c>
      <c r="AR80" s="380">
        <v>7.5489856000000008E-2</v>
      </c>
      <c r="AS80" s="380">
        <v>7.0969039999999997E-2</v>
      </c>
      <c r="AT80" s="380">
        <v>4.7183232000000006E-2</v>
      </c>
      <c r="AU80" s="380">
        <v>8.1932912000000011E-2</v>
      </c>
      <c r="AV80" s="380">
        <v>0.16927228799999999</v>
      </c>
      <c r="AW80" s="380">
        <v>0.25439870400000003</v>
      </c>
      <c r="AX80" s="380">
        <v>0.334528096</v>
      </c>
      <c r="AY80" s="380">
        <v>6.2557920000000003E-2</v>
      </c>
      <c r="AZ80" s="380">
        <v>0.15132190400000001</v>
      </c>
      <c r="BA80" s="380">
        <v>0.19156838399999998</v>
      </c>
      <c r="BB80" s="380">
        <v>6.9574656000000012E-2</v>
      </c>
      <c r="BC80" s="380">
        <v>0.12239595200000002</v>
      </c>
      <c r="BD80" s="380">
        <v>0.69054793599999997</v>
      </c>
      <c r="BE80" s="380">
        <v>0.6387098080000001</v>
      </c>
      <c r="BF80" s="380">
        <v>0.41689108800000002</v>
      </c>
      <c r="BG80" s="380">
        <v>0.25759118399999997</v>
      </c>
      <c r="BH80" s="380">
        <v>0.23836391999999998</v>
      </c>
      <c r="BI80" s="380">
        <v>0.69423030399999985</v>
      </c>
      <c r="BJ80" s="380">
        <v>0.73426567999999992</v>
      </c>
      <c r="BK80" s="380">
        <v>0.5382181760000001</v>
      </c>
      <c r="BL80" s="380">
        <v>0.37886001600000002</v>
      </c>
      <c r="BM80" s="380">
        <v>7.6243199999999997E-2</v>
      </c>
      <c r="BN80" s="380">
        <v>0.38786960000000004</v>
      </c>
      <c r="BO80" s="380">
        <v>0.141476096</v>
      </c>
      <c r="BP80" s="380">
        <v>0.24346556800000002</v>
      </c>
      <c r="BQ80" s="380">
        <v>0.29682718400000008</v>
      </c>
      <c r="BR80" s="380">
        <v>0.453046432</v>
      </c>
      <c r="BS80" s="380">
        <v>0.25644828800000002</v>
      </c>
      <c r="BT80" s="380">
        <v>0.71547176000000023</v>
      </c>
      <c r="BU80" s="380">
        <v>0.19078777600000002</v>
      </c>
      <c r="BV80" s="380">
        <v>0.5479148800000001</v>
      </c>
      <c r="BW80" s="380">
        <v>0.57839638400000004</v>
      </c>
      <c r="BX80" s="380">
        <v>5.7365567999999999E-2</v>
      </c>
      <c r="BY80" s="380">
        <v>0.18153624000000002</v>
      </c>
      <c r="BZ80" s="380">
        <v>0.48063785599999997</v>
      </c>
      <c r="CA80" s="380">
        <v>0.29536974399999999</v>
      </c>
      <c r="CB80" s="380">
        <v>0.44032790400000005</v>
      </c>
      <c r="CC80" s="380">
        <v>0.643615936</v>
      </c>
      <c r="CD80" s="380">
        <v>0.57593507200000005</v>
      </c>
      <c r="CE80" s="380">
        <v>0.31850788800000002</v>
      </c>
      <c r="CF80" s="380">
        <v>0.78714119999999999</v>
      </c>
      <c r="CG80" s="380">
        <v>0.57817214399999994</v>
      </c>
      <c r="CH80" s="380">
        <v>6.1613503999999999E-2</v>
      </c>
      <c r="CI80" s="380">
        <v>0.17451777600000004</v>
      </c>
      <c r="CJ80" s="380">
        <v>0.54430807999999997</v>
      </c>
      <c r="CK80" s="380">
        <v>0.22874256000000001</v>
      </c>
      <c r="CL80" s="380">
        <v>0.43403416</v>
      </c>
      <c r="CM80" s="380">
        <v>0.171213488</v>
      </c>
      <c r="CN80" s="380">
        <v>0.20355208</v>
      </c>
      <c r="CO80" s="380">
        <v>0.60605156800000015</v>
      </c>
      <c r="CP80" s="380">
        <v>0.302355184</v>
      </c>
      <c r="CQ80" s="380">
        <v>0.41799396799999999</v>
      </c>
      <c r="CR80" s="380">
        <v>0.14342640000000004</v>
      </c>
      <c r="CS80" s="380">
        <v>0.46381180799999999</v>
      </c>
      <c r="CT80" s="380">
        <v>0.56860553599999997</v>
      </c>
      <c r="CU80" s="380">
        <v>0.21489692799999999</v>
      </c>
      <c r="CV80" s="380">
        <v>0.30532836800000002</v>
      </c>
      <c r="CW80" s="380">
        <v>0.17910772800000002</v>
      </c>
    </row>
    <row r="81" spans="1:129">
      <c r="A81" s="256">
        <v>459</v>
      </c>
      <c r="B81" s="259">
        <v>1</v>
      </c>
      <c r="C81" s="380">
        <v>0.60885246399999993</v>
      </c>
      <c r="D81" s="380">
        <v>0.22014982399999999</v>
      </c>
      <c r="E81" s="380">
        <v>5.8351456000000003E-2</v>
      </c>
      <c r="F81" s="380">
        <v>0.28363828799999996</v>
      </c>
      <c r="G81" s="380">
        <v>8.1494655999999999E-2</v>
      </c>
      <c r="H81" s="380">
        <v>0.12509687999999999</v>
      </c>
      <c r="I81" s="380">
        <v>5.5545136000000009E-2</v>
      </c>
      <c r="J81" s="380">
        <v>5.7245775999999998E-2</v>
      </c>
      <c r="K81" s="380">
        <v>4.9234399999999998E-2</v>
      </c>
      <c r="L81" s="380">
        <v>0.178308304</v>
      </c>
      <c r="M81" s="380">
        <v>7.0849567999999988E-2</v>
      </c>
      <c r="N81" s="380">
        <v>8.7189439999999993E-2</v>
      </c>
      <c r="O81" s="380">
        <v>4.6441007999999999E-2</v>
      </c>
      <c r="P81" s="380">
        <v>0.35828361599999997</v>
      </c>
      <c r="Q81" s="380">
        <v>0.27859371200000005</v>
      </c>
      <c r="R81" s="380">
        <v>5.6391775999999991E-2</v>
      </c>
      <c r="S81" s="380">
        <v>6.2011952000000002E-2</v>
      </c>
      <c r="T81" s="380">
        <v>0.12093985600000001</v>
      </c>
      <c r="U81" s="380">
        <v>0.12443300799999998</v>
      </c>
      <c r="V81" s="380">
        <v>2.3291279999999998E-2</v>
      </c>
      <c r="W81" s="380">
        <v>0.17274884800000004</v>
      </c>
      <c r="X81" s="380">
        <v>0.11046772799999999</v>
      </c>
      <c r="Y81" s="380">
        <v>0.54967377599999989</v>
      </c>
      <c r="Z81" s="380">
        <v>0.28826550400000001</v>
      </c>
      <c r="AA81" s="380">
        <v>5.0907328000000009E-2</v>
      </c>
      <c r="AB81" s="380">
        <v>0.20669881599999998</v>
      </c>
      <c r="AC81" s="380">
        <v>0.26667168000000002</v>
      </c>
      <c r="AD81" s="380">
        <v>4.5469328000000003E-2</v>
      </c>
      <c r="AE81" s="380">
        <v>0.199771488</v>
      </c>
      <c r="AF81" s="380">
        <v>0.18407489600000002</v>
      </c>
      <c r="AG81" s="380">
        <v>0.20847190399999999</v>
      </c>
      <c r="AH81" s="380">
        <v>7.6784352E-2</v>
      </c>
      <c r="AI81" s="380">
        <v>0.40598691199999998</v>
      </c>
      <c r="AJ81" s="380">
        <v>5.1148112000000003E-2</v>
      </c>
      <c r="AK81" s="380">
        <v>4.9237728000000001E-2</v>
      </c>
      <c r="AL81" s="380">
        <v>0.51260015999999997</v>
      </c>
      <c r="AM81" s="380">
        <v>5.9792191999999987E-2</v>
      </c>
      <c r="AN81" s="380">
        <v>0.46948857599999999</v>
      </c>
      <c r="AO81" s="380">
        <v>5.5696240000000001E-2</v>
      </c>
      <c r="AP81" s="380">
        <v>9.1992703999999995E-2</v>
      </c>
      <c r="AQ81" s="380">
        <v>0.58291339200000003</v>
      </c>
      <c r="AR81" s="380">
        <v>7.6338400000000001E-2</v>
      </c>
      <c r="AS81" s="380">
        <v>7.2995695999999999E-2</v>
      </c>
      <c r="AT81" s="380">
        <v>4.7192607999999997E-2</v>
      </c>
      <c r="AU81" s="380">
        <v>8.3269231999999985E-2</v>
      </c>
      <c r="AV81" s="380">
        <v>0.17216340799999999</v>
      </c>
      <c r="AW81" s="380">
        <v>0.25991329600000002</v>
      </c>
      <c r="AX81" s="380">
        <v>0.34202913599999996</v>
      </c>
      <c r="AY81" s="380">
        <v>6.4017247999999999E-2</v>
      </c>
      <c r="AZ81" s="380">
        <v>0.15272497600000004</v>
      </c>
      <c r="BA81" s="380">
        <v>0.19314979200000001</v>
      </c>
      <c r="BB81" s="380">
        <v>7.0063264E-2</v>
      </c>
      <c r="BC81" s="380">
        <v>0.12450632</v>
      </c>
      <c r="BD81" s="380">
        <v>0.69431172799999996</v>
      </c>
      <c r="BE81" s="380">
        <v>0.64339031999999996</v>
      </c>
      <c r="BF81" s="380">
        <v>0.42260974400000001</v>
      </c>
      <c r="BG81" s="380">
        <v>0.26242164800000001</v>
      </c>
      <c r="BH81" s="380">
        <v>0.24311260800000004</v>
      </c>
      <c r="BI81" s="380">
        <v>0.69533905600000001</v>
      </c>
      <c r="BJ81" s="380">
        <v>0.73590582400000004</v>
      </c>
      <c r="BK81" s="380">
        <v>0.53910414399999995</v>
      </c>
      <c r="BL81" s="380">
        <v>0.38257651200000004</v>
      </c>
      <c r="BM81" s="380">
        <v>7.710147199999999E-2</v>
      </c>
      <c r="BN81" s="380">
        <v>0.393076272</v>
      </c>
      <c r="BO81" s="380">
        <v>0.14303024</v>
      </c>
      <c r="BP81" s="380">
        <v>0.24786305600000005</v>
      </c>
      <c r="BQ81" s="380">
        <v>0.30174992</v>
      </c>
      <c r="BR81" s="380">
        <v>0.45429748799999997</v>
      </c>
      <c r="BS81" s="380">
        <v>0.25701015999999999</v>
      </c>
      <c r="BT81" s="380">
        <v>0.71731278400000009</v>
      </c>
      <c r="BU81" s="380">
        <v>0.19378689600000001</v>
      </c>
      <c r="BV81" s="380">
        <v>0.54848947200000009</v>
      </c>
      <c r="BW81" s="380">
        <v>0.57764411199999988</v>
      </c>
      <c r="BX81" s="380">
        <v>5.7688544000000008E-2</v>
      </c>
      <c r="BY81" s="380">
        <v>0.18425587200000001</v>
      </c>
      <c r="BZ81" s="380">
        <v>0.47938052799999997</v>
      </c>
      <c r="CA81" s="380">
        <v>0.29530595199999998</v>
      </c>
      <c r="CB81" s="380">
        <v>0.43751688</v>
      </c>
      <c r="CC81" s="380">
        <v>0.64400176000000009</v>
      </c>
      <c r="CD81" s="380">
        <v>0.57523929600000001</v>
      </c>
      <c r="CE81" s="380">
        <v>0.31589150399999993</v>
      </c>
      <c r="CF81" s="380">
        <v>0.78670459199999998</v>
      </c>
      <c r="CG81" s="380">
        <v>0.57589153599999998</v>
      </c>
      <c r="CH81" s="380">
        <v>6.1535904000000002E-2</v>
      </c>
      <c r="CI81" s="380">
        <v>0.17418344000000002</v>
      </c>
      <c r="CJ81" s="380">
        <v>0.54129542399999986</v>
      </c>
      <c r="CK81" s="380">
        <v>0.22676534400000001</v>
      </c>
      <c r="CL81" s="380">
        <v>0.43152668799999999</v>
      </c>
      <c r="CM81" s="380">
        <v>0.16993668799999997</v>
      </c>
      <c r="CN81" s="380">
        <v>0.20110540800000001</v>
      </c>
      <c r="CO81" s="380">
        <v>0.607401776</v>
      </c>
      <c r="CP81" s="380">
        <v>0.30199089600000001</v>
      </c>
      <c r="CQ81" s="380">
        <v>0.41849399999999998</v>
      </c>
      <c r="CR81" s="380">
        <v>0.14265556800000001</v>
      </c>
      <c r="CS81" s="380">
        <v>0.463378864</v>
      </c>
      <c r="CT81" s="380">
        <v>0.5671901760000001</v>
      </c>
      <c r="CU81" s="380">
        <v>0.21239052799999997</v>
      </c>
      <c r="CV81" s="380">
        <v>0.30132110400000001</v>
      </c>
      <c r="CW81" s="380">
        <v>0.177447568</v>
      </c>
    </row>
    <row r="82" spans="1:129">
      <c r="A82" s="256">
        <v>460</v>
      </c>
      <c r="B82" s="259">
        <v>1</v>
      </c>
      <c r="C82" s="380">
        <v>0.60629999999999995</v>
      </c>
      <c r="D82" s="380">
        <v>0.2175</v>
      </c>
      <c r="E82" s="380">
        <v>5.9080000000000001E-2</v>
      </c>
      <c r="F82" s="380">
        <v>0.27982000000000001</v>
      </c>
      <c r="G82" s="380">
        <v>7.9780000000000004E-2</v>
      </c>
      <c r="H82" s="380">
        <v>0.12428</v>
      </c>
      <c r="I82" s="380">
        <v>5.5300000000000002E-2</v>
      </c>
      <c r="J82" s="380">
        <v>5.7250000000000002E-2</v>
      </c>
      <c r="K82" s="380">
        <v>4.9360000000000001E-2</v>
      </c>
      <c r="L82" s="380">
        <v>0.17804</v>
      </c>
      <c r="M82" s="380">
        <v>6.9980000000000001E-2</v>
      </c>
      <c r="N82" s="380">
        <v>8.6029999999999995E-2</v>
      </c>
      <c r="O82" s="380">
        <v>4.6350000000000002E-2</v>
      </c>
      <c r="P82" s="380">
        <v>0.35849999999999999</v>
      </c>
      <c r="Q82" s="380">
        <v>0.28027000000000002</v>
      </c>
      <c r="R82" s="380">
        <v>5.6959999999999997E-2</v>
      </c>
      <c r="S82" s="380">
        <v>6.2489999999999997E-2</v>
      </c>
      <c r="T82" s="380">
        <v>0.12180000000000001</v>
      </c>
      <c r="U82" s="380">
        <v>0.1245</v>
      </c>
      <c r="V82" s="380">
        <v>2.4719999999999999E-2</v>
      </c>
      <c r="W82" s="380">
        <v>0.17316000000000001</v>
      </c>
      <c r="X82" s="380">
        <v>0.11176999999999999</v>
      </c>
      <c r="Y82" s="380">
        <v>0.55150999999999994</v>
      </c>
      <c r="Z82" s="380">
        <v>0.28899999999999998</v>
      </c>
      <c r="AA82" s="380">
        <v>5.0750000000000003E-2</v>
      </c>
      <c r="AB82" s="380">
        <v>0.20899999999999999</v>
      </c>
      <c r="AC82" s="380">
        <v>0.26805000000000001</v>
      </c>
      <c r="AD82" s="380">
        <v>4.5560000000000003E-2</v>
      </c>
      <c r="AE82" s="380">
        <v>0.20610999999999999</v>
      </c>
      <c r="AF82" s="380">
        <v>0.18945000000000001</v>
      </c>
      <c r="AG82" s="380">
        <v>0.21364</v>
      </c>
      <c r="AH82" s="380">
        <v>7.8899999999999998E-2</v>
      </c>
      <c r="AI82" s="380">
        <v>0.41631000000000001</v>
      </c>
      <c r="AJ82" s="380">
        <v>5.1639999999999998E-2</v>
      </c>
      <c r="AK82" s="380">
        <v>4.929E-2</v>
      </c>
      <c r="AL82" s="380">
        <v>0.51519000000000004</v>
      </c>
      <c r="AM82" s="380">
        <v>0.06</v>
      </c>
      <c r="AN82" s="380">
        <v>0.47843999999999998</v>
      </c>
      <c r="AO82" s="380">
        <v>5.595E-2</v>
      </c>
      <c r="AP82" s="380">
        <v>9.2429999999999998E-2</v>
      </c>
      <c r="AQ82" s="380">
        <v>0.58879999999999999</v>
      </c>
      <c r="AR82" s="380">
        <v>7.7249999999999999E-2</v>
      </c>
      <c r="AS82" s="380">
        <v>7.51E-2</v>
      </c>
      <c r="AT82" s="380">
        <v>4.7199999999999999E-2</v>
      </c>
      <c r="AU82" s="380">
        <v>8.4699999999999998E-2</v>
      </c>
      <c r="AV82" s="380">
        <v>0.17519999999999999</v>
      </c>
      <c r="AW82" s="380">
        <v>0.2656</v>
      </c>
      <c r="AX82" s="380">
        <v>0.34939999999999999</v>
      </c>
      <c r="AY82" s="380">
        <v>6.5589999999999996E-2</v>
      </c>
      <c r="AZ82" s="380">
        <v>0.15412000000000001</v>
      </c>
      <c r="BA82" s="380">
        <v>0.19470999999999999</v>
      </c>
      <c r="BB82" s="380">
        <v>7.0480000000000001E-2</v>
      </c>
      <c r="BC82" s="380">
        <v>0.12670000000000001</v>
      </c>
      <c r="BD82" s="380">
        <v>0.69799999999999995</v>
      </c>
      <c r="BE82" s="380">
        <v>0.64803999999999995</v>
      </c>
      <c r="BF82" s="380">
        <v>0.42836000000000002</v>
      </c>
      <c r="BG82" s="380">
        <v>0.26740000000000003</v>
      </c>
      <c r="BH82" s="380">
        <v>0.24804000000000001</v>
      </c>
      <c r="BI82" s="380">
        <v>0.69650000000000001</v>
      </c>
      <c r="BJ82" s="380">
        <v>0.73751</v>
      </c>
      <c r="BK82" s="380">
        <v>0.53986999999999996</v>
      </c>
      <c r="BL82" s="380">
        <v>0.38621</v>
      </c>
      <c r="BM82" s="380">
        <v>7.8009999999999996E-2</v>
      </c>
      <c r="BN82" s="380">
        <v>0.39842</v>
      </c>
      <c r="BO82" s="380">
        <v>0.14466999999999999</v>
      </c>
      <c r="BP82" s="380">
        <v>0.25240000000000001</v>
      </c>
      <c r="BQ82" s="380">
        <v>0.30680000000000002</v>
      </c>
      <c r="BR82" s="380">
        <v>0.45535999999999999</v>
      </c>
      <c r="BS82" s="380">
        <v>0.25741000000000003</v>
      </c>
      <c r="BT82" s="380">
        <v>0.71896000000000004</v>
      </c>
      <c r="BU82" s="380">
        <v>0.19670000000000001</v>
      </c>
      <c r="BV82" s="380">
        <v>0.54903000000000002</v>
      </c>
      <c r="BW82" s="380">
        <v>0.57667999999999997</v>
      </c>
      <c r="BX82" s="380">
        <v>5.7979999999999997E-2</v>
      </c>
      <c r="BY82" s="380">
        <v>0.18690000000000001</v>
      </c>
      <c r="BZ82" s="380">
        <v>0.47789999999999999</v>
      </c>
      <c r="CA82" s="380">
        <v>0.29516999999999999</v>
      </c>
      <c r="CB82" s="380">
        <v>0.43439</v>
      </c>
      <c r="CC82" s="380">
        <v>0.64444999999999997</v>
      </c>
      <c r="CD82" s="380">
        <v>0.57440999999999998</v>
      </c>
      <c r="CE82" s="380">
        <v>0.31342999999999999</v>
      </c>
      <c r="CF82" s="380">
        <v>0.78620000000000001</v>
      </c>
      <c r="CG82" s="380">
        <v>0.5736</v>
      </c>
      <c r="CH82" s="380">
        <v>6.1429999999999998E-2</v>
      </c>
      <c r="CI82" s="380">
        <v>0.17394999999999999</v>
      </c>
      <c r="CJ82" s="380">
        <v>0.53820999999999997</v>
      </c>
      <c r="CK82" s="380">
        <v>0.22469</v>
      </c>
      <c r="CL82" s="380">
        <v>0.42903000000000002</v>
      </c>
      <c r="CM82" s="380">
        <v>0.16855999999999999</v>
      </c>
      <c r="CN82" s="380">
        <v>0.19869999999999999</v>
      </c>
      <c r="CO82" s="380">
        <v>0.60850000000000004</v>
      </c>
      <c r="CP82" s="380">
        <v>0.30153999999999997</v>
      </c>
      <c r="CQ82" s="380">
        <v>0.41876999999999998</v>
      </c>
      <c r="CR82" s="380">
        <v>0.14180000000000001</v>
      </c>
      <c r="CS82" s="380">
        <v>0.46288000000000001</v>
      </c>
      <c r="CT82" s="380">
        <v>0.56571000000000005</v>
      </c>
      <c r="CU82" s="380">
        <v>0.20979999999999999</v>
      </c>
      <c r="CV82" s="380">
        <v>0.29727999999999999</v>
      </c>
      <c r="CW82" s="380">
        <v>0.17580000000000001</v>
      </c>
    </row>
    <row r="83" spans="1:129">
      <c r="A83" s="256">
        <v>461</v>
      </c>
      <c r="B83" s="259">
        <v>1</v>
      </c>
      <c r="C83" s="380">
        <v>0.60375971199999978</v>
      </c>
      <c r="D83" s="380">
        <v>0.214888096</v>
      </c>
      <c r="E83" s="380">
        <v>5.9634880000000001E-2</v>
      </c>
      <c r="F83" s="380">
        <v>0.27597606400000002</v>
      </c>
      <c r="G83" s="380">
        <v>7.8103072000000009E-2</v>
      </c>
      <c r="H83" s="380">
        <v>0.12346558400000002</v>
      </c>
      <c r="I83" s="380">
        <v>5.5052159999999996E-2</v>
      </c>
      <c r="J83" s="380">
        <v>5.7242287999999995E-2</v>
      </c>
      <c r="K83" s="380">
        <v>4.9472880000000004E-2</v>
      </c>
      <c r="L83" s="380">
        <v>0.177812208</v>
      </c>
      <c r="M83" s="380">
        <v>6.9104304000000005E-2</v>
      </c>
      <c r="N83" s="380">
        <v>8.4981279999999992E-2</v>
      </c>
      <c r="O83" s="380">
        <v>4.6229920000000008E-2</v>
      </c>
      <c r="P83" s="380">
        <v>0.35871235200000001</v>
      </c>
      <c r="Q83" s="380">
        <v>0.28189921600000001</v>
      </c>
      <c r="R83" s="380">
        <v>5.7534047999999997E-2</v>
      </c>
      <c r="S83" s="380">
        <v>6.2971967999999989E-2</v>
      </c>
      <c r="T83" s="380">
        <v>0.12266076800000002</v>
      </c>
      <c r="U83" s="380">
        <v>0.12456827200000002</v>
      </c>
      <c r="V83" s="380">
        <v>2.6366560000000001E-2</v>
      </c>
      <c r="W83" s="380">
        <v>0.17361360000000001</v>
      </c>
      <c r="X83" s="380">
        <v>0.11310387199999999</v>
      </c>
      <c r="Y83" s="380">
        <v>0.55337263999999986</v>
      </c>
      <c r="Z83" s="380">
        <v>0.28977084800000003</v>
      </c>
      <c r="AA83" s="380">
        <v>5.0686240000000007E-2</v>
      </c>
      <c r="AB83" s="380">
        <v>0.21132628799999997</v>
      </c>
      <c r="AC83" s="380">
        <v>0.26971321599999998</v>
      </c>
      <c r="AD83" s="380">
        <v>4.5608736000000004E-2</v>
      </c>
      <c r="AE83" s="380">
        <v>0.21250823999999999</v>
      </c>
      <c r="AF83" s="380">
        <v>0.19461699200000002</v>
      </c>
      <c r="AG83" s="380">
        <v>0.21887603199999997</v>
      </c>
      <c r="AH83" s="380">
        <v>8.1098879999999998E-2</v>
      </c>
      <c r="AI83" s="380">
        <v>0.42654782400000002</v>
      </c>
      <c r="AJ83" s="380">
        <v>5.2134543999999998E-2</v>
      </c>
      <c r="AK83" s="380">
        <v>4.9342192000000007E-2</v>
      </c>
      <c r="AL83" s="380">
        <v>0.51748039999999995</v>
      </c>
      <c r="AM83" s="380">
        <v>6.0187055999999989E-2</v>
      </c>
      <c r="AN83" s="380">
        <v>0.48706732799999991</v>
      </c>
      <c r="AO83" s="380">
        <v>5.618529600000001E-2</v>
      </c>
      <c r="AP83" s="380">
        <v>9.279457599999999E-2</v>
      </c>
      <c r="AQ83" s="380">
        <v>0.59472457599999995</v>
      </c>
      <c r="AR83" s="380">
        <v>7.8225552000000004E-2</v>
      </c>
      <c r="AS83" s="380">
        <v>7.7297920000000006E-2</v>
      </c>
      <c r="AT83" s="380">
        <v>4.7206095999999989E-2</v>
      </c>
      <c r="AU83" s="380">
        <v>8.6221871999999991E-2</v>
      </c>
      <c r="AV83" s="380">
        <v>0.17838383999999999</v>
      </c>
      <c r="AW83" s="380">
        <v>0.271456064</v>
      </c>
      <c r="AX83" s="380">
        <v>0.356631376</v>
      </c>
      <c r="AY83" s="380">
        <v>6.7279039999999998E-2</v>
      </c>
      <c r="AZ83" s="380">
        <v>0.15551123200000003</v>
      </c>
      <c r="BA83" s="380">
        <v>0.19625406400000001</v>
      </c>
      <c r="BB83" s="380">
        <v>7.0829344000000002E-2</v>
      </c>
      <c r="BC83" s="380">
        <v>0.12897910400000001</v>
      </c>
      <c r="BD83" s="380">
        <v>0.70160887999999999</v>
      </c>
      <c r="BE83" s="380">
        <v>0.65265019199999996</v>
      </c>
      <c r="BF83" s="380">
        <v>0.43414736000000004</v>
      </c>
      <c r="BG83" s="380">
        <v>0.27252168000000004</v>
      </c>
      <c r="BH83" s="380">
        <v>0.25313580799999996</v>
      </c>
      <c r="BI83" s="380">
        <v>0.69771843199999994</v>
      </c>
      <c r="BJ83" s="380">
        <v>0.73907873599999996</v>
      </c>
      <c r="BK83" s="380">
        <v>0.54052124800000001</v>
      </c>
      <c r="BL83" s="380">
        <v>0.38975144</v>
      </c>
      <c r="BM83" s="380">
        <v>7.8966592000000002E-2</v>
      </c>
      <c r="BN83" s="380">
        <v>0.40388897600000001</v>
      </c>
      <c r="BO83" s="380">
        <v>0.14639555199999998</v>
      </c>
      <c r="BP83" s="380">
        <v>0.257064128</v>
      </c>
      <c r="BQ83" s="380">
        <v>0.31196321600000004</v>
      </c>
      <c r="BR83" s="380">
        <v>0.456237216</v>
      </c>
      <c r="BS83" s="380">
        <v>0.257651136</v>
      </c>
      <c r="BT83" s="380">
        <v>0.72041363200000008</v>
      </c>
      <c r="BU83" s="380">
        <v>0.19951577600000003</v>
      </c>
      <c r="BV83" s="380">
        <v>0.54953651200000009</v>
      </c>
      <c r="BW83" s="380">
        <v>0.57551779199999975</v>
      </c>
      <c r="BX83" s="380">
        <v>5.8239744000000003E-2</v>
      </c>
      <c r="BY83" s="380">
        <v>0.189454656</v>
      </c>
      <c r="BZ83" s="380">
        <v>0.47620832000000002</v>
      </c>
      <c r="CA83" s="380">
        <v>0.29495940799999998</v>
      </c>
      <c r="CB83" s="380">
        <v>0.43096798400000003</v>
      </c>
      <c r="CC83" s="380">
        <v>0.64494383999999993</v>
      </c>
      <c r="CD83" s="380">
        <v>0.57344454400000011</v>
      </c>
      <c r="CE83" s="380">
        <v>0.31110383999999996</v>
      </c>
      <c r="CF83" s="380">
        <v>0.78562638400000007</v>
      </c>
      <c r="CG83" s="380">
        <v>0.57129488000000006</v>
      </c>
      <c r="CH83" s="380">
        <v>6.1297023999999999E-2</v>
      </c>
      <c r="CI83" s="380">
        <v>0.17380609599999999</v>
      </c>
      <c r="CJ83" s="380">
        <v>0.53505343999999999</v>
      </c>
      <c r="CK83" s="380">
        <v>0.22252760000000002</v>
      </c>
      <c r="CL83" s="380">
        <v>0.42654204800000006</v>
      </c>
      <c r="CM83" s="380">
        <v>0.16708329600000002</v>
      </c>
      <c r="CN83" s="380">
        <v>0.19633459199999995</v>
      </c>
      <c r="CO83" s="380">
        <v>0.60935457600000009</v>
      </c>
      <c r="CP83" s="380">
        <v>0.30101017599999996</v>
      </c>
      <c r="CQ83" s="380">
        <v>0.41882583999999995</v>
      </c>
      <c r="CR83" s="380">
        <v>0.14086174400000001</v>
      </c>
      <c r="CS83" s="380">
        <v>0.46231595199999997</v>
      </c>
      <c r="CT83" s="380">
        <v>0.56416603200000004</v>
      </c>
      <c r="CU83" s="380">
        <v>0.20713419199999999</v>
      </c>
      <c r="CV83" s="380">
        <v>0.29321465600000002</v>
      </c>
      <c r="CW83" s="380">
        <v>0.17416489600000001</v>
      </c>
    </row>
    <row r="84" spans="1:129">
      <c r="A84" s="256">
        <v>462</v>
      </c>
      <c r="B84" s="259">
        <v>1</v>
      </c>
      <c r="C84" s="380">
        <v>0.60123678399999991</v>
      </c>
      <c r="D84" s="380">
        <v>0.21232036800000004</v>
      </c>
      <c r="E84" s="380">
        <v>5.9992015999999995E-2</v>
      </c>
      <c r="F84" s="380">
        <v>0.27211808000000004</v>
      </c>
      <c r="G84" s="380">
        <v>7.6466160000000005E-2</v>
      </c>
      <c r="H84" s="380">
        <v>0.12265470399999999</v>
      </c>
      <c r="I84" s="380">
        <v>5.4803008E-2</v>
      </c>
      <c r="J84" s="380">
        <v>5.7221872E-2</v>
      </c>
      <c r="K84" s="380">
        <v>4.9573232000000002E-2</v>
      </c>
      <c r="L84" s="380">
        <v>0.17762275199999999</v>
      </c>
      <c r="M84" s="380">
        <v>6.8223728000000011E-2</v>
      </c>
      <c r="N84" s="380">
        <v>8.4055231999999994E-2</v>
      </c>
      <c r="O84" s="380">
        <v>4.6082608000000004E-2</v>
      </c>
      <c r="P84" s="380">
        <v>0.35892091200000004</v>
      </c>
      <c r="Q84" s="380">
        <v>0.28348369600000006</v>
      </c>
      <c r="R84" s="380">
        <v>5.8113616E-2</v>
      </c>
      <c r="S84" s="380">
        <v>6.3456815999999999E-2</v>
      </c>
      <c r="T84" s="380">
        <v>0.12352315200000002</v>
      </c>
      <c r="U84" s="380">
        <v>0.12463774400000004</v>
      </c>
      <c r="V84" s="380">
        <v>2.8249535999999999E-2</v>
      </c>
      <c r="W84" s="380">
        <v>0.17411020799999999</v>
      </c>
      <c r="X84" s="380">
        <v>0.11447022400000001</v>
      </c>
      <c r="Y84" s="380">
        <v>0.55526003199999996</v>
      </c>
      <c r="Z84" s="380">
        <v>0.29058012799999999</v>
      </c>
      <c r="AA84" s="380">
        <v>5.0715647999999995E-2</v>
      </c>
      <c r="AB84" s="380">
        <v>0.21368017600000003</v>
      </c>
      <c r="AC84" s="380">
        <v>0.27167894400000003</v>
      </c>
      <c r="AD84" s="380">
        <v>4.5613488000000008E-2</v>
      </c>
      <c r="AE84" s="380">
        <v>0.21895552000000001</v>
      </c>
      <c r="AF84" s="380">
        <v>0.19955520000000002</v>
      </c>
      <c r="AG84" s="380">
        <v>0.22418288</v>
      </c>
      <c r="AH84" s="380">
        <v>8.3382480000000009E-2</v>
      </c>
      <c r="AI84" s="380">
        <v>0.43666598400000001</v>
      </c>
      <c r="AJ84" s="380">
        <v>5.2633583999999997E-2</v>
      </c>
      <c r="AK84" s="380">
        <v>4.9395424E-2</v>
      </c>
      <c r="AL84" s="380">
        <v>0.51947974400000008</v>
      </c>
      <c r="AM84" s="380">
        <v>6.0353952000000002E-2</v>
      </c>
      <c r="AN84" s="380">
        <v>0.49536513600000004</v>
      </c>
      <c r="AO84" s="380">
        <v>5.6402656000000002E-2</v>
      </c>
      <c r="AP84" s="380">
        <v>9.3088752000000011E-2</v>
      </c>
      <c r="AQ84" s="380">
        <v>0.60067599999999999</v>
      </c>
      <c r="AR84" s="380">
        <v>7.9266495999999992E-2</v>
      </c>
      <c r="AS84" s="380">
        <v>7.9600400000000016E-2</v>
      </c>
      <c r="AT84" s="380">
        <v>4.7211471999999997E-2</v>
      </c>
      <c r="AU84" s="380">
        <v>8.7836911999999989E-2</v>
      </c>
      <c r="AV84" s="380">
        <v>0.18171684800000004</v>
      </c>
      <c r="AW84" s="380">
        <v>0.27747862400000006</v>
      </c>
      <c r="AX84" s="380">
        <v>0.36371185599999994</v>
      </c>
      <c r="AY84" s="380">
        <v>6.9087360000000014E-2</v>
      </c>
      <c r="AZ84" s="380">
        <v>0.15690198399999999</v>
      </c>
      <c r="BA84" s="380">
        <v>0.197785824</v>
      </c>
      <c r="BB84" s="380">
        <v>7.1114176000000001E-2</v>
      </c>
      <c r="BC84" s="380">
        <v>0.13134531200000005</v>
      </c>
      <c r="BD84" s="380">
        <v>0.70513353599999984</v>
      </c>
      <c r="BE84" s="380">
        <v>0.65721252799999996</v>
      </c>
      <c r="BF84" s="380">
        <v>0.43996852799999991</v>
      </c>
      <c r="BG84" s="380">
        <v>0.27778310400000006</v>
      </c>
      <c r="BH84" s="380">
        <v>0.25839111999999997</v>
      </c>
      <c r="BI84" s="380">
        <v>0.69899894399999996</v>
      </c>
      <c r="BJ84" s="380">
        <v>0.74061263999999993</v>
      </c>
      <c r="BK84" s="380">
        <v>0.54106137600000015</v>
      </c>
      <c r="BL84" s="380">
        <v>0.39319185600000001</v>
      </c>
      <c r="BM84" s="380">
        <v>7.996992E-2</v>
      </c>
      <c r="BN84" s="380">
        <v>0.40947208000000002</v>
      </c>
      <c r="BO84" s="380">
        <v>0.14820593599999998</v>
      </c>
      <c r="BP84" s="380">
        <v>0.261845088</v>
      </c>
      <c r="BQ84" s="380">
        <v>0.31722734400000002</v>
      </c>
      <c r="BR84" s="380">
        <v>0.45692995200000003</v>
      </c>
      <c r="BS84" s="380">
        <v>0.2577343680000001</v>
      </c>
      <c r="BT84" s="380">
        <v>0.72167240000000021</v>
      </c>
      <c r="BU84" s="380">
        <v>0.20222321600000001</v>
      </c>
      <c r="BV84" s="380">
        <v>0.55000920000000009</v>
      </c>
      <c r="BW84" s="380">
        <v>0.57417238400000004</v>
      </c>
      <c r="BX84" s="380">
        <v>5.8467408000000005E-2</v>
      </c>
      <c r="BY84" s="380">
        <v>0.19190648000000002</v>
      </c>
      <c r="BZ84" s="380">
        <v>0.47431737599999996</v>
      </c>
      <c r="CA84" s="380">
        <v>0.29467878400000003</v>
      </c>
      <c r="CB84" s="380">
        <v>0.42727342399999996</v>
      </c>
      <c r="CC84" s="380">
        <v>0.64546769599999998</v>
      </c>
      <c r="CD84" s="380">
        <v>0.57234067200000005</v>
      </c>
      <c r="CE84" s="380">
        <v>0.30891300799999999</v>
      </c>
      <c r="CF84" s="380">
        <v>0.78498319999999999</v>
      </c>
      <c r="CG84" s="380">
        <v>0.56897726400000004</v>
      </c>
      <c r="CH84" s="380">
        <v>6.1137743999999994E-2</v>
      </c>
      <c r="CI84" s="380">
        <v>0.17376249600000002</v>
      </c>
      <c r="CJ84" s="380">
        <v>0.53182815999999999</v>
      </c>
      <c r="CK84" s="380">
        <v>0.22029088000000002</v>
      </c>
      <c r="CL84" s="380">
        <v>0.42406055999999998</v>
      </c>
      <c r="CM84" s="380">
        <v>0.16550516800000001</v>
      </c>
      <c r="CN84" s="380">
        <v>0.19400912000000001</v>
      </c>
      <c r="CO84" s="380">
        <v>0.60996916800000012</v>
      </c>
      <c r="CP84" s="380">
        <v>0.30041094400000001</v>
      </c>
      <c r="CQ84" s="380">
        <v>0.41866052800000003</v>
      </c>
      <c r="CR84" s="380">
        <v>0.13984176000000001</v>
      </c>
      <c r="CS84" s="380">
        <v>0.4616888480000001</v>
      </c>
      <c r="CT84" s="380">
        <v>0.56255945600000012</v>
      </c>
      <c r="CU84" s="380">
        <v>0.20440140799999998</v>
      </c>
      <c r="CV84" s="380">
        <v>0.28913540800000004</v>
      </c>
      <c r="CW84" s="380">
        <v>0.17254244800000001</v>
      </c>
    </row>
    <row r="85" spans="1:129">
      <c r="A85" s="256">
        <v>463</v>
      </c>
      <c r="B85" s="259">
        <v>1</v>
      </c>
      <c r="C85" s="380">
        <v>0.59871849599999993</v>
      </c>
      <c r="D85" s="380">
        <v>0.20978344000000002</v>
      </c>
      <c r="E85" s="380">
        <v>6.0221391999999999E-2</v>
      </c>
      <c r="F85" s="380">
        <v>0.26824521600000001</v>
      </c>
      <c r="G85" s="380">
        <v>7.4871727999999999E-2</v>
      </c>
      <c r="H85" s="380">
        <v>0.121844704</v>
      </c>
      <c r="I85" s="380">
        <v>5.4553855999999998E-2</v>
      </c>
      <c r="J85" s="380">
        <v>5.7190735999999999E-2</v>
      </c>
      <c r="K85" s="380">
        <v>4.9661904E-2</v>
      </c>
      <c r="L85" s="380">
        <v>0.17746257599999998</v>
      </c>
      <c r="M85" s="380">
        <v>6.733739200000001E-2</v>
      </c>
      <c r="N85" s="380">
        <v>8.3197343999999993E-2</v>
      </c>
      <c r="O85" s="380">
        <v>4.5915935999999997E-2</v>
      </c>
      <c r="P85" s="380">
        <v>0.35912795200000003</v>
      </c>
      <c r="Q85" s="380">
        <v>0.28502569600000005</v>
      </c>
      <c r="R85" s="380">
        <v>5.8699024000000002E-2</v>
      </c>
      <c r="S85" s="380">
        <v>6.3943663999999997E-2</v>
      </c>
      <c r="T85" s="380">
        <v>0.124386496</v>
      </c>
      <c r="U85" s="380">
        <v>0.12470729600000001</v>
      </c>
      <c r="V85" s="380">
        <v>3.0410512000000001E-2</v>
      </c>
      <c r="W85" s="380">
        <v>0.17465017599999999</v>
      </c>
      <c r="X85" s="380">
        <v>0.11586977599999999</v>
      </c>
      <c r="Y85" s="380">
        <v>0.55716510399999997</v>
      </c>
      <c r="Z85" s="380">
        <v>0.29143332799999999</v>
      </c>
      <c r="AA85" s="380">
        <v>5.0833056000000008E-2</v>
      </c>
      <c r="AB85" s="380">
        <v>0.21608006400000002</v>
      </c>
      <c r="AC85" s="380">
        <v>0.27384347200000003</v>
      </c>
      <c r="AD85" s="380">
        <v>4.5604160000000019E-2</v>
      </c>
      <c r="AE85" s="380">
        <v>0.22543552</v>
      </c>
      <c r="AF85" s="380">
        <v>0.20426396800000002</v>
      </c>
      <c r="AG85" s="380">
        <v>0.22958500800000001</v>
      </c>
      <c r="AH85" s="380">
        <v>8.5753440000000014E-2</v>
      </c>
      <c r="AI85" s="380">
        <v>0.44665966400000007</v>
      </c>
      <c r="AJ85" s="380">
        <v>5.3146784000000009E-2</v>
      </c>
      <c r="AK85" s="380">
        <v>4.9453056000000009E-2</v>
      </c>
      <c r="AL85" s="380">
        <v>0.52121196800000003</v>
      </c>
      <c r="AM85" s="380">
        <v>6.0500368000000006E-2</v>
      </c>
      <c r="AN85" s="380">
        <v>0.50333286399999999</v>
      </c>
      <c r="AO85" s="380">
        <v>5.660473600000001E-2</v>
      </c>
      <c r="AP85" s="380">
        <v>9.332580800000001E-2</v>
      </c>
      <c r="AQ85" s="380">
        <v>0.60663974399999998</v>
      </c>
      <c r="AR85" s="380">
        <v>8.0370399999999995E-2</v>
      </c>
      <c r="AS85" s="380">
        <v>8.2049360000000002E-2</v>
      </c>
      <c r="AT85" s="380">
        <v>4.7217647999999994E-2</v>
      </c>
      <c r="AU85" s="380">
        <v>8.9534351999999998E-2</v>
      </c>
      <c r="AV85" s="380">
        <v>0.18519945600000001</v>
      </c>
      <c r="AW85" s="380">
        <v>0.283663744</v>
      </c>
      <c r="AX85" s="380">
        <v>0.37064185599999999</v>
      </c>
      <c r="AY85" s="380">
        <v>7.1016640000000006E-2</v>
      </c>
      <c r="AZ85" s="380">
        <v>0.15830153600000002</v>
      </c>
      <c r="BA85" s="380">
        <v>0.19931654400000001</v>
      </c>
      <c r="BB85" s="380">
        <v>7.1348448000000009E-2</v>
      </c>
      <c r="BC85" s="380">
        <v>0.13380160000000005</v>
      </c>
      <c r="BD85" s="380">
        <v>0.70857547200000004</v>
      </c>
      <c r="BE85" s="380">
        <v>0.66171518400000007</v>
      </c>
      <c r="BF85" s="380">
        <v>0.44586641599999999</v>
      </c>
      <c r="BG85" s="380">
        <v>0.28317244800000002</v>
      </c>
      <c r="BH85" s="380">
        <v>0.26378323200000003</v>
      </c>
      <c r="BI85" s="380">
        <v>0.70035137599999997</v>
      </c>
      <c r="BJ85" s="380">
        <v>0.7421113439999999</v>
      </c>
      <c r="BK85" s="380">
        <v>0.54150606400000001</v>
      </c>
      <c r="BL85" s="380">
        <v>0.39652147199999999</v>
      </c>
      <c r="BM85" s="380">
        <v>8.1013088000000011E-2</v>
      </c>
      <c r="BN85" s="380">
        <v>0.41514870400000004</v>
      </c>
      <c r="BO85" s="380">
        <v>0.15010328000000001</v>
      </c>
      <c r="BP85" s="380">
        <v>0.26671716800000006</v>
      </c>
      <c r="BQ85" s="380">
        <v>0.32256323200000003</v>
      </c>
      <c r="BR85" s="380">
        <v>0.45745444800000007</v>
      </c>
      <c r="BS85" s="380">
        <v>0.25767640000000003</v>
      </c>
      <c r="BT85" s="380">
        <v>0.72274436800000008</v>
      </c>
      <c r="BU85" s="380">
        <v>0.20480633599999998</v>
      </c>
      <c r="BV85" s="380">
        <v>0.55044772799999997</v>
      </c>
      <c r="BW85" s="380">
        <v>0.57264897599999998</v>
      </c>
      <c r="BX85" s="380">
        <v>5.8664752000000001E-2</v>
      </c>
      <c r="BY85" s="380">
        <v>0.19423494399999999</v>
      </c>
      <c r="BZ85" s="380">
        <v>0.47224715200000006</v>
      </c>
      <c r="CA85" s="380">
        <v>0.29431688</v>
      </c>
      <c r="CB85" s="380">
        <v>0.42332406399999994</v>
      </c>
      <c r="CC85" s="380">
        <v>0.64598667199999993</v>
      </c>
      <c r="CD85" s="380">
        <v>0.57109392000000014</v>
      </c>
      <c r="CE85" s="380">
        <v>0.30684705600000001</v>
      </c>
      <c r="CF85" s="380">
        <v>0.78426809600000014</v>
      </c>
      <c r="CG85" s="380">
        <v>0.56662884800000002</v>
      </c>
      <c r="CH85" s="380">
        <v>6.0955344000000002E-2</v>
      </c>
      <c r="CI85" s="380">
        <v>0.17377817599999998</v>
      </c>
      <c r="CJ85" s="380">
        <v>0.52853448000000003</v>
      </c>
      <c r="CK85" s="380">
        <v>0.21798944000000001</v>
      </c>
      <c r="CL85" s="380">
        <v>0.42158227200000004</v>
      </c>
      <c r="CM85" s="380">
        <v>0.16382552000000003</v>
      </c>
      <c r="CN85" s="380">
        <v>0.191715888</v>
      </c>
      <c r="CO85" s="380">
        <v>0.61036696000000001</v>
      </c>
      <c r="CP85" s="380">
        <v>0.29974963200000004</v>
      </c>
      <c r="CQ85" s="380">
        <v>0.41830353600000003</v>
      </c>
      <c r="CR85" s="380">
        <v>0.13874673600000004</v>
      </c>
      <c r="CS85" s="380">
        <v>0.46098454400000005</v>
      </c>
      <c r="CT85" s="380">
        <v>0.56088576000000001</v>
      </c>
      <c r="CU85" s="380">
        <v>0.20161574399999999</v>
      </c>
      <c r="CV85" s="380">
        <v>0.28504871999999998</v>
      </c>
      <c r="CW85" s="380">
        <v>0.17093096000000002</v>
      </c>
    </row>
    <row r="86" spans="1:129">
      <c r="A86" s="256">
        <v>464</v>
      </c>
      <c r="B86" s="259">
        <v>1</v>
      </c>
      <c r="C86" s="380">
        <v>0.59618156799999988</v>
      </c>
      <c r="D86" s="380">
        <v>0.207252352</v>
      </c>
      <c r="E86" s="380">
        <v>6.0448368000000002E-2</v>
      </c>
      <c r="F86" s="380">
        <v>0.26434691199999999</v>
      </c>
      <c r="G86" s="380">
        <v>7.3322255999999988E-2</v>
      </c>
      <c r="H86" s="380">
        <v>0.12103086399999999</v>
      </c>
      <c r="I86" s="380">
        <v>5.4305823999999996E-2</v>
      </c>
      <c r="J86" s="380">
        <v>5.7152559999999998E-2</v>
      </c>
      <c r="K86" s="380">
        <v>4.9740336000000003E-2</v>
      </c>
      <c r="L86" s="380">
        <v>0.17731856000000001</v>
      </c>
      <c r="M86" s="380">
        <v>6.6443215999999999E-2</v>
      </c>
      <c r="N86" s="380">
        <v>8.2309776000000001E-2</v>
      </c>
      <c r="O86" s="380">
        <v>4.5741744000000001E-2</v>
      </c>
      <c r="P86" s="380">
        <v>0.35933683199999999</v>
      </c>
      <c r="Q86" s="380">
        <v>0.28652713600000007</v>
      </c>
      <c r="R86" s="380">
        <v>5.9290992000000001E-2</v>
      </c>
      <c r="S86" s="380">
        <v>6.4431712000000002E-2</v>
      </c>
      <c r="T86" s="380">
        <v>0.12524911999999999</v>
      </c>
      <c r="U86" s="380">
        <v>0.12477516800000001</v>
      </c>
      <c r="V86" s="380">
        <v>3.2902927999999998E-2</v>
      </c>
      <c r="W86" s="380">
        <v>0.17523350399999998</v>
      </c>
      <c r="X86" s="380">
        <v>0.117302928</v>
      </c>
      <c r="Y86" s="380">
        <v>0.55907777599999997</v>
      </c>
      <c r="Z86" s="380">
        <v>0.29233788799999993</v>
      </c>
      <c r="AA86" s="380">
        <v>5.1025583999999999E-2</v>
      </c>
      <c r="AB86" s="380">
        <v>0.218553152</v>
      </c>
      <c r="AC86" s="380">
        <v>0.27603087999999998</v>
      </c>
      <c r="AD86" s="380">
        <v>4.5635152000000005E-2</v>
      </c>
      <c r="AE86" s="380">
        <v>0.2319292</v>
      </c>
      <c r="AF86" s="380">
        <v>0.208749616</v>
      </c>
      <c r="AG86" s="380">
        <v>0.23511849600000001</v>
      </c>
      <c r="AH86" s="380">
        <v>8.8215039999999995E-2</v>
      </c>
      <c r="AI86" s="380">
        <v>0.45654326400000006</v>
      </c>
      <c r="AJ86" s="380">
        <v>5.3688463999999991E-2</v>
      </c>
      <c r="AK86" s="380">
        <v>4.9519887999999998E-2</v>
      </c>
      <c r="AL86" s="380">
        <v>0.52270987199999996</v>
      </c>
      <c r="AM86" s="380">
        <v>6.0625663999999996E-2</v>
      </c>
      <c r="AN86" s="380">
        <v>0.51097307199999997</v>
      </c>
      <c r="AO86" s="380">
        <v>5.6795855999999999E-2</v>
      </c>
      <c r="AP86" s="380">
        <v>9.3526784000000016E-2</v>
      </c>
      <c r="AQ86" s="380">
        <v>0.61259948799999997</v>
      </c>
      <c r="AR86" s="380">
        <v>8.1532624000000012E-2</v>
      </c>
      <c r="AS86" s="380">
        <v>8.4703839999999989E-2</v>
      </c>
      <c r="AT86" s="380">
        <v>4.7226624000000002E-2</v>
      </c>
      <c r="AU86" s="380">
        <v>9.1295712000000001E-2</v>
      </c>
      <c r="AV86" s="380">
        <v>0.188830784</v>
      </c>
      <c r="AW86" s="380">
        <v>0.29000614400000002</v>
      </c>
      <c r="AX86" s="380">
        <v>0.37742969599999998</v>
      </c>
      <c r="AY86" s="380">
        <v>7.3067360000000012E-2</v>
      </c>
      <c r="AZ86" s="380">
        <v>0.15972348799999997</v>
      </c>
      <c r="BA86" s="380">
        <v>0.20086294399999999</v>
      </c>
      <c r="BB86" s="380">
        <v>7.1553999999999993E-2</v>
      </c>
      <c r="BC86" s="380">
        <v>0.13635196800000002</v>
      </c>
      <c r="BD86" s="380">
        <v>0.71193996800000003</v>
      </c>
      <c r="BE86" s="380">
        <v>0.66614488000000005</v>
      </c>
      <c r="BF86" s="380">
        <v>0.45191030399999998</v>
      </c>
      <c r="BG86" s="380">
        <v>0.28867283199999999</v>
      </c>
      <c r="BH86" s="380">
        <v>0.269281504</v>
      </c>
      <c r="BI86" s="380">
        <v>0.70178828799999993</v>
      </c>
      <c r="BJ86" s="380">
        <v>0.74357396800000009</v>
      </c>
      <c r="BK86" s="380">
        <v>0.541878992</v>
      </c>
      <c r="BL86" s="380">
        <v>0.39973052799999997</v>
      </c>
      <c r="BM86" s="380">
        <v>8.2085855999999999E-2</v>
      </c>
      <c r="BN86" s="380">
        <v>0.42089252799999999</v>
      </c>
      <c r="BO86" s="380">
        <v>0.15209094400000001</v>
      </c>
      <c r="BP86" s="380">
        <v>0.27164540800000003</v>
      </c>
      <c r="BQ86" s="380">
        <v>0.32793183999999997</v>
      </c>
      <c r="BR86" s="380">
        <v>0.45783718400000001</v>
      </c>
      <c r="BS86" s="380">
        <v>0.25750427200000003</v>
      </c>
      <c r="BT86" s="380">
        <v>0.72364337600000006</v>
      </c>
      <c r="BU86" s="380">
        <v>0.20724713599999997</v>
      </c>
      <c r="BV86" s="380">
        <v>0.55085145600000007</v>
      </c>
      <c r="BW86" s="380">
        <v>0.570947168</v>
      </c>
      <c r="BX86" s="380">
        <v>5.8834815999999998E-2</v>
      </c>
      <c r="BY86" s="380">
        <v>0.19641628799999999</v>
      </c>
      <c r="BZ86" s="380">
        <v>0.47002124800000006</v>
      </c>
      <c r="CA86" s="380">
        <v>0.29385177600000001</v>
      </c>
      <c r="CB86" s="380">
        <v>0.41913414399999999</v>
      </c>
      <c r="CC86" s="380">
        <v>0.64645636799999995</v>
      </c>
      <c r="CD86" s="380">
        <v>0.56969860800000005</v>
      </c>
      <c r="CE86" s="380">
        <v>0.30487294400000003</v>
      </c>
      <c r="CF86" s="380">
        <v>0.78347779200000001</v>
      </c>
      <c r="CG86" s="380">
        <v>0.56422019199999995</v>
      </c>
      <c r="CH86" s="380">
        <v>6.0754703999999993E-2</v>
      </c>
      <c r="CI86" s="380">
        <v>0.173775136</v>
      </c>
      <c r="CJ86" s="380">
        <v>0.52517159999999996</v>
      </c>
      <c r="CK86" s="380">
        <v>0.21562992</v>
      </c>
      <c r="CL86" s="380">
        <v>0.41910334399999999</v>
      </c>
      <c r="CM86" s="380">
        <v>0.16204643199999999</v>
      </c>
      <c r="CN86" s="380">
        <v>0.18944265600000001</v>
      </c>
      <c r="CO86" s="380">
        <v>0.61058219199999997</v>
      </c>
      <c r="CP86" s="380">
        <v>0.29903088000000005</v>
      </c>
      <c r="CQ86" s="380">
        <v>0.41780174400000003</v>
      </c>
      <c r="CR86" s="380">
        <v>0.13758683199999999</v>
      </c>
      <c r="CS86" s="380">
        <v>0.46018039999999999</v>
      </c>
      <c r="CT86" s="380">
        <v>0.55913766399999998</v>
      </c>
      <c r="CU86" s="380">
        <v>0.19879391999999999</v>
      </c>
      <c r="CV86" s="380">
        <v>0.28095851199999999</v>
      </c>
      <c r="CW86" s="380">
        <v>0.16932755199999999</v>
      </c>
    </row>
    <row r="87" spans="1:129">
      <c r="A87" s="256">
        <v>465</v>
      </c>
      <c r="B87" s="259">
        <v>1</v>
      </c>
      <c r="C87" s="380">
        <v>0.59360999999999997</v>
      </c>
      <c r="D87" s="380">
        <v>0.20471</v>
      </c>
      <c r="E87" s="380">
        <v>6.0749999999999998E-2</v>
      </c>
      <c r="F87" s="380">
        <v>0.26041999999999998</v>
      </c>
      <c r="G87" s="380">
        <v>7.1819999999999995E-2</v>
      </c>
      <c r="H87" s="380">
        <v>0.12021</v>
      </c>
      <c r="I87" s="380">
        <v>5.4059999999999997E-2</v>
      </c>
      <c r="J87" s="380">
        <v>5.7110000000000001E-2</v>
      </c>
      <c r="K87" s="380">
        <v>4.981E-2</v>
      </c>
      <c r="L87" s="380">
        <v>0.17718</v>
      </c>
      <c r="M87" s="380">
        <v>6.5540000000000001E-2</v>
      </c>
      <c r="N87" s="380">
        <v>8.133E-2</v>
      </c>
      <c r="O87" s="380">
        <v>4.5569999999999999E-2</v>
      </c>
      <c r="P87" s="380">
        <v>0.35954999999999998</v>
      </c>
      <c r="Q87" s="380">
        <v>0.28799000000000002</v>
      </c>
      <c r="R87" s="380">
        <v>5.9889999999999999E-2</v>
      </c>
      <c r="S87" s="380">
        <v>6.4920000000000005E-2</v>
      </c>
      <c r="T87" s="380">
        <v>0.12611</v>
      </c>
      <c r="U87" s="380">
        <v>0.12484000000000001</v>
      </c>
      <c r="V87" s="380">
        <v>3.5770000000000003E-2</v>
      </c>
      <c r="W87" s="380">
        <v>0.17585999999999999</v>
      </c>
      <c r="X87" s="380">
        <v>0.11877</v>
      </c>
      <c r="Y87" s="380">
        <v>0.56098999999999999</v>
      </c>
      <c r="Z87" s="380">
        <v>0.29330000000000001</v>
      </c>
      <c r="AA87" s="380">
        <v>5.1279999999999999E-2</v>
      </c>
      <c r="AB87" s="380">
        <v>0.22112000000000001</v>
      </c>
      <c r="AC87" s="380">
        <v>0.27811999999999998</v>
      </c>
      <c r="AD87" s="380">
        <v>4.5740000000000003E-2</v>
      </c>
      <c r="AE87" s="380">
        <v>0.23841999999999999</v>
      </c>
      <c r="AF87" s="380">
        <v>0.21301</v>
      </c>
      <c r="AG87" s="380">
        <v>0.24081</v>
      </c>
      <c r="AH87" s="380">
        <v>9.0770000000000003E-2</v>
      </c>
      <c r="AI87" s="380">
        <v>0.46632000000000001</v>
      </c>
      <c r="AJ87" s="380">
        <v>5.4269999999999999E-2</v>
      </c>
      <c r="AK87" s="380">
        <v>4.9599999999999998E-2</v>
      </c>
      <c r="AL87" s="380">
        <v>0.52400000000000002</v>
      </c>
      <c r="AM87" s="380">
        <v>6.0729999999999999E-2</v>
      </c>
      <c r="AN87" s="380">
        <v>0.51829000000000003</v>
      </c>
      <c r="AO87" s="380">
        <v>5.6980000000000003E-2</v>
      </c>
      <c r="AP87" s="380">
        <v>9.3710000000000002E-2</v>
      </c>
      <c r="AQ87" s="380">
        <v>0.61853999999999998</v>
      </c>
      <c r="AR87" s="380">
        <v>8.2750000000000004E-2</v>
      </c>
      <c r="AS87" s="380">
        <v>8.7609999999999993E-2</v>
      </c>
      <c r="AT87" s="380">
        <v>4.7239999999999997E-2</v>
      </c>
      <c r="AU87" s="380">
        <v>9.3109999999999998E-2</v>
      </c>
      <c r="AV87" s="380">
        <v>0.19261</v>
      </c>
      <c r="AW87" s="380">
        <v>0.29649999999999999</v>
      </c>
      <c r="AX87" s="380">
        <v>0.38407999999999998</v>
      </c>
      <c r="AY87" s="380">
        <v>7.5240000000000001E-2</v>
      </c>
      <c r="AZ87" s="380">
        <v>0.16117999999999999</v>
      </c>
      <c r="BA87" s="380">
        <v>0.20244000000000001</v>
      </c>
      <c r="BB87" s="380">
        <v>7.1749999999999994E-2</v>
      </c>
      <c r="BC87" s="380">
        <v>0.13900000000000001</v>
      </c>
      <c r="BD87" s="380">
        <v>0.71523000000000003</v>
      </c>
      <c r="BE87" s="380">
        <v>0.67049000000000003</v>
      </c>
      <c r="BF87" s="380">
        <v>0.45815</v>
      </c>
      <c r="BG87" s="380">
        <v>0.29426999999999998</v>
      </c>
      <c r="BH87" s="380">
        <v>0.27485999999999999</v>
      </c>
      <c r="BI87" s="380">
        <v>0.70331999999999995</v>
      </c>
      <c r="BJ87" s="380">
        <v>0.745</v>
      </c>
      <c r="BK87" s="380">
        <v>0.54220000000000002</v>
      </c>
      <c r="BL87" s="380">
        <v>0.40281</v>
      </c>
      <c r="BM87" s="380">
        <v>8.3180000000000004E-2</v>
      </c>
      <c r="BN87" s="380">
        <v>0.42668</v>
      </c>
      <c r="BO87" s="380">
        <v>0.15417</v>
      </c>
      <c r="BP87" s="380">
        <v>0.27660000000000001</v>
      </c>
      <c r="BQ87" s="380">
        <v>0.33329999999999999</v>
      </c>
      <c r="BR87" s="380">
        <v>0.45810000000000001</v>
      </c>
      <c r="BS87" s="380">
        <v>0.25724000000000002</v>
      </c>
      <c r="BT87" s="380">
        <v>0.72438000000000002</v>
      </c>
      <c r="BU87" s="380">
        <v>0.20952999999999999</v>
      </c>
      <c r="BV87" s="380">
        <v>0.55122000000000004</v>
      </c>
      <c r="BW87" s="380">
        <v>0.56906999999999996</v>
      </c>
      <c r="BX87" s="380">
        <v>5.8979999999999998E-2</v>
      </c>
      <c r="BY87" s="380">
        <v>0.19843</v>
      </c>
      <c r="BZ87" s="380">
        <v>0.46766000000000002</v>
      </c>
      <c r="CA87" s="380">
        <v>0.29326999999999998</v>
      </c>
      <c r="CB87" s="380">
        <v>0.41471999999999998</v>
      </c>
      <c r="CC87" s="380">
        <v>0.64683999999999997</v>
      </c>
      <c r="CD87" s="380">
        <v>0.56815000000000004</v>
      </c>
      <c r="CE87" s="380">
        <v>0.30296000000000001</v>
      </c>
      <c r="CF87" s="380">
        <v>0.78261000000000003</v>
      </c>
      <c r="CG87" s="380">
        <v>0.56172999999999995</v>
      </c>
      <c r="CH87" s="380">
        <v>6.0539999999999997E-2</v>
      </c>
      <c r="CI87" s="380">
        <v>0.17369999999999999</v>
      </c>
      <c r="CJ87" s="380">
        <v>0.52173999999999998</v>
      </c>
      <c r="CK87" s="380">
        <v>0.21321999999999999</v>
      </c>
      <c r="CL87" s="380">
        <v>0.41661999999999999</v>
      </c>
      <c r="CM87" s="380">
        <v>0.16017000000000001</v>
      </c>
      <c r="CN87" s="380">
        <v>0.18718000000000001</v>
      </c>
      <c r="CO87" s="380">
        <v>0.61063999999999996</v>
      </c>
      <c r="CP87" s="380">
        <v>0.29826000000000003</v>
      </c>
      <c r="CQ87" s="380">
        <v>0.41719000000000001</v>
      </c>
      <c r="CR87" s="380">
        <v>0.13636999999999999</v>
      </c>
      <c r="CS87" s="380">
        <v>0.45926</v>
      </c>
      <c r="CT87" s="380">
        <v>0.55730999999999997</v>
      </c>
      <c r="CU87" s="380">
        <v>0.19595000000000001</v>
      </c>
      <c r="CV87" s="380">
        <v>0.27687</v>
      </c>
      <c r="CW87" s="380">
        <v>0.16772999999999999</v>
      </c>
      <c r="CX87" s="260"/>
      <c r="CY87" s="260"/>
      <c r="CZ87" s="260"/>
      <c r="DA87" s="260"/>
      <c r="DB87" s="260"/>
      <c r="DC87" s="260"/>
      <c r="DD87" s="260"/>
      <c r="DE87" s="260"/>
      <c r="DF87" s="260"/>
      <c r="DG87" s="260"/>
      <c r="DH87" s="260"/>
      <c r="DI87" s="260"/>
      <c r="DJ87" s="260"/>
      <c r="DK87" s="260"/>
      <c r="DL87" s="260"/>
      <c r="DM87" s="260"/>
      <c r="DN87" s="260"/>
      <c r="DO87" s="260"/>
      <c r="DP87" s="260"/>
      <c r="DQ87" s="260"/>
      <c r="DR87" s="260"/>
      <c r="DS87" s="260"/>
      <c r="DT87" s="260"/>
      <c r="DU87" s="260"/>
      <c r="DV87" s="260"/>
      <c r="DW87" s="260"/>
      <c r="DX87" s="260"/>
      <c r="DY87" s="260"/>
    </row>
    <row r="88" spans="1:129">
      <c r="A88" s="256">
        <v>466</v>
      </c>
      <c r="B88" s="259">
        <v>1</v>
      </c>
      <c r="C88" s="380">
        <v>0.59100985599999989</v>
      </c>
      <c r="D88" s="380">
        <v>0.20216278399999998</v>
      </c>
      <c r="E88" s="380">
        <v>6.1099903999999997E-2</v>
      </c>
      <c r="F88" s="380">
        <v>0.25647715199999993</v>
      </c>
      <c r="G88" s="380">
        <v>7.0366656E-2</v>
      </c>
      <c r="H88" s="380">
        <v>0.11938347199999999</v>
      </c>
      <c r="I88" s="380">
        <v>5.3817440000000001E-2</v>
      </c>
      <c r="J88" s="380">
        <v>5.7062768E-2</v>
      </c>
      <c r="K88" s="380">
        <v>4.9872224E-2</v>
      </c>
      <c r="L88" s="380">
        <v>0.17704391999999999</v>
      </c>
      <c r="M88" s="380">
        <v>6.4629488000000013E-2</v>
      </c>
      <c r="N88" s="380">
        <v>8.0276751999999993E-2</v>
      </c>
      <c r="O88" s="380">
        <v>4.5405184000000001E-2</v>
      </c>
      <c r="P88" s="380">
        <v>0.35976742399999989</v>
      </c>
      <c r="Q88" s="380">
        <v>0.28941665599999999</v>
      </c>
      <c r="R88" s="380">
        <v>6.0495792000000007E-2</v>
      </c>
      <c r="S88" s="380">
        <v>6.5407488000000014E-2</v>
      </c>
      <c r="T88" s="380">
        <v>0.12696998400000001</v>
      </c>
      <c r="U88" s="380">
        <v>0.12490166400000002</v>
      </c>
      <c r="V88" s="380">
        <v>3.9024448000000003E-2</v>
      </c>
      <c r="W88" s="380">
        <v>0.17652897599999998</v>
      </c>
      <c r="X88" s="380">
        <v>0.12027099200000001</v>
      </c>
      <c r="Y88" s="380">
        <v>0.56289993599999999</v>
      </c>
      <c r="Z88" s="380">
        <v>0.29432201599999996</v>
      </c>
      <c r="AA88" s="380">
        <v>5.1595023999999996E-2</v>
      </c>
      <c r="AB88" s="380">
        <v>0.22378099200000004</v>
      </c>
      <c r="AC88" s="380">
        <v>0.28012703999999994</v>
      </c>
      <c r="AD88" s="380">
        <v>4.5905711999999994E-2</v>
      </c>
      <c r="AE88" s="380">
        <v>0.24489862400000001</v>
      </c>
      <c r="AF88" s="380">
        <v>0.21703976000000003</v>
      </c>
      <c r="AG88" s="380">
        <v>0.246657824</v>
      </c>
      <c r="AH88" s="380">
        <v>9.3419552000000017E-2</v>
      </c>
      <c r="AI88" s="380">
        <v>0.47595929600000003</v>
      </c>
      <c r="AJ88" s="380">
        <v>5.4893712000000004E-2</v>
      </c>
      <c r="AK88" s="380">
        <v>4.9695167999999998E-2</v>
      </c>
      <c r="AL88" s="380">
        <v>0.5250930880000001</v>
      </c>
      <c r="AM88" s="380">
        <v>6.0815808000000006E-2</v>
      </c>
      <c r="AN88" s="380">
        <v>0.52528433599999991</v>
      </c>
      <c r="AO88" s="380">
        <v>5.7159872000000007E-2</v>
      </c>
      <c r="AP88" s="380">
        <v>9.388518400000001E-2</v>
      </c>
      <c r="AQ88" s="380">
        <v>0.62444940800000004</v>
      </c>
      <c r="AR88" s="380">
        <v>8.4024160000000001E-2</v>
      </c>
      <c r="AS88" s="380">
        <v>9.077545599999999E-2</v>
      </c>
      <c r="AT88" s="380">
        <v>4.7258143999999995E-2</v>
      </c>
      <c r="AU88" s="380">
        <v>9.4982640000000007E-2</v>
      </c>
      <c r="AV88" s="380">
        <v>0.19653632000000004</v>
      </c>
      <c r="AW88" s="380">
        <v>0.303137728</v>
      </c>
      <c r="AX88" s="380">
        <v>0.39058625599999991</v>
      </c>
      <c r="AY88" s="380">
        <v>7.7535343999999992E-2</v>
      </c>
      <c r="AZ88" s="380">
        <v>0.16267907199999998</v>
      </c>
      <c r="BA88" s="380">
        <v>0.20405751999999999</v>
      </c>
      <c r="BB88" s="380">
        <v>7.1947535999999992E-2</v>
      </c>
      <c r="BC88" s="380">
        <v>0.14174819200000002</v>
      </c>
      <c r="BD88" s="380">
        <v>0.7184418560000001</v>
      </c>
      <c r="BE88" s="380">
        <v>0.67474396800000014</v>
      </c>
      <c r="BF88" s="380">
        <v>0.46457683199999994</v>
      </c>
      <c r="BG88" s="380">
        <v>0.29995734400000001</v>
      </c>
      <c r="BH88" s="380">
        <v>0.28050720000000001</v>
      </c>
      <c r="BI88" s="380">
        <v>0.70494995199999977</v>
      </c>
      <c r="BJ88" s="380">
        <v>0.74638995199999991</v>
      </c>
      <c r="BK88" s="380">
        <v>0.54247783999999999</v>
      </c>
      <c r="BL88" s="380">
        <v>0.40575342400000003</v>
      </c>
      <c r="BM88" s="380">
        <v>8.4293184000000007E-2</v>
      </c>
      <c r="BN88" s="380">
        <v>0.43249588799999999</v>
      </c>
      <c r="BO88" s="380">
        <v>0.15633448</v>
      </c>
      <c r="BP88" s="380">
        <v>0.28156633600000003</v>
      </c>
      <c r="BQ88" s="380">
        <v>0.33865225599999998</v>
      </c>
      <c r="BR88" s="380">
        <v>0.45825044800000003</v>
      </c>
      <c r="BS88" s="380">
        <v>0.25689052800000001</v>
      </c>
      <c r="BT88" s="380">
        <v>0.72495494399999982</v>
      </c>
      <c r="BU88" s="380">
        <v>0.21164639999999998</v>
      </c>
      <c r="BV88" s="380">
        <v>0.5515535840000001</v>
      </c>
      <c r="BW88" s="380">
        <v>0.56703084799999992</v>
      </c>
      <c r="BX88" s="380">
        <v>5.9100896000000007E-2</v>
      </c>
      <c r="BY88" s="380">
        <v>0.200265152</v>
      </c>
      <c r="BZ88" s="380">
        <v>0.46517414400000001</v>
      </c>
      <c r="CA88" s="380">
        <v>0.29257862400000001</v>
      </c>
      <c r="CB88" s="380">
        <v>0.41010432000000002</v>
      </c>
      <c r="CC88" s="380">
        <v>0.64712390399999997</v>
      </c>
      <c r="CD88" s="380">
        <v>0.566446224</v>
      </c>
      <c r="CE88" s="380">
        <v>0.30111480000000002</v>
      </c>
      <c r="CF88" s="380">
        <v>0.78166563200000005</v>
      </c>
      <c r="CG88" s="380">
        <v>0.55916144000000001</v>
      </c>
      <c r="CH88" s="380">
        <v>6.0313343999999991E-2</v>
      </c>
      <c r="CI88" s="380">
        <v>0.173565952</v>
      </c>
      <c r="CJ88" s="380">
        <v>0.51824347199999998</v>
      </c>
      <c r="CK88" s="380">
        <v>0.21077032000000001</v>
      </c>
      <c r="CL88" s="380">
        <v>0.41412878399999997</v>
      </c>
      <c r="CM88" s="380">
        <v>0.15819832</v>
      </c>
      <c r="CN88" s="380">
        <v>0.18492697599999999</v>
      </c>
      <c r="CO88" s="380">
        <v>0.61054500799999989</v>
      </c>
      <c r="CP88" s="380">
        <v>0.29744318400000003</v>
      </c>
      <c r="CQ88" s="380">
        <v>0.41646708799999993</v>
      </c>
      <c r="CR88" s="380">
        <v>0.13509768</v>
      </c>
      <c r="CS88" s="380">
        <v>0.45822563200000005</v>
      </c>
      <c r="CT88" s="380">
        <v>0.55540393600000004</v>
      </c>
      <c r="CU88" s="380">
        <v>0.19309027200000001</v>
      </c>
      <c r="CV88" s="380">
        <v>0.27279216000000001</v>
      </c>
      <c r="CW88" s="380">
        <v>0.166138176</v>
      </c>
      <c r="CX88" s="260"/>
      <c r="CY88" s="260"/>
      <c r="CZ88" s="260"/>
      <c r="DA88" s="260"/>
      <c r="DB88" s="260"/>
      <c r="DC88" s="260"/>
      <c r="DD88" s="260"/>
      <c r="DE88" s="260"/>
      <c r="DF88" s="260"/>
      <c r="DG88" s="260"/>
      <c r="DH88" s="260"/>
      <c r="DI88" s="260"/>
      <c r="DJ88" s="260"/>
      <c r="DK88" s="260"/>
      <c r="DL88" s="260"/>
      <c r="DM88" s="260"/>
      <c r="DN88" s="260"/>
      <c r="DO88" s="260"/>
      <c r="DP88" s="260"/>
      <c r="DQ88" s="260"/>
      <c r="DR88" s="260"/>
      <c r="DS88" s="260"/>
      <c r="DT88" s="260"/>
      <c r="DU88" s="260"/>
      <c r="DV88" s="260"/>
      <c r="DW88" s="260"/>
      <c r="DX88" s="260"/>
      <c r="DY88" s="260"/>
    </row>
    <row r="89" spans="1:129">
      <c r="A89" s="256">
        <v>467</v>
      </c>
      <c r="B89" s="259">
        <v>1</v>
      </c>
      <c r="C89" s="380">
        <v>0.58838785599999999</v>
      </c>
      <c r="D89" s="380">
        <v>0.19961728000000001</v>
      </c>
      <c r="E89" s="380">
        <v>6.1492672000000012E-2</v>
      </c>
      <c r="F89" s="380">
        <v>0.25252633600000002</v>
      </c>
      <c r="G89" s="380">
        <v>6.8963647999999989E-2</v>
      </c>
      <c r="H89" s="380">
        <v>0.11855286400000001</v>
      </c>
      <c r="I89" s="380">
        <v>5.3578976E-2</v>
      </c>
      <c r="J89" s="380">
        <v>5.7010896000000005E-2</v>
      </c>
      <c r="K89" s="380">
        <v>4.9928863999999996E-2</v>
      </c>
      <c r="L89" s="380">
        <v>0.17690729599999999</v>
      </c>
      <c r="M89" s="380">
        <v>6.3713872000000005E-2</v>
      </c>
      <c r="N89" s="380">
        <v>7.9155664000000014E-2</v>
      </c>
      <c r="O89" s="380">
        <v>4.5253295999999998E-2</v>
      </c>
      <c r="P89" s="380">
        <v>0.35998899200000001</v>
      </c>
      <c r="Q89" s="380">
        <v>0.29080937600000001</v>
      </c>
      <c r="R89" s="380">
        <v>6.1108144000000003E-2</v>
      </c>
      <c r="S89" s="380">
        <v>6.589334400000002E-2</v>
      </c>
      <c r="T89" s="380">
        <v>0.12782977600000001</v>
      </c>
      <c r="U89" s="380">
        <v>0.12496001600000001</v>
      </c>
      <c r="V89" s="380">
        <v>4.2674992000000002E-2</v>
      </c>
      <c r="W89" s="380">
        <v>0.17723905600000001</v>
      </c>
      <c r="X89" s="380">
        <v>0.12180529600000002</v>
      </c>
      <c r="Y89" s="380">
        <v>0.56480590400000008</v>
      </c>
      <c r="Z89" s="380">
        <v>0.29540628800000002</v>
      </c>
      <c r="AA89" s="380">
        <v>5.1972496E-2</v>
      </c>
      <c r="AB89" s="380">
        <v>0.226534864</v>
      </c>
      <c r="AC89" s="380">
        <v>0.28205323199999999</v>
      </c>
      <c r="AD89" s="380">
        <v>4.61272E-2</v>
      </c>
      <c r="AE89" s="380">
        <v>0.25135680000000005</v>
      </c>
      <c r="AF89" s="380">
        <v>0.22084884800000001</v>
      </c>
      <c r="AG89" s="380">
        <v>0.25265716800000004</v>
      </c>
      <c r="AH89" s="380">
        <v>9.6164879999999994E-2</v>
      </c>
      <c r="AI89" s="380">
        <v>0.48543326400000003</v>
      </c>
      <c r="AJ89" s="380">
        <v>5.5561984000000009E-2</v>
      </c>
      <c r="AK89" s="380">
        <v>4.9807456000000007E-2</v>
      </c>
      <c r="AL89" s="380">
        <v>0.52600220799999997</v>
      </c>
      <c r="AM89" s="380">
        <v>6.088644800000001E-2</v>
      </c>
      <c r="AN89" s="380">
        <v>0.5319549440000001</v>
      </c>
      <c r="AO89" s="380">
        <v>5.7339296000000012E-2</v>
      </c>
      <c r="AP89" s="380">
        <v>9.4066048000000013E-2</v>
      </c>
      <c r="AQ89" s="380">
        <v>0.6303157439999999</v>
      </c>
      <c r="AR89" s="380">
        <v>8.5357120000000009E-2</v>
      </c>
      <c r="AS89" s="380">
        <v>9.4205279999999988E-2</v>
      </c>
      <c r="AT89" s="380">
        <v>4.7281248000000005E-2</v>
      </c>
      <c r="AU89" s="380">
        <v>9.6917232000000006E-2</v>
      </c>
      <c r="AV89" s="380">
        <v>0.200607376</v>
      </c>
      <c r="AW89" s="380">
        <v>0.30990902399999998</v>
      </c>
      <c r="AX89" s="380">
        <v>0.39694473599999996</v>
      </c>
      <c r="AY89" s="380">
        <v>7.9953040000000003E-2</v>
      </c>
      <c r="AZ89" s="380">
        <v>0.16423145599999997</v>
      </c>
      <c r="BA89" s="380">
        <v>0.205728784</v>
      </c>
      <c r="BB89" s="380">
        <v>7.2162287999999991E-2</v>
      </c>
      <c r="BC89" s="380">
        <v>0.14459968000000001</v>
      </c>
      <c r="BD89" s="380">
        <v>0.7215724320000001</v>
      </c>
      <c r="BE89" s="380">
        <v>0.67890150400000004</v>
      </c>
      <c r="BF89" s="380">
        <v>0.47117865599999992</v>
      </c>
      <c r="BG89" s="380">
        <v>0.30572668800000002</v>
      </c>
      <c r="BH89" s="380">
        <v>0.28621083199999997</v>
      </c>
      <c r="BI89" s="380">
        <v>0.70668065599999996</v>
      </c>
      <c r="BJ89" s="380">
        <v>0.74774430400000003</v>
      </c>
      <c r="BK89" s="380">
        <v>0.54272438400000012</v>
      </c>
      <c r="BL89" s="380">
        <v>0.40855603199999996</v>
      </c>
      <c r="BM89" s="380">
        <v>8.5422528000000011E-2</v>
      </c>
      <c r="BN89" s="380">
        <v>0.43832310400000002</v>
      </c>
      <c r="BO89" s="380">
        <v>0.15857559999999998</v>
      </c>
      <c r="BP89" s="380">
        <v>0.28652772800000004</v>
      </c>
      <c r="BQ89" s="380">
        <v>0.34397195200000003</v>
      </c>
      <c r="BR89" s="380">
        <v>0.45829964800000011</v>
      </c>
      <c r="BS89" s="380">
        <v>0.25646616</v>
      </c>
      <c r="BT89" s="380">
        <v>0.72536988800000002</v>
      </c>
      <c r="BU89" s="380">
        <v>0.21358961599999998</v>
      </c>
      <c r="BV89" s="380">
        <v>0.55185236800000004</v>
      </c>
      <c r="BW89" s="380">
        <v>0.56484257599999999</v>
      </c>
      <c r="BX89" s="380">
        <v>5.9198592000000008E-2</v>
      </c>
      <c r="BY89" s="380">
        <v>0.20191262399999996</v>
      </c>
      <c r="BZ89" s="380">
        <v>0.46257307200000014</v>
      </c>
      <c r="CA89" s="380">
        <v>0.29178231999999998</v>
      </c>
      <c r="CB89" s="380">
        <v>0.40530942400000003</v>
      </c>
      <c r="CC89" s="380">
        <v>0.64729699200000002</v>
      </c>
      <c r="CD89" s="380">
        <v>0.56458568000000009</v>
      </c>
      <c r="CE89" s="380">
        <v>0.29935121600000003</v>
      </c>
      <c r="CF89" s="380">
        <v>0.78064649600000002</v>
      </c>
      <c r="CG89" s="380">
        <v>0.55651900799999998</v>
      </c>
      <c r="CH89" s="380">
        <v>6.0077663999999989E-2</v>
      </c>
      <c r="CI89" s="380">
        <v>0.17337881599999999</v>
      </c>
      <c r="CJ89" s="380">
        <v>0.51468623999999996</v>
      </c>
      <c r="CK89" s="380">
        <v>0.20828968000000003</v>
      </c>
      <c r="CL89" s="380">
        <v>0.41162579200000005</v>
      </c>
      <c r="CM89" s="380">
        <v>0.15613608000000004</v>
      </c>
      <c r="CN89" s="380">
        <v>0.18268228800000003</v>
      </c>
      <c r="CO89" s="380">
        <v>0.61030552000000005</v>
      </c>
      <c r="CP89" s="380">
        <v>0.29658347200000007</v>
      </c>
      <c r="CQ89" s="380">
        <v>0.41563105599999994</v>
      </c>
      <c r="CR89" s="380">
        <v>0.13377161599999998</v>
      </c>
      <c r="CS89" s="380">
        <v>0.45708062400000005</v>
      </c>
      <c r="CT89" s="380">
        <v>0.5534211200000001</v>
      </c>
      <c r="CU89" s="380">
        <v>0.190219584</v>
      </c>
      <c r="CV89" s="380">
        <v>0.26873312000000005</v>
      </c>
      <c r="CW89" s="380">
        <v>0.16455184</v>
      </c>
      <c r="CX89" s="260"/>
      <c r="CY89" s="260"/>
      <c r="CZ89" s="260"/>
      <c r="DA89" s="260"/>
      <c r="DB89" s="260"/>
      <c r="DC89" s="260"/>
      <c r="DD89" s="260"/>
      <c r="DE89" s="260"/>
      <c r="DF89" s="260"/>
      <c r="DG89" s="260"/>
      <c r="DH89" s="260"/>
      <c r="DI89" s="260"/>
      <c r="DJ89" s="260"/>
      <c r="DK89" s="260"/>
      <c r="DL89" s="260"/>
      <c r="DM89" s="260"/>
      <c r="DN89" s="260"/>
      <c r="DO89" s="260"/>
      <c r="DP89" s="260"/>
      <c r="DQ89" s="260"/>
      <c r="DR89" s="260"/>
      <c r="DS89" s="260"/>
      <c r="DT89" s="260"/>
      <c r="DU89" s="260"/>
      <c r="DV89" s="260"/>
      <c r="DW89" s="260"/>
      <c r="DX89" s="260"/>
      <c r="DY89" s="260"/>
    </row>
    <row r="90" spans="1:129">
      <c r="A90" s="256">
        <v>468</v>
      </c>
      <c r="B90" s="259">
        <v>1</v>
      </c>
      <c r="C90" s="380">
        <v>0.58572689600000005</v>
      </c>
      <c r="D90" s="380">
        <v>0.197056336</v>
      </c>
      <c r="E90" s="380">
        <v>6.1901440000000009E-2</v>
      </c>
      <c r="F90" s="380">
        <v>0.24858176000000001</v>
      </c>
      <c r="G90" s="380">
        <v>6.7613279999999998E-2</v>
      </c>
      <c r="H90" s="380">
        <v>0.11771489600000001</v>
      </c>
      <c r="I90" s="380">
        <v>5.334579200000001E-2</v>
      </c>
      <c r="J90" s="380">
        <v>5.6956463999999998E-2</v>
      </c>
      <c r="K90" s="380">
        <v>4.9981344000000004E-2</v>
      </c>
      <c r="L90" s="380">
        <v>0.17675851200000001</v>
      </c>
      <c r="M90" s="380">
        <v>6.2790895999999999E-2</v>
      </c>
      <c r="N90" s="380">
        <v>7.7966656000000009E-2</v>
      </c>
      <c r="O90" s="380">
        <v>4.5122528000000002E-2</v>
      </c>
      <c r="P90" s="380">
        <v>0.36021672000000005</v>
      </c>
      <c r="Q90" s="380">
        <v>0.29216985600000001</v>
      </c>
      <c r="R90" s="380">
        <v>6.1727536000000006E-2</v>
      </c>
      <c r="S90" s="380">
        <v>6.6375600000000007E-2</v>
      </c>
      <c r="T90" s="380">
        <v>0.128688688</v>
      </c>
      <c r="U90" s="380">
        <v>0.125013648</v>
      </c>
      <c r="V90" s="380">
        <v>4.6768496000000007E-2</v>
      </c>
      <c r="W90" s="380">
        <v>0.17799057599999998</v>
      </c>
      <c r="X90" s="380">
        <v>0.12337400000000001</v>
      </c>
      <c r="Y90" s="380">
        <v>0.56669947199999993</v>
      </c>
      <c r="Z90" s="380">
        <v>0.29655920000000002</v>
      </c>
      <c r="AA90" s="380">
        <v>5.2370048000000002E-2</v>
      </c>
      <c r="AB90" s="380">
        <v>0.22940433600000001</v>
      </c>
      <c r="AC90" s="380">
        <v>0.28384614400000002</v>
      </c>
      <c r="AD90" s="380">
        <v>4.6397968000000005E-2</v>
      </c>
      <c r="AE90" s="380">
        <v>0.25777729599999999</v>
      </c>
      <c r="AF90" s="380">
        <v>0.22437545600000003</v>
      </c>
      <c r="AG90" s="380">
        <v>0.25883795200000009</v>
      </c>
      <c r="AH90" s="380">
        <v>9.9008367999999999E-2</v>
      </c>
      <c r="AI90" s="380">
        <v>0.49474291199999998</v>
      </c>
      <c r="AJ90" s="380">
        <v>5.6286575999999998E-2</v>
      </c>
      <c r="AK90" s="380">
        <v>4.9940944000000001E-2</v>
      </c>
      <c r="AL90" s="380">
        <v>0.52674564800000012</v>
      </c>
      <c r="AM90" s="380">
        <v>6.0941408000000002E-2</v>
      </c>
      <c r="AN90" s="380">
        <v>0.5383250719999999</v>
      </c>
      <c r="AO90" s="380">
        <v>5.7521680000000006E-2</v>
      </c>
      <c r="AP90" s="380">
        <v>9.4267792000000003E-2</v>
      </c>
      <c r="AQ90" s="380">
        <v>0.63612367999999997</v>
      </c>
      <c r="AR90" s="380">
        <v>8.6744559999999998E-2</v>
      </c>
      <c r="AS90" s="380">
        <v>9.7947984000000002E-2</v>
      </c>
      <c r="AT90" s="380">
        <v>4.7311151999999995E-2</v>
      </c>
      <c r="AU90" s="380">
        <v>9.8916704000000008E-2</v>
      </c>
      <c r="AV90" s="380">
        <v>0.20482411200000003</v>
      </c>
      <c r="AW90" s="380">
        <v>0.31681104000000004</v>
      </c>
      <c r="AX90" s="380">
        <v>0.40315737600000001</v>
      </c>
      <c r="AY90" s="380">
        <v>8.2494096000000017E-2</v>
      </c>
      <c r="AZ90" s="380">
        <v>0.16584624000000001</v>
      </c>
      <c r="BA90" s="380">
        <v>0.20746516800000001</v>
      </c>
      <c r="BB90" s="380">
        <v>7.2408960000000008E-2</v>
      </c>
      <c r="BC90" s="380">
        <v>0.147557088</v>
      </c>
      <c r="BD90" s="380">
        <v>0.72462364800000012</v>
      </c>
      <c r="BE90" s="380">
        <v>0.68294960000000016</v>
      </c>
      <c r="BF90" s="380">
        <v>0.47800888000000008</v>
      </c>
      <c r="BG90" s="380">
        <v>0.31156579200000001</v>
      </c>
      <c r="BH90" s="380">
        <v>0.29194510400000001</v>
      </c>
      <c r="BI90" s="380">
        <v>0.7085236800000001</v>
      </c>
      <c r="BJ90" s="380">
        <v>0.74906273600000006</v>
      </c>
      <c r="BK90" s="380">
        <v>0.54295548800000004</v>
      </c>
      <c r="BL90" s="380">
        <v>0.41120639999999997</v>
      </c>
      <c r="BM90" s="380">
        <v>8.6560672000000019E-2</v>
      </c>
      <c r="BN90" s="380">
        <v>0.44413992000000002</v>
      </c>
      <c r="BO90" s="380">
        <v>0.16089760000000003</v>
      </c>
      <c r="BP90" s="380">
        <v>0.29145695999999999</v>
      </c>
      <c r="BQ90" s="380">
        <v>0.34922692799999999</v>
      </c>
      <c r="BR90" s="380">
        <v>0.45826660800000008</v>
      </c>
      <c r="BS90" s="380">
        <v>0.25598555200000001</v>
      </c>
      <c r="BT90" s="380">
        <v>0.72563459200000002</v>
      </c>
      <c r="BU90" s="380">
        <v>0.21534235200000001</v>
      </c>
      <c r="BV90" s="380">
        <v>0.55211635200000009</v>
      </c>
      <c r="BW90" s="380">
        <v>0.56250870400000008</v>
      </c>
      <c r="BX90" s="380">
        <v>5.9274767999999999E-2</v>
      </c>
      <c r="BY90" s="380">
        <v>0.20335041600000001</v>
      </c>
      <c r="BZ90" s="380">
        <v>0.45987808000000002</v>
      </c>
      <c r="CA90" s="380">
        <v>0.29087961600000001</v>
      </c>
      <c r="CB90" s="380">
        <v>0.40035188799999999</v>
      </c>
      <c r="CC90" s="380">
        <v>0.64731936000000001</v>
      </c>
      <c r="CD90" s="380">
        <v>0.5625632960000001</v>
      </c>
      <c r="CE90" s="380">
        <v>0.29757099200000003</v>
      </c>
      <c r="CF90" s="380">
        <v>0.77954896000000007</v>
      </c>
      <c r="CG90" s="380">
        <v>0.55378001600000015</v>
      </c>
      <c r="CH90" s="380">
        <v>5.9836224000000014E-2</v>
      </c>
      <c r="CI90" s="380">
        <v>0.17310719999999999</v>
      </c>
      <c r="CJ90" s="380">
        <v>0.51106940800000011</v>
      </c>
      <c r="CK90" s="380">
        <v>0.20578792000000001</v>
      </c>
      <c r="CL90" s="380">
        <v>0.40910744000000004</v>
      </c>
      <c r="CM90" s="380">
        <v>0.15398288000000002</v>
      </c>
      <c r="CN90" s="380">
        <v>0.18043679999999998</v>
      </c>
      <c r="CO90" s="380">
        <v>0.60992939200000007</v>
      </c>
      <c r="CP90" s="380">
        <v>0.29569160000000011</v>
      </c>
      <c r="CQ90" s="380">
        <v>0.41471742400000006</v>
      </c>
      <c r="CR90" s="380">
        <v>0.13239923200000001</v>
      </c>
      <c r="CS90" s="380">
        <v>0.45580745600000006</v>
      </c>
      <c r="CT90" s="380">
        <v>0.55135590400000001</v>
      </c>
      <c r="CU90" s="380">
        <v>0.18735305600000002</v>
      </c>
      <c r="CV90" s="380">
        <v>0.26469920000000002</v>
      </c>
      <c r="CW90" s="380">
        <v>0.16296862400000001</v>
      </c>
      <c r="CX90" s="260"/>
      <c r="CY90" s="260"/>
      <c r="CZ90" s="260"/>
      <c r="DA90" s="260"/>
      <c r="DB90" s="260"/>
      <c r="DC90" s="260"/>
      <c r="DD90" s="260"/>
      <c r="DE90" s="260"/>
      <c r="DF90" s="260"/>
      <c r="DG90" s="260"/>
      <c r="DH90" s="260"/>
      <c r="DI90" s="260"/>
      <c r="DJ90" s="260"/>
      <c r="DK90" s="260"/>
      <c r="DL90" s="260"/>
      <c r="DM90" s="260"/>
      <c r="DN90" s="260"/>
      <c r="DO90" s="260"/>
      <c r="DP90" s="260"/>
      <c r="DQ90" s="260"/>
      <c r="DR90" s="260"/>
      <c r="DS90" s="260"/>
      <c r="DT90" s="260"/>
      <c r="DU90" s="260"/>
      <c r="DV90" s="260"/>
      <c r="DW90" s="260"/>
      <c r="DX90" s="260"/>
      <c r="DY90" s="260"/>
    </row>
    <row r="91" spans="1:129">
      <c r="A91" s="256">
        <v>469</v>
      </c>
      <c r="B91" s="259">
        <v>1</v>
      </c>
      <c r="C91" s="380">
        <v>0.5830018560000001</v>
      </c>
      <c r="D91" s="380">
        <v>0.19445491200000001</v>
      </c>
      <c r="E91" s="380">
        <v>6.2278368000000001E-2</v>
      </c>
      <c r="F91" s="380">
        <v>0.24466182399999997</v>
      </c>
      <c r="G91" s="380">
        <v>6.6318111999999999E-2</v>
      </c>
      <c r="H91" s="380">
        <v>0.11686468800000001</v>
      </c>
      <c r="I91" s="380">
        <v>5.3119168000000008E-2</v>
      </c>
      <c r="J91" s="380">
        <v>5.6902191999999997E-2</v>
      </c>
      <c r="K91" s="380">
        <v>5.0031024000000007E-2</v>
      </c>
      <c r="L91" s="380">
        <v>0.176582928</v>
      </c>
      <c r="M91" s="380">
        <v>6.1856719999999997E-2</v>
      </c>
      <c r="N91" s="380">
        <v>7.6715968000000009E-2</v>
      </c>
      <c r="O91" s="380">
        <v>4.5021760000000001E-2</v>
      </c>
      <c r="P91" s="380">
        <v>0.36045324800000006</v>
      </c>
      <c r="Q91" s="380">
        <v>0.29349953600000001</v>
      </c>
      <c r="R91" s="380">
        <v>6.2354688000000012E-2</v>
      </c>
      <c r="S91" s="380">
        <v>6.6851776000000002E-2</v>
      </c>
      <c r="T91" s="380">
        <v>0.12954559999999998</v>
      </c>
      <c r="U91" s="380">
        <v>0.12506071999999999</v>
      </c>
      <c r="V91" s="380">
        <v>5.1364480000000004E-2</v>
      </c>
      <c r="W91" s="380">
        <v>0.178784416</v>
      </c>
      <c r="X91" s="380">
        <v>0.12497878400000002</v>
      </c>
      <c r="Y91" s="380">
        <v>0.56856991999999995</v>
      </c>
      <c r="Z91" s="380">
        <v>0.29778851200000001</v>
      </c>
      <c r="AA91" s="380">
        <v>5.2726239999999994E-2</v>
      </c>
      <c r="AB91" s="380">
        <v>0.23242020800000002</v>
      </c>
      <c r="AC91" s="380">
        <v>0.28544441600000003</v>
      </c>
      <c r="AD91" s="380">
        <v>4.6705695999999998E-2</v>
      </c>
      <c r="AE91" s="380">
        <v>0.26413995200000001</v>
      </c>
      <c r="AF91" s="380">
        <v>0.22752646400000001</v>
      </c>
      <c r="AG91" s="380">
        <v>0.26524169600000003</v>
      </c>
      <c r="AH91" s="380">
        <v>0.10195273599999999</v>
      </c>
      <c r="AI91" s="380">
        <v>0.50389896000000001</v>
      </c>
      <c r="AJ91" s="380">
        <v>5.7082448000000001E-2</v>
      </c>
      <c r="AK91" s="380">
        <v>5.0100432E-2</v>
      </c>
      <c r="AL91" s="380">
        <v>0.52734244800000007</v>
      </c>
      <c r="AM91" s="380">
        <v>6.0978927999999995E-2</v>
      </c>
      <c r="AN91" s="380">
        <v>0.54442895999999996</v>
      </c>
      <c r="AO91" s="380">
        <v>5.7710384000000003E-2</v>
      </c>
      <c r="AP91" s="380">
        <v>9.4506255999999997E-2</v>
      </c>
      <c r="AQ91" s="380">
        <v>0.64185673600000004</v>
      </c>
      <c r="AR91" s="380">
        <v>8.8179920000000009E-2</v>
      </c>
      <c r="AS91" s="380">
        <v>0.102066528</v>
      </c>
      <c r="AT91" s="380">
        <v>4.7350255999999993E-2</v>
      </c>
      <c r="AU91" s="380">
        <v>0.100985776</v>
      </c>
      <c r="AV91" s="380">
        <v>0.20918860800000003</v>
      </c>
      <c r="AW91" s="380">
        <v>0.32384345599999997</v>
      </c>
      <c r="AX91" s="380">
        <v>0.40922801599999997</v>
      </c>
      <c r="AY91" s="380">
        <v>8.5159872000000011E-2</v>
      </c>
      <c r="AZ91" s="380">
        <v>0.16753190400000001</v>
      </c>
      <c r="BA91" s="380">
        <v>0.20927739200000001</v>
      </c>
      <c r="BB91" s="380">
        <v>7.2701951999999986E-2</v>
      </c>
      <c r="BC91" s="380">
        <v>0.15062281599999999</v>
      </c>
      <c r="BD91" s="380">
        <v>0.72759902400000009</v>
      </c>
      <c r="BE91" s="380">
        <v>0.68687265600000014</v>
      </c>
      <c r="BF91" s="380">
        <v>0.48514278399999999</v>
      </c>
      <c r="BG91" s="380">
        <v>0.31746113600000003</v>
      </c>
      <c r="BH91" s="380">
        <v>0.29767961600000004</v>
      </c>
      <c r="BI91" s="380">
        <v>0.71049366400000002</v>
      </c>
      <c r="BJ91" s="380">
        <v>0.75034468799999998</v>
      </c>
      <c r="BK91" s="380">
        <v>0.54318819200000001</v>
      </c>
      <c r="BL91" s="380">
        <v>0.41369076799999999</v>
      </c>
      <c r="BM91" s="380">
        <v>8.7698815999999999E-2</v>
      </c>
      <c r="BN91" s="380">
        <v>0.44992305600000004</v>
      </c>
      <c r="BO91" s="380">
        <v>0.16330912</v>
      </c>
      <c r="BP91" s="380">
        <v>0.29632339200000002</v>
      </c>
      <c r="BQ91" s="380">
        <v>0.35437982399999995</v>
      </c>
      <c r="BR91" s="380">
        <v>0.45817308800000001</v>
      </c>
      <c r="BS91" s="380">
        <v>0.25547014400000007</v>
      </c>
      <c r="BT91" s="380">
        <v>0.72576153599999993</v>
      </c>
      <c r="BU91" s="380">
        <v>0.21688380799999998</v>
      </c>
      <c r="BV91" s="380">
        <v>0.55234553600000003</v>
      </c>
      <c r="BW91" s="380">
        <v>0.56002963199999989</v>
      </c>
      <c r="BX91" s="380">
        <v>5.9331264000000002E-2</v>
      </c>
      <c r="BY91" s="380">
        <v>0.204552288</v>
      </c>
      <c r="BZ91" s="380">
        <v>0.45711436799999999</v>
      </c>
      <c r="CA91" s="380">
        <v>0.28986859200000004</v>
      </c>
      <c r="CB91" s="380">
        <v>0.39524635200000002</v>
      </c>
      <c r="CC91" s="380">
        <v>0.64714140799999997</v>
      </c>
      <c r="CD91" s="380">
        <v>0.5603728320000001</v>
      </c>
      <c r="CE91" s="380">
        <v>0.29562844799999999</v>
      </c>
      <c r="CF91" s="380">
        <v>0.7783675040000001</v>
      </c>
      <c r="CG91" s="380">
        <v>0.55091270400000003</v>
      </c>
      <c r="CH91" s="380">
        <v>5.9592384000000005E-2</v>
      </c>
      <c r="CI91" s="380">
        <v>0.172709744</v>
      </c>
      <c r="CJ91" s="380">
        <v>0.50739321600000009</v>
      </c>
      <c r="CK91" s="380">
        <v>0.20327528</v>
      </c>
      <c r="CL91" s="380">
        <v>0.40657020799999993</v>
      </c>
      <c r="CM91" s="380">
        <v>0.15173664000000001</v>
      </c>
      <c r="CN91" s="380">
        <v>0.178178752</v>
      </c>
      <c r="CO91" s="380">
        <v>0.60942206399999999</v>
      </c>
      <c r="CP91" s="380">
        <v>0.294781248</v>
      </c>
      <c r="CQ91" s="380">
        <v>0.41377419199999999</v>
      </c>
      <c r="CR91" s="380">
        <v>0.13098980799999999</v>
      </c>
      <c r="CS91" s="380">
        <v>0.45438164800000003</v>
      </c>
      <c r="CT91" s="380">
        <v>0.54920020800000002</v>
      </c>
      <c r="CU91" s="380">
        <v>0.184509168</v>
      </c>
      <c r="CV91" s="380">
        <v>0.26069616000000007</v>
      </c>
      <c r="CW91" s="380">
        <v>0.16138540800000001</v>
      </c>
      <c r="CX91" s="260"/>
      <c r="CY91" s="260"/>
      <c r="CZ91" s="260"/>
      <c r="DA91" s="260"/>
      <c r="DB91" s="260"/>
      <c r="DC91" s="260"/>
      <c r="DD91" s="260"/>
      <c r="DE91" s="260"/>
      <c r="DF91" s="260"/>
      <c r="DG91" s="260"/>
      <c r="DH91" s="260"/>
      <c r="DI91" s="260"/>
      <c r="DJ91" s="260"/>
      <c r="DK91" s="260"/>
      <c r="DL91" s="260"/>
      <c r="DM91" s="260"/>
      <c r="DN91" s="260"/>
      <c r="DO91" s="260"/>
      <c r="DP91" s="260"/>
      <c r="DQ91" s="260"/>
      <c r="DR91" s="260"/>
      <c r="DS91" s="260"/>
      <c r="DT91" s="260"/>
      <c r="DU91" s="260"/>
      <c r="DV91" s="260"/>
      <c r="DW91" s="260"/>
      <c r="DX91" s="260"/>
      <c r="DY91" s="260"/>
    </row>
    <row r="92" spans="1:129">
      <c r="A92" s="256">
        <v>470</v>
      </c>
      <c r="B92" s="259">
        <v>1</v>
      </c>
      <c r="C92" s="380">
        <v>0.58020000000000005</v>
      </c>
      <c r="D92" s="380">
        <v>0.1918</v>
      </c>
      <c r="E92" s="380">
        <v>6.2590000000000007E-2</v>
      </c>
      <c r="F92" s="380">
        <v>0.24077999999999999</v>
      </c>
      <c r="G92" s="380">
        <v>6.5079999999999999E-2</v>
      </c>
      <c r="H92" s="380">
        <v>0.11600000000000001</v>
      </c>
      <c r="I92" s="380">
        <v>5.2900000000000003E-2</v>
      </c>
      <c r="J92" s="380">
        <v>5.6849999999999998E-2</v>
      </c>
      <c r="K92" s="380">
        <v>5.008E-2</v>
      </c>
      <c r="L92" s="380">
        <v>0.17637</v>
      </c>
      <c r="M92" s="380">
        <v>6.0909999999999999E-2</v>
      </c>
      <c r="N92" s="380">
        <v>7.5410000000000005E-2</v>
      </c>
      <c r="O92" s="380">
        <v>4.496E-2</v>
      </c>
      <c r="P92" s="380">
        <v>0.36070000000000002</v>
      </c>
      <c r="Q92" s="380">
        <v>0.29480000000000001</v>
      </c>
      <c r="R92" s="380">
        <v>6.2990000000000004E-2</v>
      </c>
      <c r="S92" s="380">
        <v>6.7320000000000005E-2</v>
      </c>
      <c r="T92" s="380">
        <v>0.13039999999999999</v>
      </c>
      <c r="U92" s="380">
        <v>0.12509999999999999</v>
      </c>
      <c r="V92" s="380">
        <v>5.6500000000000002E-2</v>
      </c>
      <c r="W92" s="380">
        <v>0.17962</v>
      </c>
      <c r="X92" s="380">
        <v>0.12662000000000001</v>
      </c>
      <c r="Y92" s="380">
        <v>0.57040999999999997</v>
      </c>
      <c r="Z92" s="380">
        <v>0.29909999999999998</v>
      </c>
      <c r="AA92" s="380">
        <v>5.2999999999999999E-2</v>
      </c>
      <c r="AB92" s="380">
        <v>0.2356</v>
      </c>
      <c r="AC92" s="380">
        <v>0.28681000000000001</v>
      </c>
      <c r="AD92" s="380">
        <v>4.7039999999999998E-2</v>
      </c>
      <c r="AE92" s="380">
        <v>0.27043</v>
      </c>
      <c r="AF92" s="380">
        <v>0.23025000000000001</v>
      </c>
      <c r="AG92" s="380">
        <v>0.27189000000000002</v>
      </c>
      <c r="AH92" s="380">
        <v>0.105</v>
      </c>
      <c r="AI92" s="380">
        <v>0.51290000000000002</v>
      </c>
      <c r="AJ92" s="380">
        <v>5.7959999999999998E-2</v>
      </c>
      <c r="AK92" s="380">
        <v>5.0290000000000001E-2</v>
      </c>
      <c r="AL92" s="380">
        <v>0.52781</v>
      </c>
      <c r="AM92" s="380">
        <v>6.0999999999999999E-2</v>
      </c>
      <c r="AN92" s="380">
        <v>0.55028999999999995</v>
      </c>
      <c r="AO92" s="380">
        <v>5.7910000000000003E-2</v>
      </c>
      <c r="AP92" s="380">
        <v>9.4799999999999995E-2</v>
      </c>
      <c r="AQ92" s="380">
        <v>0.64749999999999996</v>
      </c>
      <c r="AR92" s="380">
        <v>8.9660000000000004E-2</v>
      </c>
      <c r="AS92" s="380">
        <v>0.1066</v>
      </c>
      <c r="AT92" s="380">
        <v>4.7399999999999998E-2</v>
      </c>
      <c r="AU92" s="380">
        <v>0.10313</v>
      </c>
      <c r="AV92" s="380">
        <v>0.2137</v>
      </c>
      <c r="AW92" s="380">
        <v>0.33100000000000002</v>
      </c>
      <c r="AX92" s="380">
        <v>0.41515999999999997</v>
      </c>
      <c r="AY92" s="380">
        <v>8.795E-2</v>
      </c>
      <c r="AZ92" s="380">
        <v>0.16930000000000001</v>
      </c>
      <c r="BA92" s="380">
        <v>0.21118000000000001</v>
      </c>
      <c r="BB92" s="380">
        <v>7.306E-2</v>
      </c>
      <c r="BC92" s="380">
        <v>0.15379999999999999</v>
      </c>
      <c r="BD92" s="380">
        <v>0.73050000000000004</v>
      </c>
      <c r="BE92" s="380">
        <v>0.69066000000000005</v>
      </c>
      <c r="BF92" s="380">
        <v>0.49262</v>
      </c>
      <c r="BG92" s="380">
        <v>0.32340000000000002</v>
      </c>
      <c r="BH92" s="380">
        <v>0.30338999999999999</v>
      </c>
      <c r="BI92" s="380">
        <v>0.71260000000000001</v>
      </c>
      <c r="BJ92" s="380">
        <v>0.75158999999999998</v>
      </c>
      <c r="BK92" s="380">
        <v>0.54344000000000003</v>
      </c>
      <c r="BL92" s="380">
        <v>0.41599999999999998</v>
      </c>
      <c r="BM92" s="380">
        <v>8.8830000000000006E-2</v>
      </c>
      <c r="BN92" s="380">
        <v>0.45565</v>
      </c>
      <c r="BO92" s="380">
        <v>0.16581000000000001</v>
      </c>
      <c r="BP92" s="380">
        <v>0.30109999999999998</v>
      </c>
      <c r="BQ92" s="380">
        <v>0.3594</v>
      </c>
      <c r="BR92" s="380">
        <v>0.45804</v>
      </c>
      <c r="BS92" s="380">
        <v>0.25494</v>
      </c>
      <c r="BT92" s="380">
        <v>0.72575999999999996</v>
      </c>
      <c r="BU92" s="380">
        <v>0.21820000000000001</v>
      </c>
      <c r="BV92" s="380">
        <v>0.55254000000000003</v>
      </c>
      <c r="BW92" s="380">
        <v>0.55740999999999996</v>
      </c>
      <c r="BX92" s="380">
        <v>5.9369999999999999E-2</v>
      </c>
      <c r="BY92" s="380">
        <v>0.20549999999999999</v>
      </c>
      <c r="BZ92" s="380">
        <v>0.45429999999999998</v>
      </c>
      <c r="CA92" s="380">
        <v>0.28875000000000001</v>
      </c>
      <c r="CB92" s="380">
        <v>0.39001000000000002</v>
      </c>
      <c r="CC92" s="380">
        <v>0.64673000000000003</v>
      </c>
      <c r="CD92" s="380">
        <v>0.55801000000000001</v>
      </c>
      <c r="CE92" s="380">
        <v>0.29343000000000002</v>
      </c>
      <c r="CF92" s="380">
        <v>0.77710000000000001</v>
      </c>
      <c r="CG92" s="380">
        <v>0.54790000000000005</v>
      </c>
      <c r="CH92" s="380">
        <v>5.935E-2</v>
      </c>
      <c r="CI92" s="380">
        <v>0.17216000000000001</v>
      </c>
      <c r="CJ92" s="380">
        <v>0.50366</v>
      </c>
      <c r="CK92" s="380">
        <v>0.20075999999999999</v>
      </c>
      <c r="CL92" s="380">
        <v>0.40400999999999998</v>
      </c>
      <c r="CM92" s="380">
        <v>0.14940000000000001</v>
      </c>
      <c r="CN92" s="380">
        <v>0.1759</v>
      </c>
      <c r="CO92" s="380">
        <v>0.60879000000000005</v>
      </c>
      <c r="CP92" s="380">
        <v>0.29386000000000001</v>
      </c>
      <c r="CQ92" s="380">
        <v>0.41282999999999997</v>
      </c>
      <c r="CR92" s="380">
        <v>0.12955</v>
      </c>
      <c r="CS92" s="380">
        <v>0.45279000000000003</v>
      </c>
      <c r="CT92" s="380">
        <v>0.54695000000000005</v>
      </c>
      <c r="CU92" s="380">
        <v>0.1817</v>
      </c>
      <c r="CV92" s="380">
        <v>0.25673000000000001</v>
      </c>
      <c r="CW92" s="380">
        <v>0.1598</v>
      </c>
      <c r="CX92" s="260"/>
      <c r="CY92" s="260"/>
      <c r="CZ92" s="260"/>
      <c r="DA92" s="260"/>
      <c r="DB92" s="260"/>
      <c r="DC92" s="260"/>
      <c r="DD92" s="260"/>
      <c r="DE92" s="260"/>
      <c r="DF92" s="260"/>
      <c r="DG92" s="260"/>
      <c r="DH92" s="260"/>
      <c r="DI92" s="260"/>
      <c r="DJ92" s="260"/>
      <c r="DK92" s="260"/>
      <c r="DL92" s="260"/>
      <c r="DM92" s="260"/>
      <c r="DN92" s="260"/>
      <c r="DO92" s="260"/>
      <c r="DP92" s="260"/>
      <c r="DQ92" s="260"/>
      <c r="DR92" s="260"/>
      <c r="DS92" s="260"/>
      <c r="DT92" s="260"/>
      <c r="DU92" s="260"/>
      <c r="DV92" s="260"/>
      <c r="DW92" s="260"/>
      <c r="DX92" s="260"/>
      <c r="DY92" s="260"/>
    </row>
    <row r="93" spans="1:129">
      <c r="A93" s="256">
        <v>471</v>
      </c>
      <c r="B93" s="259">
        <v>1</v>
      </c>
      <c r="C93" s="380">
        <v>0.57732875200000011</v>
      </c>
      <c r="D93" s="380">
        <v>0.18909836799999999</v>
      </c>
      <c r="E93" s="380">
        <v>6.2847104000000001E-2</v>
      </c>
      <c r="F93" s="380">
        <v>0.23694067200000002</v>
      </c>
      <c r="G93" s="380">
        <v>6.3899599999999987E-2</v>
      </c>
      <c r="H93" s="380">
        <v>0.11512289600000002</v>
      </c>
      <c r="I93" s="380">
        <v>5.2688656E-2</v>
      </c>
      <c r="J93" s="380">
        <v>5.6800271999999992E-2</v>
      </c>
      <c r="K93" s="380">
        <v>5.0130927999999998E-2</v>
      </c>
      <c r="L93" s="380">
        <v>0.17611691200000001</v>
      </c>
      <c r="M93" s="380">
        <v>5.9953456000000002E-2</v>
      </c>
      <c r="N93" s="380">
        <v>7.4049312000000006E-2</v>
      </c>
      <c r="O93" s="380">
        <v>4.4944960000000006E-2</v>
      </c>
      <c r="P93" s="380">
        <v>0.36095654399999999</v>
      </c>
      <c r="Q93" s="380">
        <v>0.29607331199999998</v>
      </c>
      <c r="R93" s="380">
        <v>6.3633248000000003E-2</v>
      </c>
      <c r="S93" s="380">
        <v>6.7779536000000001E-2</v>
      </c>
      <c r="T93" s="380">
        <v>0.13125244799999999</v>
      </c>
      <c r="U93" s="380">
        <v>0.12513150399999998</v>
      </c>
      <c r="V93" s="380">
        <v>6.2171632000000004E-2</v>
      </c>
      <c r="W93" s="380">
        <v>0.18049479999999998</v>
      </c>
      <c r="X93" s="380">
        <v>0.12829620799999999</v>
      </c>
      <c r="Y93" s="380">
        <v>0.57221859199999991</v>
      </c>
      <c r="Z93" s="380">
        <v>0.30049606399999995</v>
      </c>
      <c r="AA93" s="380">
        <v>5.3194688000000004E-2</v>
      </c>
      <c r="AB93" s="380">
        <v>0.23894007999999997</v>
      </c>
      <c r="AC93" s="380">
        <v>0.28793856000000001</v>
      </c>
      <c r="AD93" s="380">
        <v>4.7401600000000002E-2</v>
      </c>
      <c r="AE93" s="380">
        <v>0.27664148799999999</v>
      </c>
      <c r="AF93" s="380">
        <v>0.23256801600000002</v>
      </c>
      <c r="AG93" s="380">
        <v>0.27877323200000004</v>
      </c>
      <c r="AH93" s="380">
        <v>0.10815087999999999</v>
      </c>
      <c r="AI93" s="380">
        <v>0.52172406400000004</v>
      </c>
      <c r="AJ93" s="380">
        <v>5.8921679999999997E-2</v>
      </c>
      <c r="AK93" s="380">
        <v>5.0512175999999999E-2</v>
      </c>
      <c r="AL93" s="380">
        <v>0.52816363199999994</v>
      </c>
      <c r="AM93" s="380">
        <v>6.1009296000000005E-2</v>
      </c>
      <c r="AN93" s="380">
        <v>0.55591147200000002</v>
      </c>
      <c r="AO93" s="380">
        <v>5.8125952000000009E-2</v>
      </c>
      <c r="AP93" s="380">
        <v>9.5168015999999994E-2</v>
      </c>
      <c r="AQ93" s="380">
        <v>0.65304172800000004</v>
      </c>
      <c r="AR93" s="380">
        <v>9.1188063999999999E-2</v>
      </c>
      <c r="AS93" s="380">
        <v>0.11154939200000002</v>
      </c>
      <c r="AT93" s="380">
        <v>4.7460256000000006E-2</v>
      </c>
      <c r="AU93" s="380">
        <v>0.1053524</v>
      </c>
      <c r="AV93" s="380">
        <v>0.21835273600000002</v>
      </c>
      <c r="AW93" s="380">
        <v>0.33826497599999999</v>
      </c>
      <c r="AX93" s="380">
        <v>0.42095419199999995</v>
      </c>
      <c r="AY93" s="380">
        <v>9.0861344000000011E-2</v>
      </c>
      <c r="AZ93" s="380">
        <v>0.17116431999999998</v>
      </c>
      <c r="BA93" s="380">
        <v>0.213190192</v>
      </c>
      <c r="BB93" s="380">
        <v>7.3504511999999994E-2</v>
      </c>
      <c r="BC93" s="380">
        <v>0.15709263999999998</v>
      </c>
      <c r="BD93" s="380">
        <v>0.73332436800000012</v>
      </c>
      <c r="BE93" s="380">
        <v>0.69430891199999989</v>
      </c>
      <c r="BF93" s="380">
        <v>0.50042099200000001</v>
      </c>
      <c r="BG93" s="380">
        <v>0.32937152000000008</v>
      </c>
      <c r="BH93" s="380">
        <v>0.30906257599999992</v>
      </c>
      <c r="BI93" s="380">
        <v>0.714843216</v>
      </c>
      <c r="BJ93" s="380">
        <v>0.75279905599999997</v>
      </c>
      <c r="BK93" s="380">
        <v>0.54372625599999991</v>
      </c>
      <c r="BL93" s="380">
        <v>0.41813203200000004</v>
      </c>
      <c r="BM93" s="380">
        <v>8.9950511999999996E-2</v>
      </c>
      <c r="BN93" s="380">
        <v>0.46130123200000001</v>
      </c>
      <c r="BO93" s="380">
        <v>0.16838644799999999</v>
      </c>
      <c r="BP93" s="380">
        <v>0.30576764799999995</v>
      </c>
      <c r="BQ93" s="380">
        <v>0.36426937599999998</v>
      </c>
      <c r="BR93" s="380">
        <v>0.45788323200000003</v>
      </c>
      <c r="BS93" s="380">
        <v>0.25440975999999998</v>
      </c>
      <c r="BT93" s="380">
        <v>0.72563307199999993</v>
      </c>
      <c r="BU93" s="380">
        <v>0.21928800000000001</v>
      </c>
      <c r="BV93" s="380">
        <v>0.55269988799999992</v>
      </c>
      <c r="BW93" s="380">
        <v>0.55466161599999986</v>
      </c>
      <c r="BX93" s="380">
        <v>5.9392608E-2</v>
      </c>
      <c r="BY93" s="380">
        <v>0.20618872000000002</v>
      </c>
      <c r="BZ93" s="380">
        <v>0.45144140799999999</v>
      </c>
      <c r="CA93" s="380">
        <v>0.287526</v>
      </c>
      <c r="CB93" s="380">
        <v>0.384663808</v>
      </c>
      <c r="CC93" s="380">
        <v>0.64607924800000005</v>
      </c>
      <c r="CD93" s="380">
        <v>0.555474256</v>
      </c>
      <c r="CE93" s="380">
        <v>0.29098628799999998</v>
      </c>
      <c r="CF93" s="380">
        <v>0.775749456</v>
      </c>
      <c r="CG93" s="380">
        <v>0.5447486720000001</v>
      </c>
      <c r="CH93" s="380">
        <v>5.9112911999999997E-2</v>
      </c>
      <c r="CI93" s="380">
        <v>0.17146305600000003</v>
      </c>
      <c r="CJ93" s="380">
        <v>0.49987494399999993</v>
      </c>
      <c r="CK93" s="380">
        <v>0.19824766400000002</v>
      </c>
      <c r="CL93" s="380">
        <v>0.40142230400000001</v>
      </c>
      <c r="CM93" s="380">
        <v>0.14698160000000002</v>
      </c>
      <c r="CN93" s="380">
        <v>0.173599264</v>
      </c>
      <c r="CO93" s="380">
        <v>0.60804401600000002</v>
      </c>
      <c r="CP93" s="380">
        <v>0.29292785600000004</v>
      </c>
      <c r="CQ93" s="380">
        <v>0.41188182400000001</v>
      </c>
      <c r="CR93" s="380">
        <v>0.12808212800000002</v>
      </c>
      <c r="CS93" s="380">
        <v>0.45103784000000002</v>
      </c>
      <c r="CT93" s="380">
        <v>0.54460801600000008</v>
      </c>
      <c r="CU93" s="380">
        <v>0.17892742400000003</v>
      </c>
      <c r="CV93" s="380">
        <v>0.252807008</v>
      </c>
      <c r="CW93" s="380">
        <v>0.15821207999999998</v>
      </c>
      <c r="CX93" s="260"/>
      <c r="CY93" s="260"/>
      <c r="CZ93" s="260"/>
      <c r="DA93" s="260"/>
      <c r="DB93" s="260"/>
      <c r="DC93" s="260"/>
      <c r="DD93" s="260"/>
      <c r="DE93" s="260"/>
      <c r="DF93" s="260"/>
      <c r="DG93" s="260"/>
      <c r="DH93" s="260"/>
      <c r="DI93" s="260"/>
      <c r="DJ93" s="260"/>
      <c r="DK93" s="260"/>
      <c r="DL93" s="260"/>
      <c r="DM93" s="260"/>
      <c r="DN93" s="260"/>
      <c r="DO93" s="260"/>
      <c r="DP93" s="260"/>
      <c r="DQ93" s="260"/>
      <c r="DR93" s="260"/>
      <c r="DS93" s="260"/>
      <c r="DT93" s="260"/>
      <c r="DU93" s="260"/>
      <c r="DV93" s="260"/>
      <c r="DW93" s="260"/>
      <c r="DX93" s="260"/>
      <c r="DY93" s="260"/>
    </row>
    <row r="94" spans="1:129">
      <c r="A94" s="256">
        <v>472</v>
      </c>
      <c r="B94" s="259">
        <v>1</v>
      </c>
      <c r="C94" s="380">
        <v>0.57439121599999998</v>
      </c>
      <c r="D94" s="380">
        <v>0.18635265600000001</v>
      </c>
      <c r="E94" s="380">
        <v>6.3062240000000006E-2</v>
      </c>
      <c r="F94" s="380">
        <v>0.23315008000000001</v>
      </c>
      <c r="G94" s="380">
        <v>6.2777519999999989E-2</v>
      </c>
      <c r="H94" s="380">
        <v>0.114234656</v>
      </c>
      <c r="I94" s="380">
        <v>5.2485552000000005E-2</v>
      </c>
      <c r="J94" s="380">
        <v>5.6753584000000003E-2</v>
      </c>
      <c r="K94" s="380">
        <v>5.0186064000000009E-2</v>
      </c>
      <c r="L94" s="380">
        <v>0.17582003199999999</v>
      </c>
      <c r="M94" s="380">
        <v>5.8988976000000005E-2</v>
      </c>
      <c r="N94" s="380">
        <v>7.2636016000000012E-2</v>
      </c>
      <c r="O94" s="380">
        <v>4.4983728000000001E-2</v>
      </c>
      <c r="P94" s="380">
        <v>0.36122280000000001</v>
      </c>
      <c r="Q94" s="380">
        <v>0.29732153600000005</v>
      </c>
      <c r="R94" s="380">
        <v>6.4284256000000012E-2</v>
      </c>
      <c r="S94" s="380">
        <v>6.8229440000000016E-2</v>
      </c>
      <c r="T94" s="380">
        <v>0.13210332799999999</v>
      </c>
      <c r="U94" s="380">
        <v>0.125155248</v>
      </c>
      <c r="V94" s="380">
        <v>6.8377616000000002E-2</v>
      </c>
      <c r="W94" s="380">
        <v>0.18140673599999999</v>
      </c>
      <c r="X94" s="380">
        <v>0.13000648000000001</v>
      </c>
      <c r="Y94" s="380">
        <v>0.573993792</v>
      </c>
      <c r="Z94" s="380">
        <v>0.30197975999999999</v>
      </c>
      <c r="AA94" s="380">
        <v>5.3310768000000001E-2</v>
      </c>
      <c r="AB94" s="380">
        <v>0.24244129600000006</v>
      </c>
      <c r="AC94" s="380">
        <v>0.28882078400000005</v>
      </c>
      <c r="AD94" s="380">
        <v>4.7793007999999998E-2</v>
      </c>
      <c r="AE94" s="380">
        <v>0.282767296</v>
      </c>
      <c r="AF94" s="380">
        <v>0.234489216</v>
      </c>
      <c r="AG94" s="380">
        <v>0.28588835200000001</v>
      </c>
      <c r="AH94" s="380">
        <v>0.11140604800000001</v>
      </c>
      <c r="AI94" s="380">
        <v>0.53035483200000011</v>
      </c>
      <c r="AJ94" s="380">
        <v>5.9971296E-2</v>
      </c>
      <c r="AK94" s="380">
        <v>5.0769663999999999E-2</v>
      </c>
      <c r="AL94" s="380">
        <v>0.52841948800000005</v>
      </c>
      <c r="AM94" s="380">
        <v>6.1010368000000002E-2</v>
      </c>
      <c r="AN94" s="380">
        <v>0.56130275200000002</v>
      </c>
      <c r="AO94" s="380">
        <v>5.8362960000000012E-2</v>
      </c>
      <c r="AP94" s="380">
        <v>9.5627231999999993E-2</v>
      </c>
      <c r="AQ94" s="380">
        <v>0.65847007999999996</v>
      </c>
      <c r="AR94" s="380">
        <v>9.2767120000000008E-2</v>
      </c>
      <c r="AS94" s="380">
        <v>0.11692358399999998</v>
      </c>
      <c r="AT94" s="380">
        <v>4.7531152E-2</v>
      </c>
      <c r="AU94" s="380">
        <v>0.107654624</v>
      </c>
      <c r="AV94" s="380">
        <v>0.22314147200000001</v>
      </c>
      <c r="AW94" s="380">
        <v>0.34562344</v>
      </c>
      <c r="AX94" s="380">
        <v>0.42661185599999996</v>
      </c>
      <c r="AY94" s="380">
        <v>9.3890496000000004E-2</v>
      </c>
      <c r="AZ94" s="380">
        <v>0.17313648000000001</v>
      </c>
      <c r="BA94" s="380">
        <v>0.21532244800000003</v>
      </c>
      <c r="BB94" s="380">
        <v>7.4054000000000009E-2</v>
      </c>
      <c r="BC94" s="380">
        <v>0.16050444800000002</v>
      </c>
      <c r="BD94" s="380">
        <v>0.73607068800000008</v>
      </c>
      <c r="BE94" s="380">
        <v>0.6978156000000002</v>
      </c>
      <c r="BF94" s="380">
        <v>0.50853608000000006</v>
      </c>
      <c r="BG94" s="380">
        <v>0.33536419200000006</v>
      </c>
      <c r="BH94" s="380">
        <v>0.31468158400000001</v>
      </c>
      <c r="BI94" s="380">
        <v>0.71722496000000013</v>
      </c>
      <c r="BJ94" s="380">
        <v>0.75397201599999986</v>
      </c>
      <c r="BK94" s="380">
        <v>0.54406100800000012</v>
      </c>
      <c r="BL94" s="380">
        <v>0.42008351999999999</v>
      </c>
      <c r="BM94" s="380">
        <v>9.1055952000000023E-2</v>
      </c>
      <c r="BN94" s="380">
        <v>0.46685744000000007</v>
      </c>
      <c r="BO94" s="380">
        <v>0.17102687999999999</v>
      </c>
      <c r="BP94" s="380">
        <v>0.31030663999999997</v>
      </c>
      <c r="BQ94" s="380">
        <v>0.36896812800000001</v>
      </c>
      <c r="BR94" s="380">
        <v>0.45771796800000009</v>
      </c>
      <c r="BS94" s="380">
        <v>0.25389363199999998</v>
      </c>
      <c r="BT94" s="380">
        <v>0.72538475199999997</v>
      </c>
      <c r="BU94" s="380">
        <v>0.22014355200000002</v>
      </c>
      <c r="BV94" s="380">
        <v>0.55282531199999996</v>
      </c>
      <c r="BW94" s="380">
        <v>0.5517946239999999</v>
      </c>
      <c r="BX94" s="380">
        <v>5.9400528000000008E-2</v>
      </c>
      <c r="BY94" s="380">
        <v>0.20661233600000001</v>
      </c>
      <c r="BZ94" s="380">
        <v>0.44854664000000005</v>
      </c>
      <c r="CA94" s="380">
        <v>0.28619641600000001</v>
      </c>
      <c r="CB94" s="380">
        <v>0.37922716800000006</v>
      </c>
      <c r="CC94" s="380">
        <v>0.64517912000000011</v>
      </c>
      <c r="CD94" s="380">
        <v>0.55276505600000003</v>
      </c>
      <c r="CE94" s="380">
        <v>0.28829275200000004</v>
      </c>
      <c r="CF94" s="380">
        <v>0.7743176799999999</v>
      </c>
      <c r="CG94" s="380">
        <v>0.54146081599999996</v>
      </c>
      <c r="CH94" s="380">
        <v>5.8884464000000004E-2</v>
      </c>
      <c r="CI94" s="380">
        <v>0.17062568000000006</v>
      </c>
      <c r="CJ94" s="380">
        <v>0.49604252800000009</v>
      </c>
      <c r="CK94" s="380">
        <v>0.19574408000000004</v>
      </c>
      <c r="CL94" s="380">
        <v>0.39880295999999998</v>
      </c>
      <c r="CM94" s="380">
        <v>0.14448839999999999</v>
      </c>
      <c r="CN94" s="380">
        <v>0.17127464000000003</v>
      </c>
      <c r="CO94" s="380">
        <v>0.60719515200000018</v>
      </c>
      <c r="CP94" s="380">
        <v>0.29198808000000004</v>
      </c>
      <c r="CQ94" s="380">
        <v>0.41093318400000001</v>
      </c>
      <c r="CR94" s="380">
        <v>0.12658955199999999</v>
      </c>
      <c r="CS94" s="380">
        <v>0.44912713599999998</v>
      </c>
      <c r="CT94" s="380">
        <v>0.54217598400000011</v>
      </c>
      <c r="CU94" s="380">
        <v>0.17619481599999998</v>
      </c>
      <c r="CV94" s="380">
        <v>0.24893280000000007</v>
      </c>
      <c r="CW94" s="380">
        <v>0.156621184</v>
      </c>
      <c r="CX94" s="260"/>
      <c r="CY94" s="260"/>
      <c r="CZ94" s="260"/>
      <c r="DA94" s="260"/>
      <c r="DB94" s="260"/>
      <c r="DC94" s="260"/>
      <c r="DD94" s="260"/>
      <c r="DE94" s="260"/>
      <c r="DF94" s="260"/>
      <c r="DG94" s="260"/>
      <c r="DH94" s="260"/>
      <c r="DI94" s="260"/>
      <c r="DJ94" s="260"/>
      <c r="DK94" s="260"/>
      <c r="DL94" s="260"/>
      <c r="DM94" s="260"/>
      <c r="DN94" s="260"/>
      <c r="DO94" s="260"/>
      <c r="DP94" s="260"/>
      <c r="DQ94" s="260"/>
      <c r="DR94" s="260"/>
      <c r="DS94" s="260"/>
      <c r="DT94" s="260"/>
      <c r="DU94" s="260"/>
      <c r="DV94" s="260"/>
      <c r="DW94" s="260"/>
      <c r="DX94" s="260"/>
      <c r="DY94" s="260"/>
    </row>
    <row r="95" spans="1:129">
      <c r="A95" s="256">
        <v>473</v>
      </c>
      <c r="B95" s="259">
        <v>1</v>
      </c>
      <c r="C95" s="380">
        <v>0.57141296000000008</v>
      </c>
      <c r="D95" s="380">
        <v>0.183586624</v>
      </c>
      <c r="E95" s="380">
        <v>6.319801600000001E-2</v>
      </c>
      <c r="F95" s="380">
        <v>0.22940844800000004</v>
      </c>
      <c r="G95" s="380">
        <v>6.1713840000000006E-2</v>
      </c>
      <c r="H95" s="380">
        <v>0.11334105600000001</v>
      </c>
      <c r="I95" s="380">
        <v>5.2290288000000004E-2</v>
      </c>
      <c r="J95" s="380">
        <v>5.6709936000000002E-2</v>
      </c>
      <c r="K95" s="380">
        <v>5.0251199999999996E-2</v>
      </c>
      <c r="L95" s="380">
        <v>0.17547875200000002</v>
      </c>
      <c r="M95" s="380">
        <v>5.8022895999999997E-2</v>
      </c>
      <c r="N95" s="380">
        <v>7.118759999999999E-2</v>
      </c>
      <c r="O95" s="380">
        <v>4.5089296000000001E-2</v>
      </c>
      <c r="P95" s="380">
        <v>0.36149625599999996</v>
      </c>
      <c r="Q95" s="380">
        <v>0.29854616000000006</v>
      </c>
      <c r="R95" s="380">
        <v>6.494270399999999E-2</v>
      </c>
      <c r="S95" s="380">
        <v>6.8669424000000007E-2</v>
      </c>
      <c r="T95" s="380">
        <v>0.13295380800000001</v>
      </c>
      <c r="U95" s="380">
        <v>0.12517115200000001</v>
      </c>
      <c r="V95" s="380">
        <v>7.5099520000000003E-2</v>
      </c>
      <c r="W95" s="380">
        <v>0.18234995200000001</v>
      </c>
      <c r="X95" s="380">
        <v>0.131746272</v>
      </c>
      <c r="Y95" s="380">
        <v>0.57573771200000001</v>
      </c>
      <c r="Z95" s="380">
        <v>0.30355105599999999</v>
      </c>
      <c r="AA95" s="380">
        <v>5.3343408000000002E-2</v>
      </c>
      <c r="AB95" s="380">
        <v>0.24607931200000002</v>
      </c>
      <c r="AC95" s="380">
        <v>0.28949604800000001</v>
      </c>
      <c r="AD95" s="380">
        <v>4.8191456000000008E-2</v>
      </c>
      <c r="AE95" s="380">
        <v>0.288808544</v>
      </c>
      <c r="AF95" s="380">
        <v>0.23607481599999999</v>
      </c>
      <c r="AG95" s="380">
        <v>0.29319331200000004</v>
      </c>
      <c r="AH95" s="380">
        <v>0.11476593600000003</v>
      </c>
      <c r="AI95" s="380">
        <v>0.53875360000000005</v>
      </c>
      <c r="AJ95" s="380">
        <v>6.1106431999999995E-2</v>
      </c>
      <c r="AK95" s="380">
        <v>5.1065152000000009E-2</v>
      </c>
      <c r="AL95" s="380">
        <v>0.52858838400000008</v>
      </c>
      <c r="AM95" s="380">
        <v>6.101448000000001E-2</v>
      </c>
      <c r="AN95" s="380">
        <v>0.56645627199999993</v>
      </c>
      <c r="AO95" s="380">
        <v>5.8632047999999999E-2</v>
      </c>
      <c r="AP95" s="380">
        <v>9.6213727999999998E-2</v>
      </c>
      <c r="AQ95" s="380">
        <v>0.66377331200000012</v>
      </c>
      <c r="AR95" s="380">
        <v>9.4401456000000009E-2</v>
      </c>
      <c r="AS95" s="380">
        <v>0.12268673599999999</v>
      </c>
      <c r="AT95" s="380">
        <v>4.7611248000000002E-2</v>
      </c>
      <c r="AU95" s="380">
        <v>0.110053648</v>
      </c>
      <c r="AV95" s="380">
        <v>0.22805684800000003</v>
      </c>
      <c r="AW95" s="380">
        <v>0.35305150400000002</v>
      </c>
      <c r="AX95" s="380">
        <v>0.4321379199999999</v>
      </c>
      <c r="AY95" s="380">
        <v>9.7032527999999993E-2</v>
      </c>
      <c r="AZ95" s="380">
        <v>0.17524416000000001</v>
      </c>
      <c r="BA95" s="380">
        <v>0.21761166400000001</v>
      </c>
      <c r="BB95" s="380">
        <v>7.4750767999999995E-2</v>
      </c>
      <c r="BC95" s="380">
        <v>0.16404153600000004</v>
      </c>
      <c r="BD95" s="380">
        <v>0.73873444799999999</v>
      </c>
      <c r="BE95" s="380">
        <v>0.70118412799999996</v>
      </c>
      <c r="BF95" s="380">
        <v>0.51689948799999996</v>
      </c>
      <c r="BG95" s="380">
        <v>0.34136702400000002</v>
      </c>
      <c r="BH95" s="380">
        <v>0.32023955200000004</v>
      </c>
      <c r="BI95" s="380">
        <v>0.71973974399999996</v>
      </c>
      <c r="BJ95" s="380">
        <v>0.75511025600000015</v>
      </c>
      <c r="BK95" s="380">
        <v>0.54447016000000004</v>
      </c>
      <c r="BL95" s="380">
        <v>0.42186020799999996</v>
      </c>
      <c r="BM95" s="380">
        <v>9.2144592000000011E-2</v>
      </c>
      <c r="BN95" s="380">
        <v>0.47229452799999999</v>
      </c>
      <c r="BO95" s="380">
        <v>0.17370339200000001</v>
      </c>
      <c r="BP95" s="380">
        <v>0.31469643199999997</v>
      </c>
      <c r="BQ95" s="380">
        <v>0.37348255999999996</v>
      </c>
      <c r="BR95" s="380">
        <v>0.45757078400000006</v>
      </c>
      <c r="BS95" s="380">
        <v>0.25341470399999999</v>
      </c>
      <c r="BT95" s="380">
        <v>0.72501659200000002</v>
      </c>
      <c r="BU95" s="380">
        <v>0.220772784</v>
      </c>
      <c r="BV95" s="380">
        <v>0.55291673600000002</v>
      </c>
      <c r="BW95" s="380">
        <v>0.54882643200000003</v>
      </c>
      <c r="BX95" s="380">
        <v>5.9396928000000009E-2</v>
      </c>
      <c r="BY95" s="380">
        <v>0.20677507199999998</v>
      </c>
      <c r="BZ95" s="380">
        <v>0.44561259200000003</v>
      </c>
      <c r="CA95" s="380">
        <v>0.28477755200000004</v>
      </c>
      <c r="CB95" s="380">
        <v>0.373726528</v>
      </c>
      <c r="CC95" s="380">
        <v>0.64404491200000002</v>
      </c>
      <c r="CD95" s="380">
        <v>0.54988233599999992</v>
      </c>
      <c r="CE95" s="380">
        <v>0.28537513600000003</v>
      </c>
      <c r="CF95" s="380">
        <v>0.77281382400000009</v>
      </c>
      <c r="CG95" s="380">
        <v>0.53806447999999996</v>
      </c>
      <c r="CH95" s="380">
        <v>5.8672016E-2</v>
      </c>
      <c r="CI95" s="380">
        <v>0.16964614400000003</v>
      </c>
      <c r="CJ95" s="380">
        <v>0.49217267199999998</v>
      </c>
      <c r="CK95" s="380">
        <v>0.19325057600000001</v>
      </c>
      <c r="CL95" s="380">
        <v>0.39614489599999997</v>
      </c>
      <c r="CM95" s="380">
        <v>0.14194103999999996</v>
      </c>
      <c r="CN95" s="380">
        <v>0.16892657600000002</v>
      </c>
      <c r="CO95" s="380">
        <v>0.60624708800000016</v>
      </c>
      <c r="CP95" s="380">
        <v>0.29102358400000006</v>
      </c>
      <c r="CQ95" s="380">
        <v>0.40995334400000005</v>
      </c>
      <c r="CR95" s="380">
        <v>0.125070816</v>
      </c>
      <c r="CS95" s="380">
        <v>0.44707867200000001</v>
      </c>
      <c r="CT95" s="380">
        <v>0.53966163199999995</v>
      </c>
      <c r="CU95" s="380">
        <v>0.17349476800000002</v>
      </c>
      <c r="CV95" s="380">
        <v>0.24511491200000002</v>
      </c>
      <c r="CW95" s="380">
        <v>0.15502708799999998</v>
      </c>
      <c r="CX95" s="260"/>
      <c r="CY95" s="260"/>
      <c r="CZ95" s="260"/>
      <c r="DA95" s="260"/>
      <c r="DB95" s="260"/>
      <c r="DC95" s="260"/>
      <c r="DD95" s="260"/>
      <c r="DE95" s="260"/>
      <c r="DF95" s="260"/>
      <c r="DG95" s="260"/>
      <c r="DH95" s="260"/>
      <c r="DI95" s="260"/>
      <c r="DJ95" s="260"/>
      <c r="DK95" s="260"/>
      <c r="DL95" s="260"/>
      <c r="DM95" s="260"/>
      <c r="DN95" s="260"/>
      <c r="DO95" s="260"/>
      <c r="DP95" s="260"/>
      <c r="DQ95" s="260"/>
      <c r="DR95" s="260"/>
      <c r="DS95" s="260"/>
      <c r="DT95" s="260"/>
      <c r="DU95" s="260"/>
      <c r="DV95" s="260"/>
      <c r="DW95" s="260"/>
      <c r="DX95" s="260"/>
      <c r="DY95" s="260"/>
    </row>
    <row r="96" spans="1:129">
      <c r="A96" s="256">
        <v>474</v>
      </c>
      <c r="B96" s="259">
        <v>1</v>
      </c>
      <c r="C96" s="380">
        <v>0.5684327039999999</v>
      </c>
      <c r="D96" s="380">
        <v>0.180836512</v>
      </c>
      <c r="E96" s="380">
        <v>6.3200032000000003E-2</v>
      </c>
      <c r="F96" s="380">
        <v>0.225712096</v>
      </c>
      <c r="G96" s="380">
        <v>6.0708160000000004E-2</v>
      </c>
      <c r="H96" s="380">
        <v>0.11245057600000001</v>
      </c>
      <c r="I96" s="380">
        <v>5.2101983999999997E-2</v>
      </c>
      <c r="J96" s="380">
        <v>5.6668847999999994E-2</v>
      </c>
      <c r="K96" s="380">
        <v>5.0333855999999996E-2</v>
      </c>
      <c r="L96" s="380">
        <v>0.175094992</v>
      </c>
      <c r="M96" s="380">
        <v>5.7064176000000001E-2</v>
      </c>
      <c r="N96" s="380">
        <v>6.9728783999999988E-2</v>
      </c>
      <c r="O96" s="380">
        <v>4.5277183999999998E-2</v>
      </c>
      <c r="P96" s="380">
        <v>0.36177299199999996</v>
      </c>
      <c r="Q96" s="380">
        <v>0.29974846399999999</v>
      </c>
      <c r="R96" s="380">
        <v>6.560811200000001E-2</v>
      </c>
      <c r="S96" s="380">
        <v>6.9099648E-2</v>
      </c>
      <c r="T96" s="380">
        <v>0.13380556799999999</v>
      </c>
      <c r="U96" s="380">
        <v>0.125179296</v>
      </c>
      <c r="V96" s="380">
        <v>8.2304383999999994E-2</v>
      </c>
      <c r="W96" s="380">
        <v>0.18331652799999998</v>
      </c>
      <c r="X96" s="380">
        <v>0.13350910399999999</v>
      </c>
      <c r="Y96" s="380">
        <v>0.57745523200000004</v>
      </c>
      <c r="Z96" s="380">
        <v>0.30520803200000002</v>
      </c>
      <c r="AA96" s="380">
        <v>5.3291567999999997E-2</v>
      </c>
      <c r="AB96" s="380">
        <v>0.24981516800000003</v>
      </c>
      <c r="AC96" s="380">
        <v>0.290032032</v>
      </c>
      <c r="AD96" s="380">
        <v>4.8563983999999998E-2</v>
      </c>
      <c r="AE96" s="380">
        <v>0.29477155199999999</v>
      </c>
      <c r="AF96" s="380">
        <v>0.23742017600000001</v>
      </c>
      <c r="AG96" s="380">
        <v>0.30062355200000002</v>
      </c>
      <c r="AH96" s="380">
        <v>0.11823062400000001</v>
      </c>
      <c r="AI96" s="380">
        <v>0.54686892799999998</v>
      </c>
      <c r="AJ96" s="380">
        <v>6.2320687999999999E-2</v>
      </c>
      <c r="AK96" s="380">
        <v>5.1401120000000002E-2</v>
      </c>
      <c r="AL96" s="380">
        <v>0.52867839999999999</v>
      </c>
      <c r="AM96" s="380">
        <v>6.1036992000000005E-2</v>
      </c>
      <c r="AN96" s="380">
        <v>0.5713546719999999</v>
      </c>
      <c r="AO96" s="380">
        <v>5.8947295999999996E-2</v>
      </c>
      <c r="AP96" s="380">
        <v>9.6972543999999994E-2</v>
      </c>
      <c r="AQ96" s="380">
        <v>0.66894022400000008</v>
      </c>
      <c r="AR96" s="380">
        <v>9.6096992000000006E-2</v>
      </c>
      <c r="AS96" s="380">
        <v>0.12877692799999998</v>
      </c>
      <c r="AT96" s="380">
        <v>4.7698143999999998E-2</v>
      </c>
      <c r="AU96" s="380">
        <v>0.112573232</v>
      </c>
      <c r="AV96" s="380">
        <v>0.23308678400000002</v>
      </c>
      <c r="AW96" s="380">
        <v>0.360519488</v>
      </c>
      <c r="AX96" s="380">
        <v>0.43753886399999997</v>
      </c>
      <c r="AY96" s="380">
        <v>0.1002812</v>
      </c>
      <c r="AZ96" s="380">
        <v>0.17752271999999999</v>
      </c>
      <c r="BA96" s="380">
        <v>0.22010247999999999</v>
      </c>
      <c r="BB96" s="380">
        <v>7.5648495999999996E-2</v>
      </c>
      <c r="BC96" s="380">
        <v>0.167711264</v>
      </c>
      <c r="BD96" s="380">
        <v>0.74130924799999998</v>
      </c>
      <c r="BE96" s="380">
        <v>0.70442345599999989</v>
      </c>
      <c r="BF96" s="380">
        <v>0.52541081599999995</v>
      </c>
      <c r="BG96" s="380">
        <v>0.34736937600000001</v>
      </c>
      <c r="BH96" s="380">
        <v>0.32573424000000001</v>
      </c>
      <c r="BI96" s="380">
        <v>0.72237740800000005</v>
      </c>
      <c r="BJ96" s="380">
        <v>0.75621577600000001</v>
      </c>
      <c r="BK96" s="380">
        <v>0.54498475199999996</v>
      </c>
      <c r="BL96" s="380">
        <v>0.42347313599999997</v>
      </c>
      <c r="BM96" s="380">
        <v>9.3216352000000002E-2</v>
      </c>
      <c r="BN96" s="380">
        <v>0.47758657599999998</v>
      </c>
      <c r="BO96" s="380">
        <v>0.176378384</v>
      </c>
      <c r="BP96" s="380">
        <v>0.31891718399999996</v>
      </c>
      <c r="BQ96" s="380">
        <v>0.37780355199999993</v>
      </c>
      <c r="BR96" s="380">
        <v>0.45747288000000003</v>
      </c>
      <c r="BS96" s="380">
        <v>0.25299945599999996</v>
      </c>
      <c r="BT96" s="380">
        <v>0.72452819200000007</v>
      </c>
      <c r="BU96" s="380">
        <v>0.221188416</v>
      </c>
      <c r="BV96" s="380">
        <v>0.5529748000000001</v>
      </c>
      <c r="BW96" s="380">
        <v>0.54577871999999994</v>
      </c>
      <c r="BX96" s="380">
        <v>5.9385727999999999E-2</v>
      </c>
      <c r="BY96" s="380">
        <v>0.206688128</v>
      </c>
      <c r="BZ96" s="380">
        <v>0.44262918400000001</v>
      </c>
      <c r="CA96" s="380">
        <v>0.28329340800000002</v>
      </c>
      <c r="CB96" s="380">
        <v>0.36819196799999998</v>
      </c>
      <c r="CC96" s="380">
        <v>0.64270774400000008</v>
      </c>
      <c r="CD96" s="380">
        <v>0.54682689600000001</v>
      </c>
      <c r="CE96" s="380">
        <v>0.28228663999999998</v>
      </c>
      <c r="CF96" s="380">
        <v>0.77125116799999993</v>
      </c>
      <c r="CG96" s="380">
        <v>0.534603104</v>
      </c>
      <c r="CH96" s="380">
        <v>5.8484767999999999E-2</v>
      </c>
      <c r="CI96" s="380">
        <v>0.16852428799999999</v>
      </c>
      <c r="CJ96" s="380">
        <v>0.48827825600000002</v>
      </c>
      <c r="CK96" s="380">
        <v>0.190765872</v>
      </c>
      <c r="CL96" s="380">
        <v>0.39343963199999998</v>
      </c>
      <c r="CM96" s="380">
        <v>0.13936744000000001</v>
      </c>
      <c r="CN96" s="380">
        <v>0.16655763200000001</v>
      </c>
      <c r="CO96" s="380">
        <v>0.60520062399999996</v>
      </c>
      <c r="CP96" s="380">
        <v>0.290006928</v>
      </c>
      <c r="CQ96" s="380">
        <v>0.40889134400000005</v>
      </c>
      <c r="CR96" s="380">
        <v>0.12352167999999999</v>
      </c>
      <c r="CS96" s="380">
        <v>0.444924608</v>
      </c>
      <c r="CT96" s="380">
        <v>0.53707647999999986</v>
      </c>
      <c r="CU96" s="380">
        <v>0.17081328000000001</v>
      </c>
      <c r="CV96" s="380">
        <v>0.24136166400000006</v>
      </c>
      <c r="CW96" s="380">
        <v>0.15342995199999998</v>
      </c>
      <c r="CX96" s="260"/>
      <c r="CY96" s="260"/>
      <c r="CZ96" s="260"/>
      <c r="DA96" s="260"/>
      <c r="DB96" s="260"/>
      <c r="DC96" s="260"/>
      <c r="DD96" s="260"/>
      <c r="DE96" s="260"/>
      <c r="DF96" s="260"/>
      <c r="DG96" s="260"/>
      <c r="DH96" s="260"/>
      <c r="DI96" s="260"/>
      <c r="DJ96" s="260"/>
      <c r="DK96" s="260"/>
      <c r="DL96" s="260"/>
      <c r="DM96" s="260"/>
      <c r="DN96" s="260"/>
      <c r="DO96" s="260"/>
      <c r="DP96" s="260"/>
      <c r="DQ96" s="260"/>
      <c r="DR96" s="260"/>
      <c r="DS96" s="260"/>
      <c r="DT96" s="260"/>
      <c r="DU96" s="260"/>
      <c r="DV96" s="260"/>
      <c r="DW96" s="260"/>
      <c r="DX96" s="260"/>
      <c r="DY96" s="260"/>
    </row>
    <row r="97" spans="1:101">
      <c r="A97" s="256">
        <v>475</v>
      </c>
      <c r="B97" s="259">
        <v>1</v>
      </c>
      <c r="C97" s="380">
        <v>0.56547999999999998</v>
      </c>
      <c r="D97" s="380">
        <v>0.17813000000000001</v>
      </c>
      <c r="E97" s="380">
        <v>6.3039999999999999E-2</v>
      </c>
      <c r="F97" s="380">
        <v>0.22206000000000001</v>
      </c>
      <c r="G97" s="380">
        <v>5.9760000000000001E-2</v>
      </c>
      <c r="H97" s="380">
        <v>0.11157</v>
      </c>
      <c r="I97" s="380">
        <v>5.1920000000000001E-2</v>
      </c>
      <c r="J97" s="380">
        <v>5.663E-2</v>
      </c>
      <c r="K97" s="380">
        <v>5.0439999999999999E-2</v>
      </c>
      <c r="L97" s="380">
        <v>0.17466999999999999</v>
      </c>
      <c r="M97" s="380">
        <v>5.6120000000000003E-2</v>
      </c>
      <c r="N97" s="380">
        <v>6.8279999999999993E-2</v>
      </c>
      <c r="O97" s="380">
        <v>4.5560000000000003E-2</v>
      </c>
      <c r="P97" s="380">
        <v>0.36204999999999998</v>
      </c>
      <c r="Q97" s="380">
        <v>0.30092999999999998</v>
      </c>
      <c r="R97" s="380">
        <v>6.6280000000000006E-2</v>
      </c>
      <c r="S97" s="380">
        <v>6.9519999999999998E-2</v>
      </c>
      <c r="T97" s="380">
        <v>0.13466</v>
      </c>
      <c r="U97" s="380">
        <v>0.12518000000000001</v>
      </c>
      <c r="V97" s="380">
        <v>8.9959999999999998E-2</v>
      </c>
      <c r="W97" s="380">
        <v>0.18429999999999999</v>
      </c>
      <c r="X97" s="380">
        <v>0.13528999999999999</v>
      </c>
      <c r="Y97" s="380">
        <v>0.57915000000000005</v>
      </c>
      <c r="Z97" s="380">
        <v>0.30695</v>
      </c>
      <c r="AA97" s="380">
        <v>5.3159999999999999E-2</v>
      </c>
      <c r="AB97" s="380">
        <v>0.25362000000000001</v>
      </c>
      <c r="AC97" s="380">
        <v>0.29048000000000002</v>
      </c>
      <c r="AD97" s="380">
        <v>4.8890000000000003E-2</v>
      </c>
      <c r="AE97" s="380">
        <v>0.30065999999999998</v>
      </c>
      <c r="AF97" s="380">
        <v>0.23860000000000001</v>
      </c>
      <c r="AG97" s="380">
        <v>0.30813000000000001</v>
      </c>
      <c r="AH97" s="380">
        <v>0.12180000000000001</v>
      </c>
      <c r="AI97" s="380">
        <v>0.55466000000000004</v>
      </c>
      <c r="AJ97" s="380">
        <v>6.361E-2</v>
      </c>
      <c r="AK97" s="380">
        <v>5.178E-2</v>
      </c>
      <c r="AL97" s="380">
        <v>0.52869999999999995</v>
      </c>
      <c r="AM97" s="380">
        <v>6.1089999999999998E-2</v>
      </c>
      <c r="AN97" s="380">
        <v>0.57599</v>
      </c>
      <c r="AO97" s="380">
        <v>5.9319999999999998E-2</v>
      </c>
      <c r="AP97" s="380">
        <v>9.7939999999999999E-2</v>
      </c>
      <c r="AQ97" s="380">
        <v>0.67396</v>
      </c>
      <c r="AR97" s="380">
        <v>9.7860000000000003E-2</v>
      </c>
      <c r="AS97" s="380">
        <v>0.13514999999999999</v>
      </c>
      <c r="AT97" s="380">
        <v>4.7789999999999999E-2</v>
      </c>
      <c r="AU97" s="380">
        <v>0.11523</v>
      </c>
      <c r="AV97" s="380">
        <v>0.23821999999999999</v>
      </c>
      <c r="AW97" s="380">
        <v>0.36799999999999999</v>
      </c>
      <c r="AX97" s="380">
        <v>0.44281999999999999</v>
      </c>
      <c r="AY97" s="380">
        <v>0.10363</v>
      </c>
      <c r="AZ97" s="380">
        <v>0.18</v>
      </c>
      <c r="BA97" s="380">
        <v>0.22283</v>
      </c>
      <c r="BB97" s="380">
        <v>7.6789999999999997E-2</v>
      </c>
      <c r="BC97" s="380">
        <v>0.17152000000000001</v>
      </c>
      <c r="BD97" s="380">
        <v>0.74378999999999995</v>
      </c>
      <c r="BE97" s="380">
        <v>0.70753999999999995</v>
      </c>
      <c r="BF97" s="380">
        <v>0.53398999999999996</v>
      </c>
      <c r="BG97" s="380">
        <v>0.35336000000000001</v>
      </c>
      <c r="BH97" s="380">
        <v>0.33116000000000001</v>
      </c>
      <c r="BI97" s="380">
        <v>0.72513000000000005</v>
      </c>
      <c r="BJ97" s="380">
        <v>0.75729000000000002</v>
      </c>
      <c r="BK97" s="380">
        <v>0.54562999999999995</v>
      </c>
      <c r="BL97" s="380">
        <v>0.42492999999999997</v>
      </c>
      <c r="BM97" s="380">
        <v>9.4270000000000007E-2</v>
      </c>
      <c r="BN97" s="380">
        <v>0.48270999999999997</v>
      </c>
      <c r="BO97" s="380">
        <v>0.17902000000000001</v>
      </c>
      <c r="BP97" s="380">
        <v>0.32295000000000001</v>
      </c>
      <c r="BQ97" s="380">
        <v>0.38191999999999998</v>
      </c>
      <c r="BR97" s="380">
        <v>0.45745000000000002</v>
      </c>
      <c r="BS97" s="380">
        <v>0.25267000000000001</v>
      </c>
      <c r="BT97" s="380">
        <v>0.72392000000000001</v>
      </c>
      <c r="BU97" s="380">
        <v>0.22140000000000001</v>
      </c>
      <c r="BV97" s="380">
        <v>0.55300000000000005</v>
      </c>
      <c r="BW97" s="380">
        <v>0.54266999999999999</v>
      </c>
      <c r="BX97" s="380">
        <v>5.9369999999999999E-2</v>
      </c>
      <c r="BY97" s="380">
        <v>0.20635999999999999</v>
      </c>
      <c r="BZ97" s="380">
        <v>0.43958999999999998</v>
      </c>
      <c r="CA97" s="380">
        <v>0.28176000000000001</v>
      </c>
      <c r="CB97" s="380">
        <v>0.36264999999999997</v>
      </c>
      <c r="CC97" s="380">
        <v>0.64119000000000004</v>
      </c>
      <c r="CD97" s="380">
        <v>0.54359999999999997</v>
      </c>
      <c r="CE97" s="380">
        <v>0.27906999999999998</v>
      </c>
      <c r="CF97" s="380">
        <v>0.76963999999999999</v>
      </c>
      <c r="CG97" s="380">
        <v>0.53110999999999997</v>
      </c>
      <c r="CH97" s="380">
        <v>5.833E-2</v>
      </c>
      <c r="CI97" s="380">
        <v>0.16727</v>
      </c>
      <c r="CJ97" s="380">
        <v>0.48437000000000002</v>
      </c>
      <c r="CK97" s="380">
        <v>0.18829000000000001</v>
      </c>
      <c r="CL97" s="380">
        <v>0.39068000000000003</v>
      </c>
      <c r="CM97" s="380">
        <v>0.13678999999999999</v>
      </c>
      <c r="CN97" s="380">
        <v>0.16417000000000001</v>
      </c>
      <c r="CO97" s="380">
        <v>0.60406000000000004</v>
      </c>
      <c r="CP97" s="380">
        <v>0.28892000000000001</v>
      </c>
      <c r="CQ97" s="380">
        <v>0.40771000000000002</v>
      </c>
      <c r="CR97" s="380">
        <v>0.12194000000000001</v>
      </c>
      <c r="CS97" s="380">
        <v>0.44268999999999997</v>
      </c>
      <c r="CT97" s="380">
        <v>0.53442999999999996</v>
      </c>
      <c r="CU97" s="380">
        <v>0.16814000000000001</v>
      </c>
      <c r="CV97" s="380">
        <v>0.23768</v>
      </c>
      <c r="CW97" s="380">
        <v>0.15182999999999999</v>
      </c>
    </row>
    <row r="98" spans="1:101">
      <c r="A98" s="256">
        <v>476</v>
      </c>
      <c r="B98" s="259">
        <v>1</v>
      </c>
      <c r="C98" s="380">
        <v>0.56255670400000002</v>
      </c>
      <c r="D98" s="380">
        <v>0.17546876800000005</v>
      </c>
      <c r="E98" s="380">
        <v>6.2725279999999994E-2</v>
      </c>
      <c r="F98" s="380">
        <v>0.21845734399999997</v>
      </c>
      <c r="G98" s="380">
        <v>5.8868768000000002E-2</v>
      </c>
      <c r="H98" s="380">
        <v>0.11070089599999999</v>
      </c>
      <c r="I98" s="380">
        <v>5.1744511999999999E-2</v>
      </c>
      <c r="J98" s="380">
        <v>5.6593584000000002E-2</v>
      </c>
      <c r="K98" s="380">
        <v>5.0570863999999993E-2</v>
      </c>
      <c r="L98" s="380">
        <v>0.174202992</v>
      </c>
      <c r="M98" s="380">
        <v>5.5192319999999996E-2</v>
      </c>
      <c r="N98" s="380">
        <v>6.6845727999999993E-2</v>
      </c>
      <c r="O98" s="380">
        <v>4.5941616000000005E-2</v>
      </c>
      <c r="P98" s="380">
        <v>0.36232713599999999</v>
      </c>
      <c r="Q98" s="380">
        <v>0.30209337599999997</v>
      </c>
      <c r="R98" s="380">
        <v>6.6957952000000015E-2</v>
      </c>
      <c r="S98" s="380">
        <v>6.9929887999999996E-2</v>
      </c>
      <c r="T98" s="380">
        <v>0.13551763200000003</v>
      </c>
      <c r="U98" s="380">
        <v>0.12517452800000001</v>
      </c>
      <c r="V98" s="380">
        <v>9.8036608000000011E-2</v>
      </c>
      <c r="W98" s="380">
        <v>0.18529868799999996</v>
      </c>
      <c r="X98" s="380">
        <v>0.13708843199999995</v>
      </c>
      <c r="Y98" s="380">
        <v>0.58082208000000002</v>
      </c>
      <c r="Z98" s="380">
        <v>0.30878009600000006</v>
      </c>
      <c r="AA98" s="380">
        <v>5.2950879999999992E-2</v>
      </c>
      <c r="AB98" s="380">
        <v>0.25749504000000001</v>
      </c>
      <c r="AC98" s="380">
        <v>0.29084510400000002</v>
      </c>
      <c r="AD98" s="380">
        <v>4.9169456E-2</v>
      </c>
      <c r="AE98" s="380">
        <v>0.30646966400000003</v>
      </c>
      <c r="AF98" s="380">
        <v>0.23962296000000002</v>
      </c>
      <c r="AG98" s="380">
        <v>0.31570993600000002</v>
      </c>
      <c r="AH98" s="380">
        <v>0.12547350400000001</v>
      </c>
      <c r="AI98" s="380">
        <v>0.56211755200000002</v>
      </c>
      <c r="AJ98" s="380">
        <v>6.4977151999999996E-2</v>
      </c>
      <c r="AK98" s="380">
        <v>5.2203807999999997E-2</v>
      </c>
      <c r="AL98" s="380">
        <v>0.52866620799999997</v>
      </c>
      <c r="AM98" s="380">
        <v>6.1175872000000006E-2</v>
      </c>
      <c r="AN98" s="380">
        <v>0.58037168000000006</v>
      </c>
      <c r="AO98" s="380">
        <v>5.9752863999999989E-2</v>
      </c>
      <c r="AP98" s="380">
        <v>9.9125984E-2</v>
      </c>
      <c r="AQ98" s="380">
        <v>0.67882316799999998</v>
      </c>
      <c r="AR98" s="380">
        <v>9.9698096E-2</v>
      </c>
      <c r="AS98" s="380">
        <v>0.14181488</v>
      </c>
      <c r="AT98" s="380">
        <v>4.7886784000000002E-2</v>
      </c>
      <c r="AU98" s="380">
        <v>0.11802857599999998</v>
      </c>
      <c r="AV98" s="380">
        <v>0.24344771199999998</v>
      </c>
      <c r="AW98" s="380">
        <v>0.37547270399999999</v>
      </c>
      <c r="AX98" s="380">
        <v>0.44798295999999999</v>
      </c>
      <c r="AY98" s="380">
        <v>0.10707176000000002</v>
      </c>
      <c r="AZ98" s="380">
        <v>0.18268120000000002</v>
      </c>
      <c r="BA98" s="380">
        <v>0.22580084799999997</v>
      </c>
      <c r="BB98" s="380">
        <v>7.8185744000000001E-2</v>
      </c>
      <c r="BC98" s="380">
        <v>0.175471136</v>
      </c>
      <c r="BD98" s="380">
        <v>0.74617568000000001</v>
      </c>
      <c r="BE98" s="380">
        <v>0.710532304</v>
      </c>
      <c r="BF98" s="380">
        <v>0.54261811199999987</v>
      </c>
      <c r="BG98" s="380">
        <v>0.35932563200000006</v>
      </c>
      <c r="BH98" s="380">
        <v>0.33650116800000007</v>
      </c>
      <c r="BI98" s="380">
        <v>0.72799603200000007</v>
      </c>
      <c r="BJ98" s="380">
        <v>0.75833270399999997</v>
      </c>
      <c r="BK98" s="380">
        <v>0.54641390399999978</v>
      </c>
      <c r="BL98" s="380">
        <v>0.42622899200000003</v>
      </c>
      <c r="BM98" s="380">
        <v>9.5300863999999999E-2</v>
      </c>
      <c r="BN98" s="380">
        <v>0.487648048</v>
      </c>
      <c r="BO98" s="380">
        <v>0.18161339200000004</v>
      </c>
      <c r="BP98" s="380">
        <v>0.32677891200000003</v>
      </c>
      <c r="BQ98" s="380">
        <v>0.38581472</v>
      </c>
      <c r="BR98" s="380">
        <v>0.45751156800000004</v>
      </c>
      <c r="BS98" s="380">
        <v>0.25243540800000003</v>
      </c>
      <c r="BT98" s="380">
        <v>0.72319499199999993</v>
      </c>
      <c r="BU98" s="380">
        <v>0.221407616</v>
      </c>
      <c r="BV98" s="380">
        <v>0.55299246400000013</v>
      </c>
      <c r="BW98" s="380">
        <v>0.53950887999999997</v>
      </c>
      <c r="BX98" s="380">
        <v>5.9350367999999994E-2</v>
      </c>
      <c r="BY98" s="380">
        <v>0.205790944</v>
      </c>
      <c r="BZ98" s="380">
        <v>0.43649977600000006</v>
      </c>
      <c r="CA98" s="380">
        <v>0.28017657600000001</v>
      </c>
      <c r="CB98" s="380">
        <v>0.35711654399999998</v>
      </c>
      <c r="CC98" s="380">
        <v>0.63948766400000001</v>
      </c>
      <c r="CD98" s="380">
        <v>0.54020409599999997</v>
      </c>
      <c r="CE98" s="380">
        <v>0.27571755199999992</v>
      </c>
      <c r="CF98" s="380">
        <v>0.76798172799999997</v>
      </c>
      <c r="CG98" s="380">
        <v>0.52758835199999998</v>
      </c>
      <c r="CH98" s="380">
        <v>5.82096E-2</v>
      </c>
      <c r="CI98" s="380">
        <v>0.165885216</v>
      </c>
      <c r="CJ98" s="380">
        <v>0.48045182399999997</v>
      </c>
      <c r="CK98" s="380">
        <v>0.18582678400000002</v>
      </c>
      <c r="CL98" s="380">
        <v>0.38786288000000008</v>
      </c>
      <c r="CM98" s="380">
        <v>0.13421451199999998</v>
      </c>
      <c r="CN98" s="380">
        <v>0.16176460800000003</v>
      </c>
      <c r="CO98" s="380">
        <v>0.60283414400000013</v>
      </c>
      <c r="CP98" s="380">
        <v>0.28776491199999998</v>
      </c>
      <c r="CQ98" s="380">
        <v>0.40641339200000004</v>
      </c>
      <c r="CR98" s="380">
        <v>0.120329856</v>
      </c>
      <c r="CS98" s="380">
        <v>0.44037852799999999</v>
      </c>
      <c r="CT98" s="380">
        <v>0.53172531200000006</v>
      </c>
      <c r="CU98" s="380">
        <v>0.16547580800000003</v>
      </c>
      <c r="CV98" s="380">
        <v>0.2340728</v>
      </c>
      <c r="CW98" s="380">
        <v>0.15022784</v>
      </c>
    </row>
    <row r="99" spans="1:101">
      <c r="A99" s="256">
        <v>477</v>
      </c>
      <c r="B99" s="259">
        <v>1</v>
      </c>
      <c r="C99" s="380">
        <v>0.55966375999999995</v>
      </c>
      <c r="D99" s="380">
        <v>0.172853744</v>
      </c>
      <c r="E99" s="380">
        <v>6.2247135999999995E-2</v>
      </c>
      <c r="F99" s="380">
        <v>0.21490764800000001</v>
      </c>
      <c r="G99" s="380">
        <v>5.803328E-2</v>
      </c>
      <c r="H99" s="380">
        <v>0.10984489600000001</v>
      </c>
      <c r="I99" s="380">
        <v>5.1575648000000002E-2</v>
      </c>
      <c r="J99" s="380">
        <v>5.6559536000000001E-2</v>
      </c>
      <c r="K99" s="380">
        <v>5.0726879999999995E-2</v>
      </c>
      <c r="L99" s="380">
        <v>0.17369499199999999</v>
      </c>
      <c r="M99" s="380">
        <v>5.4283136000000003E-2</v>
      </c>
      <c r="N99" s="380">
        <v>6.5428319999999984E-2</v>
      </c>
      <c r="O99" s="380">
        <v>4.6423696000000007E-2</v>
      </c>
      <c r="P99" s="380">
        <v>0.36260433600000003</v>
      </c>
      <c r="Q99" s="380">
        <v>0.30324167999999996</v>
      </c>
      <c r="R99" s="380">
        <v>6.7641424000000006E-2</v>
      </c>
      <c r="S99" s="380">
        <v>7.0329104000000003E-2</v>
      </c>
      <c r="T99" s="380">
        <v>0.13637908799999998</v>
      </c>
      <c r="U99" s="380">
        <v>0.125164992</v>
      </c>
      <c r="V99" s="380">
        <v>0.10648856</v>
      </c>
      <c r="W99" s="380">
        <v>0.18631147200000001</v>
      </c>
      <c r="X99" s="380">
        <v>0.13890419199999998</v>
      </c>
      <c r="Y99" s="380">
        <v>0.58247275200000004</v>
      </c>
      <c r="Z99" s="380">
        <v>0.31070153600000006</v>
      </c>
      <c r="AA99" s="380">
        <v>5.2661408E-2</v>
      </c>
      <c r="AB99" s="380">
        <v>0.26144195200000003</v>
      </c>
      <c r="AC99" s="380">
        <v>0.29114004800000004</v>
      </c>
      <c r="AD99" s="380">
        <v>4.9395776000000009E-2</v>
      </c>
      <c r="AE99" s="380">
        <v>0.31219782400000001</v>
      </c>
      <c r="AF99" s="380">
        <v>0.24049745600000003</v>
      </c>
      <c r="AG99" s="380">
        <v>0.32336139200000003</v>
      </c>
      <c r="AH99" s="380">
        <v>0.12924993600000001</v>
      </c>
      <c r="AI99" s="380">
        <v>0.56923584000000005</v>
      </c>
      <c r="AJ99" s="380">
        <v>6.6424192000000007E-2</v>
      </c>
      <c r="AK99" s="380">
        <v>5.2673952000000003E-2</v>
      </c>
      <c r="AL99" s="380">
        <v>0.52858646399999998</v>
      </c>
      <c r="AM99" s="380">
        <v>6.1296079999999996E-2</v>
      </c>
      <c r="AN99" s="380">
        <v>0.58450347199999997</v>
      </c>
      <c r="AO99" s="380">
        <v>6.0247007999999998E-2</v>
      </c>
      <c r="AP99" s="380">
        <v>0.10053516800000001</v>
      </c>
      <c r="AQ99" s="380">
        <v>0.68352179199999996</v>
      </c>
      <c r="AR99" s="380">
        <v>0.10162177600000001</v>
      </c>
      <c r="AS99" s="380">
        <v>0.14878097600000001</v>
      </c>
      <c r="AT99" s="380">
        <v>4.798844800000001E-2</v>
      </c>
      <c r="AU99" s="380">
        <v>0.120978288</v>
      </c>
      <c r="AV99" s="380">
        <v>0.24875940799999999</v>
      </c>
      <c r="AW99" s="380">
        <v>0.38291462400000004</v>
      </c>
      <c r="AX99" s="380">
        <v>0.45302895999999993</v>
      </c>
      <c r="AY99" s="380">
        <v>0.11059740800000001</v>
      </c>
      <c r="AZ99" s="380">
        <v>0.18556712</v>
      </c>
      <c r="BA99" s="380">
        <v>0.22901630400000003</v>
      </c>
      <c r="BB99" s="380">
        <v>7.9840527999999994E-2</v>
      </c>
      <c r="BC99" s="380">
        <v>0.17956777600000001</v>
      </c>
      <c r="BD99" s="380">
        <v>0.74846548800000001</v>
      </c>
      <c r="BE99" s="380">
        <v>0.71339996799999994</v>
      </c>
      <c r="BF99" s="380">
        <v>0.55127140799999985</v>
      </c>
      <c r="BG99" s="380">
        <v>0.36525214400000006</v>
      </c>
      <c r="BH99" s="380">
        <v>0.34174243200000004</v>
      </c>
      <c r="BI99" s="380">
        <v>0.73097222400000006</v>
      </c>
      <c r="BJ99" s="380">
        <v>0.75934345600000019</v>
      </c>
      <c r="BK99" s="380">
        <v>0.54734039999999995</v>
      </c>
      <c r="BL99" s="380">
        <v>0.42736916800000002</v>
      </c>
      <c r="BM99" s="380">
        <v>9.6304191999999997E-2</v>
      </c>
      <c r="BN99" s="380">
        <v>0.49238580800000004</v>
      </c>
      <c r="BO99" s="380">
        <v>0.18414219199999998</v>
      </c>
      <c r="BP99" s="380">
        <v>0.33039059200000009</v>
      </c>
      <c r="BQ99" s="380">
        <v>0.38947231999999998</v>
      </c>
      <c r="BR99" s="380">
        <v>0.45766278399999999</v>
      </c>
      <c r="BS99" s="380">
        <v>0.25230102400000004</v>
      </c>
      <c r="BT99" s="380">
        <v>0.72235531200000003</v>
      </c>
      <c r="BU99" s="380">
        <v>0.22121358400000002</v>
      </c>
      <c r="BV99" s="380">
        <v>0.55295233600000004</v>
      </c>
      <c r="BW99" s="380">
        <v>0.53630299200000009</v>
      </c>
      <c r="BX99" s="380">
        <v>5.9326928000000001E-2</v>
      </c>
      <c r="BY99" s="380">
        <v>0.20498459199999999</v>
      </c>
      <c r="BZ99" s="380">
        <v>0.43336163200000005</v>
      </c>
      <c r="CA99" s="380">
        <v>0.27854443200000001</v>
      </c>
      <c r="CB99" s="380">
        <v>0.35160556800000003</v>
      </c>
      <c r="CC99" s="380">
        <v>0.63759979200000017</v>
      </c>
      <c r="CD99" s="380">
        <v>0.53664329600000005</v>
      </c>
      <c r="CE99" s="380">
        <v>0.27221673599999996</v>
      </c>
      <c r="CF99" s="380">
        <v>0.76627742399999998</v>
      </c>
      <c r="CG99" s="380">
        <v>0.52404183999999998</v>
      </c>
      <c r="CH99" s="380">
        <v>5.8124576000000011E-2</v>
      </c>
      <c r="CI99" s="380">
        <v>0.16435374400000002</v>
      </c>
      <c r="CJ99" s="380">
        <v>0.47652699200000004</v>
      </c>
      <c r="CK99" s="380">
        <v>0.18337913600000005</v>
      </c>
      <c r="CL99" s="380">
        <v>0.38498593599999997</v>
      </c>
      <c r="CM99" s="380">
        <v>0.13164551999999999</v>
      </c>
      <c r="CN99" s="380">
        <v>0.15934409599999999</v>
      </c>
      <c r="CO99" s="380">
        <v>0.60152908800000016</v>
      </c>
      <c r="CP99" s="380">
        <v>0.28654038399999998</v>
      </c>
      <c r="CQ99" s="380">
        <v>0.40500606400000005</v>
      </c>
      <c r="CR99" s="380">
        <v>0.11869569600000002</v>
      </c>
      <c r="CS99" s="380">
        <v>0.43799467200000003</v>
      </c>
      <c r="CT99" s="380">
        <v>0.52896619199999995</v>
      </c>
      <c r="CU99" s="380">
        <v>0.16282052800000002</v>
      </c>
      <c r="CV99" s="380">
        <v>0.230541472</v>
      </c>
      <c r="CW99" s="380">
        <v>0.148624848</v>
      </c>
    </row>
    <row r="100" spans="1:101">
      <c r="A100" s="256">
        <v>478</v>
      </c>
      <c r="B100" s="259">
        <v>1</v>
      </c>
      <c r="C100" s="380">
        <v>0.55683201599999987</v>
      </c>
      <c r="D100" s="380">
        <v>0.17031400000000002</v>
      </c>
      <c r="E100" s="380">
        <v>6.1678752000000003E-2</v>
      </c>
      <c r="F100" s="380">
        <v>0.21141507200000001</v>
      </c>
      <c r="G100" s="380">
        <v>5.7253392E-2</v>
      </c>
      <c r="H100" s="380">
        <v>0.10900897600000001</v>
      </c>
      <c r="I100" s="380">
        <v>5.1412624000000004E-2</v>
      </c>
      <c r="J100" s="380">
        <v>5.6527728000000006E-2</v>
      </c>
      <c r="K100" s="380">
        <v>5.0914976000000001E-2</v>
      </c>
      <c r="L100" s="380">
        <v>0.17314547200000002</v>
      </c>
      <c r="M100" s="380">
        <v>5.3399392000000004E-2</v>
      </c>
      <c r="N100" s="380">
        <v>6.4056511999999982E-2</v>
      </c>
      <c r="O100" s="380">
        <v>4.7021055999999999E-2</v>
      </c>
      <c r="P100" s="380">
        <v>0.36287825600000001</v>
      </c>
      <c r="Q100" s="380">
        <v>0.30437550400000002</v>
      </c>
      <c r="R100" s="380">
        <v>6.8329936000000008E-2</v>
      </c>
      <c r="S100" s="380">
        <v>7.0716479999999998E-2</v>
      </c>
      <c r="T100" s="380">
        <v>0.13724566400000002</v>
      </c>
      <c r="U100" s="380">
        <v>0.12515041600000001</v>
      </c>
      <c r="V100" s="380">
        <v>0.11529915200000002</v>
      </c>
      <c r="W100" s="380">
        <v>0.18733049600000001</v>
      </c>
      <c r="X100" s="380">
        <v>0.14073211200000002</v>
      </c>
      <c r="Y100" s="380">
        <v>0.58410422400000006</v>
      </c>
      <c r="Z100" s="380">
        <v>0.31271329600000003</v>
      </c>
      <c r="AA100" s="380">
        <v>5.2341215999999996E-2</v>
      </c>
      <c r="AB100" s="380">
        <v>0.26543182399999998</v>
      </c>
      <c r="AC100" s="380">
        <v>0.29140227199999996</v>
      </c>
      <c r="AD100" s="380">
        <v>4.9588016000000006E-2</v>
      </c>
      <c r="AE100" s="380">
        <v>0.31784662399999997</v>
      </c>
      <c r="AF100" s="380">
        <v>0.24130659200000001</v>
      </c>
      <c r="AG100" s="380">
        <v>0.33103476800000003</v>
      </c>
      <c r="AH100" s="380">
        <v>0.133129568</v>
      </c>
      <c r="AI100" s="380">
        <v>0.57597116800000003</v>
      </c>
      <c r="AJ100" s="380">
        <v>6.7948112000000005E-2</v>
      </c>
      <c r="AK100" s="380">
        <v>5.3194016000000004E-2</v>
      </c>
      <c r="AL100" s="380">
        <v>0.52848399999999995</v>
      </c>
      <c r="AM100" s="380">
        <v>6.1463487999999997E-2</v>
      </c>
      <c r="AN100" s="380">
        <v>0.58840478400000007</v>
      </c>
      <c r="AO100" s="380">
        <v>6.0815792E-2</v>
      </c>
      <c r="AP100" s="380">
        <v>0.10220963200000001</v>
      </c>
      <c r="AQ100" s="380">
        <v>0.688043136</v>
      </c>
      <c r="AR100" s="380">
        <v>0.10363385600000001</v>
      </c>
      <c r="AS100" s="380">
        <v>0.15600403200000001</v>
      </c>
      <c r="AT100" s="380">
        <v>4.8092912000000002E-2</v>
      </c>
      <c r="AU100" s="380">
        <v>0.12407224</v>
      </c>
      <c r="AV100" s="380">
        <v>0.254145344</v>
      </c>
      <c r="AW100" s="380">
        <v>0.39030062400000004</v>
      </c>
      <c r="AX100" s="380">
        <v>0.45796408000000005</v>
      </c>
      <c r="AY100" s="380">
        <v>0.11420201600000002</v>
      </c>
      <c r="AZ100" s="380">
        <v>0.18869016000000002</v>
      </c>
      <c r="BA100" s="380">
        <v>0.23251656000000001</v>
      </c>
      <c r="BB100" s="380">
        <v>8.1802352000000009E-2</v>
      </c>
      <c r="BC100" s="380">
        <v>0.18381657600000001</v>
      </c>
      <c r="BD100" s="380">
        <v>0.75065385600000001</v>
      </c>
      <c r="BE100" s="380">
        <v>0.71614883200000012</v>
      </c>
      <c r="BF100" s="380">
        <v>0.559874384</v>
      </c>
      <c r="BG100" s="380">
        <v>0.37112953599999998</v>
      </c>
      <c r="BH100" s="380">
        <v>0.34687737599999996</v>
      </c>
      <c r="BI100" s="380">
        <v>0.73405273599999998</v>
      </c>
      <c r="BJ100" s="380">
        <v>0.76032372800000003</v>
      </c>
      <c r="BK100" s="380">
        <v>0.54843825599999996</v>
      </c>
      <c r="BL100" s="380">
        <v>0.42835630399999997</v>
      </c>
      <c r="BM100" s="380">
        <v>9.7278800000000012E-2</v>
      </c>
      <c r="BN100" s="380">
        <v>0.49689820800000006</v>
      </c>
      <c r="BO100" s="380">
        <v>0.18657651200000003</v>
      </c>
      <c r="BP100" s="380">
        <v>0.33376331200000003</v>
      </c>
      <c r="BQ100" s="380">
        <v>0.39288016000000003</v>
      </c>
      <c r="BR100" s="380">
        <v>0.45793352000000004</v>
      </c>
      <c r="BS100" s="380">
        <v>0.25229256</v>
      </c>
      <c r="BT100" s="380">
        <v>0.72140227199999996</v>
      </c>
      <c r="BU100" s="380">
        <v>0.220825152</v>
      </c>
      <c r="BV100" s="380">
        <v>0.55287996800000005</v>
      </c>
      <c r="BW100" s="380">
        <v>0.53307262399999999</v>
      </c>
      <c r="BX100" s="380">
        <v>5.9303088000000004E-2</v>
      </c>
      <c r="BY100" s="380">
        <v>0.20394632000000001</v>
      </c>
      <c r="BZ100" s="380">
        <v>0.43017044799999998</v>
      </c>
      <c r="CA100" s="380">
        <v>0.27686316800000005</v>
      </c>
      <c r="CB100" s="380">
        <v>0.34614531200000004</v>
      </c>
      <c r="CC100" s="380">
        <v>0.63554608000000001</v>
      </c>
      <c r="CD100" s="380">
        <v>0.53291761600000009</v>
      </c>
      <c r="CE100" s="380">
        <v>0.26865320000000004</v>
      </c>
      <c r="CF100" s="380">
        <v>0.76453752000000008</v>
      </c>
      <c r="CG100" s="380">
        <v>0.52050276799999995</v>
      </c>
      <c r="CH100" s="380">
        <v>5.8082352000000004E-2</v>
      </c>
      <c r="CI100" s="380">
        <v>0.16277979200000001</v>
      </c>
      <c r="CJ100" s="380">
        <v>0.47260752000000006</v>
      </c>
      <c r="CK100" s="380">
        <v>0.18094828800000004</v>
      </c>
      <c r="CL100" s="380">
        <v>0.38204099200000002</v>
      </c>
      <c r="CM100" s="380">
        <v>0.12910676800000001</v>
      </c>
      <c r="CN100" s="380">
        <v>0.15690926400000002</v>
      </c>
      <c r="CO100" s="380">
        <v>0.6001632320000001</v>
      </c>
      <c r="CP100" s="380">
        <v>0.28524721599999997</v>
      </c>
      <c r="CQ100" s="380">
        <v>0.40345049599999999</v>
      </c>
      <c r="CR100" s="380">
        <v>0.11703513600000001</v>
      </c>
      <c r="CS100" s="380">
        <v>0.43556281600000002</v>
      </c>
      <c r="CT100" s="380">
        <v>0.52616187200000009</v>
      </c>
      <c r="CU100" s="380">
        <v>0.16016428799999999</v>
      </c>
      <c r="CV100" s="380">
        <v>0.22709430400000002</v>
      </c>
      <c r="CW100" s="380">
        <v>0.14702009599999999</v>
      </c>
    </row>
    <row r="101" spans="1:101">
      <c r="A101" s="256">
        <v>479</v>
      </c>
      <c r="B101" s="259">
        <v>1</v>
      </c>
      <c r="C101" s="380">
        <v>0.55410235200000002</v>
      </c>
      <c r="D101" s="380">
        <v>0.16788809600000001</v>
      </c>
      <c r="E101" s="380">
        <v>6.1134847999999999E-2</v>
      </c>
      <c r="F101" s="380">
        <v>0.20798457599999998</v>
      </c>
      <c r="G101" s="380">
        <v>5.6529264000000003E-2</v>
      </c>
      <c r="H101" s="380">
        <v>0.108201936</v>
      </c>
      <c r="I101" s="380">
        <v>5.1254320000000006E-2</v>
      </c>
      <c r="J101" s="380">
        <v>5.6498E-2</v>
      </c>
      <c r="K101" s="380">
        <v>5.1144271999999998E-2</v>
      </c>
      <c r="L101" s="380">
        <v>0.172553392</v>
      </c>
      <c r="M101" s="380">
        <v>5.2549648000000004E-2</v>
      </c>
      <c r="N101" s="380">
        <v>6.2768863999999994E-2</v>
      </c>
      <c r="O101" s="380">
        <v>4.7752896000000003E-2</v>
      </c>
      <c r="P101" s="380">
        <v>0.36314441600000003</v>
      </c>
      <c r="Q101" s="380">
        <v>0.30549452799999993</v>
      </c>
      <c r="R101" s="380">
        <v>6.9023008000000011E-2</v>
      </c>
      <c r="S101" s="380">
        <v>7.109041599999999E-2</v>
      </c>
      <c r="T101" s="380">
        <v>0.13811888</v>
      </c>
      <c r="U101" s="380">
        <v>0.12512872</v>
      </c>
      <c r="V101" s="380">
        <v>0.12446126400000002</v>
      </c>
      <c r="W101" s="380">
        <v>0.18834552000000002</v>
      </c>
      <c r="X101" s="380">
        <v>0.14256539200000001</v>
      </c>
      <c r="Y101" s="380">
        <v>0.58571897599999989</v>
      </c>
      <c r="Z101" s="380">
        <v>0.31481289600000001</v>
      </c>
      <c r="AA101" s="380">
        <v>5.2064064000000007E-2</v>
      </c>
      <c r="AB101" s="380">
        <v>0.26942561599999992</v>
      </c>
      <c r="AC101" s="380">
        <v>0.29167641599999999</v>
      </c>
      <c r="AD101" s="380">
        <v>4.9779295999999994E-2</v>
      </c>
      <c r="AE101" s="380">
        <v>0.32341982400000002</v>
      </c>
      <c r="AF101" s="380">
        <v>0.24215972800000002</v>
      </c>
      <c r="AG101" s="380">
        <v>0.33866462400000003</v>
      </c>
      <c r="AH101" s="380">
        <v>0.13711311999999998</v>
      </c>
      <c r="AI101" s="380">
        <v>0.58226729600000005</v>
      </c>
      <c r="AJ101" s="380">
        <v>6.9544272000000004E-2</v>
      </c>
      <c r="AK101" s="380">
        <v>5.3768400000000001E-2</v>
      </c>
      <c r="AL101" s="380">
        <v>0.52838817599999999</v>
      </c>
      <c r="AM101" s="380">
        <v>6.1694736000000007E-2</v>
      </c>
      <c r="AN101" s="380">
        <v>0.59210385600000004</v>
      </c>
      <c r="AO101" s="380">
        <v>6.1476736000000004E-2</v>
      </c>
      <c r="AP101" s="380">
        <v>0.10420401600000001</v>
      </c>
      <c r="AQ101" s="380">
        <v>0.69237280000000001</v>
      </c>
      <c r="AR101" s="380">
        <v>0.105734496</v>
      </c>
      <c r="AS101" s="380">
        <v>0.163421968</v>
      </c>
      <c r="AT101" s="380">
        <v>4.8197376000000007E-2</v>
      </c>
      <c r="AU101" s="380">
        <v>0.127294992</v>
      </c>
      <c r="AV101" s="380">
        <v>0.25959599999999999</v>
      </c>
      <c r="AW101" s="380">
        <v>0.39760478399999999</v>
      </c>
      <c r="AX101" s="380">
        <v>0.46279608</v>
      </c>
      <c r="AY101" s="380">
        <v>0.11788198400000001</v>
      </c>
      <c r="AZ101" s="380">
        <v>0.19209328000000001</v>
      </c>
      <c r="BA101" s="380">
        <v>0.23635473600000004</v>
      </c>
      <c r="BB101" s="380">
        <v>8.4133536000000009E-2</v>
      </c>
      <c r="BC101" s="380">
        <v>0.188225376</v>
      </c>
      <c r="BD101" s="380">
        <v>0.75273358400000001</v>
      </c>
      <c r="BE101" s="380">
        <v>0.7187868959999999</v>
      </c>
      <c r="BF101" s="380">
        <v>0.56833423999999988</v>
      </c>
      <c r="BG101" s="380">
        <v>0.37694924799999996</v>
      </c>
      <c r="BH101" s="380">
        <v>0.35190248000000002</v>
      </c>
      <c r="BI101" s="380">
        <v>0.73723092800000012</v>
      </c>
      <c r="BJ101" s="380">
        <v>0.76127560000000005</v>
      </c>
      <c r="BK101" s="380">
        <v>0.54974443199999989</v>
      </c>
      <c r="BL101" s="380">
        <v>0.42919823999999995</v>
      </c>
      <c r="BM101" s="380">
        <v>9.8224688000000018E-2</v>
      </c>
      <c r="BN101" s="380">
        <v>0.50115684800000004</v>
      </c>
      <c r="BO101" s="380">
        <v>0.18888203199999998</v>
      </c>
      <c r="BP101" s="380">
        <v>0.33687251200000001</v>
      </c>
      <c r="BQ101" s="380">
        <v>0.39602655999999997</v>
      </c>
      <c r="BR101" s="380">
        <v>0.45836185599999996</v>
      </c>
      <c r="BS101" s="380">
        <v>0.25244249600000002</v>
      </c>
      <c r="BT101" s="380">
        <v>0.72033691200000005</v>
      </c>
      <c r="BU101" s="380">
        <v>0.22025119999999998</v>
      </c>
      <c r="BV101" s="380">
        <v>0.55277575999999995</v>
      </c>
      <c r="BW101" s="380">
        <v>0.52984241600000004</v>
      </c>
      <c r="BX101" s="380">
        <v>5.9283328000000003E-2</v>
      </c>
      <c r="BY101" s="380">
        <v>0.20268212799999999</v>
      </c>
      <c r="BZ101" s="380">
        <v>0.42691830399999997</v>
      </c>
      <c r="CA101" s="380">
        <v>0.27512942400000001</v>
      </c>
      <c r="CB101" s="380">
        <v>0.34076873600000002</v>
      </c>
      <c r="CC101" s="380">
        <v>0.63335316800000008</v>
      </c>
      <c r="CD101" s="380">
        <v>0.529025776</v>
      </c>
      <c r="CE101" s="380">
        <v>0.26515166400000001</v>
      </c>
      <c r="CF101" s="380">
        <v>0.76277553600000003</v>
      </c>
      <c r="CG101" s="380">
        <v>0.517012896</v>
      </c>
      <c r="CH101" s="380">
        <v>5.8092368000000005E-2</v>
      </c>
      <c r="CI101" s="380">
        <v>0.1613204</v>
      </c>
      <c r="CJ101" s="380">
        <v>0.468708448</v>
      </c>
      <c r="CK101" s="380">
        <v>0.17853495999999999</v>
      </c>
      <c r="CL101" s="380">
        <v>0.37901788800000002</v>
      </c>
      <c r="CM101" s="380">
        <v>0.12662841599999999</v>
      </c>
      <c r="CN101" s="380">
        <v>0.154460352</v>
      </c>
      <c r="CO101" s="380">
        <v>0.598760976</v>
      </c>
      <c r="CP101" s="380">
        <v>0.28388948799999997</v>
      </c>
      <c r="CQ101" s="380">
        <v>0.40169516800000005</v>
      </c>
      <c r="CR101" s="380">
        <v>0.115343536</v>
      </c>
      <c r="CS101" s="380">
        <v>0.433114</v>
      </c>
      <c r="CT101" s="380">
        <v>0.52332347200000007</v>
      </c>
      <c r="CU101" s="380">
        <v>0.157493888</v>
      </c>
      <c r="CV101" s="380">
        <v>0.22374185600000002</v>
      </c>
      <c r="CW101" s="380">
        <v>0.14541182400000005</v>
      </c>
    </row>
    <row r="102" spans="1:101">
      <c r="A102" s="256">
        <v>480</v>
      </c>
      <c r="B102" s="259">
        <v>1</v>
      </c>
      <c r="C102" s="380">
        <v>0.55149999999999999</v>
      </c>
      <c r="D102" s="380">
        <v>0.1656</v>
      </c>
      <c r="E102" s="380">
        <v>6.0690000000000001E-2</v>
      </c>
      <c r="F102" s="380">
        <v>0.20462</v>
      </c>
      <c r="G102" s="380">
        <v>5.586E-2</v>
      </c>
      <c r="H102" s="380">
        <v>0.10743</v>
      </c>
      <c r="I102" s="380">
        <v>5.11E-2</v>
      </c>
      <c r="J102" s="380">
        <v>5.6469999999999999E-2</v>
      </c>
      <c r="K102" s="380">
        <v>5.142E-2</v>
      </c>
      <c r="L102" s="380">
        <v>0.17191999999999999</v>
      </c>
      <c r="M102" s="380">
        <v>5.1740000000000001E-2</v>
      </c>
      <c r="N102" s="380">
        <v>6.1589999999999999E-2</v>
      </c>
      <c r="O102" s="380">
        <v>4.863E-2</v>
      </c>
      <c r="P102" s="380">
        <v>0.3634</v>
      </c>
      <c r="Q102" s="380">
        <v>0.30659999999999998</v>
      </c>
      <c r="R102" s="380">
        <v>6.9720000000000004E-2</v>
      </c>
      <c r="S102" s="380">
        <v>7.145E-2</v>
      </c>
      <c r="T102" s="380">
        <v>0.13900000000000001</v>
      </c>
      <c r="U102" s="380">
        <v>0.12509999999999999</v>
      </c>
      <c r="V102" s="380">
        <v>0.13394</v>
      </c>
      <c r="W102" s="380">
        <v>0.18934999999999999</v>
      </c>
      <c r="X102" s="380">
        <v>0.1444</v>
      </c>
      <c r="Y102" s="380">
        <v>0.58731999999999995</v>
      </c>
      <c r="Z102" s="380">
        <v>0.317</v>
      </c>
      <c r="AA102" s="380">
        <v>5.1880000000000003E-2</v>
      </c>
      <c r="AB102" s="380">
        <v>0.27339999999999998</v>
      </c>
      <c r="AC102" s="380">
        <v>0.29199999999999998</v>
      </c>
      <c r="AD102" s="380">
        <v>4.999E-2</v>
      </c>
      <c r="AE102" s="380">
        <v>0.32891999999999999</v>
      </c>
      <c r="AF102" s="380">
        <v>0.24313000000000001</v>
      </c>
      <c r="AG102" s="380">
        <v>0.34621000000000002</v>
      </c>
      <c r="AH102" s="380">
        <v>0.14119999999999999</v>
      </c>
      <c r="AI102" s="380">
        <v>0.58809</v>
      </c>
      <c r="AJ102" s="380">
        <v>7.1209999999999996E-2</v>
      </c>
      <c r="AK102" s="380">
        <v>5.4399999999999997E-2</v>
      </c>
      <c r="AL102" s="380">
        <v>0.52832000000000001</v>
      </c>
      <c r="AM102" s="380">
        <v>6.2E-2</v>
      </c>
      <c r="AN102" s="380">
        <v>0.59562000000000004</v>
      </c>
      <c r="AO102" s="380">
        <v>6.2239999999999997E-2</v>
      </c>
      <c r="AP102" s="380">
        <v>0.10655000000000001</v>
      </c>
      <c r="AQ102" s="380">
        <v>0.69650000000000001</v>
      </c>
      <c r="AR102" s="380">
        <v>0.10793</v>
      </c>
      <c r="AS102" s="380">
        <v>0.17100000000000001</v>
      </c>
      <c r="AT102" s="380">
        <v>4.8300000000000003E-2</v>
      </c>
      <c r="AU102" s="380">
        <v>0.13064000000000001</v>
      </c>
      <c r="AV102" s="380">
        <v>0.2651</v>
      </c>
      <c r="AW102" s="380">
        <v>0.40479999999999999</v>
      </c>
      <c r="AX102" s="380">
        <v>0.46753</v>
      </c>
      <c r="AY102" s="380">
        <v>0.12163</v>
      </c>
      <c r="AZ102" s="380">
        <v>0.1958</v>
      </c>
      <c r="BA102" s="380">
        <v>0.24056</v>
      </c>
      <c r="BB102" s="380">
        <v>8.6870000000000003E-2</v>
      </c>
      <c r="BC102" s="380">
        <v>0.1928</v>
      </c>
      <c r="BD102" s="380">
        <v>0.75470000000000004</v>
      </c>
      <c r="BE102" s="380">
        <v>0.72131999999999996</v>
      </c>
      <c r="BF102" s="380">
        <v>0.57657999999999998</v>
      </c>
      <c r="BG102" s="380">
        <v>0.38269999999999998</v>
      </c>
      <c r="BH102" s="380">
        <v>0.35681000000000002</v>
      </c>
      <c r="BI102" s="380">
        <v>0.74050000000000005</v>
      </c>
      <c r="BJ102" s="380">
        <v>0.76219999999999999</v>
      </c>
      <c r="BK102" s="380">
        <v>0.55127999999999999</v>
      </c>
      <c r="BL102" s="380">
        <v>0.4299</v>
      </c>
      <c r="BM102" s="380">
        <v>9.9140000000000006E-2</v>
      </c>
      <c r="BN102" s="380">
        <v>0.50514000000000003</v>
      </c>
      <c r="BO102" s="380">
        <v>0.19103000000000001</v>
      </c>
      <c r="BP102" s="380">
        <v>0.3397</v>
      </c>
      <c r="BQ102" s="380">
        <v>0.39889999999999998</v>
      </c>
      <c r="BR102" s="380">
        <v>0.45896999999999999</v>
      </c>
      <c r="BS102" s="380">
        <v>0.25276999999999999</v>
      </c>
      <c r="BT102" s="380">
        <v>0.71916000000000002</v>
      </c>
      <c r="BU102" s="380">
        <v>0.2195</v>
      </c>
      <c r="BV102" s="380">
        <v>0.55264000000000002</v>
      </c>
      <c r="BW102" s="380">
        <v>0.52663000000000004</v>
      </c>
      <c r="BX102" s="380">
        <v>5.9270000000000003E-2</v>
      </c>
      <c r="BY102" s="380">
        <v>0.20119999999999999</v>
      </c>
      <c r="BZ102" s="380">
        <v>0.42359999999999998</v>
      </c>
      <c r="CA102" s="380">
        <v>0.27334000000000003</v>
      </c>
      <c r="CB102" s="380">
        <v>0.33550000000000002</v>
      </c>
      <c r="CC102" s="380">
        <v>0.63104000000000005</v>
      </c>
      <c r="CD102" s="380">
        <v>0.52497000000000005</v>
      </c>
      <c r="CE102" s="380">
        <v>0.26179000000000002</v>
      </c>
      <c r="CF102" s="380">
        <v>0.76100000000000001</v>
      </c>
      <c r="CG102" s="380">
        <v>0.51359999999999995</v>
      </c>
      <c r="CH102" s="380">
        <v>5.8160000000000003E-2</v>
      </c>
      <c r="CI102" s="380">
        <v>0.16006999999999999</v>
      </c>
      <c r="CJ102" s="380">
        <v>0.46483999999999998</v>
      </c>
      <c r="CK102" s="380">
        <v>0.17613999999999999</v>
      </c>
      <c r="CL102" s="380">
        <v>0.37591000000000002</v>
      </c>
      <c r="CM102" s="380">
        <v>0.12422999999999999</v>
      </c>
      <c r="CN102" s="380">
        <v>0.152</v>
      </c>
      <c r="CO102" s="380">
        <v>0.59733999999999998</v>
      </c>
      <c r="CP102" s="380">
        <v>0.28247</v>
      </c>
      <c r="CQ102" s="380">
        <v>0.39971000000000001</v>
      </c>
      <c r="CR102" s="380">
        <v>0.11362</v>
      </c>
      <c r="CS102" s="380">
        <v>0.43067</v>
      </c>
      <c r="CT102" s="380">
        <v>0.52046000000000003</v>
      </c>
      <c r="CU102" s="380">
        <v>0.15479999999999999</v>
      </c>
      <c r="CV102" s="380">
        <v>0.22048999999999999</v>
      </c>
      <c r="CW102" s="380">
        <v>0.14380000000000001</v>
      </c>
    </row>
    <row r="103" spans="1:101">
      <c r="A103" s="256">
        <v>481</v>
      </c>
      <c r="B103" s="259">
        <v>1</v>
      </c>
      <c r="C103" s="380">
        <v>0.54902428800000003</v>
      </c>
      <c r="D103" s="380">
        <v>0.16344913599999999</v>
      </c>
      <c r="E103" s="380">
        <v>6.0331584000000001E-2</v>
      </c>
      <c r="F103" s="380">
        <v>0.20132401599999997</v>
      </c>
      <c r="G103" s="380">
        <v>5.5243360000000005E-2</v>
      </c>
      <c r="H103" s="380">
        <v>0.10669463999999999</v>
      </c>
      <c r="I103" s="380">
        <v>5.0949679999999997E-2</v>
      </c>
      <c r="J103" s="380">
        <v>5.6443312000000002E-2</v>
      </c>
      <c r="K103" s="380">
        <v>5.1741007999999998E-2</v>
      </c>
      <c r="L103" s="380">
        <v>0.17124935999999999</v>
      </c>
      <c r="M103" s="380">
        <v>5.0972192E-2</v>
      </c>
      <c r="N103" s="380">
        <v>6.0519647999999995E-2</v>
      </c>
      <c r="O103" s="380">
        <v>4.9649535999999994E-2</v>
      </c>
      <c r="P103" s="380">
        <v>0.36364507200000001</v>
      </c>
      <c r="Q103" s="380">
        <v>0.30769528000000002</v>
      </c>
      <c r="R103" s="380">
        <v>7.0420207999999998E-2</v>
      </c>
      <c r="S103" s="380">
        <v>7.1795391999999986E-2</v>
      </c>
      <c r="T103" s="380">
        <v>0.13988972799999999</v>
      </c>
      <c r="U103" s="380">
        <v>0.12506835199999999</v>
      </c>
      <c r="V103" s="380">
        <v>0.14366611199999998</v>
      </c>
      <c r="W103" s="380">
        <v>0.190343968</v>
      </c>
      <c r="X103" s="380">
        <v>0.14623643200000003</v>
      </c>
      <c r="Y103" s="380">
        <v>0.58891041599999994</v>
      </c>
      <c r="Z103" s="380">
        <v>0.31927774399999997</v>
      </c>
      <c r="AA103" s="380">
        <v>5.178827200000001E-2</v>
      </c>
      <c r="AB103" s="380">
        <v>0.27735787199999989</v>
      </c>
      <c r="AC103" s="380">
        <v>0.29239078399999996</v>
      </c>
      <c r="AD103" s="380">
        <v>5.0215327999999997E-2</v>
      </c>
      <c r="AE103" s="380">
        <v>0.33434750400000002</v>
      </c>
      <c r="AF103" s="380">
        <v>0.24422806399999999</v>
      </c>
      <c r="AG103" s="380">
        <v>0.35367025599999996</v>
      </c>
      <c r="AH103" s="380">
        <v>0.14538785599999998</v>
      </c>
      <c r="AI103" s="380">
        <v>0.59344172799999995</v>
      </c>
      <c r="AJ103" s="380">
        <v>7.294622399999999E-2</v>
      </c>
      <c r="AK103" s="380">
        <v>5.5089055999999997E-2</v>
      </c>
      <c r="AL103" s="380">
        <v>0.52828406400000005</v>
      </c>
      <c r="AM103" s="380">
        <v>6.2378287999999997E-2</v>
      </c>
      <c r="AN103" s="380">
        <v>0.59895532800000018</v>
      </c>
      <c r="AO103" s="380">
        <v>6.3103631999999993E-2</v>
      </c>
      <c r="AP103" s="380">
        <v>0.109242064</v>
      </c>
      <c r="AQ103" s="380">
        <v>0.700419872</v>
      </c>
      <c r="AR103" s="380">
        <v>0.11023625599999998</v>
      </c>
      <c r="AS103" s="380">
        <v>0.17874691200000001</v>
      </c>
      <c r="AT103" s="380">
        <v>4.8400607999999998E-2</v>
      </c>
      <c r="AU103" s="380">
        <v>0.134117616</v>
      </c>
      <c r="AV103" s="380">
        <v>0.270644096</v>
      </c>
      <c r="AW103" s="380">
        <v>0.41186003199999999</v>
      </c>
      <c r="AX103" s="380">
        <v>0.472166592</v>
      </c>
      <c r="AY103" s="380">
        <v>0.12543400000000002</v>
      </c>
      <c r="AZ103" s="380">
        <v>0.199801904</v>
      </c>
      <c r="BA103" s="380">
        <v>0.24512214400000004</v>
      </c>
      <c r="BB103" s="380">
        <v>9.0004991999999992E-2</v>
      </c>
      <c r="BC103" s="380">
        <v>0.19754161600000003</v>
      </c>
      <c r="BD103" s="380">
        <v>0.75655283200000001</v>
      </c>
      <c r="BE103" s="380">
        <v>0.7237495679999999</v>
      </c>
      <c r="BF103" s="380">
        <v>0.58458198399999983</v>
      </c>
      <c r="BG103" s="380">
        <v>0.38836673599999999</v>
      </c>
      <c r="BH103" s="380">
        <v>0.36158568000000002</v>
      </c>
      <c r="BI103" s="380">
        <v>0.743853184</v>
      </c>
      <c r="BJ103" s="380">
        <v>0.76309606400000007</v>
      </c>
      <c r="BK103" s="380">
        <v>0.55304097600000002</v>
      </c>
      <c r="BL103" s="380">
        <v>0.43046177599999996</v>
      </c>
      <c r="BM103" s="380">
        <v>0.10002008000000001</v>
      </c>
      <c r="BN103" s="380">
        <v>0.50883692800000002</v>
      </c>
      <c r="BO103" s="380">
        <v>0.19300334399999997</v>
      </c>
      <c r="BP103" s="380">
        <v>0.34223758399999998</v>
      </c>
      <c r="BQ103" s="380">
        <v>0.40148915199999996</v>
      </c>
      <c r="BR103" s="380">
        <v>0.45975484799999999</v>
      </c>
      <c r="BS103" s="380">
        <v>0.25327324800000001</v>
      </c>
      <c r="BT103" s="380">
        <v>0.71787233600000011</v>
      </c>
      <c r="BU103" s="380">
        <v>0.21857732800000002</v>
      </c>
      <c r="BV103" s="380">
        <v>0.55247279999999999</v>
      </c>
      <c r="BW103" s="380">
        <v>0.52344075200000006</v>
      </c>
      <c r="BX103" s="380">
        <v>5.9262255999999999E-2</v>
      </c>
      <c r="BY103" s="380">
        <v>0.19950918400000001</v>
      </c>
      <c r="BZ103" s="380">
        <v>0.42021582399999996</v>
      </c>
      <c r="CA103" s="380">
        <v>0.27149739200000006</v>
      </c>
      <c r="CB103" s="380">
        <v>0.330348368</v>
      </c>
      <c r="CC103" s="380">
        <v>0.62861083200000012</v>
      </c>
      <c r="CD103" s="380">
        <v>0.52075758400000005</v>
      </c>
      <c r="CE103" s="380">
        <v>0.25857102400000004</v>
      </c>
      <c r="CF103" s="380">
        <v>0.75921142399999997</v>
      </c>
      <c r="CG103" s="380">
        <v>0.51026774399999997</v>
      </c>
      <c r="CH103" s="380">
        <v>5.8284223999999996E-2</v>
      </c>
      <c r="CI103" s="380">
        <v>0.15901987200000001</v>
      </c>
      <c r="CJ103" s="380">
        <v>0.46100412799999996</v>
      </c>
      <c r="CK103" s="380">
        <v>0.17376475199999999</v>
      </c>
      <c r="CL103" s="380">
        <v>0.37271710400000002</v>
      </c>
      <c r="CM103" s="380">
        <v>0.121913776</v>
      </c>
      <c r="CN103" s="380">
        <v>0.14953361600000001</v>
      </c>
      <c r="CO103" s="380">
        <v>0.59590422399999998</v>
      </c>
      <c r="CP103" s="380">
        <v>0.280987088</v>
      </c>
      <c r="CQ103" s="380">
        <v>0.39750116800000002</v>
      </c>
      <c r="CR103" s="380">
        <v>0.11186948799999999</v>
      </c>
      <c r="CS103" s="380">
        <v>0.42823606400000003</v>
      </c>
      <c r="CT103" s="380">
        <v>0.51757617600000005</v>
      </c>
      <c r="CU103" s="380">
        <v>0.15208137599999999</v>
      </c>
      <c r="CV103" s="380">
        <v>0.21733745600000001</v>
      </c>
      <c r="CW103" s="380">
        <v>0.14218704000000004</v>
      </c>
    </row>
    <row r="104" spans="1:101">
      <c r="A104" s="256">
        <v>482</v>
      </c>
      <c r="B104" s="259">
        <v>1</v>
      </c>
      <c r="C104" s="380">
        <v>0.54667945600000001</v>
      </c>
      <c r="D104" s="380">
        <v>0.16143927999999999</v>
      </c>
      <c r="E104" s="380">
        <v>6.0057791999999999E-2</v>
      </c>
      <c r="F104" s="380">
        <v>0.19810043200000002</v>
      </c>
      <c r="G104" s="380">
        <v>5.4677392000000005E-2</v>
      </c>
      <c r="H104" s="380">
        <v>0.105997856</v>
      </c>
      <c r="I104" s="380">
        <v>5.0803263999999994E-2</v>
      </c>
      <c r="J104" s="380">
        <v>5.6417648000000001E-2</v>
      </c>
      <c r="K104" s="380">
        <v>5.2107056000000006E-2</v>
      </c>
      <c r="L104" s="380">
        <v>0.17054499200000001</v>
      </c>
      <c r="M104" s="380">
        <v>5.0248512000000002E-2</v>
      </c>
      <c r="N104" s="380">
        <v>5.9561151999999999E-2</v>
      </c>
      <c r="O104" s="380">
        <v>5.0810415999999997E-2</v>
      </c>
      <c r="P104" s="380">
        <v>0.36387921600000001</v>
      </c>
      <c r="Q104" s="380">
        <v>0.30878286400000005</v>
      </c>
      <c r="R104" s="380">
        <v>7.1123056000000018E-2</v>
      </c>
      <c r="S104" s="380">
        <v>7.2126480000000007E-2</v>
      </c>
      <c r="T104" s="380">
        <v>0.140788784</v>
      </c>
      <c r="U104" s="380">
        <v>0.12503793600000002</v>
      </c>
      <c r="V104" s="380">
        <v>0.153580832</v>
      </c>
      <c r="W104" s="380">
        <v>0.191326736</v>
      </c>
      <c r="X104" s="380">
        <v>0.14807443200000003</v>
      </c>
      <c r="Y104" s="380">
        <v>0.59049318399999995</v>
      </c>
      <c r="Z104" s="380">
        <v>0.32164841599999999</v>
      </c>
      <c r="AA104" s="380">
        <v>5.1794736000000008E-2</v>
      </c>
      <c r="AB104" s="380">
        <v>0.281297344</v>
      </c>
      <c r="AC104" s="380">
        <v>0.29286395199999993</v>
      </c>
      <c r="AD104" s="380">
        <v>5.0457456000000019E-2</v>
      </c>
      <c r="AE104" s="380">
        <v>0.33970382400000004</v>
      </c>
      <c r="AF104" s="380">
        <v>0.24547707199999999</v>
      </c>
      <c r="AG104" s="380">
        <v>0.36103668799999999</v>
      </c>
      <c r="AH104" s="380">
        <v>0.149674688</v>
      </c>
      <c r="AI104" s="380">
        <v>0.59832012800000012</v>
      </c>
      <c r="AJ104" s="380">
        <v>7.4753151999999989E-2</v>
      </c>
      <c r="AK104" s="380">
        <v>5.5835936000000003E-2</v>
      </c>
      <c r="AL104" s="380">
        <v>0.52828592000000008</v>
      </c>
      <c r="AM104" s="380">
        <v>6.2829728000000001E-2</v>
      </c>
      <c r="AN104" s="380">
        <v>0.60211606400000006</v>
      </c>
      <c r="AO104" s="380">
        <v>6.4067392000000001E-2</v>
      </c>
      <c r="AP104" s="380">
        <v>0.112280112</v>
      </c>
      <c r="AQ104" s="380">
        <v>0.70412713599999999</v>
      </c>
      <c r="AR104" s="380">
        <v>0.11266817600000001</v>
      </c>
      <c r="AS104" s="380">
        <v>0.18666091200000001</v>
      </c>
      <c r="AT104" s="380">
        <v>4.8498672000000007E-2</v>
      </c>
      <c r="AU104" s="380">
        <v>0.13773415999999999</v>
      </c>
      <c r="AV104" s="380">
        <v>0.27621566399999997</v>
      </c>
      <c r="AW104" s="380">
        <v>0.41875998400000003</v>
      </c>
      <c r="AX104" s="380">
        <v>0.47670760000000001</v>
      </c>
      <c r="AY104" s="380">
        <v>0.12928321600000003</v>
      </c>
      <c r="AZ104" s="380">
        <v>0.20409464000000002</v>
      </c>
      <c r="BA104" s="380">
        <v>0.25003584000000001</v>
      </c>
      <c r="BB104" s="380">
        <v>9.3537952000000008E-2</v>
      </c>
      <c r="BC104" s="380">
        <v>0.20245057600000002</v>
      </c>
      <c r="BD104" s="380">
        <v>0.75829121600000005</v>
      </c>
      <c r="BE104" s="380">
        <v>0.726077792</v>
      </c>
      <c r="BF104" s="380">
        <v>0.59230486400000004</v>
      </c>
      <c r="BG104" s="380">
        <v>0.3939356160000001</v>
      </c>
      <c r="BH104" s="380">
        <v>0.36621729600000003</v>
      </c>
      <c r="BI104" s="380">
        <v>0.74728297599999993</v>
      </c>
      <c r="BJ104" s="380">
        <v>0.76396324800000004</v>
      </c>
      <c r="BK104" s="380">
        <v>0.55502721600000005</v>
      </c>
      <c r="BL104" s="380">
        <v>0.43088478399999997</v>
      </c>
      <c r="BM104" s="380">
        <v>0.10086112</v>
      </c>
      <c r="BN104" s="380">
        <v>0.51223588800000008</v>
      </c>
      <c r="BO104" s="380">
        <v>0.19478467200000002</v>
      </c>
      <c r="BP104" s="380">
        <v>0.34447603199999999</v>
      </c>
      <c r="BQ104" s="380">
        <v>0.40378383999999995</v>
      </c>
      <c r="BR104" s="380">
        <v>0.46071688</v>
      </c>
      <c r="BS104" s="380">
        <v>0.25395352000000004</v>
      </c>
      <c r="BT104" s="380">
        <v>0.71647475199999999</v>
      </c>
      <c r="BU104" s="380">
        <v>0.21748915199999999</v>
      </c>
      <c r="BV104" s="380">
        <v>0.55227428800000011</v>
      </c>
      <c r="BW104" s="380">
        <v>0.52028142399999999</v>
      </c>
      <c r="BX104" s="380">
        <v>5.9259888000000004E-2</v>
      </c>
      <c r="BY104" s="380">
        <v>0.19761855999999997</v>
      </c>
      <c r="BZ104" s="380">
        <v>0.41676492800000003</v>
      </c>
      <c r="CA104" s="380">
        <v>0.26960604800000004</v>
      </c>
      <c r="CB104" s="380">
        <v>0.32532443200000005</v>
      </c>
      <c r="CC104" s="380">
        <v>0.6260728000000001</v>
      </c>
      <c r="CD104" s="380">
        <v>0.51639513599999998</v>
      </c>
      <c r="CE104" s="380">
        <v>0.25552560000000002</v>
      </c>
      <c r="CF104" s="380">
        <v>0.75741200000000009</v>
      </c>
      <c r="CG104" s="380">
        <v>0.50702380799999991</v>
      </c>
      <c r="CH104" s="380">
        <v>5.8464912000000008E-2</v>
      </c>
      <c r="CI104" s="380">
        <v>0.15819667200000004</v>
      </c>
      <c r="CJ104" s="380">
        <v>0.45720392000000004</v>
      </c>
      <c r="CK104" s="380">
        <v>0.17141028800000002</v>
      </c>
      <c r="CL104" s="380">
        <v>0.36943875200000004</v>
      </c>
      <c r="CM104" s="380">
        <v>0.11968516799999998</v>
      </c>
      <c r="CN104" s="380">
        <v>0.14706582400000001</v>
      </c>
      <c r="CO104" s="380">
        <v>0.59445907200000003</v>
      </c>
      <c r="CP104" s="380">
        <v>0.27944009600000003</v>
      </c>
      <c r="CQ104" s="380">
        <v>0.39506857600000006</v>
      </c>
      <c r="CR104" s="380">
        <v>0.11009561600000002</v>
      </c>
      <c r="CS104" s="380">
        <v>0.42582001600000002</v>
      </c>
      <c r="CT104" s="380">
        <v>0.51467723200000015</v>
      </c>
      <c r="CU104" s="380">
        <v>0.149336208</v>
      </c>
      <c r="CV104" s="380">
        <v>0.21428414400000001</v>
      </c>
      <c r="CW104" s="380">
        <v>0.14057473600000003</v>
      </c>
    </row>
    <row r="105" spans="1:101">
      <c r="A105" s="256">
        <v>483</v>
      </c>
      <c r="B105" s="259">
        <v>1</v>
      </c>
      <c r="C105" s="380">
        <v>0.54444374399999995</v>
      </c>
      <c r="D105" s="380">
        <v>0.159551584</v>
      </c>
      <c r="E105" s="380">
        <v>5.9865919999999996E-2</v>
      </c>
      <c r="F105" s="380">
        <v>0.19494756800000002</v>
      </c>
      <c r="G105" s="380">
        <v>5.4157263999999997E-2</v>
      </c>
      <c r="H105" s="380">
        <v>0.10533939200000002</v>
      </c>
      <c r="I105" s="380">
        <v>5.0660928000000001E-2</v>
      </c>
      <c r="J105" s="380">
        <v>5.6391504000000009E-2</v>
      </c>
      <c r="K105" s="380">
        <v>5.2511904000000005E-2</v>
      </c>
      <c r="L105" s="380">
        <v>0.169816784</v>
      </c>
      <c r="M105" s="380">
        <v>4.9568432000000003E-2</v>
      </c>
      <c r="N105" s="380">
        <v>5.8701696000000012E-2</v>
      </c>
      <c r="O105" s="380">
        <v>5.2098416000000002E-2</v>
      </c>
      <c r="P105" s="380">
        <v>0.36410432000000004</v>
      </c>
      <c r="Q105" s="380">
        <v>0.30987004800000001</v>
      </c>
      <c r="R105" s="380">
        <v>7.1826944000000018E-2</v>
      </c>
      <c r="S105" s="380">
        <v>7.2444607999999994E-2</v>
      </c>
      <c r="T105" s="380">
        <v>0.14169800000000005</v>
      </c>
      <c r="U105" s="380">
        <v>0.12501383999999999</v>
      </c>
      <c r="V105" s="380">
        <v>0.163540832</v>
      </c>
      <c r="W105" s="380">
        <v>0.19230150400000001</v>
      </c>
      <c r="X105" s="380">
        <v>0.14991827200000002</v>
      </c>
      <c r="Y105" s="380">
        <v>0.59207427200000007</v>
      </c>
      <c r="Z105" s="380">
        <v>0.324118448</v>
      </c>
      <c r="AA105" s="380">
        <v>5.190216000000001E-2</v>
      </c>
      <c r="AB105" s="380">
        <v>0.28524169599999999</v>
      </c>
      <c r="AC105" s="380">
        <v>0.29345640000000001</v>
      </c>
      <c r="AD105" s="380">
        <v>5.0703744000000002E-2</v>
      </c>
      <c r="AE105" s="380">
        <v>0.34498774399999999</v>
      </c>
      <c r="AF105" s="380">
        <v>0.24684528000000003</v>
      </c>
      <c r="AG105" s="380">
        <v>0.36834264000000005</v>
      </c>
      <c r="AH105" s="380">
        <v>0.1540552</v>
      </c>
      <c r="AI105" s="380">
        <v>0.60275452800000007</v>
      </c>
      <c r="AJ105" s="380">
        <v>7.6633439999999997E-2</v>
      </c>
      <c r="AK105" s="380">
        <v>5.6639696000000003E-2</v>
      </c>
      <c r="AL105" s="380">
        <v>0.52832833600000007</v>
      </c>
      <c r="AM105" s="380">
        <v>6.3346927999999997E-2</v>
      </c>
      <c r="AN105" s="380">
        <v>0.60509824000000001</v>
      </c>
      <c r="AO105" s="380">
        <v>6.5119791999999996E-2</v>
      </c>
      <c r="AP105" s="380">
        <v>0.11562704000000001</v>
      </c>
      <c r="AQ105" s="380">
        <v>0.70762128000000013</v>
      </c>
      <c r="AR105" s="380">
        <v>0.11525073599999999</v>
      </c>
      <c r="AS105" s="380">
        <v>0.19479443200000002</v>
      </c>
      <c r="AT105" s="380">
        <v>4.8595136000000011E-2</v>
      </c>
      <c r="AU105" s="380">
        <v>0.14150670400000001</v>
      </c>
      <c r="AV105" s="380">
        <v>0.28179531199999996</v>
      </c>
      <c r="AW105" s="380">
        <v>0.42546257599999998</v>
      </c>
      <c r="AX105" s="380">
        <v>0.48114932799999999</v>
      </c>
      <c r="AY105" s="380">
        <v>0.13315627200000002</v>
      </c>
      <c r="AZ105" s="380">
        <v>0.208644896</v>
      </c>
      <c r="BA105" s="380">
        <v>0.25526041600000005</v>
      </c>
      <c r="BB105" s="380">
        <v>9.7425551999999999E-2</v>
      </c>
      <c r="BC105" s="380">
        <v>0.20753073599999999</v>
      </c>
      <c r="BD105" s="380">
        <v>0.75991744000000006</v>
      </c>
      <c r="BE105" s="380">
        <v>0.72830561599999999</v>
      </c>
      <c r="BF105" s="380">
        <v>0.599731664</v>
      </c>
      <c r="BG105" s="380">
        <v>0.39938537600000007</v>
      </c>
      <c r="BH105" s="380">
        <v>0.37068275200000006</v>
      </c>
      <c r="BI105" s="380">
        <v>0.75078228800000002</v>
      </c>
      <c r="BJ105" s="380">
        <v>0.7647988320000001</v>
      </c>
      <c r="BK105" s="380">
        <v>0.55721073600000015</v>
      </c>
      <c r="BL105" s="380">
        <v>0.43116579200000005</v>
      </c>
      <c r="BM105" s="380">
        <v>0.10165488</v>
      </c>
      <c r="BN105" s="380">
        <v>0.51533420800000007</v>
      </c>
      <c r="BO105" s="380">
        <v>0.19635560000000002</v>
      </c>
      <c r="BP105" s="380">
        <v>0.34641640000000001</v>
      </c>
      <c r="BQ105" s="380">
        <v>0.40577196799999998</v>
      </c>
      <c r="BR105" s="380">
        <v>0.46183011200000007</v>
      </c>
      <c r="BS105" s="380">
        <v>0.25478899200000005</v>
      </c>
      <c r="BT105" s="380">
        <v>0.71496628800000006</v>
      </c>
      <c r="BU105" s="380">
        <v>0.21624489600000002</v>
      </c>
      <c r="BV105" s="380">
        <v>0.55204441600000009</v>
      </c>
      <c r="BW105" s="380">
        <v>0.51715073600000017</v>
      </c>
      <c r="BX105" s="380">
        <v>5.9258239999999997E-2</v>
      </c>
      <c r="BY105" s="380">
        <v>0.19554585599999999</v>
      </c>
      <c r="BZ105" s="380">
        <v>0.41324859200000008</v>
      </c>
      <c r="CA105" s="380">
        <v>0.26765038400000007</v>
      </c>
      <c r="CB105" s="380">
        <v>0.32042801600000004</v>
      </c>
      <c r="CC105" s="380">
        <v>0.62342516800000003</v>
      </c>
      <c r="CD105" s="380">
        <v>0.51189644800000011</v>
      </c>
      <c r="CE105" s="380">
        <v>0.25257257599999999</v>
      </c>
      <c r="CF105" s="380">
        <v>0.75559465599999998</v>
      </c>
      <c r="CG105" s="380">
        <v>0.50385627200000005</v>
      </c>
      <c r="CH105" s="380">
        <v>5.8694960000000011E-2</v>
      </c>
      <c r="CI105" s="380">
        <v>0.15749011200000004</v>
      </c>
      <c r="CJ105" s="380">
        <v>0.453436112</v>
      </c>
      <c r="CK105" s="380">
        <v>0.16907750399999999</v>
      </c>
      <c r="CL105" s="380">
        <v>0.36607696000000006</v>
      </c>
      <c r="CM105" s="380">
        <v>0.11753136000000002</v>
      </c>
      <c r="CN105" s="380">
        <v>0.14460891200000001</v>
      </c>
      <c r="CO105" s="380">
        <v>0.59300792000000002</v>
      </c>
      <c r="CP105" s="380">
        <v>0.27783206400000005</v>
      </c>
      <c r="CQ105" s="380">
        <v>0.39244454400000001</v>
      </c>
      <c r="CR105" s="380">
        <v>0.10830958400000001</v>
      </c>
      <c r="CS105" s="380">
        <v>0.42341852800000007</v>
      </c>
      <c r="CT105" s="380">
        <v>0.51176756800000012</v>
      </c>
      <c r="CU105" s="380">
        <v>0.14656279999999999</v>
      </c>
      <c r="CV105" s="380">
        <v>0.21132091200000003</v>
      </c>
      <c r="CW105" s="380">
        <v>0.13896915199999998</v>
      </c>
    </row>
    <row r="106" spans="1:101">
      <c r="A106" s="256">
        <v>484</v>
      </c>
      <c r="B106" s="259">
        <v>1</v>
      </c>
      <c r="C106" s="380">
        <v>0.54227971200000002</v>
      </c>
      <c r="D106" s="380">
        <v>0.15775324800000001</v>
      </c>
      <c r="E106" s="380">
        <v>5.9741888E-2</v>
      </c>
      <c r="F106" s="380">
        <v>0.19186118399999999</v>
      </c>
      <c r="G106" s="380">
        <v>5.3676575999999997E-2</v>
      </c>
      <c r="H106" s="380">
        <v>0.104717248</v>
      </c>
      <c r="I106" s="380">
        <v>5.0523071999999995E-2</v>
      </c>
      <c r="J106" s="380">
        <v>5.6362800000000005E-2</v>
      </c>
      <c r="K106" s="380">
        <v>5.2945552000000007E-2</v>
      </c>
      <c r="L106" s="380">
        <v>0.16907809599999998</v>
      </c>
      <c r="M106" s="380">
        <v>4.8929472000000002E-2</v>
      </c>
      <c r="N106" s="380">
        <v>5.7917439999999994E-2</v>
      </c>
      <c r="O106" s="380">
        <v>5.3491055999999995E-2</v>
      </c>
      <c r="P106" s="380">
        <v>0.364323744</v>
      </c>
      <c r="Q106" s="380">
        <v>0.31096659200000004</v>
      </c>
      <c r="R106" s="380">
        <v>7.252979200000001E-2</v>
      </c>
      <c r="S106" s="380">
        <v>7.2751935999999989E-2</v>
      </c>
      <c r="T106" s="380">
        <v>0.14261817600000001</v>
      </c>
      <c r="U106" s="380">
        <v>0.12500230400000001</v>
      </c>
      <c r="V106" s="380">
        <v>0.17335827199999998</v>
      </c>
      <c r="W106" s="380">
        <v>0.193274272</v>
      </c>
      <c r="X106" s="380">
        <v>0.151774992</v>
      </c>
      <c r="Y106" s="380">
        <v>0.59366112000000004</v>
      </c>
      <c r="Z106" s="380">
        <v>0.32669663999999998</v>
      </c>
      <c r="AA106" s="380">
        <v>5.2105504000000004E-2</v>
      </c>
      <c r="AB106" s="380">
        <v>0.28922956799999999</v>
      </c>
      <c r="AC106" s="380">
        <v>0.29421172800000001</v>
      </c>
      <c r="AD106" s="380">
        <v>5.0932272000000008E-2</v>
      </c>
      <c r="AE106" s="380">
        <v>0.35019670399999997</v>
      </c>
      <c r="AF106" s="380">
        <v>0.248267248</v>
      </c>
      <c r="AG106" s="380">
        <v>0.37564651200000004</v>
      </c>
      <c r="AH106" s="380">
        <v>0.15852227199999999</v>
      </c>
      <c r="AI106" s="380">
        <v>0.60679460799999996</v>
      </c>
      <c r="AJ106" s="380">
        <v>7.8591328000000002E-2</v>
      </c>
      <c r="AK106" s="380">
        <v>5.7498335999999997E-2</v>
      </c>
      <c r="AL106" s="380">
        <v>0.52841027200000013</v>
      </c>
      <c r="AM106" s="380">
        <v>6.391724800000001E-2</v>
      </c>
      <c r="AN106" s="380">
        <v>0.60789129600000003</v>
      </c>
      <c r="AO106" s="380">
        <v>6.6242271999999991E-2</v>
      </c>
      <c r="AP106" s="380">
        <v>0.11922284800000002</v>
      </c>
      <c r="AQ106" s="380">
        <v>0.710905024</v>
      </c>
      <c r="AR106" s="380">
        <v>0.11801521600000001</v>
      </c>
      <c r="AS106" s="380">
        <v>0.20323075199999999</v>
      </c>
      <c r="AT106" s="380">
        <v>4.869184E-2</v>
      </c>
      <c r="AU106" s="380">
        <v>0.14545916799999997</v>
      </c>
      <c r="AV106" s="380">
        <v>0.28736015999999998</v>
      </c>
      <c r="AW106" s="380">
        <v>0.43192492799999999</v>
      </c>
      <c r="AX106" s="380">
        <v>0.48548497600000007</v>
      </c>
      <c r="AY106" s="380">
        <v>0.137026128</v>
      </c>
      <c r="AZ106" s="380">
        <v>0.213400912</v>
      </c>
      <c r="BA106" s="380">
        <v>0.26073259200000004</v>
      </c>
      <c r="BB106" s="380">
        <v>0.101598032</v>
      </c>
      <c r="BC106" s="380">
        <v>0.21278665599999999</v>
      </c>
      <c r="BD106" s="380">
        <v>0.76143590400000005</v>
      </c>
      <c r="BE106" s="380">
        <v>0.73043287999999995</v>
      </c>
      <c r="BF106" s="380">
        <v>0.60685958400000006</v>
      </c>
      <c r="BG106" s="380">
        <v>0.40469081599999995</v>
      </c>
      <c r="BH106" s="380">
        <v>0.37495460800000002</v>
      </c>
      <c r="BI106" s="380">
        <v>0.75434400000000001</v>
      </c>
      <c r="BJ106" s="380">
        <v>0.76559881600000002</v>
      </c>
      <c r="BK106" s="380">
        <v>0.55954673600000016</v>
      </c>
      <c r="BL106" s="380">
        <v>0.43129888</v>
      </c>
      <c r="BM106" s="380">
        <v>0.10239072</v>
      </c>
      <c r="BN106" s="380">
        <v>0.51813524799999999</v>
      </c>
      <c r="BO106" s="380">
        <v>0.19769908800000002</v>
      </c>
      <c r="BP106" s="380">
        <v>0.34806620799999999</v>
      </c>
      <c r="BQ106" s="380">
        <v>0.40744089599999994</v>
      </c>
      <c r="BR106" s="380">
        <v>0.46305230399999997</v>
      </c>
      <c r="BS106" s="380">
        <v>0.25574382400000001</v>
      </c>
      <c r="BT106" s="380">
        <v>0.71334510399999995</v>
      </c>
      <c r="BU106" s="380">
        <v>0.21485536</v>
      </c>
      <c r="BV106" s="380">
        <v>0.55178302400000012</v>
      </c>
      <c r="BW106" s="380">
        <v>0.51404180799999999</v>
      </c>
      <c r="BX106" s="380">
        <v>5.9250112000000008E-2</v>
      </c>
      <c r="BY106" s="380">
        <v>0.19331331199999999</v>
      </c>
      <c r="BZ106" s="380">
        <v>0.40966969600000003</v>
      </c>
      <c r="CA106" s="380">
        <v>0.26560640000000008</v>
      </c>
      <c r="CB106" s="380">
        <v>0.31565152000000002</v>
      </c>
      <c r="CC106" s="380">
        <v>0.62066177599999994</v>
      </c>
      <c r="CD106" s="380">
        <v>0.50727951999999998</v>
      </c>
      <c r="CE106" s="380">
        <v>0.24957163200000002</v>
      </c>
      <c r="CF106" s="380">
        <v>0.7537469120000001</v>
      </c>
      <c r="CG106" s="380">
        <v>0.50074073599999991</v>
      </c>
      <c r="CH106" s="380">
        <v>5.8963007999999997E-2</v>
      </c>
      <c r="CI106" s="380">
        <v>0.15671603200000003</v>
      </c>
      <c r="CJ106" s="380">
        <v>0.44969326399999998</v>
      </c>
      <c r="CK106" s="380">
        <v>0.16676719999999995</v>
      </c>
      <c r="CL106" s="380">
        <v>0.36263596800000003</v>
      </c>
      <c r="CM106" s="380">
        <v>0.115428592</v>
      </c>
      <c r="CN106" s="380">
        <v>0.14217920000000001</v>
      </c>
      <c r="CO106" s="380">
        <v>0.59155132799999988</v>
      </c>
      <c r="CP106" s="380">
        <v>0.27616747200000002</v>
      </c>
      <c r="CQ106" s="380">
        <v>0.38968155200000004</v>
      </c>
      <c r="CR106" s="380">
        <v>0.10652691200000002</v>
      </c>
      <c r="CS106" s="380">
        <v>0.42102079999999997</v>
      </c>
      <c r="CT106" s="380">
        <v>0.50885062399999992</v>
      </c>
      <c r="CU106" s="380">
        <v>0.14376067200000001</v>
      </c>
      <c r="CV106" s="380">
        <v>0.20843327999999997</v>
      </c>
      <c r="CW106" s="380">
        <v>0.13737868800000003</v>
      </c>
    </row>
    <row r="107" spans="1:101">
      <c r="A107" s="256">
        <v>485</v>
      </c>
      <c r="B107" s="259">
        <v>1</v>
      </c>
      <c r="C107" s="380">
        <v>0.54015999999999997</v>
      </c>
      <c r="D107" s="380">
        <v>0.15601999999999999</v>
      </c>
      <c r="E107" s="380">
        <v>5.9670000000000001E-2</v>
      </c>
      <c r="F107" s="380">
        <v>0.18884000000000001</v>
      </c>
      <c r="G107" s="380">
        <v>5.323E-2</v>
      </c>
      <c r="H107" s="380">
        <v>0.10413</v>
      </c>
      <c r="I107" s="380">
        <v>5.0389999999999997E-2</v>
      </c>
      <c r="J107" s="380">
        <v>5.6329999999999998E-2</v>
      </c>
      <c r="K107" s="380">
        <v>5.3400000000000003E-2</v>
      </c>
      <c r="L107" s="380">
        <v>0.16833999999999999</v>
      </c>
      <c r="M107" s="380">
        <v>4.8329999999999998E-2</v>
      </c>
      <c r="N107" s="380">
        <v>5.7189999999999998E-2</v>
      </c>
      <c r="O107" s="380">
        <v>5.4969999999999998E-2</v>
      </c>
      <c r="P107" s="380">
        <v>0.36453999999999998</v>
      </c>
      <c r="Q107" s="380">
        <v>0.31208000000000002</v>
      </c>
      <c r="R107" s="380">
        <v>7.3230000000000003E-2</v>
      </c>
      <c r="S107" s="380">
        <v>7.3050000000000004E-2</v>
      </c>
      <c r="T107" s="380">
        <v>0.14355000000000001</v>
      </c>
      <c r="U107" s="380">
        <v>0.12501000000000001</v>
      </c>
      <c r="V107" s="380">
        <v>0.18287999999999999</v>
      </c>
      <c r="W107" s="380">
        <v>0.19425000000000001</v>
      </c>
      <c r="X107" s="380">
        <v>0.15365000000000001</v>
      </c>
      <c r="Y107" s="380">
        <v>0.59526000000000001</v>
      </c>
      <c r="Z107" s="380">
        <v>0.32939000000000002</v>
      </c>
      <c r="AA107" s="380">
        <v>5.2400000000000002E-2</v>
      </c>
      <c r="AB107" s="380">
        <v>0.29329</v>
      </c>
      <c r="AC107" s="380">
        <v>0.29515999999999998</v>
      </c>
      <c r="AD107" s="380">
        <v>5.1130000000000002E-2</v>
      </c>
      <c r="AE107" s="380">
        <v>0.35532999999999998</v>
      </c>
      <c r="AF107" s="380">
        <v>0.24970000000000001</v>
      </c>
      <c r="AG107" s="380">
        <v>0.38299</v>
      </c>
      <c r="AH107" s="380">
        <v>0.16306999999999999</v>
      </c>
      <c r="AI107" s="380">
        <v>0.61048000000000002</v>
      </c>
      <c r="AJ107" s="380">
        <v>8.0629999999999993E-2</v>
      </c>
      <c r="AK107" s="380">
        <v>5.8409999999999997E-2</v>
      </c>
      <c r="AL107" s="380">
        <v>0.52853000000000006</v>
      </c>
      <c r="AM107" s="380">
        <v>6.4530000000000004E-2</v>
      </c>
      <c r="AN107" s="380">
        <v>0.61048999999999998</v>
      </c>
      <c r="AO107" s="380">
        <v>6.7419999999999994E-2</v>
      </c>
      <c r="AP107" s="380">
        <v>0.12302</v>
      </c>
      <c r="AQ107" s="380">
        <v>0.71397999999999995</v>
      </c>
      <c r="AR107" s="380">
        <v>0.12099</v>
      </c>
      <c r="AS107" s="380">
        <v>0.21203</v>
      </c>
      <c r="AT107" s="380">
        <v>4.879E-2</v>
      </c>
      <c r="AU107" s="380">
        <v>0.14960999999999999</v>
      </c>
      <c r="AV107" s="380">
        <v>0.29288999999999998</v>
      </c>
      <c r="AW107" s="380">
        <v>0.43811</v>
      </c>
      <c r="AX107" s="380">
        <v>0.48970999999999998</v>
      </c>
      <c r="AY107" s="380">
        <v>0.14087</v>
      </c>
      <c r="AZ107" s="380">
        <v>0.21831999999999999</v>
      </c>
      <c r="BA107" s="380">
        <v>0.26640000000000003</v>
      </c>
      <c r="BB107" s="380">
        <v>0.106</v>
      </c>
      <c r="BC107" s="380">
        <v>0.21822</v>
      </c>
      <c r="BD107" s="380">
        <v>0.76285000000000003</v>
      </c>
      <c r="BE107" s="380">
        <v>0.73246</v>
      </c>
      <c r="BF107" s="380">
        <v>0.61368</v>
      </c>
      <c r="BG107" s="380">
        <v>0.40983000000000003</v>
      </c>
      <c r="BH107" s="380">
        <v>0.37901000000000001</v>
      </c>
      <c r="BI107" s="380">
        <v>0.75795999999999997</v>
      </c>
      <c r="BJ107" s="380">
        <v>0.76636000000000004</v>
      </c>
      <c r="BK107" s="380">
        <v>0.56200000000000006</v>
      </c>
      <c r="BL107" s="380">
        <v>0.43128</v>
      </c>
      <c r="BM107" s="380">
        <v>0.10306</v>
      </c>
      <c r="BN107" s="380">
        <v>0.52063999999999999</v>
      </c>
      <c r="BO107" s="380">
        <v>0.1988</v>
      </c>
      <c r="BP107" s="380">
        <v>0.34943000000000002</v>
      </c>
      <c r="BQ107" s="380">
        <v>0.40877999999999998</v>
      </c>
      <c r="BR107" s="380">
        <v>0.46434999999999998</v>
      </c>
      <c r="BS107" s="380">
        <v>0.25679000000000002</v>
      </c>
      <c r="BT107" s="380">
        <v>0.71160999999999996</v>
      </c>
      <c r="BU107" s="380">
        <v>0.21332999999999999</v>
      </c>
      <c r="BV107" s="380">
        <v>0.55149000000000004</v>
      </c>
      <c r="BW107" s="380">
        <v>0.51095000000000002</v>
      </c>
      <c r="BX107" s="380">
        <v>5.9229999999999998E-2</v>
      </c>
      <c r="BY107" s="380">
        <v>0.19094</v>
      </c>
      <c r="BZ107" s="380">
        <v>0.40603</v>
      </c>
      <c r="CA107" s="380">
        <v>0.26346000000000003</v>
      </c>
      <c r="CB107" s="380">
        <v>0.31098999999999999</v>
      </c>
      <c r="CC107" s="380">
        <v>0.61778</v>
      </c>
      <c r="CD107" s="380">
        <v>0.50256000000000001</v>
      </c>
      <c r="CE107" s="380">
        <v>0.24643999999999999</v>
      </c>
      <c r="CF107" s="380">
        <v>0.75185999999999997</v>
      </c>
      <c r="CG107" s="380">
        <v>0.49765999999999999</v>
      </c>
      <c r="CH107" s="380">
        <v>5.926E-2</v>
      </c>
      <c r="CI107" s="380">
        <v>0.15576000000000001</v>
      </c>
      <c r="CJ107" s="380">
        <v>0.44596999999999998</v>
      </c>
      <c r="CK107" s="380">
        <v>0.16447999999999999</v>
      </c>
      <c r="CL107" s="380">
        <v>0.35911999999999999</v>
      </c>
      <c r="CM107" s="380">
        <v>0.11336</v>
      </c>
      <c r="CN107" s="380">
        <v>0.13979</v>
      </c>
      <c r="CO107" s="380">
        <v>0.59009</v>
      </c>
      <c r="CP107" s="380">
        <v>0.27445000000000003</v>
      </c>
      <c r="CQ107" s="380">
        <v>0.38682</v>
      </c>
      <c r="CR107" s="380">
        <v>0.10476000000000001</v>
      </c>
      <c r="CS107" s="380">
        <v>0.41861999999999999</v>
      </c>
      <c r="CT107" s="380">
        <v>0.50592999999999999</v>
      </c>
      <c r="CU107" s="380">
        <v>0.14093</v>
      </c>
      <c r="CV107" s="380">
        <v>0.20560999999999999</v>
      </c>
      <c r="CW107" s="380">
        <v>0.13580999999999999</v>
      </c>
    </row>
    <row r="108" spans="1:101">
      <c r="A108" s="256">
        <v>486</v>
      </c>
      <c r="B108" s="259">
        <v>1</v>
      </c>
      <c r="C108" s="380">
        <v>0.53808729599999994</v>
      </c>
      <c r="D108" s="380">
        <v>0.15435289599999999</v>
      </c>
      <c r="E108" s="380">
        <v>5.9657968000000006E-2</v>
      </c>
      <c r="F108" s="380">
        <v>0.185889312</v>
      </c>
      <c r="G108" s="380">
        <v>5.2815471999999995E-2</v>
      </c>
      <c r="H108" s="380">
        <v>0.10357817599999999</v>
      </c>
      <c r="I108" s="380">
        <v>5.0261535999999989E-2</v>
      </c>
      <c r="J108" s="380">
        <v>5.6293040000000003E-2</v>
      </c>
      <c r="K108" s="380">
        <v>5.3872959999999998E-2</v>
      </c>
      <c r="L108" s="380">
        <v>0.16760651199999999</v>
      </c>
      <c r="M108" s="380">
        <v>4.7770752E-2</v>
      </c>
      <c r="N108" s="380">
        <v>5.6522239999999994E-2</v>
      </c>
      <c r="O108" s="380">
        <v>5.6529503999999994E-2</v>
      </c>
      <c r="P108" s="380">
        <v>0.36475327999999996</v>
      </c>
      <c r="Q108" s="380">
        <v>0.31321132800000001</v>
      </c>
      <c r="R108" s="380">
        <v>7.392721599999999E-2</v>
      </c>
      <c r="S108" s="380">
        <v>7.3338623999999991E-2</v>
      </c>
      <c r="T108" s="380">
        <v>0.14449382399999999</v>
      </c>
      <c r="U108" s="380">
        <v>0.12504515199999999</v>
      </c>
      <c r="V108" s="380">
        <v>0.1920568</v>
      </c>
      <c r="W108" s="380">
        <v>0.19523043200000001</v>
      </c>
      <c r="X108" s="380">
        <v>0.155544032</v>
      </c>
      <c r="Y108" s="380">
        <v>0.59687391999999995</v>
      </c>
      <c r="Z108" s="380">
        <v>0.33220028799999995</v>
      </c>
      <c r="AA108" s="380">
        <v>5.2792592000000006E-2</v>
      </c>
      <c r="AB108" s="380">
        <v>0.29742310399999994</v>
      </c>
      <c r="AC108" s="380">
        <v>0.29630942399999993</v>
      </c>
      <c r="AD108" s="380">
        <v>5.130792E-2</v>
      </c>
      <c r="AE108" s="380">
        <v>0.36039257599999996</v>
      </c>
      <c r="AF108" s="380">
        <v>0.251156816</v>
      </c>
      <c r="AG108" s="380">
        <v>0.39036452799999999</v>
      </c>
      <c r="AH108" s="380">
        <v>0.16769600000000001</v>
      </c>
      <c r="AI108" s="380">
        <v>0.61381993600000007</v>
      </c>
      <c r="AJ108" s="380">
        <v>8.2749311999999992E-2</v>
      </c>
      <c r="AK108" s="380">
        <v>5.9373295999999992E-2</v>
      </c>
      <c r="AL108" s="380">
        <v>0.52868964799999996</v>
      </c>
      <c r="AM108" s="380">
        <v>6.5180544000000007E-2</v>
      </c>
      <c r="AN108" s="380">
        <v>0.61290593599999998</v>
      </c>
      <c r="AO108" s="380">
        <v>6.8649407999999995E-2</v>
      </c>
      <c r="AP108" s="380">
        <v>0.12700857599999998</v>
      </c>
      <c r="AQ108" s="380">
        <v>0.716844704</v>
      </c>
      <c r="AR108" s="380">
        <v>0.124195136</v>
      </c>
      <c r="AS108" s="380">
        <v>0.22118259199999998</v>
      </c>
      <c r="AT108" s="380">
        <v>4.8889151999999998E-2</v>
      </c>
      <c r="AU108" s="380">
        <v>0.15396363199999999</v>
      </c>
      <c r="AV108" s="380">
        <v>0.29837248</v>
      </c>
      <c r="AW108" s="380">
        <v>0.44399833599999999</v>
      </c>
      <c r="AX108" s="380">
        <v>0.493826608</v>
      </c>
      <c r="AY108" s="380">
        <v>0.14467768</v>
      </c>
      <c r="AZ108" s="380">
        <v>0.223387008</v>
      </c>
      <c r="BA108" s="380">
        <v>0.27224329600000002</v>
      </c>
      <c r="BB108" s="380">
        <v>0.11061935999999999</v>
      </c>
      <c r="BC108" s="380">
        <v>0.22382374399999996</v>
      </c>
      <c r="BD108" s="380">
        <v>0.76416009600000001</v>
      </c>
      <c r="BE108" s="380">
        <v>0.73438876799999997</v>
      </c>
      <c r="BF108" s="380">
        <v>0.62016692799999995</v>
      </c>
      <c r="BG108" s="380">
        <v>0.41479072</v>
      </c>
      <c r="BH108" s="380">
        <v>0.38283977600000002</v>
      </c>
      <c r="BI108" s="380">
        <v>0.76161920000000005</v>
      </c>
      <c r="BJ108" s="380">
        <v>0.76708137600000015</v>
      </c>
      <c r="BK108" s="380">
        <v>0.56456420800000007</v>
      </c>
      <c r="BL108" s="380">
        <v>0.43111081600000001</v>
      </c>
      <c r="BM108" s="380">
        <v>0.10365996799999999</v>
      </c>
      <c r="BN108" s="380">
        <v>0.522842272</v>
      </c>
      <c r="BO108" s="380">
        <v>0.19964875200000001</v>
      </c>
      <c r="BP108" s="380">
        <v>0.35050352000000001</v>
      </c>
      <c r="BQ108" s="380">
        <v>0.40978473600000004</v>
      </c>
      <c r="BR108" s="380">
        <v>0.465716256</v>
      </c>
      <c r="BS108" s="380">
        <v>0.25792294399999999</v>
      </c>
      <c r="BT108" s="380">
        <v>0.70976124799999996</v>
      </c>
      <c r="BU108" s="380">
        <v>0.21167449599999999</v>
      </c>
      <c r="BV108" s="380">
        <v>0.55116539200000003</v>
      </c>
      <c r="BW108" s="380">
        <v>0.50787715200000005</v>
      </c>
      <c r="BX108" s="380">
        <v>5.9197471999999994E-2</v>
      </c>
      <c r="BY108" s="380">
        <v>0.18843568000000002</v>
      </c>
      <c r="BZ108" s="380">
        <v>0.40232780800000001</v>
      </c>
      <c r="CA108" s="380">
        <v>0.26121692800000001</v>
      </c>
      <c r="CB108" s="380">
        <v>0.30644657600000003</v>
      </c>
      <c r="CC108" s="380">
        <v>0.61478779199999989</v>
      </c>
      <c r="CD108" s="380">
        <v>0.49774628800000004</v>
      </c>
      <c r="CE108" s="380">
        <v>0.24320191999999996</v>
      </c>
      <c r="CF108" s="380">
        <v>0.74993651200000011</v>
      </c>
      <c r="CG108" s="380">
        <v>0.4946186560000001</v>
      </c>
      <c r="CH108" s="380">
        <v>5.9583647999999996E-2</v>
      </c>
      <c r="CI108" s="380">
        <v>0.15464185600000002</v>
      </c>
      <c r="CJ108" s="380">
        <v>0.44226708799999997</v>
      </c>
      <c r="CK108" s="380">
        <v>0.16221575999999999</v>
      </c>
      <c r="CL108" s="380">
        <v>0.35553297600000006</v>
      </c>
      <c r="CM108" s="380">
        <v>0.11132927999999999</v>
      </c>
      <c r="CN108" s="380">
        <v>0.13744528</v>
      </c>
      <c r="CO108" s="380">
        <v>0.58862753599999995</v>
      </c>
      <c r="CP108" s="380">
        <v>0.27268318400000002</v>
      </c>
      <c r="CQ108" s="380">
        <v>0.38386390399999998</v>
      </c>
      <c r="CR108" s="380">
        <v>0.10301177600000001</v>
      </c>
      <c r="CS108" s="380">
        <v>0.41622087999999996</v>
      </c>
      <c r="CT108" s="380">
        <v>0.50300982400000005</v>
      </c>
      <c r="CU108" s="380">
        <v>0.138073216</v>
      </c>
      <c r="CV108" s="380">
        <v>0.20284950399999999</v>
      </c>
      <c r="CW108" s="380">
        <v>0.13426454399999999</v>
      </c>
    </row>
    <row r="109" spans="1:101">
      <c r="A109" s="256">
        <v>487</v>
      </c>
      <c r="B109" s="259">
        <v>1</v>
      </c>
      <c r="C109" s="380">
        <v>0.53606342399999996</v>
      </c>
      <c r="D109" s="380">
        <v>0.15275134400000001</v>
      </c>
      <c r="E109" s="380">
        <v>5.9725200000000006E-2</v>
      </c>
      <c r="F109" s="380">
        <v>0.18301436800000001</v>
      </c>
      <c r="G109" s="380">
        <v>5.2431024E-2</v>
      </c>
      <c r="H109" s="380">
        <v>0.103061472</v>
      </c>
      <c r="I109" s="380">
        <v>5.0137408000000008E-2</v>
      </c>
      <c r="J109" s="380">
        <v>5.6251983999999998E-2</v>
      </c>
      <c r="K109" s="380">
        <v>5.4360944000000001E-2</v>
      </c>
      <c r="L109" s="380">
        <v>0.16688150400000001</v>
      </c>
      <c r="M109" s="380">
        <v>4.7251472000000003E-2</v>
      </c>
      <c r="N109" s="380">
        <v>5.5918495999999998E-2</v>
      </c>
      <c r="O109" s="380">
        <v>5.8161536000000007E-2</v>
      </c>
      <c r="P109" s="380">
        <v>0.36496424</v>
      </c>
      <c r="Q109" s="380">
        <v>0.31436084800000003</v>
      </c>
      <c r="R109" s="380">
        <v>7.4621184000000021E-2</v>
      </c>
      <c r="S109" s="380">
        <v>7.3617648000000008E-2</v>
      </c>
      <c r="T109" s="380">
        <v>0.14544976000000001</v>
      </c>
      <c r="U109" s="380">
        <v>0.12511839999999999</v>
      </c>
      <c r="V109" s="380">
        <v>0.20084835200000001</v>
      </c>
      <c r="W109" s="380">
        <v>0.19621870400000005</v>
      </c>
      <c r="X109" s="380">
        <v>0.15745843200000001</v>
      </c>
      <c r="Y109" s="380">
        <v>0.59850579200000009</v>
      </c>
      <c r="Z109" s="380">
        <v>0.33512900800000006</v>
      </c>
      <c r="AA109" s="380">
        <v>5.3292239999999998E-2</v>
      </c>
      <c r="AB109" s="380">
        <v>0.301630016</v>
      </c>
      <c r="AC109" s="380">
        <v>0.29767064000000004</v>
      </c>
      <c r="AD109" s="380">
        <v>5.1479264000000011E-2</v>
      </c>
      <c r="AE109" s="380">
        <v>0.36539118399999998</v>
      </c>
      <c r="AF109" s="380">
        <v>0.25263984</v>
      </c>
      <c r="AG109" s="380">
        <v>0.39776136000000006</v>
      </c>
      <c r="AH109" s="380">
        <v>0.17239776000000001</v>
      </c>
      <c r="AI109" s="380">
        <v>0.61682972800000013</v>
      </c>
      <c r="AJ109" s="380">
        <v>8.4948960000000004E-2</v>
      </c>
      <c r="AK109" s="380">
        <v>6.0385856000000002E-2</v>
      </c>
      <c r="AL109" s="380">
        <v>0.52889145599999998</v>
      </c>
      <c r="AM109" s="380">
        <v>6.5861648000000009E-2</v>
      </c>
      <c r="AN109" s="380">
        <v>0.61515319999999996</v>
      </c>
      <c r="AO109" s="380">
        <v>6.9925232000000004E-2</v>
      </c>
      <c r="AP109" s="380">
        <v>0.13117384000000001</v>
      </c>
      <c r="AQ109" s="380">
        <v>0.71949968000000009</v>
      </c>
      <c r="AR109" s="380">
        <v>0.12765337600000001</v>
      </c>
      <c r="AS109" s="380">
        <v>0.23067403200000003</v>
      </c>
      <c r="AT109" s="380">
        <v>4.8988976000000004E-2</v>
      </c>
      <c r="AU109" s="380">
        <v>0.158525264</v>
      </c>
      <c r="AV109" s="380">
        <v>0.303795712</v>
      </c>
      <c r="AW109" s="380">
        <v>0.44957433600000002</v>
      </c>
      <c r="AX109" s="380">
        <v>0.49783732799999997</v>
      </c>
      <c r="AY109" s="380">
        <v>0.14843963200000002</v>
      </c>
      <c r="AZ109" s="380">
        <v>0.22858129599999999</v>
      </c>
      <c r="BA109" s="380">
        <v>0.27823593600000007</v>
      </c>
      <c r="BB109" s="380">
        <v>0.11543835200000001</v>
      </c>
      <c r="BC109" s="380">
        <v>0.229586496</v>
      </c>
      <c r="BD109" s="380">
        <v>0.76536727999999987</v>
      </c>
      <c r="BE109" s="380">
        <v>0.73622033600000003</v>
      </c>
      <c r="BF109" s="380">
        <v>0.62630102400000009</v>
      </c>
      <c r="BG109" s="380">
        <v>0.41956185600000001</v>
      </c>
      <c r="BH109" s="380">
        <v>0.38643659200000002</v>
      </c>
      <c r="BI109" s="380">
        <v>0.76530868800000007</v>
      </c>
      <c r="BJ109" s="380">
        <v>0.76776163200000014</v>
      </c>
      <c r="BK109" s="380">
        <v>0.56723025599999999</v>
      </c>
      <c r="BL109" s="380">
        <v>0.43079323199999997</v>
      </c>
      <c r="BM109" s="380">
        <v>0.10418848000000001</v>
      </c>
      <c r="BN109" s="380">
        <v>0.52473876799999997</v>
      </c>
      <c r="BO109" s="380">
        <v>0.20024064</v>
      </c>
      <c r="BP109" s="380">
        <v>0.35128503999999999</v>
      </c>
      <c r="BQ109" s="380">
        <v>0.41045356799999994</v>
      </c>
      <c r="BR109" s="380">
        <v>0.46714059200000002</v>
      </c>
      <c r="BS109" s="380">
        <v>0.25913531200000001</v>
      </c>
      <c r="BT109" s="380">
        <v>0.70779876800000008</v>
      </c>
      <c r="BU109" s="380">
        <v>0.20989401600000002</v>
      </c>
      <c r="BV109" s="380">
        <v>0.5508092160000001</v>
      </c>
      <c r="BW109" s="380">
        <v>0.50482217600000001</v>
      </c>
      <c r="BX109" s="380">
        <v>5.9152079999999989E-2</v>
      </c>
      <c r="BY109" s="380">
        <v>0.18581001600000002</v>
      </c>
      <c r="BZ109" s="380">
        <v>0.39856123200000004</v>
      </c>
      <c r="CA109" s="380">
        <v>0.25888078400000003</v>
      </c>
      <c r="CB109" s="380">
        <v>0.30202033600000006</v>
      </c>
      <c r="CC109" s="380">
        <v>0.61169292800000008</v>
      </c>
      <c r="CD109" s="380">
        <v>0.4928474080000001</v>
      </c>
      <c r="CE109" s="380">
        <v>0.23984857600000001</v>
      </c>
      <c r="CF109" s="380">
        <v>0.74797945600000004</v>
      </c>
      <c r="CG109" s="380">
        <v>0.491619472</v>
      </c>
      <c r="CH109" s="380">
        <v>5.9930560000000001E-2</v>
      </c>
      <c r="CI109" s="380">
        <v>0.15334339200000002</v>
      </c>
      <c r="CJ109" s="380">
        <v>0.438583952</v>
      </c>
      <c r="CK109" s="380">
        <v>0.15997366399999999</v>
      </c>
      <c r="CL109" s="380">
        <v>0.35188120000000006</v>
      </c>
      <c r="CM109" s="380">
        <v>0.10933928000000002</v>
      </c>
      <c r="CN109" s="380">
        <v>0.13514811200000001</v>
      </c>
      <c r="CO109" s="380">
        <v>0.58716688000000006</v>
      </c>
      <c r="CP109" s="380">
        <v>0.27087310400000003</v>
      </c>
      <c r="CQ109" s="380">
        <v>0.38081958399999999</v>
      </c>
      <c r="CR109" s="380">
        <v>0.101284624</v>
      </c>
      <c r="CS109" s="380">
        <v>0.413826048</v>
      </c>
      <c r="CT109" s="380">
        <v>0.50009340800000002</v>
      </c>
      <c r="CU109" s="380">
        <v>0.13519568000000001</v>
      </c>
      <c r="CV109" s="380">
        <v>0.20014963199999999</v>
      </c>
      <c r="CW109" s="380">
        <v>0.132743472</v>
      </c>
    </row>
    <row r="110" spans="1:101">
      <c r="A110" s="256">
        <v>488</v>
      </c>
      <c r="B110" s="259">
        <v>1</v>
      </c>
      <c r="C110" s="380">
        <v>0.534062272</v>
      </c>
      <c r="D110" s="380">
        <v>0.15119323200000001</v>
      </c>
      <c r="E110" s="380">
        <v>5.9787791999999999E-2</v>
      </c>
      <c r="F110" s="380">
        <v>0.18021854400000001</v>
      </c>
      <c r="G110" s="380">
        <v>5.2071135999999997E-2</v>
      </c>
      <c r="H110" s="380">
        <v>0.102578848</v>
      </c>
      <c r="I110" s="380">
        <v>5.0018400000000005E-2</v>
      </c>
      <c r="J110" s="380">
        <v>5.6205488000000005E-2</v>
      </c>
      <c r="K110" s="380">
        <v>5.4857727999999994E-2</v>
      </c>
      <c r="L110" s="380">
        <v>0.16617657599999999</v>
      </c>
      <c r="M110" s="380">
        <v>4.6771871999999999E-2</v>
      </c>
      <c r="N110" s="380">
        <v>5.5349152000000006E-2</v>
      </c>
      <c r="O110" s="380">
        <v>5.9849728000000012E-2</v>
      </c>
      <c r="P110" s="380">
        <v>0.36517447999999997</v>
      </c>
      <c r="Q110" s="380">
        <v>0.31553620800000004</v>
      </c>
      <c r="R110" s="380">
        <v>7.531059200000001E-2</v>
      </c>
      <c r="S110" s="380">
        <v>7.3888272000000005E-2</v>
      </c>
      <c r="T110" s="380">
        <v>0.14641873599999999</v>
      </c>
      <c r="U110" s="380">
        <v>0.125233488</v>
      </c>
      <c r="V110" s="380">
        <v>0.20909286400000004</v>
      </c>
      <c r="W110" s="380">
        <v>0.19721857600000003</v>
      </c>
      <c r="X110" s="380">
        <v>0.15939755199999997</v>
      </c>
      <c r="Y110" s="380">
        <v>0.60016150400000001</v>
      </c>
      <c r="Z110" s="380">
        <v>0.33818316800000003</v>
      </c>
      <c r="AA110" s="380">
        <v>5.3870368000000009E-2</v>
      </c>
      <c r="AB110" s="380">
        <v>0.30593900800000001</v>
      </c>
      <c r="AC110" s="380">
        <v>0.29923377599999995</v>
      </c>
      <c r="AD110" s="380">
        <v>5.1633967999999995E-2</v>
      </c>
      <c r="AE110" s="380">
        <v>0.37032315199999993</v>
      </c>
      <c r="AF110" s="380">
        <v>0.25413950400000002</v>
      </c>
      <c r="AG110" s="380">
        <v>0.40522267200000001</v>
      </c>
      <c r="AH110" s="380">
        <v>0.17716976000000001</v>
      </c>
      <c r="AI110" s="380">
        <v>0.61954344000000006</v>
      </c>
      <c r="AJ110" s="380">
        <v>8.7232607999999989E-2</v>
      </c>
      <c r="AK110" s="380">
        <v>6.1446736000000009E-2</v>
      </c>
      <c r="AL110" s="380">
        <v>0.529121744</v>
      </c>
      <c r="AM110" s="380">
        <v>6.6564832000000018E-2</v>
      </c>
      <c r="AN110" s="380">
        <v>0.61722238400000007</v>
      </c>
      <c r="AO110" s="380">
        <v>7.1234175999999996E-2</v>
      </c>
      <c r="AP110" s="380">
        <v>0.13547262400000001</v>
      </c>
      <c r="AQ110" s="380">
        <v>0.7219442559999999</v>
      </c>
      <c r="AR110" s="380">
        <v>0.13138969600000003</v>
      </c>
      <c r="AS110" s="380">
        <v>0.24056987200000005</v>
      </c>
      <c r="AT110" s="380">
        <v>4.9090159999999994E-2</v>
      </c>
      <c r="AU110" s="380">
        <v>0.16330777599999999</v>
      </c>
      <c r="AV110" s="380">
        <v>0.30913934400000004</v>
      </c>
      <c r="AW110" s="380">
        <v>0.45479697600000007</v>
      </c>
      <c r="AX110" s="380">
        <v>0.50173732800000004</v>
      </c>
      <c r="AY110" s="380">
        <v>0.15213278399999999</v>
      </c>
      <c r="AZ110" s="380">
        <v>0.23386502400000003</v>
      </c>
      <c r="BA110" s="380">
        <v>0.28433217599999999</v>
      </c>
      <c r="BB110" s="380">
        <v>0.120406864</v>
      </c>
      <c r="BC110" s="380">
        <v>0.23551428800000002</v>
      </c>
      <c r="BD110" s="380">
        <v>0.76647422400000009</v>
      </c>
      <c r="BE110" s="380">
        <v>0.73795646399999992</v>
      </c>
      <c r="BF110" s="380">
        <v>0.63206679999999993</v>
      </c>
      <c r="BG110" s="380">
        <v>0.42412051200000006</v>
      </c>
      <c r="BH110" s="380">
        <v>0.389775808</v>
      </c>
      <c r="BI110" s="380">
        <v>0.769022176</v>
      </c>
      <c r="BJ110" s="380">
        <v>0.7683982880000001</v>
      </c>
      <c r="BK110" s="380">
        <v>0.56996542400000005</v>
      </c>
      <c r="BL110" s="380">
        <v>0.43032276800000002</v>
      </c>
      <c r="BM110" s="380">
        <v>0.104636512</v>
      </c>
      <c r="BN110" s="380">
        <v>0.52632774400000015</v>
      </c>
      <c r="BO110" s="380">
        <v>0.200555968</v>
      </c>
      <c r="BP110" s="380">
        <v>0.35177631999999998</v>
      </c>
      <c r="BQ110" s="380">
        <v>0.41077279999999999</v>
      </c>
      <c r="BR110" s="380">
        <v>0.46859276799999999</v>
      </c>
      <c r="BS110" s="380">
        <v>0.26040192000000001</v>
      </c>
      <c r="BT110" s="380">
        <v>0.70572260800000008</v>
      </c>
      <c r="BU110" s="380">
        <v>0.20799801600000001</v>
      </c>
      <c r="BV110" s="380">
        <v>0.55042136000000008</v>
      </c>
      <c r="BW110" s="380">
        <v>0.50178383999999998</v>
      </c>
      <c r="BX110" s="380">
        <v>5.9088368000000002E-2</v>
      </c>
      <c r="BY110" s="380">
        <v>0.18308179199999999</v>
      </c>
      <c r="BZ110" s="380">
        <v>0.39473241600000009</v>
      </c>
      <c r="CA110" s="380">
        <v>0.25645936000000003</v>
      </c>
      <c r="CB110" s="380">
        <v>0.29771017600000005</v>
      </c>
      <c r="CC110" s="380">
        <v>0.60849302399999994</v>
      </c>
      <c r="CD110" s="380">
        <v>0.48787876800000007</v>
      </c>
      <c r="CE110" s="380">
        <v>0.23646155199999999</v>
      </c>
      <c r="CF110" s="380">
        <v>0.74597920000000006</v>
      </c>
      <c r="CG110" s="380">
        <v>0.48864668800000011</v>
      </c>
      <c r="CH110" s="380">
        <v>6.0293072000000003E-2</v>
      </c>
      <c r="CI110" s="380">
        <v>0.15193804800000002</v>
      </c>
      <c r="CJ110" s="380">
        <v>0.43491665600000001</v>
      </c>
      <c r="CK110" s="380">
        <v>0.15775548800000003</v>
      </c>
      <c r="CL110" s="380">
        <v>0.34816702399999999</v>
      </c>
      <c r="CM110" s="380">
        <v>0.10737424000000001</v>
      </c>
      <c r="CN110" s="380">
        <v>0.13291334400000002</v>
      </c>
      <c r="CO110" s="380">
        <v>0.58570446399999998</v>
      </c>
      <c r="CP110" s="380">
        <v>0.269016384</v>
      </c>
      <c r="CQ110" s="380">
        <v>0.37772542400000003</v>
      </c>
      <c r="CR110" s="380">
        <v>9.9591711999999999E-2</v>
      </c>
      <c r="CS110" s="380">
        <v>0.41143145600000003</v>
      </c>
      <c r="CT110" s="380">
        <v>0.49718507200000006</v>
      </c>
      <c r="CU110" s="380">
        <v>0.13229406400000004</v>
      </c>
      <c r="CV110" s="380">
        <v>0.19749976000000002</v>
      </c>
      <c r="CW110" s="380">
        <v>0.13125367999999998</v>
      </c>
    </row>
    <row r="111" spans="1:101">
      <c r="A111" s="256">
        <v>489</v>
      </c>
      <c r="B111" s="259">
        <v>1</v>
      </c>
      <c r="C111" s="380">
        <v>0.53204848000000005</v>
      </c>
      <c r="D111" s="380">
        <v>0.14964935999999998</v>
      </c>
      <c r="E111" s="380">
        <v>5.9717984000000002E-2</v>
      </c>
      <c r="F111" s="380">
        <v>0.17750536</v>
      </c>
      <c r="G111" s="380">
        <v>5.1729088000000006E-2</v>
      </c>
      <c r="H111" s="380">
        <v>0.102128944</v>
      </c>
      <c r="I111" s="380">
        <v>4.9905711999999998E-2</v>
      </c>
      <c r="J111" s="380">
        <v>5.6151791999999999E-2</v>
      </c>
      <c r="K111" s="380">
        <v>5.5356271999999998E-2</v>
      </c>
      <c r="L111" s="380">
        <v>0.16550596799999998</v>
      </c>
      <c r="M111" s="380">
        <v>4.6331711999999997E-2</v>
      </c>
      <c r="N111" s="380">
        <v>5.4771647999999999E-2</v>
      </c>
      <c r="O111" s="380">
        <v>6.1574880000000005E-2</v>
      </c>
      <c r="P111" s="380">
        <v>0.36538583999999996</v>
      </c>
      <c r="Q111" s="380">
        <v>0.31674740800000006</v>
      </c>
      <c r="R111" s="380">
        <v>7.5993840000000007E-2</v>
      </c>
      <c r="S111" s="380">
        <v>7.4152096000000001E-2</v>
      </c>
      <c r="T111" s="380">
        <v>0.147401952</v>
      </c>
      <c r="U111" s="380">
        <v>0.12539177600000001</v>
      </c>
      <c r="V111" s="380">
        <v>0.21658809600000001</v>
      </c>
      <c r="W111" s="380">
        <v>0.198234048</v>
      </c>
      <c r="X111" s="380">
        <v>0.16136667199999999</v>
      </c>
      <c r="Y111" s="380">
        <v>0.60184785600000001</v>
      </c>
      <c r="Z111" s="380">
        <v>0.34137156800000001</v>
      </c>
      <c r="AA111" s="380">
        <v>5.4482256000000007E-2</v>
      </c>
      <c r="AB111" s="380">
        <v>0.31038744000000007</v>
      </c>
      <c r="AC111" s="380">
        <v>0.30097587199999998</v>
      </c>
      <c r="AD111" s="380">
        <v>5.1755071999999999E-2</v>
      </c>
      <c r="AE111" s="380">
        <v>0.37518264000000001</v>
      </c>
      <c r="AF111" s="380">
        <v>0.25564604799999996</v>
      </c>
      <c r="AG111" s="380">
        <v>0.41280766399999996</v>
      </c>
      <c r="AH111" s="380">
        <v>0.18200552000000003</v>
      </c>
      <c r="AI111" s="380">
        <v>0.622001472</v>
      </c>
      <c r="AJ111" s="380">
        <v>8.9605295999999987E-2</v>
      </c>
      <c r="AK111" s="380">
        <v>6.2555456000000009E-2</v>
      </c>
      <c r="AL111" s="380">
        <v>0.52935955199999996</v>
      </c>
      <c r="AM111" s="380">
        <v>6.7281135999999991E-2</v>
      </c>
      <c r="AN111" s="380">
        <v>0.619095968</v>
      </c>
      <c r="AO111" s="380">
        <v>7.2560239999999984E-2</v>
      </c>
      <c r="AP111" s="380">
        <v>0.13985220800000001</v>
      </c>
      <c r="AQ111" s="380">
        <v>0.72417731199999991</v>
      </c>
      <c r="AR111" s="380">
        <v>0.13542969600000002</v>
      </c>
      <c r="AS111" s="380">
        <v>0.25096243200000001</v>
      </c>
      <c r="AT111" s="380">
        <v>4.9193663999999998E-2</v>
      </c>
      <c r="AU111" s="380">
        <v>0.16832580800000002</v>
      </c>
      <c r="AV111" s="380">
        <v>0.31438025599999997</v>
      </c>
      <c r="AW111" s="380">
        <v>0.45961673600000008</v>
      </c>
      <c r="AX111" s="380">
        <v>0.50551932799999999</v>
      </c>
      <c r="AY111" s="380">
        <v>0.15572961599999999</v>
      </c>
      <c r="AZ111" s="380">
        <v>0.23919451200000003</v>
      </c>
      <c r="BA111" s="380">
        <v>0.29047977600000002</v>
      </c>
      <c r="BB111" s="380">
        <v>0.12546393600000003</v>
      </c>
      <c r="BC111" s="380">
        <v>0.24161895999999999</v>
      </c>
      <c r="BD111" s="380">
        <v>0.76748412799999999</v>
      </c>
      <c r="BE111" s="380">
        <v>0.739599232</v>
      </c>
      <c r="BF111" s="380">
        <v>0.63745001599999995</v>
      </c>
      <c r="BG111" s="380">
        <v>0.42843988799999999</v>
      </c>
      <c r="BH111" s="380">
        <v>0.39282702399999997</v>
      </c>
      <c r="BI111" s="380">
        <v>0.772755584</v>
      </c>
      <c r="BJ111" s="380">
        <v>0.76898854400000005</v>
      </c>
      <c r="BK111" s="380">
        <v>0.57272907199999989</v>
      </c>
      <c r="BL111" s="380">
        <v>0.42969278399999999</v>
      </c>
      <c r="BM111" s="380">
        <v>0.10499278399999999</v>
      </c>
      <c r="BN111" s="380">
        <v>0.52760800000000008</v>
      </c>
      <c r="BO111" s="380">
        <v>0.200570096</v>
      </c>
      <c r="BP111" s="380">
        <v>0.35198024</v>
      </c>
      <c r="BQ111" s="380">
        <v>0.41072467200000001</v>
      </c>
      <c r="BR111" s="380">
        <v>0.47003590400000006</v>
      </c>
      <c r="BS111" s="380">
        <v>0.261691648</v>
      </c>
      <c r="BT111" s="380">
        <v>0.70353300799999996</v>
      </c>
      <c r="BU111" s="380">
        <v>0.205997296</v>
      </c>
      <c r="BV111" s="380">
        <v>0.55000166400000006</v>
      </c>
      <c r="BW111" s="380">
        <v>0.49876094399999998</v>
      </c>
      <c r="BX111" s="380">
        <v>5.8999216E-2</v>
      </c>
      <c r="BY111" s="380">
        <v>0.180272768</v>
      </c>
      <c r="BZ111" s="380">
        <v>0.39084488000000001</v>
      </c>
      <c r="CA111" s="380">
        <v>0.25396513600000009</v>
      </c>
      <c r="CB111" s="380">
        <v>0.29351489600000003</v>
      </c>
      <c r="CC111" s="380">
        <v>0.60518231999999994</v>
      </c>
      <c r="CD111" s="380">
        <v>0.48285796799999997</v>
      </c>
      <c r="CE111" s="380">
        <v>0.23317444800000001</v>
      </c>
      <c r="CF111" s="380">
        <v>0.74392182399999995</v>
      </c>
      <c r="CG111" s="380">
        <v>0.48567830400000001</v>
      </c>
      <c r="CH111" s="380">
        <v>6.0662143999999994E-2</v>
      </c>
      <c r="CI111" s="380">
        <v>0.150554784</v>
      </c>
      <c r="CJ111" s="380">
        <v>0.43126016</v>
      </c>
      <c r="CK111" s="380">
        <v>0.15556395200000001</v>
      </c>
      <c r="CL111" s="380">
        <v>0.34439156799999993</v>
      </c>
      <c r="CM111" s="380">
        <v>0.10541224000000002</v>
      </c>
      <c r="CN111" s="380">
        <v>0.13075985600000001</v>
      </c>
      <c r="CO111" s="380">
        <v>0.58423372799999995</v>
      </c>
      <c r="CP111" s="380">
        <v>0.26710574399999998</v>
      </c>
      <c r="CQ111" s="380">
        <v>0.37463054400000001</v>
      </c>
      <c r="CR111" s="380">
        <v>9.7949839999999996E-2</v>
      </c>
      <c r="CS111" s="380">
        <v>0.40903094400000001</v>
      </c>
      <c r="CT111" s="380">
        <v>0.49428945600000007</v>
      </c>
      <c r="CU111" s="380">
        <v>0.12936204800000004</v>
      </c>
      <c r="CV111" s="380">
        <v>0.19488644799999999</v>
      </c>
      <c r="CW111" s="380">
        <v>0.12980396799999999</v>
      </c>
    </row>
    <row r="112" spans="1:101">
      <c r="A112" s="256">
        <v>490</v>
      </c>
      <c r="B112" s="259">
        <v>1</v>
      </c>
      <c r="C112" s="380">
        <v>0.53</v>
      </c>
      <c r="D112" s="380">
        <v>0.14810000000000001</v>
      </c>
      <c r="E112" s="380">
        <v>5.944E-2</v>
      </c>
      <c r="F112" s="380">
        <v>0.17488000000000001</v>
      </c>
      <c r="G112" s="380">
        <v>5.1400000000000001E-2</v>
      </c>
      <c r="H112" s="380">
        <v>0.10170999999999999</v>
      </c>
      <c r="I112" s="380">
        <v>4.9799999999999997E-2</v>
      </c>
      <c r="J112" s="380">
        <v>5.6090000000000001E-2</v>
      </c>
      <c r="K112" s="380">
        <v>5.5849999999999997E-2</v>
      </c>
      <c r="L112" s="380">
        <v>0.16488</v>
      </c>
      <c r="M112" s="380">
        <v>4.5929999999999999E-2</v>
      </c>
      <c r="N112" s="380">
        <v>5.416E-2</v>
      </c>
      <c r="O112" s="380">
        <v>6.3320000000000001E-2</v>
      </c>
      <c r="P112" s="380">
        <v>0.36559999999999998</v>
      </c>
      <c r="Q112" s="380">
        <v>0.318</v>
      </c>
      <c r="R112" s="380">
        <v>7.6670000000000002E-2</v>
      </c>
      <c r="S112" s="380">
        <v>7.4410000000000004E-2</v>
      </c>
      <c r="T112" s="380">
        <v>0.1484</v>
      </c>
      <c r="U112" s="380">
        <v>0.12559999999999999</v>
      </c>
      <c r="V112" s="380">
        <v>0.22320000000000001</v>
      </c>
      <c r="W112" s="380">
        <v>0.19927</v>
      </c>
      <c r="X112" s="380">
        <v>0.16336999999999999</v>
      </c>
      <c r="Y112" s="380">
        <v>0.60357000000000005</v>
      </c>
      <c r="Z112" s="380">
        <v>0.34470000000000001</v>
      </c>
      <c r="AA112" s="380">
        <v>5.5100000000000003E-2</v>
      </c>
      <c r="AB112" s="380">
        <v>0.315</v>
      </c>
      <c r="AC112" s="380">
        <v>0.30287999999999998</v>
      </c>
      <c r="AD112" s="380">
        <v>5.1839999999999997E-2</v>
      </c>
      <c r="AE112" s="380">
        <v>0.37996999999999997</v>
      </c>
      <c r="AF112" s="380">
        <v>0.25714999999999999</v>
      </c>
      <c r="AG112" s="380">
        <v>0.42054999999999998</v>
      </c>
      <c r="AH112" s="380">
        <v>0.18690000000000001</v>
      </c>
      <c r="AI112" s="380">
        <v>0.62424000000000002</v>
      </c>
      <c r="AJ112" s="380">
        <v>9.2069999999999999E-2</v>
      </c>
      <c r="AK112" s="380">
        <v>6.3710000000000003E-2</v>
      </c>
      <c r="AL112" s="380">
        <v>0.52959000000000001</v>
      </c>
      <c r="AM112" s="380">
        <v>6.8000000000000005E-2</v>
      </c>
      <c r="AN112" s="380">
        <v>0.62077000000000004</v>
      </c>
      <c r="AO112" s="380">
        <v>7.3889999999999997E-2</v>
      </c>
      <c r="AP112" s="380">
        <v>0.14427000000000001</v>
      </c>
      <c r="AQ112" s="380">
        <v>0.72619999999999996</v>
      </c>
      <c r="AR112" s="380">
        <v>0.13980000000000001</v>
      </c>
      <c r="AS112" s="380">
        <v>0.26190000000000002</v>
      </c>
      <c r="AT112" s="380">
        <v>4.9299999999999997E-2</v>
      </c>
      <c r="AU112" s="380">
        <v>0.17358999999999999</v>
      </c>
      <c r="AV112" s="380">
        <v>0.31950000000000001</v>
      </c>
      <c r="AW112" s="380">
        <v>0.46400000000000002</v>
      </c>
      <c r="AX112" s="380">
        <v>0.50917999999999997</v>
      </c>
      <c r="AY112" s="380">
        <v>0.15920999999999999</v>
      </c>
      <c r="AZ112" s="380">
        <v>0.24453</v>
      </c>
      <c r="BA112" s="380">
        <v>0.29663</v>
      </c>
      <c r="BB112" s="380">
        <v>0.13056000000000001</v>
      </c>
      <c r="BC112" s="380">
        <v>0.24790000000000001</v>
      </c>
      <c r="BD112" s="380">
        <v>0.76839999999999997</v>
      </c>
      <c r="BE112" s="380">
        <v>0.74114999999999998</v>
      </c>
      <c r="BF112" s="380">
        <v>0.64244000000000001</v>
      </c>
      <c r="BG112" s="380">
        <v>0.4325</v>
      </c>
      <c r="BH112" s="380">
        <v>0.39556999999999998</v>
      </c>
      <c r="BI112" s="380">
        <v>0.77649999999999997</v>
      </c>
      <c r="BJ112" s="380">
        <v>0.76953000000000005</v>
      </c>
      <c r="BK112" s="380">
        <v>0.57548999999999995</v>
      </c>
      <c r="BL112" s="380">
        <v>0.4289</v>
      </c>
      <c r="BM112" s="380">
        <v>0.10525</v>
      </c>
      <c r="BN112" s="380">
        <v>0.52858000000000005</v>
      </c>
      <c r="BO112" s="380">
        <v>0.20027</v>
      </c>
      <c r="BP112" s="380">
        <v>0.35189999999999999</v>
      </c>
      <c r="BQ112" s="380">
        <v>0.4103</v>
      </c>
      <c r="BR112" s="380">
        <v>0.47144000000000003</v>
      </c>
      <c r="BS112" s="380">
        <v>0.26297999999999999</v>
      </c>
      <c r="BT112" s="380">
        <v>0.70123000000000002</v>
      </c>
      <c r="BU112" s="380">
        <v>0.2039</v>
      </c>
      <c r="BV112" s="380">
        <v>0.54954999999999998</v>
      </c>
      <c r="BW112" s="380">
        <v>0.49575000000000002</v>
      </c>
      <c r="BX112" s="380">
        <v>5.8880000000000002E-2</v>
      </c>
      <c r="BY112" s="380">
        <v>0.1774</v>
      </c>
      <c r="BZ112" s="380">
        <v>0.38690000000000002</v>
      </c>
      <c r="CA112" s="380">
        <v>0.25141000000000002</v>
      </c>
      <c r="CB112" s="380">
        <v>0.28943000000000002</v>
      </c>
      <c r="CC112" s="380">
        <v>0.60175999999999996</v>
      </c>
      <c r="CD112" s="380">
        <v>0.4778</v>
      </c>
      <c r="CE112" s="380">
        <v>0.23007</v>
      </c>
      <c r="CF112" s="380">
        <v>0.74180000000000001</v>
      </c>
      <c r="CG112" s="380">
        <v>0.48270000000000002</v>
      </c>
      <c r="CH112" s="380">
        <v>6.1030000000000001E-2</v>
      </c>
      <c r="CI112" s="380">
        <v>0.14927000000000001</v>
      </c>
      <c r="CJ112" s="380">
        <v>0.42760999999999999</v>
      </c>
      <c r="CK112" s="380">
        <v>0.15340000000000001</v>
      </c>
      <c r="CL112" s="380">
        <v>0.34055999999999997</v>
      </c>
      <c r="CM112" s="380">
        <v>0.10344</v>
      </c>
      <c r="CN112" s="380">
        <v>0.12870000000000001</v>
      </c>
      <c r="CO112" s="380">
        <v>0.58274999999999999</v>
      </c>
      <c r="CP112" s="380">
        <v>0.26513999999999999</v>
      </c>
      <c r="CQ112" s="380">
        <v>0.37157000000000001</v>
      </c>
      <c r="CR112" s="380">
        <v>9.6369999999999997E-2</v>
      </c>
      <c r="CS112" s="380">
        <v>0.40661999999999998</v>
      </c>
      <c r="CT112" s="380">
        <v>0.49141000000000001</v>
      </c>
      <c r="CU112" s="380">
        <v>0.12640000000000001</v>
      </c>
      <c r="CV112" s="380">
        <v>0.1923</v>
      </c>
      <c r="CW112" s="380">
        <v>0.12839999999999999</v>
      </c>
    </row>
    <row r="113" spans="1:101">
      <c r="A113" s="256">
        <v>491</v>
      </c>
      <c r="B113" s="259">
        <v>1</v>
      </c>
      <c r="C113" s="380">
        <v>0.52791783999999997</v>
      </c>
      <c r="D113" s="380">
        <v>0.14654265599999999</v>
      </c>
      <c r="E113" s="380">
        <v>5.8964799999999998E-2</v>
      </c>
      <c r="F113" s="380">
        <v>0.172347632</v>
      </c>
      <c r="G113" s="380">
        <v>5.1082288000000003E-2</v>
      </c>
      <c r="H113" s="380">
        <v>0.101320352</v>
      </c>
      <c r="I113" s="380">
        <v>4.9700975999999994E-2</v>
      </c>
      <c r="J113" s="380">
        <v>5.6020496000000003E-2</v>
      </c>
      <c r="K113" s="380">
        <v>5.6334080000000002E-2</v>
      </c>
      <c r="L113" s="380">
        <v>0.16430182399999999</v>
      </c>
      <c r="M113" s="380">
        <v>4.5564976E-2</v>
      </c>
      <c r="N113" s="380">
        <v>5.3519407999999997E-2</v>
      </c>
      <c r="O113" s="380">
        <v>6.5073967999999996E-2</v>
      </c>
      <c r="P113" s="380">
        <v>0.36581822400000003</v>
      </c>
      <c r="Q113" s="380">
        <v>0.31929207999999998</v>
      </c>
      <c r="R113" s="380">
        <v>7.7339072000000009E-2</v>
      </c>
      <c r="S113" s="380">
        <v>7.4661807999999996E-2</v>
      </c>
      <c r="T113" s="380">
        <v>0.149412304</v>
      </c>
      <c r="U113" s="380">
        <v>0.12587188799999999</v>
      </c>
      <c r="V113" s="380">
        <v>0.22890864</v>
      </c>
      <c r="W113" s="380">
        <v>0.20033254400000003</v>
      </c>
      <c r="X113" s="380">
        <v>0.16540972800000001</v>
      </c>
      <c r="Y113" s="380">
        <v>0.60533019199999993</v>
      </c>
      <c r="Z113" s="380">
        <v>0.34816939199999997</v>
      </c>
      <c r="AA113" s="380">
        <v>5.5728592E-2</v>
      </c>
      <c r="AB113" s="380">
        <v>0.31977887999999999</v>
      </c>
      <c r="AC113" s="380">
        <v>0.30494846399999992</v>
      </c>
      <c r="AD113" s="380">
        <v>5.1898432000000001E-2</v>
      </c>
      <c r="AE113" s="380">
        <v>0.38469478400000001</v>
      </c>
      <c r="AF113" s="380">
        <v>0.25863937600000003</v>
      </c>
      <c r="AG113" s="380">
        <v>0.42844012799999992</v>
      </c>
      <c r="AH113" s="380">
        <v>0.19185073599999999</v>
      </c>
      <c r="AI113" s="380">
        <v>0.62628326400000001</v>
      </c>
      <c r="AJ113" s="380">
        <v>9.4626688E-2</v>
      </c>
      <c r="AK113" s="380">
        <v>6.4906400000000003E-2</v>
      </c>
      <c r="AL113" s="380">
        <v>0.52981432000000006</v>
      </c>
      <c r="AM113" s="380">
        <v>6.8712640000000005E-2</v>
      </c>
      <c r="AN113" s="380">
        <v>0.62225996800000016</v>
      </c>
      <c r="AO113" s="380">
        <v>7.5215887999999995E-2</v>
      </c>
      <c r="AP113" s="380">
        <v>0.14870459200000002</v>
      </c>
      <c r="AQ113" s="380">
        <v>0.72801638399999991</v>
      </c>
      <c r="AR113" s="380">
        <v>0.14452539200000003</v>
      </c>
      <c r="AS113" s="380">
        <v>0.27335697600000003</v>
      </c>
      <c r="AT113" s="380">
        <v>4.9408911999999999E-2</v>
      </c>
      <c r="AU113" s="380">
        <v>0.17909193600000001</v>
      </c>
      <c r="AV113" s="380">
        <v>0.32448830399999995</v>
      </c>
      <c r="AW113" s="380">
        <v>0.46793944000000004</v>
      </c>
      <c r="AX113" s="380">
        <v>0.51272260800000002</v>
      </c>
      <c r="AY113" s="380">
        <v>0.16256628799999998</v>
      </c>
      <c r="AZ113" s="380">
        <v>0.24984337600000001</v>
      </c>
      <c r="BA113" s="380">
        <v>0.30274662400000002</v>
      </c>
      <c r="BB113" s="380">
        <v>0.13566947200000001</v>
      </c>
      <c r="BC113" s="380">
        <v>0.25433750399999999</v>
      </c>
      <c r="BD113" s="380">
        <v>0.76922428799999998</v>
      </c>
      <c r="BE113" s="380">
        <v>0.74260918400000009</v>
      </c>
      <c r="BF113" s="380">
        <v>0.64702948799999993</v>
      </c>
      <c r="BG113" s="380">
        <v>0.43629251199999997</v>
      </c>
      <c r="BH113" s="380">
        <v>0.39800140799999995</v>
      </c>
      <c r="BI113" s="380">
        <v>0.78023985600000001</v>
      </c>
      <c r="BJ113" s="380">
        <v>0.77002103999999993</v>
      </c>
      <c r="BK113" s="380">
        <v>0.57823531199999989</v>
      </c>
      <c r="BL113" s="380">
        <v>0.42794718399999998</v>
      </c>
      <c r="BM113" s="380">
        <v>0.10540745599999998</v>
      </c>
      <c r="BN113" s="380">
        <v>0.52924561599999997</v>
      </c>
      <c r="BO113" s="380">
        <v>0.19966019200000001</v>
      </c>
      <c r="BP113" s="380">
        <v>0.35153833599999995</v>
      </c>
      <c r="BQ113" s="380">
        <v>0.40950294399999998</v>
      </c>
      <c r="BR113" s="380">
        <v>0.47278971200000003</v>
      </c>
      <c r="BS113" s="380">
        <v>0.26425583999999996</v>
      </c>
      <c r="BT113" s="380">
        <v>0.69881335999999994</v>
      </c>
      <c r="BU113" s="380">
        <v>0.201710368</v>
      </c>
      <c r="BV113" s="380">
        <v>0.54906639999999995</v>
      </c>
      <c r="BW113" s="380">
        <v>0.49274553600000004</v>
      </c>
      <c r="BX113" s="380">
        <v>5.8730464000000003E-2</v>
      </c>
      <c r="BY113" s="380">
        <v>0.17447251200000002</v>
      </c>
      <c r="BZ113" s="380">
        <v>0.38289590400000001</v>
      </c>
      <c r="CA113" s="380">
        <v>0.24879724800000003</v>
      </c>
      <c r="CB113" s="380">
        <v>0.28544824000000008</v>
      </c>
      <c r="CC113" s="380">
        <v>0.5982336479999999</v>
      </c>
      <c r="CD113" s="380">
        <v>0.47271464000000002</v>
      </c>
      <c r="CE113" s="380">
        <v>0.227129632</v>
      </c>
      <c r="CF113" s="380">
        <v>0.7396173760000001</v>
      </c>
      <c r="CG113" s="380">
        <v>0.47971182400000001</v>
      </c>
      <c r="CH113" s="380">
        <v>6.1391935999999987E-2</v>
      </c>
      <c r="CI113" s="380">
        <v>0.14806312000000002</v>
      </c>
      <c r="CJ113" s="380">
        <v>0.42396387199999996</v>
      </c>
      <c r="CK113" s="380">
        <v>0.15126193600000001</v>
      </c>
      <c r="CL113" s="380">
        <v>0.33668199999999998</v>
      </c>
      <c r="CM113" s="380">
        <v>0.101459248</v>
      </c>
      <c r="CN113" s="380">
        <v>0.126734976</v>
      </c>
      <c r="CO113" s="380">
        <v>0.581255984</v>
      </c>
      <c r="CP113" s="380">
        <v>0.26312585599999994</v>
      </c>
      <c r="CQ113" s="380">
        <v>0.36855305600000005</v>
      </c>
      <c r="CR113" s="380">
        <v>9.4853440000000011E-2</v>
      </c>
      <c r="CS113" s="380">
        <v>0.40419793599999998</v>
      </c>
      <c r="CT113" s="380">
        <v>0.48854849600000005</v>
      </c>
      <c r="CU113" s="380">
        <v>0.12341771200000003</v>
      </c>
      <c r="CV113" s="380">
        <v>0.18973796800000001</v>
      </c>
      <c r="CW113" s="380">
        <v>0.12704211200000001</v>
      </c>
    </row>
    <row r="114" spans="1:101">
      <c r="A114" s="256">
        <v>492</v>
      </c>
      <c r="B114" s="259">
        <v>1</v>
      </c>
      <c r="C114" s="380">
        <v>0.52579899200000013</v>
      </c>
      <c r="D114" s="380">
        <v>0.144972192</v>
      </c>
      <c r="E114" s="380">
        <v>5.8275072000000004E-2</v>
      </c>
      <c r="F114" s="380">
        <v>0.16991158400000003</v>
      </c>
      <c r="G114" s="380">
        <v>5.0774015999999998E-2</v>
      </c>
      <c r="H114" s="380">
        <v>0.10095852799999999</v>
      </c>
      <c r="I114" s="380">
        <v>4.9608559999999996E-2</v>
      </c>
      <c r="J114" s="380">
        <v>5.5943408E-2</v>
      </c>
      <c r="K114" s="380">
        <v>5.6803887999999997E-2</v>
      </c>
      <c r="L114" s="380">
        <v>0.16377529600000001</v>
      </c>
      <c r="M114" s="380">
        <v>4.5235072000000001E-2</v>
      </c>
      <c r="N114" s="380">
        <v>5.2850832E-2</v>
      </c>
      <c r="O114" s="380">
        <v>6.682548800000003E-2</v>
      </c>
      <c r="P114" s="380">
        <v>0.36604183999999995</v>
      </c>
      <c r="Q114" s="380">
        <v>0.320622448</v>
      </c>
      <c r="R114" s="380">
        <v>7.8000832000000006E-2</v>
      </c>
      <c r="S114" s="380">
        <v>7.4907632000000016E-2</v>
      </c>
      <c r="T114" s="380">
        <v>0.15043817600000001</v>
      </c>
      <c r="U114" s="380">
        <v>0.12621884799999999</v>
      </c>
      <c r="V114" s="380">
        <v>0.23367782400000003</v>
      </c>
      <c r="W114" s="380">
        <v>0.20142825600000003</v>
      </c>
      <c r="X114" s="380">
        <v>0.16748843200000002</v>
      </c>
      <c r="Y114" s="380">
        <v>0.60713086400000005</v>
      </c>
      <c r="Z114" s="380">
        <v>0.35178156799999999</v>
      </c>
      <c r="AA114" s="380">
        <v>5.6366368000000007E-2</v>
      </c>
      <c r="AB114" s="380">
        <v>0.32472988800000002</v>
      </c>
      <c r="AC114" s="380">
        <v>0.30717985600000003</v>
      </c>
      <c r="AD114" s="380">
        <v>5.1926767999999998E-2</v>
      </c>
      <c r="AE114" s="380">
        <v>0.389364512</v>
      </c>
      <c r="AF114" s="380">
        <v>0.26009910400000003</v>
      </c>
      <c r="AG114" s="380">
        <v>0.43647635200000001</v>
      </c>
      <c r="AH114" s="380">
        <v>0.19685496000000002</v>
      </c>
      <c r="AI114" s="380">
        <v>0.62815624000000014</v>
      </c>
      <c r="AJ114" s="380">
        <v>9.7276448000000001E-2</v>
      </c>
      <c r="AK114" s="380">
        <v>6.6141135999999989E-2</v>
      </c>
      <c r="AL114" s="380">
        <v>0.53003382399999999</v>
      </c>
      <c r="AM114" s="380">
        <v>6.9413392000000004E-2</v>
      </c>
      <c r="AN114" s="380">
        <v>0.6235747840000001</v>
      </c>
      <c r="AO114" s="380">
        <v>7.6529855999999993E-2</v>
      </c>
      <c r="AP114" s="380">
        <v>0.15313214400000003</v>
      </c>
      <c r="AQ114" s="380">
        <v>0.72963017600000002</v>
      </c>
      <c r="AR114" s="380">
        <v>0.149628336</v>
      </c>
      <c r="AS114" s="380">
        <v>0.28531883199999997</v>
      </c>
      <c r="AT114" s="380">
        <v>4.952024E-2</v>
      </c>
      <c r="AU114" s="380">
        <v>0.18481105599999997</v>
      </c>
      <c r="AV114" s="380">
        <v>0.32933414399999994</v>
      </c>
      <c r="AW114" s="380">
        <v>0.47142473600000012</v>
      </c>
      <c r="AX114" s="380">
        <v>0.51614932800000002</v>
      </c>
      <c r="AY114" s="380">
        <v>0.16578910399999999</v>
      </c>
      <c r="AZ114" s="380">
        <v>0.25510646399999998</v>
      </c>
      <c r="BA114" s="380">
        <v>0.30879393599999999</v>
      </c>
      <c r="BB114" s="380">
        <v>0.14076406400000002</v>
      </c>
      <c r="BC114" s="380">
        <v>0.260913968</v>
      </c>
      <c r="BD114" s="380">
        <v>0.76995974400000011</v>
      </c>
      <c r="BE114" s="380">
        <v>0.74397750399999985</v>
      </c>
      <c r="BF114" s="380">
        <v>0.65121183999999999</v>
      </c>
      <c r="BG114" s="380">
        <v>0.43980787199999999</v>
      </c>
      <c r="BH114" s="380">
        <v>0.400115728</v>
      </c>
      <c r="BI114" s="380">
        <v>0.78396137600000004</v>
      </c>
      <c r="BJ114" s="380">
        <v>0.77045996800000016</v>
      </c>
      <c r="BK114" s="380">
        <v>0.58094958400000007</v>
      </c>
      <c r="BL114" s="380">
        <v>0.42683652800000005</v>
      </c>
      <c r="BM114" s="380">
        <v>0.10546355200000002</v>
      </c>
      <c r="BN114" s="380">
        <v>0.52960678400000005</v>
      </c>
      <c r="BO114" s="380">
        <v>0.19874284800000003</v>
      </c>
      <c r="BP114" s="380">
        <v>0.35089847999999996</v>
      </c>
      <c r="BQ114" s="380">
        <v>0.40833584000000006</v>
      </c>
      <c r="BR114" s="380">
        <v>0.47406812799999998</v>
      </c>
      <c r="BS114" s="380">
        <v>0.26550632000000002</v>
      </c>
      <c r="BT114" s="380">
        <v>0.69628308799999994</v>
      </c>
      <c r="BU114" s="380">
        <v>0.19943353600000002</v>
      </c>
      <c r="BV114" s="380">
        <v>0.54855096000000003</v>
      </c>
      <c r="BW114" s="380">
        <v>0.4897428800000001</v>
      </c>
      <c r="BX114" s="380">
        <v>5.8549728000000002E-2</v>
      </c>
      <c r="BY114" s="380">
        <v>0.17150051199999999</v>
      </c>
      <c r="BZ114" s="380">
        <v>0.37883169600000005</v>
      </c>
      <c r="CA114" s="380">
        <v>0.24612792</v>
      </c>
      <c r="CB114" s="380">
        <v>0.28156345600000005</v>
      </c>
      <c r="CC114" s="380">
        <v>0.59460926399999992</v>
      </c>
      <c r="CD114" s="380">
        <v>0.46761220800000008</v>
      </c>
      <c r="CE114" s="380">
        <v>0.22435691200000002</v>
      </c>
      <c r="CF114" s="380">
        <v>0.73737551999999995</v>
      </c>
      <c r="CG114" s="380">
        <v>0.47671148800000007</v>
      </c>
      <c r="CH114" s="380">
        <v>6.1743152000000009E-2</v>
      </c>
      <c r="CI114" s="380">
        <v>0.14694628800000001</v>
      </c>
      <c r="CJ114" s="380">
        <v>0.42031961600000001</v>
      </c>
      <c r="CK114" s="380">
        <v>0.14914868800000003</v>
      </c>
      <c r="CL114" s="380">
        <v>0.33276542399999998</v>
      </c>
      <c r="CM114" s="380">
        <v>9.9468960000000009E-2</v>
      </c>
      <c r="CN114" s="380">
        <v>0.12486750400000002</v>
      </c>
      <c r="CO114" s="380">
        <v>0.5797559040000001</v>
      </c>
      <c r="CP114" s="380">
        <v>0.26106590400000007</v>
      </c>
      <c r="CQ114" s="380">
        <v>0.36559294399999998</v>
      </c>
      <c r="CR114" s="380">
        <v>9.3402992000000004E-2</v>
      </c>
      <c r="CS114" s="380">
        <v>0.40176337600000001</v>
      </c>
      <c r="CT114" s="380">
        <v>0.4857069120000001</v>
      </c>
      <c r="CU114" s="380">
        <v>0.120422784</v>
      </c>
      <c r="CV114" s="380">
        <v>0.18719728000000002</v>
      </c>
      <c r="CW114" s="380">
        <v>0.12573135999999999</v>
      </c>
    </row>
    <row r="115" spans="1:101">
      <c r="A115" s="256">
        <v>493</v>
      </c>
      <c r="B115" s="259">
        <v>1</v>
      </c>
      <c r="C115" s="380">
        <v>0.523659184</v>
      </c>
      <c r="D115" s="380">
        <v>0.143393888</v>
      </c>
      <c r="E115" s="380">
        <v>5.7461744000000009E-2</v>
      </c>
      <c r="F115" s="380">
        <v>0.16758889600000001</v>
      </c>
      <c r="G115" s="380">
        <v>5.0475104000000007E-2</v>
      </c>
      <c r="H115" s="380">
        <v>0.100619984</v>
      </c>
      <c r="I115" s="380">
        <v>4.9521824000000013E-2</v>
      </c>
      <c r="J115" s="380">
        <v>5.5860720000000003E-2</v>
      </c>
      <c r="K115" s="380">
        <v>5.7251935999999996E-2</v>
      </c>
      <c r="L115" s="380">
        <v>0.16330084800000003</v>
      </c>
      <c r="M115" s="380">
        <v>4.4936127999999999E-2</v>
      </c>
      <c r="N115" s="380">
        <v>5.2169616000000009E-2</v>
      </c>
      <c r="O115" s="380">
        <v>6.8559248000000003E-2</v>
      </c>
      <c r="P115" s="380">
        <v>0.36627233599999998</v>
      </c>
      <c r="Q115" s="380">
        <v>0.32198417600000007</v>
      </c>
      <c r="R115" s="380">
        <v>7.865675200000001E-2</v>
      </c>
      <c r="S115" s="380">
        <v>7.5145856000000011E-2</v>
      </c>
      <c r="T115" s="380">
        <v>0.151477008</v>
      </c>
      <c r="U115" s="380">
        <v>0.126668208</v>
      </c>
      <c r="V115" s="380">
        <v>0.23757068800000006</v>
      </c>
      <c r="W115" s="380">
        <v>0.20256436800000002</v>
      </c>
      <c r="X115" s="380">
        <v>0.16960753600000003</v>
      </c>
      <c r="Y115" s="380">
        <v>0.60897289600000004</v>
      </c>
      <c r="Z115" s="380">
        <v>0.35553310400000004</v>
      </c>
      <c r="AA115" s="380">
        <v>5.7027184000000002E-2</v>
      </c>
      <c r="AB115" s="380">
        <v>0.32984305599999997</v>
      </c>
      <c r="AC115" s="380">
        <v>0.30955868800000003</v>
      </c>
      <c r="AD115" s="380">
        <v>5.1997504E-2</v>
      </c>
      <c r="AE115" s="380">
        <v>0.39400032000000007</v>
      </c>
      <c r="AF115" s="380">
        <v>0.26152955200000005</v>
      </c>
      <c r="AG115" s="380">
        <v>0.44461769600000001</v>
      </c>
      <c r="AH115" s="380">
        <v>0.20191142400000003</v>
      </c>
      <c r="AI115" s="380">
        <v>0.62989289599999998</v>
      </c>
      <c r="AJ115" s="380">
        <v>0.10001476799999999</v>
      </c>
      <c r="AK115" s="380">
        <v>6.7406432000000002E-2</v>
      </c>
      <c r="AL115" s="380">
        <v>0.53023780800000009</v>
      </c>
      <c r="AM115" s="380">
        <v>7.0075424000000011E-2</v>
      </c>
      <c r="AN115" s="380">
        <v>0.62475959999999997</v>
      </c>
      <c r="AO115" s="380">
        <v>7.7822704000000006E-2</v>
      </c>
      <c r="AP115" s="380">
        <v>0.15753089600000003</v>
      </c>
      <c r="AQ115" s="380">
        <v>0.73105068800000006</v>
      </c>
      <c r="AR115" s="380">
        <v>0.15514760000000002</v>
      </c>
      <c r="AS115" s="380">
        <v>0.29770636800000005</v>
      </c>
      <c r="AT115" s="380">
        <v>4.9633248000000005E-2</v>
      </c>
      <c r="AU115" s="380">
        <v>0.19078425599999999</v>
      </c>
      <c r="AV115" s="380">
        <v>0.33403150400000003</v>
      </c>
      <c r="AW115" s="380">
        <v>0.47446811200000005</v>
      </c>
      <c r="AX115" s="380">
        <v>0.51946844800000003</v>
      </c>
      <c r="AY115" s="380">
        <v>0.16887944000000002</v>
      </c>
      <c r="AZ115" s="380">
        <v>0.26027979200000007</v>
      </c>
      <c r="BA115" s="380">
        <v>0.31471868800000002</v>
      </c>
      <c r="BB115" s="380">
        <v>0.14581729600000001</v>
      </c>
      <c r="BC115" s="380">
        <v>0.26759115200000005</v>
      </c>
      <c r="BD115" s="380">
        <v>0.77060903999999997</v>
      </c>
      <c r="BE115" s="380">
        <v>0.74525358400000008</v>
      </c>
      <c r="BF115" s="380">
        <v>0.654990352</v>
      </c>
      <c r="BG115" s="380">
        <v>0.44304491200000007</v>
      </c>
      <c r="BH115" s="380">
        <v>0.40192204799999998</v>
      </c>
      <c r="BI115" s="380">
        <v>0.78763817600000019</v>
      </c>
      <c r="BJ115" s="380">
        <v>0.77084529599999996</v>
      </c>
      <c r="BK115" s="380">
        <v>0.58362417600000005</v>
      </c>
      <c r="BL115" s="380">
        <v>0.42557339200000005</v>
      </c>
      <c r="BM115" s="380">
        <v>0.10542260800000001</v>
      </c>
      <c r="BN115" s="380">
        <v>0.52967107200000008</v>
      </c>
      <c r="BO115" s="380">
        <v>0.19754190399999999</v>
      </c>
      <c r="BP115" s="380">
        <v>0.34998598399999997</v>
      </c>
      <c r="BQ115" s="380">
        <v>0.40681609600000002</v>
      </c>
      <c r="BR115" s="380">
        <v>0.47525878400000005</v>
      </c>
      <c r="BS115" s="380">
        <v>0.26672168000000002</v>
      </c>
      <c r="BT115" s="380">
        <v>0.69363825599999995</v>
      </c>
      <c r="BU115" s="380">
        <v>0.19706862400000003</v>
      </c>
      <c r="BV115" s="380">
        <v>0.54800336000000016</v>
      </c>
      <c r="BW115" s="380">
        <v>0.48672798400000006</v>
      </c>
      <c r="BX115" s="380">
        <v>5.8340032E-2</v>
      </c>
      <c r="BY115" s="380">
        <v>0.16848771200000001</v>
      </c>
      <c r="BZ115" s="380">
        <v>0.37470140799999996</v>
      </c>
      <c r="CA115" s="380">
        <v>0.24342979200000006</v>
      </c>
      <c r="CB115" s="380">
        <v>0.27775579200000006</v>
      </c>
      <c r="CC115" s="380">
        <v>0.59090047999999995</v>
      </c>
      <c r="CD115" s="380">
        <v>0.462501936</v>
      </c>
      <c r="CE115" s="380">
        <v>0.22170987199999997</v>
      </c>
      <c r="CF115" s="380">
        <v>0.73508678400000016</v>
      </c>
      <c r="CG115" s="380">
        <v>0.47370435199999994</v>
      </c>
      <c r="CH115" s="380">
        <v>6.2077408000000001E-2</v>
      </c>
      <c r="CI115" s="380">
        <v>0.14584177599999998</v>
      </c>
      <c r="CJ115" s="380">
        <v>0.41667176000000006</v>
      </c>
      <c r="CK115" s="380">
        <v>0.14705520000000002</v>
      </c>
      <c r="CL115" s="380">
        <v>0.32883252800000001</v>
      </c>
      <c r="CM115" s="380">
        <v>9.7480432000000006E-2</v>
      </c>
      <c r="CN115" s="380">
        <v>0.12309155200000001</v>
      </c>
      <c r="CO115" s="380">
        <v>0.57824014400000012</v>
      </c>
      <c r="CP115" s="380">
        <v>0.258983872</v>
      </c>
      <c r="CQ115" s="380">
        <v>0.36268795200000004</v>
      </c>
      <c r="CR115" s="380">
        <v>9.2012704000000001E-2</v>
      </c>
      <c r="CS115" s="380">
        <v>0.39931473600000006</v>
      </c>
      <c r="CT115" s="380">
        <v>0.48288460799999994</v>
      </c>
      <c r="CU115" s="380">
        <v>0.117439056</v>
      </c>
      <c r="CV115" s="380">
        <v>0.18467683200000001</v>
      </c>
      <c r="CW115" s="380">
        <v>0.12446452799999999</v>
      </c>
    </row>
    <row r="116" spans="1:101">
      <c r="A116" s="256">
        <v>494</v>
      </c>
      <c r="B116" s="259">
        <v>1</v>
      </c>
      <c r="C116" s="380">
        <v>0.52152601600000004</v>
      </c>
      <c r="D116" s="380">
        <v>0.14182022400000002</v>
      </c>
      <c r="E116" s="380">
        <v>5.6674895999999995E-2</v>
      </c>
      <c r="F116" s="380">
        <v>0.16540284799999999</v>
      </c>
      <c r="G116" s="380">
        <v>5.0186832000000008E-2</v>
      </c>
      <c r="H116" s="380">
        <v>0.10029872000000001</v>
      </c>
      <c r="I116" s="380">
        <v>4.9439328000000005E-2</v>
      </c>
      <c r="J116" s="380">
        <v>5.5775472000000006E-2</v>
      </c>
      <c r="K116" s="380">
        <v>5.7669663999999995E-2</v>
      </c>
      <c r="L116" s="380">
        <v>0.16287624000000003</v>
      </c>
      <c r="M116" s="380">
        <v>4.4662624000000005E-2</v>
      </c>
      <c r="N116" s="380">
        <v>5.1502079999999999E-2</v>
      </c>
      <c r="O116" s="380">
        <v>7.0258847999999999E-2</v>
      </c>
      <c r="P116" s="380">
        <v>0.36651123199999996</v>
      </c>
      <c r="Q116" s="380">
        <v>0.32336646400000002</v>
      </c>
      <c r="R116" s="380">
        <v>7.9309231999999993E-2</v>
      </c>
      <c r="S116" s="380">
        <v>7.5373920000000011E-2</v>
      </c>
      <c r="T116" s="380">
        <v>0.15252800000000002</v>
      </c>
      <c r="U116" s="380">
        <v>0.127255648</v>
      </c>
      <c r="V116" s="380">
        <v>0.24071363199999998</v>
      </c>
      <c r="W116" s="380">
        <v>0.20374879999999998</v>
      </c>
      <c r="X116" s="380">
        <v>0.17176768000000001</v>
      </c>
      <c r="Y116" s="380">
        <v>0.61085596799999997</v>
      </c>
      <c r="Z116" s="380">
        <v>0.35941744000000003</v>
      </c>
      <c r="AA116" s="380">
        <v>5.7735920000000003E-2</v>
      </c>
      <c r="AB116" s="380">
        <v>0.33509798400000002</v>
      </c>
      <c r="AC116" s="380">
        <v>0.31206440000000002</v>
      </c>
      <c r="AD116" s="380">
        <v>5.2218800000000003E-2</v>
      </c>
      <c r="AE116" s="380">
        <v>0.39863100800000006</v>
      </c>
      <c r="AF116" s="380">
        <v>0.26293736000000001</v>
      </c>
      <c r="AG116" s="380">
        <v>0.45279896000000003</v>
      </c>
      <c r="AH116" s="380">
        <v>0.207019968</v>
      </c>
      <c r="AI116" s="380">
        <v>0.63152995199999995</v>
      </c>
      <c r="AJ116" s="380">
        <v>0.10283420800000002</v>
      </c>
      <c r="AK116" s="380">
        <v>6.8692208000000005E-2</v>
      </c>
      <c r="AL116" s="380">
        <v>0.53041227199999996</v>
      </c>
      <c r="AM116" s="380">
        <v>7.0662656000000004E-2</v>
      </c>
      <c r="AN116" s="380">
        <v>0.62587873599999999</v>
      </c>
      <c r="AO116" s="380">
        <v>7.9085472000000004E-2</v>
      </c>
      <c r="AP116" s="380">
        <v>0.16188284800000002</v>
      </c>
      <c r="AQ116" s="380">
        <v>0.73229040000000001</v>
      </c>
      <c r="AR116" s="380">
        <v>0.16112902400000004</v>
      </c>
      <c r="AS116" s="380">
        <v>0.31039942399999998</v>
      </c>
      <c r="AT116" s="380">
        <v>4.9746815999999999E-2</v>
      </c>
      <c r="AU116" s="380">
        <v>0.197069936</v>
      </c>
      <c r="AV116" s="380">
        <v>0.338577984</v>
      </c>
      <c r="AW116" s="380">
        <v>0.47709644800000001</v>
      </c>
      <c r="AX116" s="380">
        <v>0.52269204800000002</v>
      </c>
      <c r="AY116" s="380">
        <v>0.17184497599999998</v>
      </c>
      <c r="AZ116" s="380">
        <v>0.26532016000000003</v>
      </c>
      <c r="BA116" s="380">
        <v>0.32046111999999993</v>
      </c>
      <c r="BB116" s="380">
        <v>0.15080668799999999</v>
      </c>
      <c r="BC116" s="380">
        <v>0.274318016</v>
      </c>
      <c r="BD116" s="380">
        <v>0.77117481600000004</v>
      </c>
      <c r="BE116" s="380">
        <v>0.74643494399999999</v>
      </c>
      <c r="BF116" s="380">
        <v>0.65837406400000009</v>
      </c>
      <c r="BG116" s="380">
        <v>0.44600819200000003</v>
      </c>
      <c r="BH116" s="380">
        <v>0.40343884800000002</v>
      </c>
      <c r="BI116" s="380">
        <v>0.79123705599999994</v>
      </c>
      <c r="BJ116" s="380">
        <v>0.771175744</v>
      </c>
      <c r="BK116" s="380">
        <v>0.58625604799999997</v>
      </c>
      <c r="BL116" s="380">
        <v>0.42416553599999995</v>
      </c>
      <c r="BM116" s="380">
        <v>0.105292704</v>
      </c>
      <c r="BN116" s="380">
        <v>0.52944912</v>
      </c>
      <c r="BO116" s="380">
        <v>0.19609431999999999</v>
      </c>
      <c r="BP116" s="380">
        <v>0.34880764800000003</v>
      </c>
      <c r="BQ116" s="380">
        <v>0.40497027200000002</v>
      </c>
      <c r="BR116" s="380">
        <v>0.47634736000000005</v>
      </c>
      <c r="BS116" s="380">
        <v>0.26789535999999997</v>
      </c>
      <c r="BT116" s="380">
        <v>0.69087750400000003</v>
      </c>
      <c r="BU116" s="380">
        <v>0.19461139199999999</v>
      </c>
      <c r="BV116" s="380">
        <v>0.54742311999999993</v>
      </c>
      <c r="BW116" s="380">
        <v>0.48368204799999998</v>
      </c>
      <c r="BX116" s="380">
        <v>5.8105696000000005E-2</v>
      </c>
      <c r="BY116" s="380">
        <v>0.16543363200000002</v>
      </c>
      <c r="BZ116" s="380">
        <v>0.37049631999999999</v>
      </c>
      <c r="CA116" s="380">
        <v>0.24074182399999997</v>
      </c>
      <c r="CB116" s="380">
        <v>0.27399844800000001</v>
      </c>
      <c r="CC116" s="380">
        <v>0.58712561600000002</v>
      </c>
      <c r="CD116" s="380">
        <v>0.457391824</v>
      </c>
      <c r="CE116" s="380">
        <v>0.219114272</v>
      </c>
      <c r="CF116" s="380">
        <v>0.7327700479999999</v>
      </c>
      <c r="CG116" s="380">
        <v>0.47070121600000003</v>
      </c>
      <c r="CH116" s="380">
        <v>6.2388224000000006E-2</v>
      </c>
      <c r="CI116" s="380">
        <v>0.14462166400000001</v>
      </c>
      <c r="CJ116" s="380">
        <v>0.41301358399999999</v>
      </c>
      <c r="CK116" s="380">
        <v>0.144974192</v>
      </c>
      <c r="CL116" s="380">
        <v>0.324912912</v>
      </c>
      <c r="CM116" s="380">
        <v>9.5512704000000004E-2</v>
      </c>
      <c r="CN116" s="380">
        <v>0.12139536000000001</v>
      </c>
      <c r="CO116" s="380">
        <v>0.57669390399999987</v>
      </c>
      <c r="CP116" s="380">
        <v>0.25691400000000003</v>
      </c>
      <c r="CQ116" s="380">
        <v>0.35982591999999997</v>
      </c>
      <c r="CR116" s="380">
        <v>9.0671136000000013E-2</v>
      </c>
      <c r="CS116" s="380">
        <v>0.39685073600000004</v>
      </c>
      <c r="CT116" s="380">
        <v>0.48007942399999998</v>
      </c>
      <c r="CU116" s="380">
        <v>0.114499328</v>
      </c>
      <c r="CV116" s="380">
        <v>0.18217750399999999</v>
      </c>
      <c r="CW116" s="380">
        <v>0.12323561600000001</v>
      </c>
    </row>
    <row r="117" spans="1:101">
      <c r="A117" s="256">
        <v>495</v>
      </c>
      <c r="B117" s="259">
        <v>1</v>
      </c>
      <c r="C117" s="380">
        <v>0.51941999999999999</v>
      </c>
      <c r="D117" s="380">
        <v>0.14026</v>
      </c>
      <c r="E117" s="380">
        <v>5.6009999999999997E-2</v>
      </c>
      <c r="F117" s="380">
        <v>0.16336999999999999</v>
      </c>
      <c r="G117" s="380">
        <v>4.9910000000000003E-2</v>
      </c>
      <c r="H117" s="380">
        <v>9.9989999999999996E-2</v>
      </c>
      <c r="I117" s="380">
        <v>4.9360000000000001E-2</v>
      </c>
      <c r="J117" s="380">
        <v>5.5690000000000003E-2</v>
      </c>
      <c r="K117" s="380">
        <v>5.8049999999999997E-2</v>
      </c>
      <c r="L117" s="380">
        <v>0.16250000000000001</v>
      </c>
      <c r="M117" s="380">
        <v>4.4409999999999998E-2</v>
      </c>
      <c r="N117" s="380">
        <v>5.0869999999999999E-2</v>
      </c>
      <c r="O117" s="380">
        <v>7.1910000000000002E-2</v>
      </c>
      <c r="P117" s="380">
        <v>0.36675999999999997</v>
      </c>
      <c r="Q117" s="380">
        <v>0.32475999999999999</v>
      </c>
      <c r="R117" s="380">
        <v>7.9960000000000003E-2</v>
      </c>
      <c r="S117" s="380">
        <v>7.5590000000000004E-2</v>
      </c>
      <c r="T117" s="380">
        <v>0.15359</v>
      </c>
      <c r="U117" s="380">
        <v>0.12801000000000001</v>
      </c>
      <c r="V117" s="380">
        <v>0.2432</v>
      </c>
      <c r="W117" s="380">
        <v>0.20499000000000001</v>
      </c>
      <c r="X117" s="380">
        <v>0.17397000000000001</v>
      </c>
      <c r="Y117" s="380">
        <v>0.61277999999999999</v>
      </c>
      <c r="Z117" s="380">
        <v>0.36342999999999998</v>
      </c>
      <c r="AA117" s="380">
        <v>5.851E-2</v>
      </c>
      <c r="AB117" s="380">
        <v>0.34048</v>
      </c>
      <c r="AC117" s="380">
        <v>0.31468000000000002</v>
      </c>
      <c r="AD117" s="380">
        <v>5.2659999999999998E-2</v>
      </c>
      <c r="AE117" s="380">
        <v>0.40328000000000003</v>
      </c>
      <c r="AF117" s="380">
        <v>0.26432</v>
      </c>
      <c r="AG117" s="380">
        <v>0.46096999999999999</v>
      </c>
      <c r="AH117" s="380">
        <v>0.21218000000000001</v>
      </c>
      <c r="AI117" s="380">
        <v>0.6331</v>
      </c>
      <c r="AJ117" s="380">
        <v>0.10573</v>
      </c>
      <c r="AK117" s="380">
        <v>6.9989999999999997E-2</v>
      </c>
      <c r="AL117" s="380">
        <v>0.53054999999999997</v>
      </c>
      <c r="AM117" s="380">
        <v>7.1150000000000005E-2</v>
      </c>
      <c r="AN117" s="380">
        <v>0.62697999999999998</v>
      </c>
      <c r="AO117" s="380">
        <v>8.0310000000000006E-2</v>
      </c>
      <c r="AP117" s="380">
        <v>0.16617000000000001</v>
      </c>
      <c r="AQ117" s="380">
        <v>0.73336000000000001</v>
      </c>
      <c r="AR117" s="380">
        <v>0.16761000000000001</v>
      </c>
      <c r="AS117" s="380">
        <v>0.32329999999999998</v>
      </c>
      <c r="AT117" s="380">
        <v>4.9860000000000002E-2</v>
      </c>
      <c r="AU117" s="380">
        <v>0.20369000000000001</v>
      </c>
      <c r="AV117" s="380">
        <v>0.34297</v>
      </c>
      <c r="AW117" s="380">
        <v>0.47932999999999998</v>
      </c>
      <c r="AX117" s="380">
        <v>0.52583000000000002</v>
      </c>
      <c r="AY117" s="380">
        <v>0.17469000000000001</v>
      </c>
      <c r="AZ117" s="380">
        <v>0.27018999999999999</v>
      </c>
      <c r="BA117" s="380">
        <v>0.32596999999999998</v>
      </c>
      <c r="BB117" s="380">
        <v>0.15570999999999999</v>
      </c>
      <c r="BC117" s="380">
        <v>0.28105000000000002</v>
      </c>
      <c r="BD117" s="380">
        <v>0.77166000000000001</v>
      </c>
      <c r="BE117" s="380">
        <v>0.74751999999999996</v>
      </c>
      <c r="BF117" s="380">
        <v>0.66137000000000001</v>
      </c>
      <c r="BG117" s="380">
        <v>0.44869999999999999</v>
      </c>
      <c r="BH117" s="380">
        <v>0.40467999999999998</v>
      </c>
      <c r="BI117" s="380">
        <v>0.79473000000000005</v>
      </c>
      <c r="BJ117" s="380">
        <v>0.77144999999999997</v>
      </c>
      <c r="BK117" s="380">
        <v>0.58884000000000003</v>
      </c>
      <c r="BL117" s="380">
        <v>0.42262</v>
      </c>
      <c r="BM117" s="380">
        <v>0.10508000000000001</v>
      </c>
      <c r="BN117" s="380">
        <v>0.52895000000000003</v>
      </c>
      <c r="BO117" s="380">
        <v>0.19442999999999999</v>
      </c>
      <c r="BP117" s="380">
        <v>0.34737000000000001</v>
      </c>
      <c r="BQ117" s="380">
        <v>0.40282000000000001</v>
      </c>
      <c r="BR117" s="380">
        <v>0.47732000000000002</v>
      </c>
      <c r="BS117" s="380">
        <v>0.26901999999999998</v>
      </c>
      <c r="BT117" s="380">
        <v>0.68799999999999994</v>
      </c>
      <c r="BU117" s="380">
        <v>0.19206000000000001</v>
      </c>
      <c r="BV117" s="380">
        <v>0.54681000000000002</v>
      </c>
      <c r="BW117" s="380">
        <v>0.48059000000000002</v>
      </c>
      <c r="BX117" s="380">
        <v>5.7849999999999999E-2</v>
      </c>
      <c r="BY117" s="380">
        <v>0.16234000000000001</v>
      </c>
      <c r="BZ117" s="380">
        <v>0.36620999999999998</v>
      </c>
      <c r="CA117" s="380">
        <v>0.23809</v>
      </c>
      <c r="CB117" s="380">
        <v>0.27027000000000001</v>
      </c>
      <c r="CC117" s="380">
        <v>0.58330000000000004</v>
      </c>
      <c r="CD117" s="380">
        <v>0.45229000000000003</v>
      </c>
      <c r="CE117" s="380">
        <v>0.21651999999999999</v>
      </c>
      <c r="CF117" s="380">
        <v>0.73043999999999998</v>
      </c>
      <c r="CG117" s="380">
        <v>0.46771000000000001</v>
      </c>
      <c r="CH117" s="380">
        <v>6.2670000000000003E-2</v>
      </c>
      <c r="CI117" s="380">
        <v>0.14321</v>
      </c>
      <c r="CJ117" s="380">
        <v>0.40933999999999998</v>
      </c>
      <c r="CK117" s="380">
        <v>0.1429</v>
      </c>
      <c r="CL117" s="380">
        <v>0.32102999999999998</v>
      </c>
      <c r="CM117" s="380">
        <v>9.3579999999999997E-2</v>
      </c>
      <c r="CN117" s="380">
        <v>0.11977</v>
      </c>
      <c r="CO117" s="380">
        <v>0.57511000000000001</v>
      </c>
      <c r="CP117" s="380">
        <v>0.25488</v>
      </c>
      <c r="CQ117" s="380">
        <v>0.35699999999999998</v>
      </c>
      <c r="CR117" s="380">
        <v>8.9370000000000005E-2</v>
      </c>
      <c r="CS117" s="380">
        <v>0.39437</v>
      </c>
      <c r="CT117" s="380">
        <v>0.47728999999999999</v>
      </c>
      <c r="CU117" s="380">
        <v>0.11162999999999999</v>
      </c>
      <c r="CV117" s="380">
        <v>0.1797</v>
      </c>
      <c r="CW117" s="380">
        <v>0.12204</v>
      </c>
    </row>
    <row r="118" spans="1:101">
      <c r="A118" s="256">
        <v>496</v>
      </c>
      <c r="B118" s="259">
        <v>1</v>
      </c>
      <c r="C118" s="380">
        <v>0.5173404479999999</v>
      </c>
      <c r="D118" s="380">
        <v>0.13871113599999998</v>
      </c>
      <c r="E118" s="380">
        <v>5.5448431999999999E-2</v>
      </c>
      <c r="F118" s="380">
        <v>0.16149207999999998</v>
      </c>
      <c r="G118" s="380">
        <v>4.9643871999999999E-2</v>
      </c>
      <c r="H118" s="380">
        <v>9.9692816000000004E-2</v>
      </c>
      <c r="I118" s="380">
        <v>4.9283840000000002E-2</v>
      </c>
      <c r="J118" s="380">
        <v>5.5604608000000007E-2</v>
      </c>
      <c r="K118" s="380">
        <v>5.8389872000000002E-2</v>
      </c>
      <c r="L118" s="380">
        <v>0.16217295999999998</v>
      </c>
      <c r="M118" s="380">
        <v>4.4176783999999997E-2</v>
      </c>
      <c r="N118" s="380">
        <v>5.0272032000000008E-2</v>
      </c>
      <c r="O118" s="380">
        <v>7.350456000000001E-2</v>
      </c>
      <c r="P118" s="380">
        <v>0.36702019200000002</v>
      </c>
      <c r="Q118" s="380">
        <v>0.32616011199999989</v>
      </c>
      <c r="R118" s="380">
        <v>8.060899199999999E-2</v>
      </c>
      <c r="S118" s="380">
        <v>7.5794528000000014E-2</v>
      </c>
      <c r="T118" s="380">
        <v>0.154660928</v>
      </c>
      <c r="U118" s="380">
        <v>0.12893939200000001</v>
      </c>
      <c r="V118" s="380">
        <v>0.24502408000000001</v>
      </c>
      <c r="W118" s="380">
        <v>0.20629779199999998</v>
      </c>
      <c r="X118" s="380">
        <v>0.17621715199999999</v>
      </c>
      <c r="Y118" s="380">
        <v>0.61474574399999993</v>
      </c>
      <c r="Z118" s="380">
        <v>0.36757199999999995</v>
      </c>
      <c r="AA118" s="380">
        <v>5.9350511999999994E-2</v>
      </c>
      <c r="AB118" s="380">
        <v>0.34599139200000001</v>
      </c>
      <c r="AC118" s="380">
        <v>0.31739228800000002</v>
      </c>
      <c r="AD118" s="380">
        <v>5.3322224000000001E-2</v>
      </c>
      <c r="AE118" s="380">
        <v>0.40795486400000003</v>
      </c>
      <c r="AF118" s="380">
        <v>0.26566963199999999</v>
      </c>
      <c r="AG118" s="380">
        <v>0.46912591999999997</v>
      </c>
      <c r="AH118" s="380">
        <v>0.21738963199999997</v>
      </c>
      <c r="AI118" s="380">
        <v>0.63462321600000005</v>
      </c>
      <c r="AJ118" s="380">
        <v>0.10870564800000002</v>
      </c>
      <c r="AK118" s="380">
        <v>7.1296063999999992E-2</v>
      </c>
      <c r="AL118" s="380">
        <v>0.53065171199999994</v>
      </c>
      <c r="AM118" s="380">
        <v>7.1545216000000009E-2</v>
      </c>
      <c r="AN118" s="380">
        <v>0.62806879999999998</v>
      </c>
      <c r="AO118" s="380">
        <v>8.1490432000000015E-2</v>
      </c>
      <c r="AP118" s="380">
        <v>0.17037430400000003</v>
      </c>
      <c r="AQ118" s="380">
        <v>0.73426495999999997</v>
      </c>
      <c r="AR118" s="380">
        <v>0.17460278399999998</v>
      </c>
      <c r="AS118" s="380">
        <v>0.33637647999999998</v>
      </c>
      <c r="AT118" s="380">
        <v>4.9972544000000001E-2</v>
      </c>
      <c r="AU118" s="380">
        <v>0.210618688</v>
      </c>
      <c r="AV118" s="380">
        <v>0.34720015999999998</v>
      </c>
      <c r="AW118" s="380">
        <v>0.48116905599999993</v>
      </c>
      <c r="AX118" s="380">
        <v>0.52888540800000006</v>
      </c>
      <c r="AY118" s="380">
        <v>0.17740846399999999</v>
      </c>
      <c r="AZ118" s="380">
        <v>0.27486899199999998</v>
      </c>
      <c r="BA118" s="380">
        <v>0.33121980799999995</v>
      </c>
      <c r="BB118" s="380">
        <v>0.16050574400000001</v>
      </c>
      <c r="BC118" s="380">
        <v>0.28776175999999998</v>
      </c>
      <c r="BD118" s="380">
        <v>0.77206848000000017</v>
      </c>
      <c r="BE118" s="380">
        <v>0.74850955200000002</v>
      </c>
      <c r="BF118" s="380">
        <v>0.66397919999999999</v>
      </c>
      <c r="BG118" s="380">
        <v>0.45111558400000007</v>
      </c>
      <c r="BH118" s="380">
        <v>0.40564574400000003</v>
      </c>
      <c r="BI118" s="380">
        <v>0.79810480000000006</v>
      </c>
      <c r="BJ118" s="380">
        <v>0.77166649599999992</v>
      </c>
      <c r="BK118" s="380">
        <v>0.59136412800000004</v>
      </c>
      <c r="BL118" s="380">
        <v>0.42094182399999996</v>
      </c>
      <c r="BM118" s="380">
        <v>0.104784736</v>
      </c>
      <c r="BN118" s="380">
        <v>0.528178288</v>
      </c>
      <c r="BO118" s="380">
        <v>0.192557648</v>
      </c>
      <c r="BP118" s="380">
        <v>0.34567897600000003</v>
      </c>
      <c r="BQ118" s="380">
        <v>0.40037212800000005</v>
      </c>
      <c r="BR118" s="380">
        <v>0.47816441599999998</v>
      </c>
      <c r="BS118" s="380">
        <v>0.270085872</v>
      </c>
      <c r="BT118" s="380">
        <v>0.68500651199999996</v>
      </c>
      <c r="BU118" s="380">
        <v>0.18941993599999998</v>
      </c>
      <c r="BV118" s="380">
        <v>0.54616416000000001</v>
      </c>
      <c r="BW118" s="380">
        <v>0.47744776</v>
      </c>
      <c r="BX118" s="380">
        <v>5.7573296000000003E-2</v>
      </c>
      <c r="BY118" s="380">
        <v>0.15921532800000002</v>
      </c>
      <c r="BZ118" s="380">
        <v>0.36184272000000001</v>
      </c>
      <c r="CA118" s="380">
        <v>0.23547654399999998</v>
      </c>
      <c r="CB118" s="380">
        <v>0.26656513599999998</v>
      </c>
      <c r="CC118" s="380">
        <v>0.57943003199999998</v>
      </c>
      <c r="CD118" s="380">
        <v>0.44720511999999996</v>
      </c>
      <c r="CE118" s="380">
        <v>0.21393398399999997</v>
      </c>
      <c r="CF118" s="380">
        <v>0.72809884800000002</v>
      </c>
      <c r="CG118" s="380">
        <v>0.46473017600000005</v>
      </c>
      <c r="CH118" s="380">
        <v>6.2919439999999993E-2</v>
      </c>
      <c r="CI118" s="380">
        <v>0.14162988799999998</v>
      </c>
      <c r="CJ118" s="380">
        <v>0.40565068799999998</v>
      </c>
      <c r="CK118" s="380">
        <v>0.14083147199999999</v>
      </c>
      <c r="CL118" s="380">
        <v>0.31718883200000003</v>
      </c>
      <c r="CM118" s="380">
        <v>9.1682335999999989E-2</v>
      </c>
      <c r="CN118" s="380">
        <v>0.11821468800000001</v>
      </c>
      <c r="CO118" s="380">
        <v>0.57349219200000012</v>
      </c>
      <c r="CP118" s="380">
        <v>0.25288124799999995</v>
      </c>
      <c r="CQ118" s="380">
        <v>0.35421931200000001</v>
      </c>
      <c r="CR118" s="380">
        <v>8.8110511999999988E-2</v>
      </c>
      <c r="CS118" s="380">
        <v>0.39187118399999998</v>
      </c>
      <c r="CT118" s="380">
        <v>0.47451727999999999</v>
      </c>
      <c r="CU118" s="380">
        <v>0.10883852799999999</v>
      </c>
      <c r="CV118" s="380">
        <v>0.17724444800000003</v>
      </c>
      <c r="CW118" s="380">
        <v>0.12087699200000002</v>
      </c>
    </row>
    <row r="119" spans="1:101">
      <c r="A119" s="256">
        <v>497</v>
      </c>
      <c r="B119" s="259">
        <v>1</v>
      </c>
      <c r="C119" s="380">
        <v>0.51528822400000007</v>
      </c>
      <c r="D119" s="380">
        <v>0.13717372800000002</v>
      </c>
      <c r="E119" s="380">
        <v>5.499398400000001E-2</v>
      </c>
      <c r="F119" s="380">
        <v>0.15977153599999999</v>
      </c>
      <c r="G119" s="380">
        <v>4.9388384000000007E-2</v>
      </c>
      <c r="H119" s="380">
        <v>9.9406624000000013E-2</v>
      </c>
      <c r="I119" s="380">
        <v>4.9210864000000007E-2</v>
      </c>
      <c r="J119" s="380">
        <v>5.5519680000000002E-2</v>
      </c>
      <c r="K119" s="380">
        <v>5.8687136000000001E-2</v>
      </c>
      <c r="L119" s="380">
        <v>0.161894128</v>
      </c>
      <c r="M119" s="380">
        <v>4.3961807999999998E-2</v>
      </c>
      <c r="N119" s="380">
        <v>4.9702336E-2</v>
      </c>
      <c r="O119" s="380">
        <v>7.503668799999999E-2</v>
      </c>
      <c r="P119" s="380">
        <v>0.36729353599999998</v>
      </c>
      <c r="Q119" s="380">
        <v>0.32756033600000001</v>
      </c>
      <c r="R119" s="380">
        <v>8.1256272000000004E-2</v>
      </c>
      <c r="S119" s="380">
        <v>7.5988176000000004E-2</v>
      </c>
      <c r="T119" s="380">
        <v>0.155737968</v>
      </c>
      <c r="U119" s="380">
        <v>0.13004948800000005</v>
      </c>
      <c r="V119" s="380">
        <v>0.246196688</v>
      </c>
      <c r="W119" s="380">
        <v>0.20768356800000001</v>
      </c>
      <c r="X119" s="380">
        <v>0.17851177600000004</v>
      </c>
      <c r="Y119" s="380">
        <v>0.61675305599999997</v>
      </c>
      <c r="Z119" s="380">
        <v>0.37184430400000001</v>
      </c>
      <c r="AA119" s="380">
        <v>6.0264384000000004E-2</v>
      </c>
      <c r="AB119" s="380">
        <v>0.35163201600000005</v>
      </c>
      <c r="AC119" s="380">
        <v>0.32018148800000001</v>
      </c>
      <c r="AD119" s="380">
        <v>5.4227744000000008E-2</v>
      </c>
      <c r="AE119" s="380">
        <v>0.41266296000000008</v>
      </c>
      <c r="AF119" s="380">
        <v>0.26699163200000003</v>
      </c>
      <c r="AG119" s="380">
        <v>0.47725993600000005</v>
      </c>
      <c r="AH119" s="380">
        <v>0.22264750400000002</v>
      </c>
      <c r="AI119" s="380">
        <v>0.63611561599999999</v>
      </c>
      <c r="AJ119" s="380">
        <v>0.11176620800000001</v>
      </c>
      <c r="AK119" s="380">
        <v>7.2606671999999997E-2</v>
      </c>
      <c r="AL119" s="380">
        <v>0.53071396799999992</v>
      </c>
      <c r="AM119" s="380">
        <v>7.1864624000000002E-2</v>
      </c>
      <c r="AN119" s="380">
        <v>0.62915096000000015</v>
      </c>
      <c r="AO119" s="380">
        <v>8.2622544000000006E-2</v>
      </c>
      <c r="AP119" s="380">
        <v>0.17448217600000002</v>
      </c>
      <c r="AQ119" s="380">
        <v>0.73501148800000016</v>
      </c>
      <c r="AR119" s="380">
        <v>0.18211311999999999</v>
      </c>
      <c r="AS119" s="380">
        <v>0.34958788799999996</v>
      </c>
      <c r="AT119" s="380">
        <v>5.0084208000000005E-2</v>
      </c>
      <c r="AU119" s="380">
        <v>0.21785217600000001</v>
      </c>
      <c r="AV119" s="380">
        <v>0.35126302400000003</v>
      </c>
      <c r="AW119" s="380">
        <v>0.48261947199999999</v>
      </c>
      <c r="AX119" s="380">
        <v>0.53186180800000005</v>
      </c>
      <c r="AY119" s="380">
        <v>0.17999608000000003</v>
      </c>
      <c r="AZ119" s="380">
        <v>0.27934283200000004</v>
      </c>
      <c r="BA119" s="380">
        <v>0.33619268799999996</v>
      </c>
      <c r="BB119" s="380">
        <v>0.16517769599999998</v>
      </c>
      <c r="BC119" s="380">
        <v>0.294424032</v>
      </c>
      <c r="BD119" s="380">
        <v>0.77240472000000004</v>
      </c>
      <c r="BE119" s="380">
        <v>0.74940438400000009</v>
      </c>
      <c r="BF119" s="380">
        <v>0.66620603199999995</v>
      </c>
      <c r="BG119" s="380">
        <v>0.45325275200000004</v>
      </c>
      <c r="BH119" s="380">
        <v>0.40633948800000003</v>
      </c>
      <c r="BI119" s="380">
        <v>0.80135065600000022</v>
      </c>
      <c r="BJ119" s="380">
        <v>0.77182369599999989</v>
      </c>
      <c r="BK119" s="380">
        <v>0.59381913600000003</v>
      </c>
      <c r="BL119" s="380">
        <v>0.41913779200000006</v>
      </c>
      <c r="BM119" s="380">
        <v>0.10440804800000002</v>
      </c>
      <c r="BN119" s="380">
        <v>0.52713963200000002</v>
      </c>
      <c r="BO119" s="380">
        <v>0.19048886399999998</v>
      </c>
      <c r="BP119" s="380">
        <v>0.34374174400000007</v>
      </c>
      <c r="BQ119" s="380">
        <v>0.39763561599999997</v>
      </c>
      <c r="BR119" s="380">
        <v>0.47887190400000001</v>
      </c>
      <c r="BS119" s="380">
        <v>0.27108568</v>
      </c>
      <c r="BT119" s="380">
        <v>0.68189825599999998</v>
      </c>
      <c r="BU119" s="380">
        <v>0.18669710400000003</v>
      </c>
      <c r="BV119" s="380">
        <v>0.54548567999999997</v>
      </c>
      <c r="BW119" s="380">
        <v>0.47425206400000003</v>
      </c>
      <c r="BX119" s="380">
        <v>5.7276752000000007E-2</v>
      </c>
      <c r="BY119" s="380">
        <v>0.15606723200000003</v>
      </c>
      <c r="BZ119" s="380">
        <v>0.35739540799999997</v>
      </c>
      <c r="CA119" s="380">
        <v>0.23290891200000005</v>
      </c>
      <c r="CB119" s="380">
        <v>0.26287987199999996</v>
      </c>
      <c r="CC119" s="380">
        <v>0.57552239999999999</v>
      </c>
      <c r="CD119" s="380">
        <v>0.44214473599999998</v>
      </c>
      <c r="CE119" s="380">
        <v>0.21135251200000002</v>
      </c>
      <c r="CF119" s="380">
        <v>0.7257491840000001</v>
      </c>
      <c r="CG119" s="380">
        <v>0.46176275200000005</v>
      </c>
      <c r="CH119" s="380">
        <v>6.3134208000000011E-2</v>
      </c>
      <c r="CI119" s="380">
        <v>0.139880896</v>
      </c>
      <c r="CJ119" s="380">
        <v>0.40194664000000002</v>
      </c>
      <c r="CK119" s="380">
        <v>0.13876736000000001</v>
      </c>
      <c r="CL119" s="380">
        <v>0.31339228799999996</v>
      </c>
      <c r="CM119" s="380">
        <v>8.9820591999999991E-2</v>
      </c>
      <c r="CN119" s="380">
        <v>0.116726512</v>
      </c>
      <c r="CO119" s="380">
        <v>0.571839824</v>
      </c>
      <c r="CP119" s="380">
        <v>0.25091803200000001</v>
      </c>
      <c r="CQ119" s="380">
        <v>0.35149003200000001</v>
      </c>
      <c r="CR119" s="380">
        <v>8.6893024000000013E-2</v>
      </c>
      <c r="CS119" s="380">
        <v>0.38935345600000004</v>
      </c>
      <c r="CT119" s="380">
        <v>0.47176172800000005</v>
      </c>
      <c r="CU119" s="380">
        <v>0.10613185600000001</v>
      </c>
      <c r="CV119" s="380">
        <v>0.17481299199999997</v>
      </c>
      <c r="CW119" s="380">
        <v>0.11974484799999999</v>
      </c>
    </row>
    <row r="120" spans="1:101">
      <c r="A120" s="256">
        <v>498</v>
      </c>
      <c r="B120" s="259">
        <v>1</v>
      </c>
      <c r="C120" s="380">
        <v>0.51328215999999993</v>
      </c>
      <c r="D120" s="380">
        <v>0.13565408000000001</v>
      </c>
      <c r="E120" s="380">
        <v>5.4620256000000006E-2</v>
      </c>
      <c r="F120" s="380">
        <v>0.15821355200000001</v>
      </c>
      <c r="G120" s="380">
        <v>4.9143856E-2</v>
      </c>
      <c r="H120" s="380">
        <v>9.9126352000000001E-2</v>
      </c>
      <c r="I120" s="380">
        <v>4.9140048000000013E-2</v>
      </c>
      <c r="J120" s="380">
        <v>5.5437312000000002E-2</v>
      </c>
      <c r="K120" s="380">
        <v>5.8934719999999996E-2</v>
      </c>
      <c r="L120" s="380">
        <v>0.16166385599999999</v>
      </c>
      <c r="M120" s="380">
        <v>4.3759791999999999E-2</v>
      </c>
      <c r="N120" s="380">
        <v>4.9206159999999992E-2</v>
      </c>
      <c r="O120" s="380">
        <v>7.6490176000000007E-2</v>
      </c>
      <c r="P120" s="380">
        <v>0.36758088000000005</v>
      </c>
      <c r="Q120" s="380">
        <v>0.32895279999999999</v>
      </c>
      <c r="R120" s="380">
        <v>8.1902991999999994E-2</v>
      </c>
      <c r="S120" s="380">
        <v>7.6168784000000017E-2</v>
      </c>
      <c r="T120" s="380">
        <v>0.156820448</v>
      </c>
      <c r="U120" s="380">
        <v>0.13137190400000004</v>
      </c>
      <c r="V120" s="380">
        <v>0.24679441600000004</v>
      </c>
      <c r="W120" s="380">
        <v>0.20915462400000001</v>
      </c>
      <c r="X120" s="380">
        <v>0.18085495999999998</v>
      </c>
      <c r="Y120" s="380">
        <v>0.61880252800000002</v>
      </c>
      <c r="Z120" s="380">
        <v>0.37624300799999999</v>
      </c>
      <c r="AA120" s="380">
        <v>6.1251135999999998E-2</v>
      </c>
      <c r="AB120" s="380">
        <v>0.35739008</v>
      </c>
      <c r="AC120" s="380">
        <v>0.32305100800000003</v>
      </c>
      <c r="AD120" s="380">
        <v>5.5328304000000002E-2</v>
      </c>
      <c r="AE120" s="380">
        <v>0.41742737600000002</v>
      </c>
      <c r="AF120" s="380">
        <v>0.26822587200000003</v>
      </c>
      <c r="AG120" s="380">
        <v>0.48532363199999995</v>
      </c>
      <c r="AH120" s="380">
        <v>0.22795249600000003</v>
      </c>
      <c r="AI120" s="380">
        <v>0.63761401600000001</v>
      </c>
      <c r="AJ120" s="380">
        <v>0.114904848</v>
      </c>
      <c r="AK120" s="380">
        <v>7.391360000000001E-2</v>
      </c>
      <c r="AL120" s="380">
        <v>0.53075854399999989</v>
      </c>
      <c r="AM120" s="380">
        <v>7.2074832000000005E-2</v>
      </c>
      <c r="AN120" s="380">
        <v>0.63025960000000003</v>
      </c>
      <c r="AO120" s="380">
        <v>8.3696736000000008E-2</v>
      </c>
      <c r="AP120" s="380">
        <v>0.17847124800000003</v>
      </c>
      <c r="AQ120" s="380">
        <v>0.73560921600000018</v>
      </c>
      <c r="AR120" s="380">
        <v>0.19018449600000001</v>
      </c>
      <c r="AS120" s="380">
        <v>0.36284577599999995</v>
      </c>
      <c r="AT120" s="380">
        <v>5.0193712000000008E-2</v>
      </c>
      <c r="AU120" s="380">
        <v>0.225266784</v>
      </c>
      <c r="AV120" s="380">
        <v>0.35515356800000003</v>
      </c>
      <c r="AW120" s="380">
        <v>0.48369612800000006</v>
      </c>
      <c r="AX120" s="380">
        <v>0.53476892800000009</v>
      </c>
      <c r="AY120" s="380">
        <v>0.182455696</v>
      </c>
      <c r="AZ120" s="380">
        <v>0.283567232</v>
      </c>
      <c r="BA120" s="380">
        <v>0.34082948800000001</v>
      </c>
      <c r="BB120" s="380">
        <v>0.16969828799999997</v>
      </c>
      <c r="BC120" s="380">
        <v>0.30099662399999999</v>
      </c>
      <c r="BD120" s="380">
        <v>0.77267088000000006</v>
      </c>
      <c r="BE120" s="380">
        <v>0.750203536</v>
      </c>
      <c r="BF120" s="380">
        <v>0.668054064</v>
      </c>
      <c r="BG120" s="380">
        <v>0.45511168000000002</v>
      </c>
      <c r="BH120" s="380">
        <v>0.40677155200000004</v>
      </c>
      <c r="BI120" s="380">
        <v>0.80443763200000018</v>
      </c>
      <c r="BJ120" s="380">
        <v>0.77192057600000008</v>
      </c>
      <c r="BK120" s="380">
        <v>0.59619766400000007</v>
      </c>
      <c r="BL120" s="380">
        <v>0.41721288000000006</v>
      </c>
      <c r="BM120" s="380">
        <v>0.10395552000000001</v>
      </c>
      <c r="BN120" s="380">
        <v>0.52584161600000012</v>
      </c>
      <c r="BO120" s="380">
        <v>0.18825072000000004</v>
      </c>
      <c r="BP120" s="380">
        <v>0.34156315200000009</v>
      </c>
      <c r="BQ120" s="380">
        <v>0.39462998400000004</v>
      </c>
      <c r="BR120" s="380">
        <v>0.479424672</v>
      </c>
      <c r="BS120" s="380">
        <v>0.27200956800000003</v>
      </c>
      <c r="BT120" s="380">
        <v>0.67867392000000004</v>
      </c>
      <c r="BU120" s="380">
        <v>0.183888992</v>
      </c>
      <c r="BV120" s="380">
        <v>0.54477503999999999</v>
      </c>
      <c r="BW120" s="380">
        <v>0.47098740800000005</v>
      </c>
      <c r="BX120" s="380">
        <v>5.6962447999999999E-2</v>
      </c>
      <c r="BY120" s="380">
        <v>0.152898016</v>
      </c>
      <c r="BZ120" s="380">
        <v>0.35286129599999999</v>
      </c>
      <c r="CA120" s="380">
        <v>0.23037752000000003</v>
      </c>
      <c r="CB120" s="380">
        <v>0.25919148800000003</v>
      </c>
      <c r="CC120" s="380">
        <v>0.57159204799999996</v>
      </c>
      <c r="CD120" s="380">
        <v>0.43711779200000012</v>
      </c>
      <c r="CE120" s="380">
        <v>0.20876679999999997</v>
      </c>
      <c r="CF120" s="380">
        <v>0.7234051199999999</v>
      </c>
      <c r="CG120" s="380">
        <v>0.45881372800000003</v>
      </c>
      <c r="CH120" s="380">
        <v>6.3308415999999992E-2</v>
      </c>
      <c r="CI120" s="380">
        <v>0.13802430400000001</v>
      </c>
      <c r="CJ120" s="380">
        <v>0.39822171200000001</v>
      </c>
      <c r="CK120" s="380">
        <v>0.136702768</v>
      </c>
      <c r="CL120" s="380">
        <v>0.30966566399999995</v>
      </c>
      <c r="CM120" s="380">
        <v>8.8007647999999994E-2</v>
      </c>
      <c r="CN120" s="380">
        <v>0.11529937600000001</v>
      </c>
      <c r="CO120" s="380">
        <v>0.5701739360000001</v>
      </c>
      <c r="CP120" s="380">
        <v>0.24899865600000004</v>
      </c>
      <c r="CQ120" s="380">
        <v>0.34880819199999996</v>
      </c>
      <c r="CR120" s="380">
        <v>8.5710015999999986E-2</v>
      </c>
      <c r="CS120" s="380">
        <v>0.38681428800000006</v>
      </c>
      <c r="CT120" s="380">
        <v>0.46902265600000004</v>
      </c>
      <c r="CU120" s="380">
        <v>0.10353638400000001</v>
      </c>
      <c r="CV120" s="380">
        <v>0.172404416</v>
      </c>
      <c r="CW120" s="380">
        <v>0.11864038400000002</v>
      </c>
    </row>
    <row r="121" spans="1:101">
      <c r="A121" s="256">
        <v>499</v>
      </c>
      <c r="B121" s="259">
        <v>1</v>
      </c>
      <c r="C121" s="380">
        <v>0.51134705599999986</v>
      </c>
      <c r="D121" s="380">
        <v>0.13416051200000001</v>
      </c>
      <c r="E121" s="380">
        <v>5.4274207999999997E-2</v>
      </c>
      <c r="F121" s="380">
        <v>0.156822448</v>
      </c>
      <c r="G121" s="380">
        <v>4.8910767999999993E-2</v>
      </c>
      <c r="H121" s="380">
        <v>9.8845439999999993E-2</v>
      </c>
      <c r="I121" s="380">
        <v>4.9070032E-2</v>
      </c>
      <c r="J121" s="380">
        <v>5.5360144E-2</v>
      </c>
      <c r="K121" s="380">
        <v>5.9124064000000004E-2</v>
      </c>
      <c r="L121" s="380">
        <v>0.16148294400000002</v>
      </c>
      <c r="M121" s="380">
        <v>4.3564015999999997E-2</v>
      </c>
      <c r="N121" s="380">
        <v>4.8848943999999998E-2</v>
      </c>
      <c r="O121" s="380">
        <v>7.7845423999999996E-2</v>
      </c>
      <c r="P121" s="380">
        <v>0.367882704</v>
      </c>
      <c r="Q121" s="380">
        <v>0.33032910399999998</v>
      </c>
      <c r="R121" s="380">
        <v>8.2550591999999992E-2</v>
      </c>
      <c r="S121" s="380">
        <v>7.6333232000000015E-2</v>
      </c>
      <c r="T121" s="380">
        <v>0.15790836799999999</v>
      </c>
      <c r="U121" s="380">
        <v>0.13294696000000003</v>
      </c>
      <c r="V121" s="380">
        <v>0.24691574399999999</v>
      </c>
      <c r="W121" s="380">
        <v>0.21071696000000001</v>
      </c>
      <c r="X121" s="380">
        <v>0.18324726399999997</v>
      </c>
      <c r="Y121" s="380">
        <v>0.62089496</v>
      </c>
      <c r="Z121" s="380">
        <v>0.38076267200000002</v>
      </c>
      <c r="AA121" s="380">
        <v>6.2305807999999997E-2</v>
      </c>
      <c r="AB121" s="380">
        <v>0.36324998399999997</v>
      </c>
      <c r="AC121" s="380">
        <v>0.32601428799999999</v>
      </c>
      <c r="AD121" s="380">
        <v>5.6536063999999997E-2</v>
      </c>
      <c r="AE121" s="380">
        <v>0.42227635200000002</v>
      </c>
      <c r="AF121" s="380">
        <v>0.269282992</v>
      </c>
      <c r="AG121" s="380">
        <v>0.49325468799999994</v>
      </c>
      <c r="AH121" s="380">
        <v>0.23330356800000002</v>
      </c>
      <c r="AI121" s="380">
        <v>0.63916217599999992</v>
      </c>
      <c r="AJ121" s="380">
        <v>0.11811068800000001</v>
      </c>
      <c r="AK121" s="380">
        <v>7.5207167999999991E-2</v>
      </c>
      <c r="AL121" s="380">
        <v>0.53081975999999986</v>
      </c>
      <c r="AM121" s="380">
        <v>7.2125919999999996E-2</v>
      </c>
      <c r="AN121" s="380">
        <v>0.63143456000000009</v>
      </c>
      <c r="AO121" s="380">
        <v>8.4701647999999991E-2</v>
      </c>
      <c r="AP121" s="380">
        <v>0.18231624000000002</v>
      </c>
      <c r="AQ121" s="380">
        <v>0.73606886400000016</v>
      </c>
      <c r="AR121" s="380">
        <v>0.19887291200000001</v>
      </c>
      <c r="AS121" s="380">
        <v>0.37604590399999999</v>
      </c>
      <c r="AT121" s="380">
        <v>5.0299376E-2</v>
      </c>
      <c r="AU121" s="380">
        <v>0.23267827200000002</v>
      </c>
      <c r="AV121" s="380">
        <v>0.358866992</v>
      </c>
      <c r="AW121" s="380">
        <v>0.48441694400000007</v>
      </c>
      <c r="AX121" s="380">
        <v>0.53761860799999994</v>
      </c>
      <c r="AY121" s="380">
        <v>0.18479259200000001</v>
      </c>
      <c r="AZ121" s="380">
        <v>0.28748779200000002</v>
      </c>
      <c r="BA121" s="380">
        <v>0.34505724799999998</v>
      </c>
      <c r="BB121" s="380">
        <v>0.17403616</v>
      </c>
      <c r="BC121" s="380">
        <v>0.30743577599999999</v>
      </c>
      <c r="BD121" s="380">
        <v>0.77286832000000005</v>
      </c>
      <c r="BE121" s="380">
        <v>0.75090556800000008</v>
      </c>
      <c r="BF121" s="380">
        <v>0.6695265760000001</v>
      </c>
      <c r="BG121" s="380">
        <v>0.45669340800000002</v>
      </c>
      <c r="BH121" s="380">
        <v>0.406954496</v>
      </c>
      <c r="BI121" s="380">
        <v>0.80732932800000001</v>
      </c>
      <c r="BJ121" s="380">
        <v>0.77195633600000002</v>
      </c>
      <c r="BK121" s="380">
        <v>0.59849307200000001</v>
      </c>
      <c r="BL121" s="380">
        <v>0.41517140800000002</v>
      </c>
      <c r="BM121" s="380">
        <v>0.10343427200000001</v>
      </c>
      <c r="BN121" s="380">
        <v>0.52429239999999999</v>
      </c>
      <c r="BO121" s="380">
        <v>0.18587545599999999</v>
      </c>
      <c r="BP121" s="380">
        <v>0.33914720000000009</v>
      </c>
      <c r="BQ121" s="380">
        <v>0.39137827200000003</v>
      </c>
      <c r="BR121" s="380">
        <v>0.47980184000000009</v>
      </c>
      <c r="BS121" s="380">
        <v>0.27284681599999994</v>
      </c>
      <c r="BT121" s="380">
        <v>0.67533134400000006</v>
      </c>
      <c r="BU121" s="380">
        <v>0.18099024</v>
      </c>
      <c r="BV121" s="380">
        <v>0.54403296000000001</v>
      </c>
      <c r="BW121" s="380">
        <v>0.46763427199999996</v>
      </c>
      <c r="BX121" s="380">
        <v>5.6632703999999999E-2</v>
      </c>
      <c r="BY121" s="380">
        <v>0.14970815999999998</v>
      </c>
      <c r="BZ121" s="380">
        <v>0.34823110400000001</v>
      </c>
      <c r="CA121" s="380">
        <v>0.22786204799999998</v>
      </c>
      <c r="CB121" s="380">
        <v>0.25547102399999999</v>
      </c>
      <c r="CC121" s="380">
        <v>0.56765665599999993</v>
      </c>
      <c r="CD121" s="380">
        <v>0.43213364800000004</v>
      </c>
      <c r="CE121" s="380">
        <v>0.20617148799999999</v>
      </c>
      <c r="CF121" s="380">
        <v>0.72108457599999998</v>
      </c>
      <c r="CG121" s="380">
        <v>0.45589070399999998</v>
      </c>
      <c r="CH121" s="380">
        <v>6.3435103999999992E-2</v>
      </c>
      <c r="CI121" s="380">
        <v>0.136160912</v>
      </c>
      <c r="CJ121" s="380">
        <v>0.39446742400000007</v>
      </c>
      <c r="CK121" s="380">
        <v>0.13463169600000002</v>
      </c>
      <c r="CL121" s="380">
        <v>0.30604167999999998</v>
      </c>
      <c r="CM121" s="380">
        <v>8.6260303999999996E-2</v>
      </c>
      <c r="CN121" s="380">
        <v>0.11392624000000001</v>
      </c>
      <c r="CO121" s="380">
        <v>0.56852676800000002</v>
      </c>
      <c r="CP121" s="380">
        <v>0.24713167999999999</v>
      </c>
      <c r="CQ121" s="380">
        <v>0.34616643199999997</v>
      </c>
      <c r="CR121" s="380">
        <v>8.4551327999999995E-2</v>
      </c>
      <c r="CS121" s="380">
        <v>0.38425047999999995</v>
      </c>
      <c r="CT121" s="380">
        <v>0.46629902400000006</v>
      </c>
      <c r="CU121" s="380">
        <v>0.101084912</v>
      </c>
      <c r="CV121" s="380">
        <v>0.17001639999999998</v>
      </c>
      <c r="CW121" s="380">
        <v>0.11756</v>
      </c>
    </row>
    <row r="122" spans="1:101">
      <c r="A122" s="256">
        <v>500</v>
      </c>
      <c r="B122" s="259">
        <v>1</v>
      </c>
      <c r="C122" s="380">
        <v>0.50949999999999995</v>
      </c>
      <c r="D122" s="380">
        <v>0.13270000000000001</v>
      </c>
      <c r="E122" s="380">
        <v>5.3920000000000003E-2</v>
      </c>
      <c r="F122" s="380">
        <v>0.15559999999999999</v>
      </c>
      <c r="G122" s="380">
        <v>4.8689999999999997E-2</v>
      </c>
      <c r="H122" s="380">
        <v>9.8559999999999995E-2</v>
      </c>
      <c r="I122" s="380">
        <v>4.9000000000000002E-2</v>
      </c>
      <c r="J122" s="380">
        <v>5.5289999999999999E-2</v>
      </c>
      <c r="K122" s="380">
        <v>5.9249999999999997E-2</v>
      </c>
      <c r="L122" s="380">
        <v>0.16134999999999999</v>
      </c>
      <c r="M122" s="380">
        <v>4.3369999999999999E-2</v>
      </c>
      <c r="N122" s="380">
        <v>4.8669999999999998E-2</v>
      </c>
      <c r="O122" s="380">
        <v>7.9089999999999994E-2</v>
      </c>
      <c r="P122" s="380">
        <v>0.36820000000000003</v>
      </c>
      <c r="Q122" s="380">
        <v>0.33167999999999997</v>
      </c>
      <c r="R122" s="380">
        <v>8.3199999999999996E-2</v>
      </c>
      <c r="S122" s="380">
        <v>7.6480000000000006E-2</v>
      </c>
      <c r="T122" s="380">
        <v>0.159</v>
      </c>
      <c r="U122" s="380">
        <v>0.1348</v>
      </c>
      <c r="V122" s="380">
        <v>0.24664</v>
      </c>
      <c r="W122" s="380">
        <v>0.21238000000000001</v>
      </c>
      <c r="X122" s="380">
        <v>0.18568999999999999</v>
      </c>
      <c r="Y122" s="380">
        <v>0.62302999999999997</v>
      </c>
      <c r="Z122" s="380">
        <v>0.38540000000000002</v>
      </c>
      <c r="AA122" s="380">
        <v>6.343E-2</v>
      </c>
      <c r="AB122" s="380">
        <v>0.36919999999999997</v>
      </c>
      <c r="AC122" s="380">
        <v>0.32906999999999997</v>
      </c>
      <c r="AD122" s="380">
        <v>5.7799999999999997E-2</v>
      </c>
      <c r="AE122" s="380">
        <v>0.42723</v>
      </c>
      <c r="AF122" s="380">
        <v>0.27011000000000002</v>
      </c>
      <c r="AG122" s="380">
        <v>0.50100999999999996</v>
      </c>
      <c r="AH122" s="380">
        <v>0.2387</v>
      </c>
      <c r="AI122" s="380">
        <v>0.64078999999999997</v>
      </c>
      <c r="AJ122" s="380">
        <v>0.12138</v>
      </c>
      <c r="AK122" s="380">
        <v>7.6480000000000006E-2</v>
      </c>
      <c r="AL122" s="380">
        <v>0.53091999999999995</v>
      </c>
      <c r="AM122" s="380">
        <v>7.1999999999999995E-2</v>
      </c>
      <c r="AN122" s="380">
        <v>0.63270000000000004</v>
      </c>
      <c r="AO122" s="380">
        <v>8.5629999999999998E-2</v>
      </c>
      <c r="AP122" s="380">
        <v>0.186</v>
      </c>
      <c r="AQ122" s="380">
        <v>0.73640000000000005</v>
      </c>
      <c r="AR122" s="380">
        <v>0.20821000000000001</v>
      </c>
      <c r="AS122" s="380">
        <v>0.3891</v>
      </c>
      <c r="AT122" s="380">
        <v>5.04E-2</v>
      </c>
      <c r="AU122" s="380">
        <v>0.23996000000000001</v>
      </c>
      <c r="AV122" s="380">
        <v>0.3624</v>
      </c>
      <c r="AW122" s="380">
        <v>0.48480000000000001</v>
      </c>
      <c r="AX122" s="380">
        <v>0.54042000000000001</v>
      </c>
      <c r="AY122" s="380">
        <v>0.18701000000000001</v>
      </c>
      <c r="AZ122" s="380">
        <v>0.29107</v>
      </c>
      <c r="BA122" s="380">
        <v>0.34882999999999997</v>
      </c>
      <c r="BB122" s="380">
        <v>0.17817</v>
      </c>
      <c r="BC122" s="380">
        <v>0.31369999999999998</v>
      </c>
      <c r="BD122" s="380">
        <v>0.77300000000000002</v>
      </c>
      <c r="BE122" s="380">
        <v>0.75151000000000001</v>
      </c>
      <c r="BF122" s="380">
        <v>0.67062999999999995</v>
      </c>
      <c r="BG122" s="380">
        <v>0.45800000000000002</v>
      </c>
      <c r="BH122" s="380">
        <v>0.40689999999999998</v>
      </c>
      <c r="BI122" s="380">
        <v>0.81</v>
      </c>
      <c r="BJ122" s="380">
        <v>0.77193000000000001</v>
      </c>
      <c r="BK122" s="380">
        <v>0.60070000000000001</v>
      </c>
      <c r="BL122" s="380">
        <v>0.41302</v>
      </c>
      <c r="BM122" s="380">
        <v>0.10285</v>
      </c>
      <c r="BN122" s="380">
        <v>0.52249999999999996</v>
      </c>
      <c r="BO122" s="380">
        <v>0.18339</v>
      </c>
      <c r="BP122" s="380">
        <v>0.33650000000000002</v>
      </c>
      <c r="BQ122" s="380">
        <v>0.38790000000000002</v>
      </c>
      <c r="BR122" s="380">
        <v>0.47999000000000003</v>
      </c>
      <c r="BS122" s="380">
        <v>0.27359</v>
      </c>
      <c r="BT122" s="380">
        <v>0.67186999999999997</v>
      </c>
      <c r="BU122" s="380">
        <v>0.17799999999999999</v>
      </c>
      <c r="BV122" s="380">
        <v>0.54325999999999997</v>
      </c>
      <c r="BW122" s="380">
        <v>0.46417999999999998</v>
      </c>
      <c r="BX122" s="380">
        <v>5.629E-2</v>
      </c>
      <c r="BY122" s="380">
        <v>0.14649999999999999</v>
      </c>
      <c r="BZ122" s="380">
        <v>0.34350000000000003</v>
      </c>
      <c r="CA122" s="380">
        <v>0.22534999999999999</v>
      </c>
      <c r="CB122" s="380">
        <v>0.25169999999999998</v>
      </c>
      <c r="CC122" s="380">
        <v>0.56372999999999995</v>
      </c>
      <c r="CD122" s="380">
        <v>0.42720000000000002</v>
      </c>
      <c r="CE122" s="380">
        <v>0.20355999999999999</v>
      </c>
      <c r="CF122" s="380">
        <v>0.71879999999999999</v>
      </c>
      <c r="CG122" s="380">
        <v>0.45300000000000001</v>
      </c>
      <c r="CH122" s="380">
        <v>6.3509999999999997E-2</v>
      </c>
      <c r="CI122" s="380">
        <v>0.13436000000000001</v>
      </c>
      <c r="CJ122" s="380">
        <v>0.39068000000000003</v>
      </c>
      <c r="CK122" s="380">
        <v>0.13255</v>
      </c>
      <c r="CL122" s="380">
        <v>0.30253999999999998</v>
      </c>
      <c r="CM122" s="380">
        <v>8.4589999999999999E-2</v>
      </c>
      <c r="CN122" s="380">
        <v>0.11260000000000001</v>
      </c>
      <c r="CO122" s="380">
        <v>0.56691999999999998</v>
      </c>
      <c r="CP122" s="380">
        <v>0.24532000000000001</v>
      </c>
      <c r="CQ122" s="380">
        <v>0.34355999999999998</v>
      </c>
      <c r="CR122" s="380">
        <v>8.3409999999999998E-2</v>
      </c>
      <c r="CS122" s="380">
        <v>0.38166</v>
      </c>
      <c r="CT122" s="380">
        <v>0.46359</v>
      </c>
      <c r="CU122" s="380">
        <v>9.8799999999999999E-2</v>
      </c>
      <c r="CV122" s="380">
        <v>0.16764999999999999</v>
      </c>
      <c r="CW122" s="380">
        <v>0.11650000000000001</v>
      </c>
    </row>
    <row r="123" spans="1:101">
      <c r="A123" s="256">
        <v>501</v>
      </c>
      <c r="B123" s="259">
        <v>1</v>
      </c>
      <c r="C123" s="380">
        <v>0.50774393600000001</v>
      </c>
      <c r="D123" s="380">
        <v>0.13127582400000001</v>
      </c>
      <c r="E123" s="380">
        <v>5.3572464E-2</v>
      </c>
      <c r="F123" s="380">
        <v>0.15454753599999996</v>
      </c>
      <c r="G123" s="380">
        <v>4.8482672000000004E-2</v>
      </c>
      <c r="H123" s="380">
        <v>9.8270463999999988E-2</v>
      </c>
      <c r="I123" s="380">
        <v>4.8930016000000007E-2</v>
      </c>
      <c r="J123" s="380">
        <v>5.5227248E-2</v>
      </c>
      <c r="K123" s="380">
        <v>5.9312511999999991E-2</v>
      </c>
      <c r="L123" s="380">
        <v>0.16126151999999999</v>
      </c>
      <c r="M123" s="380">
        <v>4.3177040000000007E-2</v>
      </c>
      <c r="N123" s="380">
        <v>4.8665743999999997E-2</v>
      </c>
      <c r="O123" s="380">
        <v>8.0222319999999986E-2</v>
      </c>
      <c r="P123" s="380">
        <v>0.36853456000000001</v>
      </c>
      <c r="Q123" s="380">
        <v>0.33299636799999999</v>
      </c>
      <c r="R123" s="380">
        <v>8.3851263999999981E-2</v>
      </c>
      <c r="S123" s="380">
        <v>7.661016000000001E-2</v>
      </c>
      <c r="T123" s="380">
        <v>0.16009126399999998</v>
      </c>
      <c r="U123" s="380">
        <v>0.13693048000000002</v>
      </c>
      <c r="V123" s="380">
        <v>0.24600332799999999</v>
      </c>
      <c r="W123" s="380">
        <v>0.21415777600000002</v>
      </c>
      <c r="X123" s="380">
        <v>0.18818563199999999</v>
      </c>
      <c r="Y123" s="380">
        <v>0.62520607999999989</v>
      </c>
      <c r="Z123" s="380">
        <v>0.39015560000000005</v>
      </c>
      <c r="AA123" s="380">
        <v>6.4645439999999998E-2</v>
      </c>
      <c r="AB123" s="380">
        <v>0.37523651199999997</v>
      </c>
      <c r="AC123" s="380">
        <v>0.33220526399999994</v>
      </c>
      <c r="AD123" s="380">
        <v>5.9133775999999992E-2</v>
      </c>
      <c r="AE123" s="380">
        <v>0.43229387200000002</v>
      </c>
      <c r="AF123" s="380">
        <v>0.27071744000000003</v>
      </c>
      <c r="AG123" s="380">
        <v>0.50858052799999998</v>
      </c>
      <c r="AH123" s="380">
        <v>0.24414116799999999</v>
      </c>
      <c r="AI123" s="380">
        <v>0.64250548800000007</v>
      </c>
      <c r="AJ123" s="380">
        <v>0.124720128</v>
      </c>
      <c r="AK123" s="380">
        <v>7.7729199999999998E-2</v>
      </c>
      <c r="AL123" s="380">
        <v>0.53105491199999999</v>
      </c>
      <c r="AM123" s="380">
        <v>7.1726735999999999E-2</v>
      </c>
      <c r="AN123" s="380">
        <v>0.63405734400000024</v>
      </c>
      <c r="AO123" s="380">
        <v>8.6480528000000001E-2</v>
      </c>
      <c r="AP123" s="380">
        <v>0.189516096</v>
      </c>
      <c r="AQ123" s="380">
        <v>0.73660971200000003</v>
      </c>
      <c r="AR123" s="380">
        <v>0.218185568</v>
      </c>
      <c r="AS123" s="380">
        <v>0.40195502399999999</v>
      </c>
      <c r="AT123" s="380">
        <v>5.0495263999999998E-2</v>
      </c>
      <c r="AU123" s="380">
        <v>0.24709763200000001</v>
      </c>
      <c r="AV123" s="380">
        <v>0.36575096000000001</v>
      </c>
      <c r="AW123" s="380">
        <v>0.48486032000000001</v>
      </c>
      <c r="AX123" s="380">
        <v>0.54317692800000006</v>
      </c>
      <c r="AY123" s="380">
        <v>0.18910675200000002</v>
      </c>
      <c r="AZ123" s="380">
        <v>0.29431017599999998</v>
      </c>
      <c r="BA123" s="380">
        <v>0.35214393599999999</v>
      </c>
      <c r="BB123" s="380">
        <v>0.18209191999999999</v>
      </c>
      <c r="BC123" s="380">
        <v>0.31975591999999997</v>
      </c>
      <c r="BD123" s="380">
        <v>0.77307102400000005</v>
      </c>
      <c r="BE123" s="380">
        <v>0.75201769600000012</v>
      </c>
      <c r="BF123" s="380">
        <v>0.67137435200000006</v>
      </c>
      <c r="BG123" s="380">
        <v>0.45903401600000004</v>
      </c>
      <c r="BH123" s="380">
        <v>0.40661644799999996</v>
      </c>
      <c r="BI123" s="380">
        <v>0.81244198400000001</v>
      </c>
      <c r="BJ123" s="380">
        <v>0.77184027200000005</v>
      </c>
      <c r="BK123" s="380">
        <v>0.60281278400000005</v>
      </c>
      <c r="BL123" s="380">
        <v>0.41076828799999998</v>
      </c>
      <c r="BM123" s="380">
        <v>0.102205408</v>
      </c>
      <c r="BN123" s="380">
        <v>0.52047164800000001</v>
      </c>
      <c r="BO123" s="380">
        <v>0.180810256</v>
      </c>
      <c r="BP123" s="380">
        <v>0.333630704</v>
      </c>
      <c r="BQ123" s="380">
        <v>0.38420744000000001</v>
      </c>
      <c r="BR123" s="380">
        <v>0.47998601600000002</v>
      </c>
      <c r="BS123" s="380">
        <v>0.27423548800000003</v>
      </c>
      <c r="BT123" s="380">
        <v>0.66829164799999996</v>
      </c>
      <c r="BU123" s="380">
        <v>0.17492516800000002</v>
      </c>
      <c r="BV123" s="380">
        <v>0.54245622399999993</v>
      </c>
      <c r="BW123" s="380">
        <v>0.46062329600000002</v>
      </c>
      <c r="BX123" s="380">
        <v>5.5936624000000004E-2</v>
      </c>
      <c r="BY123" s="380">
        <v>0.14327967999999999</v>
      </c>
      <c r="BZ123" s="380">
        <v>0.33867094400000008</v>
      </c>
      <c r="CA123" s="380">
        <v>0.22284732799999998</v>
      </c>
      <c r="CB123" s="380">
        <v>0.247877456</v>
      </c>
      <c r="CC123" s="380">
        <v>0.55981855999999997</v>
      </c>
      <c r="CD123" s="380">
        <v>0.42232214400000001</v>
      </c>
      <c r="CE123" s="380">
        <v>0.200922816</v>
      </c>
      <c r="CF123" s="380">
        <v>0.71655414399999995</v>
      </c>
      <c r="CG123" s="380">
        <v>0.45014472</v>
      </c>
      <c r="CH123" s="380">
        <v>6.3532719999999987E-2</v>
      </c>
      <c r="CI123" s="380">
        <v>0.13261257600000001</v>
      </c>
      <c r="CJ123" s="380">
        <v>0.38686303999999999</v>
      </c>
      <c r="CK123" s="380">
        <v>0.13045691200000001</v>
      </c>
      <c r="CL123" s="380">
        <v>0.29915905599999998</v>
      </c>
      <c r="CM123" s="380">
        <v>8.299832E-2</v>
      </c>
      <c r="CN123" s="380">
        <v>0.11131491199999999</v>
      </c>
      <c r="CO123" s="380">
        <v>0.565351088</v>
      </c>
      <c r="CP123" s="380">
        <v>0.24356228800000002</v>
      </c>
      <c r="CQ123" s="380">
        <v>0.340990352</v>
      </c>
      <c r="CR123" s="380">
        <v>8.2285104000000012E-2</v>
      </c>
      <c r="CS123" s="380">
        <v>0.379042928</v>
      </c>
      <c r="CT123" s="380">
        <v>0.46089566400000009</v>
      </c>
      <c r="CU123" s="380">
        <v>9.6686207999999982E-2</v>
      </c>
      <c r="CV123" s="380">
        <v>0.16531059200000001</v>
      </c>
      <c r="CW123" s="380">
        <v>0.11545729600000001</v>
      </c>
    </row>
    <row r="124" spans="1:101">
      <c r="A124" s="256">
        <v>502</v>
      </c>
      <c r="B124" s="259">
        <v>1</v>
      </c>
      <c r="C124" s="380">
        <v>0.50608408000000005</v>
      </c>
      <c r="D124" s="380">
        <v>0.12989160000000002</v>
      </c>
      <c r="E124" s="380">
        <v>5.3244496000000009E-2</v>
      </c>
      <c r="F124" s="380">
        <v>0.15366795200000002</v>
      </c>
      <c r="G124" s="380">
        <v>4.8289855999999999E-2</v>
      </c>
      <c r="H124" s="380">
        <v>9.7976591999999987E-2</v>
      </c>
      <c r="I124" s="380">
        <v>4.8859968000000004E-2</v>
      </c>
      <c r="J124" s="380">
        <v>5.5172432E-2</v>
      </c>
      <c r="K124" s="380">
        <v>5.9310879999999996E-2</v>
      </c>
      <c r="L124" s="380">
        <v>0.16121505600000002</v>
      </c>
      <c r="M124" s="380">
        <v>4.2983792000000007E-2</v>
      </c>
      <c r="N124" s="380">
        <v>4.8845279999999998E-2</v>
      </c>
      <c r="O124" s="380">
        <v>8.1238976000000004E-2</v>
      </c>
      <c r="P124" s="380">
        <v>0.36888792000000004</v>
      </c>
      <c r="Q124" s="380">
        <v>0.3342696</v>
      </c>
      <c r="R124" s="380">
        <v>8.4504512000000004E-2</v>
      </c>
      <c r="S124" s="380">
        <v>7.6724304000000021E-2</v>
      </c>
      <c r="T124" s="380">
        <v>0.16117860800000003</v>
      </c>
      <c r="U124" s="380">
        <v>0.13934038400000001</v>
      </c>
      <c r="V124" s="380">
        <v>0.24504793600000002</v>
      </c>
      <c r="W124" s="380">
        <v>0.21606326400000006</v>
      </c>
      <c r="X124" s="380">
        <v>0.19073624</v>
      </c>
      <c r="Y124" s="380">
        <v>0.6274220479999999</v>
      </c>
      <c r="Z124" s="380">
        <v>0.395029568</v>
      </c>
      <c r="AA124" s="380">
        <v>6.5980736000000012E-2</v>
      </c>
      <c r="AB124" s="380">
        <v>0.38135479999999999</v>
      </c>
      <c r="AC124" s="380">
        <v>0.33542540799999998</v>
      </c>
      <c r="AD124" s="380">
        <v>6.0524064000000002E-2</v>
      </c>
      <c r="AE124" s="380">
        <v>0.437474896</v>
      </c>
      <c r="AF124" s="380">
        <v>0.27110067200000004</v>
      </c>
      <c r="AG124" s="380">
        <v>0.51595155200000009</v>
      </c>
      <c r="AH124" s="380">
        <v>0.24962625600000002</v>
      </c>
      <c r="AI124" s="380">
        <v>0.64431969599999994</v>
      </c>
      <c r="AJ124" s="380">
        <v>0.12813604799999997</v>
      </c>
      <c r="AK124" s="380">
        <v>7.8951840000000009E-2</v>
      </c>
      <c r="AL124" s="380">
        <v>0.531222784</v>
      </c>
      <c r="AM124" s="380">
        <v>7.1325072000000003E-2</v>
      </c>
      <c r="AN124" s="380">
        <v>0.63551215999999999</v>
      </c>
      <c r="AO124" s="380">
        <v>8.7250975999999994E-2</v>
      </c>
      <c r="AP124" s="380">
        <v>0.19285556800000003</v>
      </c>
      <c r="AQ124" s="380">
        <v>0.73670529600000012</v>
      </c>
      <c r="AR124" s="380">
        <v>0.22879185600000002</v>
      </c>
      <c r="AS124" s="380">
        <v>0.41455505600000003</v>
      </c>
      <c r="AT124" s="380">
        <v>5.0584672000000004E-2</v>
      </c>
      <c r="AU124" s="380">
        <v>0.25404734400000001</v>
      </c>
      <c r="AV124" s="380">
        <v>0.36891836800000005</v>
      </c>
      <c r="AW124" s="380">
        <v>0.48461332800000012</v>
      </c>
      <c r="AX124" s="380">
        <v>0.54589364800000006</v>
      </c>
      <c r="AY124" s="380">
        <v>0.19108265600000002</v>
      </c>
      <c r="AZ124" s="380">
        <v>0.29719947200000002</v>
      </c>
      <c r="BA124" s="380">
        <v>0.35498844799999996</v>
      </c>
      <c r="BB124" s="380">
        <v>0.18579084800000004</v>
      </c>
      <c r="BC124" s="380">
        <v>0.32557126400000003</v>
      </c>
      <c r="BD124" s="380">
        <v>0.77308576000000018</v>
      </c>
      <c r="BE124" s="380">
        <v>0.75242913600000016</v>
      </c>
      <c r="BF124" s="380">
        <v>0.67176910400000001</v>
      </c>
      <c r="BG124" s="380">
        <v>0.45979832000000009</v>
      </c>
      <c r="BH124" s="380">
        <v>0.40611267200000006</v>
      </c>
      <c r="BI124" s="380">
        <v>0.81464515200000009</v>
      </c>
      <c r="BJ124" s="380">
        <v>0.77168601600000009</v>
      </c>
      <c r="BK124" s="380">
        <v>0.60482478400000006</v>
      </c>
      <c r="BL124" s="380">
        <v>0.40842536000000002</v>
      </c>
      <c r="BM124" s="380">
        <v>0.10150376</v>
      </c>
      <c r="BN124" s="380">
        <v>0.51821465599999994</v>
      </c>
      <c r="BO124" s="380">
        <v>0.17815368000000004</v>
      </c>
      <c r="BP124" s="380">
        <v>0.33054795200000003</v>
      </c>
      <c r="BQ124" s="380">
        <v>0.38031406400000006</v>
      </c>
      <c r="BR124" s="380">
        <v>0.47978435200000003</v>
      </c>
      <c r="BS124" s="380">
        <v>0.27477844800000001</v>
      </c>
      <c r="BT124" s="380">
        <v>0.66459736000000014</v>
      </c>
      <c r="BU124" s="380">
        <v>0.17177155199999999</v>
      </c>
      <c r="BV124" s="380">
        <v>0.54162167999999988</v>
      </c>
      <c r="BW124" s="380">
        <v>0.45696116799999997</v>
      </c>
      <c r="BX124" s="380">
        <v>5.5574767999999997E-2</v>
      </c>
      <c r="BY124" s="380">
        <v>0.14005273599999998</v>
      </c>
      <c r="BZ124" s="380">
        <v>0.33374633600000003</v>
      </c>
      <c r="CA124" s="380">
        <v>0.22035616000000002</v>
      </c>
      <c r="CB124" s="380">
        <v>0.243999888</v>
      </c>
      <c r="CC124" s="380">
        <v>0.55592948799999986</v>
      </c>
      <c r="CD124" s="380">
        <v>0.41750547200000004</v>
      </c>
      <c r="CE124" s="380">
        <v>0.19825303999999999</v>
      </c>
      <c r="CF124" s="380">
        <v>0.71435120000000008</v>
      </c>
      <c r="CG124" s="380">
        <v>0.44732820800000006</v>
      </c>
      <c r="CH124" s="380">
        <v>6.3502256000000007E-2</v>
      </c>
      <c r="CI124" s="380">
        <v>0.13091662399999998</v>
      </c>
      <c r="CJ124" s="380">
        <v>0.38301907200000007</v>
      </c>
      <c r="CK124" s="380">
        <v>0.12835148800000001</v>
      </c>
      <c r="CL124" s="380">
        <v>0.295900624</v>
      </c>
      <c r="CM124" s="380">
        <v>8.1488128000000021E-2</v>
      </c>
      <c r="CN124" s="380">
        <v>0.11006553600000001</v>
      </c>
      <c r="CO124" s="380">
        <v>0.56381937600000009</v>
      </c>
      <c r="CP124" s="380">
        <v>0.241860096</v>
      </c>
      <c r="CQ124" s="380">
        <v>0.33845795199999995</v>
      </c>
      <c r="CR124" s="380">
        <v>8.1174736000000011E-2</v>
      </c>
      <c r="CS124" s="380">
        <v>0.37639924800000002</v>
      </c>
      <c r="CT124" s="380">
        <v>0.45821633600000006</v>
      </c>
      <c r="CU124" s="380">
        <v>9.4750064000000009E-2</v>
      </c>
      <c r="CV124" s="380">
        <v>0.163002496</v>
      </c>
      <c r="CW124" s="380">
        <v>0.11442902399999999</v>
      </c>
    </row>
    <row r="125" spans="1:101">
      <c r="A125" s="256">
        <v>503</v>
      </c>
      <c r="B125" s="259">
        <v>1</v>
      </c>
      <c r="C125" s="380">
        <v>0.50451726400000008</v>
      </c>
      <c r="D125" s="380">
        <v>0.12855329600000001</v>
      </c>
      <c r="E125" s="380">
        <v>5.2904048000000002E-2</v>
      </c>
      <c r="F125" s="380">
        <v>0.15294708799999998</v>
      </c>
      <c r="G125" s="380">
        <v>4.8114400000000002E-2</v>
      </c>
      <c r="H125" s="380">
        <v>9.7682560000000015E-2</v>
      </c>
      <c r="I125" s="380">
        <v>4.8790720000000003E-2</v>
      </c>
      <c r="J125" s="380">
        <v>5.5125215999999998E-2</v>
      </c>
      <c r="K125" s="380">
        <v>5.9250687999999996E-2</v>
      </c>
      <c r="L125" s="380">
        <v>0.16119923200000003</v>
      </c>
      <c r="M125" s="380">
        <v>4.2792304000000003E-2</v>
      </c>
      <c r="N125" s="380">
        <v>4.9164256000000003E-2</v>
      </c>
      <c r="O125" s="380">
        <v>8.2150671999999994E-2</v>
      </c>
      <c r="P125" s="380">
        <v>0.3692628</v>
      </c>
      <c r="Q125" s="380">
        <v>0.33548459200000003</v>
      </c>
      <c r="R125" s="380">
        <v>8.5159280000000018E-2</v>
      </c>
      <c r="S125" s="380">
        <v>7.6825808000000009E-2</v>
      </c>
      <c r="T125" s="380">
        <v>0.16225411200000001</v>
      </c>
      <c r="U125" s="380">
        <v>0.14201444799999999</v>
      </c>
      <c r="V125" s="380">
        <v>0.243818544</v>
      </c>
      <c r="W125" s="380">
        <v>0.218118272</v>
      </c>
      <c r="X125" s="380">
        <v>0.19334572799999999</v>
      </c>
      <c r="Y125" s="380">
        <v>0.629672656</v>
      </c>
      <c r="Z125" s="380">
        <v>0.40002417600000001</v>
      </c>
      <c r="AA125" s="380">
        <v>6.7429712000000003E-2</v>
      </c>
      <c r="AB125" s="380">
        <v>0.38755124800000007</v>
      </c>
      <c r="AC125" s="380">
        <v>0.33864539200000005</v>
      </c>
      <c r="AD125" s="380">
        <v>6.2038352000000005E-2</v>
      </c>
      <c r="AE125" s="380">
        <v>0.44277216000000003</v>
      </c>
      <c r="AF125" s="380">
        <v>0.27131302400000001</v>
      </c>
      <c r="AG125" s="380">
        <v>0.52313281600000006</v>
      </c>
      <c r="AH125" s="380">
        <v>0.25515646399999997</v>
      </c>
      <c r="AI125" s="380">
        <v>0.64622014400000005</v>
      </c>
      <c r="AJ125" s="380">
        <v>0.13164716800000001</v>
      </c>
      <c r="AK125" s="380">
        <v>8.0145439999999998E-2</v>
      </c>
      <c r="AL125" s="380">
        <v>0.53142521600000003</v>
      </c>
      <c r="AM125" s="380">
        <v>7.0884928E-2</v>
      </c>
      <c r="AN125" s="380">
        <v>0.6370358559999999</v>
      </c>
      <c r="AO125" s="380">
        <v>8.7947503999999996E-2</v>
      </c>
      <c r="AP125" s="380">
        <v>0.19603112</v>
      </c>
      <c r="AQ125" s="380">
        <v>0.7366941600000001</v>
      </c>
      <c r="AR125" s="380">
        <v>0.239995504</v>
      </c>
      <c r="AS125" s="380">
        <v>0.42684004799999997</v>
      </c>
      <c r="AT125" s="380">
        <v>5.066832000000001E-2</v>
      </c>
      <c r="AU125" s="380">
        <v>0.26083297599999999</v>
      </c>
      <c r="AV125" s="380">
        <v>0.37190449599999997</v>
      </c>
      <c r="AW125" s="380">
        <v>0.48408377600000013</v>
      </c>
      <c r="AX125" s="380">
        <v>0.54857340799999998</v>
      </c>
      <c r="AY125" s="380">
        <v>0.19293647999999999</v>
      </c>
      <c r="AZ125" s="380">
        <v>0.29976620800000003</v>
      </c>
      <c r="BA125" s="380">
        <v>0.35740200000000005</v>
      </c>
      <c r="BB125" s="380">
        <v>0.18928209600000001</v>
      </c>
      <c r="BC125" s="380">
        <v>0.33110084800000006</v>
      </c>
      <c r="BD125" s="380">
        <v>0.77305321599999999</v>
      </c>
      <c r="BE125" s="380">
        <v>0.75274729600000023</v>
      </c>
      <c r="BF125" s="380">
        <v>0.67183297599999992</v>
      </c>
      <c r="BG125" s="380">
        <v>0.46029982400000002</v>
      </c>
      <c r="BH125" s="380">
        <v>0.40540121600000001</v>
      </c>
      <c r="BI125" s="380">
        <v>0.81661399999999995</v>
      </c>
      <c r="BJ125" s="380">
        <v>0.77146568000000015</v>
      </c>
      <c r="BK125" s="380">
        <v>0.606739904</v>
      </c>
      <c r="BL125" s="380">
        <v>0.40600619199999999</v>
      </c>
      <c r="BM125" s="380">
        <v>0.10074763200000002</v>
      </c>
      <c r="BN125" s="380">
        <v>0.51573766399999998</v>
      </c>
      <c r="BO125" s="380">
        <v>0.17543582399999999</v>
      </c>
      <c r="BP125" s="380">
        <v>0.32726495999999999</v>
      </c>
      <c r="BQ125" s="380">
        <v>0.37623156799999996</v>
      </c>
      <c r="BR125" s="380">
        <v>0.47939828800000001</v>
      </c>
      <c r="BS125" s="380">
        <v>0.27522484800000002</v>
      </c>
      <c r="BT125" s="380">
        <v>0.66079251200000011</v>
      </c>
      <c r="BU125" s="380">
        <v>0.16855097600000002</v>
      </c>
      <c r="BV125" s="380">
        <v>0.54075697599999994</v>
      </c>
      <c r="BW125" s="380">
        <v>0.45320112000000001</v>
      </c>
      <c r="BX125" s="380">
        <v>5.5208352000000002E-2</v>
      </c>
      <c r="BY125" s="380">
        <v>0.13682563200000003</v>
      </c>
      <c r="BZ125" s="380">
        <v>0.32873300799999999</v>
      </c>
      <c r="CA125" s="380">
        <v>0.217877872</v>
      </c>
      <c r="CB125" s="380">
        <v>0.24007919999999999</v>
      </c>
      <c r="CC125" s="380">
        <v>0.55206705599999994</v>
      </c>
      <c r="CD125" s="380">
        <v>0.41275240000000007</v>
      </c>
      <c r="CE125" s="380">
        <v>0.19554006400000004</v>
      </c>
      <c r="CF125" s="380">
        <v>0.71218873599999999</v>
      </c>
      <c r="CG125" s="380">
        <v>0.44455529600000004</v>
      </c>
      <c r="CH125" s="380">
        <v>6.3423311999999996E-2</v>
      </c>
      <c r="CI125" s="380">
        <v>0.12930187200000001</v>
      </c>
      <c r="CJ125" s="380">
        <v>0.37915886399999998</v>
      </c>
      <c r="CK125" s="380">
        <v>0.12623414400000002</v>
      </c>
      <c r="CL125" s="380">
        <v>0.29274515200000001</v>
      </c>
      <c r="CM125" s="380">
        <v>8.0057136000000015E-2</v>
      </c>
      <c r="CN125" s="380">
        <v>0.10884136000000001</v>
      </c>
      <c r="CO125" s="380">
        <v>0.56232974400000002</v>
      </c>
      <c r="CP125" s="380">
        <v>0.24018790400000006</v>
      </c>
      <c r="CQ125" s="380">
        <v>0.33596227200000001</v>
      </c>
      <c r="CR125" s="380">
        <v>8.0080048000000001E-2</v>
      </c>
      <c r="CS125" s="380">
        <v>0.373729808</v>
      </c>
      <c r="CT125" s="380">
        <v>0.45555036800000004</v>
      </c>
      <c r="CU125" s="380">
        <v>9.2986719999999995E-2</v>
      </c>
      <c r="CV125" s="380">
        <v>0.16073944000000001</v>
      </c>
      <c r="CW125" s="380">
        <v>0.11340947200000001</v>
      </c>
    </row>
    <row r="126" spans="1:101">
      <c r="A126" s="256">
        <v>504</v>
      </c>
      <c r="B126" s="259">
        <v>1</v>
      </c>
      <c r="C126" s="380">
        <v>0.50303452800000004</v>
      </c>
      <c r="D126" s="380">
        <v>0.12726755200000001</v>
      </c>
      <c r="E126" s="380">
        <v>5.25044E-2</v>
      </c>
      <c r="F126" s="380">
        <v>0.15236270400000002</v>
      </c>
      <c r="G126" s="380">
        <v>4.7960063999999997E-2</v>
      </c>
      <c r="H126" s="380">
        <v>9.739524799999999E-2</v>
      </c>
      <c r="I126" s="380">
        <v>4.8723712000000002E-2</v>
      </c>
      <c r="J126" s="380">
        <v>5.5084640000000004E-2</v>
      </c>
      <c r="K126" s="380">
        <v>5.9141296000000003E-2</v>
      </c>
      <c r="L126" s="380">
        <v>0.16119820799999998</v>
      </c>
      <c r="M126" s="380">
        <v>4.2606736000000006E-2</v>
      </c>
      <c r="N126" s="380">
        <v>4.9548672000000002E-2</v>
      </c>
      <c r="O126" s="380">
        <v>8.2976367999999995E-2</v>
      </c>
      <c r="P126" s="380">
        <v>0.36966255999999997</v>
      </c>
      <c r="Q126" s="380">
        <v>0.33662318400000008</v>
      </c>
      <c r="R126" s="380">
        <v>8.5814688E-2</v>
      </c>
      <c r="S126" s="380">
        <v>7.6919712000000001E-2</v>
      </c>
      <c r="T126" s="380">
        <v>0.16330745600000002</v>
      </c>
      <c r="U126" s="380">
        <v>0.144925312</v>
      </c>
      <c r="V126" s="380">
        <v>0.24235595200000001</v>
      </c>
      <c r="W126" s="380">
        <v>0.22034944000000001</v>
      </c>
      <c r="X126" s="380">
        <v>0.19601897599999998</v>
      </c>
      <c r="Y126" s="380">
        <v>0.63195054399999995</v>
      </c>
      <c r="Z126" s="380">
        <v>0.405143264</v>
      </c>
      <c r="AA126" s="380">
        <v>6.8974448000000008E-2</v>
      </c>
      <c r="AB126" s="380">
        <v>0.39382377600000001</v>
      </c>
      <c r="AC126" s="380">
        <v>0.341739136</v>
      </c>
      <c r="AD126" s="380">
        <v>6.3786319999999994E-2</v>
      </c>
      <c r="AE126" s="380">
        <v>0.44817886400000001</v>
      </c>
      <c r="AF126" s="380">
        <v>0.27144233600000001</v>
      </c>
      <c r="AG126" s="380">
        <v>0.53015008000000008</v>
      </c>
      <c r="AH126" s="380">
        <v>0.26073395200000005</v>
      </c>
      <c r="AI126" s="380">
        <v>0.648179952</v>
      </c>
      <c r="AJ126" s="380">
        <v>0.13528116800000001</v>
      </c>
      <c r="AK126" s="380">
        <v>8.1308480000000002E-2</v>
      </c>
      <c r="AL126" s="380">
        <v>0.53166188800000003</v>
      </c>
      <c r="AM126" s="380">
        <v>7.0536063999999996E-2</v>
      </c>
      <c r="AN126" s="380">
        <v>0.63858035200000007</v>
      </c>
      <c r="AO126" s="380">
        <v>8.858115200000001E-2</v>
      </c>
      <c r="AP126" s="380">
        <v>0.19906723199999998</v>
      </c>
      <c r="AQ126" s="380">
        <v>0.73658342399999999</v>
      </c>
      <c r="AR126" s="380">
        <v>0.25174419199999998</v>
      </c>
      <c r="AS126" s="380">
        <v>0.4387528</v>
      </c>
      <c r="AT126" s="380">
        <v>5.0746687999999991E-2</v>
      </c>
      <c r="AU126" s="380">
        <v>0.26752108800000002</v>
      </c>
      <c r="AV126" s="380">
        <v>0.37471382400000003</v>
      </c>
      <c r="AW126" s="380">
        <v>0.48330070400000003</v>
      </c>
      <c r="AX126" s="380">
        <v>0.5512182080000001</v>
      </c>
      <c r="AY126" s="380">
        <v>0.194666064</v>
      </c>
      <c r="AZ126" s="380">
        <v>0.30206070399999996</v>
      </c>
      <c r="BA126" s="380">
        <v>0.35945235199999997</v>
      </c>
      <c r="BB126" s="380">
        <v>0.192595344</v>
      </c>
      <c r="BC126" s="380">
        <v>0.33629475200000003</v>
      </c>
      <c r="BD126" s="380">
        <v>0.77298483200000001</v>
      </c>
      <c r="BE126" s="380">
        <v>0.75297649600000005</v>
      </c>
      <c r="BF126" s="380">
        <v>0.67158972800000005</v>
      </c>
      <c r="BG126" s="380">
        <v>0.46054764800000009</v>
      </c>
      <c r="BH126" s="380">
        <v>0.40449608000000004</v>
      </c>
      <c r="BI126" s="380">
        <v>0.81836252799999998</v>
      </c>
      <c r="BJ126" s="380">
        <v>0.77117750399999996</v>
      </c>
      <c r="BK126" s="380">
        <v>0.60856694400000011</v>
      </c>
      <c r="BL126" s="380">
        <v>0.40352902400000001</v>
      </c>
      <c r="BM126" s="380">
        <v>9.9938944000000016E-2</v>
      </c>
      <c r="BN126" s="380">
        <v>0.51304987199999996</v>
      </c>
      <c r="BO126" s="380">
        <v>0.17266996799999998</v>
      </c>
      <c r="BP126" s="380">
        <v>0.32379756800000004</v>
      </c>
      <c r="BQ126" s="380">
        <v>0.37196995199999999</v>
      </c>
      <c r="BR126" s="380">
        <v>0.47885142399999997</v>
      </c>
      <c r="BS126" s="380">
        <v>0.27558628800000001</v>
      </c>
      <c r="BT126" s="380">
        <v>0.65688478400000005</v>
      </c>
      <c r="BU126" s="380">
        <v>0.16527920000000001</v>
      </c>
      <c r="BV126" s="380">
        <v>0.53986291200000003</v>
      </c>
      <c r="BW126" s="380">
        <v>0.44935723200000005</v>
      </c>
      <c r="BX126" s="380">
        <v>5.4842096E-2</v>
      </c>
      <c r="BY126" s="380">
        <v>0.13360572800000001</v>
      </c>
      <c r="BZ126" s="380">
        <v>0.32364112000000006</v>
      </c>
      <c r="CA126" s="380">
        <v>0.21541526399999997</v>
      </c>
      <c r="CB126" s="380">
        <v>0.23613707199999998</v>
      </c>
      <c r="CC126" s="380">
        <v>0.54823310400000003</v>
      </c>
      <c r="CD126" s="380">
        <v>0.40806348799999997</v>
      </c>
      <c r="CE126" s="380">
        <v>0.19277180799999999</v>
      </c>
      <c r="CF126" s="380">
        <v>0.71005987200000009</v>
      </c>
      <c r="CG126" s="380">
        <v>0.44183110399999997</v>
      </c>
      <c r="CH126" s="380">
        <v>6.3303888000000003E-2</v>
      </c>
      <c r="CI126" s="380">
        <v>0.12780319999999998</v>
      </c>
      <c r="CJ126" s="380">
        <v>0.37529817599999998</v>
      </c>
      <c r="CK126" s="380">
        <v>0.12410647999999999</v>
      </c>
      <c r="CL126" s="380">
        <v>0.28965999999999997</v>
      </c>
      <c r="CM126" s="380">
        <v>7.8699264000000005E-2</v>
      </c>
      <c r="CN126" s="380">
        <v>0.107629664</v>
      </c>
      <c r="CO126" s="380">
        <v>0.56088643199999999</v>
      </c>
      <c r="CP126" s="380">
        <v>0.23850691200000002</v>
      </c>
      <c r="CQ126" s="380">
        <v>0.333502992</v>
      </c>
      <c r="CR126" s="380">
        <v>7.9004400000000002E-2</v>
      </c>
      <c r="CS126" s="380">
        <v>0.37103620799999992</v>
      </c>
      <c r="CT126" s="380">
        <v>0.45289535999999997</v>
      </c>
      <c r="CU126" s="380">
        <v>9.1383296000000003E-2</v>
      </c>
      <c r="CV126" s="380">
        <v>0.15854022400000001</v>
      </c>
      <c r="CW126" s="380">
        <v>0.11239167999999999</v>
      </c>
    </row>
    <row r="127" spans="1:101">
      <c r="A127" s="256">
        <v>505</v>
      </c>
      <c r="B127" s="259">
        <v>1</v>
      </c>
      <c r="C127" s="380">
        <v>0.50163000000000002</v>
      </c>
      <c r="D127" s="380">
        <v>0.12604000000000001</v>
      </c>
      <c r="E127" s="380">
        <v>5.2019999999999997E-2</v>
      </c>
      <c r="F127" s="380">
        <v>0.15190000000000001</v>
      </c>
      <c r="G127" s="380">
        <v>4.7829999999999998E-2</v>
      </c>
      <c r="H127" s="380">
        <v>9.7119999999999998E-2</v>
      </c>
      <c r="I127" s="380">
        <v>4.8660000000000002E-2</v>
      </c>
      <c r="J127" s="380">
        <v>5.5050000000000002E-2</v>
      </c>
      <c r="K127" s="380">
        <v>5.8990000000000001E-2</v>
      </c>
      <c r="L127" s="380">
        <v>0.16120000000000001</v>
      </c>
      <c r="M127" s="380">
        <v>4.2430000000000002E-2</v>
      </c>
      <c r="N127" s="380">
        <v>4.9950000000000001E-2</v>
      </c>
      <c r="O127" s="380">
        <v>8.3729999999999999E-2</v>
      </c>
      <c r="P127" s="380">
        <v>0.37008999999999997</v>
      </c>
      <c r="Q127" s="380">
        <v>0.33767000000000003</v>
      </c>
      <c r="R127" s="380">
        <v>8.6470000000000005E-2</v>
      </c>
      <c r="S127" s="380">
        <v>7.7009999999999995E-2</v>
      </c>
      <c r="T127" s="380">
        <v>0.16433</v>
      </c>
      <c r="U127" s="380">
        <v>0.14804999999999999</v>
      </c>
      <c r="V127" s="380">
        <v>0.2407</v>
      </c>
      <c r="W127" s="380">
        <v>0.22278000000000001</v>
      </c>
      <c r="X127" s="380">
        <v>0.19875999999999999</v>
      </c>
      <c r="Y127" s="380">
        <v>0.63424999999999998</v>
      </c>
      <c r="Z127" s="380">
        <v>0.41038999999999998</v>
      </c>
      <c r="AA127" s="380">
        <v>7.0620000000000002E-2</v>
      </c>
      <c r="AB127" s="380">
        <v>0.40017000000000003</v>
      </c>
      <c r="AC127" s="380">
        <v>0.34462999999999999</v>
      </c>
      <c r="AD127" s="380">
        <v>6.583E-2</v>
      </c>
      <c r="AE127" s="380">
        <v>0.45368999999999998</v>
      </c>
      <c r="AF127" s="380">
        <v>0.27155000000000001</v>
      </c>
      <c r="AG127" s="380">
        <v>0.53702000000000005</v>
      </c>
      <c r="AH127" s="380">
        <v>0.26635999999999999</v>
      </c>
      <c r="AI127" s="380">
        <v>0.65017999999999998</v>
      </c>
      <c r="AJ127" s="380">
        <v>0.13905999999999999</v>
      </c>
      <c r="AK127" s="380">
        <v>8.2439999999999999E-2</v>
      </c>
      <c r="AL127" s="380">
        <v>0.53193000000000001</v>
      </c>
      <c r="AM127" s="380">
        <v>7.0379999999999998E-2</v>
      </c>
      <c r="AN127" s="380">
        <v>0.64010999999999996</v>
      </c>
      <c r="AO127" s="380">
        <v>8.9160000000000003E-2</v>
      </c>
      <c r="AP127" s="380">
        <v>0.20197999999999999</v>
      </c>
      <c r="AQ127" s="380">
        <v>0.73638000000000003</v>
      </c>
      <c r="AR127" s="380">
        <v>0.26399</v>
      </c>
      <c r="AS127" s="380">
        <v>0.45023999999999997</v>
      </c>
      <c r="AT127" s="380">
        <v>5.0819999999999997E-2</v>
      </c>
      <c r="AU127" s="380">
        <v>0.27413999999999999</v>
      </c>
      <c r="AV127" s="380">
        <v>0.37735000000000002</v>
      </c>
      <c r="AW127" s="380">
        <v>0.48229</v>
      </c>
      <c r="AX127" s="380">
        <v>0.55383000000000004</v>
      </c>
      <c r="AY127" s="380">
        <v>0.19627</v>
      </c>
      <c r="AZ127" s="380">
        <v>0.30412</v>
      </c>
      <c r="BA127" s="380">
        <v>0.36119000000000001</v>
      </c>
      <c r="BB127" s="380">
        <v>0.19575000000000001</v>
      </c>
      <c r="BC127" s="380">
        <v>0.34111000000000002</v>
      </c>
      <c r="BD127" s="380">
        <v>0.77288999999999997</v>
      </c>
      <c r="BE127" s="380">
        <v>0.75312000000000001</v>
      </c>
      <c r="BF127" s="380">
        <v>0.67105999999999999</v>
      </c>
      <c r="BG127" s="380">
        <v>0.46055000000000001</v>
      </c>
      <c r="BH127" s="380">
        <v>0.40340999999999999</v>
      </c>
      <c r="BI127" s="380">
        <v>0.81989999999999996</v>
      </c>
      <c r="BJ127" s="380">
        <v>0.77081999999999995</v>
      </c>
      <c r="BK127" s="380">
        <v>0.61031000000000002</v>
      </c>
      <c r="BL127" s="380">
        <v>0.40100999999999998</v>
      </c>
      <c r="BM127" s="380">
        <v>9.9080000000000001E-2</v>
      </c>
      <c r="BN127" s="380">
        <v>0.51015999999999995</v>
      </c>
      <c r="BO127" s="380">
        <v>0.16986999999999999</v>
      </c>
      <c r="BP127" s="380">
        <v>0.32016</v>
      </c>
      <c r="BQ127" s="380">
        <v>0.36753999999999998</v>
      </c>
      <c r="BR127" s="380">
        <v>0.47815999999999997</v>
      </c>
      <c r="BS127" s="380">
        <v>0.27587</v>
      </c>
      <c r="BT127" s="380">
        <v>0.65288000000000002</v>
      </c>
      <c r="BU127" s="380">
        <v>0.16197</v>
      </c>
      <c r="BV127" s="380">
        <v>0.53893999999999997</v>
      </c>
      <c r="BW127" s="380">
        <v>0.44544</v>
      </c>
      <c r="BX127" s="380">
        <v>5.4480000000000001E-2</v>
      </c>
      <c r="BY127" s="380">
        <v>0.13039999999999999</v>
      </c>
      <c r="BZ127" s="380">
        <v>0.31847999999999999</v>
      </c>
      <c r="CA127" s="380">
        <v>0.21296999999999999</v>
      </c>
      <c r="CB127" s="380">
        <v>0.23219000000000001</v>
      </c>
      <c r="CC127" s="380">
        <v>0.54442999999999997</v>
      </c>
      <c r="CD127" s="380">
        <v>0.40344000000000002</v>
      </c>
      <c r="CE127" s="380">
        <v>0.18994</v>
      </c>
      <c r="CF127" s="380">
        <v>0.70796000000000003</v>
      </c>
      <c r="CG127" s="380">
        <v>0.43915999999999999</v>
      </c>
      <c r="CH127" s="380">
        <v>6.3149999999999998E-2</v>
      </c>
      <c r="CI127" s="380">
        <v>0.12644</v>
      </c>
      <c r="CJ127" s="380">
        <v>0.37145</v>
      </c>
      <c r="CK127" s="380">
        <v>0.12197</v>
      </c>
      <c r="CL127" s="380">
        <v>0.28661999999999999</v>
      </c>
      <c r="CM127" s="380">
        <v>7.7410000000000007E-2</v>
      </c>
      <c r="CN127" s="380">
        <v>0.10642</v>
      </c>
      <c r="CO127" s="380">
        <v>0.55949000000000004</v>
      </c>
      <c r="CP127" s="380">
        <v>0.23679</v>
      </c>
      <c r="CQ127" s="380">
        <v>0.33107999999999999</v>
      </c>
      <c r="CR127" s="380">
        <v>7.7950000000000005E-2</v>
      </c>
      <c r="CS127" s="380">
        <v>0.36831999999999998</v>
      </c>
      <c r="CT127" s="380">
        <v>0.45024999999999998</v>
      </c>
      <c r="CU127" s="380">
        <v>8.9929999999999996E-2</v>
      </c>
      <c r="CV127" s="380">
        <v>0.15642</v>
      </c>
      <c r="CW127" s="380">
        <v>0.11137</v>
      </c>
    </row>
    <row r="128" spans="1:101">
      <c r="A128" s="256">
        <v>506</v>
      </c>
      <c r="B128" s="259">
        <v>1</v>
      </c>
      <c r="C128" s="380">
        <v>0.50030723200000005</v>
      </c>
      <c r="D128" s="380">
        <v>0.12487344000000002</v>
      </c>
      <c r="E128" s="380">
        <v>5.1453983999999994E-2</v>
      </c>
      <c r="F128" s="380">
        <v>0.15156043200000002</v>
      </c>
      <c r="G128" s="380">
        <v>4.7725679999999993E-2</v>
      </c>
      <c r="H128" s="380">
        <v>9.6857520000000003E-2</v>
      </c>
      <c r="I128" s="380">
        <v>4.8599424000000002E-2</v>
      </c>
      <c r="J128" s="380">
        <v>5.5021407999999994E-2</v>
      </c>
      <c r="K128" s="380">
        <v>5.8797728E-2</v>
      </c>
      <c r="L128" s="380">
        <v>0.16120427200000001</v>
      </c>
      <c r="M128" s="380">
        <v>4.2261552000000001E-2</v>
      </c>
      <c r="N128" s="380">
        <v>5.0375104000000011E-2</v>
      </c>
      <c r="O128" s="380">
        <v>8.4410447999999999E-2</v>
      </c>
      <c r="P128" s="380">
        <v>0.37054646399999996</v>
      </c>
      <c r="Q128" s="380">
        <v>0.33861764800000005</v>
      </c>
      <c r="R128" s="380">
        <v>8.7124880000000002E-2</v>
      </c>
      <c r="S128" s="380">
        <v>7.7097648000000005E-2</v>
      </c>
      <c r="T128" s="380">
        <v>0.16531820800000002</v>
      </c>
      <c r="U128" s="380">
        <v>0.15137843199999998</v>
      </c>
      <c r="V128" s="380">
        <v>0.23888795200000001</v>
      </c>
      <c r="W128" s="380">
        <v>0.225422768</v>
      </c>
      <c r="X128" s="380">
        <v>0.20157019199999998</v>
      </c>
      <c r="Y128" s="380">
        <v>0.63657030399999992</v>
      </c>
      <c r="Z128" s="380">
        <v>0.41576556799999997</v>
      </c>
      <c r="AA128" s="380">
        <v>7.2397104000000004E-2</v>
      </c>
      <c r="AB128" s="380">
        <v>0.40658640000000001</v>
      </c>
      <c r="AC128" s="380">
        <v>0.34732745599999998</v>
      </c>
      <c r="AD128" s="380">
        <v>6.8144223999999989E-2</v>
      </c>
      <c r="AE128" s="380">
        <v>0.45930616000000002</v>
      </c>
      <c r="AF128" s="380">
        <v>0.27163339200000003</v>
      </c>
      <c r="AG128" s="380">
        <v>0.54373182400000009</v>
      </c>
      <c r="AH128" s="380">
        <v>0.27203337600000005</v>
      </c>
      <c r="AI128" s="380">
        <v>0.65222427199999999</v>
      </c>
      <c r="AJ128" s="380">
        <v>0.14298883200000001</v>
      </c>
      <c r="AK128" s="380">
        <v>8.354073599999999E-2</v>
      </c>
      <c r="AL128" s="380">
        <v>0.532227424</v>
      </c>
      <c r="AM128" s="380">
        <v>7.0433728000000001E-2</v>
      </c>
      <c r="AN128" s="380">
        <v>0.64162473599999992</v>
      </c>
      <c r="AO128" s="380">
        <v>8.968283199999999E-2</v>
      </c>
      <c r="AP128" s="380">
        <v>0.20476028800000004</v>
      </c>
      <c r="AQ128" s="380">
        <v>0.736090464</v>
      </c>
      <c r="AR128" s="380">
        <v>0.27669814400000003</v>
      </c>
      <c r="AS128" s="380">
        <v>0.46125980799999999</v>
      </c>
      <c r="AT128" s="380">
        <v>5.0887903999999991E-2</v>
      </c>
      <c r="AU128" s="380">
        <v>0.28064676799999999</v>
      </c>
      <c r="AV128" s="380">
        <v>0.37981398399999999</v>
      </c>
      <c r="AW128" s="380">
        <v>0.48106812799999998</v>
      </c>
      <c r="AX128" s="380">
        <v>0.55641033600000001</v>
      </c>
      <c r="AY128" s="380">
        <v>0.19774894399999998</v>
      </c>
      <c r="AZ128" s="380">
        <v>0.305941568</v>
      </c>
      <c r="BA128" s="380">
        <v>0.36261385600000001</v>
      </c>
      <c r="BB128" s="380">
        <v>0.19873451200000003</v>
      </c>
      <c r="BC128" s="380">
        <v>0.34552428800000001</v>
      </c>
      <c r="BD128" s="380">
        <v>0.77277200000000001</v>
      </c>
      <c r="BE128" s="380">
        <v>0.75317793600000005</v>
      </c>
      <c r="BF128" s="380">
        <v>0.67025488</v>
      </c>
      <c r="BG128" s="380">
        <v>0.46031222400000005</v>
      </c>
      <c r="BH128" s="380">
        <v>0.40215211199999995</v>
      </c>
      <c r="BI128" s="380">
        <v>0.82122163199999998</v>
      </c>
      <c r="BJ128" s="380">
        <v>0.77039256</v>
      </c>
      <c r="BK128" s="380">
        <v>0.61195904000000001</v>
      </c>
      <c r="BL128" s="380">
        <v>0.39845929599999996</v>
      </c>
      <c r="BM128" s="380">
        <v>9.8174416E-2</v>
      </c>
      <c r="BN128" s="380">
        <v>0.50707535999999986</v>
      </c>
      <c r="BO128" s="380">
        <v>0.167051856</v>
      </c>
      <c r="BP128" s="380">
        <v>0.31636172800000006</v>
      </c>
      <c r="BQ128" s="380">
        <v>0.36295497599999998</v>
      </c>
      <c r="BR128" s="380">
        <v>0.47731833599999995</v>
      </c>
      <c r="BS128" s="380">
        <v>0.276069968</v>
      </c>
      <c r="BT128" s="380">
        <v>0.64877876800000001</v>
      </c>
      <c r="BU128" s="380">
        <v>0.15863119999999997</v>
      </c>
      <c r="BV128" s="380">
        <v>0.53798777600000003</v>
      </c>
      <c r="BW128" s="380">
        <v>0.44144886399999994</v>
      </c>
      <c r="BX128" s="380">
        <v>5.4123840000000006E-2</v>
      </c>
      <c r="BY128" s="380">
        <v>0.12721436799999997</v>
      </c>
      <c r="BZ128" s="380">
        <v>0.31325651199999999</v>
      </c>
      <c r="CA128" s="380">
        <v>0.21054036800000001</v>
      </c>
      <c r="CB128" s="380">
        <v>0.228238896</v>
      </c>
      <c r="CC128" s="380">
        <v>0.54066137599999997</v>
      </c>
      <c r="CD128" s="380">
        <v>0.3988852</v>
      </c>
      <c r="CE128" s="380">
        <v>0.18704100800000001</v>
      </c>
      <c r="CF128" s="380">
        <v>0.70589123200000015</v>
      </c>
      <c r="CG128" s="380">
        <v>0.43654416000000007</v>
      </c>
      <c r="CH128" s="380">
        <v>6.2961535999999999E-2</v>
      </c>
      <c r="CI128" s="380">
        <v>0.12521431999999999</v>
      </c>
      <c r="CJ128" s="380">
        <v>0.36761892800000001</v>
      </c>
      <c r="CK128" s="380">
        <v>0.119825824</v>
      </c>
      <c r="CL128" s="380">
        <v>0.28362276799999997</v>
      </c>
      <c r="CM128" s="380">
        <v>7.6189887999999997E-2</v>
      </c>
      <c r="CN128" s="380">
        <v>0.105208448</v>
      </c>
      <c r="CO128" s="380">
        <v>0.55813929600000012</v>
      </c>
      <c r="CP128" s="380">
        <v>0.23503824000000004</v>
      </c>
      <c r="CQ128" s="380">
        <v>0.32869399999999999</v>
      </c>
      <c r="CR128" s="380">
        <v>7.691550400000001E-2</v>
      </c>
      <c r="CS128" s="380">
        <v>0.36558326399999991</v>
      </c>
      <c r="CT128" s="380">
        <v>0.44761638399999998</v>
      </c>
      <c r="CU128" s="380">
        <v>8.8626272000000006E-2</v>
      </c>
      <c r="CV128" s="380">
        <v>0.15438302400000001</v>
      </c>
      <c r="CW128" s="380">
        <v>0.110342528</v>
      </c>
    </row>
    <row r="129" spans="1:101">
      <c r="A129" s="256">
        <v>507</v>
      </c>
      <c r="B129" s="259">
        <v>1</v>
      </c>
      <c r="C129" s="380">
        <v>0.499068544</v>
      </c>
      <c r="D129" s="380">
        <v>0.12376985600000001</v>
      </c>
      <c r="E129" s="380">
        <v>5.0795168000000002E-2</v>
      </c>
      <c r="F129" s="380">
        <v>0.15134308799999999</v>
      </c>
      <c r="G129" s="380">
        <v>4.7648720000000006E-2</v>
      </c>
      <c r="H129" s="380">
        <v>9.6608960000000008E-2</v>
      </c>
      <c r="I129" s="380">
        <v>4.854176000000001E-2</v>
      </c>
      <c r="J129" s="380">
        <v>5.4998736000000006E-2</v>
      </c>
      <c r="K129" s="380">
        <v>5.8566048000000009E-2</v>
      </c>
      <c r="L129" s="380">
        <v>0.16121235200000003</v>
      </c>
      <c r="M129" s="380">
        <v>4.2101424000000005E-2</v>
      </c>
      <c r="N129" s="380">
        <v>5.0820096000000009E-2</v>
      </c>
      <c r="O129" s="380">
        <v>8.5017471999999997E-2</v>
      </c>
      <c r="P129" s="380">
        <v>0.37103327999999997</v>
      </c>
      <c r="Q129" s="380">
        <v>0.33945971200000002</v>
      </c>
      <c r="R129" s="380">
        <v>8.7778720000000018E-2</v>
      </c>
      <c r="S129" s="380">
        <v>7.7183887999999992E-2</v>
      </c>
      <c r="T129" s="380">
        <v>0.16626875200000002</v>
      </c>
      <c r="U129" s="380">
        <v>0.15489364800000002</v>
      </c>
      <c r="V129" s="380">
        <v>0.23695094400000002</v>
      </c>
      <c r="W129" s="380">
        <v>0.228290032</v>
      </c>
      <c r="X129" s="380">
        <v>0.20445052800000002</v>
      </c>
      <c r="Y129" s="380">
        <v>0.638911216</v>
      </c>
      <c r="Z129" s="380">
        <v>0.421271856</v>
      </c>
      <c r="AA129" s="380">
        <v>7.4320512000000005E-2</v>
      </c>
      <c r="AB129" s="380">
        <v>0.41307052800000005</v>
      </c>
      <c r="AC129" s="380">
        <v>0.34981851200000003</v>
      </c>
      <c r="AD129" s="380">
        <v>7.0724432000000004E-2</v>
      </c>
      <c r="AE129" s="380">
        <v>0.46502431999999999</v>
      </c>
      <c r="AF129" s="380">
        <v>0.27169902400000007</v>
      </c>
      <c r="AG129" s="380">
        <v>0.55027753600000018</v>
      </c>
      <c r="AH129" s="380">
        <v>0.27775254400000005</v>
      </c>
      <c r="AI129" s="380">
        <v>0.65431326400000001</v>
      </c>
      <c r="AJ129" s="380">
        <v>0.14707284799999998</v>
      </c>
      <c r="AK129" s="380">
        <v>8.4613600000000011E-2</v>
      </c>
      <c r="AL129" s="380">
        <v>0.53255337600000008</v>
      </c>
      <c r="AM129" s="380">
        <v>7.0711408000000017E-2</v>
      </c>
      <c r="AN129" s="380">
        <v>0.64312177599999998</v>
      </c>
      <c r="AO129" s="380">
        <v>9.0148543999999997E-2</v>
      </c>
      <c r="AP129" s="380">
        <v>0.20739792000000001</v>
      </c>
      <c r="AQ129" s="380">
        <v>0.73572096000000009</v>
      </c>
      <c r="AR129" s="380">
        <v>0.28981894400000008</v>
      </c>
      <c r="AS129" s="380">
        <v>0.47178060800000005</v>
      </c>
      <c r="AT129" s="380">
        <v>5.0950240000000008E-2</v>
      </c>
      <c r="AU129" s="380">
        <v>0.28702433600000005</v>
      </c>
      <c r="AV129" s="380">
        <v>0.382107696</v>
      </c>
      <c r="AW129" s="380">
        <v>0.47965105600000008</v>
      </c>
      <c r="AX129" s="380">
        <v>0.55895892800000013</v>
      </c>
      <c r="AY129" s="380">
        <v>0.19910359999999999</v>
      </c>
      <c r="AZ129" s="380">
        <v>0.30752564800000004</v>
      </c>
      <c r="BA129" s="380">
        <v>0.36372712000000007</v>
      </c>
      <c r="BB129" s="380">
        <v>0.20153593599999997</v>
      </c>
      <c r="BC129" s="380">
        <v>0.34952196800000007</v>
      </c>
      <c r="BD129" s="380">
        <v>0.77263337600000004</v>
      </c>
      <c r="BE129" s="380">
        <v>0.753150176</v>
      </c>
      <c r="BF129" s="380">
        <v>0.669185696</v>
      </c>
      <c r="BG129" s="380">
        <v>0.45984054400000002</v>
      </c>
      <c r="BH129" s="380">
        <v>0.400731216</v>
      </c>
      <c r="BI129" s="380">
        <v>0.82232568000000006</v>
      </c>
      <c r="BJ129" s="380">
        <v>0.76989487999999995</v>
      </c>
      <c r="BK129" s="380">
        <v>0.61350142399999996</v>
      </c>
      <c r="BL129" s="380">
        <v>0.39588755200000003</v>
      </c>
      <c r="BM129" s="380">
        <v>9.7225872000000019E-2</v>
      </c>
      <c r="BN129" s="380">
        <v>0.50380310400000006</v>
      </c>
      <c r="BO129" s="380">
        <v>0.16423006400000004</v>
      </c>
      <c r="BP129" s="380">
        <v>0.31241256000000006</v>
      </c>
      <c r="BQ129" s="380">
        <v>0.35822764800000001</v>
      </c>
      <c r="BR129" s="380">
        <v>0.47632004800000005</v>
      </c>
      <c r="BS129" s="380">
        <v>0.27617892800000005</v>
      </c>
      <c r="BT129" s="380">
        <v>0.64458147200000004</v>
      </c>
      <c r="BU129" s="380">
        <v>0.155271776</v>
      </c>
      <c r="BV129" s="380">
        <v>0.53700537599999998</v>
      </c>
      <c r="BW129" s="380">
        <v>0.43738440000000001</v>
      </c>
      <c r="BX129" s="380">
        <v>5.3774991999999994E-2</v>
      </c>
      <c r="BY129" s="380">
        <v>0.12405523199999999</v>
      </c>
      <c r="BZ129" s="380">
        <v>0.30798004799999995</v>
      </c>
      <c r="CA129" s="380">
        <v>0.20812435200000001</v>
      </c>
      <c r="CB129" s="380">
        <v>0.22428704000000002</v>
      </c>
      <c r="CC129" s="380">
        <v>0.53692857599999999</v>
      </c>
      <c r="CD129" s="380">
        <v>0.39440128000000002</v>
      </c>
      <c r="CE129" s="380">
        <v>0.18406950399999999</v>
      </c>
      <c r="CF129" s="380">
        <v>0.70385433600000002</v>
      </c>
      <c r="CG129" s="380">
        <v>0.43398481600000005</v>
      </c>
      <c r="CH129" s="380">
        <v>6.2738591999999996E-2</v>
      </c>
      <c r="CI129" s="380">
        <v>0.12413563199999998</v>
      </c>
      <c r="CJ129" s="380">
        <v>0.363810464</v>
      </c>
      <c r="CK129" s="380">
        <v>0.11767622400000001</v>
      </c>
      <c r="CL129" s="380">
        <v>0.28066403200000001</v>
      </c>
      <c r="CM129" s="380">
        <v>7.5038095999999999E-2</v>
      </c>
      <c r="CN129" s="380">
        <v>0.10399224</v>
      </c>
      <c r="CO129" s="380">
        <v>0.55683510400000014</v>
      </c>
      <c r="CP129" s="380">
        <v>0.23325094400000004</v>
      </c>
      <c r="CQ129" s="380">
        <v>0.32634651200000003</v>
      </c>
      <c r="CR129" s="380">
        <v>7.5900048000000012E-2</v>
      </c>
      <c r="CS129" s="380">
        <v>0.36282956800000005</v>
      </c>
      <c r="CT129" s="380">
        <v>0.44499780799999999</v>
      </c>
      <c r="CU129" s="380">
        <v>8.7467439999999994E-2</v>
      </c>
      <c r="CV129" s="380">
        <v>0.15243312000000001</v>
      </c>
      <c r="CW129" s="380">
        <v>0.109308032</v>
      </c>
    </row>
    <row r="130" spans="1:101">
      <c r="A130" s="256">
        <v>508</v>
      </c>
      <c r="B130" s="259">
        <v>1</v>
      </c>
      <c r="C130" s="380">
        <v>0.49790897600000006</v>
      </c>
      <c r="D130" s="380">
        <v>0.12273531199999999</v>
      </c>
      <c r="E130" s="380">
        <v>5.0101952000000005E-2</v>
      </c>
      <c r="F130" s="380">
        <v>0.151247664</v>
      </c>
      <c r="G130" s="380">
        <v>4.7601839999999999E-2</v>
      </c>
      <c r="H130" s="380">
        <v>9.6379279999999984E-2</v>
      </c>
      <c r="I130" s="380">
        <v>4.8488256000000007E-2</v>
      </c>
      <c r="J130" s="380">
        <v>5.4981424000000001E-2</v>
      </c>
      <c r="K130" s="380">
        <v>5.8301968000000003E-2</v>
      </c>
      <c r="L130" s="380">
        <v>0.16121043200000001</v>
      </c>
      <c r="M130" s="380">
        <v>4.1951375999999992E-2</v>
      </c>
      <c r="N130" s="380">
        <v>5.1289248000000003E-2</v>
      </c>
      <c r="O130" s="380">
        <v>8.5564095999999992E-2</v>
      </c>
      <c r="P130" s="380">
        <v>0.37155281600000001</v>
      </c>
      <c r="Q130" s="380">
        <v>0.34018057600000001</v>
      </c>
      <c r="R130" s="380">
        <v>8.8431120000000016E-2</v>
      </c>
      <c r="S130" s="380">
        <v>7.7272127999999995E-2</v>
      </c>
      <c r="T130" s="380">
        <v>0.16717265600000003</v>
      </c>
      <c r="U130" s="380">
        <v>0.15858006399999999</v>
      </c>
      <c r="V130" s="380">
        <v>0.23493433600000002</v>
      </c>
      <c r="W130" s="380">
        <v>0.23140593600000003</v>
      </c>
      <c r="X130" s="380">
        <v>0.20740550399999999</v>
      </c>
      <c r="Y130" s="380">
        <v>0.6412664480000001</v>
      </c>
      <c r="Z130" s="380">
        <v>0.42691126400000001</v>
      </c>
      <c r="AA130" s="380">
        <v>7.6497760000000012E-2</v>
      </c>
      <c r="AB130" s="380">
        <v>0.41961937599999999</v>
      </c>
      <c r="AC130" s="380">
        <v>0.35217340800000002</v>
      </c>
      <c r="AD130" s="380">
        <v>7.3500559999999993E-2</v>
      </c>
      <c r="AE130" s="380">
        <v>0.47084263999999998</v>
      </c>
      <c r="AF130" s="380">
        <v>0.27176849600000003</v>
      </c>
      <c r="AG130" s="380">
        <v>0.55667124800000012</v>
      </c>
      <c r="AH130" s="380">
        <v>0.283518832</v>
      </c>
      <c r="AI130" s="380">
        <v>0.65643169600000018</v>
      </c>
      <c r="AJ130" s="380">
        <v>0.15133318400000001</v>
      </c>
      <c r="AK130" s="380">
        <v>8.5655423999999994E-2</v>
      </c>
      <c r="AL130" s="380">
        <v>0.53288748799999996</v>
      </c>
      <c r="AM130" s="380">
        <v>7.1317008000000001E-2</v>
      </c>
      <c r="AN130" s="380">
        <v>0.6445716159999999</v>
      </c>
      <c r="AO130" s="380">
        <v>9.0565936E-2</v>
      </c>
      <c r="AP130" s="380">
        <v>0.20991019200000002</v>
      </c>
      <c r="AQ130" s="380">
        <v>0.73527825600000007</v>
      </c>
      <c r="AR130" s="380">
        <v>0.30331950400000002</v>
      </c>
      <c r="AS130" s="380">
        <v>0.48173924800000006</v>
      </c>
      <c r="AT130" s="380">
        <v>5.1006656000000004E-2</v>
      </c>
      <c r="AU130" s="380">
        <v>0.29318822400000005</v>
      </c>
      <c r="AV130" s="380">
        <v>0.38423420800000002</v>
      </c>
      <c r="AW130" s="380">
        <v>0.47806510399999996</v>
      </c>
      <c r="AX130" s="380">
        <v>0.56148008000000005</v>
      </c>
      <c r="AY130" s="380">
        <v>0.20033289600000001</v>
      </c>
      <c r="AZ130" s="380">
        <v>0.30890596800000003</v>
      </c>
      <c r="BA130" s="380">
        <v>0.36457558400000006</v>
      </c>
      <c r="BB130" s="380">
        <v>0.20417536</v>
      </c>
      <c r="BC130" s="380">
        <v>0.35305372800000001</v>
      </c>
      <c r="BD130" s="380">
        <v>0.77248419200000007</v>
      </c>
      <c r="BE130" s="380">
        <v>0.75304017600000006</v>
      </c>
      <c r="BF130" s="380">
        <v>0.66787323200000004</v>
      </c>
      <c r="BG130" s="380">
        <v>0.45914254400000004</v>
      </c>
      <c r="BH130" s="380">
        <v>0.39916000000000001</v>
      </c>
      <c r="BI130" s="380">
        <v>0.82321804800000009</v>
      </c>
      <c r="BJ130" s="380">
        <v>0.76932504000000002</v>
      </c>
      <c r="BK130" s="380">
        <v>0.61494388799999999</v>
      </c>
      <c r="BL130" s="380">
        <v>0.39330980799999998</v>
      </c>
      <c r="BM130" s="380">
        <v>9.6236288000000017E-2</v>
      </c>
      <c r="BN130" s="380">
        <v>0.50035204799999999</v>
      </c>
      <c r="BO130" s="380">
        <v>0.16141947200000001</v>
      </c>
      <c r="BP130" s="380">
        <v>0.30832619200000005</v>
      </c>
      <c r="BQ130" s="380">
        <v>0.35336903999999997</v>
      </c>
      <c r="BR130" s="380">
        <v>0.47518176000000001</v>
      </c>
      <c r="BS130" s="380">
        <v>0.27620564800000003</v>
      </c>
      <c r="BT130" s="380">
        <v>0.64029345599999998</v>
      </c>
      <c r="BU130" s="380">
        <v>0.15190435200000002</v>
      </c>
      <c r="BV130" s="380">
        <v>0.53599393599999989</v>
      </c>
      <c r="BW130" s="380">
        <v>0.433256576</v>
      </c>
      <c r="BX130" s="380">
        <v>5.3437984000000001E-2</v>
      </c>
      <c r="BY130" s="380">
        <v>0.12092889599999998</v>
      </c>
      <c r="BZ130" s="380">
        <v>0.30265734399999999</v>
      </c>
      <c r="CA130" s="380">
        <v>0.20572385599999998</v>
      </c>
      <c r="CB130" s="380">
        <v>0.22034862400000002</v>
      </c>
      <c r="CC130" s="380">
        <v>0.53323689600000002</v>
      </c>
      <c r="CD130" s="380">
        <v>0.38999080000000003</v>
      </c>
      <c r="CE130" s="380">
        <v>0.18103248</v>
      </c>
      <c r="CF130" s="380">
        <v>0.70184624000000007</v>
      </c>
      <c r="CG130" s="380">
        <v>0.43148715199999998</v>
      </c>
      <c r="CH130" s="380">
        <v>6.2487328000000009E-2</v>
      </c>
      <c r="CI130" s="380">
        <v>0.123157664</v>
      </c>
      <c r="CJ130" s="380">
        <v>0.36003688000000006</v>
      </c>
      <c r="CK130" s="380">
        <v>0.115521744</v>
      </c>
      <c r="CL130" s="380">
        <v>0.27771977599999997</v>
      </c>
      <c r="CM130" s="380">
        <v>7.3950784000000006E-2</v>
      </c>
      <c r="CN130" s="380">
        <v>0.102760352</v>
      </c>
      <c r="CO130" s="380">
        <v>0.55555739200000009</v>
      </c>
      <c r="CP130" s="380">
        <v>0.23141644800000005</v>
      </c>
      <c r="CQ130" s="380">
        <v>0.32403622399999998</v>
      </c>
      <c r="CR130" s="380">
        <v>7.4905552E-2</v>
      </c>
      <c r="CS130" s="380">
        <v>0.36005763200000002</v>
      </c>
      <c r="CT130" s="380">
        <v>0.44239147199999995</v>
      </c>
      <c r="CU130" s="380">
        <v>8.6447888000000001E-2</v>
      </c>
      <c r="CV130" s="380">
        <v>0.150585776</v>
      </c>
      <c r="CW130" s="380">
        <v>0.10826057600000003</v>
      </c>
    </row>
    <row r="131" spans="1:101">
      <c r="A131" s="256">
        <v>509</v>
      </c>
      <c r="B131" s="259">
        <v>1</v>
      </c>
      <c r="C131" s="380">
        <v>0.49682108799999997</v>
      </c>
      <c r="D131" s="380">
        <v>0.12177716800000001</v>
      </c>
      <c r="E131" s="380">
        <v>4.9467535999999999E-2</v>
      </c>
      <c r="F131" s="380">
        <v>0.15127608000000003</v>
      </c>
      <c r="G131" s="380">
        <v>4.7588079999999998E-2</v>
      </c>
      <c r="H131" s="380">
        <v>9.6174720000000005E-2</v>
      </c>
      <c r="I131" s="380">
        <v>4.8440671999999997E-2</v>
      </c>
      <c r="J131" s="380">
        <v>5.4968752000000003E-2</v>
      </c>
      <c r="K131" s="380">
        <v>5.8014367999999997E-2</v>
      </c>
      <c r="L131" s="380">
        <v>0.16117963200000002</v>
      </c>
      <c r="M131" s="380">
        <v>4.1813648000000002E-2</v>
      </c>
      <c r="N131" s="380">
        <v>5.1796559999999998E-2</v>
      </c>
      <c r="O131" s="380">
        <v>8.6067760000000007E-2</v>
      </c>
      <c r="P131" s="380">
        <v>0.37210771199999998</v>
      </c>
      <c r="Q131" s="380">
        <v>0.34076168000000001</v>
      </c>
      <c r="R131" s="380">
        <v>8.9081759999999996E-2</v>
      </c>
      <c r="S131" s="380">
        <v>7.736644799999999E-2</v>
      </c>
      <c r="T131" s="380">
        <v>0.16801903999999998</v>
      </c>
      <c r="U131" s="380">
        <v>0.16242263999999998</v>
      </c>
      <c r="V131" s="380">
        <v>0.232888128</v>
      </c>
      <c r="W131" s="380">
        <v>0.23479864</v>
      </c>
      <c r="X131" s="380">
        <v>0.21044080000000001</v>
      </c>
      <c r="Y131" s="380">
        <v>0.64362768000000004</v>
      </c>
      <c r="Z131" s="380">
        <v>0.432686352</v>
      </c>
      <c r="AA131" s="380">
        <v>7.9081728000000004E-2</v>
      </c>
      <c r="AB131" s="380">
        <v>0.42622982399999998</v>
      </c>
      <c r="AC131" s="380">
        <v>0.35451086400000004</v>
      </c>
      <c r="AD131" s="380">
        <v>7.6362127999999987E-2</v>
      </c>
      <c r="AE131" s="380">
        <v>0.47675960000000001</v>
      </c>
      <c r="AF131" s="380">
        <v>0.27186332800000002</v>
      </c>
      <c r="AG131" s="380">
        <v>0.56293448000000001</v>
      </c>
      <c r="AH131" s="380">
        <v>0.28933448</v>
      </c>
      <c r="AI131" s="380">
        <v>0.65855908800000007</v>
      </c>
      <c r="AJ131" s="380">
        <v>0.15579615999999999</v>
      </c>
      <c r="AK131" s="380">
        <v>8.6661007999999998E-2</v>
      </c>
      <c r="AL131" s="380">
        <v>0.53320016000000003</v>
      </c>
      <c r="AM131" s="380">
        <v>7.2384367999999991E-2</v>
      </c>
      <c r="AN131" s="380">
        <v>0.64593641599999996</v>
      </c>
      <c r="AO131" s="380">
        <v>9.0947247999999994E-2</v>
      </c>
      <c r="AP131" s="380">
        <v>0.21232358399999998</v>
      </c>
      <c r="AQ131" s="380">
        <v>0.73476923199999999</v>
      </c>
      <c r="AR131" s="380">
        <v>0.317172544</v>
      </c>
      <c r="AS131" s="380">
        <v>0.49106212799999993</v>
      </c>
      <c r="AT131" s="380">
        <v>5.1056671999999997E-2</v>
      </c>
      <c r="AU131" s="380">
        <v>0.29901699199999993</v>
      </c>
      <c r="AV131" s="380">
        <v>0.38619703999999999</v>
      </c>
      <c r="AW131" s="380">
        <v>0.47634003199999997</v>
      </c>
      <c r="AX131" s="380">
        <v>0.56397971199999997</v>
      </c>
      <c r="AY131" s="380">
        <v>0.20143523200000002</v>
      </c>
      <c r="AZ131" s="380">
        <v>0.31012732799999998</v>
      </c>
      <c r="BA131" s="380">
        <v>0.36521916799999998</v>
      </c>
      <c r="BB131" s="380">
        <v>0.20668526399999998</v>
      </c>
      <c r="BC131" s="380">
        <v>0.35605908800000002</v>
      </c>
      <c r="BD131" s="380">
        <v>0.77233700800000005</v>
      </c>
      <c r="BE131" s="380">
        <v>0.752852576</v>
      </c>
      <c r="BF131" s="380">
        <v>0.66634148800000004</v>
      </c>
      <c r="BG131" s="380">
        <v>0.45822630400000003</v>
      </c>
      <c r="BH131" s="380">
        <v>0.39745238399999999</v>
      </c>
      <c r="BI131" s="380">
        <v>0.82390713599999998</v>
      </c>
      <c r="BJ131" s="380">
        <v>0.76868055999999996</v>
      </c>
      <c r="BK131" s="380">
        <v>0.61629963199999993</v>
      </c>
      <c r="BL131" s="380">
        <v>0.39074246400000001</v>
      </c>
      <c r="BM131" s="380">
        <v>9.5206944000000016E-2</v>
      </c>
      <c r="BN131" s="380">
        <v>0.49673155199999997</v>
      </c>
      <c r="BO131" s="380">
        <v>0.15863496000000002</v>
      </c>
      <c r="BP131" s="380">
        <v>0.304117584</v>
      </c>
      <c r="BQ131" s="380">
        <v>0.34838955199999999</v>
      </c>
      <c r="BR131" s="380">
        <v>0.473927712</v>
      </c>
      <c r="BS131" s="380">
        <v>0.27616428800000004</v>
      </c>
      <c r="BT131" s="380">
        <v>0.63592159999999998</v>
      </c>
      <c r="BU131" s="380">
        <v>0.14854276799999999</v>
      </c>
      <c r="BV131" s="380">
        <v>0.53495529599999991</v>
      </c>
      <c r="BW131" s="380">
        <v>0.42907859199999998</v>
      </c>
      <c r="BX131" s="380">
        <v>5.3118416000000009E-2</v>
      </c>
      <c r="BY131" s="380">
        <v>0.11784159999999998</v>
      </c>
      <c r="BZ131" s="380">
        <v>0.29729423999999999</v>
      </c>
      <c r="CA131" s="380">
        <v>0.20334208000000001</v>
      </c>
      <c r="CB131" s="380">
        <v>0.21644148800000002</v>
      </c>
      <c r="CC131" s="380">
        <v>0.52959305599999995</v>
      </c>
      <c r="CD131" s="380">
        <v>0.38565648000000002</v>
      </c>
      <c r="CE131" s="380">
        <v>0.177943296</v>
      </c>
      <c r="CF131" s="380">
        <v>0.69986262399999999</v>
      </c>
      <c r="CG131" s="380">
        <v>0.42905764800000001</v>
      </c>
      <c r="CH131" s="380">
        <v>6.2215983999999995E-2</v>
      </c>
      <c r="CI131" s="380">
        <v>0.122205856</v>
      </c>
      <c r="CJ131" s="380">
        <v>0.35631273600000007</v>
      </c>
      <c r="CK131" s="380">
        <v>0.113362384</v>
      </c>
      <c r="CL131" s="380">
        <v>0.27475927999999999</v>
      </c>
      <c r="CM131" s="380">
        <v>7.2922992000000006E-2</v>
      </c>
      <c r="CN131" s="380">
        <v>0.10149910399999999</v>
      </c>
      <c r="CO131" s="380">
        <v>0.55427607999999995</v>
      </c>
      <c r="CP131" s="380">
        <v>0.22952171200000002</v>
      </c>
      <c r="CQ131" s="380">
        <v>0.32176081600000001</v>
      </c>
      <c r="CR131" s="380">
        <v>7.3934896E-2</v>
      </c>
      <c r="CS131" s="380">
        <v>0.35726433599999996</v>
      </c>
      <c r="CT131" s="380">
        <v>0.43979249599999998</v>
      </c>
      <c r="CU131" s="380">
        <v>8.5561696000000007E-2</v>
      </c>
      <c r="CV131" s="380">
        <v>0.14886035200000003</v>
      </c>
      <c r="CW131" s="380">
        <v>0.10719272000000001</v>
      </c>
    </row>
    <row r="132" spans="1:101">
      <c r="A132" s="256">
        <v>510</v>
      </c>
      <c r="B132" s="259">
        <v>1</v>
      </c>
      <c r="C132" s="380">
        <v>0.49580000000000002</v>
      </c>
      <c r="D132" s="380">
        <v>0.12089999999999999</v>
      </c>
      <c r="E132" s="380">
        <v>4.895E-2</v>
      </c>
      <c r="F132" s="380">
        <v>0.15143000000000001</v>
      </c>
      <c r="G132" s="380">
        <v>4.761E-2</v>
      </c>
      <c r="H132" s="380">
        <v>9.6000000000000002E-2</v>
      </c>
      <c r="I132" s="380">
        <v>4.8399999999999999E-2</v>
      </c>
      <c r="J132" s="380">
        <v>5.4960000000000002E-2</v>
      </c>
      <c r="K132" s="380">
        <v>5.7709999999999997E-2</v>
      </c>
      <c r="L132" s="380">
        <v>0.16111</v>
      </c>
      <c r="M132" s="380">
        <v>4.1689999999999998E-2</v>
      </c>
      <c r="N132" s="380">
        <v>5.2350000000000001E-2</v>
      </c>
      <c r="O132" s="380">
        <v>8.6540000000000006E-2</v>
      </c>
      <c r="P132" s="380">
        <v>0.37269999999999998</v>
      </c>
      <c r="Q132" s="380">
        <v>0.34118999999999999</v>
      </c>
      <c r="R132" s="380">
        <v>8.9730000000000004E-2</v>
      </c>
      <c r="S132" s="380">
        <v>7.7469999999999997E-2</v>
      </c>
      <c r="T132" s="380">
        <v>0.16880000000000001</v>
      </c>
      <c r="U132" s="380">
        <v>0.16639999999999999</v>
      </c>
      <c r="V132" s="380">
        <v>0.23085</v>
      </c>
      <c r="W132" s="380">
        <v>0.23849000000000001</v>
      </c>
      <c r="X132" s="380">
        <v>0.21356</v>
      </c>
      <c r="Y132" s="380">
        <v>0.64598999999999995</v>
      </c>
      <c r="Z132" s="380">
        <v>0.43859999999999999</v>
      </c>
      <c r="AA132" s="380">
        <v>8.2180000000000003E-2</v>
      </c>
      <c r="AB132" s="380">
        <v>0.43290000000000001</v>
      </c>
      <c r="AC132" s="380">
        <v>0.35691000000000001</v>
      </c>
      <c r="AD132" s="380">
        <v>7.9229999999999995E-2</v>
      </c>
      <c r="AE132" s="380">
        <v>0.48276999999999998</v>
      </c>
      <c r="AF132" s="380">
        <v>0.27200000000000002</v>
      </c>
      <c r="AG132" s="380">
        <v>0.56908000000000003</v>
      </c>
      <c r="AH132" s="380">
        <v>0.29520000000000002</v>
      </c>
      <c r="AI132" s="380">
        <v>0.66068000000000005</v>
      </c>
      <c r="AJ132" s="380">
        <v>0.16048000000000001</v>
      </c>
      <c r="AK132" s="380">
        <v>8.763E-2</v>
      </c>
      <c r="AL132" s="380">
        <v>0.53347</v>
      </c>
      <c r="AM132" s="380">
        <v>7.3999999999999996E-2</v>
      </c>
      <c r="AN132" s="380">
        <v>0.64719000000000004</v>
      </c>
      <c r="AO132" s="380">
        <v>9.1300000000000006E-2</v>
      </c>
      <c r="AP132" s="380">
        <v>0.21465000000000001</v>
      </c>
      <c r="AQ132" s="380">
        <v>0.73419999999999996</v>
      </c>
      <c r="AR132" s="380">
        <v>0.33133000000000001</v>
      </c>
      <c r="AS132" s="380">
        <v>0.49969999999999998</v>
      </c>
      <c r="AT132" s="380">
        <v>5.11E-2</v>
      </c>
      <c r="AU132" s="380">
        <v>0.30442999999999998</v>
      </c>
      <c r="AV132" s="380">
        <v>0.38800000000000001</v>
      </c>
      <c r="AW132" s="380">
        <v>0.47449999999999998</v>
      </c>
      <c r="AX132" s="380">
        <v>0.56645999999999996</v>
      </c>
      <c r="AY132" s="380">
        <v>0.20241000000000001</v>
      </c>
      <c r="AZ132" s="380">
        <v>0.31122</v>
      </c>
      <c r="BA132" s="380">
        <v>0.36570000000000003</v>
      </c>
      <c r="BB132" s="380">
        <v>0.20907999999999999</v>
      </c>
      <c r="BC132" s="380">
        <v>0.35849999999999999</v>
      </c>
      <c r="BD132" s="380">
        <v>0.7722</v>
      </c>
      <c r="BE132" s="380">
        <v>0.75258999999999998</v>
      </c>
      <c r="BF132" s="380">
        <v>0.66461000000000003</v>
      </c>
      <c r="BG132" s="380">
        <v>0.45710000000000001</v>
      </c>
      <c r="BH132" s="380">
        <v>0.39562000000000003</v>
      </c>
      <c r="BI132" s="380">
        <v>0.82440000000000002</v>
      </c>
      <c r="BJ132" s="380">
        <v>0.76795999999999998</v>
      </c>
      <c r="BK132" s="380">
        <v>0.61756999999999995</v>
      </c>
      <c r="BL132" s="380">
        <v>0.38819999999999999</v>
      </c>
      <c r="BM132" s="380">
        <v>9.4140000000000001E-2</v>
      </c>
      <c r="BN132" s="380">
        <v>0.49295</v>
      </c>
      <c r="BO132" s="380">
        <v>0.15589</v>
      </c>
      <c r="BP132" s="380">
        <v>0.29980000000000001</v>
      </c>
      <c r="BQ132" s="380">
        <v>0.34329999999999999</v>
      </c>
      <c r="BR132" s="380">
        <v>0.47256999999999999</v>
      </c>
      <c r="BS132" s="380">
        <v>0.27606000000000003</v>
      </c>
      <c r="BT132" s="380">
        <v>0.63146999999999998</v>
      </c>
      <c r="BU132" s="380">
        <v>0.1452</v>
      </c>
      <c r="BV132" s="380">
        <v>0.53388999999999998</v>
      </c>
      <c r="BW132" s="380">
        <v>0.42486000000000002</v>
      </c>
      <c r="BX132" s="380">
        <v>5.2819999999999999E-2</v>
      </c>
      <c r="BY132" s="380">
        <v>0.1148</v>
      </c>
      <c r="BZ132" s="380">
        <v>0.29189999999999999</v>
      </c>
      <c r="CA132" s="380">
        <v>0.20097999999999999</v>
      </c>
      <c r="CB132" s="380">
        <v>0.21257999999999999</v>
      </c>
      <c r="CC132" s="380">
        <v>0.52600000000000002</v>
      </c>
      <c r="CD132" s="380">
        <v>0.38140000000000002</v>
      </c>
      <c r="CE132" s="380">
        <v>0.17480999999999999</v>
      </c>
      <c r="CF132" s="380">
        <v>0.69789999999999996</v>
      </c>
      <c r="CG132" s="380">
        <v>0.42670000000000002</v>
      </c>
      <c r="CH132" s="380">
        <v>6.1929999999999999E-2</v>
      </c>
      <c r="CI132" s="380">
        <v>0.12123</v>
      </c>
      <c r="CJ132" s="380">
        <v>0.35265000000000002</v>
      </c>
      <c r="CK132" s="380">
        <v>0.11119999999999999</v>
      </c>
      <c r="CL132" s="380">
        <v>0.27176</v>
      </c>
      <c r="CM132" s="380">
        <v>7.195E-2</v>
      </c>
      <c r="CN132" s="380">
        <v>0.1002</v>
      </c>
      <c r="CO132" s="380">
        <v>0.55296999999999996</v>
      </c>
      <c r="CP132" s="380">
        <v>0.22756000000000001</v>
      </c>
      <c r="CQ132" s="380">
        <v>0.31952000000000003</v>
      </c>
      <c r="CR132" s="380">
        <v>7.2989999999999999E-2</v>
      </c>
      <c r="CS132" s="380">
        <v>0.35444999999999999</v>
      </c>
      <c r="CT132" s="380">
        <v>0.43719999999999998</v>
      </c>
      <c r="CU132" s="380">
        <v>8.48E-2</v>
      </c>
      <c r="CV132" s="380">
        <v>0.14727000000000001</v>
      </c>
      <c r="CW132" s="380">
        <v>0.1061</v>
      </c>
    </row>
    <row r="133" spans="1:101">
      <c r="A133" s="256">
        <v>511</v>
      </c>
      <c r="B133" s="259">
        <v>1</v>
      </c>
      <c r="C133" s="380">
        <v>0.49484576000000002</v>
      </c>
      <c r="D133" s="380">
        <v>0.12010409599999999</v>
      </c>
      <c r="E133" s="380">
        <v>4.8537567999999996E-2</v>
      </c>
      <c r="F133" s="380">
        <v>0.15170894400000004</v>
      </c>
      <c r="G133" s="380">
        <v>4.7669088000000005E-2</v>
      </c>
      <c r="H133" s="380">
        <v>9.5856895999999997E-2</v>
      </c>
      <c r="I133" s="380">
        <v>4.8365968000000002E-2</v>
      </c>
      <c r="J133" s="380">
        <v>5.4954672000000003E-2</v>
      </c>
      <c r="K133" s="380">
        <v>5.7391408000000005E-2</v>
      </c>
      <c r="L133" s="380">
        <v>0.16100582399999996</v>
      </c>
      <c r="M133" s="380">
        <v>4.1581295999999997E-2</v>
      </c>
      <c r="N133" s="380">
        <v>5.2939583999999998E-2</v>
      </c>
      <c r="O133" s="380">
        <v>8.6981887999999993E-2</v>
      </c>
      <c r="P133" s="380">
        <v>0.37333039999999995</v>
      </c>
      <c r="Q133" s="380">
        <v>0.34146214400000002</v>
      </c>
      <c r="R133" s="380">
        <v>9.0374943999999999E-2</v>
      </c>
      <c r="S133" s="380">
        <v>7.7584415999999989E-2</v>
      </c>
      <c r="T133" s="380">
        <v>0.16951307200000001</v>
      </c>
      <c r="U133" s="380">
        <v>0.17048537599999999</v>
      </c>
      <c r="V133" s="380">
        <v>0.22883947200000002</v>
      </c>
      <c r="W133" s="380">
        <v>0.24249025600000002</v>
      </c>
      <c r="X133" s="380">
        <v>0.21676336000000002</v>
      </c>
      <c r="Y133" s="380">
        <v>0.64835433599999992</v>
      </c>
      <c r="Z133" s="380">
        <v>0.44465472</v>
      </c>
      <c r="AA133" s="380">
        <v>8.5804367999999992E-2</v>
      </c>
      <c r="AB133" s="380">
        <v>0.43962886399999995</v>
      </c>
      <c r="AC133" s="380">
        <v>0.35935451200000001</v>
      </c>
      <c r="AD133" s="380">
        <v>8.2100831999999985E-2</v>
      </c>
      <c r="AE133" s="380">
        <v>0.48886470399999993</v>
      </c>
      <c r="AF133" s="380">
        <v>0.272186384</v>
      </c>
      <c r="AG133" s="380">
        <v>0.57510457599999998</v>
      </c>
      <c r="AH133" s="380">
        <v>0.30111297600000003</v>
      </c>
      <c r="AI133" s="380">
        <v>0.66278988800000005</v>
      </c>
      <c r="AJ133" s="380">
        <v>0.1653868</v>
      </c>
      <c r="AK133" s="380">
        <v>8.8568575999999996E-2</v>
      </c>
      <c r="AL133" s="380">
        <v>0.53369504000000001</v>
      </c>
      <c r="AM133" s="380">
        <v>7.6168591999999993E-2</v>
      </c>
      <c r="AN133" s="380">
        <v>0.6483280480000001</v>
      </c>
      <c r="AO133" s="380">
        <v>9.1623584000000008E-2</v>
      </c>
      <c r="AP133" s="380">
        <v>0.21687824000000003</v>
      </c>
      <c r="AQ133" s="380">
        <v>0.7335755679999999</v>
      </c>
      <c r="AR133" s="380">
        <v>0.345719312</v>
      </c>
      <c r="AS133" s="380">
        <v>0.5076410400000001</v>
      </c>
      <c r="AT133" s="380">
        <v>5.1136688E-2</v>
      </c>
      <c r="AU133" s="380">
        <v>0.309425856</v>
      </c>
      <c r="AV133" s="380">
        <v>0.38964686399999998</v>
      </c>
      <c r="AW133" s="380">
        <v>0.47255942400000001</v>
      </c>
      <c r="AX133" s="380">
        <v>0.56891793600000007</v>
      </c>
      <c r="AY133" s="380">
        <v>0.20325836800000002</v>
      </c>
      <c r="AZ133" s="380">
        <v>0.31218816000000005</v>
      </c>
      <c r="BA133" s="380">
        <v>0.36602739200000001</v>
      </c>
      <c r="BB133" s="380">
        <v>0.21134531199999998</v>
      </c>
      <c r="BC133" s="380">
        <v>0.36037385600000005</v>
      </c>
      <c r="BD133" s="380">
        <v>0.77207419199999994</v>
      </c>
      <c r="BE133" s="380">
        <v>0.75225184</v>
      </c>
      <c r="BF133" s="380">
        <v>0.66269001599999999</v>
      </c>
      <c r="BG133" s="380">
        <v>0.45577123200000003</v>
      </c>
      <c r="BH133" s="380">
        <v>0.393670672</v>
      </c>
      <c r="BI133" s="380">
        <v>0.82469972800000002</v>
      </c>
      <c r="BJ133" s="380">
        <v>0.76716379200000007</v>
      </c>
      <c r="BK133" s="380">
        <v>0.61873915199999985</v>
      </c>
      <c r="BL133" s="380">
        <v>0.38569238400000005</v>
      </c>
      <c r="BM133" s="380">
        <v>9.3039072E-2</v>
      </c>
      <c r="BN133" s="380">
        <v>0.48901420799999995</v>
      </c>
      <c r="BO133" s="380">
        <v>0.15319575999999999</v>
      </c>
      <c r="BP133" s="380">
        <v>0.29538355199999999</v>
      </c>
      <c r="BQ133" s="380">
        <v>0.33811200000000002</v>
      </c>
      <c r="BR133" s="380">
        <v>0.47110147199999997</v>
      </c>
      <c r="BS133" s="380">
        <v>0.27588420800000002</v>
      </c>
      <c r="BT133" s="380">
        <v>0.62693867199999997</v>
      </c>
      <c r="BU133" s="380">
        <v>0.14188630399999999</v>
      </c>
      <c r="BV133" s="380">
        <v>0.53279668799999991</v>
      </c>
      <c r="BW133" s="380">
        <v>0.42060339200000002</v>
      </c>
      <c r="BX133" s="380">
        <v>5.2543248000000001E-2</v>
      </c>
      <c r="BY133" s="380">
        <v>0.11181086399999998</v>
      </c>
      <c r="BZ133" s="380">
        <v>0.28648748799999996</v>
      </c>
      <c r="CA133" s="380">
        <v>0.19863678399999998</v>
      </c>
      <c r="CB133" s="380">
        <v>0.208770752</v>
      </c>
      <c r="CC133" s="380">
        <v>0.52245564799999999</v>
      </c>
      <c r="CD133" s="380">
        <v>0.37722187200000001</v>
      </c>
      <c r="CE133" s="380">
        <v>0.17163262400000001</v>
      </c>
      <c r="CF133" s="380">
        <v>0.6959572799999999</v>
      </c>
      <c r="CG133" s="380">
        <v>0.42441377599999996</v>
      </c>
      <c r="CH133" s="380">
        <v>6.1629823999999993E-2</v>
      </c>
      <c r="CI133" s="380">
        <v>0.12023460799999999</v>
      </c>
      <c r="CJ133" s="380">
        <v>0.34905507199999997</v>
      </c>
      <c r="CK133" s="380">
        <v>0.10903879999999999</v>
      </c>
      <c r="CL133" s="380">
        <v>0.26871606399999998</v>
      </c>
      <c r="CM133" s="380">
        <v>7.1028687999999993E-2</v>
      </c>
      <c r="CN133" s="380">
        <v>9.8862911999999997E-2</v>
      </c>
      <c r="CO133" s="380">
        <v>0.55163876799999989</v>
      </c>
      <c r="CP133" s="380">
        <v>0.22553179200000001</v>
      </c>
      <c r="CQ133" s="380">
        <v>0.31731630400000005</v>
      </c>
      <c r="CR133" s="380">
        <v>7.2070896000000009E-2</v>
      </c>
      <c r="CS133" s="380">
        <v>0.35162012799999998</v>
      </c>
      <c r="CT133" s="380">
        <v>0.43461911999999997</v>
      </c>
      <c r="CU133" s="380">
        <v>8.4151551999999991E-2</v>
      </c>
      <c r="CV133" s="380">
        <v>0.14581686400000002</v>
      </c>
      <c r="CW133" s="380">
        <v>0.10498280000000001</v>
      </c>
    </row>
    <row r="134" spans="1:101">
      <c r="A134" s="256">
        <v>512</v>
      </c>
      <c r="B134" s="259">
        <v>1</v>
      </c>
      <c r="C134" s="380">
        <v>0.49395729599999999</v>
      </c>
      <c r="D134" s="380">
        <v>0.11939035200000001</v>
      </c>
      <c r="E134" s="380">
        <v>4.8232511999999998E-2</v>
      </c>
      <c r="F134" s="380">
        <v>0.15211326400000003</v>
      </c>
      <c r="G134" s="380">
        <v>4.7766719999999992E-2</v>
      </c>
      <c r="H134" s="380">
        <v>9.5747600000000016E-2</v>
      </c>
      <c r="I134" s="380">
        <v>4.8338576000000001E-2</v>
      </c>
      <c r="J134" s="380">
        <v>5.4952304E-2</v>
      </c>
      <c r="K134" s="380">
        <v>5.7061728000000006E-2</v>
      </c>
      <c r="L134" s="380">
        <v>0.16086883199999999</v>
      </c>
      <c r="M134" s="380">
        <v>4.1488655999999999E-2</v>
      </c>
      <c r="N134" s="380">
        <v>5.3556288000000001E-2</v>
      </c>
      <c r="O134" s="380">
        <v>8.7396416000000005E-2</v>
      </c>
      <c r="P134" s="380">
        <v>0.37399937600000005</v>
      </c>
      <c r="Q134" s="380">
        <v>0.34157417600000001</v>
      </c>
      <c r="R134" s="380">
        <v>9.101592E-2</v>
      </c>
      <c r="S134" s="380">
        <v>7.7711727999999994E-2</v>
      </c>
      <c r="T134" s="380">
        <v>0.170155376</v>
      </c>
      <c r="U134" s="380">
        <v>0.17465486400000002</v>
      </c>
      <c r="V134" s="380">
        <v>0.226878256</v>
      </c>
      <c r="W134" s="380">
        <v>0.24681041599999998</v>
      </c>
      <c r="X134" s="380">
        <v>0.22005174400000002</v>
      </c>
      <c r="Y134" s="380">
        <v>0.65072092800000003</v>
      </c>
      <c r="Z134" s="380">
        <v>0.45085246400000001</v>
      </c>
      <c r="AA134" s="380">
        <v>8.9979600000000021E-2</v>
      </c>
      <c r="AB134" s="380">
        <v>0.44641457599999995</v>
      </c>
      <c r="AC134" s="380">
        <v>0.36183836800000002</v>
      </c>
      <c r="AD134" s="380">
        <v>8.4960960000000002E-2</v>
      </c>
      <c r="AE134" s="380">
        <v>0.49503544000000005</v>
      </c>
      <c r="AF134" s="380">
        <v>0.272427696</v>
      </c>
      <c r="AG134" s="380">
        <v>0.581008368</v>
      </c>
      <c r="AH134" s="380">
        <v>0.30707123200000003</v>
      </c>
      <c r="AI134" s="380">
        <v>0.66488281599999999</v>
      </c>
      <c r="AJ134" s="380">
        <v>0.17051846400000004</v>
      </c>
      <c r="AK134" s="380">
        <v>8.9481183999999991E-2</v>
      </c>
      <c r="AL134" s="380">
        <v>0.53387180800000011</v>
      </c>
      <c r="AM134" s="380">
        <v>7.8905648000000009E-2</v>
      </c>
      <c r="AN134" s="380">
        <v>0.64934409600000009</v>
      </c>
      <c r="AO134" s="380">
        <v>9.1919055999999999E-2</v>
      </c>
      <c r="AP134" s="380">
        <v>0.21900251200000001</v>
      </c>
      <c r="AQ134" s="380">
        <v>0.73290089600000008</v>
      </c>
      <c r="AR134" s="380">
        <v>0.36027510400000007</v>
      </c>
      <c r="AS134" s="380">
        <v>0.51486908799999997</v>
      </c>
      <c r="AT134" s="380">
        <v>5.1166736000000011E-2</v>
      </c>
      <c r="AU134" s="380">
        <v>0.31398910400000002</v>
      </c>
      <c r="AV134" s="380">
        <v>0.39114156800000005</v>
      </c>
      <c r="AW134" s="380">
        <v>0.47053382399999999</v>
      </c>
      <c r="AX134" s="380">
        <v>0.57135175999999999</v>
      </c>
      <c r="AY134" s="380">
        <v>0.20398145600000003</v>
      </c>
      <c r="AZ134" s="380">
        <v>0.31304060800000005</v>
      </c>
      <c r="BA134" s="380">
        <v>0.36621614400000008</v>
      </c>
      <c r="BB134" s="380">
        <v>0.21347375999999998</v>
      </c>
      <c r="BC134" s="380">
        <v>0.36167316799999999</v>
      </c>
      <c r="BD134" s="380">
        <v>0.77196171199999997</v>
      </c>
      <c r="BE134" s="380">
        <v>0.75183809600000007</v>
      </c>
      <c r="BF134" s="380">
        <v>0.66059371200000006</v>
      </c>
      <c r="BG134" s="380">
        <v>0.45424750399999997</v>
      </c>
      <c r="BH134" s="380">
        <v>0.39161264000000001</v>
      </c>
      <c r="BI134" s="380">
        <v>0.82481004800000002</v>
      </c>
      <c r="BJ134" s="380">
        <v>0.76629231999999992</v>
      </c>
      <c r="BK134" s="380">
        <v>0.61979604799999999</v>
      </c>
      <c r="BL134" s="380">
        <v>0.38322900799999998</v>
      </c>
      <c r="BM134" s="380">
        <v>9.190740800000001E-2</v>
      </c>
      <c r="BN134" s="380">
        <v>0.48493124800000015</v>
      </c>
      <c r="BO134" s="380">
        <v>0.15056283200000001</v>
      </c>
      <c r="BP134" s="380">
        <v>0.29087875200000002</v>
      </c>
      <c r="BQ134" s="380">
        <v>0.33283672000000003</v>
      </c>
      <c r="BR134" s="380">
        <v>0.46951944000000007</v>
      </c>
      <c r="BS134" s="380">
        <v>0.27563188800000005</v>
      </c>
      <c r="BT134" s="380">
        <v>0.62232873599999994</v>
      </c>
      <c r="BU134" s="380">
        <v>0.138611712</v>
      </c>
      <c r="BV134" s="380">
        <v>0.53167449600000005</v>
      </c>
      <c r="BW134" s="380">
        <v>0.41631265600000006</v>
      </c>
      <c r="BX134" s="380">
        <v>5.2289024000000003E-2</v>
      </c>
      <c r="BY134" s="380">
        <v>0.10888049600000001</v>
      </c>
      <c r="BZ134" s="380">
        <v>0.28106798399999999</v>
      </c>
      <c r="CA134" s="380">
        <v>0.19631401600000001</v>
      </c>
      <c r="CB134" s="380">
        <v>0.20502110400000001</v>
      </c>
      <c r="CC134" s="380">
        <v>0.51895913599999999</v>
      </c>
      <c r="CD134" s="380">
        <v>0.37312287999999999</v>
      </c>
      <c r="CE134" s="380">
        <v>0.16841719999999999</v>
      </c>
      <c r="CF134" s="380">
        <v>0.69403328000000009</v>
      </c>
      <c r="CG134" s="380">
        <v>0.42219931200000005</v>
      </c>
      <c r="CH134" s="380">
        <v>6.1316767999999994E-2</v>
      </c>
      <c r="CI134" s="380">
        <v>0.11921574400000001</v>
      </c>
      <c r="CJ134" s="380">
        <v>0.34553464000000006</v>
      </c>
      <c r="CK134" s="380">
        <v>0.10688246400000001</v>
      </c>
      <c r="CL134" s="380">
        <v>0.26562041599999997</v>
      </c>
      <c r="CM134" s="380">
        <v>7.0155904000000005E-2</v>
      </c>
      <c r="CN134" s="380">
        <v>9.7486671999999996E-2</v>
      </c>
      <c r="CO134" s="380">
        <v>0.55028003199999997</v>
      </c>
      <c r="CP134" s="380">
        <v>0.22343556800000003</v>
      </c>
      <c r="CQ134" s="380">
        <v>0.31515142400000001</v>
      </c>
      <c r="CR134" s="380">
        <v>7.1178032000000002E-2</v>
      </c>
      <c r="CS134" s="380">
        <v>0.34877907200000002</v>
      </c>
      <c r="CT134" s="380">
        <v>0.43205371199999998</v>
      </c>
      <c r="CU134" s="380">
        <v>8.3605888000000003E-2</v>
      </c>
      <c r="CV134" s="380">
        <v>0.14450417600000001</v>
      </c>
      <c r="CW134" s="380">
        <v>0.10384097600000002</v>
      </c>
    </row>
    <row r="135" spans="1:101">
      <c r="A135" s="256">
        <v>513</v>
      </c>
      <c r="B135" s="259">
        <v>1</v>
      </c>
      <c r="C135" s="380">
        <v>0.493136352</v>
      </c>
      <c r="D135" s="380">
        <v>0.11875460800000001</v>
      </c>
      <c r="E135" s="380">
        <v>4.8007856000000002E-2</v>
      </c>
      <c r="F135" s="380">
        <v>0.15264654400000002</v>
      </c>
      <c r="G135" s="380">
        <v>4.7904832000000008E-2</v>
      </c>
      <c r="H135" s="380">
        <v>9.5673184000000008E-2</v>
      </c>
      <c r="I135" s="380">
        <v>4.8316464000000003E-2</v>
      </c>
      <c r="J135" s="380">
        <v>5.4951696000000008E-2</v>
      </c>
      <c r="K135" s="380">
        <v>5.6722768000000007E-2</v>
      </c>
      <c r="L135" s="380">
        <v>0.16071672000000001</v>
      </c>
      <c r="M135" s="380">
        <v>4.1412496E-2</v>
      </c>
      <c r="N135" s="380">
        <v>5.420683200000001E-2</v>
      </c>
      <c r="O135" s="380">
        <v>8.7778703999999999E-2</v>
      </c>
      <c r="P135" s="380">
        <v>0.374708192</v>
      </c>
      <c r="Q135" s="380">
        <v>0.341527568</v>
      </c>
      <c r="R135" s="380">
        <v>9.1650655999999997E-2</v>
      </c>
      <c r="S135" s="380">
        <v>7.7852160000000004E-2</v>
      </c>
      <c r="T135" s="380">
        <v>0.17072640000000003</v>
      </c>
      <c r="U135" s="380">
        <v>0.17885699200000002</v>
      </c>
      <c r="V135" s="380">
        <v>0.22496424000000001</v>
      </c>
      <c r="W135" s="380">
        <v>0.251456976</v>
      </c>
      <c r="X135" s="380">
        <v>0.22342220800000001</v>
      </c>
      <c r="Y135" s="380">
        <v>0.65309432000000001</v>
      </c>
      <c r="Z135" s="380">
        <v>0.45719932800000007</v>
      </c>
      <c r="AA135" s="380">
        <v>9.4720112000000009E-2</v>
      </c>
      <c r="AB135" s="380">
        <v>0.453261888</v>
      </c>
      <c r="AC135" s="380">
        <v>0.36438366400000005</v>
      </c>
      <c r="AD135" s="380">
        <v>8.7778047999999997E-2</v>
      </c>
      <c r="AE135" s="380">
        <v>0.50126193600000013</v>
      </c>
      <c r="AF135" s="380">
        <v>0.27273004800000006</v>
      </c>
      <c r="AG135" s="380">
        <v>0.58678023999999995</v>
      </c>
      <c r="AH135" s="380">
        <v>0.31307052800000001</v>
      </c>
      <c r="AI135" s="380">
        <v>0.66695318400000003</v>
      </c>
      <c r="AJ135" s="380">
        <v>0.17587708800000001</v>
      </c>
      <c r="AK135" s="380">
        <v>9.0385231999999996E-2</v>
      </c>
      <c r="AL135" s="380">
        <v>0.53399081600000009</v>
      </c>
      <c r="AM135" s="380">
        <v>8.2166543999999994E-2</v>
      </c>
      <c r="AN135" s="380">
        <v>0.65024038400000006</v>
      </c>
      <c r="AO135" s="380">
        <v>9.2180208E-2</v>
      </c>
      <c r="AP135" s="380">
        <v>0.22098806399999998</v>
      </c>
      <c r="AQ135" s="380">
        <v>0.73217974399999985</v>
      </c>
      <c r="AR135" s="380">
        <v>0.37486641599999998</v>
      </c>
      <c r="AS135" s="380">
        <v>0.52141049600000011</v>
      </c>
      <c r="AT135" s="380">
        <v>5.1190384000000005E-2</v>
      </c>
      <c r="AU135" s="380">
        <v>0.31813947199999998</v>
      </c>
      <c r="AV135" s="380">
        <v>0.39248955200000002</v>
      </c>
      <c r="AW135" s="380">
        <v>0.46843214399999999</v>
      </c>
      <c r="AX135" s="380">
        <v>0.57375030399999993</v>
      </c>
      <c r="AY135" s="380">
        <v>0.20458110399999999</v>
      </c>
      <c r="AZ135" s="380">
        <v>0.31376801599999998</v>
      </c>
      <c r="BA135" s="380">
        <v>0.36626177600000004</v>
      </c>
      <c r="BB135" s="380">
        <v>0.215421328</v>
      </c>
      <c r="BC135" s="380">
        <v>0.36242848</v>
      </c>
      <c r="BD135" s="380">
        <v>0.77185763200000002</v>
      </c>
      <c r="BE135" s="380">
        <v>0.75134515199999996</v>
      </c>
      <c r="BF135" s="380">
        <v>0.65832948800000002</v>
      </c>
      <c r="BG135" s="380">
        <v>0.45253881600000001</v>
      </c>
      <c r="BH135" s="380">
        <v>0.3894510080000001</v>
      </c>
      <c r="BI135" s="380">
        <v>0.82473724800000003</v>
      </c>
      <c r="BJ135" s="380">
        <v>0.76534668800000005</v>
      </c>
      <c r="BK135" s="380">
        <v>0.62070046400000001</v>
      </c>
      <c r="BL135" s="380">
        <v>0.38082243200000004</v>
      </c>
      <c r="BM135" s="380">
        <v>9.074990400000002E-2</v>
      </c>
      <c r="BN135" s="380">
        <v>0.48070652800000002</v>
      </c>
      <c r="BO135" s="380">
        <v>0.14800142400000002</v>
      </c>
      <c r="BP135" s="380">
        <v>0.28629459200000007</v>
      </c>
      <c r="BQ135" s="380">
        <v>0.32748632000000005</v>
      </c>
      <c r="BR135" s="380">
        <v>0.46779716800000004</v>
      </c>
      <c r="BS135" s="380">
        <v>0.275278048</v>
      </c>
      <c r="BT135" s="380">
        <v>0.61763464000000001</v>
      </c>
      <c r="BU135" s="380">
        <v>0.13538967999999998</v>
      </c>
      <c r="BV135" s="380">
        <v>0.53051950399999992</v>
      </c>
      <c r="BW135" s="380">
        <v>0.41198807999999998</v>
      </c>
      <c r="BX135" s="380">
        <v>5.2055759999999993E-2</v>
      </c>
      <c r="BY135" s="380">
        <v>0.10601828800000002</v>
      </c>
      <c r="BZ135" s="380">
        <v>0.27566568000000002</v>
      </c>
      <c r="CA135" s="380">
        <v>0.19400052800000003</v>
      </c>
      <c r="CB135" s="380">
        <v>0.20133937600000004</v>
      </c>
      <c r="CC135" s="380">
        <v>0.51549958400000007</v>
      </c>
      <c r="CD135" s="380">
        <v>0.36910052800000004</v>
      </c>
      <c r="CE135" s="380">
        <v>0.165149936</v>
      </c>
      <c r="CF135" s="380">
        <v>0.69212479999999987</v>
      </c>
      <c r="CG135" s="380">
        <v>0.42005108800000007</v>
      </c>
      <c r="CH135" s="380">
        <v>6.0988592000000001E-2</v>
      </c>
      <c r="CI135" s="380">
        <v>0.11816832000000001</v>
      </c>
      <c r="CJ135" s="380">
        <v>0.34209596800000003</v>
      </c>
      <c r="CK135" s="380">
        <v>0.104739808</v>
      </c>
      <c r="CL135" s="380">
        <v>0.26246740800000001</v>
      </c>
      <c r="CM135" s="380">
        <v>6.9325200000000017E-2</v>
      </c>
      <c r="CN135" s="380">
        <v>9.6078192000000007E-2</v>
      </c>
      <c r="CO135" s="380">
        <v>0.54888649599999995</v>
      </c>
      <c r="CP135" s="380">
        <v>0.22128998399999997</v>
      </c>
      <c r="CQ135" s="380">
        <v>0.31303246400000007</v>
      </c>
      <c r="CR135" s="380">
        <v>7.0310928000000009E-2</v>
      </c>
      <c r="CS135" s="380">
        <v>0.34593857600000005</v>
      </c>
      <c r="CT135" s="380">
        <v>0.42951614400000004</v>
      </c>
      <c r="CU135" s="380">
        <v>8.3140463999999997E-2</v>
      </c>
      <c r="CV135" s="380">
        <v>0.14332876800000002</v>
      </c>
      <c r="CW135" s="380">
        <v>0.10267875200000001</v>
      </c>
    </row>
    <row r="136" spans="1:101">
      <c r="A136" s="256">
        <v>514</v>
      </c>
      <c r="B136" s="259">
        <v>1</v>
      </c>
      <c r="C136" s="380">
        <v>0.49238652799999999</v>
      </c>
      <c r="D136" s="380">
        <v>0.118189664</v>
      </c>
      <c r="E136" s="380">
        <v>4.7815040000000003E-2</v>
      </c>
      <c r="F136" s="380">
        <v>0.153313904</v>
      </c>
      <c r="G136" s="380">
        <v>4.8085424000000002E-2</v>
      </c>
      <c r="H136" s="380">
        <v>9.5633808000000001E-2</v>
      </c>
      <c r="I136" s="380">
        <v>4.8297472000000008E-2</v>
      </c>
      <c r="J136" s="380">
        <v>5.4951328000000001E-2</v>
      </c>
      <c r="K136" s="380">
        <v>5.6375167999999996E-2</v>
      </c>
      <c r="L136" s="380">
        <v>0.160576688</v>
      </c>
      <c r="M136" s="380">
        <v>4.1352816000000001E-2</v>
      </c>
      <c r="N136" s="380">
        <v>5.4903135999999998E-2</v>
      </c>
      <c r="O136" s="380">
        <v>8.8118831999999994E-2</v>
      </c>
      <c r="P136" s="380">
        <v>0.37545820800000002</v>
      </c>
      <c r="Q136" s="380">
        <v>0.34132792000000001</v>
      </c>
      <c r="R136" s="380">
        <v>9.2276111999999993E-2</v>
      </c>
      <c r="S136" s="380">
        <v>7.800491200000001E-2</v>
      </c>
      <c r="T136" s="380">
        <v>0.17122758400000002</v>
      </c>
      <c r="U136" s="380">
        <v>0.18302656</v>
      </c>
      <c r="V136" s="380">
        <v>0.22308110399999997</v>
      </c>
      <c r="W136" s="380">
        <v>0.25643249599999995</v>
      </c>
      <c r="X136" s="380">
        <v>0.22686955200000003</v>
      </c>
      <c r="Y136" s="380">
        <v>0.65548195199999992</v>
      </c>
      <c r="Z136" s="380">
        <v>0.46370323199999997</v>
      </c>
      <c r="AA136" s="380">
        <v>0.100023504</v>
      </c>
      <c r="AB136" s="380">
        <v>0.46017871999999993</v>
      </c>
      <c r="AC136" s="380">
        <v>0.36701408000000002</v>
      </c>
      <c r="AD136" s="380">
        <v>9.0519616000000011E-2</v>
      </c>
      <c r="AE136" s="380">
        <v>0.50751755200000004</v>
      </c>
      <c r="AF136" s="380">
        <v>0.27309768000000001</v>
      </c>
      <c r="AG136" s="380">
        <v>0.59240187199999994</v>
      </c>
      <c r="AH136" s="380">
        <v>0.31910518400000004</v>
      </c>
      <c r="AI136" s="380">
        <v>0.668996912</v>
      </c>
      <c r="AJ136" s="380">
        <v>0.18146211199999998</v>
      </c>
      <c r="AK136" s="380">
        <v>9.130511999999999E-2</v>
      </c>
      <c r="AL136" s="380">
        <v>0.53404230400000008</v>
      </c>
      <c r="AM136" s="380">
        <v>8.5866560000000008E-2</v>
      </c>
      <c r="AN136" s="380">
        <v>0.65102643199999988</v>
      </c>
      <c r="AO136" s="380">
        <v>9.2396400000000004E-2</v>
      </c>
      <c r="AP136" s="380">
        <v>0.22278361599999999</v>
      </c>
      <c r="AQ136" s="380">
        <v>0.731415072</v>
      </c>
      <c r="AR136" s="380">
        <v>0.389327808</v>
      </c>
      <c r="AS136" s="380">
        <v>0.52731766400000013</v>
      </c>
      <c r="AT136" s="380">
        <v>5.1208032000000001E-2</v>
      </c>
      <c r="AU136" s="380">
        <v>0.32192280000000001</v>
      </c>
      <c r="AV136" s="380">
        <v>0.39369705600000005</v>
      </c>
      <c r="AW136" s="380">
        <v>0.46625878399999993</v>
      </c>
      <c r="AX136" s="380">
        <v>0.57609724799999995</v>
      </c>
      <c r="AY136" s="380">
        <v>0.20505979200000002</v>
      </c>
      <c r="AZ136" s="380">
        <v>0.314349184</v>
      </c>
      <c r="BA136" s="380">
        <v>0.36614652800000003</v>
      </c>
      <c r="BB136" s="380">
        <v>0.21712321599999998</v>
      </c>
      <c r="BC136" s="380">
        <v>0.36269363199999999</v>
      </c>
      <c r="BD136" s="380">
        <v>0.77175267199999997</v>
      </c>
      <c r="BE136" s="380">
        <v>0.75076724799999994</v>
      </c>
      <c r="BF136" s="380">
        <v>0.65590278399999991</v>
      </c>
      <c r="BG136" s="380">
        <v>0.45065628799999996</v>
      </c>
      <c r="BH136" s="380">
        <v>0.38718881599999999</v>
      </c>
      <c r="BI136" s="380">
        <v>0.82448844799999998</v>
      </c>
      <c r="BJ136" s="380">
        <v>0.76432865600000011</v>
      </c>
      <c r="BK136" s="380">
        <v>0.62139632</v>
      </c>
      <c r="BL136" s="380">
        <v>0.37848585600000001</v>
      </c>
      <c r="BM136" s="380">
        <v>8.957240000000001E-2</v>
      </c>
      <c r="BN136" s="380">
        <v>0.47634444799999992</v>
      </c>
      <c r="BO136" s="380">
        <v>0.145520976</v>
      </c>
      <c r="BP136" s="380">
        <v>0.28163891199999996</v>
      </c>
      <c r="BQ136" s="380">
        <v>0.32207343999999999</v>
      </c>
      <c r="BR136" s="380">
        <v>0.46589417599999999</v>
      </c>
      <c r="BS136" s="380">
        <v>0.27478660799999993</v>
      </c>
      <c r="BT136" s="380">
        <v>0.61284718400000004</v>
      </c>
      <c r="BU136" s="380">
        <v>0.13223484799999999</v>
      </c>
      <c r="BV136" s="380">
        <v>0.5293261119999999</v>
      </c>
      <c r="BW136" s="380">
        <v>0.40762742399999996</v>
      </c>
      <c r="BX136" s="380">
        <v>5.1840255999999994E-2</v>
      </c>
      <c r="BY136" s="380">
        <v>0.10323504</v>
      </c>
      <c r="BZ136" s="380">
        <v>0.27031129599999998</v>
      </c>
      <c r="CA136" s="380">
        <v>0.19167928000000001</v>
      </c>
      <c r="CB136" s="380">
        <v>0.19773332799999999</v>
      </c>
      <c r="CC136" s="380">
        <v>0.51206067200000005</v>
      </c>
      <c r="CD136" s="380">
        <v>0.36515057599999995</v>
      </c>
      <c r="CE136" s="380">
        <v>0.16180779199999998</v>
      </c>
      <c r="CF136" s="380">
        <v>0.69022799999999995</v>
      </c>
      <c r="CG136" s="380">
        <v>0.41796022400000005</v>
      </c>
      <c r="CH136" s="380">
        <v>6.0640736000000001E-2</v>
      </c>
      <c r="CI136" s="380">
        <v>0.11709297600000002</v>
      </c>
      <c r="CJ136" s="380">
        <v>0.338745776</v>
      </c>
      <c r="CK136" s="380">
        <v>0.10262243199999999</v>
      </c>
      <c r="CL136" s="380">
        <v>0.25925447999999995</v>
      </c>
      <c r="CM136" s="380">
        <v>6.8528736000000007E-2</v>
      </c>
      <c r="CN136" s="380">
        <v>9.4649471999999998E-2</v>
      </c>
      <c r="CO136" s="380">
        <v>0.54745119999999992</v>
      </c>
      <c r="CP136" s="380">
        <v>0.21912431999999998</v>
      </c>
      <c r="CQ136" s="380">
        <v>0.31096942400000005</v>
      </c>
      <c r="CR136" s="380">
        <v>6.9468464000000008E-2</v>
      </c>
      <c r="CS136" s="380">
        <v>0.34311456000000007</v>
      </c>
      <c r="CT136" s="380">
        <v>0.42702361600000005</v>
      </c>
      <c r="CU136" s="380">
        <v>8.2726559999999991E-2</v>
      </c>
      <c r="CV136" s="380">
        <v>0.14228280000000001</v>
      </c>
      <c r="CW136" s="380">
        <v>0.101503168</v>
      </c>
    </row>
    <row r="137" spans="1:101">
      <c r="A137" s="256">
        <v>515</v>
      </c>
      <c r="B137" s="259">
        <v>1</v>
      </c>
      <c r="C137" s="380">
        <v>0.49170999999999998</v>
      </c>
      <c r="D137" s="380">
        <v>0.11769</v>
      </c>
      <c r="E137" s="380">
        <v>4.7620000000000003E-2</v>
      </c>
      <c r="F137" s="380">
        <v>0.15412000000000001</v>
      </c>
      <c r="G137" s="380">
        <v>4.8309999999999999E-2</v>
      </c>
      <c r="H137" s="380">
        <v>9.5630000000000007E-2</v>
      </c>
      <c r="I137" s="380">
        <v>4.8280000000000003E-2</v>
      </c>
      <c r="J137" s="380">
        <v>5.4949999999999999E-2</v>
      </c>
      <c r="K137" s="380">
        <v>5.602E-2</v>
      </c>
      <c r="L137" s="380">
        <v>0.16047</v>
      </c>
      <c r="M137" s="380">
        <v>4.1309999999999999E-2</v>
      </c>
      <c r="N137" s="380">
        <v>5.5649999999999998E-2</v>
      </c>
      <c r="O137" s="380">
        <v>8.8410000000000002E-2</v>
      </c>
      <c r="P137" s="380">
        <v>0.37624999999999997</v>
      </c>
      <c r="Q137" s="380">
        <v>0.34098000000000001</v>
      </c>
      <c r="R137" s="380">
        <v>9.289E-2</v>
      </c>
      <c r="S137" s="380">
        <v>7.8170000000000003E-2</v>
      </c>
      <c r="T137" s="380">
        <v>0.17166000000000001</v>
      </c>
      <c r="U137" s="380">
        <v>0.18711</v>
      </c>
      <c r="V137" s="380">
        <v>0.22122</v>
      </c>
      <c r="W137" s="380">
        <v>0.26173999999999997</v>
      </c>
      <c r="X137" s="380">
        <v>0.23039000000000001</v>
      </c>
      <c r="Y137" s="380">
        <v>0.65788999999999997</v>
      </c>
      <c r="Z137" s="380">
        <v>0.47037000000000001</v>
      </c>
      <c r="AA137" s="380">
        <v>0.10589</v>
      </c>
      <c r="AB137" s="380">
        <v>0.46716999999999997</v>
      </c>
      <c r="AC137" s="380">
        <v>0.36974000000000001</v>
      </c>
      <c r="AD137" s="380">
        <v>9.3160000000000007E-2</v>
      </c>
      <c r="AE137" s="380">
        <v>0.51378000000000001</v>
      </c>
      <c r="AF137" s="380">
        <v>0.27353</v>
      </c>
      <c r="AG137" s="380">
        <v>0.59785999999999995</v>
      </c>
      <c r="AH137" s="380">
        <v>0.32517000000000001</v>
      </c>
      <c r="AI137" s="380">
        <v>0.67101</v>
      </c>
      <c r="AJ137" s="380">
        <v>0.18726999999999999</v>
      </c>
      <c r="AK137" s="380">
        <v>9.2259999999999995E-2</v>
      </c>
      <c r="AL137" s="380">
        <v>0.53402000000000005</v>
      </c>
      <c r="AM137" s="380">
        <v>8.9940000000000006E-2</v>
      </c>
      <c r="AN137" s="380">
        <v>0.65171000000000001</v>
      </c>
      <c r="AO137" s="380">
        <v>9.2560000000000003E-2</v>
      </c>
      <c r="AP137" s="380">
        <v>0.22434999999999999</v>
      </c>
      <c r="AQ137" s="380">
        <v>0.73060999999999998</v>
      </c>
      <c r="AR137" s="380">
        <v>0.40351999999999999</v>
      </c>
      <c r="AS137" s="380">
        <v>0.53263000000000005</v>
      </c>
      <c r="AT137" s="380">
        <v>5.1220000000000002E-2</v>
      </c>
      <c r="AU137" s="380">
        <v>0.32536999999999999</v>
      </c>
      <c r="AV137" s="380">
        <v>0.39477000000000001</v>
      </c>
      <c r="AW137" s="380">
        <v>0.46401999999999999</v>
      </c>
      <c r="AX137" s="380">
        <v>0.57838000000000001</v>
      </c>
      <c r="AY137" s="380">
        <v>0.20541999999999999</v>
      </c>
      <c r="AZ137" s="380">
        <v>0.31476999999999999</v>
      </c>
      <c r="BA137" s="380">
        <v>0.36586000000000002</v>
      </c>
      <c r="BB137" s="380">
        <v>0.21853</v>
      </c>
      <c r="BC137" s="380">
        <v>0.36251</v>
      </c>
      <c r="BD137" s="380">
        <v>0.77163999999999999</v>
      </c>
      <c r="BE137" s="380">
        <v>0.75009999999999999</v>
      </c>
      <c r="BF137" s="380">
        <v>0.65332000000000001</v>
      </c>
      <c r="BG137" s="380">
        <v>0.44861000000000001</v>
      </c>
      <c r="BH137" s="380">
        <v>0.38483000000000001</v>
      </c>
      <c r="BI137" s="380">
        <v>0.82406999999999997</v>
      </c>
      <c r="BJ137" s="380">
        <v>0.76324000000000003</v>
      </c>
      <c r="BK137" s="380">
        <v>0.62183999999999995</v>
      </c>
      <c r="BL137" s="380">
        <v>0.37623000000000001</v>
      </c>
      <c r="BM137" s="380">
        <v>8.838E-2</v>
      </c>
      <c r="BN137" s="380">
        <v>0.47184999999999999</v>
      </c>
      <c r="BO137" s="380">
        <v>0.14313000000000001</v>
      </c>
      <c r="BP137" s="380">
        <v>0.27692</v>
      </c>
      <c r="BQ137" s="380">
        <v>0.31661</v>
      </c>
      <c r="BR137" s="380">
        <v>0.46378000000000003</v>
      </c>
      <c r="BS137" s="380">
        <v>0.27412999999999998</v>
      </c>
      <c r="BT137" s="380">
        <v>0.60795999999999994</v>
      </c>
      <c r="BU137" s="380">
        <v>0.12916</v>
      </c>
      <c r="BV137" s="380">
        <v>0.52808999999999995</v>
      </c>
      <c r="BW137" s="380">
        <v>0.40322999999999998</v>
      </c>
      <c r="BX137" s="380">
        <v>5.1639999999999998E-2</v>
      </c>
      <c r="BY137" s="380">
        <v>0.10054</v>
      </c>
      <c r="BZ137" s="380">
        <v>0.26502999999999999</v>
      </c>
      <c r="CA137" s="380">
        <v>0.18934000000000001</v>
      </c>
      <c r="CB137" s="380">
        <v>0.19420999999999999</v>
      </c>
      <c r="CC137" s="380">
        <v>0.50863000000000003</v>
      </c>
      <c r="CD137" s="380">
        <v>0.36126999999999998</v>
      </c>
      <c r="CE137" s="380">
        <v>0.15837999999999999</v>
      </c>
      <c r="CF137" s="380">
        <v>0.68833999999999995</v>
      </c>
      <c r="CG137" s="380">
        <v>0.41592000000000001</v>
      </c>
      <c r="CH137" s="380">
        <v>6.0269999999999997E-2</v>
      </c>
      <c r="CI137" s="380">
        <v>0.11599</v>
      </c>
      <c r="CJ137" s="380">
        <v>0.33549000000000001</v>
      </c>
      <c r="CK137" s="380">
        <v>0.10054</v>
      </c>
      <c r="CL137" s="380">
        <v>0.25597999999999999</v>
      </c>
      <c r="CM137" s="380">
        <v>6.7760000000000001E-2</v>
      </c>
      <c r="CN137" s="380">
        <v>9.3210000000000001E-2</v>
      </c>
      <c r="CO137" s="380">
        <v>0.54596999999999996</v>
      </c>
      <c r="CP137" s="380">
        <v>0.21695999999999999</v>
      </c>
      <c r="CQ137" s="380">
        <v>0.30897000000000002</v>
      </c>
      <c r="CR137" s="380">
        <v>6.8650000000000003E-2</v>
      </c>
      <c r="CS137" s="380">
        <v>0.34032000000000001</v>
      </c>
      <c r="CT137" s="380">
        <v>0.42459000000000002</v>
      </c>
      <c r="CU137" s="380">
        <v>8.2339999999999997E-2</v>
      </c>
      <c r="CV137" s="380">
        <v>0.14136000000000001</v>
      </c>
      <c r="CW137" s="380">
        <v>0.10032000000000001</v>
      </c>
    </row>
    <row r="138" spans="1:101">
      <c r="A138" s="256">
        <v>516</v>
      </c>
      <c r="B138" s="259">
        <v>1</v>
      </c>
      <c r="C138" s="380">
        <v>0.491104704</v>
      </c>
      <c r="D138" s="380">
        <v>0.117254944</v>
      </c>
      <c r="E138" s="380">
        <v>4.7428576000000007E-2</v>
      </c>
      <c r="F138" s="380">
        <v>0.15506744</v>
      </c>
      <c r="G138" s="380">
        <v>4.8578687999999995E-2</v>
      </c>
      <c r="H138" s="380">
        <v>9.5663360000000003E-2</v>
      </c>
      <c r="I138" s="380">
        <v>4.8263968000000004E-2</v>
      </c>
      <c r="J138" s="380">
        <v>5.4947360000000008E-2</v>
      </c>
      <c r="K138" s="380">
        <v>5.5659663999999998E-2</v>
      </c>
      <c r="L138" s="380">
        <v>0.16040006400000001</v>
      </c>
      <c r="M138" s="380">
        <v>4.1285503999999994E-2</v>
      </c>
      <c r="N138" s="380">
        <v>5.6449856E-2</v>
      </c>
      <c r="O138" s="380">
        <v>8.8654720000000006E-2</v>
      </c>
      <c r="P138" s="380">
        <v>0.377081728</v>
      </c>
      <c r="Q138" s="380">
        <v>0.34048596799999997</v>
      </c>
      <c r="R138" s="380">
        <v>9.3492079999999991E-2</v>
      </c>
      <c r="S138" s="380">
        <v>7.8349872000000001E-2</v>
      </c>
      <c r="T138" s="380">
        <v>0.17202355200000002</v>
      </c>
      <c r="U138" s="380">
        <v>0.19108867199999996</v>
      </c>
      <c r="V138" s="380">
        <v>0.21939430399999998</v>
      </c>
      <c r="W138" s="380">
        <v>0.26738385599999992</v>
      </c>
      <c r="X138" s="380">
        <v>0.23398425600000003</v>
      </c>
      <c r="Y138" s="380">
        <v>0.66032099199999994</v>
      </c>
      <c r="Z138" s="380">
        <v>0.47719942400000004</v>
      </c>
      <c r="AA138" s="380">
        <v>0.11233123199999999</v>
      </c>
      <c r="AB138" s="380">
        <v>0.47423177599999999</v>
      </c>
      <c r="AC138" s="380">
        <v>0.37255972799999998</v>
      </c>
      <c r="AD138" s="380">
        <v>9.5681872000000001E-2</v>
      </c>
      <c r="AE138" s="380">
        <v>0.52003996800000007</v>
      </c>
      <c r="AF138" s="380">
        <v>0.27402591999999992</v>
      </c>
      <c r="AG138" s="380">
        <v>0.60315662399999992</v>
      </c>
      <c r="AH138" s="380">
        <v>0.33126131199999997</v>
      </c>
      <c r="AI138" s="380">
        <v>0.67298860799999993</v>
      </c>
      <c r="AJ138" s="380">
        <v>0.19328854399999995</v>
      </c>
      <c r="AK138" s="380">
        <v>9.3253168000000011E-2</v>
      </c>
      <c r="AL138" s="380">
        <v>0.53392364800000014</v>
      </c>
      <c r="AM138" s="380">
        <v>9.4378496000000006E-2</v>
      </c>
      <c r="AN138" s="380">
        <v>0.65229017599999983</v>
      </c>
      <c r="AO138" s="380">
        <v>9.2672192E-2</v>
      </c>
      <c r="AP138" s="380">
        <v>0.225684624</v>
      </c>
      <c r="AQ138" s="380">
        <v>0.72976825599999995</v>
      </c>
      <c r="AR138" s="380">
        <v>0.41738216</v>
      </c>
      <c r="AS138" s="380">
        <v>0.53734787200000012</v>
      </c>
      <c r="AT138" s="380">
        <v>5.1226432000000009E-2</v>
      </c>
      <c r="AU138" s="380">
        <v>0.328471872</v>
      </c>
      <c r="AV138" s="380">
        <v>0.39571331199999998</v>
      </c>
      <c r="AW138" s="380">
        <v>0.46172767999999997</v>
      </c>
      <c r="AX138" s="380">
        <v>0.58059699200000003</v>
      </c>
      <c r="AY138" s="380">
        <v>0.20566411200000001</v>
      </c>
      <c r="AZ138" s="380">
        <v>0.31503756799999999</v>
      </c>
      <c r="BA138" s="380">
        <v>0.36541383999999999</v>
      </c>
      <c r="BB138" s="380">
        <v>0.21963836799999997</v>
      </c>
      <c r="BC138" s="380">
        <v>0.36188134399999994</v>
      </c>
      <c r="BD138" s="380">
        <v>0.77152012799999992</v>
      </c>
      <c r="BE138" s="380">
        <v>0.74934340799999999</v>
      </c>
      <c r="BF138" s="380">
        <v>0.65059041600000012</v>
      </c>
      <c r="BG138" s="380">
        <v>0.44640681599999998</v>
      </c>
      <c r="BH138" s="380">
        <v>0.38238097599999993</v>
      </c>
      <c r="BI138" s="380">
        <v>0.82348604800000003</v>
      </c>
      <c r="BJ138" s="380">
        <v>0.76208243199999992</v>
      </c>
      <c r="BK138" s="380">
        <v>0.62202505599999991</v>
      </c>
      <c r="BL138" s="380">
        <v>0.37405859199999997</v>
      </c>
      <c r="BM138" s="380">
        <v>8.7175615999999997E-2</v>
      </c>
      <c r="BN138" s="380">
        <v>0.46723012799999997</v>
      </c>
      <c r="BO138" s="380">
        <v>0.140834336</v>
      </c>
      <c r="BP138" s="380">
        <v>0.27214745599999995</v>
      </c>
      <c r="BQ138" s="380">
        <v>0.31110601600000004</v>
      </c>
      <c r="BR138" s="380">
        <v>0.46145452800000003</v>
      </c>
      <c r="BS138" s="380">
        <v>0.27330603199999998</v>
      </c>
      <c r="BT138" s="380">
        <v>0.60297518400000005</v>
      </c>
      <c r="BU138" s="380">
        <v>0.12617260799999999</v>
      </c>
      <c r="BV138" s="380">
        <v>0.5268110399999999</v>
      </c>
      <c r="BW138" s="380">
        <v>0.39879979200000004</v>
      </c>
      <c r="BX138" s="380">
        <v>5.1454592E-2</v>
      </c>
      <c r="BY138" s="380">
        <v>9.7937727999999988E-2</v>
      </c>
      <c r="BZ138" s="380">
        <v>0.25983059200000003</v>
      </c>
      <c r="CA138" s="380">
        <v>0.18698422399999998</v>
      </c>
      <c r="CB138" s="380">
        <v>0.19077451199999998</v>
      </c>
      <c r="CC138" s="380">
        <v>0.50520675199999998</v>
      </c>
      <c r="CD138" s="380">
        <v>0.35745963200000003</v>
      </c>
      <c r="CE138" s="380">
        <v>0.15488073600000002</v>
      </c>
      <c r="CF138" s="380">
        <v>0.68646086400000006</v>
      </c>
      <c r="CG138" s="380">
        <v>0.41393027199999999</v>
      </c>
      <c r="CH138" s="380">
        <v>5.9877552000000001E-2</v>
      </c>
      <c r="CI138" s="380">
        <v>0.114851472</v>
      </c>
      <c r="CJ138" s="380">
        <v>0.33233211200000001</v>
      </c>
      <c r="CK138" s="380">
        <v>9.8496416000000003E-2</v>
      </c>
      <c r="CL138" s="380">
        <v>0.25264534400000005</v>
      </c>
      <c r="CM138" s="380">
        <v>6.7016271999999988E-2</v>
      </c>
      <c r="CN138" s="380">
        <v>9.1761440000000014E-2</v>
      </c>
      <c r="CO138" s="380">
        <v>0.54444286399999986</v>
      </c>
      <c r="CP138" s="380">
        <v>0.21479817599999995</v>
      </c>
      <c r="CQ138" s="380">
        <v>0.30703518400000002</v>
      </c>
      <c r="CR138" s="380">
        <v>6.7856159999999999E-2</v>
      </c>
      <c r="CS138" s="380">
        <v>0.33755932800000005</v>
      </c>
      <c r="CT138" s="380">
        <v>0.422219328</v>
      </c>
      <c r="CU138" s="380">
        <v>8.1970336000000005E-2</v>
      </c>
      <c r="CV138" s="380">
        <v>0.14055883199999999</v>
      </c>
      <c r="CW138" s="380">
        <v>9.9131200000000017E-2</v>
      </c>
    </row>
    <row r="139" spans="1:101">
      <c r="A139" s="256">
        <v>517</v>
      </c>
      <c r="B139" s="259">
        <v>1</v>
      </c>
      <c r="C139" s="380">
        <v>0.49056827200000003</v>
      </c>
      <c r="D139" s="380">
        <v>0.116883008</v>
      </c>
      <c r="E139" s="380">
        <v>4.7243216000000005E-2</v>
      </c>
      <c r="F139" s="380">
        <v>0.15615918399999998</v>
      </c>
      <c r="G139" s="380">
        <v>4.8890912000000002E-2</v>
      </c>
      <c r="H139" s="380">
        <v>9.5735023999999988E-2</v>
      </c>
      <c r="I139" s="380">
        <v>4.8249184000000014E-2</v>
      </c>
      <c r="J139" s="380">
        <v>5.494313600000001E-2</v>
      </c>
      <c r="K139" s="380">
        <v>5.5295967999999994E-2</v>
      </c>
      <c r="L139" s="380">
        <v>0.16037096000000001</v>
      </c>
      <c r="M139" s="380">
        <v>4.1280895999999997E-2</v>
      </c>
      <c r="N139" s="380">
        <v>5.7317552000000001E-2</v>
      </c>
      <c r="O139" s="380">
        <v>8.8855023999999991E-2</v>
      </c>
      <c r="P139" s="380">
        <v>0.37795019200000002</v>
      </c>
      <c r="Q139" s="380">
        <v>0.33985132800000001</v>
      </c>
      <c r="R139" s="380">
        <v>9.4082335999999989E-2</v>
      </c>
      <c r="S139" s="380">
        <v>7.8547200000000011E-2</v>
      </c>
      <c r="T139" s="380">
        <v>0.17231976000000002</v>
      </c>
      <c r="U139" s="380">
        <v>0.194948432</v>
      </c>
      <c r="V139" s="380">
        <v>0.21761360000000002</v>
      </c>
      <c r="W139" s="380">
        <v>0.27336449599999996</v>
      </c>
      <c r="X139" s="380">
        <v>0.23765308799999998</v>
      </c>
      <c r="Y139" s="380">
        <v>0.66277879999999989</v>
      </c>
      <c r="Z139" s="380">
        <v>0.48418996799999992</v>
      </c>
      <c r="AA139" s="380">
        <v>0.119346912</v>
      </c>
      <c r="AB139" s="380">
        <v>0.48135860800000002</v>
      </c>
      <c r="AC139" s="380">
        <v>0.37547734400000005</v>
      </c>
      <c r="AD139" s="380">
        <v>9.806788800000002E-2</v>
      </c>
      <c r="AE139" s="380">
        <v>0.52628825600000007</v>
      </c>
      <c r="AF139" s="380">
        <v>0.27458740799999998</v>
      </c>
      <c r="AG139" s="380">
        <v>0.60829431999999994</v>
      </c>
      <c r="AH139" s="380">
        <v>0.33737468800000003</v>
      </c>
      <c r="AI139" s="380">
        <v>0.67493078400000006</v>
      </c>
      <c r="AJ139" s="380">
        <v>0.19949724799999999</v>
      </c>
      <c r="AK139" s="380">
        <v>9.4286752000000015E-2</v>
      </c>
      <c r="AL139" s="380">
        <v>0.53375449600000013</v>
      </c>
      <c r="AM139" s="380">
        <v>9.9160064000000006E-2</v>
      </c>
      <c r="AN139" s="380">
        <v>0.65276822400000001</v>
      </c>
      <c r="AO139" s="380">
        <v>9.2734048000000013E-2</v>
      </c>
      <c r="AP139" s="380">
        <v>0.22678710400000002</v>
      </c>
      <c r="AQ139" s="380">
        <v>0.72889302399999989</v>
      </c>
      <c r="AR139" s="380">
        <v>0.43085913600000003</v>
      </c>
      <c r="AS139" s="380">
        <v>0.54147945600000003</v>
      </c>
      <c r="AT139" s="380">
        <v>5.1227584000000013E-2</v>
      </c>
      <c r="AU139" s="380">
        <v>0.331228352</v>
      </c>
      <c r="AV139" s="380">
        <v>0.39653227200000002</v>
      </c>
      <c r="AW139" s="380">
        <v>0.45939166400000003</v>
      </c>
      <c r="AX139" s="380">
        <v>0.582747024</v>
      </c>
      <c r="AY139" s="380">
        <v>0.20579518399999999</v>
      </c>
      <c r="AZ139" s="380">
        <v>0.315157456</v>
      </c>
      <c r="BA139" s="380">
        <v>0.36481697600000002</v>
      </c>
      <c r="BB139" s="380">
        <v>0.22044772800000001</v>
      </c>
      <c r="BC139" s="380">
        <v>0.36081672000000004</v>
      </c>
      <c r="BD139" s="380">
        <v>0.77139275200000001</v>
      </c>
      <c r="BE139" s="380">
        <v>0.74849763200000008</v>
      </c>
      <c r="BF139" s="380">
        <v>0.64772148799999996</v>
      </c>
      <c r="BG139" s="380">
        <v>0.44405297599999999</v>
      </c>
      <c r="BH139" s="380">
        <v>0.379847088</v>
      </c>
      <c r="BI139" s="380">
        <v>0.82274044800000012</v>
      </c>
      <c r="BJ139" s="380">
        <v>0.76085836800000017</v>
      </c>
      <c r="BK139" s="380">
        <v>0.62194822400000016</v>
      </c>
      <c r="BL139" s="380">
        <v>0.37197211200000002</v>
      </c>
      <c r="BM139" s="380">
        <v>8.5961984000000019E-2</v>
      </c>
      <c r="BN139" s="380">
        <v>0.46249180800000006</v>
      </c>
      <c r="BO139" s="380">
        <v>0.138637344</v>
      </c>
      <c r="BP139" s="380">
        <v>0.26733027199999998</v>
      </c>
      <c r="BQ139" s="380">
        <v>0.30557104000000007</v>
      </c>
      <c r="BR139" s="380">
        <v>0.45891948799999999</v>
      </c>
      <c r="BS139" s="380">
        <v>0.27231436799999997</v>
      </c>
      <c r="BT139" s="380">
        <v>0.59789552000000012</v>
      </c>
      <c r="BU139" s="380">
        <v>0.12327848</v>
      </c>
      <c r="BV139" s="380">
        <v>0.52548974399999993</v>
      </c>
      <c r="BW139" s="380">
        <v>0.39434056000000001</v>
      </c>
      <c r="BX139" s="380">
        <v>5.1282960000000002E-2</v>
      </c>
      <c r="BY139" s="380">
        <v>9.5431648000000008E-2</v>
      </c>
      <c r="BZ139" s="380">
        <v>0.25472</v>
      </c>
      <c r="CA139" s="380">
        <v>0.18461012800000004</v>
      </c>
      <c r="CB139" s="380">
        <v>0.18743025599999999</v>
      </c>
      <c r="CC139" s="380">
        <v>0.50179046400000005</v>
      </c>
      <c r="CD139" s="380">
        <v>0.35372060799999999</v>
      </c>
      <c r="CE139" s="380">
        <v>0.15132329600000002</v>
      </c>
      <c r="CF139" s="380">
        <v>0.68459167999999992</v>
      </c>
      <c r="CG139" s="380">
        <v>0.41199084800000008</v>
      </c>
      <c r="CH139" s="380">
        <v>5.946451199999999E-2</v>
      </c>
      <c r="CI139" s="380">
        <v>0.11366856000000002</v>
      </c>
      <c r="CJ139" s="380">
        <v>0.32927340800000005</v>
      </c>
      <c r="CK139" s="380">
        <v>9.649548799999999E-2</v>
      </c>
      <c r="CL139" s="380">
        <v>0.249257488</v>
      </c>
      <c r="CM139" s="380">
        <v>6.6295359999999998E-2</v>
      </c>
      <c r="CN139" s="380">
        <v>9.030675199999999E-2</v>
      </c>
      <c r="CO139" s="380">
        <v>0.54287089600000005</v>
      </c>
      <c r="CP139" s="380">
        <v>0.21264190399999999</v>
      </c>
      <c r="CQ139" s="380">
        <v>0.30516550399999998</v>
      </c>
      <c r="CR139" s="380">
        <v>6.7087488000000015E-2</v>
      </c>
      <c r="CS139" s="380">
        <v>0.33483697600000001</v>
      </c>
      <c r="CT139" s="380">
        <v>0.41991558400000006</v>
      </c>
      <c r="CU139" s="380">
        <v>8.1607984000000008E-2</v>
      </c>
      <c r="CV139" s="380">
        <v>0.13987500800000002</v>
      </c>
      <c r="CW139" s="380">
        <v>9.7939791999999998E-2</v>
      </c>
    </row>
    <row r="140" spans="1:101">
      <c r="A140" s="256">
        <v>518</v>
      </c>
      <c r="B140" s="259">
        <v>1</v>
      </c>
      <c r="C140" s="380">
        <v>0.49010311999999995</v>
      </c>
      <c r="D140" s="380">
        <v>0.11656987199999998</v>
      </c>
      <c r="E140" s="380">
        <v>4.7040415999999995E-2</v>
      </c>
      <c r="F140" s="380">
        <v>0.15740084800000001</v>
      </c>
      <c r="G140" s="380">
        <v>4.9248656000000009E-2</v>
      </c>
      <c r="H140" s="380">
        <v>9.5846048000000003E-2</v>
      </c>
      <c r="I140" s="380">
        <v>4.8234479999999996E-2</v>
      </c>
      <c r="J140" s="380">
        <v>5.4936271999999994E-2</v>
      </c>
      <c r="K140" s="380">
        <v>5.4930512000000008E-2</v>
      </c>
      <c r="L140" s="380">
        <v>0.16040337600000001</v>
      </c>
      <c r="M140" s="380">
        <v>4.1296607999999999E-2</v>
      </c>
      <c r="N140" s="380">
        <v>5.8207487999999995E-2</v>
      </c>
      <c r="O140" s="380">
        <v>8.9004688000000026E-2</v>
      </c>
      <c r="P140" s="380">
        <v>0.37885745600000004</v>
      </c>
      <c r="Q140" s="380">
        <v>0.33907772800000002</v>
      </c>
      <c r="R140" s="380">
        <v>9.4658671999999999E-2</v>
      </c>
      <c r="S140" s="380">
        <v>7.8761808000000003E-2</v>
      </c>
      <c r="T140" s="380">
        <v>0.17254820800000001</v>
      </c>
      <c r="U140" s="380">
        <v>0.19863115200000001</v>
      </c>
      <c r="V140" s="380">
        <v>0.21587321599999998</v>
      </c>
      <c r="W140" s="380">
        <v>0.27968897600000003</v>
      </c>
      <c r="X140" s="380">
        <v>0.24139224000000001</v>
      </c>
      <c r="Y140" s="380">
        <v>0.66526796799999999</v>
      </c>
      <c r="Z140" s="380">
        <v>0.49134827200000003</v>
      </c>
      <c r="AA140" s="380">
        <v>0.12694211200000002</v>
      </c>
      <c r="AB140" s="380">
        <v>0.48855671999999994</v>
      </c>
      <c r="AC140" s="380">
        <v>0.37844184000000008</v>
      </c>
      <c r="AD140" s="380">
        <v>0.10031662400000001</v>
      </c>
      <c r="AE140" s="380">
        <v>0.53250262400000004</v>
      </c>
      <c r="AF140" s="380">
        <v>0.275182816</v>
      </c>
      <c r="AG140" s="380">
        <v>0.61325905599999997</v>
      </c>
      <c r="AH140" s="380">
        <v>0.34350550400000007</v>
      </c>
      <c r="AI140" s="380">
        <v>0.67683080000000007</v>
      </c>
      <c r="AJ140" s="380">
        <v>0.20590035200000001</v>
      </c>
      <c r="AK140" s="380">
        <v>9.5381296000000004E-2</v>
      </c>
      <c r="AL140" s="380">
        <v>0.533513664</v>
      </c>
      <c r="AM140" s="380">
        <v>0.10423211200000002</v>
      </c>
      <c r="AN140" s="380">
        <v>0.65315651200000013</v>
      </c>
      <c r="AO140" s="380">
        <v>9.2738463999999993E-2</v>
      </c>
      <c r="AP140" s="380">
        <v>0.22761558400000004</v>
      </c>
      <c r="AQ140" s="380">
        <v>0.7279877119999999</v>
      </c>
      <c r="AR140" s="380">
        <v>0.44380603200000002</v>
      </c>
      <c r="AS140" s="380">
        <v>0.54505647999999995</v>
      </c>
      <c r="AT140" s="380">
        <v>5.1223536000000007E-2</v>
      </c>
      <c r="AU140" s="380">
        <v>0.33365187200000007</v>
      </c>
      <c r="AV140" s="380">
        <v>0.39723251200000004</v>
      </c>
      <c r="AW140" s="380">
        <v>0.45702012799999991</v>
      </c>
      <c r="AX140" s="380">
        <v>0.58481745600000001</v>
      </c>
      <c r="AY140" s="380">
        <v>0.205815216</v>
      </c>
      <c r="AZ140" s="380">
        <v>0.31511718400000005</v>
      </c>
      <c r="BA140" s="380">
        <v>0.36406179200000005</v>
      </c>
      <c r="BB140" s="380">
        <v>0.22090596800000001</v>
      </c>
      <c r="BC140" s="380">
        <v>0.35935265599999999</v>
      </c>
      <c r="BD140" s="380">
        <v>0.77125185600000012</v>
      </c>
      <c r="BE140" s="380">
        <v>0.74755761600000015</v>
      </c>
      <c r="BF140" s="380">
        <v>0.64472144000000009</v>
      </c>
      <c r="BG140" s="380">
        <v>0.44155937600000006</v>
      </c>
      <c r="BH140" s="380">
        <v>0.37723376000000003</v>
      </c>
      <c r="BI140" s="380">
        <v>0.82183964800000009</v>
      </c>
      <c r="BJ140" s="380">
        <v>0.75956910400000011</v>
      </c>
      <c r="BK140" s="380">
        <v>0.62156315200000001</v>
      </c>
      <c r="BL140" s="380">
        <v>0.36998363200000006</v>
      </c>
      <c r="BM140" s="380">
        <v>8.4744352000000009E-2</v>
      </c>
      <c r="BN140" s="380">
        <v>0.45763964800000001</v>
      </c>
      <c r="BO140" s="380">
        <v>0.136549792</v>
      </c>
      <c r="BP140" s="380">
        <v>0.26247740800000002</v>
      </c>
      <c r="BQ140" s="380">
        <v>0.30001694400000006</v>
      </c>
      <c r="BR140" s="380">
        <v>0.45614196800000001</v>
      </c>
      <c r="BS140" s="380">
        <v>0.27112590400000003</v>
      </c>
      <c r="BT140" s="380">
        <v>0.59271401600000007</v>
      </c>
      <c r="BU140" s="380">
        <v>0.120491552</v>
      </c>
      <c r="BV140" s="380">
        <v>0.52412044799999991</v>
      </c>
      <c r="BW140" s="380">
        <v>0.38985180800000002</v>
      </c>
      <c r="BX140" s="380">
        <v>5.1123168000000004E-2</v>
      </c>
      <c r="BY140" s="380">
        <v>9.3032208000000005E-2</v>
      </c>
      <c r="BZ140" s="380">
        <v>0.24972468800000003</v>
      </c>
      <c r="CA140" s="380">
        <v>0.18222779199999997</v>
      </c>
      <c r="CB140" s="380">
        <v>0.18418551999999999</v>
      </c>
      <c r="CC140" s="380">
        <v>0.49836873599999998</v>
      </c>
      <c r="CD140" s="380">
        <v>0.35004918400000001</v>
      </c>
      <c r="CE140" s="380">
        <v>0.14772153599999999</v>
      </c>
      <c r="CF140" s="380">
        <v>0.682728416</v>
      </c>
      <c r="CG140" s="380">
        <v>0.41009486400000006</v>
      </c>
      <c r="CH140" s="380">
        <v>5.9027151999999992E-2</v>
      </c>
      <c r="CI140" s="380">
        <v>0.112456768</v>
      </c>
      <c r="CJ140" s="380">
        <v>0.32632222400000005</v>
      </c>
      <c r="CK140" s="380">
        <v>9.454688E-2</v>
      </c>
      <c r="CL140" s="380">
        <v>0.24580875200000005</v>
      </c>
      <c r="CM140" s="380">
        <v>6.5590607999999995E-2</v>
      </c>
      <c r="CN140" s="380">
        <v>8.885470400000002E-2</v>
      </c>
      <c r="CO140" s="380">
        <v>0.54125748799999995</v>
      </c>
      <c r="CP140" s="380">
        <v>0.21050411200000002</v>
      </c>
      <c r="CQ140" s="380">
        <v>0.30336870399999999</v>
      </c>
      <c r="CR140" s="380">
        <v>6.6343776000000007E-2</v>
      </c>
      <c r="CS140" s="380">
        <v>0.33216534400000003</v>
      </c>
      <c r="CT140" s="380">
        <v>0.41769240000000002</v>
      </c>
      <c r="CU140" s="380">
        <v>8.1227711999999994E-2</v>
      </c>
      <c r="CV140" s="380">
        <v>0.13930494400000001</v>
      </c>
      <c r="CW140" s="380">
        <v>9.6750544000000022E-2</v>
      </c>
    </row>
    <row r="141" spans="1:101">
      <c r="A141" s="256">
        <v>519</v>
      </c>
      <c r="B141" s="259">
        <v>1</v>
      </c>
      <c r="C141" s="380">
        <v>0.48971324799999999</v>
      </c>
      <c r="D141" s="380">
        <v>0.116310336</v>
      </c>
      <c r="E141" s="380">
        <v>4.6789216000000002E-2</v>
      </c>
      <c r="F141" s="380">
        <v>0.158799152</v>
      </c>
      <c r="G141" s="380">
        <v>4.9654720000000006E-2</v>
      </c>
      <c r="H141" s="380">
        <v>9.5997472E-2</v>
      </c>
      <c r="I141" s="380">
        <v>4.8218416E-2</v>
      </c>
      <c r="J141" s="380">
        <v>5.4925487999999995E-2</v>
      </c>
      <c r="K141" s="380">
        <v>5.4564815999999995E-2</v>
      </c>
      <c r="L141" s="380">
        <v>0.16052355200000001</v>
      </c>
      <c r="M141" s="380">
        <v>4.1332720000000003E-2</v>
      </c>
      <c r="N141" s="380">
        <v>5.9047584E-2</v>
      </c>
      <c r="O141" s="380">
        <v>8.9094751999999999E-2</v>
      </c>
      <c r="P141" s="380">
        <v>0.37980736000000004</v>
      </c>
      <c r="Q141" s="380">
        <v>0.33816556799999997</v>
      </c>
      <c r="R141" s="380">
        <v>9.5218367999999998E-2</v>
      </c>
      <c r="S141" s="380">
        <v>7.8992575999999995E-2</v>
      </c>
      <c r="T141" s="380">
        <v>0.17270785600000002</v>
      </c>
      <c r="U141" s="380">
        <v>0.202064032</v>
      </c>
      <c r="V141" s="380">
        <v>0.21416379199999999</v>
      </c>
      <c r="W141" s="380">
        <v>0.28636657599999993</v>
      </c>
      <c r="X141" s="380">
        <v>0.24519571200000004</v>
      </c>
      <c r="Y141" s="380">
        <v>0.66779321599999986</v>
      </c>
      <c r="Z141" s="380">
        <v>0.49868361599999994</v>
      </c>
      <c r="AA141" s="380">
        <v>0.13512251200000003</v>
      </c>
      <c r="AB141" s="380">
        <v>0.49583619200000001</v>
      </c>
      <c r="AC141" s="380">
        <v>0.38137457599999997</v>
      </c>
      <c r="AD141" s="380">
        <v>0.10243599999999999</v>
      </c>
      <c r="AE141" s="380">
        <v>0.53865651199999998</v>
      </c>
      <c r="AF141" s="380">
        <v>0.27576462399999996</v>
      </c>
      <c r="AG141" s="380">
        <v>0.61803123199999999</v>
      </c>
      <c r="AH141" s="380">
        <v>0.34964903999999997</v>
      </c>
      <c r="AI141" s="380">
        <v>0.67868169599999995</v>
      </c>
      <c r="AJ141" s="380">
        <v>0.21251025599999998</v>
      </c>
      <c r="AK141" s="380">
        <v>9.656352E-2</v>
      </c>
      <c r="AL141" s="380">
        <v>0.53320371199999994</v>
      </c>
      <c r="AM141" s="380">
        <v>0.10953176000000001</v>
      </c>
      <c r="AN141" s="380">
        <v>0.65347224000000004</v>
      </c>
      <c r="AO141" s="380">
        <v>9.2675679999999996E-2</v>
      </c>
      <c r="AP141" s="380">
        <v>0.22811430400000002</v>
      </c>
      <c r="AQ141" s="380">
        <v>0.72705575999999994</v>
      </c>
      <c r="AR141" s="380">
        <v>0.45604804799999998</v>
      </c>
      <c r="AS141" s="380">
        <v>0.54811854399999993</v>
      </c>
      <c r="AT141" s="380">
        <v>5.1214288000000011E-2</v>
      </c>
      <c r="AU141" s="380">
        <v>0.335757472</v>
      </c>
      <c r="AV141" s="380">
        <v>0.39781979200000001</v>
      </c>
      <c r="AW141" s="380">
        <v>0.454620672</v>
      </c>
      <c r="AX141" s="380">
        <v>0.58679188799999993</v>
      </c>
      <c r="AY141" s="380">
        <v>0.205725888</v>
      </c>
      <c r="AZ141" s="380">
        <v>0.31489827199999998</v>
      </c>
      <c r="BA141" s="380">
        <v>0.36313516800000001</v>
      </c>
      <c r="BB141" s="380">
        <v>0.22094380800000002</v>
      </c>
      <c r="BC141" s="380">
        <v>0.35753491200000004</v>
      </c>
      <c r="BD141" s="380">
        <v>0.77108951999999997</v>
      </c>
      <c r="BE141" s="380">
        <v>0.74651648000000004</v>
      </c>
      <c r="BF141" s="380">
        <v>0.64159875199999994</v>
      </c>
      <c r="BG141" s="380">
        <v>0.43893849600000001</v>
      </c>
      <c r="BH141" s="380">
        <v>0.37454651200000005</v>
      </c>
      <c r="BI141" s="380">
        <v>0.82079092799999998</v>
      </c>
      <c r="BJ141" s="380">
        <v>0.7582156000000001</v>
      </c>
      <c r="BK141" s="380">
        <v>0.62080920000000006</v>
      </c>
      <c r="BL141" s="380">
        <v>0.36811027200000002</v>
      </c>
      <c r="BM141" s="380">
        <v>8.35288E-2</v>
      </c>
      <c r="BN141" s="380">
        <v>0.452677408</v>
      </c>
      <c r="BO141" s="380">
        <v>0.13458488000000002</v>
      </c>
      <c r="BP141" s="380">
        <v>0.25759782399999998</v>
      </c>
      <c r="BQ141" s="380">
        <v>0.29445628800000001</v>
      </c>
      <c r="BR141" s="380">
        <v>0.45307740800000001</v>
      </c>
      <c r="BS141" s="380">
        <v>0.269702</v>
      </c>
      <c r="BT141" s="380">
        <v>0.58742043199999994</v>
      </c>
      <c r="BU141" s="380">
        <v>0.11782838399999999</v>
      </c>
      <c r="BV141" s="380">
        <v>0.52269531199999986</v>
      </c>
      <c r="BW141" s="380">
        <v>0.38533161599999999</v>
      </c>
      <c r="BX141" s="380">
        <v>5.0972975999999996E-2</v>
      </c>
      <c r="BY141" s="380">
        <v>9.0752208000000001E-2</v>
      </c>
      <c r="BZ141" s="380">
        <v>0.24487753600000001</v>
      </c>
      <c r="CA141" s="380">
        <v>0.17985409599999999</v>
      </c>
      <c r="CB141" s="380">
        <v>0.181050144</v>
      </c>
      <c r="CC141" s="380">
        <v>0.49492524800000004</v>
      </c>
      <c r="CD141" s="380">
        <v>0.34643991999999996</v>
      </c>
      <c r="CE141" s="380">
        <v>0.14409345600000001</v>
      </c>
      <c r="CF141" s="380">
        <v>0.68086531200000011</v>
      </c>
      <c r="CG141" s="380">
        <v>0.40823319999999996</v>
      </c>
      <c r="CH141" s="380">
        <v>5.8560031999999991E-2</v>
      </c>
      <c r="CI141" s="380">
        <v>0.111242096</v>
      </c>
      <c r="CJ141" s="380">
        <v>0.32348927999999999</v>
      </c>
      <c r="CK141" s="380">
        <v>9.266219199999999E-2</v>
      </c>
      <c r="CL141" s="380">
        <v>0.24228649600000002</v>
      </c>
      <c r="CM141" s="380">
        <v>6.4893935999999999E-2</v>
      </c>
      <c r="CN141" s="380">
        <v>8.7416095999999999E-2</v>
      </c>
      <c r="CO141" s="380">
        <v>0.53960824000000007</v>
      </c>
      <c r="CP141" s="380">
        <v>0.20839991999999999</v>
      </c>
      <c r="CQ141" s="380">
        <v>0.30165486400000008</v>
      </c>
      <c r="CR141" s="380">
        <v>6.5624624000000006E-2</v>
      </c>
      <c r="CS141" s="380">
        <v>0.32955939199999995</v>
      </c>
      <c r="CT141" s="380">
        <v>0.41556657600000002</v>
      </c>
      <c r="CU141" s="380">
        <v>8.0799040000000003E-2</v>
      </c>
      <c r="CV141" s="380">
        <v>0.13884527999999999</v>
      </c>
      <c r="CW141" s="380">
        <v>9.5568816000000001E-2</v>
      </c>
    </row>
    <row r="142" spans="1:101">
      <c r="A142" s="256">
        <v>520</v>
      </c>
      <c r="B142" s="259">
        <v>1</v>
      </c>
      <c r="C142" s="380">
        <v>0.4894</v>
      </c>
      <c r="D142" s="380">
        <v>0.11609999999999999</v>
      </c>
      <c r="E142" s="380">
        <v>4.6469999999999997E-2</v>
      </c>
      <c r="F142" s="380">
        <v>0.16036</v>
      </c>
      <c r="G142" s="380">
        <v>5.0110000000000002E-2</v>
      </c>
      <c r="H142" s="380">
        <v>9.6189999999999998E-2</v>
      </c>
      <c r="I142" s="380">
        <v>4.82E-2</v>
      </c>
      <c r="J142" s="380">
        <v>5.491E-2</v>
      </c>
      <c r="K142" s="380">
        <v>5.4199999999999998E-2</v>
      </c>
      <c r="L142" s="380">
        <v>0.16075</v>
      </c>
      <c r="M142" s="380">
        <v>4.1390000000000003E-2</v>
      </c>
      <c r="N142" s="380">
        <v>5.9799999999999999E-2</v>
      </c>
      <c r="O142" s="380">
        <v>8.9120000000000005E-2</v>
      </c>
      <c r="P142" s="380">
        <v>0.38080000000000003</v>
      </c>
      <c r="Q142" s="380">
        <v>0.33711999999999998</v>
      </c>
      <c r="R142" s="380">
        <v>9.5759999999999998E-2</v>
      </c>
      <c r="S142" s="380">
        <v>7.9240000000000005E-2</v>
      </c>
      <c r="T142" s="380">
        <v>0.17280000000000001</v>
      </c>
      <c r="U142" s="380">
        <v>0.20519999999999999</v>
      </c>
      <c r="V142" s="380">
        <v>0.21248</v>
      </c>
      <c r="W142" s="380">
        <v>0.29339999999999999</v>
      </c>
      <c r="X142" s="380">
        <v>0.24906</v>
      </c>
      <c r="Y142" s="380">
        <v>0.67035999999999996</v>
      </c>
      <c r="Z142" s="380">
        <v>0.50619999999999998</v>
      </c>
      <c r="AA142" s="380">
        <v>0.14388000000000001</v>
      </c>
      <c r="AB142" s="380">
        <v>0.50319999999999998</v>
      </c>
      <c r="AC142" s="380">
        <v>0.38422000000000001</v>
      </c>
      <c r="AD142" s="380">
        <v>0.10443</v>
      </c>
      <c r="AE142" s="380">
        <v>0.54473000000000005</v>
      </c>
      <c r="AF142" s="380">
        <v>0.27629999999999999</v>
      </c>
      <c r="AG142" s="380">
        <v>0.62260000000000004</v>
      </c>
      <c r="AH142" s="380">
        <v>0.35580000000000001</v>
      </c>
      <c r="AI142" s="380">
        <v>0.68047999999999997</v>
      </c>
      <c r="AJ142" s="380">
        <v>0.21931999999999999</v>
      </c>
      <c r="AK142" s="380">
        <v>9.7850000000000006E-2</v>
      </c>
      <c r="AL142" s="380">
        <v>0.53283000000000003</v>
      </c>
      <c r="AM142" s="380">
        <v>0.115</v>
      </c>
      <c r="AN142" s="380">
        <v>0.65373000000000003</v>
      </c>
      <c r="AO142" s="380">
        <v>9.2539999999999997E-2</v>
      </c>
      <c r="AP142" s="380">
        <v>0.22825000000000001</v>
      </c>
      <c r="AQ142" s="380">
        <v>0.72609999999999997</v>
      </c>
      <c r="AR142" s="380">
        <v>0.46745999999999999</v>
      </c>
      <c r="AS142" s="380">
        <v>0.55069999999999997</v>
      </c>
      <c r="AT142" s="380">
        <v>5.1200000000000002E-2</v>
      </c>
      <c r="AU142" s="380">
        <v>0.33756000000000003</v>
      </c>
      <c r="AV142" s="380">
        <v>0.39829999999999999</v>
      </c>
      <c r="AW142" s="380">
        <v>0.45219999999999999</v>
      </c>
      <c r="AX142" s="380">
        <v>0.58865999999999996</v>
      </c>
      <c r="AY142" s="380">
        <v>0.20552999999999999</v>
      </c>
      <c r="AZ142" s="380">
        <v>0.31448999999999999</v>
      </c>
      <c r="BA142" s="380">
        <v>0.36203000000000002</v>
      </c>
      <c r="BB142" s="380">
        <v>0.22051999999999999</v>
      </c>
      <c r="BC142" s="380">
        <v>0.35539999999999999</v>
      </c>
      <c r="BD142" s="380">
        <v>0.77090000000000003</v>
      </c>
      <c r="BE142" s="380">
        <v>0.74536999999999998</v>
      </c>
      <c r="BF142" s="380">
        <v>0.63836000000000004</v>
      </c>
      <c r="BG142" s="380">
        <v>0.43619999999999998</v>
      </c>
      <c r="BH142" s="380">
        <v>0.37179000000000001</v>
      </c>
      <c r="BI142" s="380">
        <v>0.8196</v>
      </c>
      <c r="BJ142" s="380">
        <v>0.75680000000000003</v>
      </c>
      <c r="BK142" s="380">
        <v>0.61965000000000003</v>
      </c>
      <c r="BL142" s="380">
        <v>0.36636000000000002</v>
      </c>
      <c r="BM142" s="380">
        <v>8.2320000000000004E-2</v>
      </c>
      <c r="BN142" s="380">
        <v>0.44761000000000001</v>
      </c>
      <c r="BO142" s="380">
        <v>0.13275000000000001</v>
      </c>
      <c r="BP142" s="380">
        <v>0.25269999999999998</v>
      </c>
      <c r="BQ142" s="380">
        <v>0.28889999999999999</v>
      </c>
      <c r="BR142" s="380">
        <v>0.44969999999999999</v>
      </c>
      <c r="BS142" s="380">
        <v>0.26801999999999998</v>
      </c>
      <c r="BT142" s="380">
        <v>0.58201000000000003</v>
      </c>
      <c r="BU142" s="380">
        <v>0.1153</v>
      </c>
      <c r="BV142" s="380">
        <v>0.52120999999999995</v>
      </c>
      <c r="BW142" s="380">
        <v>0.38078000000000001</v>
      </c>
      <c r="BX142" s="380">
        <v>5.083E-2</v>
      </c>
      <c r="BY142" s="380">
        <v>8.8599999999999998E-2</v>
      </c>
      <c r="BZ142" s="380">
        <v>0.2402</v>
      </c>
      <c r="CA142" s="380">
        <v>0.17749999999999999</v>
      </c>
      <c r="CB142" s="380">
        <v>0.17802999999999999</v>
      </c>
      <c r="CC142" s="380">
        <v>0.49145</v>
      </c>
      <c r="CD142" s="380">
        <v>0.34288999999999997</v>
      </c>
      <c r="CE142" s="380">
        <v>0.14046</v>
      </c>
      <c r="CF142" s="380">
        <v>0.67900000000000005</v>
      </c>
      <c r="CG142" s="380">
        <v>0.40639999999999998</v>
      </c>
      <c r="CH142" s="380">
        <v>5.806E-2</v>
      </c>
      <c r="CI142" s="380">
        <v>0.11004</v>
      </c>
      <c r="CJ142" s="380">
        <v>0.32078000000000001</v>
      </c>
      <c r="CK142" s="380">
        <v>9.085E-2</v>
      </c>
      <c r="CL142" s="380">
        <v>0.23869000000000001</v>
      </c>
      <c r="CM142" s="380">
        <v>6.4199999999999993E-2</v>
      </c>
      <c r="CN142" s="380">
        <v>8.5999999999999993E-2</v>
      </c>
      <c r="CO142" s="380">
        <v>0.53793000000000002</v>
      </c>
      <c r="CP142" s="380">
        <v>0.20634</v>
      </c>
      <c r="CQ142" s="380">
        <v>0.30003000000000002</v>
      </c>
      <c r="CR142" s="380">
        <v>6.4930000000000002E-2</v>
      </c>
      <c r="CS142" s="380">
        <v>0.32702999999999999</v>
      </c>
      <c r="CT142" s="380">
        <v>0.41354999999999997</v>
      </c>
      <c r="CU142" s="380">
        <v>8.0299999999999996E-2</v>
      </c>
      <c r="CV142" s="380">
        <v>0.13849</v>
      </c>
      <c r="CW142" s="380">
        <v>9.4399999999999998E-2</v>
      </c>
    </row>
    <row r="143" spans="1:101">
      <c r="A143" s="256">
        <v>521</v>
      </c>
      <c r="B143" s="259">
        <v>1</v>
      </c>
      <c r="C143" s="380">
        <v>0.48916084800000004</v>
      </c>
      <c r="D143" s="380">
        <v>0.11593635199999999</v>
      </c>
      <c r="E143" s="380">
        <v>4.6085152000000004E-2</v>
      </c>
      <c r="F143" s="380">
        <v>0.162086288</v>
      </c>
      <c r="G143" s="380">
        <v>5.061252799999999E-2</v>
      </c>
      <c r="H143" s="380">
        <v>9.6424095999999987E-2</v>
      </c>
      <c r="I143" s="380">
        <v>4.8179039999999999E-2</v>
      </c>
      <c r="J143" s="380">
        <v>5.4889792000000007E-2</v>
      </c>
      <c r="K143" s="380">
        <v>5.3836767999999993E-2</v>
      </c>
      <c r="L143" s="380">
        <v>0.16108734399999999</v>
      </c>
      <c r="M143" s="380">
        <v>4.1470767999999998E-2</v>
      </c>
      <c r="N143" s="380">
        <v>6.0478016000000002E-2</v>
      </c>
      <c r="O143" s="380">
        <v>8.9081808000000012E-2</v>
      </c>
      <c r="P143" s="380">
        <v>0.38183004800000003</v>
      </c>
      <c r="Q143" s="380">
        <v>0.33595223999999996</v>
      </c>
      <c r="R143" s="380">
        <v>9.6284031999999992E-2</v>
      </c>
      <c r="S143" s="380">
        <v>7.950739200000001E-2</v>
      </c>
      <c r="T143" s="380">
        <v>0.17282912000000003</v>
      </c>
      <c r="U143" s="380">
        <v>0.20803539200000001</v>
      </c>
      <c r="V143" s="380">
        <v>0.21082551999999999</v>
      </c>
      <c r="W143" s="380">
        <v>0.30078228799999995</v>
      </c>
      <c r="X143" s="380">
        <v>0.25298588799999999</v>
      </c>
      <c r="Y143" s="380">
        <v>0.67297351999999999</v>
      </c>
      <c r="Z143" s="380">
        <v>0.51389291200000009</v>
      </c>
      <c r="AA143" s="380">
        <v>0.153183984</v>
      </c>
      <c r="AB143" s="380">
        <v>0.51064024000000008</v>
      </c>
      <c r="AC143" s="380">
        <v>0.38697454399999998</v>
      </c>
      <c r="AD143" s="380">
        <v>0.10628768</v>
      </c>
      <c r="AE143" s="380">
        <v>0.55071459200000006</v>
      </c>
      <c r="AF143" s="380">
        <v>0.27678967999999998</v>
      </c>
      <c r="AG143" s="380">
        <v>0.62696913600000004</v>
      </c>
      <c r="AH143" s="380">
        <v>0.36195233599999999</v>
      </c>
      <c r="AI143" s="380">
        <v>0.68222689600000008</v>
      </c>
      <c r="AJ143" s="380">
        <v>0.22629598399999998</v>
      </c>
      <c r="AK143" s="380">
        <v>9.9240000000000009E-2</v>
      </c>
      <c r="AL143" s="380">
        <v>0.53239784000000001</v>
      </c>
      <c r="AM143" s="380">
        <v>0.12059544</v>
      </c>
      <c r="AN143" s="380">
        <v>0.65393611200000012</v>
      </c>
      <c r="AO143" s="380">
        <v>9.2332720000000021E-2</v>
      </c>
      <c r="AP143" s="380">
        <v>0.228027072</v>
      </c>
      <c r="AQ143" s="380">
        <v>0.72512262399999983</v>
      </c>
      <c r="AR143" s="380">
        <v>0.47800167999999993</v>
      </c>
      <c r="AS143" s="380">
        <v>0.55282158399999992</v>
      </c>
      <c r="AT143" s="380">
        <v>5.1181072000000008E-2</v>
      </c>
      <c r="AU143" s="380">
        <v>0.33906945600000005</v>
      </c>
      <c r="AV143" s="380">
        <v>0.39867878399999995</v>
      </c>
      <c r="AW143" s="380">
        <v>0.44976432</v>
      </c>
      <c r="AX143" s="380">
        <v>0.59042132799999991</v>
      </c>
      <c r="AY143" s="380">
        <v>0.20523174399999997</v>
      </c>
      <c r="AZ143" s="380">
        <v>0.31389550400000005</v>
      </c>
      <c r="BA143" s="380">
        <v>0.36075051200000002</v>
      </c>
      <c r="BB143" s="380">
        <v>0.21964039999999999</v>
      </c>
      <c r="BC143" s="380">
        <v>0.35296539200000004</v>
      </c>
      <c r="BD143" s="380">
        <v>0.77068171200000002</v>
      </c>
      <c r="BE143" s="380">
        <v>0.74411841599999995</v>
      </c>
      <c r="BF143" s="380">
        <v>0.63500940800000005</v>
      </c>
      <c r="BG143" s="380">
        <v>0.43334871999999997</v>
      </c>
      <c r="BH143" s="380">
        <v>0.36896776000000003</v>
      </c>
      <c r="BI143" s="380">
        <v>0.81827014399999998</v>
      </c>
      <c r="BJ143" s="380">
        <v>0.75532579199999994</v>
      </c>
      <c r="BK143" s="380">
        <v>0.61808903999999998</v>
      </c>
      <c r="BL143" s="380">
        <v>0.36472748800000004</v>
      </c>
      <c r="BM143" s="380">
        <v>8.1120384000000004E-2</v>
      </c>
      <c r="BN143" s="380">
        <v>0.44244417600000002</v>
      </c>
      <c r="BO143" s="380">
        <v>0.13104383999999999</v>
      </c>
      <c r="BP143" s="380">
        <v>0.24779171199999997</v>
      </c>
      <c r="BQ143" s="380">
        <v>0.28335627199999996</v>
      </c>
      <c r="BR143" s="380">
        <v>0.44601545600000003</v>
      </c>
      <c r="BS143" s="380">
        <v>0.26608375999999995</v>
      </c>
      <c r="BT143" s="380">
        <v>0.57648707200000004</v>
      </c>
      <c r="BU143" s="380">
        <v>0.11290827199999998</v>
      </c>
      <c r="BV143" s="380">
        <v>0.51966607999999992</v>
      </c>
      <c r="BW143" s="380">
        <v>0.37619998399999999</v>
      </c>
      <c r="BX143" s="380">
        <v>5.069224E-2</v>
      </c>
      <c r="BY143" s="380">
        <v>8.6576480000000011E-2</v>
      </c>
      <c r="BZ143" s="380">
        <v>0.23569438400000003</v>
      </c>
      <c r="CA143" s="380">
        <v>0.175164928</v>
      </c>
      <c r="CB143" s="380">
        <v>0.17512479999999997</v>
      </c>
      <c r="CC143" s="380">
        <v>0.487943664</v>
      </c>
      <c r="CD143" s="380">
        <v>0.33940083199999999</v>
      </c>
      <c r="CE143" s="380">
        <v>0.136839088</v>
      </c>
      <c r="CF143" s="380">
        <v>0.67713520000000005</v>
      </c>
      <c r="CG143" s="380">
        <v>0.40459531199999998</v>
      </c>
      <c r="CH143" s="380">
        <v>5.7528047999999998E-2</v>
      </c>
      <c r="CI143" s="380">
        <v>0.10885254400000001</v>
      </c>
      <c r="CJ143" s="380">
        <v>0.31819161600000001</v>
      </c>
      <c r="CK143" s="380">
        <v>8.911324800000002E-2</v>
      </c>
      <c r="CL143" s="380">
        <v>0.23503513600000003</v>
      </c>
      <c r="CM143" s="380">
        <v>6.350790399999999E-2</v>
      </c>
      <c r="CN143" s="380">
        <v>8.4611487999999999E-2</v>
      </c>
      <c r="CO143" s="380">
        <v>0.53622744</v>
      </c>
      <c r="CP143" s="380">
        <v>0.204328336</v>
      </c>
      <c r="CQ143" s="380">
        <v>0.29849363199999995</v>
      </c>
      <c r="CR143" s="380">
        <v>6.4260352000000007E-2</v>
      </c>
      <c r="CS143" s="380">
        <v>0.324581024</v>
      </c>
      <c r="CT143" s="380">
        <v>0.41164599999999996</v>
      </c>
      <c r="CU143" s="380">
        <v>7.9723696000000011E-2</v>
      </c>
      <c r="CV143" s="380">
        <v>0.13823057599999997</v>
      </c>
      <c r="CW143" s="380">
        <v>9.3248655999999999E-2</v>
      </c>
    </row>
    <row r="144" spans="1:101">
      <c r="A144" s="256">
        <v>522</v>
      </c>
      <c r="B144" s="259">
        <v>1</v>
      </c>
      <c r="C144" s="380">
        <v>0.48899447999999995</v>
      </c>
      <c r="D144" s="380">
        <v>0.115816752</v>
      </c>
      <c r="E144" s="380">
        <v>4.5636496000000006E-2</v>
      </c>
      <c r="F144" s="380">
        <v>0.16398020799999999</v>
      </c>
      <c r="G144" s="380">
        <v>5.1160736000000005E-2</v>
      </c>
      <c r="H144" s="380">
        <v>9.6700368000000009E-2</v>
      </c>
      <c r="I144" s="380">
        <v>4.8155280000000002E-2</v>
      </c>
      <c r="J144" s="380">
        <v>5.4864751999999996E-2</v>
      </c>
      <c r="K144" s="380">
        <v>5.3475792000000015E-2</v>
      </c>
      <c r="L144" s="380">
        <v>0.16154225600000002</v>
      </c>
      <c r="M144" s="380">
        <v>4.1577648000000002E-2</v>
      </c>
      <c r="N144" s="380">
        <v>6.1073168000000004E-2</v>
      </c>
      <c r="O144" s="380">
        <v>8.8980368000000004E-2</v>
      </c>
      <c r="P144" s="380">
        <v>0.38289337600000001</v>
      </c>
      <c r="Q144" s="380">
        <v>0.334672368</v>
      </c>
      <c r="R144" s="380">
        <v>9.6790511999999995E-2</v>
      </c>
      <c r="S144" s="380">
        <v>7.9797808000000026E-2</v>
      </c>
      <c r="T144" s="380">
        <v>0.172799328</v>
      </c>
      <c r="U144" s="380">
        <v>0.210561472</v>
      </c>
      <c r="V144" s="380">
        <v>0.20920257600000003</v>
      </c>
      <c r="W144" s="380">
        <v>0.308507376</v>
      </c>
      <c r="X144" s="380">
        <v>0.25697336000000004</v>
      </c>
      <c r="Y144" s="380">
        <v>0.67563804799999994</v>
      </c>
      <c r="Z144" s="380">
        <v>0.52175883200000006</v>
      </c>
      <c r="AA144" s="380">
        <v>0.16299867200000001</v>
      </c>
      <c r="AB144" s="380">
        <v>0.5181512800000001</v>
      </c>
      <c r="AC144" s="380">
        <v>0.38962576000000004</v>
      </c>
      <c r="AD144" s="380">
        <v>0.107999104</v>
      </c>
      <c r="AE144" s="380">
        <v>0.55660006400000006</v>
      </c>
      <c r="AF144" s="380">
        <v>0.2772312959999999</v>
      </c>
      <c r="AG144" s="380">
        <v>0.63113985599999989</v>
      </c>
      <c r="AH144" s="380">
        <v>0.36809982400000013</v>
      </c>
      <c r="AI144" s="380">
        <v>0.68392256000000007</v>
      </c>
      <c r="AJ144" s="380">
        <v>0.23341099200000001</v>
      </c>
      <c r="AK144" s="380">
        <v>0.10073505600000003</v>
      </c>
      <c r="AL144" s="380">
        <v>0.53191086400000009</v>
      </c>
      <c r="AM144" s="380">
        <v>0.126277312</v>
      </c>
      <c r="AN144" s="380">
        <v>0.65409755200000008</v>
      </c>
      <c r="AO144" s="380">
        <v>9.2054064000000005E-2</v>
      </c>
      <c r="AP144" s="380">
        <v>0.22744390400000003</v>
      </c>
      <c r="AQ144" s="380">
        <v>0.72412595199999996</v>
      </c>
      <c r="AR144" s="380">
        <v>0.48762243199999999</v>
      </c>
      <c r="AS144" s="380">
        <v>0.55450616000000008</v>
      </c>
      <c r="AT144" s="380">
        <v>5.1157856000000002E-2</v>
      </c>
      <c r="AU144" s="380">
        <v>0.34029435200000002</v>
      </c>
      <c r="AV144" s="380">
        <v>0.39896155199999994</v>
      </c>
      <c r="AW144" s="380">
        <v>0.44731972800000003</v>
      </c>
      <c r="AX144" s="380">
        <v>0.59207345600000005</v>
      </c>
      <c r="AY144" s="380">
        <v>0.204834976</v>
      </c>
      <c r="AZ144" s="380">
        <v>0.313115264</v>
      </c>
      <c r="BA144" s="380">
        <v>0.35929843200000006</v>
      </c>
      <c r="BB144" s="380">
        <v>0.218303728</v>
      </c>
      <c r="BC144" s="380">
        <v>0.350251696</v>
      </c>
      <c r="BD144" s="380">
        <v>0.77043233600000016</v>
      </c>
      <c r="BE144" s="380">
        <v>0.74276105600000009</v>
      </c>
      <c r="BF144" s="380">
        <v>0.63155144000000019</v>
      </c>
      <c r="BG144" s="380">
        <v>0.43038993599999997</v>
      </c>
      <c r="BH144" s="380">
        <v>0.36608336000000002</v>
      </c>
      <c r="BI144" s="380">
        <v>0.81680508800000007</v>
      </c>
      <c r="BJ144" s="380">
        <v>0.75379598400000003</v>
      </c>
      <c r="BK144" s="380">
        <v>0.6161233920000001</v>
      </c>
      <c r="BL144" s="380">
        <v>0.363209952</v>
      </c>
      <c r="BM144" s="380">
        <v>7.9932831999999995E-2</v>
      </c>
      <c r="BN144" s="380">
        <v>0.43718612800000006</v>
      </c>
      <c r="BO144" s="380">
        <v>0.12946627199999999</v>
      </c>
      <c r="BP144" s="380">
        <v>0.24288060800000003</v>
      </c>
      <c r="BQ144" s="380">
        <v>0.27783334399999998</v>
      </c>
      <c r="BR144" s="380">
        <v>0.44202452800000003</v>
      </c>
      <c r="BS144" s="380">
        <v>0.26389302400000003</v>
      </c>
      <c r="BT144" s="380">
        <v>0.57085465600000007</v>
      </c>
      <c r="BU144" s="380">
        <v>0.11065571200000002</v>
      </c>
      <c r="BV144" s="380">
        <v>0.51806420800000008</v>
      </c>
      <c r="BW144" s="380">
        <v>0.37159356799999999</v>
      </c>
      <c r="BX144" s="380">
        <v>5.0557888000000002E-2</v>
      </c>
      <c r="BY144" s="380">
        <v>8.4683248000000003E-2</v>
      </c>
      <c r="BZ144" s="380">
        <v>0.23136524800000002</v>
      </c>
      <c r="CA144" s="380">
        <v>0.17285203199999999</v>
      </c>
      <c r="CB144" s="380">
        <v>0.17233472000000002</v>
      </c>
      <c r="CC144" s="380">
        <v>0.48440529600000004</v>
      </c>
      <c r="CD144" s="380">
        <v>0.33597286399999998</v>
      </c>
      <c r="CE144" s="380">
        <v>0.13324705600000003</v>
      </c>
      <c r="CF144" s="380">
        <v>0.67527257600000012</v>
      </c>
      <c r="CG144" s="380">
        <v>0.40281846400000004</v>
      </c>
      <c r="CH144" s="380">
        <v>5.6964512000000002E-2</v>
      </c>
      <c r="CI144" s="380">
        <v>0.10769364799999999</v>
      </c>
      <c r="CJ144" s="380">
        <v>0.31572238400000002</v>
      </c>
      <c r="CK144" s="380">
        <v>8.7455199999999997E-2</v>
      </c>
      <c r="CL144" s="380">
        <v>0.23133411200000001</v>
      </c>
      <c r="CM144" s="380">
        <v>6.2816207999999998E-2</v>
      </c>
      <c r="CN144" s="380">
        <v>8.3256144000000004E-2</v>
      </c>
      <c r="CO144" s="380">
        <v>0.53450420799999998</v>
      </c>
      <c r="CP144" s="380">
        <v>0.202370192</v>
      </c>
      <c r="CQ144" s="380">
        <v>0.29704646400000007</v>
      </c>
      <c r="CR144" s="380">
        <v>6.3615935999999998E-2</v>
      </c>
      <c r="CS144" s="380">
        <v>0.322217264</v>
      </c>
      <c r="CT144" s="380">
        <v>0.40985904000000001</v>
      </c>
      <c r="CU144" s="380">
        <v>7.9061792000000006E-2</v>
      </c>
      <c r="CV144" s="380">
        <v>0.13805942400000001</v>
      </c>
      <c r="CW144" s="380">
        <v>9.2119184000000007E-2</v>
      </c>
    </row>
    <row r="145" spans="1:101">
      <c r="A145" s="256">
        <v>523</v>
      </c>
      <c r="B145" s="259">
        <v>1</v>
      </c>
      <c r="C145" s="380">
        <v>0.48889283200000005</v>
      </c>
      <c r="D145" s="380">
        <v>0.11573795200000001</v>
      </c>
      <c r="E145" s="380">
        <v>4.5129039999999995E-2</v>
      </c>
      <c r="F145" s="380">
        <v>0.16604948800000002</v>
      </c>
      <c r="G145" s="380">
        <v>5.1749424000000009E-2</v>
      </c>
      <c r="H145" s="380">
        <v>9.7017839999999994E-2</v>
      </c>
      <c r="I145" s="380">
        <v>4.8128879999999999E-2</v>
      </c>
      <c r="J145" s="380">
        <v>5.4835632000000009E-2</v>
      </c>
      <c r="K145" s="380">
        <v>5.3116655999999998E-2</v>
      </c>
      <c r="L145" s="380">
        <v>0.16211260799999999</v>
      </c>
      <c r="M145" s="380">
        <v>4.1712128000000008E-2</v>
      </c>
      <c r="N145" s="380">
        <v>6.1672560000000001E-2</v>
      </c>
      <c r="O145" s="380">
        <v>8.8820927999999993E-2</v>
      </c>
      <c r="P145" s="380">
        <v>0.38397726400000004</v>
      </c>
      <c r="Q145" s="380">
        <v>0.33330305599999999</v>
      </c>
      <c r="R145" s="380">
        <v>9.7282432000000002E-2</v>
      </c>
      <c r="S145" s="380">
        <v>8.0116064000000015E-2</v>
      </c>
      <c r="T145" s="380">
        <v>0.17271993599999999</v>
      </c>
      <c r="U145" s="380">
        <v>0.21280379199999999</v>
      </c>
      <c r="V145" s="380">
        <v>0.20761347199999999</v>
      </c>
      <c r="W145" s="380">
        <v>0.31655694400000001</v>
      </c>
      <c r="X145" s="380">
        <v>0.26102611200000003</v>
      </c>
      <c r="Y145" s="380">
        <v>0.67836489599999994</v>
      </c>
      <c r="Z145" s="380">
        <v>0.52978611199999992</v>
      </c>
      <c r="AA145" s="380">
        <v>0.17328336</v>
      </c>
      <c r="AB145" s="380">
        <v>0.52571296000000001</v>
      </c>
      <c r="AC145" s="380">
        <v>0.39216153600000003</v>
      </c>
      <c r="AD145" s="380">
        <v>0.10957348800000002</v>
      </c>
      <c r="AE145" s="380">
        <v>0.56238521600000013</v>
      </c>
      <c r="AF145" s="380">
        <v>0.27761611200000003</v>
      </c>
      <c r="AG145" s="380">
        <v>0.63512713600000004</v>
      </c>
      <c r="AH145" s="380">
        <v>0.37423539200000006</v>
      </c>
      <c r="AI145" s="380">
        <v>0.685576144</v>
      </c>
      <c r="AJ145" s="380">
        <v>0.24058880000000002</v>
      </c>
      <c r="AK145" s="380">
        <v>0.10232323200000001</v>
      </c>
      <c r="AL145" s="380">
        <v>0.531393008</v>
      </c>
      <c r="AM145" s="380">
        <v>0.13197398399999999</v>
      </c>
      <c r="AN145" s="380">
        <v>0.65422915200000009</v>
      </c>
      <c r="AO145" s="380">
        <v>9.1709808000000018E-2</v>
      </c>
      <c r="AP145" s="380">
        <v>0.22653289600000001</v>
      </c>
      <c r="AQ145" s="380">
        <v>0.72311031999999997</v>
      </c>
      <c r="AR145" s="380">
        <v>0.49633526400000005</v>
      </c>
      <c r="AS145" s="380">
        <v>0.55578169600000016</v>
      </c>
      <c r="AT145" s="380">
        <v>5.1131039999999996E-2</v>
      </c>
      <c r="AU145" s="380">
        <v>0.34125956800000001</v>
      </c>
      <c r="AV145" s="380">
        <v>0.39915568000000007</v>
      </c>
      <c r="AW145" s="380">
        <v>0.44486865599999997</v>
      </c>
      <c r="AX145" s="380">
        <v>0.59362478400000007</v>
      </c>
      <c r="AY145" s="380">
        <v>0.20434676800000001</v>
      </c>
      <c r="AZ145" s="380">
        <v>0.31216006400000001</v>
      </c>
      <c r="BA145" s="380">
        <v>0.35768259200000002</v>
      </c>
      <c r="BB145" s="380">
        <v>0.21654985600000004</v>
      </c>
      <c r="BC145" s="380">
        <v>0.34727488000000001</v>
      </c>
      <c r="BD145" s="380">
        <v>0.77015160000000005</v>
      </c>
      <c r="BE145" s="380">
        <v>0.741301616</v>
      </c>
      <c r="BF145" s="380">
        <v>0.62798571199999997</v>
      </c>
      <c r="BG145" s="380">
        <v>0.42732563200000001</v>
      </c>
      <c r="BH145" s="380">
        <v>0.36313847999999999</v>
      </c>
      <c r="BI145" s="380">
        <v>0.815205552</v>
      </c>
      <c r="BJ145" s="380">
        <v>0.75221761600000014</v>
      </c>
      <c r="BK145" s="380">
        <v>0.61378902400000002</v>
      </c>
      <c r="BL145" s="380">
        <v>0.36178449600000001</v>
      </c>
      <c r="BM145" s="380">
        <v>7.8757599999999997E-2</v>
      </c>
      <c r="BN145" s="380">
        <v>0.43184455999999999</v>
      </c>
      <c r="BO145" s="380">
        <v>0.128006064</v>
      </c>
      <c r="BP145" s="380">
        <v>0.23797382400000003</v>
      </c>
      <c r="BQ145" s="380">
        <v>0.27233777600000003</v>
      </c>
      <c r="BR145" s="380">
        <v>0.43775583999999995</v>
      </c>
      <c r="BS145" s="380">
        <v>0.26147212799999997</v>
      </c>
      <c r="BT145" s="380">
        <v>0.56512392000000011</v>
      </c>
      <c r="BU145" s="380">
        <v>0.10853779199999999</v>
      </c>
      <c r="BV145" s="380">
        <v>0.51641017599999994</v>
      </c>
      <c r="BW145" s="380">
        <v>0.366967392</v>
      </c>
      <c r="BX145" s="380">
        <v>5.0422736000000003E-2</v>
      </c>
      <c r="BY145" s="380">
        <v>8.2916176000000008E-2</v>
      </c>
      <c r="BZ145" s="380">
        <v>0.227201552</v>
      </c>
      <c r="CA145" s="380">
        <v>0.17055609599999996</v>
      </c>
      <c r="CB145" s="380">
        <v>0.16965368</v>
      </c>
      <c r="CC145" s="380">
        <v>0.48084308800000003</v>
      </c>
      <c r="CD145" s="380">
        <v>0.33261153600000004</v>
      </c>
      <c r="CE145" s="380">
        <v>0.12973014400000002</v>
      </c>
      <c r="CF145" s="380">
        <v>0.67342099200000005</v>
      </c>
      <c r="CG145" s="380">
        <v>0.40107209600000004</v>
      </c>
      <c r="CH145" s="380">
        <v>5.6372336000000009E-2</v>
      </c>
      <c r="CI145" s="380">
        <v>0.10653043200000001</v>
      </c>
      <c r="CJ145" s="380">
        <v>0.313361312</v>
      </c>
      <c r="CK145" s="380">
        <v>8.5877231999999998E-2</v>
      </c>
      <c r="CL145" s="380">
        <v>0.22762820800000003</v>
      </c>
      <c r="CM145" s="380">
        <v>6.2127632000000002E-2</v>
      </c>
      <c r="CN145" s="380">
        <v>8.1940160000000012E-2</v>
      </c>
      <c r="CO145" s="380">
        <v>0.53278001600000002</v>
      </c>
      <c r="CP145" s="380">
        <v>0.20046164799999999</v>
      </c>
      <c r="CQ145" s="380">
        <v>0.29568193600000003</v>
      </c>
      <c r="CR145" s="380">
        <v>6.2998160000000011E-2</v>
      </c>
      <c r="CS145" s="380">
        <v>0.31993822399999994</v>
      </c>
      <c r="CT145" s="380">
        <v>0.40818752000000003</v>
      </c>
      <c r="CU145" s="380">
        <v>7.8314688000000021E-2</v>
      </c>
      <c r="CV145" s="380">
        <v>0.137958672</v>
      </c>
      <c r="CW145" s="380">
        <v>9.1018991999999993E-2</v>
      </c>
    </row>
    <row r="146" spans="1:101">
      <c r="A146" s="256">
        <v>524</v>
      </c>
      <c r="B146" s="259">
        <v>1</v>
      </c>
      <c r="C146" s="380">
        <v>0.48884422399999999</v>
      </c>
      <c r="D146" s="380">
        <v>0.115696672</v>
      </c>
      <c r="E146" s="380">
        <v>4.4572863999999997E-2</v>
      </c>
      <c r="F146" s="380">
        <v>0.16830388800000001</v>
      </c>
      <c r="G146" s="380">
        <v>5.2371231999999997E-2</v>
      </c>
      <c r="H146" s="380">
        <v>9.7374751999999995E-2</v>
      </c>
      <c r="I146" s="380">
        <v>4.8100320000000002E-2</v>
      </c>
      <c r="J146" s="380">
        <v>5.4803711999999997E-2</v>
      </c>
      <c r="K146" s="380">
        <v>5.2758320000000004E-2</v>
      </c>
      <c r="L146" s="380">
        <v>0.16279024</v>
      </c>
      <c r="M146" s="380">
        <v>4.1875488000000002E-2</v>
      </c>
      <c r="N146" s="380">
        <v>6.2412351999999997E-2</v>
      </c>
      <c r="O146" s="380">
        <v>8.8611967999999999E-2</v>
      </c>
      <c r="P146" s="380">
        <v>0.38506419200000003</v>
      </c>
      <c r="Q146" s="380">
        <v>0.33187390399999994</v>
      </c>
      <c r="R146" s="380">
        <v>9.7764431999999984E-2</v>
      </c>
      <c r="S146" s="380">
        <v>8.0468239999999996E-2</v>
      </c>
      <c r="T146" s="380">
        <v>0.17260326400000001</v>
      </c>
      <c r="U146" s="380">
        <v>0.21481059199999999</v>
      </c>
      <c r="V146" s="380">
        <v>0.206061568</v>
      </c>
      <c r="W146" s="380">
        <v>0.32490523199999999</v>
      </c>
      <c r="X146" s="380">
        <v>0.26515014399999998</v>
      </c>
      <c r="Y146" s="380">
        <v>0.68116854400000004</v>
      </c>
      <c r="Z146" s="380">
        <v>0.53795795199999996</v>
      </c>
      <c r="AA146" s="380">
        <v>0.18398940799999999</v>
      </c>
      <c r="AB146" s="380">
        <v>0.5332967999999999</v>
      </c>
      <c r="AC146" s="380">
        <v>0.39457563200000001</v>
      </c>
      <c r="AD146" s="380">
        <v>0.111027472</v>
      </c>
      <c r="AE146" s="380">
        <v>0.56807468800000005</v>
      </c>
      <c r="AF146" s="380">
        <v>0.277936768</v>
      </c>
      <c r="AG146" s="380">
        <v>0.63895441600000003</v>
      </c>
      <c r="AH146" s="380">
        <v>0.38035135999999997</v>
      </c>
      <c r="AI146" s="380">
        <v>0.68720172800000001</v>
      </c>
      <c r="AJ146" s="380">
        <v>0.247726368</v>
      </c>
      <c r="AK146" s="380">
        <v>0.103983728</v>
      </c>
      <c r="AL146" s="380">
        <v>0.53087779200000007</v>
      </c>
      <c r="AM146" s="380">
        <v>0.137601536</v>
      </c>
      <c r="AN146" s="380">
        <v>0.6543485120000001</v>
      </c>
      <c r="AO146" s="380">
        <v>9.1309312000000004E-2</v>
      </c>
      <c r="AP146" s="380">
        <v>0.22534772799999997</v>
      </c>
      <c r="AQ146" s="380">
        <v>0.72207500799999991</v>
      </c>
      <c r="AR146" s="380">
        <v>0.50419569600000003</v>
      </c>
      <c r="AS146" s="380">
        <v>0.55667715200000012</v>
      </c>
      <c r="AT146" s="380">
        <v>5.1101503999999999E-2</v>
      </c>
      <c r="AU146" s="380">
        <v>0.34199686400000001</v>
      </c>
      <c r="AV146" s="380">
        <v>0.39926940799999999</v>
      </c>
      <c r="AW146" s="380">
        <v>0.44241158400000002</v>
      </c>
      <c r="AX146" s="380">
        <v>0.59509011199999995</v>
      </c>
      <c r="AY146" s="380">
        <v>0.20377592</v>
      </c>
      <c r="AZ146" s="380">
        <v>0.31104726400000005</v>
      </c>
      <c r="BA146" s="380">
        <v>0.355916432</v>
      </c>
      <c r="BB146" s="380">
        <v>0.21444470400000001</v>
      </c>
      <c r="BC146" s="380">
        <v>0.344046464</v>
      </c>
      <c r="BD146" s="380">
        <v>0.76984070399999993</v>
      </c>
      <c r="BE146" s="380">
        <v>0.73974641599999991</v>
      </c>
      <c r="BF146" s="380">
        <v>0.62430910399999995</v>
      </c>
      <c r="BG146" s="380">
        <v>0.42415548799999997</v>
      </c>
      <c r="BH146" s="380">
        <v>0.36013368000000001</v>
      </c>
      <c r="BI146" s="380">
        <v>0.81347049599999999</v>
      </c>
      <c r="BJ146" s="380">
        <v>0.75059980799999992</v>
      </c>
      <c r="BK146" s="380">
        <v>0.61114585600000004</v>
      </c>
      <c r="BL146" s="380">
        <v>0.36041680000000004</v>
      </c>
      <c r="BM146" s="380">
        <v>7.7593408000000003E-2</v>
      </c>
      <c r="BN146" s="380">
        <v>0.42642955199999999</v>
      </c>
      <c r="BO146" s="380">
        <v>0.126645376</v>
      </c>
      <c r="BP146" s="380">
        <v>0.23307807999999994</v>
      </c>
      <c r="BQ146" s="380">
        <v>0.26687484800000005</v>
      </c>
      <c r="BR146" s="380">
        <v>0.43325555199999999</v>
      </c>
      <c r="BS146" s="380">
        <v>0.25886075199999997</v>
      </c>
      <c r="BT146" s="380">
        <v>0.55931118399999991</v>
      </c>
      <c r="BU146" s="380">
        <v>0.106545152</v>
      </c>
      <c r="BV146" s="380">
        <v>0.51471302399999996</v>
      </c>
      <c r="BW146" s="380">
        <v>0.36233057600000002</v>
      </c>
      <c r="BX146" s="380">
        <v>5.0281503999999998E-2</v>
      </c>
      <c r="BY146" s="380">
        <v>8.1267263999999992E-2</v>
      </c>
      <c r="BZ146" s="380">
        <v>0.22318201600000001</v>
      </c>
      <c r="CA146" s="380">
        <v>0.16826703999999998</v>
      </c>
      <c r="CB146" s="380">
        <v>0.16707160000000001</v>
      </c>
      <c r="CC146" s="380">
        <v>0.47727103999999998</v>
      </c>
      <c r="CD146" s="380">
        <v>0.329325168</v>
      </c>
      <c r="CE146" s="380">
        <v>0.126348512</v>
      </c>
      <c r="CF146" s="380">
        <v>0.671593408</v>
      </c>
      <c r="CG146" s="380">
        <v>0.399361248</v>
      </c>
      <c r="CH146" s="380">
        <v>5.5756239999999999E-2</v>
      </c>
      <c r="CI146" s="380">
        <v>0.10530833599999999</v>
      </c>
      <c r="CJ146" s="380">
        <v>0.31109176000000005</v>
      </c>
      <c r="CK146" s="380">
        <v>8.4378944000000011E-2</v>
      </c>
      <c r="CL146" s="380">
        <v>0.22397478399999998</v>
      </c>
      <c r="CM146" s="380">
        <v>6.1447536000000004E-2</v>
      </c>
      <c r="CN146" s="380">
        <v>8.0669536000000014E-2</v>
      </c>
      <c r="CO146" s="380">
        <v>0.53108190399999988</v>
      </c>
      <c r="CP146" s="380">
        <v>0.19859350399999998</v>
      </c>
      <c r="CQ146" s="380">
        <v>0.29438916799999998</v>
      </c>
      <c r="CR146" s="380">
        <v>6.2409024E-2</v>
      </c>
      <c r="CS146" s="380">
        <v>0.31773990400000002</v>
      </c>
      <c r="CT146" s="380">
        <v>0.40662575999999995</v>
      </c>
      <c r="CU146" s="380">
        <v>7.7489184000000016E-2</v>
      </c>
      <c r="CV146" s="380">
        <v>0.13790520000000001</v>
      </c>
      <c r="CW146" s="380">
        <v>8.9956800000000003E-2</v>
      </c>
    </row>
    <row r="147" spans="1:101">
      <c r="A147" s="256">
        <v>525</v>
      </c>
      <c r="B147" s="259">
        <v>1</v>
      </c>
      <c r="C147" s="380">
        <v>0.48884</v>
      </c>
      <c r="D147" s="380">
        <v>0.11569</v>
      </c>
      <c r="E147" s="380">
        <v>4.3979999999999998E-2</v>
      </c>
      <c r="F147" s="380">
        <v>0.17075000000000001</v>
      </c>
      <c r="G147" s="380">
        <v>5.3019999999999998E-2</v>
      </c>
      <c r="H147" s="380">
        <v>9.7769999999999996E-2</v>
      </c>
      <c r="I147" s="380">
        <v>4.8070000000000002E-2</v>
      </c>
      <c r="J147" s="380">
        <v>5.4769999999999999E-2</v>
      </c>
      <c r="K147" s="380">
        <v>5.2400000000000002E-2</v>
      </c>
      <c r="L147" s="380">
        <v>0.16356999999999999</v>
      </c>
      <c r="M147" s="380">
        <v>4.2070000000000003E-2</v>
      </c>
      <c r="N147" s="380">
        <v>6.3380000000000006E-2</v>
      </c>
      <c r="O147" s="380">
        <v>8.8359999999999994E-2</v>
      </c>
      <c r="P147" s="380">
        <v>0.38613999999999998</v>
      </c>
      <c r="Q147" s="380">
        <v>0.33040999999999998</v>
      </c>
      <c r="R147" s="380">
        <v>9.8239999999999994E-2</v>
      </c>
      <c r="S147" s="380">
        <v>8.0860000000000001E-2</v>
      </c>
      <c r="T147" s="380">
        <v>0.17246</v>
      </c>
      <c r="U147" s="380">
        <v>0.21662000000000001</v>
      </c>
      <c r="V147" s="380">
        <v>0.20455000000000001</v>
      </c>
      <c r="W147" s="380">
        <v>0.33352999999999999</v>
      </c>
      <c r="X147" s="380">
        <v>0.26934999999999998</v>
      </c>
      <c r="Y147" s="380">
        <v>0.68406</v>
      </c>
      <c r="Z147" s="380">
        <v>0.54625999999999997</v>
      </c>
      <c r="AA147" s="380">
        <v>0.19506000000000001</v>
      </c>
      <c r="AB147" s="380">
        <v>0.54088000000000003</v>
      </c>
      <c r="AC147" s="380">
        <v>0.39685999999999999</v>
      </c>
      <c r="AD147" s="380">
        <v>0.11237</v>
      </c>
      <c r="AE147" s="380">
        <v>0.57367000000000001</v>
      </c>
      <c r="AF147" s="380">
        <v>0.27818999999999999</v>
      </c>
      <c r="AG147" s="380">
        <v>0.64263999999999999</v>
      </c>
      <c r="AH147" s="380">
        <v>0.38644000000000001</v>
      </c>
      <c r="AI147" s="380">
        <v>0.68881000000000003</v>
      </c>
      <c r="AJ147" s="380">
        <v>0.25474000000000002</v>
      </c>
      <c r="AK147" s="380">
        <v>0.1057</v>
      </c>
      <c r="AL147" s="380">
        <v>0.53039000000000003</v>
      </c>
      <c r="AM147" s="380">
        <v>0.14308999999999999</v>
      </c>
      <c r="AN147" s="380">
        <v>0.65447</v>
      </c>
      <c r="AO147" s="380">
        <v>9.0859999999999996E-2</v>
      </c>
      <c r="AP147" s="380">
        <v>0.22392999999999999</v>
      </c>
      <c r="AQ147" s="380">
        <v>0.72101999999999999</v>
      </c>
      <c r="AR147" s="380">
        <v>0.51124000000000003</v>
      </c>
      <c r="AS147" s="380">
        <v>0.55722000000000005</v>
      </c>
      <c r="AT147" s="380">
        <v>5.1069999999999997E-2</v>
      </c>
      <c r="AU147" s="380">
        <v>0.34253</v>
      </c>
      <c r="AV147" s="380">
        <v>0.39931</v>
      </c>
      <c r="AW147" s="380">
        <v>0.43995000000000001</v>
      </c>
      <c r="AX147" s="380">
        <v>0.59648000000000001</v>
      </c>
      <c r="AY147" s="380">
        <v>0.20313000000000001</v>
      </c>
      <c r="AZ147" s="380">
        <v>0.30979000000000001</v>
      </c>
      <c r="BA147" s="380">
        <v>0.35400999999999999</v>
      </c>
      <c r="BB147" s="380">
        <v>0.21204000000000001</v>
      </c>
      <c r="BC147" s="380">
        <v>0.34057999999999999</v>
      </c>
      <c r="BD147" s="380">
        <v>0.76949999999999996</v>
      </c>
      <c r="BE147" s="380">
        <v>0.73809999999999998</v>
      </c>
      <c r="BF147" s="380">
        <v>0.62051999999999996</v>
      </c>
      <c r="BG147" s="380">
        <v>0.42087999999999998</v>
      </c>
      <c r="BH147" s="380">
        <v>0.35707</v>
      </c>
      <c r="BI147" s="380">
        <v>0.81159999999999999</v>
      </c>
      <c r="BJ147" s="380">
        <v>0.74895</v>
      </c>
      <c r="BK147" s="380">
        <v>0.60824</v>
      </c>
      <c r="BL147" s="380">
        <v>0.35908000000000001</v>
      </c>
      <c r="BM147" s="380">
        <v>7.6439999999999994E-2</v>
      </c>
      <c r="BN147" s="380">
        <v>0.42094999999999999</v>
      </c>
      <c r="BO147" s="380">
        <v>0.12537000000000001</v>
      </c>
      <c r="BP147" s="380">
        <v>0.22819999999999999</v>
      </c>
      <c r="BQ147" s="380">
        <v>0.26145000000000002</v>
      </c>
      <c r="BR147" s="380">
        <v>0.42856</v>
      </c>
      <c r="BS147" s="380">
        <v>0.25608999999999998</v>
      </c>
      <c r="BT147" s="380">
        <v>0.55342999999999998</v>
      </c>
      <c r="BU147" s="380">
        <v>0.10467</v>
      </c>
      <c r="BV147" s="380">
        <v>0.51297999999999999</v>
      </c>
      <c r="BW147" s="380">
        <v>0.35769000000000001</v>
      </c>
      <c r="BX147" s="380">
        <v>5.0130000000000001E-2</v>
      </c>
      <c r="BY147" s="380">
        <v>7.9729999999999995E-2</v>
      </c>
      <c r="BZ147" s="380">
        <v>0.21929000000000001</v>
      </c>
      <c r="CA147" s="380">
        <v>0.16597999999999999</v>
      </c>
      <c r="CB147" s="380">
        <v>0.16458</v>
      </c>
      <c r="CC147" s="380">
        <v>0.47370000000000001</v>
      </c>
      <c r="CD147" s="380">
        <v>0.32612000000000002</v>
      </c>
      <c r="CE147" s="380">
        <v>0.12315</v>
      </c>
      <c r="CF147" s="380">
        <v>0.66979999999999995</v>
      </c>
      <c r="CG147" s="380">
        <v>0.39768999999999999</v>
      </c>
      <c r="CH147" s="380">
        <v>5.5120000000000002E-2</v>
      </c>
      <c r="CI147" s="380">
        <v>0.104</v>
      </c>
      <c r="CJ147" s="380">
        <v>0.30890000000000001</v>
      </c>
      <c r="CK147" s="380">
        <v>8.2960000000000006E-2</v>
      </c>
      <c r="CL147" s="380">
        <v>0.22042</v>
      </c>
      <c r="CM147" s="380">
        <v>6.0780000000000001E-2</v>
      </c>
      <c r="CN147" s="380">
        <v>7.9450000000000007E-2</v>
      </c>
      <c r="CO147" s="380">
        <v>0.52942999999999996</v>
      </c>
      <c r="CP147" s="380">
        <v>0.19675999999999999</v>
      </c>
      <c r="CQ147" s="380">
        <v>0.29315999999999998</v>
      </c>
      <c r="CR147" s="380">
        <v>6.1850000000000002E-2</v>
      </c>
      <c r="CS147" s="380">
        <v>0.31562000000000001</v>
      </c>
      <c r="CT147" s="380">
        <v>0.40516999999999997</v>
      </c>
      <c r="CU147" s="380">
        <v>7.6590000000000005E-2</v>
      </c>
      <c r="CV147" s="380">
        <v>0.13788</v>
      </c>
      <c r="CW147" s="380">
        <v>8.8940000000000005E-2</v>
      </c>
    </row>
    <row r="148" spans="1:101">
      <c r="A148" s="256">
        <v>526</v>
      </c>
      <c r="B148" s="259">
        <v>1</v>
      </c>
      <c r="C148" s="380">
        <v>0.48888057600000007</v>
      </c>
      <c r="D148" s="380">
        <v>0.115715808</v>
      </c>
      <c r="E148" s="380">
        <v>4.3354079999999996E-2</v>
      </c>
      <c r="F148" s="380">
        <v>0.173387808</v>
      </c>
      <c r="G148" s="380">
        <v>5.3693408000000005E-2</v>
      </c>
      <c r="H148" s="380">
        <v>9.8204207999999987E-2</v>
      </c>
      <c r="I148" s="380">
        <v>4.8037952000000002E-2</v>
      </c>
      <c r="J148" s="380">
        <v>5.4734608000000004E-2</v>
      </c>
      <c r="K148" s="380">
        <v>5.2041792000000003E-2</v>
      </c>
      <c r="L148" s="380">
        <v>0.16445558400000002</v>
      </c>
      <c r="M148" s="380">
        <v>4.2300624000000009E-2</v>
      </c>
      <c r="N148" s="380">
        <v>6.4568208000000016E-2</v>
      </c>
      <c r="O148" s="380">
        <v>8.8065599999999994E-2</v>
      </c>
      <c r="P148" s="380">
        <v>0.38720054400000004</v>
      </c>
      <c r="Q148" s="380">
        <v>0.32892294399999999</v>
      </c>
      <c r="R148" s="380">
        <v>9.8709487999999998E-2</v>
      </c>
      <c r="S148" s="380">
        <v>8.1295567999999999E-2</v>
      </c>
      <c r="T148" s="380">
        <v>0.17229584000000003</v>
      </c>
      <c r="U148" s="380">
        <v>0.21823993600000002</v>
      </c>
      <c r="V148" s="380">
        <v>0.20308111999999998</v>
      </c>
      <c r="W148" s="380">
        <v>0.34241974399999997</v>
      </c>
      <c r="X148" s="380">
        <v>0.27362601599999992</v>
      </c>
      <c r="Y148" s="380">
        <v>0.68703969600000003</v>
      </c>
      <c r="Z148" s="380">
        <v>0.55468543999999997</v>
      </c>
      <c r="AA148" s="380">
        <v>0.20644811199999999</v>
      </c>
      <c r="AB148" s="380">
        <v>0.54845660799999996</v>
      </c>
      <c r="AC148" s="380">
        <v>0.39900350400000001</v>
      </c>
      <c r="AD148" s="380">
        <v>0.11360200000000001</v>
      </c>
      <c r="AE148" s="380">
        <v>0.57916284799999995</v>
      </c>
      <c r="AF148" s="380">
        <v>0.27837406400000003</v>
      </c>
      <c r="AG148" s="380">
        <v>0.646186912</v>
      </c>
      <c r="AH148" s="380">
        <v>0.39249328000000006</v>
      </c>
      <c r="AI148" s="380">
        <v>0.6904015200000001</v>
      </c>
      <c r="AJ148" s="380">
        <v>0.26160404800000003</v>
      </c>
      <c r="AK148" s="380">
        <v>0.10746817599999998</v>
      </c>
      <c r="AL148" s="380">
        <v>0.52993265600000006</v>
      </c>
      <c r="AM148" s="380">
        <v>0.14841151999999999</v>
      </c>
      <c r="AN148" s="380">
        <v>0.65459895999999995</v>
      </c>
      <c r="AO148" s="380">
        <v>9.0363392000000001E-2</v>
      </c>
      <c r="AP148" s="380">
        <v>0.22228534399999997</v>
      </c>
      <c r="AQ148" s="380">
        <v>0.71994742399999989</v>
      </c>
      <c r="AR148" s="380">
        <v>0.51744660799999997</v>
      </c>
      <c r="AS148" s="380">
        <v>0.55743308800000013</v>
      </c>
      <c r="AT148" s="380">
        <v>5.1036767999999996E-2</v>
      </c>
      <c r="AU148" s="380">
        <v>0.34286840000000002</v>
      </c>
      <c r="AV148" s="380">
        <v>0.39928188799999997</v>
      </c>
      <c r="AW148" s="380">
        <v>0.43748838399999995</v>
      </c>
      <c r="AX148" s="380">
        <v>0.59779243199999998</v>
      </c>
      <c r="AY148" s="380">
        <v>0.2024128</v>
      </c>
      <c r="AZ148" s="380">
        <v>0.30838863999999999</v>
      </c>
      <c r="BA148" s="380">
        <v>0.35196326399999994</v>
      </c>
      <c r="BB148" s="380">
        <v>0.20934460800000002</v>
      </c>
      <c r="BC148" s="380">
        <v>0.33689494400000003</v>
      </c>
      <c r="BD148" s="380">
        <v>0.76912729599999996</v>
      </c>
      <c r="BE148" s="380">
        <v>0.73636159999999984</v>
      </c>
      <c r="BF148" s="380">
        <v>0.61662113600000001</v>
      </c>
      <c r="BG148" s="380">
        <v>0.41750201599999998</v>
      </c>
      <c r="BH148" s="380">
        <v>0.35394971200000003</v>
      </c>
      <c r="BI148" s="380">
        <v>0.80959744</v>
      </c>
      <c r="BJ148" s="380">
        <v>0.74727054400000004</v>
      </c>
      <c r="BK148" s="380">
        <v>0.60507609600000001</v>
      </c>
      <c r="BL148" s="380">
        <v>0.357769856</v>
      </c>
      <c r="BM148" s="380">
        <v>7.5300016000000011E-2</v>
      </c>
      <c r="BN148" s="380">
        <v>0.41541131200000003</v>
      </c>
      <c r="BO148" s="380">
        <v>0.12417667200000002</v>
      </c>
      <c r="BP148" s="380">
        <v>0.22334595199999999</v>
      </c>
      <c r="BQ148" s="380">
        <v>0.25606943999999998</v>
      </c>
      <c r="BR148" s="380">
        <v>0.42367657600000003</v>
      </c>
      <c r="BS148" s="380">
        <v>0.25316519999999998</v>
      </c>
      <c r="BT148" s="380">
        <v>0.54748566399999998</v>
      </c>
      <c r="BU148" s="380">
        <v>0.10290937600000001</v>
      </c>
      <c r="BV148" s="380">
        <v>0.51121316799999994</v>
      </c>
      <c r="BW148" s="380">
        <v>0.35304580799999996</v>
      </c>
      <c r="BX148" s="380">
        <v>4.9967183999999998E-2</v>
      </c>
      <c r="BY148" s="380">
        <v>7.8302271999999992E-2</v>
      </c>
      <c r="BZ148" s="380">
        <v>0.21552310400000002</v>
      </c>
      <c r="CA148" s="380">
        <v>0.163698656</v>
      </c>
      <c r="CB148" s="380">
        <v>0.16217510400000001</v>
      </c>
      <c r="CC148" s="380">
        <v>0.47013126400000005</v>
      </c>
      <c r="CD148" s="380">
        <v>0.32299625599999998</v>
      </c>
      <c r="CE148" s="380">
        <v>0.120140816</v>
      </c>
      <c r="CF148" s="380">
        <v>0.66804268799999977</v>
      </c>
      <c r="CG148" s="380">
        <v>0.39605942399999999</v>
      </c>
      <c r="CH148" s="380">
        <v>5.4464319999999997E-2</v>
      </c>
      <c r="CI148" s="380">
        <v>0.102618576</v>
      </c>
      <c r="CJ148" s="380">
        <v>0.30678075200000005</v>
      </c>
      <c r="CK148" s="380">
        <v>8.1620304000000005E-2</v>
      </c>
      <c r="CL148" s="380">
        <v>0.21697619200000001</v>
      </c>
      <c r="CM148" s="380">
        <v>6.0125072000000002E-2</v>
      </c>
      <c r="CN148" s="380">
        <v>7.8286144000000016E-2</v>
      </c>
      <c r="CO148" s="380">
        <v>0.52782748800000001</v>
      </c>
      <c r="CP148" s="380">
        <v>0.19496387199999995</v>
      </c>
      <c r="CQ148" s="380">
        <v>0.29199447999999995</v>
      </c>
      <c r="CR148" s="380">
        <v>6.1321312000000003E-2</v>
      </c>
      <c r="CS148" s="380">
        <v>0.31358105600000002</v>
      </c>
      <c r="CT148" s="380">
        <v>0.403822352</v>
      </c>
      <c r="CU148" s="380">
        <v>7.5615904000000012E-2</v>
      </c>
      <c r="CV148" s="380">
        <v>0.13787638400000002</v>
      </c>
      <c r="CW148" s="380">
        <v>8.7972160000000008E-2</v>
      </c>
    </row>
    <row r="149" spans="1:101">
      <c r="A149" s="256">
        <v>527</v>
      </c>
      <c r="B149" s="259">
        <v>1</v>
      </c>
      <c r="C149" s="380">
        <v>0.48896747200000007</v>
      </c>
      <c r="D149" s="380">
        <v>0.11577227200000001</v>
      </c>
      <c r="E149" s="380">
        <v>4.2694080000000002E-2</v>
      </c>
      <c r="F149" s="380">
        <v>0.17621692799999999</v>
      </c>
      <c r="G149" s="380">
        <v>5.4388944000000009E-2</v>
      </c>
      <c r="H149" s="380">
        <v>9.8678000000000002E-2</v>
      </c>
      <c r="I149" s="380">
        <v>4.8004319999999996E-2</v>
      </c>
      <c r="J149" s="380">
        <v>5.4697712000000002E-2</v>
      </c>
      <c r="K149" s="380">
        <v>5.1683616000000009E-2</v>
      </c>
      <c r="L149" s="380">
        <v>0.16544868799999998</v>
      </c>
      <c r="M149" s="380">
        <v>4.2573567999999999E-2</v>
      </c>
      <c r="N149" s="380">
        <v>6.5992240000000021E-2</v>
      </c>
      <c r="O149" s="380">
        <v>8.7729647999999993E-2</v>
      </c>
      <c r="P149" s="380">
        <v>0.38824190400000003</v>
      </c>
      <c r="Q149" s="380">
        <v>0.32742457600000002</v>
      </c>
      <c r="R149" s="380">
        <v>9.9173471999999999E-2</v>
      </c>
      <c r="S149" s="380">
        <v>8.1779744000000001E-2</v>
      </c>
      <c r="T149" s="380">
        <v>0.17211705599999999</v>
      </c>
      <c r="U149" s="380">
        <v>0.21968747200000002</v>
      </c>
      <c r="V149" s="380">
        <v>0.20165803200000001</v>
      </c>
      <c r="W149" s="380">
        <v>0.35156054399999997</v>
      </c>
      <c r="X149" s="380">
        <v>0.27797883200000001</v>
      </c>
      <c r="Y149" s="380">
        <v>0.69010545600000006</v>
      </c>
      <c r="Z149" s="380">
        <v>0.56322587199999996</v>
      </c>
      <c r="AA149" s="380">
        <v>0.2181168</v>
      </c>
      <c r="AB149" s="380">
        <v>0.55602072000000013</v>
      </c>
      <c r="AC149" s="380">
        <v>0.40100113600000004</v>
      </c>
      <c r="AD149" s="380">
        <v>0.11473452799999999</v>
      </c>
      <c r="AE149" s="380">
        <v>0.58454585599999997</v>
      </c>
      <c r="AF149" s="380">
        <v>0.27848547200000001</v>
      </c>
      <c r="AG149" s="380">
        <v>0.64959921600000003</v>
      </c>
      <c r="AH149" s="380">
        <v>0.39850219199999998</v>
      </c>
      <c r="AI149" s="380">
        <v>0.69197670400000011</v>
      </c>
      <c r="AJ149" s="380">
        <v>0.26829552000000001</v>
      </c>
      <c r="AK149" s="380">
        <v>0.10928131200000002</v>
      </c>
      <c r="AL149" s="380">
        <v>0.529509008</v>
      </c>
      <c r="AM149" s="380">
        <v>0.15354886400000001</v>
      </c>
      <c r="AN149" s="380">
        <v>0.6547389119999999</v>
      </c>
      <c r="AO149" s="380">
        <v>8.9821728000000003E-2</v>
      </c>
      <c r="AP149" s="380">
        <v>0.22042345599999999</v>
      </c>
      <c r="AQ149" s="380">
        <v>0.71885944000000002</v>
      </c>
      <c r="AR149" s="380">
        <v>0.52281022399999999</v>
      </c>
      <c r="AS149" s="380">
        <v>0.55733761599999998</v>
      </c>
      <c r="AT149" s="380">
        <v>5.1001919999999999E-2</v>
      </c>
      <c r="AU149" s="380">
        <v>0.34302500800000008</v>
      </c>
      <c r="AV149" s="380">
        <v>0.39918888000000002</v>
      </c>
      <c r="AW149" s="380">
        <v>0.43503065600000007</v>
      </c>
      <c r="AX149" s="380">
        <v>0.59902558400000017</v>
      </c>
      <c r="AY149" s="380">
        <v>0.20162788800000003</v>
      </c>
      <c r="AZ149" s="380">
        <v>0.30684374400000003</v>
      </c>
      <c r="BA149" s="380">
        <v>0.34977571200000002</v>
      </c>
      <c r="BB149" s="380">
        <v>0.20637281600000004</v>
      </c>
      <c r="BC149" s="380">
        <v>0.33300888000000001</v>
      </c>
      <c r="BD149" s="380">
        <v>0.76872063999999996</v>
      </c>
      <c r="BE149" s="380">
        <v>0.73453041600000013</v>
      </c>
      <c r="BF149" s="380">
        <v>0.61261451199999994</v>
      </c>
      <c r="BG149" s="380">
        <v>0.41402299200000009</v>
      </c>
      <c r="BH149" s="380">
        <v>0.35077439999999999</v>
      </c>
      <c r="BI149" s="380">
        <v>0.807466032</v>
      </c>
      <c r="BJ149" s="380">
        <v>0.74556321600000008</v>
      </c>
      <c r="BK149" s="380">
        <v>0.60166262400000003</v>
      </c>
      <c r="BL149" s="380">
        <v>0.35648209599999997</v>
      </c>
      <c r="BM149" s="380">
        <v>7.4175920000000006E-2</v>
      </c>
      <c r="BN149" s="380">
        <v>0.40981848000000004</v>
      </c>
      <c r="BO149" s="380">
        <v>0.12306078399999999</v>
      </c>
      <c r="BP149" s="380">
        <v>0.21852166399999998</v>
      </c>
      <c r="BQ149" s="380">
        <v>0.25073841600000002</v>
      </c>
      <c r="BR149" s="380">
        <v>0.41861656000000008</v>
      </c>
      <c r="BS149" s="380">
        <v>0.250094608</v>
      </c>
      <c r="BT149" s="380">
        <v>0.54148471999999992</v>
      </c>
      <c r="BU149" s="380">
        <v>0.101257472</v>
      </c>
      <c r="BV149" s="380">
        <v>0.50941545599999993</v>
      </c>
      <c r="BW149" s="380">
        <v>0.34839707200000003</v>
      </c>
      <c r="BX149" s="380">
        <v>4.9792576000000005E-2</v>
      </c>
      <c r="BY149" s="380">
        <v>7.6979936000000013E-2</v>
      </c>
      <c r="BZ149" s="380">
        <v>0.21187531200000001</v>
      </c>
      <c r="CA149" s="380">
        <v>0.16142313600000002</v>
      </c>
      <c r="CB149" s="380">
        <v>0.15985112000000001</v>
      </c>
      <c r="CC149" s="380">
        <v>0.46656732800000006</v>
      </c>
      <c r="CD149" s="380">
        <v>0.31995409600000002</v>
      </c>
      <c r="CE149" s="380">
        <v>0.11731702400000001</v>
      </c>
      <c r="CF149" s="380">
        <v>0.66632339200000001</v>
      </c>
      <c r="CG149" s="380">
        <v>0.39447161600000002</v>
      </c>
      <c r="CH149" s="380">
        <v>5.3790096000000009E-2</v>
      </c>
      <c r="CI149" s="380">
        <v>0.10115907199999999</v>
      </c>
      <c r="CJ149" s="380">
        <v>0.30472691200000002</v>
      </c>
      <c r="CK149" s="380">
        <v>8.0357792000000011E-2</v>
      </c>
      <c r="CL149" s="380">
        <v>0.21365460800000005</v>
      </c>
      <c r="CM149" s="380">
        <v>5.9483471999999996E-2</v>
      </c>
      <c r="CN149" s="380">
        <v>7.7181520000000003E-2</v>
      </c>
      <c r="CO149" s="380">
        <v>0.52627769600000007</v>
      </c>
      <c r="CP149" s="380">
        <v>0.19320588799999999</v>
      </c>
      <c r="CQ149" s="380">
        <v>0.29089241600000004</v>
      </c>
      <c r="CR149" s="380">
        <v>6.0823279999999993E-2</v>
      </c>
      <c r="CS149" s="380">
        <v>0.31162422400000001</v>
      </c>
      <c r="CT149" s="380">
        <v>0.40258359999999999</v>
      </c>
      <c r="CU149" s="380">
        <v>7.4569888000000015E-2</v>
      </c>
      <c r="CV149" s="380">
        <v>0.137888752</v>
      </c>
      <c r="CW149" s="380">
        <v>8.7056192000000004E-2</v>
      </c>
    </row>
    <row r="150" spans="1:101">
      <c r="A150" s="256">
        <v>528</v>
      </c>
      <c r="B150" s="259">
        <v>1</v>
      </c>
      <c r="C150" s="380">
        <v>0.48909092799999998</v>
      </c>
      <c r="D150" s="380">
        <v>0.115856816</v>
      </c>
      <c r="E150" s="380">
        <v>4.2045200000000012E-2</v>
      </c>
      <c r="F150" s="380">
        <v>0.17923852800000001</v>
      </c>
      <c r="G150" s="380">
        <v>5.5100160000000009E-2</v>
      </c>
      <c r="H150" s="380">
        <v>9.9190752000000021E-2</v>
      </c>
      <c r="I150" s="380">
        <v>4.7969648000000004E-2</v>
      </c>
      <c r="J150" s="380">
        <v>5.4660415999999996E-2</v>
      </c>
      <c r="K150" s="380">
        <v>5.1324640000000012E-2</v>
      </c>
      <c r="L150" s="380">
        <v>0.16654651200000001</v>
      </c>
      <c r="M150" s="380">
        <v>4.2890431999999999E-2</v>
      </c>
      <c r="N150" s="380">
        <v>6.7614272000000003E-2</v>
      </c>
      <c r="O150" s="380">
        <v>8.7358415999999994E-2</v>
      </c>
      <c r="P150" s="380">
        <v>0.38924982400000008</v>
      </c>
      <c r="Q150" s="380">
        <v>0.32593964800000003</v>
      </c>
      <c r="R150" s="380">
        <v>9.9634576000000002E-2</v>
      </c>
      <c r="S150" s="380">
        <v>8.2318000000000016E-2</v>
      </c>
      <c r="T150" s="380">
        <v>0.171933952</v>
      </c>
      <c r="U150" s="380">
        <v>0.22099132800000001</v>
      </c>
      <c r="V150" s="380">
        <v>0.20028334400000003</v>
      </c>
      <c r="W150" s="380">
        <v>0.36093222400000002</v>
      </c>
      <c r="X150" s="380">
        <v>0.28241236800000002</v>
      </c>
      <c r="Y150" s="380">
        <v>0.69327121599999997</v>
      </c>
      <c r="Z150" s="380">
        <v>0.57186814399999997</v>
      </c>
      <c r="AA150" s="380">
        <v>0.229930528</v>
      </c>
      <c r="AB150" s="380">
        <v>0.56354987200000017</v>
      </c>
      <c r="AC150" s="380">
        <v>0.402834048</v>
      </c>
      <c r="AD150" s="380">
        <v>0.115736256</v>
      </c>
      <c r="AE150" s="380">
        <v>0.58982054400000006</v>
      </c>
      <c r="AF150" s="380">
        <v>0.27854424</v>
      </c>
      <c r="AG150" s="380">
        <v>0.65289392000000002</v>
      </c>
      <c r="AH150" s="380">
        <v>0.40446030400000005</v>
      </c>
      <c r="AI150" s="380">
        <v>0.69354628800000018</v>
      </c>
      <c r="AJ150" s="380">
        <v>0.27472803200000001</v>
      </c>
      <c r="AK150" s="380">
        <v>0.11112612799999999</v>
      </c>
      <c r="AL150" s="380">
        <v>0.52913471999999995</v>
      </c>
      <c r="AM150" s="380">
        <v>0.15842092799999999</v>
      </c>
      <c r="AN150" s="380">
        <v>0.654904704</v>
      </c>
      <c r="AO150" s="380">
        <v>8.9241904000000011E-2</v>
      </c>
      <c r="AP150" s="380">
        <v>0.21838132800000004</v>
      </c>
      <c r="AQ150" s="380">
        <v>0.71775593599999998</v>
      </c>
      <c r="AR150" s="380">
        <v>0.52735103999999999</v>
      </c>
      <c r="AS150" s="380">
        <v>0.55696302399999997</v>
      </c>
      <c r="AT150" s="380">
        <v>5.0966592000000005E-2</v>
      </c>
      <c r="AU150" s="380">
        <v>0.34300073600000003</v>
      </c>
      <c r="AV150" s="380">
        <v>0.39903867200000004</v>
      </c>
      <c r="AW150" s="380">
        <v>0.43257892800000008</v>
      </c>
      <c r="AX150" s="380">
        <v>0.60018953600000002</v>
      </c>
      <c r="AY150" s="380">
        <v>0.20078321599999999</v>
      </c>
      <c r="AZ150" s="380">
        <v>0.30516844799999998</v>
      </c>
      <c r="BA150" s="380">
        <v>0.34745767999999999</v>
      </c>
      <c r="BB150" s="380">
        <v>0.20317150400000003</v>
      </c>
      <c r="BC150" s="380">
        <v>0.32893761599999999</v>
      </c>
      <c r="BD150" s="380">
        <v>0.76828014399999989</v>
      </c>
      <c r="BE150" s="380">
        <v>0.73261099200000002</v>
      </c>
      <c r="BF150" s="380">
        <v>0.60849956800000005</v>
      </c>
      <c r="BG150" s="380">
        <v>0.410445008</v>
      </c>
      <c r="BH150" s="380">
        <v>0.34754620800000002</v>
      </c>
      <c r="BI150" s="380">
        <v>0.80520614400000001</v>
      </c>
      <c r="BJ150" s="380">
        <v>0.74383612799999999</v>
      </c>
      <c r="BK150" s="380">
        <v>0.5980419520000001</v>
      </c>
      <c r="BL150" s="380">
        <v>0.355189376</v>
      </c>
      <c r="BM150" s="380">
        <v>7.3067984000000002E-2</v>
      </c>
      <c r="BN150" s="380">
        <v>0.40418068800000001</v>
      </c>
      <c r="BO150" s="380">
        <v>0.122009376</v>
      </c>
      <c r="BP150" s="380">
        <v>0.213734336</v>
      </c>
      <c r="BQ150" s="380">
        <v>0.24546275200000003</v>
      </c>
      <c r="BR150" s="380">
        <v>0.41341134400000001</v>
      </c>
      <c r="BS150" s="380">
        <v>0.24690649600000003</v>
      </c>
      <c r="BT150" s="380">
        <v>0.53543937600000002</v>
      </c>
      <c r="BU150" s="380">
        <v>9.9709088000000001E-2</v>
      </c>
      <c r="BV150" s="380">
        <v>0.50759286400000003</v>
      </c>
      <c r="BW150" s="380">
        <v>0.34375177599999995</v>
      </c>
      <c r="BX150" s="380">
        <v>4.9601647999999998E-2</v>
      </c>
      <c r="BY150" s="380">
        <v>7.5758640000000016E-2</v>
      </c>
      <c r="BZ150" s="380">
        <v>0.20833296000000004</v>
      </c>
      <c r="CA150" s="380">
        <v>0.15916633600000002</v>
      </c>
      <c r="CB150" s="380">
        <v>0.15760177600000003</v>
      </c>
      <c r="CC150" s="380">
        <v>0.46301803200000008</v>
      </c>
      <c r="CD150" s="380">
        <v>0.31699937600000005</v>
      </c>
      <c r="CE150" s="380">
        <v>0.11474595199999998</v>
      </c>
      <c r="CF150" s="380">
        <v>0.66465209599999997</v>
      </c>
      <c r="CG150" s="380">
        <v>0.39292988800000006</v>
      </c>
      <c r="CH150" s="380">
        <v>5.3101392000000004E-2</v>
      </c>
      <c r="CI150" s="380">
        <v>9.9694448000000005E-2</v>
      </c>
      <c r="CJ150" s="380">
        <v>0.302727152</v>
      </c>
      <c r="CK150" s="380">
        <v>7.9173999999999994E-2</v>
      </c>
      <c r="CL150" s="380">
        <v>0.21050294400000003</v>
      </c>
      <c r="CM150" s="380">
        <v>5.8858992000000013E-2</v>
      </c>
      <c r="CN150" s="380">
        <v>7.6143536000000012E-2</v>
      </c>
      <c r="CO150" s="380">
        <v>0.52479302399999994</v>
      </c>
      <c r="CP150" s="380">
        <v>0.19148590399999998</v>
      </c>
      <c r="CQ150" s="380">
        <v>0.28984579199999994</v>
      </c>
      <c r="CR150" s="380">
        <v>6.0356607999999992E-2</v>
      </c>
      <c r="CS150" s="380">
        <v>0.30974907200000001</v>
      </c>
      <c r="CT150" s="380">
        <v>0.40145108800000007</v>
      </c>
      <c r="CU150" s="380">
        <v>7.3451872000000001E-2</v>
      </c>
      <c r="CV150" s="380">
        <v>0.13789704</v>
      </c>
      <c r="CW150" s="380">
        <v>8.6199824000000008E-2</v>
      </c>
    </row>
    <row r="151" spans="1:101">
      <c r="A151" s="256">
        <v>529</v>
      </c>
      <c r="B151" s="259">
        <v>1</v>
      </c>
      <c r="C151" s="380">
        <v>0.48923742399999992</v>
      </c>
      <c r="D151" s="380">
        <v>0.11596671999999998</v>
      </c>
      <c r="E151" s="380">
        <v>4.1472800000000004E-2</v>
      </c>
      <c r="F151" s="380">
        <v>0.182453328</v>
      </c>
      <c r="G151" s="380">
        <v>5.5819216000000005E-2</v>
      </c>
      <c r="H151" s="380">
        <v>9.9741503999999995E-2</v>
      </c>
      <c r="I151" s="380">
        <v>4.7934655999999999E-2</v>
      </c>
      <c r="J151" s="380">
        <v>5.4624160000000005E-2</v>
      </c>
      <c r="K151" s="380">
        <v>5.0963743999999998E-2</v>
      </c>
      <c r="L151" s="380">
        <v>0.16774481599999999</v>
      </c>
      <c r="M151" s="380">
        <v>4.3251376000000001E-2</v>
      </c>
      <c r="N151" s="380">
        <v>6.9361664000000003E-2</v>
      </c>
      <c r="O151" s="380">
        <v>8.6959984000000004E-2</v>
      </c>
      <c r="P151" s="380">
        <v>0.39020662399999995</v>
      </c>
      <c r="Q151" s="380">
        <v>0.32449720000000004</v>
      </c>
      <c r="R151" s="380">
        <v>0.10009599999999999</v>
      </c>
      <c r="S151" s="380">
        <v>8.2916095999999995E-2</v>
      </c>
      <c r="T151" s="380">
        <v>0.171758208</v>
      </c>
      <c r="U151" s="380">
        <v>0.22218406399999999</v>
      </c>
      <c r="V151" s="380">
        <v>0.19895953599999999</v>
      </c>
      <c r="W151" s="380">
        <v>0.37051246400000004</v>
      </c>
      <c r="X151" s="380">
        <v>0.28693158400000002</v>
      </c>
      <c r="Y151" s="380">
        <v>0.696556336</v>
      </c>
      <c r="Z151" s="380">
        <v>0.58059745600000012</v>
      </c>
      <c r="AA151" s="380">
        <v>0.24170945599999996</v>
      </c>
      <c r="AB151" s="380">
        <v>0.57101614399999989</v>
      </c>
      <c r="AC151" s="380">
        <v>0.40447799999999995</v>
      </c>
      <c r="AD151" s="380">
        <v>0.11655670400000001</v>
      </c>
      <c r="AE151" s="380">
        <v>0.59499155200000009</v>
      </c>
      <c r="AF151" s="380">
        <v>0.27858180799999999</v>
      </c>
      <c r="AG151" s="380">
        <v>0.65609230399999996</v>
      </c>
      <c r="AH151" s="380">
        <v>0.41036209599999995</v>
      </c>
      <c r="AI151" s="380">
        <v>0.69512443200000007</v>
      </c>
      <c r="AJ151" s="380">
        <v>0.28079406400000001</v>
      </c>
      <c r="AK151" s="380">
        <v>0.11298726399999999</v>
      </c>
      <c r="AL151" s="380">
        <v>0.52882811199999991</v>
      </c>
      <c r="AM151" s="380">
        <v>0.162925232</v>
      </c>
      <c r="AN151" s="380">
        <v>0.65511473599999992</v>
      </c>
      <c r="AO151" s="380">
        <v>8.8632399999999986E-2</v>
      </c>
      <c r="AP151" s="380">
        <v>0.21620496000000003</v>
      </c>
      <c r="AQ151" s="380">
        <v>0.71663603200000003</v>
      </c>
      <c r="AR151" s="380">
        <v>0.53109777599999997</v>
      </c>
      <c r="AS151" s="380">
        <v>0.55634155199999991</v>
      </c>
      <c r="AT151" s="380">
        <v>5.0932303999999998E-2</v>
      </c>
      <c r="AU151" s="380">
        <v>0.34278926399999998</v>
      </c>
      <c r="AV151" s="380">
        <v>0.39884022400000002</v>
      </c>
      <c r="AW151" s="380">
        <v>0.43013472000000003</v>
      </c>
      <c r="AX151" s="380">
        <v>0.60129828800000007</v>
      </c>
      <c r="AY151" s="380">
        <v>0.19988822399999998</v>
      </c>
      <c r="AZ151" s="380">
        <v>0.30338011199999998</v>
      </c>
      <c r="BA151" s="380">
        <v>0.34502308800000003</v>
      </c>
      <c r="BB151" s="380">
        <v>0.19979851199999998</v>
      </c>
      <c r="BC151" s="380">
        <v>0.32469643200000003</v>
      </c>
      <c r="BD151" s="380">
        <v>0.76780660799999989</v>
      </c>
      <c r="BE151" s="380">
        <v>0.73060964800000006</v>
      </c>
      <c r="BF151" s="380">
        <v>0.60427494400000004</v>
      </c>
      <c r="BG151" s="380">
        <v>0.40677038399999998</v>
      </c>
      <c r="BH151" s="380">
        <v>0.34426753600000004</v>
      </c>
      <c r="BI151" s="380">
        <v>0.802817216</v>
      </c>
      <c r="BJ151" s="380">
        <v>0.74209952000000001</v>
      </c>
      <c r="BK151" s="380">
        <v>0.59426775999999992</v>
      </c>
      <c r="BL151" s="380">
        <v>0.35385657599999998</v>
      </c>
      <c r="BM151" s="380">
        <v>7.1975808000000002E-2</v>
      </c>
      <c r="BN151" s="380">
        <v>0.39850849599999999</v>
      </c>
      <c r="BO151" s="380">
        <v>0.12100668799999999</v>
      </c>
      <c r="BP151" s="380">
        <v>0.208991648</v>
      </c>
      <c r="BQ151" s="380">
        <v>0.24024836800000002</v>
      </c>
      <c r="BR151" s="380">
        <v>0.40809884799999996</v>
      </c>
      <c r="BS151" s="380">
        <v>0.243635824</v>
      </c>
      <c r="BT151" s="380">
        <v>0.52936371199999999</v>
      </c>
      <c r="BU151" s="380">
        <v>9.8259183999999999E-2</v>
      </c>
      <c r="BV151" s="380">
        <v>0.50575235200000002</v>
      </c>
      <c r="BW151" s="380">
        <v>0.33912087999999996</v>
      </c>
      <c r="BX151" s="380">
        <v>4.9388560000000005E-2</v>
      </c>
      <c r="BY151" s="380">
        <v>7.4633984E-2</v>
      </c>
      <c r="BZ151" s="380">
        <v>0.20487972800000001</v>
      </c>
      <c r="CA151" s="380">
        <v>0.15694777599999998</v>
      </c>
      <c r="CB151" s="380">
        <v>0.15542067200000001</v>
      </c>
      <c r="CC151" s="380">
        <v>0.45949569600000001</v>
      </c>
      <c r="CD151" s="380">
        <v>0.31413977599999998</v>
      </c>
      <c r="CE151" s="380">
        <v>0.11252023999999999</v>
      </c>
      <c r="CF151" s="380">
        <v>0.66304143999999998</v>
      </c>
      <c r="CG151" s="380">
        <v>0.39143800000000001</v>
      </c>
      <c r="CH151" s="380">
        <v>5.2403408000000005E-2</v>
      </c>
      <c r="CI151" s="380">
        <v>9.8337344000000007E-2</v>
      </c>
      <c r="CJ151" s="380">
        <v>0.30076883199999999</v>
      </c>
      <c r="CK151" s="380">
        <v>7.8071647999999993E-2</v>
      </c>
      <c r="CL151" s="380">
        <v>0.20758112000000001</v>
      </c>
      <c r="CM151" s="380">
        <v>5.8256511999999996E-2</v>
      </c>
      <c r="CN151" s="380">
        <v>7.5180992000000002E-2</v>
      </c>
      <c r="CO151" s="380">
        <v>0.52338763200000005</v>
      </c>
      <c r="CP151" s="380">
        <v>0.18980407999999999</v>
      </c>
      <c r="CQ151" s="380">
        <v>0.28884396800000001</v>
      </c>
      <c r="CR151" s="380">
        <v>5.9922016000000008E-2</v>
      </c>
      <c r="CS151" s="380">
        <v>0.30795472000000002</v>
      </c>
      <c r="CT151" s="380">
        <v>0.40042097600000004</v>
      </c>
      <c r="CU151" s="380">
        <v>7.2260656000000006E-2</v>
      </c>
      <c r="CV151" s="380">
        <v>0.13787636799999997</v>
      </c>
      <c r="CW151" s="380">
        <v>8.5412335999999991E-2</v>
      </c>
    </row>
    <row r="152" spans="1:101">
      <c r="A152" s="256">
        <v>530</v>
      </c>
      <c r="B152" s="259">
        <v>1</v>
      </c>
      <c r="C152" s="380">
        <v>0.4894</v>
      </c>
      <c r="D152" s="380">
        <v>0.11609999999999999</v>
      </c>
      <c r="E152" s="380">
        <v>4.1020000000000001E-2</v>
      </c>
      <c r="F152" s="380">
        <v>0.18586</v>
      </c>
      <c r="G152" s="380">
        <v>5.654E-2</v>
      </c>
      <c r="H152" s="380">
        <v>0.10033</v>
      </c>
      <c r="I152" s="380">
        <v>4.7899999999999998E-2</v>
      </c>
      <c r="J152" s="380">
        <v>5.459E-2</v>
      </c>
      <c r="K152" s="380">
        <v>5.0599999999999999E-2</v>
      </c>
      <c r="L152" s="380">
        <v>0.16904</v>
      </c>
      <c r="M152" s="380">
        <v>4.3659999999999997E-2</v>
      </c>
      <c r="N152" s="380">
        <v>7.1190000000000003E-2</v>
      </c>
      <c r="O152" s="380">
        <v>8.6540000000000006E-2</v>
      </c>
      <c r="P152" s="380">
        <v>0.3911</v>
      </c>
      <c r="Q152" s="380">
        <v>0.32312000000000002</v>
      </c>
      <c r="R152" s="380">
        <v>0.10056</v>
      </c>
      <c r="S152" s="380">
        <v>8.3580000000000002E-2</v>
      </c>
      <c r="T152" s="380">
        <v>0.1716</v>
      </c>
      <c r="U152" s="380">
        <v>0.2233</v>
      </c>
      <c r="V152" s="380">
        <v>0.19769</v>
      </c>
      <c r="W152" s="380">
        <v>0.38028000000000001</v>
      </c>
      <c r="X152" s="380">
        <v>0.29154000000000002</v>
      </c>
      <c r="Y152" s="380">
        <v>0.69996999999999998</v>
      </c>
      <c r="Z152" s="380">
        <v>0.58940000000000003</v>
      </c>
      <c r="AA152" s="380">
        <v>0.25331999999999999</v>
      </c>
      <c r="AB152" s="380">
        <v>0.57840000000000003</v>
      </c>
      <c r="AC152" s="380">
        <v>0.40592</v>
      </c>
      <c r="AD152" s="380">
        <v>0.11717</v>
      </c>
      <c r="AE152" s="380">
        <v>0.60006000000000004</v>
      </c>
      <c r="AF152" s="380">
        <v>0.27861999999999998</v>
      </c>
      <c r="AG152" s="380">
        <v>0.65920999999999996</v>
      </c>
      <c r="AH152" s="380">
        <v>0.41620000000000001</v>
      </c>
      <c r="AI152" s="380">
        <v>0.69672000000000001</v>
      </c>
      <c r="AJ152" s="380">
        <v>0.28642000000000001</v>
      </c>
      <c r="AK152" s="380">
        <v>0.11484999999999999</v>
      </c>
      <c r="AL152" s="380">
        <v>0.52859999999999996</v>
      </c>
      <c r="AM152" s="380">
        <v>0.16700000000000001</v>
      </c>
      <c r="AN152" s="380">
        <v>0.65537999999999996</v>
      </c>
      <c r="AO152" s="380">
        <v>8.7999999999999995E-2</v>
      </c>
      <c r="AP152" s="380">
        <v>0.21393000000000001</v>
      </c>
      <c r="AQ152" s="380">
        <v>0.71550000000000002</v>
      </c>
      <c r="AR152" s="380">
        <v>0.53408</v>
      </c>
      <c r="AS152" s="380">
        <v>0.55549999999999999</v>
      </c>
      <c r="AT152" s="380">
        <v>5.0900000000000001E-2</v>
      </c>
      <c r="AU152" s="380">
        <v>0.34239000000000003</v>
      </c>
      <c r="AV152" s="380">
        <v>0.39860000000000001</v>
      </c>
      <c r="AW152" s="380">
        <v>0.42770000000000002</v>
      </c>
      <c r="AX152" s="380">
        <v>0.60236000000000001</v>
      </c>
      <c r="AY152" s="380">
        <v>0.19894999999999999</v>
      </c>
      <c r="AZ152" s="380">
        <v>0.30148999999999998</v>
      </c>
      <c r="BA152" s="380">
        <v>0.34248000000000001</v>
      </c>
      <c r="BB152" s="380">
        <v>0.1963</v>
      </c>
      <c r="BC152" s="380">
        <v>0.32029999999999997</v>
      </c>
      <c r="BD152" s="380">
        <v>0.76729999999999998</v>
      </c>
      <c r="BE152" s="380">
        <v>0.72853000000000001</v>
      </c>
      <c r="BF152" s="380">
        <v>0.59994000000000003</v>
      </c>
      <c r="BG152" s="380">
        <v>0.40300000000000002</v>
      </c>
      <c r="BH152" s="380">
        <v>0.34094000000000002</v>
      </c>
      <c r="BI152" s="380">
        <v>0.80030000000000001</v>
      </c>
      <c r="BJ152" s="380">
        <v>0.74036000000000002</v>
      </c>
      <c r="BK152" s="380">
        <v>0.59038000000000002</v>
      </c>
      <c r="BL152" s="380">
        <v>0.35246</v>
      </c>
      <c r="BM152" s="380">
        <v>7.0900000000000005E-2</v>
      </c>
      <c r="BN152" s="380">
        <v>0.39280999999999999</v>
      </c>
      <c r="BO152" s="380">
        <v>0.12003999999999999</v>
      </c>
      <c r="BP152" s="380">
        <v>0.20430000000000001</v>
      </c>
      <c r="BQ152" s="380">
        <v>0.2351</v>
      </c>
      <c r="BR152" s="380">
        <v>0.40271000000000001</v>
      </c>
      <c r="BS152" s="380">
        <v>0.24031</v>
      </c>
      <c r="BT152" s="380">
        <v>0.52327000000000001</v>
      </c>
      <c r="BU152" s="380">
        <v>9.69E-2</v>
      </c>
      <c r="BV152" s="380">
        <v>0.50390000000000001</v>
      </c>
      <c r="BW152" s="380">
        <v>0.33450999999999997</v>
      </c>
      <c r="BX152" s="380">
        <v>4.9149999999999999E-2</v>
      </c>
      <c r="BY152" s="380">
        <v>7.3599999999999999E-2</v>
      </c>
      <c r="BZ152" s="380">
        <v>0.20150000000000001</v>
      </c>
      <c r="CA152" s="380">
        <v>0.15478</v>
      </c>
      <c r="CB152" s="380">
        <v>0.15329999999999999</v>
      </c>
      <c r="CC152" s="380">
        <v>0.45601000000000003</v>
      </c>
      <c r="CD152" s="380">
        <v>0.31137999999999999</v>
      </c>
      <c r="CE152" s="380">
        <v>0.11069</v>
      </c>
      <c r="CF152" s="380">
        <v>0.66149999999999998</v>
      </c>
      <c r="CG152" s="380">
        <v>0.39</v>
      </c>
      <c r="CH152" s="380">
        <v>5.1700000000000003E-2</v>
      </c>
      <c r="CI152" s="380">
        <v>9.7159999999999996E-2</v>
      </c>
      <c r="CJ152" s="380">
        <v>0.29883999999999999</v>
      </c>
      <c r="CK152" s="380">
        <v>7.7049999999999993E-2</v>
      </c>
      <c r="CL152" s="380">
        <v>0.20493</v>
      </c>
      <c r="CM152" s="380">
        <v>5.7680000000000002E-2</v>
      </c>
      <c r="CN152" s="380">
        <v>7.4300000000000005E-2</v>
      </c>
      <c r="CO152" s="380">
        <v>0.52207000000000003</v>
      </c>
      <c r="CP152" s="380">
        <v>0.18815999999999999</v>
      </c>
      <c r="CQ152" s="380">
        <v>0.28788000000000002</v>
      </c>
      <c r="CR152" s="380">
        <v>5.9520000000000003E-2</v>
      </c>
      <c r="CS152" s="380">
        <v>0.30624000000000001</v>
      </c>
      <c r="CT152" s="380">
        <v>0.39949000000000001</v>
      </c>
      <c r="CU152" s="380">
        <v>7.0999999999999994E-2</v>
      </c>
      <c r="CV152" s="380">
        <v>0.13780999999999999</v>
      </c>
      <c r="CW152" s="380">
        <v>8.4699999999999998E-2</v>
      </c>
    </row>
    <row r="153" spans="1:101">
      <c r="A153" s="256">
        <v>531</v>
      </c>
      <c r="B153" s="259">
        <v>1</v>
      </c>
      <c r="C153" s="380">
        <v>0.48958238399999993</v>
      </c>
      <c r="D153" s="380">
        <v>0.11625592</v>
      </c>
      <c r="E153" s="380">
        <v>4.0682960000000004E-2</v>
      </c>
      <c r="F153" s="380">
        <v>0.18945542399999996</v>
      </c>
      <c r="G153" s="380">
        <v>5.7259871999999996E-2</v>
      </c>
      <c r="H153" s="380">
        <v>0.10095704000000001</v>
      </c>
      <c r="I153" s="380">
        <v>4.7866047999999994E-2</v>
      </c>
      <c r="J153" s="380">
        <v>5.4558192000000005E-2</v>
      </c>
      <c r="K153" s="380">
        <v>5.0233055999999998E-2</v>
      </c>
      <c r="L153" s="380">
        <v>0.17043107199999999</v>
      </c>
      <c r="M153" s="380">
        <v>4.4125232E-2</v>
      </c>
      <c r="N153" s="380">
        <v>7.3115055999999998E-2</v>
      </c>
      <c r="O153" s="380">
        <v>8.6099856000000002E-2</v>
      </c>
      <c r="P153" s="380">
        <v>0.39192691200000002</v>
      </c>
      <c r="Q153" s="380">
        <v>0.3218192640000001</v>
      </c>
      <c r="R153" s="380">
        <v>0.10102723199999999</v>
      </c>
      <c r="S153" s="380">
        <v>8.4315215999999985E-2</v>
      </c>
      <c r="T153" s="380">
        <v>0.17146593599999999</v>
      </c>
      <c r="U153" s="380">
        <v>0.22437118400000003</v>
      </c>
      <c r="V153" s="380">
        <v>0.19647910400000002</v>
      </c>
      <c r="W153" s="380">
        <v>0.39021673600000001</v>
      </c>
      <c r="X153" s="380">
        <v>0.29623836800000003</v>
      </c>
      <c r="Y153" s="380">
        <v>0.70350524800000003</v>
      </c>
      <c r="Z153" s="380">
        <v>0.59826431999999996</v>
      </c>
      <c r="AA153" s="380">
        <v>0.26472615999999999</v>
      </c>
      <c r="AB153" s="380">
        <v>0.58569617600000001</v>
      </c>
      <c r="AC153" s="380">
        <v>0.407168272</v>
      </c>
      <c r="AD153" s="380">
        <v>0.11758859200000001</v>
      </c>
      <c r="AE153" s="380">
        <v>0.60502083200000012</v>
      </c>
      <c r="AF153" s="380">
        <v>0.27866052799999996</v>
      </c>
      <c r="AG153" s="380">
        <v>0.66225239999999996</v>
      </c>
      <c r="AH153" s="380">
        <v>0.42196368000000001</v>
      </c>
      <c r="AI153" s="380">
        <v>0.69833281600000008</v>
      </c>
      <c r="AJ153" s="380">
        <v>0.29159019200000003</v>
      </c>
      <c r="AK153" s="380">
        <v>0.11670313599999999</v>
      </c>
      <c r="AL153" s="380">
        <v>0.52845046399999995</v>
      </c>
      <c r="AM153" s="380">
        <v>0.17064569599999999</v>
      </c>
      <c r="AN153" s="380">
        <v>0.65569956800000007</v>
      </c>
      <c r="AO153" s="380">
        <v>8.7348032000000006E-2</v>
      </c>
      <c r="AP153" s="380">
        <v>0.21157166400000002</v>
      </c>
      <c r="AQ153" s="380">
        <v>0.71435009599999999</v>
      </c>
      <c r="AR153" s="380">
        <v>0.53631956800000002</v>
      </c>
      <c r="AS153" s="380">
        <v>0.55445615999999998</v>
      </c>
      <c r="AT153" s="380">
        <v>5.0869647999999996E-2</v>
      </c>
      <c r="AU153" s="380">
        <v>0.34181611200000001</v>
      </c>
      <c r="AV153" s="380">
        <v>0.39832047999999998</v>
      </c>
      <c r="AW153" s="380">
        <v>0.42527759999999998</v>
      </c>
      <c r="AX153" s="380">
        <v>0.60337267200000011</v>
      </c>
      <c r="AY153" s="380">
        <v>0.19797158400000001</v>
      </c>
      <c r="AZ153" s="380">
        <v>0.29949920000000002</v>
      </c>
      <c r="BA153" s="380">
        <v>0.33982734399999998</v>
      </c>
      <c r="BB153" s="380">
        <v>0.19269795200000001</v>
      </c>
      <c r="BC153" s="380">
        <v>0.31576268800000001</v>
      </c>
      <c r="BD153" s="380">
        <v>0.76675865599999993</v>
      </c>
      <c r="BE153" s="380">
        <v>0.72637124800000008</v>
      </c>
      <c r="BF153" s="380">
        <v>0.59549588800000008</v>
      </c>
      <c r="BG153" s="380">
        <v>0.39913345600000005</v>
      </c>
      <c r="BH153" s="380">
        <v>0.33756419199999999</v>
      </c>
      <c r="BI153" s="380">
        <v>0.7976573119999999</v>
      </c>
      <c r="BJ153" s="380">
        <v>0.73861838400000002</v>
      </c>
      <c r="BK153" s="380">
        <v>0.58639257599999994</v>
      </c>
      <c r="BL153" s="380">
        <v>0.35099608000000004</v>
      </c>
      <c r="BM153" s="380">
        <v>6.984288000000001E-2</v>
      </c>
      <c r="BN153" s="380">
        <v>0.38708940799999997</v>
      </c>
      <c r="BO153" s="380">
        <v>0.11910303999999999</v>
      </c>
      <c r="BP153" s="380">
        <v>0.199663808</v>
      </c>
      <c r="BQ153" s="380">
        <v>0.23002092799999999</v>
      </c>
      <c r="BR153" s="380">
        <v>0.397261168</v>
      </c>
      <c r="BS153" s="380">
        <v>0.23694140799999999</v>
      </c>
      <c r="BT153" s="380">
        <v>0.517166448</v>
      </c>
      <c r="BU153" s="380">
        <v>9.5621296000000008E-2</v>
      </c>
      <c r="BV153" s="380">
        <v>0.50203976000000006</v>
      </c>
      <c r="BW153" s="380">
        <v>0.32991662399999999</v>
      </c>
      <c r="BX153" s="380">
        <v>4.8886688000000005E-2</v>
      </c>
      <c r="BY153" s="380">
        <v>7.2649392000000007E-2</v>
      </c>
      <c r="BZ153" s="380">
        <v>0.19818200000000005</v>
      </c>
      <c r="CA153" s="380">
        <v>0.152661408</v>
      </c>
      <c r="CB153" s="380">
        <v>0.15123121599999997</v>
      </c>
      <c r="CC153" s="380">
        <v>0.45256524800000003</v>
      </c>
      <c r="CD153" s="380">
        <v>0.30871980799999993</v>
      </c>
      <c r="CE153" s="380">
        <v>0.10924556800000002</v>
      </c>
      <c r="CF153" s="380">
        <v>0.66002948800000005</v>
      </c>
      <c r="CG153" s="380">
        <v>0.38861936000000002</v>
      </c>
      <c r="CH153" s="380">
        <v>5.0992528000000002E-2</v>
      </c>
      <c r="CI153" s="380">
        <v>9.6156159999999991E-2</v>
      </c>
      <c r="CJ153" s="380">
        <v>0.29693172800000001</v>
      </c>
      <c r="CK153" s="380">
        <v>7.610371199999999E-2</v>
      </c>
      <c r="CL153" s="380">
        <v>0.20255688000000002</v>
      </c>
      <c r="CM153" s="380">
        <v>5.7131360000000006E-2</v>
      </c>
      <c r="CN153" s="380">
        <v>7.3502079999999997E-2</v>
      </c>
      <c r="CO153" s="380">
        <v>0.52084052800000002</v>
      </c>
      <c r="CP153" s="380">
        <v>0.18655311999999999</v>
      </c>
      <c r="CQ153" s="380">
        <v>0.28695332800000001</v>
      </c>
      <c r="CR153" s="380">
        <v>5.9150752000000015E-2</v>
      </c>
      <c r="CS153" s="380">
        <v>0.30460387200000005</v>
      </c>
      <c r="CT153" s="380">
        <v>0.39865668799999998</v>
      </c>
      <c r="CU153" s="380">
        <v>6.9681119999999985E-2</v>
      </c>
      <c r="CV153" s="380">
        <v>0.13769529599999997</v>
      </c>
      <c r="CW153" s="380">
        <v>8.4064031999999983E-2</v>
      </c>
    </row>
    <row r="154" spans="1:101">
      <c r="A154" s="256">
        <v>532</v>
      </c>
      <c r="B154" s="259">
        <v>1</v>
      </c>
      <c r="C154" s="380">
        <v>0.48978660799999996</v>
      </c>
      <c r="D154" s="380">
        <v>0.116433936</v>
      </c>
      <c r="E154" s="380">
        <v>4.0461759999999999E-2</v>
      </c>
      <c r="F154" s="380">
        <v>0.193236608</v>
      </c>
      <c r="G154" s="380">
        <v>5.7975920000000007E-2</v>
      </c>
      <c r="H154" s="380">
        <v>0.10162323200000002</v>
      </c>
      <c r="I154" s="380">
        <v>4.7833167999999995E-2</v>
      </c>
      <c r="J154" s="380">
        <v>5.4529055999999999E-2</v>
      </c>
      <c r="K154" s="380">
        <v>4.986256E-2</v>
      </c>
      <c r="L154" s="380">
        <v>0.17191715199999999</v>
      </c>
      <c r="M154" s="380">
        <v>4.4655472000000002E-2</v>
      </c>
      <c r="N154" s="380">
        <v>7.5137151999999999E-2</v>
      </c>
      <c r="O154" s="380">
        <v>8.5641776000000003E-2</v>
      </c>
      <c r="P154" s="380">
        <v>0.39268302399999999</v>
      </c>
      <c r="Q154" s="380">
        <v>0.32060732800000002</v>
      </c>
      <c r="R154" s="380">
        <v>0.10149857600000001</v>
      </c>
      <c r="S154" s="380">
        <v>8.5126879999999988E-2</v>
      </c>
      <c r="T154" s="380">
        <v>0.17136251200000002</v>
      </c>
      <c r="U154" s="380">
        <v>0.22542988799999999</v>
      </c>
      <c r="V154" s="380">
        <v>0.19533094400000001</v>
      </c>
      <c r="W154" s="380">
        <v>0.40030390400000004</v>
      </c>
      <c r="X154" s="380">
        <v>0.30102764800000004</v>
      </c>
      <c r="Y154" s="380">
        <v>0.70715769599999989</v>
      </c>
      <c r="Z154" s="380">
        <v>0.60717814400000014</v>
      </c>
      <c r="AA154" s="380">
        <v>0.27588084800000001</v>
      </c>
      <c r="AB154" s="380">
        <v>0.59289707199999997</v>
      </c>
      <c r="AC154" s="380">
        <v>0.40823228800000005</v>
      </c>
      <c r="AD154" s="380">
        <v>0.117810736</v>
      </c>
      <c r="AE154" s="380">
        <v>0.60987078400000005</v>
      </c>
      <c r="AF154" s="380">
        <v>0.27871024</v>
      </c>
      <c r="AG154" s="380">
        <v>0.66522656000000002</v>
      </c>
      <c r="AH154" s="380">
        <v>0.42764358400000008</v>
      </c>
      <c r="AI154" s="380">
        <v>0.69996412799999996</v>
      </c>
      <c r="AJ154" s="380">
        <v>0.29628091200000006</v>
      </c>
      <c r="AK154" s="380">
        <v>0.11853572799999999</v>
      </c>
      <c r="AL154" s="380">
        <v>0.52838103999999986</v>
      </c>
      <c r="AM154" s="380">
        <v>0.173850528</v>
      </c>
      <c r="AN154" s="380">
        <v>0.65607374400000007</v>
      </c>
      <c r="AO154" s="380">
        <v>8.6680304E-2</v>
      </c>
      <c r="AP154" s="380">
        <v>0.20914796800000005</v>
      </c>
      <c r="AQ154" s="380">
        <v>0.71318825600000002</v>
      </c>
      <c r="AR154" s="380">
        <v>0.53783984000000007</v>
      </c>
      <c r="AS154" s="380">
        <v>0.5532287039999999</v>
      </c>
      <c r="AT154" s="380">
        <v>5.0841391999999999E-2</v>
      </c>
      <c r="AU154" s="380">
        <v>0.34107897600000003</v>
      </c>
      <c r="AV154" s="380">
        <v>0.39800467200000006</v>
      </c>
      <c r="AW154" s="380">
        <v>0.42286996800000004</v>
      </c>
      <c r="AX154" s="380">
        <v>0.60433585600000006</v>
      </c>
      <c r="AY154" s="380">
        <v>0.19695657599999999</v>
      </c>
      <c r="AZ154" s="380">
        <v>0.29741100800000009</v>
      </c>
      <c r="BA154" s="380">
        <v>0.33706624000000002</v>
      </c>
      <c r="BB154" s="380">
        <v>0.189017344</v>
      </c>
      <c r="BC154" s="380">
        <v>0.31109865599999997</v>
      </c>
      <c r="BD154" s="380">
        <v>0.76618110400000006</v>
      </c>
      <c r="BE154" s="380">
        <v>0.72413355200000007</v>
      </c>
      <c r="BF154" s="380">
        <v>0.59094372800000017</v>
      </c>
      <c r="BG154" s="380">
        <v>0.39517108800000006</v>
      </c>
      <c r="BH154" s="380">
        <v>0.33414092800000006</v>
      </c>
      <c r="BI154" s="380">
        <v>0.79489134400000006</v>
      </c>
      <c r="BJ154" s="380">
        <v>0.73687660799999999</v>
      </c>
      <c r="BK154" s="380">
        <v>0.58232339200000005</v>
      </c>
      <c r="BL154" s="380">
        <v>0.34945833600000004</v>
      </c>
      <c r="BM154" s="380">
        <v>6.8806464000000012E-2</v>
      </c>
      <c r="BN154" s="380">
        <v>0.38135164800000004</v>
      </c>
      <c r="BO154" s="380">
        <v>0.11818897599999997</v>
      </c>
      <c r="BP154" s="380">
        <v>0.19508761600000002</v>
      </c>
      <c r="BQ154" s="380">
        <v>0.225014512</v>
      </c>
      <c r="BR154" s="380">
        <v>0.39177038400000003</v>
      </c>
      <c r="BS154" s="380">
        <v>0.23354449600000002</v>
      </c>
      <c r="BT154" s="380">
        <v>0.511061616</v>
      </c>
      <c r="BU154" s="380">
        <v>9.4413808000000002E-2</v>
      </c>
      <c r="BV154" s="380">
        <v>0.50017566400000002</v>
      </c>
      <c r="BW154" s="380">
        <v>0.32534009600000002</v>
      </c>
      <c r="BX154" s="380">
        <v>4.8598768000000001E-2</v>
      </c>
      <c r="BY154" s="380">
        <v>7.1775359999999996E-2</v>
      </c>
      <c r="BZ154" s="380">
        <v>0.19491376000000002</v>
      </c>
      <c r="CA154" s="380">
        <v>0.15059257600000001</v>
      </c>
      <c r="CB154" s="380">
        <v>0.14920657600000001</v>
      </c>
      <c r="CC154" s="380">
        <v>0.44916651200000007</v>
      </c>
      <c r="CD154" s="380">
        <v>0.30615977600000005</v>
      </c>
      <c r="CE154" s="380">
        <v>0.10819891200000001</v>
      </c>
      <c r="CF154" s="380">
        <v>0.65863281600000023</v>
      </c>
      <c r="CG154" s="380">
        <v>0.38729916800000003</v>
      </c>
      <c r="CH154" s="380">
        <v>5.0282832000000006E-2</v>
      </c>
      <c r="CI154" s="380">
        <v>9.5337168E-2</v>
      </c>
      <c r="CJ154" s="380">
        <v>0.29503571200000001</v>
      </c>
      <c r="CK154" s="380">
        <v>7.5228400000000001E-2</v>
      </c>
      <c r="CL154" s="380">
        <v>0.200473024</v>
      </c>
      <c r="CM154" s="380">
        <v>5.6612832000000002E-2</v>
      </c>
      <c r="CN154" s="380">
        <v>7.2789055999999991E-2</v>
      </c>
      <c r="CO154" s="380">
        <v>0.51970046400000003</v>
      </c>
      <c r="CP154" s="380">
        <v>0.18498382399999999</v>
      </c>
      <c r="CQ154" s="380">
        <v>0.28606219200000005</v>
      </c>
      <c r="CR154" s="380">
        <v>5.8814448000000005E-2</v>
      </c>
      <c r="CS154" s="380">
        <v>0.30304523200000005</v>
      </c>
      <c r="CT154" s="380">
        <v>0.39791924800000006</v>
      </c>
      <c r="CU154" s="380">
        <v>6.8315392000000003E-2</v>
      </c>
      <c r="CV154" s="380">
        <v>0.13752816000000001</v>
      </c>
      <c r="CW154" s="380">
        <v>8.3506063999999991E-2</v>
      </c>
    </row>
    <row r="155" spans="1:101">
      <c r="A155" s="256">
        <v>533</v>
      </c>
      <c r="B155" s="259">
        <v>1</v>
      </c>
      <c r="C155" s="380">
        <v>0.49002539200000012</v>
      </c>
      <c r="D155" s="380">
        <v>0.11663379200000001</v>
      </c>
      <c r="E155" s="380">
        <v>4.0356080000000009E-2</v>
      </c>
      <c r="F155" s="380">
        <v>0.19719339200000002</v>
      </c>
      <c r="G155" s="380">
        <v>5.8685728000000006E-2</v>
      </c>
      <c r="H155" s="380">
        <v>0.10233062400000001</v>
      </c>
      <c r="I155" s="380">
        <v>4.7802207999999999E-2</v>
      </c>
      <c r="J155" s="380">
        <v>5.4502879999999997E-2</v>
      </c>
      <c r="K155" s="380">
        <v>4.9487584000000008E-2</v>
      </c>
      <c r="L155" s="380">
        <v>0.17349315200000001</v>
      </c>
      <c r="M155" s="380">
        <v>4.5264831999999998E-2</v>
      </c>
      <c r="N155" s="380">
        <v>7.7276287999999999E-2</v>
      </c>
      <c r="O155" s="380">
        <v>8.516449600000002E-2</v>
      </c>
      <c r="P155" s="380">
        <v>0.393371056</v>
      </c>
      <c r="Q155" s="380">
        <v>0.31949131200000003</v>
      </c>
      <c r="R155" s="380">
        <v>0.1019736</v>
      </c>
      <c r="S155" s="380">
        <v>8.6023504000000001E-2</v>
      </c>
      <c r="T155" s="380">
        <v>0.17129812799999999</v>
      </c>
      <c r="U155" s="380">
        <v>0.22652531200000001</v>
      </c>
      <c r="V155" s="380">
        <v>0.19425270400000003</v>
      </c>
      <c r="W155" s="380">
        <v>0.41052091199999996</v>
      </c>
      <c r="X155" s="380">
        <v>0.30590804800000004</v>
      </c>
      <c r="Y155" s="380">
        <v>0.71090518400000002</v>
      </c>
      <c r="Z155" s="380">
        <v>0.61612972799999999</v>
      </c>
      <c r="AA155" s="380">
        <v>0.28674393599999998</v>
      </c>
      <c r="AB155" s="380">
        <v>0.60000724799999994</v>
      </c>
      <c r="AC155" s="380">
        <v>0.40912286399999997</v>
      </c>
      <c r="AD155" s="380">
        <v>0.11789576</v>
      </c>
      <c r="AE155" s="380">
        <v>0.61460041600000004</v>
      </c>
      <c r="AF155" s="380">
        <v>0.27876835200000005</v>
      </c>
      <c r="AG155" s="380">
        <v>0.66813303999999996</v>
      </c>
      <c r="AH155" s="380">
        <v>0.43322460800000001</v>
      </c>
      <c r="AI155" s="380">
        <v>0.70160767999999996</v>
      </c>
      <c r="AJ155" s="380">
        <v>0.30051411200000006</v>
      </c>
      <c r="AK155" s="380">
        <v>0.12032960000000001</v>
      </c>
      <c r="AL155" s="380">
        <v>0.52837753599999993</v>
      </c>
      <c r="AM155" s="380">
        <v>0.17668472000000002</v>
      </c>
      <c r="AN155" s="380">
        <v>0.65649168000000002</v>
      </c>
      <c r="AO155" s="380">
        <v>8.5999856E-2</v>
      </c>
      <c r="AP155" s="380">
        <v>0.20667051200000003</v>
      </c>
      <c r="AQ155" s="380">
        <v>0.71201801600000014</v>
      </c>
      <c r="AR155" s="380">
        <v>0.53868939199999999</v>
      </c>
      <c r="AS155" s="380">
        <v>0.55182892800000005</v>
      </c>
      <c r="AT155" s="380">
        <v>5.0814495999999994E-2</v>
      </c>
      <c r="AU155" s="380">
        <v>0.34018664000000004</v>
      </c>
      <c r="AV155" s="380">
        <v>0.39765150400000004</v>
      </c>
      <c r="AW155" s="380">
        <v>0.42048041599999997</v>
      </c>
      <c r="AX155" s="380">
        <v>0.60524144000000002</v>
      </c>
      <c r="AY155" s="380">
        <v>0.19590548800000002</v>
      </c>
      <c r="AZ155" s="380">
        <v>0.29521825600000001</v>
      </c>
      <c r="BA155" s="380">
        <v>0.33418569600000003</v>
      </c>
      <c r="BB155" s="380">
        <v>0.18527961600000001</v>
      </c>
      <c r="BC155" s="380">
        <v>0.30631974399999995</v>
      </c>
      <c r="BD155" s="380">
        <v>0.76556539200000007</v>
      </c>
      <c r="BE155" s="380">
        <v>0.72181217600000014</v>
      </c>
      <c r="BF155" s="380">
        <v>0.58628364799999999</v>
      </c>
      <c r="BG155" s="380">
        <v>0.39110696000000006</v>
      </c>
      <c r="BH155" s="380">
        <v>0.33066894400000008</v>
      </c>
      <c r="BI155" s="380">
        <v>0.79200721600000001</v>
      </c>
      <c r="BJ155" s="380">
        <v>0.73512995199999986</v>
      </c>
      <c r="BK155" s="380">
        <v>0.57817812800000012</v>
      </c>
      <c r="BL155" s="380">
        <v>0.34785427200000002</v>
      </c>
      <c r="BM155" s="380">
        <v>6.7794288000000008E-2</v>
      </c>
      <c r="BN155" s="380">
        <v>0.37559708800000008</v>
      </c>
      <c r="BO155" s="380">
        <v>0.117290992</v>
      </c>
      <c r="BP155" s="380">
        <v>0.19057398400000006</v>
      </c>
      <c r="BQ155" s="380">
        <v>0.22008121600000002</v>
      </c>
      <c r="BR155" s="380">
        <v>0.38625408000000006</v>
      </c>
      <c r="BS155" s="380">
        <v>0.23012934399999999</v>
      </c>
      <c r="BT155" s="380">
        <v>0.50496470399999993</v>
      </c>
      <c r="BU155" s="380">
        <v>9.3257440000000011E-2</v>
      </c>
      <c r="BV155" s="380">
        <v>0.498312688</v>
      </c>
      <c r="BW155" s="380">
        <v>0.32076836799999997</v>
      </c>
      <c r="BX155" s="380">
        <v>4.8290607999999999E-2</v>
      </c>
      <c r="BY155" s="380">
        <v>7.0964688000000012E-2</v>
      </c>
      <c r="BZ155" s="380">
        <v>0.19167640000000002</v>
      </c>
      <c r="CA155" s="380">
        <v>0.14857030399999999</v>
      </c>
      <c r="CB155" s="380">
        <v>0.147210496</v>
      </c>
      <c r="CC155" s="380">
        <v>0.44581761600000003</v>
      </c>
      <c r="CD155" s="380">
        <v>0.303695824</v>
      </c>
      <c r="CE155" s="380">
        <v>0.10744289600000001</v>
      </c>
      <c r="CF155" s="380">
        <v>0.65730670400000002</v>
      </c>
      <c r="CG155" s="380">
        <v>0.38604673600000011</v>
      </c>
      <c r="CH155" s="380">
        <v>4.9571216000000008E-2</v>
      </c>
      <c r="CI155" s="380">
        <v>9.4672255999999996E-2</v>
      </c>
      <c r="CJ155" s="380">
        <v>0.29313745600000002</v>
      </c>
      <c r="CK155" s="380">
        <v>7.4410848000000002E-2</v>
      </c>
      <c r="CL155" s="380">
        <v>0.19866812800000003</v>
      </c>
      <c r="CM155" s="380">
        <v>5.6126703999999999E-2</v>
      </c>
      <c r="CN155" s="380">
        <v>7.2159792E-2</v>
      </c>
      <c r="CO155" s="380">
        <v>0.51863952000000002</v>
      </c>
      <c r="CP155" s="380">
        <v>0.18344756800000001</v>
      </c>
      <c r="CQ155" s="380">
        <v>0.28521025600000005</v>
      </c>
      <c r="CR155" s="380">
        <v>5.8510863999999996E-2</v>
      </c>
      <c r="CS155" s="380">
        <v>0.30156099200000003</v>
      </c>
      <c r="CT155" s="380">
        <v>0.39727460800000003</v>
      </c>
      <c r="CU155" s="380">
        <v>6.6921264000000008E-2</v>
      </c>
      <c r="CV155" s="380">
        <v>0.137313984</v>
      </c>
      <c r="CW155" s="380">
        <v>8.3024016000000006E-2</v>
      </c>
    </row>
    <row r="156" spans="1:101">
      <c r="A156" s="256">
        <v>534</v>
      </c>
      <c r="B156" s="259">
        <v>1</v>
      </c>
      <c r="C156" s="380">
        <v>0.49031801599999997</v>
      </c>
      <c r="D156" s="380">
        <v>0.11685564799999999</v>
      </c>
      <c r="E156" s="380">
        <v>4.035888E-2</v>
      </c>
      <c r="F156" s="380">
        <v>0.20131177600000003</v>
      </c>
      <c r="G156" s="380">
        <v>5.9387615999999997E-2</v>
      </c>
      <c r="H156" s="380">
        <v>0.103082096</v>
      </c>
      <c r="I156" s="380">
        <v>4.7774207999999999E-2</v>
      </c>
      <c r="J156" s="380">
        <v>5.4479824000000003E-2</v>
      </c>
      <c r="K156" s="380">
        <v>4.9107008000000001E-2</v>
      </c>
      <c r="L156" s="380">
        <v>0.17515235199999998</v>
      </c>
      <c r="M156" s="380">
        <v>4.5970992000000002E-2</v>
      </c>
      <c r="N156" s="380">
        <v>7.9567183999999999E-2</v>
      </c>
      <c r="O156" s="380">
        <v>8.4664576000000019E-2</v>
      </c>
      <c r="P156" s="380">
        <v>0.39399836799999999</v>
      </c>
      <c r="Q156" s="380">
        <v>0.318474176</v>
      </c>
      <c r="R156" s="380">
        <v>0.102451024</v>
      </c>
      <c r="S156" s="380">
        <v>8.7015088000000004E-2</v>
      </c>
      <c r="T156" s="380">
        <v>0.17128150400000003</v>
      </c>
      <c r="U156" s="380">
        <v>0.22771481600000001</v>
      </c>
      <c r="V156" s="380">
        <v>0.19325318399999999</v>
      </c>
      <c r="W156" s="380">
        <v>0.42084655999999998</v>
      </c>
      <c r="X156" s="380">
        <v>0.31087900800000001</v>
      </c>
      <c r="Y156" s="380">
        <v>0.71471483199999997</v>
      </c>
      <c r="Z156" s="380">
        <v>0.62510771200000004</v>
      </c>
      <c r="AA156" s="380">
        <v>0.29729134399999996</v>
      </c>
      <c r="AB156" s="380">
        <v>0.60703894400000002</v>
      </c>
      <c r="AC156" s="380">
        <v>0.40985544000000002</v>
      </c>
      <c r="AD156" s="380">
        <v>0.11793518399999998</v>
      </c>
      <c r="AE156" s="380">
        <v>0.61919676800000001</v>
      </c>
      <c r="AF156" s="380">
        <v>0.27882862400000002</v>
      </c>
      <c r="AG156" s="380">
        <v>0.67096800000000012</v>
      </c>
      <c r="AH156" s="380">
        <v>0.43868867200000006</v>
      </c>
      <c r="AI156" s="380">
        <v>0.70325243199999998</v>
      </c>
      <c r="AJ156" s="380">
        <v>0.30434155200000002</v>
      </c>
      <c r="AK156" s="380">
        <v>0.12206363199999999</v>
      </c>
      <c r="AL156" s="380">
        <v>0.52841659199999991</v>
      </c>
      <c r="AM156" s="380">
        <v>0.17926579200000001</v>
      </c>
      <c r="AN156" s="380">
        <v>0.65693537599999996</v>
      </c>
      <c r="AO156" s="380">
        <v>8.530892800000002E-2</v>
      </c>
      <c r="AP156" s="380">
        <v>0.20414521599999999</v>
      </c>
      <c r="AQ156" s="380">
        <v>0.71084393600000007</v>
      </c>
      <c r="AR156" s="380">
        <v>0.53892862400000008</v>
      </c>
      <c r="AS156" s="380">
        <v>0.55026323199999994</v>
      </c>
      <c r="AT156" s="380">
        <v>5.0787679999999995E-2</v>
      </c>
      <c r="AU156" s="380">
        <v>0.33914718399999999</v>
      </c>
      <c r="AV156" s="380">
        <v>0.39725737600000005</v>
      </c>
      <c r="AW156" s="380">
        <v>0.418112704</v>
      </c>
      <c r="AX156" s="380">
        <v>0.60607630400000001</v>
      </c>
      <c r="AY156" s="380">
        <v>0.19481679999999998</v>
      </c>
      <c r="AZ156" s="380">
        <v>0.292907584</v>
      </c>
      <c r="BA156" s="380">
        <v>0.33116787199999997</v>
      </c>
      <c r="BB156" s="380">
        <v>0.181501408</v>
      </c>
      <c r="BC156" s="380">
        <v>0.30143651199999999</v>
      </c>
      <c r="BD156" s="380">
        <v>0.76490912</v>
      </c>
      <c r="BE156" s="380">
        <v>0.71939952000000007</v>
      </c>
      <c r="BF156" s="380">
        <v>0.58151556800000004</v>
      </c>
      <c r="BG156" s="380">
        <v>0.38693203199999998</v>
      </c>
      <c r="BH156" s="380">
        <v>0.32714584000000008</v>
      </c>
      <c r="BI156" s="380">
        <v>0.78901164800000001</v>
      </c>
      <c r="BJ156" s="380">
        <v>0.73336977599999986</v>
      </c>
      <c r="BK156" s="380">
        <v>0.57395334399999998</v>
      </c>
      <c r="BL156" s="380">
        <v>0.34620076799999994</v>
      </c>
      <c r="BM156" s="380">
        <v>6.6810832000000001E-2</v>
      </c>
      <c r="BN156" s="380">
        <v>0.36982340800000002</v>
      </c>
      <c r="BO156" s="380">
        <v>0.11640316799999999</v>
      </c>
      <c r="BP156" s="380">
        <v>0.18612419200000002</v>
      </c>
      <c r="BQ156" s="380">
        <v>0.21521984</v>
      </c>
      <c r="BR156" s="380">
        <v>0.380726016</v>
      </c>
      <c r="BS156" s="380">
        <v>0.22670203200000003</v>
      </c>
      <c r="BT156" s="380">
        <v>0.49888467200000003</v>
      </c>
      <c r="BU156" s="380">
        <v>9.2126591999999993E-2</v>
      </c>
      <c r="BV156" s="380">
        <v>0.49645595200000003</v>
      </c>
      <c r="BW156" s="380">
        <v>0.31618295999999996</v>
      </c>
      <c r="BX156" s="380">
        <v>4.7969168000000006E-2</v>
      </c>
      <c r="BY156" s="380">
        <v>7.0200895999999999E-2</v>
      </c>
      <c r="BZ156" s="380">
        <v>0.18844816</v>
      </c>
      <c r="CA156" s="380">
        <v>0.14658787199999998</v>
      </c>
      <c r="CB156" s="380">
        <v>0.145223616</v>
      </c>
      <c r="CC156" s="380">
        <v>0.44252112000000005</v>
      </c>
      <c r="CD156" s="380">
        <v>0.30132099200000001</v>
      </c>
      <c r="CE156" s="380">
        <v>0.10680808</v>
      </c>
      <c r="CF156" s="380">
        <v>0.65604403199999994</v>
      </c>
      <c r="CG156" s="380">
        <v>0.38487126399999999</v>
      </c>
      <c r="CH156" s="380">
        <v>4.8856959999999998E-2</v>
      </c>
      <c r="CI156" s="380">
        <v>9.4102383999999997E-2</v>
      </c>
      <c r="CJ156" s="380">
        <v>0.29122008000000005</v>
      </c>
      <c r="CK156" s="380">
        <v>7.3632976000000003E-2</v>
      </c>
      <c r="CL156" s="380">
        <v>0.19711683199999999</v>
      </c>
      <c r="CM156" s="380">
        <v>5.5675056000000001E-2</v>
      </c>
      <c r="CN156" s="380">
        <v>7.161100799999999E-2</v>
      </c>
      <c r="CO156" s="380">
        <v>0.51764057599999991</v>
      </c>
      <c r="CP156" s="380">
        <v>0.18193763200000002</v>
      </c>
      <c r="CQ156" s="380">
        <v>0.28440455999999997</v>
      </c>
      <c r="CR156" s="380">
        <v>5.823952000000001E-2</v>
      </c>
      <c r="CS156" s="380">
        <v>0.30014707200000007</v>
      </c>
      <c r="CT156" s="380">
        <v>0.39671924800000002</v>
      </c>
      <c r="CU156" s="380">
        <v>6.5522015999999988E-2</v>
      </c>
      <c r="CV156" s="380">
        <v>0.137064768</v>
      </c>
      <c r="CW156" s="380">
        <v>8.2613247999999986E-2</v>
      </c>
    </row>
    <row r="157" spans="1:101">
      <c r="A157" s="256">
        <v>535</v>
      </c>
      <c r="B157" s="259">
        <v>1</v>
      </c>
      <c r="C157" s="380">
        <v>0.49068000000000001</v>
      </c>
      <c r="D157" s="380">
        <v>0.1171</v>
      </c>
      <c r="E157" s="380">
        <v>4.0460000000000003E-2</v>
      </c>
      <c r="F157" s="380">
        <v>0.20558000000000001</v>
      </c>
      <c r="G157" s="380">
        <v>6.0080000000000001E-2</v>
      </c>
      <c r="H157" s="380">
        <v>0.10388</v>
      </c>
      <c r="I157" s="380">
        <v>4.7750000000000001E-2</v>
      </c>
      <c r="J157" s="380">
        <v>5.4460000000000001E-2</v>
      </c>
      <c r="K157" s="380">
        <v>4.8719999999999999E-2</v>
      </c>
      <c r="L157" s="380">
        <v>0.17688999999999999</v>
      </c>
      <c r="M157" s="380">
        <v>4.6789999999999998E-2</v>
      </c>
      <c r="N157" s="380">
        <v>8.2030000000000006E-2</v>
      </c>
      <c r="O157" s="380">
        <v>8.4140000000000006E-2</v>
      </c>
      <c r="P157" s="380">
        <v>0.39456999999999998</v>
      </c>
      <c r="Q157" s="380">
        <v>0.31756000000000001</v>
      </c>
      <c r="R157" s="380">
        <v>0.10292999999999999</v>
      </c>
      <c r="S157" s="380">
        <v>8.8109999999999994E-2</v>
      </c>
      <c r="T157" s="380">
        <v>0.17132</v>
      </c>
      <c r="U157" s="380">
        <v>0.22905</v>
      </c>
      <c r="V157" s="380">
        <v>0.19234000000000001</v>
      </c>
      <c r="W157" s="380">
        <v>0.43125999999999998</v>
      </c>
      <c r="X157" s="380">
        <v>0.31594</v>
      </c>
      <c r="Y157" s="380">
        <v>0.71855999999999998</v>
      </c>
      <c r="Z157" s="380">
        <v>0.6341</v>
      </c>
      <c r="AA157" s="380">
        <v>0.3075</v>
      </c>
      <c r="AB157" s="380">
        <v>0.61399999999999999</v>
      </c>
      <c r="AC157" s="380">
        <v>0.41044999999999998</v>
      </c>
      <c r="AD157" s="380">
        <v>0.11799</v>
      </c>
      <c r="AE157" s="380">
        <v>0.62365000000000004</v>
      </c>
      <c r="AF157" s="380">
        <v>0.27889000000000003</v>
      </c>
      <c r="AG157" s="380">
        <v>0.67373000000000005</v>
      </c>
      <c r="AH157" s="380">
        <v>0.44402000000000003</v>
      </c>
      <c r="AI157" s="380">
        <v>0.70489000000000002</v>
      </c>
      <c r="AJ157" s="380">
        <v>0.30780000000000002</v>
      </c>
      <c r="AK157" s="380">
        <v>0.12372</v>
      </c>
      <c r="AL157" s="380">
        <v>0.52847999999999995</v>
      </c>
      <c r="AM157" s="380">
        <v>0.18168000000000001</v>
      </c>
      <c r="AN157" s="380">
        <v>0.65739000000000003</v>
      </c>
      <c r="AO157" s="380">
        <v>8.4610000000000005E-2</v>
      </c>
      <c r="AP157" s="380">
        <v>0.20158000000000001</v>
      </c>
      <c r="AQ157" s="380">
        <v>0.70967000000000002</v>
      </c>
      <c r="AR157" s="380">
        <v>0.53861000000000003</v>
      </c>
      <c r="AS157" s="380">
        <v>0.54854000000000003</v>
      </c>
      <c r="AT157" s="380">
        <v>5.076E-2</v>
      </c>
      <c r="AU157" s="380">
        <v>0.33796999999999999</v>
      </c>
      <c r="AV157" s="380">
        <v>0.39682000000000001</v>
      </c>
      <c r="AW157" s="380">
        <v>0.41576999999999997</v>
      </c>
      <c r="AX157" s="380">
        <v>0.60682999999999998</v>
      </c>
      <c r="AY157" s="380">
        <v>0.19369</v>
      </c>
      <c r="AZ157" s="380">
        <v>0.29047000000000001</v>
      </c>
      <c r="BA157" s="380">
        <v>0.32800000000000001</v>
      </c>
      <c r="BB157" s="380">
        <v>0.1777</v>
      </c>
      <c r="BC157" s="380">
        <v>0.29646</v>
      </c>
      <c r="BD157" s="380">
        <v>0.76420999999999994</v>
      </c>
      <c r="BE157" s="380">
        <v>0.71689000000000003</v>
      </c>
      <c r="BF157" s="380">
        <v>0.57664000000000004</v>
      </c>
      <c r="BG157" s="380">
        <v>0.38263999999999998</v>
      </c>
      <c r="BH157" s="380">
        <v>0.32357000000000002</v>
      </c>
      <c r="BI157" s="380">
        <v>0.78591</v>
      </c>
      <c r="BJ157" s="380">
        <v>0.73158999999999996</v>
      </c>
      <c r="BK157" s="380">
        <v>0.56964999999999999</v>
      </c>
      <c r="BL157" s="380">
        <v>0.34450999999999998</v>
      </c>
      <c r="BM157" s="380">
        <v>6.5860000000000002E-2</v>
      </c>
      <c r="BN157" s="380">
        <v>0.36403000000000002</v>
      </c>
      <c r="BO157" s="380">
        <v>0.11552</v>
      </c>
      <c r="BP157" s="380">
        <v>0.18174000000000001</v>
      </c>
      <c r="BQ157" s="380">
        <v>0.21043000000000001</v>
      </c>
      <c r="BR157" s="380">
        <v>0.37519999999999998</v>
      </c>
      <c r="BS157" s="380">
        <v>0.22327</v>
      </c>
      <c r="BT157" s="380">
        <v>0.49282999999999999</v>
      </c>
      <c r="BU157" s="380">
        <v>9.0999999999999998E-2</v>
      </c>
      <c r="BV157" s="380">
        <v>0.49460999999999999</v>
      </c>
      <c r="BW157" s="380">
        <v>0.31157000000000001</v>
      </c>
      <c r="BX157" s="380">
        <v>4.7640000000000002E-2</v>
      </c>
      <c r="BY157" s="380">
        <v>6.9470000000000004E-2</v>
      </c>
      <c r="BZ157" s="380">
        <v>0.18521000000000001</v>
      </c>
      <c r="CA157" s="380">
        <v>0.14463999999999999</v>
      </c>
      <c r="CB157" s="380">
        <v>0.14323</v>
      </c>
      <c r="CC157" s="380">
        <v>0.43928</v>
      </c>
      <c r="CD157" s="380">
        <v>0.29903000000000002</v>
      </c>
      <c r="CE157" s="380">
        <v>0.10618</v>
      </c>
      <c r="CF157" s="380">
        <v>0.65483999999999998</v>
      </c>
      <c r="CG157" s="380">
        <v>0.38378000000000001</v>
      </c>
      <c r="CH157" s="380">
        <v>4.8140000000000002E-2</v>
      </c>
      <c r="CI157" s="380">
        <v>9.3590000000000007E-2</v>
      </c>
      <c r="CJ157" s="380">
        <v>0.28927000000000003</v>
      </c>
      <c r="CK157" s="380">
        <v>7.288E-2</v>
      </c>
      <c r="CL157" s="380">
        <v>0.1958</v>
      </c>
      <c r="CM157" s="380">
        <v>5.5259999999999997E-2</v>
      </c>
      <c r="CN157" s="380">
        <v>7.1139999999999995E-2</v>
      </c>
      <c r="CO157" s="380">
        <v>0.51668999999999998</v>
      </c>
      <c r="CP157" s="380">
        <v>0.18045</v>
      </c>
      <c r="CQ157" s="380">
        <v>0.28365000000000001</v>
      </c>
      <c r="CR157" s="380">
        <v>5.8000000000000003E-2</v>
      </c>
      <c r="CS157" s="380">
        <v>0.29880000000000001</v>
      </c>
      <c r="CT157" s="380">
        <v>0.39624999999999999</v>
      </c>
      <c r="CU157" s="380">
        <v>6.4140000000000003E-2</v>
      </c>
      <c r="CV157" s="380">
        <v>0.13678999999999999</v>
      </c>
      <c r="CW157" s="380">
        <v>8.2269999999999996E-2</v>
      </c>
    </row>
    <row r="158" spans="1:101">
      <c r="A158" s="256">
        <v>536</v>
      </c>
      <c r="B158" s="259">
        <v>1</v>
      </c>
      <c r="C158" s="380">
        <v>0.49111548800000004</v>
      </c>
      <c r="D158" s="380">
        <v>0.117368128</v>
      </c>
      <c r="E158" s="380">
        <v>4.0658880000000001E-2</v>
      </c>
      <c r="F158" s="380">
        <v>0.209993504</v>
      </c>
      <c r="G158" s="380">
        <v>6.0761711999999996E-2</v>
      </c>
      <c r="H158" s="380">
        <v>0.10472500799999999</v>
      </c>
      <c r="I158" s="380">
        <v>4.7729856000000008E-2</v>
      </c>
      <c r="J158" s="380">
        <v>5.4443551999999992E-2</v>
      </c>
      <c r="K158" s="380">
        <v>4.8326543999999999E-2</v>
      </c>
      <c r="L158" s="380">
        <v>0.17870719999999998</v>
      </c>
      <c r="M158" s="380">
        <v>4.7732800000000006E-2</v>
      </c>
      <c r="N158" s="380">
        <v>8.465576000000001E-2</v>
      </c>
      <c r="O158" s="380">
        <v>8.3593328000000022E-2</v>
      </c>
      <c r="P158" s="380">
        <v>0.39508387199999995</v>
      </c>
      <c r="Q158" s="380">
        <v>0.31675657600000001</v>
      </c>
      <c r="R158" s="380">
        <v>0.10341097599999999</v>
      </c>
      <c r="S158" s="380">
        <v>8.9311823999999998E-2</v>
      </c>
      <c r="T158" s="380">
        <v>0.17141699199999999</v>
      </c>
      <c r="U158" s="380">
        <v>0.23056528000000004</v>
      </c>
      <c r="V158" s="380">
        <v>0.19151769600000002</v>
      </c>
      <c r="W158" s="380">
        <v>0.44174153599999999</v>
      </c>
      <c r="X158" s="380">
        <v>0.32109040000000005</v>
      </c>
      <c r="Y158" s="380">
        <v>0.72243267199999983</v>
      </c>
      <c r="Z158" s="380">
        <v>0.64309235200000003</v>
      </c>
      <c r="AA158" s="380">
        <v>0.31733558399999995</v>
      </c>
      <c r="AB158" s="380">
        <v>0.62088479999999979</v>
      </c>
      <c r="AC158" s="380">
        <v>0.41091775999999997</v>
      </c>
      <c r="AD158" s="380">
        <v>0.11805816</v>
      </c>
      <c r="AE158" s="380">
        <v>0.62795908800000011</v>
      </c>
      <c r="AF158" s="380">
        <v>0.27895995199999996</v>
      </c>
      <c r="AG158" s="380">
        <v>0.67642464000000002</v>
      </c>
      <c r="AH158" s="380">
        <v>0.44920966400000001</v>
      </c>
      <c r="AI158" s="380">
        <v>0.70651979200000004</v>
      </c>
      <c r="AJ158" s="380">
        <v>0.31088150400000003</v>
      </c>
      <c r="AK158" s="380">
        <v>0.12529068799999998</v>
      </c>
      <c r="AL158" s="380">
        <v>0.52856643199999997</v>
      </c>
      <c r="AM158" s="380">
        <v>0.18391993600000003</v>
      </c>
      <c r="AN158" s="380">
        <v>0.65785297600000003</v>
      </c>
      <c r="AO158" s="380">
        <v>8.3906096000000013E-2</v>
      </c>
      <c r="AP158" s="380">
        <v>0.198989008</v>
      </c>
      <c r="AQ158" s="380">
        <v>0.70849846399999994</v>
      </c>
      <c r="AR158" s="380">
        <v>0.53776227199999993</v>
      </c>
      <c r="AS158" s="380">
        <v>0.54667337599999999</v>
      </c>
      <c r="AT158" s="380">
        <v>5.0731584000000003E-2</v>
      </c>
      <c r="AU158" s="380">
        <v>0.33666505600000007</v>
      </c>
      <c r="AV158" s="380">
        <v>0.39634108800000001</v>
      </c>
      <c r="AW158" s="380">
        <v>0.41345385600000001</v>
      </c>
      <c r="AX158" s="380">
        <v>0.60750022400000003</v>
      </c>
      <c r="AY158" s="380">
        <v>0.192527584</v>
      </c>
      <c r="AZ158" s="380">
        <v>0.28790934400000001</v>
      </c>
      <c r="BA158" s="380">
        <v>0.32468486400000002</v>
      </c>
      <c r="BB158" s="380">
        <v>0.17389447999999999</v>
      </c>
      <c r="BC158" s="380">
        <v>0.29140265600000004</v>
      </c>
      <c r="BD158" s="380">
        <v>0.763465952</v>
      </c>
      <c r="BE158" s="380">
        <v>0.71428391999999996</v>
      </c>
      <c r="BF158" s="380">
        <v>0.57165920000000003</v>
      </c>
      <c r="BG158" s="380">
        <v>0.37823267199999999</v>
      </c>
      <c r="BH158" s="380">
        <v>0.31994227200000003</v>
      </c>
      <c r="BI158" s="380">
        <v>0.78270377600000007</v>
      </c>
      <c r="BJ158" s="380">
        <v>0.72979204800000008</v>
      </c>
      <c r="BK158" s="380">
        <v>0.56528249600000002</v>
      </c>
      <c r="BL158" s="380">
        <v>0.34278038400000005</v>
      </c>
      <c r="BM158" s="380">
        <v>6.4943792E-2</v>
      </c>
      <c r="BN158" s="380">
        <v>0.35822120000000002</v>
      </c>
      <c r="BO158" s="380">
        <v>0.11463747199999999</v>
      </c>
      <c r="BP158" s="380">
        <v>0.17742470399999999</v>
      </c>
      <c r="BQ158" s="380">
        <v>0.20571385599999997</v>
      </c>
      <c r="BR158" s="380">
        <v>0.36969004799999994</v>
      </c>
      <c r="BS158" s="380">
        <v>0.21984455999999999</v>
      </c>
      <c r="BT158" s="380">
        <v>0.48680768000000008</v>
      </c>
      <c r="BU158" s="380">
        <v>8.9869247999999999E-2</v>
      </c>
      <c r="BV158" s="380">
        <v>0.49277790400000004</v>
      </c>
      <c r="BW158" s="380">
        <v>0.30692928000000003</v>
      </c>
      <c r="BX158" s="380">
        <v>4.7304447999999999E-2</v>
      </c>
      <c r="BY158" s="380">
        <v>6.8765440000000011E-2</v>
      </c>
      <c r="BZ158" s="380">
        <v>0.18195113600000001</v>
      </c>
      <c r="CA158" s="380">
        <v>0.14272687999999997</v>
      </c>
      <c r="CB158" s="380">
        <v>0.141223776</v>
      </c>
      <c r="CC158" s="380">
        <v>0.43609844800000003</v>
      </c>
      <c r="CD158" s="380">
        <v>0.29682272000000004</v>
      </c>
      <c r="CE158" s="380">
        <v>0.10556496000000001</v>
      </c>
      <c r="CF158" s="380">
        <v>0.65369702400000007</v>
      </c>
      <c r="CG158" s="380">
        <v>0.38277427199999997</v>
      </c>
      <c r="CH158" s="380">
        <v>4.7421999999999999E-2</v>
      </c>
      <c r="CI158" s="380">
        <v>9.3140592000000008E-2</v>
      </c>
      <c r="CJ158" s="380">
        <v>0.28728331200000001</v>
      </c>
      <c r="CK158" s="380">
        <v>7.2147024000000004E-2</v>
      </c>
      <c r="CL158" s="380">
        <v>0.19471699200000001</v>
      </c>
      <c r="CM158" s="380">
        <v>5.488390399999999E-2</v>
      </c>
      <c r="CN158" s="380">
        <v>7.0745632000000017E-2</v>
      </c>
      <c r="CO158" s="380">
        <v>0.51578668800000005</v>
      </c>
      <c r="CP158" s="380">
        <v>0.17898616000000003</v>
      </c>
      <c r="CQ158" s="380">
        <v>0.28294512000000005</v>
      </c>
      <c r="CR158" s="380">
        <v>5.7792112000000007E-2</v>
      </c>
      <c r="CS158" s="380">
        <v>0.297517904</v>
      </c>
      <c r="CT158" s="380">
        <v>0.39586499200000003</v>
      </c>
      <c r="CU158" s="380">
        <v>6.2795039999999996E-2</v>
      </c>
      <c r="CV158" s="380">
        <v>0.136491584</v>
      </c>
      <c r="CW158" s="380">
        <v>8.1993311999999985E-2</v>
      </c>
    </row>
    <row r="159" spans="1:101">
      <c r="A159" s="256">
        <v>537</v>
      </c>
      <c r="B159" s="259">
        <v>1</v>
      </c>
      <c r="C159" s="380">
        <v>0.49162963200000004</v>
      </c>
      <c r="D159" s="380">
        <v>0.11766219199999998</v>
      </c>
      <c r="E159" s="380">
        <v>4.0960239999999995E-2</v>
      </c>
      <c r="F159" s="380">
        <v>0.21454763200000002</v>
      </c>
      <c r="G159" s="380">
        <v>6.1432768000000006E-2</v>
      </c>
      <c r="H159" s="380">
        <v>0.105617744</v>
      </c>
      <c r="I159" s="380">
        <v>4.7713968000000009E-2</v>
      </c>
      <c r="J159" s="380">
        <v>5.443056000000001E-2</v>
      </c>
      <c r="K159" s="380">
        <v>4.7926863999999993E-2</v>
      </c>
      <c r="L159" s="380">
        <v>0.18060659200000001</v>
      </c>
      <c r="M159" s="380">
        <v>4.8811472000000002E-2</v>
      </c>
      <c r="N159" s="380">
        <v>8.7441488000000012E-2</v>
      </c>
      <c r="O159" s="380">
        <v>8.3027376E-2</v>
      </c>
      <c r="P159" s="380">
        <v>0.39553913600000001</v>
      </c>
      <c r="Q159" s="380">
        <v>0.31606907200000006</v>
      </c>
      <c r="R159" s="380">
        <v>0.10389415999999999</v>
      </c>
      <c r="S159" s="380">
        <v>9.062310400000001E-2</v>
      </c>
      <c r="T159" s="380">
        <v>0.17157388800000001</v>
      </c>
      <c r="U159" s="380">
        <v>0.23229459200000005</v>
      </c>
      <c r="V159" s="380">
        <v>0.19079110400000004</v>
      </c>
      <c r="W159" s="380">
        <v>0.45227147199999995</v>
      </c>
      <c r="X159" s="380">
        <v>0.32632852800000001</v>
      </c>
      <c r="Y159" s="380">
        <v>0.72632310400000011</v>
      </c>
      <c r="Z159" s="380">
        <v>0.65206972799999996</v>
      </c>
      <c r="AA159" s="380">
        <v>0.32677057600000003</v>
      </c>
      <c r="AB159" s="380">
        <v>0.62768876799999995</v>
      </c>
      <c r="AC159" s="380">
        <v>0.41126126399999996</v>
      </c>
      <c r="AD159" s="380">
        <v>0.11814983999999999</v>
      </c>
      <c r="AE159" s="380">
        <v>0.6321238560000001</v>
      </c>
      <c r="AF159" s="380">
        <v>0.27904171200000005</v>
      </c>
      <c r="AG159" s="380">
        <v>0.6790564</v>
      </c>
      <c r="AH159" s="380">
        <v>0.45424924800000005</v>
      </c>
      <c r="AI159" s="380">
        <v>0.70814008000000006</v>
      </c>
      <c r="AJ159" s="380">
        <v>0.31358715200000004</v>
      </c>
      <c r="AK159" s="380">
        <v>0.12676999999999999</v>
      </c>
      <c r="AL159" s="380">
        <v>0.52867425599999995</v>
      </c>
      <c r="AM159" s="380">
        <v>0.1859788</v>
      </c>
      <c r="AN159" s="380">
        <v>0.65832160000000006</v>
      </c>
      <c r="AO159" s="380">
        <v>8.3199535999999991E-2</v>
      </c>
      <c r="AP159" s="380">
        <v>0.19638339199999999</v>
      </c>
      <c r="AQ159" s="380">
        <v>0.70733177600000008</v>
      </c>
      <c r="AR159" s="380">
        <v>0.53641419200000007</v>
      </c>
      <c r="AS159" s="380">
        <v>0.54467500800000002</v>
      </c>
      <c r="AT159" s="380">
        <v>5.0702576000000006E-2</v>
      </c>
      <c r="AU159" s="380">
        <v>0.33524135999999999</v>
      </c>
      <c r="AV159" s="380">
        <v>0.39582174400000003</v>
      </c>
      <c r="AW159" s="380">
        <v>0.41116545599999998</v>
      </c>
      <c r="AX159" s="380">
        <v>0.60808359999999995</v>
      </c>
      <c r="AY159" s="380">
        <v>0.19133140800000004</v>
      </c>
      <c r="AZ159" s="380">
        <v>0.28522961600000007</v>
      </c>
      <c r="BA159" s="380">
        <v>0.32122649600000003</v>
      </c>
      <c r="BB159" s="380">
        <v>0.17009921600000003</v>
      </c>
      <c r="BC159" s="380">
        <v>0.28627622400000002</v>
      </c>
      <c r="BD159" s="380">
        <v>0.76267443200000007</v>
      </c>
      <c r="BE159" s="380">
        <v>0.71158161600000003</v>
      </c>
      <c r="BF159" s="380">
        <v>0.56657620800000019</v>
      </c>
      <c r="BG159" s="380">
        <v>0.37371296000000004</v>
      </c>
      <c r="BH159" s="380">
        <v>0.31626366400000011</v>
      </c>
      <c r="BI159" s="380">
        <v>0.77939417600000005</v>
      </c>
      <c r="BJ159" s="380">
        <v>0.72797707200000006</v>
      </c>
      <c r="BK159" s="380">
        <v>0.56086244800000007</v>
      </c>
      <c r="BL159" s="380">
        <v>0.34101347199999993</v>
      </c>
      <c r="BM159" s="380">
        <v>6.4064128000000012E-2</v>
      </c>
      <c r="BN159" s="380">
        <v>0.35240100800000007</v>
      </c>
      <c r="BO159" s="380">
        <v>0.11375363200000001</v>
      </c>
      <c r="BP159" s="380">
        <v>0.17318102400000002</v>
      </c>
      <c r="BQ159" s="380">
        <v>0.20107313600000001</v>
      </c>
      <c r="BR159" s="380">
        <v>0.36420712000000005</v>
      </c>
      <c r="BS159" s="380">
        <v>0.21643446400000002</v>
      </c>
      <c r="BT159" s="380">
        <v>0.48082350399999996</v>
      </c>
      <c r="BU159" s="380">
        <v>8.8726960000000007E-2</v>
      </c>
      <c r="BV159" s="380">
        <v>0.490962128</v>
      </c>
      <c r="BW159" s="380">
        <v>0.30226100800000005</v>
      </c>
      <c r="BX159" s="380">
        <v>4.6964448000000006E-2</v>
      </c>
      <c r="BY159" s="380">
        <v>6.8081168000000011E-2</v>
      </c>
      <c r="BZ159" s="380">
        <v>0.17866231999999999</v>
      </c>
      <c r="CA159" s="380">
        <v>0.14084822399999999</v>
      </c>
      <c r="CB159" s="380">
        <v>0.13920049600000001</v>
      </c>
      <c r="CC159" s="380">
        <v>0.432979856</v>
      </c>
      <c r="CD159" s="380">
        <v>0.29469870400000009</v>
      </c>
      <c r="CE159" s="380">
        <v>0.10494929600000001</v>
      </c>
      <c r="CF159" s="380">
        <v>0.65261734400000004</v>
      </c>
      <c r="CG159" s="380">
        <v>0.38185409600000003</v>
      </c>
      <c r="CH159" s="380">
        <v>4.6704336000000006E-2</v>
      </c>
      <c r="CI159" s="380">
        <v>9.2742976000000005E-2</v>
      </c>
      <c r="CJ159" s="380">
        <v>0.28525897600000005</v>
      </c>
      <c r="CK159" s="380">
        <v>7.1429248000000001E-2</v>
      </c>
      <c r="CL159" s="380">
        <v>0.19386012800000002</v>
      </c>
      <c r="CM159" s="380">
        <v>5.4549103999999994E-2</v>
      </c>
      <c r="CN159" s="380">
        <v>7.0425072000000005E-2</v>
      </c>
      <c r="CO159" s="380">
        <v>0.51492968000000017</v>
      </c>
      <c r="CP159" s="380">
        <v>0.17754724799999999</v>
      </c>
      <c r="CQ159" s="380">
        <v>0.28228873599999998</v>
      </c>
      <c r="CR159" s="380">
        <v>5.7615504000000012E-2</v>
      </c>
      <c r="CS159" s="380">
        <v>0.29629859199999997</v>
      </c>
      <c r="CT159" s="380">
        <v>0.395562688</v>
      </c>
      <c r="CU159" s="380">
        <v>6.1511344000000003E-2</v>
      </c>
      <c r="CV159" s="380">
        <v>0.13617478399999999</v>
      </c>
      <c r="CW159" s="380">
        <v>8.1780895999999992E-2</v>
      </c>
    </row>
    <row r="160" spans="1:101">
      <c r="A160" s="256">
        <v>538</v>
      </c>
      <c r="B160" s="259">
        <v>1</v>
      </c>
      <c r="C160" s="380">
        <v>0.49223713600000008</v>
      </c>
      <c r="D160" s="380">
        <v>0.11798225600000002</v>
      </c>
      <c r="E160" s="380">
        <v>4.1310720000000002E-2</v>
      </c>
      <c r="F160" s="380">
        <v>0.21922976000000002</v>
      </c>
      <c r="G160" s="380">
        <v>6.2090144000000007E-2</v>
      </c>
      <c r="H160" s="380">
        <v>0.1065608</v>
      </c>
      <c r="I160" s="380">
        <v>4.7703120000000002E-2</v>
      </c>
      <c r="J160" s="380">
        <v>5.4420847999999994E-2</v>
      </c>
      <c r="K160" s="380">
        <v>4.7519984000000008E-2</v>
      </c>
      <c r="L160" s="380">
        <v>0.182581984</v>
      </c>
      <c r="M160" s="380">
        <v>5.0041344000000001E-2</v>
      </c>
      <c r="N160" s="380">
        <v>9.0372256000000026E-2</v>
      </c>
      <c r="O160" s="380">
        <v>8.2439264000000012E-2</v>
      </c>
      <c r="P160" s="380">
        <v>0.39593992</v>
      </c>
      <c r="Q160" s="380">
        <v>0.31550348800000005</v>
      </c>
      <c r="R160" s="380">
        <v>0.10437894400000002</v>
      </c>
      <c r="S160" s="380">
        <v>9.2053024000000011E-2</v>
      </c>
      <c r="T160" s="380">
        <v>0.17179982399999999</v>
      </c>
      <c r="U160" s="380">
        <v>0.23428982400000001</v>
      </c>
      <c r="V160" s="380">
        <v>0.19016659200000002</v>
      </c>
      <c r="W160" s="380">
        <v>0.462828768</v>
      </c>
      <c r="X160" s="380">
        <v>0.33165529599999999</v>
      </c>
      <c r="Y160" s="380">
        <v>0.73020657600000005</v>
      </c>
      <c r="Z160" s="380">
        <v>0.66102070400000001</v>
      </c>
      <c r="AA160" s="380">
        <v>0.33580364800000001</v>
      </c>
      <c r="AB160" s="380">
        <v>0.63441921600000006</v>
      </c>
      <c r="AC160" s="380">
        <v>0.41155396800000005</v>
      </c>
      <c r="AD160" s="380">
        <v>0.11825672000000002</v>
      </c>
      <c r="AE160" s="380">
        <v>0.63613470400000005</v>
      </c>
      <c r="AF160" s="380">
        <v>0.27915251200000007</v>
      </c>
      <c r="AG160" s="380">
        <v>0.68162528</v>
      </c>
      <c r="AH160" s="380">
        <v>0.459122592</v>
      </c>
      <c r="AI160" s="380">
        <v>0.70974396799999995</v>
      </c>
      <c r="AJ160" s="380">
        <v>0.31594416000000003</v>
      </c>
      <c r="AK160" s="380">
        <v>0.128137952</v>
      </c>
      <c r="AL160" s="380">
        <v>0.52878271999999993</v>
      </c>
      <c r="AM160" s="380">
        <v>0.18794198399999998</v>
      </c>
      <c r="AN160" s="380">
        <v>0.65877566400000009</v>
      </c>
      <c r="AO160" s="380">
        <v>8.2493856000000004E-2</v>
      </c>
      <c r="AP160" s="380">
        <v>0.19377361600000004</v>
      </c>
      <c r="AQ160" s="380">
        <v>0.706173728</v>
      </c>
      <c r="AR160" s="380">
        <v>0.53461803200000002</v>
      </c>
      <c r="AS160" s="380">
        <v>0.54255616000000007</v>
      </c>
      <c r="AT160" s="380">
        <v>5.0671887999999998E-2</v>
      </c>
      <c r="AU160" s="380">
        <v>0.33371598400000002</v>
      </c>
      <c r="AV160" s="380">
        <v>0.39526016000000008</v>
      </c>
      <c r="AW160" s="380">
        <v>0.40890801600000004</v>
      </c>
      <c r="AX160" s="380">
        <v>0.60857049600000002</v>
      </c>
      <c r="AY160" s="380">
        <v>0.19010163200000002</v>
      </c>
      <c r="AZ160" s="380">
        <v>0.28242220800000006</v>
      </c>
      <c r="BA160" s="380">
        <v>0.31761020800000006</v>
      </c>
      <c r="BB160" s="380">
        <v>0.16633643200000001</v>
      </c>
      <c r="BC160" s="380">
        <v>0.28109251199999996</v>
      </c>
      <c r="BD160" s="380">
        <v>0.76183387199999997</v>
      </c>
      <c r="BE160" s="380">
        <v>0.70877779200000013</v>
      </c>
      <c r="BF160" s="380">
        <v>0.56139081599999996</v>
      </c>
      <c r="BG160" s="380">
        <v>0.36907364800000003</v>
      </c>
      <c r="BH160" s="380">
        <v>0.31253217599999999</v>
      </c>
      <c r="BI160" s="380">
        <v>0.77598641600000018</v>
      </c>
      <c r="BJ160" s="380">
        <v>0.7261396160000001</v>
      </c>
      <c r="BK160" s="380">
        <v>0.55639311999999996</v>
      </c>
      <c r="BL160" s="380">
        <v>0.33921759999999995</v>
      </c>
      <c r="BM160" s="380">
        <v>6.3225344000000017E-2</v>
      </c>
      <c r="BN160" s="380">
        <v>0.34656953600000007</v>
      </c>
      <c r="BO160" s="380">
        <v>0.112860432</v>
      </c>
      <c r="BP160" s="380">
        <v>0.169011104</v>
      </c>
      <c r="BQ160" s="380">
        <v>0.19650769599999998</v>
      </c>
      <c r="BR160" s="380">
        <v>0.35876795200000006</v>
      </c>
      <c r="BS160" s="380">
        <v>0.21305012799999998</v>
      </c>
      <c r="BT160" s="380">
        <v>0.47488724800000004</v>
      </c>
      <c r="BU160" s="380">
        <v>8.7551152000000007E-2</v>
      </c>
      <c r="BV160" s="380">
        <v>0.48916731199999997</v>
      </c>
      <c r="BW160" s="380">
        <v>0.29755121599999995</v>
      </c>
      <c r="BX160" s="380">
        <v>4.6624927999999989E-2</v>
      </c>
      <c r="BY160" s="380">
        <v>6.740281599999999E-2</v>
      </c>
      <c r="BZ160" s="380">
        <v>0.17532278400000001</v>
      </c>
      <c r="CA160" s="380">
        <v>0.13899692799999999</v>
      </c>
      <c r="CB160" s="380">
        <v>0.13714321600000001</v>
      </c>
      <c r="CC160" s="380">
        <v>0.42992806400000005</v>
      </c>
      <c r="CD160" s="380">
        <v>0.29265276800000006</v>
      </c>
      <c r="CE160" s="380">
        <v>0.10432683199999999</v>
      </c>
      <c r="CF160" s="380">
        <v>0.65159582400000005</v>
      </c>
      <c r="CG160" s="380">
        <v>0.38102816</v>
      </c>
      <c r="CH160" s="380">
        <v>4.5987712000000007E-2</v>
      </c>
      <c r="CI160" s="380">
        <v>9.2419120000000021E-2</v>
      </c>
      <c r="CJ160" s="380">
        <v>0.28318096000000004</v>
      </c>
      <c r="CK160" s="380">
        <v>7.0711792000000009E-2</v>
      </c>
      <c r="CL160" s="380">
        <v>0.19321766400000001</v>
      </c>
      <c r="CM160" s="380">
        <v>5.4257423999999999E-2</v>
      </c>
      <c r="CN160" s="380">
        <v>7.0177632000000004E-2</v>
      </c>
      <c r="CO160" s="380">
        <v>0.51410107199999999</v>
      </c>
      <c r="CP160" s="380">
        <v>0.176134816</v>
      </c>
      <c r="CQ160" s="380">
        <v>0.28168531200000002</v>
      </c>
      <c r="CR160" s="380">
        <v>5.7469856000000007E-2</v>
      </c>
      <c r="CS160" s="380">
        <v>0.29513936000000002</v>
      </c>
      <c r="CT160" s="380">
        <v>0.39533910400000005</v>
      </c>
      <c r="CU160" s="380">
        <v>6.0306368000000006E-2</v>
      </c>
      <c r="CV160" s="380">
        <v>0.135845824</v>
      </c>
      <c r="CW160" s="380">
        <v>8.1630000000000008E-2</v>
      </c>
    </row>
    <row r="161" spans="1:101">
      <c r="A161" s="256">
        <v>539</v>
      </c>
      <c r="B161" s="259">
        <v>1</v>
      </c>
      <c r="C161" s="380">
        <v>0.49295591999999999</v>
      </c>
      <c r="D161" s="380">
        <v>0.11832776</v>
      </c>
      <c r="E161" s="380">
        <v>4.163128E-2</v>
      </c>
      <c r="F161" s="380">
        <v>0.22402444799999999</v>
      </c>
      <c r="G161" s="380">
        <v>6.2729759999999996E-2</v>
      </c>
      <c r="H161" s="380">
        <v>0.107557456</v>
      </c>
      <c r="I161" s="380">
        <v>4.7698272E-2</v>
      </c>
      <c r="J161" s="380">
        <v>5.4414096000000002E-2</v>
      </c>
      <c r="K161" s="380">
        <v>4.7104543999999998E-2</v>
      </c>
      <c r="L161" s="380">
        <v>0.18462425600000001</v>
      </c>
      <c r="M161" s="380">
        <v>5.1438895999999998E-2</v>
      </c>
      <c r="N161" s="380">
        <v>9.3424304E-2</v>
      </c>
      <c r="O161" s="380">
        <v>8.1824112000000004E-2</v>
      </c>
      <c r="P161" s="380">
        <v>0.39629206399999994</v>
      </c>
      <c r="Q161" s="380">
        <v>0.31506598400000002</v>
      </c>
      <c r="R161" s="380">
        <v>0.104864448</v>
      </c>
      <c r="S161" s="380">
        <v>9.3612944000000003E-2</v>
      </c>
      <c r="T161" s="380">
        <v>0.17210647999999998</v>
      </c>
      <c r="U161" s="380">
        <v>0.236608816</v>
      </c>
      <c r="V161" s="380">
        <v>0.18965087999999999</v>
      </c>
      <c r="W161" s="380">
        <v>0.47339190400000003</v>
      </c>
      <c r="X161" s="380">
        <v>0.33707254399999997</v>
      </c>
      <c r="Y161" s="380">
        <v>0.73405340800000007</v>
      </c>
      <c r="Z161" s="380">
        <v>0.66993504000000004</v>
      </c>
      <c r="AA161" s="380">
        <v>0.34444696000000002</v>
      </c>
      <c r="AB161" s="380">
        <v>0.64108750400000003</v>
      </c>
      <c r="AC161" s="380">
        <v>0.41190043200000004</v>
      </c>
      <c r="AD161" s="380">
        <v>0.1183548</v>
      </c>
      <c r="AE161" s="380">
        <v>0.63997907200000015</v>
      </c>
      <c r="AF161" s="380">
        <v>0.27931659199999997</v>
      </c>
      <c r="AG161" s="380">
        <v>0.68412983999999999</v>
      </c>
      <c r="AH161" s="380">
        <v>0.46381097599999999</v>
      </c>
      <c r="AI161" s="380">
        <v>0.71132289599999998</v>
      </c>
      <c r="AJ161" s="380">
        <v>0.31798836799999997</v>
      </c>
      <c r="AK161" s="380">
        <v>0.12936982400000002</v>
      </c>
      <c r="AL161" s="380">
        <v>0.52886422399999999</v>
      </c>
      <c r="AM161" s="380">
        <v>0.18992556799999999</v>
      </c>
      <c r="AN161" s="380">
        <v>0.659188208</v>
      </c>
      <c r="AO161" s="380">
        <v>8.1793056000000003E-2</v>
      </c>
      <c r="AP161" s="380">
        <v>0.19116984000000001</v>
      </c>
      <c r="AQ161" s="380">
        <v>0.70502855999999992</v>
      </c>
      <c r="AR161" s="380">
        <v>0.53243387200000003</v>
      </c>
      <c r="AS161" s="380">
        <v>0.54032803200000001</v>
      </c>
      <c r="AT161" s="380">
        <v>5.0638000000000002E-2</v>
      </c>
      <c r="AU161" s="380">
        <v>0.33210980799999995</v>
      </c>
      <c r="AV161" s="380">
        <v>0.39465353600000003</v>
      </c>
      <c r="AW161" s="380">
        <v>0.40668537600000004</v>
      </c>
      <c r="AX161" s="380">
        <v>0.60894915199999999</v>
      </c>
      <c r="AY161" s="380">
        <v>0.188837856</v>
      </c>
      <c r="AZ161" s="380">
        <v>0.27947440000000001</v>
      </c>
      <c r="BA161" s="380">
        <v>0.31381496000000003</v>
      </c>
      <c r="BB161" s="380">
        <v>0.16263100800000002</v>
      </c>
      <c r="BC161" s="380">
        <v>0.27586336</v>
      </c>
      <c r="BD161" s="380">
        <v>0.76094307199999989</v>
      </c>
      <c r="BE161" s="380">
        <v>0.70586532800000001</v>
      </c>
      <c r="BF161" s="380">
        <v>0.55610174400000012</v>
      </c>
      <c r="BG161" s="380">
        <v>0.36430417600000004</v>
      </c>
      <c r="BH161" s="380">
        <v>0.308744768</v>
      </c>
      <c r="BI161" s="380">
        <v>0.77248697600000005</v>
      </c>
      <c r="BJ161" s="380">
        <v>0.72427207999999987</v>
      </c>
      <c r="BK161" s="380">
        <v>0.55187491200000005</v>
      </c>
      <c r="BL161" s="380">
        <v>0.33740324799999999</v>
      </c>
      <c r="BM161" s="380">
        <v>6.2432639999999998E-2</v>
      </c>
      <c r="BN161" s="380">
        <v>0.34072566399999998</v>
      </c>
      <c r="BO161" s="380">
        <v>0.111947712</v>
      </c>
      <c r="BP161" s="380">
        <v>0.16491686399999997</v>
      </c>
      <c r="BQ161" s="380">
        <v>0.19201673600000002</v>
      </c>
      <c r="BR161" s="380">
        <v>0.35339118400000002</v>
      </c>
      <c r="BS161" s="380">
        <v>0.20970259200000002</v>
      </c>
      <c r="BT161" s="380">
        <v>0.46901003199999997</v>
      </c>
      <c r="BU161" s="380">
        <v>8.6315024000000018E-2</v>
      </c>
      <c r="BV161" s="380">
        <v>0.48739873600000005</v>
      </c>
      <c r="BW161" s="380">
        <v>0.29278126399999999</v>
      </c>
      <c r="BX161" s="380">
        <v>4.6291807999999997E-2</v>
      </c>
      <c r="BY161" s="380">
        <v>6.6713264000000008E-2</v>
      </c>
      <c r="BZ161" s="380">
        <v>0.17190788800000001</v>
      </c>
      <c r="CA161" s="380">
        <v>0.13716323199999997</v>
      </c>
      <c r="CB161" s="380">
        <v>0.13503089600000001</v>
      </c>
      <c r="CC161" s="380">
        <v>0.42694707199999998</v>
      </c>
      <c r="CD161" s="380">
        <v>0.29067811200000004</v>
      </c>
      <c r="CE161" s="380">
        <v>0.10370860799999999</v>
      </c>
      <c r="CF161" s="380">
        <v>0.65062478400000001</v>
      </c>
      <c r="CG161" s="380">
        <v>0.380308064</v>
      </c>
      <c r="CH161" s="380">
        <v>4.5272688000000005E-2</v>
      </c>
      <c r="CI161" s="380">
        <v>9.2209184E-2</v>
      </c>
      <c r="CJ161" s="380">
        <v>0.28102830400000001</v>
      </c>
      <c r="CK161" s="380">
        <v>6.9976415999999986E-2</v>
      </c>
      <c r="CL161" s="380">
        <v>0.19277656000000001</v>
      </c>
      <c r="CM161" s="380">
        <v>5.4010463999999994E-2</v>
      </c>
      <c r="CN161" s="380">
        <v>7.0003391999999998E-2</v>
      </c>
      <c r="CO161" s="380">
        <v>0.51327662399999996</v>
      </c>
      <c r="CP161" s="380">
        <v>0.17475142400000002</v>
      </c>
      <c r="CQ161" s="380">
        <v>0.281141168</v>
      </c>
      <c r="CR161" s="380">
        <v>5.7354848000000007E-2</v>
      </c>
      <c r="CS161" s="380">
        <v>0.294037408</v>
      </c>
      <c r="CT161" s="380">
        <v>0.39518935999999999</v>
      </c>
      <c r="CU161" s="380">
        <v>5.9195231999999987E-2</v>
      </c>
      <c r="CV161" s="380">
        <v>0.13551126399999999</v>
      </c>
      <c r="CW161" s="380">
        <v>8.1537663999999996E-2</v>
      </c>
    </row>
    <row r="162" spans="1:101">
      <c r="A162" s="256">
        <v>540</v>
      </c>
      <c r="B162" s="259">
        <v>1</v>
      </c>
      <c r="C162" s="380">
        <v>0.49380000000000002</v>
      </c>
      <c r="D162" s="380">
        <v>0.1187</v>
      </c>
      <c r="E162" s="380">
        <v>4.1869999999999997E-2</v>
      </c>
      <c r="F162" s="380">
        <v>0.22892000000000001</v>
      </c>
      <c r="G162" s="380">
        <v>6.3350000000000004E-2</v>
      </c>
      <c r="H162" s="380">
        <v>0.10861</v>
      </c>
      <c r="I162" s="380">
        <v>4.7699999999999999E-2</v>
      </c>
      <c r="J162" s="380">
        <v>5.441E-2</v>
      </c>
      <c r="K162" s="380">
        <v>4.6679999999999999E-2</v>
      </c>
      <c r="L162" s="380">
        <v>0.18673000000000001</v>
      </c>
      <c r="M162" s="380">
        <v>5.3019999999999998E-2</v>
      </c>
      <c r="N162" s="380">
        <v>9.6579999999999999E-2</v>
      </c>
      <c r="O162" s="380">
        <v>8.1180000000000002E-2</v>
      </c>
      <c r="P162" s="380">
        <v>0.39660000000000001</v>
      </c>
      <c r="Q162" s="380">
        <v>0.31475999999999998</v>
      </c>
      <c r="R162" s="380">
        <v>0.10535</v>
      </c>
      <c r="S162" s="380">
        <v>9.5310000000000006E-2</v>
      </c>
      <c r="T162" s="380">
        <v>0.17249999999999999</v>
      </c>
      <c r="U162" s="380">
        <v>0.23930000000000001</v>
      </c>
      <c r="V162" s="380">
        <v>0.18925</v>
      </c>
      <c r="W162" s="380">
        <v>0.48393999999999998</v>
      </c>
      <c r="X162" s="380">
        <v>0.34258</v>
      </c>
      <c r="Y162" s="380">
        <v>0.73784000000000005</v>
      </c>
      <c r="Z162" s="380">
        <v>0.67879999999999996</v>
      </c>
      <c r="AA162" s="380">
        <v>0.35271000000000002</v>
      </c>
      <c r="AB162" s="380">
        <v>0.64770000000000005</v>
      </c>
      <c r="AC162" s="380">
        <v>0.41237000000000001</v>
      </c>
      <c r="AD162" s="380">
        <v>0.11842999999999999</v>
      </c>
      <c r="AE162" s="380">
        <v>0.64365000000000006</v>
      </c>
      <c r="AF162" s="380">
        <v>0.27955000000000002</v>
      </c>
      <c r="AG162" s="380">
        <v>0.68657000000000001</v>
      </c>
      <c r="AH162" s="380">
        <v>0.46829999999999999</v>
      </c>
      <c r="AI162" s="380">
        <v>0.71287</v>
      </c>
      <c r="AJ162" s="380">
        <v>0.31974999999999998</v>
      </c>
      <c r="AK162" s="380">
        <v>0.13045000000000001</v>
      </c>
      <c r="AL162" s="380">
        <v>0.52890000000000004</v>
      </c>
      <c r="AM162" s="380">
        <v>0.192</v>
      </c>
      <c r="AN162" s="380">
        <v>0.65954000000000002</v>
      </c>
      <c r="AO162" s="380">
        <v>8.1100000000000005E-2</v>
      </c>
      <c r="AP162" s="380">
        <v>0.18858</v>
      </c>
      <c r="AQ162" s="380">
        <v>0.70389999999999997</v>
      </c>
      <c r="AR162" s="380">
        <v>0.52990999999999999</v>
      </c>
      <c r="AS162" s="380">
        <v>0.53800000000000003</v>
      </c>
      <c r="AT162" s="380">
        <v>5.0599999999999999E-2</v>
      </c>
      <c r="AU162" s="380">
        <v>0.33044000000000001</v>
      </c>
      <c r="AV162" s="380">
        <v>0.39400000000000002</v>
      </c>
      <c r="AW162" s="380">
        <v>0.40450000000000003</v>
      </c>
      <c r="AX162" s="380">
        <v>0.60921000000000003</v>
      </c>
      <c r="AY162" s="380">
        <v>0.18754000000000001</v>
      </c>
      <c r="AZ162" s="380">
        <v>0.27638000000000001</v>
      </c>
      <c r="BA162" s="380">
        <v>0.30982999999999999</v>
      </c>
      <c r="BB162" s="380">
        <v>0.159</v>
      </c>
      <c r="BC162" s="380">
        <v>0.27060000000000001</v>
      </c>
      <c r="BD162" s="380">
        <v>0.76</v>
      </c>
      <c r="BE162" s="380">
        <v>0.70284000000000002</v>
      </c>
      <c r="BF162" s="380">
        <v>0.55071000000000003</v>
      </c>
      <c r="BG162" s="380">
        <v>0.3594</v>
      </c>
      <c r="BH162" s="380">
        <v>0.3049</v>
      </c>
      <c r="BI162" s="380">
        <v>0.76890000000000003</v>
      </c>
      <c r="BJ162" s="380">
        <v>0.72236999999999996</v>
      </c>
      <c r="BK162" s="380">
        <v>0.54730999999999996</v>
      </c>
      <c r="BL162" s="380">
        <v>0.33557999999999999</v>
      </c>
      <c r="BM162" s="380">
        <v>6.1690000000000002E-2</v>
      </c>
      <c r="BN162" s="380">
        <v>0.33487</v>
      </c>
      <c r="BO162" s="380">
        <v>0.11101</v>
      </c>
      <c r="BP162" s="380">
        <v>0.16089999999999999</v>
      </c>
      <c r="BQ162" s="380">
        <v>0.18759999999999999</v>
      </c>
      <c r="BR162" s="380">
        <v>0.34809000000000001</v>
      </c>
      <c r="BS162" s="380">
        <v>0.2064</v>
      </c>
      <c r="BT162" s="380">
        <v>0.4632</v>
      </c>
      <c r="BU162" s="380">
        <v>8.5000000000000006E-2</v>
      </c>
      <c r="BV162" s="380">
        <v>0.48565999999999998</v>
      </c>
      <c r="BW162" s="380">
        <v>0.28793999999999997</v>
      </c>
      <c r="BX162" s="380">
        <v>4.5969999999999997E-2</v>
      </c>
      <c r="BY162" s="380">
        <v>6.6000000000000003E-2</v>
      </c>
      <c r="BZ162" s="380">
        <v>0.16839999999999999</v>
      </c>
      <c r="CA162" s="380">
        <v>0.13533999999999999</v>
      </c>
      <c r="CB162" s="380">
        <v>0.13285</v>
      </c>
      <c r="CC162" s="380">
        <v>0.42403999999999997</v>
      </c>
      <c r="CD162" s="380">
        <v>0.28877000000000003</v>
      </c>
      <c r="CE162" s="380">
        <v>0.1031</v>
      </c>
      <c r="CF162" s="380">
        <v>0.64970000000000006</v>
      </c>
      <c r="CG162" s="380">
        <v>0.37969999999999998</v>
      </c>
      <c r="CH162" s="380">
        <v>4.4560000000000002E-2</v>
      </c>
      <c r="CI162" s="380">
        <v>9.2130000000000004E-2</v>
      </c>
      <c r="CJ162" s="380">
        <v>0.27878999999999998</v>
      </c>
      <c r="CK162" s="380">
        <v>6.9209999999999994E-2</v>
      </c>
      <c r="CL162" s="380">
        <v>0.19252</v>
      </c>
      <c r="CM162" s="380">
        <v>5.3809999999999997E-2</v>
      </c>
      <c r="CN162" s="380">
        <v>6.9900000000000004E-2</v>
      </c>
      <c r="CO162" s="380">
        <v>0.51244000000000001</v>
      </c>
      <c r="CP162" s="380">
        <v>0.1734</v>
      </c>
      <c r="CQ162" s="380">
        <v>0.28066000000000002</v>
      </c>
      <c r="CR162" s="380">
        <v>5.7270000000000001E-2</v>
      </c>
      <c r="CS162" s="380">
        <v>0.29298999999999997</v>
      </c>
      <c r="CT162" s="380">
        <v>0.39511000000000002</v>
      </c>
      <c r="CU162" s="380">
        <v>5.8200000000000002E-2</v>
      </c>
      <c r="CV162" s="380">
        <v>0.13517999999999999</v>
      </c>
      <c r="CW162" s="380">
        <v>8.1500000000000003E-2</v>
      </c>
    </row>
    <row r="163" spans="1:101">
      <c r="A163" s="256">
        <v>541</v>
      </c>
      <c r="B163" s="259">
        <v>1</v>
      </c>
      <c r="C163" s="380">
        <v>0.49477598399999995</v>
      </c>
      <c r="D163" s="380">
        <v>0.119103264</v>
      </c>
      <c r="E163" s="380">
        <v>4.2030527999999998E-2</v>
      </c>
      <c r="F163" s="380">
        <v>0.23391073600000001</v>
      </c>
      <c r="G163" s="380">
        <v>6.3953215999999993E-2</v>
      </c>
      <c r="H163" s="380">
        <v>0.109718976</v>
      </c>
      <c r="I163" s="380">
        <v>4.7708384E-2</v>
      </c>
      <c r="J163" s="380">
        <v>5.4408447999999991E-2</v>
      </c>
      <c r="K163" s="380">
        <v>4.6247231999999999E-2</v>
      </c>
      <c r="L163" s="380">
        <v>0.18890479999999998</v>
      </c>
      <c r="M163" s="380">
        <v>5.4798224E-2</v>
      </c>
      <c r="N163" s="380">
        <v>9.9841967999999989E-2</v>
      </c>
      <c r="O163" s="380">
        <v>8.0509983999999979E-2</v>
      </c>
      <c r="P163" s="380">
        <v>0.39686540800000003</v>
      </c>
      <c r="Q163" s="380">
        <v>0.31458499200000001</v>
      </c>
      <c r="R163" s="380">
        <v>0.10583548800000001</v>
      </c>
      <c r="S163" s="380">
        <v>9.7144176000000013E-2</v>
      </c>
      <c r="T163" s="380">
        <v>0.172978048</v>
      </c>
      <c r="U163" s="380">
        <v>0.24239211200000002</v>
      </c>
      <c r="V163" s="380">
        <v>0.18896859200000002</v>
      </c>
      <c r="W163" s="380">
        <v>0.49445449599999997</v>
      </c>
      <c r="X163" s="380">
        <v>0.348174592</v>
      </c>
      <c r="Y163" s="380">
        <v>0.74155486400000004</v>
      </c>
      <c r="Z163" s="380">
        <v>0.68759948799999981</v>
      </c>
      <c r="AA163" s="380">
        <v>0.36058374399999998</v>
      </c>
      <c r="AB163" s="380">
        <v>0.65425388799999995</v>
      </c>
      <c r="AC163" s="380">
        <v>0.41296252800000005</v>
      </c>
      <c r="AD163" s="380">
        <v>0.118491808</v>
      </c>
      <c r="AE163" s="380">
        <v>0.64714948800000005</v>
      </c>
      <c r="AF163" s="380">
        <v>0.27985108799999997</v>
      </c>
      <c r="AG163" s="380">
        <v>0.68894852800000006</v>
      </c>
      <c r="AH163" s="380">
        <v>0.47258276799999993</v>
      </c>
      <c r="AI163" s="380">
        <v>0.71438246399999994</v>
      </c>
      <c r="AJ163" s="380">
        <v>0.32124435200000001</v>
      </c>
      <c r="AK163" s="380">
        <v>0.13137739200000001</v>
      </c>
      <c r="AL163" s="380">
        <v>0.52888950400000012</v>
      </c>
      <c r="AM163" s="380">
        <v>0.19415840000000004</v>
      </c>
      <c r="AN163" s="380">
        <v>0.65982903999999998</v>
      </c>
      <c r="AO163" s="380">
        <v>8.0416015999999993E-2</v>
      </c>
      <c r="AP163" s="380">
        <v>0.18601027199999998</v>
      </c>
      <c r="AQ163" s="380">
        <v>0.70279064000000002</v>
      </c>
      <c r="AR163" s="380">
        <v>0.52707431999999999</v>
      </c>
      <c r="AS163" s="380">
        <v>0.53557955199999996</v>
      </c>
      <c r="AT163" s="380">
        <v>5.0557999999999999E-2</v>
      </c>
      <c r="AU163" s="380">
        <v>0.32870822399999994</v>
      </c>
      <c r="AV163" s="380">
        <v>0.39329976</v>
      </c>
      <c r="AW163" s="380">
        <v>0.40235222400000009</v>
      </c>
      <c r="AX163" s="380">
        <v>0.609348432</v>
      </c>
      <c r="AY163" s="380">
        <v>0.18620900799999998</v>
      </c>
      <c r="AZ163" s="380">
        <v>0.27314435200000003</v>
      </c>
      <c r="BA163" s="380">
        <v>0.30566251199999994</v>
      </c>
      <c r="BB163" s="380">
        <v>0.15544987200000002</v>
      </c>
      <c r="BC163" s="380">
        <v>0.26531278399999997</v>
      </c>
      <c r="BD163" s="380">
        <v>0.75900164799999992</v>
      </c>
      <c r="BE163" s="380">
        <v>0.69970281600000006</v>
      </c>
      <c r="BF163" s="380">
        <v>0.54522008000000011</v>
      </c>
      <c r="BG163" s="380">
        <v>0.35436651200000002</v>
      </c>
      <c r="BH163" s="380">
        <v>0.30099939200000003</v>
      </c>
      <c r="BI163" s="380">
        <v>0.76522649600000003</v>
      </c>
      <c r="BJ163" s="380">
        <v>0.72043454399999984</v>
      </c>
      <c r="BK163" s="380">
        <v>0.54270569600000007</v>
      </c>
      <c r="BL163" s="380">
        <v>0.33375443199999999</v>
      </c>
      <c r="BM163" s="380">
        <v>6.0999296000000001E-2</v>
      </c>
      <c r="BN163" s="380">
        <v>0.32900636800000005</v>
      </c>
      <c r="BO163" s="380">
        <v>0.11004912</v>
      </c>
      <c r="BP163" s="380">
        <v>0.15696220799999999</v>
      </c>
      <c r="BQ163" s="380">
        <v>0.18325857600000001</v>
      </c>
      <c r="BR163" s="380">
        <v>0.34287032000000001</v>
      </c>
      <c r="BS163" s="380">
        <v>0.20314715200000003</v>
      </c>
      <c r="BT163" s="380">
        <v>0.45746102400000005</v>
      </c>
      <c r="BU163" s="380">
        <v>8.3601536000000004E-2</v>
      </c>
      <c r="BV163" s="380">
        <v>0.48395232000000005</v>
      </c>
      <c r="BW163" s="380">
        <v>0.28302923199999991</v>
      </c>
      <c r="BX163" s="380">
        <v>4.5662271999999997E-2</v>
      </c>
      <c r="BY163" s="380">
        <v>6.5258463999999988E-2</v>
      </c>
      <c r="BZ163" s="380">
        <v>0.16479376000000001</v>
      </c>
      <c r="CA163" s="380">
        <v>0.13352623999999999</v>
      </c>
      <c r="CB163" s="380">
        <v>0.13059937600000002</v>
      </c>
      <c r="CC163" s="380">
        <v>0.42120862400000003</v>
      </c>
      <c r="CD163" s="380">
        <v>0.28692752000000005</v>
      </c>
      <c r="CE163" s="380">
        <v>0.10247526400000001</v>
      </c>
      <c r="CF163" s="380">
        <v>0.64882304000000002</v>
      </c>
      <c r="CG163" s="380">
        <v>0.379201968</v>
      </c>
      <c r="CH163" s="380">
        <v>4.3850767999999998E-2</v>
      </c>
      <c r="CI163" s="380">
        <v>9.2168256000000004E-2</v>
      </c>
      <c r="CJ163" s="380">
        <v>0.27647078399999997</v>
      </c>
      <c r="CK163" s="380">
        <v>6.840859199999999E-2</v>
      </c>
      <c r="CL163" s="380">
        <v>0.19242945599999997</v>
      </c>
      <c r="CM163" s="380">
        <v>5.3657904000000006E-2</v>
      </c>
      <c r="CN163" s="380">
        <v>6.9862176000000012E-2</v>
      </c>
      <c r="CO163" s="380">
        <v>0.51159147199999999</v>
      </c>
      <c r="CP163" s="380">
        <v>0.17208256000000002</v>
      </c>
      <c r="CQ163" s="380">
        <v>0.28024102399999995</v>
      </c>
      <c r="CR163" s="380">
        <v>5.7214639999999997E-2</v>
      </c>
      <c r="CS163" s="380">
        <v>0.29199492799999993</v>
      </c>
      <c r="CT163" s="380">
        <v>0.39510006399999997</v>
      </c>
      <c r="CU163" s="380">
        <v>5.7351183999999999E-2</v>
      </c>
      <c r="CV163" s="380">
        <v>0.13486337600000001</v>
      </c>
      <c r="CW163" s="380">
        <v>8.1512624000000006E-2</v>
      </c>
    </row>
    <row r="164" spans="1:101">
      <c r="A164" s="256">
        <v>542</v>
      </c>
      <c r="B164" s="259">
        <v>1</v>
      </c>
      <c r="C164" s="380">
        <v>0.49589161599999998</v>
      </c>
      <c r="D164" s="380">
        <v>0.11954185600000002</v>
      </c>
      <c r="E164" s="380">
        <v>4.2108720000000002E-2</v>
      </c>
      <c r="F164" s="380">
        <v>0.23898912000000003</v>
      </c>
      <c r="G164" s="380">
        <v>6.4541504000000027E-2</v>
      </c>
      <c r="H164" s="380">
        <v>0.11088520000000002</v>
      </c>
      <c r="I164" s="380">
        <v>4.7723680000000011E-2</v>
      </c>
      <c r="J164" s="380">
        <v>5.4409328000000007E-2</v>
      </c>
      <c r="K164" s="380">
        <v>4.5807104000000001E-2</v>
      </c>
      <c r="L164" s="380">
        <v>0.19115286400000001</v>
      </c>
      <c r="M164" s="380">
        <v>5.6786944000000006E-2</v>
      </c>
      <c r="N164" s="380">
        <v>0.10321513600000001</v>
      </c>
      <c r="O164" s="380">
        <v>7.9816144000000006E-2</v>
      </c>
      <c r="P164" s="380">
        <v>0.39709095999999994</v>
      </c>
      <c r="Q164" s="380">
        <v>0.31453988799999999</v>
      </c>
      <c r="R164" s="380">
        <v>0.10632078400000003</v>
      </c>
      <c r="S164" s="380">
        <v>9.9115984000000004E-2</v>
      </c>
      <c r="T164" s="380">
        <v>0.17353950400000001</v>
      </c>
      <c r="U164" s="380">
        <v>0.24591262400000005</v>
      </c>
      <c r="V164" s="380">
        <v>0.18881115200000004</v>
      </c>
      <c r="W164" s="380">
        <v>0.50491780799999986</v>
      </c>
      <c r="X164" s="380">
        <v>0.35385409599999995</v>
      </c>
      <c r="Y164" s="380">
        <v>0.74518537600000012</v>
      </c>
      <c r="Z164" s="380">
        <v>0.69631846399999997</v>
      </c>
      <c r="AA164" s="380">
        <v>0.36806004800000003</v>
      </c>
      <c r="AB164" s="380">
        <v>0.66074801599999999</v>
      </c>
      <c r="AC164" s="380">
        <v>0.41368796800000007</v>
      </c>
      <c r="AD164" s="380">
        <v>0.11854256000000002</v>
      </c>
      <c r="AE164" s="380">
        <v>0.65047822400000022</v>
      </c>
      <c r="AF164" s="380">
        <v>0.28021875200000002</v>
      </c>
      <c r="AG164" s="380">
        <v>0.69126768000000005</v>
      </c>
      <c r="AH164" s="380">
        <v>0.47665163199999994</v>
      </c>
      <c r="AI164" s="380">
        <v>0.71585748800000015</v>
      </c>
      <c r="AJ164" s="380">
        <v>0.32248888000000003</v>
      </c>
      <c r="AK164" s="380">
        <v>0.13214883200000002</v>
      </c>
      <c r="AL164" s="380">
        <v>0.52883160000000007</v>
      </c>
      <c r="AM164" s="380">
        <v>0.19640814400000001</v>
      </c>
      <c r="AN164" s="380">
        <v>0.66005318400000001</v>
      </c>
      <c r="AO164" s="380">
        <v>7.9742816000000008E-2</v>
      </c>
      <c r="AP164" s="380">
        <v>0.18346737600000002</v>
      </c>
      <c r="AQ164" s="380">
        <v>0.70170308800000003</v>
      </c>
      <c r="AR164" s="380">
        <v>0.5239578720000001</v>
      </c>
      <c r="AS164" s="380">
        <v>0.53307440000000006</v>
      </c>
      <c r="AT164" s="380">
        <v>5.0511888000000005E-2</v>
      </c>
      <c r="AU164" s="380">
        <v>0.32690966400000004</v>
      </c>
      <c r="AV164" s="380">
        <v>0.39255280000000009</v>
      </c>
      <c r="AW164" s="380">
        <v>0.40024265600000009</v>
      </c>
      <c r="AX164" s="380">
        <v>0.6093596160000001</v>
      </c>
      <c r="AY164" s="380">
        <v>0.18484579200000001</v>
      </c>
      <c r="AZ164" s="380">
        <v>0.26977156800000002</v>
      </c>
      <c r="BA164" s="380">
        <v>0.30131764800000005</v>
      </c>
      <c r="BB164" s="380">
        <v>0.151989072</v>
      </c>
      <c r="BC164" s="380">
        <v>0.26001195200000005</v>
      </c>
      <c r="BD164" s="380">
        <v>0.75794547199999995</v>
      </c>
      <c r="BE164" s="380">
        <v>0.69645435200000017</v>
      </c>
      <c r="BF164" s="380">
        <v>0.53963593600000004</v>
      </c>
      <c r="BG164" s="380">
        <v>0.34920780800000001</v>
      </c>
      <c r="BH164" s="380">
        <v>0.29704425600000006</v>
      </c>
      <c r="BI164" s="380">
        <v>0.76146865600000024</v>
      </c>
      <c r="BJ164" s="380">
        <v>0.71846617599999996</v>
      </c>
      <c r="BK164" s="380">
        <v>0.53806887999999986</v>
      </c>
      <c r="BL164" s="380">
        <v>0.33193376000000002</v>
      </c>
      <c r="BM164" s="380">
        <v>6.0362784000000003E-2</v>
      </c>
      <c r="BN164" s="380">
        <v>0.32313825600000001</v>
      </c>
      <c r="BO164" s="380">
        <v>0.10906603199999999</v>
      </c>
      <c r="BP164" s="380">
        <v>0.15310518400000001</v>
      </c>
      <c r="BQ164" s="380">
        <v>0.178993456</v>
      </c>
      <c r="BR164" s="380">
        <v>0.33773963200000007</v>
      </c>
      <c r="BS164" s="380">
        <v>0.19994972799999999</v>
      </c>
      <c r="BT164" s="380">
        <v>0.45179788800000004</v>
      </c>
      <c r="BU164" s="380">
        <v>8.2113471999999993E-2</v>
      </c>
      <c r="BV164" s="380">
        <v>0.48227731200000007</v>
      </c>
      <c r="BW164" s="380">
        <v>0.27804913600000003</v>
      </c>
      <c r="BX164" s="380">
        <v>4.5371647999999994E-2</v>
      </c>
      <c r="BY164" s="380">
        <v>6.4483215999999996E-2</v>
      </c>
      <c r="BZ164" s="380">
        <v>0.16108302400000002</v>
      </c>
      <c r="CA164" s="380">
        <v>0.13172076799999999</v>
      </c>
      <c r="CB164" s="380">
        <v>0.12827633600000002</v>
      </c>
      <c r="CC164" s="380">
        <v>0.41845462400000005</v>
      </c>
      <c r="CD164" s="380">
        <v>0.28514916800000006</v>
      </c>
      <c r="CE164" s="380">
        <v>0.101804992</v>
      </c>
      <c r="CF164" s="380">
        <v>0.64799406400000004</v>
      </c>
      <c r="CG164" s="380">
        <v>0.37881376000000005</v>
      </c>
      <c r="CH164" s="380">
        <v>4.3146112000000007E-2</v>
      </c>
      <c r="CI164" s="380">
        <v>9.2330320000000021E-2</v>
      </c>
      <c r="CJ164" s="380">
        <v>0.27407327999999997</v>
      </c>
      <c r="CK164" s="380">
        <v>6.7567232000000005E-2</v>
      </c>
      <c r="CL164" s="380">
        <v>0.19248766399999998</v>
      </c>
      <c r="CM164" s="380">
        <v>5.3555664000000003E-2</v>
      </c>
      <c r="CN164" s="380">
        <v>6.9885552000000004E-2</v>
      </c>
      <c r="CO164" s="380">
        <v>0.51073083200000002</v>
      </c>
      <c r="CP164" s="380">
        <v>0.17080097600000002</v>
      </c>
      <c r="CQ164" s="380">
        <v>0.279884352</v>
      </c>
      <c r="CR164" s="380">
        <v>5.7188096000000008E-2</v>
      </c>
      <c r="CS164" s="380">
        <v>0.29105031999999997</v>
      </c>
      <c r="CT164" s="380">
        <v>0.39515830400000002</v>
      </c>
      <c r="CU164" s="380">
        <v>5.667660800000001E-2</v>
      </c>
      <c r="CV164" s="380">
        <v>0.134572784</v>
      </c>
      <c r="CW164" s="380">
        <v>8.1571520000000008E-2</v>
      </c>
    </row>
    <row r="165" spans="1:101">
      <c r="A165" s="256">
        <v>543</v>
      </c>
      <c r="B165" s="259">
        <v>1</v>
      </c>
      <c r="C165" s="380">
        <v>0.49715116800000003</v>
      </c>
      <c r="D165" s="380">
        <v>0.12002220800000001</v>
      </c>
      <c r="E165" s="380">
        <v>4.2112032000000008E-2</v>
      </c>
      <c r="F165" s="380">
        <v>0.24415574399999998</v>
      </c>
      <c r="G165" s="380">
        <v>6.5120352000000006E-2</v>
      </c>
      <c r="H165" s="380">
        <v>0.11210822399999999</v>
      </c>
      <c r="I165" s="380">
        <v>4.7744976000000001E-2</v>
      </c>
      <c r="J165" s="380">
        <v>5.4412048000000005E-2</v>
      </c>
      <c r="K165" s="380">
        <v>4.5361135999999996E-2</v>
      </c>
      <c r="L165" s="380">
        <v>0.19348844800000004</v>
      </c>
      <c r="M165" s="380">
        <v>5.9003183999999993E-2</v>
      </c>
      <c r="N165" s="380">
        <v>0.10667582400000002</v>
      </c>
      <c r="O165" s="380">
        <v>7.9105344000000008E-2</v>
      </c>
      <c r="P165" s="380">
        <v>0.39727715200000008</v>
      </c>
      <c r="Q165" s="380">
        <v>0.31462030400000002</v>
      </c>
      <c r="R165" s="380">
        <v>0.10680536</v>
      </c>
      <c r="S165" s="380">
        <v>0.10122099200000002</v>
      </c>
      <c r="T165" s="380">
        <v>0.17417303999999997</v>
      </c>
      <c r="U165" s="380">
        <v>0.24989417599999997</v>
      </c>
      <c r="V165" s="380">
        <v>0.18878251200000001</v>
      </c>
      <c r="W165" s="380">
        <v>0.51530728000000003</v>
      </c>
      <c r="X165" s="380">
        <v>0.35961031999999998</v>
      </c>
      <c r="Y165" s="380">
        <v>0.74872132800000013</v>
      </c>
      <c r="Z165" s="380">
        <v>0.70493487999999993</v>
      </c>
      <c r="AA165" s="380">
        <v>0.37516851200000012</v>
      </c>
      <c r="AB165" s="380">
        <v>0.66717550400000003</v>
      </c>
      <c r="AC165" s="380">
        <v>0.41453324800000002</v>
      </c>
      <c r="AD165" s="380">
        <v>0.118587712</v>
      </c>
      <c r="AE165" s="380">
        <v>0.65364624000000005</v>
      </c>
      <c r="AF165" s="380">
        <v>0.28065473600000002</v>
      </c>
      <c r="AG165" s="380">
        <v>0.69353035200000002</v>
      </c>
      <c r="AH165" s="380">
        <v>0.48050385600000001</v>
      </c>
      <c r="AI165" s="380">
        <v>0.71729027200000006</v>
      </c>
      <c r="AJ165" s="380">
        <v>0.32350780800000001</v>
      </c>
      <c r="AK165" s="380">
        <v>0.13277635200000001</v>
      </c>
      <c r="AL165" s="380">
        <v>0.52872465600000007</v>
      </c>
      <c r="AM165" s="380">
        <v>0.19868628800000004</v>
      </c>
      <c r="AN165" s="380">
        <v>0.66020524800000002</v>
      </c>
      <c r="AO165" s="380">
        <v>7.9079136000000008E-2</v>
      </c>
      <c r="AP165" s="380">
        <v>0.18094887999999998</v>
      </c>
      <c r="AQ165" s="380">
        <v>0.70064025600000002</v>
      </c>
      <c r="AR165" s="380">
        <v>0.52057582400000002</v>
      </c>
      <c r="AS165" s="380">
        <v>0.53048652799999996</v>
      </c>
      <c r="AT165" s="380">
        <v>5.0462576000000002E-2</v>
      </c>
      <c r="AU165" s="380">
        <v>0.32507670400000005</v>
      </c>
      <c r="AV165" s="380">
        <v>0.39175888000000003</v>
      </c>
      <c r="AW165" s="380">
        <v>0.39816948800000002</v>
      </c>
      <c r="AX165" s="380">
        <v>0.60923744000000002</v>
      </c>
      <c r="AY165" s="380">
        <v>0.18345017599999999</v>
      </c>
      <c r="AZ165" s="380">
        <v>0.26627278400000004</v>
      </c>
      <c r="BA165" s="380">
        <v>0.29681254400000001</v>
      </c>
      <c r="BB165" s="380">
        <v>0.14860691200000001</v>
      </c>
      <c r="BC165" s="380">
        <v>0.25470696000000004</v>
      </c>
      <c r="BD165" s="380">
        <v>0.75682593600000003</v>
      </c>
      <c r="BE165" s="380">
        <v>0.69309772800000002</v>
      </c>
      <c r="BF165" s="380">
        <v>0.53396587200000012</v>
      </c>
      <c r="BG165" s="380">
        <v>0.34393686400000006</v>
      </c>
      <c r="BH165" s="380">
        <v>0.29303704000000003</v>
      </c>
      <c r="BI165" s="380">
        <v>0.75762169600000007</v>
      </c>
      <c r="BJ165" s="380">
        <v>0.71646868800000008</v>
      </c>
      <c r="BK165" s="380">
        <v>0.53340254399999998</v>
      </c>
      <c r="BL165" s="380">
        <v>0.33012756799999998</v>
      </c>
      <c r="BM165" s="380">
        <v>5.9780992000000012E-2</v>
      </c>
      <c r="BN165" s="380">
        <v>0.31727054400000004</v>
      </c>
      <c r="BO165" s="380">
        <v>0.10806966400000001</v>
      </c>
      <c r="BP165" s="380">
        <v>0.14932928000000001</v>
      </c>
      <c r="BQ165" s="380">
        <v>0.17480505599999999</v>
      </c>
      <c r="BR165" s="380">
        <v>0.332691344</v>
      </c>
      <c r="BS165" s="380">
        <v>0.19680430400000001</v>
      </c>
      <c r="BT165" s="380">
        <v>0.44620851200000006</v>
      </c>
      <c r="BU165" s="380">
        <v>8.0540128000000016E-2</v>
      </c>
      <c r="BV165" s="380">
        <v>0.48063286400000005</v>
      </c>
      <c r="BW165" s="380">
        <v>0.27300920000000001</v>
      </c>
      <c r="BX165" s="380">
        <v>4.5101024000000003E-2</v>
      </c>
      <c r="BY165" s="380">
        <v>6.3674368000000009E-2</v>
      </c>
      <c r="BZ165" s="380">
        <v>0.15726844800000001</v>
      </c>
      <c r="CA165" s="380">
        <v>0.12992009599999998</v>
      </c>
      <c r="CB165" s="380">
        <v>0.12588913599999998</v>
      </c>
      <c r="CC165" s="380">
        <v>0.41577862400000004</v>
      </c>
      <c r="CD165" s="380">
        <v>0.28343553600000004</v>
      </c>
      <c r="CE165" s="380">
        <v>0.10112647999999999</v>
      </c>
      <c r="CF165" s="380">
        <v>0.64721940800000011</v>
      </c>
      <c r="CG165" s="380">
        <v>0.37852371200000001</v>
      </c>
      <c r="CH165" s="380">
        <v>4.2447056000000004E-2</v>
      </c>
      <c r="CI165" s="380">
        <v>9.2533664000000002E-2</v>
      </c>
      <c r="CJ165" s="380">
        <v>0.27161681599999998</v>
      </c>
      <c r="CK165" s="380">
        <v>6.6686192000000005E-2</v>
      </c>
      <c r="CL165" s="380">
        <v>0.192657312</v>
      </c>
      <c r="CM165" s="380">
        <v>5.3506304000000005E-2</v>
      </c>
      <c r="CN165" s="380">
        <v>6.9958128000000008E-2</v>
      </c>
      <c r="CO165" s="380">
        <v>0.50985643200000008</v>
      </c>
      <c r="CP165" s="380">
        <v>0.16956235200000003</v>
      </c>
      <c r="CQ165" s="380">
        <v>0.27958600000000006</v>
      </c>
      <c r="CR165" s="380">
        <v>5.7189312000000006E-2</v>
      </c>
      <c r="CS165" s="380">
        <v>0.29015243200000002</v>
      </c>
      <c r="CT165" s="380">
        <v>0.39528510400000005</v>
      </c>
      <c r="CU165" s="380">
        <v>5.6225792000000004E-2</v>
      </c>
      <c r="CV165" s="380">
        <v>0.13432619200000001</v>
      </c>
      <c r="CW165" s="380">
        <v>8.1667856000000011E-2</v>
      </c>
    </row>
    <row r="166" spans="1:101">
      <c r="A166" s="256">
        <v>544</v>
      </c>
      <c r="B166" s="259">
        <v>1</v>
      </c>
      <c r="C166" s="380">
        <v>0.49855632</v>
      </c>
      <c r="D166" s="380">
        <v>0.12055231999999999</v>
      </c>
      <c r="E166" s="380">
        <v>4.2060383999999992E-2</v>
      </c>
      <c r="F166" s="380">
        <v>0.24941564799999996</v>
      </c>
      <c r="G166" s="380">
        <v>6.5697520000000009E-2</v>
      </c>
      <c r="H166" s="380">
        <v>0.113386768</v>
      </c>
      <c r="I166" s="380">
        <v>4.7770752E-2</v>
      </c>
      <c r="J166" s="380">
        <v>5.4415808000000003E-2</v>
      </c>
      <c r="K166" s="380">
        <v>4.4911408E-2</v>
      </c>
      <c r="L166" s="380">
        <v>0.19593187200000001</v>
      </c>
      <c r="M166" s="380">
        <v>6.1465343999999998E-2</v>
      </c>
      <c r="N166" s="380">
        <v>0.11019019200000001</v>
      </c>
      <c r="O166" s="380">
        <v>7.8387344000000012E-2</v>
      </c>
      <c r="P166" s="380">
        <v>0.397423264</v>
      </c>
      <c r="Q166" s="380">
        <v>0.31481936000000005</v>
      </c>
      <c r="R166" s="380">
        <v>0.107288576</v>
      </c>
      <c r="S166" s="380">
        <v>0.10345128000000001</v>
      </c>
      <c r="T166" s="380">
        <v>0.17486121599999999</v>
      </c>
      <c r="U166" s="380">
        <v>0.25436828799999994</v>
      </c>
      <c r="V166" s="380">
        <v>0.18888739200000002</v>
      </c>
      <c r="W166" s="380">
        <v>0.525598432</v>
      </c>
      <c r="X166" s="380">
        <v>0.36543190399999997</v>
      </c>
      <c r="Y166" s="380">
        <v>0.75215536000000005</v>
      </c>
      <c r="Z166" s="380">
        <v>0.71342297599999982</v>
      </c>
      <c r="AA166" s="380">
        <v>0.38195481600000003</v>
      </c>
      <c r="AB166" s="380">
        <v>0.67352563200000004</v>
      </c>
      <c r="AC166" s="380">
        <v>0.41546556800000006</v>
      </c>
      <c r="AD166" s="380">
        <v>0.118635824</v>
      </c>
      <c r="AE166" s="380">
        <v>0.65666929600000012</v>
      </c>
      <c r="AF166" s="380">
        <v>0.28115943999999998</v>
      </c>
      <c r="AG166" s="380">
        <v>0.69574006399999999</v>
      </c>
      <c r="AH166" s="380">
        <v>0.48414015999999999</v>
      </c>
      <c r="AI166" s="380">
        <v>0.71867569600000003</v>
      </c>
      <c r="AJ166" s="380">
        <v>0.32432697599999999</v>
      </c>
      <c r="AK166" s="380">
        <v>0.13328131199999999</v>
      </c>
      <c r="AL166" s="380">
        <v>0.52856963200000007</v>
      </c>
      <c r="AM166" s="380">
        <v>0.20088659199999997</v>
      </c>
      <c r="AN166" s="380">
        <v>0.66027835200000007</v>
      </c>
      <c r="AO166" s="380">
        <v>7.8422095999999997E-2</v>
      </c>
      <c r="AP166" s="380">
        <v>0.17844766400000001</v>
      </c>
      <c r="AQ166" s="380">
        <v>0.69960502399999991</v>
      </c>
      <c r="AR166" s="380">
        <v>0.51693305600000006</v>
      </c>
      <c r="AS166" s="380">
        <v>0.52781481600000002</v>
      </c>
      <c r="AT166" s="380">
        <v>5.0411584000000002E-2</v>
      </c>
      <c r="AU166" s="380">
        <v>0.32325558399999998</v>
      </c>
      <c r="AV166" s="380">
        <v>0.39091791999999997</v>
      </c>
      <c r="AW166" s="380">
        <v>0.39612944000000005</v>
      </c>
      <c r="AX166" s="380">
        <v>0.60897590400000001</v>
      </c>
      <c r="AY166" s="380">
        <v>0.18202160000000001</v>
      </c>
      <c r="AZ166" s="380">
        <v>0.26266416000000004</v>
      </c>
      <c r="BA166" s="380">
        <v>0.29217264000000004</v>
      </c>
      <c r="BB166" s="380">
        <v>0.14528203199999998</v>
      </c>
      <c r="BC166" s="380">
        <v>0.24940668800000002</v>
      </c>
      <c r="BD166" s="380">
        <v>0.75563599999999997</v>
      </c>
      <c r="BE166" s="380">
        <v>0.68963806400000005</v>
      </c>
      <c r="BF166" s="380">
        <v>0.52822076799999995</v>
      </c>
      <c r="BG166" s="380">
        <v>0.33857231999999998</v>
      </c>
      <c r="BH166" s="380">
        <v>0.28898118400000006</v>
      </c>
      <c r="BI166" s="380">
        <v>0.75367721599999993</v>
      </c>
      <c r="BJ166" s="380">
        <v>0.71444823999999996</v>
      </c>
      <c r="BK166" s="380">
        <v>0.52870844799999994</v>
      </c>
      <c r="BL166" s="380">
        <v>0.32834633600000002</v>
      </c>
      <c r="BM166" s="380">
        <v>5.9253359999999998E-2</v>
      </c>
      <c r="BN166" s="380">
        <v>0.31140923199999998</v>
      </c>
      <c r="BO166" s="380">
        <v>0.10707385600000001</v>
      </c>
      <c r="BP166" s="380">
        <v>0.14563417599999998</v>
      </c>
      <c r="BQ166" s="380">
        <v>0.17069369600000003</v>
      </c>
      <c r="BR166" s="380">
        <v>0.32771113600000001</v>
      </c>
      <c r="BS166" s="380">
        <v>0.19370264000000001</v>
      </c>
      <c r="BT166" s="380">
        <v>0.44068697600000001</v>
      </c>
      <c r="BU166" s="380">
        <v>7.8892863999999993E-2</v>
      </c>
      <c r="BV166" s="380">
        <v>0.479014736</v>
      </c>
      <c r="BW166" s="380">
        <v>0.26792518399999998</v>
      </c>
      <c r="BX166" s="380">
        <v>4.4852960000000011E-2</v>
      </c>
      <c r="BY166" s="380">
        <v>6.2835840000000004E-2</v>
      </c>
      <c r="BZ166" s="380">
        <v>0.153355872</v>
      </c>
      <c r="CA166" s="380">
        <v>0.12812054399999998</v>
      </c>
      <c r="CB166" s="380">
        <v>0.12345305600000001</v>
      </c>
      <c r="CC166" s="380">
        <v>0.41318046400000003</v>
      </c>
      <c r="CD166" s="380">
        <v>0.281788704</v>
      </c>
      <c r="CE166" s="380">
        <v>0.100503968</v>
      </c>
      <c r="CF166" s="380">
        <v>0.646508992</v>
      </c>
      <c r="CG166" s="380">
        <v>0.37831366399999999</v>
      </c>
      <c r="CH166" s="380">
        <v>4.1754640000000003E-2</v>
      </c>
      <c r="CI166" s="380">
        <v>9.2652847999999996E-2</v>
      </c>
      <c r="CJ166" s="380">
        <v>0.26913099200000001</v>
      </c>
      <c r="CK166" s="380">
        <v>6.5769551999999995E-2</v>
      </c>
      <c r="CL166" s="380">
        <v>0.19289119999999998</v>
      </c>
      <c r="CM166" s="380">
        <v>5.3513503999999996E-2</v>
      </c>
      <c r="CN166" s="380">
        <v>7.006390400000001E-2</v>
      </c>
      <c r="CO166" s="380">
        <v>0.50896851200000004</v>
      </c>
      <c r="CP166" s="380">
        <v>0.168376208</v>
      </c>
      <c r="CQ166" s="380">
        <v>0.27933948800000002</v>
      </c>
      <c r="CR166" s="380">
        <v>5.7217008E-2</v>
      </c>
      <c r="CS166" s="380">
        <v>0.28929678400000003</v>
      </c>
      <c r="CT166" s="380">
        <v>0.39548198400000001</v>
      </c>
      <c r="CU166" s="380">
        <v>5.6059615999999993E-2</v>
      </c>
      <c r="CV166" s="380">
        <v>0.13414528000000001</v>
      </c>
      <c r="CW166" s="380">
        <v>8.1790431999999996E-2</v>
      </c>
    </row>
    <row r="167" spans="1:101">
      <c r="A167" s="256">
        <v>545</v>
      </c>
      <c r="B167" s="259">
        <v>1</v>
      </c>
      <c r="C167" s="380">
        <v>0.50011000000000005</v>
      </c>
      <c r="D167" s="380">
        <v>0.12114</v>
      </c>
      <c r="E167" s="380">
        <v>4.197E-2</v>
      </c>
      <c r="F167" s="380">
        <v>0.25477</v>
      </c>
      <c r="G167" s="380">
        <v>6.6280000000000006E-2</v>
      </c>
      <c r="H167" s="380">
        <v>0.11472</v>
      </c>
      <c r="I167" s="380">
        <v>4.7800000000000002E-2</v>
      </c>
      <c r="J167" s="380">
        <v>5.4420000000000003E-2</v>
      </c>
      <c r="K167" s="380">
        <v>4.446E-2</v>
      </c>
      <c r="L167" s="380">
        <v>0.19850000000000001</v>
      </c>
      <c r="M167" s="380">
        <v>6.4189999999999997E-2</v>
      </c>
      <c r="N167" s="380">
        <v>0.11373999999999999</v>
      </c>
      <c r="O167" s="380">
        <v>7.7670000000000003E-2</v>
      </c>
      <c r="P167" s="380">
        <v>0.39752999999999999</v>
      </c>
      <c r="Q167" s="380">
        <v>0.31513000000000002</v>
      </c>
      <c r="R167" s="380">
        <v>0.10777</v>
      </c>
      <c r="S167" s="380">
        <v>0.10580000000000001</v>
      </c>
      <c r="T167" s="380">
        <v>0.17559</v>
      </c>
      <c r="U167" s="380">
        <v>0.25935999999999998</v>
      </c>
      <c r="V167" s="380">
        <v>0.18912999999999999</v>
      </c>
      <c r="W167" s="380">
        <v>0.53576999999999997</v>
      </c>
      <c r="X167" s="380">
        <v>0.37130999999999997</v>
      </c>
      <c r="Y167" s="380">
        <v>0.75548000000000004</v>
      </c>
      <c r="Z167" s="380">
        <v>0.72175999999999996</v>
      </c>
      <c r="AA167" s="380">
        <v>0.38845000000000002</v>
      </c>
      <c r="AB167" s="380">
        <v>0.67979000000000001</v>
      </c>
      <c r="AC167" s="380">
        <v>0.41646</v>
      </c>
      <c r="AD167" s="380">
        <v>0.11869</v>
      </c>
      <c r="AE167" s="380">
        <v>0.65956000000000004</v>
      </c>
      <c r="AF167" s="380">
        <v>0.28172999999999998</v>
      </c>
      <c r="AG167" s="380">
        <v>0.69789999999999996</v>
      </c>
      <c r="AH167" s="380">
        <v>0.48755999999999999</v>
      </c>
      <c r="AI167" s="380">
        <v>0.72001000000000004</v>
      </c>
      <c r="AJ167" s="380">
        <v>0.32496999999999998</v>
      </c>
      <c r="AK167" s="380">
        <v>0.13367999999999999</v>
      </c>
      <c r="AL167" s="380">
        <v>0.52837000000000001</v>
      </c>
      <c r="AM167" s="380">
        <v>0.20293</v>
      </c>
      <c r="AN167" s="380">
        <v>0.66027000000000002</v>
      </c>
      <c r="AO167" s="380">
        <v>7.7770000000000006E-2</v>
      </c>
      <c r="AP167" s="380">
        <v>0.17596000000000001</v>
      </c>
      <c r="AQ167" s="380">
        <v>0.6986</v>
      </c>
      <c r="AR167" s="380">
        <v>0.51304000000000005</v>
      </c>
      <c r="AS167" s="380">
        <v>0.52505999999999997</v>
      </c>
      <c r="AT167" s="380">
        <v>5.0360000000000002E-2</v>
      </c>
      <c r="AU167" s="380">
        <v>0.32146999999999998</v>
      </c>
      <c r="AV167" s="380">
        <v>0.39002999999999999</v>
      </c>
      <c r="AW167" s="380">
        <v>0.39412000000000003</v>
      </c>
      <c r="AX167" s="380">
        <v>0.60857000000000006</v>
      </c>
      <c r="AY167" s="380">
        <v>0.18056</v>
      </c>
      <c r="AZ167" s="380">
        <v>0.25896000000000002</v>
      </c>
      <c r="BA167" s="380">
        <v>0.28742000000000001</v>
      </c>
      <c r="BB167" s="380">
        <v>0.14199999999999999</v>
      </c>
      <c r="BC167" s="380">
        <v>0.24412</v>
      </c>
      <c r="BD167" s="380">
        <v>0.75436999999999999</v>
      </c>
      <c r="BE167" s="380">
        <v>0.68608000000000002</v>
      </c>
      <c r="BF167" s="380">
        <v>0.52241000000000004</v>
      </c>
      <c r="BG167" s="380">
        <v>0.33312999999999998</v>
      </c>
      <c r="BH167" s="380">
        <v>0.28488000000000002</v>
      </c>
      <c r="BI167" s="380">
        <v>0.74963000000000002</v>
      </c>
      <c r="BJ167" s="380">
        <v>0.71240999999999999</v>
      </c>
      <c r="BK167" s="380">
        <v>0.52398999999999996</v>
      </c>
      <c r="BL167" s="380">
        <v>0.3266</v>
      </c>
      <c r="BM167" s="380">
        <v>5.8779999999999999E-2</v>
      </c>
      <c r="BN167" s="380">
        <v>0.30556</v>
      </c>
      <c r="BO167" s="380">
        <v>0.10609</v>
      </c>
      <c r="BP167" s="380">
        <v>0.14202000000000001</v>
      </c>
      <c r="BQ167" s="380">
        <v>0.16666</v>
      </c>
      <c r="BR167" s="380">
        <v>0.32279000000000002</v>
      </c>
      <c r="BS167" s="380">
        <v>0.19064</v>
      </c>
      <c r="BT167" s="380">
        <v>0.43523000000000001</v>
      </c>
      <c r="BU167" s="380">
        <v>7.7179999999999999E-2</v>
      </c>
      <c r="BV167" s="380">
        <v>0.47742000000000001</v>
      </c>
      <c r="BW167" s="380">
        <v>0.26280999999999999</v>
      </c>
      <c r="BX167" s="380">
        <v>4.4630000000000003E-2</v>
      </c>
      <c r="BY167" s="380">
        <v>6.1969999999999997E-2</v>
      </c>
      <c r="BZ167" s="380">
        <v>0.14935000000000001</v>
      </c>
      <c r="CA167" s="380">
        <v>0.12631999999999999</v>
      </c>
      <c r="CB167" s="380">
        <v>0.12098</v>
      </c>
      <c r="CC167" s="380">
        <v>0.41066000000000003</v>
      </c>
      <c r="CD167" s="380">
        <v>0.28021000000000001</v>
      </c>
      <c r="CE167" s="380">
        <v>9.9970000000000003E-2</v>
      </c>
      <c r="CF167" s="380">
        <v>0.64587000000000006</v>
      </c>
      <c r="CG167" s="380">
        <v>0.37817000000000001</v>
      </c>
      <c r="CH167" s="380">
        <v>4.1070000000000002E-2</v>
      </c>
      <c r="CI167" s="380">
        <v>9.2609999999999998E-2</v>
      </c>
      <c r="CJ167" s="380">
        <v>0.26663999999999999</v>
      </c>
      <c r="CK167" s="380">
        <v>6.4820000000000003E-2</v>
      </c>
      <c r="CL167" s="380">
        <v>0.19314999999999999</v>
      </c>
      <c r="CM167" s="380">
        <v>5.3580000000000003E-2</v>
      </c>
      <c r="CN167" s="380">
        <v>7.0190000000000002E-2</v>
      </c>
      <c r="CO167" s="380">
        <v>0.50807000000000002</v>
      </c>
      <c r="CP167" s="380">
        <v>0.16725000000000001</v>
      </c>
      <c r="CQ167" s="380">
        <v>0.27914</v>
      </c>
      <c r="CR167" s="380">
        <v>5.7270000000000001E-2</v>
      </c>
      <c r="CS167" s="380">
        <v>0.28848000000000001</v>
      </c>
      <c r="CT167" s="380">
        <v>0.39574999999999999</v>
      </c>
      <c r="CU167" s="380">
        <v>5.6230000000000002E-2</v>
      </c>
      <c r="CV167" s="380">
        <v>0.13405</v>
      </c>
      <c r="CW167" s="380">
        <v>8.1930000000000003E-2</v>
      </c>
    </row>
    <row r="168" spans="1:101">
      <c r="A168" s="256">
        <v>546</v>
      </c>
      <c r="B168" s="259">
        <v>1</v>
      </c>
      <c r="C168" s="380">
        <v>0.50181872000000005</v>
      </c>
      <c r="D168" s="380">
        <v>0.121792448</v>
      </c>
      <c r="E168" s="380">
        <v>4.1836176000000003E-2</v>
      </c>
      <c r="F168" s="380">
        <v>0.26021177600000006</v>
      </c>
      <c r="G168" s="380">
        <v>6.6872608E-2</v>
      </c>
      <c r="H168" s="380">
        <v>0.11610846399999999</v>
      </c>
      <c r="I168" s="380">
        <v>4.7833056000000006E-2</v>
      </c>
      <c r="J168" s="380">
        <v>5.4424719999999996E-2</v>
      </c>
      <c r="K168" s="380">
        <v>4.4008720000000008E-2</v>
      </c>
      <c r="L168" s="380">
        <v>0.201199552</v>
      </c>
      <c r="M168" s="380">
        <v>6.7187999999999998E-2</v>
      </c>
      <c r="N168" s="380">
        <v>0.11733163200000001</v>
      </c>
      <c r="O168" s="380">
        <v>7.6955391999999997E-2</v>
      </c>
      <c r="P168" s="380">
        <v>0.39760207999999997</v>
      </c>
      <c r="Q168" s="380">
        <v>0.31554476800000003</v>
      </c>
      <c r="R168" s="380">
        <v>0.10824955200000001</v>
      </c>
      <c r="S168" s="380">
        <v>0.10826401600000002</v>
      </c>
      <c r="T168" s="380">
        <v>0.17635548800000003</v>
      </c>
      <c r="U168" s="380">
        <v>0.26487481600000001</v>
      </c>
      <c r="V168" s="380">
        <v>0.18951331200000002</v>
      </c>
      <c r="W168" s="380">
        <v>0.54581019200000003</v>
      </c>
      <c r="X168" s="380">
        <v>0.37724297600000006</v>
      </c>
      <c r="Y168" s="380">
        <v>0.7586872480000002</v>
      </c>
      <c r="Z168" s="380">
        <v>0.72993231999999986</v>
      </c>
      <c r="AA168" s="380">
        <v>0.39465500799999997</v>
      </c>
      <c r="AB168" s="380">
        <v>0.68596694399999991</v>
      </c>
      <c r="AC168" s="380">
        <v>0.417522544</v>
      </c>
      <c r="AD168" s="380">
        <v>0.11874753600000001</v>
      </c>
      <c r="AE168" s="380">
        <v>0.66232126400000013</v>
      </c>
      <c r="AF168" s="380">
        <v>0.28236566399999996</v>
      </c>
      <c r="AG168" s="380">
        <v>0.70001238399999999</v>
      </c>
      <c r="AH168" s="380">
        <v>0.490759104</v>
      </c>
      <c r="AI168" s="380">
        <v>0.72129335999999988</v>
      </c>
      <c r="AJ168" s="380">
        <v>0.325454144</v>
      </c>
      <c r="AK168" s="380">
        <v>0.13397329599999999</v>
      </c>
      <c r="AL168" s="380">
        <v>0.52812897599999986</v>
      </c>
      <c r="AM168" s="380">
        <v>0.20481887999999998</v>
      </c>
      <c r="AN168" s="380">
        <v>0.66018284799999993</v>
      </c>
      <c r="AO168" s="380">
        <v>7.7124640000000008E-2</v>
      </c>
      <c r="AP168" s="380">
        <v>0.17349208000000002</v>
      </c>
      <c r="AQ168" s="380">
        <v>0.69762710400000005</v>
      </c>
      <c r="AR168" s="380">
        <v>0.50892360000000003</v>
      </c>
      <c r="AS168" s="380">
        <v>0.52222854399999996</v>
      </c>
      <c r="AT168" s="380">
        <v>5.030768E-2</v>
      </c>
      <c r="AU168" s="380">
        <v>0.319717696</v>
      </c>
      <c r="AV168" s="380">
        <v>0.38909580799999999</v>
      </c>
      <c r="AW168" s="380">
        <v>0.39214121600000001</v>
      </c>
      <c r="AX168" s="380">
        <v>0.608017472</v>
      </c>
      <c r="AY168" s="380">
        <v>0.179066736</v>
      </c>
      <c r="AZ168" s="380">
        <v>0.25516900800000003</v>
      </c>
      <c r="BA168" s="380">
        <v>0.28256684800000004</v>
      </c>
      <c r="BB168" s="380">
        <v>0.13876699199999998</v>
      </c>
      <c r="BC168" s="380">
        <v>0.23885558400000001</v>
      </c>
      <c r="BD168" s="380">
        <v>0.75302656000000001</v>
      </c>
      <c r="BE168" s="380">
        <v>0.6824267839999999</v>
      </c>
      <c r="BF168" s="380">
        <v>0.51653854399999999</v>
      </c>
      <c r="BG168" s="380">
        <v>0.32761727999999996</v>
      </c>
      <c r="BH168" s="380">
        <v>0.28073623999999997</v>
      </c>
      <c r="BI168" s="380">
        <v>0.74548464000000003</v>
      </c>
      <c r="BJ168" s="380">
        <v>0.71035611200000015</v>
      </c>
      <c r="BK168" s="380">
        <v>0.51925574400000007</v>
      </c>
      <c r="BL168" s="380">
        <v>0.324897088</v>
      </c>
      <c r="BM168" s="380">
        <v>5.836272E-2</v>
      </c>
      <c r="BN168" s="380">
        <v>0.29972768</v>
      </c>
      <c r="BO168" s="380">
        <v>0.10512195199999999</v>
      </c>
      <c r="BP168" s="380">
        <v>0.138488256</v>
      </c>
      <c r="BQ168" s="380">
        <v>0.162705408</v>
      </c>
      <c r="BR168" s="380">
        <v>0.31793443200000004</v>
      </c>
      <c r="BS168" s="380">
        <v>0.18762176</v>
      </c>
      <c r="BT168" s="380">
        <v>0.42984227200000008</v>
      </c>
      <c r="BU168" s="380">
        <v>7.5400447999999995E-2</v>
      </c>
      <c r="BV168" s="380">
        <v>0.47584963200000002</v>
      </c>
      <c r="BW168" s="380">
        <v>0.25766796799999997</v>
      </c>
      <c r="BX168" s="380">
        <v>4.443443200000001E-2</v>
      </c>
      <c r="BY168" s="380">
        <v>6.1074655999999998E-2</v>
      </c>
      <c r="BZ168" s="380">
        <v>0.14525203200000003</v>
      </c>
      <c r="CA168" s="380">
        <v>0.12451880000000001</v>
      </c>
      <c r="CB168" s="380">
        <v>0.11847179200000001</v>
      </c>
      <c r="CC168" s="380">
        <v>0.40821745600000003</v>
      </c>
      <c r="CD168" s="380">
        <v>0.27869835199999993</v>
      </c>
      <c r="CE168" s="380">
        <v>9.9507168000000007E-2</v>
      </c>
      <c r="CF168" s="380">
        <v>0.64530150400000008</v>
      </c>
      <c r="CG168" s="380">
        <v>0.37809254399999997</v>
      </c>
      <c r="CH168" s="380">
        <v>4.0394592000000007E-2</v>
      </c>
      <c r="CI168" s="380">
        <v>9.2415551999999998E-2</v>
      </c>
      <c r="CJ168" s="380">
        <v>0.26415193599999998</v>
      </c>
      <c r="CK168" s="380">
        <v>6.3836000000000004E-2</v>
      </c>
      <c r="CL168" s="380">
        <v>0.19341764799999997</v>
      </c>
      <c r="CM168" s="380">
        <v>5.3705968000000007E-2</v>
      </c>
      <c r="CN168" s="380">
        <v>7.033270400000001E-2</v>
      </c>
      <c r="CO168" s="380">
        <v>0.50716403200000004</v>
      </c>
      <c r="CP168" s="380">
        <v>0.16618528000000002</v>
      </c>
      <c r="CQ168" s="380">
        <v>0.27898779200000001</v>
      </c>
      <c r="CR168" s="380">
        <v>5.734736E-2</v>
      </c>
      <c r="CS168" s="380">
        <v>0.28770182399999999</v>
      </c>
      <c r="CT168" s="380">
        <v>0.39608905599999994</v>
      </c>
      <c r="CU168" s="380">
        <v>5.6762047999999996E-2</v>
      </c>
      <c r="CV168" s="380">
        <v>0.134055232</v>
      </c>
      <c r="CW168" s="380">
        <v>8.2083263999999989E-2</v>
      </c>
    </row>
    <row r="169" spans="1:101">
      <c r="A169" s="256">
        <v>547</v>
      </c>
      <c r="B169" s="259">
        <v>1</v>
      </c>
      <c r="C169" s="380">
        <v>0.50368796799999993</v>
      </c>
      <c r="D169" s="380">
        <v>0.122518368</v>
      </c>
      <c r="E169" s="380">
        <v>4.1652672000000009E-2</v>
      </c>
      <c r="F169" s="380">
        <v>0.265735744</v>
      </c>
      <c r="G169" s="380">
        <v>6.7481632E-2</v>
      </c>
      <c r="H169" s="380">
        <v>0.11755254400000001</v>
      </c>
      <c r="I169" s="380">
        <v>4.7870256000000007E-2</v>
      </c>
      <c r="J169" s="380">
        <v>5.4430288000000007E-2</v>
      </c>
      <c r="K169" s="380">
        <v>4.3559776000000001E-2</v>
      </c>
      <c r="L169" s="380">
        <v>0.204038528</v>
      </c>
      <c r="M169" s="380">
        <v>7.0468304000000009E-2</v>
      </c>
      <c r="N169" s="380">
        <v>0.12096518400000002</v>
      </c>
      <c r="O169" s="380">
        <v>7.6245584000000019E-2</v>
      </c>
      <c r="P169" s="380">
        <v>0.39764507200000004</v>
      </c>
      <c r="Q169" s="380">
        <v>0.31605302400000002</v>
      </c>
      <c r="R169" s="380">
        <v>0.10872712000000001</v>
      </c>
      <c r="S169" s="380">
        <v>0.11083843200000001</v>
      </c>
      <c r="T169" s="380">
        <v>0.17715248</v>
      </c>
      <c r="U169" s="380">
        <v>0.27090513599999994</v>
      </c>
      <c r="V169" s="380">
        <v>0.190039552</v>
      </c>
      <c r="W169" s="380">
        <v>0.55571064000000003</v>
      </c>
      <c r="X169" s="380">
        <v>0.3832296</v>
      </c>
      <c r="Y169" s="380">
        <v>0.76177212800000005</v>
      </c>
      <c r="Z169" s="380">
        <v>0.73792736000000003</v>
      </c>
      <c r="AA169" s="380">
        <v>0.400577552</v>
      </c>
      <c r="AB169" s="380">
        <v>0.69205414400000009</v>
      </c>
      <c r="AC169" s="380">
        <v>0.418657008</v>
      </c>
      <c r="AD169" s="380">
        <v>0.118810192</v>
      </c>
      <c r="AE169" s="380">
        <v>0.66495696000000004</v>
      </c>
      <c r="AF169" s="380">
        <v>0.28307009599999999</v>
      </c>
      <c r="AG169" s="380">
        <v>0.70207963200000012</v>
      </c>
      <c r="AH169" s="380">
        <v>0.49373513600000002</v>
      </c>
      <c r="AI169" s="380">
        <v>0.72252787200000002</v>
      </c>
      <c r="AJ169" s="380">
        <v>0.32579492799999998</v>
      </c>
      <c r="AK169" s="380">
        <v>0.134163952</v>
      </c>
      <c r="AL169" s="380">
        <v>0.52784961600000002</v>
      </c>
      <c r="AM169" s="380">
        <v>0.206552448</v>
      </c>
      <c r="AN169" s="380">
        <v>0.66001980800000004</v>
      </c>
      <c r="AO169" s="380">
        <v>7.6487935999999992E-2</v>
      </c>
      <c r="AP169" s="380">
        <v>0.17105032000000001</v>
      </c>
      <c r="AQ169" s="380">
        <v>0.69668785599999994</v>
      </c>
      <c r="AR169" s="380">
        <v>0.50460830400000012</v>
      </c>
      <c r="AS169" s="380">
        <v>0.51932668800000004</v>
      </c>
      <c r="AT169" s="380">
        <v>5.0254496000000003E-2</v>
      </c>
      <c r="AU169" s="380">
        <v>0.318014144</v>
      </c>
      <c r="AV169" s="380">
        <v>0.38811664000000001</v>
      </c>
      <c r="AW169" s="380">
        <v>0.39019300800000006</v>
      </c>
      <c r="AX169" s="380">
        <v>0.60731776000000004</v>
      </c>
      <c r="AY169" s="380">
        <v>0.17754353600000003</v>
      </c>
      <c r="AZ169" s="380">
        <v>0.25130254400000002</v>
      </c>
      <c r="BA169" s="380">
        <v>0.27762958400000004</v>
      </c>
      <c r="BB169" s="380">
        <v>0.13558867200000002</v>
      </c>
      <c r="BC169" s="380">
        <v>0.23362128000000001</v>
      </c>
      <c r="BD169" s="380">
        <v>0.75160513600000001</v>
      </c>
      <c r="BE169" s="380">
        <v>0.67868324799999991</v>
      </c>
      <c r="BF169" s="380">
        <v>0.51061187199999991</v>
      </c>
      <c r="BG169" s="380">
        <v>0.32204326400000005</v>
      </c>
      <c r="BH169" s="380">
        <v>0.27655344000000009</v>
      </c>
      <c r="BI169" s="380">
        <v>0.74124737600000001</v>
      </c>
      <c r="BJ169" s="380">
        <v>0.70828972800000012</v>
      </c>
      <c r="BK169" s="380">
        <v>0.51451590400000002</v>
      </c>
      <c r="BL169" s="380">
        <v>0.32324644800000002</v>
      </c>
      <c r="BM169" s="380">
        <v>5.8002912000000011E-2</v>
      </c>
      <c r="BN169" s="380">
        <v>0.29391798400000002</v>
      </c>
      <c r="BO169" s="380">
        <v>0.10417486400000001</v>
      </c>
      <c r="BP169" s="380">
        <v>0.13504047999999999</v>
      </c>
      <c r="BQ169" s="380">
        <v>0.15883169600000002</v>
      </c>
      <c r="BR169" s="380">
        <v>0.31315078400000007</v>
      </c>
      <c r="BS169" s="380">
        <v>0.18465342400000004</v>
      </c>
      <c r="BT169" s="380">
        <v>0.42452867200000011</v>
      </c>
      <c r="BU169" s="380">
        <v>7.3555808E-2</v>
      </c>
      <c r="BV169" s="380">
        <v>0.47430438400000008</v>
      </c>
      <c r="BW169" s="380">
        <v>0.25250576000000002</v>
      </c>
      <c r="BX169" s="380">
        <v>4.4267904000000004E-2</v>
      </c>
      <c r="BY169" s="380">
        <v>6.0149488000000001E-2</v>
      </c>
      <c r="BZ169" s="380">
        <v>0.14106724800000003</v>
      </c>
      <c r="CA169" s="380">
        <v>0.12271761599999999</v>
      </c>
      <c r="CB169" s="380">
        <v>0.11593265600000001</v>
      </c>
      <c r="CC169" s="380">
        <v>0.40585246399999997</v>
      </c>
      <c r="CD169" s="380">
        <v>0.27725297600000004</v>
      </c>
      <c r="CE169" s="380">
        <v>9.9118480000000009E-2</v>
      </c>
      <c r="CF169" s="380">
        <v>0.64480204800000007</v>
      </c>
      <c r="CG169" s="380">
        <v>0.37808131200000006</v>
      </c>
      <c r="CH169" s="380">
        <v>3.9730096000000006E-2</v>
      </c>
      <c r="CI169" s="380">
        <v>9.2059664000000013E-2</v>
      </c>
      <c r="CJ169" s="380">
        <v>0.261677616</v>
      </c>
      <c r="CK169" s="380">
        <v>6.2818031999999996E-2</v>
      </c>
      <c r="CL169" s="380">
        <v>0.193680032</v>
      </c>
      <c r="CM169" s="380">
        <v>5.3890944000000003E-2</v>
      </c>
      <c r="CN169" s="380">
        <v>7.0488928000000006E-2</v>
      </c>
      <c r="CO169" s="380">
        <v>0.50625299200000007</v>
      </c>
      <c r="CP169" s="380">
        <v>0.16518307200000001</v>
      </c>
      <c r="CQ169" s="380">
        <v>0.2788832</v>
      </c>
      <c r="CR169" s="380">
        <v>5.7448032000000003E-2</v>
      </c>
      <c r="CS169" s="380">
        <v>0.28696291200000001</v>
      </c>
      <c r="CT169" s="380">
        <v>0.39649982400000006</v>
      </c>
      <c r="CU169" s="380">
        <v>5.7678432000000002E-2</v>
      </c>
      <c r="CV169" s="380">
        <v>0.13417731199999999</v>
      </c>
      <c r="CW169" s="380">
        <v>8.2247696000000009E-2</v>
      </c>
    </row>
    <row r="170" spans="1:101">
      <c r="A170" s="256">
        <v>548</v>
      </c>
      <c r="B170" s="259">
        <v>1</v>
      </c>
      <c r="C170" s="380">
        <v>0.50572201600000011</v>
      </c>
      <c r="D170" s="380">
        <v>0.12332412800000001</v>
      </c>
      <c r="E170" s="380">
        <v>4.1456928000000004E-2</v>
      </c>
      <c r="F170" s="380">
        <v>0.27133443200000007</v>
      </c>
      <c r="G170" s="380">
        <v>6.8112335999999996E-2</v>
      </c>
      <c r="H170" s="380">
        <v>0.11905150399999999</v>
      </c>
      <c r="I170" s="380">
        <v>4.7910976000000001E-2</v>
      </c>
      <c r="J170" s="380">
        <v>5.4435615999999999E-2</v>
      </c>
      <c r="K170" s="380">
        <v>4.3115392000000002E-2</v>
      </c>
      <c r="L170" s="380">
        <v>0.20703206399999999</v>
      </c>
      <c r="M170" s="380">
        <v>7.4049887999999994E-2</v>
      </c>
      <c r="N170" s="380">
        <v>0.12467305600000002</v>
      </c>
      <c r="O170" s="380">
        <v>7.554857600000002E-2</v>
      </c>
      <c r="P170" s="380">
        <v>0.39765934399999997</v>
      </c>
      <c r="Q170" s="380">
        <v>0.31665063999999998</v>
      </c>
      <c r="R170" s="380">
        <v>0.10920284800000002</v>
      </c>
      <c r="S170" s="380">
        <v>0.113517168</v>
      </c>
      <c r="T170" s="380">
        <v>0.17796843200000001</v>
      </c>
      <c r="U170" s="380">
        <v>0.277489296</v>
      </c>
      <c r="V170" s="380">
        <v>0.19071307200000001</v>
      </c>
      <c r="W170" s="380">
        <v>0.56544700799999992</v>
      </c>
      <c r="X170" s="380">
        <v>0.389261264</v>
      </c>
      <c r="Y170" s="380">
        <v>0.76472452800000001</v>
      </c>
      <c r="Z170" s="380">
        <v>0.74572112000000002</v>
      </c>
      <c r="AA170" s="380">
        <v>0.40621425600000005</v>
      </c>
      <c r="AB170" s="380">
        <v>0.69804430399999995</v>
      </c>
      <c r="AC170" s="380">
        <v>0.41982603200000002</v>
      </c>
      <c r="AD170" s="380">
        <v>0.11885548800000001</v>
      </c>
      <c r="AE170" s="380">
        <v>0.66747921600000004</v>
      </c>
      <c r="AF170" s="380">
        <v>0.28381220799999995</v>
      </c>
      <c r="AG170" s="380">
        <v>0.70410464000000006</v>
      </c>
      <c r="AH170" s="380">
        <v>0.49648548799999992</v>
      </c>
      <c r="AI170" s="380">
        <v>0.72370814400000005</v>
      </c>
      <c r="AJ170" s="380">
        <v>0.32601707200000002</v>
      </c>
      <c r="AK170" s="380">
        <v>0.13426676799999998</v>
      </c>
      <c r="AL170" s="380">
        <v>0.52755113600000014</v>
      </c>
      <c r="AM170" s="380">
        <v>0.20805505600000002</v>
      </c>
      <c r="AN170" s="380">
        <v>0.65979412800000004</v>
      </c>
      <c r="AO170" s="380">
        <v>7.5858192000000005E-2</v>
      </c>
      <c r="AP170" s="380">
        <v>0.16863128000000002</v>
      </c>
      <c r="AQ170" s="380">
        <v>0.69578500799999998</v>
      </c>
      <c r="AR170" s="380">
        <v>0.50010732800000013</v>
      </c>
      <c r="AS170" s="380">
        <v>0.51635507199999997</v>
      </c>
      <c r="AT170" s="380">
        <v>5.0201392000000004E-2</v>
      </c>
      <c r="AU170" s="380">
        <v>0.31628195199999998</v>
      </c>
      <c r="AV170" s="380">
        <v>0.38709171199999998</v>
      </c>
      <c r="AW170" s="380">
        <v>0.38827248000000003</v>
      </c>
      <c r="AX170" s="380">
        <v>0.60646460800000002</v>
      </c>
      <c r="AY170" s="380">
        <v>0.17599009600000001</v>
      </c>
      <c r="AZ170" s="380">
        <v>0.24737232000000003</v>
      </c>
      <c r="BA170" s="380">
        <v>0.27262552000000007</v>
      </c>
      <c r="BB170" s="380">
        <v>0.13245147200000001</v>
      </c>
      <c r="BC170" s="380">
        <v>0.22842705600000004</v>
      </c>
      <c r="BD170" s="380">
        <v>0.75009891200000012</v>
      </c>
      <c r="BE170" s="380">
        <v>0.67485235200000016</v>
      </c>
      <c r="BF170" s="380">
        <v>0.50463864000000003</v>
      </c>
      <c r="BG170" s="380">
        <v>0.31642204800000001</v>
      </c>
      <c r="BH170" s="380">
        <v>0.27233447999999999</v>
      </c>
      <c r="BI170" s="380">
        <v>0.73691083200000007</v>
      </c>
      <c r="BJ170" s="380">
        <v>0.70621510399999998</v>
      </c>
      <c r="BK170" s="380">
        <v>0.50977182399999998</v>
      </c>
      <c r="BL170" s="380">
        <v>0.32165724799999995</v>
      </c>
      <c r="BM170" s="380">
        <v>5.7701743999999999E-2</v>
      </c>
      <c r="BN170" s="380">
        <v>0.28813548800000005</v>
      </c>
      <c r="BO170" s="380">
        <v>0.103259216</v>
      </c>
      <c r="BP170" s="380">
        <v>0.13167670400000001</v>
      </c>
      <c r="BQ170" s="380">
        <v>0.15503934400000002</v>
      </c>
      <c r="BR170" s="380">
        <v>0.30843105600000004</v>
      </c>
      <c r="BS170" s="380">
        <v>0.18173092800000001</v>
      </c>
      <c r="BT170" s="380">
        <v>0.41928563200000002</v>
      </c>
      <c r="BU170" s="380">
        <v>7.1652287999999995E-2</v>
      </c>
      <c r="BV170" s="380">
        <v>0.47278161600000002</v>
      </c>
      <c r="BW170" s="380">
        <v>0.24733403200000001</v>
      </c>
      <c r="BX170" s="380">
        <v>4.4134016000000005E-2</v>
      </c>
      <c r="BY170" s="380">
        <v>5.9194800000000006E-2</v>
      </c>
      <c r="BZ170" s="380">
        <v>0.13679646400000001</v>
      </c>
      <c r="CA170" s="380">
        <v>0.12091851199999999</v>
      </c>
      <c r="CB170" s="380">
        <v>0.113372</v>
      </c>
      <c r="CC170" s="380">
        <v>0.40356483199999998</v>
      </c>
      <c r="CD170" s="380">
        <v>0.27587519999999999</v>
      </c>
      <c r="CE170" s="380">
        <v>9.8725791999999993E-2</v>
      </c>
      <c r="CF170" s="380">
        <v>0.64437915200000018</v>
      </c>
      <c r="CG170" s="380">
        <v>0.37812288000000005</v>
      </c>
      <c r="CH170" s="380">
        <v>3.9077360000000012E-2</v>
      </c>
      <c r="CI170" s="380">
        <v>9.1593536000000003E-2</v>
      </c>
      <c r="CJ170" s="380">
        <v>0.259238256</v>
      </c>
      <c r="CK170" s="380">
        <v>6.1766864000000005E-2</v>
      </c>
      <c r="CL170" s="380">
        <v>0.19389657600000001</v>
      </c>
      <c r="CM170" s="380">
        <v>5.413776E-2</v>
      </c>
      <c r="CN170" s="380">
        <v>7.0645552000000014E-2</v>
      </c>
      <c r="CO170" s="380">
        <v>0.50535627200000011</v>
      </c>
      <c r="CP170" s="380">
        <v>0.16425078400000004</v>
      </c>
      <c r="CQ170" s="380">
        <v>0.27882116799999995</v>
      </c>
      <c r="CR170" s="380">
        <v>5.7571023999999998E-2</v>
      </c>
      <c r="CS170" s="380">
        <v>0.28625936000000002</v>
      </c>
      <c r="CT170" s="380">
        <v>0.396982112</v>
      </c>
      <c r="CU170" s="380">
        <v>5.9033375999999999E-2</v>
      </c>
      <c r="CV170" s="380">
        <v>0.13443451200000001</v>
      </c>
      <c r="CW170" s="380">
        <v>8.2413087999999995E-2</v>
      </c>
    </row>
    <row r="171" spans="1:101">
      <c r="A171" s="256">
        <v>549</v>
      </c>
      <c r="B171" s="259">
        <v>1</v>
      </c>
      <c r="C171" s="380">
        <v>0.50792478399999996</v>
      </c>
      <c r="D171" s="380">
        <v>0.12421532800000001</v>
      </c>
      <c r="E171" s="380">
        <v>4.1304224000000007E-2</v>
      </c>
      <c r="F171" s="380">
        <v>0.27699848000000005</v>
      </c>
      <c r="G171" s="380">
        <v>6.87696E-2</v>
      </c>
      <c r="H171" s="380">
        <v>0.120604224</v>
      </c>
      <c r="I171" s="380">
        <v>4.7954336E-2</v>
      </c>
      <c r="J171" s="380">
        <v>5.4439104000000009E-2</v>
      </c>
      <c r="K171" s="380">
        <v>4.2677888000000004E-2</v>
      </c>
      <c r="L171" s="380">
        <v>0.21019759999999998</v>
      </c>
      <c r="M171" s="380">
        <v>7.7955151999999986E-2</v>
      </c>
      <c r="N171" s="380">
        <v>0.128505808</v>
      </c>
      <c r="O171" s="380">
        <v>7.4874368000000011E-2</v>
      </c>
      <c r="P171" s="380">
        <v>0.39764361599999998</v>
      </c>
      <c r="Q171" s="380">
        <v>0.31733561599999999</v>
      </c>
      <c r="R171" s="380">
        <v>0.10967705599999999</v>
      </c>
      <c r="S171" s="380">
        <v>0.11629358400000001</v>
      </c>
      <c r="T171" s="380">
        <v>0.17878838400000002</v>
      </c>
      <c r="U171" s="380">
        <v>0.28468097599999997</v>
      </c>
      <c r="V171" s="380">
        <v>0.19153883199999999</v>
      </c>
      <c r="W171" s="380">
        <v>0.57498969599999994</v>
      </c>
      <c r="X171" s="380">
        <v>0.39532700799999998</v>
      </c>
      <c r="Y171" s="380">
        <v>0.76753268799999996</v>
      </c>
      <c r="Z171" s="380">
        <v>0.75328576000000014</v>
      </c>
      <c r="AA171" s="380">
        <v>0.41155344000000005</v>
      </c>
      <c r="AB171" s="380">
        <v>0.70392854400000004</v>
      </c>
      <c r="AC171" s="380">
        <v>0.42097609599999997</v>
      </c>
      <c r="AD171" s="380">
        <v>0.11884934400000001</v>
      </c>
      <c r="AE171" s="380">
        <v>0.66990299199999992</v>
      </c>
      <c r="AF171" s="380">
        <v>0.28454535999999997</v>
      </c>
      <c r="AG171" s="380">
        <v>0.70609044799999998</v>
      </c>
      <c r="AH171" s="380">
        <v>0.49900744000000002</v>
      </c>
      <c r="AI171" s="380">
        <v>0.72482633600000002</v>
      </c>
      <c r="AJ171" s="380">
        <v>0.32614825600000003</v>
      </c>
      <c r="AK171" s="380">
        <v>0.13430062400000001</v>
      </c>
      <c r="AL171" s="380">
        <v>0.52726073600000001</v>
      </c>
      <c r="AM171" s="380">
        <v>0.209226144</v>
      </c>
      <c r="AN171" s="380">
        <v>0.65952516800000005</v>
      </c>
      <c r="AO171" s="380">
        <v>7.5232527999999993E-2</v>
      </c>
      <c r="AP171" s="380">
        <v>0.16622831999999998</v>
      </c>
      <c r="AQ171" s="380">
        <v>0.6949216800000001</v>
      </c>
      <c r="AR171" s="380">
        <v>0.49543019200000005</v>
      </c>
      <c r="AS171" s="380">
        <v>0.51331241599999988</v>
      </c>
      <c r="AT171" s="380">
        <v>5.0149647999999998E-2</v>
      </c>
      <c r="AU171" s="380">
        <v>0.31439887999999999</v>
      </c>
      <c r="AV171" s="380">
        <v>0.38601950400000001</v>
      </c>
      <c r="AW171" s="380">
        <v>0.38637571199999998</v>
      </c>
      <c r="AX171" s="380">
        <v>0.60544993599999997</v>
      </c>
      <c r="AY171" s="380">
        <v>0.17440545600000001</v>
      </c>
      <c r="AZ171" s="380">
        <v>0.24339017600000001</v>
      </c>
      <c r="BA171" s="380">
        <v>0.26757217599999999</v>
      </c>
      <c r="BB171" s="380">
        <v>0.12933547200000001</v>
      </c>
      <c r="BC171" s="380">
        <v>0.22328363199999998</v>
      </c>
      <c r="BD171" s="380">
        <v>0.74849892800000006</v>
      </c>
      <c r="BE171" s="380">
        <v>0.67093641599999998</v>
      </c>
      <c r="BF171" s="380">
        <v>0.49862852800000002</v>
      </c>
      <c r="BG171" s="380">
        <v>0.31076939199999998</v>
      </c>
      <c r="BH171" s="380">
        <v>0.26808208</v>
      </c>
      <c r="BI171" s="380">
        <v>0.73246300799999997</v>
      </c>
      <c r="BJ171" s="380">
        <v>0.70413687999999997</v>
      </c>
      <c r="BK171" s="380">
        <v>0.50502182399999995</v>
      </c>
      <c r="BL171" s="380">
        <v>0.320138688</v>
      </c>
      <c r="BM171" s="380">
        <v>5.7460415999999993E-2</v>
      </c>
      <c r="BN171" s="380">
        <v>0.28238435200000006</v>
      </c>
      <c r="BO171" s="380">
        <v>0.102387328</v>
      </c>
      <c r="BP171" s="380">
        <v>0.128396448</v>
      </c>
      <c r="BQ171" s="380">
        <v>0.15132843200000001</v>
      </c>
      <c r="BR171" s="380">
        <v>0.30376260800000005</v>
      </c>
      <c r="BS171" s="380">
        <v>0.17884715199999998</v>
      </c>
      <c r="BT171" s="380">
        <v>0.41410675200000008</v>
      </c>
      <c r="BU171" s="380">
        <v>6.9697728E-2</v>
      </c>
      <c r="BV171" s="380">
        <v>0.47127756799999998</v>
      </c>
      <c r="BW171" s="380">
        <v>0.24216478399999999</v>
      </c>
      <c r="BX171" s="380">
        <v>4.4037087999999995E-2</v>
      </c>
      <c r="BY171" s="380">
        <v>5.821107200000001E-2</v>
      </c>
      <c r="BZ171" s="380">
        <v>0.13243903999999998</v>
      </c>
      <c r="CA171" s="380">
        <v>0.11912476799999999</v>
      </c>
      <c r="CB171" s="380">
        <v>0.11080094400000001</v>
      </c>
      <c r="CC171" s="380">
        <v>0.40135432000000004</v>
      </c>
      <c r="CD171" s="380">
        <v>0.27456710400000001</v>
      </c>
      <c r="CE171" s="380">
        <v>9.8208864000000007E-2</v>
      </c>
      <c r="CF171" s="380">
        <v>0.6440432960000001</v>
      </c>
      <c r="CG171" s="380">
        <v>0.37819940800000001</v>
      </c>
      <c r="CH171" s="380">
        <v>3.8436944000000001E-2</v>
      </c>
      <c r="CI171" s="380">
        <v>9.1106848000000004E-2</v>
      </c>
      <c r="CJ171" s="380">
        <v>0.25685849599999999</v>
      </c>
      <c r="CK171" s="380">
        <v>6.0683375999999997E-2</v>
      </c>
      <c r="CL171" s="380">
        <v>0.194018</v>
      </c>
      <c r="CM171" s="380">
        <v>5.4450255999999995E-2</v>
      </c>
      <c r="CN171" s="380">
        <v>7.0786175999999992E-2</v>
      </c>
      <c r="CO171" s="380">
        <v>0.50450155200000002</v>
      </c>
      <c r="CP171" s="380">
        <v>0.16339785600000001</v>
      </c>
      <c r="CQ171" s="380">
        <v>0.278794816</v>
      </c>
      <c r="CR171" s="380">
        <v>5.7715376000000013E-2</v>
      </c>
      <c r="CS171" s="380">
        <v>0.28558580800000005</v>
      </c>
      <c r="CT171" s="380">
        <v>0.39753535999999995</v>
      </c>
      <c r="CU171" s="380">
        <v>6.0891599999999983E-2</v>
      </c>
      <c r="CV171" s="380">
        <v>0.13484571199999998</v>
      </c>
      <c r="CW171" s="380">
        <v>8.2566639999999997E-2</v>
      </c>
    </row>
    <row r="172" spans="1:101">
      <c r="A172" s="256">
        <v>550</v>
      </c>
      <c r="B172" s="259">
        <v>1</v>
      </c>
      <c r="C172" s="380">
        <v>0.51029999999999998</v>
      </c>
      <c r="D172" s="380">
        <v>0.12520000000000001</v>
      </c>
      <c r="E172" s="380">
        <v>4.1230000000000003E-2</v>
      </c>
      <c r="F172" s="380">
        <v>0.28272000000000003</v>
      </c>
      <c r="G172" s="380">
        <v>6.9459999999999994E-2</v>
      </c>
      <c r="H172" s="380">
        <v>0.12221</v>
      </c>
      <c r="I172" s="380">
        <v>4.8000000000000001E-2</v>
      </c>
      <c r="J172" s="380">
        <v>5.4440000000000002E-2</v>
      </c>
      <c r="K172" s="380">
        <v>4.2250000000000003E-2</v>
      </c>
      <c r="L172" s="380">
        <v>0.21354999999999999</v>
      </c>
      <c r="M172" s="380">
        <v>8.2199999999999995E-2</v>
      </c>
      <c r="N172" s="380">
        <v>0.13250000000000001</v>
      </c>
      <c r="O172" s="380">
        <v>7.4230000000000004E-2</v>
      </c>
      <c r="P172" s="380">
        <v>0.39760000000000001</v>
      </c>
      <c r="Q172" s="380">
        <v>0.31809999999999999</v>
      </c>
      <c r="R172" s="380">
        <v>0.11015</v>
      </c>
      <c r="S172" s="380">
        <v>0.11916</v>
      </c>
      <c r="T172" s="380">
        <v>0.17960000000000001</v>
      </c>
      <c r="U172" s="380">
        <v>0.29249999999999998</v>
      </c>
      <c r="V172" s="380">
        <v>0.19252</v>
      </c>
      <c r="W172" s="380">
        <v>0.58431999999999995</v>
      </c>
      <c r="X172" s="380">
        <v>0.40142</v>
      </c>
      <c r="Y172" s="380">
        <v>0.77019000000000004</v>
      </c>
      <c r="Z172" s="380">
        <v>0.76060000000000005</v>
      </c>
      <c r="AA172" s="380">
        <v>0.41659000000000002</v>
      </c>
      <c r="AB172" s="380">
        <v>0.7097</v>
      </c>
      <c r="AC172" s="380">
        <v>0.42207</v>
      </c>
      <c r="AD172" s="380">
        <v>0.11877</v>
      </c>
      <c r="AE172" s="380">
        <v>0.67223999999999995</v>
      </c>
      <c r="AF172" s="380">
        <v>0.28523999999999999</v>
      </c>
      <c r="AG172" s="380">
        <v>0.70804</v>
      </c>
      <c r="AH172" s="380">
        <v>0.50129999999999997</v>
      </c>
      <c r="AI172" s="380">
        <v>0.72587999999999997</v>
      </c>
      <c r="AJ172" s="380">
        <v>0.32621</v>
      </c>
      <c r="AK172" s="380">
        <v>0.13428000000000001</v>
      </c>
      <c r="AL172" s="380">
        <v>0.52700000000000002</v>
      </c>
      <c r="AM172" s="380">
        <v>0.21</v>
      </c>
      <c r="AN172" s="380">
        <v>0.65922999999999998</v>
      </c>
      <c r="AO172" s="380">
        <v>7.4609999999999996E-2</v>
      </c>
      <c r="AP172" s="380">
        <v>0.16384000000000001</v>
      </c>
      <c r="AQ172" s="380">
        <v>0.69410000000000005</v>
      </c>
      <c r="AR172" s="380">
        <v>0.49059000000000003</v>
      </c>
      <c r="AS172" s="380">
        <v>0.51019999999999999</v>
      </c>
      <c r="AT172" s="380">
        <v>5.0099999999999999E-2</v>
      </c>
      <c r="AU172" s="380">
        <v>0.31229000000000001</v>
      </c>
      <c r="AV172" s="380">
        <v>0.38490000000000002</v>
      </c>
      <c r="AW172" s="380">
        <v>0.38450000000000001</v>
      </c>
      <c r="AX172" s="380">
        <v>0.60426999999999997</v>
      </c>
      <c r="AY172" s="380">
        <v>0.17279</v>
      </c>
      <c r="AZ172" s="380">
        <v>0.23937</v>
      </c>
      <c r="BA172" s="380">
        <v>0.26249</v>
      </c>
      <c r="BB172" s="380">
        <v>0.12623000000000001</v>
      </c>
      <c r="BC172" s="380">
        <v>0.21820000000000001</v>
      </c>
      <c r="BD172" s="380">
        <v>0.74680000000000002</v>
      </c>
      <c r="BE172" s="380">
        <v>0.66693999999999998</v>
      </c>
      <c r="BF172" s="380">
        <v>0.49258999999999997</v>
      </c>
      <c r="BG172" s="380">
        <v>0.30509999999999998</v>
      </c>
      <c r="BH172" s="380">
        <v>0.26379999999999998</v>
      </c>
      <c r="BI172" s="380">
        <v>0.72789999999999999</v>
      </c>
      <c r="BJ172" s="380">
        <v>0.70206000000000002</v>
      </c>
      <c r="BK172" s="380">
        <v>0.50026999999999999</v>
      </c>
      <c r="BL172" s="380">
        <v>0.31869999999999998</v>
      </c>
      <c r="BM172" s="380">
        <v>5.7279999999999998E-2</v>
      </c>
      <c r="BN172" s="380">
        <v>0.27667000000000003</v>
      </c>
      <c r="BO172" s="380">
        <v>0.10156999999999999</v>
      </c>
      <c r="BP172" s="380">
        <v>0.12520000000000001</v>
      </c>
      <c r="BQ172" s="380">
        <v>0.1477</v>
      </c>
      <c r="BR172" s="380">
        <v>0.29914000000000002</v>
      </c>
      <c r="BS172" s="380">
        <v>0.17599999999999999</v>
      </c>
      <c r="BT172" s="380">
        <v>0.40899000000000002</v>
      </c>
      <c r="BU172" s="380">
        <v>6.7699999999999996E-2</v>
      </c>
      <c r="BV172" s="380">
        <v>0.46978999999999999</v>
      </c>
      <c r="BW172" s="380">
        <v>0.23701</v>
      </c>
      <c r="BX172" s="380">
        <v>4.3979999999999998E-2</v>
      </c>
      <c r="BY172" s="380">
        <v>5.7200000000000001E-2</v>
      </c>
      <c r="BZ172" s="380">
        <v>0.128</v>
      </c>
      <c r="CA172" s="380">
        <v>0.11734</v>
      </c>
      <c r="CB172" s="380">
        <v>0.10823000000000001</v>
      </c>
      <c r="CC172" s="380">
        <v>0.39922000000000002</v>
      </c>
      <c r="CD172" s="380">
        <v>0.27333000000000002</v>
      </c>
      <c r="CE172" s="380">
        <v>9.7489999999999993E-2</v>
      </c>
      <c r="CF172" s="380">
        <v>0.64380000000000004</v>
      </c>
      <c r="CG172" s="380">
        <v>0.37830000000000003</v>
      </c>
      <c r="CH172" s="380">
        <v>3.7810000000000003E-2</v>
      </c>
      <c r="CI172" s="380">
        <v>9.0660000000000004E-2</v>
      </c>
      <c r="CJ172" s="380">
        <v>0.25456000000000001</v>
      </c>
      <c r="CK172" s="380">
        <v>5.9569999999999998E-2</v>
      </c>
      <c r="CL172" s="380">
        <v>0.19400999999999999</v>
      </c>
      <c r="CM172" s="380">
        <v>5.4829999999999997E-2</v>
      </c>
      <c r="CN172" s="380">
        <v>7.0900000000000005E-2</v>
      </c>
      <c r="CO172" s="380">
        <v>0.50370999999999999</v>
      </c>
      <c r="CP172" s="380">
        <v>0.16263</v>
      </c>
      <c r="CQ172" s="380">
        <v>0.27879999999999999</v>
      </c>
      <c r="CR172" s="380">
        <v>5.7880000000000001E-2</v>
      </c>
      <c r="CS172" s="380">
        <v>0.28494000000000003</v>
      </c>
      <c r="CT172" s="380">
        <v>0.39816000000000001</v>
      </c>
      <c r="CU172" s="380">
        <v>6.3299999999999995E-2</v>
      </c>
      <c r="CV172" s="380">
        <v>0.13542999999999999</v>
      </c>
      <c r="CW172" s="380">
        <v>8.2699999999999996E-2</v>
      </c>
    </row>
    <row r="173" spans="1:101">
      <c r="A173" s="256">
        <v>551</v>
      </c>
      <c r="B173" s="259">
        <v>1</v>
      </c>
      <c r="C173" s="380">
        <v>0.51285108800000001</v>
      </c>
      <c r="D173" s="380">
        <v>0.12628928</v>
      </c>
      <c r="E173" s="380">
        <v>4.1233280000000011E-2</v>
      </c>
      <c r="F173" s="380">
        <v>0.28849313599999998</v>
      </c>
      <c r="G173" s="380">
        <v>7.0191855999999997E-2</v>
      </c>
      <c r="H173" s="380">
        <v>0.123868848</v>
      </c>
      <c r="I173" s="380">
        <v>4.8048543999999999E-2</v>
      </c>
      <c r="J173" s="380">
        <v>5.4438896000000007E-2</v>
      </c>
      <c r="K173" s="380">
        <v>4.1834624000000001E-2</v>
      </c>
      <c r="L173" s="380">
        <v>0.21710067199999999</v>
      </c>
      <c r="M173" s="380">
        <v>8.6788768000000002E-2</v>
      </c>
      <c r="N173" s="380">
        <v>0.136656896</v>
      </c>
      <c r="O173" s="380">
        <v>7.3617552000000003E-2</v>
      </c>
      <c r="P173" s="380">
        <v>0.39753603199999998</v>
      </c>
      <c r="Q173" s="380">
        <v>0.31892913600000006</v>
      </c>
      <c r="R173" s="380">
        <v>0.11062180799999999</v>
      </c>
      <c r="S173" s="380">
        <v>0.122108208</v>
      </c>
      <c r="T173" s="380">
        <v>0.18039691199999999</v>
      </c>
      <c r="U173" s="380">
        <v>0.30091489599999999</v>
      </c>
      <c r="V173" s="380">
        <v>0.19365707199999999</v>
      </c>
      <c r="W173" s="380">
        <v>0.59343567999999991</v>
      </c>
      <c r="X173" s="380">
        <v>0.40753958400000001</v>
      </c>
      <c r="Y173" s="380">
        <v>0.77269708800000003</v>
      </c>
      <c r="Z173" s="380">
        <v>0.76765403200000004</v>
      </c>
      <c r="AA173" s="380">
        <v>0.42133720000000002</v>
      </c>
      <c r="AB173" s="380">
        <v>0.71535576000000001</v>
      </c>
      <c r="AC173" s="380">
        <v>0.42310440000000005</v>
      </c>
      <c r="AD173" s="380">
        <v>0.118632736</v>
      </c>
      <c r="AE173" s="380">
        <v>0.6744955359999999</v>
      </c>
      <c r="AF173" s="380">
        <v>0.28589971199999997</v>
      </c>
      <c r="AG173" s="380">
        <v>0.70995576000000005</v>
      </c>
      <c r="AH173" s="380">
        <v>0.50336457599999995</v>
      </c>
      <c r="AI173" s="380">
        <v>0.72687408000000009</v>
      </c>
      <c r="AJ173" s="380">
        <v>0.326214</v>
      </c>
      <c r="AK173" s="380">
        <v>0.134210512</v>
      </c>
      <c r="AL173" s="380">
        <v>0.52677321600000004</v>
      </c>
      <c r="AM173" s="380">
        <v>0.21037345599999996</v>
      </c>
      <c r="AN173" s="380">
        <v>0.65891334400000001</v>
      </c>
      <c r="AO173" s="380">
        <v>7.3992687999999987E-2</v>
      </c>
      <c r="AP173" s="380">
        <v>0.16147308800000001</v>
      </c>
      <c r="AQ173" s="380">
        <v>0.69332044800000014</v>
      </c>
      <c r="AR173" s="380">
        <v>0.485606608</v>
      </c>
      <c r="AS173" s="380">
        <v>0.50702358400000003</v>
      </c>
      <c r="AT173" s="380">
        <v>5.0052303999999992E-2</v>
      </c>
      <c r="AU173" s="380">
        <v>0.30997955199999999</v>
      </c>
      <c r="AV173" s="380">
        <v>0.38373531199999994</v>
      </c>
      <c r="AW173" s="380">
        <v>0.38264496000000003</v>
      </c>
      <c r="AX173" s="380">
        <v>0.60292705600000007</v>
      </c>
      <c r="AY173" s="380">
        <v>0.17114612800000004</v>
      </c>
      <c r="AZ173" s="380">
        <v>0.23532670399999997</v>
      </c>
      <c r="BA173" s="380">
        <v>0.25740086400000006</v>
      </c>
      <c r="BB173" s="380">
        <v>0.12313996800000002</v>
      </c>
      <c r="BC173" s="380">
        <v>0.21318231999999995</v>
      </c>
      <c r="BD173" s="380">
        <v>0.74500300800000008</v>
      </c>
      <c r="BE173" s="380">
        <v>0.66287051199999991</v>
      </c>
      <c r="BF173" s="380">
        <v>0.48652895999999995</v>
      </c>
      <c r="BG173" s="380">
        <v>0.29942534399999993</v>
      </c>
      <c r="BH173" s="380">
        <v>0.25949292799999996</v>
      </c>
      <c r="BI173" s="380">
        <v>0.72323094399999999</v>
      </c>
      <c r="BJ173" s="380">
        <v>0.69998923200000007</v>
      </c>
      <c r="BK173" s="380">
        <v>0.49552865599999996</v>
      </c>
      <c r="BL173" s="380">
        <v>0.31734932799999999</v>
      </c>
      <c r="BM173" s="380">
        <v>5.7161231999999999E-2</v>
      </c>
      <c r="BN173" s="380">
        <v>0.270999296</v>
      </c>
      <c r="BO173" s="380">
        <v>0.10081388799999999</v>
      </c>
      <c r="BP173" s="380">
        <v>0.12208879999999998</v>
      </c>
      <c r="BQ173" s="380">
        <v>0.14415630400000001</v>
      </c>
      <c r="BR173" s="380">
        <v>0.29456944000000002</v>
      </c>
      <c r="BS173" s="380">
        <v>0.173195296</v>
      </c>
      <c r="BT173" s="380">
        <v>0.40394040000000003</v>
      </c>
      <c r="BU173" s="380">
        <v>6.5665743999999998E-2</v>
      </c>
      <c r="BV173" s="380">
        <v>0.46831934399999997</v>
      </c>
      <c r="BW173" s="380">
        <v>0.23187987199999999</v>
      </c>
      <c r="BX173" s="380">
        <v>4.396316799999999E-2</v>
      </c>
      <c r="BY173" s="380">
        <v>5.6164640000000002E-2</v>
      </c>
      <c r="BZ173" s="380">
        <v>0.12349203199999999</v>
      </c>
      <c r="CA173" s="380">
        <v>0.11556622400000001</v>
      </c>
      <c r="CB173" s="380">
        <v>0.10566708800000001</v>
      </c>
      <c r="CC173" s="380">
        <v>0.39716004800000004</v>
      </c>
      <c r="CD173" s="380">
        <v>0.27216368000000002</v>
      </c>
      <c r="CE173" s="380">
        <v>9.6581312000000002E-2</v>
      </c>
      <c r="CF173" s="380">
        <v>0.64364665600000004</v>
      </c>
      <c r="CG173" s="380">
        <v>0.3784249280000001</v>
      </c>
      <c r="CH173" s="380">
        <v>3.7198496000000005E-2</v>
      </c>
      <c r="CI173" s="380">
        <v>9.0238799999999994E-2</v>
      </c>
      <c r="CJ173" s="380">
        <v>0.25235673599999997</v>
      </c>
      <c r="CK173" s="380">
        <v>5.8430655999999997E-2</v>
      </c>
      <c r="CL173" s="380">
        <v>0.1938648</v>
      </c>
      <c r="CM173" s="380">
        <v>5.5275088000000007E-2</v>
      </c>
      <c r="CN173" s="380">
        <v>7.0985872000000005E-2</v>
      </c>
      <c r="CO173" s="380">
        <v>0.50298496000000004</v>
      </c>
      <c r="CP173" s="380">
        <v>0.16194667200000001</v>
      </c>
      <c r="CQ173" s="380">
        <v>0.27883705599999992</v>
      </c>
      <c r="CR173" s="380">
        <v>5.8063744E-2</v>
      </c>
      <c r="CS173" s="380">
        <v>0.28432430400000003</v>
      </c>
      <c r="CT173" s="380">
        <v>0.39885761600000003</v>
      </c>
      <c r="CU173" s="380">
        <v>6.6272304000000004E-2</v>
      </c>
      <c r="CV173" s="380">
        <v>0.13620558399999996</v>
      </c>
      <c r="CW173" s="380">
        <v>8.2812623999999974E-2</v>
      </c>
    </row>
    <row r="174" spans="1:101">
      <c r="A174" s="256">
        <v>552</v>
      </c>
      <c r="B174" s="259">
        <v>1</v>
      </c>
      <c r="C174" s="380">
        <v>0.51558097599999997</v>
      </c>
      <c r="D174" s="380">
        <v>0.12749356799999997</v>
      </c>
      <c r="E174" s="380">
        <v>4.1321888000000001E-2</v>
      </c>
      <c r="F174" s="380">
        <v>0.29431003200000005</v>
      </c>
      <c r="G174" s="380">
        <v>7.0972735999999995E-2</v>
      </c>
      <c r="H174" s="380">
        <v>0.12558054399999999</v>
      </c>
      <c r="I174" s="380">
        <v>4.8100496000000006E-2</v>
      </c>
      <c r="J174" s="380">
        <v>5.4436096000000003E-2</v>
      </c>
      <c r="K174" s="380">
        <v>4.1434431999999993E-2</v>
      </c>
      <c r="L174" s="380">
        <v>0.220863424</v>
      </c>
      <c r="M174" s="380">
        <v>9.172612799999999E-2</v>
      </c>
      <c r="N174" s="380">
        <v>0.14098105600000002</v>
      </c>
      <c r="O174" s="380">
        <v>7.3040096000000013E-2</v>
      </c>
      <c r="P174" s="380">
        <v>0.39745862399999998</v>
      </c>
      <c r="Q174" s="380">
        <v>0.31981135999999999</v>
      </c>
      <c r="R174" s="380">
        <v>0.11109276800000002</v>
      </c>
      <c r="S174" s="380">
        <v>0.12513004799999999</v>
      </c>
      <c r="T174" s="380">
        <v>0.18117267200000001</v>
      </c>
      <c r="U174" s="380">
        <v>0.30990193600000004</v>
      </c>
      <c r="V174" s="380">
        <v>0.19495075199999998</v>
      </c>
      <c r="W174" s="380">
        <v>0.60233156799999998</v>
      </c>
      <c r="X174" s="380">
        <v>0.41368350399999992</v>
      </c>
      <c r="Y174" s="380">
        <v>0.77505364799999998</v>
      </c>
      <c r="Z174" s="380">
        <v>0.77443704000000013</v>
      </c>
      <c r="AA174" s="380">
        <v>0.42580881600000003</v>
      </c>
      <c r="AB174" s="380">
        <v>0.72089254400000002</v>
      </c>
      <c r="AC174" s="380">
        <v>0.42407083199999995</v>
      </c>
      <c r="AD174" s="380">
        <v>0.11846116800000002</v>
      </c>
      <c r="AE174" s="380">
        <v>0.67667577599999984</v>
      </c>
      <c r="AF174" s="380">
        <v>0.28652204799999997</v>
      </c>
      <c r="AG174" s="380">
        <v>0.71184000000000014</v>
      </c>
      <c r="AH174" s="380">
        <v>0.50520276800000008</v>
      </c>
      <c r="AI174" s="380">
        <v>0.72781150400000005</v>
      </c>
      <c r="AJ174" s="380">
        <v>0.32617307200000006</v>
      </c>
      <c r="AK174" s="380">
        <v>0.13409908799999998</v>
      </c>
      <c r="AL174" s="380">
        <v>0.52658369599999999</v>
      </c>
      <c r="AM174" s="380">
        <v>0.21033417600000001</v>
      </c>
      <c r="AN174" s="380">
        <v>0.65857764799999996</v>
      </c>
      <c r="AO174" s="380">
        <v>7.3381952E-2</v>
      </c>
      <c r="AP174" s="380">
        <v>0.15913248000000002</v>
      </c>
      <c r="AQ174" s="380">
        <v>0.69258348800000002</v>
      </c>
      <c r="AR174" s="380">
        <v>0.48049788799999998</v>
      </c>
      <c r="AS174" s="380">
        <v>0.50378803200000011</v>
      </c>
      <c r="AT174" s="380">
        <v>5.0006592000000009E-2</v>
      </c>
      <c r="AU174" s="380">
        <v>0.30748035200000001</v>
      </c>
      <c r="AV174" s="380">
        <v>0.38252699200000001</v>
      </c>
      <c r="AW174" s="380">
        <v>0.38080983999999996</v>
      </c>
      <c r="AX174" s="380">
        <v>0.60142196799999992</v>
      </c>
      <c r="AY174" s="380">
        <v>0.16947585600000001</v>
      </c>
      <c r="AZ174" s="380">
        <v>0.23127392000000002</v>
      </c>
      <c r="BA174" s="380">
        <v>0.25232480000000002</v>
      </c>
      <c r="BB174" s="380">
        <v>0.12006715200000001</v>
      </c>
      <c r="BC174" s="380">
        <v>0.208236896</v>
      </c>
      <c r="BD174" s="380">
        <v>0.7431077920000001</v>
      </c>
      <c r="BE174" s="380">
        <v>0.65873475200000009</v>
      </c>
      <c r="BF174" s="380">
        <v>0.48045144000000001</v>
      </c>
      <c r="BG174" s="380">
        <v>0.29375692799999997</v>
      </c>
      <c r="BH174" s="380">
        <v>0.25516503999999995</v>
      </c>
      <c r="BI174" s="380">
        <v>0.71846275199999987</v>
      </c>
      <c r="BJ174" s="380">
        <v>0.69792926399999999</v>
      </c>
      <c r="BK174" s="380">
        <v>0.49080774400000005</v>
      </c>
      <c r="BL174" s="380">
        <v>0.31609372800000002</v>
      </c>
      <c r="BM174" s="380">
        <v>5.7104703999999999E-2</v>
      </c>
      <c r="BN174" s="380">
        <v>0.265378528</v>
      </c>
      <c r="BO174" s="380">
        <v>0.100125536</v>
      </c>
      <c r="BP174" s="380">
        <v>0.11906390400000003</v>
      </c>
      <c r="BQ174" s="380">
        <v>0.14069918399999998</v>
      </c>
      <c r="BR174" s="380">
        <v>0.29005457600000001</v>
      </c>
      <c r="BS174" s="380">
        <v>0.17043708799999999</v>
      </c>
      <c r="BT174" s="380">
        <v>0.39896139200000003</v>
      </c>
      <c r="BU174" s="380">
        <v>6.3602288000000007E-2</v>
      </c>
      <c r="BV174" s="380">
        <v>0.46686553600000003</v>
      </c>
      <c r="BW174" s="380">
        <v>0.22678443200000004</v>
      </c>
      <c r="BX174" s="380">
        <v>4.3987135999999996E-2</v>
      </c>
      <c r="BY174" s="380">
        <v>5.5108160000000003E-2</v>
      </c>
      <c r="BZ174" s="380">
        <v>0.11892694400000002</v>
      </c>
      <c r="CA174" s="380">
        <v>0.11380491200000001</v>
      </c>
      <c r="CB174" s="380">
        <v>0.10312031999999999</v>
      </c>
      <c r="CC174" s="380">
        <v>0.39517251199999998</v>
      </c>
      <c r="CD174" s="380">
        <v>0.27106824000000002</v>
      </c>
      <c r="CE174" s="380">
        <v>9.5483152000000002E-2</v>
      </c>
      <c r="CF174" s="380">
        <v>0.64358203200000019</v>
      </c>
      <c r="CG174" s="380">
        <v>0.37857200000000008</v>
      </c>
      <c r="CH174" s="380">
        <v>3.6604160000000011E-2</v>
      </c>
      <c r="CI174" s="380">
        <v>8.9835776000000006E-2</v>
      </c>
      <c r="CJ174" s="380">
        <v>0.25026265600000003</v>
      </c>
      <c r="CK174" s="380">
        <v>5.7269024000000002E-2</v>
      </c>
      <c r="CL174" s="380">
        <v>0.19357273599999997</v>
      </c>
      <c r="CM174" s="380">
        <v>5.578408E-2</v>
      </c>
      <c r="CN174" s="380">
        <v>7.1041632000000021E-2</v>
      </c>
      <c r="CO174" s="380">
        <v>0.50232971200000009</v>
      </c>
      <c r="CP174" s="380">
        <v>0.16134798400000003</v>
      </c>
      <c r="CQ174" s="380">
        <v>0.27890532800000001</v>
      </c>
      <c r="CR174" s="380">
        <v>5.8265584000000009E-2</v>
      </c>
      <c r="CS174" s="380">
        <v>0.28374024000000003</v>
      </c>
      <c r="CT174" s="380">
        <v>0.39962931200000001</v>
      </c>
      <c r="CU174" s="380">
        <v>6.9823055999999994E-2</v>
      </c>
      <c r="CV174" s="380">
        <v>0.137190272</v>
      </c>
      <c r="CW174" s="380">
        <v>8.2903327999999998E-2</v>
      </c>
    </row>
    <row r="175" spans="1:101">
      <c r="A175" s="256">
        <v>553</v>
      </c>
      <c r="B175" s="259">
        <v>1</v>
      </c>
      <c r="C175" s="380">
        <v>0.51849334400000002</v>
      </c>
      <c r="D175" s="380">
        <v>0.12883001599999999</v>
      </c>
      <c r="E175" s="380">
        <v>4.1476256000000003E-2</v>
      </c>
      <c r="F175" s="380">
        <v>0.300169568</v>
      </c>
      <c r="G175" s="380">
        <v>7.1816656000000006E-2</v>
      </c>
      <c r="H175" s="380">
        <v>0.12734567999999999</v>
      </c>
      <c r="I175" s="380">
        <v>4.8157008000000001E-2</v>
      </c>
      <c r="J175" s="380">
        <v>5.4433536000000005E-2</v>
      </c>
      <c r="K175" s="380">
        <v>4.1054560000000004E-2</v>
      </c>
      <c r="L175" s="380">
        <v>0.22484217599999998</v>
      </c>
      <c r="M175" s="380">
        <v>9.7011807999999991E-2</v>
      </c>
      <c r="N175" s="380">
        <v>0.145492336</v>
      </c>
      <c r="O175" s="380">
        <v>7.2495840000000006E-2</v>
      </c>
      <c r="P175" s="380">
        <v>0.39738001600000006</v>
      </c>
      <c r="Q175" s="380">
        <v>0.32071342399999997</v>
      </c>
      <c r="R175" s="380">
        <v>0.11156284800000001</v>
      </c>
      <c r="S175" s="380">
        <v>0.12821260800000001</v>
      </c>
      <c r="T175" s="380">
        <v>0.181918832</v>
      </c>
      <c r="U175" s="380">
        <v>0.31937265599999998</v>
      </c>
      <c r="V175" s="380">
        <v>0.19639859199999998</v>
      </c>
      <c r="W175" s="380">
        <v>0.61102433600000006</v>
      </c>
      <c r="X175" s="380">
        <v>0.41985894400000001</v>
      </c>
      <c r="Y175" s="380">
        <v>0.77727044800000011</v>
      </c>
      <c r="Z175" s="380">
        <v>0.78094516800000002</v>
      </c>
      <c r="AA175" s="380">
        <v>0.43000195200000002</v>
      </c>
      <c r="AB175" s="380">
        <v>0.72630804800000015</v>
      </c>
      <c r="AC175" s="380">
        <v>0.42496742399999998</v>
      </c>
      <c r="AD175" s="380">
        <v>0.11822504000000002</v>
      </c>
      <c r="AE175" s="380">
        <v>0.67878489599999992</v>
      </c>
      <c r="AF175" s="380">
        <v>0.28711974399999995</v>
      </c>
      <c r="AG175" s="380">
        <v>0.71369624000000009</v>
      </c>
      <c r="AH175" s="380">
        <v>0.50681895999999993</v>
      </c>
      <c r="AI175" s="380">
        <v>0.72870940800000006</v>
      </c>
      <c r="AJ175" s="380">
        <v>0.326090304</v>
      </c>
      <c r="AK175" s="380">
        <v>0.13395022400000003</v>
      </c>
      <c r="AL175" s="380">
        <v>0.52645489600000006</v>
      </c>
      <c r="AM175" s="380">
        <v>0.20990961599999999</v>
      </c>
      <c r="AN175" s="380">
        <v>0.65825323199999997</v>
      </c>
      <c r="AO175" s="380">
        <v>7.2783136000000012E-2</v>
      </c>
      <c r="AP175" s="380">
        <v>0.15683339200000002</v>
      </c>
      <c r="AQ175" s="380">
        <v>0.69188860800000007</v>
      </c>
      <c r="AR175" s="380">
        <v>0.47528692800000011</v>
      </c>
      <c r="AS175" s="380">
        <v>0.50050192000000004</v>
      </c>
      <c r="AT175" s="380">
        <v>4.996192E-2</v>
      </c>
      <c r="AU175" s="380">
        <v>0.30481443199999997</v>
      </c>
      <c r="AV175" s="380">
        <v>0.38128035200000004</v>
      </c>
      <c r="AW175" s="380">
        <v>0.37899495999999994</v>
      </c>
      <c r="AX175" s="380">
        <v>0.59976640000000003</v>
      </c>
      <c r="AY175" s="380">
        <v>0.16778398400000002</v>
      </c>
      <c r="AZ175" s="380">
        <v>0.22723705600000005</v>
      </c>
      <c r="BA175" s="380">
        <v>0.247298816</v>
      </c>
      <c r="BB175" s="380">
        <v>0.117028336</v>
      </c>
      <c r="BC175" s="380">
        <v>0.20336787200000001</v>
      </c>
      <c r="BD175" s="380">
        <v>0.74112073599999995</v>
      </c>
      <c r="BE175" s="380">
        <v>0.65454563200000004</v>
      </c>
      <c r="BF175" s="380">
        <v>0.47436359999999994</v>
      </c>
      <c r="BG175" s="380">
        <v>0.28810955199999999</v>
      </c>
      <c r="BH175" s="380">
        <v>0.25082499199999997</v>
      </c>
      <c r="BI175" s="380">
        <v>0.71361624000000001</v>
      </c>
      <c r="BJ175" s="380">
        <v>0.6958872960000001</v>
      </c>
      <c r="BK175" s="380">
        <v>0.48613195200000003</v>
      </c>
      <c r="BL175" s="380">
        <v>0.31494588800000006</v>
      </c>
      <c r="BM175" s="380">
        <v>5.7111535999999997E-2</v>
      </c>
      <c r="BN175" s="380">
        <v>0.25981840000000006</v>
      </c>
      <c r="BO175" s="380">
        <v>9.9515024000000007E-2</v>
      </c>
      <c r="BP175" s="380">
        <v>0.116128288</v>
      </c>
      <c r="BQ175" s="380">
        <v>0.13733342399999998</v>
      </c>
      <c r="BR175" s="380">
        <v>0.28561243200000003</v>
      </c>
      <c r="BS175" s="380">
        <v>0.16773936</v>
      </c>
      <c r="BT175" s="380">
        <v>0.39406462400000003</v>
      </c>
      <c r="BU175" s="380">
        <v>6.1519471999999999E-2</v>
      </c>
      <c r="BV175" s="380">
        <v>0.46543060800000008</v>
      </c>
      <c r="BW175" s="380">
        <v>0.22173931199999999</v>
      </c>
      <c r="BX175" s="380">
        <v>4.4050944000000009E-2</v>
      </c>
      <c r="BY175" s="380">
        <v>5.4036720000000003E-2</v>
      </c>
      <c r="BZ175" s="380">
        <v>0.11432929600000001</v>
      </c>
      <c r="CA175" s="380">
        <v>0.11206544</v>
      </c>
      <c r="CB175" s="380">
        <v>0.10060155200000001</v>
      </c>
      <c r="CC175" s="380">
        <v>0.39325425600000002</v>
      </c>
      <c r="CD175" s="380">
        <v>0.27004312000000003</v>
      </c>
      <c r="CE175" s="380">
        <v>9.4205232E-2</v>
      </c>
      <c r="CF175" s="380">
        <v>0.64359676799999999</v>
      </c>
      <c r="CG175" s="380">
        <v>0.37875211200000003</v>
      </c>
      <c r="CH175" s="380">
        <v>3.6030303999999999E-2</v>
      </c>
      <c r="CI175" s="380">
        <v>8.9478112000000012E-2</v>
      </c>
      <c r="CJ175" s="380">
        <v>0.24829697600000003</v>
      </c>
      <c r="CK175" s="380">
        <v>5.6094112000000002E-2</v>
      </c>
      <c r="CL175" s="380">
        <v>0.19313819199999999</v>
      </c>
      <c r="CM175" s="380">
        <v>5.6351392E-2</v>
      </c>
      <c r="CN175" s="380">
        <v>7.1071792000000009E-2</v>
      </c>
      <c r="CO175" s="380">
        <v>0.50176206400000001</v>
      </c>
      <c r="CP175" s="380">
        <v>0.16082913600000001</v>
      </c>
      <c r="CQ175" s="380">
        <v>0.27900911999999994</v>
      </c>
      <c r="CR175" s="380">
        <v>5.8483663999999998E-2</v>
      </c>
      <c r="CS175" s="380">
        <v>0.28319577600000007</v>
      </c>
      <c r="CT175" s="380">
        <v>0.40047964800000008</v>
      </c>
      <c r="CU175" s="380">
        <v>7.3957728E-2</v>
      </c>
      <c r="CV175" s="380">
        <v>0.13840656000000001</v>
      </c>
      <c r="CW175" s="380">
        <v>8.2975471999999995E-2</v>
      </c>
    </row>
    <row r="176" spans="1:101">
      <c r="A176" s="256">
        <v>554</v>
      </c>
      <c r="B176" s="259">
        <v>1</v>
      </c>
      <c r="C176" s="380">
        <v>0.52159203199999993</v>
      </c>
      <c r="D176" s="380">
        <v>0.13031942399999999</v>
      </c>
      <c r="E176" s="380">
        <v>4.1659984000000004E-2</v>
      </c>
      <c r="F176" s="380">
        <v>0.30607366400000002</v>
      </c>
      <c r="G176" s="380">
        <v>7.2740896000000013E-2</v>
      </c>
      <c r="H176" s="380">
        <v>0.12916529599999999</v>
      </c>
      <c r="I176" s="380">
        <v>4.8219680000000001E-2</v>
      </c>
      <c r="J176" s="380">
        <v>5.4434096000000001E-2</v>
      </c>
      <c r="K176" s="380">
        <v>4.0701328000000002E-2</v>
      </c>
      <c r="L176" s="380">
        <v>0.22903612800000001</v>
      </c>
      <c r="M176" s="380">
        <v>0.102641248</v>
      </c>
      <c r="N176" s="380">
        <v>0.150213456</v>
      </c>
      <c r="O176" s="380">
        <v>7.1980063999999996E-2</v>
      </c>
      <c r="P176" s="380">
        <v>0.39731580800000005</v>
      </c>
      <c r="Q176" s="380">
        <v>0.32159116799999998</v>
      </c>
      <c r="R176" s="380">
        <v>0.11203188800000001</v>
      </c>
      <c r="S176" s="380">
        <v>0.13134052799999998</v>
      </c>
      <c r="T176" s="380">
        <v>0.18262691200000003</v>
      </c>
      <c r="U176" s="380">
        <v>0.32920025600000002</v>
      </c>
      <c r="V176" s="380">
        <v>0.19799619199999999</v>
      </c>
      <c r="W176" s="380">
        <v>0.619543344</v>
      </c>
      <c r="X176" s="380">
        <v>0.42607830400000002</v>
      </c>
      <c r="Y176" s="380">
        <v>0.77936468799999992</v>
      </c>
      <c r="Z176" s="380">
        <v>0.78717961599999986</v>
      </c>
      <c r="AA176" s="380">
        <v>0.43390860799999997</v>
      </c>
      <c r="AB176" s="380">
        <v>0.73160099200000006</v>
      </c>
      <c r="AC176" s="380">
        <v>0.42579953599999998</v>
      </c>
      <c r="AD176" s="380">
        <v>0.11787611200000001</v>
      </c>
      <c r="AE176" s="380">
        <v>0.68082529599999997</v>
      </c>
      <c r="AF176" s="380">
        <v>0.28771663999999997</v>
      </c>
      <c r="AG176" s="380">
        <v>0.71552847999999991</v>
      </c>
      <c r="AH176" s="380">
        <v>0.5082193920000001</v>
      </c>
      <c r="AI176" s="380">
        <v>0.72959259199999993</v>
      </c>
      <c r="AJ176" s="380">
        <v>0.32596265600000002</v>
      </c>
      <c r="AK176" s="380">
        <v>0.13376616</v>
      </c>
      <c r="AL176" s="380">
        <v>0.52641713599999995</v>
      </c>
      <c r="AM176" s="380">
        <v>0.209154496</v>
      </c>
      <c r="AN176" s="380">
        <v>0.65798153599999987</v>
      </c>
      <c r="AO176" s="380">
        <v>7.2203840000000005E-2</v>
      </c>
      <c r="AP176" s="380">
        <v>0.15459694399999999</v>
      </c>
      <c r="AQ176" s="380">
        <v>0.69123452800000007</v>
      </c>
      <c r="AR176" s="380">
        <v>0.46999988799999998</v>
      </c>
      <c r="AS176" s="380">
        <v>0.49717612799999994</v>
      </c>
      <c r="AT176" s="380">
        <v>4.9916767999999993E-2</v>
      </c>
      <c r="AU176" s="380">
        <v>0.30202115199999996</v>
      </c>
      <c r="AV176" s="380">
        <v>0.380002752</v>
      </c>
      <c r="AW176" s="380">
        <v>0.37720144</v>
      </c>
      <c r="AX176" s="380">
        <v>0.59797795200000003</v>
      </c>
      <c r="AY176" s="380">
        <v>0.16607691199999999</v>
      </c>
      <c r="AZ176" s="380">
        <v>0.223247152</v>
      </c>
      <c r="BA176" s="380">
        <v>0.24236803199999998</v>
      </c>
      <c r="BB176" s="380">
        <v>0.11404936</v>
      </c>
      <c r="BC176" s="380">
        <v>0.19857788799999998</v>
      </c>
      <c r="BD176" s="380">
        <v>0.73905215999999996</v>
      </c>
      <c r="BE176" s="380">
        <v>0.650319392</v>
      </c>
      <c r="BF176" s="380">
        <v>0.46827127999999996</v>
      </c>
      <c r="BG176" s="380">
        <v>0.28249913599999998</v>
      </c>
      <c r="BH176" s="380">
        <v>0.24648366399999999</v>
      </c>
      <c r="BI176" s="380">
        <v>0.70872060800000003</v>
      </c>
      <c r="BJ176" s="380">
        <v>0.69387172799999997</v>
      </c>
      <c r="BK176" s="380">
        <v>0.48153391999999995</v>
      </c>
      <c r="BL176" s="380">
        <v>0.31392076799999996</v>
      </c>
      <c r="BM176" s="380">
        <v>5.7183008E-2</v>
      </c>
      <c r="BN176" s="380">
        <v>0.25433187199999996</v>
      </c>
      <c r="BO176" s="380">
        <v>9.8993472000000013E-2</v>
      </c>
      <c r="BP176" s="380">
        <v>0.113285952</v>
      </c>
      <c r="BQ176" s="380">
        <v>0.134065344</v>
      </c>
      <c r="BR176" s="380">
        <v>0.28126780800000006</v>
      </c>
      <c r="BS176" s="380">
        <v>0.16512179200000002</v>
      </c>
      <c r="BT176" s="380">
        <v>0.38926649599999996</v>
      </c>
      <c r="BU176" s="380">
        <v>5.9428415999999998E-2</v>
      </c>
      <c r="BV176" s="380">
        <v>0.46401792000000003</v>
      </c>
      <c r="BW176" s="380">
        <v>0.21676259199999998</v>
      </c>
      <c r="BX176" s="380">
        <v>4.4152511999999998E-2</v>
      </c>
      <c r="BY176" s="380">
        <v>5.2958240000000004E-2</v>
      </c>
      <c r="BZ176" s="380">
        <v>0.109731008</v>
      </c>
      <c r="CA176" s="380">
        <v>0.11036068800000001</v>
      </c>
      <c r="CB176" s="380">
        <v>9.8124143999999996E-2</v>
      </c>
      <c r="CC176" s="380">
        <v>0.39140135999999998</v>
      </c>
      <c r="CD176" s="380">
        <v>0.26908727999999998</v>
      </c>
      <c r="CE176" s="380">
        <v>9.2772992000000012E-2</v>
      </c>
      <c r="CF176" s="380">
        <v>0.64367654399999996</v>
      </c>
      <c r="CG176" s="380">
        <v>0.37898374400000001</v>
      </c>
      <c r="CH176" s="380">
        <v>3.5481088000000001E-2</v>
      </c>
      <c r="CI176" s="380">
        <v>8.9200128000000004E-2</v>
      </c>
      <c r="CJ176" s="380">
        <v>0.24648025599999998</v>
      </c>
      <c r="CK176" s="380">
        <v>5.4917759999999996E-2</v>
      </c>
      <c r="CL176" s="380">
        <v>0.192576368</v>
      </c>
      <c r="CM176" s="380">
        <v>5.6968944000000007E-2</v>
      </c>
      <c r="CN176" s="380">
        <v>7.1085471999999997E-2</v>
      </c>
      <c r="CO176" s="380">
        <v>0.50130409600000003</v>
      </c>
      <c r="CP176" s="380">
        <v>0.160382048</v>
      </c>
      <c r="CQ176" s="380">
        <v>0.27915563199999999</v>
      </c>
      <c r="CR176" s="380">
        <v>5.8715744E-2</v>
      </c>
      <c r="CS176" s="380">
        <v>0.28270259200000003</v>
      </c>
      <c r="CT176" s="380">
        <v>0.401414944</v>
      </c>
      <c r="CU176" s="380">
        <v>7.8671999999999992E-2</v>
      </c>
      <c r="CV176" s="380">
        <v>0.13987900799999997</v>
      </c>
      <c r="CW176" s="380">
        <v>8.3035775999999992E-2</v>
      </c>
    </row>
    <row r="177" spans="1:101">
      <c r="A177" s="256">
        <v>555</v>
      </c>
      <c r="B177" s="259">
        <v>1</v>
      </c>
      <c r="C177" s="380">
        <v>0.52488000000000001</v>
      </c>
      <c r="D177" s="380">
        <v>0.13197999999999999</v>
      </c>
      <c r="E177" s="380">
        <v>4.1849999999999998E-2</v>
      </c>
      <c r="F177" s="380">
        <v>0.31202000000000002</v>
      </c>
      <c r="G177" s="380">
        <v>7.3760000000000006E-2</v>
      </c>
      <c r="H177" s="380">
        <v>0.13103999999999999</v>
      </c>
      <c r="I177" s="380">
        <v>4.829E-2</v>
      </c>
      <c r="J177" s="380">
        <v>5.4440000000000002E-2</v>
      </c>
      <c r="K177" s="380">
        <v>4.0379999999999999E-2</v>
      </c>
      <c r="L177" s="380">
        <v>0.23344999999999999</v>
      </c>
      <c r="M177" s="380">
        <v>0.10861</v>
      </c>
      <c r="N177" s="380">
        <v>0.15515999999999999</v>
      </c>
      <c r="O177" s="380">
        <v>7.1489999999999998E-2</v>
      </c>
      <c r="P177" s="380">
        <v>0.39728000000000002</v>
      </c>
      <c r="Q177" s="380">
        <v>0.32240999999999997</v>
      </c>
      <c r="R177" s="380">
        <v>0.1125</v>
      </c>
      <c r="S177" s="380">
        <v>0.13450000000000001</v>
      </c>
      <c r="T177" s="380">
        <v>0.18329000000000001</v>
      </c>
      <c r="U177" s="380">
        <v>0.33928000000000003</v>
      </c>
      <c r="V177" s="380">
        <v>0.19974</v>
      </c>
      <c r="W177" s="380">
        <v>0.62790999999999997</v>
      </c>
      <c r="X177" s="380">
        <v>0.43235000000000001</v>
      </c>
      <c r="Y177" s="380">
        <v>0.78134999999999999</v>
      </c>
      <c r="Z177" s="380">
        <v>0.79313999999999996</v>
      </c>
      <c r="AA177" s="380">
        <v>0.43752999999999997</v>
      </c>
      <c r="AB177" s="380">
        <v>0.73677000000000004</v>
      </c>
      <c r="AC177" s="380">
        <v>0.42657</v>
      </c>
      <c r="AD177" s="380">
        <v>0.1174</v>
      </c>
      <c r="AE177" s="380">
        <v>0.68279999999999996</v>
      </c>
      <c r="AF177" s="380">
        <v>0.28832999999999998</v>
      </c>
      <c r="AG177" s="380">
        <v>0.71733999999999998</v>
      </c>
      <c r="AH177" s="380">
        <v>0.50941000000000003</v>
      </c>
      <c r="AI177" s="380">
        <v>0.73048000000000002</v>
      </c>
      <c r="AJ177" s="380">
        <v>0.32579000000000002</v>
      </c>
      <c r="AK177" s="380">
        <v>0.13355</v>
      </c>
      <c r="AL177" s="380">
        <v>0.52649000000000001</v>
      </c>
      <c r="AM177" s="380">
        <v>0.20810999999999999</v>
      </c>
      <c r="AN177" s="380">
        <v>0.65778999999999999</v>
      </c>
      <c r="AO177" s="380">
        <v>7.1650000000000005E-2</v>
      </c>
      <c r="AP177" s="380">
        <v>0.15243999999999999</v>
      </c>
      <c r="AQ177" s="380">
        <v>0.69062000000000001</v>
      </c>
      <c r="AR177" s="380">
        <v>0.46466000000000002</v>
      </c>
      <c r="AS177" s="380">
        <v>0.49381999999999998</v>
      </c>
      <c r="AT177" s="380">
        <v>4.9869999999999998E-2</v>
      </c>
      <c r="AU177" s="380">
        <v>0.29914000000000002</v>
      </c>
      <c r="AV177" s="380">
        <v>0.37869999999999998</v>
      </c>
      <c r="AW177" s="380">
        <v>0.37542999999999999</v>
      </c>
      <c r="AX177" s="380">
        <v>0.59606999999999999</v>
      </c>
      <c r="AY177" s="380">
        <v>0.16436000000000001</v>
      </c>
      <c r="AZ177" s="380">
        <v>0.21933</v>
      </c>
      <c r="BA177" s="380">
        <v>0.23757</v>
      </c>
      <c r="BB177" s="380">
        <v>0.11115</v>
      </c>
      <c r="BC177" s="380">
        <v>0.19386999999999999</v>
      </c>
      <c r="BD177" s="380">
        <v>0.73690999999999995</v>
      </c>
      <c r="BE177" s="380">
        <v>0.64607000000000003</v>
      </c>
      <c r="BF177" s="380">
        <v>0.46217999999999998</v>
      </c>
      <c r="BG177" s="380">
        <v>0.27694000000000002</v>
      </c>
      <c r="BH177" s="380">
        <v>0.24215</v>
      </c>
      <c r="BI177" s="380">
        <v>0.70379999999999998</v>
      </c>
      <c r="BJ177" s="380">
        <v>0.69189000000000001</v>
      </c>
      <c r="BK177" s="380">
        <v>0.47704000000000002</v>
      </c>
      <c r="BL177" s="380">
        <v>0.31302999999999997</v>
      </c>
      <c r="BM177" s="380">
        <v>5.7320000000000003E-2</v>
      </c>
      <c r="BN177" s="380">
        <v>0.24893000000000001</v>
      </c>
      <c r="BO177" s="380">
        <v>9.8570000000000005E-2</v>
      </c>
      <c r="BP177" s="380">
        <v>0.11054</v>
      </c>
      <c r="BQ177" s="380">
        <v>0.13089999999999999</v>
      </c>
      <c r="BR177" s="380">
        <v>0.27704000000000001</v>
      </c>
      <c r="BS177" s="380">
        <v>0.16259999999999999</v>
      </c>
      <c r="BT177" s="380">
        <v>0.38457999999999998</v>
      </c>
      <c r="BU177" s="380">
        <v>5.7340000000000002E-2</v>
      </c>
      <c r="BV177" s="380">
        <v>0.46262999999999999</v>
      </c>
      <c r="BW177" s="380">
        <v>0.21187</v>
      </c>
      <c r="BX177" s="380">
        <v>4.4290000000000003E-2</v>
      </c>
      <c r="BY177" s="380">
        <v>5.1880000000000003E-2</v>
      </c>
      <c r="BZ177" s="380">
        <v>0.10516</v>
      </c>
      <c r="CA177" s="380">
        <v>0.1087</v>
      </c>
      <c r="CB177" s="380">
        <v>9.5699999999999993E-2</v>
      </c>
      <c r="CC177" s="380">
        <v>0.38961000000000001</v>
      </c>
      <c r="CD177" s="380">
        <v>0.26819999999999999</v>
      </c>
      <c r="CE177" s="380">
        <v>9.1209999999999999E-2</v>
      </c>
      <c r="CF177" s="380">
        <v>0.64380999999999999</v>
      </c>
      <c r="CG177" s="380">
        <v>0.37928000000000001</v>
      </c>
      <c r="CH177" s="380">
        <v>3.4959999999999998E-2</v>
      </c>
      <c r="CI177" s="380">
        <v>8.9020000000000002E-2</v>
      </c>
      <c r="CJ177" s="380">
        <v>0.24482999999999999</v>
      </c>
      <c r="CK177" s="380">
        <v>5.3749999999999999E-2</v>
      </c>
      <c r="CL177" s="380">
        <v>0.19189999999999999</v>
      </c>
      <c r="CM177" s="380">
        <v>5.7630000000000001E-2</v>
      </c>
      <c r="CN177" s="380">
        <v>7.109E-2</v>
      </c>
      <c r="CO177" s="380">
        <v>0.50097000000000003</v>
      </c>
      <c r="CP177" s="380">
        <v>0.16</v>
      </c>
      <c r="CQ177" s="380">
        <v>0.27934999999999999</v>
      </c>
      <c r="CR177" s="380">
        <v>5.8959999999999999E-2</v>
      </c>
      <c r="CS177" s="380">
        <v>0.28227000000000002</v>
      </c>
      <c r="CT177" s="380">
        <v>0.40244000000000002</v>
      </c>
      <c r="CU177" s="380">
        <v>8.3960000000000007E-2</v>
      </c>
      <c r="CV177" s="380">
        <v>0.14163000000000001</v>
      </c>
      <c r="CW177" s="380">
        <v>8.3089999999999997E-2</v>
      </c>
    </row>
    <row r="178" spans="1:101">
      <c r="A178" s="256">
        <v>556</v>
      </c>
      <c r="B178" s="259">
        <v>1</v>
      </c>
      <c r="C178" s="380">
        <v>0.52835756799999989</v>
      </c>
      <c r="D178" s="380">
        <v>0.13382195200000002</v>
      </c>
      <c r="E178" s="380">
        <v>4.2048687999999994E-2</v>
      </c>
      <c r="F178" s="380">
        <v>0.31799868799999997</v>
      </c>
      <c r="G178" s="380">
        <v>7.488051200000001E-2</v>
      </c>
      <c r="H178" s="380">
        <v>0.13296889599999998</v>
      </c>
      <c r="I178" s="380">
        <v>4.8368927999999999E-2</v>
      </c>
      <c r="J178" s="380">
        <v>5.4451599999999996E-2</v>
      </c>
      <c r="K178" s="380">
        <v>4.0092479999999993E-2</v>
      </c>
      <c r="L178" s="380">
        <v>0.23810508800000002</v>
      </c>
      <c r="M178" s="380">
        <v>0.11491384</v>
      </c>
      <c r="N178" s="380">
        <v>0.16033553599999997</v>
      </c>
      <c r="O178" s="380">
        <v>7.102857600000001E-2</v>
      </c>
      <c r="P178" s="380">
        <v>0.39728172799999995</v>
      </c>
      <c r="Q178" s="380">
        <v>0.32316390399999995</v>
      </c>
      <c r="R178" s="380">
        <v>0.11296819200000001</v>
      </c>
      <c r="S178" s="380">
        <v>0.13768203200000001</v>
      </c>
      <c r="T178" s="380">
        <v>0.18390588800000002</v>
      </c>
      <c r="U178" s="380">
        <v>0.34957344000000007</v>
      </c>
      <c r="V178" s="380">
        <v>0.201628896</v>
      </c>
      <c r="W178" s="380">
        <v>0.63612177599999997</v>
      </c>
      <c r="X178" s="380">
        <v>0.43867022400000005</v>
      </c>
      <c r="Y178" s="380">
        <v>0.78322919999999996</v>
      </c>
      <c r="Z178" s="380">
        <v>0.79882115199999992</v>
      </c>
      <c r="AA178" s="380">
        <v>0.44087872</v>
      </c>
      <c r="AB178" s="380">
        <v>0.74181350400000012</v>
      </c>
      <c r="AC178" s="380">
        <v>0.427272704</v>
      </c>
      <c r="AD178" s="380">
        <v>0.11679956799999999</v>
      </c>
      <c r="AE178" s="380">
        <v>0.68471414399999997</v>
      </c>
      <c r="AF178" s="380">
        <v>0.28895544000000001</v>
      </c>
      <c r="AG178" s="380">
        <v>0.71913177600000011</v>
      </c>
      <c r="AH178" s="380">
        <v>0.51039574399999998</v>
      </c>
      <c r="AI178" s="380">
        <v>0.73137281599999993</v>
      </c>
      <c r="AJ178" s="380">
        <v>0.32558107200000003</v>
      </c>
      <c r="AK178" s="380">
        <v>0.133307552</v>
      </c>
      <c r="AL178" s="380">
        <v>0.52667288000000001</v>
      </c>
      <c r="AM178" s="380">
        <v>0.20677644799999997</v>
      </c>
      <c r="AN178" s="380">
        <v>0.65767918399999992</v>
      </c>
      <c r="AO178" s="380">
        <v>7.1122624000000009E-2</v>
      </c>
      <c r="AP178" s="380">
        <v>0.15036635200000001</v>
      </c>
      <c r="AQ178" s="380">
        <v>0.69004396800000001</v>
      </c>
      <c r="AR178" s="380">
        <v>0.45928139200000001</v>
      </c>
      <c r="AS178" s="380">
        <v>0.49043830399999994</v>
      </c>
      <c r="AT178" s="380">
        <v>4.9821824000000001E-2</v>
      </c>
      <c r="AU178" s="380">
        <v>0.29616443199999998</v>
      </c>
      <c r="AV178" s="380">
        <v>0.37737334400000005</v>
      </c>
      <c r="AW178" s="380">
        <v>0.373680448</v>
      </c>
      <c r="AX178" s="380">
        <v>0.59404294400000002</v>
      </c>
      <c r="AY178" s="380">
        <v>0.16263536000000001</v>
      </c>
      <c r="AZ178" s="380">
        <v>0.21549600000000002</v>
      </c>
      <c r="BA178" s="380">
        <v>0.23291971200000003</v>
      </c>
      <c r="BB178" s="380">
        <v>0.108331872</v>
      </c>
      <c r="BC178" s="380">
        <v>0.18924832</v>
      </c>
      <c r="BD178" s="380">
        <v>0.73469510399999982</v>
      </c>
      <c r="BE178" s="380">
        <v>0.64180473599999999</v>
      </c>
      <c r="BF178" s="380">
        <v>0.45609427200000002</v>
      </c>
      <c r="BG178" s="380">
        <v>0.271441504</v>
      </c>
      <c r="BH178" s="380">
        <v>0.23782703999999999</v>
      </c>
      <c r="BI178" s="380">
        <v>0.698863232</v>
      </c>
      <c r="BJ178" s="380">
        <v>0.68994665600000005</v>
      </c>
      <c r="BK178" s="380">
        <v>0.47265768000000002</v>
      </c>
      <c r="BL178" s="380">
        <v>0.31227536</v>
      </c>
      <c r="BM178" s="380">
        <v>5.7522127999999992E-2</v>
      </c>
      <c r="BN178" s="380">
        <v>0.24361840000000001</v>
      </c>
      <c r="BO178" s="380">
        <v>9.824736000000002E-2</v>
      </c>
      <c r="BP178" s="380">
        <v>0.107890816</v>
      </c>
      <c r="BQ178" s="380">
        <v>0.12783852799999998</v>
      </c>
      <c r="BR178" s="380">
        <v>0.27293182399999999</v>
      </c>
      <c r="BS178" s="380">
        <v>0.16017696000000001</v>
      </c>
      <c r="BT178" s="380">
        <v>0.38000758399999995</v>
      </c>
      <c r="BU178" s="380">
        <v>5.5264224000000001E-2</v>
      </c>
      <c r="BV178" s="380">
        <v>0.46126692800000002</v>
      </c>
      <c r="BW178" s="380">
        <v>0.20707032</v>
      </c>
      <c r="BX178" s="380">
        <v>4.4462175999999999E-2</v>
      </c>
      <c r="BY178" s="380">
        <v>5.0807168000000007E-2</v>
      </c>
      <c r="BZ178" s="380">
        <v>0.10063193599999999</v>
      </c>
      <c r="CA178" s="380">
        <v>0.10708464000000002</v>
      </c>
      <c r="CB178" s="380">
        <v>9.3336368000000003E-2</v>
      </c>
      <c r="CC178" s="380">
        <v>0.38787696000000005</v>
      </c>
      <c r="CD178" s="380">
        <v>0.26738140800000004</v>
      </c>
      <c r="CE178" s="380">
        <v>8.9515344000000011E-2</v>
      </c>
      <c r="CF178" s="380">
        <v>0.64399449600000003</v>
      </c>
      <c r="CG178" s="380">
        <v>0.37963791999999996</v>
      </c>
      <c r="CH178" s="380">
        <v>3.4468288E-2</v>
      </c>
      <c r="CI178" s="380">
        <v>8.8941040000000013E-2</v>
      </c>
      <c r="CJ178" s="380">
        <v>0.24335441600000002</v>
      </c>
      <c r="CK178" s="380">
        <v>5.2595280000000001E-2</v>
      </c>
      <c r="CL178" s="380">
        <v>0.19111404799999998</v>
      </c>
      <c r="CM178" s="380">
        <v>5.8331760000000003E-2</v>
      </c>
      <c r="CN178" s="380">
        <v>7.1087328000000005E-2</v>
      </c>
      <c r="CO178" s="380">
        <v>0.50075972800000002</v>
      </c>
      <c r="CP178" s="380">
        <v>0.159681984</v>
      </c>
      <c r="CQ178" s="380">
        <v>0.27959132799999997</v>
      </c>
      <c r="CR178" s="380">
        <v>5.9215791999999996E-2</v>
      </c>
      <c r="CS178" s="380">
        <v>0.28190014399999996</v>
      </c>
      <c r="CT178" s="380">
        <v>0.40355532800000005</v>
      </c>
      <c r="CU178" s="380">
        <v>8.9811039999999995E-2</v>
      </c>
      <c r="CV178" s="380">
        <v>0.14367568</v>
      </c>
      <c r="CW178" s="380">
        <v>8.3140863999999995E-2</v>
      </c>
    </row>
    <row r="179" spans="1:101">
      <c r="A179" s="256">
        <v>557</v>
      </c>
      <c r="B179" s="259">
        <v>1</v>
      </c>
      <c r="C179" s="380">
        <v>0.53202366400000001</v>
      </c>
      <c r="D179" s="380">
        <v>0.13585497600000002</v>
      </c>
      <c r="E179" s="380">
        <v>4.2247696000000001E-2</v>
      </c>
      <c r="F179" s="380">
        <v>0.32400100800000003</v>
      </c>
      <c r="G179" s="380">
        <v>7.6108176000000013E-2</v>
      </c>
      <c r="H179" s="380">
        <v>0.13495064000000001</v>
      </c>
      <c r="I179" s="380">
        <v>4.8457567999999999E-2</v>
      </c>
      <c r="J179" s="380">
        <v>5.4469296000000007E-2</v>
      </c>
      <c r="K179" s="380">
        <v>3.9839999999999993E-2</v>
      </c>
      <c r="L179" s="380">
        <v>0.24302697600000001</v>
      </c>
      <c r="M179" s="380">
        <v>0.12154348800000002</v>
      </c>
      <c r="N179" s="380">
        <v>0.16574361600000001</v>
      </c>
      <c r="O179" s="380">
        <v>7.0598559999999991E-2</v>
      </c>
      <c r="P179" s="380">
        <v>0.39733121600000004</v>
      </c>
      <c r="Q179" s="380">
        <v>0.32385086400000002</v>
      </c>
      <c r="R179" s="380">
        <v>0.11343788800000001</v>
      </c>
      <c r="S179" s="380">
        <v>0.14087764799999999</v>
      </c>
      <c r="T179" s="380">
        <v>0.18447515200000003</v>
      </c>
      <c r="U179" s="380">
        <v>0.36003593600000011</v>
      </c>
      <c r="V179" s="380">
        <v>0.20366083200000001</v>
      </c>
      <c r="W179" s="380">
        <v>0.64417697600000001</v>
      </c>
      <c r="X179" s="380">
        <v>0.44503398400000005</v>
      </c>
      <c r="Y179" s="380">
        <v>0.78500628800000016</v>
      </c>
      <c r="Z179" s="380">
        <v>0.80422108800000003</v>
      </c>
      <c r="AA179" s="380">
        <v>0.44396155200000004</v>
      </c>
      <c r="AB179" s="380">
        <v>0.7467310880000001</v>
      </c>
      <c r="AC179" s="380">
        <v>0.42790430400000007</v>
      </c>
      <c r="AD179" s="380">
        <v>0.11603272000000001</v>
      </c>
      <c r="AE179" s="380">
        <v>0.68657209599999991</v>
      </c>
      <c r="AF179" s="380">
        <v>0.28958814400000005</v>
      </c>
      <c r="AG179" s="380">
        <v>0.72090391999999992</v>
      </c>
      <c r="AH179" s="380">
        <v>0.51118320000000006</v>
      </c>
      <c r="AI179" s="380">
        <v>0.73227068799999995</v>
      </c>
      <c r="AJ179" s="380">
        <v>0.32534262400000002</v>
      </c>
      <c r="AK179" s="380">
        <v>0.13304358400000002</v>
      </c>
      <c r="AL179" s="380">
        <v>0.52696609600000011</v>
      </c>
      <c r="AM179" s="380">
        <v>0.20516225599999999</v>
      </c>
      <c r="AN179" s="380">
        <v>0.65765291200000009</v>
      </c>
      <c r="AO179" s="380">
        <v>7.0622496000000007E-2</v>
      </c>
      <c r="AP179" s="380">
        <v>0.14837891199999997</v>
      </c>
      <c r="AQ179" s="380">
        <v>0.68950460800000013</v>
      </c>
      <c r="AR179" s="380">
        <v>0.45387628800000002</v>
      </c>
      <c r="AS179" s="380">
        <v>0.48703584</v>
      </c>
      <c r="AT179" s="380">
        <v>4.9772639999999993E-2</v>
      </c>
      <c r="AU179" s="380">
        <v>0.293062512</v>
      </c>
      <c r="AV179" s="380">
        <v>0.37602379200000002</v>
      </c>
      <c r="AW179" s="380">
        <v>0.37195312000000003</v>
      </c>
      <c r="AX179" s="380">
        <v>0.5918964000000001</v>
      </c>
      <c r="AY179" s="380">
        <v>0.16090502400000001</v>
      </c>
      <c r="AZ179" s="380">
        <v>0.21175321600000005</v>
      </c>
      <c r="BA179" s="380">
        <v>0.22842841600000002</v>
      </c>
      <c r="BB179" s="380">
        <v>0.10559657600000003</v>
      </c>
      <c r="BC179" s="380">
        <v>0.184715712</v>
      </c>
      <c r="BD179" s="380">
        <v>0.73240881599999985</v>
      </c>
      <c r="BE179" s="380">
        <v>0.63753091200000012</v>
      </c>
      <c r="BF179" s="380">
        <v>0.45001759999999996</v>
      </c>
      <c r="BG179" s="380">
        <v>0.26601131200000006</v>
      </c>
      <c r="BH179" s="380">
        <v>0.23351691200000002</v>
      </c>
      <c r="BI179" s="380">
        <v>0.69391992000000002</v>
      </c>
      <c r="BJ179" s="380">
        <v>0.68804593599999997</v>
      </c>
      <c r="BK179" s="380">
        <v>0.46839267199999995</v>
      </c>
      <c r="BL179" s="380">
        <v>0.31165548799999998</v>
      </c>
      <c r="BM179" s="380">
        <v>5.7788416000000002E-2</v>
      </c>
      <c r="BN179" s="380">
        <v>0.23840223999999999</v>
      </c>
      <c r="BO179" s="380">
        <v>9.8025584000000013E-2</v>
      </c>
      <c r="BP179" s="380">
        <v>0.10533836800000002</v>
      </c>
      <c r="BQ179" s="380">
        <v>0.12488150399999998</v>
      </c>
      <c r="BR179" s="380">
        <v>0.26894555200000003</v>
      </c>
      <c r="BS179" s="380">
        <v>0.15785472000000003</v>
      </c>
      <c r="BT179" s="380">
        <v>0.37555094400000005</v>
      </c>
      <c r="BU179" s="380">
        <v>5.3212031999999999E-2</v>
      </c>
      <c r="BV179" s="380">
        <v>0.45992892800000001</v>
      </c>
      <c r="BW179" s="380">
        <v>0.202371152</v>
      </c>
      <c r="BX179" s="380">
        <v>4.4666783999999994E-2</v>
      </c>
      <c r="BY179" s="380">
        <v>4.9745680000000007E-2</v>
      </c>
      <c r="BZ179" s="380">
        <v>9.616385600000002E-2</v>
      </c>
      <c r="CA179" s="380">
        <v>0.10551624</v>
      </c>
      <c r="CB179" s="380">
        <v>9.1039391999999997E-2</v>
      </c>
      <c r="CC179" s="380">
        <v>0.38619857600000002</v>
      </c>
      <c r="CD179" s="380">
        <v>0.26663152000000001</v>
      </c>
      <c r="CE179" s="380">
        <v>8.7684752000000019E-2</v>
      </c>
      <c r="CF179" s="380">
        <v>0.64422660799999998</v>
      </c>
      <c r="CG179" s="380">
        <v>0.38005403199999999</v>
      </c>
      <c r="CH179" s="380">
        <v>3.4006783999999998E-2</v>
      </c>
      <c r="CI179" s="380">
        <v>8.8979632000000003E-2</v>
      </c>
      <c r="CJ179" s="380">
        <v>0.24205769599999999</v>
      </c>
      <c r="CK179" s="380">
        <v>5.1458032000000001E-2</v>
      </c>
      <c r="CL179" s="380">
        <v>0.19023163199999998</v>
      </c>
      <c r="CM179" s="380">
        <v>5.9070751999999997E-2</v>
      </c>
      <c r="CN179" s="380">
        <v>7.1081712000000005E-2</v>
      </c>
      <c r="CO179" s="380">
        <v>0.50067358400000006</v>
      </c>
      <c r="CP179" s="380">
        <v>0.159427136</v>
      </c>
      <c r="CQ179" s="380">
        <v>0.27987863999999996</v>
      </c>
      <c r="CR179" s="380">
        <v>5.9482703999999997E-2</v>
      </c>
      <c r="CS179" s="380">
        <v>0.28159529599999999</v>
      </c>
      <c r="CT179" s="380">
        <v>0.40476108800000005</v>
      </c>
      <c r="CU179" s="380">
        <v>9.6199728000000012E-2</v>
      </c>
      <c r="CV179" s="380">
        <v>0.14603104</v>
      </c>
      <c r="CW179" s="380">
        <v>8.3193232000000006E-2</v>
      </c>
    </row>
    <row r="180" spans="1:101">
      <c r="A180" s="256">
        <v>558</v>
      </c>
      <c r="B180" s="259">
        <v>1</v>
      </c>
      <c r="C180" s="380">
        <v>0.53588264000000008</v>
      </c>
      <c r="D180" s="380">
        <v>0.13809824000000004</v>
      </c>
      <c r="E180" s="380">
        <v>4.2463743999999998E-2</v>
      </c>
      <c r="F180" s="380">
        <v>0.33001316800000008</v>
      </c>
      <c r="G180" s="380">
        <v>7.745792E-2</v>
      </c>
      <c r="H180" s="380">
        <v>0.13698670400000001</v>
      </c>
      <c r="I180" s="380">
        <v>4.8557648000000002E-2</v>
      </c>
      <c r="J180" s="380">
        <v>5.4495071999999999E-2</v>
      </c>
      <c r="K180" s="380">
        <v>3.9628880000000005E-2</v>
      </c>
      <c r="L180" s="380">
        <v>0.24821606400000004</v>
      </c>
      <c r="M180" s="380">
        <v>0.12849977600000001</v>
      </c>
      <c r="N180" s="380">
        <v>0.17138105599999998</v>
      </c>
      <c r="O180" s="380">
        <v>7.0197664000000007E-2</v>
      </c>
      <c r="P180" s="380">
        <v>0.39744150400000006</v>
      </c>
      <c r="Q180" s="380">
        <v>0.32443254399999999</v>
      </c>
      <c r="R180" s="380">
        <v>0.113908624</v>
      </c>
      <c r="S180" s="380">
        <v>0.14407270400000002</v>
      </c>
      <c r="T180" s="380">
        <v>0.18498809600000002</v>
      </c>
      <c r="U180" s="380">
        <v>0.37056875200000006</v>
      </c>
      <c r="V180" s="380">
        <v>0.205833408</v>
      </c>
      <c r="W180" s="380">
        <v>0.65209633600000005</v>
      </c>
      <c r="X180" s="380">
        <v>0.45145142399999993</v>
      </c>
      <c r="Y180" s="380">
        <v>0.78669393600000004</v>
      </c>
      <c r="Z180" s="380">
        <v>0.80933630400000012</v>
      </c>
      <c r="AA180" s="380">
        <v>0.44681806400000001</v>
      </c>
      <c r="AB180" s="380">
        <v>0.75152003200000006</v>
      </c>
      <c r="AC180" s="380">
        <v>0.42846758400000001</v>
      </c>
      <c r="AD180" s="380">
        <v>0.11529867200000002</v>
      </c>
      <c r="AE180" s="380">
        <v>0.68837716799999993</v>
      </c>
      <c r="AF180" s="380">
        <v>0.29024964799999997</v>
      </c>
      <c r="AG180" s="380">
        <v>0.72266086400000018</v>
      </c>
      <c r="AH180" s="380">
        <v>0.51177681600000002</v>
      </c>
      <c r="AI180" s="380">
        <v>0.73319447999999998</v>
      </c>
      <c r="AJ180" s="380">
        <v>0.32507625600000006</v>
      </c>
      <c r="AK180" s="380">
        <v>0.13276201600000001</v>
      </c>
      <c r="AL180" s="380">
        <v>0.52736427200000002</v>
      </c>
      <c r="AM180" s="380">
        <v>0.20330102400000002</v>
      </c>
      <c r="AN180" s="380">
        <v>0.65770512000000003</v>
      </c>
      <c r="AO180" s="380">
        <v>7.0155648000000001E-2</v>
      </c>
      <c r="AP180" s="380">
        <v>0.146496032</v>
      </c>
      <c r="AQ180" s="380">
        <v>0.68900124800000018</v>
      </c>
      <c r="AR180" s="380">
        <v>0.44847046399999996</v>
      </c>
      <c r="AS180" s="380">
        <v>0.48362185599999996</v>
      </c>
      <c r="AT180" s="380">
        <v>4.9720736000000008E-2</v>
      </c>
      <c r="AU180" s="380">
        <v>0.289991952</v>
      </c>
      <c r="AV180" s="380">
        <v>0.37465720000000002</v>
      </c>
      <c r="AW180" s="380">
        <v>0.37024763199999999</v>
      </c>
      <c r="AX180" s="380">
        <v>0.58964513600000001</v>
      </c>
      <c r="AY180" s="380">
        <v>0.15917468800000004</v>
      </c>
      <c r="AZ180" s="380">
        <v>0.20812907200000003</v>
      </c>
      <c r="BA180" s="380">
        <v>0.22413712000000002</v>
      </c>
      <c r="BB180" s="380">
        <v>0.10296384</v>
      </c>
      <c r="BC180" s="380">
        <v>0.18027686400000001</v>
      </c>
      <c r="BD180" s="380">
        <v>0.73005844799999997</v>
      </c>
      <c r="BE180" s="380">
        <v>0.63326220799999999</v>
      </c>
      <c r="BF180" s="380">
        <v>0.44395660800000003</v>
      </c>
      <c r="BG180" s="380">
        <v>0.26066576000000002</v>
      </c>
      <c r="BH180" s="380">
        <v>0.22922966400000003</v>
      </c>
      <c r="BI180" s="380">
        <v>0.68899372800000003</v>
      </c>
      <c r="BJ180" s="380">
        <v>0.68619561600000001</v>
      </c>
      <c r="BK180" s="380">
        <v>0.46427310399999999</v>
      </c>
      <c r="BL180" s="380">
        <v>0.31118489599999999</v>
      </c>
      <c r="BM180" s="380">
        <v>5.8120464000000004E-2</v>
      </c>
      <c r="BN180" s="380">
        <v>0.23329248</v>
      </c>
      <c r="BO180" s="380">
        <v>9.7917247999999998E-2</v>
      </c>
      <c r="BP180" s="380">
        <v>0.10288624</v>
      </c>
      <c r="BQ180" s="380">
        <v>0.12203480000000003</v>
      </c>
      <c r="BR180" s="380">
        <v>0.26510096000000005</v>
      </c>
      <c r="BS180" s="380">
        <v>0.15565071999999999</v>
      </c>
      <c r="BT180" s="380">
        <v>0.37122446399999998</v>
      </c>
      <c r="BU180" s="380">
        <v>5.1193680000000005E-2</v>
      </c>
      <c r="BV180" s="380">
        <v>0.45861828800000004</v>
      </c>
      <c r="BW180" s="380">
        <v>0.19778918400000003</v>
      </c>
      <c r="BX180" s="380">
        <v>4.4903231999999994E-2</v>
      </c>
      <c r="BY180" s="380">
        <v>4.8702432000000004E-2</v>
      </c>
      <c r="BZ180" s="380">
        <v>9.1782816000000017E-2</v>
      </c>
      <c r="CA180" s="380">
        <v>0.10399872</v>
      </c>
      <c r="CB180" s="380">
        <v>8.8822656E-2</v>
      </c>
      <c r="CC180" s="380">
        <v>0.38457083200000003</v>
      </c>
      <c r="CD180" s="380">
        <v>0.26594995199999999</v>
      </c>
      <c r="CE180" s="380">
        <v>8.578288000000002E-2</v>
      </c>
      <c r="CF180" s="380">
        <v>0.64449608000000003</v>
      </c>
      <c r="CG180" s="380">
        <v>0.38054182400000008</v>
      </c>
      <c r="CH180" s="380">
        <v>3.3579840000000007E-2</v>
      </c>
      <c r="CI180" s="380">
        <v>8.9073744000000024E-2</v>
      </c>
      <c r="CJ180" s="380">
        <v>0.24096161599999996</v>
      </c>
      <c r="CK180" s="380">
        <v>5.0348623999999995E-2</v>
      </c>
      <c r="CL180" s="380">
        <v>0.18925809600000001</v>
      </c>
      <c r="CM180" s="380">
        <v>5.9841104000000006E-2</v>
      </c>
      <c r="CN180" s="380">
        <v>7.1078175999999993E-2</v>
      </c>
      <c r="CO180" s="380">
        <v>0.50070656000000002</v>
      </c>
      <c r="CP180" s="380">
        <v>0.159225328</v>
      </c>
      <c r="CQ180" s="380">
        <v>0.28021683200000003</v>
      </c>
      <c r="CR180" s="380">
        <v>5.9758815999999999E-2</v>
      </c>
      <c r="CS180" s="380">
        <v>0.28136476799999999</v>
      </c>
      <c r="CT180" s="380">
        <v>0.40606188799999998</v>
      </c>
      <c r="CU180" s="380">
        <v>0.103135216</v>
      </c>
      <c r="CV180" s="380">
        <v>0.14871904</v>
      </c>
      <c r="CW180" s="380">
        <v>8.3251040000000012E-2</v>
      </c>
    </row>
    <row r="181" spans="1:101">
      <c r="A181" s="256">
        <v>559</v>
      </c>
      <c r="B181" s="259">
        <v>1</v>
      </c>
      <c r="C181" s="380">
        <v>0.53994065599999996</v>
      </c>
      <c r="D181" s="380">
        <v>0.14057414400000001</v>
      </c>
      <c r="E181" s="380">
        <v>4.2726752000000007E-2</v>
      </c>
      <c r="F181" s="380">
        <v>0.336017968</v>
      </c>
      <c r="G181" s="380">
        <v>7.8947663999999987E-2</v>
      </c>
      <c r="H181" s="380">
        <v>0.13907956800000001</v>
      </c>
      <c r="I181" s="380">
        <v>4.8671168000000001E-2</v>
      </c>
      <c r="J181" s="380">
        <v>5.4531408000000003E-2</v>
      </c>
      <c r="K181" s="380">
        <v>3.9467200000000001E-2</v>
      </c>
      <c r="L181" s="380">
        <v>0.25366435199999998</v>
      </c>
      <c r="M181" s="380">
        <v>0.13578694399999999</v>
      </c>
      <c r="N181" s="380">
        <v>0.17723929599999999</v>
      </c>
      <c r="O181" s="380">
        <v>6.9821968000000012E-2</v>
      </c>
      <c r="P181" s="380">
        <v>0.39762659199999995</v>
      </c>
      <c r="Q181" s="380">
        <v>0.32485854399999997</v>
      </c>
      <c r="R181" s="380">
        <v>0.11437928</v>
      </c>
      <c r="S181" s="380">
        <v>0.14725128000000001</v>
      </c>
      <c r="T181" s="380">
        <v>0.18543159999999997</v>
      </c>
      <c r="U181" s="380">
        <v>0.38105508800000004</v>
      </c>
      <c r="V181" s="380">
        <v>0.20814414399999998</v>
      </c>
      <c r="W181" s="380">
        <v>0.659908096</v>
      </c>
      <c r="X181" s="380">
        <v>0.45793782400000005</v>
      </c>
      <c r="Y181" s="380">
        <v>0.78830774400000003</v>
      </c>
      <c r="Z181" s="380">
        <v>0.81416279999999996</v>
      </c>
      <c r="AA181" s="380">
        <v>0.44950417600000003</v>
      </c>
      <c r="AB181" s="380">
        <v>0.75617681599999997</v>
      </c>
      <c r="AC181" s="380">
        <v>0.428967824</v>
      </c>
      <c r="AD181" s="380">
        <v>0.11490518399999999</v>
      </c>
      <c r="AE181" s="380">
        <v>0.69013223999999995</v>
      </c>
      <c r="AF181" s="380">
        <v>0.29097091199999997</v>
      </c>
      <c r="AG181" s="380">
        <v>0.724408528</v>
      </c>
      <c r="AH181" s="380">
        <v>0.51218035200000001</v>
      </c>
      <c r="AI181" s="380">
        <v>0.73417219199999995</v>
      </c>
      <c r="AJ181" s="380">
        <v>0.32478180800000001</v>
      </c>
      <c r="AK181" s="380">
        <v>0.13246644799999999</v>
      </c>
      <c r="AL181" s="380">
        <v>0.52785612799999992</v>
      </c>
      <c r="AM181" s="380">
        <v>0.201234832</v>
      </c>
      <c r="AN181" s="380">
        <v>0.657821408</v>
      </c>
      <c r="AO181" s="380">
        <v>6.9729840000000001E-2</v>
      </c>
      <c r="AP181" s="380">
        <v>0.14474131200000001</v>
      </c>
      <c r="AQ181" s="380">
        <v>0.6885335680000001</v>
      </c>
      <c r="AR181" s="380">
        <v>0.44309431999999999</v>
      </c>
      <c r="AS181" s="380">
        <v>0.48020707200000001</v>
      </c>
      <c r="AT181" s="380">
        <v>4.9663631999999999E-2</v>
      </c>
      <c r="AU181" s="380">
        <v>0.287189152</v>
      </c>
      <c r="AV181" s="380">
        <v>0.37328100800000003</v>
      </c>
      <c r="AW181" s="380">
        <v>0.36856326400000006</v>
      </c>
      <c r="AX181" s="380">
        <v>0.58730907199999993</v>
      </c>
      <c r="AY181" s="380">
        <v>0.15745131199999998</v>
      </c>
      <c r="AZ181" s="380">
        <v>0.204657328</v>
      </c>
      <c r="BA181" s="380">
        <v>0.22009670399999998</v>
      </c>
      <c r="BB181" s="380">
        <v>0.10045942400000001</v>
      </c>
      <c r="BC181" s="380">
        <v>0.17593713599999999</v>
      </c>
      <c r="BD181" s="380">
        <v>0.72765327999999985</v>
      </c>
      <c r="BE181" s="380">
        <v>0.62901438399999998</v>
      </c>
      <c r="BF181" s="380">
        <v>0.43791897600000007</v>
      </c>
      <c r="BG181" s="380">
        <v>0.25542412799999997</v>
      </c>
      <c r="BH181" s="380">
        <v>0.224978016</v>
      </c>
      <c r="BI181" s="380">
        <v>0.68411305599999994</v>
      </c>
      <c r="BJ181" s="380">
        <v>0.684404656</v>
      </c>
      <c r="BK181" s="380">
        <v>0.460334576</v>
      </c>
      <c r="BL181" s="380">
        <v>0.31088334400000001</v>
      </c>
      <c r="BM181" s="380">
        <v>5.8520752000000002E-2</v>
      </c>
      <c r="BN181" s="380">
        <v>0.22830191999999999</v>
      </c>
      <c r="BO181" s="380">
        <v>9.7939232000000015E-2</v>
      </c>
      <c r="BP181" s="380">
        <v>0.10053923199999999</v>
      </c>
      <c r="BQ181" s="380">
        <v>0.11930609599999999</v>
      </c>
      <c r="BR181" s="380">
        <v>0.26142364800000001</v>
      </c>
      <c r="BS181" s="380">
        <v>0.15358768</v>
      </c>
      <c r="BT181" s="380">
        <v>0.36704686400000008</v>
      </c>
      <c r="BU181" s="380">
        <v>4.9219248E-2</v>
      </c>
      <c r="BV181" s="380">
        <v>0.45733796799999998</v>
      </c>
      <c r="BW181" s="380">
        <v>0.19334409599999999</v>
      </c>
      <c r="BX181" s="380">
        <v>4.5171519999999993E-2</v>
      </c>
      <c r="BY181" s="380">
        <v>4.7684704000000001E-2</v>
      </c>
      <c r="BZ181" s="380">
        <v>8.751929600000001E-2</v>
      </c>
      <c r="CA181" s="380">
        <v>0.10253592</v>
      </c>
      <c r="CB181" s="380">
        <v>8.6702319999999999E-2</v>
      </c>
      <c r="CC181" s="380">
        <v>0.38298948800000004</v>
      </c>
      <c r="CD181" s="380">
        <v>0.26533622400000001</v>
      </c>
      <c r="CE181" s="380">
        <v>8.3903648000000011E-2</v>
      </c>
      <c r="CF181" s="380">
        <v>0.64479043200000008</v>
      </c>
      <c r="CG181" s="380">
        <v>0.38112041600000002</v>
      </c>
      <c r="CH181" s="380">
        <v>3.3193055999999999E-2</v>
      </c>
      <c r="CI181" s="380">
        <v>8.9124016E-2</v>
      </c>
      <c r="CJ181" s="380">
        <v>0.24009385600000002</v>
      </c>
      <c r="CK181" s="380">
        <v>4.9279455999999999E-2</v>
      </c>
      <c r="CL181" s="380">
        <v>0.18819632</v>
      </c>
      <c r="CM181" s="380">
        <v>6.0636176E-2</v>
      </c>
      <c r="CN181" s="380">
        <v>7.1081999999999992E-2</v>
      </c>
      <c r="CO181" s="380">
        <v>0.50084873600000002</v>
      </c>
      <c r="CP181" s="380">
        <v>0.1590628</v>
      </c>
      <c r="CQ181" s="380">
        <v>0.28061270399999999</v>
      </c>
      <c r="CR181" s="380">
        <v>6.0041727999999996E-2</v>
      </c>
      <c r="CS181" s="380">
        <v>0.28122024000000001</v>
      </c>
      <c r="CT181" s="380">
        <v>0.40746372800000003</v>
      </c>
      <c r="CU181" s="380">
        <v>0.11063822400000002</v>
      </c>
      <c r="CV181" s="380">
        <v>0.15176519999999999</v>
      </c>
      <c r="CW181" s="380">
        <v>8.3317967999999992E-2</v>
      </c>
    </row>
    <row r="182" spans="1:101">
      <c r="A182" s="256">
        <v>560</v>
      </c>
      <c r="B182" s="259">
        <v>1</v>
      </c>
      <c r="C182" s="380">
        <v>0.54420000000000002</v>
      </c>
      <c r="D182" s="380">
        <v>0.14330000000000001</v>
      </c>
      <c r="E182" s="380">
        <v>4.3049999999999998E-2</v>
      </c>
      <c r="F182" s="380">
        <v>0.34200000000000003</v>
      </c>
      <c r="G182" s="380">
        <v>8.0589999999999995E-2</v>
      </c>
      <c r="H182" s="380">
        <v>0.14122999999999999</v>
      </c>
      <c r="I182" s="380">
        <v>4.8800000000000003E-2</v>
      </c>
      <c r="J182" s="380">
        <v>5.4579999999999997E-2</v>
      </c>
      <c r="K182" s="380">
        <v>3.9359999999999999E-2</v>
      </c>
      <c r="L182" s="380">
        <v>0.25938</v>
      </c>
      <c r="M182" s="380">
        <v>0.1434</v>
      </c>
      <c r="N182" s="380">
        <v>0.18331</v>
      </c>
      <c r="O182" s="380">
        <v>6.9470000000000004E-2</v>
      </c>
      <c r="P182" s="380">
        <v>0.39789999999999998</v>
      </c>
      <c r="Q182" s="380">
        <v>0.3251</v>
      </c>
      <c r="R182" s="380">
        <v>0.11484999999999999</v>
      </c>
      <c r="S182" s="380">
        <v>0.15040000000000001</v>
      </c>
      <c r="T182" s="380">
        <v>0.18579999999999999</v>
      </c>
      <c r="U182" s="380">
        <v>0.39140000000000003</v>
      </c>
      <c r="V182" s="380">
        <v>0.21059</v>
      </c>
      <c r="W182" s="380">
        <v>0.66762999999999995</v>
      </c>
      <c r="X182" s="380">
        <v>0.46450000000000002</v>
      </c>
      <c r="Y182" s="380">
        <v>0.78986000000000001</v>
      </c>
      <c r="Z182" s="380">
        <v>0.81869999999999998</v>
      </c>
      <c r="AA182" s="380">
        <v>0.45206000000000002</v>
      </c>
      <c r="AB182" s="380">
        <v>0.76070000000000004</v>
      </c>
      <c r="AC182" s="380">
        <v>0.42941000000000001</v>
      </c>
      <c r="AD182" s="380">
        <v>0.11502999999999999</v>
      </c>
      <c r="AE182" s="380">
        <v>0.69184000000000001</v>
      </c>
      <c r="AF182" s="380">
        <v>0.29176999999999997</v>
      </c>
      <c r="AG182" s="380">
        <v>0.72614999999999996</v>
      </c>
      <c r="AH182" s="380">
        <v>0.51239999999999997</v>
      </c>
      <c r="AI182" s="380">
        <v>0.73521999999999998</v>
      </c>
      <c r="AJ182" s="380">
        <v>0.32446000000000003</v>
      </c>
      <c r="AK182" s="380">
        <v>0.13216</v>
      </c>
      <c r="AL182" s="380">
        <v>0.52842999999999996</v>
      </c>
      <c r="AM182" s="380">
        <v>0.19900000000000001</v>
      </c>
      <c r="AN182" s="380">
        <v>0.65798999999999996</v>
      </c>
      <c r="AO182" s="380">
        <v>6.9349999999999995E-2</v>
      </c>
      <c r="AP182" s="380">
        <v>0.14313000000000001</v>
      </c>
      <c r="AQ182" s="380">
        <v>0.68810000000000004</v>
      </c>
      <c r="AR182" s="380">
        <v>0.43776999999999999</v>
      </c>
      <c r="AS182" s="380">
        <v>0.4768</v>
      </c>
      <c r="AT182" s="380">
        <v>4.9599999999999998E-2</v>
      </c>
      <c r="AU182" s="380">
        <v>0.28478999999999999</v>
      </c>
      <c r="AV182" s="380">
        <v>0.37190000000000001</v>
      </c>
      <c r="AW182" s="380">
        <v>0.3669</v>
      </c>
      <c r="AX182" s="380">
        <v>0.58489999999999998</v>
      </c>
      <c r="AY182" s="380">
        <v>0.15573999999999999</v>
      </c>
      <c r="AZ182" s="380">
        <v>0.20136000000000001</v>
      </c>
      <c r="BA182" s="380">
        <v>0.21634</v>
      </c>
      <c r="BB182" s="380">
        <v>9.8100000000000007E-2</v>
      </c>
      <c r="BC182" s="380">
        <v>0.17169999999999999</v>
      </c>
      <c r="BD182" s="380">
        <v>0.72519999999999996</v>
      </c>
      <c r="BE182" s="380">
        <v>0.62480000000000002</v>
      </c>
      <c r="BF182" s="380">
        <v>0.43191000000000002</v>
      </c>
      <c r="BG182" s="380">
        <v>0.25030000000000002</v>
      </c>
      <c r="BH182" s="380">
        <v>0.22076999999999999</v>
      </c>
      <c r="BI182" s="380">
        <v>0.67930000000000001</v>
      </c>
      <c r="BJ182" s="380">
        <v>0.68267999999999995</v>
      </c>
      <c r="BK182" s="380">
        <v>0.45660000000000001</v>
      </c>
      <c r="BL182" s="380">
        <v>0.31075999999999998</v>
      </c>
      <c r="BM182" s="380">
        <v>5.8990000000000001E-2</v>
      </c>
      <c r="BN182" s="380">
        <v>0.22344</v>
      </c>
      <c r="BO182" s="380">
        <v>9.8100000000000007E-2</v>
      </c>
      <c r="BP182" s="380">
        <v>9.8299999999999998E-2</v>
      </c>
      <c r="BQ182" s="380">
        <v>0.1167</v>
      </c>
      <c r="BR182" s="380">
        <v>0.25792999999999999</v>
      </c>
      <c r="BS182" s="380">
        <v>0.15168000000000001</v>
      </c>
      <c r="BT182" s="380">
        <v>0.36303000000000002</v>
      </c>
      <c r="BU182" s="380">
        <v>4.7300000000000002E-2</v>
      </c>
      <c r="BV182" s="380">
        <v>0.45609</v>
      </c>
      <c r="BW182" s="380">
        <v>0.18905</v>
      </c>
      <c r="BX182" s="380">
        <v>4.5469999999999997E-2</v>
      </c>
      <c r="BY182" s="380">
        <v>4.6699999999999998E-2</v>
      </c>
      <c r="BZ182" s="380">
        <v>8.3400000000000002E-2</v>
      </c>
      <c r="CA182" s="380">
        <v>0.10113</v>
      </c>
      <c r="CB182" s="380">
        <v>8.4690000000000001E-2</v>
      </c>
      <c r="CC182" s="380">
        <v>0.38145000000000001</v>
      </c>
      <c r="CD182" s="380">
        <v>0.26479000000000003</v>
      </c>
      <c r="CE182" s="380">
        <v>8.2110000000000002E-2</v>
      </c>
      <c r="CF182" s="380">
        <v>0.64510000000000001</v>
      </c>
      <c r="CG182" s="380">
        <v>0.38179999999999997</v>
      </c>
      <c r="CH182" s="380">
        <v>3.2849999999999997E-2</v>
      </c>
      <c r="CI182" s="380">
        <v>8.9069999999999996E-2</v>
      </c>
      <c r="CJ182" s="380">
        <v>0.23946999999999999</v>
      </c>
      <c r="CK182" s="380">
        <v>4.8259999999999997E-2</v>
      </c>
      <c r="CL182" s="380">
        <v>0.18706</v>
      </c>
      <c r="CM182" s="380">
        <v>6.1449999999999998E-2</v>
      </c>
      <c r="CN182" s="380">
        <v>7.1099999999999997E-2</v>
      </c>
      <c r="CO182" s="380">
        <v>0.50109000000000004</v>
      </c>
      <c r="CP182" s="380">
        <v>0.15892999999999999</v>
      </c>
      <c r="CQ182" s="380">
        <v>0.28106999999999999</v>
      </c>
      <c r="CR182" s="380">
        <v>6.0330000000000002E-2</v>
      </c>
      <c r="CS182" s="380">
        <v>0.28116999999999998</v>
      </c>
      <c r="CT182" s="380">
        <v>0.40897</v>
      </c>
      <c r="CU182" s="380">
        <v>0.1187</v>
      </c>
      <c r="CV182" s="380">
        <v>0.15518999999999999</v>
      </c>
      <c r="CW182" s="380">
        <v>8.3400000000000002E-2</v>
      </c>
    </row>
    <row r="183" spans="1:101">
      <c r="A183" s="256">
        <v>561</v>
      </c>
      <c r="B183" s="259">
        <v>1</v>
      </c>
      <c r="C183" s="380">
        <v>0.54865662400000004</v>
      </c>
      <c r="D183" s="380">
        <v>0.14628379200000002</v>
      </c>
      <c r="E183" s="380">
        <v>4.3429488000000002E-2</v>
      </c>
      <c r="F183" s="380">
        <v>0.34795054400000008</v>
      </c>
      <c r="G183" s="380">
        <v>8.2387935999999995E-2</v>
      </c>
      <c r="H183" s="380">
        <v>0.14343582400000002</v>
      </c>
      <c r="I183" s="380">
        <v>4.8945888000000007E-2</v>
      </c>
      <c r="J183" s="380">
        <v>5.4641519999999999E-2</v>
      </c>
      <c r="K183" s="380">
        <v>3.9307328000000002E-2</v>
      </c>
      <c r="L183" s="380">
        <v>0.265393184</v>
      </c>
      <c r="M183" s="380">
        <v>0.15132035199999999</v>
      </c>
      <c r="N183" s="380">
        <v>0.18958945600000002</v>
      </c>
      <c r="O183" s="380">
        <v>6.9145520000000002E-2</v>
      </c>
      <c r="P183" s="380">
        <v>0.39827259200000004</v>
      </c>
      <c r="Q183" s="380">
        <v>0.32516452800000001</v>
      </c>
      <c r="R183" s="380">
        <v>0.115322864</v>
      </c>
      <c r="S183" s="380">
        <v>0.15351025600000001</v>
      </c>
      <c r="T183" s="380">
        <v>0.186099296</v>
      </c>
      <c r="U183" s="380">
        <v>0.40155254400000001</v>
      </c>
      <c r="V183" s="380">
        <v>0.21316796800000001</v>
      </c>
      <c r="W183" s="380">
        <v>0.67526145599999987</v>
      </c>
      <c r="X183" s="380">
        <v>0.47113116799999999</v>
      </c>
      <c r="Y183" s="380">
        <v>0.79135617599999997</v>
      </c>
      <c r="Z183" s="380">
        <v>0.82295166399999997</v>
      </c>
      <c r="AA183" s="380">
        <v>0.45449264000000006</v>
      </c>
      <c r="AB183" s="380">
        <v>0.76509112000000001</v>
      </c>
      <c r="AC183" s="380">
        <v>0.42979798400000002</v>
      </c>
      <c r="AD183" s="380">
        <v>0.11564259199999999</v>
      </c>
      <c r="AE183" s="380">
        <v>0.69350342400000009</v>
      </c>
      <c r="AF183" s="380">
        <v>0.292642656</v>
      </c>
      <c r="AG183" s="380">
        <v>0.72788416</v>
      </c>
      <c r="AH183" s="380">
        <v>0.51244529599999999</v>
      </c>
      <c r="AI183" s="380">
        <v>0.73633500799999996</v>
      </c>
      <c r="AJ183" s="380">
        <v>0.32411411200000001</v>
      </c>
      <c r="AK183" s="380">
        <v>0.13184548799999998</v>
      </c>
      <c r="AL183" s="380">
        <v>0.52908203199999992</v>
      </c>
      <c r="AM183" s="380">
        <v>0.19661769600000001</v>
      </c>
      <c r="AN183" s="380">
        <v>0.65821201600000001</v>
      </c>
      <c r="AO183" s="380">
        <v>6.9016415999999997E-2</v>
      </c>
      <c r="AP183" s="380">
        <v>0.14166358399999998</v>
      </c>
      <c r="AQ183" s="380">
        <v>0.68769745600000021</v>
      </c>
      <c r="AR183" s="380">
        <v>0.432506432</v>
      </c>
      <c r="AS183" s="380">
        <v>0.47340507200000004</v>
      </c>
      <c r="AT183" s="380">
        <v>4.9530400000000002E-2</v>
      </c>
      <c r="AU183" s="380">
        <v>0.28277462400000009</v>
      </c>
      <c r="AV183" s="380">
        <v>0.37051452800000001</v>
      </c>
      <c r="AW183" s="380">
        <v>0.36525899199999995</v>
      </c>
      <c r="AX183" s="380">
        <v>0.58241662399999994</v>
      </c>
      <c r="AY183" s="380">
        <v>0.154042656</v>
      </c>
      <c r="AZ183" s="380">
        <v>0.19824039999999998</v>
      </c>
      <c r="BA183" s="380">
        <v>0.21287105599999998</v>
      </c>
      <c r="BB183" s="380">
        <v>9.5886592000000007E-2</v>
      </c>
      <c r="BC183" s="380">
        <v>0.16756622399999999</v>
      </c>
      <c r="BD183" s="380">
        <v>0.7227002079999999</v>
      </c>
      <c r="BE183" s="380">
        <v>0.62062568000000018</v>
      </c>
      <c r="BF183" s="380">
        <v>0.425931424</v>
      </c>
      <c r="BG183" s="380">
        <v>0.24529758400000001</v>
      </c>
      <c r="BH183" s="380">
        <v>0.21660615999999999</v>
      </c>
      <c r="BI183" s="380">
        <v>0.67456484800000005</v>
      </c>
      <c r="BJ183" s="380">
        <v>0.68102494399999991</v>
      </c>
      <c r="BK183" s="380">
        <v>0.45307139200000002</v>
      </c>
      <c r="BL183" s="380">
        <v>0.31080761600000001</v>
      </c>
      <c r="BM183" s="380">
        <v>5.9526064000000004E-2</v>
      </c>
      <c r="BN183" s="380">
        <v>0.21871041599999999</v>
      </c>
      <c r="BO183" s="380">
        <v>9.8394527999999995E-2</v>
      </c>
      <c r="BP183" s="380">
        <v>9.6167599999999992E-2</v>
      </c>
      <c r="BQ183" s="380">
        <v>0.114215936</v>
      </c>
      <c r="BR183" s="380">
        <v>0.25462096000000001</v>
      </c>
      <c r="BS183" s="380">
        <v>0.14992851200000001</v>
      </c>
      <c r="BT183" s="380">
        <v>0.35917424000000003</v>
      </c>
      <c r="BU183" s="380">
        <v>4.5448207999999997E-2</v>
      </c>
      <c r="BV183" s="380">
        <v>0.45487478400000003</v>
      </c>
      <c r="BW183" s="380">
        <v>0.184912032</v>
      </c>
      <c r="BX183" s="380">
        <v>4.5794831999999994E-2</v>
      </c>
      <c r="BY183" s="380">
        <v>4.5755391999999999E-2</v>
      </c>
      <c r="BZ183" s="380">
        <v>7.9443759999999988E-2</v>
      </c>
      <c r="CA183" s="380">
        <v>9.9781871999999994E-2</v>
      </c>
      <c r="CB183" s="380">
        <v>8.2789903999999997E-2</v>
      </c>
      <c r="CC183" s="380">
        <v>0.37994832000000001</v>
      </c>
      <c r="CD183" s="380">
        <v>0.26431105600000004</v>
      </c>
      <c r="CE183" s="380">
        <v>8.0411983999999992E-2</v>
      </c>
      <c r="CF183" s="380">
        <v>0.64542049599999984</v>
      </c>
      <c r="CG183" s="380">
        <v>0.38257596800000004</v>
      </c>
      <c r="CH183" s="380">
        <v>3.2551055999999995E-2</v>
      </c>
      <c r="CI183" s="380">
        <v>8.8918495999999986E-2</v>
      </c>
      <c r="CJ183" s="380">
        <v>0.23908647999999999</v>
      </c>
      <c r="CK183" s="380">
        <v>4.7295407999999997E-2</v>
      </c>
      <c r="CL183" s="380">
        <v>0.185875648</v>
      </c>
      <c r="CM183" s="380">
        <v>6.2278480000000004E-2</v>
      </c>
      <c r="CN183" s="380">
        <v>7.1140320000000007E-2</v>
      </c>
      <c r="CO183" s="380">
        <v>0.50142684800000004</v>
      </c>
      <c r="CP183" s="380">
        <v>0.15882540799999997</v>
      </c>
      <c r="CQ183" s="380">
        <v>0.28158763199999992</v>
      </c>
      <c r="CR183" s="380">
        <v>6.0623711999999989E-2</v>
      </c>
      <c r="CS183" s="380">
        <v>0.28121671999999992</v>
      </c>
      <c r="CT183" s="380">
        <v>0.41058012800000004</v>
      </c>
      <c r="CU183" s="380">
        <v>0.12727060800000001</v>
      </c>
      <c r="CV183" s="380">
        <v>0.159004496</v>
      </c>
      <c r="CW183" s="380">
        <v>8.3506047999999999E-2</v>
      </c>
    </row>
    <row r="184" spans="1:101">
      <c r="A184" s="256">
        <v>562</v>
      </c>
      <c r="B184" s="259">
        <v>1</v>
      </c>
      <c r="C184" s="380">
        <v>0.55330696000000001</v>
      </c>
      <c r="D184" s="380">
        <v>0.14953416000000003</v>
      </c>
      <c r="E184" s="380">
        <v>4.3879743999999998E-2</v>
      </c>
      <c r="F184" s="380">
        <v>0.35386132800000009</v>
      </c>
      <c r="G184" s="380">
        <v>8.4344879999999983E-2</v>
      </c>
      <c r="H184" s="380">
        <v>0.14569518400000001</v>
      </c>
      <c r="I184" s="380">
        <v>4.9110928000000012E-2</v>
      </c>
      <c r="J184" s="380">
        <v>5.4717151999999991E-2</v>
      </c>
      <c r="K184" s="380">
        <v>3.9310000000000012E-2</v>
      </c>
      <c r="L184" s="380">
        <v>0.27172662400000003</v>
      </c>
      <c r="M184" s="380">
        <v>0.15953097600000005</v>
      </c>
      <c r="N184" s="380">
        <v>0.19607185599999999</v>
      </c>
      <c r="O184" s="380">
        <v>6.8852624000000015E-2</v>
      </c>
      <c r="P184" s="380">
        <v>0.39875430399999995</v>
      </c>
      <c r="Q184" s="380">
        <v>0.32505590400000001</v>
      </c>
      <c r="R184" s="380">
        <v>0.115799584</v>
      </c>
      <c r="S184" s="380">
        <v>0.15657302400000001</v>
      </c>
      <c r="T184" s="380">
        <v>0.18633409599999998</v>
      </c>
      <c r="U184" s="380">
        <v>0.41145787200000006</v>
      </c>
      <c r="V184" s="380">
        <v>0.215875648</v>
      </c>
      <c r="W184" s="380">
        <v>0.68280513600000015</v>
      </c>
      <c r="X184" s="380">
        <v>0.47782726400000003</v>
      </c>
      <c r="Y184" s="380">
        <v>0.79280241600000012</v>
      </c>
      <c r="Z184" s="380">
        <v>0.82692118400000014</v>
      </c>
      <c r="AA184" s="380">
        <v>0.45681478399999997</v>
      </c>
      <c r="AB184" s="380">
        <v>0.769351232</v>
      </c>
      <c r="AC184" s="380">
        <v>0.43013790399999996</v>
      </c>
      <c r="AD184" s="380">
        <v>0.116790432</v>
      </c>
      <c r="AE184" s="380">
        <v>0.69512548800000007</v>
      </c>
      <c r="AF184" s="380">
        <v>0.29358908799999994</v>
      </c>
      <c r="AG184" s="380">
        <v>0.72961086400000008</v>
      </c>
      <c r="AH184" s="380">
        <v>0.51232537599999994</v>
      </c>
      <c r="AI184" s="380">
        <v>0.73751800000000001</v>
      </c>
      <c r="AJ184" s="380">
        <v>0.32374681599999999</v>
      </c>
      <c r="AK184" s="380">
        <v>0.13152561600000001</v>
      </c>
      <c r="AL184" s="380">
        <v>0.52980955200000002</v>
      </c>
      <c r="AM184" s="380">
        <v>0.19411102400000002</v>
      </c>
      <c r="AN184" s="380">
        <v>0.65848832000000002</v>
      </c>
      <c r="AO184" s="380">
        <v>6.8730208000000001E-2</v>
      </c>
      <c r="AP184" s="380">
        <v>0.14034611200000002</v>
      </c>
      <c r="AQ184" s="380">
        <v>0.68732324800000011</v>
      </c>
      <c r="AR184" s="380">
        <v>0.427314784</v>
      </c>
      <c r="AS184" s="380">
        <v>0.47002705600000005</v>
      </c>
      <c r="AT184" s="380">
        <v>4.9454976000000005E-2</v>
      </c>
      <c r="AU184" s="380">
        <v>0.28118243200000004</v>
      </c>
      <c r="AV184" s="380">
        <v>0.36912560000000005</v>
      </c>
      <c r="AW184" s="380">
        <v>0.36364131199999999</v>
      </c>
      <c r="AX184" s="380">
        <v>0.57986049600000011</v>
      </c>
      <c r="AY184" s="380">
        <v>0.152361728</v>
      </c>
      <c r="AZ184" s="380">
        <v>0.19530483199999998</v>
      </c>
      <c r="BA184" s="380">
        <v>0.20969863999999996</v>
      </c>
      <c r="BB184" s="380">
        <v>9.3822720000000012E-2</v>
      </c>
      <c r="BC184" s="380">
        <v>0.16353694400000002</v>
      </c>
      <c r="BD184" s="380">
        <v>0.72015588799999997</v>
      </c>
      <c r="BE184" s="380">
        <v>0.61649844799999998</v>
      </c>
      <c r="BF184" s="380">
        <v>0.41998556800000009</v>
      </c>
      <c r="BG184" s="380">
        <v>0.24042208000000001</v>
      </c>
      <c r="BH184" s="380">
        <v>0.21248838399999997</v>
      </c>
      <c r="BI184" s="380">
        <v>0.66991932800000009</v>
      </c>
      <c r="BJ184" s="380">
        <v>0.67944297600000003</v>
      </c>
      <c r="BK184" s="380">
        <v>0.44975406400000001</v>
      </c>
      <c r="BL184" s="380">
        <v>0.31102153599999999</v>
      </c>
      <c r="BM184" s="380">
        <v>6.0127103999999994E-2</v>
      </c>
      <c r="BN184" s="380">
        <v>0.21411736000000003</v>
      </c>
      <c r="BO184" s="380">
        <v>9.881956800000001E-2</v>
      </c>
      <c r="BP184" s="380">
        <v>9.4141519999999992E-2</v>
      </c>
      <c r="BQ184" s="380">
        <v>0.11185400000000002</v>
      </c>
      <c r="BR184" s="380">
        <v>0.25150008000000001</v>
      </c>
      <c r="BS184" s="380">
        <v>0.14833679999999999</v>
      </c>
      <c r="BT184" s="380">
        <v>0.35548190400000002</v>
      </c>
      <c r="BU184" s="380">
        <v>4.3675520000000002E-2</v>
      </c>
      <c r="BV184" s="380">
        <v>0.45369300800000001</v>
      </c>
      <c r="BW184" s="380">
        <v>0.18093662400000002</v>
      </c>
      <c r="BX184" s="380">
        <v>4.6142671999999989E-2</v>
      </c>
      <c r="BY184" s="380">
        <v>4.4857712000000001E-2</v>
      </c>
      <c r="BZ184" s="380">
        <v>7.5670176000000006E-2</v>
      </c>
      <c r="CA184" s="380">
        <v>9.8493120000000003E-2</v>
      </c>
      <c r="CB184" s="380">
        <v>8.1007376000000006E-2</v>
      </c>
      <c r="CC184" s="380">
        <v>0.37848099200000007</v>
      </c>
      <c r="CD184" s="380">
        <v>0.263898992</v>
      </c>
      <c r="CE184" s="380">
        <v>7.8839040000000013E-2</v>
      </c>
      <c r="CF184" s="380">
        <v>0.64574695999999987</v>
      </c>
      <c r="CG184" s="380">
        <v>0.38344638400000003</v>
      </c>
      <c r="CH184" s="380">
        <v>3.2297360000000004E-2</v>
      </c>
      <c r="CI184" s="380">
        <v>8.8652064000000003E-2</v>
      </c>
      <c r="CJ184" s="380">
        <v>0.23894217600000001</v>
      </c>
      <c r="CK184" s="380">
        <v>4.6392463999999994E-2</v>
      </c>
      <c r="CL184" s="380">
        <v>0.18466665600000001</v>
      </c>
      <c r="CM184" s="380">
        <v>6.3117664000000004E-2</v>
      </c>
      <c r="CN184" s="380">
        <v>7.121089600000001E-2</v>
      </c>
      <c r="CO184" s="380">
        <v>0.50185672000000003</v>
      </c>
      <c r="CP184" s="380">
        <v>0.15874612799999999</v>
      </c>
      <c r="CQ184" s="380">
        <v>0.282165632</v>
      </c>
      <c r="CR184" s="380">
        <v>6.0922735999999998E-2</v>
      </c>
      <c r="CS184" s="380">
        <v>0.28136436799999998</v>
      </c>
      <c r="CT184" s="380">
        <v>0.41229436799999997</v>
      </c>
      <c r="CU184" s="380">
        <v>0.136308176</v>
      </c>
      <c r="CV184" s="380">
        <v>0.16321943999999999</v>
      </c>
      <c r="CW184" s="380">
        <v>8.3644880000000005E-2</v>
      </c>
    </row>
    <row r="185" spans="1:101">
      <c r="A185" s="256">
        <v>563</v>
      </c>
      <c r="B185" s="259">
        <v>1</v>
      </c>
      <c r="C185" s="380">
        <v>0.558142256</v>
      </c>
      <c r="D185" s="380">
        <v>0.15305588800000003</v>
      </c>
      <c r="E185" s="380">
        <v>4.433024E-2</v>
      </c>
      <c r="F185" s="380">
        <v>0.35971387200000005</v>
      </c>
      <c r="G185" s="380">
        <v>8.6460223999999988E-2</v>
      </c>
      <c r="H185" s="380">
        <v>0.14800414400000003</v>
      </c>
      <c r="I185" s="380">
        <v>4.9296127999999995E-2</v>
      </c>
      <c r="J185" s="380">
        <v>5.4805424000000005E-2</v>
      </c>
      <c r="K185" s="380">
        <v>3.9364032E-2</v>
      </c>
      <c r="L185" s="380">
        <v>0.27844886400000007</v>
      </c>
      <c r="M185" s="380">
        <v>0.16799712</v>
      </c>
      <c r="N185" s="380">
        <v>0.202743056</v>
      </c>
      <c r="O185" s="380">
        <v>6.8593728000000007E-2</v>
      </c>
      <c r="P185" s="380">
        <v>0.39936201599999999</v>
      </c>
      <c r="Q185" s="380">
        <v>0.32480536000000004</v>
      </c>
      <c r="R185" s="380">
        <v>0.11628438399999999</v>
      </c>
      <c r="S185" s="380">
        <v>0.15958107200000002</v>
      </c>
      <c r="T185" s="380">
        <v>0.18652153599999999</v>
      </c>
      <c r="U185" s="380">
        <v>0.42106808000000001</v>
      </c>
      <c r="V185" s="380">
        <v>0.21870596800000003</v>
      </c>
      <c r="W185" s="380">
        <v>0.690249216</v>
      </c>
      <c r="X185" s="380">
        <v>0.48456880000000002</v>
      </c>
      <c r="Y185" s="380">
        <v>0.79420409599999997</v>
      </c>
      <c r="Z185" s="380">
        <v>0.83062022400000002</v>
      </c>
      <c r="AA185" s="380">
        <v>0.45903212800000004</v>
      </c>
      <c r="AB185" s="380">
        <v>0.77348590400000017</v>
      </c>
      <c r="AC185" s="380">
        <v>0.43043286400000003</v>
      </c>
      <c r="AD185" s="380">
        <v>0.11820971199999999</v>
      </c>
      <c r="AE185" s="380">
        <v>0.696707152</v>
      </c>
      <c r="AF185" s="380">
        <v>0.29459015999999999</v>
      </c>
      <c r="AG185" s="380">
        <v>0.73132364800000005</v>
      </c>
      <c r="AH185" s="380">
        <v>0.51205473600000007</v>
      </c>
      <c r="AI185" s="380">
        <v>0.73874867200000005</v>
      </c>
      <c r="AJ185" s="380">
        <v>0.32335959999999997</v>
      </c>
      <c r="AK185" s="380">
        <v>0.131201344</v>
      </c>
      <c r="AL185" s="380">
        <v>0.530581792</v>
      </c>
      <c r="AM185" s="380">
        <v>0.19151011200000004</v>
      </c>
      <c r="AN185" s="380">
        <v>0.65879734400000001</v>
      </c>
      <c r="AO185" s="380">
        <v>6.8487760000000009E-2</v>
      </c>
      <c r="AP185" s="380">
        <v>0.13916768000000004</v>
      </c>
      <c r="AQ185" s="380">
        <v>0.68697096000000002</v>
      </c>
      <c r="AR185" s="380">
        <v>0.42219185600000003</v>
      </c>
      <c r="AS185" s="380">
        <v>0.46666904000000003</v>
      </c>
      <c r="AT185" s="380">
        <v>4.9375952000000008E-2</v>
      </c>
      <c r="AU185" s="380">
        <v>0.27979847999999996</v>
      </c>
      <c r="AV185" s="380">
        <v>0.36773027200000008</v>
      </c>
      <c r="AW185" s="380">
        <v>0.362048912</v>
      </c>
      <c r="AX185" s="380">
        <v>0.57721796800000003</v>
      </c>
      <c r="AY185" s="380">
        <v>0.15069704</v>
      </c>
      <c r="AZ185" s="380">
        <v>0.19253926400000004</v>
      </c>
      <c r="BA185" s="380">
        <v>0.20680014400000002</v>
      </c>
      <c r="BB185" s="380">
        <v>9.1899328000000002E-2</v>
      </c>
      <c r="BC185" s="380">
        <v>0.15960934400000001</v>
      </c>
      <c r="BD185" s="380">
        <v>0.71756796800000011</v>
      </c>
      <c r="BE185" s="380">
        <v>0.6124231360000002</v>
      </c>
      <c r="BF185" s="380">
        <v>0.41406995200000002</v>
      </c>
      <c r="BG185" s="380">
        <v>0.23567065600000001</v>
      </c>
      <c r="BH185" s="380">
        <v>0.20841020800000004</v>
      </c>
      <c r="BI185" s="380">
        <v>0.66536988800000008</v>
      </c>
      <c r="BJ185" s="380">
        <v>0.67793604799999996</v>
      </c>
      <c r="BK185" s="380">
        <v>0.44663329599999996</v>
      </c>
      <c r="BL185" s="380">
        <v>0.31137761599999997</v>
      </c>
      <c r="BM185" s="380">
        <v>6.0788704000000006E-2</v>
      </c>
      <c r="BN185" s="380">
        <v>0.20966110400000001</v>
      </c>
      <c r="BO185" s="380">
        <v>9.9358288000000017E-2</v>
      </c>
      <c r="BP185" s="380">
        <v>9.221832000000002E-2</v>
      </c>
      <c r="BQ185" s="380">
        <v>0.10961006400000001</v>
      </c>
      <c r="BR185" s="380">
        <v>0.24855672000000001</v>
      </c>
      <c r="BS185" s="380">
        <v>0.14689372800000003</v>
      </c>
      <c r="BT185" s="380">
        <v>0.35194468800000001</v>
      </c>
      <c r="BU185" s="380">
        <v>4.1998912000000006E-2</v>
      </c>
      <c r="BV185" s="380">
        <v>0.45254411200000005</v>
      </c>
      <c r="BW185" s="380">
        <v>0.17712113600000001</v>
      </c>
      <c r="BX185" s="380">
        <v>4.6505871999999997E-2</v>
      </c>
      <c r="BY185" s="380">
        <v>4.4016911999999998E-2</v>
      </c>
      <c r="BZ185" s="380">
        <v>7.2098272000000005E-2</v>
      </c>
      <c r="CA185" s="380">
        <v>9.7257648000000002E-2</v>
      </c>
      <c r="CB185" s="380">
        <v>7.9340447999999994E-2</v>
      </c>
      <c r="CC185" s="380">
        <v>0.37704006400000001</v>
      </c>
      <c r="CD185" s="380">
        <v>0.26355428800000008</v>
      </c>
      <c r="CE185" s="380">
        <v>7.7354655999999994E-2</v>
      </c>
      <c r="CF185" s="380">
        <v>0.64607654400000014</v>
      </c>
      <c r="CG185" s="380">
        <v>0.38439479999999993</v>
      </c>
      <c r="CH185" s="380">
        <v>3.2085903999999998E-2</v>
      </c>
      <c r="CI185" s="380">
        <v>8.8333471999999996E-2</v>
      </c>
      <c r="CJ185" s="380">
        <v>0.23901595199999998</v>
      </c>
      <c r="CK185" s="380">
        <v>4.5550079999999993E-2</v>
      </c>
      <c r="CL185" s="380">
        <v>0.18348910400000001</v>
      </c>
      <c r="CM185" s="380">
        <v>6.3961728000000009E-2</v>
      </c>
      <c r="CN185" s="380">
        <v>7.1325312000000002E-2</v>
      </c>
      <c r="CO185" s="380">
        <v>0.50235419200000009</v>
      </c>
      <c r="CP185" s="380">
        <v>0.15869316799999997</v>
      </c>
      <c r="CQ185" s="380">
        <v>0.28279795200000002</v>
      </c>
      <c r="CR185" s="380">
        <v>6.1228560000000001E-2</v>
      </c>
      <c r="CS185" s="380">
        <v>0.28161081599999999</v>
      </c>
      <c r="CT185" s="380">
        <v>0.41410756799999998</v>
      </c>
      <c r="CU185" s="380">
        <v>0.145701424</v>
      </c>
      <c r="CV185" s="380">
        <v>0.16784422400000001</v>
      </c>
      <c r="CW185" s="380">
        <v>8.3830591999999995E-2</v>
      </c>
    </row>
    <row r="186" spans="1:101">
      <c r="A186" s="256">
        <v>564</v>
      </c>
      <c r="B186" s="259">
        <v>1</v>
      </c>
      <c r="C186" s="380">
        <v>0.56315027200000001</v>
      </c>
      <c r="D186" s="380">
        <v>0.15685049600000001</v>
      </c>
      <c r="E186" s="380">
        <v>4.4671216E-2</v>
      </c>
      <c r="F186" s="380">
        <v>0.365485856</v>
      </c>
      <c r="G186" s="380">
        <v>8.8729887999999993E-2</v>
      </c>
      <c r="H186" s="380">
        <v>0.150357344</v>
      </c>
      <c r="I186" s="380">
        <v>4.9502048E-2</v>
      </c>
      <c r="J186" s="380">
        <v>5.4903536000000003E-2</v>
      </c>
      <c r="K186" s="380">
        <v>3.9462464000000003E-2</v>
      </c>
      <c r="L186" s="380">
        <v>0.28565254400000001</v>
      </c>
      <c r="M186" s="380">
        <v>0.176673424</v>
      </c>
      <c r="N186" s="380">
        <v>0.20958481599999998</v>
      </c>
      <c r="O186" s="380">
        <v>6.8371391999999989E-2</v>
      </c>
      <c r="P186" s="380">
        <v>0.40011532799999999</v>
      </c>
      <c r="Q186" s="380">
        <v>0.32446265600000002</v>
      </c>
      <c r="R186" s="380">
        <v>0.11678294399999999</v>
      </c>
      <c r="S186" s="380">
        <v>0.16252872000000002</v>
      </c>
      <c r="T186" s="380">
        <v>0.18668649599999998</v>
      </c>
      <c r="U186" s="380">
        <v>0.43034476799999999</v>
      </c>
      <c r="V186" s="380">
        <v>0.22164972800000002</v>
      </c>
      <c r="W186" s="380">
        <v>0.69757265599999996</v>
      </c>
      <c r="X186" s="380">
        <v>0.49132721600000001</v>
      </c>
      <c r="Y186" s="380">
        <v>0.79556529600000003</v>
      </c>
      <c r="Z186" s="380">
        <v>0.83406518399999996</v>
      </c>
      <c r="AA186" s="380">
        <v>0.46114323199999996</v>
      </c>
      <c r="AB186" s="380">
        <v>0.77750329600000001</v>
      </c>
      <c r="AC186" s="380">
        <v>0.43068502400000003</v>
      </c>
      <c r="AD186" s="380">
        <v>0.11947227199999999</v>
      </c>
      <c r="AE186" s="380">
        <v>0.69824841599999998</v>
      </c>
      <c r="AF186" s="380">
        <v>0.29561483199999999</v>
      </c>
      <c r="AG186" s="380">
        <v>0.73301251200000006</v>
      </c>
      <c r="AH186" s="380">
        <v>0.51165097599999998</v>
      </c>
      <c r="AI186" s="380">
        <v>0.73999422400000003</v>
      </c>
      <c r="AJ186" s="380">
        <v>0.32295358400000002</v>
      </c>
      <c r="AK186" s="380">
        <v>0.13087267199999997</v>
      </c>
      <c r="AL186" s="380">
        <v>0.53135563199999991</v>
      </c>
      <c r="AM186" s="380">
        <v>0.18884672000000002</v>
      </c>
      <c r="AN186" s="380">
        <v>0.65910836799999994</v>
      </c>
      <c r="AO186" s="380">
        <v>6.8282592000000003E-2</v>
      </c>
      <c r="AP186" s="380">
        <v>0.138109968</v>
      </c>
      <c r="AQ186" s="380">
        <v>0.68663219200000003</v>
      </c>
      <c r="AR186" s="380">
        <v>0.41712580799999999</v>
      </c>
      <c r="AS186" s="380">
        <v>0.46333270399999993</v>
      </c>
      <c r="AT186" s="380">
        <v>4.9296767999999998E-2</v>
      </c>
      <c r="AU186" s="380">
        <v>0.27827444800000006</v>
      </c>
      <c r="AV186" s="380">
        <v>0.36632310400000001</v>
      </c>
      <c r="AW186" s="380">
        <v>0.36048435200000001</v>
      </c>
      <c r="AX186" s="380">
        <v>0.57446656000000007</v>
      </c>
      <c r="AY186" s="380">
        <v>0.149046752</v>
      </c>
      <c r="AZ186" s="380">
        <v>0.189917376</v>
      </c>
      <c r="BA186" s="380">
        <v>0.20413404800000001</v>
      </c>
      <c r="BB186" s="380">
        <v>9.0099296000000009E-2</v>
      </c>
      <c r="BC186" s="380">
        <v>0.15577830400000001</v>
      </c>
      <c r="BD186" s="380">
        <v>0.71493612800000006</v>
      </c>
      <c r="BE186" s="380">
        <v>0.60840262399999989</v>
      </c>
      <c r="BF186" s="380">
        <v>0.40817929600000002</v>
      </c>
      <c r="BG186" s="380">
        <v>0.23103523199999998</v>
      </c>
      <c r="BH186" s="380">
        <v>0.204360192</v>
      </c>
      <c r="BI186" s="380">
        <v>0.660918848</v>
      </c>
      <c r="BJ186" s="380">
        <v>0.67650480000000002</v>
      </c>
      <c r="BK186" s="380">
        <v>0.44368196799999993</v>
      </c>
      <c r="BL186" s="380">
        <v>0.31184009600000001</v>
      </c>
      <c r="BM186" s="380">
        <v>6.1504783999999993E-2</v>
      </c>
      <c r="BN186" s="380">
        <v>0.20533916799999999</v>
      </c>
      <c r="BO186" s="380">
        <v>9.9985408000000012E-2</v>
      </c>
      <c r="BP186" s="380">
        <v>9.0392639999999996E-2</v>
      </c>
      <c r="BQ186" s="380">
        <v>0.10747724800000001</v>
      </c>
      <c r="BR186" s="380">
        <v>0.24577144000000004</v>
      </c>
      <c r="BS186" s="380">
        <v>0.145579456</v>
      </c>
      <c r="BT186" s="380">
        <v>0.34854771200000001</v>
      </c>
      <c r="BU186" s="380">
        <v>4.0437984000000003E-2</v>
      </c>
      <c r="BV186" s="380">
        <v>0.451426736</v>
      </c>
      <c r="BW186" s="380">
        <v>0.17345732800000002</v>
      </c>
      <c r="BX186" s="380">
        <v>4.6874431999999994E-2</v>
      </c>
      <c r="BY186" s="380">
        <v>4.3244352E-2</v>
      </c>
      <c r="BZ186" s="380">
        <v>6.8745727999999992E-2</v>
      </c>
      <c r="CA186" s="380">
        <v>9.6065536000000007E-2</v>
      </c>
      <c r="CB186" s="380">
        <v>7.7782639999999986E-2</v>
      </c>
      <c r="CC186" s="380">
        <v>0.37561561599999999</v>
      </c>
      <c r="CD186" s="380">
        <v>0.26327782400000005</v>
      </c>
      <c r="CE186" s="380">
        <v>7.5886991999999986E-2</v>
      </c>
      <c r="CF186" s="380">
        <v>0.64640812799999992</v>
      </c>
      <c r="CG186" s="380">
        <v>0.38539593599999999</v>
      </c>
      <c r="CH186" s="380">
        <v>3.1911327999999996E-2</v>
      </c>
      <c r="CI186" s="380">
        <v>8.8068720000000003E-2</v>
      </c>
      <c r="CJ186" s="380">
        <v>0.239274288</v>
      </c>
      <c r="CK186" s="380">
        <v>4.4763056000000002E-2</v>
      </c>
      <c r="CL186" s="380">
        <v>0.182416512</v>
      </c>
      <c r="CM186" s="380">
        <v>6.4804271999999996E-2</v>
      </c>
      <c r="CN186" s="380">
        <v>7.1500127999999982E-2</v>
      </c>
      <c r="CO186" s="380">
        <v>0.50288382399999998</v>
      </c>
      <c r="CP186" s="380">
        <v>0.15867036799999998</v>
      </c>
      <c r="CQ186" s="380">
        <v>0.28347507199999999</v>
      </c>
      <c r="CR186" s="380">
        <v>6.1543663999999998E-2</v>
      </c>
      <c r="CS186" s="380">
        <v>0.281950384</v>
      </c>
      <c r="CT186" s="380">
        <v>0.41601148800000004</v>
      </c>
      <c r="CU186" s="380">
        <v>0.15530019199999998</v>
      </c>
      <c r="CV186" s="380">
        <v>0.17288588800000004</v>
      </c>
      <c r="CW186" s="380">
        <v>8.4080383999999994E-2</v>
      </c>
    </row>
    <row r="187" spans="1:101">
      <c r="A187" s="256">
        <v>565</v>
      </c>
      <c r="B187" s="259">
        <v>1</v>
      </c>
      <c r="C187" s="380">
        <v>0.56832000000000005</v>
      </c>
      <c r="D187" s="380">
        <v>0.16092000000000001</v>
      </c>
      <c r="E187" s="380">
        <v>4.4839999999999998E-2</v>
      </c>
      <c r="F187" s="380">
        <v>0.37115999999999999</v>
      </c>
      <c r="G187" s="380">
        <v>9.1149999999999995E-2</v>
      </c>
      <c r="H187" s="380">
        <v>0.15275</v>
      </c>
      <c r="I187" s="380">
        <v>4.9730000000000003E-2</v>
      </c>
      <c r="J187" s="380">
        <v>5.5010000000000003E-2</v>
      </c>
      <c r="K187" s="380">
        <v>3.9600000000000003E-2</v>
      </c>
      <c r="L187" s="380">
        <v>0.29341</v>
      </c>
      <c r="M187" s="380">
        <v>0.18551999999999999</v>
      </c>
      <c r="N187" s="380">
        <v>0.21657999999999999</v>
      </c>
      <c r="O187" s="380">
        <v>6.8190000000000001E-2</v>
      </c>
      <c r="P187" s="380">
        <v>0.40103</v>
      </c>
      <c r="Q187" s="380">
        <v>0.32407000000000002</v>
      </c>
      <c r="R187" s="380">
        <v>0.1173</v>
      </c>
      <c r="S187" s="380">
        <v>0.16541</v>
      </c>
      <c r="T187" s="380">
        <v>0.18684999999999999</v>
      </c>
      <c r="U187" s="380">
        <v>0.43924999999999997</v>
      </c>
      <c r="V187" s="380">
        <v>0.22470000000000001</v>
      </c>
      <c r="W187" s="380">
        <v>0.70476000000000005</v>
      </c>
      <c r="X187" s="380">
        <v>0.49808000000000002</v>
      </c>
      <c r="Y187" s="380">
        <v>0.79688999999999999</v>
      </c>
      <c r="Z187" s="380">
        <v>0.83726999999999996</v>
      </c>
      <c r="AA187" s="380">
        <v>0.46315000000000001</v>
      </c>
      <c r="AB187" s="380">
        <v>0.78141000000000005</v>
      </c>
      <c r="AC187" s="380">
        <v>0.43090000000000001</v>
      </c>
      <c r="AD187" s="380">
        <v>0.12031</v>
      </c>
      <c r="AE187" s="380">
        <v>0.69974999999999998</v>
      </c>
      <c r="AF187" s="380">
        <v>0.29664000000000001</v>
      </c>
      <c r="AG187" s="380">
        <v>0.73467000000000005</v>
      </c>
      <c r="AH187" s="380">
        <v>0.51112999999999997</v>
      </c>
      <c r="AI187" s="380">
        <v>0.74123000000000006</v>
      </c>
      <c r="AJ187" s="380">
        <v>0.32252999999999998</v>
      </c>
      <c r="AK187" s="380">
        <v>0.13053999999999999</v>
      </c>
      <c r="AL187" s="380">
        <v>0.53210000000000002</v>
      </c>
      <c r="AM187" s="380">
        <v>0.18615000000000001</v>
      </c>
      <c r="AN187" s="380">
        <v>0.65939999999999999</v>
      </c>
      <c r="AO187" s="380">
        <v>6.8110000000000004E-2</v>
      </c>
      <c r="AP187" s="380">
        <v>0.13716</v>
      </c>
      <c r="AQ187" s="380">
        <v>0.68630000000000002</v>
      </c>
      <c r="AR187" s="380">
        <v>0.41210999999999998</v>
      </c>
      <c r="AS187" s="380">
        <v>0.46001999999999998</v>
      </c>
      <c r="AT187" s="380">
        <v>4.922E-2</v>
      </c>
      <c r="AU187" s="380">
        <v>0.27639000000000002</v>
      </c>
      <c r="AV187" s="380">
        <v>0.3649</v>
      </c>
      <c r="AW187" s="380">
        <v>0.35894999999999999</v>
      </c>
      <c r="AX187" s="380">
        <v>0.57159000000000004</v>
      </c>
      <c r="AY187" s="380">
        <v>0.14741000000000001</v>
      </c>
      <c r="AZ187" s="380">
        <v>0.18742</v>
      </c>
      <c r="BA187" s="380">
        <v>0.20166999999999999</v>
      </c>
      <c r="BB187" s="380">
        <v>8.8410000000000002E-2</v>
      </c>
      <c r="BC187" s="380">
        <v>0.15204000000000001</v>
      </c>
      <c r="BD187" s="380">
        <v>0.71226</v>
      </c>
      <c r="BE187" s="380">
        <v>0.60443999999999998</v>
      </c>
      <c r="BF187" s="380">
        <v>0.40231</v>
      </c>
      <c r="BG187" s="380">
        <v>0.22650999999999999</v>
      </c>
      <c r="BH187" s="380">
        <v>0.20033000000000001</v>
      </c>
      <c r="BI187" s="380">
        <v>0.65656999999999999</v>
      </c>
      <c r="BJ187" s="380">
        <v>0.67515000000000003</v>
      </c>
      <c r="BK187" s="380">
        <v>0.44087999999999999</v>
      </c>
      <c r="BL187" s="380">
        <v>0.31237999999999999</v>
      </c>
      <c r="BM187" s="380">
        <v>6.2269999999999999E-2</v>
      </c>
      <c r="BN187" s="380">
        <v>0.20115</v>
      </c>
      <c r="BO187" s="380">
        <v>0.10068000000000001</v>
      </c>
      <c r="BP187" s="380">
        <v>8.8660000000000003E-2</v>
      </c>
      <c r="BQ187" s="380">
        <v>0.10545</v>
      </c>
      <c r="BR187" s="380">
        <v>0.24313000000000001</v>
      </c>
      <c r="BS187" s="380">
        <v>0.14438000000000001</v>
      </c>
      <c r="BT187" s="380">
        <v>0.34527999999999998</v>
      </c>
      <c r="BU187" s="380">
        <v>3.9010000000000003E-2</v>
      </c>
      <c r="BV187" s="380">
        <v>0.45034000000000002</v>
      </c>
      <c r="BW187" s="380">
        <v>0.16994000000000001</v>
      </c>
      <c r="BX187" s="380">
        <v>4.7239999999999997E-2</v>
      </c>
      <c r="BY187" s="380">
        <v>4.2549999999999998E-2</v>
      </c>
      <c r="BZ187" s="380">
        <v>6.5629999999999994E-2</v>
      </c>
      <c r="CA187" s="380">
        <v>9.4909999999999994E-2</v>
      </c>
      <c r="CB187" s="380">
        <v>7.6329999999999995E-2</v>
      </c>
      <c r="CC187" s="380">
        <v>0.37419999999999998</v>
      </c>
      <c r="CD187" s="380">
        <v>0.26307000000000003</v>
      </c>
      <c r="CE187" s="380">
        <v>7.4399999999999994E-2</v>
      </c>
      <c r="CF187" s="380">
        <v>0.64673999999999998</v>
      </c>
      <c r="CG187" s="380">
        <v>0.38643</v>
      </c>
      <c r="CH187" s="380">
        <v>3.177E-2</v>
      </c>
      <c r="CI187" s="380">
        <v>8.7919999999999998E-2</v>
      </c>
      <c r="CJ187" s="380">
        <v>0.23968999999999999</v>
      </c>
      <c r="CK187" s="380">
        <v>4.403E-2</v>
      </c>
      <c r="CL187" s="380">
        <v>0.18151</v>
      </c>
      <c r="CM187" s="380">
        <v>6.5640000000000004E-2</v>
      </c>
      <c r="CN187" s="380">
        <v>7.1749999999999994E-2</v>
      </c>
      <c r="CO187" s="380">
        <v>0.50341999999999998</v>
      </c>
      <c r="CP187" s="380">
        <v>0.15867999999999999</v>
      </c>
      <c r="CQ187" s="380">
        <v>0.28419</v>
      </c>
      <c r="CR187" s="380">
        <v>6.1870000000000001E-2</v>
      </c>
      <c r="CS187" s="380">
        <v>0.28238000000000002</v>
      </c>
      <c r="CT187" s="380">
        <v>0.41799999999999998</v>
      </c>
      <c r="CU187" s="380">
        <v>0.16497999999999999</v>
      </c>
      <c r="CV187" s="380">
        <v>0.17835000000000001</v>
      </c>
      <c r="CW187" s="380">
        <v>8.4409999999999999E-2</v>
      </c>
    </row>
    <row r="188" spans="1:101">
      <c r="A188" s="256">
        <v>566</v>
      </c>
      <c r="B188" s="259">
        <v>1</v>
      </c>
      <c r="C188" s="380">
        <v>0.57364412800000009</v>
      </c>
      <c r="D188" s="380">
        <v>0.16526784</v>
      </c>
      <c r="E188" s="380">
        <v>4.4849503999999998E-2</v>
      </c>
      <c r="F188" s="380">
        <v>0.37672905600000001</v>
      </c>
      <c r="G188" s="380">
        <v>9.3717503999999979E-2</v>
      </c>
      <c r="H188" s="380">
        <v>0.15517897599999997</v>
      </c>
      <c r="I188" s="380">
        <v>4.9983423999999999E-2</v>
      </c>
      <c r="J188" s="380">
        <v>5.5127040000000002E-2</v>
      </c>
      <c r="K188" s="380">
        <v>3.9776512E-2</v>
      </c>
      <c r="L188" s="380">
        <v>0.30173228800000007</v>
      </c>
      <c r="M188" s="380">
        <v>0.19451319999999997</v>
      </c>
      <c r="N188" s="380">
        <v>0.22372555199999999</v>
      </c>
      <c r="O188" s="380">
        <v>6.8059648E-2</v>
      </c>
      <c r="P188" s="380">
        <v>0.40211004799999994</v>
      </c>
      <c r="Q188" s="380">
        <v>0.32364718400000009</v>
      </c>
      <c r="R188" s="380">
        <v>0.117837808</v>
      </c>
      <c r="S188" s="380">
        <v>0.16821836800000003</v>
      </c>
      <c r="T188" s="380">
        <v>0.18702163199999997</v>
      </c>
      <c r="U188" s="380">
        <v>0.447747232</v>
      </c>
      <c r="V188" s="380">
        <v>0.22785633600000002</v>
      </c>
      <c r="W188" s="380">
        <v>0.71181292800000007</v>
      </c>
      <c r="X188" s="380">
        <v>0.50482257599999991</v>
      </c>
      <c r="Y188" s="380">
        <v>0.79818203199999993</v>
      </c>
      <c r="Z188" s="380">
        <v>0.84024111999999995</v>
      </c>
      <c r="AA188" s="380">
        <v>0.46506718399999997</v>
      </c>
      <c r="AB188" s="380">
        <v>0.785208032</v>
      </c>
      <c r="AC188" s="380">
        <v>0.43108505600000002</v>
      </c>
      <c r="AD188" s="380">
        <v>0.12076641600000002</v>
      </c>
      <c r="AE188" s="380">
        <v>0.70121459200000003</v>
      </c>
      <c r="AF188" s="380">
        <v>0.29766700800000001</v>
      </c>
      <c r="AG188" s="380">
        <v>0.73629628800000002</v>
      </c>
      <c r="AH188" s="380">
        <v>0.51050240000000002</v>
      </c>
      <c r="AI188" s="380">
        <v>0.74245587200000007</v>
      </c>
      <c r="AJ188" s="380">
        <v>0.32209043199999998</v>
      </c>
      <c r="AK188" s="380">
        <v>0.13020492799999997</v>
      </c>
      <c r="AL188" s="380">
        <v>0.532811696</v>
      </c>
      <c r="AM188" s="380">
        <v>0.18344121600000002</v>
      </c>
      <c r="AN188" s="380">
        <v>0.659670592</v>
      </c>
      <c r="AO188" s="380">
        <v>6.7970527999999988E-2</v>
      </c>
      <c r="AP188" s="380">
        <v>0.13632078399999997</v>
      </c>
      <c r="AQ188" s="380">
        <v>0.68597196800000004</v>
      </c>
      <c r="AR188" s="380">
        <v>0.40715332799999998</v>
      </c>
      <c r="AS188" s="380">
        <v>0.45673388799999998</v>
      </c>
      <c r="AT188" s="380">
        <v>4.9145759999999997E-2</v>
      </c>
      <c r="AU188" s="380">
        <v>0.27418211200000003</v>
      </c>
      <c r="AV188" s="380">
        <v>0.36346083200000007</v>
      </c>
      <c r="AW188" s="380">
        <v>0.35744774400000001</v>
      </c>
      <c r="AX188" s="380">
        <v>0.56859043200000003</v>
      </c>
      <c r="AY188" s="380">
        <v>0.14578899200000003</v>
      </c>
      <c r="AZ188" s="380">
        <v>0.185049728</v>
      </c>
      <c r="BA188" s="380">
        <v>0.19941131200000001</v>
      </c>
      <c r="BB188" s="380">
        <v>8.6832144000000014E-2</v>
      </c>
      <c r="BC188" s="380">
        <v>0.14839427199999999</v>
      </c>
      <c r="BD188" s="380">
        <v>0.70953891200000008</v>
      </c>
      <c r="BE188" s="380">
        <v>0.60053881600000003</v>
      </c>
      <c r="BF188" s="380">
        <v>0.39646336000000004</v>
      </c>
      <c r="BG188" s="380">
        <v>0.22209619199999997</v>
      </c>
      <c r="BH188" s="380">
        <v>0.19632062400000003</v>
      </c>
      <c r="BI188" s="380">
        <v>0.65233132800000004</v>
      </c>
      <c r="BJ188" s="380">
        <v>0.67387264000000002</v>
      </c>
      <c r="BK188" s="380">
        <v>0.43822859200000003</v>
      </c>
      <c r="BL188" s="380">
        <v>0.31298876799999997</v>
      </c>
      <c r="BM188" s="380">
        <v>6.3081248000000006E-2</v>
      </c>
      <c r="BN188" s="380">
        <v>0.19709489599999999</v>
      </c>
      <c r="BO188" s="380">
        <v>0.10143396800000001</v>
      </c>
      <c r="BP188" s="380">
        <v>8.7018656000000014E-2</v>
      </c>
      <c r="BQ188" s="380">
        <v>0.103526784</v>
      </c>
      <c r="BR188" s="380">
        <v>0.24063384000000002</v>
      </c>
      <c r="BS188" s="380">
        <v>0.14329855999999999</v>
      </c>
      <c r="BT188" s="380">
        <v>0.34214206400000002</v>
      </c>
      <c r="BU188" s="380">
        <v>3.7725248000000003E-2</v>
      </c>
      <c r="BV188" s="380">
        <v>0.44928478399999999</v>
      </c>
      <c r="BW188" s="380">
        <v>0.16657308800000004</v>
      </c>
      <c r="BX188" s="380">
        <v>4.7599231999999991E-2</v>
      </c>
      <c r="BY188" s="380">
        <v>4.1939583999999995E-2</v>
      </c>
      <c r="BZ188" s="380">
        <v>6.2767615999999984E-2</v>
      </c>
      <c r="CA188" s="380">
        <v>9.3791471999999987E-2</v>
      </c>
      <c r="CB188" s="380">
        <v>7.4985759999999985E-2</v>
      </c>
      <c r="CC188" s="380">
        <v>0.37279251199999996</v>
      </c>
      <c r="CD188" s="380">
        <v>0.26292961599999998</v>
      </c>
      <c r="CE188" s="380">
        <v>7.2920175999999989E-2</v>
      </c>
      <c r="CF188" s="380">
        <v>0.64706876799999991</v>
      </c>
      <c r="CG188" s="380">
        <v>0.387493792</v>
      </c>
      <c r="CH188" s="380">
        <v>3.1663311999999999E-2</v>
      </c>
      <c r="CI188" s="380">
        <v>8.7872288000000007E-2</v>
      </c>
      <c r="CJ188" s="380">
        <v>0.240254832</v>
      </c>
      <c r="CK188" s="380">
        <v>4.3361072000000001E-2</v>
      </c>
      <c r="CL188" s="380">
        <v>0.18079342400000001</v>
      </c>
      <c r="CM188" s="380">
        <v>6.6466944E-2</v>
      </c>
      <c r="CN188" s="380">
        <v>7.2084127999999997E-2</v>
      </c>
      <c r="CO188" s="380">
        <v>0.50395987199999992</v>
      </c>
      <c r="CP188" s="380">
        <v>0.158720256</v>
      </c>
      <c r="CQ188" s="380">
        <v>0.28494337600000008</v>
      </c>
      <c r="CR188" s="380">
        <v>6.2208000000000006E-2</v>
      </c>
      <c r="CS188" s="380">
        <v>0.28290440000000006</v>
      </c>
      <c r="CT188" s="380">
        <v>0.42007377599999995</v>
      </c>
      <c r="CU188" s="380">
        <v>0.17469340799999999</v>
      </c>
      <c r="CV188" s="380">
        <v>0.184238016</v>
      </c>
      <c r="CW188" s="380">
        <v>8.4830528000000002E-2</v>
      </c>
    </row>
    <row r="189" spans="1:101">
      <c r="A189" s="256">
        <v>567</v>
      </c>
      <c r="B189" s="259">
        <v>1</v>
      </c>
      <c r="C189" s="380">
        <v>0.57911337600000012</v>
      </c>
      <c r="D189" s="380">
        <v>0.16989436800000002</v>
      </c>
      <c r="E189" s="380">
        <v>4.4684639999999998E-2</v>
      </c>
      <c r="F189" s="380">
        <v>0.38218515200000008</v>
      </c>
      <c r="G189" s="380">
        <v>9.6425744000000008E-2</v>
      </c>
      <c r="H189" s="380">
        <v>0.15764038399999999</v>
      </c>
      <c r="I189" s="380">
        <v>5.0266448000000005E-2</v>
      </c>
      <c r="J189" s="380">
        <v>5.5257424000000006E-2</v>
      </c>
      <c r="K189" s="380">
        <v>3.9991472000000007E-2</v>
      </c>
      <c r="L189" s="380">
        <v>0.31062246399999999</v>
      </c>
      <c r="M189" s="380">
        <v>0.20362632000000003</v>
      </c>
      <c r="N189" s="380">
        <v>0.23102625600000001</v>
      </c>
      <c r="O189" s="380">
        <v>6.7994128000000001E-2</v>
      </c>
      <c r="P189" s="380">
        <v>0.40335561600000003</v>
      </c>
      <c r="Q189" s="380">
        <v>0.32322288000000005</v>
      </c>
      <c r="R189" s="380">
        <v>0.11839902400000001</v>
      </c>
      <c r="S189" s="380">
        <v>0.17094891200000001</v>
      </c>
      <c r="T189" s="380">
        <v>0.187213456</v>
      </c>
      <c r="U189" s="380">
        <v>0.45581215999999997</v>
      </c>
      <c r="V189" s="380">
        <v>0.23111948800000001</v>
      </c>
      <c r="W189" s="380">
        <v>0.718732496</v>
      </c>
      <c r="X189" s="380">
        <v>0.51155016000000009</v>
      </c>
      <c r="Y189" s="380">
        <v>0.79944361600000002</v>
      </c>
      <c r="Z189" s="380">
        <v>0.84298614399999994</v>
      </c>
      <c r="AA189" s="380">
        <v>0.46690980800000004</v>
      </c>
      <c r="AB189" s="380">
        <v>0.78889982400000003</v>
      </c>
      <c r="AC189" s="380">
        <v>0.43124382400000005</v>
      </c>
      <c r="AD189" s="380">
        <v>0.12080739200000001</v>
      </c>
      <c r="AE189" s="380">
        <v>0.70264483200000005</v>
      </c>
      <c r="AF189" s="380">
        <v>0.29869783999999999</v>
      </c>
      <c r="AG189" s="380">
        <v>0.73789188800000027</v>
      </c>
      <c r="AH189" s="380">
        <v>0.50977921600000009</v>
      </c>
      <c r="AI189" s="380">
        <v>0.74367147200000006</v>
      </c>
      <c r="AJ189" s="380">
        <v>0.32163623999999996</v>
      </c>
      <c r="AK189" s="380">
        <v>0.12986862400000002</v>
      </c>
      <c r="AL189" s="380">
        <v>0.53348611200000007</v>
      </c>
      <c r="AM189" s="380">
        <v>0.18073883200000002</v>
      </c>
      <c r="AN189" s="380">
        <v>0.65991606400000002</v>
      </c>
      <c r="AO189" s="380">
        <v>6.7864400000000005E-2</v>
      </c>
      <c r="AP189" s="380">
        <v>0.13559480000000002</v>
      </c>
      <c r="AQ189" s="380">
        <v>0.68564607999999994</v>
      </c>
      <c r="AR189" s="380">
        <v>0.4022636160000001</v>
      </c>
      <c r="AS189" s="380">
        <v>0.45347632000000004</v>
      </c>
      <c r="AT189" s="380">
        <v>4.9074192000000003E-2</v>
      </c>
      <c r="AU189" s="380">
        <v>0.27163144000000006</v>
      </c>
      <c r="AV189" s="380">
        <v>0.36200483200000005</v>
      </c>
      <c r="AW189" s="380">
        <v>0.35597995200000004</v>
      </c>
      <c r="AX189" s="380">
        <v>0.56547036800000006</v>
      </c>
      <c r="AY189" s="380">
        <v>0.14418584000000001</v>
      </c>
      <c r="AZ189" s="380">
        <v>0.182807584</v>
      </c>
      <c r="BA189" s="380">
        <v>0.19735886399999999</v>
      </c>
      <c r="BB189" s="380">
        <v>8.5364688000000008E-2</v>
      </c>
      <c r="BC189" s="380">
        <v>0.144840304</v>
      </c>
      <c r="BD189" s="380">
        <v>0.70677044800000011</v>
      </c>
      <c r="BE189" s="380">
        <v>0.59670049599999997</v>
      </c>
      <c r="BF189" s="380">
        <v>0.39064019200000005</v>
      </c>
      <c r="BG189" s="380">
        <v>0.21779305599999998</v>
      </c>
      <c r="BH189" s="380">
        <v>0.192332688</v>
      </c>
      <c r="BI189" s="380">
        <v>0.64820828799999997</v>
      </c>
      <c r="BJ189" s="380">
        <v>0.67267220800000005</v>
      </c>
      <c r="BK189" s="380">
        <v>0.43572689599999997</v>
      </c>
      <c r="BL189" s="380">
        <v>0.31365617600000001</v>
      </c>
      <c r="BM189" s="380">
        <v>6.3934784000000008E-2</v>
      </c>
      <c r="BN189" s="380">
        <v>0.19317358400000004</v>
      </c>
      <c r="BO189" s="380">
        <v>0.10223668800000001</v>
      </c>
      <c r="BP189" s="380">
        <v>8.5466240000000013E-2</v>
      </c>
      <c r="BQ189" s="380">
        <v>0.101705184</v>
      </c>
      <c r="BR189" s="380">
        <v>0.23828328000000001</v>
      </c>
      <c r="BS189" s="380">
        <v>0.14233804799999999</v>
      </c>
      <c r="BT189" s="380">
        <v>0.33913332800000007</v>
      </c>
      <c r="BU189" s="380">
        <v>3.6592992000000005E-2</v>
      </c>
      <c r="BV189" s="380">
        <v>0.44826219200000006</v>
      </c>
      <c r="BW189" s="380">
        <v>0.16335929600000001</v>
      </c>
      <c r="BX189" s="380">
        <v>4.7948992000000003E-2</v>
      </c>
      <c r="BY189" s="380">
        <v>4.1417952000000008E-2</v>
      </c>
      <c r="BZ189" s="380">
        <v>6.0172832000000002E-2</v>
      </c>
      <c r="CA189" s="380">
        <v>9.2709247999999994E-2</v>
      </c>
      <c r="CB189" s="380">
        <v>7.3751888000000002E-2</v>
      </c>
      <c r="CC189" s="380">
        <v>0.37139430399999995</v>
      </c>
      <c r="CD189" s="380">
        <v>0.2628549280000001</v>
      </c>
      <c r="CE189" s="380">
        <v>7.1451215999999998E-2</v>
      </c>
      <c r="CF189" s="380">
        <v>0.64739214399999989</v>
      </c>
      <c r="CG189" s="380">
        <v>0.38858352000000002</v>
      </c>
      <c r="CH189" s="380">
        <v>3.1592783999999999E-2</v>
      </c>
      <c r="CI189" s="380">
        <v>8.7937792000000001E-2</v>
      </c>
      <c r="CJ189" s="380">
        <v>0.24095699200000001</v>
      </c>
      <c r="CK189" s="380">
        <v>4.2768479999999998E-2</v>
      </c>
      <c r="CL189" s="380">
        <v>0.18028918399999999</v>
      </c>
      <c r="CM189" s="380">
        <v>6.7284448000000011E-2</v>
      </c>
      <c r="CN189" s="380">
        <v>7.251211199999999E-2</v>
      </c>
      <c r="CO189" s="380">
        <v>0.50449955200000007</v>
      </c>
      <c r="CP189" s="380">
        <v>0.15879052799999996</v>
      </c>
      <c r="CQ189" s="380">
        <v>0.28573627200000007</v>
      </c>
      <c r="CR189" s="380">
        <v>6.25584E-2</v>
      </c>
      <c r="CS189" s="380">
        <v>0.283528736</v>
      </c>
      <c r="CT189" s="380">
        <v>0.42223404799999997</v>
      </c>
      <c r="CU189" s="380">
        <v>0.18439254400000002</v>
      </c>
      <c r="CV189" s="380">
        <v>0.19054622399999999</v>
      </c>
      <c r="CW189" s="380">
        <v>8.5353871999999997E-2</v>
      </c>
    </row>
    <row r="190" spans="1:101">
      <c r="A190" s="256">
        <v>568</v>
      </c>
      <c r="B190" s="259">
        <v>1</v>
      </c>
      <c r="C190" s="380">
        <v>0.58471870400000014</v>
      </c>
      <c r="D190" s="380">
        <v>0.17480481600000003</v>
      </c>
      <c r="E190" s="380">
        <v>4.4442096000000007E-2</v>
      </c>
      <c r="F190" s="380">
        <v>0.38752180800000002</v>
      </c>
      <c r="G190" s="380">
        <v>9.9274064000000023E-2</v>
      </c>
      <c r="H190" s="380">
        <v>0.16013035199999998</v>
      </c>
      <c r="I190" s="380">
        <v>5.0579951999999997E-2</v>
      </c>
      <c r="J190" s="380">
        <v>5.539956800000001E-2</v>
      </c>
      <c r="K190" s="380">
        <v>4.0239632000000004E-2</v>
      </c>
      <c r="L190" s="380">
        <v>0.32016159999999999</v>
      </c>
      <c r="M190" s="380">
        <v>0.21282288000000002</v>
      </c>
      <c r="N190" s="380">
        <v>0.23843560000000003</v>
      </c>
      <c r="O190" s="380">
        <v>6.799364799999999E-2</v>
      </c>
      <c r="P190" s="380">
        <v>0.40478678400000001</v>
      </c>
      <c r="Q190" s="380">
        <v>0.32282993600000004</v>
      </c>
      <c r="R190" s="380">
        <v>0.11898728000000001</v>
      </c>
      <c r="S190" s="380">
        <v>0.17359345600000003</v>
      </c>
      <c r="T190" s="380">
        <v>0.18744376000000001</v>
      </c>
      <c r="U190" s="380">
        <v>0.46339460799999999</v>
      </c>
      <c r="V190" s="380">
        <v>0.23448199999999997</v>
      </c>
      <c r="W190" s="380">
        <v>0.72550310400000007</v>
      </c>
      <c r="X190" s="380">
        <v>0.51824086400000013</v>
      </c>
      <c r="Y190" s="380">
        <v>0.80068008000000013</v>
      </c>
      <c r="Z190" s="380">
        <v>0.84551804800000008</v>
      </c>
      <c r="AA190" s="380">
        <v>0.46867387200000005</v>
      </c>
      <c r="AB190" s="380">
        <v>0.79249129600000012</v>
      </c>
      <c r="AC190" s="380">
        <v>0.43140299199999999</v>
      </c>
      <c r="AD190" s="380">
        <v>0.12057948800000003</v>
      </c>
      <c r="AE190" s="380">
        <v>0.70404187200000001</v>
      </c>
      <c r="AF190" s="380">
        <v>0.29970747199999997</v>
      </c>
      <c r="AG190" s="380">
        <v>0.73944900800000002</v>
      </c>
      <c r="AH190" s="380">
        <v>0.50897635200000002</v>
      </c>
      <c r="AI190" s="380">
        <v>0.74485219200000008</v>
      </c>
      <c r="AJ190" s="380">
        <v>0.32116884799999995</v>
      </c>
      <c r="AK190" s="380">
        <v>0.12953191999999999</v>
      </c>
      <c r="AL190" s="380">
        <v>0.53411012800000002</v>
      </c>
      <c r="AM190" s="380">
        <v>0.17807492800000002</v>
      </c>
      <c r="AN190" s="380">
        <v>0.66013393600000014</v>
      </c>
      <c r="AO190" s="380">
        <v>6.7787392000000016E-2</v>
      </c>
      <c r="AP190" s="380">
        <v>0.134969696</v>
      </c>
      <c r="AQ190" s="380">
        <v>0.68531467200000007</v>
      </c>
      <c r="AR190" s="380">
        <v>0.39743542399999998</v>
      </c>
      <c r="AS190" s="380">
        <v>0.450249872</v>
      </c>
      <c r="AT190" s="380">
        <v>4.9007583999999993E-2</v>
      </c>
      <c r="AU190" s="380">
        <v>0.26882724800000007</v>
      </c>
      <c r="AV190" s="380">
        <v>0.36052867200000005</v>
      </c>
      <c r="AW190" s="380">
        <v>0.35454831999999997</v>
      </c>
      <c r="AX190" s="380">
        <v>0.56221358399999999</v>
      </c>
      <c r="AY190" s="380">
        <v>0.142599488</v>
      </c>
      <c r="AZ190" s="380">
        <v>0.18067535999999998</v>
      </c>
      <c r="BA190" s="380">
        <v>0.19548441599999999</v>
      </c>
      <c r="BB190" s="380">
        <v>8.3997071999999992E-2</v>
      </c>
      <c r="BC190" s="380">
        <v>0.14137537600000002</v>
      </c>
      <c r="BD190" s="380">
        <v>0.70395630400000009</v>
      </c>
      <c r="BE190" s="380">
        <v>0.5929305760000001</v>
      </c>
      <c r="BF190" s="380">
        <v>0.38483766400000002</v>
      </c>
      <c r="BG190" s="380">
        <v>0.21359632000000001</v>
      </c>
      <c r="BH190" s="380">
        <v>0.18835819200000001</v>
      </c>
      <c r="BI190" s="380">
        <v>0.64420764800000008</v>
      </c>
      <c r="BJ190" s="380">
        <v>0.67155129600000008</v>
      </c>
      <c r="BK190" s="380">
        <v>0.43335656000000011</v>
      </c>
      <c r="BL190" s="380">
        <v>0.314354784</v>
      </c>
      <c r="BM190" s="380">
        <v>6.482584000000001E-2</v>
      </c>
      <c r="BN190" s="380">
        <v>0.18938595200000002</v>
      </c>
      <c r="BO190" s="380">
        <v>0.103070208</v>
      </c>
      <c r="BP190" s="380">
        <v>8.3998704000000021E-2</v>
      </c>
      <c r="BQ190" s="380">
        <v>9.9980464000000005E-2</v>
      </c>
      <c r="BR190" s="380">
        <v>0.23606504</v>
      </c>
      <c r="BS190" s="380">
        <v>0.14148553600000002</v>
      </c>
      <c r="BT190" s="380">
        <v>0.33624435200000008</v>
      </c>
      <c r="BU190" s="380">
        <v>3.5631456000000006E-2</v>
      </c>
      <c r="BV190" s="380">
        <v>0.44727048000000003</v>
      </c>
      <c r="BW190" s="380">
        <v>0.16029462400000002</v>
      </c>
      <c r="BX190" s="380">
        <v>4.828059199999999E-2</v>
      </c>
      <c r="BY190" s="380">
        <v>4.0996080000000004E-2</v>
      </c>
      <c r="BZ190" s="380">
        <v>5.7865888000000011E-2</v>
      </c>
      <c r="CA190" s="380">
        <v>9.1662064000000001E-2</v>
      </c>
      <c r="CB190" s="380">
        <v>7.2626495999999999E-2</v>
      </c>
      <c r="CC190" s="380">
        <v>0.36999561599999997</v>
      </c>
      <c r="CD190" s="380">
        <v>0.26284720000000006</v>
      </c>
      <c r="CE190" s="380">
        <v>7.0069536000000002E-2</v>
      </c>
      <c r="CF190" s="380">
        <v>0.64770711999999997</v>
      </c>
      <c r="CG190" s="380">
        <v>0.389679728</v>
      </c>
      <c r="CH190" s="380">
        <v>3.1554975999999998E-2</v>
      </c>
      <c r="CI190" s="380">
        <v>8.8043056000000008E-2</v>
      </c>
      <c r="CJ190" s="380">
        <v>0.24177299199999999</v>
      </c>
      <c r="CK190" s="380">
        <v>4.2248528000000007E-2</v>
      </c>
      <c r="CL190" s="380">
        <v>0.18005998400000003</v>
      </c>
      <c r="CM190" s="380">
        <v>6.8085872000000006E-2</v>
      </c>
      <c r="CN190" s="380">
        <v>7.3047695999999995E-2</v>
      </c>
      <c r="CO190" s="380">
        <v>0.50502787199999999</v>
      </c>
      <c r="CP190" s="380">
        <v>0.15889064</v>
      </c>
      <c r="CQ190" s="380">
        <v>0.28656116800000003</v>
      </c>
      <c r="CR190" s="380">
        <v>6.2922720000000015E-2</v>
      </c>
      <c r="CS190" s="380">
        <v>0.28424955200000007</v>
      </c>
      <c r="CT190" s="380">
        <v>0.42447320000000005</v>
      </c>
      <c r="CU190" s="380">
        <v>0.19395336000000002</v>
      </c>
      <c r="CV190" s="380">
        <v>0.19728475200000001</v>
      </c>
      <c r="CW190" s="380">
        <v>8.5995536000000011E-2</v>
      </c>
    </row>
    <row r="191" spans="1:101">
      <c r="A191" s="256">
        <v>569</v>
      </c>
      <c r="B191" s="259">
        <v>1</v>
      </c>
      <c r="C191" s="380">
        <v>0.59045115199999998</v>
      </c>
      <c r="D191" s="380">
        <v>0.18000606399999999</v>
      </c>
      <c r="E191" s="380">
        <v>4.4277712000000004E-2</v>
      </c>
      <c r="F191" s="380">
        <v>0.39273470400000005</v>
      </c>
      <c r="G191" s="380">
        <v>0.102263744</v>
      </c>
      <c r="H191" s="380">
        <v>0.16264504000000002</v>
      </c>
      <c r="I191" s="380">
        <v>5.0923775999999997E-2</v>
      </c>
      <c r="J191" s="380">
        <v>5.5550512000000003E-2</v>
      </c>
      <c r="K191" s="380">
        <v>4.0514112000000005E-2</v>
      </c>
      <c r="L191" s="380">
        <v>0.33045689599999994</v>
      </c>
      <c r="M191" s="380">
        <v>0.22206319999999999</v>
      </c>
      <c r="N191" s="380">
        <v>0.24588638400000001</v>
      </c>
      <c r="O191" s="380">
        <v>6.8053808000000007E-2</v>
      </c>
      <c r="P191" s="380">
        <v>0.40643035199999999</v>
      </c>
      <c r="Q191" s="380">
        <v>0.32250251200000002</v>
      </c>
      <c r="R191" s="380">
        <v>0.11960641600000002</v>
      </c>
      <c r="S191" s="380">
        <v>0.17614264000000002</v>
      </c>
      <c r="T191" s="380">
        <v>0.18773286399999997</v>
      </c>
      <c r="U191" s="380">
        <v>0.47043577599999997</v>
      </c>
      <c r="V191" s="380">
        <v>0.23793379200000001</v>
      </c>
      <c r="W191" s="380">
        <v>0.73210347199999992</v>
      </c>
      <c r="X191" s="380">
        <v>0.524867168</v>
      </c>
      <c r="Y191" s="380">
        <v>0.80189774400000013</v>
      </c>
      <c r="Z191" s="380">
        <v>0.84785163200000002</v>
      </c>
      <c r="AA191" s="380">
        <v>0.47034809600000005</v>
      </c>
      <c r="AB191" s="380">
        <v>0.79598948800000002</v>
      </c>
      <c r="AC191" s="380">
        <v>0.43159984000000007</v>
      </c>
      <c r="AD191" s="380">
        <v>0.12034566399999999</v>
      </c>
      <c r="AE191" s="380">
        <v>0.70540643199999997</v>
      </c>
      <c r="AF191" s="380">
        <v>0.30066166399999994</v>
      </c>
      <c r="AG191" s="380">
        <v>0.74095708799999993</v>
      </c>
      <c r="AH191" s="380">
        <v>0.50811140799999999</v>
      </c>
      <c r="AI191" s="380">
        <v>0.74596531200000005</v>
      </c>
      <c r="AJ191" s="380">
        <v>0.32068969599999997</v>
      </c>
      <c r="AK191" s="380">
        <v>0.129195536</v>
      </c>
      <c r="AL191" s="380">
        <v>0.53467054400000003</v>
      </c>
      <c r="AM191" s="380">
        <v>0.17548614399999998</v>
      </c>
      <c r="AN191" s="380">
        <v>0.66032500800000005</v>
      </c>
      <c r="AO191" s="380">
        <v>6.7733823999999998E-2</v>
      </c>
      <c r="AP191" s="380">
        <v>0.134428192</v>
      </c>
      <c r="AQ191" s="380">
        <v>0.68496814399999995</v>
      </c>
      <c r="AR191" s="380">
        <v>0.39265891199999997</v>
      </c>
      <c r="AS191" s="380">
        <v>0.44705726400000001</v>
      </c>
      <c r="AT191" s="380">
        <v>4.8948896000000006E-2</v>
      </c>
      <c r="AU191" s="380">
        <v>0.26593721600000003</v>
      </c>
      <c r="AV191" s="380">
        <v>0.35902819199999997</v>
      </c>
      <c r="AW191" s="380">
        <v>0.35315428799999998</v>
      </c>
      <c r="AX191" s="380">
        <v>0.55879767999999996</v>
      </c>
      <c r="AY191" s="380">
        <v>0.14102777600000002</v>
      </c>
      <c r="AZ191" s="380">
        <v>0.178628336</v>
      </c>
      <c r="BA191" s="380">
        <v>0.19374996799999999</v>
      </c>
      <c r="BB191" s="380">
        <v>8.2715615999999992E-2</v>
      </c>
      <c r="BC191" s="380">
        <v>0.13799620799999998</v>
      </c>
      <c r="BD191" s="380">
        <v>0.70109959999999993</v>
      </c>
      <c r="BE191" s="380">
        <v>0.58923601599999997</v>
      </c>
      <c r="BF191" s="380">
        <v>0.37905177600000001</v>
      </c>
      <c r="BG191" s="380">
        <v>0.209500464</v>
      </c>
      <c r="BH191" s="380">
        <v>0.184386256</v>
      </c>
      <c r="BI191" s="380">
        <v>0.64033668799999999</v>
      </c>
      <c r="BJ191" s="380">
        <v>0.67051358400000005</v>
      </c>
      <c r="BK191" s="380">
        <v>0.43109334400000004</v>
      </c>
      <c r="BL191" s="380">
        <v>0.31505139199999999</v>
      </c>
      <c r="BM191" s="380">
        <v>6.5749295999999985E-2</v>
      </c>
      <c r="BN191" s="380">
        <v>0.18573191999999999</v>
      </c>
      <c r="BO191" s="380">
        <v>0.10391420800000001</v>
      </c>
      <c r="BP191" s="380">
        <v>8.2611407999999997E-2</v>
      </c>
      <c r="BQ191" s="380">
        <v>9.8347104000000005E-2</v>
      </c>
      <c r="BR191" s="380">
        <v>0.23396127999999999</v>
      </c>
      <c r="BS191" s="380">
        <v>0.14072294399999999</v>
      </c>
      <c r="BT191" s="380">
        <v>0.333462816</v>
      </c>
      <c r="BU191" s="380">
        <v>3.4861839999999998E-2</v>
      </c>
      <c r="BV191" s="380">
        <v>0.44630684799999998</v>
      </c>
      <c r="BW191" s="380">
        <v>0.15737283199999999</v>
      </c>
      <c r="BX191" s="380">
        <v>4.8583472000000003E-2</v>
      </c>
      <c r="BY191" s="380">
        <v>4.0687008000000004E-2</v>
      </c>
      <c r="BZ191" s="380">
        <v>5.5869103999999996E-2</v>
      </c>
      <c r="CA191" s="380">
        <v>9.0649199999999999E-2</v>
      </c>
      <c r="CB191" s="380">
        <v>7.1606543999999994E-2</v>
      </c>
      <c r="CC191" s="380">
        <v>0.36858300799999993</v>
      </c>
      <c r="CD191" s="380">
        <v>0.26290875200000002</v>
      </c>
      <c r="CE191" s="380">
        <v>6.8890736000000008E-2</v>
      </c>
      <c r="CF191" s="380">
        <v>0.64801041599999998</v>
      </c>
      <c r="CG191" s="380">
        <v>0.39075769599999999</v>
      </c>
      <c r="CH191" s="380">
        <v>3.1544848E-2</v>
      </c>
      <c r="CI191" s="380">
        <v>8.8068000000000007E-2</v>
      </c>
      <c r="CJ191" s="380">
        <v>0.242675472</v>
      </c>
      <c r="CK191" s="380">
        <v>4.1792176E-2</v>
      </c>
      <c r="CL191" s="380">
        <v>0.18018198400000002</v>
      </c>
      <c r="CM191" s="380">
        <v>6.8862576000000009E-2</v>
      </c>
      <c r="CN191" s="380">
        <v>7.3705919999999994E-2</v>
      </c>
      <c r="CO191" s="380">
        <v>0.50553347199999998</v>
      </c>
      <c r="CP191" s="380">
        <v>0.15902035199999998</v>
      </c>
      <c r="CQ191" s="380">
        <v>0.28740766400000001</v>
      </c>
      <c r="CR191" s="380">
        <v>6.3302720000000007E-2</v>
      </c>
      <c r="CS191" s="380">
        <v>0.28506052800000004</v>
      </c>
      <c r="CT191" s="380">
        <v>0.426780512</v>
      </c>
      <c r="CU191" s="380">
        <v>0.20322641599999999</v>
      </c>
      <c r="CV191" s="380">
        <v>0.20446824000000002</v>
      </c>
      <c r="CW191" s="380">
        <v>8.6772319999999986E-2</v>
      </c>
    </row>
    <row r="192" spans="1:101">
      <c r="A192" s="256">
        <v>570</v>
      </c>
      <c r="B192" s="259">
        <v>1</v>
      </c>
      <c r="C192" s="380">
        <v>0.59630000000000005</v>
      </c>
      <c r="D192" s="380">
        <v>0.1855</v>
      </c>
      <c r="E192" s="380">
        <v>4.4290000000000003E-2</v>
      </c>
      <c r="F192" s="380">
        <v>0.39782000000000001</v>
      </c>
      <c r="G192" s="380">
        <v>0.10539</v>
      </c>
      <c r="H192" s="380">
        <v>0.16517999999999999</v>
      </c>
      <c r="I192" s="380">
        <v>5.1299999999999998E-2</v>
      </c>
      <c r="J192" s="380">
        <v>5.5710000000000003E-2</v>
      </c>
      <c r="K192" s="380">
        <v>4.0809999999999999E-2</v>
      </c>
      <c r="L192" s="380">
        <v>0.34156999999999998</v>
      </c>
      <c r="M192" s="380">
        <v>0.23130999999999999</v>
      </c>
      <c r="N192" s="380">
        <v>0.25334000000000001</v>
      </c>
      <c r="O192" s="380">
        <v>6.8180000000000004E-2</v>
      </c>
      <c r="P192" s="380">
        <v>0.4083</v>
      </c>
      <c r="Q192" s="380">
        <v>0.32228000000000001</v>
      </c>
      <c r="R192" s="380">
        <v>0.12026000000000001</v>
      </c>
      <c r="S192" s="380">
        <v>0.17859</v>
      </c>
      <c r="T192" s="380">
        <v>0.18809999999999999</v>
      </c>
      <c r="U192" s="380">
        <v>0.47689999999999999</v>
      </c>
      <c r="V192" s="380">
        <v>0.24146999999999999</v>
      </c>
      <c r="W192" s="380">
        <v>0.73851999999999995</v>
      </c>
      <c r="X192" s="380">
        <v>0.53141000000000005</v>
      </c>
      <c r="Y192" s="380">
        <v>0.80310000000000004</v>
      </c>
      <c r="Z192" s="380">
        <v>0.85</v>
      </c>
      <c r="AA192" s="380">
        <v>0.47193000000000002</v>
      </c>
      <c r="AB192" s="380">
        <v>0.7994</v>
      </c>
      <c r="AC192" s="380">
        <v>0.43186000000000002</v>
      </c>
      <c r="AD192" s="380">
        <v>0.12027</v>
      </c>
      <c r="AE192" s="380">
        <v>0.70674000000000003</v>
      </c>
      <c r="AF192" s="380">
        <v>0.30153999999999997</v>
      </c>
      <c r="AG192" s="380">
        <v>0.74241000000000001</v>
      </c>
      <c r="AH192" s="380">
        <v>0.50719999999999998</v>
      </c>
      <c r="AI192" s="380">
        <v>0.74699000000000004</v>
      </c>
      <c r="AJ192" s="380">
        <v>0.32019999999999998</v>
      </c>
      <c r="AK192" s="380">
        <v>0.12886</v>
      </c>
      <c r="AL192" s="380">
        <v>0.53515999999999997</v>
      </c>
      <c r="AM192" s="380">
        <v>0.17299999999999999</v>
      </c>
      <c r="AN192" s="380">
        <v>0.66049000000000002</v>
      </c>
      <c r="AO192" s="380">
        <v>6.7699999999999996E-2</v>
      </c>
      <c r="AP192" s="380">
        <v>0.13396</v>
      </c>
      <c r="AQ192" s="380">
        <v>0.68459999999999999</v>
      </c>
      <c r="AR192" s="380">
        <v>0.38793</v>
      </c>
      <c r="AS192" s="380">
        <v>0.44390000000000002</v>
      </c>
      <c r="AT192" s="380">
        <v>4.8899999999999999E-2</v>
      </c>
      <c r="AU192" s="380">
        <v>0.26307000000000003</v>
      </c>
      <c r="AV192" s="380">
        <v>0.35749999999999998</v>
      </c>
      <c r="AW192" s="380">
        <v>0.3518</v>
      </c>
      <c r="AX192" s="380">
        <v>0.55520999999999998</v>
      </c>
      <c r="AY192" s="380">
        <v>0.13947000000000001</v>
      </c>
      <c r="AZ192" s="380">
        <v>0.17665</v>
      </c>
      <c r="BA192" s="380">
        <v>0.19213</v>
      </c>
      <c r="BB192" s="380">
        <v>8.1509999999999999E-2</v>
      </c>
      <c r="BC192" s="380">
        <v>0.13469999999999999</v>
      </c>
      <c r="BD192" s="380">
        <v>0.69820000000000004</v>
      </c>
      <c r="BE192" s="380">
        <v>0.58562000000000003</v>
      </c>
      <c r="BF192" s="380">
        <v>0.37328</v>
      </c>
      <c r="BG192" s="380">
        <v>0.20549999999999999</v>
      </c>
      <c r="BH192" s="380">
        <v>0.18040999999999999</v>
      </c>
      <c r="BI192" s="380">
        <v>0.63660000000000005</v>
      </c>
      <c r="BJ192" s="380">
        <v>0.66956000000000004</v>
      </c>
      <c r="BK192" s="380">
        <v>0.42892000000000002</v>
      </c>
      <c r="BL192" s="380">
        <v>0.31572</v>
      </c>
      <c r="BM192" s="380">
        <v>6.6699999999999995E-2</v>
      </c>
      <c r="BN192" s="380">
        <v>0.18221000000000001</v>
      </c>
      <c r="BO192" s="380">
        <v>0.10475</v>
      </c>
      <c r="BP192" s="380">
        <v>8.1299999999999997E-2</v>
      </c>
      <c r="BQ192" s="380">
        <v>9.6799999999999997E-2</v>
      </c>
      <c r="BR192" s="380">
        <v>0.23196</v>
      </c>
      <c r="BS192" s="380">
        <v>0.14004</v>
      </c>
      <c r="BT192" s="380">
        <v>0.33078000000000002</v>
      </c>
      <c r="BU192" s="380">
        <v>3.4299999999999997E-2</v>
      </c>
      <c r="BV192" s="380">
        <v>0.44536999999999999</v>
      </c>
      <c r="BW192" s="380">
        <v>0.15459000000000001</v>
      </c>
      <c r="BX192" s="380">
        <v>4.8849999999999998E-2</v>
      </c>
      <c r="BY192" s="380">
        <v>4.0500000000000001E-2</v>
      </c>
      <c r="BZ192" s="380">
        <v>5.4199999999999998E-2</v>
      </c>
      <c r="CA192" s="380">
        <v>8.967E-2</v>
      </c>
      <c r="CB192" s="380">
        <v>7.0690000000000003E-2</v>
      </c>
      <c r="CC192" s="380">
        <v>0.36714999999999998</v>
      </c>
      <c r="CD192" s="380">
        <v>0.26304</v>
      </c>
      <c r="CE192" s="380">
        <v>6.7989999999999995E-2</v>
      </c>
      <c r="CF192" s="380">
        <v>0.64829999999999999</v>
      </c>
      <c r="CG192" s="380">
        <v>0.39179999999999998</v>
      </c>
      <c r="CH192" s="380">
        <v>3.1559999999999998E-2</v>
      </c>
      <c r="CI192" s="380">
        <v>8.7940000000000004E-2</v>
      </c>
      <c r="CJ192" s="380">
        <v>0.24364</v>
      </c>
      <c r="CK192" s="380">
        <v>4.1399999999999999E-2</v>
      </c>
      <c r="CL192" s="380">
        <v>0.18071000000000001</v>
      </c>
      <c r="CM192" s="380">
        <v>6.9610000000000005E-2</v>
      </c>
      <c r="CN192" s="380">
        <v>7.4499999999999997E-2</v>
      </c>
      <c r="CO192" s="380">
        <v>0.50600999999999996</v>
      </c>
      <c r="CP192" s="380">
        <v>0.15917999999999999</v>
      </c>
      <c r="CQ192" s="380">
        <v>0.28827000000000003</v>
      </c>
      <c r="CR192" s="380">
        <v>6.3700000000000007E-2</v>
      </c>
      <c r="CS192" s="380">
        <v>0.28595999999999999</v>
      </c>
      <c r="CT192" s="380">
        <v>0.42914999999999998</v>
      </c>
      <c r="CU192" s="380">
        <v>0.21210000000000001</v>
      </c>
      <c r="CV192" s="380">
        <v>0.21210000000000001</v>
      </c>
      <c r="CW192" s="380">
        <v>8.77E-2</v>
      </c>
    </row>
    <row r="193" spans="1:101">
      <c r="A193" s="256">
        <v>571</v>
      </c>
      <c r="B193" s="259">
        <v>1</v>
      </c>
      <c r="C193" s="380">
        <v>0.60225283200000002</v>
      </c>
      <c r="D193" s="380">
        <v>0.191281216</v>
      </c>
      <c r="E193" s="380">
        <v>4.4461872000000006E-2</v>
      </c>
      <c r="F193" s="380">
        <v>0.40277180800000001</v>
      </c>
      <c r="G193" s="380">
        <v>0.108640176</v>
      </c>
      <c r="H193" s="380">
        <v>0.16773033600000001</v>
      </c>
      <c r="I193" s="380">
        <v>5.1714447999999996E-2</v>
      </c>
      <c r="J193" s="380">
        <v>5.5882304000000001E-2</v>
      </c>
      <c r="K193" s="380">
        <v>4.1126016000000001E-2</v>
      </c>
      <c r="L193" s="380">
        <v>0.35348688</v>
      </c>
      <c r="M193" s="380">
        <v>0.24053292799999998</v>
      </c>
      <c r="N193" s="380">
        <v>0.26079960000000002</v>
      </c>
      <c r="O193" s="380">
        <v>6.8390720000000002E-2</v>
      </c>
      <c r="P193" s="380">
        <v>0.41038860799999993</v>
      </c>
      <c r="Q193" s="380">
        <v>0.32220204799999996</v>
      </c>
      <c r="R193" s="380">
        <v>0.12095115199999999</v>
      </c>
      <c r="S193" s="380">
        <v>0.18093355200000003</v>
      </c>
      <c r="T193" s="380">
        <v>0.18855990399999997</v>
      </c>
      <c r="U193" s="380">
        <v>0.48278524800000006</v>
      </c>
      <c r="V193" s="380">
        <v>0.24509457600000001</v>
      </c>
      <c r="W193" s="380">
        <v>0.74475246400000006</v>
      </c>
      <c r="X193" s="380">
        <v>0.53786468800000009</v>
      </c>
      <c r="Y193" s="380">
        <v>0.80428630400000012</v>
      </c>
      <c r="Z193" s="380">
        <v>0.85197247999999992</v>
      </c>
      <c r="AA193" s="380">
        <v>0.47342756800000002</v>
      </c>
      <c r="AB193" s="380">
        <v>0.80272577599999995</v>
      </c>
      <c r="AC193" s="380">
        <v>0.43218344000000003</v>
      </c>
      <c r="AD193" s="380">
        <v>0.12031126400000001</v>
      </c>
      <c r="AE193" s="380">
        <v>0.70804510399999987</v>
      </c>
      <c r="AF193" s="380">
        <v>0.30234423999999999</v>
      </c>
      <c r="AG193" s="380">
        <v>0.74380892799999998</v>
      </c>
      <c r="AH193" s="380">
        <v>0.50625334399999999</v>
      </c>
      <c r="AI193" s="380">
        <v>0.747925952</v>
      </c>
      <c r="AJ193" s="380">
        <v>0.31970057600000001</v>
      </c>
      <c r="AK193" s="380">
        <v>0.12852568</v>
      </c>
      <c r="AL193" s="380">
        <v>0.53557675199999999</v>
      </c>
      <c r="AM193" s="380">
        <v>0.170629904</v>
      </c>
      <c r="AN193" s="380">
        <v>0.66062643200000004</v>
      </c>
      <c r="AO193" s="380">
        <v>6.7685679999999998E-2</v>
      </c>
      <c r="AP193" s="380">
        <v>0.13356665599999998</v>
      </c>
      <c r="AQ193" s="380">
        <v>0.68420905600000004</v>
      </c>
      <c r="AR193" s="380">
        <v>0.38325454399999997</v>
      </c>
      <c r="AS193" s="380">
        <v>0.44077747199999995</v>
      </c>
      <c r="AT193" s="380">
        <v>4.8860944000000003E-2</v>
      </c>
      <c r="AU193" s="380">
        <v>0.26019387199999999</v>
      </c>
      <c r="AV193" s="380">
        <v>0.355942272</v>
      </c>
      <c r="AW193" s="380">
        <v>0.35048815999999994</v>
      </c>
      <c r="AX193" s="380">
        <v>0.55145416000000003</v>
      </c>
      <c r="AY193" s="380">
        <v>0.13792792000000001</v>
      </c>
      <c r="AZ193" s="380">
        <v>0.17473871999999999</v>
      </c>
      <c r="BA193" s="380">
        <v>0.19062151999999999</v>
      </c>
      <c r="BB193" s="380">
        <v>8.0376639999999985E-2</v>
      </c>
      <c r="BC193" s="380">
        <v>0.13148510399999999</v>
      </c>
      <c r="BD193" s="380">
        <v>0.69525231999999992</v>
      </c>
      <c r="BE193" s="380">
        <v>0.58208011200000009</v>
      </c>
      <c r="BF193" s="380">
        <v>0.36752259199999998</v>
      </c>
      <c r="BG193" s="380">
        <v>0.20159043199999999</v>
      </c>
      <c r="BH193" s="380">
        <v>0.17642974399999994</v>
      </c>
      <c r="BI193" s="380">
        <v>0.63299846400000004</v>
      </c>
      <c r="BJ193" s="380">
        <v>0.66868744000000002</v>
      </c>
      <c r="BK193" s="380">
        <v>0.42683249600000006</v>
      </c>
      <c r="BL193" s="380">
        <v>0.31634870399999998</v>
      </c>
      <c r="BM193" s="380">
        <v>6.7673120000000003E-2</v>
      </c>
      <c r="BN193" s="380">
        <v>0.178817168</v>
      </c>
      <c r="BO193" s="380">
        <v>0.10556375999999998</v>
      </c>
      <c r="BP193" s="380">
        <v>8.006112E-2</v>
      </c>
      <c r="BQ193" s="380">
        <v>9.5335344000000002E-2</v>
      </c>
      <c r="BR193" s="380">
        <v>0.23005969599999998</v>
      </c>
      <c r="BS193" s="380">
        <v>0.13943918399999999</v>
      </c>
      <c r="BT193" s="380">
        <v>0.32819379199999998</v>
      </c>
      <c r="BU193" s="380">
        <v>3.3951279999999993E-2</v>
      </c>
      <c r="BV193" s="380">
        <v>0.444461104</v>
      </c>
      <c r="BW193" s="380">
        <v>0.151946576</v>
      </c>
      <c r="BX193" s="380">
        <v>4.9077743999999993E-2</v>
      </c>
      <c r="BY193" s="380">
        <v>4.0437215999999998E-2</v>
      </c>
      <c r="BZ193" s="380">
        <v>5.2866895999999997E-2</v>
      </c>
      <c r="CA193" s="380">
        <v>8.8723600000000014E-2</v>
      </c>
      <c r="CB193" s="380">
        <v>6.9876943999999996E-2</v>
      </c>
      <c r="CC193" s="380">
        <v>0.36570097599999996</v>
      </c>
      <c r="CD193" s="380">
        <v>0.26323844800000001</v>
      </c>
      <c r="CE193" s="380">
        <v>6.7364703999999997E-2</v>
      </c>
      <c r="CF193" s="380">
        <v>0.64857552000000007</v>
      </c>
      <c r="CG193" s="380">
        <v>0.39280219199999994</v>
      </c>
      <c r="CH193" s="380">
        <v>3.1602128000000007E-2</v>
      </c>
      <c r="CI193" s="380">
        <v>8.7680784000000012E-2</v>
      </c>
      <c r="CJ193" s="380">
        <v>0.24464993599999996</v>
      </c>
      <c r="CK193" s="380">
        <v>4.1087024000000007E-2</v>
      </c>
      <c r="CL193" s="380">
        <v>0.18166084800000001</v>
      </c>
      <c r="CM193" s="380">
        <v>7.0329792000000002E-2</v>
      </c>
      <c r="CN193" s="380">
        <v>7.5438912000000011E-2</v>
      </c>
      <c r="CO193" s="380">
        <v>0.50645657600000005</v>
      </c>
      <c r="CP193" s="380">
        <v>0.15937076799999997</v>
      </c>
      <c r="CQ193" s="380">
        <v>0.28915006400000004</v>
      </c>
      <c r="CR193" s="380">
        <v>6.4115775999999999E-2</v>
      </c>
      <c r="CS193" s="380">
        <v>0.28695395199999996</v>
      </c>
      <c r="CT193" s="380">
        <v>0.43158355200000004</v>
      </c>
      <c r="CU193" s="380">
        <v>0.22053009600000001</v>
      </c>
      <c r="CV193" s="380">
        <v>0.22016612800000004</v>
      </c>
      <c r="CW193" s="380">
        <v>8.8792080000000009E-2</v>
      </c>
    </row>
    <row r="194" spans="1:101">
      <c r="A194" s="256">
        <v>572</v>
      </c>
      <c r="B194" s="259">
        <v>1</v>
      </c>
      <c r="C194" s="380">
        <v>0.60829774400000003</v>
      </c>
      <c r="D194" s="380">
        <v>0.19734497600000003</v>
      </c>
      <c r="E194" s="380">
        <v>4.4800416000000003E-2</v>
      </c>
      <c r="F194" s="380">
        <v>0.407584208</v>
      </c>
      <c r="G194" s="380">
        <v>0.11200334400000002</v>
      </c>
      <c r="H194" s="380">
        <v>0.170291472</v>
      </c>
      <c r="I194" s="380">
        <v>5.217275200000001E-2</v>
      </c>
      <c r="J194" s="380">
        <v>5.6071328000000011E-2</v>
      </c>
      <c r="K194" s="380">
        <v>4.1460192E-2</v>
      </c>
      <c r="L194" s="380">
        <v>0.36620384</v>
      </c>
      <c r="M194" s="380">
        <v>0.24970183999999998</v>
      </c>
      <c r="N194" s="380">
        <v>0.26825095999999998</v>
      </c>
      <c r="O194" s="380">
        <v>6.8700288000000012E-2</v>
      </c>
      <c r="P194" s="380">
        <v>0.41269206400000008</v>
      </c>
      <c r="Q194" s="380">
        <v>0.322303856</v>
      </c>
      <c r="R194" s="380">
        <v>0.12168312000000001</v>
      </c>
      <c r="S194" s="380">
        <v>0.183170896</v>
      </c>
      <c r="T194" s="380">
        <v>0.18912656</v>
      </c>
      <c r="U194" s="380">
        <v>0.48808500799999999</v>
      </c>
      <c r="V194" s="380">
        <v>0.24881088000000001</v>
      </c>
      <c r="W194" s="380">
        <v>0.75079798400000008</v>
      </c>
      <c r="X194" s="380">
        <v>0.54422406400000012</v>
      </c>
      <c r="Y194" s="380">
        <v>0.80545688000000004</v>
      </c>
      <c r="Z194" s="380">
        <v>0.85377884800000015</v>
      </c>
      <c r="AA194" s="380">
        <v>0.47483995200000001</v>
      </c>
      <c r="AB194" s="380">
        <v>0.80597017599999987</v>
      </c>
      <c r="AC194" s="380">
        <v>0.43257115199999996</v>
      </c>
      <c r="AD194" s="380">
        <v>0.120481248</v>
      </c>
      <c r="AE194" s="380">
        <v>0.70932387200000002</v>
      </c>
      <c r="AF194" s="380">
        <v>0.30307067199999993</v>
      </c>
      <c r="AG194" s="380">
        <v>0.74515372800000002</v>
      </c>
      <c r="AH194" s="380">
        <v>0.50528267199999999</v>
      </c>
      <c r="AI194" s="380">
        <v>0.74876939200000003</v>
      </c>
      <c r="AJ194" s="380">
        <v>0.31919212800000007</v>
      </c>
      <c r="AK194" s="380">
        <v>0.12819287999999998</v>
      </c>
      <c r="AL194" s="380">
        <v>0.53591756800000001</v>
      </c>
      <c r="AM194" s="380">
        <v>0.16839156800000002</v>
      </c>
      <c r="AN194" s="380">
        <v>0.66073265600000008</v>
      </c>
      <c r="AO194" s="380">
        <v>6.7689951999999998E-2</v>
      </c>
      <c r="AP194" s="380">
        <v>0.133247216</v>
      </c>
      <c r="AQ194" s="380">
        <v>0.683793392</v>
      </c>
      <c r="AR194" s="380">
        <v>0.37863614400000001</v>
      </c>
      <c r="AS194" s="380">
        <v>0.43768859199999999</v>
      </c>
      <c r="AT194" s="380">
        <v>4.8832064000000001E-2</v>
      </c>
      <c r="AU194" s="380">
        <v>0.25730164800000005</v>
      </c>
      <c r="AV194" s="380">
        <v>0.35435283199999995</v>
      </c>
      <c r="AW194" s="380">
        <v>0.34922088000000007</v>
      </c>
      <c r="AX194" s="380">
        <v>0.54753094400000002</v>
      </c>
      <c r="AY194" s="380">
        <v>0.13640268799999999</v>
      </c>
      <c r="AZ194" s="380">
        <v>0.17289008</v>
      </c>
      <c r="BA194" s="380">
        <v>0.18921737600000002</v>
      </c>
      <c r="BB194" s="380">
        <v>7.9310911999999997E-2</v>
      </c>
      <c r="BC194" s="380">
        <v>0.12834977599999997</v>
      </c>
      <c r="BD194" s="380">
        <v>0.692252384</v>
      </c>
      <c r="BE194" s="380">
        <v>0.5786145760000001</v>
      </c>
      <c r="BF194" s="380">
        <v>0.36177942400000002</v>
      </c>
      <c r="BG194" s="380">
        <v>0.19776671999999998</v>
      </c>
      <c r="BH194" s="380">
        <v>0.17244475200000001</v>
      </c>
      <c r="BI194" s="380">
        <v>0.62953308800000007</v>
      </c>
      <c r="BJ194" s="380">
        <v>0.66789337599999998</v>
      </c>
      <c r="BK194" s="380">
        <v>0.42482456000000002</v>
      </c>
      <c r="BL194" s="380">
        <v>0.31692414400000002</v>
      </c>
      <c r="BM194" s="380">
        <v>6.8663760000000018E-2</v>
      </c>
      <c r="BN194" s="380">
        <v>0.17555059200000003</v>
      </c>
      <c r="BO194" s="380">
        <v>0.106341728</v>
      </c>
      <c r="BP194" s="380">
        <v>7.8891344000000002E-2</v>
      </c>
      <c r="BQ194" s="380">
        <v>9.3949184000000019E-2</v>
      </c>
      <c r="BR194" s="380">
        <v>0.22825688</v>
      </c>
      <c r="BS194" s="380">
        <v>0.13892017599999998</v>
      </c>
      <c r="BT194" s="380">
        <v>0.32570091200000006</v>
      </c>
      <c r="BU194" s="380">
        <v>3.3820496000000005E-2</v>
      </c>
      <c r="BV194" s="380">
        <v>0.44358071999999998</v>
      </c>
      <c r="BW194" s="380">
        <v>0.14944190399999999</v>
      </c>
      <c r="BX194" s="380">
        <v>4.9263712000000001E-2</v>
      </c>
      <c r="BY194" s="380">
        <v>4.0500719999999997E-2</v>
      </c>
      <c r="BZ194" s="380">
        <v>5.1877168000000001E-2</v>
      </c>
      <c r="CA194" s="380">
        <v>8.780950400000001E-2</v>
      </c>
      <c r="CB194" s="380">
        <v>6.9166976000000005E-2</v>
      </c>
      <c r="CC194" s="380">
        <v>0.36423841600000006</v>
      </c>
      <c r="CD194" s="380">
        <v>0.26350224000000005</v>
      </c>
      <c r="CE194" s="380">
        <v>6.7029935999999998E-2</v>
      </c>
      <c r="CF194" s="380">
        <v>0.64883648000000005</v>
      </c>
      <c r="CG194" s="380">
        <v>0.39375772800000008</v>
      </c>
      <c r="CH194" s="380">
        <v>3.1671935999999998E-2</v>
      </c>
      <c r="CI194" s="380">
        <v>8.7293536000000019E-2</v>
      </c>
      <c r="CJ194" s="380">
        <v>0.24568827199999999</v>
      </c>
      <c r="CK194" s="380">
        <v>4.0864768000000003E-2</v>
      </c>
      <c r="CL194" s="380">
        <v>0.18305510400000002</v>
      </c>
      <c r="CM194" s="380">
        <v>7.102251200000001E-2</v>
      </c>
      <c r="CN194" s="380">
        <v>7.6531136E-2</v>
      </c>
      <c r="CO194" s="380">
        <v>0.506871552</v>
      </c>
      <c r="CP194" s="380">
        <v>0.15959392000000003</v>
      </c>
      <c r="CQ194" s="380">
        <v>0.290048368</v>
      </c>
      <c r="CR194" s="380">
        <v>6.4551360000000016E-2</v>
      </c>
      <c r="CS194" s="380">
        <v>0.288046992</v>
      </c>
      <c r="CT194" s="380">
        <v>0.43408152</v>
      </c>
      <c r="CU194" s="380">
        <v>0.22846464000000005</v>
      </c>
      <c r="CV194" s="380">
        <v>0.228654512</v>
      </c>
      <c r="CW194" s="380">
        <v>9.0062576000000005E-2</v>
      </c>
    </row>
    <row r="195" spans="1:101">
      <c r="A195" s="256">
        <v>573</v>
      </c>
      <c r="B195" s="259">
        <v>1</v>
      </c>
      <c r="C195" s="380">
        <v>0.61441633600000001</v>
      </c>
      <c r="D195" s="380">
        <v>0.20367713600000001</v>
      </c>
      <c r="E195" s="380">
        <v>4.52672E-2</v>
      </c>
      <c r="F195" s="380">
        <v>0.4122603680000001</v>
      </c>
      <c r="G195" s="380">
        <v>0.11545235199999999</v>
      </c>
      <c r="H195" s="380">
        <v>0.17285588800000001</v>
      </c>
      <c r="I195" s="380">
        <v>5.2683136000000012E-2</v>
      </c>
      <c r="J195" s="380">
        <v>5.628435200000001E-2</v>
      </c>
      <c r="K195" s="380">
        <v>4.1812848000000007E-2</v>
      </c>
      <c r="L195" s="380">
        <v>0.37965024000000003</v>
      </c>
      <c r="M195" s="380">
        <v>0.25877979200000001</v>
      </c>
      <c r="N195" s="380">
        <v>0.27576088000000004</v>
      </c>
      <c r="O195" s="380">
        <v>6.9150816000000004E-2</v>
      </c>
      <c r="P195" s="380">
        <v>0.41518392000000004</v>
      </c>
      <c r="Q195" s="380">
        <v>0.32266014400000004</v>
      </c>
      <c r="R195" s="380">
        <v>0.122458608</v>
      </c>
      <c r="S195" s="380">
        <v>0.18530440000000001</v>
      </c>
      <c r="T195" s="380">
        <v>0.18982241600000002</v>
      </c>
      <c r="U195" s="380">
        <v>0.49283964800000007</v>
      </c>
      <c r="V195" s="380">
        <v>0.25262830400000003</v>
      </c>
      <c r="W195" s="380">
        <v>0.75666494400000006</v>
      </c>
      <c r="X195" s="380">
        <v>0.55049344000000011</v>
      </c>
      <c r="Y195" s="380">
        <v>0.80660465599999998</v>
      </c>
      <c r="Z195" s="380">
        <v>0.85542913599999992</v>
      </c>
      <c r="AA195" s="380">
        <v>0.47620537599999996</v>
      </c>
      <c r="AB195" s="380">
        <v>0.80913505600000002</v>
      </c>
      <c r="AC195" s="380">
        <v>0.43302918400000007</v>
      </c>
      <c r="AD195" s="380">
        <v>0.120708352</v>
      </c>
      <c r="AE195" s="380">
        <v>0.71058071999999994</v>
      </c>
      <c r="AF195" s="380">
        <v>0.30374294400000001</v>
      </c>
      <c r="AG195" s="380">
        <v>0.74645156800000012</v>
      </c>
      <c r="AH195" s="380">
        <v>0.50430048000000005</v>
      </c>
      <c r="AI195" s="380">
        <v>0.74953323199999999</v>
      </c>
      <c r="AJ195" s="380">
        <v>0.31867544000000009</v>
      </c>
      <c r="AK195" s="380">
        <v>0.12786135999999998</v>
      </c>
      <c r="AL195" s="380">
        <v>0.53620038399999992</v>
      </c>
      <c r="AM195" s="380">
        <v>0.166283712</v>
      </c>
      <c r="AN195" s="380">
        <v>0.66081447999999998</v>
      </c>
      <c r="AO195" s="380">
        <v>6.7714784E-2</v>
      </c>
      <c r="AP195" s="380">
        <v>0.13301217599999998</v>
      </c>
      <c r="AQ195" s="380">
        <v>0.68335524800000003</v>
      </c>
      <c r="AR195" s="380">
        <v>0.37408766399999993</v>
      </c>
      <c r="AS195" s="380">
        <v>0.43463227200000004</v>
      </c>
      <c r="AT195" s="380">
        <v>4.8812064000000002E-2</v>
      </c>
      <c r="AU195" s="380">
        <v>0.25440406399999999</v>
      </c>
      <c r="AV195" s="380">
        <v>0.35273011200000004</v>
      </c>
      <c r="AW195" s="380">
        <v>0.34800399999999998</v>
      </c>
      <c r="AX195" s="380">
        <v>0.54345644800000015</v>
      </c>
      <c r="AY195" s="380">
        <v>0.13489801600000001</v>
      </c>
      <c r="AZ195" s="380">
        <v>0.17110984000000001</v>
      </c>
      <c r="BA195" s="380">
        <v>0.18792603200000002</v>
      </c>
      <c r="BB195" s="380">
        <v>7.8310224000000012E-2</v>
      </c>
      <c r="BC195" s="380">
        <v>0.12529188800000002</v>
      </c>
      <c r="BD195" s="380">
        <v>0.68918780800000001</v>
      </c>
      <c r="BE195" s="380">
        <v>0.57521447999999997</v>
      </c>
      <c r="BF195" s="380">
        <v>0.35605161600000007</v>
      </c>
      <c r="BG195" s="380">
        <v>0.19402212799999999</v>
      </c>
      <c r="BH195" s="380">
        <v>0.16845879999999999</v>
      </c>
      <c r="BI195" s="380">
        <v>0.62619963200000006</v>
      </c>
      <c r="BJ195" s="380">
        <v>0.66716971200000008</v>
      </c>
      <c r="BK195" s="380">
        <v>0.42289670400000001</v>
      </c>
      <c r="BL195" s="380">
        <v>0.31743678399999992</v>
      </c>
      <c r="BM195" s="380">
        <v>6.9666000000000006E-2</v>
      </c>
      <c r="BN195" s="380">
        <v>0.17240321600000003</v>
      </c>
      <c r="BO195" s="380">
        <v>0.107065216</v>
      </c>
      <c r="BP195" s="380">
        <v>7.7786127999999996E-2</v>
      </c>
      <c r="BQ195" s="380">
        <v>9.2636464000000016E-2</v>
      </c>
      <c r="BR195" s="380">
        <v>0.226555584</v>
      </c>
      <c r="BS195" s="380">
        <v>0.13849684800000001</v>
      </c>
      <c r="BT195" s="380">
        <v>0.32330219199999999</v>
      </c>
      <c r="BU195" s="380">
        <v>3.3912991999999996E-2</v>
      </c>
      <c r="BV195" s="380">
        <v>0.44273225600000005</v>
      </c>
      <c r="BW195" s="380">
        <v>0.147078352</v>
      </c>
      <c r="BX195" s="380">
        <v>4.9408000000000001E-2</v>
      </c>
      <c r="BY195" s="380">
        <v>4.0691424000000004E-2</v>
      </c>
      <c r="BZ195" s="380">
        <v>5.1238880000000007E-2</v>
      </c>
      <c r="CA195" s="380">
        <v>8.6927487999999997E-2</v>
      </c>
      <c r="CB195" s="380">
        <v>6.856036800000001E-2</v>
      </c>
      <c r="CC195" s="380">
        <v>0.362777776</v>
      </c>
      <c r="CD195" s="380">
        <v>0.26382555199999996</v>
      </c>
      <c r="CE195" s="380">
        <v>6.6956287999999989E-2</v>
      </c>
      <c r="CF195" s="380">
        <v>0.64908511999999996</v>
      </c>
      <c r="CG195" s="380">
        <v>0.39466910400000005</v>
      </c>
      <c r="CH195" s="380">
        <v>3.1775664000000002E-2</v>
      </c>
      <c r="CI195" s="380">
        <v>8.682020800000001E-2</v>
      </c>
      <c r="CJ195" s="380">
        <v>0.24673292799999999</v>
      </c>
      <c r="CK195" s="380">
        <v>4.0766112000000007E-2</v>
      </c>
      <c r="CL195" s="380">
        <v>0.18489176000000002</v>
      </c>
      <c r="CM195" s="380">
        <v>7.1696752000000002E-2</v>
      </c>
      <c r="CN195" s="380">
        <v>7.7787919999999997E-2</v>
      </c>
      <c r="CO195" s="380">
        <v>0.50726844800000004</v>
      </c>
      <c r="CP195" s="380">
        <v>0.15985147199999999</v>
      </c>
      <c r="CQ195" s="380">
        <v>0.29097307200000005</v>
      </c>
      <c r="CR195" s="380">
        <v>6.500806399999999E-2</v>
      </c>
      <c r="CS195" s="380">
        <v>0.28925147199999995</v>
      </c>
      <c r="CT195" s="380">
        <v>0.43665212800000003</v>
      </c>
      <c r="CU195" s="380">
        <v>0.23589094399999999</v>
      </c>
      <c r="CV195" s="380">
        <v>0.23753313600000003</v>
      </c>
      <c r="CW195" s="380">
        <v>9.1525151999999999E-2</v>
      </c>
    </row>
    <row r="196" spans="1:101">
      <c r="A196" s="256">
        <v>574</v>
      </c>
      <c r="B196" s="259">
        <v>1</v>
      </c>
      <c r="C196" s="380">
        <v>0.62058684799999986</v>
      </c>
      <c r="D196" s="380">
        <v>0.21025785599999999</v>
      </c>
      <c r="E196" s="380">
        <v>4.5789824E-2</v>
      </c>
      <c r="F196" s="380">
        <v>0.41680764799999998</v>
      </c>
      <c r="G196" s="380">
        <v>0.11895119999999999</v>
      </c>
      <c r="H196" s="380">
        <v>0.17541462399999999</v>
      </c>
      <c r="I196" s="380">
        <v>5.3255680000000007E-2</v>
      </c>
      <c r="J196" s="380">
        <v>5.6530976000000004E-2</v>
      </c>
      <c r="K196" s="380">
        <v>4.2185823999999997E-2</v>
      </c>
      <c r="L196" s="380">
        <v>0.39371279999999997</v>
      </c>
      <c r="M196" s="380">
        <v>0.26772766399999998</v>
      </c>
      <c r="N196" s="380">
        <v>0.28343784</v>
      </c>
      <c r="O196" s="380">
        <v>6.9799104000000001E-2</v>
      </c>
      <c r="P196" s="380">
        <v>0.41782409599999998</v>
      </c>
      <c r="Q196" s="380">
        <v>0.32336395200000001</v>
      </c>
      <c r="R196" s="380">
        <v>0.12328001600000001</v>
      </c>
      <c r="S196" s="380">
        <v>0.187339424</v>
      </c>
      <c r="T196" s="380">
        <v>0.19067315200000001</v>
      </c>
      <c r="U196" s="380">
        <v>0.49711708800000004</v>
      </c>
      <c r="V196" s="380">
        <v>0.25656052800000007</v>
      </c>
      <c r="W196" s="380">
        <v>0.76236870400000001</v>
      </c>
      <c r="X196" s="380">
        <v>0.55668593600000005</v>
      </c>
      <c r="Y196" s="380">
        <v>0.807718512</v>
      </c>
      <c r="Z196" s="380">
        <v>0.85693302399999993</v>
      </c>
      <c r="AA196" s="380">
        <v>0.47758039999999996</v>
      </c>
      <c r="AB196" s="380">
        <v>0.81222121599999997</v>
      </c>
      <c r="AC196" s="380">
        <v>0.43356217600000002</v>
      </c>
      <c r="AD196" s="380">
        <v>0.12086273600000001</v>
      </c>
      <c r="AE196" s="380">
        <v>0.71182124799999991</v>
      </c>
      <c r="AF196" s="380">
        <v>0.30440025599999998</v>
      </c>
      <c r="AG196" s="380">
        <v>0.74771404800000008</v>
      </c>
      <c r="AH196" s="380">
        <v>0.50331916799999998</v>
      </c>
      <c r="AI196" s="380">
        <v>0.75024099199999994</v>
      </c>
      <c r="AJ196" s="380">
        <v>0.31815123200000001</v>
      </c>
      <c r="AK196" s="380">
        <v>0.12753055999999999</v>
      </c>
      <c r="AL196" s="380">
        <v>0.5364541599999999</v>
      </c>
      <c r="AM196" s="380">
        <v>0.16429497600000001</v>
      </c>
      <c r="AN196" s="380">
        <v>0.66088118399999995</v>
      </c>
      <c r="AO196" s="380">
        <v>6.7763935999999997E-2</v>
      </c>
      <c r="AP196" s="380">
        <v>0.132878896</v>
      </c>
      <c r="AQ196" s="380">
        <v>0.68289958399999995</v>
      </c>
      <c r="AR196" s="380">
        <v>0.36962750400000005</v>
      </c>
      <c r="AS196" s="380">
        <v>0.43160691200000001</v>
      </c>
      <c r="AT196" s="380">
        <v>4.8798623999999999E-2</v>
      </c>
      <c r="AU196" s="380">
        <v>0.2515056</v>
      </c>
      <c r="AV196" s="380">
        <v>0.35107299200000003</v>
      </c>
      <c r="AW196" s="380">
        <v>0.34684512000000001</v>
      </c>
      <c r="AX196" s="380">
        <v>0.53925619200000008</v>
      </c>
      <c r="AY196" s="380">
        <v>0.13341910400000001</v>
      </c>
      <c r="AZ196" s="380">
        <v>0.16941040000000002</v>
      </c>
      <c r="BA196" s="380">
        <v>0.186766128</v>
      </c>
      <c r="BB196" s="380">
        <v>7.7373775999999991E-2</v>
      </c>
      <c r="BC196" s="380">
        <v>0.12230927999999999</v>
      </c>
      <c r="BD196" s="380">
        <v>0.68604163200000001</v>
      </c>
      <c r="BE196" s="380">
        <v>0.57186662399999999</v>
      </c>
      <c r="BF196" s="380">
        <v>0.35034124799999999</v>
      </c>
      <c r="BG196" s="380">
        <v>0.19034905599999996</v>
      </c>
      <c r="BH196" s="380">
        <v>0.164478768</v>
      </c>
      <c r="BI196" s="380">
        <v>0.62299065600000003</v>
      </c>
      <c r="BJ196" s="380">
        <v>0.66650508800000008</v>
      </c>
      <c r="BK196" s="380">
        <v>0.42105428799999994</v>
      </c>
      <c r="BL196" s="380">
        <v>0.31788086400000004</v>
      </c>
      <c r="BM196" s="380">
        <v>7.067343999999999E-2</v>
      </c>
      <c r="BN196" s="380">
        <v>0.16936567999999999</v>
      </c>
      <c r="BO196" s="380">
        <v>0.107713904</v>
      </c>
      <c r="BP196" s="380">
        <v>7.6740512000000011E-2</v>
      </c>
      <c r="BQ196" s="380">
        <v>9.1391743999999997E-2</v>
      </c>
      <c r="BR196" s="380">
        <v>0.224964688</v>
      </c>
      <c r="BS196" s="380">
        <v>0.13819136000000001</v>
      </c>
      <c r="BT196" s="380">
        <v>0.32100123199999991</v>
      </c>
      <c r="BU196" s="380">
        <v>3.4232447999999999E-2</v>
      </c>
      <c r="BV196" s="380">
        <v>0.44192075200000003</v>
      </c>
      <c r="BW196" s="380">
        <v>0.14486015999999999</v>
      </c>
      <c r="BX196" s="380">
        <v>4.9512927999999998E-2</v>
      </c>
      <c r="BY196" s="380">
        <v>4.1008448000000003E-2</v>
      </c>
      <c r="BZ196" s="380">
        <v>5.0958591999999997E-2</v>
      </c>
      <c r="CA196" s="380">
        <v>8.6077552000000015E-2</v>
      </c>
      <c r="CB196" s="380">
        <v>6.8057919999999994E-2</v>
      </c>
      <c r="CC196" s="380">
        <v>0.36134217599999996</v>
      </c>
      <c r="CD196" s="380">
        <v>0.26420030400000005</v>
      </c>
      <c r="CE196" s="380">
        <v>6.7085039999999985E-2</v>
      </c>
      <c r="CF196" s="380">
        <v>0.64932528</v>
      </c>
      <c r="CG196" s="380">
        <v>0.39554480000000003</v>
      </c>
      <c r="CH196" s="380">
        <v>3.1922671999999999E-2</v>
      </c>
      <c r="CI196" s="380">
        <v>8.6331679999999994E-2</v>
      </c>
      <c r="CJ196" s="380">
        <v>0.24776046400000001</v>
      </c>
      <c r="CK196" s="380">
        <v>4.0835856000000004E-2</v>
      </c>
      <c r="CL196" s="380">
        <v>0.18715393600000002</v>
      </c>
      <c r="CM196" s="380">
        <v>7.2365791999999998E-2</v>
      </c>
      <c r="CN196" s="380">
        <v>7.9221024000000001E-2</v>
      </c>
      <c r="CO196" s="380">
        <v>0.50766902400000002</v>
      </c>
      <c r="CP196" s="380">
        <v>0.16014598400000002</v>
      </c>
      <c r="CQ196" s="380">
        <v>0.29193697600000001</v>
      </c>
      <c r="CR196" s="380">
        <v>6.5487167999999985E-2</v>
      </c>
      <c r="CS196" s="380">
        <v>0.290584432</v>
      </c>
      <c r="CT196" s="380">
        <v>0.43930833600000002</v>
      </c>
      <c r="CU196" s="380">
        <v>0.24282460799999997</v>
      </c>
      <c r="CV196" s="380">
        <v>0.24675776000000005</v>
      </c>
      <c r="CW196" s="380">
        <v>9.3193088000000007E-2</v>
      </c>
    </row>
    <row r="197" spans="1:101">
      <c r="A197" s="256">
        <v>575</v>
      </c>
      <c r="B197" s="259">
        <v>1</v>
      </c>
      <c r="C197" s="380">
        <v>0.62678999999999996</v>
      </c>
      <c r="D197" s="380">
        <v>0.21707000000000001</v>
      </c>
      <c r="E197" s="380">
        <v>4.632E-2</v>
      </c>
      <c r="F197" s="380">
        <v>0.42122999999999999</v>
      </c>
      <c r="G197" s="380">
        <v>0.12247</v>
      </c>
      <c r="H197" s="380">
        <v>0.17796000000000001</v>
      </c>
      <c r="I197" s="380">
        <v>5.3900000000000003E-2</v>
      </c>
      <c r="J197" s="380">
        <v>5.6820000000000002E-2</v>
      </c>
      <c r="K197" s="380">
        <v>4.258E-2</v>
      </c>
      <c r="L197" s="380">
        <v>0.4083</v>
      </c>
      <c r="M197" s="380">
        <v>0.27650999999999998</v>
      </c>
      <c r="N197" s="380">
        <v>0.29135</v>
      </c>
      <c r="O197" s="380">
        <v>7.0690000000000003E-2</v>
      </c>
      <c r="P197" s="380">
        <v>0.42058000000000001</v>
      </c>
      <c r="Q197" s="380">
        <v>0.32449</v>
      </c>
      <c r="R197" s="380">
        <v>0.12415</v>
      </c>
      <c r="S197" s="380">
        <v>0.18928</v>
      </c>
      <c r="T197" s="380">
        <v>0.19170000000000001</v>
      </c>
      <c r="U197" s="380">
        <v>0.50097000000000003</v>
      </c>
      <c r="V197" s="380">
        <v>0.26062000000000002</v>
      </c>
      <c r="W197" s="380">
        <v>0.76792000000000005</v>
      </c>
      <c r="X197" s="380">
        <v>0.56281000000000003</v>
      </c>
      <c r="Y197" s="380">
        <v>0.80879000000000001</v>
      </c>
      <c r="Z197" s="380">
        <v>0.85829999999999995</v>
      </c>
      <c r="AA197" s="380">
        <v>0.47899999999999998</v>
      </c>
      <c r="AB197" s="380">
        <v>0.81523000000000001</v>
      </c>
      <c r="AC197" s="380">
        <v>0.43417</v>
      </c>
      <c r="AD197" s="380">
        <v>0.12087000000000001</v>
      </c>
      <c r="AE197" s="380">
        <v>0.71304999999999996</v>
      </c>
      <c r="AF197" s="380">
        <v>0.30507000000000001</v>
      </c>
      <c r="AG197" s="380">
        <v>0.74895</v>
      </c>
      <c r="AH197" s="380">
        <v>0.50234999999999996</v>
      </c>
      <c r="AI197" s="380">
        <v>0.75090999999999997</v>
      </c>
      <c r="AJ197" s="380">
        <v>0.31762000000000001</v>
      </c>
      <c r="AK197" s="380">
        <v>0.12720000000000001</v>
      </c>
      <c r="AL197" s="380">
        <v>0.53669999999999995</v>
      </c>
      <c r="AM197" s="380">
        <v>0.16242000000000001</v>
      </c>
      <c r="AN197" s="380">
        <v>0.66093999999999997</v>
      </c>
      <c r="AO197" s="380">
        <v>6.7839999999999998E-2</v>
      </c>
      <c r="AP197" s="380">
        <v>0.13286000000000001</v>
      </c>
      <c r="AQ197" s="380">
        <v>0.68242999999999998</v>
      </c>
      <c r="AR197" s="380">
        <v>0.36526999999999998</v>
      </c>
      <c r="AS197" s="380">
        <v>0.42860999999999999</v>
      </c>
      <c r="AT197" s="380">
        <v>4.879E-2</v>
      </c>
      <c r="AU197" s="380">
        <v>0.24861</v>
      </c>
      <c r="AV197" s="380">
        <v>0.34938000000000002</v>
      </c>
      <c r="AW197" s="380">
        <v>0.34575</v>
      </c>
      <c r="AX197" s="380">
        <v>0.53495000000000004</v>
      </c>
      <c r="AY197" s="380">
        <v>0.13197</v>
      </c>
      <c r="AZ197" s="380">
        <v>0.1678</v>
      </c>
      <c r="BA197" s="380">
        <v>0.18575</v>
      </c>
      <c r="BB197" s="380">
        <v>7.6499999999999999E-2</v>
      </c>
      <c r="BC197" s="380">
        <v>0.11940000000000001</v>
      </c>
      <c r="BD197" s="380">
        <v>0.68279999999999996</v>
      </c>
      <c r="BE197" s="380">
        <v>0.56855999999999995</v>
      </c>
      <c r="BF197" s="380">
        <v>0.34465000000000001</v>
      </c>
      <c r="BG197" s="380">
        <v>0.18673999999999999</v>
      </c>
      <c r="BH197" s="380">
        <v>0.16051000000000001</v>
      </c>
      <c r="BI197" s="380">
        <v>0.61990000000000001</v>
      </c>
      <c r="BJ197" s="380">
        <v>0.66588999999999998</v>
      </c>
      <c r="BK197" s="380">
        <v>0.41930000000000001</v>
      </c>
      <c r="BL197" s="380">
        <v>0.31824999999999998</v>
      </c>
      <c r="BM197" s="380">
        <v>7.1679999999999994E-2</v>
      </c>
      <c r="BN197" s="380">
        <v>0.16642999999999999</v>
      </c>
      <c r="BO197" s="380">
        <v>0.10827000000000001</v>
      </c>
      <c r="BP197" s="380">
        <v>7.5749999999999998E-2</v>
      </c>
      <c r="BQ197" s="380">
        <v>9.0209999999999999E-2</v>
      </c>
      <c r="BR197" s="380">
        <v>0.22348999999999999</v>
      </c>
      <c r="BS197" s="380">
        <v>0.13802</v>
      </c>
      <c r="BT197" s="380">
        <v>0.31879999999999997</v>
      </c>
      <c r="BU197" s="380">
        <v>3.4779999999999998E-2</v>
      </c>
      <c r="BV197" s="380">
        <v>0.44114999999999999</v>
      </c>
      <c r="BW197" s="380">
        <v>0.14279</v>
      </c>
      <c r="BX197" s="380">
        <v>4.9579999999999999E-2</v>
      </c>
      <c r="BY197" s="380">
        <v>4.1450000000000001E-2</v>
      </c>
      <c r="BZ197" s="380">
        <v>5.1040000000000002E-2</v>
      </c>
      <c r="CA197" s="380">
        <v>8.5260000000000002E-2</v>
      </c>
      <c r="CB197" s="380">
        <v>6.7659999999999998E-2</v>
      </c>
      <c r="CC197" s="380">
        <v>0.35994999999999999</v>
      </c>
      <c r="CD197" s="380">
        <v>0.26462000000000002</v>
      </c>
      <c r="CE197" s="380">
        <v>6.7379999999999995E-2</v>
      </c>
      <c r="CF197" s="380">
        <v>0.64956000000000003</v>
      </c>
      <c r="CG197" s="380">
        <v>0.39639000000000002</v>
      </c>
      <c r="CH197" s="380">
        <v>3.2120000000000003E-2</v>
      </c>
      <c r="CI197" s="380">
        <v>8.5879999999999998E-2</v>
      </c>
      <c r="CJ197" s="380">
        <v>0.24875</v>
      </c>
      <c r="CK197" s="380">
        <v>4.1110000000000001E-2</v>
      </c>
      <c r="CL197" s="380">
        <v>0.18983</v>
      </c>
      <c r="CM197" s="380">
        <v>7.3039999999999994E-2</v>
      </c>
      <c r="CN197" s="380">
        <v>8.0839999999999995E-2</v>
      </c>
      <c r="CO197" s="380">
        <v>0.50809000000000004</v>
      </c>
      <c r="CP197" s="380">
        <v>0.16048000000000001</v>
      </c>
      <c r="CQ197" s="380">
        <v>0.29294999999999999</v>
      </c>
      <c r="CR197" s="380">
        <v>6.5989999999999993E-2</v>
      </c>
      <c r="CS197" s="380">
        <v>0.29205999999999999</v>
      </c>
      <c r="CT197" s="380">
        <v>0.44206000000000001</v>
      </c>
      <c r="CU197" s="380">
        <v>0.24926999999999999</v>
      </c>
      <c r="CV197" s="380">
        <v>0.25629000000000002</v>
      </c>
      <c r="CW197" s="380">
        <v>9.5079999999999998E-2</v>
      </c>
    </row>
    <row r="198" spans="1:101">
      <c r="A198" s="256">
        <v>576</v>
      </c>
      <c r="B198" s="259">
        <v>1</v>
      </c>
      <c r="C198" s="380">
        <v>0.633014144</v>
      </c>
      <c r="D198" s="380">
        <v>0.22410454400000002</v>
      </c>
      <c r="E198" s="380">
        <v>4.6868896E-2</v>
      </c>
      <c r="F198" s="380">
        <v>0.42552427199999998</v>
      </c>
      <c r="G198" s="380">
        <v>0.12599736000000003</v>
      </c>
      <c r="H198" s="380">
        <v>0.18048788799999996</v>
      </c>
      <c r="I198" s="380">
        <v>5.4624128000000001E-2</v>
      </c>
      <c r="J198" s="380">
        <v>5.7157632E-2</v>
      </c>
      <c r="K198" s="380">
        <v>4.2993552000000004E-2</v>
      </c>
      <c r="L198" s="380">
        <v>0.42338515199999999</v>
      </c>
      <c r="M198" s="380">
        <v>0.28510236799999999</v>
      </c>
      <c r="N198" s="380">
        <v>0.29948308800000006</v>
      </c>
      <c r="O198" s="380">
        <v>7.1832687999999992E-2</v>
      </c>
      <c r="P198" s="380">
        <v>0.42344147200000004</v>
      </c>
      <c r="Q198" s="380">
        <v>0.32605843200000001</v>
      </c>
      <c r="R198" s="380">
        <v>0.12507192</v>
      </c>
      <c r="S198" s="380">
        <v>0.19112652800000002</v>
      </c>
      <c r="T198" s="380">
        <v>0.19291097599999998</v>
      </c>
      <c r="U198" s="380">
        <v>0.504405408</v>
      </c>
      <c r="V198" s="380">
        <v>0.26481499200000003</v>
      </c>
      <c r="W198" s="380">
        <v>0.773315792</v>
      </c>
      <c r="X198" s="380">
        <v>0.568860272</v>
      </c>
      <c r="Y198" s="380">
        <v>0.80981868800000001</v>
      </c>
      <c r="Z198" s="380">
        <v>0.85953894399999997</v>
      </c>
      <c r="AA198" s="380">
        <v>0.48045855999999992</v>
      </c>
      <c r="AB198" s="380">
        <v>0.81816416000000014</v>
      </c>
      <c r="AC198" s="380">
        <v>0.43485000000000001</v>
      </c>
      <c r="AD198" s="380">
        <v>0.12075524800000001</v>
      </c>
      <c r="AE198" s="380">
        <v>0.71426838400000003</v>
      </c>
      <c r="AF198" s="380">
        <v>0.30575052800000002</v>
      </c>
      <c r="AG198" s="380">
        <v>0.75015998399999995</v>
      </c>
      <c r="AH198" s="380">
        <v>0.50140067199999994</v>
      </c>
      <c r="AI198" s="380">
        <v>0.75153895999999998</v>
      </c>
      <c r="AJ198" s="380">
        <v>0.31708177600000004</v>
      </c>
      <c r="AK198" s="380">
        <v>0.12686963200000001</v>
      </c>
      <c r="AL198" s="380">
        <v>0.53693862399999992</v>
      </c>
      <c r="AM198" s="380">
        <v>0.16067123200000002</v>
      </c>
      <c r="AN198" s="380">
        <v>0.66099200000000002</v>
      </c>
      <c r="AO198" s="380">
        <v>6.7942031999999986E-2</v>
      </c>
      <c r="AP198" s="380">
        <v>0.13295369600000001</v>
      </c>
      <c r="AQ198" s="380">
        <v>0.68194604800000003</v>
      </c>
      <c r="AR198" s="380">
        <v>0.36101747200000001</v>
      </c>
      <c r="AS198" s="380">
        <v>0.42563647999999998</v>
      </c>
      <c r="AT198" s="380">
        <v>4.8786272000000006E-2</v>
      </c>
      <c r="AU198" s="380">
        <v>0.24573009599999998</v>
      </c>
      <c r="AV198" s="380">
        <v>0.34764867199999999</v>
      </c>
      <c r="AW198" s="380">
        <v>0.34471888000000001</v>
      </c>
      <c r="AX198" s="380">
        <v>0.53054060799999991</v>
      </c>
      <c r="AY198" s="380">
        <v>0.13055118400000001</v>
      </c>
      <c r="AZ198" s="380">
        <v>0.16627487999999999</v>
      </c>
      <c r="BA198" s="380">
        <v>0.18487137599999998</v>
      </c>
      <c r="BB198" s="380">
        <v>7.5684927999999971E-2</v>
      </c>
      <c r="BC198" s="380">
        <v>0.116562784</v>
      </c>
      <c r="BD198" s="380">
        <v>0.67945827200000009</v>
      </c>
      <c r="BE198" s="380">
        <v>0.56529025599999994</v>
      </c>
      <c r="BF198" s="380">
        <v>0.33897852799999995</v>
      </c>
      <c r="BG198" s="380">
        <v>0.18318803199999997</v>
      </c>
      <c r="BH198" s="380">
        <v>0.15655336000000003</v>
      </c>
      <c r="BI198" s="380">
        <v>0.61692544000000016</v>
      </c>
      <c r="BJ198" s="380">
        <v>0.66532073599999986</v>
      </c>
      <c r="BK198" s="380">
        <v>0.41762868800000003</v>
      </c>
      <c r="BL198" s="380">
        <v>0.31853600000000004</v>
      </c>
      <c r="BM198" s="380">
        <v>7.2680559999999991E-2</v>
      </c>
      <c r="BN198" s="380">
        <v>0.16359231999999999</v>
      </c>
      <c r="BO198" s="380">
        <v>0.108723072</v>
      </c>
      <c r="BP198" s="380">
        <v>7.4811232000000005E-2</v>
      </c>
      <c r="BQ198" s="380">
        <v>8.9087263999999999E-2</v>
      </c>
      <c r="BR198" s="380">
        <v>0.22212801599999998</v>
      </c>
      <c r="BS198" s="380">
        <v>0.13798132799999999</v>
      </c>
      <c r="BT198" s="380">
        <v>0.31669555199999999</v>
      </c>
      <c r="BU198" s="380">
        <v>3.5549216000000002E-2</v>
      </c>
      <c r="BV198" s="380">
        <v>0.44042012800000008</v>
      </c>
      <c r="BW198" s="380">
        <v>0.140866096</v>
      </c>
      <c r="BX198" s="380">
        <v>4.9608111999999996E-2</v>
      </c>
      <c r="BY198" s="380">
        <v>4.2011424000000006E-2</v>
      </c>
      <c r="BZ198" s="380">
        <v>5.1477952E-2</v>
      </c>
      <c r="CA198" s="380">
        <v>8.4474976000000007E-2</v>
      </c>
      <c r="CB198" s="380">
        <v>6.7365327999999988E-2</v>
      </c>
      <c r="CC198" s="380">
        <v>0.35860524800000004</v>
      </c>
      <c r="CD198" s="380">
        <v>0.26508283200000005</v>
      </c>
      <c r="CE198" s="380">
        <v>6.7847232000000007E-2</v>
      </c>
      <c r="CF198" s="380">
        <v>0.64979001599999986</v>
      </c>
      <c r="CG198" s="380">
        <v>0.397200096</v>
      </c>
      <c r="CH198" s="380">
        <v>3.2367840000000002E-2</v>
      </c>
      <c r="CI198" s="380">
        <v>8.5459983999999989E-2</v>
      </c>
      <c r="CJ198" s="380">
        <v>0.24968820800000002</v>
      </c>
      <c r="CK198" s="380">
        <v>4.1597792000000001E-2</v>
      </c>
      <c r="CL198" s="380">
        <v>0.19292424</v>
      </c>
      <c r="CM198" s="380">
        <v>7.3721215999999978E-2</v>
      </c>
      <c r="CN198" s="380">
        <v>8.2647999999999985E-2</v>
      </c>
      <c r="CO198" s="380">
        <v>0.50853320000000002</v>
      </c>
      <c r="CP198" s="380">
        <v>0.16085553600000002</v>
      </c>
      <c r="CQ198" s="380">
        <v>0.294013248</v>
      </c>
      <c r="CR198" s="380">
        <v>6.6518159999999993E-2</v>
      </c>
      <c r="CS198" s="380">
        <v>0.29368361599999993</v>
      </c>
      <c r="CT198" s="380">
        <v>0.44490768000000003</v>
      </c>
      <c r="CU198" s="380">
        <v>0.255197536</v>
      </c>
      <c r="CV198" s="380">
        <v>0.266109296</v>
      </c>
      <c r="CW198" s="380">
        <v>9.7200415999999998E-2</v>
      </c>
    </row>
    <row r="199" spans="1:101">
      <c r="A199" s="256">
        <v>577</v>
      </c>
      <c r="B199" s="259">
        <v>1</v>
      </c>
      <c r="C199" s="380">
        <v>0.63924825600000001</v>
      </c>
      <c r="D199" s="380">
        <v>0.23135049599999999</v>
      </c>
      <c r="E199" s="380">
        <v>4.7437440000000004E-2</v>
      </c>
      <c r="F199" s="380">
        <v>0.42968932800000004</v>
      </c>
      <c r="G199" s="380">
        <v>0.12952243200000002</v>
      </c>
      <c r="H199" s="380">
        <v>0.182994448</v>
      </c>
      <c r="I199" s="380">
        <v>5.5437296000000004E-2</v>
      </c>
      <c r="J199" s="380">
        <v>5.7551232000000008E-2</v>
      </c>
      <c r="K199" s="380">
        <v>4.3424928000000008E-2</v>
      </c>
      <c r="L199" s="380">
        <v>0.43892912000000006</v>
      </c>
      <c r="M199" s="380">
        <v>0.293484352</v>
      </c>
      <c r="N199" s="380">
        <v>0.30783880000000002</v>
      </c>
      <c r="O199" s="380">
        <v>7.3232655999999993E-2</v>
      </c>
      <c r="P199" s="380">
        <v>0.42639544000000007</v>
      </c>
      <c r="Q199" s="380">
        <v>0.32807878400000007</v>
      </c>
      <c r="R199" s="380">
        <v>0.12604916799999999</v>
      </c>
      <c r="S199" s="380">
        <v>0.19288096000000002</v>
      </c>
      <c r="T199" s="380">
        <v>0.19431009600000002</v>
      </c>
      <c r="U199" s="380">
        <v>0.50743604799999997</v>
      </c>
      <c r="V199" s="380">
        <v>0.26915622400000005</v>
      </c>
      <c r="W199" s="380">
        <v>0.77855318400000006</v>
      </c>
      <c r="X199" s="380">
        <v>0.57483256000000005</v>
      </c>
      <c r="Y199" s="380">
        <v>0.81080409599999992</v>
      </c>
      <c r="Z199" s="380">
        <v>0.86065793599999985</v>
      </c>
      <c r="AA199" s="380">
        <v>0.48195777600000006</v>
      </c>
      <c r="AB199" s="380">
        <v>0.82102593600000018</v>
      </c>
      <c r="AC199" s="380">
        <v>0.435601024</v>
      </c>
      <c r="AD199" s="380">
        <v>0.12050667200000002</v>
      </c>
      <c r="AE199" s="380">
        <v>0.71547735999999995</v>
      </c>
      <c r="AF199" s="380">
        <v>0.30644398399999995</v>
      </c>
      <c r="AG199" s="380">
        <v>0.75134492800000008</v>
      </c>
      <c r="AH199" s="380">
        <v>0.50047656000000007</v>
      </c>
      <c r="AI199" s="380">
        <v>0.75212811199999996</v>
      </c>
      <c r="AJ199" s="380">
        <v>0.31653632000000004</v>
      </c>
      <c r="AK199" s="380">
        <v>0.12653936000000002</v>
      </c>
      <c r="AL199" s="380">
        <v>0.53717302400000011</v>
      </c>
      <c r="AM199" s="380">
        <v>0.15905963200000001</v>
      </c>
      <c r="AN199" s="380">
        <v>0.66103871999999997</v>
      </c>
      <c r="AO199" s="380">
        <v>6.8069104000000005E-2</v>
      </c>
      <c r="AP199" s="380">
        <v>0.13315769599999999</v>
      </c>
      <c r="AQ199" s="380">
        <v>0.68144812799999999</v>
      </c>
      <c r="AR199" s="380">
        <v>0.35687174399999999</v>
      </c>
      <c r="AS199" s="380">
        <v>0.42267923200000002</v>
      </c>
      <c r="AT199" s="380">
        <v>4.878742400000001E-2</v>
      </c>
      <c r="AU199" s="380">
        <v>0.242881184</v>
      </c>
      <c r="AV199" s="380">
        <v>0.34587651200000002</v>
      </c>
      <c r="AW199" s="380">
        <v>0.34375079999999997</v>
      </c>
      <c r="AX199" s="380">
        <v>0.52603180799999993</v>
      </c>
      <c r="AY199" s="380">
        <v>0.129162736</v>
      </c>
      <c r="AZ199" s="380">
        <v>0.16483224000000002</v>
      </c>
      <c r="BA199" s="380">
        <v>0.18412515199999999</v>
      </c>
      <c r="BB199" s="380">
        <v>7.4925264000000005E-2</v>
      </c>
      <c r="BC199" s="380">
        <v>0.11379676800000001</v>
      </c>
      <c r="BD199" s="380">
        <v>0.67601180800000005</v>
      </c>
      <c r="BE199" s="380">
        <v>0.56205191999999993</v>
      </c>
      <c r="BF199" s="380">
        <v>0.33332809600000002</v>
      </c>
      <c r="BG199" s="380">
        <v>0.179685648</v>
      </c>
      <c r="BH199" s="380">
        <v>0.15261080000000005</v>
      </c>
      <c r="BI199" s="380">
        <v>0.61406331199999997</v>
      </c>
      <c r="BJ199" s="380">
        <v>0.66479323199999996</v>
      </c>
      <c r="BK199" s="380">
        <v>0.41603638400000004</v>
      </c>
      <c r="BL199" s="380">
        <v>0.31873414399999994</v>
      </c>
      <c r="BM199" s="380">
        <v>7.3669999999999985E-2</v>
      </c>
      <c r="BN199" s="380">
        <v>0.16084849600000001</v>
      </c>
      <c r="BO199" s="380">
        <v>0.10906505599999999</v>
      </c>
      <c r="BP199" s="380">
        <v>7.3920928000000011E-2</v>
      </c>
      <c r="BQ199" s="380">
        <v>8.8019664000000011E-2</v>
      </c>
      <c r="BR199" s="380">
        <v>0.22087542399999999</v>
      </c>
      <c r="BS199" s="380">
        <v>0.13807316800000002</v>
      </c>
      <c r="BT199" s="380">
        <v>0.31468531200000005</v>
      </c>
      <c r="BU199" s="380">
        <v>3.6527152E-2</v>
      </c>
      <c r="BV199" s="380">
        <v>0.43973105600000001</v>
      </c>
      <c r="BW199" s="380">
        <v>0.139086352</v>
      </c>
      <c r="BX199" s="380">
        <v>4.9597200000000008E-2</v>
      </c>
      <c r="BY199" s="380">
        <v>4.2684144000000007E-2</v>
      </c>
      <c r="BZ199" s="380">
        <v>5.2260080000000007E-2</v>
      </c>
      <c r="CA199" s="380">
        <v>8.3722368000000005E-2</v>
      </c>
      <c r="CB199" s="380">
        <v>6.7172127999999998E-2</v>
      </c>
      <c r="CC199" s="380">
        <v>0.35731241599999997</v>
      </c>
      <c r="CD199" s="380">
        <v>0.26558707200000009</v>
      </c>
      <c r="CE199" s="380">
        <v>6.8472848000000003E-2</v>
      </c>
      <c r="CF199" s="380">
        <v>0.65001664000000003</v>
      </c>
      <c r="CG199" s="380">
        <v>0.39797182400000003</v>
      </c>
      <c r="CH199" s="380">
        <v>3.2666064000000002E-2</v>
      </c>
      <c r="CI199" s="380">
        <v>8.5066528000000002E-2</v>
      </c>
      <c r="CJ199" s="380">
        <v>0.25056460800000008</v>
      </c>
      <c r="CK199" s="380">
        <v>4.2306591999999997E-2</v>
      </c>
      <c r="CL199" s="380">
        <v>0.19643152</v>
      </c>
      <c r="CM199" s="380">
        <v>7.4411872000000018E-2</v>
      </c>
      <c r="CN199" s="380">
        <v>8.4645040000000005E-2</v>
      </c>
      <c r="CO199" s="380">
        <v>0.509001488</v>
      </c>
      <c r="CP199" s="380">
        <v>0.16127475200000002</v>
      </c>
      <c r="CQ199" s="380">
        <v>0.29512803199999998</v>
      </c>
      <c r="CR199" s="380">
        <v>6.7073424000000006E-2</v>
      </c>
      <c r="CS199" s="380">
        <v>0.295461152</v>
      </c>
      <c r="CT199" s="380">
        <v>0.44785204800000006</v>
      </c>
      <c r="CU199" s="380">
        <v>0.26059110400000002</v>
      </c>
      <c r="CV199" s="380">
        <v>0.27619121599999996</v>
      </c>
      <c r="CW199" s="380">
        <v>9.9568911999999996E-2</v>
      </c>
    </row>
    <row r="200" spans="1:101">
      <c r="A200" s="256">
        <v>578</v>
      </c>
      <c r="B200" s="259">
        <v>1</v>
      </c>
      <c r="C200" s="380">
        <v>0.64547204800000002</v>
      </c>
      <c r="D200" s="380">
        <v>0.23879268799999998</v>
      </c>
      <c r="E200" s="380">
        <v>4.8013344000000006E-2</v>
      </c>
      <c r="F200" s="380">
        <v>0.43372086400000004</v>
      </c>
      <c r="G200" s="380">
        <v>0.133014464</v>
      </c>
      <c r="H200" s="380">
        <v>0.18547228800000001</v>
      </c>
      <c r="I200" s="380">
        <v>5.6348304000000009E-2</v>
      </c>
      <c r="J200" s="380">
        <v>5.8008832000000003E-2</v>
      </c>
      <c r="K200" s="380">
        <v>4.3874384000000002E-2</v>
      </c>
      <c r="L200" s="380">
        <v>0.45485372800000001</v>
      </c>
      <c r="M200" s="380">
        <v>0.301616416</v>
      </c>
      <c r="N200" s="380">
        <v>0.31639227200000003</v>
      </c>
      <c r="O200" s="380">
        <v>7.4938064000000013E-2</v>
      </c>
      <c r="P200" s="380">
        <v>0.42941228800000003</v>
      </c>
      <c r="Q200" s="380">
        <v>0.33063561600000002</v>
      </c>
      <c r="R200" s="380">
        <v>0.12708449600000002</v>
      </c>
      <c r="S200" s="380">
        <v>0.19454507200000004</v>
      </c>
      <c r="T200" s="380">
        <v>0.195922336</v>
      </c>
      <c r="U200" s="380">
        <v>0.51010868799999998</v>
      </c>
      <c r="V200" s="380">
        <v>0.273654656</v>
      </c>
      <c r="W200" s="380">
        <v>0.78364257599999998</v>
      </c>
      <c r="X200" s="380">
        <v>0.580733728</v>
      </c>
      <c r="Y200" s="380">
        <v>0.81173782400000016</v>
      </c>
      <c r="Z200" s="380">
        <v>0.86166732800000001</v>
      </c>
      <c r="AA200" s="380">
        <v>0.48347699199999999</v>
      </c>
      <c r="AB200" s="380">
        <v>0.82381763200000024</v>
      </c>
      <c r="AC200" s="380">
        <v>0.43639788800000001</v>
      </c>
      <c r="AD200" s="380">
        <v>0.120220416</v>
      </c>
      <c r="AE200" s="380">
        <v>0.71668185600000001</v>
      </c>
      <c r="AF200" s="380">
        <v>0.30716120000000002</v>
      </c>
      <c r="AG200" s="380">
        <v>0.75251323200000009</v>
      </c>
      <c r="AH200" s="380">
        <v>0.49959156800000004</v>
      </c>
      <c r="AI200" s="380">
        <v>0.7526933440000001</v>
      </c>
      <c r="AJ200" s="380">
        <v>0.31598398400000005</v>
      </c>
      <c r="AK200" s="380">
        <v>0.12620836800000002</v>
      </c>
      <c r="AL200" s="380">
        <v>0.53741566400000007</v>
      </c>
      <c r="AM200" s="380">
        <v>0.15758171199999998</v>
      </c>
      <c r="AN200" s="380">
        <v>0.66108696</v>
      </c>
      <c r="AO200" s="380">
        <v>6.8223855999999999E-2</v>
      </c>
      <c r="AP200" s="380">
        <v>0.13348553600000002</v>
      </c>
      <c r="AQ200" s="380">
        <v>0.68093892799999989</v>
      </c>
      <c r="AR200" s="380">
        <v>0.35284729599999998</v>
      </c>
      <c r="AS200" s="380">
        <v>0.41973742400000003</v>
      </c>
      <c r="AT200" s="380">
        <v>4.8791615999999996E-2</v>
      </c>
      <c r="AU200" s="380">
        <v>0.24004195200000003</v>
      </c>
      <c r="AV200" s="380">
        <v>0.34406195200000006</v>
      </c>
      <c r="AW200" s="380">
        <v>0.34285272</v>
      </c>
      <c r="AX200" s="380">
        <v>0.52144236799999999</v>
      </c>
      <c r="AY200" s="380">
        <v>0.127809328</v>
      </c>
      <c r="AZ200" s="380">
        <v>0.16347840000000002</v>
      </c>
      <c r="BA200" s="380">
        <v>0.18352188799999999</v>
      </c>
      <c r="BB200" s="380">
        <v>7.4218960000000014E-2</v>
      </c>
      <c r="BC200" s="380">
        <v>0.111099472</v>
      </c>
      <c r="BD200" s="380">
        <v>0.67244694400000005</v>
      </c>
      <c r="BE200" s="380">
        <v>0.558834944</v>
      </c>
      <c r="BF200" s="380">
        <v>0.32769942400000007</v>
      </c>
      <c r="BG200" s="380">
        <v>0.17622534400000001</v>
      </c>
      <c r="BH200" s="380">
        <v>0.14868632000000001</v>
      </c>
      <c r="BI200" s="380">
        <v>0.61130870400000004</v>
      </c>
      <c r="BJ200" s="380">
        <v>0.664297888</v>
      </c>
      <c r="BK200" s="380">
        <v>0.41452423999999999</v>
      </c>
      <c r="BL200" s="380">
        <v>0.31883444799999999</v>
      </c>
      <c r="BM200" s="380">
        <v>7.4642239999999999E-2</v>
      </c>
      <c r="BN200" s="380">
        <v>0.158190832</v>
      </c>
      <c r="BO200" s="380">
        <v>0.10927624000000001</v>
      </c>
      <c r="BP200" s="380">
        <v>7.3075023999999988E-2</v>
      </c>
      <c r="BQ200" s="380">
        <v>8.7002464000000002E-2</v>
      </c>
      <c r="BR200" s="380">
        <v>0.219738032</v>
      </c>
      <c r="BS200" s="380">
        <v>0.138312768</v>
      </c>
      <c r="BT200" s="380">
        <v>0.31277091200000001</v>
      </c>
      <c r="BU200" s="380">
        <v>3.7721328000000005E-2</v>
      </c>
      <c r="BV200" s="380">
        <v>0.43908662400000004</v>
      </c>
      <c r="BW200" s="380">
        <v>0.13745324800000003</v>
      </c>
      <c r="BX200" s="380">
        <v>4.9548048000000004E-2</v>
      </c>
      <c r="BY200" s="380">
        <v>4.3470544E-2</v>
      </c>
      <c r="BZ200" s="380">
        <v>5.3397808000000012E-2</v>
      </c>
      <c r="CA200" s="380">
        <v>8.3004880000000003E-2</v>
      </c>
      <c r="CB200" s="380">
        <v>6.7081968000000006E-2</v>
      </c>
      <c r="CC200" s="380">
        <v>0.35608974399999999</v>
      </c>
      <c r="CD200" s="380">
        <v>0.266126272</v>
      </c>
      <c r="CE200" s="380">
        <v>6.9291263999999991E-2</v>
      </c>
      <c r="CF200" s="380">
        <v>0.65024214400000002</v>
      </c>
      <c r="CG200" s="380">
        <v>0.39870883200000007</v>
      </c>
      <c r="CH200" s="380">
        <v>3.3021808E-2</v>
      </c>
      <c r="CI200" s="380">
        <v>8.4753071999999999E-2</v>
      </c>
      <c r="CJ200" s="380">
        <v>0.251355728</v>
      </c>
      <c r="CK200" s="380">
        <v>4.3274992000000005E-2</v>
      </c>
      <c r="CL200" s="380">
        <v>0.20034928000000002</v>
      </c>
      <c r="CM200" s="380">
        <v>7.5121328000000001E-2</v>
      </c>
      <c r="CN200" s="380">
        <v>8.6843359999999994E-2</v>
      </c>
      <c r="CO200" s="380">
        <v>0.50951009600000008</v>
      </c>
      <c r="CP200" s="380">
        <v>0.16174100800000002</v>
      </c>
      <c r="CQ200" s="380">
        <v>0.29630441599999996</v>
      </c>
      <c r="CR200" s="380">
        <v>6.7656688000000006E-2</v>
      </c>
      <c r="CS200" s="380">
        <v>0.29740620800000001</v>
      </c>
      <c r="CT200" s="380">
        <v>0.45090281600000004</v>
      </c>
      <c r="CU200" s="380">
        <v>0.26544211200000006</v>
      </c>
      <c r="CV200" s="380">
        <v>0.28650073600000003</v>
      </c>
      <c r="CW200" s="380">
        <v>0.10219924799999999</v>
      </c>
    </row>
    <row r="201" spans="1:101">
      <c r="A201" s="256">
        <v>579</v>
      </c>
      <c r="B201" s="259">
        <v>1</v>
      </c>
      <c r="C201" s="380">
        <v>0.65166208000000003</v>
      </c>
      <c r="D201" s="380">
        <v>0.24641456</v>
      </c>
      <c r="E201" s="380">
        <v>4.8584208000000004E-2</v>
      </c>
      <c r="F201" s="380">
        <v>0.43761247999999997</v>
      </c>
      <c r="G201" s="380">
        <v>0.13643601600000002</v>
      </c>
      <c r="H201" s="380">
        <v>0.18791292800000001</v>
      </c>
      <c r="I201" s="380">
        <v>5.7365872000000005E-2</v>
      </c>
      <c r="J201" s="380">
        <v>5.8538752000000006E-2</v>
      </c>
      <c r="K201" s="380">
        <v>4.4342719999999995E-2</v>
      </c>
      <c r="L201" s="380">
        <v>0.47106793599999996</v>
      </c>
      <c r="M201" s="380">
        <v>0.30945264</v>
      </c>
      <c r="N201" s="380">
        <v>0.325096944</v>
      </c>
      <c r="O201" s="380">
        <v>7.7011232000000013E-2</v>
      </c>
      <c r="P201" s="380">
        <v>0.43245689599999998</v>
      </c>
      <c r="Q201" s="380">
        <v>0.333838368</v>
      </c>
      <c r="R201" s="380">
        <v>0.12818046400000002</v>
      </c>
      <c r="S201" s="380">
        <v>0.19612046399999999</v>
      </c>
      <c r="T201" s="380">
        <v>0.19777961599999999</v>
      </c>
      <c r="U201" s="380">
        <v>0.51248140799999986</v>
      </c>
      <c r="V201" s="380">
        <v>0.27832148799999995</v>
      </c>
      <c r="W201" s="380">
        <v>0.78859876799999995</v>
      </c>
      <c r="X201" s="380">
        <v>0.58657425600000002</v>
      </c>
      <c r="Y201" s="380">
        <v>0.812608832</v>
      </c>
      <c r="Z201" s="380">
        <v>0.86257823999999994</v>
      </c>
      <c r="AA201" s="380">
        <v>0.48498004799999994</v>
      </c>
      <c r="AB201" s="380">
        <v>0.82654164800000007</v>
      </c>
      <c r="AC201" s="380">
        <v>0.43720347200000004</v>
      </c>
      <c r="AD201" s="380">
        <v>0.12005088</v>
      </c>
      <c r="AE201" s="380">
        <v>0.71788811199999991</v>
      </c>
      <c r="AF201" s="380">
        <v>0.30791377599999997</v>
      </c>
      <c r="AG201" s="380">
        <v>0.75367577600000002</v>
      </c>
      <c r="AH201" s="380">
        <v>0.498762496</v>
      </c>
      <c r="AI201" s="380">
        <v>0.75325577599999993</v>
      </c>
      <c r="AJ201" s="380">
        <v>0.31542524799999999</v>
      </c>
      <c r="AK201" s="380">
        <v>0.12587553600000001</v>
      </c>
      <c r="AL201" s="380">
        <v>0.53768110400000002</v>
      </c>
      <c r="AM201" s="380">
        <v>0.156229232</v>
      </c>
      <c r="AN201" s="380">
        <v>0.66114528000000006</v>
      </c>
      <c r="AO201" s="380">
        <v>6.8410128000000001E-2</v>
      </c>
      <c r="AP201" s="380">
        <v>0.13395609600000002</v>
      </c>
      <c r="AQ201" s="380">
        <v>0.68042188799999992</v>
      </c>
      <c r="AR201" s="380">
        <v>0.34896276800000003</v>
      </c>
      <c r="AS201" s="380">
        <v>0.41681225599999994</v>
      </c>
      <c r="AT201" s="380">
        <v>4.8796368E-2</v>
      </c>
      <c r="AU201" s="380">
        <v>0.23717511999999999</v>
      </c>
      <c r="AV201" s="380">
        <v>0.34220371199999999</v>
      </c>
      <c r="AW201" s="380">
        <v>0.34203423999999999</v>
      </c>
      <c r="AX201" s="380">
        <v>0.51679604800000001</v>
      </c>
      <c r="AY201" s="380">
        <v>0.1264972</v>
      </c>
      <c r="AZ201" s="380">
        <v>0.16222255999999999</v>
      </c>
      <c r="BA201" s="380">
        <v>0.18307726399999996</v>
      </c>
      <c r="BB201" s="380">
        <v>7.3564415999999994E-2</v>
      </c>
      <c r="BC201" s="380">
        <v>0.108467856</v>
      </c>
      <c r="BD201" s="380">
        <v>0.66874704000000007</v>
      </c>
      <c r="BE201" s="380">
        <v>0.55562772800000004</v>
      </c>
      <c r="BF201" s="380">
        <v>0.32209299199999997</v>
      </c>
      <c r="BG201" s="380">
        <v>0.17279952000000001</v>
      </c>
      <c r="BH201" s="380">
        <v>0.14478456000000003</v>
      </c>
      <c r="BI201" s="380">
        <v>0.60865625599999995</v>
      </c>
      <c r="BJ201" s="380">
        <v>0.66382318399999996</v>
      </c>
      <c r="BK201" s="380">
        <v>0.41309505599999996</v>
      </c>
      <c r="BL201" s="380">
        <v>0.31882515199999995</v>
      </c>
      <c r="BM201" s="380">
        <v>7.5590879999999999E-2</v>
      </c>
      <c r="BN201" s="380">
        <v>0.15561044800000001</v>
      </c>
      <c r="BO201" s="380">
        <v>0.10933310399999999</v>
      </c>
      <c r="BP201" s="380">
        <v>7.2269280000000005E-2</v>
      </c>
      <c r="BQ201" s="380">
        <v>8.6030704E-2</v>
      </c>
      <c r="BR201" s="380">
        <v>0.21872471999999998</v>
      </c>
      <c r="BS201" s="380">
        <v>0.13872388800000002</v>
      </c>
      <c r="BT201" s="380">
        <v>0.310955392</v>
      </c>
      <c r="BU201" s="380">
        <v>3.9146064000000001E-2</v>
      </c>
      <c r="BV201" s="380">
        <v>0.43849195200000002</v>
      </c>
      <c r="BW201" s="380">
        <v>0.135970704</v>
      </c>
      <c r="BX201" s="380">
        <v>4.9461775999999999E-2</v>
      </c>
      <c r="BY201" s="380">
        <v>4.4376704000000003E-2</v>
      </c>
      <c r="BZ201" s="380">
        <v>5.4910576000000003E-2</v>
      </c>
      <c r="CA201" s="380">
        <v>8.2326511999999991E-2</v>
      </c>
      <c r="CB201" s="380">
        <v>6.7097647999999996E-2</v>
      </c>
      <c r="CC201" s="380">
        <v>0.35496011199999999</v>
      </c>
      <c r="CD201" s="380">
        <v>0.26669243200000003</v>
      </c>
      <c r="CE201" s="380">
        <v>7.0361439999999997E-2</v>
      </c>
      <c r="CF201" s="380">
        <v>0.65046908800000003</v>
      </c>
      <c r="CG201" s="380">
        <v>0.39941704000000006</v>
      </c>
      <c r="CH201" s="380">
        <v>3.3444592000000002E-2</v>
      </c>
      <c r="CI201" s="380">
        <v>8.4592816000000001E-2</v>
      </c>
      <c r="CJ201" s="380">
        <v>0.25203380800000008</v>
      </c>
      <c r="CK201" s="380">
        <v>4.4552111999999998E-2</v>
      </c>
      <c r="CL201" s="380">
        <v>0.20467575999999998</v>
      </c>
      <c r="CM201" s="380">
        <v>7.5861184000000012E-2</v>
      </c>
      <c r="CN201" s="380">
        <v>8.9259199999999997E-2</v>
      </c>
      <c r="CO201" s="380">
        <v>0.51007830400000009</v>
      </c>
      <c r="CP201" s="380">
        <v>0.16225822399999998</v>
      </c>
      <c r="CQ201" s="380">
        <v>0.29755544</v>
      </c>
      <c r="CR201" s="380">
        <v>6.8268512000000003E-2</v>
      </c>
      <c r="CS201" s="380">
        <v>0.29953494400000003</v>
      </c>
      <c r="CT201" s="380">
        <v>0.45407270399999999</v>
      </c>
      <c r="CU201" s="380">
        <v>0.26974456000000002</v>
      </c>
      <c r="CV201" s="380">
        <v>0.29699921600000001</v>
      </c>
      <c r="CW201" s="380">
        <v>0.10510494400000001</v>
      </c>
    </row>
    <row r="202" spans="1:101">
      <c r="A202" s="256">
        <v>580</v>
      </c>
      <c r="B202" s="259">
        <v>1</v>
      </c>
      <c r="C202" s="380">
        <v>0.65780000000000005</v>
      </c>
      <c r="D202" s="380">
        <v>0.25419999999999998</v>
      </c>
      <c r="E202" s="380">
        <v>4.9140000000000003E-2</v>
      </c>
      <c r="F202" s="380">
        <v>0.44135999999999997</v>
      </c>
      <c r="G202" s="380">
        <v>0.13976</v>
      </c>
      <c r="H202" s="380">
        <v>0.19031000000000001</v>
      </c>
      <c r="I202" s="380">
        <v>5.8500000000000003E-2</v>
      </c>
      <c r="J202" s="380">
        <v>5.9150000000000001E-2</v>
      </c>
      <c r="K202" s="380">
        <v>4.4830000000000002E-2</v>
      </c>
      <c r="L202" s="380">
        <v>0.48748999999999998</v>
      </c>
      <c r="M202" s="380">
        <v>0.31696000000000002</v>
      </c>
      <c r="N202" s="380">
        <v>0.33391999999999999</v>
      </c>
      <c r="O202" s="380">
        <v>7.9490000000000005E-2</v>
      </c>
      <c r="P202" s="380">
        <v>0.4355</v>
      </c>
      <c r="Q202" s="380">
        <v>0.33774999999999999</v>
      </c>
      <c r="R202" s="380">
        <v>0.12934000000000001</v>
      </c>
      <c r="S202" s="380">
        <v>0.19761000000000001</v>
      </c>
      <c r="T202" s="380">
        <v>0.19989999999999999</v>
      </c>
      <c r="U202" s="380">
        <v>0.51459999999999995</v>
      </c>
      <c r="V202" s="380">
        <v>0.28316999999999998</v>
      </c>
      <c r="W202" s="380">
        <v>0.79342999999999997</v>
      </c>
      <c r="X202" s="380">
        <v>0.59236</v>
      </c>
      <c r="Y202" s="380">
        <v>0.81340999999999997</v>
      </c>
      <c r="Z202" s="380">
        <v>0.86339999999999995</v>
      </c>
      <c r="AA202" s="380">
        <v>0.48643999999999998</v>
      </c>
      <c r="AB202" s="380">
        <v>0.82920000000000005</v>
      </c>
      <c r="AC202" s="380">
        <v>0.43798999999999999</v>
      </c>
      <c r="AD202" s="380">
        <v>0.12009</v>
      </c>
      <c r="AE202" s="380">
        <v>0.71909999999999996</v>
      </c>
      <c r="AF202" s="380">
        <v>0.30870999999999998</v>
      </c>
      <c r="AG202" s="380">
        <v>0.75483999999999996</v>
      </c>
      <c r="AH202" s="380">
        <v>0.498</v>
      </c>
      <c r="AI202" s="380">
        <v>0.75383</v>
      </c>
      <c r="AJ202" s="380">
        <v>0.31485999999999997</v>
      </c>
      <c r="AK202" s="380">
        <v>0.12554000000000001</v>
      </c>
      <c r="AL202" s="380">
        <v>0.53798000000000001</v>
      </c>
      <c r="AM202" s="380">
        <v>0.155</v>
      </c>
      <c r="AN202" s="380">
        <v>0.66122000000000003</v>
      </c>
      <c r="AO202" s="380">
        <v>6.8629999999999997E-2</v>
      </c>
      <c r="AP202" s="380">
        <v>0.13458000000000001</v>
      </c>
      <c r="AQ202" s="380">
        <v>0.67989999999999995</v>
      </c>
      <c r="AR202" s="380">
        <v>0.34522999999999998</v>
      </c>
      <c r="AS202" s="380">
        <v>0.41389999999999999</v>
      </c>
      <c r="AT202" s="380">
        <v>4.8800000000000003E-2</v>
      </c>
      <c r="AU202" s="380">
        <v>0.23426</v>
      </c>
      <c r="AV202" s="380">
        <v>0.34029999999999999</v>
      </c>
      <c r="AW202" s="380">
        <v>0.34129999999999999</v>
      </c>
      <c r="AX202" s="380">
        <v>0.51210999999999995</v>
      </c>
      <c r="AY202" s="380">
        <v>0.12523000000000001</v>
      </c>
      <c r="AZ202" s="380">
        <v>0.16106999999999999</v>
      </c>
      <c r="BA202" s="380">
        <v>0.18279999999999999</v>
      </c>
      <c r="BB202" s="380">
        <v>7.2959999999999997E-2</v>
      </c>
      <c r="BC202" s="380">
        <v>0.10589999999999999</v>
      </c>
      <c r="BD202" s="380">
        <v>0.66490000000000005</v>
      </c>
      <c r="BE202" s="380">
        <v>0.55242000000000002</v>
      </c>
      <c r="BF202" s="380">
        <v>0.31651000000000001</v>
      </c>
      <c r="BG202" s="380">
        <v>0.1694</v>
      </c>
      <c r="BH202" s="380">
        <v>0.14091000000000001</v>
      </c>
      <c r="BI202" s="380">
        <v>0.60609999999999997</v>
      </c>
      <c r="BJ202" s="380">
        <v>0.66335999999999995</v>
      </c>
      <c r="BK202" s="380">
        <v>0.41175</v>
      </c>
      <c r="BL202" s="380">
        <v>0.31869999999999998</v>
      </c>
      <c r="BM202" s="380">
        <v>7.6509999999999995E-2</v>
      </c>
      <c r="BN202" s="380">
        <v>0.15310000000000001</v>
      </c>
      <c r="BO202" s="380">
        <v>0.10922</v>
      </c>
      <c r="BP202" s="380">
        <v>7.1499999999999994E-2</v>
      </c>
      <c r="BQ202" s="380">
        <v>8.5099999999999995E-2</v>
      </c>
      <c r="BR202" s="380">
        <v>0.21784000000000001</v>
      </c>
      <c r="BS202" s="380">
        <v>0.13932</v>
      </c>
      <c r="BT202" s="380">
        <v>0.30924000000000001</v>
      </c>
      <c r="BU202" s="380">
        <v>4.0800000000000003E-2</v>
      </c>
      <c r="BV202" s="380">
        <v>0.43795000000000001</v>
      </c>
      <c r="BW202" s="380">
        <v>0.13464000000000001</v>
      </c>
      <c r="BX202" s="380">
        <v>4.9340000000000002E-2</v>
      </c>
      <c r="BY202" s="380">
        <v>4.5400000000000003E-2</v>
      </c>
      <c r="BZ202" s="380">
        <v>5.6800000000000003E-2</v>
      </c>
      <c r="CA202" s="380">
        <v>8.1689999999999999E-2</v>
      </c>
      <c r="CB202" s="380">
        <v>6.7220000000000002E-2</v>
      </c>
      <c r="CC202" s="380">
        <v>0.35393999999999998</v>
      </c>
      <c r="CD202" s="380">
        <v>0.26728000000000002</v>
      </c>
      <c r="CE202" s="380">
        <v>7.1709999999999996E-2</v>
      </c>
      <c r="CF202" s="380">
        <v>0.65069999999999995</v>
      </c>
      <c r="CG202" s="380">
        <v>0.40010000000000001</v>
      </c>
      <c r="CH202" s="380">
        <v>3.3939999999999998E-2</v>
      </c>
      <c r="CI202" s="380">
        <v>8.4629999999999997E-2</v>
      </c>
      <c r="CJ202" s="380">
        <v>0.25258000000000003</v>
      </c>
      <c r="CK202" s="380">
        <v>4.6170000000000003E-2</v>
      </c>
      <c r="CL202" s="380">
        <v>0.2094</v>
      </c>
      <c r="CM202" s="380">
        <v>7.664E-2</v>
      </c>
      <c r="CN202" s="380">
        <v>9.1899999999999996E-2</v>
      </c>
      <c r="CO202" s="380">
        <v>0.51071999999999995</v>
      </c>
      <c r="CP202" s="380">
        <v>0.16283</v>
      </c>
      <c r="CQ202" s="380">
        <v>0.29888999999999999</v>
      </c>
      <c r="CR202" s="380">
        <v>6.8909999999999999E-2</v>
      </c>
      <c r="CS202" s="380">
        <v>0.30186000000000002</v>
      </c>
      <c r="CT202" s="380">
        <v>0.45737</v>
      </c>
      <c r="CU202" s="380">
        <v>0.27350000000000002</v>
      </c>
      <c r="CV202" s="380">
        <v>0.30764999999999998</v>
      </c>
      <c r="CW202" s="380">
        <v>0.10829999999999999</v>
      </c>
    </row>
    <row r="203" spans="1:101">
      <c r="A203" s="256">
        <v>581</v>
      </c>
      <c r="B203" s="259">
        <v>1</v>
      </c>
      <c r="C203" s="380">
        <v>0.66387619200000003</v>
      </c>
      <c r="D203" s="380">
        <v>0.26213486399999997</v>
      </c>
      <c r="E203" s="380">
        <v>4.9675168000000006E-2</v>
      </c>
      <c r="F203" s="380">
        <v>0.44496414399999995</v>
      </c>
      <c r="G203" s="380">
        <v>0.14297860800000001</v>
      </c>
      <c r="H203" s="380">
        <v>0.19266039999999998</v>
      </c>
      <c r="I203" s="380">
        <v>5.9762368000000003E-2</v>
      </c>
      <c r="J203" s="380">
        <v>5.9852128000000004E-2</v>
      </c>
      <c r="K203" s="380">
        <v>4.5334895999999993E-2</v>
      </c>
      <c r="L203" s="380">
        <v>0.50406219200000002</v>
      </c>
      <c r="M203" s="380">
        <v>0.32412641599999997</v>
      </c>
      <c r="N203" s="380">
        <v>0.34285983999999997</v>
      </c>
      <c r="O203" s="380">
        <v>8.2371423999999999E-2</v>
      </c>
      <c r="P203" s="380">
        <v>0.438524896</v>
      </c>
      <c r="Q203" s="380">
        <v>0.34235887999999998</v>
      </c>
      <c r="R203" s="380">
        <v>0.13056657600000005</v>
      </c>
      <c r="S203" s="380">
        <v>0.199017744</v>
      </c>
      <c r="T203" s="380">
        <v>0.20227953599999998</v>
      </c>
      <c r="U203" s="380">
        <v>0.51648548799999994</v>
      </c>
      <c r="V203" s="380">
        <v>0.28821462400000003</v>
      </c>
      <c r="W203" s="380">
        <v>0.79813403199999999</v>
      </c>
      <c r="X203" s="380">
        <v>0.59808840000000008</v>
      </c>
      <c r="Y203" s="380">
        <v>0.81414120000000001</v>
      </c>
      <c r="Z203" s="380">
        <v>0.86413912000000004</v>
      </c>
      <c r="AA203" s="380">
        <v>0.48786294400000002</v>
      </c>
      <c r="AB203" s="380">
        <v>0.83179419200000004</v>
      </c>
      <c r="AC203" s="380">
        <v>0.43875627200000006</v>
      </c>
      <c r="AD203" s="380">
        <v>0.12031704</v>
      </c>
      <c r="AE203" s="380">
        <v>0.72031767999999996</v>
      </c>
      <c r="AF203" s="380">
        <v>0.30955344000000001</v>
      </c>
      <c r="AG203" s="380">
        <v>0.75600705599999996</v>
      </c>
      <c r="AH203" s="380">
        <v>0.49730505600000002</v>
      </c>
      <c r="AI203" s="380">
        <v>0.75441865599999991</v>
      </c>
      <c r="AJ203" s="380">
        <v>0.314287392</v>
      </c>
      <c r="AK203" s="380">
        <v>0.12520142400000001</v>
      </c>
      <c r="AL203" s="380">
        <v>0.53831547200000007</v>
      </c>
      <c r="AM203" s="380">
        <v>0.15390020799999996</v>
      </c>
      <c r="AN203" s="380">
        <v>0.66131254400000006</v>
      </c>
      <c r="AO203" s="380">
        <v>6.8882399999999996E-2</v>
      </c>
      <c r="AP203" s="380">
        <v>0.135353584</v>
      </c>
      <c r="AQ203" s="380">
        <v>0.67937500799999995</v>
      </c>
      <c r="AR203" s="380">
        <v>0.34164931200000004</v>
      </c>
      <c r="AS203" s="380">
        <v>0.41099147199999997</v>
      </c>
      <c r="AT203" s="380">
        <v>4.8802287999999999E-2</v>
      </c>
      <c r="AU203" s="380">
        <v>0.23130246399999999</v>
      </c>
      <c r="AV203" s="380">
        <v>0.33834862399999999</v>
      </c>
      <c r="AW203" s="380">
        <v>0.34064673599999995</v>
      </c>
      <c r="AX203" s="380">
        <v>0.50738953599999981</v>
      </c>
      <c r="AY203" s="380">
        <v>0.12400708799999999</v>
      </c>
      <c r="AZ203" s="380">
        <v>0.16001868800000002</v>
      </c>
      <c r="BA203" s="380">
        <v>0.18268566399999997</v>
      </c>
      <c r="BB203" s="380">
        <v>7.2403519999999985E-2</v>
      </c>
      <c r="BC203" s="380">
        <v>0.103395744</v>
      </c>
      <c r="BD203" s="380">
        <v>0.66090276800000003</v>
      </c>
      <c r="BE203" s="380">
        <v>0.54920547200000003</v>
      </c>
      <c r="BF203" s="380">
        <v>0.31095292800000002</v>
      </c>
      <c r="BG203" s="380">
        <v>0.16601953599999997</v>
      </c>
      <c r="BH203" s="380">
        <v>0.13706636799999999</v>
      </c>
      <c r="BI203" s="380">
        <v>0.60363396799999991</v>
      </c>
      <c r="BJ203" s="380">
        <v>0.66290391999999998</v>
      </c>
      <c r="BK203" s="380">
        <v>0.41048673600000002</v>
      </c>
      <c r="BL203" s="380">
        <v>0.31846059199999999</v>
      </c>
      <c r="BM203" s="380">
        <v>7.7394736000000006E-2</v>
      </c>
      <c r="BN203" s="380">
        <v>0.15065524800000002</v>
      </c>
      <c r="BO203" s="380">
        <v>0.108933952</v>
      </c>
      <c r="BP203" s="380">
        <v>7.0764384E-2</v>
      </c>
      <c r="BQ203" s="380">
        <v>8.4206959999999983E-2</v>
      </c>
      <c r="BR203" s="380">
        <v>0.217080624</v>
      </c>
      <c r="BS203" s="380">
        <v>0.14009697599999998</v>
      </c>
      <c r="BT203" s="380">
        <v>0.30762270399999997</v>
      </c>
      <c r="BU203" s="380">
        <v>4.2659648000000001E-2</v>
      </c>
      <c r="BV203" s="380">
        <v>0.43746027199999998</v>
      </c>
      <c r="BW203" s="380">
        <v>0.13345796800000001</v>
      </c>
      <c r="BX203" s="380">
        <v>4.9184544000000004E-2</v>
      </c>
      <c r="BY203" s="380">
        <v>4.6525791999999996E-2</v>
      </c>
      <c r="BZ203" s="380">
        <v>5.9041359999999994E-2</v>
      </c>
      <c r="CA203" s="380">
        <v>8.1095279999999992E-2</v>
      </c>
      <c r="CB203" s="380">
        <v>6.7446303999999999E-2</v>
      </c>
      <c r="CC203" s="380">
        <v>0.35303417599999998</v>
      </c>
      <c r="CD203" s="380">
        <v>0.26788748800000001</v>
      </c>
      <c r="CE203" s="380">
        <v>7.3311999999999988E-2</v>
      </c>
      <c r="CF203" s="380">
        <v>0.65093684799999985</v>
      </c>
      <c r="CG203" s="380">
        <v>0.40075667200000004</v>
      </c>
      <c r="CH203" s="380">
        <v>3.4506848E-2</v>
      </c>
      <c r="CI203" s="380">
        <v>8.4868016000000004E-2</v>
      </c>
      <c r="CJ203" s="380">
        <v>0.25299035200000003</v>
      </c>
      <c r="CK203" s="380">
        <v>4.8130303999999999E-2</v>
      </c>
      <c r="CL203" s="380">
        <v>0.214500896</v>
      </c>
      <c r="CM203" s="380">
        <v>7.7460767999999999E-2</v>
      </c>
      <c r="CN203" s="380">
        <v>9.4759455999999992E-2</v>
      </c>
      <c r="CO203" s="380">
        <v>0.51143815999999998</v>
      </c>
      <c r="CP203" s="380">
        <v>0.163459616</v>
      </c>
      <c r="CQ203" s="380">
        <v>0.30030969600000001</v>
      </c>
      <c r="CR203" s="380">
        <v>6.9583263999999992E-2</v>
      </c>
      <c r="CS203" s="380">
        <v>0.30438727999999998</v>
      </c>
      <c r="CT203" s="380">
        <v>0.460795344</v>
      </c>
      <c r="CU203" s="380">
        <v>0.27671596799999998</v>
      </c>
      <c r="CV203" s="380">
        <v>0.31842195199999995</v>
      </c>
      <c r="CW203" s="380">
        <v>0.111797408</v>
      </c>
    </row>
    <row r="204" spans="1:101">
      <c r="A204" s="256">
        <v>582</v>
      </c>
      <c r="B204" s="259">
        <v>1</v>
      </c>
      <c r="C204" s="380">
        <v>0.66987988800000009</v>
      </c>
      <c r="D204" s="380">
        <v>0.27020476799999998</v>
      </c>
      <c r="E204" s="380">
        <v>5.0185663999999998E-2</v>
      </c>
      <c r="F204" s="380">
        <v>0.448425344</v>
      </c>
      <c r="G204" s="380">
        <v>0.14608286400000001</v>
      </c>
      <c r="H204" s="380">
        <v>0.19496044800000001</v>
      </c>
      <c r="I204" s="380">
        <v>6.1164704000000014E-2</v>
      </c>
      <c r="J204" s="380">
        <v>6.0654751999999992E-2</v>
      </c>
      <c r="K204" s="380">
        <v>4.5856224000000001E-2</v>
      </c>
      <c r="L204" s="380">
        <v>0.52072420799999997</v>
      </c>
      <c r="M204" s="380">
        <v>0.33093761599999999</v>
      </c>
      <c r="N204" s="380">
        <v>0.35190355200000006</v>
      </c>
      <c r="O204" s="380">
        <v>8.5658144000000006E-2</v>
      </c>
      <c r="P204" s="380">
        <v>0.44151380800000001</v>
      </c>
      <c r="Q204" s="380">
        <v>0.34766441599999998</v>
      </c>
      <c r="R204" s="380">
        <v>0.13186353600000003</v>
      </c>
      <c r="S204" s="380">
        <v>0.20034723199999999</v>
      </c>
      <c r="T204" s="380">
        <v>0.20491721599999999</v>
      </c>
      <c r="U204" s="380">
        <v>0.518162448</v>
      </c>
      <c r="V204" s="380">
        <v>0.29346873600000001</v>
      </c>
      <c r="W204" s="380">
        <v>0.80271129600000002</v>
      </c>
      <c r="X204" s="380">
        <v>0.60375836799999993</v>
      </c>
      <c r="Y204" s="380">
        <v>0.81480142400000011</v>
      </c>
      <c r="Z204" s="380">
        <v>0.86480236799999988</v>
      </c>
      <c r="AA204" s="380">
        <v>0.48925835199999995</v>
      </c>
      <c r="AB204" s="380">
        <v>0.83432579200000001</v>
      </c>
      <c r="AC204" s="380">
        <v>0.43950212800000005</v>
      </c>
      <c r="AD204" s="380">
        <v>0.12074345600000003</v>
      </c>
      <c r="AE204" s="380">
        <v>0.72154201600000001</v>
      </c>
      <c r="AF204" s="380">
        <v>0.31044783999999997</v>
      </c>
      <c r="AG204" s="380">
        <v>0.75717891200000009</v>
      </c>
      <c r="AH204" s="380">
        <v>0.496679808</v>
      </c>
      <c r="AI204" s="380">
        <v>0.75502654400000013</v>
      </c>
      <c r="AJ204" s="380">
        <v>0.313706704</v>
      </c>
      <c r="AK204" s="380">
        <v>0.12485932800000002</v>
      </c>
      <c r="AL204" s="380">
        <v>0.53869030400000006</v>
      </c>
      <c r="AM204" s="380">
        <v>0.15293147199999998</v>
      </c>
      <c r="AN204" s="380">
        <v>0.66142424000000011</v>
      </c>
      <c r="AO204" s="380">
        <v>6.9166656000000007E-2</v>
      </c>
      <c r="AP204" s="380">
        <v>0.136275216</v>
      </c>
      <c r="AQ204" s="380">
        <v>0.678848848</v>
      </c>
      <c r="AR204" s="380">
        <v>0.33822265599999995</v>
      </c>
      <c r="AS204" s="380">
        <v>0.40808038400000007</v>
      </c>
      <c r="AT204" s="380">
        <v>4.8802735999999999E-2</v>
      </c>
      <c r="AU204" s="380">
        <v>0.22829587200000001</v>
      </c>
      <c r="AV204" s="380">
        <v>0.33634795200000001</v>
      </c>
      <c r="AW204" s="380">
        <v>0.34007239999999994</v>
      </c>
      <c r="AX204" s="380">
        <v>0.5026420479999999</v>
      </c>
      <c r="AY204" s="380">
        <v>0.12282852800000001</v>
      </c>
      <c r="AZ204" s="380">
        <v>0.15906744</v>
      </c>
      <c r="BA204" s="380">
        <v>0.182731168</v>
      </c>
      <c r="BB204" s="380">
        <v>7.1892800000000007E-2</v>
      </c>
      <c r="BC204" s="380">
        <v>0.10095467199999998</v>
      </c>
      <c r="BD204" s="380">
        <v>0.65675230400000018</v>
      </c>
      <c r="BE204" s="380">
        <v>0.54597838399999998</v>
      </c>
      <c r="BF204" s="380">
        <v>0.30542438399999999</v>
      </c>
      <c r="BG204" s="380">
        <v>0.16265238400000001</v>
      </c>
      <c r="BH204" s="380">
        <v>0.13325760000000006</v>
      </c>
      <c r="BI204" s="380">
        <v>0.60125238399999992</v>
      </c>
      <c r="BJ204" s="380">
        <v>0.66245004800000007</v>
      </c>
      <c r="BK204" s="380">
        <v>0.40930336000000006</v>
      </c>
      <c r="BL204" s="380">
        <v>0.31810764800000002</v>
      </c>
      <c r="BM204" s="380">
        <v>7.8240320000000002E-2</v>
      </c>
      <c r="BN204" s="380">
        <v>0.14827179200000001</v>
      </c>
      <c r="BO204" s="380">
        <v>0.10847064000000001</v>
      </c>
      <c r="BP204" s="380">
        <v>7.0059663999999994E-2</v>
      </c>
      <c r="BQ204" s="380">
        <v>8.3348223999999985E-2</v>
      </c>
      <c r="BR204" s="380">
        <v>0.21644451200000001</v>
      </c>
      <c r="BS204" s="380">
        <v>0.14105324799999999</v>
      </c>
      <c r="BT204" s="380">
        <v>0.30610203199999997</v>
      </c>
      <c r="BU204" s="380">
        <v>4.4706368000000003E-2</v>
      </c>
      <c r="BV204" s="380">
        <v>0.43702294400000002</v>
      </c>
      <c r="BW204" s="380">
        <v>0.13242188800000002</v>
      </c>
      <c r="BX204" s="380">
        <v>4.8997248000000014E-2</v>
      </c>
      <c r="BY204" s="380">
        <v>4.7742304000000006E-2</v>
      </c>
      <c r="BZ204" s="380">
        <v>6.1614608000000015E-2</v>
      </c>
      <c r="CA204" s="380">
        <v>8.0542559999999999E-2</v>
      </c>
      <c r="CB204" s="380">
        <v>6.7774128000000003E-2</v>
      </c>
      <c r="CC204" s="380">
        <v>0.35224894399999995</v>
      </c>
      <c r="CD204" s="380">
        <v>0.26851267200000001</v>
      </c>
      <c r="CE204" s="380">
        <v>7.5159184000000004E-2</v>
      </c>
      <c r="CF204" s="380">
        <v>0.65118142400000001</v>
      </c>
      <c r="CG204" s="380">
        <v>0.401386992</v>
      </c>
      <c r="CH204" s="380">
        <v>3.5144768000000007E-2</v>
      </c>
      <c r="CI204" s="380">
        <v>8.5327872000000013E-2</v>
      </c>
      <c r="CJ204" s="380">
        <v>0.253259968</v>
      </c>
      <c r="CK204" s="380">
        <v>5.0437392000000004E-2</v>
      </c>
      <c r="CL204" s="380">
        <v>0.21995919999999999</v>
      </c>
      <c r="CM204" s="380">
        <v>7.8327247999999988E-2</v>
      </c>
      <c r="CN204" s="380">
        <v>9.7832879999999983E-2</v>
      </c>
      <c r="CO204" s="380">
        <v>0.51223617599999993</v>
      </c>
      <c r="CP204" s="380">
        <v>0.164151088</v>
      </c>
      <c r="CQ204" s="380">
        <v>0.30181737599999997</v>
      </c>
      <c r="CR204" s="380">
        <v>7.0290368000000006E-2</v>
      </c>
      <c r="CS204" s="380">
        <v>0.30712324800000002</v>
      </c>
      <c r="CT204" s="380">
        <v>0.46435065599999997</v>
      </c>
      <c r="CU204" s="380">
        <v>0.27940003200000008</v>
      </c>
      <c r="CV204" s="380">
        <v>0.32928273600000002</v>
      </c>
      <c r="CW204" s="380">
        <v>0.11560828799999999</v>
      </c>
    </row>
    <row r="205" spans="1:101">
      <c r="A205" s="256">
        <v>583</v>
      </c>
      <c r="B205" s="259">
        <v>1</v>
      </c>
      <c r="C205" s="380">
        <v>0.67580694400000008</v>
      </c>
      <c r="D205" s="380">
        <v>0.27839259199999999</v>
      </c>
      <c r="E205" s="380">
        <v>5.0665200000000007E-2</v>
      </c>
      <c r="F205" s="380">
        <v>0.45174326400000003</v>
      </c>
      <c r="G205" s="380">
        <v>0.14907039999999999</v>
      </c>
      <c r="H205" s="380">
        <v>0.19721049600000004</v>
      </c>
      <c r="I205" s="380">
        <v>6.2721280000000004E-2</v>
      </c>
      <c r="J205" s="380">
        <v>6.1569856000000006E-2</v>
      </c>
      <c r="K205" s="380">
        <v>4.6392271999999998E-2</v>
      </c>
      <c r="L205" s="380">
        <v>0.53740462400000011</v>
      </c>
      <c r="M205" s="380">
        <v>0.33739825600000001</v>
      </c>
      <c r="N205" s="380">
        <v>0.36104966399999994</v>
      </c>
      <c r="O205" s="380">
        <v>8.9317104000000008E-2</v>
      </c>
      <c r="P205" s="380">
        <v>0.44444856000000005</v>
      </c>
      <c r="Q205" s="380">
        <v>0.35358883200000002</v>
      </c>
      <c r="R205" s="380">
        <v>0.13323505600000002</v>
      </c>
      <c r="S205" s="380">
        <v>0.20160703999999999</v>
      </c>
      <c r="T205" s="380">
        <v>0.207789056</v>
      </c>
      <c r="U205" s="380">
        <v>0.51964892800000018</v>
      </c>
      <c r="V205" s="380">
        <v>0.298956848</v>
      </c>
      <c r="W205" s="380">
        <v>0.80714896000000014</v>
      </c>
      <c r="X205" s="380">
        <v>0.60936337600000012</v>
      </c>
      <c r="Y205" s="380">
        <v>0.81539396799999997</v>
      </c>
      <c r="Z205" s="380">
        <v>0.86539369599999993</v>
      </c>
      <c r="AA205" s="380">
        <v>0.49058512000000004</v>
      </c>
      <c r="AB205" s="380">
        <v>0.83679547200000015</v>
      </c>
      <c r="AC205" s="380">
        <v>0.44020166400000005</v>
      </c>
      <c r="AD205" s="380">
        <v>0.12127955200000001</v>
      </c>
      <c r="AE205" s="380">
        <v>0.72276939200000012</v>
      </c>
      <c r="AF205" s="380">
        <v>0.31139088000000004</v>
      </c>
      <c r="AG205" s="380">
        <v>0.75835412800000013</v>
      </c>
      <c r="AH205" s="380">
        <v>0.4961162400000001</v>
      </c>
      <c r="AI205" s="380">
        <v>0.75565083200000005</v>
      </c>
      <c r="AJ205" s="380">
        <v>0.31311561599999999</v>
      </c>
      <c r="AK205" s="380">
        <v>0.12451347200000003</v>
      </c>
      <c r="AL205" s="380">
        <v>0.53910713600000004</v>
      </c>
      <c r="AM205" s="380">
        <v>0.15211569599999999</v>
      </c>
      <c r="AN205" s="380">
        <v>0.66155785600000006</v>
      </c>
      <c r="AO205" s="380">
        <v>6.948019200000001E-2</v>
      </c>
      <c r="AP205" s="380">
        <v>0.13733252799999998</v>
      </c>
      <c r="AQ205" s="380">
        <v>0.67832412799999986</v>
      </c>
      <c r="AR205" s="380">
        <v>0.33494248000000004</v>
      </c>
      <c r="AS205" s="380">
        <v>0.40514145599999996</v>
      </c>
      <c r="AT205" s="380">
        <v>4.8801824000000001E-2</v>
      </c>
      <c r="AU205" s="380">
        <v>0.22527848000000003</v>
      </c>
      <c r="AV205" s="380">
        <v>0.33429336000000004</v>
      </c>
      <c r="AW205" s="380">
        <v>0.33956646399999996</v>
      </c>
      <c r="AX205" s="380">
        <v>0.49786664000000003</v>
      </c>
      <c r="AY205" s="380">
        <v>0.12169028800000002</v>
      </c>
      <c r="AZ205" s="380">
        <v>0.15821179200000002</v>
      </c>
      <c r="BA205" s="380">
        <v>0.18292843200000003</v>
      </c>
      <c r="BB205" s="380">
        <v>7.1427120000000011E-2</v>
      </c>
      <c r="BC205" s="380">
        <v>9.8578319999999997E-2</v>
      </c>
      <c r="BD205" s="380">
        <v>0.65244568000000014</v>
      </c>
      <c r="BE205" s="380">
        <v>0.54272793600000002</v>
      </c>
      <c r="BF205" s="380">
        <v>0.2999272</v>
      </c>
      <c r="BG205" s="380">
        <v>0.15928355200000002</v>
      </c>
      <c r="BH205" s="380">
        <v>0.129488512</v>
      </c>
      <c r="BI205" s="380">
        <v>0.59894544000000005</v>
      </c>
      <c r="BJ205" s="380">
        <v>0.66199473600000014</v>
      </c>
      <c r="BK205" s="380">
        <v>0.40819782400000004</v>
      </c>
      <c r="BL205" s="380">
        <v>0.31765310400000002</v>
      </c>
      <c r="BM205" s="380">
        <v>7.9041503999999999E-2</v>
      </c>
      <c r="BN205" s="380">
        <v>0.14594545599999997</v>
      </c>
      <c r="BO205" s="380">
        <v>0.10783764800000001</v>
      </c>
      <c r="BP205" s="380">
        <v>6.9383584000000026E-2</v>
      </c>
      <c r="BQ205" s="380">
        <v>8.2520848000000008E-2</v>
      </c>
      <c r="BR205" s="380">
        <v>0.21592431999999998</v>
      </c>
      <c r="BS205" s="380">
        <v>0.1421732</v>
      </c>
      <c r="BT205" s="380">
        <v>0.30467448000000003</v>
      </c>
      <c r="BU205" s="380">
        <v>4.6884128000000011E-2</v>
      </c>
      <c r="BV205" s="380">
        <v>0.43663425600000005</v>
      </c>
      <c r="BW205" s="380">
        <v>0.13152564800000002</v>
      </c>
      <c r="BX205" s="380">
        <v>4.8782272000000008E-2</v>
      </c>
      <c r="BY205" s="380">
        <v>4.9015856000000003E-2</v>
      </c>
      <c r="BZ205" s="380">
        <v>6.4462416000000022E-2</v>
      </c>
      <c r="CA205" s="380">
        <v>8.0032320000000018E-2</v>
      </c>
      <c r="CB205" s="380">
        <v>6.8199312000000012E-2</v>
      </c>
      <c r="CC205" s="380">
        <v>0.35158427199999998</v>
      </c>
      <c r="CD205" s="380">
        <v>0.26915729599999999</v>
      </c>
      <c r="CE205" s="380">
        <v>7.7170608000000002E-2</v>
      </c>
      <c r="CF205" s="380">
        <v>0.65143735999999997</v>
      </c>
      <c r="CG205" s="380">
        <v>0.40198851200000002</v>
      </c>
      <c r="CH205" s="380">
        <v>3.5848448000000005E-2</v>
      </c>
      <c r="CI205" s="380">
        <v>8.5944128000000009E-2</v>
      </c>
      <c r="CJ205" s="380">
        <v>0.25339462400000001</v>
      </c>
      <c r="CK205" s="380">
        <v>5.3078960000000001E-2</v>
      </c>
      <c r="CL205" s="380">
        <v>0.225727184</v>
      </c>
      <c r="CM205" s="380">
        <v>7.9240128000000007E-2</v>
      </c>
      <c r="CN205" s="380">
        <v>0.101100784</v>
      </c>
      <c r="CO205" s="380">
        <v>0.51311699200000005</v>
      </c>
      <c r="CP205" s="380">
        <v>0.16490600000000002</v>
      </c>
      <c r="CQ205" s="380">
        <v>0.30341041600000002</v>
      </c>
      <c r="CR205" s="380">
        <v>7.1033712000000013E-2</v>
      </c>
      <c r="CS205" s="380">
        <v>0.310072336</v>
      </c>
      <c r="CT205" s="380">
        <v>0.46803164800000008</v>
      </c>
      <c r="CU205" s="380">
        <v>0.281587056</v>
      </c>
      <c r="CV205" s="380">
        <v>0.34019776000000002</v>
      </c>
      <c r="CW205" s="380">
        <v>0.11975340800000001</v>
      </c>
    </row>
    <row r="206" spans="1:101">
      <c r="A206" s="256">
        <v>584</v>
      </c>
      <c r="B206" s="259">
        <v>1</v>
      </c>
      <c r="C206" s="380">
        <v>0.68165759999999997</v>
      </c>
      <c r="D206" s="380">
        <v>0.28668009599999994</v>
      </c>
      <c r="E206" s="380">
        <v>5.1107616000000002E-2</v>
      </c>
      <c r="F206" s="380">
        <v>0.45491790400000004</v>
      </c>
      <c r="G206" s="380">
        <v>0.15194497600000001</v>
      </c>
      <c r="H206" s="380">
        <v>0.19941326399999998</v>
      </c>
      <c r="I206" s="380">
        <v>6.4447935999999997E-2</v>
      </c>
      <c r="J206" s="380">
        <v>6.2610719999999995E-2</v>
      </c>
      <c r="K206" s="380">
        <v>4.6940880000000004E-2</v>
      </c>
      <c r="L206" s="380">
        <v>0.55402960000000001</v>
      </c>
      <c r="M206" s="380">
        <v>0.34352521599999997</v>
      </c>
      <c r="N206" s="380">
        <v>0.37030385600000004</v>
      </c>
      <c r="O206" s="380">
        <v>9.3292463999999992E-2</v>
      </c>
      <c r="P206" s="380">
        <v>0.447312512</v>
      </c>
      <c r="Q206" s="380">
        <v>0.36000700799999996</v>
      </c>
      <c r="R206" s="380">
        <v>0.13468577600000001</v>
      </c>
      <c r="S206" s="380">
        <v>0.202808288</v>
      </c>
      <c r="T206" s="380">
        <v>0.21085689600000002</v>
      </c>
      <c r="U206" s="380">
        <v>0.52095676800000001</v>
      </c>
      <c r="V206" s="380">
        <v>0.30470888000000002</v>
      </c>
      <c r="W206" s="380">
        <v>0.81142670399999994</v>
      </c>
      <c r="X206" s="380">
        <v>0.61489326399999999</v>
      </c>
      <c r="Y206" s="380">
        <v>0.81592515200000004</v>
      </c>
      <c r="Z206" s="380">
        <v>0.86591526400000007</v>
      </c>
      <c r="AA206" s="380">
        <v>0.49178348799999999</v>
      </c>
      <c r="AB206" s="380">
        <v>0.83920339200000005</v>
      </c>
      <c r="AC206" s="380">
        <v>0.44082087999999997</v>
      </c>
      <c r="AD206" s="380">
        <v>0.12177700800000001</v>
      </c>
      <c r="AE206" s="380">
        <v>0.72399356799999992</v>
      </c>
      <c r="AF206" s="380">
        <v>0.31237648000000001</v>
      </c>
      <c r="AG206" s="380">
        <v>0.75952878400000012</v>
      </c>
      <c r="AH206" s="380">
        <v>0.49560003200000008</v>
      </c>
      <c r="AI206" s="380">
        <v>0.75628359999999994</v>
      </c>
      <c r="AJ206" s="380">
        <v>0.31251092799999997</v>
      </c>
      <c r="AK206" s="380">
        <v>0.12416377600000002</v>
      </c>
      <c r="AL206" s="380">
        <v>0.53956716799999993</v>
      </c>
      <c r="AM206" s="380">
        <v>0.1514848</v>
      </c>
      <c r="AN206" s="380">
        <v>0.66171603200000007</v>
      </c>
      <c r="AO206" s="380">
        <v>6.9819088000000001E-2</v>
      </c>
      <c r="AP206" s="380">
        <v>0.13850607999999998</v>
      </c>
      <c r="AQ206" s="380">
        <v>0.67780364800000004</v>
      </c>
      <c r="AR206" s="380">
        <v>0.33179510400000001</v>
      </c>
      <c r="AS206" s="380">
        <v>0.40213996800000001</v>
      </c>
      <c r="AT206" s="380">
        <v>4.8800672000000003E-2</v>
      </c>
      <c r="AU206" s="380">
        <v>0.22231124799999999</v>
      </c>
      <c r="AV206" s="380">
        <v>0.33217884799999997</v>
      </c>
      <c r="AW206" s="380">
        <v>0.33911324799999998</v>
      </c>
      <c r="AX206" s="380">
        <v>0.49305699199999997</v>
      </c>
      <c r="AY206" s="380">
        <v>0.12058580800000002</v>
      </c>
      <c r="AZ206" s="380">
        <v>0.15744470400000002</v>
      </c>
      <c r="BA206" s="380">
        <v>0.183265136</v>
      </c>
      <c r="BB206" s="380">
        <v>7.1006399999999983E-2</v>
      </c>
      <c r="BC206" s="380">
        <v>9.6269408000000001E-2</v>
      </c>
      <c r="BD206" s="380">
        <v>0.64798153600000008</v>
      </c>
      <c r="BE206" s="380">
        <v>0.53944164799999994</v>
      </c>
      <c r="BF206" s="380">
        <v>0.29446457599999998</v>
      </c>
      <c r="BG206" s="380">
        <v>0.15589407999999999</v>
      </c>
      <c r="BH206" s="380">
        <v>0.12576430400000002</v>
      </c>
      <c r="BI206" s="380">
        <v>0.59670137599999995</v>
      </c>
      <c r="BJ206" s="380">
        <v>0.66153558400000012</v>
      </c>
      <c r="BK206" s="380">
        <v>0.40716756800000004</v>
      </c>
      <c r="BL206" s="380">
        <v>0.31711551999999998</v>
      </c>
      <c r="BM206" s="380">
        <v>7.9793007999999999E-2</v>
      </c>
      <c r="BN206" s="380">
        <v>0.14367263999999999</v>
      </c>
      <c r="BO206" s="380">
        <v>0.107050176</v>
      </c>
      <c r="BP206" s="380">
        <v>6.873430400000001E-2</v>
      </c>
      <c r="BQ206" s="380">
        <v>8.1722271999999985E-2</v>
      </c>
      <c r="BR206" s="380">
        <v>0.215509168</v>
      </c>
      <c r="BS206" s="380">
        <v>0.143432112</v>
      </c>
      <c r="BT206" s="380">
        <v>0.30333516799999999</v>
      </c>
      <c r="BU206" s="380">
        <v>4.9116127999999995E-2</v>
      </c>
      <c r="BV206" s="380">
        <v>0.436288128</v>
      </c>
      <c r="BW206" s="380">
        <v>0.13076084799999999</v>
      </c>
      <c r="BX206" s="380">
        <v>4.8544975999999997E-2</v>
      </c>
      <c r="BY206" s="380">
        <v>5.0300768000000003E-2</v>
      </c>
      <c r="BZ206" s="380">
        <v>6.7505984000000005E-2</v>
      </c>
      <c r="CA206" s="380">
        <v>7.9564800000000005E-2</v>
      </c>
      <c r="CB206" s="380">
        <v>6.8716336000000003E-2</v>
      </c>
      <c r="CC206" s="380">
        <v>0.35103551999999999</v>
      </c>
      <c r="CD206" s="380">
        <v>0.26982552000000004</v>
      </c>
      <c r="CE206" s="380">
        <v>7.9225952000000002E-2</v>
      </c>
      <c r="CF206" s="380">
        <v>0.65170905600000006</v>
      </c>
      <c r="CG206" s="380">
        <v>0.40255715199999997</v>
      </c>
      <c r="CH206" s="380">
        <v>3.6609247999999997E-2</v>
      </c>
      <c r="CI206" s="380">
        <v>8.660718399999999E-2</v>
      </c>
      <c r="CJ206" s="380">
        <v>0.25340760000000001</v>
      </c>
      <c r="CK206" s="380">
        <v>5.6030208000000005E-2</v>
      </c>
      <c r="CL206" s="380">
        <v>0.23174180799999999</v>
      </c>
      <c r="CM206" s="380">
        <v>8.0197887999999995E-2</v>
      </c>
      <c r="CN206" s="380">
        <v>0.104534528</v>
      </c>
      <c r="CO206" s="380">
        <v>0.514081648</v>
      </c>
      <c r="CP206" s="380">
        <v>0.16572491200000003</v>
      </c>
      <c r="CQ206" s="380">
        <v>0.30508265600000001</v>
      </c>
      <c r="CR206" s="380">
        <v>7.1816015999999996E-2</v>
      </c>
      <c r="CS206" s="380">
        <v>0.31323702400000003</v>
      </c>
      <c r="CT206" s="380">
        <v>0.47183008000000004</v>
      </c>
      <c r="CU206" s="380">
        <v>0.28332656000000001</v>
      </c>
      <c r="CV206" s="380">
        <v>0.35113182399999998</v>
      </c>
      <c r="CW206" s="380">
        <v>0.12425756800000001</v>
      </c>
    </row>
    <row r="207" spans="1:101">
      <c r="A207" s="256">
        <v>585</v>
      </c>
      <c r="B207" s="259">
        <v>1</v>
      </c>
      <c r="C207" s="380">
        <v>0.68742999999999999</v>
      </c>
      <c r="D207" s="380">
        <v>0.29504999999999998</v>
      </c>
      <c r="E207" s="380">
        <v>5.151E-2</v>
      </c>
      <c r="F207" s="380">
        <v>0.45795000000000002</v>
      </c>
      <c r="G207" s="380">
        <v>0.15470999999999999</v>
      </c>
      <c r="H207" s="380">
        <v>0.20157</v>
      </c>
      <c r="I207" s="380">
        <v>6.6360000000000002E-2</v>
      </c>
      <c r="J207" s="380">
        <v>6.3789999999999999E-2</v>
      </c>
      <c r="K207" s="380">
        <v>4.7500000000000001E-2</v>
      </c>
      <c r="L207" s="380">
        <v>0.57052999999999998</v>
      </c>
      <c r="M207" s="380">
        <v>0.34932999999999997</v>
      </c>
      <c r="N207" s="380">
        <v>0.37966</v>
      </c>
      <c r="O207" s="380">
        <v>9.7540000000000002E-2</v>
      </c>
      <c r="P207" s="380">
        <v>0.45008999999999999</v>
      </c>
      <c r="Q207" s="380">
        <v>0.36681999999999998</v>
      </c>
      <c r="R207" s="380">
        <v>0.13622000000000001</v>
      </c>
      <c r="S207" s="380">
        <v>0.20396</v>
      </c>
      <c r="T207" s="380">
        <v>0.21409</v>
      </c>
      <c r="U207" s="380">
        <v>0.52210000000000001</v>
      </c>
      <c r="V207" s="380">
        <v>0.31075000000000003</v>
      </c>
      <c r="W207" s="380">
        <v>0.81552999999999998</v>
      </c>
      <c r="X207" s="380">
        <v>0.62034</v>
      </c>
      <c r="Y207" s="380">
        <v>0.81640000000000001</v>
      </c>
      <c r="Z207" s="380">
        <v>0.86636999999999997</v>
      </c>
      <c r="AA207" s="380">
        <v>0.49281999999999998</v>
      </c>
      <c r="AB207" s="380">
        <v>0.84155000000000002</v>
      </c>
      <c r="AC207" s="380">
        <v>0.44134000000000001</v>
      </c>
      <c r="AD207" s="380">
        <v>0.12214</v>
      </c>
      <c r="AE207" s="380">
        <v>0.72521000000000002</v>
      </c>
      <c r="AF207" s="380">
        <v>0.31340000000000001</v>
      </c>
      <c r="AG207" s="380">
        <v>0.76070000000000004</v>
      </c>
      <c r="AH207" s="380">
        <v>0.49512</v>
      </c>
      <c r="AI207" s="380">
        <v>0.75692000000000004</v>
      </c>
      <c r="AJ207" s="380">
        <v>0.31189</v>
      </c>
      <c r="AK207" s="380">
        <v>0.12381</v>
      </c>
      <c r="AL207" s="380">
        <v>0.54007000000000005</v>
      </c>
      <c r="AM207" s="380">
        <v>0.15106</v>
      </c>
      <c r="AN207" s="380">
        <v>0.66190000000000004</v>
      </c>
      <c r="AO207" s="380">
        <v>7.0180000000000006E-2</v>
      </c>
      <c r="AP207" s="380">
        <v>0.13977999999999999</v>
      </c>
      <c r="AQ207" s="380">
        <v>0.67728999999999995</v>
      </c>
      <c r="AR207" s="380">
        <v>0.32877000000000001</v>
      </c>
      <c r="AS207" s="380">
        <v>0.39905000000000002</v>
      </c>
      <c r="AT207" s="380">
        <v>4.8800000000000003E-2</v>
      </c>
      <c r="AU207" s="380">
        <v>0.21942999999999999</v>
      </c>
      <c r="AV207" s="380">
        <v>0.33</v>
      </c>
      <c r="AW207" s="380">
        <v>0.3387</v>
      </c>
      <c r="AX207" s="380">
        <v>0.48820999999999998</v>
      </c>
      <c r="AY207" s="380">
        <v>0.11951000000000001</v>
      </c>
      <c r="AZ207" s="380">
        <v>0.15676000000000001</v>
      </c>
      <c r="BA207" s="380">
        <v>0.18373</v>
      </c>
      <c r="BB207" s="380">
        <v>7.0629999999999998E-2</v>
      </c>
      <c r="BC207" s="380">
        <v>9.4030000000000002E-2</v>
      </c>
      <c r="BD207" s="380">
        <v>0.64336000000000004</v>
      </c>
      <c r="BE207" s="380">
        <v>0.53610999999999998</v>
      </c>
      <c r="BF207" s="380">
        <v>0.28904000000000002</v>
      </c>
      <c r="BG207" s="380">
        <v>0.15246999999999999</v>
      </c>
      <c r="BH207" s="380">
        <v>0.12209</v>
      </c>
      <c r="BI207" s="380">
        <v>0.59450999999999998</v>
      </c>
      <c r="BJ207" s="380">
        <v>0.66107000000000005</v>
      </c>
      <c r="BK207" s="380">
        <v>0.40621000000000002</v>
      </c>
      <c r="BL207" s="380">
        <v>0.31651000000000001</v>
      </c>
      <c r="BM207" s="380">
        <v>8.0490000000000006E-2</v>
      </c>
      <c r="BN207" s="380">
        <v>0.14144999999999999</v>
      </c>
      <c r="BO207" s="380">
        <v>0.10612000000000001</v>
      </c>
      <c r="BP207" s="380">
        <v>6.8110000000000004E-2</v>
      </c>
      <c r="BQ207" s="380">
        <v>8.0949999999999994E-2</v>
      </c>
      <c r="BR207" s="380">
        <v>0.21518999999999999</v>
      </c>
      <c r="BS207" s="380">
        <v>0.14480999999999999</v>
      </c>
      <c r="BT207" s="380">
        <v>0.30208000000000002</v>
      </c>
      <c r="BU207" s="380">
        <v>5.1339999999999997E-2</v>
      </c>
      <c r="BV207" s="380">
        <v>0.43597999999999998</v>
      </c>
      <c r="BW207" s="380">
        <v>0.13012000000000001</v>
      </c>
      <c r="BX207" s="380">
        <v>4.829E-2</v>
      </c>
      <c r="BY207" s="380">
        <v>5.1560000000000002E-2</v>
      </c>
      <c r="BZ207" s="380">
        <v>7.0680000000000007E-2</v>
      </c>
      <c r="CA207" s="380">
        <v>7.9140000000000002E-2</v>
      </c>
      <c r="CB207" s="380">
        <v>6.9320000000000007E-2</v>
      </c>
      <c r="CC207" s="380">
        <v>0.35060000000000002</v>
      </c>
      <c r="CD207" s="380">
        <v>0.27051999999999998</v>
      </c>
      <c r="CE207" s="380">
        <v>8.1240000000000007E-2</v>
      </c>
      <c r="CF207" s="380">
        <v>0.65200000000000002</v>
      </c>
      <c r="CG207" s="380">
        <v>0.40309</v>
      </c>
      <c r="CH207" s="380">
        <v>3.7420000000000002E-2</v>
      </c>
      <c r="CI207" s="380">
        <v>8.7249999999999994E-2</v>
      </c>
      <c r="CJ207" s="380">
        <v>0.25330999999999998</v>
      </c>
      <c r="CK207" s="380">
        <v>5.9270000000000003E-2</v>
      </c>
      <c r="CL207" s="380">
        <v>0.23794999999999999</v>
      </c>
      <c r="CM207" s="380">
        <v>8.1199999999999994E-2</v>
      </c>
      <c r="CN207" s="380">
        <v>0.10811</v>
      </c>
      <c r="CO207" s="380">
        <v>0.51512999999999998</v>
      </c>
      <c r="CP207" s="380">
        <v>0.16661000000000001</v>
      </c>
      <c r="CQ207" s="380">
        <v>0.30682999999999999</v>
      </c>
      <c r="CR207" s="380">
        <v>7.2639999999999996E-2</v>
      </c>
      <c r="CS207" s="380">
        <v>0.31662000000000001</v>
      </c>
      <c r="CT207" s="380">
        <v>0.47574</v>
      </c>
      <c r="CU207" s="380">
        <v>0.28466000000000002</v>
      </c>
      <c r="CV207" s="380">
        <v>0.36204999999999998</v>
      </c>
      <c r="CW207" s="380">
        <v>0.12914</v>
      </c>
    </row>
    <row r="208" spans="1:101">
      <c r="A208" s="256">
        <v>586</v>
      </c>
      <c r="B208" s="259">
        <v>1</v>
      </c>
      <c r="C208" s="380">
        <v>0.69311615999999998</v>
      </c>
      <c r="D208" s="380">
        <v>0.30348783999999995</v>
      </c>
      <c r="E208" s="380">
        <v>5.1874975999999996E-2</v>
      </c>
      <c r="F208" s="380">
        <v>0.46084068800000011</v>
      </c>
      <c r="G208" s="380">
        <v>0.15736793599999999</v>
      </c>
      <c r="H208" s="380">
        <v>0.20367732799999999</v>
      </c>
      <c r="I208" s="380">
        <v>6.8471039999999997E-2</v>
      </c>
      <c r="J208" s="380">
        <v>6.511835199999999E-2</v>
      </c>
      <c r="K208" s="380">
        <v>4.8067807999999997E-2</v>
      </c>
      <c r="L208" s="380">
        <v>0.58685070399999995</v>
      </c>
      <c r="M208" s="380">
        <v>0.35480777599999996</v>
      </c>
      <c r="N208" s="380">
        <v>0.38909918399999999</v>
      </c>
      <c r="O208" s="380">
        <v>0.10205009599999999</v>
      </c>
      <c r="P208" s="380">
        <v>0.45276835199999999</v>
      </c>
      <c r="Q208" s="380">
        <v>0.37400723199999997</v>
      </c>
      <c r="R208" s="380">
        <v>0.13784065599999998</v>
      </c>
      <c r="S208" s="380">
        <v>0.20506508800000001</v>
      </c>
      <c r="T208" s="380">
        <v>0.21748009599999998</v>
      </c>
      <c r="U208" s="380">
        <v>0.52309913600000002</v>
      </c>
      <c r="V208" s="380">
        <v>0.31709116800000009</v>
      </c>
      <c r="W208" s="380">
        <v>0.81946177599999992</v>
      </c>
      <c r="X208" s="380">
        <v>0.62570216000000012</v>
      </c>
      <c r="Y208" s="380">
        <v>0.81681948800000004</v>
      </c>
      <c r="Z208" s="380">
        <v>0.86676329599999991</v>
      </c>
      <c r="AA208" s="380">
        <v>0.49370081599999999</v>
      </c>
      <c r="AB208" s="380">
        <v>0.84383638400000005</v>
      </c>
      <c r="AC208" s="380">
        <v>0.44175921600000001</v>
      </c>
      <c r="AD208" s="380">
        <v>0.12238481599999999</v>
      </c>
      <c r="AE208" s="380">
        <v>0.72641932800000009</v>
      </c>
      <c r="AF208" s="380">
        <v>0.31445987200000008</v>
      </c>
      <c r="AG208" s="380">
        <v>0.7618682080000001</v>
      </c>
      <c r="AH208" s="380">
        <v>0.4946743999999999</v>
      </c>
      <c r="AI208" s="380">
        <v>0.75756430400000008</v>
      </c>
      <c r="AJ208" s="380">
        <v>0.31125200000000003</v>
      </c>
      <c r="AK208" s="380">
        <v>0.12345166400000002</v>
      </c>
      <c r="AL208" s="380">
        <v>0.540614288</v>
      </c>
      <c r="AM208" s="380">
        <v>0.150830464</v>
      </c>
      <c r="AN208" s="380">
        <v>0.6621091360000001</v>
      </c>
      <c r="AO208" s="380">
        <v>7.0561584000000011E-2</v>
      </c>
      <c r="AP208" s="380">
        <v>0.14114921599999997</v>
      </c>
      <c r="AQ208" s="380">
        <v>0.67678527999999993</v>
      </c>
      <c r="AR208" s="380">
        <v>0.32586612800000003</v>
      </c>
      <c r="AS208" s="380">
        <v>0.39587200000000006</v>
      </c>
      <c r="AT208" s="380">
        <v>4.879936E-2</v>
      </c>
      <c r="AU208" s="380">
        <v>0.21663302399999998</v>
      </c>
      <c r="AV208" s="380">
        <v>0.32775731200000002</v>
      </c>
      <c r="AW208" s="380">
        <v>0.33832278400000004</v>
      </c>
      <c r="AX208" s="380">
        <v>0.48333204800000001</v>
      </c>
      <c r="AY208" s="380">
        <v>0.11846236799999998</v>
      </c>
      <c r="AZ208" s="380">
        <v>0.15615440000000003</v>
      </c>
      <c r="BA208" s="380">
        <v>0.18431489599999998</v>
      </c>
      <c r="BB208" s="380">
        <v>7.0295647999999988E-2</v>
      </c>
      <c r="BC208" s="380">
        <v>9.1860160000000024E-2</v>
      </c>
      <c r="BD208" s="380">
        <v>0.63858559999999998</v>
      </c>
      <c r="BE208" s="380">
        <v>0.53273265600000008</v>
      </c>
      <c r="BF208" s="380">
        <v>0.28365806400000004</v>
      </c>
      <c r="BG208" s="380">
        <v>0.14901244799999999</v>
      </c>
      <c r="BH208" s="380">
        <v>0.11847032</v>
      </c>
      <c r="BI208" s="380">
        <v>0.59236607999999991</v>
      </c>
      <c r="BJ208" s="380">
        <v>0.66059505600000012</v>
      </c>
      <c r="BK208" s="380">
        <v>0.40532246399999994</v>
      </c>
      <c r="BL208" s="380">
        <v>0.31584100800000003</v>
      </c>
      <c r="BM208" s="380">
        <v>8.1129168000000015E-2</v>
      </c>
      <c r="BN208" s="380">
        <v>0.13927476799999999</v>
      </c>
      <c r="BO208" s="380">
        <v>0.10504868800000002</v>
      </c>
      <c r="BP208" s="380">
        <v>6.7508704000000003E-2</v>
      </c>
      <c r="BQ208" s="380">
        <v>8.0201631999999995E-2</v>
      </c>
      <c r="BR208" s="380">
        <v>0.21496326399999999</v>
      </c>
      <c r="BS208" s="380">
        <v>0.14630126399999999</v>
      </c>
      <c r="BT208" s="380">
        <v>0.300907072</v>
      </c>
      <c r="BU208" s="380">
        <v>5.3536800000000002E-2</v>
      </c>
      <c r="BV208" s="380">
        <v>0.43570971200000003</v>
      </c>
      <c r="BW208" s="380">
        <v>0.12959872</v>
      </c>
      <c r="BX208" s="380">
        <v>4.8019712000000006E-2</v>
      </c>
      <c r="BY208" s="380">
        <v>5.2782336000000006E-2</v>
      </c>
      <c r="BZ208" s="380">
        <v>7.3959711999999997E-2</v>
      </c>
      <c r="CA208" s="380">
        <v>7.875790399999999E-2</v>
      </c>
      <c r="CB208" s="380">
        <v>7.0006160000000012E-2</v>
      </c>
      <c r="CC208" s="380">
        <v>0.35028062399999998</v>
      </c>
      <c r="CD208" s="380">
        <v>0.271239024</v>
      </c>
      <c r="CE208" s="380">
        <v>8.321052800000002E-2</v>
      </c>
      <c r="CF208" s="380">
        <v>0.65231110400000003</v>
      </c>
      <c r="CG208" s="380">
        <v>0.40358764799999997</v>
      </c>
      <c r="CH208" s="380">
        <v>3.8278015999999998E-2</v>
      </c>
      <c r="CI208" s="380">
        <v>8.7881583999999999E-2</v>
      </c>
      <c r="CJ208" s="380">
        <v>0.25310655999999998</v>
      </c>
      <c r="CK208" s="380">
        <v>6.2787744000000006E-2</v>
      </c>
      <c r="CL208" s="380">
        <v>0.24432844800000006</v>
      </c>
      <c r="CM208" s="380">
        <v>8.2248799999999997E-2</v>
      </c>
      <c r="CN208" s="380">
        <v>0.11181664000000001</v>
      </c>
      <c r="CO208" s="380">
        <v>0.51626180799999999</v>
      </c>
      <c r="CP208" s="380">
        <v>0.16756672</v>
      </c>
      <c r="CQ208" s="380">
        <v>0.30865455999999997</v>
      </c>
      <c r="CR208" s="380">
        <v>7.3508335999999994E-2</v>
      </c>
      <c r="CS208" s="380">
        <v>0.32022478399999998</v>
      </c>
      <c r="CT208" s="380">
        <v>0.47976227199999999</v>
      </c>
      <c r="CU208" s="380">
        <v>0.28560438400000004</v>
      </c>
      <c r="CV208" s="380">
        <v>0.37291836799999994</v>
      </c>
      <c r="CW208" s="380">
        <v>0.13440304</v>
      </c>
    </row>
    <row r="209" spans="1:101">
      <c r="A209" s="256">
        <v>587</v>
      </c>
      <c r="B209" s="259">
        <v>1</v>
      </c>
      <c r="C209" s="380">
        <v>0.69870974399999997</v>
      </c>
      <c r="D209" s="380">
        <v>0.31197947199999998</v>
      </c>
      <c r="E209" s="380">
        <v>5.2206959999999997E-2</v>
      </c>
      <c r="F209" s="380">
        <v>0.46359102400000013</v>
      </c>
      <c r="G209" s="380">
        <v>0.15992808</v>
      </c>
      <c r="H209" s="380">
        <v>0.20573185600000002</v>
      </c>
      <c r="I209" s="380">
        <v>7.0795360000000002E-2</v>
      </c>
      <c r="J209" s="380">
        <v>6.6606736E-2</v>
      </c>
      <c r="K209" s="380">
        <v>4.8642031999999995E-2</v>
      </c>
      <c r="L209" s="380">
        <v>0.60294206399999994</v>
      </c>
      <c r="M209" s="380">
        <v>0.35995849599999996</v>
      </c>
      <c r="N209" s="380">
        <v>0.398612464</v>
      </c>
      <c r="O209" s="380">
        <v>0.10680646400000002</v>
      </c>
      <c r="P209" s="380">
        <v>0.45533856</v>
      </c>
      <c r="Q209" s="380">
        <v>0.38153827200000001</v>
      </c>
      <c r="R209" s="380">
        <v>0.13955025599999998</v>
      </c>
      <c r="S209" s="380">
        <v>0.20612591999999999</v>
      </c>
      <c r="T209" s="380">
        <v>0.221015456</v>
      </c>
      <c r="U209" s="380">
        <v>0.52397108800000003</v>
      </c>
      <c r="V209" s="380">
        <v>0.32374132799999999</v>
      </c>
      <c r="W209" s="380">
        <v>0.82322648000000009</v>
      </c>
      <c r="X209" s="380">
        <v>0.63097801600000003</v>
      </c>
      <c r="Y209" s="380">
        <v>0.81718572800000011</v>
      </c>
      <c r="Z209" s="380">
        <v>0.86709993600000002</v>
      </c>
      <c r="AA209" s="380">
        <v>0.49441775999999998</v>
      </c>
      <c r="AB209" s="380">
        <v>0.84606331200000018</v>
      </c>
      <c r="AC209" s="380">
        <v>0.44207190400000002</v>
      </c>
      <c r="AD209" s="380">
        <v>0.12250651199999998</v>
      </c>
      <c r="AE209" s="380">
        <v>0.72762219200000011</v>
      </c>
      <c r="AF209" s="380">
        <v>0.31555136</v>
      </c>
      <c r="AG209" s="380">
        <v>0.76303292800000022</v>
      </c>
      <c r="AH209" s="380">
        <v>0.49425960000000002</v>
      </c>
      <c r="AI209" s="380">
        <v>0.75822011200000006</v>
      </c>
      <c r="AJ209" s="380">
        <v>0.310596176</v>
      </c>
      <c r="AK209" s="380">
        <v>0.12308843200000003</v>
      </c>
      <c r="AL209" s="380">
        <v>0.5411979360000001</v>
      </c>
      <c r="AM209" s="380">
        <v>0.15077817600000001</v>
      </c>
      <c r="AN209" s="380">
        <v>0.66234249600000006</v>
      </c>
      <c r="AO209" s="380">
        <v>7.0962192000000021E-2</v>
      </c>
      <c r="AP209" s="380">
        <v>0.14260668799999998</v>
      </c>
      <c r="AQ209" s="380">
        <v>0.67629156800000001</v>
      </c>
      <c r="AR209" s="380">
        <v>0.3230808</v>
      </c>
      <c r="AS209" s="380">
        <v>0.39261089600000004</v>
      </c>
      <c r="AT209" s="380">
        <v>4.8798384E-2</v>
      </c>
      <c r="AU209" s="380">
        <v>0.21393848000000004</v>
      </c>
      <c r="AV209" s="380">
        <v>0.32545264000000002</v>
      </c>
      <c r="AW209" s="380">
        <v>0.33797678399999997</v>
      </c>
      <c r="AX209" s="380">
        <v>0.47842864000000002</v>
      </c>
      <c r="AY209" s="380">
        <v>0.11744220799999999</v>
      </c>
      <c r="AZ209" s="380">
        <v>0.155623392</v>
      </c>
      <c r="BA209" s="380">
        <v>0.18500851200000004</v>
      </c>
      <c r="BB209" s="380">
        <v>7.0000880000000001E-2</v>
      </c>
      <c r="BC209" s="380">
        <v>8.9760160000000005E-2</v>
      </c>
      <c r="BD209" s="380">
        <v>0.63366736000000001</v>
      </c>
      <c r="BE209" s="380">
        <v>0.52931289600000009</v>
      </c>
      <c r="BF209" s="380">
        <v>0.27832456000000005</v>
      </c>
      <c r="BG209" s="380">
        <v>0.14552691199999998</v>
      </c>
      <c r="BH209" s="380">
        <v>0.11491035200000001</v>
      </c>
      <c r="BI209" s="380">
        <v>0.59026511999999998</v>
      </c>
      <c r="BJ209" s="380">
        <v>0.66010921600000005</v>
      </c>
      <c r="BK209" s="380">
        <v>0.40450166399999998</v>
      </c>
      <c r="BL209" s="380">
        <v>0.31511446400000009</v>
      </c>
      <c r="BM209" s="380">
        <v>8.170814400000001E-2</v>
      </c>
      <c r="BN209" s="380">
        <v>0.13714513600000003</v>
      </c>
      <c r="BO209" s="380">
        <v>0.103840848</v>
      </c>
      <c r="BP209" s="380">
        <v>6.6928784000000005E-2</v>
      </c>
      <c r="BQ209" s="380">
        <v>7.9475247999999998E-2</v>
      </c>
      <c r="BR209" s="380">
        <v>0.21482448000000001</v>
      </c>
      <c r="BS209" s="380">
        <v>0.14789807999999999</v>
      </c>
      <c r="BT209" s="380">
        <v>0.29981408000000004</v>
      </c>
      <c r="BU209" s="380">
        <v>5.5688768E-2</v>
      </c>
      <c r="BV209" s="380">
        <v>0.43547689599999995</v>
      </c>
      <c r="BW209" s="380">
        <v>0.12919188800000003</v>
      </c>
      <c r="BX209" s="380">
        <v>4.7736512000000009E-2</v>
      </c>
      <c r="BY209" s="380">
        <v>5.3957616000000007E-2</v>
      </c>
      <c r="BZ209" s="380">
        <v>7.7318976000000011E-2</v>
      </c>
      <c r="CA209" s="380">
        <v>7.8418480000000013E-2</v>
      </c>
      <c r="CB209" s="380">
        <v>7.0769712000000012E-2</v>
      </c>
      <c r="CC209" s="380">
        <v>0.35007803199999998</v>
      </c>
      <c r="CD209" s="380">
        <v>0.27198121599999997</v>
      </c>
      <c r="CE209" s="380">
        <v>8.512892800000002E-2</v>
      </c>
      <c r="CF209" s="380">
        <v>0.65264272000000001</v>
      </c>
      <c r="CG209" s="380">
        <v>0.40405083200000008</v>
      </c>
      <c r="CH209" s="380">
        <v>3.9179327999999999E-2</v>
      </c>
      <c r="CI209" s="380">
        <v>8.8482928000000016E-2</v>
      </c>
      <c r="CJ209" s="380">
        <v>0.25280726399999998</v>
      </c>
      <c r="CK209" s="380">
        <v>6.6564000000000012E-2</v>
      </c>
      <c r="CL209" s="380">
        <v>0.25085326400000002</v>
      </c>
      <c r="CM209" s="380">
        <v>8.3345647999999994E-2</v>
      </c>
      <c r="CN209" s="380">
        <v>0.11564102400000001</v>
      </c>
      <c r="CO209" s="380">
        <v>0.517475872</v>
      </c>
      <c r="CP209" s="380">
        <v>0.16860064000000002</v>
      </c>
      <c r="CQ209" s="380">
        <v>0.31055793599999992</v>
      </c>
      <c r="CR209" s="380">
        <v>7.4424032000000015E-2</v>
      </c>
      <c r="CS209" s="380">
        <v>0.32405313600000002</v>
      </c>
      <c r="CT209" s="380">
        <v>0.48389708800000003</v>
      </c>
      <c r="CU209" s="380">
        <v>0.28617953600000001</v>
      </c>
      <c r="CV209" s="380">
        <v>0.38370296000000004</v>
      </c>
      <c r="CW209" s="380">
        <v>0.14004364800000002</v>
      </c>
    </row>
    <row r="210" spans="1:101">
      <c r="A210" s="256">
        <v>588</v>
      </c>
      <c r="B210" s="259">
        <v>1</v>
      </c>
      <c r="C210" s="380">
        <v>0.70420692799999984</v>
      </c>
      <c r="D210" s="380">
        <v>0.32050742400000004</v>
      </c>
      <c r="E210" s="380">
        <v>5.2509664000000005E-2</v>
      </c>
      <c r="F210" s="380">
        <v>0.46620544000000003</v>
      </c>
      <c r="G210" s="380">
        <v>0.16238678400000001</v>
      </c>
      <c r="H210" s="380">
        <v>0.207735264</v>
      </c>
      <c r="I210" s="380">
        <v>7.334800000000001E-2</v>
      </c>
      <c r="J210" s="380">
        <v>6.8267759999999997E-2</v>
      </c>
      <c r="K210" s="380">
        <v>4.9221296000000005E-2</v>
      </c>
      <c r="L210" s="380">
        <v>0.61872966400000007</v>
      </c>
      <c r="M210" s="380">
        <v>0.36478929599999999</v>
      </c>
      <c r="N210" s="380">
        <v>0.40813846400000003</v>
      </c>
      <c r="O210" s="380">
        <v>0.11177203200000004</v>
      </c>
      <c r="P210" s="380">
        <v>0.45778116800000002</v>
      </c>
      <c r="Q210" s="380">
        <v>0.38932435199999998</v>
      </c>
      <c r="R210" s="380">
        <v>0.14135425600000001</v>
      </c>
      <c r="S210" s="380">
        <v>0.20715171199999999</v>
      </c>
      <c r="T210" s="380">
        <v>0.22466841600000001</v>
      </c>
      <c r="U210" s="380">
        <v>0.52473368000000009</v>
      </c>
      <c r="V210" s="380">
        <v>0.33072756799999997</v>
      </c>
      <c r="W210" s="380">
        <v>0.82680790400000004</v>
      </c>
      <c r="X210" s="380">
        <v>0.63615939200000005</v>
      </c>
      <c r="Y210" s="380">
        <v>0.81750292800000013</v>
      </c>
      <c r="Z210" s="380">
        <v>0.86738313600000005</v>
      </c>
      <c r="AA210" s="380">
        <v>0.49503030400000009</v>
      </c>
      <c r="AB210" s="380">
        <v>0.8482320000000001</v>
      </c>
      <c r="AC210" s="380">
        <v>0.44231051200000004</v>
      </c>
      <c r="AD210" s="380">
        <v>0.12252124800000003</v>
      </c>
      <c r="AE210" s="380">
        <v>0.72881385600000015</v>
      </c>
      <c r="AF210" s="380">
        <v>0.316675488</v>
      </c>
      <c r="AG210" s="380">
        <v>0.76419180800000008</v>
      </c>
      <c r="AH210" s="380">
        <v>0.49386624000000001</v>
      </c>
      <c r="AI210" s="380">
        <v>0.75888344000000008</v>
      </c>
      <c r="AJ210" s="380">
        <v>0.30991955199999999</v>
      </c>
      <c r="AK210" s="380">
        <v>0.12271944000000001</v>
      </c>
      <c r="AL210" s="380">
        <v>0.54181358400000013</v>
      </c>
      <c r="AM210" s="380">
        <v>0.15093140799999999</v>
      </c>
      <c r="AN210" s="380">
        <v>0.66259689600000016</v>
      </c>
      <c r="AO210" s="380">
        <v>7.1378240000000023E-2</v>
      </c>
      <c r="AP210" s="380">
        <v>0.14413831999999999</v>
      </c>
      <c r="AQ210" s="380">
        <v>0.67581121600000005</v>
      </c>
      <c r="AR210" s="380">
        <v>0.32040507200000007</v>
      </c>
      <c r="AS210" s="380">
        <v>0.38923635200000006</v>
      </c>
      <c r="AT210" s="380">
        <v>4.8797647999999999E-2</v>
      </c>
      <c r="AU210" s="380">
        <v>0.211286576</v>
      </c>
      <c r="AV210" s="380">
        <v>0.32307988800000004</v>
      </c>
      <c r="AW210" s="380">
        <v>0.33765006400000008</v>
      </c>
      <c r="AX210" s="380">
        <v>0.4734978720000001</v>
      </c>
      <c r="AY210" s="380">
        <v>0.11644428799999999</v>
      </c>
      <c r="AZ210" s="380">
        <v>0.15516142400000002</v>
      </c>
      <c r="BA210" s="380">
        <v>0.18580268800000002</v>
      </c>
      <c r="BB210" s="380">
        <v>6.9745151999999991E-2</v>
      </c>
      <c r="BC210" s="380">
        <v>8.7731920000000005E-2</v>
      </c>
      <c r="BD210" s="380">
        <v>0.62860104000000006</v>
      </c>
      <c r="BE210" s="380">
        <v>0.52583697600000012</v>
      </c>
      <c r="BF210" s="380">
        <v>0.27304129599999999</v>
      </c>
      <c r="BG210" s="380">
        <v>0.141994816</v>
      </c>
      <c r="BH210" s="380">
        <v>0.11141430400000001</v>
      </c>
      <c r="BI210" s="380">
        <v>0.58819568</v>
      </c>
      <c r="BJ210" s="380">
        <v>0.65960801600000007</v>
      </c>
      <c r="BK210" s="380">
        <v>0.40374558400000005</v>
      </c>
      <c r="BL210" s="380">
        <v>0.31434456000000005</v>
      </c>
      <c r="BM210" s="380">
        <v>8.2220799999999997E-2</v>
      </c>
      <c r="BN210" s="380">
        <v>0.135057184</v>
      </c>
      <c r="BO210" s="380">
        <v>0.10250508799999999</v>
      </c>
      <c r="BP210" s="380">
        <v>6.6368464000000002E-2</v>
      </c>
      <c r="BQ210" s="380">
        <v>7.8768063999999999E-2</v>
      </c>
      <c r="BR210" s="380">
        <v>0.21476545600000002</v>
      </c>
      <c r="BS210" s="380">
        <v>0.14958233599999998</v>
      </c>
      <c r="BT210" s="380">
        <v>0.29879764800000008</v>
      </c>
      <c r="BU210" s="380">
        <v>5.7732096000000004E-2</v>
      </c>
      <c r="BV210" s="380">
        <v>0.43527752000000003</v>
      </c>
      <c r="BW210" s="380">
        <v>0.128892016</v>
      </c>
      <c r="BX210" s="380">
        <v>4.7445232000000004E-2</v>
      </c>
      <c r="BY210" s="380">
        <v>5.5047936000000013E-2</v>
      </c>
      <c r="BZ210" s="380">
        <v>8.0693680000000018E-2</v>
      </c>
      <c r="CA210" s="380">
        <v>7.8120335999999999E-2</v>
      </c>
      <c r="CB210" s="380">
        <v>7.1606223999999996E-2</v>
      </c>
      <c r="CC210" s="380">
        <v>0.34999232000000008</v>
      </c>
      <c r="CD210" s="380">
        <v>0.272748608</v>
      </c>
      <c r="CE210" s="380">
        <v>8.6961007999999992E-2</v>
      </c>
      <c r="CF210" s="380">
        <v>0.652998576</v>
      </c>
      <c r="CG210" s="380">
        <v>0.40447649600000002</v>
      </c>
      <c r="CH210" s="380">
        <v>4.0117920000000008E-2</v>
      </c>
      <c r="CI210" s="380">
        <v>8.9118271999999998E-2</v>
      </c>
      <c r="CJ210" s="380">
        <v>0.25241764799999999</v>
      </c>
      <c r="CK210" s="380">
        <v>7.0587375999999993E-2</v>
      </c>
      <c r="CL210" s="380">
        <v>0.25747224000000002</v>
      </c>
      <c r="CM210" s="380">
        <v>8.4491215999999994E-2</v>
      </c>
      <c r="CN210" s="380">
        <v>0.119561968</v>
      </c>
      <c r="CO210" s="380">
        <v>0.51876609600000001</v>
      </c>
      <c r="CP210" s="380">
        <v>0.16971696000000006</v>
      </c>
      <c r="CQ210" s="380">
        <v>0.31253651200000004</v>
      </c>
      <c r="CR210" s="380">
        <v>7.538956799999999E-2</v>
      </c>
      <c r="CS210" s="380">
        <v>0.32810908800000005</v>
      </c>
      <c r="CT210" s="380">
        <v>0.48813926399999991</v>
      </c>
      <c r="CU210" s="380">
        <v>0.28642460800000002</v>
      </c>
      <c r="CV210" s="380">
        <v>0.394368512</v>
      </c>
      <c r="CW210" s="380">
        <v>0.14608681600000001</v>
      </c>
    </row>
    <row r="211" spans="1:101">
      <c r="A211" s="256">
        <v>589</v>
      </c>
      <c r="B211" s="259">
        <v>1</v>
      </c>
      <c r="C211" s="380">
        <v>0.70960467199999999</v>
      </c>
      <c r="D211" s="380">
        <v>0.32905313599999997</v>
      </c>
      <c r="E211" s="380">
        <v>5.2787967999999998E-2</v>
      </c>
      <c r="F211" s="380">
        <v>0.46869009600000006</v>
      </c>
      <c r="G211" s="380">
        <v>0.164736048</v>
      </c>
      <c r="H211" s="380">
        <v>0.20969099199999999</v>
      </c>
      <c r="I211" s="380">
        <v>7.6144320000000015E-2</v>
      </c>
      <c r="J211" s="380">
        <v>7.0114623999999987E-2</v>
      </c>
      <c r="K211" s="380">
        <v>4.9804559999999998E-2</v>
      </c>
      <c r="L211" s="380">
        <v>0.63413086399999996</v>
      </c>
      <c r="M211" s="380">
        <v>0.36930977599999998</v>
      </c>
      <c r="N211" s="380">
        <v>0.41759078400000005</v>
      </c>
      <c r="O211" s="380">
        <v>0.11690288</v>
      </c>
      <c r="P211" s="380">
        <v>0.46007321599999995</v>
      </c>
      <c r="Q211" s="380">
        <v>0.39725731199999997</v>
      </c>
      <c r="R211" s="380">
        <v>0.14325921599999999</v>
      </c>
      <c r="S211" s="380">
        <v>0.208153904</v>
      </c>
      <c r="T211" s="380">
        <v>0.228405936</v>
      </c>
      <c r="U211" s="380">
        <v>0.52540507199999997</v>
      </c>
      <c r="V211" s="380">
        <v>0.33808300800000002</v>
      </c>
      <c r="W211" s="380">
        <v>0.83018292800000004</v>
      </c>
      <c r="X211" s="380">
        <v>0.64123588799999998</v>
      </c>
      <c r="Y211" s="380">
        <v>0.81777604800000003</v>
      </c>
      <c r="Z211" s="380">
        <v>0.86761553600000008</v>
      </c>
      <c r="AA211" s="380">
        <v>0.49563356800000002</v>
      </c>
      <c r="AB211" s="380">
        <v>0.85034388800000005</v>
      </c>
      <c r="AC211" s="380">
        <v>0.44252807999999999</v>
      </c>
      <c r="AD211" s="380">
        <v>0.12246734399999999</v>
      </c>
      <c r="AE211" s="380">
        <v>0.7299877600000001</v>
      </c>
      <c r="AF211" s="380">
        <v>0.31783561599999993</v>
      </c>
      <c r="AG211" s="380">
        <v>0.76534180800000007</v>
      </c>
      <c r="AH211" s="380">
        <v>0.49348304000000004</v>
      </c>
      <c r="AI211" s="380">
        <v>0.75954780799999999</v>
      </c>
      <c r="AJ211" s="380">
        <v>0.30921836800000002</v>
      </c>
      <c r="AK211" s="380">
        <v>0.12234356799999999</v>
      </c>
      <c r="AL211" s="380">
        <v>0.54245083199999999</v>
      </c>
      <c r="AM211" s="380">
        <v>0.15133384</v>
      </c>
      <c r="AN211" s="380">
        <v>0.66286761599999999</v>
      </c>
      <c r="AO211" s="380">
        <v>7.1805408000000001E-2</v>
      </c>
      <c r="AP211" s="380">
        <v>0.145727632</v>
      </c>
      <c r="AQ211" s="380">
        <v>0.67534662400000001</v>
      </c>
      <c r="AR211" s="380">
        <v>0.31782790400000005</v>
      </c>
      <c r="AS211" s="380">
        <v>0.38570628799999995</v>
      </c>
      <c r="AT211" s="380">
        <v>4.8798032000000005E-2</v>
      </c>
      <c r="AU211" s="380">
        <v>0.20857891200000001</v>
      </c>
      <c r="AV211" s="380">
        <v>0.320630256</v>
      </c>
      <c r="AW211" s="380">
        <v>0.33732830400000002</v>
      </c>
      <c r="AX211" s="380">
        <v>0.46853542399999998</v>
      </c>
      <c r="AY211" s="380">
        <v>0.115461808</v>
      </c>
      <c r="AZ211" s="380">
        <v>0.154762496</v>
      </c>
      <c r="BA211" s="380">
        <v>0.18669030399999997</v>
      </c>
      <c r="BB211" s="380">
        <v>6.9528543999999984E-2</v>
      </c>
      <c r="BC211" s="380">
        <v>8.5777919999999994E-2</v>
      </c>
      <c r="BD211" s="380">
        <v>0.62337799999999999</v>
      </c>
      <c r="BE211" s="380">
        <v>0.52228537600000002</v>
      </c>
      <c r="BF211" s="380">
        <v>0.26780867199999997</v>
      </c>
      <c r="BG211" s="380">
        <v>0.13838951999999999</v>
      </c>
      <c r="BH211" s="380">
        <v>0.10798601600000002</v>
      </c>
      <c r="BI211" s="380">
        <v>0.58614391999999993</v>
      </c>
      <c r="BJ211" s="380">
        <v>0.65908593600000009</v>
      </c>
      <c r="BK211" s="380">
        <v>0.40305262400000003</v>
      </c>
      <c r="BL211" s="380">
        <v>0.31354833600000004</v>
      </c>
      <c r="BM211" s="380">
        <v>8.2659695999999991E-2</v>
      </c>
      <c r="BN211" s="380">
        <v>0.13300635199999999</v>
      </c>
      <c r="BO211" s="380">
        <v>0.101051328</v>
      </c>
      <c r="BP211" s="380">
        <v>6.5825984000000004E-2</v>
      </c>
      <c r="BQ211" s="380">
        <v>7.807704E-2</v>
      </c>
      <c r="BR211" s="380">
        <v>0.21477675200000002</v>
      </c>
      <c r="BS211" s="380">
        <v>0.15133243199999996</v>
      </c>
      <c r="BT211" s="380">
        <v>0.29785409600000001</v>
      </c>
      <c r="BU211" s="380">
        <v>5.9587583999999992E-2</v>
      </c>
      <c r="BV211" s="380">
        <v>0.43510638400000001</v>
      </c>
      <c r="BW211" s="380">
        <v>0.12869070400000002</v>
      </c>
      <c r="BX211" s="380">
        <v>4.7151551999999999E-2</v>
      </c>
      <c r="BY211" s="380">
        <v>5.6006176000000005E-2</v>
      </c>
      <c r="BZ211" s="380">
        <v>8.4007023999999986E-2</v>
      </c>
      <c r="CA211" s="380">
        <v>7.7861392000000001E-2</v>
      </c>
      <c r="CB211" s="380">
        <v>7.2511456000000002E-2</v>
      </c>
      <c r="CC211" s="380">
        <v>0.35002348799999999</v>
      </c>
      <c r="CD211" s="380">
        <v>0.27354432000000001</v>
      </c>
      <c r="CE211" s="380">
        <v>8.8671488000000007E-2</v>
      </c>
      <c r="CF211" s="380">
        <v>0.65338347200000002</v>
      </c>
      <c r="CG211" s="380">
        <v>0.40486032</v>
      </c>
      <c r="CH211" s="380">
        <v>4.1087071999999995E-2</v>
      </c>
      <c r="CI211" s="380">
        <v>8.9896816000000004E-2</v>
      </c>
      <c r="CJ211" s="380">
        <v>0.25194171199999998</v>
      </c>
      <c r="CK211" s="380">
        <v>7.4849311999999987E-2</v>
      </c>
      <c r="CL211" s="380">
        <v>0.26412377600000003</v>
      </c>
      <c r="CM211" s="380">
        <v>8.5685983999999979E-2</v>
      </c>
      <c r="CN211" s="380">
        <v>0.12355571199999998</v>
      </c>
      <c r="CO211" s="380">
        <v>0.52012360000000002</v>
      </c>
      <c r="CP211" s="380">
        <v>0.17092128000000001</v>
      </c>
      <c r="CQ211" s="380">
        <v>0.31458492799999999</v>
      </c>
      <c r="CR211" s="380">
        <v>7.6407263999999989E-2</v>
      </c>
      <c r="CS211" s="380">
        <v>0.33239735999999998</v>
      </c>
      <c r="CT211" s="380">
        <v>0.49248183999999995</v>
      </c>
      <c r="CU211" s="380">
        <v>0.28638528000000002</v>
      </c>
      <c r="CV211" s="380">
        <v>0.40487926400000002</v>
      </c>
      <c r="CW211" s="380">
        <v>0.15256694400000001</v>
      </c>
    </row>
    <row r="212" spans="1:101">
      <c r="A212" s="256">
        <v>590</v>
      </c>
      <c r="B212" s="259">
        <v>1</v>
      </c>
      <c r="C212" s="380">
        <v>0.71489999999999998</v>
      </c>
      <c r="D212" s="380">
        <v>0.33760000000000001</v>
      </c>
      <c r="E212" s="380">
        <v>5.305E-2</v>
      </c>
      <c r="F212" s="380">
        <v>0.47105000000000002</v>
      </c>
      <c r="G212" s="380">
        <v>0.16697999999999999</v>
      </c>
      <c r="H212" s="380">
        <v>0.21160000000000001</v>
      </c>
      <c r="I212" s="380">
        <v>7.9200000000000007E-2</v>
      </c>
      <c r="J212" s="380">
        <v>7.2160000000000002E-2</v>
      </c>
      <c r="K212" s="380">
        <v>5.0389999999999997E-2</v>
      </c>
      <c r="L212" s="380">
        <v>0.64907999999999999</v>
      </c>
      <c r="M212" s="380">
        <v>0.37352999999999997</v>
      </c>
      <c r="N212" s="380">
        <v>0.42691000000000001</v>
      </c>
      <c r="O212" s="380">
        <v>0.12216</v>
      </c>
      <c r="P212" s="380">
        <v>0.4622</v>
      </c>
      <c r="Q212" s="380">
        <v>0.40525</v>
      </c>
      <c r="R212" s="380">
        <v>0.14527000000000001</v>
      </c>
      <c r="S212" s="380">
        <v>0.20913999999999999</v>
      </c>
      <c r="T212" s="380">
        <v>0.23219999999999999</v>
      </c>
      <c r="U212" s="380">
        <v>0.52600000000000002</v>
      </c>
      <c r="V212" s="380">
        <v>0.34583000000000003</v>
      </c>
      <c r="W212" s="380">
        <v>0.83333999999999997</v>
      </c>
      <c r="X212" s="380">
        <v>0.6462</v>
      </c>
      <c r="Y212" s="380">
        <v>0.81801000000000001</v>
      </c>
      <c r="Z212" s="380">
        <v>0.86780000000000002</v>
      </c>
      <c r="AA212" s="380">
        <v>0.49629000000000001</v>
      </c>
      <c r="AB212" s="380">
        <v>0.85240000000000005</v>
      </c>
      <c r="AC212" s="380">
        <v>0.44275999999999999</v>
      </c>
      <c r="AD212" s="380">
        <v>0.12237000000000001</v>
      </c>
      <c r="AE212" s="380">
        <v>0.73114000000000001</v>
      </c>
      <c r="AF212" s="380">
        <v>0.31902999999999998</v>
      </c>
      <c r="AG212" s="380">
        <v>0.76648000000000005</v>
      </c>
      <c r="AH212" s="380">
        <v>0.49309999999999998</v>
      </c>
      <c r="AI212" s="380">
        <v>0.76021000000000005</v>
      </c>
      <c r="AJ212" s="380">
        <v>0.30848999999999999</v>
      </c>
      <c r="AK212" s="380">
        <v>0.12196</v>
      </c>
      <c r="AL212" s="380">
        <v>0.54310000000000003</v>
      </c>
      <c r="AM212" s="380">
        <v>0.152</v>
      </c>
      <c r="AN212" s="380">
        <v>0.66315000000000002</v>
      </c>
      <c r="AO212" s="380">
        <v>7.2239999999999999E-2</v>
      </c>
      <c r="AP212" s="380">
        <v>0.14735999999999999</v>
      </c>
      <c r="AQ212" s="380">
        <v>0.67490000000000006</v>
      </c>
      <c r="AR212" s="380">
        <v>0.31534000000000001</v>
      </c>
      <c r="AS212" s="380">
        <v>0.38200000000000001</v>
      </c>
      <c r="AT212" s="380">
        <v>4.8800000000000003E-2</v>
      </c>
      <c r="AU212" s="380">
        <v>0.20576</v>
      </c>
      <c r="AV212" s="380">
        <v>0.31809999999999999</v>
      </c>
      <c r="AW212" s="380">
        <v>0.33700000000000002</v>
      </c>
      <c r="AX212" s="380">
        <v>0.46354000000000001</v>
      </c>
      <c r="AY212" s="380">
        <v>0.11448999999999999</v>
      </c>
      <c r="AZ212" s="380">
        <v>0.15442</v>
      </c>
      <c r="BA212" s="380">
        <v>0.18765999999999999</v>
      </c>
      <c r="BB212" s="380">
        <v>6.9349999999999995E-2</v>
      </c>
      <c r="BC212" s="380">
        <v>8.3900000000000002E-2</v>
      </c>
      <c r="BD212" s="380">
        <v>0.61799999999999999</v>
      </c>
      <c r="BE212" s="380">
        <v>0.51865000000000006</v>
      </c>
      <c r="BF212" s="380">
        <v>0.26262999999999997</v>
      </c>
      <c r="BG212" s="380">
        <v>0.13469999999999999</v>
      </c>
      <c r="BH212" s="380">
        <v>0.10463</v>
      </c>
      <c r="BI212" s="380">
        <v>0.58409999999999995</v>
      </c>
      <c r="BJ212" s="380">
        <v>0.65854000000000001</v>
      </c>
      <c r="BK212" s="380">
        <v>0.40242</v>
      </c>
      <c r="BL212" s="380">
        <v>0.31274000000000002</v>
      </c>
      <c r="BM212" s="380">
        <v>8.3019999999999997E-2</v>
      </c>
      <c r="BN212" s="380">
        <v>0.13099</v>
      </c>
      <c r="BO212" s="380">
        <v>9.9489999999999995E-2</v>
      </c>
      <c r="BP212" s="380">
        <v>6.5299999999999997E-2</v>
      </c>
      <c r="BQ212" s="380">
        <v>7.7399999999999997E-2</v>
      </c>
      <c r="BR212" s="380">
        <v>0.21485000000000001</v>
      </c>
      <c r="BS212" s="380">
        <v>0.15312999999999999</v>
      </c>
      <c r="BT212" s="380">
        <v>0.29698000000000002</v>
      </c>
      <c r="BU212" s="380">
        <v>6.1199999999999997E-2</v>
      </c>
      <c r="BV212" s="380">
        <v>0.43496000000000001</v>
      </c>
      <c r="BW212" s="380">
        <v>0.12858</v>
      </c>
      <c r="BX212" s="380">
        <v>4.6859999999999999E-2</v>
      </c>
      <c r="BY212" s="380">
        <v>5.6800000000000003E-2</v>
      </c>
      <c r="BZ212" s="380">
        <v>8.72E-2</v>
      </c>
      <c r="CA212" s="380">
        <v>7.7640000000000001E-2</v>
      </c>
      <c r="CB212" s="380">
        <v>7.3480000000000004E-2</v>
      </c>
      <c r="CC212" s="380">
        <v>0.35016999999999998</v>
      </c>
      <c r="CD212" s="380">
        <v>0.27437</v>
      </c>
      <c r="CE212" s="380">
        <v>9.0240000000000001E-2</v>
      </c>
      <c r="CF212" s="380">
        <v>0.65380000000000005</v>
      </c>
      <c r="CG212" s="380">
        <v>0.4052</v>
      </c>
      <c r="CH212" s="380">
        <v>4.2079999999999999E-2</v>
      </c>
      <c r="CI212" s="380">
        <v>9.0880000000000002E-2</v>
      </c>
      <c r="CJ212" s="380">
        <v>0.25139</v>
      </c>
      <c r="CK212" s="380">
        <v>7.9329999999999998E-2</v>
      </c>
      <c r="CL212" s="380">
        <v>0.27076</v>
      </c>
      <c r="CM212" s="380">
        <v>8.6929999999999993E-2</v>
      </c>
      <c r="CN212" s="380">
        <v>0.12759999999999999</v>
      </c>
      <c r="CO212" s="380">
        <v>0.52154</v>
      </c>
      <c r="CP212" s="380">
        <v>0.17222000000000001</v>
      </c>
      <c r="CQ212" s="380">
        <v>0.31669999999999998</v>
      </c>
      <c r="CR212" s="380">
        <v>7.7479999999999993E-2</v>
      </c>
      <c r="CS212" s="380">
        <v>0.33692</v>
      </c>
      <c r="CT212" s="380">
        <v>0.49691999999999997</v>
      </c>
      <c r="CU212" s="380">
        <v>0.28610000000000002</v>
      </c>
      <c r="CV212" s="380">
        <v>0.41520000000000001</v>
      </c>
      <c r="CW212" s="380">
        <v>0.1595</v>
      </c>
    </row>
    <row r="213" spans="1:101">
      <c r="A213" s="256">
        <v>591</v>
      </c>
      <c r="B213" s="259">
        <v>1</v>
      </c>
      <c r="C213" s="380">
        <v>0.72008952000000004</v>
      </c>
      <c r="D213" s="380">
        <v>0.34613507200000004</v>
      </c>
      <c r="E213" s="380">
        <v>5.3303744000000007E-2</v>
      </c>
      <c r="F213" s="380">
        <v>0.4732878399999999</v>
      </c>
      <c r="G213" s="380">
        <v>0.169140016</v>
      </c>
      <c r="H213" s="380">
        <v>0.21345907200000003</v>
      </c>
      <c r="I213" s="380">
        <v>8.2529488000000012E-2</v>
      </c>
      <c r="J213" s="380">
        <v>7.4414832E-2</v>
      </c>
      <c r="K213" s="380">
        <v>5.0974863999999995E-2</v>
      </c>
      <c r="L213" s="380">
        <v>0.66353956799999991</v>
      </c>
      <c r="M213" s="380">
        <v>0.37745833600000006</v>
      </c>
      <c r="N213" s="380">
        <v>0.43608641599999998</v>
      </c>
      <c r="O213" s="380">
        <v>0.12751767999999999</v>
      </c>
      <c r="P213" s="380">
        <v>0.46415924799999991</v>
      </c>
      <c r="Q213" s="380">
        <v>0.41325889600000004</v>
      </c>
      <c r="R213" s="380">
        <v>0.14738838400000001</v>
      </c>
      <c r="S213" s="380">
        <v>0.21011107199999998</v>
      </c>
      <c r="T213" s="380">
        <v>0.23603393599999997</v>
      </c>
      <c r="U213" s="380">
        <v>0.52652899200000003</v>
      </c>
      <c r="V213" s="380">
        <v>0.35397126400000001</v>
      </c>
      <c r="W213" s="380">
        <v>0.83628601599999997</v>
      </c>
      <c r="X213" s="380">
        <v>0.65104972800000005</v>
      </c>
      <c r="Y213" s="380">
        <v>0.81820868800000013</v>
      </c>
      <c r="Z213" s="380">
        <v>0.86794014400000008</v>
      </c>
      <c r="AA213" s="380">
        <v>0.4969887360000001</v>
      </c>
      <c r="AB213" s="380">
        <v>0.85440078400000008</v>
      </c>
      <c r="AC213" s="380">
        <v>0.44300102400000002</v>
      </c>
      <c r="AD213" s="380">
        <v>0.12222</v>
      </c>
      <c r="AE213" s="380">
        <v>0.73227131199999995</v>
      </c>
      <c r="AF213" s="380">
        <v>0.32025384000000001</v>
      </c>
      <c r="AG213" s="380">
        <v>0.76760449600000014</v>
      </c>
      <c r="AH213" s="380">
        <v>0.49271092799999999</v>
      </c>
      <c r="AI213" s="380">
        <v>0.76087235200000003</v>
      </c>
      <c r="AJ213" s="380">
        <v>0.307733904</v>
      </c>
      <c r="AK213" s="380">
        <v>0.12156852800000001</v>
      </c>
      <c r="AL213" s="380">
        <v>0.54375743999999993</v>
      </c>
      <c r="AM213" s="380">
        <v>0.15290131200000001</v>
      </c>
      <c r="AN213" s="380">
        <v>0.663442384</v>
      </c>
      <c r="AO213" s="380">
        <v>7.2679791999999993E-2</v>
      </c>
      <c r="AP213" s="380">
        <v>0.14902555199999998</v>
      </c>
      <c r="AQ213" s="380">
        <v>0.67447308800000005</v>
      </c>
      <c r="AR213" s="380">
        <v>0.31293598400000006</v>
      </c>
      <c r="AS213" s="380">
        <v>0.37813054400000001</v>
      </c>
      <c r="AT213" s="380">
        <v>4.8803296000000003E-2</v>
      </c>
      <c r="AU213" s="380">
        <v>0.20284822399999999</v>
      </c>
      <c r="AV213" s="380">
        <v>0.31549342399999997</v>
      </c>
      <c r="AW213" s="380">
        <v>0.336659392</v>
      </c>
      <c r="AX213" s="380">
        <v>0.45851579200000003</v>
      </c>
      <c r="AY213" s="380">
        <v>0.11352783999999999</v>
      </c>
      <c r="AZ213" s="380">
        <v>0.15412755199999997</v>
      </c>
      <c r="BA213" s="380">
        <v>0.18869612799999999</v>
      </c>
      <c r="BB213" s="380">
        <v>6.9206847999999987E-2</v>
      </c>
      <c r="BC213" s="380">
        <v>8.2098624000000009E-2</v>
      </c>
      <c r="BD213" s="380">
        <v>0.61248379199999992</v>
      </c>
      <c r="BE213" s="380">
        <v>0.51494008000000002</v>
      </c>
      <c r="BF213" s="380">
        <v>0.25751281599999998</v>
      </c>
      <c r="BG213" s="380">
        <v>0.130938736</v>
      </c>
      <c r="BH213" s="380">
        <v>0.101351504</v>
      </c>
      <c r="BI213" s="380">
        <v>0.58206105600000002</v>
      </c>
      <c r="BJ213" s="380">
        <v>0.65797107200000005</v>
      </c>
      <c r="BK213" s="380">
        <v>0.40184356800000004</v>
      </c>
      <c r="BL213" s="380">
        <v>0.31192766399999999</v>
      </c>
      <c r="BM213" s="380">
        <v>8.3301072000000004E-2</v>
      </c>
      <c r="BN213" s="380">
        <v>0.129008176</v>
      </c>
      <c r="BO213" s="380">
        <v>9.7830399999999984E-2</v>
      </c>
      <c r="BP213" s="380">
        <v>6.4789631999999986E-2</v>
      </c>
      <c r="BQ213" s="380">
        <v>7.673601599999999E-2</v>
      </c>
      <c r="BR213" s="380">
        <v>0.21497945600000004</v>
      </c>
      <c r="BS213" s="380">
        <v>0.154963984</v>
      </c>
      <c r="BT213" s="380">
        <v>0.29617257600000002</v>
      </c>
      <c r="BU213" s="380">
        <v>6.2555951999999998E-2</v>
      </c>
      <c r="BV213" s="380">
        <v>0.43483776000000002</v>
      </c>
      <c r="BW213" s="380">
        <v>0.12855323199999999</v>
      </c>
      <c r="BX213" s="380">
        <v>4.6572976000000002E-2</v>
      </c>
      <c r="BY213" s="380">
        <v>5.7422544000000006E-2</v>
      </c>
      <c r="BZ213" s="380">
        <v>9.0246880000000002E-2</v>
      </c>
      <c r="CA213" s="380">
        <v>7.745571200000001E-2</v>
      </c>
      <c r="CB213" s="380">
        <v>7.4504927999999998E-2</v>
      </c>
      <c r="CC213" s="380">
        <v>0.350428768</v>
      </c>
      <c r="CD213" s="380">
        <v>0.27522481599999998</v>
      </c>
      <c r="CE213" s="380">
        <v>9.1652463999999989E-2</v>
      </c>
      <c r="CF213" s="380">
        <v>0.65424732799999996</v>
      </c>
      <c r="CG213" s="380">
        <v>0.40549652799999997</v>
      </c>
      <c r="CH213" s="380">
        <v>4.3090911999999995E-2</v>
      </c>
      <c r="CI213" s="380">
        <v>9.2047728000000009E-2</v>
      </c>
      <c r="CJ213" s="380">
        <v>0.250781584</v>
      </c>
      <c r="CK213" s="380">
        <v>8.3997007999999998E-2</v>
      </c>
      <c r="CL213" s="380">
        <v>0.27735772800000003</v>
      </c>
      <c r="CM213" s="380">
        <v>8.8222831999999987E-2</v>
      </c>
      <c r="CN213" s="380">
        <v>0.131677408</v>
      </c>
      <c r="CO213" s="380">
        <v>0.52301240000000004</v>
      </c>
      <c r="CP213" s="380">
        <v>0.17362056000000001</v>
      </c>
      <c r="CQ213" s="380">
        <v>0.31888251200000001</v>
      </c>
      <c r="CR213" s="380">
        <v>7.861132799999998E-2</v>
      </c>
      <c r="CS213" s="380">
        <v>0.341675232</v>
      </c>
      <c r="CT213" s="380">
        <v>0.50145291200000008</v>
      </c>
      <c r="CU213" s="380">
        <v>0.28559270400000009</v>
      </c>
      <c r="CV213" s="380">
        <v>0.42529868800000004</v>
      </c>
      <c r="CW213" s="380">
        <v>0.16687336</v>
      </c>
    </row>
    <row r="214" spans="1:101">
      <c r="A214" s="256">
        <v>592</v>
      </c>
      <c r="B214" s="259">
        <v>1</v>
      </c>
      <c r="C214" s="380">
        <v>0.72517028799999994</v>
      </c>
      <c r="D214" s="380">
        <v>0.35464542400000004</v>
      </c>
      <c r="E214" s="380">
        <v>5.3554544000000003E-2</v>
      </c>
      <c r="F214" s="380">
        <v>0.47540744000000001</v>
      </c>
      <c r="G214" s="380">
        <v>0.17123494399999997</v>
      </c>
      <c r="H214" s="380">
        <v>0.21526590400000006</v>
      </c>
      <c r="I214" s="380">
        <v>8.6146E-2</v>
      </c>
      <c r="J214" s="380">
        <v>7.6889680000000002E-2</v>
      </c>
      <c r="K214" s="380">
        <v>5.1556816000000005E-2</v>
      </c>
      <c r="L214" s="380">
        <v>0.67746998400000014</v>
      </c>
      <c r="M214" s="380">
        <v>0.38110385600000002</v>
      </c>
      <c r="N214" s="380">
        <v>0.44509766400000006</v>
      </c>
      <c r="O214" s="380">
        <v>0.132949392</v>
      </c>
      <c r="P214" s="380">
        <v>0.465947008</v>
      </c>
      <c r="Q214" s="380">
        <v>0.42123563200000003</v>
      </c>
      <c r="R214" s="380">
        <v>0.14961641600000003</v>
      </c>
      <c r="S214" s="380">
        <v>0.21106915200000001</v>
      </c>
      <c r="T214" s="380">
        <v>0.23988993600000003</v>
      </c>
      <c r="U214" s="380">
        <v>0.52700288000000006</v>
      </c>
      <c r="V214" s="380">
        <v>0.36251004799999997</v>
      </c>
      <c r="W214" s="380">
        <v>0.83902414400000003</v>
      </c>
      <c r="X214" s="380">
        <v>0.65578243199999997</v>
      </c>
      <c r="Y214" s="380">
        <v>0.81837596800000012</v>
      </c>
      <c r="Z214" s="380">
        <v>0.86803937600000003</v>
      </c>
      <c r="AA214" s="380">
        <v>0.49772758400000006</v>
      </c>
      <c r="AB214" s="380">
        <v>0.85634688000000003</v>
      </c>
      <c r="AC214" s="380">
        <v>0.44325115199999998</v>
      </c>
      <c r="AD214" s="380">
        <v>0.12201604800000003</v>
      </c>
      <c r="AE214" s="380">
        <v>0.73338169600000025</v>
      </c>
      <c r="AF214" s="380">
        <v>0.32150820800000002</v>
      </c>
      <c r="AG214" s="380">
        <v>0.76871348800000006</v>
      </c>
      <c r="AH214" s="380">
        <v>0.49230960000000001</v>
      </c>
      <c r="AI214" s="380">
        <v>0.76153584000000007</v>
      </c>
      <c r="AJ214" s="380">
        <v>0.30694931199999997</v>
      </c>
      <c r="AK214" s="380">
        <v>0.12116887999999999</v>
      </c>
      <c r="AL214" s="380">
        <v>0.54442102400000003</v>
      </c>
      <c r="AM214" s="380">
        <v>0.15401956800000002</v>
      </c>
      <c r="AN214" s="380">
        <v>0.66374417599999991</v>
      </c>
      <c r="AO214" s="380">
        <v>7.3122400000000004E-2</v>
      </c>
      <c r="AP214" s="380">
        <v>0.15071408</v>
      </c>
      <c r="AQ214" s="380">
        <v>0.67406745600000018</v>
      </c>
      <c r="AR214" s="380">
        <v>0.310609792</v>
      </c>
      <c r="AS214" s="380">
        <v>0.37410499200000008</v>
      </c>
      <c r="AT214" s="380">
        <v>4.8807808000000008E-2</v>
      </c>
      <c r="AU214" s="380">
        <v>0.19983801599999998</v>
      </c>
      <c r="AV214" s="380">
        <v>0.31281356800000004</v>
      </c>
      <c r="AW214" s="380">
        <v>0.33630022400000009</v>
      </c>
      <c r="AX214" s="380">
        <v>0.45346595200000006</v>
      </c>
      <c r="AY214" s="380">
        <v>0.11257372799999998</v>
      </c>
      <c r="AZ214" s="380">
        <v>0.153879184</v>
      </c>
      <c r="BA214" s="380">
        <v>0.18978508800000002</v>
      </c>
      <c r="BB214" s="380">
        <v>6.9096911999999983E-2</v>
      </c>
      <c r="BC214" s="380">
        <v>8.0374320000000013E-2</v>
      </c>
      <c r="BD214" s="380">
        <v>0.60684335999999994</v>
      </c>
      <c r="BE214" s="380">
        <v>0.51116153600000003</v>
      </c>
      <c r="BF214" s="380">
        <v>0.25246369599999996</v>
      </c>
      <c r="BG214" s="380">
        <v>0.12711329599999999</v>
      </c>
      <c r="BH214" s="380">
        <v>9.8155264000000006E-2</v>
      </c>
      <c r="BI214" s="380">
        <v>0.58002352000000001</v>
      </c>
      <c r="BJ214" s="380">
        <v>0.65737953599999999</v>
      </c>
      <c r="BK214" s="380">
        <v>0.40131974400000003</v>
      </c>
      <c r="BL214" s="380">
        <v>0.31112015999999998</v>
      </c>
      <c r="BM214" s="380">
        <v>8.3501760000000008E-2</v>
      </c>
      <c r="BN214" s="380">
        <v>0.127060544</v>
      </c>
      <c r="BO214" s="380">
        <v>9.6081647999999992E-2</v>
      </c>
      <c r="BP214" s="380">
        <v>6.4293983999999998E-2</v>
      </c>
      <c r="BQ214" s="380">
        <v>7.6084063999999979E-2</v>
      </c>
      <c r="BR214" s="380">
        <v>0.21515921600000001</v>
      </c>
      <c r="BS214" s="380">
        <v>0.15682257600000002</v>
      </c>
      <c r="BT214" s="380">
        <v>0.2954290080000001</v>
      </c>
      <c r="BU214" s="380">
        <v>6.3636656000000014E-2</v>
      </c>
      <c r="BV214" s="380">
        <v>0.43473848000000004</v>
      </c>
      <c r="BW214" s="380">
        <v>0.12860337599999999</v>
      </c>
      <c r="BX214" s="380">
        <v>4.6293152000000004E-2</v>
      </c>
      <c r="BY214" s="380">
        <v>5.7863616000000007E-2</v>
      </c>
      <c r="BZ214" s="380">
        <v>9.3118640000000003E-2</v>
      </c>
      <c r="CA214" s="380">
        <v>7.7307935999999994E-2</v>
      </c>
      <c r="CB214" s="380">
        <v>7.5579424000000006E-2</v>
      </c>
      <c r="CC214" s="380">
        <v>0.35079688000000003</v>
      </c>
      <c r="CD214" s="380">
        <v>0.27610852800000002</v>
      </c>
      <c r="CE214" s="380">
        <v>9.2881887999999996E-2</v>
      </c>
      <c r="CF214" s="380">
        <v>0.65472513600000015</v>
      </c>
      <c r="CG214" s="380">
        <v>0.40575025600000003</v>
      </c>
      <c r="CH214" s="380">
        <v>4.4114239999999999E-2</v>
      </c>
      <c r="CI214" s="380">
        <v>9.3409632000000006E-2</v>
      </c>
      <c r="CJ214" s="380">
        <v>0.25013436800000005</v>
      </c>
      <c r="CK214" s="380">
        <v>8.8822176000000003E-2</v>
      </c>
      <c r="CL214" s="380">
        <v>0.28389071999999999</v>
      </c>
      <c r="CM214" s="380">
        <v>8.9563856000000011E-2</v>
      </c>
      <c r="CN214" s="380">
        <v>0.13577044800000002</v>
      </c>
      <c r="CO214" s="380">
        <v>0.52453945599999996</v>
      </c>
      <c r="CP214" s="380">
        <v>0.17513096</v>
      </c>
      <c r="CQ214" s="380">
        <v>0.32113251199999998</v>
      </c>
      <c r="CR214" s="380">
        <v>7.9804607999999999E-2</v>
      </c>
      <c r="CS214" s="380">
        <v>0.34666148800000002</v>
      </c>
      <c r="CT214" s="380">
        <v>0.50607902399999993</v>
      </c>
      <c r="CU214" s="380">
        <v>0.284889328</v>
      </c>
      <c r="CV214" s="380">
        <v>0.43514523200000005</v>
      </c>
      <c r="CW214" s="380">
        <v>0.174679216</v>
      </c>
    </row>
    <row r="215" spans="1:101">
      <c r="A215" s="256">
        <v>593</v>
      </c>
      <c r="B215" s="259">
        <v>1</v>
      </c>
      <c r="C215" s="380">
        <v>0.73014009599999996</v>
      </c>
      <c r="D215" s="380">
        <v>0.36311881600000007</v>
      </c>
      <c r="E215" s="380">
        <v>5.3832944000000001E-2</v>
      </c>
      <c r="F215" s="380">
        <v>0.47741040000000007</v>
      </c>
      <c r="G215" s="380">
        <v>0.17330971200000003</v>
      </c>
      <c r="H215" s="380">
        <v>0.21701401600000003</v>
      </c>
      <c r="I215" s="380">
        <v>9.0070832000000017E-2</v>
      </c>
      <c r="J215" s="380">
        <v>7.9597888000000019E-2</v>
      </c>
      <c r="K215" s="380">
        <v>5.2130768000000001E-2</v>
      </c>
      <c r="L215" s="380">
        <v>0.69085320000000017</v>
      </c>
      <c r="M215" s="380">
        <v>0.38448209600000005</v>
      </c>
      <c r="N215" s="380">
        <v>0.45395939200000002</v>
      </c>
      <c r="O215" s="380">
        <v>0.13841982400000002</v>
      </c>
      <c r="P215" s="380">
        <v>0.467574928</v>
      </c>
      <c r="Q215" s="380">
        <v>0.42913668800000004</v>
      </c>
      <c r="R215" s="380">
        <v>0.151954688</v>
      </c>
      <c r="S215" s="380">
        <v>0.21201003200000001</v>
      </c>
      <c r="T215" s="380">
        <v>0.24374857600000005</v>
      </c>
      <c r="U215" s="380">
        <v>0.52742396800000002</v>
      </c>
      <c r="V215" s="380">
        <v>0.37144283200000006</v>
      </c>
      <c r="W215" s="380">
        <v>0.84157907200000004</v>
      </c>
      <c r="X215" s="380">
        <v>0.66039761600000002</v>
      </c>
      <c r="Y215" s="380">
        <v>0.81851852800000025</v>
      </c>
      <c r="Z215" s="380">
        <v>0.86810060800000011</v>
      </c>
      <c r="AA215" s="380">
        <v>0.49851091199999997</v>
      </c>
      <c r="AB215" s="380">
        <v>0.85823777600000006</v>
      </c>
      <c r="AC215" s="380">
        <v>0.44351592000000006</v>
      </c>
      <c r="AD215" s="380">
        <v>0.12176553600000001</v>
      </c>
      <c r="AE215" s="380">
        <v>0.73447464000000007</v>
      </c>
      <c r="AF215" s="380">
        <v>0.32276097599999998</v>
      </c>
      <c r="AG215" s="380">
        <v>0.76980256000000002</v>
      </c>
      <c r="AH215" s="380">
        <v>0.49188611199999999</v>
      </c>
      <c r="AI215" s="380">
        <v>0.76220708800000003</v>
      </c>
      <c r="AJ215" s="380">
        <v>0.30613647999999999</v>
      </c>
      <c r="AK215" s="380">
        <v>0.120760912</v>
      </c>
      <c r="AL215" s="380">
        <v>0.54507180799999999</v>
      </c>
      <c r="AM215" s="380">
        <v>0.15527022400000001</v>
      </c>
      <c r="AN215" s="380">
        <v>0.66404404799999994</v>
      </c>
      <c r="AO215" s="380">
        <v>7.3565088000000001E-2</v>
      </c>
      <c r="AP215" s="380">
        <v>0.152412928</v>
      </c>
      <c r="AQ215" s="380">
        <v>0.67368526400000006</v>
      </c>
      <c r="AR215" s="380">
        <v>0.30835544000000004</v>
      </c>
      <c r="AS215" s="380">
        <v>0.36996935999999997</v>
      </c>
      <c r="AT215" s="380">
        <v>4.8812799999999996E-2</v>
      </c>
      <c r="AU215" s="380">
        <v>0.19680756799999999</v>
      </c>
      <c r="AV215" s="380">
        <v>0.31007219200000002</v>
      </c>
      <c r="AW215" s="380">
        <v>0.33591689600000008</v>
      </c>
      <c r="AX215" s="380">
        <v>0.44839739200000006</v>
      </c>
      <c r="AY215" s="380">
        <v>0.11162817600000001</v>
      </c>
      <c r="AZ215" s="380">
        <v>0.153663776</v>
      </c>
      <c r="BA215" s="380">
        <v>0.19089660799999997</v>
      </c>
      <c r="BB215" s="380">
        <v>6.9015055999999991E-2</v>
      </c>
      <c r="BC215" s="380">
        <v>7.8727775999999999E-2</v>
      </c>
      <c r="BD215" s="380">
        <v>0.60111564799999995</v>
      </c>
      <c r="BE215" s="380">
        <v>0.50734347200000007</v>
      </c>
      <c r="BF215" s="380">
        <v>0.247495936</v>
      </c>
      <c r="BG215" s="380">
        <v>0.123264256</v>
      </c>
      <c r="BH215" s="380">
        <v>9.5048863999999997E-2</v>
      </c>
      <c r="BI215" s="380">
        <v>0.57798830400000001</v>
      </c>
      <c r="BJ215" s="380">
        <v>0.65677047999999993</v>
      </c>
      <c r="BK215" s="380">
        <v>0.4008408</v>
      </c>
      <c r="BL215" s="380">
        <v>0.31032617599999995</v>
      </c>
      <c r="BM215" s="380">
        <v>8.3625008000000001E-2</v>
      </c>
      <c r="BN215" s="380">
        <v>0.12515099199999999</v>
      </c>
      <c r="BO215" s="380">
        <v>9.4259696000000004E-2</v>
      </c>
      <c r="BP215" s="380">
        <v>6.3813295999999992E-2</v>
      </c>
      <c r="BQ215" s="380">
        <v>7.5444752000000004E-2</v>
      </c>
      <c r="BR215" s="380">
        <v>0.21538225600000002</v>
      </c>
      <c r="BS215" s="380">
        <v>0.15869292800000001</v>
      </c>
      <c r="BT215" s="380">
        <v>0.29474616000000003</v>
      </c>
      <c r="BU215" s="380">
        <v>6.4452400000000007E-2</v>
      </c>
      <c r="BV215" s="380">
        <v>0.43466375999999995</v>
      </c>
      <c r="BW215" s="380">
        <v>0.12872296000000003</v>
      </c>
      <c r="BX215" s="380">
        <v>4.6022128000000009E-2</v>
      </c>
      <c r="BY215" s="380">
        <v>5.8131967999999999E-2</v>
      </c>
      <c r="BZ215" s="380">
        <v>9.5799760000000012E-2</v>
      </c>
      <c r="CA215" s="380">
        <v>7.7195360000000005E-2</v>
      </c>
      <c r="CB215" s="380">
        <v>7.6694000000000012E-2</v>
      </c>
      <c r="CC215" s="380">
        <v>0.35126651200000003</v>
      </c>
      <c r="CD215" s="380">
        <v>0.27701831999999998</v>
      </c>
      <c r="CE215" s="380">
        <v>9.3997711999999997E-2</v>
      </c>
      <c r="CF215" s="380">
        <v>0.65522910400000001</v>
      </c>
      <c r="CG215" s="380">
        <v>0.40596502400000001</v>
      </c>
      <c r="CH215" s="380">
        <v>4.5140608000000006E-2</v>
      </c>
      <c r="CI215" s="380">
        <v>9.487393600000002E-2</v>
      </c>
      <c r="CJ215" s="380">
        <v>0.24948227200000003</v>
      </c>
      <c r="CK215" s="380">
        <v>9.3739184000000003E-2</v>
      </c>
      <c r="CL215" s="380">
        <v>0.290347152</v>
      </c>
      <c r="CM215" s="380">
        <v>9.0951680000000007E-2</v>
      </c>
      <c r="CN215" s="380">
        <v>0.13985628800000002</v>
      </c>
      <c r="CO215" s="380">
        <v>0.52610323200000009</v>
      </c>
      <c r="CP215" s="380">
        <v>0.17675976000000002</v>
      </c>
      <c r="CQ215" s="380">
        <v>0.323452672</v>
      </c>
      <c r="CR215" s="380">
        <v>8.1064928000000008E-2</v>
      </c>
      <c r="CS215" s="380">
        <v>0.35187222399999996</v>
      </c>
      <c r="CT215" s="380">
        <v>0.51079913599999993</v>
      </c>
      <c r="CU215" s="380">
        <v>0.28401195200000001</v>
      </c>
      <c r="CV215" s="380">
        <v>0.44469937600000009</v>
      </c>
      <c r="CW215" s="380">
        <v>0.18287531200000001</v>
      </c>
    </row>
    <row r="216" spans="1:101">
      <c r="A216" s="256">
        <v>594</v>
      </c>
      <c r="B216" s="259">
        <v>1</v>
      </c>
      <c r="C216" s="380">
        <v>0.73499718399999991</v>
      </c>
      <c r="D216" s="380">
        <v>0.371543968</v>
      </c>
      <c r="E216" s="380">
        <v>5.4181184E-2</v>
      </c>
      <c r="F216" s="380">
        <v>0.47929720000000003</v>
      </c>
      <c r="G216" s="380">
        <v>0.17542432000000002</v>
      </c>
      <c r="H216" s="380">
        <v>0.21869444799999999</v>
      </c>
      <c r="I216" s="380">
        <v>9.4328703999999999E-2</v>
      </c>
      <c r="J216" s="380">
        <v>8.2553776000000009E-2</v>
      </c>
      <c r="K216" s="380">
        <v>5.2690240000000006E-2</v>
      </c>
      <c r="L216" s="380">
        <v>0.70368593600000007</v>
      </c>
      <c r="M216" s="380">
        <v>0.38761177600000002</v>
      </c>
      <c r="N216" s="380">
        <v>0.46271032000000006</v>
      </c>
      <c r="O216" s="380">
        <v>0.14389121599999999</v>
      </c>
      <c r="P216" s="380">
        <v>0.46906396800000005</v>
      </c>
      <c r="Q216" s="380">
        <v>0.43692662400000004</v>
      </c>
      <c r="R216" s="380">
        <v>0.15440264000000001</v>
      </c>
      <c r="S216" s="380">
        <v>0.212925632</v>
      </c>
      <c r="T216" s="380">
        <v>0.24759113600000002</v>
      </c>
      <c r="U216" s="380">
        <v>0.52778969600000003</v>
      </c>
      <c r="V216" s="380">
        <v>0.38075961600000008</v>
      </c>
      <c r="W216" s="380">
        <v>0.84398808000000003</v>
      </c>
      <c r="X216" s="380">
        <v>0.66489655999999997</v>
      </c>
      <c r="Y216" s="380">
        <v>0.818644288</v>
      </c>
      <c r="Z216" s="380">
        <v>0.86812655999999999</v>
      </c>
      <c r="AA216" s="380">
        <v>0.49933703999999995</v>
      </c>
      <c r="AB216" s="380">
        <v>0.8600723520000001</v>
      </c>
      <c r="AC216" s="380">
        <v>0.44379860800000004</v>
      </c>
      <c r="AD216" s="380">
        <v>0.121477104</v>
      </c>
      <c r="AE216" s="380">
        <v>0.73555590400000004</v>
      </c>
      <c r="AF216" s="380">
        <v>0.32396486400000002</v>
      </c>
      <c r="AG216" s="380">
        <v>0.77086619199999995</v>
      </c>
      <c r="AH216" s="380">
        <v>0.49142934399999999</v>
      </c>
      <c r="AI216" s="380">
        <v>0.76289601600000012</v>
      </c>
      <c r="AJ216" s="380">
        <v>0.305296448</v>
      </c>
      <c r="AK216" s="380">
        <v>0.12034462400000001</v>
      </c>
      <c r="AL216" s="380">
        <v>0.54568395199999986</v>
      </c>
      <c r="AM216" s="380">
        <v>0.15653184000000001</v>
      </c>
      <c r="AN216" s="380">
        <v>0.66432616</v>
      </c>
      <c r="AO216" s="380">
        <v>7.4005136000000013E-2</v>
      </c>
      <c r="AP216" s="380">
        <v>0.154108896</v>
      </c>
      <c r="AQ216" s="380">
        <v>0.67332883200000004</v>
      </c>
      <c r="AR216" s="380">
        <v>0.30616740800000003</v>
      </c>
      <c r="AS216" s="380">
        <v>0.36579276799999993</v>
      </c>
      <c r="AT216" s="380">
        <v>4.8817151999999996E-2</v>
      </c>
      <c r="AU216" s="380">
        <v>0.19388128000000002</v>
      </c>
      <c r="AV216" s="380">
        <v>0.30728633600000005</v>
      </c>
      <c r="AW216" s="380">
        <v>0.33550492800000004</v>
      </c>
      <c r="AX216" s="380">
        <v>0.44331947199999999</v>
      </c>
      <c r="AY216" s="380">
        <v>0.110693184</v>
      </c>
      <c r="AZ216" s="380">
        <v>0.15346780800000001</v>
      </c>
      <c r="BA216" s="380">
        <v>0.19199204799999997</v>
      </c>
      <c r="BB216" s="380">
        <v>6.8954559999999998E-2</v>
      </c>
      <c r="BC216" s="380">
        <v>7.7159551999999992E-2</v>
      </c>
      <c r="BD216" s="380">
        <v>0.59535065600000003</v>
      </c>
      <c r="BE216" s="380">
        <v>0.503528368</v>
      </c>
      <c r="BF216" s="380">
        <v>0.24262657600000001</v>
      </c>
      <c r="BG216" s="380">
        <v>0.11945097599999999</v>
      </c>
      <c r="BH216" s="380">
        <v>9.2041263999999998E-2</v>
      </c>
      <c r="BI216" s="380">
        <v>0.57595948799999985</v>
      </c>
      <c r="BJ216" s="380">
        <v>0.65615182399999994</v>
      </c>
      <c r="BK216" s="380">
        <v>0.400396896</v>
      </c>
      <c r="BL216" s="380">
        <v>0.30955355200000001</v>
      </c>
      <c r="BM216" s="380">
        <v>8.367633599999999E-2</v>
      </c>
      <c r="BN216" s="380">
        <v>0.12328583999999999</v>
      </c>
      <c r="BO216" s="380">
        <v>9.238366399999999E-2</v>
      </c>
      <c r="BP216" s="380">
        <v>6.3348447999999988E-2</v>
      </c>
      <c r="BQ216" s="380">
        <v>7.481968E-2</v>
      </c>
      <c r="BR216" s="380">
        <v>0.215641376</v>
      </c>
      <c r="BS216" s="380">
        <v>0.16056264000000001</v>
      </c>
      <c r="BT216" s="380">
        <v>0.294120832</v>
      </c>
      <c r="BU216" s="380">
        <v>6.5033184000000008E-2</v>
      </c>
      <c r="BV216" s="380">
        <v>0.43461687999999998</v>
      </c>
      <c r="BW216" s="380">
        <v>0.12890438400000001</v>
      </c>
      <c r="BX216" s="380">
        <v>4.5760703999999999E-2</v>
      </c>
      <c r="BY216" s="380">
        <v>5.8248959999999995E-2</v>
      </c>
      <c r="BZ216" s="380">
        <v>9.8285919999999999E-2</v>
      </c>
      <c r="CA216" s="380">
        <v>7.7116463999999996E-2</v>
      </c>
      <c r="CB216" s="380">
        <v>7.7837615999999998E-2</v>
      </c>
      <c r="CC216" s="380">
        <v>0.35182718399999996</v>
      </c>
      <c r="CD216" s="380">
        <v>0.27794987199999999</v>
      </c>
      <c r="CE216" s="380">
        <v>9.5114335999999994E-2</v>
      </c>
      <c r="CF216" s="380">
        <v>0.65575251200000007</v>
      </c>
      <c r="CG216" s="380">
        <v>0.406146752</v>
      </c>
      <c r="CH216" s="380">
        <v>4.6158975999999997E-2</v>
      </c>
      <c r="CI216" s="380">
        <v>9.6294480000000002E-2</v>
      </c>
      <c r="CJ216" s="380">
        <v>0.24886825600000001</v>
      </c>
      <c r="CK216" s="380">
        <v>9.8661951999999997E-2</v>
      </c>
      <c r="CL216" s="380">
        <v>0.29672550400000003</v>
      </c>
      <c r="CM216" s="380">
        <v>9.2384384E-2</v>
      </c>
      <c r="CN216" s="380">
        <v>0.14391020800000004</v>
      </c>
      <c r="CO216" s="380">
        <v>0.52767892800000005</v>
      </c>
      <c r="CP216" s="380">
        <v>0.17851616000000001</v>
      </c>
      <c r="CQ216" s="380">
        <v>0.32584739200000001</v>
      </c>
      <c r="CR216" s="380">
        <v>8.2398288E-2</v>
      </c>
      <c r="CS216" s="380">
        <v>0.35729783999999998</v>
      </c>
      <c r="CT216" s="380">
        <v>0.51561564800000004</v>
      </c>
      <c r="CU216" s="380">
        <v>0.28297897599999999</v>
      </c>
      <c r="CV216" s="380">
        <v>0.45391695999999998</v>
      </c>
      <c r="CW216" s="380">
        <v>0.19139900799999998</v>
      </c>
    </row>
    <row r="217" spans="1:101">
      <c r="A217" s="256">
        <v>595</v>
      </c>
      <c r="B217" s="259">
        <v>1</v>
      </c>
      <c r="C217" s="380">
        <v>0.73973999999999995</v>
      </c>
      <c r="D217" s="380">
        <v>0.37991000000000003</v>
      </c>
      <c r="E217" s="380">
        <v>5.4629999999999998E-2</v>
      </c>
      <c r="F217" s="380">
        <v>0.48107</v>
      </c>
      <c r="G217" s="380">
        <v>0.17763000000000001</v>
      </c>
      <c r="H217" s="380">
        <v>0.2203</v>
      </c>
      <c r="I217" s="380">
        <v>9.894E-2</v>
      </c>
      <c r="J217" s="380">
        <v>8.5769999999999999E-2</v>
      </c>
      <c r="K217" s="380">
        <v>5.323E-2</v>
      </c>
      <c r="L217" s="380">
        <v>0.71596000000000004</v>
      </c>
      <c r="M217" s="380">
        <v>0.39051000000000002</v>
      </c>
      <c r="N217" s="380">
        <v>0.47137000000000001</v>
      </c>
      <c r="O217" s="380">
        <v>0.14932999999999999</v>
      </c>
      <c r="P217" s="380">
        <v>0.47043000000000001</v>
      </c>
      <c r="Q217" s="380">
        <v>0.44457000000000002</v>
      </c>
      <c r="R217" s="380">
        <v>0.15695999999999999</v>
      </c>
      <c r="S217" s="380">
        <v>0.21381</v>
      </c>
      <c r="T217" s="380">
        <v>0.25140000000000001</v>
      </c>
      <c r="U217" s="380">
        <v>0.52810000000000001</v>
      </c>
      <c r="V217" s="380">
        <v>0.39045000000000002</v>
      </c>
      <c r="W217" s="380">
        <v>0.84628000000000003</v>
      </c>
      <c r="X217" s="380">
        <v>0.66927999999999999</v>
      </c>
      <c r="Y217" s="380">
        <v>0.81876000000000004</v>
      </c>
      <c r="Z217" s="380">
        <v>0.86812</v>
      </c>
      <c r="AA217" s="380">
        <v>0.50019999999999998</v>
      </c>
      <c r="AB217" s="380">
        <v>0.86185</v>
      </c>
      <c r="AC217" s="380">
        <v>0.44409999999999999</v>
      </c>
      <c r="AD217" s="380">
        <v>0.12116</v>
      </c>
      <c r="AE217" s="380">
        <v>0.73663000000000001</v>
      </c>
      <c r="AF217" s="380">
        <v>0.32508999999999999</v>
      </c>
      <c r="AG217" s="380">
        <v>0.77190000000000003</v>
      </c>
      <c r="AH217" s="380">
        <v>0.49092999999999998</v>
      </c>
      <c r="AI217" s="380">
        <v>0.76361000000000001</v>
      </c>
      <c r="AJ217" s="380">
        <v>0.30442999999999998</v>
      </c>
      <c r="AK217" s="380">
        <v>0.11992</v>
      </c>
      <c r="AL217" s="380">
        <v>0.54623999999999995</v>
      </c>
      <c r="AM217" s="380">
        <v>0.15770999999999999</v>
      </c>
      <c r="AN217" s="380">
        <v>0.66457999999999995</v>
      </c>
      <c r="AO217" s="380">
        <v>7.4440000000000006E-2</v>
      </c>
      <c r="AP217" s="380">
        <v>0.15579000000000001</v>
      </c>
      <c r="AQ217" s="380">
        <v>0.67300000000000004</v>
      </c>
      <c r="AR217" s="380">
        <v>0.30403999999999998</v>
      </c>
      <c r="AS217" s="380">
        <v>0.36163000000000001</v>
      </c>
      <c r="AT217" s="380">
        <v>4.8820000000000002E-2</v>
      </c>
      <c r="AU217" s="380">
        <v>0.19114</v>
      </c>
      <c r="AV217" s="380">
        <v>0.30447000000000002</v>
      </c>
      <c r="AW217" s="380">
        <v>0.33506000000000002</v>
      </c>
      <c r="AX217" s="380">
        <v>0.43824000000000002</v>
      </c>
      <c r="AY217" s="380">
        <v>0.10977000000000001</v>
      </c>
      <c r="AZ217" s="380">
        <v>0.15328</v>
      </c>
      <c r="BA217" s="380">
        <v>0.19303999999999999</v>
      </c>
      <c r="BB217" s="380">
        <v>6.8909999999999999E-2</v>
      </c>
      <c r="BC217" s="380">
        <v>7.5670000000000001E-2</v>
      </c>
      <c r="BD217" s="380">
        <v>0.58958999999999995</v>
      </c>
      <c r="BE217" s="380">
        <v>0.49975000000000003</v>
      </c>
      <c r="BF217" s="380">
        <v>0.23787</v>
      </c>
      <c r="BG217" s="380">
        <v>0.11572</v>
      </c>
      <c r="BH217" s="380">
        <v>8.9139999999999997E-2</v>
      </c>
      <c r="BI217" s="380">
        <v>0.57394000000000001</v>
      </c>
      <c r="BJ217" s="380">
        <v>0.65552999999999995</v>
      </c>
      <c r="BK217" s="380">
        <v>0.39998</v>
      </c>
      <c r="BL217" s="380">
        <v>0.30880999999999997</v>
      </c>
      <c r="BM217" s="380">
        <v>8.3659999999999998E-2</v>
      </c>
      <c r="BN217" s="380">
        <v>0.12146999999999999</v>
      </c>
      <c r="BO217" s="380">
        <v>9.0469999999999995E-2</v>
      </c>
      <c r="BP217" s="380">
        <v>6.2899999999999998E-2</v>
      </c>
      <c r="BQ217" s="380">
        <v>7.4209999999999998E-2</v>
      </c>
      <c r="BR217" s="380">
        <v>0.21593000000000001</v>
      </c>
      <c r="BS217" s="380">
        <v>0.16242000000000001</v>
      </c>
      <c r="BT217" s="380">
        <v>0.29354999999999998</v>
      </c>
      <c r="BU217" s="380">
        <v>6.54E-2</v>
      </c>
      <c r="BV217" s="380">
        <v>0.43459999999999999</v>
      </c>
      <c r="BW217" s="380">
        <v>0.12914</v>
      </c>
      <c r="BX217" s="380">
        <v>4.5510000000000002E-2</v>
      </c>
      <c r="BY217" s="380">
        <v>5.8229999999999997E-2</v>
      </c>
      <c r="BZ217" s="380">
        <v>0.10057000000000001</v>
      </c>
      <c r="CA217" s="380">
        <v>7.707E-2</v>
      </c>
      <c r="CB217" s="380">
        <v>7.9000000000000001E-2</v>
      </c>
      <c r="CC217" s="380">
        <v>0.35247000000000001</v>
      </c>
      <c r="CD217" s="380">
        <v>0.27889999999999998</v>
      </c>
      <c r="CE217" s="380">
        <v>9.6299999999999997E-2</v>
      </c>
      <c r="CF217" s="380">
        <v>0.65629000000000004</v>
      </c>
      <c r="CG217" s="380">
        <v>0.40629999999999999</v>
      </c>
      <c r="CH217" s="380">
        <v>4.7160000000000001E-2</v>
      </c>
      <c r="CI217" s="380">
        <v>9.758E-2</v>
      </c>
      <c r="CJ217" s="380">
        <v>0.24833</v>
      </c>
      <c r="CK217" s="380">
        <v>0.10352</v>
      </c>
      <c r="CL217" s="380">
        <v>0.30302000000000001</v>
      </c>
      <c r="CM217" s="380">
        <v>9.3859999999999999E-2</v>
      </c>
      <c r="CN217" s="380">
        <v>0.14791000000000001</v>
      </c>
      <c r="CO217" s="380">
        <v>0.52925</v>
      </c>
      <c r="CP217" s="380">
        <v>0.18040999999999999</v>
      </c>
      <c r="CQ217" s="380">
        <v>0.32832</v>
      </c>
      <c r="CR217" s="380">
        <v>8.3809999999999996E-2</v>
      </c>
      <c r="CS217" s="380">
        <v>0.36292999999999997</v>
      </c>
      <c r="CT217" s="380">
        <v>0.52053000000000005</v>
      </c>
      <c r="CU217" s="380">
        <v>0.28181</v>
      </c>
      <c r="CV217" s="380">
        <v>0.46276</v>
      </c>
      <c r="CW217" s="380">
        <v>0.20019999999999999</v>
      </c>
    </row>
    <row r="218" spans="1:101">
      <c r="A218" s="256">
        <v>596</v>
      </c>
      <c r="B218" s="259">
        <v>1</v>
      </c>
      <c r="C218" s="380">
        <v>0.74436748799999986</v>
      </c>
      <c r="D218" s="380">
        <v>0.38820713600000001</v>
      </c>
      <c r="E218" s="380">
        <v>5.5181199999999993E-2</v>
      </c>
      <c r="F218" s="380">
        <v>0.48273390400000005</v>
      </c>
      <c r="G218" s="380">
        <v>0.179951888</v>
      </c>
      <c r="H218" s="380">
        <v>0.22182867199999998</v>
      </c>
      <c r="I218" s="380">
        <v>0.103911936</v>
      </c>
      <c r="J218" s="380">
        <v>8.9254175999999991E-2</v>
      </c>
      <c r="K218" s="380">
        <v>5.3748383999999996E-2</v>
      </c>
      <c r="L218" s="380">
        <v>0.72765265600000018</v>
      </c>
      <c r="M218" s="380">
        <v>0.39318862400000004</v>
      </c>
      <c r="N218" s="380">
        <v>0.47991841600000001</v>
      </c>
      <c r="O218" s="380">
        <v>0.154715136</v>
      </c>
      <c r="P218" s="380">
        <v>0.47167366399999999</v>
      </c>
      <c r="Q218" s="380">
        <v>0.45203100799999996</v>
      </c>
      <c r="R218" s="380">
        <v>0.15962695999999998</v>
      </c>
      <c r="S218" s="380">
        <v>0.21466347200000002</v>
      </c>
      <c r="T218" s="380">
        <v>0.25516099199999998</v>
      </c>
      <c r="U218" s="380">
        <v>0.52836236800000003</v>
      </c>
      <c r="V218" s="380">
        <v>0.40050244800000007</v>
      </c>
      <c r="W218" s="380">
        <v>0.84845854399999998</v>
      </c>
      <c r="X218" s="380">
        <v>0.67354705599999998</v>
      </c>
      <c r="Y218" s="380">
        <v>0.81886905600000004</v>
      </c>
      <c r="Z218" s="380">
        <v>0.86808377599999986</v>
      </c>
      <c r="AA218" s="380">
        <v>0.50110454400000004</v>
      </c>
      <c r="AB218" s="380">
        <v>0.86357177600000012</v>
      </c>
      <c r="AC218" s="380">
        <v>0.44442180800000008</v>
      </c>
      <c r="AD218" s="380">
        <v>0.12081897600000001</v>
      </c>
      <c r="AE218" s="380">
        <v>0.73769766399999992</v>
      </c>
      <c r="AF218" s="380">
        <v>0.32613991999999997</v>
      </c>
      <c r="AG218" s="380">
        <v>0.77290305599999987</v>
      </c>
      <c r="AH218" s="380">
        <v>0.49038399999999999</v>
      </c>
      <c r="AI218" s="380">
        <v>0.76434884799999991</v>
      </c>
      <c r="AJ218" s="380">
        <v>0.30353764799999994</v>
      </c>
      <c r="AK218" s="380">
        <v>0.11948726400000001</v>
      </c>
      <c r="AL218" s="380">
        <v>0.54674025599999987</v>
      </c>
      <c r="AM218" s="380">
        <v>0.15879148800000001</v>
      </c>
      <c r="AN218" s="380">
        <v>0.66480635199999993</v>
      </c>
      <c r="AO218" s="380">
        <v>7.4867744000000014E-2</v>
      </c>
      <c r="AP218" s="380">
        <v>0.15744825600000004</v>
      </c>
      <c r="AQ218" s="380">
        <v>0.67269936000000008</v>
      </c>
      <c r="AR218" s="380">
        <v>0.30196721600000004</v>
      </c>
      <c r="AS218" s="380">
        <v>0.35749296000000008</v>
      </c>
      <c r="AT218" s="380">
        <v>4.8821440000000008E-2</v>
      </c>
      <c r="AU218" s="380">
        <v>0.18857473599999999</v>
      </c>
      <c r="AV218" s="380">
        <v>0.30162819200000002</v>
      </c>
      <c r="AW218" s="380">
        <v>0.334578176</v>
      </c>
      <c r="AX218" s="380">
        <v>0.43316195200000002</v>
      </c>
      <c r="AY218" s="380">
        <v>0.10885768</v>
      </c>
      <c r="AZ218" s="380">
        <v>0.153095856</v>
      </c>
      <c r="BA218" s="380">
        <v>0.194030496</v>
      </c>
      <c r="BB218" s="380">
        <v>6.8879536000000005E-2</v>
      </c>
      <c r="BC218" s="380">
        <v>7.4258848000000016E-2</v>
      </c>
      <c r="BD218" s="380">
        <v>0.58385011199999992</v>
      </c>
      <c r="BE218" s="380">
        <v>0.49601630400000002</v>
      </c>
      <c r="BF218" s="380">
        <v>0.23323246400000003</v>
      </c>
      <c r="BG218" s="380">
        <v>0.11207958400000001</v>
      </c>
      <c r="BH218" s="380">
        <v>8.6348287999999995E-2</v>
      </c>
      <c r="BI218" s="380">
        <v>0.57192956799999994</v>
      </c>
      <c r="BJ218" s="380">
        <v>0.65490715199999994</v>
      </c>
      <c r="BK218" s="380">
        <v>0.39958731199999997</v>
      </c>
      <c r="BL218" s="380">
        <v>0.30810247999999996</v>
      </c>
      <c r="BM218" s="380">
        <v>8.3576719999999993E-2</v>
      </c>
      <c r="BN218" s="380">
        <v>0.11970412799999998</v>
      </c>
      <c r="BO218" s="380">
        <v>8.8527263999999994E-2</v>
      </c>
      <c r="BP218" s="380">
        <v>6.2467519999999999E-2</v>
      </c>
      <c r="BQ218" s="380">
        <v>7.3615552000000001E-2</v>
      </c>
      <c r="BR218" s="380">
        <v>0.216243296</v>
      </c>
      <c r="BS218" s="380">
        <v>0.16425568000000002</v>
      </c>
      <c r="BT218" s="380">
        <v>0.293031184</v>
      </c>
      <c r="BU218" s="380">
        <v>6.5546976000000007E-2</v>
      </c>
      <c r="BV218" s="380">
        <v>0.43461193600000003</v>
      </c>
      <c r="BW218" s="380">
        <v>0.12942195200000001</v>
      </c>
      <c r="BX218" s="380">
        <v>4.5271872000000012E-2</v>
      </c>
      <c r="BY218" s="380">
        <v>5.8072671999999999E-2</v>
      </c>
      <c r="BZ218" s="380">
        <v>0.102636512</v>
      </c>
      <c r="CA218" s="380">
        <v>7.7055824000000009E-2</v>
      </c>
      <c r="CB218" s="380">
        <v>8.0173391999999996E-2</v>
      </c>
      <c r="CC218" s="380">
        <v>0.35319073600000001</v>
      </c>
      <c r="CD218" s="380">
        <v>0.27986881599999996</v>
      </c>
      <c r="CE218" s="380">
        <v>9.7529328000000012E-2</v>
      </c>
      <c r="CF218" s="380">
        <v>0.65684006399999995</v>
      </c>
      <c r="CG218" s="380">
        <v>0.40642512000000003</v>
      </c>
      <c r="CH218" s="380">
        <v>4.8139392000000003E-2</v>
      </c>
      <c r="CI218" s="380">
        <v>9.8735119999999982E-2</v>
      </c>
      <c r="CJ218" s="380">
        <v>0.24788947200000006</v>
      </c>
      <c r="CK218" s="380">
        <v>0.10828929600000001</v>
      </c>
      <c r="CL218" s="380">
        <v>0.30921214399999997</v>
      </c>
      <c r="CM218" s="380">
        <v>9.5376528000000002E-2</v>
      </c>
      <c r="CN218" s="380">
        <v>0.15184115200000003</v>
      </c>
      <c r="CO218" s="380">
        <v>0.53081659199999998</v>
      </c>
      <c r="CP218" s="380">
        <v>0.18245102399999999</v>
      </c>
      <c r="CQ218" s="380">
        <v>0.33087067199999998</v>
      </c>
      <c r="CR218" s="380">
        <v>8.5303247999999998E-2</v>
      </c>
      <c r="CS218" s="380">
        <v>0.36876468800000001</v>
      </c>
      <c r="CT218" s="380">
        <v>0.52554116800000017</v>
      </c>
      <c r="CU218" s="380">
        <v>0.280528096</v>
      </c>
      <c r="CV218" s="380">
        <v>0.47120923200000003</v>
      </c>
      <c r="CW218" s="380">
        <v>0.20926492799999999</v>
      </c>
    </row>
    <row r="219" spans="1:101">
      <c r="A219" s="256">
        <v>597</v>
      </c>
      <c r="B219" s="259">
        <v>1</v>
      </c>
      <c r="C219" s="380">
        <v>0.74887937599999999</v>
      </c>
      <c r="D219" s="380">
        <v>0.396427376</v>
      </c>
      <c r="E219" s="380">
        <v>5.5835504000000008E-2</v>
      </c>
      <c r="F219" s="380">
        <v>0.48429359999999999</v>
      </c>
      <c r="G219" s="380">
        <v>0.18241763200000002</v>
      </c>
      <c r="H219" s="380">
        <v>0.22327857600000003</v>
      </c>
      <c r="I219" s="380">
        <v>0.10924787200000002</v>
      </c>
      <c r="J219" s="380">
        <v>9.3012048000000014E-2</v>
      </c>
      <c r="K219" s="380">
        <v>5.4244128000000003E-2</v>
      </c>
      <c r="L219" s="380">
        <v>0.73875024000000011</v>
      </c>
      <c r="M219" s="380">
        <v>0.39566001600000006</v>
      </c>
      <c r="N219" s="380">
        <v>0.48834667199999998</v>
      </c>
      <c r="O219" s="380">
        <v>0.16003014399999999</v>
      </c>
      <c r="P219" s="380">
        <v>0.47279764799999996</v>
      </c>
      <c r="Q219" s="380">
        <v>0.45928316800000002</v>
      </c>
      <c r="R219" s="380">
        <v>0.162402448</v>
      </c>
      <c r="S219" s="380">
        <v>0.21548547199999998</v>
      </c>
      <c r="T219" s="380">
        <v>0.25886289600000006</v>
      </c>
      <c r="U219" s="380">
        <v>0.52858300800000002</v>
      </c>
      <c r="V219" s="380">
        <v>0.41089699200000007</v>
      </c>
      <c r="W219" s="380">
        <v>0.85052755200000019</v>
      </c>
      <c r="X219" s="380">
        <v>0.67769801600000001</v>
      </c>
      <c r="Y219" s="380">
        <v>0.81897436800000023</v>
      </c>
      <c r="Z219" s="380">
        <v>0.86802052800000018</v>
      </c>
      <c r="AA219" s="380">
        <v>0.50206403199999994</v>
      </c>
      <c r="AB219" s="380">
        <v>0.86523905599999995</v>
      </c>
      <c r="AC219" s="380">
        <v>0.44476696000000004</v>
      </c>
      <c r="AD219" s="380">
        <v>0.120455056</v>
      </c>
      <c r="AE219" s="380">
        <v>0.73876007999999993</v>
      </c>
      <c r="AF219" s="380">
        <v>0.32711249600000003</v>
      </c>
      <c r="AG219" s="380">
        <v>0.77387519999999999</v>
      </c>
      <c r="AH219" s="380">
        <v>0.48978883200000001</v>
      </c>
      <c r="AI219" s="380">
        <v>0.76511180800000012</v>
      </c>
      <c r="AJ219" s="380">
        <v>0.30262087999999998</v>
      </c>
      <c r="AK219" s="380">
        <v>0.11904707200000002</v>
      </c>
      <c r="AL219" s="380">
        <v>0.54718444799999999</v>
      </c>
      <c r="AM219" s="380">
        <v>0.15976758400000002</v>
      </c>
      <c r="AN219" s="380">
        <v>0.66500548800000003</v>
      </c>
      <c r="AO219" s="380">
        <v>7.5286848000000003E-2</v>
      </c>
      <c r="AP219" s="380">
        <v>0.15907756800000003</v>
      </c>
      <c r="AQ219" s="380">
        <v>0.67242702399999998</v>
      </c>
      <c r="AR219" s="380">
        <v>0.29994351999999996</v>
      </c>
      <c r="AS219" s="380">
        <v>0.35339560000000003</v>
      </c>
      <c r="AT219" s="380">
        <v>4.8821760000000013E-2</v>
      </c>
      <c r="AU219" s="380">
        <v>0.186194368</v>
      </c>
      <c r="AV219" s="380">
        <v>0.29876691200000005</v>
      </c>
      <c r="AW219" s="380">
        <v>0.33405705600000007</v>
      </c>
      <c r="AX219" s="380">
        <v>0.42808827200000005</v>
      </c>
      <c r="AY219" s="380">
        <v>0.10795577600000002</v>
      </c>
      <c r="AZ219" s="380">
        <v>0.152912096</v>
      </c>
      <c r="BA219" s="380">
        <v>0.19495628800000001</v>
      </c>
      <c r="BB219" s="380">
        <v>6.8861456000000001E-2</v>
      </c>
      <c r="BC219" s="380">
        <v>7.2925296000000001E-2</v>
      </c>
      <c r="BD219" s="380">
        <v>0.57814796800000001</v>
      </c>
      <c r="BE219" s="380">
        <v>0.49233587200000001</v>
      </c>
      <c r="BF219" s="380">
        <v>0.22871977600000001</v>
      </c>
      <c r="BG219" s="380">
        <v>0.108537616</v>
      </c>
      <c r="BH219" s="380">
        <v>8.3668383999999998E-2</v>
      </c>
      <c r="BI219" s="380">
        <v>0.56992990399999999</v>
      </c>
      <c r="BJ219" s="380">
        <v>0.65428631999999987</v>
      </c>
      <c r="BK219" s="380">
        <v>0.39921656</v>
      </c>
      <c r="BL219" s="380">
        <v>0.30743633599999998</v>
      </c>
      <c r="BM219" s="380">
        <v>8.3428288000000003E-2</v>
      </c>
      <c r="BN219" s="380">
        <v>0.11798923199999999</v>
      </c>
      <c r="BO219" s="380">
        <v>8.6563136000000027E-2</v>
      </c>
      <c r="BP219" s="380">
        <v>6.2050735999999988E-2</v>
      </c>
      <c r="BQ219" s="380">
        <v>7.3036592000000011E-2</v>
      </c>
      <c r="BR219" s="380">
        <v>0.21657721600000002</v>
      </c>
      <c r="BS219" s="380">
        <v>0.16606244800000003</v>
      </c>
      <c r="BT219" s="380">
        <v>0.29256216000000002</v>
      </c>
      <c r="BU219" s="380">
        <v>6.5475840000000007E-2</v>
      </c>
      <c r="BV219" s="380">
        <v>0.43465151999999996</v>
      </c>
      <c r="BW219" s="380">
        <v>0.12974208000000001</v>
      </c>
      <c r="BX219" s="380">
        <v>4.5047568000000003E-2</v>
      </c>
      <c r="BY219" s="380">
        <v>5.7779008E-2</v>
      </c>
      <c r="BZ219" s="380">
        <v>0.10447840000000003</v>
      </c>
      <c r="CA219" s="380">
        <v>7.7074320000000002E-2</v>
      </c>
      <c r="CB219" s="380">
        <v>8.1349760000000007E-2</v>
      </c>
      <c r="CC219" s="380">
        <v>0.35398475200000007</v>
      </c>
      <c r="CD219" s="380">
        <v>0.28085656000000003</v>
      </c>
      <c r="CE219" s="380">
        <v>9.8792672000000012E-2</v>
      </c>
      <c r="CF219" s="380">
        <v>0.65740054400000003</v>
      </c>
      <c r="CG219" s="380">
        <v>0.40652238400000007</v>
      </c>
      <c r="CH219" s="380">
        <v>4.9093888000000009E-2</v>
      </c>
      <c r="CI219" s="380">
        <v>9.9729216000000023E-2</v>
      </c>
      <c r="CJ219" s="380">
        <v>0.24757011200000001</v>
      </c>
      <c r="CK219" s="380">
        <v>0.11294982400000002</v>
      </c>
      <c r="CL219" s="380">
        <v>0.31528819200000008</v>
      </c>
      <c r="CM219" s="380">
        <v>9.6931359999999994E-2</v>
      </c>
      <c r="CN219" s="380">
        <v>0.15569156800000003</v>
      </c>
      <c r="CO219" s="380">
        <v>0.532377392</v>
      </c>
      <c r="CP219" s="380">
        <v>0.18464888000000002</v>
      </c>
      <c r="CQ219" s="380">
        <v>0.33349979200000002</v>
      </c>
      <c r="CR219" s="380">
        <v>8.688100800000001E-2</v>
      </c>
      <c r="CS219" s="380">
        <v>0.37479702400000003</v>
      </c>
      <c r="CT219" s="380">
        <v>0.53064873600000007</v>
      </c>
      <c r="CU219" s="380">
        <v>0.27915395199999998</v>
      </c>
      <c r="CV219" s="380">
        <v>0.47925201600000006</v>
      </c>
      <c r="CW219" s="380">
        <v>0.21857811199999999</v>
      </c>
    </row>
    <row r="220" spans="1:101">
      <c r="A220" s="256">
        <v>598</v>
      </c>
      <c r="B220" s="259">
        <v>1</v>
      </c>
      <c r="C220" s="380">
        <v>0.753273584</v>
      </c>
      <c r="D220" s="380">
        <v>0.40455825600000006</v>
      </c>
      <c r="E220" s="380">
        <v>5.661356800000001E-2</v>
      </c>
      <c r="F220" s="380">
        <v>0.4857558560000001</v>
      </c>
      <c r="G220" s="380">
        <v>0.18507553600000001</v>
      </c>
      <c r="H220" s="380">
        <v>0.22464255999999999</v>
      </c>
      <c r="I220" s="380">
        <v>0.11497236800000001</v>
      </c>
      <c r="J220" s="380">
        <v>9.705823999999999E-2</v>
      </c>
      <c r="K220" s="380">
        <v>5.4711952000000001E-2</v>
      </c>
      <c r="L220" s="380">
        <v>0.74923510400000004</v>
      </c>
      <c r="M220" s="380">
        <v>0.39794156800000002</v>
      </c>
      <c r="N220" s="380">
        <v>0.49662732799999998</v>
      </c>
      <c r="O220" s="380">
        <v>0.16523699200000003</v>
      </c>
      <c r="P220" s="380">
        <v>0.47381571199999994</v>
      </c>
      <c r="Q220" s="380">
        <v>0.46628244800000007</v>
      </c>
      <c r="R220" s="380">
        <v>0.16528825600000002</v>
      </c>
      <c r="S220" s="380">
        <v>0.21627115199999999</v>
      </c>
      <c r="T220" s="380">
        <v>0.26248488000000003</v>
      </c>
      <c r="U220" s="380">
        <v>0.52876300800000009</v>
      </c>
      <c r="V220" s="380">
        <v>0.42163153600000008</v>
      </c>
      <c r="W220" s="380">
        <v>0.8525152800000001</v>
      </c>
      <c r="X220" s="380">
        <v>0.68173241600000001</v>
      </c>
      <c r="Y220" s="380">
        <v>0.81908288000000007</v>
      </c>
      <c r="Z220" s="380">
        <v>0.8679333600000001</v>
      </c>
      <c r="AA220" s="380">
        <v>0.50301671999999997</v>
      </c>
      <c r="AB220" s="380">
        <v>0.866850656</v>
      </c>
      <c r="AC220" s="380">
        <v>0.44511819200000002</v>
      </c>
      <c r="AD220" s="380">
        <v>0.120093856</v>
      </c>
      <c r="AE220" s="380">
        <v>0.73982137600000009</v>
      </c>
      <c r="AF220" s="380">
        <v>0.32802115199999998</v>
      </c>
      <c r="AG220" s="380">
        <v>0.77481118400000004</v>
      </c>
      <c r="AH220" s="380">
        <v>0.48913414399999994</v>
      </c>
      <c r="AI220" s="380">
        <v>0.76590668800000006</v>
      </c>
      <c r="AJ220" s="380">
        <v>0.30167851200000001</v>
      </c>
      <c r="AK220" s="380">
        <v>0.11859839999999999</v>
      </c>
      <c r="AL220" s="380">
        <v>0.54757048000000008</v>
      </c>
      <c r="AM220" s="380">
        <v>0.16053912000000001</v>
      </c>
      <c r="AN220" s="380">
        <v>0.66517678400000002</v>
      </c>
      <c r="AO220" s="380">
        <v>7.5694192000000007E-2</v>
      </c>
      <c r="AP220" s="380">
        <v>0.16066336000000003</v>
      </c>
      <c r="AQ220" s="380">
        <v>0.67218492800000007</v>
      </c>
      <c r="AR220" s="380">
        <v>0.29796230400000001</v>
      </c>
      <c r="AS220" s="380">
        <v>0.34939040000000005</v>
      </c>
      <c r="AT220" s="380">
        <v>4.8819520000000005E-2</v>
      </c>
      <c r="AU220" s="380">
        <v>0.18398024000000002</v>
      </c>
      <c r="AV220" s="380">
        <v>0.29589891200000001</v>
      </c>
      <c r="AW220" s="380">
        <v>0.33349097600000005</v>
      </c>
      <c r="AX220" s="380">
        <v>0.42302715200000002</v>
      </c>
      <c r="AY220" s="380">
        <v>0.107064912</v>
      </c>
      <c r="AZ220" s="380">
        <v>0.152716096</v>
      </c>
      <c r="BA220" s="380">
        <v>0.19578376</v>
      </c>
      <c r="BB220" s="380">
        <v>6.8850815999999995E-2</v>
      </c>
      <c r="BC220" s="380">
        <v>7.1670224000000005E-2</v>
      </c>
      <c r="BD220" s="380">
        <v>0.572524704</v>
      </c>
      <c r="BE220" s="380">
        <v>0.48874128000000006</v>
      </c>
      <c r="BF220" s="380">
        <v>0.224347088</v>
      </c>
      <c r="BG220" s="380">
        <v>0.10514068800000001</v>
      </c>
      <c r="BH220" s="380">
        <v>8.1108880000000008E-2</v>
      </c>
      <c r="BI220" s="380">
        <v>0.56794144000000002</v>
      </c>
      <c r="BJ220" s="380">
        <v>0.65367268800000011</v>
      </c>
      <c r="BK220" s="380">
        <v>0.398859568</v>
      </c>
      <c r="BL220" s="380">
        <v>0.30682163200000001</v>
      </c>
      <c r="BM220" s="380">
        <v>8.3217375999999996E-2</v>
      </c>
      <c r="BN220" s="380">
        <v>0.11632993600000001</v>
      </c>
      <c r="BO220" s="380">
        <v>8.4594688000000001E-2</v>
      </c>
      <c r="BP220" s="380">
        <v>6.1650112000000014E-2</v>
      </c>
      <c r="BQ220" s="380">
        <v>7.2473791999999995E-2</v>
      </c>
      <c r="BR220" s="380">
        <v>0.21692465599999999</v>
      </c>
      <c r="BS220" s="380">
        <v>0.16782585600000002</v>
      </c>
      <c r="BT220" s="380">
        <v>0.29213961600000005</v>
      </c>
      <c r="BU220" s="380">
        <v>6.5199664000000018E-2</v>
      </c>
      <c r="BV220" s="380">
        <v>0.43472086399999998</v>
      </c>
      <c r="BW220" s="380">
        <v>0.13009316800000004</v>
      </c>
      <c r="BX220" s="380">
        <v>4.4839263999999997E-2</v>
      </c>
      <c r="BY220" s="380">
        <v>5.7359904000000003E-2</v>
      </c>
      <c r="BZ220" s="380">
        <v>0.10608004800000001</v>
      </c>
      <c r="CA220" s="380">
        <v>7.7123136000000009E-2</v>
      </c>
      <c r="CB220" s="380">
        <v>8.2518688000000021E-2</v>
      </c>
      <c r="CC220" s="380">
        <v>0.35484372800000002</v>
      </c>
      <c r="CD220" s="380">
        <v>0.28186014399999992</v>
      </c>
      <c r="CE220" s="380">
        <v>0.100052816</v>
      </c>
      <c r="CF220" s="380">
        <v>0.6579671840000002</v>
      </c>
      <c r="CG220" s="380">
        <v>0.40659668799999998</v>
      </c>
      <c r="CH220" s="380">
        <v>5.0013184000000002E-2</v>
      </c>
      <c r="CI220" s="380">
        <v>0.10064387200000001</v>
      </c>
      <c r="CJ220" s="380">
        <v>0.24740787200000003</v>
      </c>
      <c r="CK220" s="380">
        <v>0.11742779199999999</v>
      </c>
      <c r="CL220" s="380">
        <v>0.32123752</v>
      </c>
      <c r="CM220" s="380">
        <v>9.8522912000000018E-2</v>
      </c>
      <c r="CN220" s="380">
        <v>0.159436304</v>
      </c>
      <c r="CO220" s="380">
        <v>0.53393347199999996</v>
      </c>
      <c r="CP220" s="380">
        <v>0.18701753599999998</v>
      </c>
      <c r="CQ220" s="380">
        <v>0.33621035200000005</v>
      </c>
      <c r="CR220" s="380">
        <v>8.8548927999999999E-2</v>
      </c>
      <c r="CS220" s="380">
        <v>0.38101848000000005</v>
      </c>
      <c r="CT220" s="380">
        <v>0.53585270399999996</v>
      </c>
      <c r="CU220" s="380">
        <v>0.277709808</v>
      </c>
      <c r="CV220" s="380">
        <v>0.48684336</v>
      </c>
      <c r="CW220" s="380">
        <v>0.22809169599999998</v>
      </c>
    </row>
    <row r="221" spans="1:101">
      <c r="A221" s="256">
        <v>599</v>
      </c>
      <c r="B221" s="259">
        <v>1</v>
      </c>
      <c r="C221" s="380">
        <v>0.75754747200000006</v>
      </c>
      <c r="D221" s="380">
        <v>0.41258585599999997</v>
      </c>
      <c r="E221" s="380">
        <v>5.7540832E-2</v>
      </c>
      <c r="F221" s="380">
        <v>0.48712883200000001</v>
      </c>
      <c r="G221" s="380">
        <v>0.18798071999999999</v>
      </c>
      <c r="H221" s="380">
        <v>0.225911744</v>
      </c>
      <c r="I221" s="380">
        <v>0.121117104</v>
      </c>
      <c r="J221" s="380">
        <v>0.101410352</v>
      </c>
      <c r="K221" s="380">
        <v>5.5145296000000003E-2</v>
      </c>
      <c r="L221" s="380">
        <v>0.7590882080000001</v>
      </c>
      <c r="M221" s="380">
        <v>0.40005247999999999</v>
      </c>
      <c r="N221" s="380">
        <v>0.50472078399999987</v>
      </c>
      <c r="O221" s="380">
        <v>0.17029048000000002</v>
      </c>
      <c r="P221" s="380">
        <v>0.47474529600000009</v>
      </c>
      <c r="Q221" s="380">
        <v>0.47297908799999999</v>
      </c>
      <c r="R221" s="380">
        <v>0.16828726399999996</v>
      </c>
      <c r="S221" s="380">
        <v>0.21701427199999998</v>
      </c>
      <c r="T221" s="380">
        <v>0.26600286400000001</v>
      </c>
      <c r="U221" s="380">
        <v>0.52890172800000002</v>
      </c>
      <c r="V221" s="380">
        <v>0.43270992000000003</v>
      </c>
      <c r="W221" s="380">
        <v>0.85445804800000003</v>
      </c>
      <c r="X221" s="380">
        <v>0.68564953600000011</v>
      </c>
      <c r="Y221" s="380">
        <v>0.81920283199999988</v>
      </c>
      <c r="Z221" s="380">
        <v>0.86782555200000011</v>
      </c>
      <c r="AA221" s="380">
        <v>0.503867968</v>
      </c>
      <c r="AB221" s="380">
        <v>0.86840449600000003</v>
      </c>
      <c r="AC221" s="380">
        <v>0.44544870400000003</v>
      </c>
      <c r="AD221" s="380">
        <v>0.11977129600000001</v>
      </c>
      <c r="AE221" s="380">
        <v>0.74088667200000002</v>
      </c>
      <c r="AF221" s="380">
        <v>0.32889076799999994</v>
      </c>
      <c r="AG221" s="380">
        <v>0.77570404799999992</v>
      </c>
      <c r="AH221" s="380">
        <v>0.48840705599999995</v>
      </c>
      <c r="AI221" s="380">
        <v>0.76674412800000014</v>
      </c>
      <c r="AJ221" s="380">
        <v>0.30070830399999993</v>
      </c>
      <c r="AK221" s="380">
        <v>0.11813956799999997</v>
      </c>
      <c r="AL221" s="380">
        <v>0.54789811200000005</v>
      </c>
      <c r="AM221" s="380">
        <v>0.16097673600000001</v>
      </c>
      <c r="AN221" s="380">
        <v>0.66532088</v>
      </c>
      <c r="AO221" s="380">
        <v>7.6086095999999992E-2</v>
      </c>
      <c r="AP221" s="380">
        <v>0.162188112</v>
      </c>
      <c r="AQ221" s="380">
        <v>0.67197555200000003</v>
      </c>
      <c r="AR221" s="380">
        <v>0.29601652799999995</v>
      </c>
      <c r="AS221" s="380">
        <v>0.34554263999999996</v>
      </c>
      <c r="AT221" s="380">
        <v>4.8812640000000004E-2</v>
      </c>
      <c r="AU221" s="380">
        <v>0.18189091200000002</v>
      </c>
      <c r="AV221" s="380">
        <v>0.29303915200000002</v>
      </c>
      <c r="AW221" s="380">
        <v>0.33287321600000003</v>
      </c>
      <c r="AX221" s="380">
        <v>0.41798859200000005</v>
      </c>
      <c r="AY221" s="380">
        <v>0.10618604799999999</v>
      </c>
      <c r="AZ221" s="380">
        <v>0.15249209599999999</v>
      </c>
      <c r="BA221" s="380">
        <v>0.196470592</v>
      </c>
      <c r="BB221" s="380">
        <v>6.8841696000000008E-2</v>
      </c>
      <c r="BC221" s="380">
        <v>7.0495072000000006E-2</v>
      </c>
      <c r="BD221" s="380">
        <v>0.56702951999999995</v>
      </c>
      <c r="BE221" s="380">
        <v>0.48527300800000006</v>
      </c>
      <c r="BF221" s="380">
        <v>0.22013272000000003</v>
      </c>
      <c r="BG221" s="380">
        <v>0.10194824000000001</v>
      </c>
      <c r="BH221" s="380">
        <v>7.8680496000000003E-2</v>
      </c>
      <c r="BI221" s="380">
        <v>0.56596409599999986</v>
      </c>
      <c r="BJ221" s="380">
        <v>0.65307209600000005</v>
      </c>
      <c r="BK221" s="380">
        <v>0.39850625599999995</v>
      </c>
      <c r="BL221" s="380">
        <v>0.30627012799999997</v>
      </c>
      <c r="BM221" s="380">
        <v>8.2946863999999995E-2</v>
      </c>
      <c r="BN221" s="380">
        <v>0.11473208</v>
      </c>
      <c r="BO221" s="380">
        <v>8.2642079999999993E-2</v>
      </c>
      <c r="BP221" s="380">
        <v>6.1266368000000002E-2</v>
      </c>
      <c r="BQ221" s="380">
        <v>7.1927952000000003E-2</v>
      </c>
      <c r="BR221" s="380">
        <v>0.21727753599999999</v>
      </c>
      <c r="BS221" s="380">
        <v>0.16952894400000001</v>
      </c>
      <c r="BT221" s="380">
        <v>0.29175987199999998</v>
      </c>
      <c r="BU221" s="380">
        <v>6.4735248000000009E-2</v>
      </c>
      <c r="BV221" s="380">
        <v>0.43482316800000004</v>
      </c>
      <c r="BW221" s="380">
        <v>0.13046833600000002</v>
      </c>
      <c r="BX221" s="380">
        <v>4.4649519999999998E-2</v>
      </c>
      <c r="BY221" s="380">
        <v>5.6829199999999996E-2</v>
      </c>
      <c r="BZ221" s="380">
        <v>0.107422976</v>
      </c>
      <c r="CA221" s="380">
        <v>7.7198911999999995E-2</v>
      </c>
      <c r="CB221" s="380">
        <v>8.3668896000000006E-2</v>
      </c>
      <c r="CC221" s="380">
        <v>0.355758144</v>
      </c>
      <c r="CD221" s="380">
        <v>0.28287540799999999</v>
      </c>
      <c r="CE221" s="380">
        <v>0.1012484</v>
      </c>
      <c r="CF221" s="380">
        <v>0.65853510400000004</v>
      </c>
      <c r="CG221" s="380">
        <v>0.40665451199999997</v>
      </c>
      <c r="CH221" s="380">
        <v>5.0884640000000002E-2</v>
      </c>
      <c r="CI221" s="380">
        <v>0.101621008</v>
      </c>
      <c r="CJ221" s="380">
        <v>0.247442832</v>
      </c>
      <c r="CK221" s="380">
        <v>0.12163159999999999</v>
      </c>
      <c r="CL221" s="380">
        <v>0.32705052800000006</v>
      </c>
      <c r="CM221" s="380">
        <v>0.100149904</v>
      </c>
      <c r="CN221" s="380">
        <v>0.16304608000000004</v>
      </c>
      <c r="CO221" s="380">
        <v>0.53548939200000001</v>
      </c>
      <c r="CP221" s="380">
        <v>0.18957307200000001</v>
      </c>
      <c r="CQ221" s="380">
        <v>0.33900619200000004</v>
      </c>
      <c r="CR221" s="380">
        <v>9.0313567999999997E-2</v>
      </c>
      <c r="CS221" s="380">
        <v>0.387419136</v>
      </c>
      <c r="CT221" s="380">
        <v>0.54115307200000007</v>
      </c>
      <c r="CU221" s="380">
        <v>0.276218464</v>
      </c>
      <c r="CV221" s="380">
        <v>0.49392742400000006</v>
      </c>
      <c r="CW221" s="380">
        <v>0.23774711999999998</v>
      </c>
    </row>
    <row r="222" spans="1:101">
      <c r="A222" s="256">
        <v>600</v>
      </c>
      <c r="B222" s="259">
        <v>1</v>
      </c>
      <c r="C222" s="380">
        <v>0.76170000000000004</v>
      </c>
      <c r="D222" s="380">
        <v>0.42049999999999998</v>
      </c>
      <c r="E222" s="380">
        <v>5.8630000000000002E-2</v>
      </c>
      <c r="F222" s="380">
        <v>0.48842000000000002</v>
      </c>
      <c r="G222" s="380">
        <v>0.19117999999999999</v>
      </c>
      <c r="H222" s="380">
        <v>0.22708</v>
      </c>
      <c r="I222" s="380">
        <v>0.12770000000000001</v>
      </c>
      <c r="J222" s="380">
        <v>0.10607999999999999</v>
      </c>
      <c r="K222" s="380">
        <v>5.5539999999999999E-2</v>
      </c>
      <c r="L222" s="380">
        <v>0.76829999999999998</v>
      </c>
      <c r="M222" s="380">
        <v>0.40200999999999998</v>
      </c>
      <c r="N222" s="380">
        <v>0.51259999999999994</v>
      </c>
      <c r="O222" s="380">
        <v>0.17516000000000001</v>
      </c>
      <c r="P222" s="380">
        <v>0.47560000000000002</v>
      </c>
      <c r="Q222" s="380">
        <v>0.47933999999999999</v>
      </c>
      <c r="R222" s="380">
        <v>0.1714</v>
      </c>
      <c r="S222" s="380">
        <v>0.21770999999999999</v>
      </c>
      <c r="T222" s="380">
        <v>0.26939999999999997</v>
      </c>
      <c r="U222" s="380">
        <v>0.52900000000000003</v>
      </c>
      <c r="V222" s="380">
        <v>0.44412000000000001</v>
      </c>
      <c r="W222" s="380">
        <v>0.85638000000000003</v>
      </c>
      <c r="X222" s="380">
        <v>0.68945000000000001</v>
      </c>
      <c r="Y222" s="380">
        <v>0.81933999999999996</v>
      </c>
      <c r="Z222" s="380">
        <v>0.86770000000000003</v>
      </c>
      <c r="AA222" s="380">
        <v>0.50456000000000001</v>
      </c>
      <c r="AB222" s="380">
        <v>0.86990000000000001</v>
      </c>
      <c r="AC222" s="380">
        <v>0.44574000000000003</v>
      </c>
      <c r="AD222" s="380">
        <v>0.11951000000000001</v>
      </c>
      <c r="AE222" s="380">
        <v>0.74195999999999995</v>
      </c>
      <c r="AF222" s="380">
        <v>0.32973999999999998</v>
      </c>
      <c r="AG222" s="380">
        <v>0.77654999999999996</v>
      </c>
      <c r="AH222" s="380">
        <v>0.48759999999999998</v>
      </c>
      <c r="AI222" s="380">
        <v>0.76763000000000003</v>
      </c>
      <c r="AJ222" s="380">
        <v>0.29970999999999998</v>
      </c>
      <c r="AK222" s="380">
        <v>0.11767</v>
      </c>
      <c r="AL222" s="380">
        <v>0.54817000000000005</v>
      </c>
      <c r="AM222" s="380">
        <v>0.161</v>
      </c>
      <c r="AN222" s="380">
        <v>0.66544000000000003</v>
      </c>
      <c r="AO222" s="380">
        <v>7.646E-2</v>
      </c>
      <c r="AP222" s="380">
        <v>0.16364000000000001</v>
      </c>
      <c r="AQ222" s="380">
        <v>0.67179999999999995</v>
      </c>
      <c r="AR222" s="380">
        <v>0.29409999999999997</v>
      </c>
      <c r="AS222" s="380">
        <v>0.34189999999999998</v>
      </c>
      <c r="AT222" s="380">
        <v>4.8800000000000003E-2</v>
      </c>
      <c r="AU222" s="380">
        <v>0.1799</v>
      </c>
      <c r="AV222" s="380">
        <v>0.29020000000000001</v>
      </c>
      <c r="AW222" s="380">
        <v>0.3322</v>
      </c>
      <c r="AX222" s="380">
        <v>0.41298000000000001</v>
      </c>
      <c r="AY222" s="380">
        <v>0.10532</v>
      </c>
      <c r="AZ222" s="380">
        <v>0.15223</v>
      </c>
      <c r="BA222" s="380">
        <v>0.19699</v>
      </c>
      <c r="BB222" s="380">
        <v>6.8830000000000002E-2</v>
      </c>
      <c r="BC222" s="380">
        <v>6.9400000000000003E-2</v>
      </c>
      <c r="BD222" s="380">
        <v>0.56169999999999998</v>
      </c>
      <c r="BE222" s="380">
        <v>0.48196</v>
      </c>
      <c r="BF222" s="380">
        <v>0.21609</v>
      </c>
      <c r="BG222" s="380">
        <v>9.9000000000000005E-2</v>
      </c>
      <c r="BH222" s="380">
        <v>7.639E-2</v>
      </c>
      <c r="BI222" s="380">
        <v>0.56399999999999995</v>
      </c>
      <c r="BJ222" s="380">
        <v>0.65249000000000001</v>
      </c>
      <c r="BK222" s="380">
        <v>0.39815</v>
      </c>
      <c r="BL222" s="380">
        <v>0.30579000000000001</v>
      </c>
      <c r="BM222" s="380">
        <v>8.2619999999999999E-2</v>
      </c>
      <c r="BN222" s="380">
        <v>0.1132</v>
      </c>
      <c r="BO222" s="380">
        <v>8.072E-2</v>
      </c>
      <c r="BP222" s="380">
        <v>6.0900000000000003E-2</v>
      </c>
      <c r="BQ222" s="380">
        <v>7.1400000000000005E-2</v>
      </c>
      <c r="BR222" s="380">
        <v>0.21762999999999999</v>
      </c>
      <c r="BS222" s="380">
        <v>0.17116000000000001</v>
      </c>
      <c r="BT222" s="380">
        <v>0.29142000000000001</v>
      </c>
      <c r="BU222" s="380">
        <v>6.4100000000000004E-2</v>
      </c>
      <c r="BV222" s="380">
        <v>0.43496000000000001</v>
      </c>
      <c r="BW222" s="380">
        <v>0.13086</v>
      </c>
      <c r="BX222" s="380">
        <v>4.4479999999999999E-2</v>
      </c>
      <c r="BY222" s="380">
        <v>5.62E-2</v>
      </c>
      <c r="BZ222" s="380">
        <v>0.1085</v>
      </c>
      <c r="CA222" s="380">
        <v>7.7299999999999994E-2</v>
      </c>
      <c r="CB222" s="380">
        <v>8.4790000000000004E-2</v>
      </c>
      <c r="CC222" s="380">
        <v>0.35671999999999998</v>
      </c>
      <c r="CD222" s="380">
        <v>0.28389999999999999</v>
      </c>
      <c r="CE222" s="380">
        <v>0.10233</v>
      </c>
      <c r="CF222" s="380">
        <v>0.65910000000000002</v>
      </c>
      <c r="CG222" s="380">
        <v>0.40670000000000001</v>
      </c>
      <c r="CH222" s="380">
        <v>5.1700000000000003E-2</v>
      </c>
      <c r="CI222" s="380">
        <v>0.10274</v>
      </c>
      <c r="CJ222" s="380">
        <v>0.24771000000000001</v>
      </c>
      <c r="CK222" s="380">
        <v>0.1255</v>
      </c>
      <c r="CL222" s="380">
        <v>0.33272000000000002</v>
      </c>
      <c r="CM222" s="380">
        <v>0.10181</v>
      </c>
      <c r="CN222" s="380">
        <v>0.16650000000000001</v>
      </c>
      <c r="CO222" s="380">
        <v>0.53705000000000003</v>
      </c>
      <c r="CP222" s="380">
        <v>0.19233</v>
      </c>
      <c r="CQ222" s="380">
        <v>0.34189000000000003</v>
      </c>
      <c r="CR222" s="380">
        <v>9.2179999999999998E-2</v>
      </c>
      <c r="CS222" s="380">
        <v>0.39399000000000001</v>
      </c>
      <c r="CT222" s="380">
        <v>0.54654999999999998</v>
      </c>
      <c r="CU222" s="380">
        <v>0.2747</v>
      </c>
      <c r="CV222" s="380">
        <v>0.50046999999999997</v>
      </c>
      <c r="CW222" s="380">
        <v>0.2475</v>
      </c>
    </row>
    <row r="223" spans="1:101">
      <c r="A223" s="256">
        <v>601</v>
      </c>
      <c r="B223" s="259">
        <v>1</v>
      </c>
      <c r="C223" s="380">
        <v>0.76573231999999991</v>
      </c>
      <c r="D223" s="380">
        <v>0.42829590400000001</v>
      </c>
      <c r="E223" s="380">
        <v>5.9883344000000005E-2</v>
      </c>
      <c r="F223" s="380">
        <v>0.48963456000000005</v>
      </c>
      <c r="G223" s="380">
        <v>0.19470286399999998</v>
      </c>
      <c r="H223" s="380">
        <v>0.228146288</v>
      </c>
      <c r="I223" s="380">
        <v>0.134716</v>
      </c>
      <c r="J223" s="380">
        <v>0.111068704</v>
      </c>
      <c r="K223" s="380">
        <v>5.5895775999999994E-2</v>
      </c>
      <c r="L223" s="380">
        <v>0.77687361600000016</v>
      </c>
      <c r="M223" s="380">
        <v>0.40382747200000002</v>
      </c>
      <c r="N223" s="380">
        <v>0.52025950399999987</v>
      </c>
      <c r="O223" s="380">
        <v>0.17983724800000003</v>
      </c>
      <c r="P223" s="380">
        <v>0.47638556799999998</v>
      </c>
      <c r="Q223" s="380">
        <v>0.48535584000000004</v>
      </c>
      <c r="R223" s="380">
        <v>0.17462358399999997</v>
      </c>
      <c r="S223" s="380">
        <v>0.21835670399999998</v>
      </c>
      <c r="T223" s="380">
        <v>0.27267056000000001</v>
      </c>
      <c r="U223" s="380">
        <v>0.52906172799999995</v>
      </c>
      <c r="V223" s="380">
        <v>0.45582728</v>
      </c>
      <c r="W223" s="380">
        <v>0.85828468799999991</v>
      </c>
      <c r="X223" s="380">
        <v>0.69313595200000011</v>
      </c>
      <c r="Y223" s="380">
        <v>0.81949615999999992</v>
      </c>
      <c r="Z223" s="380">
        <v>0.86755894399999989</v>
      </c>
      <c r="AA223" s="380">
        <v>0.50510284800000016</v>
      </c>
      <c r="AB223" s="380">
        <v>0.87133889600000003</v>
      </c>
      <c r="AC223" s="380">
        <v>0.44599744000000002</v>
      </c>
      <c r="AD223" s="380">
        <v>0.11930992</v>
      </c>
      <c r="AE223" s="380">
        <v>0.74304305599999998</v>
      </c>
      <c r="AF223" s="380">
        <v>0.33056318400000001</v>
      </c>
      <c r="AG223" s="380">
        <v>0.77735027199999984</v>
      </c>
      <c r="AH223" s="380">
        <v>0.486714064</v>
      </c>
      <c r="AI223" s="380">
        <v>0.76856228799999993</v>
      </c>
      <c r="AJ223" s="380">
        <v>0.29868630400000001</v>
      </c>
      <c r="AK223" s="380">
        <v>0.117190848</v>
      </c>
      <c r="AL223" s="380">
        <v>0.54838785599999995</v>
      </c>
      <c r="AM223" s="380">
        <v>0.16060947199999998</v>
      </c>
      <c r="AN223" s="380">
        <v>0.66553567999999996</v>
      </c>
      <c r="AO223" s="380">
        <v>7.6815199999999986E-2</v>
      </c>
      <c r="AP223" s="380">
        <v>0.16501624000000001</v>
      </c>
      <c r="AQ223" s="380">
        <v>0.67165755199999999</v>
      </c>
      <c r="AR223" s="380">
        <v>0.29220807999999998</v>
      </c>
      <c r="AS223" s="380">
        <v>0.338477472</v>
      </c>
      <c r="AT223" s="380">
        <v>4.8782048000000001E-2</v>
      </c>
      <c r="AU223" s="380">
        <v>0.17801689600000001</v>
      </c>
      <c r="AV223" s="380">
        <v>0.28738863999999997</v>
      </c>
      <c r="AW223" s="380">
        <v>0.33147222400000004</v>
      </c>
      <c r="AX223" s="380">
        <v>0.40800430399999998</v>
      </c>
      <c r="AY223" s="380">
        <v>0.10446718399999999</v>
      </c>
      <c r="AZ223" s="380">
        <v>0.15192905599999998</v>
      </c>
      <c r="BA223" s="380">
        <v>0.197340656</v>
      </c>
      <c r="BB223" s="380">
        <v>6.8814607999999985E-2</v>
      </c>
      <c r="BC223" s="380">
        <v>6.8383248000000021E-2</v>
      </c>
      <c r="BD223" s="380">
        <v>0.55655262399999994</v>
      </c>
      <c r="BE223" s="380">
        <v>0.478810656</v>
      </c>
      <c r="BF223" s="380">
        <v>0.21222332799999999</v>
      </c>
      <c r="BG223" s="380">
        <v>9.6301520000000002E-2</v>
      </c>
      <c r="BH223" s="380">
        <v>7.4237664000000009E-2</v>
      </c>
      <c r="BI223" s="380">
        <v>0.56205368</v>
      </c>
      <c r="BJ223" s="380">
        <v>0.65193043200000012</v>
      </c>
      <c r="BK223" s="380">
        <v>0.39778980800000002</v>
      </c>
      <c r="BL223" s="380">
        <v>0.30538359999999992</v>
      </c>
      <c r="BM223" s="380">
        <v>8.2240176000000012E-2</v>
      </c>
      <c r="BN223" s="380">
        <v>0.11173505599999999</v>
      </c>
      <c r="BO223" s="380">
        <v>7.8834080000000001E-2</v>
      </c>
      <c r="BP223" s="380">
        <v>6.0551008000000003E-2</v>
      </c>
      <c r="BQ223" s="380">
        <v>7.0890752000000029E-2</v>
      </c>
      <c r="BR223" s="380">
        <v>0.21797955199999999</v>
      </c>
      <c r="BS223" s="380">
        <v>0.17271542400000001</v>
      </c>
      <c r="BT223" s="380">
        <v>0.29111822399999998</v>
      </c>
      <c r="BU223" s="380">
        <v>6.3307647999999994E-2</v>
      </c>
      <c r="BV223" s="380">
        <v>0.435130128</v>
      </c>
      <c r="BW223" s="380">
        <v>0.13126009600000002</v>
      </c>
      <c r="BX223" s="380">
        <v>4.4331007999999998E-2</v>
      </c>
      <c r="BY223" s="380">
        <v>5.548140800000001E-2</v>
      </c>
      <c r="BZ223" s="380">
        <v>0.10931848000000001</v>
      </c>
      <c r="CA223" s="380">
        <v>7.742750399999998E-2</v>
      </c>
      <c r="CB223" s="380">
        <v>8.5873984E-2</v>
      </c>
      <c r="CC223" s="380">
        <v>0.35772454399999998</v>
      </c>
      <c r="CD223" s="380">
        <v>0.28493447999999999</v>
      </c>
      <c r="CE223" s="380">
        <v>0.103305008</v>
      </c>
      <c r="CF223" s="380">
        <v>0.65965907200000018</v>
      </c>
      <c r="CG223" s="380">
        <v>0.40673339199999997</v>
      </c>
      <c r="CH223" s="380">
        <v>5.2457968000000001E-2</v>
      </c>
      <c r="CI223" s="380">
        <v>0.10397719999999999</v>
      </c>
      <c r="CJ223" s="380">
        <v>0.248234064</v>
      </c>
      <c r="CK223" s="380">
        <v>0.12902216000000002</v>
      </c>
      <c r="CL223" s="380">
        <v>0.33824008</v>
      </c>
      <c r="CM223" s="380">
        <v>0.10349940799999999</v>
      </c>
      <c r="CN223" s="380">
        <v>0.16979088000000001</v>
      </c>
      <c r="CO223" s="380">
        <v>0.53861496000000009</v>
      </c>
      <c r="CP223" s="380">
        <v>0.19529612800000004</v>
      </c>
      <c r="CQ223" s="380">
        <v>0.34486238400000002</v>
      </c>
      <c r="CR223" s="380">
        <v>9.4150896000000012E-2</v>
      </c>
      <c r="CS223" s="380">
        <v>0.40072364799999993</v>
      </c>
      <c r="CT223" s="380">
        <v>0.55204313599999999</v>
      </c>
      <c r="CU223" s="380">
        <v>0.27317044800000001</v>
      </c>
      <c r="CV223" s="380">
        <v>0.50647105599999998</v>
      </c>
      <c r="CW223" s="380">
        <v>0.25733140799999998</v>
      </c>
    </row>
    <row r="224" spans="1:101">
      <c r="A224" s="256">
        <v>602</v>
      </c>
      <c r="B224" s="259">
        <v>1</v>
      </c>
      <c r="C224" s="380">
        <v>0.76964518400000004</v>
      </c>
      <c r="D224" s="380">
        <v>0.43596793600000006</v>
      </c>
      <c r="E224" s="380">
        <v>6.1313728000000012E-2</v>
      </c>
      <c r="F224" s="380">
        <v>0.49077793600000003</v>
      </c>
      <c r="G224" s="380">
        <v>0.19857961600000001</v>
      </c>
      <c r="H224" s="380">
        <v>0.22910928000000003</v>
      </c>
      <c r="I224" s="380">
        <v>0.14216212800000003</v>
      </c>
      <c r="J224" s="380">
        <v>0.11637863999999999</v>
      </c>
      <c r="K224" s="380">
        <v>5.6211792000000003E-2</v>
      </c>
      <c r="L224" s="380">
        <v>0.78481182400000005</v>
      </c>
      <c r="M224" s="380">
        <v>0.40551884799999999</v>
      </c>
      <c r="N224" s="380">
        <v>0.52768572799999991</v>
      </c>
      <c r="O224" s="380">
        <v>0.184310112</v>
      </c>
      <c r="P224" s="380">
        <v>0.477108912</v>
      </c>
      <c r="Q224" s="380">
        <v>0.49101412799999999</v>
      </c>
      <c r="R224" s="380">
        <v>0.177955856</v>
      </c>
      <c r="S224" s="380">
        <v>0.21895259200000003</v>
      </c>
      <c r="T224" s="380">
        <v>0.27580735999999995</v>
      </c>
      <c r="U224" s="380">
        <v>0.52909004800000015</v>
      </c>
      <c r="V224" s="380">
        <v>0.46780121600000008</v>
      </c>
      <c r="W224" s="380">
        <v>0.86017936000000006</v>
      </c>
      <c r="X224" s="380">
        <v>0.69670913600000006</v>
      </c>
      <c r="Y224" s="380">
        <v>0.81967360000000011</v>
      </c>
      <c r="Z224" s="380">
        <v>0.86740463999999995</v>
      </c>
      <c r="AA224" s="380">
        <v>0.50549063999999999</v>
      </c>
      <c r="AB224" s="380">
        <v>0.87272233600000004</v>
      </c>
      <c r="AC224" s="380">
        <v>0.44622883200000013</v>
      </c>
      <c r="AD224" s="380">
        <v>0.11917665599999999</v>
      </c>
      <c r="AE224" s="380">
        <v>0.74413769600000002</v>
      </c>
      <c r="AF224" s="380">
        <v>0.33135155200000005</v>
      </c>
      <c r="AG224" s="380">
        <v>0.77810526400000002</v>
      </c>
      <c r="AH224" s="380">
        <v>0.48574958400000001</v>
      </c>
      <c r="AI224" s="380">
        <v>0.769540208</v>
      </c>
      <c r="AJ224" s="380">
        <v>0.29763923200000003</v>
      </c>
      <c r="AK224" s="380">
        <v>0.11670288000000001</v>
      </c>
      <c r="AL224" s="380">
        <v>0.54855120000000013</v>
      </c>
      <c r="AM224" s="380">
        <v>0.15979176000000003</v>
      </c>
      <c r="AN224" s="380">
        <v>0.66560838400000022</v>
      </c>
      <c r="AO224" s="380">
        <v>7.7150831999999989E-2</v>
      </c>
      <c r="AP224" s="380">
        <v>0.16631272</v>
      </c>
      <c r="AQ224" s="380">
        <v>0.67154796800000005</v>
      </c>
      <c r="AR224" s="380">
        <v>0.29033614400000002</v>
      </c>
      <c r="AS224" s="380">
        <v>0.33529384000000001</v>
      </c>
      <c r="AT224" s="380">
        <v>4.8758880000000004E-2</v>
      </c>
      <c r="AU224" s="380">
        <v>0.17624136000000001</v>
      </c>
      <c r="AV224" s="380">
        <v>0.28461283199999998</v>
      </c>
      <c r="AW224" s="380">
        <v>0.33069065600000003</v>
      </c>
      <c r="AX224" s="380">
        <v>0.403065232</v>
      </c>
      <c r="AY224" s="380">
        <v>0.10362819200000001</v>
      </c>
      <c r="AZ224" s="380">
        <v>0.15158729599999998</v>
      </c>
      <c r="BA224" s="380">
        <v>0.19751760000000002</v>
      </c>
      <c r="BB224" s="380">
        <v>6.8794015999999999E-2</v>
      </c>
      <c r="BC224" s="380">
        <v>6.7443344000000002E-2</v>
      </c>
      <c r="BD224" s="380">
        <v>0.55160638400000006</v>
      </c>
      <c r="BE224" s="380">
        <v>0.47583616000000001</v>
      </c>
      <c r="BF224" s="380">
        <v>0.20853796799999999</v>
      </c>
      <c r="BG224" s="380">
        <v>9.386324800000001E-2</v>
      </c>
      <c r="BH224" s="380">
        <v>7.2224560000000007E-2</v>
      </c>
      <c r="BI224" s="380">
        <v>0.56012879999999998</v>
      </c>
      <c r="BJ224" s="380">
        <v>0.6513972480000001</v>
      </c>
      <c r="BK224" s="380">
        <v>0.39742388799999995</v>
      </c>
      <c r="BL224" s="380">
        <v>0.30505379199999999</v>
      </c>
      <c r="BM224" s="380">
        <v>8.1810736000000009E-2</v>
      </c>
      <c r="BN224" s="380">
        <v>0.11033889600000002</v>
      </c>
      <c r="BO224" s="380">
        <v>7.6991167999999999E-2</v>
      </c>
      <c r="BP224" s="380">
        <v>6.021947200000001E-2</v>
      </c>
      <c r="BQ224" s="380">
        <v>7.040091200000001E-2</v>
      </c>
      <c r="BR224" s="380">
        <v>0.21832321600000001</v>
      </c>
      <c r="BS224" s="380">
        <v>0.17419041600000001</v>
      </c>
      <c r="BT224" s="380">
        <v>0.29085257599999997</v>
      </c>
      <c r="BU224" s="380">
        <v>6.2371984000000005E-2</v>
      </c>
      <c r="BV224" s="380">
        <v>0.43533278400000003</v>
      </c>
      <c r="BW224" s="380">
        <v>0.13166132800000002</v>
      </c>
      <c r="BX224" s="380">
        <v>4.4203024000000007E-2</v>
      </c>
      <c r="BY224" s="380">
        <v>5.4682943999999997E-2</v>
      </c>
      <c r="BZ224" s="380">
        <v>0.10988332800000002</v>
      </c>
      <c r="CA224" s="380">
        <v>7.758201599999999E-2</v>
      </c>
      <c r="CB224" s="380">
        <v>8.6913087999999999E-2</v>
      </c>
      <c r="CC224" s="380">
        <v>0.35876700799999994</v>
      </c>
      <c r="CD224" s="380">
        <v>0.285978864</v>
      </c>
      <c r="CE224" s="380">
        <v>0.10419433599999998</v>
      </c>
      <c r="CF224" s="380">
        <v>0.66020958400000018</v>
      </c>
      <c r="CG224" s="380">
        <v>0.40675572800000009</v>
      </c>
      <c r="CH224" s="380">
        <v>5.3156144000000009E-2</v>
      </c>
      <c r="CI224" s="380">
        <v>0.105353392</v>
      </c>
      <c r="CJ224" s="380">
        <v>0.24904043200000003</v>
      </c>
      <c r="CK224" s="380">
        <v>0.13217987199999998</v>
      </c>
      <c r="CL224" s="380">
        <v>0.34360464000000002</v>
      </c>
      <c r="CM224" s="380">
        <v>0.10521451200000001</v>
      </c>
      <c r="CN224" s="380">
        <v>0.17290998400000002</v>
      </c>
      <c r="CO224" s="380">
        <v>0.54018259200000007</v>
      </c>
      <c r="CP224" s="380">
        <v>0.19847697600000003</v>
      </c>
      <c r="CQ224" s="380">
        <v>0.34792427200000003</v>
      </c>
      <c r="CR224" s="380">
        <v>9.6229408000000002E-2</v>
      </c>
      <c r="CS224" s="380">
        <v>0.4076114400000001</v>
      </c>
      <c r="CT224" s="380">
        <v>0.55763142399999988</v>
      </c>
      <c r="CU224" s="380">
        <v>0.27164572799999998</v>
      </c>
      <c r="CV224" s="380">
        <v>0.51192576000000001</v>
      </c>
      <c r="CW224" s="380">
        <v>0.267218016</v>
      </c>
    </row>
    <row r="225" spans="1:101">
      <c r="A225" s="256">
        <v>603</v>
      </c>
      <c r="B225" s="259">
        <v>1</v>
      </c>
      <c r="C225" s="380">
        <v>0.77344316800000001</v>
      </c>
      <c r="D225" s="380">
        <v>0.44351844800000001</v>
      </c>
      <c r="E225" s="380">
        <v>6.2867711999999992E-2</v>
      </c>
      <c r="F225" s="380">
        <v>0.49185779200000002</v>
      </c>
      <c r="G225" s="380">
        <v>0.20284108800000003</v>
      </c>
      <c r="H225" s="380">
        <v>0.22996947200000001</v>
      </c>
      <c r="I225" s="380">
        <v>0.15001761600000002</v>
      </c>
      <c r="J225" s="380">
        <v>0.12200505600000001</v>
      </c>
      <c r="K225" s="380">
        <v>5.6491088000000002E-2</v>
      </c>
      <c r="L225" s="380">
        <v>0.7921369920000001</v>
      </c>
      <c r="M225" s="380">
        <v>0.40709686399999995</v>
      </c>
      <c r="N225" s="380">
        <v>0.53489195199999995</v>
      </c>
      <c r="O225" s="380">
        <v>0.18859473600000001</v>
      </c>
      <c r="P225" s="380">
        <v>0.47777513599999999</v>
      </c>
      <c r="Q225" s="380">
        <v>0.49633745600000007</v>
      </c>
      <c r="R225" s="380">
        <v>0.18138932800000002</v>
      </c>
      <c r="S225" s="380">
        <v>0.21949504</v>
      </c>
      <c r="T225" s="380">
        <v>0.27881615999999998</v>
      </c>
      <c r="U225" s="380">
        <v>0.52908924800000012</v>
      </c>
      <c r="V225" s="380">
        <v>0.47997451200000013</v>
      </c>
      <c r="W225" s="380">
        <v>0.86205259200000006</v>
      </c>
      <c r="X225" s="380">
        <v>0.70017560000000012</v>
      </c>
      <c r="Y225" s="380">
        <v>0.81987080000000001</v>
      </c>
      <c r="Z225" s="380">
        <v>0.86723897600000011</v>
      </c>
      <c r="AA225" s="380">
        <v>0.50576707200000015</v>
      </c>
      <c r="AB225" s="380">
        <v>0.87405473600000005</v>
      </c>
      <c r="AC225" s="380">
        <v>0.44641534400000005</v>
      </c>
      <c r="AD225" s="380">
        <v>0.11909275200000001</v>
      </c>
      <c r="AE225" s="380">
        <v>0.745245936</v>
      </c>
      <c r="AF225" s="380">
        <v>0.33213816000000002</v>
      </c>
      <c r="AG225" s="380">
        <v>0.778820976</v>
      </c>
      <c r="AH225" s="380">
        <v>0.4847143040000001</v>
      </c>
      <c r="AI225" s="380">
        <v>0.77055556800000002</v>
      </c>
      <c r="AJ225" s="380">
        <v>0.29657520000000004</v>
      </c>
      <c r="AK225" s="380">
        <v>0.11620907200000001</v>
      </c>
      <c r="AL225" s="380">
        <v>0.54868414399999998</v>
      </c>
      <c r="AM225" s="380">
        <v>0.15861196799999999</v>
      </c>
      <c r="AN225" s="380">
        <v>0.665672288</v>
      </c>
      <c r="AO225" s="380">
        <v>7.7467503999999993E-2</v>
      </c>
      <c r="AP225" s="380">
        <v>0.16753504000000002</v>
      </c>
      <c r="AQ225" s="380">
        <v>0.67146726400000001</v>
      </c>
      <c r="AR225" s="380">
        <v>0.28847996799999998</v>
      </c>
      <c r="AS225" s="380">
        <v>0.33235276799999997</v>
      </c>
      <c r="AT225" s="380">
        <v>4.8732352E-2</v>
      </c>
      <c r="AU225" s="380">
        <v>0.17457542400000001</v>
      </c>
      <c r="AV225" s="380">
        <v>0.281879184</v>
      </c>
      <c r="AW225" s="380">
        <v>0.329859968</v>
      </c>
      <c r="AX225" s="380">
        <v>0.39816280000000009</v>
      </c>
      <c r="AY225" s="380">
        <v>0.10280360000000001</v>
      </c>
      <c r="AZ225" s="380">
        <v>0.151211136</v>
      </c>
      <c r="BA225" s="380">
        <v>0.197539984</v>
      </c>
      <c r="BB225" s="380">
        <v>6.8769504000000009E-2</v>
      </c>
      <c r="BC225" s="380">
        <v>6.6576319999999994E-2</v>
      </c>
      <c r="BD225" s="380">
        <v>0.54686886400000012</v>
      </c>
      <c r="BE225" s="380">
        <v>0.473034544</v>
      </c>
      <c r="BF225" s="380">
        <v>0.20503428800000001</v>
      </c>
      <c r="BG225" s="380">
        <v>9.167009600000002E-2</v>
      </c>
      <c r="BH225" s="380">
        <v>7.0345936000000012E-2</v>
      </c>
      <c r="BI225" s="380">
        <v>0.55823680000000009</v>
      </c>
      <c r="BJ225" s="380">
        <v>0.65089662400000003</v>
      </c>
      <c r="BK225" s="380">
        <v>0.39705588800000002</v>
      </c>
      <c r="BL225" s="380">
        <v>0.30479838400000003</v>
      </c>
      <c r="BM225" s="380">
        <v>8.133689600000002E-2</v>
      </c>
      <c r="BN225" s="380">
        <v>0.109012496</v>
      </c>
      <c r="BO225" s="380">
        <v>7.5190015999999998E-2</v>
      </c>
      <c r="BP225" s="380">
        <v>5.9905456000000003E-2</v>
      </c>
      <c r="BQ225" s="380">
        <v>6.9932512000000016E-2</v>
      </c>
      <c r="BR225" s="380">
        <v>0.21866224000000004</v>
      </c>
      <c r="BS225" s="380">
        <v>0.175589728</v>
      </c>
      <c r="BT225" s="380">
        <v>0.29062252800000005</v>
      </c>
      <c r="BU225" s="380">
        <v>6.1321360000000012E-2</v>
      </c>
      <c r="BV225" s="380">
        <v>0.43556487999999999</v>
      </c>
      <c r="BW225" s="380">
        <v>0.13205207999999999</v>
      </c>
      <c r="BX225" s="380">
        <v>4.4094880000000003E-2</v>
      </c>
      <c r="BY225" s="380">
        <v>5.3820880000000008E-2</v>
      </c>
      <c r="BZ225" s="380">
        <v>0.11022849600000001</v>
      </c>
      <c r="CA225" s="380">
        <v>7.7767168000000012E-2</v>
      </c>
      <c r="CB225" s="380">
        <v>8.7897312000000005E-2</v>
      </c>
      <c r="CC225" s="380">
        <v>0.35984203200000003</v>
      </c>
      <c r="CD225" s="380">
        <v>0.28703636800000004</v>
      </c>
      <c r="CE225" s="380">
        <v>0.10489302400000003</v>
      </c>
      <c r="CF225" s="380">
        <v>0.66074761600000009</v>
      </c>
      <c r="CG225" s="380">
        <v>0.40676414400000005</v>
      </c>
      <c r="CH225" s="380">
        <v>5.3799760000000009E-2</v>
      </c>
      <c r="CI225" s="380">
        <v>0.10673430400000002</v>
      </c>
      <c r="CJ225" s="380">
        <v>0.25015359999999998</v>
      </c>
      <c r="CK225" s="380">
        <v>0.135000544</v>
      </c>
      <c r="CL225" s="380">
        <v>0.34881832000000002</v>
      </c>
      <c r="CM225" s="380">
        <v>0.10694937600000001</v>
      </c>
      <c r="CN225" s="380">
        <v>0.17586084800000001</v>
      </c>
      <c r="CO225" s="380">
        <v>0.54177118400000002</v>
      </c>
      <c r="CP225" s="380">
        <v>0.201893344</v>
      </c>
      <c r="CQ225" s="380">
        <v>0.35107528000000005</v>
      </c>
      <c r="CR225" s="380">
        <v>9.8416000000000003E-2</v>
      </c>
      <c r="CS225" s="380">
        <v>0.414648032</v>
      </c>
      <c r="CT225" s="380">
        <v>0.56331771200000003</v>
      </c>
      <c r="CU225" s="380">
        <v>0.27013780799999998</v>
      </c>
      <c r="CV225" s="380">
        <v>0.51686614400000008</v>
      </c>
      <c r="CW225" s="380">
        <v>0.27715398400000002</v>
      </c>
    </row>
    <row r="226" spans="1:101">
      <c r="A226" s="256">
        <v>604</v>
      </c>
      <c r="B226" s="259">
        <v>1</v>
      </c>
      <c r="C226" s="380">
        <v>0.77713299199999997</v>
      </c>
      <c r="D226" s="380">
        <v>0.45095440000000003</v>
      </c>
      <c r="E226" s="380">
        <v>6.4460496000000006E-2</v>
      </c>
      <c r="F226" s="380">
        <v>0.492882608</v>
      </c>
      <c r="G226" s="380">
        <v>0.20751576000000002</v>
      </c>
      <c r="H226" s="380">
        <v>0.230729024</v>
      </c>
      <c r="I226" s="380">
        <v>0.15824966400000001</v>
      </c>
      <c r="J226" s="380">
        <v>0.12793827200000002</v>
      </c>
      <c r="K226" s="380">
        <v>5.6739103999999999E-2</v>
      </c>
      <c r="L226" s="380">
        <v>0.79888327999999997</v>
      </c>
      <c r="M226" s="380">
        <v>0.40857319999999997</v>
      </c>
      <c r="N226" s="380">
        <v>0.54190577600000001</v>
      </c>
      <c r="O226" s="380">
        <v>0.19272384000000001</v>
      </c>
      <c r="P226" s="380">
        <v>0.4783875199999999</v>
      </c>
      <c r="Q226" s="380">
        <v>0.50136886400000003</v>
      </c>
      <c r="R226" s="380">
        <v>0.18491352000000003</v>
      </c>
      <c r="S226" s="380">
        <v>0.219981488</v>
      </c>
      <c r="T226" s="380">
        <v>0.28171056</v>
      </c>
      <c r="U226" s="380">
        <v>0.52906444800000008</v>
      </c>
      <c r="V226" s="380">
        <v>0.49225908800000001</v>
      </c>
      <c r="W226" s="380">
        <v>0.86388142400000001</v>
      </c>
      <c r="X226" s="380">
        <v>0.70354366400000001</v>
      </c>
      <c r="Y226" s="380">
        <v>0.82008384000000001</v>
      </c>
      <c r="Z226" s="380">
        <v>0.86706355200000007</v>
      </c>
      <c r="AA226" s="380">
        <v>0.50600662400000007</v>
      </c>
      <c r="AB226" s="380">
        <v>0.875342336</v>
      </c>
      <c r="AC226" s="380">
        <v>0.44652961600000002</v>
      </c>
      <c r="AD226" s="380">
        <v>0.119027328</v>
      </c>
      <c r="AE226" s="380">
        <v>0.746369536</v>
      </c>
      <c r="AF226" s="380">
        <v>0.33297188800000005</v>
      </c>
      <c r="AG226" s="380">
        <v>0.77950676799999996</v>
      </c>
      <c r="AH226" s="380">
        <v>0.48362086400000004</v>
      </c>
      <c r="AI226" s="380">
        <v>0.77159556799999995</v>
      </c>
      <c r="AJ226" s="380">
        <v>0.29550308800000002</v>
      </c>
      <c r="AK226" s="380">
        <v>0.11571366400000002</v>
      </c>
      <c r="AL226" s="380">
        <v>0.54882220800000003</v>
      </c>
      <c r="AM226" s="380">
        <v>0.15718329600000003</v>
      </c>
      <c r="AN226" s="380">
        <v>0.66574795200000014</v>
      </c>
      <c r="AO226" s="380">
        <v>7.7766816000000002E-2</v>
      </c>
      <c r="AP226" s="380">
        <v>0.16869472000000002</v>
      </c>
      <c r="AQ226" s="380">
        <v>0.67140943999999991</v>
      </c>
      <c r="AR226" s="380">
        <v>0.28663579200000006</v>
      </c>
      <c r="AS226" s="380">
        <v>0.32964617600000001</v>
      </c>
      <c r="AT226" s="380">
        <v>4.8705343999999998E-2</v>
      </c>
      <c r="AU226" s="380">
        <v>0.17302500799999998</v>
      </c>
      <c r="AV226" s="380">
        <v>0.279193056</v>
      </c>
      <c r="AW226" s="380">
        <v>0.32898751999999998</v>
      </c>
      <c r="AX226" s="380">
        <v>0.393294688</v>
      </c>
      <c r="AY226" s="380">
        <v>0.101993968</v>
      </c>
      <c r="AZ226" s="380">
        <v>0.15081233599999999</v>
      </c>
      <c r="BA226" s="380">
        <v>0.19744204800000001</v>
      </c>
      <c r="BB226" s="380">
        <v>6.874411200000001E-2</v>
      </c>
      <c r="BC226" s="380">
        <v>6.5776736000000002E-2</v>
      </c>
      <c r="BD226" s="380">
        <v>0.54233926399999999</v>
      </c>
      <c r="BE226" s="380">
        <v>0.47039476800000002</v>
      </c>
      <c r="BF226" s="380">
        <v>0.201709008</v>
      </c>
      <c r="BG226" s="380">
        <v>8.9690143999999999E-2</v>
      </c>
      <c r="BH226" s="380">
        <v>6.8593312000000004E-2</v>
      </c>
      <c r="BI226" s="380">
        <v>0.55639312000000007</v>
      </c>
      <c r="BJ226" s="380">
        <v>0.6504356</v>
      </c>
      <c r="BK226" s="380">
        <v>0.39669284800000004</v>
      </c>
      <c r="BL226" s="380">
        <v>0.30461185599999996</v>
      </c>
      <c r="BM226" s="380">
        <v>8.0824816000000008E-2</v>
      </c>
      <c r="BN226" s="380">
        <v>0.107756096</v>
      </c>
      <c r="BO226" s="380">
        <v>7.3424223999999996E-2</v>
      </c>
      <c r="BP226" s="380">
        <v>5.9608960000000002E-2</v>
      </c>
      <c r="BQ226" s="380">
        <v>6.9488192000000004E-2</v>
      </c>
      <c r="BR226" s="380">
        <v>0.21900038400000002</v>
      </c>
      <c r="BS226" s="380">
        <v>0.17692384</v>
      </c>
      <c r="BT226" s="380">
        <v>0.29042839999999998</v>
      </c>
      <c r="BU226" s="380">
        <v>6.0190816000000008E-2</v>
      </c>
      <c r="BV226" s="380">
        <v>0.43582185600000001</v>
      </c>
      <c r="BW226" s="380">
        <v>0.132418752</v>
      </c>
      <c r="BX226" s="380">
        <v>4.4004415999999998E-2</v>
      </c>
      <c r="BY226" s="380">
        <v>5.2914335999999999E-2</v>
      </c>
      <c r="BZ226" s="380">
        <v>0.11040406400000001</v>
      </c>
      <c r="CA226" s="380">
        <v>7.7988399999999986E-2</v>
      </c>
      <c r="CB226" s="380">
        <v>8.8816016000000012E-2</v>
      </c>
      <c r="CC226" s="380">
        <v>0.360944496</v>
      </c>
      <c r="CD226" s="380">
        <v>0.28811211200000003</v>
      </c>
      <c r="CE226" s="380">
        <v>0.105247152</v>
      </c>
      <c r="CF226" s="380">
        <v>0.66126892800000003</v>
      </c>
      <c r="CG226" s="380">
        <v>0.40675344000000002</v>
      </c>
      <c r="CH226" s="380">
        <v>5.4398656000000004E-2</v>
      </c>
      <c r="CI226" s="380">
        <v>0.10790577600000001</v>
      </c>
      <c r="CJ226" s="380">
        <v>0.25159612800000003</v>
      </c>
      <c r="CK226" s="380">
        <v>0.13754033599999999</v>
      </c>
      <c r="CL226" s="380">
        <v>0.35389127999999997</v>
      </c>
      <c r="CM226" s="380">
        <v>0.10869672000000001</v>
      </c>
      <c r="CN226" s="380">
        <v>0.17865491199999997</v>
      </c>
      <c r="CO226" s="380">
        <v>0.54340769599999994</v>
      </c>
      <c r="CP226" s="380">
        <v>0.205571792</v>
      </c>
      <c r="CQ226" s="380">
        <v>0.35431412800000001</v>
      </c>
      <c r="CR226" s="380">
        <v>0.10070955200000001</v>
      </c>
      <c r="CS226" s="380">
        <v>0.42182958399999998</v>
      </c>
      <c r="CT226" s="380">
        <v>0.56910647999999997</v>
      </c>
      <c r="CU226" s="380">
        <v>0.26865596800000002</v>
      </c>
      <c r="CV226" s="380">
        <v>0.52134676800000002</v>
      </c>
      <c r="CW226" s="380">
        <v>0.28714499199999999</v>
      </c>
    </row>
    <row r="227" spans="1:101">
      <c r="A227" s="256">
        <v>605</v>
      </c>
      <c r="B227" s="259">
        <v>1</v>
      </c>
      <c r="C227" s="380">
        <v>0.78071999999999997</v>
      </c>
      <c r="D227" s="380">
        <v>0.45828000000000002</v>
      </c>
      <c r="E227" s="380">
        <v>6.6040000000000001E-2</v>
      </c>
      <c r="F227" s="380">
        <v>0.49386000000000002</v>
      </c>
      <c r="G227" s="380">
        <v>0.21263000000000001</v>
      </c>
      <c r="H227" s="380">
        <v>0.23139000000000001</v>
      </c>
      <c r="I227" s="380">
        <v>0.16683000000000001</v>
      </c>
      <c r="J227" s="380">
        <v>0.13417000000000001</v>
      </c>
      <c r="K227" s="380">
        <v>5.6959999999999997E-2</v>
      </c>
      <c r="L227" s="380">
        <v>0.80508000000000002</v>
      </c>
      <c r="M227" s="380">
        <v>0.40995999999999999</v>
      </c>
      <c r="N227" s="380">
        <v>0.54874000000000001</v>
      </c>
      <c r="O227" s="380">
        <v>0.19672000000000001</v>
      </c>
      <c r="P227" s="380">
        <v>0.47894999999999999</v>
      </c>
      <c r="Q227" s="380">
        <v>0.50614000000000003</v>
      </c>
      <c r="R227" s="380">
        <v>0.18851999999999999</v>
      </c>
      <c r="S227" s="380">
        <v>0.22040999999999999</v>
      </c>
      <c r="T227" s="380">
        <v>0.28449999999999998</v>
      </c>
      <c r="U227" s="380">
        <v>0.52902000000000005</v>
      </c>
      <c r="V227" s="380">
        <v>0.50458000000000003</v>
      </c>
      <c r="W227" s="380">
        <v>0.86565000000000003</v>
      </c>
      <c r="X227" s="380">
        <v>0.70682</v>
      </c>
      <c r="Y227" s="380">
        <v>0.82030999999999998</v>
      </c>
      <c r="Z227" s="380">
        <v>0.86687999999999998</v>
      </c>
      <c r="AA227" s="380">
        <v>0.50626000000000004</v>
      </c>
      <c r="AB227" s="380">
        <v>0.87658999999999998</v>
      </c>
      <c r="AC227" s="380">
        <v>0.44656000000000001</v>
      </c>
      <c r="AD227" s="380">
        <v>0.11896</v>
      </c>
      <c r="AE227" s="380">
        <v>0.74751000000000001</v>
      </c>
      <c r="AF227" s="380">
        <v>0.33388000000000001</v>
      </c>
      <c r="AG227" s="380">
        <v>0.78017000000000003</v>
      </c>
      <c r="AH227" s="380">
        <v>0.48248000000000002</v>
      </c>
      <c r="AI227" s="380">
        <v>0.77264999999999995</v>
      </c>
      <c r="AJ227" s="380">
        <v>0.29443000000000003</v>
      </c>
      <c r="AK227" s="380">
        <v>0.11522</v>
      </c>
      <c r="AL227" s="380">
        <v>0.54898999999999998</v>
      </c>
      <c r="AM227" s="380">
        <v>0.15559000000000001</v>
      </c>
      <c r="AN227" s="380">
        <v>0.66585000000000005</v>
      </c>
      <c r="AO227" s="380">
        <v>7.8049999999999994E-2</v>
      </c>
      <c r="AP227" s="380">
        <v>0.16980000000000001</v>
      </c>
      <c r="AQ227" s="380">
        <v>0.67137000000000002</v>
      </c>
      <c r="AR227" s="380">
        <v>0.2848</v>
      </c>
      <c r="AS227" s="380">
        <v>0.32717000000000002</v>
      </c>
      <c r="AT227" s="380">
        <v>4.8680000000000001E-2</v>
      </c>
      <c r="AU227" s="380">
        <v>0.17158999999999999</v>
      </c>
      <c r="AV227" s="380">
        <v>0.27655999999999997</v>
      </c>
      <c r="AW227" s="380">
        <v>0.32807999999999998</v>
      </c>
      <c r="AX227" s="380">
        <v>0.38846000000000003</v>
      </c>
      <c r="AY227" s="380">
        <v>0.1012</v>
      </c>
      <c r="AZ227" s="380">
        <v>0.15040000000000001</v>
      </c>
      <c r="BA227" s="380">
        <v>0.19725000000000001</v>
      </c>
      <c r="BB227" s="380">
        <v>6.8720000000000003E-2</v>
      </c>
      <c r="BC227" s="380">
        <v>6.5040000000000001E-2</v>
      </c>
      <c r="BD227" s="380">
        <v>0.53802000000000005</v>
      </c>
      <c r="BE227" s="380">
        <v>0.46790999999999999</v>
      </c>
      <c r="BF227" s="380">
        <v>0.19855999999999999</v>
      </c>
      <c r="BG227" s="380">
        <v>8.7900000000000006E-2</v>
      </c>
      <c r="BH227" s="380">
        <v>6.6960000000000006E-2</v>
      </c>
      <c r="BI227" s="380">
        <v>0.55461000000000005</v>
      </c>
      <c r="BJ227" s="380">
        <v>0.65002000000000004</v>
      </c>
      <c r="BK227" s="380">
        <v>0.39634000000000003</v>
      </c>
      <c r="BL227" s="380">
        <v>0.30448999999999998</v>
      </c>
      <c r="BM227" s="380">
        <v>8.0280000000000004E-2</v>
      </c>
      <c r="BN227" s="380">
        <v>0.10657</v>
      </c>
      <c r="BO227" s="380">
        <v>7.1690000000000004E-2</v>
      </c>
      <c r="BP227" s="380">
        <v>5.9330000000000001E-2</v>
      </c>
      <c r="BQ227" s="380">
        <v>6.9070000000000006E-2</v>
      </c>
      <c r="BR227" s="380">
        <v>0.21934000000000001</v>
      </c>
      <c r="BS227" s="380">
        <v>0.1782</v>
      </c>
      <c r="BT227" s="380">
        <v>0.29026999999999997</v>
      </c>
      <c r="BU227" s="380">
        <v>5.901E-2</v>
      </c>
      <c r="BV227" s="380">
        <v>0.43609999999999999</v>
      </c>
      <c r="BW227" s="380">
        <v>0.13275000000000001</v>
      </c>
      <c r="BX227" s="380">
        <v>4.3929999999999997E-2</v>
      </c>
      <c r="BY227" s="380">
        <v>5.1979999999999998E-2</v>
      </c>
      <c r="BZ227" s="380">
        <v>0.11045000000000001</v>
      </c>
      <c r="CA227" s="380">
        <v>7.825E-2</v>
      </c>
      <c r="CB227" s="380">
        <v>8.9660000000000004E-2</v>
      </c>
      <c r="CC227" s="380">
        <v>0.36207</v>
      </c>
      <c r="CD227" s="380">
        <v>0.28921000000000002</v>
      </c>
      <c r="CE227" s="380">
        <v>0.10517</v>
      </c>
      <c r="CF227" s="380">
        <v>0.66176999999999997</v>
      </c>
      <c r="CG227" s="380">
        <v>0.40672000000000003</v>
      </c>
      <c r="CH227" s="380">
        <v>5.4960000000000002E-2</v>
      </c>
      <c r="CI227" s="380">
        <v>0.10874</v>
      </c>
      <c r="CJ227" s="380">
        <v>0.25339</v>
      </c>
      <c r="CK227" s="380">
        <v>0.13983999999999999</v>
      </c>
      <c r="CL227" s="380">
        <v>0.35882999999999998</v>
      </c>
      <c r="CM227" s="380">
        <v>0.11045000000000001</v>
      </c>
      <c r="CN227" s="380">
        <v>0.18129999999999999</v>
      </c>
      <c r="CO227" s="380">
        <v>0.54510999999999998</v>
      </c>
      <c r="CP227" s="380">
        <v>0.20952999999999999</v>
      </c>
      <c r="CQ227" s="380">
        <v>0.35764000000000001</v>
      </c>
      <c r="CR227" s="380">
        <v>0.10310999999999999</v>
      </c>
      <c r="CS227" s="380">
        <v>0.42914999999999998</v>
      </c>
      <c r="CT227" s="380">
        <v>0.57499999999999996</v>
      </c>
      <c r="CU227" s="380">
        <v>0.26721</v>
      </c>
      <c r="CV227" s="380">
        <v>0.52541000000000004</v>
      </c>
      <c r="CW227" s="380">
        <v>0.29719000000000001</v>
      </c>
    </row>
    <row r="228" spans="1:101">
      <c r="A228" s="256">
        <v>606</v>
      </c>
      <c r="B228" s="259">
        <v>1</v>
      </c>
      <c r="C228" s="380">
        <v>0.78420550399999989</v>
      </c>
      <c r="D228" s="380">
        <v>0.46549091200000003</v>
      </c>
      <c r="E228" s="380">
        <v>6.7613983999999988E-2</v>
      </c>
      <c r="F228" s="380">
        <v>0.49479419200000002</v>
      </c>
      <c r="G228" s="380">
        <v>0.21820380800000005</v>
      </c>
      <c r="H228" s="380">
        <v>0.23195395199999999</v>
      </c>
      <c r="I228" s="380">
        <v>0.175743872</v>
      </c>
      <c r="J228" s="380">
        <v>0.14069628800000003</v>
      </c>
      <c r="K228" s="380">
        <v>5.7154048000000006E-2</v>
      </c>
      <c r="L228" s="380">
        <v>0.81074192</v>
      </c>
      <c r="M228" s="380">
        <v>0.41127041599999997</v>
      </c>
      <c r="N228" s="380">
        <v>0.55538704000000005</v>
      </c>
      <c r="O228" s="380">
        <v>0.20057571199999999</v>
      </c>
      <c r="P228" s="380">
        <v>0.47946844799999994</v>
      </c>
      <c r="Q228" s="380">
        <v>0.51064844800000009</v>
      </c>
      <c r="R228" s="380">
        <v>0.19220611199999998</v>
      </c>
      <c r="S228" s="380">
        <v>0.22078073600000001</v>
      </c>
      <c r="T228" s="380">
        <v>0.28718144000000007</v>
      </c>
      <c r="U228" s="380">
        <v>0.52895804800000001</v>
      </c>
      <c r="V228" s="380">
        <v>0.51690158400000008</v>
      </c>
      <c r="W228" s="380">
        <v>0.86736363199999988</v>
      </c>
      <c r="X228" s="380">
        <v>0.71000659200000005</v>
      </c>
      <c r="Y228" s="380">
        <v>0.82055033600000016</v>
      </c>
      <c r="Z228" s="380">
        <v>0.86668982400000005</v>
      </c>
      <c r="AA228" s="380">
        <v>0.50651555200000009</v>
      </c>
      <c r="AB228" s="380">
        <v>0.87779865599999995</v>
      </c>
      <c r="AC228" s="380">
        <v>0.44650924800000008</v>
      </c>
      <c r="AD228" s="380">
        <v>0.118895264</v>
      </c>
      <c r="AE228" s="380">
        <v>0.74866823999999998</v>
      </c>
      <c r="AF228" s="380">
        <v>0.33485803200000008</v>
      </c>
      <c r="AG228" s="380">
        <v>0.78081198400000007</v>
      </c>
      <c r="AH228" s="380">
        <v>0.48129657600000003</v>
      </c>
      <c r="AI228" s="380">
        <v>0.77371630399999991</v>
      </c>
      <c r="AJ228" s="380">
        <v>0.29335816000000003</v>
      </c>
      <c r="AK228" s="380">
        <v>0.114728864</v>
      </c>
      <c r="AL228" s="380">
        <v>0.54918796799999992</v>
      </c>
      <c r="AM228" s="380">
        <v>0.15382963199999999</v>
      </c>
      <c r="AN228" s="380">
        <v>0.66597824000000017</v>
      </c>
      <c r="AO228" s="380">
        <v>7.8316784E-2</v>
      </c>
      <c r="AP228" s="380">
        <v>0.17084916800000002</v>
      </c>
      <c r="AQ228" s="380">
        <v>0.67134902399999996</v>
      </c>
      <c r="AR228" s="380">
        <v>0.28296968</v>
      </c>
      <c r="AS228" s="380">
        <v>0.324932</v>
      </c>
      <c r="AT228" s="380">
        <v>4.8656479999999995E-2</v>
      </c>
      <c r="AU228" s="380">
        <v>0.17026566399999998</v>
      </c>
      <c r="AV228" s="380">
        <v>0.27398595199999998</v>
      </c>
      <c r="AW228" s="380">
        <v>0.32714195199999996</v>
      </c>
      <c r="AX228" s="380">
        <v>0.38366196800000008</v>
      </c>
      <c r="AY228" s="380">
        <v>0.10042252800000001</v>
      </c>
      <c r="AZ228" s="380">
        <v>0.149975056</v>
      </c>
      <c r="BA228" s="380">
        <v>0.19696612800000002</v>
      </c>
      <c r="BB228" s="380">
        <v>6.8696352000000016E-2</v>
      </c>
      <c r="BC228" s="380">
        <v>6.4363968000000008E-2</v>
      </c>
      <c r="BD228" s="380">
        <v>0.53392304000000024</v>
      </c>
      <c r="BE228" s="380">
        <v>0.46558617600000002</v>
      </c>
      <c r="BF228" s="380">
        <v>0.19558848000000001</v>
      </c>
      <c r="BG228" s="380">
        <v>8.6301983999999984E-2</v>
      </c>
      <c r="BH228" s="380">
        <v>6.5444832000000008E-2</v>
      </c>
      <c r="BI228" s="380">
        <v>0.5528900160000001</v>
      </c>
      <c r="BJ228" s="380">
        <v>0.64965204800000009</v>
      </c>
      <c r="BK228" s="380">
        <v>0.39599716800000001</v>
      </c>
      <c r="BL228" s="380">
        <v>0.30443217599999994</v>
      </c>
      <c r="BM228" s="380">
        <v>7.970584E-2</v>
      </c>
      <c r="BN228" s="380">
        <v>0.105454624</v>
      </c>
      <c r="BO228" s="380">
        <v>6.9991263999999997E-2</v>
      </c>
      <c r="BP228" s="380">
        <v>5.9068415999999999E-2</v>
      </c>
      <c r="BQ228" s="380">
        <v>6.8678175999999994E-2</v>
      </c>
      <c r="BR228" s="380">
        <v>0.21967905600000001</v>
      </c>
      <c r="BS228" s="380">
        <v>0.17941595199999999</v>
      </c>
      <c r="BT228" s="380">
        <v>0.29014534399999997</v>
      </c>
      <c r="BU228" s="380">
        <v>5.7792640000000006E-2</v>
      </c>
      <c r="BV228" s="380">
        <v>0.43639782399999999</v>
      </c>
      <c r="BW228" s="380">
        <v>0.13304084799999999</v>
      </c>
      <c r="BX228" s="380">
        <v>4.3871391999999995E-2</v>
      </c>
      <c r="BY228" s="380">
        <v>5.1027072E-2</v>
      </c>
      <c r="BZ228" s="380">
        <v>0.110376064</v>
      </c>
      <c r="CA228" s="380">
        <v>7.8553711999999984E-2</v>
      </c>
      <c r="CB228" s="380">
        <v>9.0424352E-2</v>
      </c>
      <c r="CC228" s="380">
        <v>0.36321608</v>
      </c>
      <c r="CD228" s="380">
        <v>0.29033049599999999</v>
      </c>
      <c r="CE228" s="380">
        <v>0.10469195199999999</v>
      </c>
      <c r="CF228" s="380">
        <v>0.66224931199999992</v>
      </c>
      <c r="CG228" s="380">
        <v>0.40666470400000004</v>
      </c>
      <c r="CH228" s="380">
        <v>5.5483008000000007E-2</v>
      </c>
      <c r="CI228" s="380">
        <v>0.10926662400000001</v>
      </c>
      <c r="CJ228" s="380">
        <v>0.25555545600000001</v>
      </c>
      <c r="CK228" s="380">
        <v>0.14189408000000001</v>
      </c>
      <c r="CL228" s="380">
        <v>0.36362985599999997</v>
      </c>
      <c r="CM228" s="380">
        <v>0.112204976</v>
      </c>
      <c r="CN228" s="380">
        <v>0.18379299199999996</v>
      </c>
      <c r="CO228" s="380">
        <v>0.54687695999999997</v>
      </c>
      <c r="CP228" s="380">
        <v>0.21376836799999999</v>
      </c>
      <c r="CQ228" s="380">
        <v>0.36105337600000004</v>
      </c>
      <c r="CR228" s="380">
        <v>0.105620688</v>
      </c>
      <c r="CS228" s="380">
        <v>0.43659668800000001</v>
      </c>
      <c r="CT228" s="380">
        <v>0.58099407999999997</v>
      </c>
      <c r="CU228" s="380">
        <v>0.26581107200000004</v>
      </c>
      <c r="CV228" s="380">
        <v>0.52906171200000007</v>
      </c>
      <c r="CW228" s="380">
        <v>0.30726774400000001</v>
      </c>
    </row>
    <row r="229" spans="1:101">
      <c r="A229" s="256">
        <v>607</v>
      </c>
      <c r="B229" s="259">
        <v>1</v>
      </c>
      <c r="C229" s="380">
        <v>0.78759100800000004</v>
      </c>
      <c r="D229" s="380">
        <v>0.47258308800000004</v>
      </c>
      <c r="E229" s="380">
        <v>6.9173152000000002E-2</v>
      </c>
      <c r="F229" s="380">
        <v>0.49568803200000006</v>
      </c>
      <c r="G229" s="380">
        <v>0.22425052800000003</v>
      </c>
      <c r="H229" s="380">
        <v>0.23242403200000003</v>
      </c>
      <c r="I229" s="380">
        <v>0.18497017599999999</v>
      </c>
      <c r="J229" s="380">
        <v>0.14750993600000001</v>
      </c>
      <c r="K229" s="380">
        <v>5.7322047999999994E-2</v>
      </c>
      <c r="L229" s="380">
        <v>0.81588923199999996</v>
      </c>
      <c r="M229" s="380">
        <v>0.41251678400000003</v>
      </c>
      <c r="N229" s="380">
        <v>0.56185387200000003</v>
      </c>
      <c r="O229" s="380">
        <v>0.20428545600000003</v>
      </c>
      <c r="P229" s="380">
        <v>0.47994769600000003</v>
      </c>
      <c r="Q229" s="380">
        <v>0.51489593600000005</v>
      </c>
      <c r="R229" s="380">
        <v>0.19596892799999999</v>
      </c>
      <c r="S229" s="380">
        <v>0.22109527999999998</v>
      </c>
      <c r="T229" s="380">
        <v>0.28975376000000003</v>
      </c>
      <c r="U229" s="380">
        <v>0.528880448</v>
      </c>
      <c r="V229" s="380">
        <v>0.52918675200000009</v>
      </c>
      <c r="W229" s="380">
        <v>0.86902643200000007</v>
      </c>
      <c r="X229" s="380">
        <v>0.71310543999999998</v>
      </c>
      <c r="Y229" s="380">
        <v>0.82080536000000004</v>
      </c>
      <c r="Z229" s="380">
        <v>0.86649401600000009</v>
      </c>
      <c r="AA229" s="380">
        <v>0.50676475200000004</v>
      </c>
      <c r="AB229" s="380">
        <v>0.87896913600000004</v>
      </c>
      <c r="AC229" s="380">
        <v>0.44636542400000001</v>
      </c>
      <c r="AD229" s="380">
        <v>0.11883379200000001</v>
      </c>
      <c r="AE229" s="380">
        <v>0.74984457599999998</v>
      </c>
      <c r="AF229" s="380">
        <v>0.33591472000000006</v>
      </c>
      <c r="AG229" s="380">
        <v>0.78143441600000008</v>
      </c>
      <c r="AH229" s="380">
        <v>0.48007774400000014</v>
      </c>
      <c r="AI229" s="380">
        <v>0.77479092800000005</v>
      </c>
      <c r="AJ229" s="380">
        <v>0.29228999999999999</v>
      </c>
      <c r="AK229" s="380">
        <v>0.11424107200000001</v>
      </c>
      <c r="AL229" s="380">
        <v>0.54941918399999989</v>
      </c>
      <c r="AM229" s="380">
        <v>0.15190548799999998</v>
      </c>
      <c r="AN229" s="380">
        <v>0.66613244799999993</v>
      </c>
      <c r="AO229" s="380">
        <v>7.8567024000000013E-2</v>
      </c>
      <c r="AP229" s="380">
        <v>0.17184160000000001</v>
      </c>
      <c r="AQ229" s="380">
        <v>0.67134694400000006</v>
      </c>
      <c r="AR229" s="380">
        <v>0.28114300800000003</v>
      </c>
      <c r="AS229" s="380">
        <v>0.32293284800000005</v>
      </c>
      <c r="AT229" s="380">
        <v>4.8635072000000001E-2</v>
      </c>
      <c r="AU229" s="380">
        <v>0.169054544</v>
      </c>
      <c r="AV229" s="380">
        <v>0.27147550400000003</v>
      </c>
      <c r="AW229" s="380">
        <v>0.32617980799999996</v>
      </c>
      <c r="AX229" s="380">
        <v>0.37890344000000009</v>
      </c>
      <c r="AY229" s="380">
        <v>9.9662320000000013E-2</v>
      </c>
      <c r="AZ229" s="380">
        <v>0.14953985599999997</v>
      </c>
      <c r="BA229" s="380">
        <v>0.19659654400000004</v>
      </c>
      <c r="BB229" s="380">
        <v>6.8672544000000002E-2</v>
      </c>
      <c r="BC229" s="380">
        <v>6.3746159999999996E-2</v>
      </c>
      <c r="BD229" s="380">
        <v>0.53005598400000009</v>
      </c>
      <c r="BE229" s="380">
        <v>0.46342606400000003</v>
      </c>
      <c r="BF229" s="380">
        <v>0.19279324800000003</v>
      </c>
      <c r="BG229" s="380">
        <v>8.4893696000000018E-2</v>
      </c>
      <c r="BH229" s="380">
        <v>6.4045536E-2</v>
      </c>
      <c r="BI229" s="380">
        <v>0.55123472000000018</v>
      </c>
      <c r="BJ229" s="380">
        <v>0.6493328639999999</v>
      </c>
      <c r="BK229" s="380">
        <v>0.39566500800000004</v>
      </c>
      <c r="BL229" s="380">
        <v>0.30443574400000001</v>
      </c>
      <c r="BM229" s="380">
        <v>7.910553599999999E-2</v>
      </c>
      <c r="BN229" s="380">
        <v>0.104409536</v>
      </c>
      <c r="BO229" s="380">
        <v>6.8330336000000005E-2</v>
      </c>
      <c r="BP229" s="380">
        <v>5.8823776000000001E-2</v>
      </c>
      <c r="BQ229" s="380">
        <v>6.8312591999999991E-2</v>
      </c>
      <c r="BR229" s="380">
        <v>0.22001584000000002</v>
      </c>
      <c r="BS229" s="380">
        <v>0.18057068800000001</v>
      </c>
      <c r="BT229" s="380">
        <v>0.29005228799999999</v>
      </c>
      <c r="BU229" s="380">
        <v>5.6551039999999997E-2</v>
      </c>
      <c r="BV229" s="380">
        <v>0.43671327999999998</v>
      </c>
      <c r="BW229" s="380">
        <v>0.13328760000000001</v>
      </c>
      <c r="BX229" s="380">
        <v>4.3827920000000006E-2</v>
      </c>
      <c r="BY229" s="380">
        <v>5.0063600000000007E-2</v>
      </c>
      <c r="BZ229" s="380">
        <v>0.110193296</v>
      </c>
      <c r="CA229" s="380">
        <v>7.8902288000000001E-2</v>
      </c>
      <c r="CB229" s="380">
        <v>9.1105952000000004E-2</v>
      </c>
      <c r="CC229" s="380">
        <v>0.36438163200000001</v>
      </c>
      <c r="CD229" s="380">
        <v>0.29147436800000004</v>
      </c>
      <c r="CE229" s="380">
        <v>0.10382110400000001</v>
      </c>
      <c r="CF229" s="380">
        <v>0.66270609599999997</v>
      </c>
      <c r="CG229" s="380">
        <v>0.406588224</v>
      </c>
      <c r="CH229" s="380">
        <v>5.5967679999999999E-2</v>
      </c>
      <c r="CI229" s="380">
        <v>0.10947326400000001</v>
      </c>
      <c r="CJ229" s="380">
        <v>0.25810936000000007</v>
      </c>
      <c r="CK229" s="380">
        <v>0.14370390400000002</v>
      </c>
      <c r="CL229" s="380">
        <v>0.36828615999999997</v>
      </c>
      <c r="CM229" s="380">
        <v>0.113957216</v>
      </c>
      <c r="CN229" s="380">
        <v>0.18613364799999998</v>
      </c>
      <c r="CO229" s="380">
        <v>0.54870974400000005</v>
      </c>
      <c r="CP229" s="380">
        <v>0.21828758400000003</v>
      </c>
      <c r="CQ229" s="380">
        <v>0.3645544</v>
      </c>
      <c r="CR229" s="380">
        <v>0.1082452</v>
      </c>
      <c r="CS229" s="380">
        <v>0.44415507199999998</v>
      </c>
      <c r="CT229" s="380">
        <v>0.58708267200000008</v>
      </c>
      <c r="CU229" s="380">
        <v>0.26446788800000004</v>
      </c>
      <c r="CV229" s="380">
        <v>0.53231294400000007</v>
      </c>
      <c r="CW229" s="380">
        <v>0.31735862400000003</v>
      </c>
    </row>
    <row r="230" spans="1:101">
      <c r="A230" s="256">
        <v>608</v>
      </c>
      <c r="B230" s="259">
        <v>1</v>
      </c>
      <c r="C230" s="380">
        <v>0.79088147200000003</v>
      </c>
      <c r="D230" s="380">
        <v>0.479561024</v>
      </c>
      <c r="E230" s="380">
        <v>7.0759119999999995E-2</v>
      </c>
      <c r="F230" s="380">
        <v>0.4965521120000001</v>
      </c>
      <c r="G230" s="380">
        <v>0.23080324800000002</v>
      </c>
      <c r="H230" s="380">
        <v>0.23280115200000007</v>
      </c>
      <c r="I230" s="380">
        <v>0.19448712000000001</v>
      </c>
      <c r="J230" s="380">
        <v>0.15460558399999999</v>
      </c>
      <c r="K230" s="380">
        <v>5.746772800000001E-2</v>
      </c>
      <c r="L230" s="380">
        <v>0.82054582399999998</v>
      </c>
      <c r="M230" s="380">
        <v>0.41371283200000003</v>
      </c>
      <c r="N230" s="380">
        <v>0.56809070400000006</v>
      </c>
      <c r="O230" s="380">
        <v>0.20786911999999999</v>
      </c>
      <c r="P230" s="380">
        <v>0.48039278400000002</v>
      </c>
      <c r="Q230" s="380">
        <v>0.51890974400000001</v>
      </c>
      <c r="R230" s="380">
        <v>0.19980102400000002</v>
      </c>
      <c r="S230" s="380">
        <v>0.221349824</v>
      </c>
      <c r="T230" s="380">
        <v>0.29222448000000001</v>
      </c>
      <c r="U230" s="380">
        <v>0.52879164800000011</v>
      </c>
      <c r="V230" s="380">
        <v>0.54136224000000011</v>
      </c>
      <c r="W230" s="380">
        <v>0.87062403200000016</v>
      </c>
      <c r="X230" s="380">
        <v>0.71612268800000001</v>
      </c>
      <c r="Y230" s="380">
        <v>0.82107254399999996</v>
      </c>
      <c r="Z230" s="380">
        <v>0.86629516800000006</v>
      </c>
      <c r="AA230" s="380">
        <v>0.50703723199999995</v>
      </c>
      <c r="AB230" s="380">
        <v>0.88010601600000005</v>
      </c>
      <c r="AC230" s="380">
        <v>0.44619704000000004</v>
      </c>
      <c r="AD230" s="380">
        <v>0.11877223999999999</v>
      </c>
      <c r="AE230" s="380">
        <v>0.75104075199999998</v>
      </c>
      <c r="AF230" s="380">
        <v>0.33699788800000008</v>
      </c>
      <c r="AG230" s="380">
        <v>0.7820443680000001</v>
      </c>
      <c r="AH230" s="380">
        <v>0.478832272</v>
      </c>
      <c r="AI230" s="380">
        <v>0.77586491200000007</v>
      </c>
      <c r="AJ230" s="380">
        <v>0.29123152000000002</v>
      </c>
      <c r="AK230" s="380">
        <v>0.11375968</v>
      </c>
      <c r="AL230" s="380">
        <v>0.54968847999999992</v>
      </c>
      <c r="AM230" s="380">
        <v>0.14989582400000001</v>
      </c>
      <c r="AN230" s="380">
        <v>0.66632129600000001</v>
      </c>
      <c r="AO230" s="380">
        <v>7.8802624000000002E-2</v>
      </c>
      <c r="AP230" s="380">
        <v>0.172784672</v>
      </c>
      <c r="AQ230" s="380">
        <v>0.67135878399999993</v>
      </c>
      <c r="AR230" s="380">
        <v>0.27931473600000001</v>
      </c>
      <c r="AS230" s="380">
        <v>0.32117601600000001</v>
      </c>
      <c r="AT230" s="380">
        <v>4.8617344E-2</v>
      </c>
      <c r="AU230" s="380">
        <v>0.16792230399999997</v>
      </c>
      <c r="AV230" s="380">
        <v>0.26903593600000003</v>
      </c>
      <c r="AW230" s="380">
        <v>0.32519862399999999</v>
      </c>
      <c r="AX230" s="380">
        <v>0.37418419200000014</v>
      </c>
      <c r="AY230" s="380">
        <v>9.8920752000000015E-2</v>
      </c>
      <c r="AZ230" s="380">
        <v>0.149102496</v>
      </c>
      <c r="BA230" s="380">
        <v>0.19616328000000002</v>
      </c>
      <c r="BB230" s="380">
        <v>6.8651215999999987E-2</v>
      </c>
      <c r="BC230" s="380">
        <v>6.318251200000001E-2</v>
      </c>
      <c r="BD230" s="380">
        <v>0.52642580800000016</v>
      </c>
      <c r="BE230" s="380">
        <v>0.46142571199999999</v>
      </c>
      <c r="BF230" s="380">
        <v>0.190174816</v>
      </c>
      <c r="BG230" s="380">
        <v>8.365620800000001E-2</v>
      </c>
      <c r="BH230" s="380">
        <v>6.2756240000000005E-2</v>
      </c>
      <c r="BI230" s="380">
        <v>0.54965750400000002</v>
      </c>
      <c r="BJ230" s="380">
        <v>0.64906928000000019</v>
      </c>
      <c r="BK230" s="380">
        <v>0.39534788800000009</v>
      </c>
      <c r="BL230" s="380">
        <v>0.30449923200000001</v>
      </c>
      <c r="BM230" s="380">
        <v>7.8485072000000003E-2</v>
      </c>
      <c r="BN230" s="380">
        <v>0.10343604799999999</v>
      </c>
      <c r="BO230" s="380">
        <v>6.6705247999999995E-2</v>
      </c>
      <c r="BP230" s="380">
        <v>5.8596816000000003E-2</v>
      </c>
      <c r="BQ230" s="380">
        <v>6.7975727999999999E-2</v>
      </c>
      <c r="BR230" s="380">
        <v>0.22035270399999998</v>
      </c>
      <c r="BS230" s="380">
        <v>0.18166982400000004</v>
      </c>
      <c r="BT230" s="380">
        <v>0.289991312</v>
      </c>
      <c r="BU230" s="380">
        <v>5.5315760000000012E-2</v>
      </c>
      <c r="BV230" s="380">
        <v>0.43704385599999995</v>
      </c>
      <c r="BW230" s="380">
        <v>0.13347843200000001</v>
      </c>
      <c r="BX230" s="380">
        <v>4.3798768000000002E-2</v>
      </c>
      <c r="BY230" s="380">
        <v>4.9107808000000003E-2</v>
      </c>
      <c r="BZ230" s="380">
        <v>0.10994012800000003</v>
      </c>
      <c r="CA230" s="380">
        <v>7.9297184000000007E-2</v>
      </c>
      <c r="CB230" s="380">
        <v>9.1693871999999996E-2</v>
      </c>
      <c r="CC230" s="380">
        <v>0.36556134399999995</v>
      </c>
      <c r="CD230" s="380">
        <v>0.29264480000000009</v>
      </c>
      <c r="CE230" s="380">
        <v>0.10266201600000001</v>
      </c>
      <c r="CF230" s="380">
        <v>0.66313640000000007</v>
      </c>
      <c r="CG230" s="380">
        <v>0.40648766400000008</v>
      </c>
      <c r="CH230" s="380">
        <v>5.6420272E-2</v>
      </c>
      <c r="CI230" s="380">
        <v>0.10947734400000002</v>
      </c>
      <c r="CJ230" s="380">
        <v>0.26107710400000006</v>
      </c>
      <c r="CK230" s="380">
        <v>0.145303408</v>
      </c>
      <c r="CL230" s="380">
        <v>0.37280558399999997</v>
      </c>
      <c r="CM230" s="380">
        <v>0.11570017600000002</v>
      </c>
      <c r="CN230" s="380">
        <v>0.18832710400000002</v>
      </c>
      <c r="CO230" s="380">
        <v>0.55060740799999996</v>
      </c>
      <c r="CP230" s="380">
        <v>0.22308632000000003</v>
      </c>
      <c r="CQ230" s="380">
        <v>0.36814278400000011</v>
      </c>
      <c r="CR230" s="380">
        <v>0.11098275200000002</v>
      </c>
      <c r="CS230" s="380">
        <v>0.45182049600000002</v>
      </c>
      <c r="CT230" s="380">
        <v>0.59326958400000007</v>
      </c>
      <c r="CU230" s="380">
        <v>0.26319302400000005</v>
      </c>
      <c r="CV230" s="380">
        <v>0.53520073600000007</v>
      </c>
      <c r="CW230" s="380">
        <v>0.327460064</v>
      </c>
    </row>
    <row r="231" spans="1:101">
      <c r="A231" s="256">
        <v>609</v>
      </c>
      <c r="B231" s="259">
        <v>1</v>
      </c>
      <c r="C231" s="380">
        <v>0.794082976</v>
      </c>
      <c r="D231" s="380">
        <v>0.48643216000000006</v>
      </c>
      <c r="E231" s="380">
        <v>7.2443248000000002E-2</v>
      </c>
      <c r="F231" s="380">
        <v>0.49739987200000008</v>
      </c>
      <c r="G231" s="380">
        <v>0.23790164799999999</v>
      </c>
      <c r="H231" s="380">
        <v>0.233085552</v>
      </c>
      <c r="I231" s="380">
        <v>0.204272704</v>
      </c>
      <c r="J231" s="380">
        <v>0.16197843199999998</v>
      </c>
      <c r="K231" s="380">
        <v>5.7595807999999998E-2</v>
      </c>
      <c r="L231" s="380">
        <v>0.82473681599999993</v>
      </c>
      <c r="M231" s="380">
        <v>0.41487288</v>
      </c>
      <c r="N231" s="380">
        <v>0.57402081599999999</v>
      </c>
      <c r="O231" s="380">
        <v>0.21135494400000002</v>
      </c>
      <c r="P231" s="380">
        <v>0.48080883200000002</v>
      </c>
      <c r="Q231" s="380">
        <v>0.522725632</v>
      </c>
      <c r="R231" s="380">
        <v>0.20369359999999997</v>
      </c>
      <c r="S231" s="380">
        <v>0.22153868799999998</v>
      </c>
      <c r="T231" s="380">
        <v>0.29460399999999998</v>
      </c>
      <c r="U231" s="380">
        <v>0.5286969279999999</v>
      </c>
      <c r="V231" s="380">
        <v>0.55334276800000004</v>
      </c>
      <c r="W231" s="380">
        <v>0.87213595200000005</v>
      </c>
      <c r="X231" s="380">
        <v>0.71906577599999999</v>
      </c>
      <c r="Y231" s="380">
        <v>0.82134828800000004</v>
      </c>
      <c r="Z231" s="380">
        <v>0.86609648000000006</v>
      </c>
      <c r="AA231" s="380">
        <v>0.50737235199999997</v>
      </c>
      <c r="AB231" s="380">
        <v>0.88121505599999994</v>
      </c>
      <c r="AC231" s="380">
        <v>0.44611033600000005</v>
      </c>
      <c r="AD231" s="380">
        <v>0.118708128</v>
      </c>
      <c r="AE231" s="380">
        <v>0.75225892799999994</v>
      </c>
      <c r="AF231" s="380">
        <v>0.33802401600000004</v>
      </c>
      <c r="AG231" s="380">
        <v>0.78265072000000002</v>
      </c>
      <c r="AH231" s="380">
        <v>0.47756952000000008</v>
      </c>
      <c r="AI231" s="380">
        <v>0.77692753600000009</v>
      </c>
      <c r="AJ231" s="380">
        <v>0.29018976000000002</v>
      </c>
      <c r="AK231" s="380">
        <v>0.113288448</v>
      </c>
      <c r="AL231" s="380">
        <v>0.54999841599999999</v>
      </c>
      <c r="AM231" s="380">
        <v>0.14790384000000001</v>
      </c>
      <c r="AN231" s="380">
        <v>0.66655542400000001</v>
      </c>
      <c r="AO231" s="380">
        <v>7.9026303999999992E-2</v>
      </c>
      <c r="AP231" s="380">
        <v>0.17368846399999999</v>
      </c>
      <c r="AQ231" s="380">
        <v>0.67137774399999994</v>
      </c>
      <c r="AR231" s="380">
        <v>0.27747838399999997</v>
      </c>
      <c r="AS231" s="380">
        <v>0.31966598400000007</v>
      </c>
      <c r="AT231" s="380">
        <v>4.8605216E-2</v>
      </c>
      <c r="AU231" s="380">
        <v>0.166817824</v>
      </c>
      <c r="AV231" s="380">
        <v>0.26667548799999996</v>
      </c>
      <c r="AW231" s="380">
        <v>0.32420303999999994</v>
      </c>
      <c r="AX231" s="380">
        <v>0.36950302400000001</v>
      </c>
      <c r="AY231" s="380">
        <v>9.8199503999999993E-2</v>
      </c>
      <c r="AZ231" s="380">
        <v>0.148673056</v>
      </c>
      <c r="BA231" s="380">
        <v>0.19569361599999999</v>
      </c>
      <c r="BB231" s="380">
        <v>6.8636208000000004E-2</v>
      </c>
      <c r="BC231" s="380">
        <v>6.2668463999999993E-2</v>
      </c>
      <c r="BD231" s="380">
        <v>0.52303931199999998</v>
      </c>
      <c r="BE231" s="380">
        <v>0.45957888000000002</v>
      </c>
      <c r="BF231" s="380">
        <v>0.18773430400000002</v>
      </c>
      <c r="BG231" s="380">
        <v>8.2565040000000006E-2</v>
      </c>
      <c r="BH231" s="380">
        <v>6.1569824000000002E-2</v>
      </c>
      <c r="BI231" s="380">
        <v>0.54817572799999992</v>
      </c>
      <c r="BJ231" s="380">
        <v>0.64887001599999994</v>
      </c>
      <c r="BK231" s="380">
        <v>0.39505140799999999</v>
      </c>
      <c r="BL231" s="380">
        <v>0.30462168000000001</v>
      </c>
      <c r="BM231" s="380">
        <v>7.7851407999999997E-2</v>
      </c>
      <c r="BN231" s="380">
        <v>0.10253608</v>
      </c>
      <c r="BO231" s="380">
        <v>6.5112639999999999E-2</v>
      </c>
      <c r="BP231" s="380">
        <v>5.8388736000000004E-2</v>
      </c>
      <c r="BQ231" s="380">
        <v>6.7670943999999997E-2</v>
      </c>
      <c r="BR231" s="380">
        <v>0.22069340799999998</v>
      </c>
      <c r="BS231" s="380">
        <v>0.18272112000000001</v>
      </c>
      <c r="BT231" s="380">
        <v>0.28996385599999996</v>
      </c>
      <c r="BU231" s="380">
        <v>5.4123359999999995E-2</v>
      </c>
      <c r="BV231" s="380">
        <v>0.43738699200000003</v>
      </c>
      <c r="BW231" s="380">
        <v>0.133598944</v>
      </c>
      <c r="BX231" s="380">
        <v>4.3783136E-2</v>
      </c>
      <c r="BY231" s="380">
        <v>4.8181375999999998E-2</v>
      </c>
      <c r="BZ231" s="380">
        <v>0.10966407999999998</v>
      </c>
      <c r="CA231" s="380">
        <v>7.9739119999999997E-2</v>
      </c>
      <c r="CB231" s="380">
        <v>9.2174592E-2</v>
      </c>
      <c r="CC231" s="380">
        <v>0.36674857599999999</v>
      </c>
      <c r="CD231" s="380">
        <v>0.29384571199999998</v>
      </c>
      <c r="CE231" s="380">
        <v>0.10137956799999999</v>
      </c>
      <c r="CF231" s="380">
        <v>0.66353526399999996</v>
      </c>
      <c r="CG231" s="380">
        <v>0.40635902399999996</v>
      </c>
      <c r="CH231" s="380">
        <v>5.6849104000000004E-2</v>
      </c>
      <c r="CI231" s="380">
        <v>0.10947342400000001</v>
      </c>
      <c r="CJ231" s="380">
        <v>0.26448692799999995</v>
      </c>
      <c r="CK231" s="380">
        <v>0.14673739199999999</v>
      </c>
      <c r="CL231" s="380">
        <v>0.37719860799999999</v>
      </c>
      <c r="CM231" s="380">
        <v>0.11742657599999999</v>
      </c>
      <c r="CN231" s="380">
        <v>0.19038031999999999</v>
      </c>
      <c r="CO231" s="380">
        <v>0.5525655519999999</v>
      </c>
      <c r="CP231" s="380">
        <v>0.22815945600000001</v>
      </c>
      <c r="CQ231" s="380">
        <v>0.37181812800000003</v>
      </c>
      <c r="CR231" s="380">
        <v>0.113831024</v>
      </c>
      <c r="CS231" s="380">
        <v>0.45959151999999998</v>
      </c>
      <c r="CT231" s="380">
        <v>0.59956185600000012</v>
      </c>
      <c r="CU231" s="380">
        <v>0.26200039999999997</v>
      </c>
      <c r="CV231" s="380">
        <v>0.5377707679999999</v>
      </c>
      <c r="CW231" s="380">
        <v>0.33757518400000003</v>
      </c>
    </row>
    <row r="232" spans="1:101">
      <c r="A232" s="256">
        <v>610</v>
      </c>
      <c r="B232" s="259">
        <v>1</v>
      </c>
      <c r="C232" s="380">
        <v>0.79720000000000002</v>
      </c>
      <c r="D232" s="380">
        <v>0.49320000000000003</v>
      </c>
      <c r="E232" s="380">
        <v>7.4270000000000003E-2</v>
      </c>
      <c r="F232" s="380">
        <v>0.49824000000000002</v>
      </c>
      <c r="G232" s="380">
        <v>0.24557000000000001</v>
      </c>
      <c r="H232" s="380">
        <v>0.23327999999999999</v>
      </c>
      <c r="I232" s="380">
        <v>0.21429999999999999</v>
      </c>
      <c r="J232" s="380">
        <v>0.16961999999999999</v>
      </c>
      <c r="K232" s="380">
        <v>5.7709999999999997E-2</v>
      </c>
      <c r="L232" s="380">
        <v>0.82848999999999995</v>
      </c>
      <c r="M232" s="380">
        <v>0.41600999999999999</v>
      </c>
      <c r="N232" s="380">
        <v>0.5796</v>
      </c>
      <c r="O232" s="380">
        <v>0.21476000000000001</v>
      </c>
      <c r="P232" s="380">
        <v>0.48120000000000002</v>
      </c>
      <c r="Q232" s="380">
        <v>0.52637</v>
      </c>
      <c r="R232" s="380">
        <v>0.20763999999999999</v>
      </c>
      <c r="S232" s="380">
        <v>0.22166</v>
      </c>
      <c r="T232" s="380">
        <v>0.2969</v>
      </c>
      <c r="U232" s="380">
        <v>0.52859999999999996</v>
      </c>
      <c r="V232" s="380">
        <v>0.56506000000000001</v>
      </c>
      <c r="W232" s="380">
        <v>0.87355000000000005</v>
      </c>
      <c r="X232" s="380">
        <v>0.72194000000000003</v>
      </c>
      <c r="Y232" s="380">
        <v>0.82162999999999997</v>
      </c>
      <c r="Z232" s="380">
        <v>0.8659</v>
      </c>
      <c r="AA232" s="380">
        <v>0.50778999999999996</v>
      </c>
      <c r="AB232" s="380">
        <v>0.88229999999999997</v>
      </c>
      <c r="AC232" s="380">
        <v>0.44617000000000001</v>
      </c>
      <c r="AD232" s="380">
        <v>0.11864</v>
      </c>
      <c r="AE232" s="380">
        <v>0.75349999999999995</v>
      </c>
      <c r="AF232" s="380">
        <v>0.33894000000000002</v>
      </c>
      <c r="AG232" s="380">
        <v>0.78325999999999996</v>
      </c>
      <c r="AH232" s="380">
        <v>0.4763</v>
      </c>
      <c r="AI232" s="380">
        <v>0.77797000000000005</v>
      </c>
      <c r="AJ232" s="380">
        <v>0.28916999999999998</v>
      </c>
      <c r="AK232" s="380">
        <v>0.11283</v>
      </c>
      <c r="AL232" s="380">
        <v>0.55035000000000001</v>
      </c>
      <c r="AM232" s="380">
        <v>0.14599999999999999</v>
      </c>
      <c r="AN232" s="380">
        <v>0.66683999999999999</v>
      </c>
      <c r="AO232" s="380">
        <v>7.9240000000000005E-2</v>
      </c>
      <c r="AP232" s="380">
        <v>0.17455999999999999</v>
      </c>
      <c r="AQ232" s="380">
        <v>0.6714</v>
      </c>
      <c r="AR232" s="380">
        <v>0.27562999999999999</v>
      </c>
      <c r="AS232" s="380">
        <v>0.31840000000000002</v>
      </c>
      <c r="AT232" s="380">
        <v>4.8599999999999997E-2</v>
      </c>
      <c r="AU232" s="380">
        <v>0.16571</v>
      </c>
      <c r="AV232" s="380">
        <v>0.26440000000000002</v>
      </c>
      <c r="AW232" s="380">
        <v>0.32319999999999999</v>
      </c>
      <c r="AX232" s="380">
        <v>0.36486000000000002</v>
      </c>
      <c r="AY232" s="380">
        <v>9.7500000000000003E-2</v>
      </c>
      <c r="AZ232" s="380">
        <v>0.14826</v>
      </c>
      <c r="BA232" s="380">
        <v>0.19520999999999999</v>
      </c>
      <c r="BB232" s="380">
        <v>6.8629999999999997E-2</v>
      </c>
      <c r="BC232" s="380">
        <v>6.2199999999999998E-2</v>
      </c>
      <c r="BD232" s="380">
        <v>0.51990000000000003</v>
      </c>
      <c r="BE232" s="380">
        <v>0.45788000000000001</v>
      </c>
      <c r="BF232" s="380">
        <v>0.18547</v>
      </c>
      <c r="BG232" s="380">
        <v>8.1600000000000006E-2</v>
      </c>
      <c r="BH232" s="380">
        <v>6.0479999999999999E-2</v>
      </c>
      <c r="BI232" s="380">
        <v>0.54679999999999995</v>
      </c>
      <c r="BJ232" s="380">
        <v>0.64873999999999998</v>
      </c>
      <c r="BK232" s="380">
        <v>0.39478000000000002</v>
      </c>
      <c r="BL232" s="380">
        <v>0.30480000000000002</v>
      </c>
      <c r="BM232" s="380">
        <v>7.7210000000000001E-2</v>
      </c>
      <c r="BN232" s="380">
        <v>0.10170999999999999</v>
      </c>
      <c r="BO232" s="380">
        <v>6.3549999999999995E-2</v>
      </c>
      <c r="BP232" s="380">
        <v>5.8200000000000002E-2</v>
      </c>
      <c r="BQ232" s="380">
        <v>6.7400000000000002E-2</v>
      </c>
      <c r="BR232" s="380">
        <v>0.22103999999999999</v>
      </c>
      <c r="BS232" s="380">
        <v>0.18373</v>
      </c>
      <c r="BT232" s="380">
        <v>0.28997000000000001</v>
      </c>
      <c r="BU232" s="380">
        <v>5.2999999999999999E-2</v>
      </c>
      <c r="BV232" s="380">
        <v>0.43774000000000002</v>
      </c>
      <c r="BW232" s="380">
        <v>0.13364000000000001</v>
      </c>
      <c r="BX232" s="380">
        <v>4.3779999999999999E-2</v>
      </c>
      <c r="BY232" s="380">
        <v>4.7300000000000002E-2</v>
      </c>
      <c r="BZ232" s="380">
        <v>0.1094</v>
      </c>
      <c r="CA232" s="380">
        <v>8.0229999999999996E-2</v>
      </c>
      <c r="CB232" s="380">
        <v>9.2539999999999997E-2</v>
      </c>
      <c r="CC232" s="380">
        <v>0.36793999999999999</v>
      </c>
      <c r="CD232" s="380">
        <v>0.29508000000000001</v>
      </c>
      <c r="CE232" s="380">
        <v>0.10009999999999999</v>
      </c>
      <c r="CF232" s="380">
        <v>0.66390000000000005</v>
      </c>
      <c r="CG232" s="380">
        <v>0.40620000000000001</v>
      </c>
      <c r="CH232" s="380">
        <v>5.7259999999999998E-2</v>
      </c>
      <c r="CI232" s="380">
        <v>0.10959000000000001</v>
      </c>
      <c r="CJ232" s="380">
        <v>0.26835999999999999</v>
      </c>
      <c r="CK232" s="380">
        <v>0.14804</v>
      </c>
      <c r="CL232" s="380">
        <v>0.38146999999999998</v>
      </c>
      <c r="CM232" s="380">
        <v>0.11913</v>
      </c>
      <c r="CN232" s="380">
        <v>0.1923</v>
      </c>
      <c r="CO232" s="380">
        <v>0.55457999999999996</v>
      </c>
      <c r="CP232" s="380">
        <v>0.23350000000000001</v>
      </c>
      <c r="CQ232" s="380">
        <v>0.37558000000000002</v>
      </c>
      <c r="CR232" s="380">
        <v>0.11679</v>
      </c>
      <c r="CS232" s="380">
        <v>0.46745999999999999</v>
      </c>
      <c r="CT232" s="380">
        <v>0.60596000000000005</v>
      </c>
      <c r="CU232" s="380">
        <v>0.26090000000000002</v>
      </c>
      <c r="CV232" s="380">
        <v>0.54005999999999998</v>
      </c>
      <c r="CW232" s="380">
        <v>0.34770000000000001</v>
      </c>
    </row>
    <row r="233" spans="1:101">
      <c r="A233" s="256">
        <v>611</v>
      </c>
      <c r="B233" s="259">
        <v>1</v>
      </c>
      <c r="C233" s="380">
        <v>0.80023422399999999</v>
      </c>
      <c r="D233" s="380">
        <v>0.49986145600000004</v>
      </c>
      <c r="E233" s="380">
        <v>7.6223360000000004E-2</v>
      </c>
      <c r="F233" s="380">
        <v>0.499073824</v>
      </c>
      <c r="G233" s="380">
        <v>0.25380793599999996</v>
      </c>
      <c r="H233" s="380">
        <v>0.23339094399999999</v>
      </c>
      <c r="I233" s="380">
        <v>0.22453744</v>
      </c>
      <c r="J233" s="380">
        <v>0.17751723200000002</v>
      </c>
      <c r="K233" s="380">
        <v>5.7811823999999998E-2</v>
      </c>
      <c r="L233" s="380">
        <v>0.8318336959999999</v>
      </c>
      <c r="M233" s="380">
        <v>0.41713503999999996</v>
      </c>
      <c r="N233" s="380">
        <v>0.58483860799999998</v>
      </c>
      <c r="O233" s="380">
        <v>0.21808190399999999</v>
      </c>
      <c r="P233" s="380">
        <v>0.48156923200000001</v>
      </c>
      <c r="Q233" s="380">
        <v>0.5298509440000001</v>
      </c>
      <c r="R233" s="380">
        <v>0.21163707199999998</v>
      </c>
      <c r="S233" s="380">
        <v>0.22171798399999998</v>
      </c>
      <c r="T233" s="380">
        <v>0.29911459200000001</v>
      </c>
      <c r="U233" s="380">
        <v>0.52850214399999995</v>
      </c>
      <c r="V233" s="380">
        <v>0.57647782400000003</v>
      </c>
      <c r="W233" s="380">
        <v>0.87486860799999999</v>
      </c>
      <c r="X233" s="380">
        <v>0.72474723200000002</v>
      </c>
      <c r="Y233" s="380">
        <v>0.82191737599999992</v>
      </c>
      <c r="Z233" s="380">
        <v>0.86570593600000001</v>
      </c>
      <c r="AA233" s="380">
        <v>0.50828927999999995</v>
      </c>
      <c r="AB233" s="380">
        <v>0.883361328</v>
      </c>
      <c r="AC233" s="380">
        <v>0.44636519999999996</v>
      </c>
      <c r="AD233" s="380">
        <v>0.11856785599999999</v>
      </c>
      <c r="AE233" s="380">
        <v>0.75476294399999999</v>
      </c>
      <c r="AF233" s="380">
        <v>0.33975432</v>
      </c>
      <c r="AG233" s="380">
        <v>0.783874336</v>
      </c>
      <c r="AH233" s="380">
        <v>0.47503496000000001</v>
      </c>
      <c r="AI233" s="380">
        <v>0.778987808</v>
      </c>
      <c r="AJ233" s="380">
        <v>0.288174496</v>
      </c>
      <c r="AK233" s="380">
        <v>0.11238505599999998</v>
      </c>
      <c r="AL233" s="380">
        <v>0.55074542400000004</v>
      </c>
      <c r="AM233" s="380">
        <v>0.14419543999999998</v>
      </c>
      <c r="AN233" s="380">
        <v>0.66717327999999998</v>
      </c>
      <c r="AO233" s="380">
        <v>7.944408E-2</v>
      </c>
      <c r="AP233" s="380">
        <v>0.17540046400000001</v>
      </c>
      <c r="AQ233" s="380">
        <v>0.67142692800000014</v>
      </c>
      <c r="AR233" s="380">
        <v>0.27376991999999994</v>
      </c>
      <c r="AS233" s="380">
        <v>0.31736715199999999</v>
      </c>
      <c r="AT233" s="380">
        <v>4.8601952000000004E-2</v>
      </c>
      <c r="AU233" s="380">
        <v>0.16459900800000002</v>
      </c>
      <c r="AV233" s="380">
        <v>0.26221160000000004</v>
      </c>
      <c r="AW233" s="380">
        <v>0.32219936000000005</v>
      </c>
      <c r="AX233" s="380">
        <v>0.36025737600000002</v>
      </c>
      <c r="AY233" s="380">
        <v>9.6823168000000015E-2</v>
      </c>
      <c r="AZ233" s="380">
        <v>0.147867888</v>
      </c>
      <c r="BA233" s="380">
        <v>0.19472382399999999</v>
      </c>
      <c r="BB233" s="380">
        <v>6.8632496000000001E-2</v>
      </c>
      <c r="BC233" s="380">
        <v>6.1774240000000001E-2</v>
      </c>
      <c r="BD233" s="380">
        <v>0.517007616</v>
      </c>
      <c r="BE233" s="380">
        <v>0.45632631999999995</v>
      </c>
      <c r="BF233" s="380">
        <v>0.183376608</v>
      </c>
      <c r="BG233" s="380">
        <v>8.0751376E-2</v>
      </c>
      <c r="BH233" s="380">
        <v>5.9482591999999994E-2</v>
      </c>
      <c r="BI233" s="380">
        <v>0.54552979199999996</v>
      </c>
      <c r="BJ233" s="380">
        <v>0.64867839999999999</v>
      </c>
      <c r="BK233" s="380">
        <v>0.39453548800000005</v>
      </c>
      <c r="BL233" s="380">
        <v>0.30502881600000004</v>
      </c>
      <c r="BM233" s="380">
        <v>7.6563727999999984E-2</v>
      </c>
      <c r="BN233" s="380">
        <v>0.10095592</v>
      </c>
      <c r="BO233" s="380">
        <v>6.2017056000000001E-2</v>
      </c>
      <c r="BP233" s="380">
        <v>5.8029856000000005E-2</v>
      </c>
      <c r="BQ233" s="380">
        <v>6.716211200000001E-2</v>
      </c>
      <c r="BR233" s="380">
        <v>0.22139139199999999</v>
      </c>
      <c r="BS233" s="380">
        <v>0.18469734400000001</v>
      </c>
      <c r="BT233" s="380">
        <v>0.29000761599999997</v>
      </c>
      <c r="BU233" s="380">
        <v>5.1954447999999993E-2</v>
      </c>
      <c r="BV233" s="380">
        <v>0.43810035200000003</v>
      </c>
      <c r="BW233" s="380">
        <v>0.13360084800000002</v>
      </c>
      <c r="BX233" s="380">
        <v>4.3788240000000006E-2</v>
      </c>
      <c r="BY233" s="380">
        <v>4.6469440000000001E-2</v>
      </c>
      <c r="BZ233" s="380">
        <v>0.109159904</v>
      </c>
      <c r="CA233" s="380">
        <v>8.077384E-2</v>
      </c>
      <c r="CB233" s="380">
        <v>9.2790527999999997E-2</v>
      </c>
      <c r="CC233" s="380">
        <v>0.36913779199999996</v>
      </c>
      <c r="CD233" s="380">
        <v>0.29634881600000001</v>
      </c>
      <c r="CE233" s="380">
        <v>9.8836975999999993E-2</v>
      </c>
      <c r="CF233" s="380">
        <v>0.66423123200000012</v>
      </c>
      <c r="CG233" s="380">
        <v>0.40601177599999994</v>
      </c>
      <c r="CH233" s="380">
        <v>5.7654063999999998E-2</v>
      </c>
      <c r="CI233" s="380">
        <v>0.10981121600000002</v>
      </c>
      <c r="CJ233" s="380">
        <v>0.27270612799999994</v>
      </c>
      <c r="CK233" s="380">
        <v>0.14922304000000003</v>
      </c>
      <c r="CL233" s="380">
        <v>0.38561511999999998</v>
      </c>
      <c r="CM233" s="380">
        <v>0.12080619199999999</v>
      </c>
      <c r="CN233" s="380">
        <v>0.19409068800000001</v>
      </c>
      <c r="CO233" s="380">
        <v>0.5566503519999999</v>
      </c>
      <c r="CP233" s="380">
        <v>0.23910248000000001</v>
      </c>
      <c r="CQ233" s="380">
        <v>0.37942814399999997</v>
      </c>
      <c r="CR233" s="380">
        <v>0.11986311999999999</v>
      </c>
      <c r="CS233" s="380">
        <v>0.47540855999999998</v>
      </c>
      <c r="CT233" s="380">
        <v>0.61245465600000004</v>
      </c>
      <c r="CU233" s="380">
        <v>0.25989600000000002</v>
      </c>
      <c r="CV233" s="380">
        <v>0.54208771199999994</v>
      </c>
      <c r="CW233" s="380">
        <v>0.35781777599999998</v>
      </c>
    </row>
    <row r="234" spans="1:101">
      <c r="A234" s="256">
        <v>612</v>
      </c>
      <c r="B234" s="259">
        <v>1</v>
      </c>
      <c r="C234" s="380">
        <v>0.80318779200000001</v>
      </c>
      <c r="D234" s="380">
        <v>0.50641510400000012</v>
      </c>
      <c r="E234" s="380">
        <v>7.8294800000000012E-2</v>
      </c>
      <c r="F234" s="380">
        <v>0.49990443200000007</v>
      </c>
      <c r="G234" s="380">
        <v>0.26261684800000001</v>
      </c>
      <c r="H234" s="380">
        <v>0.23342467200000003</v>
      </c>
      <c r="I234" s="380">
        <v>0.23495448000000002</v>
      </c>
      <c r="J234" s="380">
        <v>0.18565758400000001</v>
      </c>
      <c r="K234" s="380">
        <v>5.7903008000000006E-2</v>
      </c>
      <c r="L234" s="380">
        <v>0.83479502400000005</v>
      </c>
      <c r="M234" s="380">
        <v>0.41825883200000008</v>
      </c>
      <c r="N234" s="380">
        <v>0.58973022400000008</v>
      </c>
      <c r="O234" s="380">
        <v>0.22132224</v>
      </c>
      <c r="P234" s="380">
        <v>0.48191950400000005</v>
      </c>
      <c r="Q234" s="380">
        <v>0.53317966400000005</v>
      </c>
      <c r="R234" s="380">
        <v>0.21568094399999999</v>
      </c>
      <c r="S234" s="380">
        <v>0.221716144</v>
      </c>
      <c r="T234" s="380">
        <v>0.30125103999999997</v>
      </c>
      <c r="U234" s="380">
        <v>0.52840508800000008</v>
      </c>
      <c r="V234" s="380">
        <v>0.5875575999999999</v>
      </c>
      <c r="W234" s="380">
        <v>0.87609155200000011</v>
      </c>
      <c r="X234" s="380">
        <v>0.72749004800000006</v>
      </c>
      <c r="Y234" s="380">
        <v>0.82220990400000005</v>
      </c>
      <c r="Z234" s="380">
        <v>0.86551476800000005</v>
      </c>
      <c r="AA234" s="380">
        <v>0.50888355200000002</v>
      </c>
      <c r="AB234" s="380">
        <v>0.88440009600000014</v>
      </c>
      <c r="AC234" s="380">
        <v>0.44670472000000006</v>
      </c>
      <c r="AD234" s="380">
        <v>0.11849295999999999</v>
      </c>
      <c r="AE234" s="380">
        <v>0.75604683199999989</v>
      </c>
      <c r="AF234" s="380">
        <v>0.340462928</v>
      </c>
      <c r="AG234" s="380">
        <v>0.78449644800000007</v>
      </c>
      <c r="AH234" s="380">
        <v>0.47378571199999991</v>
      </c>
      <c r="AI234" s="380">
        <v>0.77997635200000015</v>
      </c>
      <c r="AJ234" s="380">
        <v>0.28720583999999993</v>
      </c>
      <c r="AK234" s="380">
        <v>0.11195463999999999</v>
      </c>
      <c r="AL234" s="380">
        <v>0.55118719999999999</v>
      </c>
      <c r="AM234" s="380">
        <v>0.14251118399999999</v>
      </c>
      <c r="AN234" s="380">
        <v>0.66755553600000006</v>
      </c>
      <c r="AO234" s="380">
        <v>7.9639264000000015E-2</v>
      </c>
      <c r="AP234" s="380">
        <v>0.176212112</v>
      </c>
      <c r="AQ234" s="380">
        <v>0.67145934400000007</v>
      </c>
      <c r="AR234" s="380">
        <v>0.271898256</v>
      </c>
      <c r="AS234" s="380">
        <v>0.31655825599999998</v>
      </c>
      <c r="AT234" s="380">
        <v>4.8611424000000007E-2</v>
      </c>
      <c r="AU234" s="380">
        <v>0.16347214400000001</v>
      </c>
      <c r="AV234" s="380">
        <v>0.26011273600000007</v>
      </c>
      <c r="AW234" s="380">
        <v>0.321210624</v>
      </c>
      <c r="AX234" s="380">
        <v>0.35569691200000003</v>
      </c>
      <c r="AY234" s="380">
        <v>9.6170112000000016E-2</v>
      </c>
      <c r="AZ234" s="380">
        <v>0.14750169600000002</v>
      </c>
      <c r="BA234" s="380">
        <v>0.19424751999999998</v>
      </c>
      <c r="BB234" s="380">
        <v>6.8644096000000002E-2</v>
      </c>
      <c r="BC234" s="380">
        <v>6.1388191999999994E-2</v>
      </c>
      <c r="BD234" s="380">
        <v>0.51436188800000004</v>
      </c>
      <c r="BE234" s="380">
        <v>0.45491435200000002</v>
      </c>
      <c r="BF234" s="380">
        <v>0.18144937600000002</v>
      </c>
      <c r="BG234" s="380">
        <v>8.0008128000000012E-2</v>
      </c>
      <c r="BH234" s="380">
        <v>5.857304E-2</v>
      </c>
      <c r="BI234" s="380">
        <v>0.54436630399999997</v>
      </c>
      <c r="BJ234" s="380">
        <v>0.64868543999999995</v>
      </c>
      <c r="BK234" s="380">
        <v>0.39431996800000002</v>
      </c>
      <c r="BL234" s="380">
        <v>0.30530363199999999</v>
      </c>
      <c r="BM234" s="380">
        <v>7.5915871999999995E-2</v>
      </c>
      <c r="BN234" s="380">
        <v>0.10027228800000001</v>
      </c>
      <c r="BO234" s="380">
        <v>6.0513087999999986E-2</v>
      </c>
      <c r="BP234" s="380">
        <v>5.7877776000000006E-2</v>
      </c>
      <c r="BQ234" s="380">
        <v>6.6956928000000013E-2</v>
      </c>
      <c r="BR234" s="380">
        <v>0.221747104</v>
      </c>
      <c r="BS234" s="380">
        <v>0.185624864</v>
      </c>
      <c r="BT234" s="380">
        <v>0.290075152</v>
      </c>
      <c r="BU234" s="380">
        <v>5.0997760000000003E-2</v>
      </c>
      <c r="BV234" s="380">
        <v>0.43846577600000003</v>
      </c>
      <c r="BW234" s="380">
        <v>0.133479712</v>
      </c>
      <c r="BX234" s="380">
        <v>4.3806928000000009E-2</v>
      </c>
      <c r="BY234" s="380">
        <v>4.5696847999999998E-2</v>
      </c>
      <c r="BZ234" s="380">
        <v>0.10895908800000001</v>
      </c>
      <c r="CA234" s="380">
        <v>8.1374464000000007E-2</v>
      </c>
      <c r="CB234" s="380">
        <v>9.2925552000000008E-2</v>
      </c>
      <c r="CC234" s="380">
        <v>0.37034406399999997</v>
      </c>
      <c r="CD234" s="380">
        <v>0.29765368000000003</v>
      </c>
      <c r="CE234" s="380">
        <v>9.7610335999999992E-2</v>
      </c>
      <c r="CF234" s="380">
        <v>0.66452896000000006</v>
      </c>
      <c r="CG234" s="380">
        <v>0.405795664</v>
      </c>
      <c r="CH234" s="380">
        <v>5.8033152000000005E-2</v>
      </c>
      <c r="CI234" s="380">
        <v>0.11014870400000001</v>
      </c>
      <c r="CJ234" s="380">
        <v>0.27753566400000007</v>
      </c>
      <c r="CK234" s="380">
        <v>0.15030180800000004</v>
      </c>
      <c r="CL234" s="380">
        <v>0.38963134400000005</v>
      </c>
      <c r="CM234" s="380">
        <v>0.12245113599999999</v>
      </c>
      <c r="CN234" s="380">
        <v>0.19575726400000001</v>
      </c>
      <c r="CO234" s="380">
        <v>0.55877556799999994</v>
      </c>
      <c r="CP234" s="380">
        <v>0.24496064000000006</v>
      </c>
      <c r="CQ234" s="380">
        <v>0.383362384</v>
      </c>
      <c r="CR234" s="380">
        <v>0.12305267200000002</v>
      </c>
      <c r="CS234" s="380">
        <v>0.48342249600000003</v>
      </c>
      <c r="CT234" s="380">
        <v>0.61903830400000004</v>
      </c>
      <c r="CU234" s="380">
        <v>0.25899310400000003</v>
      </c>
      <c r="CV234" s="380">
        <v>0.54387633600000007</v>
      </c>
      <c r="CW234" s="380">
        <v>0.36791438400000009</v>
      </c>
    </row>
    <row r="235" spans="1:101">
      <c r="A235" s="256">
        <v>613</v>
      </c>
      <c r="B235" s="259">
        <v>1</v>
      </c>
      <c r="C235" s="380">
        <v>0.80606071999999995</v>
      </c>
      <c r="D235" s="380">
        <v>0.5128523519999999</v>
      </c>
      <c r="E235" s="380">
        <v>8.0480880000000019E-2</v>
      </c>
      <c r="F235" s="380">
        <v>0.50072496</v>
      </c>
      <c r="G235" s="380">
        <v>0.27197608000000006</v>
      </c>
      <c r="H235" s="380">
        <v>0.23339191999999997</v>
      </c>
      <c r="I235" s="380">
        <v>0.24550288000000001</v>
      </c>
      <c r="J235" s="380">
        <v>0.19401913600000004</v>
      </c>
      <c r="K235" s="380">
        <v>5.7985391999999997E-2</v>
      </c>
      <c r="L235" s="380">
        <v>0.83741795200000002</v>
      </c>
      <c r="M235" s="380">
        <v>0.41939142400000001</v>
      </c>
      <c r="N235" s="380">
        <v>0.59433336000000003</v>
      </c>
      <c r="O235" s="380">
        <v>0.22446601599999999</v>
      </c>
      <c r="P235" s="380">
        <v>0.48225161600000005</v>
      </c>
      <c r="Q235" s="380">
        <v>0.536359904</v>
      </c>
      <c r="R235" s="380">
        <v>0.21977153600000002</v>
      </c>
      <c r="S235" s="380">
        <v>0.22166398400000001</v>
      </c>
      <c r="T235" s="380">
        <v>0.30331068799999999</v>
      </c>
      <c r="U235" s="380">
        <v>0.52830755200000001</v>
      </c>
      <c r="V235" s="380">
        <v>0.59827073600000003</v>
      </c>
      <c r="W235" s="380">
        <v>0.87722977599999996</v>
      </c>
      <c r="X235" s="380">
        <v>0.73016702400000011</v>
      </c>
      <c r="Y235" s="380">
        <v>0.82250667200000005</v>
      </c>
      <c r="Z235" s="380">
        <v>0.8653250400000001</v>
      </c>
      <c r="AA235" s="380">
        <v>0.50950318400000005</v>
      </c>
      <c r="AB235" s="380">
        <v>0.88541390399999997</v>
      </c>
      <c r="AC235" s="380">
        <v>0.44713536000000009</v>
      </c>
      <c r="AD235" s="380">
        <v>0.11841582399999998</v>
      </c>
      <c r="AE235" s="380">
        <v>0.75734871999999986</v>
      </c>
      <c r="AF235" s="380">
        <v>0.34108457600000003</v>
      </c>
      <c r="AG235" s="380">
        <v>0.78512696000000004</v>
      </c>
      <c r="AH235" s="380">
        <v>0.47256814400000002</v>
      </c>
      <c r="AI235" s="380">
        <v>0.78092985599999998</v>
      </c>
      <c r="AJ235" s="380">
        <v>0.286264464</v>
      </c>
      <c r="AK235" s="380">
        <v>0.11153806400000002</v>
      </c>
      <c r="AL235" s="380">
        <v>0.55166433600000009</v>
      </c>
      <c r="AM235" s="380">
        <v>0.14093004799999997</v>
      </c>
      <c r="AN235" s="380">
        <v>0.66797091199999992</v>
      </c>
      <c r="AO235" s="380">
        <v>7.9825568000000013E-2</v>
      </c>
      <c r="AP235" s="380">
        <v>0.17699423999999997</v>
      </c>
      <c r="AQ235" s="380">
        <v>0.67150144</v>
      </c>
      <c r="AR235" s="380">
        <v>0.27001787199999999</v>
      </c>
      <c r="AS235" s="380">
        <v>0.31594176000000002</v>
      </c>
      <c r="AT235" s="380">
        <v>4.8628096000000003E-2</v>
      </c>
      <c r="AU235" s="380">
        <v>0.16236872000000002</v>
      </c>
      <c r="AV235" s="380">
        <v>0.25810195200000002</v>
      </c>
      <c r="AW235" s="380">
        <v>0.32024908799999996</v>
      </c>
      <c r="AX235" s="380">
        <v>0.35118236800000008</v>
      </c>
      <c r="AY235" s="380">
        <v>9.554153600000001E-2</v>
      </c>
      <c r="AZ235" s="380">
        <v>0.14716758399999999</v>
      </c>
      <c r="BA235" s="380">
        <v>0.193795616</v>
      </c>
      <c r="BB235" s="380">
        <v>6.866377600000001E-2</v>
      </c>
      <c r="BC235" s="380">
        <v>6.1038944000000012E-2</v>
      </c>
      <c r="BD235" s="380">
        <v>0.51195408000000009</v>
      </c>
      <c r="BE235" s="380">
        <v>0.453637664</v>
      </c>
      <c r="BF235" s="380">
        <v>0.17967622399999997</v>
      </c>
      <c r="BG235" s="380">
        <v>7.9356160000000023E-2</v>
      </c>
      <c r="BH235" s="380">
        <v>5.7746208E-2</v>
      </c>
      <c r="BI235" s="380">
        <v>0.54330017599999991</v>
      </c>
      <c r="BJ235" s="380">
        <v>0.64875376000000007</v>
      </c>
      <c r="BK235" s="380">
        <v>0.39413580800000003</v>
      </c>
      <c r="BL235" s="380">
        <v>0.30561228800000001</v>
      </c>
      <c r="BM235" s="380">
        <v>7.5267615999999996E-2</v>
      </c>
      <c r="BN235" s="380">
        <v>9.965433600000001E-2</v>
      </c>
      <c r="BO235" s="380">
        <v>5.9036639999999994E-2</v>
      </c>
      <c r="BP235" s="380">
        <v>5.7742015999999993E-2</v>
      </c>
      <c r="BQ235" s="380">
        <v>6.6781264000000007E-2</v>
      </c>
      <c r="BR235" s="380">
        <v>0.222104576</v>
      </c>
      <c r="BS235" s="380">
        <v>0.186512224</v>
      </c>
      <c r="BT235" s="380">
        <v>0.29016836800000001</v>
      </c>
      <c r="BU235" s="380">
        <v>5.0126192E-2</v>
      </c>
      <c r="BV235" s="380">
        <v>0.4388322400000001</v>
      </c>
      <c r="BW235" s="380">
        <v>0.13328329600000005</v>
      </c>
      <c r="BX235" s="380">
        <v>4.3833696000000005E-2</v>
      </c>
      <c r="BY235" s="380">
        <v>4.4980496000000002E-2</v>
      </c>
      <c r="BZ235" s="380">
        <v>0.10879875199999998</v>
      </c>
      <c r="CA235" s="380">
        <v>8.2036848000000009E-2</v>
      </c>
      <c r="CB235" s="380">
        <v>9.2953376000000032E-2</v>
      </c>
      <c r="CC235" s="380">
        <v>0.37156441600000001</v>
      </c>
      <c r="CD235" s="380">
        <v>0.29899446399999996</v>
      </c>
      <c r="CE235" s="380">
        <v>9.6533456000000017E-2</v>
      </c>
      <c r="CF235" s="380">
        <v>0.66479812800000004</v>
      </c>
      <c r="CG235" s="380">
        <v>0.40555243200000002</v>
      </c>
      <c r="CH235" s="380">
        <v>5.8396799999999999E-2</v>
      </c>
      <c r="CI235" s="380">
        <v>0.11059579200000001</v>
      </c>
      <c r="CJ235" s="380">
        <v>0.28284952000000002</v>
      </c>
      <c r="CK235" s="380">
        <v>0.15128769600000003</v>
      </c>
      <c r="CL235" s="380">
        <v>0.39350596800000004</v>
      </c>
      <c r="CM235" s="380">
        <v>0.12405904000000001</v>
      </c>
      <c r="CN235" s="380">
        <v>0.19730887999999999</v>
      </c>
      <c r="CO235" s="380">
        <v>0.560945904</v>
      </c>
      <c r="CP235" s="380">
        <v>0.251054</v>
      </c>
      <c r="CQ235" s="380">
        <v>0.38738166400000001</v>
      </c>
      <c r="CR235" s="380">
        <v>0.126366704</v>
      </c>
      <c r="CS235" s="380">
        <v>0.49146923199999998</v>
      </c>
      <c r="CT235" s="380">
        <v>0.62569019200000009</v>
      </c>
      <c r="CU235" s="380">
        <v>0.25818876800000001</v>
      </c>
      <c r="CV235" s="380">
        <v>0.54544272000000005</v>
      </c>
      <c r="CW235" s="380">
        <v>0.37796611200000008</v>
      </c>
    </row>
    <row r="236" spans="1:101">
      <c r="A236" s="256">
        <v>614</v>
      </c>
      <c r="B236" s="259">
        <v>1</v>
      </c>
      <c r="C236" s="380">
        <v>0.80885164799999987</v>
      </c>
      <c r="D236" s="380">
        <v>0.51916047999999992</v>
      </c>
      <c r="E236" s="380">
        <v>8.2773120000000006E-2</v>
      </c>
      <c r="F236" s="380">
        <v>0.50152292799999998</v>
      </c>
      <c r="G236" s="380">
        <v>0.28185043200000004</v>
      </c>
      <c r="H236" s="380">
        <v>0.23330620800000001</v>
      </c>
      <c r="I236" s="380">
        <v>0.25612511999999998</v>
      </c>
      <c r="J236" s="380">
        <v>0.20257468799999997</v>
      </c>
      <c r="K236" s="380">
        <v>5.8060576000000003E-2</v>
      </c>
      <c r="L236" s="380">
        <v>0.83975456000000004</v>
      </c>
      <c r="M236" s="380">
        <v>0.42054209600000003</v>
      </c>
      <c r="N236" s="380">
        <v>0.59874249600000007</v>
      </c>
      <c r="O236" s="380">
        <v>0.22748803200000001</v>
      </c>
      <c r="P236" s="380">
        <v>0.48256508800000009</v>
      </c>
      <c r="Q236" s="380">
        <v>0.53938966399999999</v>
      </c>
      <c r="R236" s="380">
        <v>0.22391100799999999</v>
      </c>
      <c r="S236" s="380">
        <v>0.22157478399999997</v>
      </c>
      <c r="T236" s="380">
        <v>0.30529337599999995</v>
      </c>
      <c r="U236" s="380">
        <v>0.52820649600000003</v>
      </c>
      <c r="V236" s="380">
        <v>0.60859819199999998</v>
      </c>
      <c r="W236" s="380">
        <v>0.87830136000000003</v>
      </c>
      <c r="X236" s="380">
        <v>0.73277440000000005</v>
      </c>
      <c r="Y236" s="380">
        <v>0.82280688000000002</v>
      </c>
      <c r="Z236" s="380">
        <v>0.8651341119999999</v>
      </c>
      <c r="AA236" s="380">
        <v>0.51003833599999993</v>
      </c>
      <c r="AB236" s="380">
        <v>0.88639827199999999</v>
      </c>
      <c r="AC236" s="380">
        <v>0.44756688</v>
      </c>
      <c r="AD236" s="380">
        <v>0.11833724799999999</v>
      </c>
      <c r="AE236" s="380">
        <v>0.75866436800000003</v>
      </c>
      <c r="AF236" s="380">
        <v>0.341655504</v>
      </c>
      <c r="AG236" s="380">
        <v>0.78576491199999998</v>
      </c>
      <c r="AH236" s="380">
        <v>0.47140057600000002</v>
      </c>
      <c r="AI236" s="380">
        <v>0.78184263999999992</v>
      </c>
      <c r="AJ236" s="380">
        <v>0.28534932799999996</v>
      </c>
      <c r="AK236" s="380">
        <v>0.11113356800000002</v>
      </c>
      <c r="AL236" s="380">
        <v>0.55215939200000008</v>
      </c>
      <c r="AM236" s="380">
        <v>0.13940915199999998</v>
      </c>
      <c r="AN236" s="380">
        <v>0.66839500799999996</v>
      </c>
      <c r="AO236" s="380">
        <v>8.0002512000000012E-2</v>
      </c>
      <c r="AP236" s="380">
        <v>0.17774404799999999</v>
      </c>
      <c r="AQ236" s="380">
        <v>0.67155977599999994</v>
      </c>
      <c r="AR236" s="380">
        <v>0.26813364799999995</v>
      </c>
      <c r="AS236" s="380">
        <v>0.31547414400000001</v>
      </c>
      <c r="AT236" s="380">
        <v>4.8651168000000002E-2</v>
      </c>
      <c r="AU236" s="380">
        <v>0.16135497599999998</v>
      </c>
      <c r="AV236" s="380">
        <v>0.25617532800000004</v>
      </c>
      <c r="AW236" s="380">
        <v>0.31933331199999998</v>
      </c>
      <c r="AX236" s="380">
        <v>0.34671870400000004</v>
      </c>
      <c r="AY236" s="380">
        <v>9.4937920000000009E-2</v>
      </c>
      <c r="AZ236" s="380">
        <v>0.146871792</v>
      </c>
      <c r="BA236" s="380">
        <v>0.19338219200000001</v>
      </c>
      <c r="BB236" s="380">
        <v>6.8689536000000009E-2</v>
      </c>
      <c r="BC236" s="380">
        <v>6.0723776E-2</v>
      </c>
      <c r="BD236" s="380">
        <v>0.50977059200000008</v>
      </c>
      <c r="BE236" s="380">
        <v>0.45248857599999998</v>
      </c>
      <c r="BF236" s="380">
        <v>0.17804099199999998</v>
      </c>
      <c r="BG236" s="380">
        <v>7.8781151999999993E-2</v>
      </c>
      <c r="BH236" s="380">
        <v>5.6996896000000005E-2</v>
      </c>
      <c r="BI236" s="380">
        <v>0.54231548799999996</v>
      </c>
      <c r="BJ236" s="380">
        <v>0.64887159999999999</v>
      </c>
      <c r="BK236" s="380">
        <v>0.393985168</v>
      </c>
      <c r="BL236" s="380">
        <v>0.30593870400000001</v>
      </c>
      <c r="BM236" s="380">
        <v>7.4618799999999999E-2</v>
      </c>
      <c r="BN236" s="380">
        <v>9.9095424000000001E-2</v>
      </c>
      <c r="BO236" s="380">
        <v>5.7586112000000009E-2</v>
      </c>
      <c r="BP236" s="380">
        <v>5.7620095999999996E-2</v>
      </c>
      <c r="BQ236" s="380">
        <v>6.6630239999999993E-2</v>
      </c>
      <c r="BR236" s="380">
        <v>0.22245988800000002</v>
      </c>
      <c r="BS236" s="380">
        <v>0.18735758400000002</v>
      </c>
      <c r="BT236" s="380">
        <v>0.29028150399999997</v>
      </c>
      <c r="BU236" s="380">
        <v>4.9326464000000007E-2</v>
      </c>
      <c r="BV236" s="380">
        <v>0.43919494400000003</v>
      </c>
      <c r="BW236" s="380">
        <v>0.13302359999999999</v>
      </c>
      <c r="BX236" s="380">
        <v>4.3865504E-2</v>
      </c>
      <c r="BY236" s="380">
        <v>4.4313023999999999E-2</v>
      </c>
      <c r="BZ236" s="380">
        <v>0.10867033600000001</v>
      </c>
      <c r="CA236" s="380">
        <v>8.2766831999999999E-2</v>
      </c>
      <c r="CB236" s="380">
        <v>9.2887839999999999E-2</v>
      </c>
      <c r="CC236" s="380">
        <v>0.37280708800000006</v>
      </c>
      <c r="CD236" s="380">
        <v>0.300370048</v>
      </c>
      <c r="CE236" s="380">
        <v>9.5749776000000009E-2</v>
      </c>
      <c r="CF236" s="380">
        <v>0.66504649599999999</v>
      </c>
      <c r="CG236" s="380">
        <v>0.40528320000000001</v>
      </c>
      <c r="CH236" s="380">
        <v>5.8742847999999993E-2</v>
      </c>
      <c r="CI236" s="380">
        <v>0.11112176</v>
      </c>
      <c r="CJ236" s="380">
        <v>0.28864217600000003</v>
      </c>
      <c r="CK236" s="380">
        <v>0.15218758400000001</v>
      </c>
      <c r="CL236" s="380">
        <v>0.39722035200000005</v>
      </c>
      <c r="CM236" s="380">
        <v>0.125623664</v>
      </c>
      <c r="CN236" s="380">
        <v>0.19875657600000002</v>
      </c>
      <c r="CO236" s="380">
        <v>0.56314768000000015</v>
      </c>
      <c r="CP236" s="380">
        <v>0.25735496000000008</v>
      </c>
      <c r="CQ236" s="380">
        <v>0.39148454400000005</v>
      </c>
      <c r="CR236" s="380">
        <v>0.129816336</v>
      </c>
      <c r="CS236" s="380">
        <v>0.49950660799999991</v>
      </c>
      <c r="CT236" s="380">
        <v>0.63238192000000004</v>
      </c>
      <c r="CU236" s="380">
        <v>0.25747603199999997</v>
      </c>
      <c r="CV236" s="380">
        <v>0.54679902400000002</v>
      </c>
      <c r="CW236" s="380">
        <v>0.38794319999999999</v>
      </c>
    </row>
    <row r="237" spans="1:101">
      <c r="A237" s="256">
        <v>615</v>
      </c>
      <c r="B237" s="259">
        <v>1</v>
      </c>
      <c r="C237" s="380">
        <v>0.81155999999999995</v>
      </c>
      <c r="D237" s="380">
        <v>0.52532999999999996</v>
      </c>
      <c r="E237" s="380">
        <v>8.516E-2</v>
      </c>
      <c r="F237" s="380">
        <v>0.50229000000000001</v>
      </c>
      <c r="G237" s="380">
        <v>0.29221000000000003</v>
      </c>
      <c r="H237" s="380">
        <v>0.23318</v>
      </c>
      <c r="I237" s="380">
        <v>0.26677000000000001</v>
      </c>
      <c r="J237" s="380">
        <v>0.21129999999999999</v>
      </c>
      <c r="K237" s="380">
        <v>5.8130000000000001E-2</v>
      </c>
      <c r="L237" s="380">
        <v>0.84184999999999999</v>
      </c>
      <c r="M237" s="380">
        <v>0.42171999999999998</v>
      </c>
      <c r="N237" s="380">
        <v>0.60302</v>
      </c>
      <c r="O237" s="380">
        <v>0.23036999999999999</v>
      </c>
      <c r="P237" s="380">
        <v>0.48286000000000001</v>
      </c>
      <c r="Q237" s="380">
        <v>0.54227000000000003</v>
      </c>
      <c r="R237" s="380">
        <v>0.2281</v>
      </c>
      <c r="S237" s="380">
        <v>0.22145999999999999</v>
      </c>
      <c r="T237" s="380">
        <v>0.30719999999999997</v>
      </c>
      <c r="U237" s="380">
        <v>0.52810000000000001</v>
      </c>
      <c r="V237" s="380">
        <v>0.61851999999999996</v>
      </c>
      <c r="W237" s="380">
        <v>0.87931999999999999</v>
      </c>
      <c r="X237" s="380">
        <v>0.73531000000000002</v>
      </c>
      <c r="Y237" s="380">
        <v>0.82311000000000001</v>
      </c>
      <c r="Z237" s="380">
        <v>0.86494000000000004</v>
      </c>
      <c r="AA237" s="380">
        <v>0.51041999999999998</v>
      </c>
      <c r="AB237" s="380">
        <v>0.88734999999999997</v>
      </c>
      <c r="AC237" s="380">
        <v>0.44794</v>
      </c>
      <c r="AD237" s="380">
        <v>0.11826</v>
      </c>
      <c r="AE237" s="380">
        <v>0.75999000000000005</v>
      </c>
      <c r="AF237" s="380">
        <v>0.3422</v>
      </c>
      <c r="AG237" s="380">
        <v>0.78641000000000005</v>
      </c>
      <c r="AH237" s="380">
        <v>0.4703</v>
      </c>
      <c r="AI237" s="380">
        <v>0.78271000000000002</v>
      </c>
      <c r="AJ237" s="380">
        <v>0.28445999999999999</v>
      </c>
      <c r="AK237" s="380">
        <v>0.11074000000000001</v>
      </c>
      <c r="AL237" s="380">
        <v>0.55266000000000004</v>
      </c>
      <c r="AM237" s="380">
        <v>0.13791999999999999</v>
      </c>
      <c r="AN237" s="380">
        <v>0.66881000000000002</v>
      </c>
      <c r="AO237" s="380">
        <v>8.0170000000000005E-2</v>
      </c>
      <c r="AP237" s="380">
        <v>0.17846000000000001</v>
      </c>
      <c r="AQ237" s="380">
        <v>0.67164000000000001</v>
      </c>
      <c r="AR237" s="380">
        <v>0.26624999999999999</v>
      </c>
      <c r="AS237" s="380">
        <v>0.31512000000000001</v>
      </c>
      <c r="AT237" s="380">
        <v>4.8680000000000001E-2</v>
      </c>
      <c r="AU237" s="380">
        <v>0.16047</v>
      </c>
      <c r="AV237" s="380">
        <v>0.25433</v>
      </c>
      <c r="AW237" s="380">
        <v>0.31847999999999999</v>
      </c>
      <c r="AX237" s="380">
        <v>0.34231</v>
      </c>
      <c r="AY237" s="380">
        <v>9.4359999999999999E-2</v>
      </c>
      <c r="AZ237" s="380">
        <v>0.14662</v>
      </c>
      <c r="BA237" s="380">
        <v>0.19302</v>
      </c>
      <c r="BB237" s="380">
        <v>6.8720000000000003E-2</v>
      </c>
      <c r="BC237" s="380">
        <v>6.0440000000000001E-2</v>
      </c>
      <c r="BD237" s="380">
        <v>0.50780000000000003</v>
      </c>
      <c r="BE237" s="380">
        <v>0.45145999999999997</v>
      </c>
      <c r="BF237" s="380">
        <v>0.17652999999999999</v>
      </c>
      <c r="BG237" s="380">
        <v>7.8270000000000006E-2</v>
      </c>
      <c r="BH237" s="380">
        <v>5.6320000000000002E-2</v>
      </c>
      <c r="BI237" s="380">
        <v>0.54139999999999999</v>
      </c>
      <c r="BJ237" s="380">
        <v>0.64903</v>
      </c>
      <c r="BK237" s="380">
        <v>0.39387</v>
      </c>
      <c r="BL237" s="380">
        <v>0.30626999999999999</v>
      </c>
      <c r="BM237" s="380">
        <v>7.3969999999999994E-2</v>
      </c>
      <c r="BN237" s="380">
        <v>9.8589999999999997E-2</v>
      </c>
      <c r="BO237" s="380">
        <v>5.6160000000000002E-2</v>
      </c>
      <c r="BP237" s="380">
        <v>5.7509999999999999E-2</v>
      </c>
      <c r="BQ237" s="380">
        <v>6.6500000000000004E-2</v>
      </c>
      <c r="BR237" s="380">
        <v>0.22281000000000001</v>
      </c>
      <c r="BS237" s="380">
        <v>0.18815999999999999</v>
      </c>
      <c r="BT237" s="380">
        <v>0.29041</v>
      </c>
      <c r="BU237" s="380">
        <v>4.8590000000000001E-2</v>
      </c>
      <c r="BV237" s="380">
        <v>0.43955</v>
      </c>
      <c r="BW237" s="380">
        <v>0.13270999999999999</v>
      </c>
      <c r="BX237" s="380">
        <v>4.3900000000000002E-2</v>
      </c>
      <c r="BY237" s="380">
        <v>4.369E-2</v>
      </c>
      <c r="BZ237" s="380">
        <v>0.10857</v>
      </c>
      <c r="CA237" s="380">
        <v>8.3570000000000005E-2</v>
      </c>
      <c r="CB237" s="380">
        <v>9.2740000000000003E-2</v>
      </c>
      <c r="CC237" s="380">
        <v>0.37408000000000002</v>
      </c>
      <c r="CD237" s="380">
        <v>0.30177999999999999</v>
      </c>
      <c r="CE237" s="380">
        <v>9.536E-2</v>
      </c>
      <c r="CF237" s="380">
        <v>0.66527999999999998</v>
      </c>
      <c r="CG237" s="380">
        <v>0.40499000000000002</v>
      </c>
      <c r="CH237" s="380">
        <v>5.9069999999999998E-2</v>
      </c>
      <c r="CI237" s="380">
        <v>0.11171</v>
      </c>
      <c r="CJ237" s="380">
        <v>0.29491000000000001</v>
      </c>
      <c r="CK237" s="380">
        <v>0.15301000000000001</v>
      </c>
      <c r="CL237" s="380">
        <v>0.40076000000000001</v>
      </c>
      <c r="CM237" s="380">
        <v>0.12714</v>
      </c>
      <c r="CN237" s="380">
        <v>0.20011000000000001</v>
      </c>
      <c r="CO237" s="380">
        <v>0.56537000000000004</v>
      </c>
      <c r="CP237" s="380">
        <v>0.26384000000000002</v>
      </c>
      <c r="CQ237" s="380">
        <v>0.39567000000000002</v>
      </c>
      <c r="CR237" s="380">
        <v>0.13341</v>
      </c>
      <c r="CS237" s="380">
        <v>0.50749999999999995</v>
      </c>
      <c r="CT237" s="380">
        <v>0.63909000000000005</v>
      </c>
      <c r="CU237" s="380">
        <v>0.25685000000000002</v>
      </c>
      <c r="CV237" s="380">
        <v>0.54796</v>
      </c>
      <c r="CW237" s="380">
        <v>0.39782000000000001</v>
      </c>
    </row>
    <row r="238" spans="1:101">
      <c r="A238" s="256">
        <v>616</v>
      </c>
      <c r="B238" s="259">
        <v>1</v>
      </c>
      <c r="C238" s="380">
        <v>0.81418748799999996</v>
      </c>
      <c r="D238" s="380">
        <v>0.53136086399999993</v>
      </c>
      <c r="E238" s="380">
        <v>8.763928E-2</v>
      </c>
      <c r="F238" s="380">
        <v>0.50302828799999988</v>
      </c>
      <c r="G238" s="380">
        <v>0.30304088000000001</v>
      </c>
      <c r="H238" s="380">
        <v>0.23302244799999997</v>
      </c>
      <c r="I238" s="380">
        <v>0.27740515199999999</v>
      </c>
      <c r="J238" s="380">
        <v>0.22017972799999996</v>
      </c>
      <c r="K238" s="380">
        <v>5.819504000000001E-2</v>
      </c>
      <c r="L238" s="380">
        <v>0.84372881599999994</v>
      </c>
      <c r="M238" s="380">
        <v>0.42293380800000002</v>
      </c>
      <c r="N238" s="380">
        <v>0.60715719999999995</v>
      </c>
      <c r="O238" s="380">
        <v>0.23311422399999998</v>
      </c>
      <c r="P238" s="380">
        <v>0.483138336</v>
      </c>
      <c r="Q238" s="380">
        <v>0.54501139200000004</v>
      </c>
      <c r="R238" s="380">
        <v>0.23233435199999999</v>
      </c>
      <c r="S238" s="380">
        <v>0.22132585599999999</v>
      </c>
      <c r="T238" s="380">
        <v>0.30903452799999998</v>
      </c>
      <c r="U238" s="380">
        <v>0.52798927999999989</v>
      </c>
      <c r="V238" s="380">
        <v>0.62801316799999995</v>
      </c>
      <c r="W238" s="380">
        <v>0.88028612800000006</v>
      </c>
      <c r="X238" s="380">
        <v>0.73777651200000005</v>
      </c>
      <c r="Y238" s="380">
        <v>0.82341617599999994</v>
      </c>
      <c r="Z238" s="380">
        <v>0.86474259200000003</v>
      </c>
      <c r="AA238" s="380">
        <v>0.51065953599999991</v>
      </c>
      <c r="AB238" s="380">
        <v>0.88826991999999994</v>
      </c>
      <c r="AC238" s="380">
        <v>0.44826942399999997</v>
      </c>
      <c r="AD238" s="380">
        <v>0.11818166400000001</v>
      </c>
      <c r="AE238" s="380">
        <v>0.76132369600000005</v>
      </c>
      <c r="AF238" s="380">
        <v>0.34271059199999998</v>
      </c>
      <c r="AG238" s="380">
        <v>0.78706371200000003</v>
      </c>
      <c r="AH238" s="380">
        <v>0.46927961600000001</v>
      </c>
      <c r="AI238" s="380">
        <v>0.78353014399999998</v>
      </c>
      <c r="AJ238" s="380">
        <v>0.28359775999999998</v>
      </c>
      <c r="AK238" s="380">
        <v>0.11035784</v>
      </c>
      <c r="AL238" s="380">
        <v>0.55316364800000006</v>
      </c>
      <c r="AM238" s="380">
        <v>0.136477184</v>
      </c>
      <c r="AN238" s="380">
        <v>0.66921457599999989</v>
      </c>
      <c r="AO238" s="380">
        <v>8.0328720000000006E-2</v>
      </c>
      <c r="AP238" s="380">
        <v>0.17914422400000002</v>
      </c>
      <c r="AQ238" s="380">
        <v>0.67174476800000005</v>
      </c>
      <c r="AR238" s="380">
        <v>0.26436982399999998</v>
      </c>
      <c r="AS238" s="380">
        <v>0.31486812800000002</v>
      </c>
      <c r="AT238" s="380">
        <v>4.8714687999999999E-2</v>
      </c>
      <c r="AU238" s="380">
        <v>0.15970464000000001</v>
      </c>
      <c r="AV238" s="380">
        <v>0.252566016</v>
      </c>
      <c r="AW238" s="380">
        <v>0.31769999999999998</v>
      </c>
      <c r="AX238" s="380">
        <v>0.33795787199999999</v>
      </c>
      <c r="AY238" s="380">
        <v>9.3808736000000004E-2</v>
      </c>
      <c r="AZ238" s="380">
        <v>0.146415824</v>
      </c>
      <c r="BA238" s="380">
        <v>0.19271814399999998</v>
      </c>
      <c r="BB238" s="380">
        <v>6.8755600000000014E-2</v>
      </c>
      <c r="BC238" s="380">
        <v>6.0184960000000003E-2</v>
      </c>
      <c r="BD238" s="380">
        <v>0.50603756799999999</v>
      </c>
      <c r="BE238" s="380">
        <v>0.45054686400000005</v>
      </c>
      <c r="BF238" s="380">
        <v>0.175137024</v>
      </c>
      <c r="BG238" s="380">
        <v>7.781312E-2</v>
      </c>
      <c r="BH238" s="380">
        <v>5.5710832000000002E-2</v>
      </c>
      <c r="BI238" s="380">
        <v>0.54055231999999998</v>
      </c>
      <c r="BJ238" s="380">
        <v>0.64922860799999993</v>
      </c>
      <c r="BK238" s="380">
        <v>0.39379168000000003</v>
      </c>
      <c r="BL238" s="380">
        <v>0.30660273599999999</v>
      </c>
      <c r="BM238" s="380">
        <v>7.3323871999999998E-2</v>
      </c>
      <c r="BN238" s="380">
        <v>9.8135744000000011E-2</v>
      </c>
      <c r="BO238" s="380">
        <v>5.4757279999999998E-2</v>
      </c>
      <c r="BP238" s="380">
        <v>5.7411167999999999E-2</v>
      </c>
      <c r="BQ238" s="380">
        <v>6.6389632000000004E-2</v>
      </c>
      <c r="BR238" s="380">
        <v>0.223154768</v>
      </c>
      <c r="BS238" s="380">
        <v>0.18892123199999997</v>
      </c>
      <c r="BT238" s="380">
        <v>0.290552688</v>
      </c>
      <c r="BU238" s="380">
        <v>4.7922496000000002E-2</v>
      </c>
      <c r="BV238" s="380">
        <v>0.43989583999999993</v>
      </c>
      <c r="BW238" s="380">
        <v>0.13234401600000001</v>
      </c>
      <c r="BX238" s="380">
        <v>4.3936415999999999E-2</v>
      </c>
      <c r="BY238" s="380">
        <v>4.3115488E-2</v>
      </c>
      <c r="BZ238" s="380">
        <v>0.108508032</v>
      </c>
      <c r="CA238" s="380">
        <v>8.4450352000000006E-2</v>
      </c>
      <c r="CB238" s="380">
        <v>9.2512704000000001E-2</v>
      </c>
      <c r="CC238" s="380">
        <v>0.37538987200000001</v>
      </c>
      <c r="CD238" s="380">
        <v>0.30322623999999998</v>
      </c>
      <c r="CE238" s="380">
        <v>9.5384975999999996E-2</v>
      </c>
      <c r="CF238" s="380">
        <v>0.66549913599999999</v>
      </c>
      <c r="CG238" s="380">
        <v>0.40467760000000003</v>
      </c>
      <c r="CH238" s="380">
        <v>5.9379791999999994E-2</v>
      </c>
      <c r="CI238" s="380">
        <v>0.112377344</v>
      </c>
      <c r="CJ238" s="380">
        <v>0.301654912</v>
      </c>
      <c r="CK238" s="380">
        <v>0.15376841600000002</v>
      </c>
      <c r="CL238" s="380">
        <v>0.40412276800000002</v>
      </c>
      <c r="CM238" s="380">
        <v>0.12860640000000001</v>
      </c>
      <c r="CN238" s="380">
        <v>0.20137472000000003</v>
      </c>
      <c r="CO238" s="380">
        <v>0.5676065440000001</v>
      </c>
      <c r="CP238" s="380">
        <v>0.27050024</v>
      </c>
      <c r="CQ238" s="380">
        <v>0.39993800000000002</v>
      </c>
      <c r="CR238" s="380">
        <v>0.13714820799999999</v>
      </c>
      <c r="CS238" s="380">
        <v>0.51543742399999992</v>
      </c>
      <c r="CT238" s="380">
        <v>0.64580593600000002</v>
      </c>
      <c r="CU238" s="380">
        <v>0.25631203200000002</v>
      </c>
      <c r="CV238" s="380">
        <v>0.54894796800000001</v>
      </c>
      <c r="CW238" s="380">
        <v>0.40758316800000005</v>
      </c>
    </row>
    <row r="239" spans="1:101">
      <c r="A239" s="256">
        <v>617</v>
      </c>
      <c r="B239" s="259">
        <v>1</v>
      </c>
      <c r="C239" s="380">
        <v>0.81673551999999994</v>
      </c>
      <c r="D239" s="380">
        <v>0.53725363199999998</v>
      </c>
      <c r="E239" s="380">
        <v>9.0215600000000007E-2</v>
      </c>
      <c r="F239" s="380">
        <v>0.50373864000000002</v>
      </c>
      <c r="G239" s="380">
        <v>0.31432136000000005</v>
      </c>
      <c r="H239" s="380">
        <v>0.23284400000000002</v>
      </c>
      <c r="I239" s="380">
        <v>0.28799832000000003</v>
      </c>
      <c r="J239" s="380">
        <v>0.22919753600000004</v>
      </c>
      <c r="K239" s="380">
        <v>5.8256912000000008E-2</v>
      </c>
      <c r="L239" s="380">
        <v>0.84541299200000009</v>
      </c>
      <c r="M239" s="380">
        <v>0.42419094400000001</v>
      </c>
      <c r="N239" s="380">
        <v>0.61115607999999999</v>
      </c>
      <c r="O239" s="380">
        <v>0.23572305599999999</v>
      </c>
      <c r="P239" s="380">
        <v>0.48340177600000006</v>
      </c>
      <c r="Q239" s="380">
        <v>0.54762318399999999</v>
      </c>
      <c r="R239" s="380">
        <v>0.23660961599999997</v>
      </c>
      <c r="S239" s="380">
        <v>0.22118006399999998</v>
      </c>
      <c r="T239" s="380">
        <v>0.31080092799999998</v>
      </c>
      <c r="U239" s="380">
        <v>0.52787523200000008</v>
      </c>
      <c r="V239" s="380">
        <v>0.63706425599999994</v>
      </c>
      <c r="W239" s="380">
        <v>0.88120073600000004</v>
      </c>
      <c r="X239" s="380">
        <v>0.74017678399999998</v>
      </c>
      <c r="Y239" s="380">
        <v>0.82372603199999994</v>
      </c>
      <c r="Z239" s="380">
        <v>0.86454143999999999</v>
      </c>
      <c r="AA239" s="380">
        <v>0.51075142399999995</v>
      </c>
      <c r="AB239" s="380">
        <v>0.8891588640000001</v>
      </c>
      <c r="AC239" s="380">
        <v>0.44856224000000006</v>
      </c>
      <c r="AD239" s="380">
        <v>0.11809262400000002</v>
      </c>
      <c r="AE239" s="380">
        <v>0.76266328000000005</v>
      </c>
      <c r="AF239" s="380">
        <v>0.34318337600000004</v>
      </c>
      <c r="AG239" s="380">
        <v>0.78772664000000003</v>
      </c>
      <c r="AH239" s="380">
        <v>0.46835334400000006</v>
      </c>
      <c r="AI239" s="380">
        <v>0.78430313600000012</v>
      </c>
      <c r="AJ239" s="380">
        <v>0.28276310399999999</v>
      </c>
      <c r="AK239" s="380">
        <v>0.10998718400000002</v>
      </c>
      <c r="AL239" s="380">
        <v>0.55366385600000012</v>
      </c>
      <c r="AM239" s="380">
        <v>0.135090288</v>
      </c>
      <c r="AN239" s="380">
        <v>0.66960579200000003</v>
      </c>
      <c r="AO239" s="380">
        <v>8.0479088000000018E-2</v>
      </c>
      <c r="AP239" s="380">
        <v>0.17979848000000001</v>
      </c>
      <c r="AQ239" s="380">
        <v>0.67187767999999992</v>
      </c>
      <c r="AR239" s="380">
        <v>0.26249747200000001</v>
      </c>
      <c r="AS239" s="380">
        <v>0.31470744</v>
      </c>
      <c r="AT239" s="380">
        <v>4.8755295999999997E-2</v>
      </c>
      <c r="AU239" s="380">
        <v>0.1590664</v>
      </c>
      <c r="AV239" s="380">
        <v>0.25088211200000005</v>
      </c>
      <c r="AW239" s="380">
        <v>0.31700444799999999</v>
      </c>
      <c r="AX239" s="380">
        <v>0.33366396800000003</v>
      </c>
      <c r="AY239" s="380">
        <v>9.3284736000000007E-2</v>
      </c>
      <c r="AZ239" s="380">
        <v>0.146261584</v>
      </c>
      <c r="BA239" s="380">
        <v>0.19248313600000003</v>
      </c>
      <c r="BB239" s="380">
        <v>6.8796655999999998E-2</v>
      </c>
      <c r="BC239" s="380">
        <v>5.9956224000000002E-2</v>
      </c>
      <c r="BD239" s="380">
        <v>0.50447680000000006</v>
      </c>
      <c r="BE239" s="380">
        <v>0.44974390399999997</v>
      </c>
      <c r="BF239" s="380">
        <v>0.17385542400000001</v>
      </c>
      <c r="BG239" s="380">
        <v>7.7402720000000008E-2</v>
      </c>
      <c r="BH239" s="380">
        <v>5.5164928000000002E-2</v>
      </c>
      <c r="BI239" s="380">
        <v>0.53976961599999995</v>
      </c>
      <c r="BJ239" s="380">
        <v>0.64946704000000011</v>
      </c>
      <c r="BK239" s="380">
        <v>0.39375100800000001</v>
      </c>
      <c r="BL239" s="380">
        <v>0.30693436800000001</v>
      </c>
      <c r="BM239" s="380">
        <v>7.2682655999999998E-2</v>
      </c>
      <c r="BN239" s="380">
        <v>9.7730016000000017E-2</v>
      </c>
      <c r="BO239" s="380">
        <v>5.337712E-2</v>
      </c>
      <c r="BP239" s="380">
        <v>5.7323055999999997E-2</v>
      </c>
      <c r="BQ239" s="380">
        <v>6.6297904000000005E-2</v>
      </c>
      <c r="BR239" s="380">
        <v>0.22349425600000003</v>
      </c>
      <c r="BS239" s="380">
        <v>0.18964286399999999</v>
      </c>
      <c r="BT239" s="380">
        <v>0.29070852800000002</v>
      </c>
      <c r="BU239" s="380">
        <v>4.7326832000000006E-2</v>
      </c>
      <c r="BV239" s="380">
        <v>0.44023119999999999</v>
      </c>
      <c r="BW239" s="380">
        <v>0.131928816</v>
      </c>
      <c r="BX239" s="380">
        <v>4.3973935999999998E-2</v>
      </c>
      <c r="BY239" s="380">
        <v>4.2591775999999998E-2</v>
      </c>
      <c r="BZ239" s="380">
        <v>0.10849147199999999</v>
      </c>
      <c r="CA239" s="380">
        <v>8.5411648000000007E-2</v>
      </c>
      <c r="CB239" s="380">
        <v>9.2210576000000016E-2</v>
      </c>
      <c r="CC239" s="380">
        <v>0.37674577599999998</v>
      </c>
      <c r="CD239" s="380">
        <v>0.30471102399999994</v>
      </c>
      <c r="CE239" s="380">
        <v>9.5853056000000006E-2</v>
      </c>
      <c r="CF239" s="380">
        <v>0.66570452800000002</v>
      </c>
      <c r="CG239" s="380">
        <v>0.404352832</v>
      </c>
      <c r="CH239" s="380">
        <v>5.9673520000000008E-2</v>
      </c>
      <c r="CI239" s="380">
        <v>0.11312827199999999</v>
      </c>
      <c r="CJ239" s="380">
        <v>0.30887439999999999</v>
      </c>
      <c r="CK239" s="380">
        <v>0.15447385599999999</v>
      </c>
      <c r="CL239" s="380">
        <v>0.40730676799999999</v>
      </c>
      <c r="CM239" s="380">
        <v>0.13002255999999998</v>
      </c>
      <c r="CN239" s="380">
        <v>0.20255615999999999</v>
      </c>
      <c r="CO239" s="380">
        <v>0.56984750400000006</v>
      </c>
      <c r="CP239" s="380">
        <v>0.27732800000000007</v>
      </c>
      <c r="CQ239" s="380">
        <v>0.40428854400000003</v>
      </c>
      <c r="CR239" s="380">
        <v>0.14103046399999999</v>
      </c>
      <c r="CS239" s="380">
        <v>0.52330899199999992</v>
      </c>
      <c r="CT239" s="380">
        <v>0.65252115200000016</v>
      </c>
      <c r="CU239" s="380">
        <v>0.255861968</v>
      </c>
      <c r="CV239" s="380">
        <v>0.54978408000000012</v>
      </c>
      <c r="CW239" s="380">
        <v>0.41721947199999998</v>
      </c>
    </row>
    <row r="240" spans="1:101">
      <c r="A240" s="256">
        <v>618</v>
      </c>
      <c r="B240" s="259">
        <v>1</v>
      </c>
      <c r="C240" s="380">
        <v>0.81920395200000007</v>
      </c>
      <c r="D240" s="380">
        <v>0.54299872000000016</v>
      </c>
      <c r="E240" s="380">
        <v>9.2833760000000015E-2</v>
      </c>
      <c r="F240" s="380">
        <v>0.50441795199999995</v>
      </c>
      <c r="G240" s="380">
        <v>0.32602912000000001</v>
      </c>
      <c r="H240" s="380">
        <v>0.23265611200000005</v>
      </c>
      <c r="I240" s="380">
        <v>0.29849844799999997</v>
      </c>
      <c r="J240" s="380">
        <v>0.23833014399999999</v>
      </c>
      <c r="K240" s="380">
        <v>5.8316384000000006E-2</v>
      </c>
      <c r="L240" s="380">
        <v>0.84694988800000015</v>
      </c>
      <c r="M240" s="380">
        <v>0.42550199999999999</v>
      </c>
      <c r="N240" s="380">
        <v>0.61501775999999997</v>
      </c>
      <c r="O240" s="380">
        <v>0.23817844799999999</v>
      </c>
      <c r="P240" s="380">
        <v>0.483650256</v>
      </c>
      <c r="Q240" s="380">
        <v>0.55010705599999998</v>
      </c>
      <c r="R240" s="380">
        <v>0.24092720000000004</v>
      </c>
      <c r="S240" s="380">
        <v>0.221032112</v>
      </c>
      <c r="T240" s="380">
        <v>0.31250028799999996</v>
      </c>
      <c r="U240" s="380">
        <v>0.52775670399999997</v>
      </c>
      <c r="V240" s="380">
        <v>0.64564422399999999</v>
      </c>
      <c r="W240" s="380">
        <v>0.88207718400000001</v>
      </c>
      <c r="X240" s="380">
        <v>0.74250825600000014</v>
      </c>
      <c r="Y240" s="380">
        <v>0.82403884800000016</v>
      </c>
      <c r="Z240" s="380">
        <v>0.86433508800000014</v>
      </c>
      <c r="AA240" s="380">
        <v>0.51072779200000007</v>
      </c>
      <c r="AB240" s="380">
        <v>0.89001324800000003</v>
      </c>
      <c r="AC240" s="380">
        <v>0.44880457599999996</v>
      </c>
      <c r="AD240" s="380">
        <v>0.11802502400000002</v>
      </c>
      <c r="AE240" s="380">
        <v>0.76400430400000008</v>
      </c>
      <c r="AF240" s="380">
        <v>0.34363088000000003</v>
      </c>
      <c r="AG240" s="380">
        <v>0.78839972800000013</v>
      </c>
      <c r="AH240" s="380">
        <v>0.46753707200000005</v>
      </c>
      <c r="AI240" s="380">
        <v>0.78502244800000021</v>
      </c>
      <c r="AJ240" s="380">
        <v>0.281956608</v>
      </c>
      <c r="AK240" s="380">
        <v>0.10962764800000001</v>
      </c>
      <c r="AL240" s="380">
        <v>0.5541629440000001</v>
      </c>
      <c r="AM240" s="380">
        <v>0.13373595199999999</v>
      </c>
      <c r="AN240" s="380">
        <v>0.66997388800000002</v>
      </c>
      <c r="AO240" s="380">
        <v>8.0622016000000005E-2</v>
      </c>
      <c r="AP240" s="380">
        <v>0.18042185600000002</v>
      </c>
      <c r="AQ240" s="380">
        <v>0.67204395200000011</v>
      </c>
      <c r="AR240" s="380">
        <v>0.26063616000000001</v>
      </c>
      <c r="AS240" s="380">
        <v>0.31460267200000003</v>
      </c>
      <c r="AT240" s="380">
        <v>4.8800704000000007E-2</v>
      </c>
      <c r="AU240" s="380">
        <v>0.15851128</v>
      </c>
      <c r="AV240" s="380">
        <v>0.24927724800000003</v>
      </c>
      <c r="AW240" s="380">
        <v>0.31641033600000001</v>
      </c>
      <c r="AX240" s="380">
        <v>0.32943198399999996</v>
      </c>
      <c r="AY240" s="380">
        <v>9.2790176000000002E-2</v>
      </c>
      <c r="AZ240" s="380">
        <v>0.146165024</v>
      </c>
      <c r="BA240" s="380">
        <v>0.19232964800000002</v>
      </c>
      <c r="BB240" s="380">
        <v>6.8842032000000011E-2</v>
      </c>
      <c r="BC240" s="380">
        <v>5.9751008000000015E-2</v>
      </c>
      <c r="BD240" s="380">
        <v>0.50310771200000004</v>
      </c>
      <c r="BE240" s="380">
        <v>0.44904374400000002</v>
      </c>
      <c r="BF240" s="380">
        <v>0.17267190400000001</v>
      </c>
      <c r="BG240" s="380">
        <v>7.7024159999999994E-2</v>
      </c>
      <c r="BH240" s="380">
        <v>5.4676704E-2</v>
      </c>
      <c r="BI240" s="380">
        <v>0.53904147199999997</v>
      </c>
      <c r="BJ240" s="380">
        <v>0.64973595199999989</v>
      </c>
      <c r="BK240" s="380">
        <v>0.39375041599999999</v>
      </c>
      <c r="BL240" s="380">
        <v>0.30725144000000004</v>
      </c>
      <c r="BM240" s="380">
        <v>7.2047600000000003E-2</v>
      </c>
      <c r="BN240" s="380">
        <v>9.7367648000000001E-2</v>
      </c>
      <c r="BO240" s="380">
        <v>5.2017439999999998E-2</v>
      </c>
      <c r="BP240" s="380">
        <v>5.7243504000000008E-2</v>
      </c>
      <c r="BQ240" s="380">
        <v>6.6221535999999998E-2</v>
      </c>
      <c r="BR240" s="380">
        <v>0.22382470400000001</v>
      </c>
      <c r="BS240" s="380">
        <v>0.19032409600000003</v>
      </c>
      <c r="BT240" s="380">
        <v>0.29087324800000008</v>
      </c>
      <c r="BU240" s="380">
        <v>4.6796928000000015E-2</v>
      </c>
      <c r="BV240" s="380">
        <v>0.44055272000000001</v>
      </c>
      <c r="BW240" s="380">
        <v>0.13147209600000001</v>
      </c>
      <c r="BX240" s="380">
        <v>4.4011216000000006E-2</v>
      </c>
      <c r="BY240" s="380">
        <v>4.2116784000000004E-2</v>
      </c>
      <c r="BZ240" s="380">
        <v>0.10851979200000002</v>
      </c>
      <c r="CA240" s="380">
        <v>8.6461344000000009E-2</v>
      </c>
      <c r="CB240" s="380">
        <v>9.184260800000002E-2</v>
      </c>
      <c r="CC240" s="380">
        <v>0.37815376000000006</v>
      </c>
      <c r="CD240" s="380">
        <v>0.30623300799999997</v>
      </c>
      <c r="CE240" s="380">
        <v>9.6760736E-2</v>
      </c>
      <c r="CF240" s="380">
        <v>0.66590192000000004</v>
      </c>
      <c r="CG240" s="380">
        <v>0.404015664</v>
      </c>
      <c r="CH240" s="380">
        <v>5.9949648000000008E-2</v>
      </c>
      <c r="CI240" s="380">
        <v>0.11397632000000001</v>
      </c>
      <c r="CJ240" s="380">
        <v>0.31656948800000007</v>
      </c>
      <c r="CK240" s="380">
        <v>0.15513729600000001</v>
      </c>
      <c r="CL240" s="380">
        <v>0.41029740800000003</v>
      </c>
      <c r="CM240" s="380">
        <v>0.13138279999999999</v>
      </c>
      <c r="CN240" s="380">
        <v>0.20366392000000003</v>
      </c>
      <c r="CO240" s="380">
        <v>0.57209302400000017</v>
      </c>
      <c r="CP240" s="380">
        <v>0.28429376000000001</v>
      </c>
      <c r="CQ240" s="380">
        <v>0.40872108800000001</v>
      </c>
      <c r="CR240" s="380">
        <v>0.14506591999999999</v>
      </c>
      <c r="CS240" s="380">
        <v>0.53107791999999998</v>
      </c>
      <c r="CT240" s="380">
        <v>0.65921172800000005</v>
      </c>
      <c r="CU240" s="380">
        <v>0.25549630400000001</v>
      </c>
      <c r="CV240" s="380">
        <v>0.55048467200000006</v>
      </c>
      <c r="CW240" s="380">
        <v>0.42670321599999994</v>
      </c>
    </row>
    <row r="241" spans="1:101">
      <c r="A241" s="256">
        <v>619</v>
      </c>
      <c r="B241" s="259">
        <v>1</v>
      </c>
      <c r="C241" s="380">
        <v>0.82159214399999991</v>
      </c>
      <c r="D241" s="380">
        <v>0.54858324800000002</v>
      </c>
      <c r="E241" s="380">
        <v>9.5412480000000008E-2</v>
      </c>
      <c r="F241" s="380">
        <v>0.50506246399999999</v>
      </c>
      <c r="G241" s="380">
        <v>0.33814159999999999</v>
      </c>
      <c r="H241" s="380">
        <v>0.23247062400000001</v>
      </c>
      <c r="I241" s="380">
        <v>0.30884825599999999</v>
      </c>
      <c r="J241" s="380">
        <v>0.24755195200000002</v>
      </c>
      <c r="K241" s="380">
        <v>5.8373936000000008E-2</v>
      </c>
      <c r="L241" s="380">
        <v>0.84839526400000009</v>
      </c>
      <c r="M241" s="380">
        <v>0.42687865600000002</v>
      </c>
      <c r="N241" s="380">
        <v>0.61873464</v>
      </c>
      <c r="O241" s="380">
        <v>0.24045559999999999</v>
      </c>
      <c r="P241" s="380">
        <v>0.48388305599999992</v>
      </c>
      <c r="Q241" s="380">
        <v>0.55246204800000009</v>
      </c>
      <c r="R241" s="380">
        <v>0.24529054400000003</v>
      </c>
      <c r="S241" s="380">
        <v>0.22089199999999998</v>
      </c>
      <c r="T241" s="380">
        <v>0.31413276799999995</v>
      </c>
      <c r="U241" s="380">
        <v>0.52763193599999991</v>
      </c>
      <c r="V241" s="380">
        <v>0.65371891199999999</v>
      </c>
      <c r="W241" s="380">
        <v>0.88293299200000008</v>
      </c>
      <c r="X241" s="380">
        <v>0.74476652799999998</v>
      </c>
      <c r="Y241" s="380">
        <v>0.82435350399999996</v>
      </c>
      <c r="Z241" s="380">
        <v>0.86412177600000006</v>
      </c>
      <c r="AA241" s="380">
        <v>0.51064735999999999</v>
      </c>
      <c r="AB241" s="380">
        <v>0.89082795199999987</v>
      </c>
      <c r="AC241" s="380">
        <v>0.448981872</v>
      </c>
      <c r="AD241" s="380">
        <v>0.118028624</v>
      </c>
      <c r="AE241" s="380">
        <v>0.76534140799999995</v>
      </c>
      <c r="AF241" s="380">
        <v>0.34406974400000001</v>
      </c>
      <c r="AG241" s="380">
        <v>0.78908409600000007</v>
      </c>
      <c r="AH241" s="380">
        <v>0.46684727999999992</v>
      </c>
      <c r="AI241" s="380">
        <v>0.78567936000000005</v>
      </c>
      <c r="AJ241" s="380">
        <v>0.281178912</v>
      </c>
      <c r="AK241" s="380">
        <v>0.10927875199999999</v>
      </c>
      <c r="AL241" s="380">
        <v>0.55466795200000008</v>
      </c>
      <c r="AM241" s="380">
        <v>0.13237985599999999</v>
      </c>
      <c r="AN241" s="380">
        <v>0.67030790399999995</v>
      </c>
      <c r="AO241" s="380">
        <v>8.0758704000000001E-2</v>
      </c>
      <c r="AP241" s="380">
        <v>0.181012592</v>
      </c>
      <c r="AQ241" s="380">
        <v>0.67224942399999998</v>
      </c>
      <c r="AR241" s="380">
        <v>0.258788768</v>
      </c>
      <c r="AS241" s="380">
        <v>0.31451054400000006</v>
      </c>
      <c r="AT241" s="380">
        <v>4.8849311999999999E-2</v>
      </c>
      <c r="AU241" s="380">
        <v>0.15796703999999998</v>
      </c>
      <c r="AV241" s="380">
        <v>0.24775054399999999</v>
      </c>
      <c r="AW241" s="380">
        <v>0.31593670399999996</v>
      </c>
      <c r="AX241" s="380">
        <v>0.32526623999999998</v>
      </c>
      <c r="AY241" s="380">
        <v>9.2327935999999985E-2</v>
      </c>
      <c r="AZ241" s="380">
        <v>0.146135824</v>
      </c>
      <c r="BA241" s="380">
        <v>0.19227495999999999</v>
      </c>
      <c r="BB241" s="380">
        <v>6.8890127999999995E-2</v>
      </c>
      <c r="BC241" s="380">
        <v>5.9566432000000002E-2</v>
      </c>
      <c r="BD241" s="380">
        <v>0.50191910400000006</v>
      </c>
      <c r="BE241" s="380">
        <v>0.44843822399999994</v>
      </c>
      <c r="BF241" s="380">
        <v>0.171570944</v>
      </c>
      <c r="BG241" s="380">
        <v>7.6660560000000003E-2</v>
      </c>
      <c r="BH241" s="380">
        <v>5.4240160000000003E-2</v>
      </c>
      <c r="BI241" s="380">
        <v>0.53835500799999991</v>
      </c>
      <c r="BJ241" s="380">
        <v>0.65002294400000005</v>
      </c>
      <c r="BK241" s="380">
        <v>0.39379286400000002</v>
      </c>
      <c r="BL241" s="380">
        <v>0.307536912</v>
      </c>
      <c r="BM241" s="380">
        <v>7.1419663999999994E-2</v>
      </c>
      <c r="BN241" s="380">
        <v>9.7042639999999999E-2</v>
      </c>
      <c r="BO241" s="380">
        <v>5.0675679999999994E-2</v>
      </c>
      <c r="BP241" s="380">
        <v>5.7169791999999997E-2</v>
      </c>
      <c r="BQ241" s="380">
        <v>6.615660800000002E-2</v>
      </c>
      <c r="BR241" s="380">
        <v>0.22414099200000001</v>
      </c>
      <c r="BS241" s="380">
        <v>0.19096332800000002</v>
      </c>
      <c r="BT241" s="380">
        <v>0.29104156800000008</v>
      </c>
      <c r="BU241" s="380">
        <v>4.6323664000000007E-2</v>
      </c>
      <c r="BV241" s="380">
        <v>0.44085648</v>
      </c>
      <c r="BW241" s="380">
        <v>0.13098305600000001</v>
      </c>
      <c r="BX241" s="380">
        <v>4.4046896000000002E-2</v>
      </c>
      <c r="BY241" s="380">
        <v>4.1687072000000006E-2</v>
      </c>
      <c r="BZ241" s="380">
        <v>0.108589952</v>
      </c>
      <c r="CA241" s="380">
        <v>8.7608400000000003E-2</v>
      </c>
      <c r="CB241" s="380">
        <v>9.1419200000000006E-2</v>
      </c>
      <c r="CC241" s="380">
        <v>0.37961894400000001</v>
      </c>
      <c r="CD241" s="380">
        <v>0.30778955200000002</v>
      </c>
      <c r="CE241" s="380">
        <v>9.8077775999999992E-2</v>
      </c>
      <c r="CF241" s="380">
        <v>0.66609875200000002</v>
      </c>
      <c r="CG241" s="380">
        <v>0.40366377599999997</v>
      </c>
      <c r="CH241" s="380">
        <v>6.0205615999999997E-2</v>
      </c>
      <c r="CI241" s="380">
        <v>0.114941008</v>
      </c>
      <c r="CJ241" s="380">
        <v>0.32474241600000003</v>
      </c>
      <c r="CK241" s="380">
        <v>0.15576969599999999</v>
      </c>
      <c r="CL241" s="380">
        <v>0.413075888</v>
      </c>
      <c r="CM241" s="380">
        <v>0.13267976000000001</v>
      </c>
      <c r="CN241" s="380">
        <v>0.20470896</v>
      </c>
      <c r="CO241" s="380">
        <v>0.57434782399999995</v>
      </c>
      <c r="CP241" s="380">
        <v>0.29135991999999994</v>
      </c>
      <c r="CQ241" s="380">
        <v>0.41323499199999997</v>
      </c>
      <c r="CR241" s="380">
        <v>0.14926689599999998</v>
      </c>
      <c r="CS241" s="380">
        <v>0.53869844799999989</v>
      </c>
      <c r="CT241" s="380">
        <v>0.66584854399999993</v>
      </c>
      <c r="CU241" s="380">
        <v>0.2552104</v>
      </c>
      <c r="CV241" s="380">
        <v>0.55106454399999993</v>
      </c>
      <c r="CW241" s="380">
        <v>0.43600456000000004</v>
      </c>
    </row>
    <row r="242" spans="1:101">
      <c r="A242" s="256">
        <v>620</v>
      </c>
      <c r="B242" s="259">
        <v>1</v>
      </c>
      <c r="C242" s="380">
        <v>0.82389999999999997</v>
      </c>
      <c r="D242" s="380">
        <v>0.55400000000000005</v>
      </c>
      <c r="E242" s="380">
        <v>9.7900000000000001E-2</v>
      </c>
      <c r="F242" s="380">
        <v>0.50566999999999995</v>
      </c>
      <c r="G242" s="380">
        <v>0.35063</v>
      </c>
      <c r="H242" s="380">
        <v>0.23230000000000001</v>
      </c>
      <c r="I242" s="380">
        <v>0.31900000000000001</v>
      </c>
      <c r="J242" s="380">
        <v>0.25684000000000001</v>
      </c>
      <c r="K242" s="380">
        <v>5.8430000000000003E-2</v>
      </c>
      <c r="L242" s="380">
        <v>0.84979000000000005</v>
      </c>
      <c r="M242" s="380">
        <v>0.42832999999999999</v>
      </c>
      <c r="N242" s="380">
        <v>0.62229999999999996</v>
      </c>
      <c r="O242" s="380">
        <v>0.24254000000000001</v>
      </c>
      <c r="P242" s="380">
        <v>0.48409999999999997</v>
      </c>
      <c r="Q242" s="380">
        <v>0.55469000000000002</v>
      </c>
      <c r="R242" s="380">
        <v>0.24970000000000001</v>
      </c>
      <c r="S242" s="380">
        <v>0.22076999999999999</v>
      </c>
      <c r="T242" s="380">
        <v>0.31569999999999998</v>
      </c>
      <c r="U242" s="380">
        <v>0.52749999999999997</v>
      </c>
      <c r="V242" s="380">
        <v>0.66127000000000002</v>
      </c>
      <c r="W242" s="380">
        <v>0.88378000000000001</v>
      </c>
      <c r="X242" s="380">
        <v>0.74695</v>
      </c>
      <c r="Y242" s="380">
        <v>0.82467000000000001</v>
      </c>
      <c r="Z242" s="380">
        <v>0.8639</v>
      </c>
      <c r="AA242" s="380">
        <v>0.51054999999999995</v>
      </c>
      <c r="AB242" s="380">
        <v>0.89159999999999995</v>
      </c>
      <c r="AC242" s="380">
        <v>0.44908999999999999</v>
      </c>
      <c r="AD242" s="380">
        <v>0.11813</v>
      </c>
      <c r="AE242" s="380">
        <v>0.76666999999999996</v>
      </c>
      <c r="AF242" s="380">
        <v>0.34450999999999998</v>
      </c>
      <c r="AG242" s="380">
        <v>0.78978000000000004</v>
      </c>
      <c r="AH242" s="380">
        <v>0.46629999999999999</v>
      </c>
      <c r="AI242" s="380">
        <v>0.78627000000000002</v>
      </c>
      <c r="AJ242" s="380">
        <v>0.28043000000000001</v>
      </c>
      <c r="AK242" s="380">
        <v>0.10894</v>
      </c>
      <c r="AL242" s="380">
        <v>0.55518000000000001</v>
      </c>
      <c r="AM242" s="380">
        <v>0.13100000000000001</v>
      </c>
      <c r="AN242" s="380">
        <v>0.67059999999999997</v>
      </c>
      <c r="AO242" s="380">
        <v>8.0890000000000004E-2</v>
      </c>
      <c r="AP242" s="380">
        <v>0.18157000000000001</v>
      </c>
      <c r="AQ242" s="380">
        <v>0.67249999999999999</v>
      </c>
      <c r="AR242" s="380">
        <v>0.25696000000000002</v>
      </c>
      <c r="AS242" s="380">
        <v>0.31440000000000001</v>
      </c>
      <c r="AT242" s="380">
        <v>4.8899999999999999E-2</v>
      </c>
      <c r="AU242" s="380">
        <v>0.15739</v>
      </c>
      <c r="AV242" s="380">
        <v>0.24629999999999999</v>
      </c>
      <c r="AW242" s="380">
        <v>0.31559999999999999</v>
      </c>
      <c r="AX242" s="380">
        <v>0.32117000000000001</v>
      </c>
      <c r="AY242" s="380">
        <v>9.1899999999999996E-2</v>
      </c>
      <c r="AZ242" s="380">
        <v>0.14618</v>
      </c>
      <c r="BA242" s="380">
        <v>0.19233</v>
      </c>
      <c r="BB242" s="380">
        <v>6.8940000000000001E-2</v>
      </c>
      <c r="BC242" s="380">
        <v>5.9400000000000001E-2</v>
      </c>
      <c r="BD242" s="380">
        <v>0.50090000000000001</v>
      </c>
      <c r="BE242" s="380">
        <v>0.44791999999999998</v>
      </c>
      <c r="BF242" s="380">
        <v>0.17054</v>
      </c>
      <c r="BG242" s="380">
        <v>7.6300000000000007E-2</v>
      </c>
      <c r="BH242" s="380">
        <v>5.3850000000000002E-2</v>
      </c>
      <c r="BI242" s="380">
        <v>0.53769999999999996</v>
      </c>
      <c r="BJ242" s="380">
        <v>0.65032000000000001</v>
      </c>
      <c r="BK242" s="380">
        <v>0.39388000000000001</v>
      </c>
      <c r="BL242" s="380">
        <v>0.30778</v>
      </c>
      <c r="BM242" s="380">
        <v>7.0800000000000002E-2</v>
      </c>
      <c r="BN242" s="380">
        <v>9.6750000000000003E-2</v>
      </c>
      <c r="BO242" s="380">
        <v>4.9349999999999998E-2</v>
      </c>
      <c r="BP242" s="380">
        <v>5.7099999999999998E-2</v>
      </c>
      <c r="BQ242" s="380">
        <v>6.6100000000000006E-2</v>
      </c>
      <c r="BR242" s="380">
        <v>0.22444</v>
      </c>
      <c r="BS242" s="380">
        <v>0.19156000000000001</v>
      </c>
      <c r="BT242" s="380">
        <v>0.29121000000000002</v>
      </c>
      <c r="BU242" s="380">
        <v>4.5900000000000003E-2</v>
      </c>
      <c r="BV242" s="380">
        <v>0.44113999999999998</v>
      </c>
      <c r="BW242" s="380">
        <v>0.13047</v>
      </c>
      <c r="BX242" s="380">
        <v>4.4080000000000001E-2</v>
      </c>
      <c r="BY242" s="380">
        <v>4.1300000000000003E-2</v>
      </c>
      <c r="BZ242" s="380">
        <v>0.1087</v>
      </c>
      <c r="CA242" s="380">
        <v>8.8859999999999995E-2</v>
      </c>
      <c r="CB242" s="380">
        <v>9.0950000000000003E-2</v>
      </c>
      <c r="CC242" s="380">
        <v>0.38114999999999999</v>
      </c>
      <c r="CD242" s="380">
        <v>0.30937999999999999</v>
      </c>
      <c r="CE242" s="380">
        <v>9.9779999999999994E-2</v>
      </c>
      <c r="CF242" s="380">
        <v>0.6663</v>
      </c>
      <c r="CG242" s="380">
        <v>0.40329999999999999</v>
      </c>
      <c r="CH242" s="380">
        <v>6.0440000000000001E-2</v>
      </c>
      <c r="CI242" s="380">
        <v>0.11602999999999999</v>
      </c>
      <c r="CJ242" s="380">
        <v>0.33339000000000002</v>
      </c>
      <c r="CK242" s="380">
        <v>0.15637999999999999</v>
      </c>
      <c r="CL242" s="380">
        <v>0.41563</v>
      </c>
      <c r="CM242" s="380">
        <v>0.13391</v>
      </c>
      <c r="CN242" s="380">
        <v>0.20569999999999999</v>
      </c>
      <c r="CO242" s="380">
        <v>0.57660999999999996</v>
      </c>
      <c r="CP242" s="380">
        <v>0.29849999999999999</v>
      </c>
      <c r="CQ242" s="380">
        <v>0.41782999999999998</v>
      </c>
      <c r="CR242" s="380">
        <v>0.15364</v>
      </c>
      <c r="CS242" s="380">
        <v>0.54613999999999996</v>
      </c>
      <c r="CT242" s="380">
        <v>0.67240999999999995</v>
      </c>
      <c r="CU242" s="380">
        <v>0.255</v>
      </c>
      <c r="CV242" s="380">
        <v>0.55154000000000003</v>
      </c>
      <c r="CW242" s="380">
        <v>0.4451</v>
      </c>
    </row>
    <row r="243" spans="1:101">
      <c r="A243" s="256">
        <v>621</v>
      </c>
      <c r="B243" s="259">
        <v>1</v>
      </c>
      <c r="C243" s="380">
        <v>0.8261286080000001</v>
      </c>
      <c r="D243" s="380">
        <v>0.55925084800000002</v>
      </c>
      <c r="E243" s="380">
        <v>0.10029083200000001</v>
      </c>
      <c r="F243" s="380">
        <v>0.50624031999999997</v>
      </c>
      <c r="G243" s="380">
        <v>0.36345972799999993</v>
      </c>
      <c r="H243" s="380">
        <v>0.23215681599999999</v>
      </c>
      <c r="I243" s="380">
        <v>0.32892376000000001</v>
      </c>
      <c r="J243" s="380">
        <v>0.26617660800000004</v>
      </c>
      <c r="K243" s="380">
        <v>5.8485280000000001E-2</v>
      </c>
      <c r="L243" s="380">
        <v>0.85115038399999998</v>
      </c>
      <c r="M243" s="380">
        <v>0.42986094400000002</v>
      </c>
      <c r="N243" s="380">
        <v>0.62572735999999995</v>
      </c>
      <c r="O243" s="380">
        <v>0.24443484800000001</v>
      </c>
      <c r="P243" s="380">
        <v>0.48430212799999994</v>
      </c>
      <c r="Q243" s="380">
        <v>0.55679814400000005</v>
      </c>
      <c r="R243" s="380">
        <v>0.25415088000000002</v>
      </c>
      <c r="S243" s="380">
        <v>0.22067603199999999</v>
      </c>
      <c r="T243" s="380">
        <v>0.31720598399999994</v>
      </c>
      <c r="U243" s="380">
        <v>0.52736140800000009</v>
      </c>
      <c r="V243" s="380">
        <v>0.66830137600000006</v>
      </c>
      <c r="W243" s="380">
        <v>0.88462001599999995</v>
      </c>
      <c r="X243" s="380">
        <v>0.749061584</v>
      </c>
      <c r="Y243" s="380">
        <v>0.82498971199999993</v>
      </c>
      <c r="Z243" s="380">
        <v>0.86366897599999992</v>
      </c>
      <c r="AA243" s="380">
        <v>0.51042772800000002</v>
      </c>
      <c r="AB243" s="380">
        <v>0.89233014399999999</v>
      </c>
      <c r="AC243" s="380">
        <v>0.44912807999999999</v>
      </c>
      <c r="AD243" s="380">
        <v>0.118319824</v>
      </c>
      <c r="AE243" s="380">
        <v>0.76798719999999998</v>
      </c>
      <c r="AF243" s="380">
        <v>0.34495585600000001</v>
      </c>
      <c r="AG243" s="380">
        <v>0.79048654400000007</v>
      </c>
      <c r="AH243" s="380">
        <v>0.46590967999999999</v>
      </c>
      <c r="AI243" s="380">
        <v>0.78679742400000008</v>
      </c>
      <c r="AJ243" s="380">
        <v>0.27970915200000002</v>
      </c>
      <c r="AK243" s="380">
        <v>0.10861100799999998</v>
      </c>
      <c r="AL243" s="380">
        <v>0.55569225599999994</v>
      </c>
      <c r="AM243" s="380">
        <v>0.12959780800000001</v>
      </c>
      <c r="AN243" s="380">
        <v>0.67084732799999991</v>
      </c>
      <c r="AO243" s="380">
        <v>8.1016240000000003E-2</v>
      </c>
      <c r="AP243" s="380">
        <v>0.18209552000000001</v>
      </c>
      <c r="AQ243" s="380">
        <v>0.67280108799999994</v>
      </c>
      <c r="AR243" s="380">
        <v>0.255156832</v>
      </c>
      <c r="AS243" s="380">
        <v>0.31426112</v>
      </c>
      <c r="AT243" s="380">
        <v>4.8952607999999995E-2</v>
      </c>
      <c r="AU243" s="380">
        <v>0.156786288</v>
      </c>
      <c r="AV243" s="380">
        <v>0.24492236799999997</v>
      </c>
      <c r="AW243" s="380">
        <v>0.31541169599999996</v>
      </c>
      <c r="AX243" s="380">
        <v>0.31714467200000002</v>
      </c>
      <c r="AY243" s="380">
        <v>9.1506671999999997E-2</v>
      </c>
      <c r="AZ243" s="380">
        <v>0.14629793600000002</v>
      </c>
      <c r="BA243" s="380">
        <v>0.192496576</v>
      </c>
      <c r="BB243" s="380">
        <v>6.8991983999999992E-2</v>
      </c>
      <c r="BC243" s="380">
        <v>5.9249759999999999E-2</v>
      </c>
      <c r="BD243" s="380">
        <v>0.50004097599999997</v>
      </c>
      <c r="BE243" s="380">
        <v>0.44748359999999998</v>
      </c>
      <c r="BF243" s="380">
        <v>0.16957204799999998</v>
      </c>
      <c r="BG243" s="380">
        <v>7.5937888000000009E-2</v>
      </c>
      <c r="BH243" s="380">
        <v>5.3502208000000002E-2</v>
      </c>
      <c r="BI243" s="380">
        <v>0.53707207999999995</v>
      </c>
      <c r="BJ243" s="380">
        <v>0.65062675200000009</v>
      </c>
      <c r="BK243" s="380">
        <v>0.39401169600000002</v>
      </c>
      <c r="BL243" s="380">
        <v>0.30798022400000002</v>
      </c>
      <c r="BM243" s="380">
        <v>7.0190159999999988E-2</v>
      </c>
      <c r="BN243" s="380">
        <v>9.6486816000000003E-2</v>
      </c>
      <c r="BO243" s="380">
        <v>4.8039808000000003E-2</v>
      </c>
      <c r="BP243" s="380">
        <v>5.7033583999999991E-2</v>
      </c>
      <c r="BQ243" s="380">
        <v>6.6050207999999999E-2</v>
      </c>
      <c r="BR243" s="380">
        <v>0.22472219200000002</v>
      </c>
      <c r="BS243" s="380">
        <v>0.19211567999999998</v>
      </c>
      <c r="BT243" s="380">
        <v>0.29137809600000003</v>
      </c>
      <c r="BU243" s="380">
        <v>4.5524144000000009E-2</v>
      </c>
      <c r="BV243" s="380">
        <v>0.44140308799999994</v>
      </c>
      <c r="BW243" s="380">
        <v>0.12993870400000002</v>
      </c>
      <c r="BX243" s="380">
        <v>4.4110080000000003E-2</v>
      </c>
      <c r="BY243" s="380">
        <v>4.0955104000000006E-2</v>
      </c>
      <c r="BZ243" s="380">
        <v>0.10885180800000001</v>
      </c>
      <c r="CA243" s="380">
        <v>9.0219711999999994E-2</v>
      </c>
      <c r="CB243" s="380">
        <v>9.0442384000000001E-2</v>
      </c>
      <c r="CC243" s="380">
        <v>0.38275977599999994</v>
      </c>
      <c r="CD243" s="380">
        <v>0.31100694400000001</v>
      </c>
      <c r="CE243" s="380">
        <v>0.10188900799999999</v>
      </c>
      <c r="CF243" s="380">
        <v>0.66650705600000015</v>
      </c>
      <c r="CG243" s="380">
        <v>0.402934352</v>
      </c>
      <c r="CH243" s="380">
        <v>6.0653616000000007E-2</v>
      </c>
      <c r="CI243" s="380">
        <v>0.11724235199999998</v>
      </c>
      <c r="CJ243" s="380">
        <v>0.34250035199999995</v>
      </c>
      <c r="CK243" s="380">
        <v>0.15697494399999998</v>
      </c>
      <c r="CL243" s="380">
        <v>0.41795913600000001</v>
      </c>
      <c r="CM243" s="380">
        <v>0.13507617600000002</v>
      </c>
      <c r="CN243" s="380">
        <v>0.20664201599999998</v>
      </c>
      <c r="CO243" s="380">
        <v>0.57886947199999994</v>
      </c>
      <c r="CP243" s="380">
        <v>0.305706704</v>
      </c>
      <c r="CQ243" s="380">
        <v>0.42250598399999995</v>
      </c>
      <c r="CR243" s="380">
        <v>0.15818276799999997</v>
      </c>
      <c r="CS243" s="380">
        <v>0.55339732800000008</v>
      </c>
      <c r="CT243" s="380">
        <v>0.67888775999999984</v>
      </c>
      <c r="CU243" s="380">
        <v>0.25486262400000004</v>
      </c>
      <c r="CV243" s="380">
        <v>0.55192996799999994</v>
      </c>
      <c r="CW243" s="380">
        <v>0.45397736</v>
      </c>
    </row>
    <row r="244" spans="1:101">
      <c r="A244" s="256">
        <v>622</v>
      </c>
      <c r="B244" s="259">
        <v>1</v>
      </c>
      <c r="C244" s="380">
        <v>0.8282789920000001</v>
      </c>
      <c r="D244" s="380">
        <v>0.56433599999999995</v>
      </c>
      <c r="E244" s="380">
        <v>0.10255904</v>
      </c>
      <c r="F244" s="380">
        <v>0.50677243199999999</v>
      </c>
      <c r="G244" s="380">
        <v>0.37659760000000003</v>
      </c>
      <c r="H244" s="380">
        <v>0.23205347199999998</v>
      </c>
      <c r="I244" s="380">
        <v>0.338588528</v>
      </c>
      <c r="J244" s="380">
        <v>0.27554342399999998</v>
      </c>
      <c r="K244" s="380">
        <v>5.8540464000000007E-2</v>
      </c>
      <c r="L244" s="380">
        <v>0.85249604800000012</v>
      </c>
      <c r="M244" s="380">
        <v>0.43147663999999997</v>
      </c>
      <c r="N244" s="380">
        <v>0.62903896000000004</v>
      </c>
      <c r="O244" s="380">
        <v>0.24614060800000001</v>
      </c>
      <c r="P244" s="380">
        <v>0.48449025600000001</v>
      </c>
      <c r="Q244" s="380">
        <v>0.5587925760000001</v>
      </c>
      <c r="R244" s="380">
        <v>0.25863960000000008</v>
      </c>
      <c r="S244" s="380">
        <v>0.22061995199999998</v>
      </c>
      <c r="T244" s="380">
        <v>0.31865420799999999</v>
      </c>
      <c r="U244" s="380">
        <v>0.52721638400000004</v>
      </c>
      <c r="V244" s="380">
        <v>0.67481398400000014</v>
      </c>
      <c r="W244" s="380">
        <v>0.88545662400000014</v>
      </c>
      <c r="X244" s="380">
        <v>0.751103136</v>
      </c>
      <c r="Y244" s="380">
        <v>0.82531356800000011</v>
      </c>
      <c r="Z244" s="380">
        <v>0.86342796799999999</v>
      </c>
      <c r="AA244" s="380">
        <v>0.51027923200000003</v>
      </c>
      <c r="AB244" s="380">
        <v>0.89301844800000019</v>
      </c>
      <c r="AC244" s="380">
        <v>0.449085136</v>
      </c>
      <c r="AD244" s="380">
        <v>0.11860182399999999</v>
      </c>
      <c r="AE244" s="380">
        <v>0.76928982400000012</v>
      </c>
      <c r="AF244" s="380">
        <v>0.34541855999999993</v>
      </c>
      <c r="AG244" s="380">
        <v>0.79120292800000003</v>
      </c>
      <c r="AH244" s="380">
        <v>0.46569043200000004</v>
      </c>
      <c r="AI244" s="380">
        <v>0.78726316800000018</v>
      </c>
      <c r="AJ244" s="380">
        <v>0.27901580800000003</v>
      </c>
      <c r="AK244" s="380">
        <v>0.10829140799999999</v>
      </c>
      <c r="AL244" s="380">
        <v>0.55620270400000005</v>
      </c>
      <c r="AM244" s="380">
        <v>0.12817019200000002</v>
      </c>
      <c r="AN244" s="380">
        <v>0.67104684800000003</v>
      </c>
      <c r="AO244" s="380">
        <v>8.1138016000000007E-2</v>
      </c>
      <c r="AP244" s="380">
        <v>0.18259041600000003</v>
      </c>
      <c r="AQ244" s="380">
        <v>0.67315827200000011</v>
      </c>
      <c r="AR244" s="380">
        <v>0.25338592000000004</v>
      </c>
      <c r="AS244" s="380">
        <v>0.31408083200000003</v>
      </c>
      <c r="AT244" s="380">
        <v>4.9006784000000005E-2</v>
      </c>
      <c r="AU244" s="380">
        <v>0.15614367999999998</v>
      </c>
      <c r="AV244" s="380">
        <v>0.24361468800000005</v>
      </c>
      <c r="AW244" s="380">
        <v>0.31538385600000002</v>
      </c>
      <c r="AX244" s="380">
        <v>0.31319182400000001</v>
      </c>
      <c r="AY244" s="380">
        <v>9.1148495999999996E-2</v>
      </c>
      <c r="AZ244" s="380">
        <v>0.14649110400000001</v>
      </c>
      <c r="BA244" s="380">
        <v>0.19277812799999999</v>
      </c>
      <c r="BB244" s="380">
        <v>6.9046351999999991E-2</v>
      </c>
      <c r="BC244" s="380">
        <v>5.9113727999999997E-2</v>
      </c>
      <c r="BD244" s="380">
        <v>0.4993324320000001</v>
      </c>
      <c r="BE244" s="380">
        <v>0.44712350400000006</v>
      </c>
      <c r="BF244" s="380">
        <v>0.16865934400000002</v>
      </c>
      <c r="BG244" s="380">
        <v>7.5568320000000008E-2</v>
      </c>
      <c r="BH244" s="380">
        <v>5.3192703999999993E-2</v>
      </c>
      <c r="BI244" s="380">
        <v>0.53646659199999991</v>
      </c>
      <c r="BJ244" s="380">
        <v>0.65094155200000003</v>
      </c>
      <c r="BK244" s="380">
        <v>0.39418825600000001</v>
      </c>
      <c r="BL244" s="380">
        <v>0.30813560000000001</v>
      </c>
      <c r="BM244" s="380">
        <v>6.9591520000000004E-2</v>
      </c>
      <c r="BN244" s="380">
        <v>9.6250048000000005E-2</v>
      </c>
      <c r="BO244" s="380">
        <v>4.6744319999999999E-2</v>
      </c>
      <c r="BP244" s="380">
        <v>5.6969744000000003E-2</v>
      </c>
      <c r="BQ244" s="380">
        <v>6.6005616000000017E-2</v>
      </c>
      <c r="BR244" s="380">
        <v>0.22498758399999999</v>
      </c>
      <c r="BS244" s="380">
        <v>0.19263185600000005</v>
      </c>
      <c r="BT244" s="380">
        <v>0.29154508800000001</v>
      </c>
      <c r="BU244" s="380">
        <v>4.5193408000000004E-2</v>
      </c>
      <c r="BV244" s="380">
        <v>0.44164544</v>
      </c>
      <c r="BW244" s="380">
        <v>0.12939529600000002</v>
      </c>
      <c r="BX244" s="380">
        <v>4.4136736000000003E-2</v>
      </c>
      <c r="BY244" s="380">
        <v>4.0651504000000005E-2</v>
      </c>
      <c r="BZ244" s="380">
        <v>0.10904675200000001</v>
      </c>
      <c r="CA244" s="380">
        <v>9.1691424000000007E-2</v>
      </c>
      <c r="CB244" s="380">
        <v>8.9904048000000014E-2</v>
      </c>
      <c r="CC244" s="380">
        <v>0.38445992000000001</v>
      </c>
      <c r="CD244" s="380">
        <v>0.31267228799999996</v>
      </c>
      <c r="CE244" s="380">
        <v>0.104432816</v>
      </c>
      <c r="CF244" s="380">
        <v>0.6667227200000001</v>
      </c>
      <c r="CG244" s="380">
        <v>0.40257510400000007</v>
      </c>
      <c r="CH244" s="380">
        <v>6.0846928000000002E-2</v>
      </c>
      <c r="CI244" s="380">
        <v>0.11858992</v>
      </c>
      <c r="CJ244" s="380">
        <v>0.35206084799999998</v>
      </c>
      <c r="CK244" s="380">
        <v>0.15756145599999999</v>
      </c>
      <c r="CL244" s="380">
        <v>0.42006132800000001</v>
      </c>
      <c r="CM244" s="380">
        <v>0.13618032000000002</v>
      </c>
      <c r="CN244" s="380">
        <v>0.20754055999999999</v>
      </c>
      <c r="CO244" s="380">
        <v>0.58112142399999989</v>
      </c>
      <c r="CP244" s="380">
        <v>0.31296888</v>
      </c>
      <c r="CQ244" s="380">
        <v>0.427262368</v>
      </c>
      <c r="CR244" s="380">
        <v>0.16289431999999998</v>
      </c>
      <c r="CS244" s="380">
        <v>0.56046152000000005</v>
      </c>
      <c r="CT244" s="380">
        <v>0.68527148800000004</v>
      </c>
      <c r="CU244" s="380">
        <v>0.25479574399999999</v>
      </c>
      <c r="CV244" s="380">
        <v>0.552252352</v>
      </c>
      <c r="CW244" s="380">
        <v>0.462623216</v>
      </c>
    </row>
    <row r="245" spans="1:101">
      <c r="A245" s="256">
        <v>623</v>
      </c>
      <c r="B245" s="259">
        <v>1</v>
      </c>
      <c r="C245" s="380">
        <v>0.83035201599999997</v>
      </c>
      <c r="D245" s="380">
        <v>0.56926571199999998</v>
      </c>
      <c r="E245" s="380">
        <v>0.10475788800000001</v>
      </c>
      <c r="F245" s="380">
        <v>0.50727054400000005</v>
      </c>
      <c r="G245" s="380">
        <v>0.38998755199999996</v>
      </c>
      <c r="H245" s="380">
        <v>0.23200612799999998</v>
      </c>
      <c r="I245" s="380">
        <v>0.34796921600000003</v>
      </c>
      <c r="J245" s="380">
        <v>0.28492344000000003</v>
      </c>
      <c r="K245" s="380">
        <v>5.8595168000000017E-2</v>
      </c>
      <c r="L245" s="380">
        <v>0.85382443200000013</v>
      </c>
      <c r="M245" s="380">
        <v>0.43317873600000001</v>
      </c>
      <c r="N245" s="380">
        <v>0.63218415999999999</v>
      </c>
      <c r="O245" s="380">
        <v>0.24767180800000005</v>
      </c>
      <c r="P245" s="380">
        <v>0.48466526399999998</v>
      </c>
      <c r="Q245" s="380">
        <v>0.56068228800000008</v>
      </c>
      <c r="R245" s="380">
        <v>0.26315696000000005</v>
      </c>
      <c r="S245" s="380">
        <v>0.220614432</v>
      </c>
      <c r="T245" s="380">
        <v>0.32005091200000002</v>
      </c>
      <c r="U245" s="380">
        <v>0.52706640000000005</v>
      </c>
      <c r="V245" s="380">
        <v>0.68084307199999994</v>
      </c>
      <c r="W245" s="380">
        <v>0.88628587199999997</v>
      </c>
      <c r="X245" s="380">
        <v>0.75308188800000009</v>
      </c>
      <c r="Y245" s="380">
        <v>0.825645984</v>
      </c>
      <c r="Z245" s="380">
        <v>0.86317551999999997</v>
      </c>
      <c r="AA245" s="380">
        <v>0.51012033599999995</v>
      </c>
      <c r="AB245" s="380">
        <v>0.893668032</v>
      </c>
      <c r="AC245" s="380">
        <v>0.44902323199999999</v>
      </c>
      <c r="AD245" s="380">
        <v>0.11892222400000003</v>
      </c>
      <c r="AE245" s="380">
        <v>0.77057476800000002</v>
      </c>
      <c r="AF245" s="380">
        <v>0.34587310399999999</v>
      </c>
      <c r="AG245" s="380">
        <v>0.79192643200000001</v>
      </c>
      <c r="AH245" s="380">
        <v>0.46565910400000005</v>
      </c>
      <c r="AI245" s="380">
        <v>0.78768011200000021</v>
      </c>
      <c r="AJ245" s="380">
        <v>0.27834726399999998</v>
      </c>
      <c r="AK245" s="380">
        <v>0.10798036800000001</v>
      </c>
      <c r="AL245" s="380">
        <v>0.55668803199999994</v>
      </c>
      <c r="AM245" s="380">
        <v>0.12672673600000003</v>
      </c>
      <c r="AN245" s="380">
        <v>0.67119964800000009</v>
      </c>
      <c r="AO245" s="380">
        <v>8.1254832000000013E-2</v>
      </c>
      <c r="AP245" s="380">
        <v>0.18305635200000001</v>
      </c>
      <c r="AQ245" s="380">
        <v>0.673578656</v>
      </c>
      <c r="AR245" s="380">
        <v>0.25165868800000002</v>
      </c>
      <c r="AS245" s="380">
        <v>0.31386230400000004</v>
      </c>
      <c r="AT245" s="380">
        <v>4.9062559999999991E-2</v>
      </c>
      <c r="AU245" s="380">
        <v>0.155508592</v>
      </c>
      <c r="AV245" s="380">
        <v>0.24237044800000002</v>
      </c>
      <c r="AW245" s="380">
        <v>0.31552673600000003</v>
      </c>
      <c r="AX245" s="380">
        <v>0.30931193600000001</v>
      </c>
      <c r="AY245" s="380">
        <v>9.0825199999999995E-2</v>
      </c>
      <c r="AZ245" s="380">
        <v>0.14675371200000001</v>
      </c>
      <c r="BA245" s="380">
        <v>0.19316407999999999</v>
      </c>
      <c r="BB245" s="380">
        <v>6.9103600000000015E-2</v>
      </c>
      <c r="BC245" s="380">
        <v>5.8990656000000002E-2</v>
      </c>
      <c r="BD245" s="380">
        <v>0.49876180800000003</v>
      </c>
      <c r="BE245" s="380">
        <v>0.44683356800000001</v>
      </c>
      <c r="BF245" s="380">
        <v>0.16779687999999998</v>
      </c>
      <c r="BG245" s="380">
        <v>7.5195792000000011E-2</v>
      </c>
      <c r="BH245" s="380">
        <v>5.2917920000000007E-2</v>
      </c>
      <c r="BI245" s="380">
        <v>0.53587782400000006</v>
      </c>
      <c r="BJ245" s="380">
        <v>0.65126867199999994</v>
      </c>
      <c r="BK245" s="380">
        <v>0.39440657600000001</v>
      </c>
      <c r="BL245" s="380">
        <v>0.30825377599999998</v>
      </c>
      <c r="BM245" s="380">
        <v>6.9005759999999999E-2</v>
      </c>
      <c r="BN245" s="380">
        <v>9.603672000000002E-2</v>
      </c>
      <c r="BO245" s="380">
        <v>4.546371200000001E-2</v>
      </c>
      <c r="BP245" s="380">
        <v>5.690886400000001E-2</v>
      </c>
      <c r="BQ245" s="380">
        <v>6.5964783999999999E-2</v>
      </c>
      <c r="BR245" s="380">
        <v>0.22523833600000004</v>
      </c>
      <c r="BS245" s="380">
        <v>0.19311003200000001</v>
      </c>
      <c r="BT245" s="380">
        <v>0.29171248000000005</v>
      </c>
      <c r="BU245" s="380">
        <v>4.4903632000000006E-2</v>
      </c>
      <c r="BV245" s="380">
        <v>0.44186875199999998</v>
      </c>
      <c r="BW245" s="380">
        <v>0.128847408</v>
      </c>
      <c r="BX245" s="380">
        <v>4.4160192000000001E-2</v>
      </c>
      <c r="BY245" s="380">
        <v>4.0387423999999998E-2</v>
      </c>
      <c r="BZ245" s="380">
        <v>0.10928225600000001</v>
      </c>
      <c r="CA245" s="380">
        <v>9.3278576000000002E-2</v>
      </c>
      <c r="CB245" s="380">
        <v>8.9344352000000016E-2</v>
      </c>
      <c r="CC245" s="380">
        <v>0.38627326400000006</v>
      </c>
      <c r="CD245" s="380">
        <v>0.314381472</v>
      </c>
      <c r="CE245" s="380">
        <v>0.107325664</v>
      </c>
      <c r="CF245" s="380">
        <v>0.66694294399999998</v>
      </c>
      <c r="CG245" s="380">
        <v>0.40224337599999999</v>
      </c>
      <c r="CH245" s="380">
        <v>6.1021200000000012E-2</v>
      </c>
      <c r="CI245" s="380">
        <v>0.12001364799999999</v>
      </c>
      <c r="CJ245" s="380">
        <v>0.36205390399999998</v>
      </c>
      <c r="CK245" s="380">
        <v>0.15814060800000002</v>
      </c>
      <c r="CL245" s="380">
        <v>0.42194208000000005</v>
      </c>
      <c r="CM245" s="380">
        <v>0.13723094400000002</v>
      </c>
      <c r="CN245" s="380">
        <v>0.20839782400000001</v>
      </c>
      <c r="CO245" s="380">
        <v>0.583335296</v>
      </c>
      <c r="CP245" s="380">
        <v>0.32029225599999994</v>
      </c>
      <c r="CQ245" s="380">
        <v>0.43210139199999997</v>
      </c>
      <c r="CR245" s="380">
        <v>0.16776355200000004</v>
      </c>
      <c r="CS245" s="380">
        <v>0.56734611199999996</v>
      </c>
      <c r="CT245" s="380">
        <v>0.69156017600000019</v>
      </c>
      <c r="CU245" s="380">
        <v>0.25479390400000002</v>
      </c>
      <c r="CV245" s="380">
        <v>0.55252825600000011</v>
      </c>
      <c r="CW245" s="380">
        <v>0.47103067199999998</v>
      </c>
    </row>
    <row r="246" spans="1:101">
      <c r="A246" s="256">
        <v>624</v>
      </c>
      <c r="B246" s="259">
        <v>1</v>
      </c>
      <c r="C246" s="380">
        <v>0.83234863999999997</v>
      </c>
      <c r="D246" s="380">
        <v>0.574056224</v>
      </c>
      <c r="E246" s="380">
        <v>0.106981136</v>
      </c>
      <c r="F246" s="380">
        <v>0.50774153600000005</v>
      </c>
      <c r="G246" s="380">
        <v>0.40356158400000003</v>
      </c>
      <c r="H246" s="380">
        <v>0.23203278399999999</v>
      </c>
      <c r="I246" s="380">
        <v>0.35704630399999998</v>
      </c>
      <c r="J246" s="380">
        <v>0.29430097599999999</v>
      </c>
      <c r="K246" s="380">
        <v>5.8648512000000007E-2</v>
      </c>
      <c r="L246" s="380">
        <v>0.85511889600000002</v>
      </c>
      <c r="M246" s="380">
        <v>0.43496651200000003</v>
      </c>
      <c r="N246" s="380">
        <v>0.63508216000000006</v>
      </c>
      <c r="O246" s="380">
        <v>0.24905204799999997</v>
      </c>
      <c r="P246" s="380">
        <v>0.48482819200000005</v>
      </c>
      <c r="Q246" s="380">
        <v>0.56247823999999991</v>
      </c>
      <c r="R246" s="380">
        <v>0.26769048000000001</v>
      </c>
      <c r="S246" s="380">
        <v>0.22067347199999998</v>
      </c>
      <c r="T246" s="380">
        <v>0.321403936</v>
      </c>
      <c r="U246" s="380">
        <v>0.52691369600000004</v>
      </c>
      <c r="V246" s="380">
        <v>0.68644376000000007</v>
      </c>
      <c r="W246" s="380">
        <v>0.88709895999999999</v>
      </c>
      <c r="X246" s="380">
        <v>0.75500815999999993</v>
      </c>
      <c r="Y246" s="380">
        <v>0.82599320000000009</v>
      </c>
      <c r="Z246" s="380">
        <v>0.86290995199999998</v>
      </c>
      <c r="AA246" s="380">
        <v>0.50996967999999998</v>
      </c>
      <c r="AB246" s="380">
        <v>0.894283936</v>
      </c>
      <c r="AC246" s="380">
        <v>0.44903812800000004</v>
      </c>
      <c r="AD246" s="380">
        <v>0.119196864</v>
      </c>
      <c r="AE246" s="380">
        <v>0.77183915199999997</v>
      </c>
      <c r="AF246" s="380">
        <v>0.34627772800000001</v>
      </c>
      <c r="AG246" s="380">
        <v>0.79265321599999994</v>
      </c>
      <c r="AH246" s="380">
        <v>0.46583353599999999</v>
      </c>
      <c r="AI246" s="380">
        <v>0.78806745600000006</v>
      </c>
      <c r="AJ246" s="380">
        <v>0.27769967999999995</v>
      </c>
      <c r="AK246" s="380">
        <v>0.10767684800000001</v>
      </c>
      <c r="AL246" s="380">
        <v>0.55711456000000004</v>
      </c>
      <c r="AM246" s="380">
        <v>0.12528576</v>
      </c>
      <c r="AN246" s="380">
        <v>0.67130964799999993</v>
      </c>
      <c r="AO246" s="380">
        <v>8.1365647999999999E-2</v>
      </c>
      <c r="AP246" s="380">
        <v>0.18349548799999998</v>
      </c>
      <c r="AQ246" s="380">
        <v>0.67407008000000002</v>
      </c>
      <c r="AR246" s="380">
        <v>0.24998921599999999</v>
      </c>
      <c r="AS246" s="380">
        <v>0.31361929600000005</v>
      </c>
      <c r="AT246" s="380">
        <v>4.9120256000000001E-2</v>
      </c>
      <c r="AU246" s="380">
        <v>0.15495894400000002</v>
      </c>
      <c r="AV246" s="380">
        <v>0.24118124800000001</v>
      </c>
      <c r="AW246" s="380">
        <v>0.31584905599999996</v>
      </c>
      <c r="AX246" s="380">
        <v>0.30550468799999991</v>
      </c>
      <c r="AY246" s="380">
        <v>9.0535904E-2</v>
      </c>
      <c r="AZ246" s="380">
        <v>0.14707576</v>
      </c>
      <c r="BA246" s="380">
        <v>0.19363587199999999</v>
      </c>
      <c r="BB246" s="380">
        <v>6.9164528000000003E-2</v>
      </c>
      <c r="BC246" s="380">
        <v>5.8879743999999998E-2</v>
      </c>
      <c r="BD246" s="380">
        <v>0.49831526399999998</v>
      </c>
      <c r="BE246" s="380">
        <v>0.44660763200000003</v>
      </c>
      <c r="BF246" s="380">
        <v>0.16698169600000001</v>
      </c>
      <c r="BG246" s="380">
        <v>7.4830783999999997E-2</v>
      </c>
      <c r="BH246" s="380">
        <v>5.2674735999999993E-2</v>
      </c>
      <c r="BI246" s="380">
        <v>0.535300416</v>
      </c>
      <c r="BJ246" s="380">
        <v>0.65161619199999998</v>
      </c>
      <c r="BK246" s="380">
        <v>0.39466169600000006</v>
      </c>
      <c r="BL246" s="380">
        <v>0.30834843199999995</v>
      </c>
      <c r="BM246" s="380">
        <v>6.8434719999999991E-2</v>
      </c>
      <c r="BN246" s="380">
        <v>9.5844192000000009E-2</v>
      </c>
      <c r="BO246" s="380">
        <v>4.4198783999999998E-2</v>
      </c>
      <c r="BP246" s="380">
        <v>5.6852064000000001E-2</v>
      </c>
      <c r="BQ246" s="380">
        <v>6.5926592000000006E-2</v>
      </c>
      <c r="BR246" s="380">
        <v>0.22547812799999997</v>
      </c>
      <c r="BS246" s="380">
        <v>0.193552048</v>
      </c>
      <c r="BT246" s="380">
        <v>0.29188331200000001</v>
      </c>
      <c r="BU246" s="380">
        <v>4.4650495999999998E-2</v>
      </c>
      <c r="BV246" s="380">
        <v>0.44207606399999999</v>
      </c>
      <c r="BW246" s="380">
        <v>0.12830311999999999</v>
      </c>
      <c r="BX246" s="380">
        <v>4.4181088000000007E-2</v>
      </c>
      <c r="BY246" s="380">
        <v>4.0160863999999998E-2</v>
      </c>
      <c r="BZ246" s="380">
        <v>0.10955424</v>
      </c>
      <c r="CA246" s="380">
        <v>9.4983887999999989E-2</v>
      </c>
      <c r="CB246" s="380">
        <v>8.8773216000000002E-2</v>
      </c>
      <c r="CC246" s="380">
        <v>0.38822852799999996</v>
      </c>
      <c r="CD246" s="380">
        <v>0.31614201600000003</v>
      </c>
      <c r="CE246" s="380">
        <v>0.110434672</v>
      </c>
      <c r="CF246" s="380">
        <v>0.66716012800000002</v>
      </c>
      <c r="CG246" s="380">
        <v>0.40196732800000001</v>
      </c>
      <c r="CH246" s="380">
        <v>6.1178351999999991E-2</v>
      </c>
      <c r="CI246" s="380">
        <v>0.12142185599999999</v>
      </c>
      <c r="CJ246" s="380">
        <v>0.37245775999999997</v>
      </c>
      <c r="CK246" s="380">
        <v>0.15871023999999997</v>
      </c>
      <c r="CL246" s="380">
        <v>0.42361211200000004</v>
      </c>
      <c r="CM246" s="380">
        <v>0.13824060800000001</v>
      </c>
      <c r="CN246" s="380">
        <v>0.20921388800000001</v>
      </c>
      <c r="CO246" s="380">
        <v>0.58546804799999985</v>
      </c>
      <c r="CP246" s="380">
        <v>0.327692912</v>
      </c>
      <c r="CQ246" s="380">
        <v>0.43702657599999994</v>
      </c>
      <c r="CR246" s="380">
        <v>0.17277326400000004</v>
      </c>
      <c r="CS246" s="380">
        <v>0.57407886399999997</v>
      </c>
      <c r="CT246" s="380">
        <v>0.69775902400000001</v>
      </c>
      <c r="CU246" s="380">
        <v>0.25485046400000005</v>
      </c>
      <c r="CV246" s="380">
        <v>0.55278048000000002</v>
      </c>
      <c r="CW246" s="380">
        <v>0.47919756800000002</v>
      </c>
    </row>
    <row r="247" spans="1:101">
      <c r="A247" s="256">
        <v>625</v>
      </c>
      <c r="B247" s="259">
        <v>1</v>
      </c>
      <c r="C247" s="380">
        <v>0.83426999999999996</v>
      </c>
      <c r="D247" s="380">
        <v>0.57872000000000001</v>
      </c>
      <c r="E247" s="380">
        <v>0.10928</v>
      </c>
      <c r="F247" s="380">
        <v>0.50819000000000003</v>
      </c>
      <c r="G247" s="380">
        <v>0.41726000000000002</v>
      </c>
      <c r="H247" s="380">
        <v>0.23215</v>
      </c>
      <c r="I247" s="380">
        <v>0.36580000000000001</v>
      </c>
      <c r="J247" s="380">
        <v>0.30365999999999999</v>
      </c>
      <c r="K247" s="380">
        <v>5.8700000000000002E-2</v>
      </c>
      <c r="L247" s="380">
        <v>0.85636999999999996</v>
      </c>
      <c r="M247" s="380">
        <v>0.43684000000000001</v>
      </c>
      <c r="N247" s="380">
        <v>0.63768999999999998</v>
      </c>
      <c r="O247" s="380">
        <v>0.25030000000000002</v>
      </c>
      <c r="P247" s="380">
        <v>0.48498000000000002</v>
      </c>
      <c r="Q247" s="380">
        <v>0.56418999999999997</v>
      </c>
      <c r="R247" s="380">
        <v>0.27223000000000003</v>
      </c>
      <c r="S247" s="380">
        <v>0.22081000000000001</v>
      </c>
      <c r="T247" s="380">
        <v>0.32272000000000001</v>
      </c>
      <c r="U247" s="380">
        <v>0.52676000000000001</v>
      </c>
      <c r="V247" s="380">
        <v>0.69166000000000005</v>
      </c>
      <c r="W247" s="380">
        <v>0.88788999999999996</v>
      </c>
      <c r="X247" s="380">
        <v>0.75688999999999995</v>
      </c>
      <c r="Y247" s="380">
        <v>0.82635999999999998</v>
      </c>
      <c r="Z247" s="380">
        <v>0.86263000000000001</v>
      </c>
      <c r="AA247" s="380">
        <v>0.50983999999999996</v>
      </c>
      <c r="AB247" s="380">
        <v>0.89487000000000005</v>
      </c>
      <c r="AC247" s="380">
        <v>0.44918999999999998</v>
      </c>
      <c r="AD247" s="380">
        <v>0.11937</v>
      </c>
      <c r="AE247" s="380">
        <v>0.77307999999999999</v>
      </c>
      <c r="AF247" s="380">
        <v>0.34660999999999997</v>
      </c>
      <c r="AG247" s="380">
        <v>0.79337999999999997</v>
      </c>
      <c r="AH247" s="380">
        <v>0.46622999999999998</v>
      </c>
      <c r="AI247" s="380">
        <v>0.78844000000000003</v>
      </c>
      <c r="AJ247" s="380">
        <v>0.27706999999999998</v>
      </c>
      <c r="AK247" s="380">
        <v>0.10738</v>
      </c>
      <c r="AL247" s="380">
        <v>0.55745999999999996</v>
      </c>
      <c r="AM247" s="380">
        <v>0.12386</v>
      </c>
      <c r="AN247" s="380">
        <v>0.67137999999999998</v>
      </c>
      <c r="AO247" s="380">
        <v>8.1470000000000001E-2</v>
      </c>
      <c r="AP247" s="380">
        <v>0.18390999999999999</v>
      </c>
      <c r="AQ247" s="380">
        <v>0.67464000000000002</v>
      </c>
      <c r="AR247" s="380">
        <v>0.24839</v>
      </c>
      <c r="AS247" s="380">
        <v>0.31336000000000003</v>
      </c>
      <c r="AT247" s="380">
        <v>4.9180000000000001E-2</v>
      </c>
      <c r="AU247" s="380">
        <v>0.15454000000000001</v>
      </c>
      <c r="AV247" s="380">
        <v>0.24004</v>
      </c>
      <c r="AW247" s="380">
        <v>0.31635999999999997</v>
      </c>
      <c r="AX247" s="380">
        <v>0.30176999999999998</v>
      </c>
      <c r="AY247" s="380">
        <v>9.0279999999999999E-2</v>
      </c>
      <c r="AZ247" s="380">
        <v>0.14745</v>
      </c>
      <c r="BA247" s="380">
        <v>0.19417999999999999</v>
      </c>
      <c r="BB247" s="380">
        <v>6.923E-2</v>
      </c>
      <c r="BC247" s="380">
        <v>5.8779999999999999E-2</v>
      </c>
      <c r="BD247" s="380">
        <v>0.49797999999999998</v>
      </c>
      <c r="BE247" s="380">
        <v>0.44644</v>
      </c>
      <c r="BF247" s="380">
        <v>0.16621</v>
      </c>
      <c r="BG247" s="380">
        <v>7.4480000000000005E-2</v>
      </c>
      <c r="BH247" s="380">
        <v>5.246E-2</v>
      </c>
      <c r="BI247" s="380">
        <v>0.53473000000000004</v>
      </c>
      <c r="BJ247" s="380">
        <v>0.65198999999999996</v>
      </c>
      <c r="BK247" s="380">
        <v>0.39495000000000002</v>
      </c>
      <c r="BL247" s="380">
        <v>0.30842999999999998</v>
      </c>
      <c r="BM247" s="380">
        <v>6.7879999999999996E-2</v>
      </c>
      <c r="BN247" s="380">
        <v>9.5670000000000005E-2</v>
      </c>
      <c r="BO247" s="380">
        <v>4.2950000000000002E-2</v>
      </c>
      <c r="BP247" s="380">
        <v>5.6800000000000003E-2</v>
      </c>
      <c r="BQ247" s="380">
        <v>6.5890000000000004E-2</v>
      </c>
      <c r="BR247" s="380">
        <v>0.22570999999999999</v>
      </c>
      <c r="BS247" s="380">
        <v>0.19395999999999999</v>
      </c>
      <c r="BT247" s="380">
        <v>0.29205999999999999</v>
      </c>
      <c r="BU247" s="380">
        <v>4.4429999999999997E-2</v>
      </c>
      <c r="BV247" s="380">
        <v>0.44227</v>
      </c>
      <c r="BW247" s="380">
        <v>0.12776999999999999</v>
      </c>
      <c r="BX247" s="380">
        <v>4.4200000000000003E-2</v>
      </c>
      <c r="BY247" s="380">
        <v>3.9969999999999999E-2</v>
      </c>
      <c r="BZ247" s="380">
        <v>0.10986</v>
      </c>
      <c r="CA247" s="380">
        <v>9.6809999999999993E-2</v>
      </c>
      <c r="CB247" s="380">
        <v>8.8200000000000001E-2</v>
      </c>
      <c r="CC247" s="380">
        <v>0.39034999999999997</v>
      </c>
      <c r="CD247" s="380">
        <v>0.31796000000000002</v>
      </c>
      <c r="CE247" s="380">
        <v>0.11368</v>
      </c>
      <c r="CF247" s="380">
        <v>0.66737000000000002</v>
      </c>
      <c r="CG247" s="380">
        <v>0.40177000000000002</v>
      </c>
      <c r="CH247" s="380">
        <v>6.132E-2</v>
      </c>
      <c r="CI247" s="380">
        <v>0.12275999999999999</v>
      </c>
      <c r="CJ247" s="380">
        <v>0.38324999999999998</v>
      </c>
      <c r="CK247" s="380">
        <v>0.15926999999999999</v>
      </c>
      <c r="CL247" s="380">
        <v>0.42508000000000001</v>
      </c>
      <c r="CM247" s="380">
        <v>0.13922000000000001</v>
      </c>
      <c r="CN247" s="380">
        <v>0.20999000000000001</v>
      </c>
      <c r="CO247" s="380">
        <v>0.58748999999999996</v>
      </c>
      <c r="CP247" s="380">
        <v>0.33517999999999998</v>
      </c>
      <c r="CQ247" s="380">
        <v>0.44203999999999999</v>
      </c>
      <c r="CR247" s="380">
        <v>0.17791000000000001</v>
      </c>
      <c r="CS247" s="380">
        <v>0.58067999999999997</v>
      </c>
      <c r="CT247" s="380">
        <v>0.70387</v>
      </c>
      <c r="CU247" s="380">
        <v>0.25496000000000002</v>
      </c>
      <c r="CV247" s="380">
        <v>0.55303000000000002</v>
      </c>
      <c r="CW247" s="380">
        <v>0.48712</v>
      </c>
    </row>
    <row r="248" spans="1:101">
      <c r="A248" s="256">
        <v>626</v>
      </c>
      <c r="B248" s="259">
        <v>1</v>
      </c>
      <c r="C248" s="380">
        <v>0.83611792000000007</v>
      </c>
      <c r="D248" s="380">
        <v>0.58325830400000001</v>
      </c>
      <c r="E248" s="380">
        <v>0.11163526399999998</v>
      </c>
      <c r="F248" s="380">
        <v>0.50861619200000008</v>
      </c>
      <c r="G248" s="380">
        <v>0.43104788800000005</v>
      </c>
      <c r="H248" s="380">
        <v>0.23237030400000003</v>
      </c>
      <c r="I248" s="380">
        <v>0.37420982400000008</v>
      </c>
      <c r="J248" s="380">
        <v>0.31298335999999999</v>
      </c>
      <c r="K248" s="380">
        <v>5.8750416E-2</v>
      </c>
      <c r="L248" s="380">
        <v>0.85758985599999993</v>
      </c>
      <c r="M248" s="380">
        <v>0.43880142400000005</v>
      </c>
      <c r="N248" s="380">
        <v>0.64002462399999993</v>
      </c>
      <c r="O248" s="380">
        <v>0.25141939200000007</v>
      </c>
      <c r="P248" s="380">
        <v>0.48512172800000003</v>
      </c>
      <c r="Q248" s="380">
        <v>0.56582281600000006</v>
      </c>
      <c r="R248" s="380">
        <v>0.27677224</v>
      </c>
      <c r="S248" s="380">
        <v>0.22103369600000003</v>
      </c>
      <c r="T248" s="380">
        <v>0.32400243199999995</v>
      </c>
      <c r="U248" s="380">
        <v>0.52660528000000006</v>
      </c>
      <c r="V248" s="380">
        <v>0.69650201599999995</v>
      </c>
      <c r="W248" s="380">
        <v>0.88866174399999998</v>
      </c>
      <c r="X248" s="380">
        <v>0.75872846399999994</v>
      </c>
      <c r="Y248" s="380">
        <v>0.82674670400000005</v>
      </c>
      <c r="Z248" s="380">
        <v>0.862335776</v>
      </c>
      <c r="AA248" s="380">
        <v>0.5097411839999999</v>
      </c>
      <c r="AB248" s="380">
        <v>0.89542659199999997</v>
      </c>
      <c r="AC248" s="380">
        <v>0.449470064</v>
      </c>
      <c r="AD248" s="380">
        <v>0.119451664</v>
      </c>
      <c r="AE248" s="380">
        <v>0.77429452800000009</v>
      </c>
      <c r="AF248" s="380">
        <v>0.34687971199999995</v>
      </c>
      <c r="AG248" s="380">
        <v>0.79410527999999991</v>
      </c>
      <c r="AH248" s="380">
        <v>0.46686022399999993</v>
      </c>
      <c r="AI248" s="380">
        <v>0.78879918400000015</v>
      </c>
      <c r="AJ248" s="380">
        <v>0.27645740799999996</v>
      </c>
      <c r="AK248" s="380">
        <v>0.107089488</v>
      </c>
      <c r="AL248" s="380">
        <v>0.55772780799999988</v>
      </c>
      <c r="AM248" s="380">
        <v>0.12244550399999998</v>
      </c>
      <c r="AN248" s="380">
        <v>0.67141132799999992</v>
      </c>
      <c r="AO248" s="380">
        <v>8.1568800000000011E-2</v>
      </c>
      <c r="AP248" s="380">
        <v>0.18430217599999998</v>
      </c>
      <c r="AQ248" s="380">
        <v>0.67529443199999994</v>
      </c>
      <c r="AR248" s="380">
        <v>0.24686851200000001</v>
      </c>
      <c r="AS248" s="380">
        <v>0.313076032</v>
      </c>
      <c r="AT248" s="380">
        <v>4.9241472000000001E-2</v>
      </c>
      <c r="AU248" s="380">
        <v>0.15423790400000004</v>
      </c>
      <c r="AV248" s="380">
        <v>0.23894367999999999</v>
      </c>
      <c r="AW248" s="380">
        <v>0.31706988799999991</v>
      </c>
      <c r="AX248" s="380">
        <v>0.29810854400000003</v>
      </c>
      <c r="AY248" s="380">
        <v>9.0057408000000005E-2</v>
      </c>
      <c r="AZ248" s="380">
        <v>0.14787718399999999</v>
      </c>
      <c r="BA248" s="380">
        <v>0.19479796800000002</v>
      </c>
      <c r="BB248" s="380">
        <v>6.9300959999999995E-2</v>
      </c>
      <c r="BC248" s="380">
        <v>5.868995199999999E-2</v>
      </c>
      <c r="BD248" s="380">
        <v>0.49774636799999999</v>
      </c>
      <c r="BE248" s="380">
        <v>0.44632654399999994</v>
      </c>
      <c r="BF248" s="380">
        <v>0.16547569600000001</v>
      </c>
      <c r="BG248" s="380">
        <v>7.4138719999999991E-2</v>
      </c>
      <c r="BH248" s="380">
        <v>5.2270511999999998E-2</v>
      </c>
      <c r="BI248" s="380">
        <v>0.53416502399999999</v>
      </c>
      <c r="BJ248" s="380">
        <v>0.65238937600000002</v>
      </c>
      <c r="BK248" s="380">
        <v>0.39527161600000005</v>
      </c>
      <c r="BL248" s="380">
        <v>0.30849942399999997</v>
      </c>
      <c r="BM248" s="380">
        <v>6.7342271999999995E-2</v>
      </c>
      <c r="BN248" s="380">
        <v>9.5512016000000005E-2</v>
      </c>
      <c r="BO248" s="380">
        <v>4.1717152000000007E-2</v>
      </c>
      <c r="BP248" s="380">
        <v>5.6752127999999999E-2</v>
      </c>
      <c r="BQ248" s="380">
        <v>6.5854144000000017E-2</v>
      </c>
      <c r="BR248" s="380">
        <v>0.22593545599999998</v>
      </c>
      <c r="BS248" s="380">
        <v>0.19433652799999998</v>
      </c>
      <c r="BT248" s="380">
        <v>0.29224323199999996</v>
      </c>
      <c r="BU248" s="380">
        <v>4.4239007999999996E-2</v>
      </c>
      <c r="BV248" s="380">
        <v>0.44245166400000002</v>
      </c>
      <c r="BW248" s="380">
        <v>0.12725419200000002</v>
      </c>
      <c r="BX248" s="380">
        <v>4.4217119999999999E-2</v>
      </c>
      <c r="BY248" s="380">
        <v>3.981328E-2</v>
      </c>
      <c r="BZ248" s="380">
        <v>0.11020102399999999</v>
      </c>
      <c r="CA248" s="380">
        <v>9.8760095999999992E-2</v>
      </c>
      <c r="CB248" s="380">
        <v>8.7632287999999989E-2</v>
      </c>
      <c r="CC248" s="380">
        <v>0.39264871999999995</v>
      </c>
      <c r="CD248" s="380">
        <v>0.31983744000000003</v>
      </c>
      <c r="CE248" s="380">
        <v>0.11706974400000002</v>
      </c>
      <c r="CF248" s="380">
        <v>0.66757849600000008</v>
      </c>
      <c r="CG248" s="380">
        <v>0.40165923200000003</v>
      </c>
      <c r="CH248" s="380">
        <v>6.1446960000000009E-2</v>
      </c>
      <c r="CI248" s="380">
        <v>0.12402977599999999</v>
      </c>
      <c r="CJ248" s="380">
        <v>0.39440619199999999</v>
      </c>
      <c r="CK248" s="380">
        <v>0.15982467199999997</v>
      </c>
      <c r="CL248" s="380">
        <v>0.42634796800000008</v>
      </c>
      <c r="CM248" s="380">
        <v>0.140174048</v>
      </c>
      <c r="CN248" s="380">
        <v>0.21073068800000003</v>
      </c>
      <c r="CO248" s="380">
        <v>0.58940196799999989</v>
      </c>
      <c r="CP248" s="380">
        <v>0.34274340800000003</v>
      </c>
      <c r="CQ248" s="380">
        <v>0.44713937599999998</v>
      </c>
      <c r="CR248" s="380">
        <v>0.18317168</v>
      </c>
      <c r="CS248" s="380">
        <v>0.58714723199999996</v>
      </c>
      <c r="CT248" s="380">
        <v>0.70988567999999996</v>
      </c>
      <c r="CU248" s="380">
        <v>0.25512102400000003</v>
      </c>
      <c r="CV248" s="380">
        <v>0.55329227200000008</v>
      </c>
      <c r="CW248" s="380">
        <v>0.49478880000000003</v>
      </c>
    </row>
    <row r="249" spans="1:101">
      <c r="A249" s="256">
        <v>627</v>
      </c>
      <c r="B249" s="259">
        <v>1</v>
      </c>
      <c r="C249" s="380">
        <v>0.83789481599999993</v>
      </c>
      <c r="D249" s="380">
        <v>0.58767291200000005</v>
      </c>
      <c r="E249" s="380">
        <v>0.114056928</v>
      </c>
      <c r="F249" s="380">
        <v>0.5090219840000002</v>
      </c>
      <c r="G249" s="380">
        <v>0.44489083200000001</v>
      </c>
      <c r="H249" s="380">
        <v>0.23270612799999998</v>
      </c>
      <c r="I249" s="380">
        <v>0.38226161600000008</v>
      </c>
      <c r="J249" s="380">
        <v>0.32225480000000006</v>
      </c>
      <c r="K249" s="380">
        <v>5.8800768000000003E-2</v>
      </c>
      <c r="L249" s="380">
        <v>0.85878659200000007</v>
      </c>
      <c r="M249" s="380">
        <v>0.44085145600000009</v>
      </c>
      <c r="N249" s="380">
        <v>0.64208127999999998</v>
      </c>
      <c r="O249" s="380">
        <v>0.25241580800000002</v>
      </c>
      <c r="P249" s="380">
        <v>0.48525478400000005</v>
      </c>
      <c r="Q249" s="380">
        <v>0.56738164800000013</v>
      </c>
      <c r="R249" s="380">
        <v>0.28131408000000002</v>
      </c>
      <c r="S249" s="380">
        <v>0.22135387200000001</v>
      </c>
      <c r="T249" s="380">
        <v>0.32525443200000004</v>
      </c>
      <c r="U249" s="380">
        <v>0.52644928000000002</v>
      </c>
      <c r="V249" s="380">
        <v>0.70098355200000007</v>
      </c>
      <c r="W249" s="380">
        <v>0.88941627199999995</v>
      </c>
      <c r="X249" s="380">
        <v>0.76052404800000006</v>
      </c>
      <c r="Y249" s="380">
        <v>0.82715310400000008</v>
      </c>
      <c r="Z249" s="380">
        <v>0.86202800000000002</v>
      </c>
      <c r="AA249" s="380">
        <v>0.50969073600000003</v>
      </c>
      <c r="AB249" s="380">
        <v>0.89595435200000018</v>
      </c>
      <c r="AC249" s="380">
        <v>0.44988371199999999</v>
      </c>
      <c r="AD249" s="380">
        <v>0.119447104</v>
      </c>
      <c r="AE249" s="380">
        <v>0.775480528</v>
      </c>
      <c r="AF249" s="380">
        <v>0.347085584</v>
      </c>
      <c r="AG249" s="380">
        <v>0.79482731199999979</v>
      </c>
      <c r="AH249" s="380">
        <v>0.46773446399999996</v>
      </c>
      <c r="AI249" s="380">
        <v>0.78914595200000004</v>
      </c>
      <c r="AJ249" s="380">
        <v>0.27586102400000001</v>
      </c>
      <c r="AK249" s="380">
        <v>0.10680500800000001</v>
      </c>
      <c r="AL249" s="380">
        <v>0.55792107199999996</v>
      </c>
      <c r="AM249" s="380">
        <v>0.12103881600000001</v>
      </c>
      <c r="AN249" s="380">
        <v>0.67140604799999992</v>
      </c>
      <c r="AO249" s="380">
        <v>8.1662992000000004E-2</v>
      </c>
      <c r="AP249" s="380">
        <v>0.18467499200000001</v>
      </c>
      <c r="AQ249" s="380">
        <v>0.67603929600000001</v>
      </c>
      <c r="AR249" s="380">
        <v>0.24543228800000003</v>
      </c>
      <c r="AS249" s="380">
        <v>0.31276182400000002</v>
      </c>
      <c r="AT249" s="380">
        <v>4.9304480000000012E-2</v>
      </c>
      <c r="AU249" s="380">
        <v>0.15405667200000001</v>
      </c>
      <c r="AV249" s="380">
        <v>0.23788948800000004</v>
      </c>
      <c r="AW249" s="380">
        <v>0.317987776</v>
      </c>
      <c r="AX249" s="380">
        <v>0.29452049599999996</v>
      </c>
      <c r="AY249" s="380">
        <v>8.9867519999999992E-2</v>
      </c>
      <c r="AZ249" s="380">
        <v>0.148357712</v>
      </c>
      <c r="BA249" s="380">
        <v>0.19549064000000002</v>
      </c>
      <c r="BB249" s="380">
        <v>6.9378720000000019E-2</v>
      </c>
      <c r="BC249" s="380">
        <v>5.8608416000000003E-2</v>
      </c>
      <c r="BD249" s="380">
        <v>0.49760508800000008</v>
      </c>
      <c r="BE249" s="380">
        <v>0.44626412799999998</v>
      </c>
      <c r="BF249" s="380">
        <v>0.16477384</v>
      </c>
      <c r="BG249" s="380">
        <v>7.3802512000000015E-2</v>
      </c>
      <c r="BH249" s="380">
        <v>5.2103600000000007E-2</v>
      </c>
      <c r="BI249" s="380">
        <v>0.53360598400000003</v>
      </c>
      <c r="BJ249" s="380">
        <v>0.6528141919999999</v>
      </c>
      <c r="BK249" s="380">
        <v>0.39562657600000001</v>
      </c>
      <c r="BL249" s="380">
        <v>0.30855929599999998</v>
      </c>
      <c r="BM249" s="380">
        <v>6.6821760000000022E-2</v>
      </c>
      <c r="BN249" s="380">
        <v>9.5368640000000018E-2</v>
      </c>
      <c r="BO249" s="380">
        <v>4.0500512000000002E-2</v>
      </c>
      <c r="BP249" s="380">
        <v>5.6708144000000009E-2</v>
      </c>
      <c r="BQ249" s="380">
        <v>6.5818624000000006E-2</v>
      </c>
      <c r="BR249" s="380">
        <v>0.22615705600000005</v>
      </c>
      <c r="BS249" s="380">
        <v>0.19468491200000002</v>
      </c>
      <c r="BT249" s="380">
        <v>0.29243456000000001</v>
      </c>
      <c r="BU249" s="380">
        <v>4.4074672000000002E-2</v>
      </c>
      <c r="BV249" s="380">
        <v>0.44262275200000001</v>
      </c>
      <c r="BW249" s="380">
        <v>0.12676156799999999</v>
      </c>
      <c r="BX249" s="380">
        <v>4.4232832E-2</v>
      </c>
      <c r="BY249" s="380">
        <v>3.9688943999999997E-2</v>
      </c>
      <c r="BZ249" s="380">
        <v>0.11057953600000002</v>
      </c>
      <c r="CA249" s="380">
        <v>0.10083713600000001</v>
      </c>
      <c r="CB249" s="380">
        <v>8.7077232000000018E-2</v>
      </c>
      <c r="CC249" s="380">
        <v>0.39513486400000003</v>
      </c>
      <c r="CD249" s="380">
        <v>0.32177651200000001</v>
      </c>
      <c r="CE249" s="380">
        <v>0.12057974400000003</v>
      </c>
      <c r="CF249" s="380">
        <v>0.66779350399999993</v>
      </c>
      <c r="CG249" s="380">
        <v>0.40164225599999998</v>
      </c>
      <c r="CH249" s="380">
        <v>6.1560399999999994E-2</v>
      </c>
      <c r="CI249" s="380">
        <v>0.12520540800000002</v>
      </c>
      <c r="CJ249" s="380">
        <v>0.40589566399999993</v>
      </c>
      <c r="CK249" s="380">
        <v>0.16037812799999998</v>
      </c>
      <c r="CL249" s="380">
        <v>0.42742072000000014</v>
      </c>
      <c r="CM249" s="380">
        <v>0.14110902400000003</v>
      </c>
      <c r="CN249" s="380">
        <v>0.21143982400000003</v>
      </c>
      <c r="CO249" s="380">
        <v>0.59120425599999993</v>
      </c>
      <c r="CP249" s="380">
        <v>0.35037449599999998</v>
      </c>
      <c r="CQ249" s="380">
        <v>0.45232131200000003</v>
      </c>
      <c r="CR249" s="380">
        <v>0.18855579200000003</v>
      </c>
      <c r="CS249" s="380">
        <v>0.59348187200000002</v>
      </c>
      <c r="CT249" s="380">
        <v>0.71580057600000002</v>
      </c>
      <c r="CU249" s="380">
        <v>0.25533310400000003</v>
      </c>
      <c r="CV249" s="380">
        <v>0.55358145600000008</v>
      </c>
      <c r="CW249" s="380">
        <v>0.50219731200000006</v>
      </c>
    </row>
    <row r="250" spans="1:101">
      <c r="A250" s="256">
        <v>628</v>
      </c>
      <c r="B250" s="259">
        <v>1</v>
      </c>
      <c r="C250" s="380">
        <v>0.83960091200000009</v>
      </c>
      <c r="D250" s="380">
        <v>0.59197552000000009</v>
      </c>
      <c r="E250" s="380">
        <v>0.11645259200000001</v>
      </c>
      <c r="F250" s="380">
        <v>0.50940529600000017</v>
      </c>
      <c r="G250" s="380">
        <v>0.45872889600000005</v>
      </c>
      <c r="H250" s="380">
        <v>0.23317355200000003</v>
      </c>
      <c r="I250" s="380">
        <v>0.38992900800000002</v>
      </c>
      <c r="J250" s="380">
        <v>0.33145752000000001</v>
      </c>
      <c r="K250" s="380">
        <v>5.8850080000000006E-2</v>
      </c>
      <c r="L250" s="380">
        <v>0.8599548480000001</v>
      </c>
      <c r="M250" s="380">
        <v>0.44299180799999999</v>
      </c>
      <c r="N250" s="380">
        <v>0.64394593600000005</v>
      </c>
      <c r="O250" s="380">
        <v>0.253306384</v>
      </c>
      <c r="P250" s="380">
        <v>0.48537912000000005</v>
      </c>
      <c r="Q250" s="380">
        <v>0.56887663999999993</v>
      </c>
      <c r="R250" s="380">
        <v>0.28584535999999999</v>
      </c>
      <c r="S250" s="380">
        <v>0.22178388800000001</v>
      </c>
      <c r="T250" s="380">
        <v>0.32648291200000001</v>
      </c>
      <c r="U250" s="380">
        <v>0.52629440000000005</v>
      </c>
      <c r="V250" s="380">
        <v>0.70514548799999999</v>
      </c>
      <c r="W250" s="380">
        <v>0.89014855999999998</v>
      </c>
      <c r="X250" s="380">
        <v>0.76228571200000006</v>
      </c>
      <c r="Y250" s="380">
        <v>0.82758470400000017</v>
      </c>
      <c r="Z250" s="380">
        <v>0.86170454400000007</v>
      </c>
      <c r="AA250" s="380">
        <v>0.50966404799999998</v>
      </c>
      <c r="AB250" s="380">
        <v>0.89645659200000005</v>
      </c>
      <c r="AC250" s="380">
        <v>0.45040135999999997</v>
      </c>
      <c r="AD250" s="380">
        <v>0.11934430400000001</v>
      </c>
      <c r="AE250" s="380">
        <v>0.77663348799999998</v>
      </c>
      <c r="AF250" s="380">
        <v>0.34726777599999997</v>
      </c>
      <c r="AG250" s="380">
        <v>0.79554286399999996</v>
      </c>
      <c r="AH250" s="380">
        <v>0.46887014400000004</v>
      </c>
      <c r="AI250" s="380">
        <v>0.78949592000000002</v>
      </c>
      <c r="AJ250" s="380">
        <v>0.27527808000000004</v>
      </c>
      <c r="AK250" s="380">
        <v>0.106525808</v>
      </c>
      <c r="AL250" s="380">
        <v>0.55803473599999998</v>
      </c>
      <c r="AM250" s="380">
        <v>0.11965204800000001</v>
      </c>
      <c r="AN250" s="380">
        <v>0.67136596800000004</v>
      </c>
      <c r="AO250" s="380">
        <v>8.1752784000000009E-2</v>
      </c>
      <c r="AP250" s="380">
        <v>0.18502980799999999</v>
      </c>
      <c r="AQ250" s="380">
        <v>0.67688271999999994</v>
      </c>
      <c r="AR250" s="380">
        <v>0.24409430400000004</v>
      </c>
      <c r="AS250" s="380">
        <v>0.31242249599999999</v>
      </c>
      <c r="AT250" s="380">
        <v>4.9368768000000007E-2</v>
      </c>
      <c r="AU250" s="380">
        <v>0.153946</v>
      </c>
      <c r="AV250" s="380">
        <v>0.23686985600000002</v>
      </c>
      <c r="AW250" s="380">
        <v>0.31912462400000008</v>
      </c>
      <c r="AX250" s="380">
        <v>0.29100620799999999</v>
      </c>
      <c r="AY250" s="380">
        <v>8.971083199999999E-2</v>
      </c>
      <c r="AZ250" s="380">
        <v>0.1488852</v>
      </c>
      <c r="BA250" s="380">
        <v>0.19624547200000003</v>
      </c>
      <c r="BB250" s="380">
        <v>6.9463999999999998E-2</v>
      </c>
      <c r="BC250" s="380">
        <v>5.853392000000001E-2</v>
      </c>
      <c r="BD250" s="380">
        <v>0.49754292799999994</v>
      </c>
      <c r="BE250" s="380">
        <v>0.44624571199999996</v>
      </c>
      <c r="BF250" s="380">
        <v>0.16409910400000002</v>
      </c>
      <c r="BG250" s="380">
        <v>7.347798400000001E-2</v>
      </c>
      <c r="BH250" s="380">
        <v>5.1955488000000008E-2</v>
      </c>
      <c r="BI250" s="380">
        <v>0.53304678400000016</v>
      </c>
      <c r="BJ250" s="380">
        <v>0.6532698079999999</v>
      </c>
      <c r="BK250" s="380">
        <v>0.39601193600000001</v>
      </c>
      <c r="BL250" s="380">
        <v>0.30861788800000001</v>
      </c>
      <c r="BM250" s="380">
        <v>6.6320928000000001E-2</v>
      </c>
      <c r="BN250" s="380">
        <v>9.5237264000000016E-2</v>
      </c>
      <c r="BO250" s="380">
        <v>3.9299392000000002E-2</v>
      </c>
      <c r="BP250" s="380">
        <v>5.6668080000000003E-2</v>
      </c>
      <c r="BQ250" s="380">
        <v>6.5782064000000001E-2</v>
      </c>
      <c r="BR250" s="380">
        <v>0.22637601600000001</v>
      </c>
      <c r="BS250" s="380">
        <v>0.19500705599999998</v>
      </c>
      <c r="BT250" s="380">
        <v>0.29263524799999996</v>
      </c>
      <c r="BU250" s="380">
        <v>4.3932896000000006E-2</v>
      </c>
      <c r="BV250" s="380">
        <v>0.44278584000000004</v>
      </c>
      <c r="BW250" s="380">
        <v>0.12629974399999999</v>
      </c>
      <c r="BX250" s="380">
        <v>4.4247904000000005E-2</v>
      </c>
      <c r="BY250" s="380">
        <v>3.9595888000000003E-2</v>
      </c>
      <c r="BZ250" s="380">
        <v>0.11099196800000001</v>
      </c>
      <c r="CA250" s="380">
        <v>0.10304241600000001</v>
      </c>
      <c r="CB250" s="380">
        <v>8.6544816000000011E-2</v>
      </c>
      <c r="CC250" s="380">
        <v>0.39783348800000001</v>
      </c>
      <c r="CD250" s="380">
        <v>0.32378262400000002</v>
      </c>
      <c r="CE250" s="380">
        <v>0.12430478400000002</v>
      </c>
      <c r="CF250" s="380">
        <v>0.66800835200000008</v>
      </c>
      <c r="CG250" s="380">
        <v>0.4017424</v>
      </c>
      <c r="CH250" s="380">
        <v>6.1661360000000005E-2</v>
      </c>
      <c r="CI250" s="380">
        <v>0.12637016000000001</v>
      </c>
      <c r="CJ250" s="380">
        <v>0.41770233600000001</v>
      </c>
      <c r="CK250" s="380">
        <v>0.160931504</v>
      </c>
      <c r="CL250" s="380">
        <v>0.42830419200000003</v>
      </c>
      <c r="CM250" s="380">
        <v>0.14203456</v>
      </c>
      <c r="CN250" s="380">
        <v>0.21211976000000002</v>
      </c>
      <c r="CO250" s="380">
        <v>0.59288686400000001</v>
      </c>
      <c r="CP250" s="380">
        <v>0.358077904</v>
      </c>
      <c r="CQ250" s="380">
        <v>0.45758908800000009</v>
      </c>
      <c r="CR250" s="380">
        <v>0.19404902400000001</v>
      </c>
      <c r="CS250" s="380">
        <v>0.59970035200000005</v>
      </c>
      <c r="CT250" s="380">
        <v>0.72161411200000014</v>
      </c>
      <c r="CU250" s="380">
        <v>0.25558918399999997</v>
      </c>
      <c r="CV250" s="380">
        <v>0.55391992000000001</v>
      </c>
      <c r="CW250" s="380">
        <v>0.509339184</v>
      </c>
    </row>
    <row r="251" spans="1:101">
      <c r="A251" s="256">
        <v>629</v>
      </c>
      <c r="B251" s="259">
        <v>1</v>
      </c>
      <c r="C251" s="380">
        <v>0.84123564799999995</v>
      </c>
      <c r="D251" s="380">
        <v>0.59618108799999991</v>
      </c>
      <c r="E251" s="380">
        <v>0.11867665600000001</v>
      </c>
      <c r="F251" s="380">
        <v>0.509761888</v>
      </c>
      <c r="G251" s="380">
        <v>0.47249367999999997</v>
      </c>
      <c r="H251" s="380">
        <v>0.23378977599999998</v>
      </c>
      <c r="I251" s="380">
        <v>0.39718152000000001</v>
      </c>
      <c r="J251" s="380">
        <v>0.34057456000000003</v>
      </c>
      <c r="K251" s="380">
        <v>5.8896671999999997E-2</v>
      </c>
      <c r="L251" s="380">
        <v>0.86108478399999999</v>
      </c>
      <c r="M251" s="380">
        <v>0.44522455999999999</v>
      </c>
      <c r="N251" s="380">
        <v>0.64575267199999997</v>
      </c>
      <c r="O251" s="380">
        <v>0.25411216000000003</v>
      </c>
      <c r="P251" s="380">
        <v>0.48549409599999999</v>
      </c>
      <c r="Q251" s="380">
        <v>0.57031971200000009</v>
      </c>
      <c r="R251" s="380">
        <v>0.29035359999999999</v>
      </c>
      <c r="S251" s="380">
        <v>0.22233846400000001</v>
      </c>
      <c r="T251" s="380">
        <v>0.32769603200000008</v>
      </c>
      <c r="U251" s="380">
        <v>0.52614399999999995</v>
      </c>
      <c r="V251" s="380">
        <v>0.70903782399999993</v>
      </c>
      <c r="W251" s="380">
        <v>0.89085124799999993</v>
      </c>
      <c r="X251" s="380">
        <v>0.76402529600000002</v>
      </c>
      <c r="Y251" s="380">
        <v>0.82804894399999995</v>
      </c>
      <c r="Z251" s="380">
        <v>0.86136228800000003</v>
      </c>
      <c r="AA251" s="380">
        <v>0.50961752000000005</v>
      </c>
      <c r="AB251" s="380">
        <v>0.89693747199999996</v>
      </c>
      <c r="AC251" s="380">
        <v>0.45096916800000003</v>
      </c>
      <c r="AD251" s="380">
        <v>0.11913198399999998</v>
      </c>
      <c r="AE251" s="380">
        <v>0.77774796800000001</v>
      </c>
      <c r="AF251" s="380">
        <v>0.34748884799999996</v>
      </c>
      <c r="AG251" s="380">
        <v>0.79624817599999997</v>
      </c>
      <c r="AH251" s="380">
        <v>0.47028702399999994</v>
      </c>
      <c r="AI251" s="380">
        <v>0.78986964799999992</v>
      </c>
      <c r="AJ251" s="380">
        <v>0.27470521599999997</v>
      </c>
      <c r="AK251" s="380">
        <v>0.10625100800000001</v>
      </c>
      <c r="AL251" s="380">
        <v>0.55806383999999998</v>
      </c>
      <c r="AM251" s="380">
        <v>0.11830248000000002</v>
      </c>
      <c r="AN251" s="380">
        <v>0.67129276799999993</v>
      </c>
      <c r="AO251" s="380">
        <v>8.1838256000000012E-2</v>
      </c>
      <c r="AP251" s="380">
        <v>0.18536742399999998</v>
      </c>
      <c r="AQ251" s="380">
        <v>0.67783366399999989</v>
      </c>
      <c r="AR251" s="380">
        <v>0.24286943999999996</v>
      </c>
      <c r="AS251" s="380">
        <v>0.31206668799999998</v>
      </c>
      <c r="AT251" s="380">
        <v>4.9434016000000004E-2</v>
      </c>
      <c r="AU251" s="380">
        <v>0.15382452800000002</v>
      </c>
      <c r="AV251" s="380">
        <v>0.235875584</v>
      </c>
      <c r="AW251" s="380">
        <v>0.32049211200000005</v>
      </c>
      <c r="AX251" s="380">
        <v>0.28756608</v>
      </c>
      <c r="AY251" s="380">
        <v>8.9588303999999994E-2</v>
      </c>
      <c r="AZ251" s="380">
        <v>0.14945108799999998</v>
      </c>
      <c r="BA251" s="380">
        <v>0.19704550400000001</v>
      </c>
      <c r="BB251" s="380">
        <v>6.9557360000000013E-2</v>
      </c>
      <c r="BC251" s="380">
        <v>5.8464863999999998E-2</v>
      </c>
      <c r="BD251" s="380">
        <v>0.49754532800000001</v>
      </c>
      <c r="BE251" s="380">
        <v>0.44626289600000002</v>
      </c>
      <c r="BF251" s="380">
        <v>0.163445968</v>
      </c>
      <c r="BG251" s="380">
        <v>7.3175456E-2</v>
      </c>
      <c r="BH251" s="380">
        <v>5.1822015999999999E-2</v>
      </c>
      <c r="BI251" s="380">
        <v>0.53247918400000005</v>
      </c>
      <c r="BJ251" s="380">
        <v>0.65376342399999987</v>
      </c>
      <c r="BK251" s="380">
        <v>0.39642385600000002</v>
      </c>
      <c r="BL251" s="380">
        <v>0.30868528000000001</v>
      </c>
      <c r="BM251" s="380">
        <v>6.5843055999999997E-2</v>
      </c>
      <c r="BN251" s="380">
        <v>9.5115008000000001E-2</v>
      </c>
      <c r="BO251" s="380">
        <v>3.8112672E-2</v>
      </c>
      <c r="BP251" s="380">
        <v>5.6632016E-2</v>
      </c>
      <c r="BQ251" s="380">
        <v>6.5742783999999985E-2</v>
      </c>
      <c r="BR251" s="380">
        <v>0.226592976</v>
      </c>
      <c r="BS251" s="380">
        <v>0.19530448</v>
      </c>
      <c r="BT251" s="380">
        <v>0.29284641599999994</v>
      </c>
      <c r="BU251" s="380">
        <v>4.38092E-2</v>
      </c>
      <c r="BV251" s="380">
        <v>0.44294388800000001</v>
      </c>
      <c r="BW251" s="380">
        <v>0.12587688</v>
      </c>
      <c r="BX251" s="380">
        <v>4.4263296000000001E-2</v>
      </c>
      <c r="BY251" s="380">
        <v>3.9533312000000008E-2</v>
      </c>
      <c r="BZ251" s="380">
        <v>0.1114328</v>
      </c>
      <c r="CA251" s="380">
        <v>0.105376416</v>
      </c>
      <c r="CB251" s="380">
        <v>8.6045999999999997E-2</v>
      </c>
      <c r="CC251" s="380">
        <v>0.40077459200000004</v>
      </c>
      <c r="CD251" s="380">
        <v>0.325862176</v>
      </c>
      <c r="CE251" s="380">
        <v>0.12840302400000003</v>
      </c>
      <c r="CF251" s="380">
        <v>0.66821143999999999</v>
      </c>
      <c r="CG251" s="380">
        <v>0.40198830399999996</v>
      </c>
      <c r="CH251" s="380">
        <v>6.1750799999999995E-2</v>
      </c>
      <c r="CI251" s="380">
        <v>0.12766203200000001</v>
      </c>
      <c r="CJ251" s="380">
        <v>0.429815008</v>
      </c>
      <c r="CK251" s="380">
        <v>0.16148511999999998</v>
      </c>
      <c r="CL251" s="380">
        <v>0.42900470400000007</v>
      </c>
      <c r="CM251" s="380">
        <v>0.14296145600000001</v>
      </c>
      <c r="CN251" s="380">
        <v>0.21277241600000002</v>
      </c>
      <c r="CO251" s="380">
        <v>0.59443955199999998</v>
      </c>
      <c r="CP251" s="380">
        <v>0.36586219199999997</v>
      </c>
      <c r="CQ251" s="380">
        <v>0.46294822400000002</v>
      </c>
      <c r="CR251" s="380">
        <v>0.19963441600000001</v>
      </c>
      <c r="CS251" s="380">
        <v>0.60582411200000008</v>
      </c>
      <c r="CT251" s="380">
        <v>0.72732724800000004</v>
      </c>
      <c r="CU251" s="380">
        <v>0.25587990399999999</v>
      </c>
      <c r="CV251" s="380">
        <v>0.55433278400000008</v>
      </c>
      <c r="CW251" s="380">
        <v>0.51620817600000013</v>
      </c>
    </row>
    <row r="252" spans="1:101">
      <c r="A252" s="256">
        <v>630</v>
      </c>
      <c r="B252" s="259">
        <v>1</v>
      </c>
      <c r="C252" s="380">
        <v>0.84279999999999999</v>
      </c>
      <c r="D252" s="380">
        <v>0.60029999999999994</v>
      </c>
      <c r="E252" s="380">
        <v>0.12064</v>
      </c>
      <c r="F252" s="380">
        <v>0.51009000000000004</v>
      </c>
      <c r="G252" s="380">
        <v>0.48613000000000001</v>
      </c>
      <c r="H252" s="380">
        <v>0.23457</v>
      </c>
      <c r="I252" s="380">
        <v>0.40400000000000003</v>
      </c>
      <c r="J252" s="380">
        <v>0.34959000000000001</v>
      </c>
      <c r="K252" s="380">
        <v>5.8939999999999999E-2</v>
      </c>
      <c r="L252" s="380">
        <v>0.86216999999999999</v>
      </c>
      <c r="M252" s="380">
        <v>0.44755</v>
      </c>
      <c r="N252" s="380">
        <v>0.64759</v>
      </c>
      <c r="O252" s="380">
        <v>0.25485000000000002</v>
      </c>
      <c r="P252" s="380">
        <v>0.48559999999999998</v>
      </c>
      <c r="Q252" s="380">
        <v>0.57172000000000001</v>
      </c>
      <c r="R252" s="380">
        <v>0.29482999999999998</v>
      </c>
      <c r="S252" s="380">
        <v>0.22303000000000001</v>
      </c>
      <c r="T252" s="380">
        <v>0.32890000000000003</v>
      </c>
      <c r="U252" s="380">
        <v>0.52600000000000002</v>
      </c>
      <c r="V252" s="380">
        <v>0.7127</v>
      </c>
      <c r="W252" s="380">
        <v>0.89151999999999998</v>
      </c>
      <c r="X252" s="380">
        <v>0.76575000000000004</v>
      </c>
      <c r="Y252" s="380">
        <v>0.82855000000000001</v>
      </c>
      <c r="Z252" s="380">
        <v>0.86099999999999999</v>
      </c>
      <c r="AA252" s="380">
        <v>0.50953000000000004</v>
      </c>
      <c r="AB252" s="380">
        <v>0.89739999999999998</v>
      </c>
      <c r="AC252" s="380">
        <v>0.45155000000000001</v>
      </c>
      <c r="AD252" s="380">
        <v>0.11881</v>
      </c>
      <c r="AE252" s="380">
        <v>0.77881999999999996</v>
      </c>
      <c r="AF252" s="380">
        <v>0.34778999999999999</v>
      </c>
      <c r="AG252" s="380">
        <v>0.79693999999999998</v>
      </c>
      <c r="AH252" s="380">
        <v>0.47199999999999998</v>
      </c>
      <c r="AI252" s="380">
        <v>0.79027999999999998</v>
      </c>
      <c r="AJ252" s="380">
        <v>0.27413999999999999</v>
      </c>
      <c r="AK252" s="380">
        <v>0.10598</v>
      </c>
      <c r="AL252" s="380">
        <v>0.55801000000000001</v>
      </c>
      <c r="AM252" s="380">
        <v>0.11700000000000001</v>
      </c>
      <c r="AN252" s="380">
        <v>0.67118999999999995</v>
      </c>
      <c r="AO252" s="380">
        <v>8.1920000000000007E-2</v>
      </c>
      <c r="AP252" s="380">
        <v>0.18568999999999999</v>
      </c>
      <c r="AQ252" s="380">
        <v>0.67889999999999995</v>
      </c>
      <c r="AR252" s="380">
        <v>0.24177000000000001</v>
      </c>
      <c r="AS252" s="380">
        <v>0.31169999999999998</v>
      </c>
      <c r="AT252" s="380">
        <v>4.9500000000000002E-2</v>
      </c>
      <c r="AU252" s="380">
        <v>0.15364</v>
      </c>
      <c r="AV252" s="380">
        <v>0.2349</v>
      </c>
      <c r="AW252" s="380">
        <v>0.3221</v>
      </c>
      <c r="AX252" s="380">
        <v>0.28420000000000001</v>
      </c>
      <c r="AY252" s="380">
        <v>8.9499999999999996E-2</v>
      </c>
      <c r="AZ252" s="380">
        <v>0.15004999999999999</v>
      </c>
      <c r="BA252" s="380">
        <v>0.19788</v>
      </c>
      <c r="BB252" s="380">
        <v>6.966E-2</v>
      </c>
      <c r="BC252" s="380">
        <v>5.8400000000000001E-2</v>
      </c>
      <c r="BD252" s="380">
        <v>0.49759999999999999</v>
      </c>
      <c r="BE252" s="380">
        <v>0.44630999999999998</v>
      </c>
      <c r="BF252" s="380">
        <v>0.16281000000000001</v>
      </c>
      <c r="BG252" s="380">
        <v>7.2900000000000006E-2</v>
      </c>
      <c r="BH252" s="380">
        <v>5.1700000000000003E-2</v>
      </c>
      <c r="BI252" s="380">
        <v>0.53190000000000004</v>
      </c>
      <c r="BJ252" s="380">
        <v>0.65429999999999999</v>
      </c>
      <c r="BK252" s="380">
        <v>0.39685999999999999</v>
      </c>
      <c r="BL252" s="380">
        <v>0.30876999999999999</v>
      </c>
      <c r="BM252" s="380">
        <v>6.5390000000000004E-2</v>
      </c>
      <c r="BN252" s="380">
        <v>9.5000000000000001E-2</v>
      </c>
      <c r="BO252" s="380">
        <v>3.6940000000000001E-2</v>
      </c>
      <c r="BP252" s="380">
        <v>5.6599999999999998E-2</v>
      </c>
      <c r="BQ252" s="380">
        <v>6.5699999999999995E-2</v>
      </c>
      <c r="BR252" s="380">
        <v>0.22681000000000001</v>
      </c>
      <c r="BS252" s="380">
        <v>0.19558</v>
      </c>
      <c r="BT252" s="380">
        <v>0.29307</v>
      </c>
      <c r="BU252" s="380">
        <v>4.3700000000000003E-2</v>
      </c>
      <c r="BV252" s="380">
        <v>0.44309999999999999</v>
      </c>
      <c r="BW252" s="380">
        <v>0.1255</v>
      </c>
      <c r="BX252" s="380">
        <v>4.428E-2</v>
      </c>
      <c r="BY252" s="380">
        <v>3.95E-2</v>
      </c>
      <c r="BZ252" s="380">
        <v>0.1119</v>
      </c>
      <c r="CA252" s="380">
        <v>0.10784000000000001</v>
      </c>
      <c r="CB252" s="380">
        <v>8.5589999999999999E-2</v>
      </c>
      <c r="CC252" s="380">
        <v>0.40398000000000001</v>
      </c>
      <c r="CD252" s="380">
        <v>0.32801999999999998</v>
      </c>
      <c r="CE252" s="380">
        <v>0.13297</v>
      </c>
      <c r="CF252" s="380">
        <v>0.66839999999999999</v>
      </c>
      <c r="CG252" s="380">
        <v>0.40239999999999998</v>
      </c>
      <c r="CH252" s="380">
        <v>6.1830000000000003E-2</v>
      </c>
      <c r="CI252" s="380">
        <v>0.12916</v>
      </c>
      <c r="CJ252" s="380">
        <v>0.44220999999999999</v>
      </c>
      <c r="CK252" s="380">
        <v>0.16203999999999999</v>
      </c>
      <c r="CL252" s="380">
        <v>0.42953000000000002</v>
      </c>
      <c r="CM252" s="380">
        <v>0.1439</v>
      </c>
      <c r="CN252" s="380">
        <v>0.21340000000000001</v>
      </c>
      <c r="CO252" s="380">
        <v>0.59585999999999995</v>
      </c>
      <c r="CP252" s="380">
        <v>0.37373000000000001</v>
      </c>
      <c r="CQ252" s="380">
        <v>0.46839999999999998</v>
      </c>
      <c r="CR252" s="380">
        <v>0.20530000000000001</v>
      </c>
      <c r="CS252" s="380">
        <v>0.61187000000000002</v>
      </c>
      <c r="CT252" s="380">
        <v>0.73294000000000004</v>
      </c>
      <c r="CU252" s="380">
        <v>0.25619999999999998</v>
      </c>
      <c r="CV252" s="380">
        <v>0.55484</v>
      </c>
      <c r="CW252" s="380">
        <v>0.52280000000000004</v>
      </c>
    </row>
    <row r="253" spans="1:101">
      <c r="A253" s="256">
        <v>631</v>
      </c>
      <c r="B253" s="259">
        <v>1</v>
      </c>
      <c r="C253" s="380">
        <v>0.84429712000000001</v>
      </c>
      <c r="D253" s="380">
        <v>0.60433481599999994</v>
      </c>
      <c r="E253" s="380">
        <v>0.122362736</v>
      </c>
      <c r="F253" s="380">
        <v>0.51039233600000011</v>
      </c>
      <c r="G253" s="380">
        <v>0.49960654399999999</v>
      </c>
      <c r="H253" s="380">
        <v>0.23552614400000002</v>
      </c>
      <c r="I253" s="380">
        <v>0.41038201600000002</v>
      </c>
      <c r="J253" s="380">
        <v>0.35848980800000002</v>
      </c>
      <c r="K253" s="380">
        <v>5.8981312000000001E-2</v>
      </c>
      <c r="L253" s="380">
        <v>0.86321233599999991</v>
      </c>
      <c r="M253" s="380">
        <v>0.44996657600000001</v>
      </c>
      <c r="N253" s="380">
        <v>0.64944920000000006</v>
      </c>
      <c r="O253" s="380">
        <v>0.25552801600000002</v>
      </c>
      <c r="P253" s="380">
        <v>0.48569844799999995</v>
      </c>
      <c r="Q253" s="380">
        <v>0.57308179200000009</v>
      </c>
      <c r="R253" s="380">
        <v>0.299272176</v>
      </c>
      <c r="S253" s="380">
        <v>0.22386731200000001</v>
      </c>
      <c r="T253" s="380">
        <v>0.33009753600000002</v>
      </c>
      <c r="U253" s="380">
        <v>0.52586193600000009</v>
      </c>
      <c r="V253" s="380">
        <v>0.71615089599999993</v>
      </c>
      <c r="W253" s="380">
        <v>0.8921559200000001</v>
      </c>
      <c r="X253" s="380">
        <v>0.76745955200000016</v>
      </c>
      <c r="Y253" s="380">
        <v>0.829086816</v>
      </c>
      <c r="Z253" s="380">
        <v>0.86061923200000001</v>
      </c>
      <c r="AA253" s="380">
        <v>0.50940894400000003</v>
      </c>
      <c r="AB253" s="380">
        <v>0.89784510400000006</v>
      </c>
      <c r="AC253" s="380">
        <v>0.45214510400000002</v>
      </c>
      <c r="AD253" s="380">
        <v>0.118378528</v>
      </c>
      <c r="AE253" s="380">
        <v>0.77984820799999999</v>
      </c>
      <c r="AF253" s="380">
        <v>0.34816095999999996</v>
      </c>
      <c r="AG253" s="380">
        <v>0.79761649599999984</v>
      </c>
      <c r="AH253" s="380">
        <v>0.47401577600000006</v>
      </c>
      <c r="AI253" s="380">
        <v>0.79072710400000001</v>
      </c>
      <c r="AJ253" s="380">
        <v>0.27358161600000003</v>
      </c>
      <c r="AK253" s="380">
        <v>0.10571257599999999</v>
      </c>
      <c r="AL253" s="380">
        <v>0.55787739200000008</v>
      </c>
      <c r="AM253" s="380">
        <v>0.11574257600000001</v>
      </c>
      <c r="AN253" s="380">
        <v>0.67106161600000014</v>
      </c>
      <c r="AO253" s="380">
        <v>8.1999216E-2</v>
      </c>
      <c r="AP253" s="380">
        <v>0.18600134399999999</v>
      </c>
      <c r="AQ253" s="380">
        <v>0.68008732799999994</v>
      </c>
      <c r="AR253" s="380">
        <v>0.24080334399999997</v>
      </c>
      <c r="AS253" s="380">
        <v>0.31131975999999995</v>
      </c>
      <c r="AT253" s="380">
        <v>4.9566640000000009E-2</v>
      </c>
      <c r="AU253" s="380">
        <v>0.15340295999999998</v>
      </c>
      <c r="AV253" s="380">
        <v>0.23394078399999998</v>
      </c>
      <c r="AW253" s="380">
        <v>0.32395500799999999</v>
      </c>
      <c r="AX253" s="380">
        <v>0.280907344</v>
      </c>
      <c r="AY253" s="380">
        <v>8.9444656000000011E-2</v>
      </c>
      <c r="AZ253" s="380">
        <v>0.150681808</v>
      </c>
      <c r="BA253" s="380">
        <v>0.19874884800000001</v>
      </c>
      <c r="BB253" s="380">
        <v>6.9773744000000013E-2</v>
      </c>
      <c r="BC253" s="380">
        <v>5.8338639999999997E-2</v>
      </c>
      <c r="BD253" s="380">
        <v>0.49769916799999997</v>
      </c>
      <c r="BE253" s="380">
        <v>0.44638583999999992</v>
      </c>
      <c r="BF253" s="380">
        <v>0.16218839999999998</v>
      </c>
      <c r="BG253" s="380">
        <v>7.2647376000000013E-2</v>
      </c>
      <c r="BH253" s="380">
        <v>5.1587791999999993E-2</v>
      </c>
      <c r="BI253" s="380">
        <v>0.53131326400000012</v>
      </c>
      <c r="BJ253" s="380">
        <v>0.65488030399999997</v>
      </c>
      <c r="BK253" s="380">
        <v>0.39732028800000002</v>
      </c>
      <c r="BL253" s="380">
        <v>0.30887718400000003</v>
      </c>
      <c r="BM253" s="380">
        <v>6.4961488000000012E-2</v>
      </c>
      <c r="BN253" s="380">
        <v>9.4891744E-2</v>
      </c>
      <c r="BO253" s="380">
        <v>3.5782224000000001E-2</v>
      </c>
      <c r="BP253" s="380">
        <v>5.6571967999999993E-2</v>
      </c>
      <c r="BQ253" s="380">
        <v>6.5654112000000001E-2</v>
      </c>
      <c r="BR253" s="380">
        <v>0.22703079999999998</v>
      </c>
      <c r="BS253" s="380">
        <v>0.195837872</v>
      </c>
      <c r="BT253" s="380">
        <v>0.29330862400000002</v>
      </c>
      <c r="BU253" s="380">
        <v>4.3603360000000008E-2</v>
      </c>
      <c r="BV253" s="380">
        <v>0.44325684800000004</v>
      </c>
      <c r="BW253" s="380">
        <v>0.125174224</v>
      </c>
      <c r="BX253" s="380">
        <v>4.429889599999999E-2</v>
      </c>
      <c r="BY253" s="380">
        <v>3.9494191999999997E-2</v>
      </c>
      <c r="BZ253" s="380">
        <v>0.112396944</v>
      </c>
      <c r="CA253" s="380">
        <v>0.110435328</v>
      </c>
      <c r="CB253" s="380">
        <v>8.5182911999999986E-2</v>
      </c>
      <c r="CC253" s="380">
        <v>0.40745740800000002</v>
      </c>
      <c r="CD253" s="380">
        <v>0.33025830400000006</v>
      </c>
      <c r="CE253" s="380">
        <v>0.137985104</v>
      </c>
      <c r="CF253" s="380">
        <v>0.66858460799999997</v>
      </c>
      <c r="CG253" s="380">
        <v>0.40298318399999999</v>
      </c>
      <c r="CH253" s="380">
        <v>6.1900512000000005E-2</v>
      </c>
      <c r="CI253" s="380">
        <v>0.13084145599999999</v>
      </c>
      <c r="CJ253" s="380">
        <v>0.45484664000000002</v>
      </c>
      <c r="CK253" s="380">
        <v>0.16259865599999998</v>
      </c>
      <c r="CL253" s="380">
        <v>0.42988945600000006</v>
      </c>
      <c r="CM253" s="380">
        <v>0.14485859200000001</v>
      </c>
      <c r="CN253" s="380">
        <v>0.214005424</v>
      </c>
      <c r="CO253" s="380">
        <v>0.59715131199999982</v>
      </c>
      <c r="CP253" s="380">
        <v>0.38167144000000003</v>
      </c>
      <c r="CQ253" s="380">
        <v>0.47393915200000003</v>
      </c>
      <c r="CR253" s="380">
        <v>0.21104263999999998</v>
      </c>
      <c r="CS253" s="380">
        <v>0.61784478399999998</v>
      </c>
      <c r="CT253" s="380">
        <v>0.73844993600000008</v>
      </c>
      <c r="CU253" s="380">
        <v>0.25655067199999998</v>
      </c>
      <c r="CV253" s="380">
        <v>0.55545310399999992</v>
      </c>
      <c r="CW253" s="380">
        <v>0.52911286400000013</v>
      </c>
    </row>
    <row r="254" spans="1:101">
      <c r="A254" s="256">
        <v>632</v>
      </c>
      <c r="B254" s="259">
        <v>1</v>
      </c>
      <c r="C254" s="380">
        <v>0.84572955199999988</v>
      </c>
      <c r="D254" s="380">
        <v>0.60828967999999994</v>
      </c>
      <c r="E254" s="380">
        <v>0.123842592</v>
      </c>
      <c r="F254" s="380">
        <v>0.51067049600000014</v>
      </c>
      <c r="G254" s="380">
        <v>0.51288985600000003</v>
      </c>
      <c r="H254" s="380">
        <v>0.23667059200000004</v>
      </c>
      <c r="I254" s="380">
        <v>0.41632332799999999</v>
      </c>
      <c r="J254" s="380">
        <v>0.36726040000000004</v>
      </c>
      <c r="K254" s="380">
        <v>5.9021440000000008E-2</v>
      </c>
      <c r="L254" s="380">
        <v>0.86421236800000001</v>
      </c>
      <c r="M254" s="380">
        <v>0.45247348799999998</v>
      </c>
      <c r="N254" s="380">
        <v>0.65133673600000008</v>
      </c>
      <c r="O254" s="380">
        <v>0.25615526399999999</v>
      </c>
      <c r="P254" s="380">
        <v>0.48579055999999998</v>
      </c>
      <c r="Q254" s="380">
        <v>0.57441000000000009</v>
      </c>
      <c r="R254" s="380">
        <v>0.30367696</v>
      </c>
      <c r="S254" s="380">
        <v>0.22486004800000003</v>
      </c>
      <c r="T254" s="380">
        <v>0.33129171200000002</v>
      </c>
      <c r="U254" s="380">
        <v>0.52572984</v>
      </c>
      <c r="V254" s="380">
        <v>0.71941244799999993</v>
      </c>
      <c r="W254" s="380">
        <v>0.89275912000000002</v>
      </c>
      <c r="X254" s="380">
        <v>0.76915523200000013</v>
      </c>
      <c r="Y254" s="380">
        <v>0.82965934400000008</v>
      </c>
      <c r="Z254" s="380">
        <v>0.86022086399999997</v>
      </c>
      <c r="AA254" s="380">
        <v>0.509240688</v>
      </c>
      <c r="AB254" s="380">
        <v>0.898274032</v>
      </c>
      <c r="AC254" s="380">
        <v>0.45274496000000009</v>
      </c>
      <c r="AD254" s="380">
        <v>0.117825584</v>
      </c>
      <c r="AE254" s="380">
        <v>0.78083092800000009</v>
      </c>
      <c r="AF254" s="380">
        <v>0.34859249599999997</v>
      </c>
      <c r="AG254" s="380">
        <v>0.79827598399999999</v>
      </c>
      <c r="AH254" s="380">
        <v>0.47634150400000003</v>
      </c>
      <c r="AI254" s="380">
        <v>0.79121352</v>
      </c>
      <c r="AJ254" s="380">
        <v>0.27302904000000006</v>
      </c>
      <c r="AK254" s="380">
        <v>0.10544844800000001</v>
      </c>
      <c r="AL254" s="380">
        <v>0.55766497599999998</v>
      </c>
      <c r="AM254" s="380">
        <v>0.11453132800000002</v>
      </c>
      <c r="AN254" s="380">
        <v>0.67090956800000001</v>
      </c>
      <c r="AO254" s="380">
        <v>8.2076944000000013E-2</v>
      </c>
      <c r="AP254" s="380">
        <v>0.18630460800000001</v>
      </c>
      <c r="AQ254" s="380">
        <v>0.68140128</v>
      </c>
      <c r="AR254" s="380">
        <v>0.23997726400000005</v>
      </c>
      <c r="AS254" s="380">
        <v>0.31092289599999995</v>
      </c>
      <c r="AT254" s="380">
        <v>4.9633808000000001E-2</v>
      </c>
      <c r="AU254" s="380">
        <v>0.15311456000000001</v>
      </c>
      <c r="AV254" s="380">
        <v>0.23299497600000002</v>
      </c>
      <c r="AW254" s="380">
        <v>0.32606398399999997</v>
      </c>
      <c r="AX254" s="380">
        <v>0.27768764800000001</v>
      </c>
      <c r="AY254" s="380">
        <v>8.9421312000000017E-2</v>
      </c>
      <c r="AZ254" s="380">
        <v>0.15134519999999999</v>
      </c>
      <c r="BA254" s="380">
        <v>0.19964979200000002</v>
      </c>
      <c r="BB254" s="380">
        <v>6.9900080000000003E-2</v>
      </c>
      <c r="BC254" s="380">
        <v>5.8280080000000005E-2</v>
      </c>
      <c r="BD254" s="380">
        <v>0.49783524799999995</v>
      </c>
      <c r="BE254" s="380">
        <v>0.44648883200000006</v>
      </c>
      <c r="BF254" s="380">
        <v>0.161578464</v>
      </c>
      <c r="BG254" s="380">
        <v>7.2414783999999996E-2</v>
      </c>
      <c r="BH254" s="380">
        <v>5.1483648000000007E-2</v>
      </c>
      <c r="BI254" s="380">
        <v>0.53072158400000014</v>
      </c>
      <c r="BJ254" s="380">
        <v>0.65550580800000002</v>
      </c>
      <c r="BK254" s="380">
        <v>0.39780401599999998</v>
      </c>
      <c r="BL254" s="380">
        <v>0.30901260800000008</v>
      </c>
      <c r="BM254" s="380">
        <v>6.4557807999999994E-2</v>
      </c>
      <c r="BN254" s="380">
        <v>9.4789583999999996E-2</v>
      </c>
      <c r="BO254" s="380">
        <v>3.4639952000000002E-2</v>
      </c>
      <c r="BP254" s="380">
        <v>5.6547840000000002E-2</v>
      </c>
      <c r="BQ254" s="380">
        <v>6.5605263999999996E-2</v>
      </c>
      <c r="BR254" s="380">
        <v>0.22725833600000003</v>
      </c>
      <c r="BS254" s="380">
        <v>0.19608177600000001</v>
      </c>
      <c r="BT254" s="380">
        <v>0.29356444799999998</v>
      </c>
      <c r="BU254" s="380">
        <v>4.3517456000000003E-2</v>
      </c>
      <c r="BV254" s="380">
        <v>0.44341695999999997</v>
      </c>
      <c r="BW254" s="380">
        <v>0.12490478399999999</v>
      </c>
      <c r="BX254" s="380">
        <v>4.4320944000000008E-2</v>
      </c>
      <c r="BY254" s="380">
        <v>3.9514448000000001E-2</v>
      </c>
      <c r="BZ254" s="380">
        <v>0.112925888</v>
      </c>
      <c r="CA254" s="380">
        <v>0.113164416</v>
      </c>
      <c r="CB254" s="380">
        <v>8.4830976000000002E-2</v>
      </c>
      <c r="CC254" s="380">
        <v>0.41121612800000001</v>
      </c>
      <c r="CD254" s="380">
        <v>0.33257974400000001</v>
      </c>
      <c r="CE254" s="380">
        <v>0.14346278400000001</v>
      </c>
      <c r="CF254" s="380">
        <v>0.66877267200000001</v>
      </c>
      <c r="CG254" s="380">
        <v>0.40374592000000004</v>
      </c>
      <c r="CH254" s="380">
        <v>6.196368E-2</v>
      </c>
      <c r="CI254" s="380">
        <v>0.13271872000000001</v>
      </c>
      <c r="CJ254" s="380">
        <v>0.467688096</v>
      </c>
      <c r="CK254" s="380">
        <v>0.16316326399999997</v>
      </c>
      <c r="CL254" s="380">
        <v>0.43009283199999998</v>
      </c>
      <c r="CM254" s="380">
        <v>0.14584575999999996</v>
      </c>
      <c r="CN254" s="380">
        <v>0.21459144000000002</v>
      </c>
      <c r="CO254" s="380">
        <v>0.59831222399999995</v>
      </c>
      <c r="CP254" s="380">
        <v>0.38967590399999996</v>
      </c>
      <c r="CQ254" s="380">
        <v>0.47956164800000001</v>
      </c>
      <c r="CR254" s="380">
        <v>0.21685766400000006</v>
      </c>
      <c r="CS254" s="380">
        <v>0.62375667200000007</v>
      </c>
      <c r="CT254" s="380">
        <v>0.74385515200000007</v>
      </c>
      <c r="CU254" s="380">
        <v>0.25693190399999999</v>
      </c>
      <c r="CV254" s="380">
        <v>0.55618471999999997</v>
      </c>
      <c r="CW254" s="380">
        <v>0.53514526400000006</v>
      </c>
    </row>
    <row r="255" spans="1:101">
      <c r="A255" s="256">
        <v>633</v>
      </c>
      <c r="B255" s="259">
        <v>1</v>
      </c>
      <c r="C255" s="380">
        <v>0.8471037440000001</v>
      </c>
      <c r="D255" s="380">
        <v>0.61216158399999998</v>
      </c>
      <c r="E255" s="380">
        <v>0.125133248</v>
      </c>
      <c r="F255" s="380">
        <v>0.51092977600000011</v>
      </c>
      <c r="G255" s="380">
        <v>0.52595844800000002</v>
      </c>
      <c r="H255" s="380">
        <v>0.23801264000000005</v>
      </c>
      <c r="I255" s="380">
        <v>0.42184112000000001</v>
      </c>
      <c r="J255" s="380">
        <v>0.37588787200000007</v>
      </c>
      <c r="K255" s="380">
        <v>5.9063488000000004E-2</v>
      </c>
      <c r="L255" s="380">
        <v>0.86516912000000012</v>
      </c>
      <c r="M255" s="380">
        <v>0.45506320000000006</v>
      </c>
      <c r="N255" s="380">
        <v>0.65324699200000014</v>
      </c>
      <c r="O255" s="380">
        <v>0.25674011200000002</v>
      </c>
      <c r="P255" s="380">
        <v>0.48588003200000002</v>
      </c>
      <c r="Q255" s="380">
        <v>0.57570612800000009</v>
      </c>
      <c r="R255" s="380">
        <v>0.30804558400000009</v>
      </c>
      <c r="S255" s="380">
        <v>0.22601302400000003</v>
      </c>
      <c r="T255" s="380">
        <v>0.33248364800000002</v>
      </c>
      <c r="U255" s="380">
        <v>0.52560126400000007</v>
      </c>
      <c r="V255" s="380">
        <v>0.72249880000000011</v>
      </c>
      <c r="W255" s="380">
        <v>0.8933335200000001</v>
      </c>
      <c r="X255" s="380">
        <v>0.77082979200000001</v>
      </c>
      <c r="Y255" s="380">
        <v>0.83026163200000003</v>
      </c>
      <c r="Z255" s="380">
        <v>0.85981009600000002</v>
      </c>
      <c r="AA255" s="380">
        <v>0.50910267200000003</v>
      </c>
      <c r="AB255" s="380">
        <v>0.89868672000000016</v>
      </c>
      <c r="AC255" s="380">
        <v>0.45334665600000007</v>
      </c>
      <c r="AD255" s="380">
        <v>0.11722936000000002</v>
      </c>
      <c r="AE255" s="380">
        <v>0.78176812800000017</v>
      </c>
      <c r="AF255" s="380">
        <v>0.34909955199999998</v>
      </c>
      <c r="AG255" s="380">
        <v>0.79891531199999999</v>
      </c>
      <c r="AH255" s="380">
        <v>0.47897883200000002</v>
      </c>
      <c r="AI255" s="380">
        <v>0.79172897600000003</v>
      </c>
      <c r="AJ255" s="380">
        <v>0.27248238400000002</v>
      </c>
      <c r="AK255" s="380">
        <v>0.10518792</v>
      </c>
      <c r="AL255" s="380">
        <v>0.55741392000000001</v>
      </c>
      <c r="AM255" s="380">
        <v>0.11335248000000001</v>
      </c>
      <c r="AN255" s="380">
        <v>0.67074984000000004</v>
      </c>
      <c r="AO255" s="380">
        <v>8.2155792000000019E-2</v>
      </c>
      <c r="AP255" s="380">
        <v>0.18660747200000002</v>
      </c>
      <c r="AQ255" s="380">
        <v>0.68284771199999994</v>
      </c>
      <c r="AR255" s="380">
        <v>0.239298064</v>
      </c>
      <c r="AS255" s="380">
        <v>0.31051371200000005</v>
      </c>
      <c r="AT255" s="380">
        <v>4.9701616000000011E-2</v>
      </c>
      <c r="AU255" s="380">
        <v>0.15278096000000002</v>
      </c>
      <c r="AV255" s="380">
        <v>0.23206300800000002</v>
      </c>
      <c r="AW255" s="380">
        <v>0.32843112000000002</v>
      </c>
      <c r="AX255" s="380">
        <v>0.27453859200000003</v>
      </c>
      <c r="AY255" s="380">
        <v>8.9427007999999988E-2</v>
      </c>
      <c r="AZ255" s="380">
        <v>0.15204459200000001</v>
      </c>
      <c r="BA255" s="380">
        <v>0.20059033599999998</v>
      </c>
      <c r="BB255" s="380">
        <v>7.0043135999999992E-2</v>
      </c>
      <c r="BC255" s="380">
        <v>5.8224079999999998E-2</v>
      </c>
      <c r="BD255" s="380">
        <v>0.49800036800000008</v>
      </c>
      <c r="BE255" s="380">
        <v>0.44662102399999998</v>
      </c>
      <c r="BF255" s="380">
        <v>0.16097892800000005</v>
      </c>
      <c r="BG255" s="380">
        <v>7.2192991999999997E-2</v>
      </c>
      <c r="BH255" s="380">
        <v>5.1387264000000002E-2</v>
      </c>
      <c r="BI255" s="380">
        <v>0.53013910400000008</v>
      </c>
      <c r="BJ255" s="380">
        <v>0.65617571199999991</v>
      </c>
      <c r="BK255" s="380">
        <v>0.39831398400000007</v>
      </c>
      <c r="BL255" s="380">
        <v>0.30918163199999998</v>
      </c>
      <c r="BM255" s="380">
        <v>6.4175968E-2</v>
      </c>
      <c r="BN255" s="380">
        <v>9.4695104000000016E-2</v>
      </c>
      <c r="BO255" s="380">
        <v>3.3515280000000001E-2</v>
      </c>
      <c r="BP255" s="380">
        <v>5.6527712000000008E-2</v>
      </c>
      <c r="BQ255" s="380">
        <v>6.5555936000000009E-2</v>
      </c>
      <c r="BR255" s="380">
        <v>0.22750067200000001</v>
      </c>
      <c r="BS255" s="380">
        <v>0.19632000000000002</v>
      </c>
      <c r="BT255" s="380">
        <v>0.29384339200000004</v>
      </c>
      <c r="BU255" s="380">
        <v>4.3440672E-2</v>
      </c>
      <c r="BV255" s="380">
        <v>0.44358531200000001</v>
      </c>
      <c r="BW255" s="380">
        <v>0.124695584</v>
      </c>
      <c r="BX255" s="380">
        <v>4.4347471999999999E-2</v>
      </c>
      <c r="BY255" s="380">
        <v>3.9557824000000005E-2</v>
      </c>
      <c r="BZ255" s="380">
        <v>0.11349603200000001</v>
      </c>
      <c r="CA255" s="380">
        <v>0.11602798400000001</v>
      </c>
      <c r="CB255" s="380">
        <v>8.453904000000001E-2</v>
      </c>
      <c r="CC255" s="380">
        <v>0.41525556800000007</v>
      </c>
      <c r="CD255" s="380">
        <v>0.33498454400000005</v>
      </c>
      <c r="CE255" s="380">
        <v>0.149320064</v>
      </c>
      <c r="CF255" s="380">
        <v>0.66899089600000006</v>
      </c>
      <c r="CG255" s="380">
        <v>0.40468289600000001</v>
      </c>
      <c r="CH255" s="380">
        <v>6.2022368000000008E-2</v>
      </c>
      <c r="CI255" s="380">
        <v>0.13468486399999999</v>
      </c>
      <c r="CJ255" s="380">
        <v>0.48066595200000001</v>
      </c>
      <c r="CK255" s="380">
        <v>0.16373643200000002</v>
      </c>
      <c r="CL255" s="380">
        <v>0.43015276800000002</v>
      </c>
      <c r="CM255" s="380">
        <v>0.14687236799999998</v>
      </c>
      <c r="CN255" s="380">
        <v>0.21516073600000002</v>
      </c>
      <c r="CO255" s="380">
        <v>0.59938145599999992</v>
      </c>
      <c r="CP255" s="380">
        <v>0.39773628800000005</v>
      </c>
      <c r="CQ255" s="380">
        <v>0.48525518400000012</v>
      </c>
      <c r="CR255" s="380">
        <v>0.22274692799999998</v>
      </c>
      <c r="CS255" s="380">
        <v>0.62961368000000006</v>
      </c>
      <c r="CT255" s="380">
        <v>0.74915436800000013</v>
      </c>
      <c r="CU255" s="380">
        <v>0.25735129600000001</v>
      </c>
      <c r="CV255" s="380">
        <v>0.557039536</v>
      </c>
      <c r="CW255" s="380">
        <v>0.54089934400000006</v>
      </c>
    </row>
    <row r="256" spans="1:101">
      <c r="A256" s="256">
        <v>634</v>
      </c>
      <c r="B256" s="259">
        <v>1</v>
      </c>
      <c r="C256" s="380">
        <v>0.84842825599999994</v>
      </c>
      <c r="D256" s="380">
        <v>0.61594316800000004</v>
      </c>
      <c r="E256" s="380">
        <v>0.126327104</v>
      </c>
      <c r="F256" s="380">
        <v>0.51117769599999996</v>
      </c>
      <c r="G256" s="380">
        <v>0.53880008000000001</v>
      </c>
      <c r="H256" s="380">
        <v>0.23955964799999999</v>
      </c>
      <c r="I256" s="380">
        <v>0.42696547200000001</v>
      </c>
      <c r="J256" s="380">
        <v>0.38435862399999998</v>
      </c>
      <c r="K256" s="380">
        <v>5.9111855999999997E-2</v>
      </c>
      <c r="L256" s="380">
        <v>0.86608179200000002</v>
      </c>
      <c r="M256" s="380">
        <v>0.45772475200000001</v>
      </c>
      <c r="N256" s="380">
        <v>0.65515716800000001</v>
      </c>
      <c r="O256" s="380">
        <v>0.25728943999999998</v>
      </c>
      <c r="P256" s="380">
        <v>0.4859719039999999</v>
      </c>
      <c r="Q256" s="380">
        <v>0.57696937599999998</v>
      </c>
      <c r="R256" s="380">
        <v>0.31238228800000001</v>
      </c>
      <c r="S256" s="380">
        <v>0.22732832</v>
      </c>
      <c r="T256" s="380">
        <v>0.33367302399999998</v>
      </c>
      <c r="U256" s="380">
        <v>0.52547228800000001</v>
      </c>
      <c r="V256" s="380">
        <v>0.72541779200000001</v>
      </c>
      <c r="W256" s="380">
        <v>0.89388551999999999</v>
      </c>
      <c r="X256" s="380">
        <v>0.77247099200000002</v>
      </c>
      <c r="Y256" s="380">
        <v>0.83088424000000005</v>
      </c>
      <c r="Z256" s="380">
        <v>0.85939452800000005</v>
      </c>
      <c r="AA256" s="380">
        <v>0.50911561599999999</v>
      </c>
      <c r="AB256" s="380">
        <v>0.89908220800000005</v>
      </c>
      <c r="AC256" s="380">
        <v>0.45395339200000001</v>
      </c>
      <c r="AD256" s="380">
        <v>0.116709136</v>
      </c>
      <c r="AE256" s="380">
        <v>0.78266092800000009</v>
      </c>
      <c r="AF256" s="380">
        <v>0.34970092800000002</v>
      </c>
      <c r="AG256" s="380">
        <v>0.79953088000000005</v>
      </c>
      <c r="AH256" s="380">
        <v>0.48192544000000004</v>
      </c>
      <c r="AI256" s="380">
        <v>0.79225547200000002</v>
      </c>
      <c r="AJ256" s="380">
        <v>0.27194252800000002</v>
      </c>
      <c r="AK256" s="380">
        <v>0.104931632</v>
      </c>
      <c r="AL256" s="380">
        <v>0.55718518399999994</v>
      </c>
      <c r="AM256" s="380">
        <v>0.11218387199999999</v>
      </c>
      <c r="AN256" s="380">
        <v>0.67060483199999998</v>
      </c>
      <c r="AO256" s="380">
        <v>8.2239199999999998E-2</v>
      </c>
      <c r="AP256" s="380">
        <v>0.18691993600000001</v>
      </c>
      <c r="AQ256" s="380">
        <v>0.68443222399999992</v>
      </c>
      <c r="AR256" s="380">
        <v>0.23877062399999999</v>
      </c>
      <c r="AS256" s="380">
        <v>0.31009868800000001</v>
      </c>
      <c r="AT256" s="380">
        <v>4.9770304000000001E-2</v>
      </c>
      <c r="AU256" s="380">
        <v>0.15241816</v>
      </c>
      <c r="AV256" s="380">
        <v>0.23114752</v>
      </c>
      <c r="AW256" s="380">
        <v>0.33105881600000003</v>
      </c>
      <c r="AX256" s="380">
        <v>0.27145689599999995</v>
      </c>
      <c r="AY256" s="380">
        <v>8.9457664000000006E-2</v>
      </c>
      <c r="AZ256" s="380">
        <v>0.152787744</v>
      </c>
      <c r="BA256" s="380">
        <v>0.20158391999999997</v>
      </c>
      <c r="BB256" s="380">
        <v>7.0208352000000002E-2</v>
      </c>
      <c r="BC256" s="380">
        <v>5.8170719999999995E-2</v>
      </c>
      <c r="BD256" s="380">
        <v>0.49818732799999998</v>
      </c>
      <c r="BE256" s="380">
        <v>0.44678689599999993</v>
      </c>
      <c r="BF256" s="380">
        <v>0.16038955199999999</v>
      </c>
      <c r="BG256" s="380">
        <v>7.1968480000000001E-2</v>
      </c>
      <c r="BH256" s="380">
        <v>5.1299280000000003E-2</v>
      </c>
      <c r="BI256" s="380">
        <v>0.52958646400000009</v>
      </c>
      <c r="BJ256" s="380">
        <v>0.65688761600000001</v>
      </c>
      <c r="BK256" s="380">
        <v>0.39885491200000001</v>
      </c>
      <c r="BL256" s="380">
        <v>0.309389056</v>
      </c>
      <c r="BM256" s="380">
        <v>6.3811168000000015E-2</v>
      </c>
      <c r="BN256" s="380">
        <v>9.4611184000000001E-2</v>
      </c>
      <c r="BO256" s="380">
        <v>3.2411167999999997E-2</v>
      </c>
      <c r="BP256" s="380">
        <v>5.6511744000000003E-2</v>
      </c>
      <c r="BQ256" s="380">
        <v>6.5509887999999988E-2</v>
      </c>
      <c r="BR256" s="380">
        <v>0.22776844799999998</v>
      </c>
      <c r="BS256" s="380">
        <v>0.196563184</v>
      </c>
      <c r="BT256" s="380">
        <v>0.294153216</v>
      </c>
      <c r="BU256" s="380">
        <v>4.3371808000000005E-2</v>
      </c>
      <c r="BV256" s="380">
        <v>0.44376798399999995</v>
      </c>
      <c r="BW256" s="380">
        <v>0.12454958399999999</v>
      </c>
      <c r="BX256" s="380">
        <v>4.4380000000000003E-2</v>
      </c>
      <c r="BY256" s="380">
        <v>3.9620639999999999E-2</v>
      </c>
      <c r="BZ256" s="380">
        <v>0.11412057599999999</v>
      </c>
      <c r="CA256" s="380">
        <v>0.119026272</v>
      </c>
      <c r="CB256" s="380">
        <v>8.4310784E-2</v>
      </c>
      <c r="CC256" s="380">
        <v>0.41956836800000002</v>
      </c>
      <c r="CD256" s="380">
        <v>0.33747142400000002</v>
      </c>
      <c r="CE256" s="380">
        <v>0.15541758400000003</v>
      </c>
      <c r="CF256" s="380">
        <v>0.66927680000000012</v>
      </c>
      <c r="CG256" s="380">
        <v>0.40578051199999998</v>
      </c>
      <c r="CH256" s="380">
        <v>6.2080176000000008E-2</v>
      </c>
      <c r="CI256" s="380">
        <v>0.136568048</v>
      </c>
      <c r="CJ256" s="380">
        <v>0.49369444800000006</v>
      </c>
      <c r="CK256" s="380">
        <v>0.16432111999999999</v>
      </c>
      <c r="CL256" s="380">
        <v>0.43008374399999999</v>
      </c>
      <c r="CM256" s="380">
        <v>0.14795017599999999</v>
      </c>
      <c r="CN256" s="380">
        <v>0.21571603200000003</v>
      </c>
      <c r="CO256" s="380">
        <v>0.60041716799999989</v>
      </c>
      <c r="CP256" s="380">
        <v>0.405844912</v>
      </c>
      <c r="CQ256" s="380">
        <v>0.49100263999999993</v>
      </c>
      <c r="CR256" s="380">
        <v>0.22871651200000004</v>
      </c>
      <c r="CS256" s="380">
        <v>0.63542252799999999</v>
      </c>
      <c r="CT256" s="380">
        <v>0.75434638400000009</v>
      </c>
      <c r="CU256" s="380">
        <v>0.257820928</v>
      </c>
      <c r="CV256" s="380">
        <v>0.55801723200000009</v>
      </c>
      <c r="CW256" s="380">
        <v>0.5463795840000002</v>
      </c>
    </row>
    <row r="257" spans="1:101">
      <c r="A257" s="256">
        <v>635</v>
      </c>
      <c r="B257" s="259">
        <v>1</v>
      </c>
      <c r="C257" s="380">
        <v>0.84970999999999997</v>
      </c>
      <c r="D257" s="380">
        <v>0.61963000000000001</v>
      </c>
      <c r="E257" s="380">
        <v>0.12748999999999999</v>
      </c>
      <c r="F257" s="380">
        <v>0.51141999999999999</v>
      </c>
      <c r="G257" s="380">
        <v>0.5514</v>
      </c>
      <c r="H257" s="380">
        <v>0.24132000000000001</v>
      </c>
      <c r="I257" s="380">
        <v>0.43171999999999999</v>
      </c>
      <c r="J257" s="380">
        <v>0.39266000000000001</v>
      </c>
      <c r="K257" s="380">
        <v>5.917E-2</v>
      </c>
      <c r="L257" s="380">
        <v>0.86695</v>
      </c>
      <c r="M257" s="380">
        <v>0.46045000000000003</v>
      </c>
      <c r="N257" s="380">
        <v>0.65705000000000002</v>
      </c>
      <c r="O257" s="380">
        <v>0.25780999999999998</v>
      </c>
      <c r="P257" s="380">
        <v>0.48607</v>
      </c>
      <c r="Q257" s="380">
        <v>0.57820000000000005</v>
      </c>
      <c r="R257" s="380">
        <v>0.31669000000000003</v>
      </c>
      <c r="S257" s="380">
        <v>0.22881000000000001</v>
      </c>
      <c r="T257" s="380">
        <v>0.33485999999999999</v>
      </c>
      <c r="U257" s="380">
        <v>0.52534000000000003</v>
      </c>
      <c r="V257" s="380">
        <v>0.72818000000000005</v>
      </c>
      <c r="W257" s="380">
        <v>0.89441999999999999</v>
      </c>
      <c r="X257" s="380">
        <v>0.77407000000000004</v>
      </c>
      <c r="Y257" s="380">
        <v>0.83152000000000004</v>
      </c>
      <c r="Z257" s="380">
        <v>0.85897999999999997</v>
      </c>
      <c r="AA257" s="380">
        <v>0.50934999999999997</v>
      </c>
      <c r="AB257" s="380">
        <v>0.89946000000000004</v>
      </c>
      <c r="AC257" s="380">
        <v>0.45456000000000002</v>
      </c>
      <c r="AD257" s="380">
        <v>0.11634</v>
      </c>
      <c r="AE257" s="380">
        <v>0.78351000000000004</v>
      </c>
      <c r="AF257" s="380">
        <v>0.35039999999999999</v>
      </c>
      <c r="AG257" s="380">
        <v>0.80012000000000005</v>
      </c>
      <c r="AH257" s="380">
        <v>0.48518</v>
      </c>
      <c r="AI257" s="380">
        <v>0.79278000000000004</v>
      </c>
      <c r="AJ257" s="380">
        <v>0.27140999999999998</v>
      </c>
      <c r="AK257" s="380">
        <v>0.10468</v>
      </c>
      <c r="AL257" s="380">
        <v>0.55701999999999996</v>
      </c>
      <c r="AM257" s="380">
        <v>0.11101</v>
      </c>
      <c r="AN257" s="380">
        <v>0.67049000000000003</v>
      </c>
      <c r="AO257" s="380">
        <v>8.233E-2</v>
      </c>
      <c r="AP257" s="380">
        <v>0.18725</v>
      </c>
      <c r="AQ257" s="380">
        <v>0.68615999999999999</v>
      </c>
      <c r="AR257" s="380">
        <v>0.2384</v>
      </c>
      <c r="AS257" s="380">
        <v>0.30968000000000001</v>
      </c>
      <c r="AT257" s="380">
        <v>4.9840000000000002E-2</v>
      </c>
      <c r="AU257" s="380">
        <v>0.15204000000000001</v>
      </c>
      <c r="AV257" s="380">
        <v>0.23025000000000001</v>
      </c>
      <c r="AW257" s="380">
        <v>0.33395000000000002</v>
      </c>
      <c r="AX257" s="380">
        <v>0.26844000000000001</v>
      </c>
      <c r="AY257" s="380">
        <v>8.9510000000000006E-2</v>
      </c>
      <c r="AZ257" s="380">
        <v>0.15357999999999999</v>
      </c>
      <c r="BA257" s="380">
        <v>0.20263999999999999</v>
      </c>
      <c r="BB257" s="380">
        <v>7.0400000000000004E-2</v>
      </c>
      <c r="BC257" s="380">
        <v>5.8119999999999998E-2</v>
      </c>
      <c r="BD257" s="380">
        <v>0.49839</v>
      </c>
      <c r="BE257" s="380">
        <v>0.44699</v>
      </c>
      <c r="BF257" s="380">
        <v>0.15981000000000001</v>
      </c>
      <c r="BG257" s="380">
        <v>7.1730000000000002E-2</v>
      </c>
      <c r="BH257" s="380">
        <v>5.1220000000000002E-2</v>
      </c>
      <c r="BI257" s="380">
        <v>0.52907999999999999</v>
      </c>
      <c r="BJ257" s="380">
        <v>0.65764</v>
      </c>
      <c r="BK257" s="380">
        <v>0.39943000000000001</v>
      </c>
      <c r="BL257" s="380">
        <v>0.30964000000000003</v>
      </c>
      <c r="BM257" s="380">
        <v>6.3460000000000003E-2</v>
      </c>
      <c r="BN257" s="380">
        <v>9.4539999999999999E-2</v>
      </c>
      <c r="BO257" s="380">
        <v>3.1329999999999997E-2</v>
      </c>
      <c r="BP257" s="380">
        <v>5.6500000000000002E-2</v>
      </c>
      <c r="BQ257" s="380">
        <v>6.547E-2</v>
      </c>
      <c r="BR257" s="380">
        <v>0.22806999999999999</v>
      </c>
      <c r="BS257" s="380">
        <v>0.19681999999999999</v>
      </c>
      <c r="BT257" s="380">
        <v>0.29449999999999998</v>
      </c>
      <c r="BU257" s="380">
        <v>4.3310000000000001E-2</v>
      </c>
      <c r="BV257" s="380">
        <v>0.44396999999999998</v>
      </c>
      <c r="BW257" s="380">
        <v>0.12447</v>
      </c>
      <c r="BX257" s="380">
        <v>4.4420000000000001E-2</v>
      </c>
      <c r="BY257" s="380">
        <v>3.9699999999999999E-2</v>
      </c>
      <c r="BZ257" s="380">
        <v>0.11481</v>
      </c>
      <c r="CA257" s="380">
        <v>0.12216</v>
      </c>
      <c r="CB257" s="380">
        <v>8.4150000000000003E-2</v>
      </c>
      <c r="CC257" s="380">
        <v>0.42415000000000003</v>
      </c>
      <c r="CD257" s="380">
        <v>0.34004000000000001</v>
      </c>
      <c r="CE257" s="380">
        <v>0.16167000000000001</v>
      </c>
      <c r="CF257" s="380">
        <v>0.66966000000000003</v>
      </c>
      <c r="CG257" s="380">
        <v>0.40703</v>
      </c>
      <c r="CH257" s="380">
        <v>6.2140000000000001E-2</v>
      </c>
      <c r="CI257" s="380">
        <v>0.13825999999999999</v>
      </c>
      <c r="CJ257" s="380">
        <v>0.50670000000000004</v>
      </c>
      <c r="CK257" s="380">
        <v>0.16492000000000001</v>
      </c>
      <c r="CL257" s="380">
        <v>0.4299</v>
      </c>
      <c r="CM257" s="380">
        <v>0.14909</v>
      </c>
      <c r="CN257" s="380">
        <v>0.21626000000000001</v>
      </c>
      <c r="CO257" s="380">
        <v>0.60145999999999999</v>
      </c>
      <c r="CP257" s="380">
        <v>0.41399000000000002</v>
      </c>
      <c r="CQ257" s="380">
        <v>0.49679000000000001</v>
      </c>
      <c r="CR257" s="380">
        <v>0.23477000000000001</v>
      </c>
      <c r="CS257" s="380">
        <v>0.64119000000000004</v>
      </c>
      <c r="CT257" s="380">
        <v>0.75943000000000005</v>
      </c>
      <c r="CU257" s="380">
        <v>0.25835000000000002</v>
      </c>
      <c r="CV257" s="380">
        <v>0.55911999999999995</v>
      </c>
      <c r="CW257" s="380">
        <v>0.55159000000000002</v>
      </c>
    </row>
    <row r="258" spans="1:101">
      <c r="A258" s="256">
        <v>636</v>
      </c>
      <c r="B258" s="259">
        <v>1</v>
      </c>
      <c r="C258" s="380">
        <v>0.85095107199999998</v>
      </c>
      <c r="D258" s="380">
        <v>0.62322659199999997</v>
      </c>
      <c r="E258" s="380">
        <v>0.12861652800000001</v>
      </c>
      <c r="F258" s="380">
        <v>0.511657264</v>
      </c>
      <c r="G258" s="380">
        <v>0.56373587200000008</v>
      </c>
      <c r="H258" s="380">
        <v>0.24330544000000001</v>
      </c>
      <c r="I258" s="380">
        <v>0.43610895999999993</v>
      </c>
      <c r="J258" s="380">
        <v>0.40078217599999999</v>
      </c>
      <c r="K258" s="380">
        <v>5.9238416000000002E-2</v>
      </c>
      <c r="L258" s="380">
        <v>0.86777436799999996</v>
      </c>
      <c r="M258" s="380">
        <v>0.46323921600000006</v>
      </c>
      <c r="N258" s="380">
        <v>0.65893897600000007</v>
      </c>
      <c r="O258" s="380">
        <v>0.25830846399999996</v>
      </c>
      <c r="P258" s="380">
        <v>0.48617478399999997</v>
      </c>
      <c r="Q258" s="380">
        <v>0.57940137600000008</v>
      </c>
      <c r="R258" s="380">
        <v>0.32096777600000004</v>
      </c>
      <c r="S258" s="380">
        <v>0.23046811199999997</v>
      </c>
      <c r="T258" s="380">
        <v>0.33604617599999997</v>
      </c>
      <c r="U258" s="380">
        <v>0.52520460800000002</v>
      </c>
      <c r="V258" s="380">
        <v>0.7308044159999999</v>
      </c>
      <c r="W258" s="380">
        <v>0.89493705599999995</v>
      </c>
      <c r="X258" s="380">
        <v>0.77562814400000002</v>
      </c>
      <c r="Y258" s="380">
        <v>0.83216864000000013</v>
      </c>
      <c r="Z258" s="380">
        <v>0.85856732800000013</v>
      </c>
      <c r="AA258" s="380">
        <v>0.50978347199999996</v>
      </c>
      <c r="AB258" s="380">
        <v>0.89982124800000007</v>
      </c>
      <c r="AC258" s="380">
        <v>0.45515175999999996</v>
      </c>
      <c r="AD258" s="380">
        <v>0.116114624</v>
      </c>
      <c r="AE258" s="380">
        <v>0.78431492800000002</v>
      </c>
      <c r="AF258" s="380">
        <v>0.35119118399999993</v>
      </c>
      <c r="AG258" s="380">
        <v>0.80068278399999993</v>
      </c>
      <c r="AH258" s="380">
        <v>0.48874422399999995</v>
      </c>
      <c r="AI258" s="380">
        <v>0.79330446399999999</v>
      </c>
      <c r="AJ258" s="380">
        <v>0.27088441600000002</v>
      </c>
      <c r="AK258" s="380">
        <v>0.104432976</v>
      </c>
      <c r="AL258" s="380">
        <v>0.55691665599999995</v>
      </c>
      <c r="AM258" s="380">
        <v>0.10983526399999999</v>
      </c>
      <c r="AN258" s="380">
        <v>0.67040492799999996</v>
      </c>
      <c r="AO258" s="380">
        <v>8.2428912000000007E-2</v>
      </c>
      <c r="AP258" s="380">
        <v>0.18759985600000001</v>
      </c>
      <c r="AQ258" s="380">
        <v>0.68803468800000001</v>
      </c>
      <c r="AR258" s="380">
        <v>0.23819164800000001</v>
      </c>
      <c r="AS258" s="380">
        <v>0.30924681599999998</v>
      </c>
      <c r="AT258" s="380">
        <v>4.9910688000000009E-2</v>
      </c>
      <c r="AU258" s="380">
        <v>0.15164148800000002</v>
      </c>
      <c r="AV258" s="380">
        <v>0.22936870400000006</v>
      </c>
      <c r="AW258" s="380">
        <v>0.33710886400000001</v>
      </c>
      <c r="AX258" s="380">
        <v>0.26548743999999996</v>
      </c>
      <c r="AY258" s="380">
        <v>8.958300800000002E-2</v>
      </c>
      <c r="AZ258" s="380">
        <v>0.154419536</v>
      </c>
      <c r="BA258" s="380">
        <v>0.20375576000000001</v>
      </c>
      <c r="BB258" s="380">
        <v>7.0618816000000015E-2</v>
      </c>
      <c r="BC258" s="380">
        <v>5.8071871999999997E-2</v>
      </c>
      <c r="BD258" s="380">
        <v>0.49860527999999998</v>
      </c>
      <c r="BE258" s="380">
        <v>0.44723089599999999</v>
      </c>
      <c r="BF258" s="380">
        <v>0.15923971200000001</v>
      </c>
      <c r="BG258" s="380">
        <v>7.1473184000000009E-2</v>
      </c>
      <c r="BH258" s="380">
        <v>5.1148912000000005E-2</v>
      </c>
      <c r="BI258" s="380">
        <v>0.52862297599999986</v>
      </c>
      <c r="BJ258" s="380">
        <v>0.65843392000000001</v>
      </c>
      <c r="BK258" s="380">
        <v>0.40003806399999997</v>
      </c>
      <c r="BL258" s="380">
        <v>0.30994081600000001</v>
      </c>
      <c r="BM258" s="380">
        <v>6.3123024E-2</v>
      </c>
      <c r="BN258" s="380">
        <v>9.4481744000000006E-2</v>
      </c>
      <c r="BO258" s="380">
        <v>3.0272511999999998E-2</v>
      </c>
      <c r="BP258" s="380">
        <v>5.6492512000000002E-2</v>
      </c>
      <c r="BQ258" s="380">
        <v>6.5436672000000001E-2</v>
      </c>
      <c r="BR258" s="380">
        <v>0.22840704000000001</v>
      </c>
      <c r="BS258" s="380">
        <v>0.19709300799999999</v>
      </c>
      <c r="BT258" s="380">
        <v>0.29488484800000003</v>
      </c>
      <c r="BU258" s="380">
        <v>4.3255263999999995E-2</v>
      </c>
      <c r="BV258" s="380">
        <v>0.44419307200000002</v>
      </c>
      <c r="BW258" s="380">
        <v>0.12446043200000001</v>
      </c>
      <c r="BX258" s="380">
        <v>4.4468928000000005E-2</v>
      </c>
      <c r="BY258" s="380">
        <v>3.9795391999999992E-2</v>
      </c>
      <c r="BZ258" s="380">
        <v>0.11556649599999999</v>
      </c>
      <c r="CA258" s="380">
        <v>0.12542947200000001</v>
      </c>
      <c r="CB258" s="380">
        <v>8.4060960000000004E-2</v>
      </c>
      <c r="CC258" s="380">
        <v>0.42900432000000005</v>
      </c>
      <c r="CD258" s="380">
        <v>0.34269281600000001</v>
      </c>
      <c r="CE258" s="380">
        <v>0.16810086400000004</v>
      </c>
      <c r="CF258" s="380">
        <v>0.67014646400000011</v>
      </c>
      <c r="CG258" s="380">
        <v>0.40843718400000001</v>
      </c>
      <c r="CH258" s="380">
        <v>6.2202752E-2</v>
      </c>
      <c r="CI258" s="380">
        <v>0.139796688</v>
      </c>
      <c r="CJ258" s="380">
        <v>0.51964558399999994</v>
      </c>
      <c r="CK258" s="380">
        <v>0.16553478400000002</v>
      </c>
      <c r="CL258" s="380">
        <v>0.42961491200000002</v>
      </c>
      <c r="CM258" s="380">
        <v>0.15029995200000001</v>
      </c>
      <c r="CN258" s="380">
        <v>0.21679491200000001</v>
      </c>
      <c r="CO258" s="380">
        <v>0.60250972800000002</v>
      </c>
      <c r="CP258" s="380">
        <v>0.42215638400000005</v>
      </c>
      <c r="CQ258" s="380">
        <v>0.50261259200000008</v>
      </c>
      <c r="CR258" s="380">
        <v>0.24090345600000002</v>
      </c>
      <c r="CS258" s="380">
        <v>0.64692308799999998</v>
      </c>
      <c r="CT258" s="380">
        <v>0.76440411200000002</v>
      </c>
      <c r="CU258" s="380">
        <v>0.25893936000000001</v>
      </c>
      <c r="CV258" s="380">
        <v>0.56035755199999993</v>
      </c>
      <c r="CW258" s="380">
        <v>0.556533312</v>
      </c>
    </row>
    <row r="259" spans="1:101">
      <c r="A259" s="256">
        <v>637</v>
      </c>
      <c r="B259" s="259">
        <v>1</v>
      </c>
      <c r="C259" s="380">
        <v>0.85215326400000002</v>
      </c>
      <c r="D259" s="380">
        <v>0.62673766400000008</v>
      </c>
      <c r="E259" s="380">
        <v>0.12970836799999999</v>
      </c>
      <c r="F259" s="380">
        <v>0.51188969599999989</v>
      </c>
      <c r="G259" s="380">
        <v>0.57579188800000014</v>
      </c>
      <c r="H259" s="380">
        <v>0.24552752000000003</v>
      </c>
      <c r="I259" s="380">
        <v>0.44014048</v>
      </c>
      <c r="J259" s="380">
        <v>0.40871739200000007</v>
      </c>
      <c r="K259" s="380">
        <v>5.9317328000000002E-2</v>
      </c>
      <c r="L259" s="380">
        <v>0.86855623999999998</v>
      </c>
      <c r="M259" s="380">
        <v>0.46609359999999994</v>
      </c>
      <c r="N259" s="380">
        <v>0.66084107200000008</v>
      </c>
      <c r="O259" s="380">
        <v>0.25878979199999996</v>
      </c>
      <c r="P259" s="380">
        <v>0.4862864320000001</v>
      </c>
      <c r="Q259" s="380">
        <v>0.58057596800000011</v>
      </c>
      <c r="R259" s="380">
        <v>0.32521598400000007</v>
      </c>
      <c r="S259" s="380">
        <v>0.23231302400000001</v>
      </c>
      <c r="T259" s="380">
        <v>0.33723228799999999</v>
      </c>
      <c r="U259" s="380">
        <v>0.52506646400000001</v>
      </c>
      <c r="V259" s="380">
        <v>0.73330760000000006</v>
      </c>
      <c r="W259" s="380">
        <v>0.89543680000000014</v>
      </c>
      <c r="X259" s="380">
        <v>0.77714683200000012</v>
      </c>
      <c r="Y259" s="380">
        <v>0.83282987200000014</v>
      </c>
      <c r="Z259" s="380">
        <v>0.85815729600000001</v>
      </c>
      <c r="AA259" s="380">
        <v>0.51041307199999997</v>
      </c>
      <c r="AB259" s="380">
        <v>0.90016711999999999</v>
      </c>
      <c r="AC259" s="380">
        <v>0.45572177600000002</v>
      </c>
      <c r="AD259" s="380">
        <v>0.11604560000000001</v>
      </c>
      <c r="AE259" s="380">
        <v>0.78507612800000004</v>
      </c>
      <c r="AF259" s="380">
        <v>0.35208307199999994</v>
      </c>
      <c r="AG259" s="380">
        <v>0.80122051200000011</v>
      </c>
      <c r="AH259" s="380">
        <v>0.49261691200000002</v>
      </c>
      <c r="AI259" s="380">
        <v>0.79383041600000004</v>
      </c>
      <c r="AJ259" s="380">
        <v>0.27036582400000003</v>
      </c>
      <c r="AK259" s="380">
        <v>0.10419072</v>
      </c>
      <c r="AL259" s="380">
        <v>0.55687791999999992</v>
      </c>
      <c r="AM259" s="380">
        <v>0.10866591999999999</v>
      </c>
      <c r="AN259" s="380">
        <v>0.67034936000000001</v>
      </c>
      <c r="AO259" s="380">
        <v>8.2536271999999994E-2</v>
      </c>
      <c r="AP259" s="380">
        <v>0.18797107200000002</v>
      </c>
      <c r="AQ259" s="380">
        <v>0.69005859200000008</v>
      </c>
      <c r="AR259" s="380">
        <v>0.23814950400000004</v>
      </c>
      <c r="AS259" s="380">
        <v>0.30878307199999999</v>
      </c>
      <c r="AT259" s="380">
        <v>4.9982496000000008E-2</v>
      </c>
      <c r="AU259" s="380">
        <v>0.15121320000000002</v>
      </c>
      <c r="AV259" s="380">
        <v>0.22850268800000006</v>
      </c>
      <c r="AW259" s="380">
        <v>0.34053808000000008</v>
      </c>
      <c r="AX259" s="380">
        <v>0.26259883200000006</v>
      </c>
      <c r="AY259" s="380">
        <v>8.9675647999999997E-2</v>
      </c>
      <c r="AZ259" s="380">
        <v>0.15530427199999999</v>
      </c>
      <c r="BA259" s="380">
        <v>0.20492801599999999</v>
      </c>
      <c r="BB259" s="380">
        <v>7.086497600000001E-2</v>
      </c>
      <c r="BC259" s="380">
        <v>5.8026719999999997E-2</v>
      </c>
      <c r="BD259" s="380">
        <v>0.49883260800000007</v>
      </c>
      <c r="BE259" s="380">
        <v>0.44751118400000006</v>
      </c>
      <c r="BF259" s="380">
        <v>0.15867924800000002</v>
      </c>
      <c r="BG259" s="380">
        <v>7.1192671999999999E-2</v>
      </c>
      <c r="BH259" s="380">
        <v>5.1086224000000013E-2</v>
      </c>
      <c r="BI259" s="380">
        <v>0.52821854400000001</v>
      </c>
      <c r="BJ259" s="380">
        <v>0.65927003200000012</v>
      </c>
      <c r="BK259" s="380">
        <v>0.4006776640000001</v>
      </c>
      <c r="BL259" s="380">
        <v>0.310298032</v>
      </c>
      <c r="BM259" s="380">
        <v>6.2800928000000006E-2</v>
      </c>
      <c r="BN259" s="380">
        <v>9.4437024000000008E-2</v>
      </c>
      <c r="BO259" s="380">
        <v>2.9239520000000001E-2</v>
      </c>
      <c r="BP259" s="380">
        <v>5.6489472000000006E-2</v>
      </c>
      <c r="BQ259" s="380">
        <v>6.5410415999999999E-2</v>
      </c>
      <c r="BR259" s="380">
        <v>0.22878051200000002</v>
      </c>
      <c r="BS259" s="380">
        <v>0.19738384</v>
      </c>
      <c r="BT259" s="380">
        <v>0.29530811200000001</v>
      </c>
      <c r="BU259" s="380">
        <v>4.3208592000000004E-2</v>
      </c>
      <c r="BV259" s="380">
        <v>0.44443819200000001</v>
      </c>
      <c r="BW259" s="380">
        <v>0.12452342400000001</v>
      </c>
      <c r="BX259" s="380">
        <v>4.4528511999999999E-2</v>
      </c>
      <c r="BY259" s="380">
        <v>3.9906864000000014E-2</v>
      </c>
      <c r="BZ259" s="380">
        <v>0.11639203200000001</v>
      </c>
      <c r="CA259" s="380">
        <v>0.128833424</v>
      </c>
      <c r="CB259" s="380">
        <v>8.4046880000000004E-2</v>
      </c>
      <c r="CC259" s="380">
        <v>0.43413204799999994</v>
      </c>
      <c r="CD259" s="380">
        <v>0.34543246400000005</v>
      </c>
      <c r="CE259" s="380">
        <v>0.17471014400000001</v>
      </c>
      <c r="CF259" s="380">
        <v>0.67074097599999993</v>
      </c>
      <c r="CG259" s="380">
        <v>0.41000673599999998</v>
      </c>
      <c r="CH259" s="380">
        <v>6.2269088E-2</v>
      </c>
      <c r="CI259" s="380">
        <v>0.141204144</v>
      </c>
      <c r="CJ259" s="380">
        <v>0.53249531200000011</v>
      </c>
      <c r="CK259" s="380">
        <v>0.16616699200000004</v>
      </c>
      <c r="CL259" s="380">
        <v>0.42924348799999995</v>
      </c>
      <c r="CM259" s="380">
        <v>0.15158764800000002</v>
      </c>
      <c r="CN259" s="380">
        <v>0.21732273599999999</v>
      </c>
      <c r="CO259" s="380">
        <v>0.60356961600000003</v>
      </c>
      <c r="CP259" s="380">
        <v>0.43032972800000008</v>
      </c>
      <c r="CQ259" s="380">
        <v>0.50846558400000008</v>
      </c>
      <c r="CR259" s="380">
        <v>0.24711348799999996</v>
      </c>
      <c r="CS259" s="380">
        <v>0.6526273600000001</v>
      </c>
      <c r="CT259" s="380">
        <v>0.76926780800000005</v>
      </c>
      <c r="CU259" s="380">
        <v>0.25959033600000003</v>
      </c>
      <c r="CV259" s="380">
        <v>0.56173809600000002</v>
      </c>
      <c r="CW259" s="380">
        <v>0.56121430400000005</v>
      </c>
    </row>
    <row r="260" spans="1:101">
      <c r="A260" s="256">
        <v>638</v>
      </c>
      <c r="B260" s="259">
        <v>1</v>
      </c>
      <c r="C260" s="380">
        <v>0.85332353599999999</v>
      </c>
      <c r="D260" s="380">
        <v>0.63015825600000008</v>
      </c>
      <c r="E260" s="380">
        <v>0.13080740799999999</v>
      </c>
      <c r="F260" s="380">
        <v>0.51212308799999995</v>
      </c>
      <c r="G260" s="380">
        <v>0.58754686400000011</v>
      </c>
      <c r="H260" s="380">
        <v>0.24799424000000003</v>
      </c>
      <c r="I260" s="380">
        <v>0.44383423999999999</v>
      </c>
      <c r="J260" s="380">
        <v>0.416450928</v>
      </c>
      <c r="K260" s="380">
        <v>5.9410720000000007E-2</v>
      </c>
      <c r="L260" s="380">
        <v>0.86929499200000004</v>
      </c>
      <c r="M260" s="380">
        <v>0.46900414400000001</v>
      </c>
      <c r="N260" s="380">
        <v>0.66270724800000003</v>
      </c>
      <c r="O260" s="380">
        <v>0.25926183999999997</v>
      </c>
      <c r="P260" s="380">
        <v>0.48640848000000009</v>
      </c>
      <c r="Q260" s="380">
        <v>0.58172504000000003</v>
      </c>
      <c r="R260" s="380">
        <v>0.329436112</v>
      </c>
      <c r="S260" s="380">
        <v>0.23434841599999998</v>
      </c>
      <c r="T260" s="380">
        <v>0.33841936</v>
      </c>
      <c r="U260" s="380">
        <v>0.52492231999999994</v>
      </c>
      <c r="V260" s="380">
        <v>0.73570214400000011</v>
      </c>
      <c r="W260" s="380">
        <v>0.89592454399999999</v>
      </c>
      <c r="X260" s="380">
        <v>0.77861727999999997</v>
      </c>
      <c r="Y260" s="380">
        <v>0.83349638400000015</v>
      </c>
      <c r="Z260" s="380">
        <v>0.85775526400000002</v>
      </c>
      <c r="AA260" s="380">
        <v>0.51117411200000007</v>
      </c>
      <c r="AB260" s="380">
        <v>0.9004965920000001</v>
      </c>
      <c r="AC260" s="380">
        <v>0.4562259520000001</v>
      </c>
      <c r="AD260" s="380">
        <v>0.11608777600000003</v>
      </c>
      <c r="AE260" s="380">
        <v>0.78579292800000011</v>
      </c>
      <c r="AF260" s="380">
        <v>0.35299024000000007</v>
      </c>
      <c r="AG260" s="380">
        <v>0.80172920000000014</v>
      </c>
      <c r="AH260" s="380">
        <v>0.49679952000000005</v>
      </c>
      <c r="AI260" s="380">
        <v>0.79434532800000013</v>
      </c>
      <c r="AJ260" s="380">
        <v>0.26985403199999997</v>
      </c>
      <c r="AK260" s="380">
        <v>0.103953024</v>
      </c>
      <c r="AL260" s="380">
        <v>0.55690806400000015</v>
      </c>
      <c r="AM260" s="380">
        <v>0.10748473600000001</v>
      </c>
      <c r="AN260" s="380">
        <v>0.67032867200000001</v>
      </c>
      <c r="AO260" s="380">
        <v>8.2655872000000005E-2</v>
      </c>
      <c r="AP260" s="380">
        <v>0.18837188799999999</v>
      </c>
      <c r="AQ260" s="380">
        <v>0.69223881600000015</v>
      </c>
      <c r="AR260" s="380">
        <v>0.23828040000000003</v>
      </c>
      <c r="AS260" s="380">
        <v>0.30829636800000004</v>
      </c>
      <c r="AT260" s="380">
        <v>5.0055024000000004E-2</v>
      </c>
      <c r="AU260" s="380">
        <v>0.15079811200000001</v>
      </c>
      <c r="AV260" s="380">
        <v>0.227652192</v>
      </c>
      <c r="AW260" s="380">
        <v>0.34424273599999999</v>
      </c>
      <c r="AX260" s="380">
        <v>0.25977166400000001</v>
      </c>
      <c r="AY260" s="380">
        <v>8.9784927999999986E-2</v>
      </c>
      <c r="AZ260" s="380">
        <v>0.15623964799999998</v>
      </c>
      <c r="BA260" s="380">
        <v>0.20616723200000001</v>
      </c>
      <c r="BB260" s="380">
        <v>7.1143375999999994E-2</v>
      </c>
      <c r="BC260" s="380">
        <v>5.7983728000000005E-2</v>
      </c>
      <c r="BD260" s="380">
        <v>0.499063696</v>
      </c>
      <c r="BE260" s="380">
        <v>0.44783379200000006</v>
      </c>
      <c r="BF260" s="380">
        <v>0.15812702400000003</v>
      </c>
      <c r="BG260" s="380">
        <v>7.087808000000001E-2</v>
      </c>
      <c r="BH260" s="380">
        <v>5.1031136000000005E-2</v>
      </c>
      <c r="BI260" s="380">
        <v>0.52788347199999996</v>
      </c>
      <c r="BJ260" s="380">
        <v>0.66014734400000008</v>
      </c>
      <c r="BK260" s="380">
        <v>0.40135190400000009</v>
      </c>
      <c r="BL260" s="380">
        <v>0.31071604800000008</v>
      </c>
      <c r="BM260" s="380">
        <v>6.2490592000000005E-2</v>
      </c>
      <c r="BN260" s="380">
        <v>9.4407344000000018E-2</v>
      </c>
      <c r="BO260" s="380">
        <v>2.8233167999999999E-2</v>
      </c>
      <c r="BP260" s="380">
        <v>5.6490272000000001E-2</v>
      </c>
      <c r="BQ260" s="380">
        <v>6.539368000000001E-2</v>
      </c>
      <c r="BR260" s="380">
        <v>0.22919894400000002</v>
      </c>
      <c r="BS260" s="380">
        <v>0.19770251200000002</v>
      </c>
      <c r="BT260" s="380">
        <v>0.295776496</v>
      </c>
      <c r="BU260" s="380">
        <v>4.316840000000001E-2</v>
      </c>
      <c r="BV260" s="380">
        <v>0.44471139199999998</v>
      </c>
      <c r="BW260" s="380">
        <v>0.12466401599999999</v>
      </c>
      <c r="BX260" s="380">
        <v>4.4599696000000008E-2</v>
      </c>
      <c r="BY260" s="380">
        <v>4.0030896000000003E-2</v>
      </c>
      <c r="BZ260" s="380">
        <v>0.11729756800000002</v>
      </c>
      <c r="CA260" s="380">
        <v>0.13237785600000002</v>
      </c>
      <c r="CB260" s="380">
        <v>8.4112320000000004E-2</v>
      </c>
      <c r="CC260" s="380">
        <v>0.43953201599999997</v>
      </c>
      <c r="CD260" s="380">
        <v>0.348258032</v>
      </c>
      <c r="CE260" s="380">
        <v>0.18154238400000003</v>
      </c>
      <c r="CF260" s="380">
        <v>0.67147420800000002</v>
      </c>
      <c r="CG260" s="380">
        <v>0.41173084799999998</v>
      </c>
      <c r="CH260" s="380">
        <v>6.2341904000000004E-2</v>
      </c>
      <c r="CI260" s="380">
        <v>0.14247695999999999</v>
      </c>
      <c r="CJ260" s="380">
        <v>0.54517440000000006</v>
      </c>
      <c r="CK260" s="380">
        <v>0.16681968</v>
      </c>
      <c r="CL260" s="380">
        <v>0.42879862400000002</v>
      </c>
      <c r="CM260" s="380">
        <v>0.152964144</v>
      </c>
      <c r="CN260" s="380">
        <v>0.21784696000000001</v>
      </c>
      <c r="CO260" s="380">
        <v>0.60465342400000011</v>
      </c>
      <c r="CP260" s="380">
        <v>0.43847963200000012</v>
      </c>
      <c r="CQ260" s="380">
        <v>0.51433505599999996</v>
      </c>
      <c r="CR260" s="380">
        <v>0.25340319999999994</v>
      </c>
      <c r="CS260" s="380">
        <v>0.65831099199999998</v>
      </c>
      <c r="CT260" s="380">
        <v>0.77401950399999997</v>
      </c>
      <c r="CU260" s="380">
        <v>0.26031107199999998</v>
      </c>
      <c r="CV260" s="380">
        <v>0.56326536000000005</v>
      </c>
      <c r="CW260" s="380">
        <v>0.56563473600000003</v>
      </c>
    </row>
    <row r="261" spans="1:101">
      <c r="A261" s="256">
        <v>639</v>
      </c>
      <c r="B261" s="259">
        <v>1</v>
      </c>
      <c r="C261" s="380">
        <v>0.85447052800000012</v>
      </c>
      <c r="D261" s="380">
        <v>0.63348012800000009</v>
      </c>
      <c r="E261" s="380">
        <v>0.13196612799999999</v>
      </c>
      <c r="F261" s="380">
        <v>0.51236503999999994</v>
      </c>
      <c r="G261" s="380">
        <v>0.59897783999999998</v>
      </c>
      <c r="H261" s="380">
        <v>0.25071232000000004</v>
      </c>
      <c r="I261" s="380">
        <v>0.44721376000000002</v>
      </c>
      <c r="J261" s="380">
        <v>0.42396574400000003</v>
      </c>
      <c r="K261" s="380">
        <v>5.9523871999999999E-2</v>
      </c>
      <c r="L261" s="380">
        <v>0.86998942400000001</v>
      </c>
      <c r="M261" s="380">
        <v>0.47195844800000003</v>
      </c>
      <c r="N261" s="380">
        <v>0.66446174400000002</v>
      </c>
      <c r="O261" s="380">
        <v>0.25973332799999999</v>
      </c>
      <c r="P261" s="380">
        <v>0.48654548800000008</v>
      </c>
      <c r="Q261" s="380">
        <v>0.58284947199999992</v>
      </c>
      <c r="R261" s="380">
        <v>0.33362999999999998</v>
      </c>
      <c r="S261" s="380">
        <v>0.23657572799999999</v>
      </c>
      <c r="T261" s="380">
        <v>0.33960851199999997</v>
      </c>
      <c r="U261" s="380">
        <v>0.52476769600000006</v>
      </c>
      <c r="V261" s="380">
        <v>0.73799924799999994</v>
      </c>
      <c r="W261" s="380">
        <v>0.89640740799999985</v>
      </c>
      <c r="X261" s="380">
        <v>0.78002732799999996</v>
      </c>
      <c r="Y261" s="380">
        <v>0.83415849600000003</v>
      </c>
      <c r="Z261" s="380">
        <v>0.857368032</v>
      </c>
      <c r="AA261" s="380">
        <v>0.51196203200000001</v>
      </c>
      <c r="AB261" s="380">
        <v>0.90080782400000003</v>
      </c>
      <c r="AC261" s="380">
        <v>0.45660260800000002</v>
      </c>
      <c r="AD261" s="380">
        <v>0.116160032</v>
      </c>
      <c r="AE261" s="380">
        <v>0.78646420799999994</v>
      </c>
      <c r="AF261" s="380">
        <v>0.35378348799999998</v>
      </c>
      <c r="AG261" s="380">
        <v>0.80220308799999995</v>
      </c>
      <c r="AH261" s="380">
        <v>0.50129436799999993</v>
      </c>
      <c r="AI261" s="380">
        <v>0.79483199999999998</v>
      </c>
      <c r="AJ261" s="380">
        <v>0.26934871999999999</v>
      </c>
      <c r="AK261" s="380">
        <v>0.10371948799999998</v>
      </c>
      <c r="AL261" s="380">
        <v>0.55700644799999999</v>
      </c>
      <c r="AM261" s="380">
        <v>0.10626667199999999</v>
      </c>
      <c r="AN261" s="380">
        <v>0.67034846399999992</v>
      </c>
      <c r="AO261" s="380">
        <v>8.2792751999999997E-2</v>
      </c>
      <c r="AP261" s="380">
        <v>0.188812704</v>
      </c>
      <c r="AQ261" s="380">
        <v>0.69458416000000001</v>
      </c>
      <c r="AR261" s="380">
        <v>0.23859217600000002</v>
      </c>
      <c r="AS261" s="380">
        <v>0.30780222400000001</v>
      </c>
      <c r="AT261" s="380">
        <v>5.0127632000000005E-2</v>
      </c>
      <c r="AU261" s="380">
        <v>0.15046078400000004</v>
      </c>
      <c r="AV261" s="380">
        <v>0.22681777600000003</v>
      </c>
      <c r="AW261" s="380">
        <v>0.34822883199999999</v>
      </c>
      <c r="AX261" s="380">
        <v>0.25700273600000006</v>
      </c>
      <c r="AY261" s="380">
        <v>8.9907247999999995E-2</v>
      </c>
      <c r="AZ261" s="380">
        <v>0.15723358399999998</v>
      </c>
      <c r="BA261" s="380">
        <v>0.20748852800000001</v>
      </c>
      <c r="BB261" s="380">
        <v>7.1460495999999998E-2</v>
      </c>
      <c r="BC261" s="380">
        <v>5.7941616000000001E-2</v>
      </c>
      <c r="BD261" s="380">
        <v>0.49928774400000003</v>
      </c>
      <c r="BE261" s="380">
        <v>0.44820216000000002</v>
      </c>
      <c r="BF261" s="380">
        <v>0.15758072000000001</v>
      </c>
      <c r="BG261" s="380">
        <v>7.0517328000000004E-2</v>
      </c>
      <c r="BH261" s="380">
        <v>5.0982447999999993E-2</v>
      </c>
      <c r="BI261" s="380">
        <v>0.52763911999999991</v>
      </c>
      <c r="BJ261" s="380">
        <v>0.66106433599999992</v>
      </c>
      <c r="BK261" s="380">
        <v>0.40206534400000005</v>
      </c>
      <c r="BL261" s="380">
        <v>0.31119846400000001</v>
      </c>
      <c r="BM261" s="380">
        <v>6.2187695999999994E-2</v>
      </c>
      <c r="BN261" s="380">
        <v>9.4394463999999997E-2</v>
      </c>
      <c r="BO261" s="380">
        <v>2.7256015999999997E-2</v>
      </c>
      <c r="BP261" s="380">
        <v>5.6493952E-2</v>
      </c>
      <c r="BQ261" s="380">
        <v>6.5389504000000001E-2</v>
      </c>
      <c r="BR261" s="380">
        <v>0.229673296</v>
      </c>
      <c r="BS261" s="380">
        <v>0.19806190400000004</v>
      </c>
      <c r="BT261" s="380">
        <v>0.29629879999999997</v>
      </c>
      <c r="BU261" s="380">
        <v>4.3132288000000005E-2</v>
      </c>
      <c r="BV261" s="380">
        <v>0.44502043199999997</v>
      </c>
      <c r="BW261" s="380">
        <v>0.12488820800000001</v>
      </c>
      <c r="BX261" s="380">
        <v>4.468312E-2</v>
      </c>
      <c r="BY261" s="380">
        <v>4.0162768000000008E-2</v>
      </c>
      <c r="BZ261" s="380">
        <v>0.118297104</v>
      </c>
      <c r="CA261" s="380">
        <v>0.13607180799999999</v>
      </c>
      <c r="CB261" s="380">
        <v>8.4262240000000002E-2</v>
      </c>
      <c r="CC261" s="380">
        <v>0.44520246399999996</v>
      </c>
      <c r="CD261" s="380">
        <v>0.35116735999999998</v>
      </c>
      <c r="CE261" s="380">
        <v>0.188674704</v>
      </c>
      <c r="CF261" s="380">
        <v>0.67238544</v>
      </c>
      <c r="CG261" s="380">
        <v>0.41359752</v>
      </c>
      <c r="CH261" s="380">
        <v>6.2424800000000009E-2</v>
      </c>
      <c r="CI261" s="380">
        <v>0.14361473599999999</v>
      </c>
      <c r="CJ261" s="380">
        <v>0.55759508800000002</v>
      </c>
      <c r="CK261" s="380">
        <v>0.16749644799999999</v>
      </c>
      <c r="CL261" s="380">
        <v>0.42829255999999999</v>
      </c>
      <c r="CM261" s="380">
        <v>0.15444160000000001</v>
      </c>
      <c r="CN261" s="380">
        <v>0.21837166399999999</v>
      </c>
      <c r="CO261" s="380">
        <v>0.60577451199999999</v>
      </c>
      <c r="CP261" s="380">
        <v>0.44656737600000002</v>
      </c>
      <c r="CQ261" s="380">
        <v>0.52020404800000009</v>
      </c>
      <c r="CR261" s="380">
        <v>0.25977787199999997</v>
      </c>
      <c r="CS261" s="380">
        <v>0.66398302399999998</v>
      </c>
      <c r="CT261" s="380">
        <v>0.77865735999999997</v>
      </c>
      <c r="CU261" s="380">
        <v>0.26111188800000001</v>
      </c>
      <c r="CV261" s="380">
        <v>0.56494158399999983</v>
      </c>
      <c r="CW261" s="380">
        <v>0.56979532799999999</v>
      </c>
    </row>
    <row r="262" spans="1:101">
      <c r="A262" s="256">
        <v>640</v>
      </c>
      <c r="B262" s="259">
        <v>1</v>
      </c>
      <c r="C262" s="380">
        <v>0.85560000000000003</v>
      </c>
      <c r="D262" s="380">
        <v>0.63670000000000004</v>
      </c>
      <c r="E262" s="380">
        <v>0.13322000000000001</v>
      </c>
      <c r="F262" s="380">
        <v>0.51261999999999996</v>
      </c>
      <c r="G262" s="380">
        <v>0.61007</v>
      </c>
      <c r="H262" s="380">
        <v>0.25369000000000003</v>
      </c>
      <c r="I262" s="380">
        <v>0.45029999999999998</v>
      </c>
      <c r="J262" s="380">
        <v>0.43125000000000002</v>
      </c>
      <c r="K262" s="380">
        <v>5.9659999999999998E-2</v>
      </c>
      <c r="L262" s="380">
        <v>0.87063999999999997</v>
      </c>
      <c r="M262" s="380">
        <v>0.47494999999999998</v>
      </c>
      <c r="N262" s="380">
        <v>0.66605999999999999</v>
      </c>
      <c r="O262" s="380">
        <v>0.26021</v>
      </c>
      <c r="P262" s="380">
        <v>0.48670000000000002</v>
      </c>
      <c r="Q262" s="380">
        <v>0.58394999999999997</v>
      </c>
      <c r="R262" s="380">
        <v>0.33779999999999999</v>
      </c>
      <c r="S262" s="380">
        <v>0.23899999999999999</v>
      </c>
      <c r="T262" s="380">
        <v>0.34079999999999999</v>
      </c>
      <c r="U262" s="380">
        <v>0.52459999999999996</v>
      </c>
      <c r="V262" s="380">
        <v>0.74021000000000003</v>
      </c>
      <c r="W262" s="380">
        <v>0.89688999999999997</v>
      </c>
      <c r="X262" s="380">
        <v>0.78137000000000001</v>
      </c>
      <c r="Y262" s="380">
        <v>0.83481000000000005</v>
      </c>
      <c r="Z262" s="380">
        <v>0.85699999999999998</v>
      </c>
      <c r="AA262" s="380">
        <v>0.51270000000000004</v>
      </c>
      <c r="AB262" s="380">
        <v>0.90110000000000001</v>
      </c>
      <c r="AC262" s="380">
        <v>0.45680999999999999</v>
      </c>
      <c r="AD262" s="380">
        <v>0.11620999999999999</v>
      </c>
      <c r="AE262" s="380">
        <v>0.78708999999999996</v>
      </c>
      <c r="AF262" s="380">
        <v>0.35437999999999997</v>
      </c>
      <c r="AG262" s="380">
        <v>0.80264000000000002</v>
      </c>
      <c r="AH262" s="380">
        <v>0.50609999999999999</v>
      </c>
      <c r="AI262" s="380">
        <v>0.79527999999999999</v>
      </c>
      <c r="AJ262" s="380">
        <v>0.26884999999999998</v>
      </c>
      <c r="AK262" s="380">
        <v>0.10349</v>
      </c>
      <c r="AL262" s="380">
        <v>0.55717000000000005</v>
      </c>
      <c r="AM262" s="380">
        <v>0.105</v>
      </c>
      <c r="AN262" s="380">
        <v>0.67040999999999995</v>
      </c>
      <c r="AO262" s="380">
        <v>8.2949999999999996E-2</v>
      </c>
      <c r="AP262" s="380">
        <v>0.1893</v>
      </c>
      <c r="AQ262" s="380">
        <v>0.69710000000000005</v>
      </c>
      <c r="AR262" s="380">
        <v>0.23909</v>
      </c>
      <c r="AS262" s="380">
        <v>0.30730000000000002</v>
      </c>
      <c r="AT262" s="380">
        <v>5.0200000000000002E-2</v>
      </c>
      <c r="AU262" s="380">
        <v>0.15024000000000001</v>
      </c>
      <c r="AV262" s="380">
        <v>0.22600000000000001</v>
      </c>
      <c r="AW262" s="380">
        <v>0.35249999999999998</v>
      </c>
      <c r="AX262" s="380">
        <v>0.25429000000000002</v>
      </c>
      <c r="AY262" s="380">
        <v>9.0039999999999995E-2</v>
      </c>
      <c r="AZ262" s="380">
        <v>0.15828999999999999</v>
      </c>
      <c r="BA262" s="380">
        <v>0.2089</v>
      </c>
      <c r="BB262" s="380">
        <v>7.1819999999999995E-2</v>
      </c>
      <c r="BC262" s="380">
        <v>5.79E-2</v>
      </c>
      <c r="BD262" s="380">
        <v>0.4995</v>
      </c>
      <c r="BE262" s="380">
        <v>0.44862000000000002</v>
      </c>
      <c r="BF262" s="380">
        <v>0.15704000000000001</v>
      </c>
      <c r="BG262" s="380">
        <v>7.0099999999999996E-2</v>
      </c>
      <c r="BH262" s="380">
        <v>5.0939999999999999E-2</v>
      </c>
      <c r="BI262" s="380">
        <v>0.52749999999999997</v>
      </c>
      <c r="BJ262" s="380">
        <v>0.66202000000000005</v>
      </c>
      <c r="BK262" s="380">
        <v>0.40282000000000001</v>
      </c>
      <c r="BL262" s="380">
        <v>0.31175000000000003</v>
      </c>
      <c r="BM262" s="380">
        <v>6.1890000000000001E-2</v>
      </c>
      <c r="BN262" s="380">
        <v>9.4399999999999998E-2</v>
      </c>
      <c r="BO262" s="380">
        <v>2.631E-2</v>
      </c>
      <c r="BP262" s="380">
        <v>5.6500000000000002E-2</v>
      </c>
      <c r="BQ262" s="380">
        <v>6.54E-2</v>
      </c>
      <c r="BR262" s="380">
        <v>0.23021</v>
      </c>
      <c r="BS262" s="380">
        <v>0.19847000000000001</v>
      </c>
      <c r="BT262" s="380">
        <v>0.29687999999999998</v>
      </c>
      <c r="BU262" s="380">
        <v>4.3099999999999999E-2</v>
      </c>
      <c r="BV262" s="380">
        <v>0.44536999999999999</v>
      </c>
      <c r="BW262" s="380">
        <v>0.12520000000000001</v>
      </c>
      <c r="BX262" s="380">
        <v>4.478E-2</v>
      </c>
      <c r="BY262" s="380">
        <v>4.0300000000000002E-2</v>
      </c>
      <c r="BZ262" s="380">
        <v>0.11940000000000001</v>
      </c>
      <c r="CA262" s="380">
        <v>0.13991999999999999</v>
      </c>
      <c r="CB262" s="380">
        <v>8.4500000000000006E-2</v>
      </c>
      <c r="CC262" s="380">
        <v>0.45113999999999999</v>
      </c>
      <c r="CD262" s="380">
        <v>0.35415999999999997</v>
      </c>
      <c r="CE262" s="380">
        <v>0.19616</v>
      </c>
      <c r="CF262" s="380">
        <v>0.67349999999999999</v>
      </c>
      <c r="CG262" s="380">
        <v>0.41560000000000002</v>
      </c>
      <c r="CH262" s="380">
        <v>6.2520000000000006E-2</v>
      </c>
      <c r="CI262" s="380">
        <v>0.14463999999999999</v>
      </c>
      <c r="CJ262" s="380">
        <v>0.56969000000000003</v>
      </c>
      <c r="CK262" s="380">
        <v>0.16819999999999999</v>
      </c>
      <c r="CL262" s="380">
        <v>0.42774000000000001</v>
      </c>
      <c r="CM262" s="380">
        <v>0.15603</v>
      </c>
      <c r="CN262" s="380">
        <v>0.21890000000000001</v>
      </c>
      <c r="CO262" s="380">
        <v>0.60694000000000004</v>
      </c>
      <c r="CP262" s="380">
        <v>0.45456000000000002</v>
      </c>
      <c r="CQ262" s="380">
        <v>0.52605999999999997</v>
      </c>
      <c r="CR262" s="380">
        <v>0.26623999999999998</v>
      </c>
      <c r="CS262" s="380">
        <v>0.66964999999999997</v>
      </c>
      <c r="CT262" s="380">
        <v>0.78317999999999999</v>
      </c>
      <c r="CU262" s="380">
        <v>0.26200000000000001</v>
      </c>
      <c r="CV262" s="380">
        <v>0.56677</v>
      </c>
      <c r="CW262" s="380">
        <v>0.57369999999999999</v>
      </c>
    </row>
    <row r="263" spans="1:101">
      <c r="A263" s="256">
        <v>641</v>
      </c>
      <c r="B263" s="259">
        <v>1</v>
      </c>
      <c r="C263" s="380">
        <v>0.85671305599999992</v>
      </c>
      <c r="D263" s="380">
        <v>0.63982281600000002</v>
      </c>
      <c r="E263" s="380">
        <v>0.13457160000000001</v>
      </c>
      <c r="F263" s="380">
        <v>0.51288719999999999</v>
      </c>
      <c r="G263" s="380">
        <v>0.62081913599999994</v>
      </c>
      <c r="H263" s="380">
        <v>0.25693756800000006</v>
      </c>
      <c r="I263" s="380">
        <v>0.45310704000000002</v>
      </c>
      <c r="J263" s="380">
        <v>0.43829992000000001</v>
      </c>
      <c r="K263" s="380">
        <v>5.9818815999999997E-2</v>
      </c>
      <c r="L263" s="380">
        <v>0.87124915199999997</v>
      </c>
      <c r="M263" s="380">
        <v>0.477981616</v>
      </c>
      <c r="N263" s="380">
        <v>0.66749529600000002</v>
      </c>
      <c r="O263" s="380">
        <v>0.260693536</v>
      </c>
      <c r="P263" s="380">
        <v>0.48687145600000009</v>
      </c>
      <c r="Q263" s="380">
        <v>0.58502764800000007</v>
      </c>
      <c r="R263" s="380">
        <v>0.34194827199999994</v>
      </c>
      <c r="S263" s="380">
        <v>0.24163164799999995</v>
      </c>
      <c r="T263" s="380">
        <v>0.34199324799999997</v>
      </c>
      <c r="U263" s="380">
        <v>0.52441977599999989</v>
      </c>
      <c r="V263" s="380">
        <v>0.74234636799999998</v>
      </c>
      <c r="W263" s="380">
        <v>0.89737249600000002</v>
      </c>
      <c r="X263" s="380">
        <v>0.782647168</v>
      </c>
      <c r="Y263" s="380">
        <v>0.83545064000000013</v>
      </c>
      <c r="Z263" s="380">
        <v>0.85665140799999984</v>
      </c>
      <c r="AA263" s="380">
        <v>0.51339716800000001</v>
      </c>
      <c r="AB263" s="380">
        <v>0.90137409600000007</v>
      </c>
      <c r="AC263" s="380">
        <v>0.45685276799999996</v>
      </c>
      <c r="AD263" s="380">
        <v>0.11624873599999999</v>
      </c>
      <c r="AE263" s="380">
        <v>0.78767219200000005</v>
      </c>
      <c r="AF263" s="380">
        <v>0.35479110399999991</v>
      </c>
      <c r="AG263" s="380">
        <v>0.80304283200000004</v>
      </c>
      <c r="AH263" s="380">
        <v>0.51120934399999995</v>
      </c>
      <c r="AI263" s="380">
        <v>0.79569052799999995</v>
      </c>
      <c r="AJ263" s="380">
        <v>0.2683585759999999</v>
      </c>
      <c r="AK263" s="380">
        <v>0.103264864</v>
      </c>
      <c r="AL263" s="380">
        <v>0.55740083200000001</v>
      </c>
      <c r="AM263" s="380">
        <v>0.10369507199999999</v>
      </c>
      <c r="AN263" s="380">
        <v>0.67051211199999983</v>
      </c>
      <c r="AO263" s="380">
        <v>8.3127375999999989E-2</v>
      </c>
      <c r="AP263" s="380">
        <v>0.18983367999999998</v>
      </c>
      <c r="AQ263" s="380">
        <v>0.69978608000000009</v>
      </c>
      <c r="AR263" s="380">
        <v>0.23977435199999997</v>
      </c>
      <c r="AS263" s="380">
        <v>0.30676673600000004</v>
      </c>
      <c r="AT263" s="380">
        <v>5.0272304000000011E-2</v>
      </c>
      <c r="AU263" s="380">
        <v>0.15013094400000002</v>
      </c>
      <c r="AV263" s="380">
        <v>0.22519920000000002</v>
      </c>
      <c r="AW263" s="380">
        <v>0.35705616000000001</v>
      </c>
      <c r="AX263" s="380">
        <v>0.25163318400000001</v>
      </c>
      <c r="AY263" s="380">
        <v>9.0182271999999994E-2</v>
      </c>
      <c r="AZ263" s="380">
        <v>0.159405776</v>
      </c>
      <c r="BA263" s="380">
        <v>0.21039734400000001</v>
      </c>
      <c r="BB263" s="380">
        <v>7.2220911999999998E-2</v>
      </c>
      <c r="BC263" s="380">
        <v>5.7859807999999992E-2</v>
      </c>
      <c r="BD263" s="380">
        <v>0.49970464000000003</v>
      </c>
      <c r="BE263" s="380">
        <v>0.449090512</v>
      </c>
      <c r="BF263" s="380">
        <v>0.15650726400000003</v>
      </c>
      <c r="BG263" s="380">
        <v>6.9620143999999995E-2</v>
      </c>
      <c r="BH263" s="380">
        <v>5.0905071999999989E-2</v>
      </c>
      <c r="BI263" s="380">
        <v>0.52746769599999999</v>
      </c>
      <c r="BJ263" s="380">
        <v>0.66301414400000003</v>
      </c>
      <c r="BK263" s="380">
        <v>0.40361355199999999</v>
      </c>
      <c r="BL263" s="380">
        <v>0.31237729600000003</v>
      </c>
      <c r="BM263" s="380">
        <v>6.1598527999999993E-2</v>
      </c>
      <c r="BN263" s="380">
        <v>9.4425007999999991E-2</v>
      </c>
      <c r="BO263" s="380">
        <v>2.5395951999999999E-2</v>
      </c>
      <c r="BP263" s="380">
        <v>5.6508671999999996E-2</v>
      </c>
      <c r="BQ263" s="380">
        <v>6.5425583999999995E-2</v>
      </c>
      <c r="BR263" s="380">
        <v>0.230808032</v>
      </c>
      <c r="BS263" s="380">
        <v>0.19892664000000002</v>
      </c>
      <c r="BT263" s="380">
        <v>0.29751871999999996</v>
      </c>
      <c r="BU263" s="380">
        <v>4.3074495999999997E-2</v>
      </c>
      <c r="BV263" s="380">
        <v>0.44575958399999993</v>
      </c>
      <c r="BW263" s="380">
        <v>0.12560008</v>
      </c>
      <c r="BX263" s="380">
        <v>4.4892448000000001E-2</v>
      </c>
      <c r="BY263" s="380">
        <v>4.0443743999999997E-2</v>
      </c>
      <c r="BZ263" s="380">
        <v>0.12060712</v>
      </c>
      <c r="CA263" s="380">
        <v>0.14391887999999997</v>
      </c>
      <c r="CB263" s="380">
        <v>8.4826559999999995E-2</v>
      </c>
      <c r="CC263" s="380">
        <v>0.45733913599999998</v>
      </c>
      <c r="CD263" s="380">
        <v>0.3572382879999999</v>
      </c>
      <c r="CE263" s="380">
        <v>0.20397427200000001</v>
      </c>
      <c r="CF263" s="380">
        <v>0.67482006399999994</v>
      </c>
      <c r="CG263" s="380">
        <v>0.41774070399999996</v>
      </c>
      <c r="CH263" s="380">
        <v>6.2627567999999995E-2</v>
      </c>
      <c r="CI263" s="380">
        <v>0.145567424</v>
      </c>
      <c r="CJ263" s="380">
        <v>0.58142769599999999</v>
      </c>
      <c r="CK263" s="380">
        <v>0.16893105599999997</v>
      </c>
      <c r="CL263" s="380">
        <v>0.42715878399999996</v>
      </c>
      <c r="CM263" s="380">
        <v>0.15773569599999998</v>
      </c>
      <c r="CN263" s="380">
        <v>0.21943324799999997</v>
      </c>
      <c r="CO263" s="380">
        <v>0.60815278400000006</v>
      </c>
      <c r="CP263" s="380">
        <v>0.46244239999999998</v>
      </c>
      <c r="CQ263" s="380">
        <v>0.53189790400000003</v>
      </c>
      <c r="CR263" s="380">
        <v>0.27278697599999996</v>
      </c>
      <c r="CS263" s="380">
        <v>0.67531443199999996</v>
      </c>
      <c r="CT263" s="380">
        <v>0.78758678399999993</v>
      </c>
      <c r="CU263" s="380">
        <v>0.26297651200000005</v>
      </c>
      <c r="CV263" s="380">
        <v>0.56875574399999995</v>
      </c>
      <c r="CW263" s="380">
        <v>0.57735692800000005</v>
      </c>
    </row>
    <row r="264" spans="1:101">
      <c r="A264" s="256">
        <v>642</v>
      </c>
      <c r="B264" s="259">
        <v>1</v>
      </c>
      <c r="C264" s="380">
        <v>0.85781161599999989</v>
      </c>
      <c r="D264" s="380">
        <v>0.64285185600000005</v>
      </c>
      <c r="E264" s="380">
        <v>0.13602372800000001</v>
      </c>
      <c r="F264" s="380">
        <v>0.51316660800000002</v>
      </c>
      <c r="G264" s="380">
        <v>0.63121974400000003</v>
      </c>
      <c r="H264" s="380">
        <v>0.26046400000000003</v>
      </c>
      <c r="I264" s="380">
        <v>0.45564976000000001</v>
      </c>
      <c r="J264" s="380">
        <v>0.44511076799999999</v>
      </c>
      <c r="K264" s="380">
        <v>6.0000559999999994E-2</v>
      </c>
      <c r="L264" s="380">
        <v>0.87181859199999978</v>
      </c>
      <c r="M264" s="380">
        <v>0.48105430399999999</v>
      </c>
      <c r="N264" s="380">
        <v>0.66872924800000011</v>
      </c>
      <c r="O264" s="380">
        <v>0.26118616</v>
      </c>
      <c r="P264" s="380">
        <v>0.48705984000000002</v>
      </c>
      <c r="Q264" s="380">
        <v>0.58608344000000012</v>
      </c>
      <c r="R264" s="380">
        <v>0.34607659200000007</v>
      </c>
      <c r="S264" s="380">
        <v>0.24447945600000001</v>
      </c>
      <c r="T264" s="380">
        <v>0.34318800000000005</v>
      </c>
      <c r="U264" s="380">
        <v>0.52422696000000002</v>
      </c>
      <c r="V264" s="380">
        <v>0.74441966400000004</v>
      </c>
      <c r="W264" s="380">
        <v>0.89785582400000019</v>
      </c>
      <c r="X264" s="380">
        <v>0.78385928000000016</v>
      </c>
      <c r="Y264" s="380">
        <v>0.83607910400000007</v>
      </c>
      <c r="Z264" s="380">
        <v>0.85632294399999997</v>
      </c>
      <c r="AA264" s="380">
        <v>0.51406755199999998</v>
      </c>
      <c r="AB264" s="380">
        <v>0.90163067200000013</v>
      </c>
      <c r="AC264" s="380">
        <v>0.45673691200000011</v>
      </c>
      <c r="AD264" s="380">
        <v>0.116273056</v>
      </c>
      <c r="AE264" s="380">
        <v>0.78821260800000004</v>
      </c>
      <c r="AF264" s="380">
        <v>0.35501408000000001</v>
      </c>
      <c r="AG264" s="380">
        <v>0.80341312000000009</v>
      </c>
      <c r="AH264" s="380">
        <v>0.51661528000000012</v>
      </c>
      <c r="AI264" s="380">
        <v>0.79606268800000013</v>
      </c>
      <c r="AJ264" s="380">
        <v>0.26787507199999994</v>
      </c>
      <c r="AK264" s="380">
        <v>0.10304422399999999</v>
      </c>
      <c r="AL264" s="380">
        <v>0.55770326399999992</v>
      </c>
      <c r="AM264" s="380">
        <v>0.102358976</v>
      </c>
      <c r="AN264" s="380">
        <v>0.67065667200000001</v>
      </c>
      <c r="AO264" s="380">
        <v>8.3325152000000013E-2</v>
      </c>
      <c r="AP264" s="380">
        <v>0.190414368</v>
      </c>
      <c r="AQ264" s="380">
        <v>0.7026426560000002</v>
      </c>
      <c r="AR264" s="380">
        <v>0.24064544000000002</v>
      </c>
      <c r="AS264" s="380">
        <v>0.30618604800000004</v>
      </c>
      <c r="AT264" s="380">
        <v>5.0344544000000005E-2</v>
      </c>
      <c r="AU264" s="380">
        <v>0.15014203200000001</v>
      </c>
      <c r="AV264" s="380">
        <v>0.22441587200000002</v>
      </c>
      <c r="AW264" s="380">
        <v>0.36189745600000001</v>
      </c>
      <c r="AX264" s="380">
        <v>0.24903158400000003</v>
      </c>
      <c r="AY264" s="380">
        <v>9.0332927999999993E-2</v>
      </c>
      <c r="AZ264" s="380">
        <v>0.16057852799999997</v>
      </c>
      <c r="BA264" s="380">
        <v>0.21197787200000004</v>
      </c>
      <c r="BB264" s="380">
        <v>7.2662896000000005E-2</v>
      </c>
      <c r="BC264" s="380">
        <v>5.782164800000001E-2</v>
      </c>
      <c r="BD264" s="380">
        <v>0.49990449600000003</v>
      </c>
      <c r="BE264" s="380">
        <v>0.44961667200000011</v>
      </c>
      <c r="BF264" s="380">
        <v>0.155984384</v>
      </c>
      <c r="BG264" s="380">
        <v>6.9072240000000007E-2</v>
      </c>
      <c r="BH264" s="380">
        <v>5.0878656000000001E-2</v>
      </c>
      <c r="BI264" s="380">
        <v>0.52754459199999992</v>
      </c>
      <c r="BJ264" s="380">
        <v>0.66404614399999995</v>
      </c>
      <c r="BK264" s="380">
        <v>0.40444414400000001</v>
      </c>
      <c r="BL264" s="380">
        <v>0.31308660800000004</v>
      </c>
      <c r="BM264" s="380">
        <v>6.1313632E-2</v>
      </c>
      <c r="BN264" s="380">
        <v>9.4470464000000004E-2</v>
      </c>
      <c r="BO264" s="380">
        <v>2.4514848000000002E-2</v>
      </c>
      <c r="BP264" s="380">
        <v>5.6520032000000005E-2</v>
      </c>
      <c r="BQ264" s="380">
        <v>6.5466800000000006E-2</v>
      </c>
      <c r="BR264" s="380">
        <v>0.23146726400000003</v>
      </c>
      <c r="BS264" s="380">
        <v>0.199432832</v>
      </c>
      <c r="BT264" s="380">
        <v>0.29821433599999997</v>
      </c>
      <c r="BU264" s="380">
        <v>4.3058400000000004E-2</v>
      </c>
      <c r="BV264" s="380">
        <v>0.44618923199999999</v>
      </c>
      <c r="BW264" s="380">
        <v>0.126089376</v>
      </c>
      <c r="BX264" s="380">
        <v>4.5022416000000003E-2</v>
      </c>
      <c r="BY264" s="380">
        <v>4.0594656000000007E-2</v>
      </c>
      <c r="BZ264" s="380">
        <v>0.12192004800000002</v>
      </c>
      <c r="CA264" s="380">
        <v>0.14806545599999998</v>
      </c>
      <c r="CB264" s="380">
        <v>8.5242880000000021E-2</v>
      </c>
      <c r="CC264" s="380">
        <v>0.46379353600000001</v>
      </c>
      <c r="CD264" s="380">
        <v>0.360403792</v>
      </c>
      <c r="CE264" s="380">
        <v>0.212084784</v>
      </c>
      <c r="CF264" s="380">
        <v>0.67635172799999999</v>
      </c>
      <c r="CG264" s="380">
        <v>0.42001988800000001</v>
      </c>
      <c r="CH264" s="380">
        <v>6.2747904000000021E-2</v>
      </c>
      <c r="CI264" s="380">
        <v>0.14638231999999998</v>
      </c>
      <c r="CJ264" s="380">
        <v>0.59277264000000018</v>
      </c>
      <c r="CK264" s="380">
        <v>0.16969008000000002</v>
      </c>
      <c r="CL264" s="380">
        <v>0.42656614400000004</v>
      </c>
      <c r="CM264" s="380">
        <v>0.159565344</v>
      </c>
      <c r="CN264" s="380">
        <v>0.21997264000000002</v>
      </c>
      <c r="CO264" s="380">
        <v>0.60941854400000017</v>
      </c>
      <c r="CP264" s="380">
        <v>0.470200432</v>
      </c>
      <c r="CQ264" s="380">
        <v>0.53771137599999996</v>
      </c>
      <c r="CR264" s="380">
        <v>0.27941703999999995</v>
      </c>
      <c r="CS264" s="380">
        <v>0.68097883199999998</v>
      </c>
      <c r="CT264" s="380">
        <v>0.79187694399999997</v>
      </c>
      <c r="CU264" s="380">
        <v>0.26404275199999999</v>
      </c>
      <c r="CV264" s="380">
        <v>0.57090288</v>
      </c>
      <c r="CW264" s="380">
        <v>0.58077345599999997</v>
      </c>
    </row>
    <row r="265" spans="1:101">
      <c r="A265" s="256">
        <v>643</v>
      </c>
      <c r="B265" s="259">
        <v>1</v>
      </c>
      <c r="C265" s="380">
        <v>0.85889265600000009</v>
      </c>
      <c r="D265" s="380">
        <v>0.64579881600000011</v>
      </c>
      <c r="E265" s="380">
        <v>0.137575376</v>
      </c>
      <c r="F265" s="380">
        <v>0.51345345599999992</v>
      </c>
      <c r="G265" s="380">
        <v>0.64128595200000016</v>
      </c>
      <c r="H265" s="380">
        <v>0.26428387200000003</v>
      </c>
      <c r="I265" s="380">
        <v>0.45794672000000003</v>
      </c>
      <c r="J265" s="380">
        <v>0.45168673600000003</v>
      </c>
      <c r="K265" s="380">
        <v>6.0202544000000011E-2</v>
      </c>
      <c r="L265" s="380">
        <v>0.87235555199999992</v>
      </c>
      <c r="M265" s="380">
        <v>0.48418003200000009</v>
      </c>
      <c r="N265" s="380">
        <v>0.66986048000000009</v>
      </c>
      <c r="O265" s="380">
        <v>0.26168334400000004</v>
      </c>
      <c r="P265" s="380">
        <v>0.48726126399999997</v>
      </c>
      <c r="Q265" s="380">
        <v>0.58711667200000006</v>
      </c>
      <c r="R265" s="380">
        <v>0.35019115200000001</v>
      </c>
      <c r="S265" s="380">
        <v>0.24756094400000006</v>
      </c>
      <c r="T265" s="380">
        <v>0.344380672</v>
      </c>
      <c r="U265" s="380">
        <v>0.52402462400000005</v>
      </c>
      <c r="V265" s="380">
        <v>0.74643920000000008</v>
      </c>
      <c r="W265" s="380">
        <v>0.89833763200000005</v>
      </c>
      <c r="X265" s="380">
        <v>0.785014192</v>
      </c>
      <c r="Y265" s="380">
        <v>0.83669916800000022</v>
      </c>
      <c r="Z265" s="380">
        <v>0.85601248000000019</v>
      </c>
      <c r="AA265" s="380">
        <v>0.51462385600000005</v>
      </c>
      <c r="AB265" s="380">
        <v>0.90187188799999995</v>
      </c>
      <c r="AC265" s="380">
        <v>0.45644617600000004</v>
      </c>
      <c r="AD265" s="380">
        <v>0.11629049599999999</v>
      </c>
      <c r="AE265" s="380">
        <v>0.78871454400000007</v>
      </c>
      <c r="AF265" s="380">
        <v>0.3550701759999999</v>
      </c>
      <c r="AG265" s="380">
        <v>0.80376140800000018</v>
      </c>
      <c r="AH265" s="380">
        <v>0.52230497600000003</v>
      </c>
      <c r="AI265" s="380">
        <v>0.79640548800000011</v>
      </c>
      <c r="AJ265" s="380">
        <v>0.26740108800000001</v>
      </c>
      <c r="AK265" s="380">
        <v>0.102829024</v>
      </c>
      <c r="AL265" s="380">
        <v>0.55804705600000004</v>
      </c>
      <c r="AM265" s="380">
        <v>0.10101895999999999</v>
      </c>
      <c r="AN265" s="380">
        <v>0.67082075200000002</v>
      </c>
      <c r="AO265" s="380">
        <v>8.3540848000000001E-2</v>
      </c>
      <c r="AP265" s="380">
        <v>0.19103745600000002</v>
      </c>
      <c r="AQ265" s="380">
        <v>0.70566531200000004</v>
      </c>
      <c r="AR265" s="380">
        <v>0.241702048</v>
      </c>
      <c r="AS265" s="380">
        <v>0.30549839999999995</v>
      </c>
      <c r="AT265" s="380">
        <v>5.0417504000000002E-2</v>
      </c>
      <c r="AU265" s="380">
        <v>0.15023136000000001</v>
      </c>
      <c r="AV265" s="380">
        <v>0.223650864</v>
      </c>
      <c r="AW265" s="380">
        <v>0.36702051200000002</v>
      </c>
      <c r="AX265" s="380">
        <v>0.24648694400000004</v>
      </c>
      <c r="AY265" s="380">
        <v>9.049214400000001E-2</v>
      </c>
      <c r="AZ265" s="380">
        <v>0.16180152000000003</v>
      </c>
      <c r="BA265" s="380">
        <v>0.21363072</v>
      </c>
      <c r="BB265" s="380">
        <v>7.3141360000000002E-2</v>
      </c>
      <c r="BC265" s="380">
        <v>5.7788208000000008E-2</v>
      </c>
      <c r="BD265" s="380">
        <v>0.50011459200000008</v>
      </c>
      <c r="BE265" s="380">
        <v>0.45020507200000004</v>
      </c>
      <c r="BF265" s="380">
        <v>0.15547798400000001</v>
      </c>
      <c r="BG265" s="380">
        <v>6.8446495999999996E-2</v>
      </c>
      <c r="BH265" s="380">
        <v>5.0864240000000005E-2</v>
      </c>
      <c r="BI265" s="380">
        <v>0.52772916800000003</v>
      </c>
      <c r="BJ265" s="380">
        <v>0.66511686400000003</v>
      </c>
      <c r="BK265" s="380">
        <v>0.40530673600000006</v>
      </c>
      <c r="BL265" s="380">
        <v>0.31388592000000004</v>
      </c>
      <c r="BM265" s="380">
        <v>6.1039696000000011E-2</v>
      </c>
      <c r="BN265" s="380">
        <v>9.4538320000000009E-2</v>
      </c>
      <c r="BO265" s="380">
        <v>2.3666943999999999E-2</v>
      </c>
      <c r="BP265" s="380">
        <v>5.6534912000000007E-2</v>
      </c>
      <c r="BQ265" s="380">
        <v>6.5523456000000008E-2</v>
      </c>
      <c r="BR265" s="380">
        <v>0.23218097600000004</v>
      </c>
      <c r="BS265" s="380">
        <v>0.199982304</v>
      </c>
      <c r="BT265" s="380">
        <v>0.29896083200000001</v>
      </c>
      <c r="BU265" s="380">
        <v>4.3058224000000006E-2</v>
      </c>
      <c r="BV265" s="380">
        <v>0.44665504000000006</v>
      </c>
      <c r="BW265" s="380">
        <v>0.126666272</v>
      </c>
      <c r="BX265" s="380">
        <v>4.5172944E-2</v>
      </c>
      <c r="BY265" s="380">
        <v>4.0756928000000005E-2</v>
      </c>
      <c r="BZ265" s="380">
        <v>0.12333657600000002</v>
      </c>
      <c r="CA265" s="380">
        <v>0.152354512</v>
      </c>
      <c r="CB265" s="380">
        <v>8.5747519999999994E-2</v>
      </c>
      <c r="CC265" s="380">
        <v>0.47049505600000002</v>
      </c>
      <c r="CD265" s="380">
        <v>0.36366153599999995</v>
      </c>
      <c r="CE265" s="380">
        <v>0.22056161600000002</v>
      </c>
      <c r="CF265" s="380">
        <v>0.6780789920000001</v>
      </c>
      <c r="CG265" s="380">
        <v>0.42244611199999998</v>
      </c>
      <c r="CH265" s="380">
        <v>6.2878959999999998E-2</v>
      </c>
      <c r="CI265" s="380">
        <v>0.14728985600000002</v>
      </c>
      <c r="CJ265" s="380">
        <v>0.60371198400000003</v>
      </c>
      <c r="CK265" s="380">
        <v>0.170478624</v>
      </c>
      <c r="CL265" s="380">
        <v>0.42598590400000003</v>
      </c>
      <c r="CM265" s="380">
        <v>0.16152283200000003</v>
      </c>
      <c r="CN265" s="380">
        <v>0.22051955200000004</v>
      </c>
      <c r="CO265" s="380">
        <v>0.61071262400000004</v>
      </c>
      <c r="CP265" s="380">
        <v>0.47779902399999996</v>
      </c>
      <c r="CQ265" s="380">
        <v>0.54350052799999993</v>
      </c>
      <c r="CR265" s="380">
        <v>0.286125344</v>
      </c>
      <c r="CS265" s="380">
        <v>0.68664283200000009</v>
      </c>
      <c r="CT265" s="380">
        <v>0.79605054400000008</v>
      </c>
      <c r="CU265" s="380">
        <v>0.26519931200000002</v>
      </c>
      <c r="CV265" s="380">
        <v>0.57321785600000008</v>
      </c>
      <c r="CW265" s="380">
        <v>0.58396502400000005</v>
      </c>
    </row>
    <row r="266" spans="1:101">
      <c r="A266" s="256">
        <v>644</v>
      </c>
      <c r="B266" s="259">
        <v>1</v>
      </c>
      <c r="C266" s="380">
        <v>0.85995017600000001</v>
      </c>
      <c r="D266" s="380">
        <v>0.64868041600000004</v>
      </c>
      <c r="E266" s="380">
        <v>0.139218224</v>
      </c>
      <c r="F266" s="380">
        <v>0.51373998400000009</v>
      </c>
      <c r="G266" s="380">
        <v>0.65104303999999991</v>
      </c>
      <c r="H266" s="380">
        <v>0.26841446399999996</v>
      </c>
      <c r="I266" s="380">
        <v>0.46001744</v>
      </c>
      <c r="J266" s="380">
        <v>0.45803750400000004</v>
      </c>
      <c r="K266" s="380">
        <v>6.0420207999999996E-2</v>
      </c>
      <c r="L266" s="380">
        <v>0.87287011199999998</v>
      </c>
      <c r="M266" s="380">
        <v>0.48737720000000001</v>
      </c>
      <c r="N266" s="380">
        <v>0.67105187200000005</v>
      </c>
      <c r="O266" s="380">
        <v>0.26217668799999999</v>
      </c>
      <c r="P266" s="380">
        <v>0.48746956799999996</v>
      </c>
      <c r="Q266" s="380">
        <v>0.58812582399999991</v>
      </c>
      <c r="R266" s="380">
        <v>0.35430019199999996</v>
      </c>
      <c r="S266" s="380">
        <v>0.25089835199999999</v>
      </c>
      <c r="T266" s="380">
        <v>0.34556598399999994</v>
      </c>
      <c r="U266" s="380">
        <v>0.52381772800000004</v>
      </c>
      <c r="V266" s="380">
        <v>0.74841321599999999</v>
      </c>
      <c r="W266" s="380">
        <v>0.89881343999999996</v>
      </c>
      <c r="X266" s="380">
        <v>0.78612446400000002</v>
      </c>
      <c r="Y266" s="380">
        <v>0.83731779200000001</v>
      </c>
      <c r="Z266" s="380">
        <v>0.85571593599999995</v>
      </c>
      <c r="AA266" s="380">
        <v>0.51494408000000003</v>
      </c>
      <c r="AB266" s="380">
        <v>0.902100864</v>
      </c>
      <c r="AC266" s="380">
        <v>0.45596135999999998</v>
      </c>
      <c r="AD266" s="380">
        <v>0.116319776</v>
      </c>
      <c r="AE266" s="380">
        <v>0.78918231999999999</v>
      </c>
      <c r="AF266" s="380">
        <v>0.35500363199999996</v>
      </c>
      <c r="AG266" s="380">
        <v>0.80410313600000005</v>
      </c>
      <c r="AH266" s="380">
        <v>0.52826179200000001</v>
      </c>
      <c r="AI266" s="380">
        <v>0.79673412799999987</v>
      </c>
      <c r="AJ266" s="380">
        <v>0.26693878400000004</v>
      </c>
      <c r="AK266" s="380">
        <v>0.10262062400000001</v>
      </c>
      <c r="AL266" s="380">
        <v>0.55838628800000001</v>
      </c>
      <c r="AM266" s="380">
        <v>9.9714944E-2</v>
      </c>
      <c r="AN266" s="380">
        <v>0.67096963200000004</v>
      </c>
      <c r="AO266" s="380">
        <v>8.377022399999999E-2</v>
      </c>
      <c r="AP266" s="380">
        <v>0.19169486400000002</v>
      </c>
      <c r="AQ266" s="380">
        <v>0.70884652800000003</v>
      </c>
      <c r="AR266" s="380">
        <v>0.24294137599999999</v>
      </c>
      <c r="AS266" s="380">
        <v>0.30462115199999995</v>
      </c>
      <c r="AT266" s="380">
        <v>5.0492383999999994E-2</v>
      </c>
      <c r="AU266" s="380">
        <v>0.15032900799999999</v>
      </c>
      <c r="AV266" s="380">
        <v>0.22290521600000002</v>
      </c>
      <c r="AW266" s="380">
        <v>0.37241964799999999</v>
      </c>
      <c r="AX266" s="380">
        <v>0.24400238399999999</v>
      </c>
      <c r="AY266" s="380">
        <v>9.0660960000000013E-2</v>
      </c>
      <c r="AZ266" s="380">
        <v>0.16306491199999998</v>
      </c>
      <c r="BA266" s="380">
        <v>0.21533940800000001</v>
      </c>
      <c r="BB266" s="380">
        <v>7.3649024000000007E-2</v>
      </c>
      <c r="BC266" s="380">
        <v>5.7763328000000003E-2</v>
      </c>
      <c r="BD266" s="380">
        <v>0.50035708800000012</v>
      </c>
      <c r="BE266" s="380">
        <v>0.45086395200000001</v>
      </c>
      <c r="BF266" s="380">
        <v>0.15499734399999998</v>
      </c>
      <c r="BG266" s="380">
        <v>6.7731871999999999E-2</v>
      </c>
      <c r="BH266" s="380">
        <v>5.0866703999999999E-2</v>
      </c>
      <c r="BI266" s="380">
        <v>0.52801606400000001</v>
      </c>
      <c r="BJ266" s="380">
        <v>0.66622790399999998</v>
      </c>
      <c r="BK266" s="380">
        <v>0.40619412800000004</v>
      </c>
      <c r="BL266" s="380">
        <v>0.31478427200000003</v>
      </c>
      <c r="BM266" s="380">
        <v>6.0783440000000008E-2</v>
      </c>
      <c r="BN266" s="380">
        <v>9.4630895999999992E-2</v>
      </c>
      <c r="BO266" s="380">
        <v>2.2852000000000001E-2</v>
      </c>
      <c r="BP266" s="380">
        <v>5.6554592000000001E-2</v>
      </c>
      <c r="BQ266" s="380">
        <v>6.5594752000000006E-2</v>
      </c>
      <c r="BR266" s="380">
        <v>0.23293820800000001</v>
      </c>
      <c r="BS266" s="380">
        <v>0.20056417599999998</v>
      </c>
      <c r="BT266" s="380">
        <v>0.29974868800000004</v>
      </c>
      <c r="BU266" s="380">
        <v>4.3082847999999993E-2</v>
      </c>
      <c r="BV266" s="380">
        <v>0.44715044799999998</v>
      </c>
      <c r="BW266" s="380">
        <v>0.127327408</v>
      </c>
      <c r="BX266" s="380">
        <v>4.5347712000000005E-2</v>
      </c>
      <c r="BY266" s="380">
        <v>4.0936960000000001E-2</v>
      </c>
      <c r="BZ266" s="380">
        <v>0.12485142399999997</v>
      </c>
      <c r="CA266" s="380">
        <v>0.156778528</v>
      </c>
      <c r="CB266" s="380">
        <v>8.6337440000000001E-2</v>
      </c>
      <c r="CC266" s="380">
        <v>0.47743401599999996</v>
      </c>
      <c r="CD266" s="380">
        <v>0.36701847999999998</v>
      </c>
      <c r="CE266" s="380">
        <v>0.22951052800000002</v>
      </c>
      <c r="CF266" s="380">
        <v>0.679972256</v>
      </c>
      <c r="CG266" s="380">
        <v>0.42503289599999999</v>
      </c>
      <c r="CH266" s="380">
        <v>6.3017215999999987E-2</v>
      </c>
      <c r="CI266" s="380">
        <v>0.14859403200000001</v>
      </c>
      <c r="CJ266" s="380">
        <v>0.61424884800000001</v>
      </c>
      <c r="CK266" s="380">
        <v>0.17129836799999998</v>
      </c>
      <c r="CL266" s="380">
        <v>0.42544550400000003</v>
      </c>
      <c r="CM266" s="380">
        <v>0.16361016</v>
      </c>
      <c r="CN266" s="380">
        <v>0.22107510400000002</v>
      </c>
      <c r="CO266" s="380">
        <v>0.61199542400000007</v>
      </c>
      <c r="CP266" s="380">
        <v>0.48519593599999999</v>
      </c>
      <c r="CQ266" s="380">
        <v>0.54926951999999984</v>
      </c>
      <c r="CR266" s="380">
        <v>0.29290492800000001</v>
      </c>
      <c r="CS266" s="380">
        <v>0.69230395200000006</v>
      </c>
      <c r="CT266" s="380">
        <v>0.80010814400000008</v>
      </c>
      <c r="CU266" s="380">
        <v>0.26644547200000007</v>
      </c>
      <c r="CV266" s="380">
        <v>0.57570827200000008</v>
      </c>
      <c r="CW266" s="380">
        <v>0.58695155199999993</v>
      </c>
    </row>
    <row r="267" spans="1:101">
      <c r="A267" s="256">
        <v>645</v>
      </c>
      <c r="B267" s="259">
        <v>1</v>
      </c>
      <c r="C267" s="380">
        <v>0.86097999999999997</v>
      </c>
      <c r="D267" s="380">
        <v>0.65151000000000003</v>
      </c>
      <c r="E267" s="380">
        <v>0.14094000000000001</v>
      </c>
      <c r="F267" s="380">
        <v>0.51402000000000003</v>
      </c>
      <c r="G267" s="380">
        <v>0.66051000000000004</v>
      </c>
      <c r="H267" s="380">
        <v>0.27287</v>
      </c>
      <c r="I267" s="380">
        <v>0.46188000000000001</v>
      </c>
      <c r="J267" s="380">
        <v>0.46417000000000003</v>
      </c>
      <c r="K267" s="380">
        <v>6.0650000000000003E-2</v>
      </c>
      <c r="L267" s="380">
        <v>0.87336999999999998</v>
      </c>
      <c r="M267" s="380">
        <v>0.49065999999999999</v>
      </c>
      <c r="N267" s="380">
        <v>0.67239000000000004</v>
      </c>
      <c r="O267" s="380">
        <v>0.26266</v>
      </c>
      <c r="P267" s="380">
        <v>0.48768</v>
      </c>
      <c r="Q267" s="380">
        <v>0.58911000000000002</v>
      </c>
      <c r="R267" s="380">
        <v>0.35841000000000001</v>
      </c>
      <c r="S267" s="380">
        <v>0.25451000000000001</v>
      </c>
      <c r="T267" s="380">
        <v>0.34673999999999999</v>
      </c>
      <c r="U267" s="380">
        <v>0.52361000000000002</v>
      </c>
      <c r="V267" s="380">
        <v>0.75034999999999996</v>
      </c>
      <c r="W267" s="380">
        <v>0.89927999999999997</v>
      </c>
      <c r="X267" s="380">
        <v>0.78720000000000001</v>
      </c>
      <c r="Y267" s="380">
        <v>0.83794000000000002</v>
      </c>
      <c r="Z267" s="380">
        <v>0.85543000000000002</v>
      </c>
      <c r="AA267" s="380">
        <v>0.51495999999999997</v>
      </c>
      <c r="AB267" s="380">
        <v>0.90232000000000001</v>
      </c>
      <c r="AC267" s="380">
        <v>0.45528000000000002</v>
      </c>
      <c r="AD267" s="380">
        <v>0.11637</v>
      </c>
      <c r="AE267" s="380">
        <v>0.78961999999999999</v>
      </c>
      <c r="AF267" s="380">
        <v>0.35485</v>
      </c>
      <c r="AG267" s="380">
        <v>0.80445</v>
      </c>
      <c r="AH267" s="380">
        <v>0.53447</v>
      </c>
      <c r="AI267" s="380">
        <v>0.79705999999999999</v>
      </c>
      <c r="AJ267" s="380">
        <v>0.26649</v>
      </c>
      <c r="AK267" s="380">
        <v>0.10242</v>
      </c>
      <c r="AL267" s="380">
        <v>0.55869000000000002</v>
      </c>
      <c r="AM267" s="380">
        <v>9.8479999999999998E-2</v>
      </c>
      <c r="AN267" s="380">
        <v>0.67108000000000001</v>
      </c>
      <c r="AO267" s="380">
        <v>8.4010000000000001E-2</v>
      </c>
      <c r="AP267" s="380">
        <v>0.19238</v>
      </c>
      <c r="AQ267" s="380">
        <v>0.71218000000000004</v>
      </c>
      <c r="AR267" s="380">
        <v>0.24435999999999999</v>
      </c>
      <c r="AS267" s="380">
        <v>0.30348999999999998</v>
      </c>
      <c r="AT267" s="380">
        <v>5.0569999999999997E-2</v>
      </c>
      <c r="AU267" s="380">
        <v>0.15039</v>
      </c>
      <c r="AV267" s="380">
        <v>0.22217999999999999</v>
      </c>
      <c r="AW267" s="380">
        <v>0.37808999999999998</v>
      </c>
      <c r="AX267" s="380">
        <v>0.24157999999999999</v>
      </c>
      <c r="AY267" s="380">
        <v>9.0840000000000004E-2</v>
      </c>
      <c r="AZ267" s="380">
        <v>0.16436000000000001</v>
      </c>
      <c r="BA267" s="380">
        <v>0.21709000000000001</v>
      </c>
      <c r="BB267" s="380">
        <v>7.4179999999999996E-2</v>
      </c>
      <c r="BC267" s="380">
        <v>5.7750000000000003E-2</v>
      </c>
      <c r="BD267" s="380">
        <v>0.50065000000000004</v>
      </c>
      <c r="BE267" s="380">
        <v>0.4516</v>
      </c>
      <c r="BF267" s="380">
        <v>0.15454999999999999</v>
      </c>
      <c r="BG267" s="380">
        <v>6.6919999999999993E-2</v>
      </c>
      <c r="BH267" s="380">
        <v>5.0889999999999998E-2</v>
      </c>
      <c r="BI267" s="380">
        <v>0.52839999999999998</v>
      </c>
      <c r="BJ267" s="380">
        <v>0.66737999999999997</v>
      </c>
      <c r="BK267" s="380">
        <v>0.40710000000000002</v>
      </c>
      <c r="BL267" s="380">
        <v>0.31579000000000002</v>
      </c>
      <c r="BM267" s="380">
        <v>6.055E-2</v>
      </c>
      <c r="BN267" s="380">
        <v>9.4750000000000001E-2</v>
      </c>
      <c r="BO267" s="380">
        <v>2.2069999999999999E-2</v>
      </c>
      <c r="BP267" s="380">
        <v>5.6579999999999998E-2</v>
      </c>
      <c r="BQ267" s="380">
        <v>6.5680000000000002E-2</v>
      </c>
      <c r="BR267" s="380">
        <v>0.23372999999999999</v>
      </c>
      <c r="BS267" s="380">
        <v>0.20116999999999999</v>
      </c>
      <c r="BT267" s="380">
        <v>0.30057</v>
      </c>
      <c r="BU267" s="380">
        <v>4.3139999999999998E-2</v>
      </c>
      <c r="BV267" s="380">
        <v>0.44767000000000001</v>
      </c>
      <c r="BW267" s="380">
        <v>0.12806999999999999</v>
      </c>
      <c r="BX267" s="380">
        <v>4.555E-2</v>
      </c>
      <c r="BY267" s="380">
        <v>4.1140000000000003E-2</v>
      </c>
      <c r="BZ267" s="380">
        <v>0.12645999999999999</v>
      </c>
      <c r="CA267" s="380">
        <v>0.16133</v>
      </c>
      <c r="CB267" s="380">
        <v>8.7010000000000004E-2</v>
      </c>
      <c r="CC267" s="380">
        <v>0.48459999999999998</v>
      </c>
      <c r="CD267" s="380">
        <v>0.37047999999999998</v>
      </c>
      <c r="CE267" s="380">
        <v>0.23898</v>
      </c>
      <c r="CF267" s="380">
        <v>0.68201000000000001</v>
      </c>
      <c r="CG267" s="380">
        <v>0.42779</v>
      </c>
      <c r="CH267" s="380">
        <v>6.3159999999999994E-2</v>
      </c>
      <c r="CI267" s="380">
        <v>0.15049000000000001</v>
      </c>
      <c r="CJ267" s="380">
        <v>0.62438000000000005</v>
      </c>
      <c r="CK267" s="380">
        <v>0.17215</v>
      </c>
      <c r="CL267" s="380">
        <v>0.42497000000000001</v>
      </c>
      <c r="CM267" s="380">
        <v>0.16583000000000001</v>
      </c>
      <c r="CN267" s="380">
        <v>0.22164</v>
      </c>
      <c r="CO267" s="380">
        <v>0.61324000000000001</v>
      </c>
      <c r="CP267" s="380">
        <v>0.49236000000000002</v>
      </c>
      <c r="CQ267" s="380">
        <v>0.55501999999999996</v>
      </c>
      <c r="CR267" s="380">
        <v>0.29975000000000002</v>
      </c>
      <c r="CS267" s="380">
        <v>0.69796000000000002</v>
      </c>
      <c r="CT267" s="380">
        <v>0.80405000000000004</v>
      </c>
      <c r="CU267" s="380">
        <v>0.26778000000000002</v>
      </c>
      <c r="CV267" s="380">
        <v>0.57838000000000001</v>
      </c>
      <c r="CW267" s="380">
        <v>0.58975</v>
      </c>
    </row>
    <row r="268" spans="1:101">
      <c r="A268" s="256">
        <v>646</v>
      </c>
      <c r="B268" s="259">
        <v>1</v>
      </c>
      <c r="C268" s="380">
        <v>0.86198351999999989</v>
      </c>
      <c r="D268" s="380">
        <v>0.65429068800000012</v>
      </c>
      <c r="E268" s="380">
        <v>0.14274054400000005</v>
      </c>
      <c r="F268" s="380">
        <v>0.51429265600000007</v>
      </c>
      <c r="G268" s="380">
        <v>0.66968687999999987</v>
      </c>
      <c r="H268" s="380">
        <v>0.277655296</v>
      </c>
      <c r="I268" s="380">
        <v>0.46354812799999995</v>
      </c>
      <c r="J268" s="380">
        <v>0.47008312000000002</v>
      </c>
      <c r="K268" s="380">
        <v>6.0891312000000003E-2</v>
      </c>
      <c r="L268" s="380">
        <v>0.87385596799999987</v>
      </c>
      <c r="M268" s="380">
        <v>0.49403009599999997</v>
      </c>
      <c r="N268" s="380">
        <v>0.67385695999999995</v>
      </c>
      <c r="O268" s="380">
        <v>0.263133968</v>
      </c>
      <c r="P268" s="380">
        <v>0.48789203200000003</v>
      </c>
      <c r="Q268" s="380">
        <v>0.59007043200000009</v>
      </c>
      <c r="R268" s="380">
        <v>0.36252083200000002</v>
      </c>
      <c r="S268" s="380">
        <v>0.25840224000000001</v>
      </c>
      <c r="T268" s="380">
        <v>0.34790265599999992</v>
      </c>
      <c r="U268" s="380">
        <v>0.52340144</v>
      </c>
      <c r="V268" s="380">
        <v>0.75225830400000004</v>
      </c>
      <c r="W268" s="380">
        <v>0.899737648</v>
      </c>
      <c r="X268" s="380">
        <v>0.78824259200000002</v>
      </c>
      <c r="Y268" s="380">
        <v>0.83856487999999996</v>
      </c>
      <c r="Z268" s="380">
        <v>0.85515363200000005</v>
      </c>
      <c r="AA268" s="380">
        <v>0.51467876800000001</v>
      </c>
      <c r="AB268" s="380">
        <v>0.90252979199999994</v>
      </c>
      <c r="AC268" s="380">
        <v>0.45441134400000005</v>
      </c>
      <c r="AD268" s="380">
        <v>0.11643366399999999</v>
      </c>
      <c r="AE268" s="380">
        <v>0.79003136000000007</v>
      </c>
      <c r="AF268" s="380">
        <v>0.35460475200000002</v>
      </c>
      <c r="AG268" s="380">
        <v>0.80480233600000006</v>
      </c>
      <c r="AH268" s="380">
        <v>0.54091660799999997</v>
      </c>
      <c r="AI268" s="380">
        <v>0.79738299199999996</v>
      </c>
      <c r="AJ268" s="380">
        <v>0.26605543999999998</v>
      </c>
      <c r="AK268" s="380">
        <v>0.102227232</v>
      </c>
      <c r="AL268" s="380">
        <v>0.55896057599999993</v>
      </c>
      <c r="AM268" s="380">
        <v>9.7326624E-2</v>
      </c>
      <c r="AN268" s="380">
        <v>0.67115323199999999</v>
      </c>
      <c r="AO268" s="380">
        <v>8.4259583999999998E-2</v>
      </c>
      <c r="AP268" s="380">
        <v>0.19309112</v>
      </c>
      <c r="AQ268" s="380">
        <v>0.71566281600000003</v>
      </c>
      <c r="AR268" s="380">
        <v>0.24595235200000001</v>
      </c>
      <c r="AS268" s="380">
        <v>0.30209555199999999</v>
      </c>
      <c r="AT268" s="380">
        <v>5.0650239999999992E-2</v>
      </c>
      <c r="AU268" s="380">
        <v>0.15042487999999996</v>
      </c>
      <c r="AV268" s="380">
        <v>0.221476224</v>
      </c>
      <c r="AW268" s="380">
        <v>0.38402883199999993</v>
      </c>
      <c r="AX268" s="380">
        <v>0.239218928</v>
      </c>
      <c r="AY268" s="380">
        <v>9.1028368000000012E-2</v>
      </c>
      <c r="AZ268" s="380">
        <v>0.16568180800000004</v>
      </c>
      <c r="BA268" s="380">
        <v>0.21887611200000001</v>
      </c>
      <c r="BB268" s="380">
        <v>7.4732368000000007E-2</v>
      </c>
      <c r="BC268" s="380">
        <v>5.7748736000000002E-2</v>
      </c>
      <c r="BD268" s="380">
        <v>0.50099868800000003</v>
      </c>
      <c r="BE268" s="380">
        <v>0.45241499200000002</v>
      </c>
      <c r="BF268" s="380">
        <v>0.15413833599999999</v>
      </c>
      <c r="BG268" s="380">
        <v>6.6010368E-2</v>
      </c>
      <c r="BH268" s="380">
        <v>5.0935231999999997E-2</v>
      </c>
      <c r="BI268" s="380">
        <v>0.52887600000000001</v>
      </c>
      <c r="BJ268" s="380">
        <v>0.66857108799999998</v>
      </c>
      <c r="BK268" s="380">
        <v>0.408020832</v>
      </c>
      <c r="BL268" s="380">
        <v>0.31690950400000001</v>
      </c>
      <c r="BM268" s="380">
        <v>6.0340143999999991E-2</v>
      </c>
      <c r="BN268" s="380">
        <v>9.4896031999999991E-2</v>
      </c>
      <c r="BO268" s="380">
        <v>2.1321376E-2</v>
      </c>
      <c r="BP268" s="380">
        <v>5.6611071999999998E-2</v>
      </c>
      <c r="BQ268" s="380">
        <v>6.5779104000000005E-2</v>
      </c>
      <c r="BR268" s="380">
        <v>0.23455350399999997</v>
      </c>
      <c r="BS268" s="380">
        <v>0.20179835199999999</v>
      </c>
      <c r="BT268" s="380">
        <v>0.30142153599999999</v>
      </c>
      <c r="BU268" s="380">
        <v>4.3233727999999999E-2</v>
      </c>
      <c r="BV268" s="380">
        <v>0.44821166400000001</v>
      </c>
      <c r="BW268" s="380">
        <v>0.12889296</v>
      </c>
      <c r="BX268" s="380">
        <v>4.5781808E-2</v>
      </c>
      <c r="BY268" s="380">
        <v>4.1367807999999999E-2</v>
      </c>
      <c r="BZ268" s="380">
        <v>0.12815968</v>
      </c>
      <c r="CA268" s="380">
        <v>0.16600388800000002</v>
      </c>
      <c r="CB268" s="380">
        <v>8.7764160000000022E-2</v>
      </c>
      <c r="CC268" s="380">
        <v>0.491980272</v>
      </c>
      <c r="CD268" s="380">
        <v>0.374046928</v>
      </c>
      <c r="CE268" s="380">
        <v>0.24891782399999998</v>
      </c>
      <c r="CF268" s="380">
        <v>0.68419497600000012</v>
      </c>
      <c r="CG268" s="380">
        <v>0.43071590399999998</v>
      </c>
      <c r="CH268" s="380">
        <v>6.3307056E-2</v>
      </c>
      <c r="CI268" s="380">
        <v>0.152944464</v>
      </c>
      <c r="CJ268" s="380">
        <v>0.63408323200000005</v>
      </c>
      <c r="CK268" s="380">
        <v>0.173031344</v>
      </c>
      <c r="CL268" s="380">
        <v>0.42457752000000004</v>
      </c>
      <c r="CM268" s="380">
        <v>0.16818719999999998</v>
      </c>
      <c r="CN268" s="380">
        <v>0.22221369599999999</v>
      </c>
      <c r="CO268" s="380">
        <v>0.614449888</v>
      </c>
      <c r="CP268" s="380">
        <v>0.49928134400000002</v>
      </c>
      <c r="CQ268" s="380">
        <v>0.56074595199999999</v>
      </c>
      <c r="CR268" s="380">
        <v>0.30665832000000004</v>
      </c>
      <c r="CS268" s="380">
        <v>0.70360924800000002</v>
      </c>
      <c r="CT268" s="380">
        <v>0.8078752480000001</v>
      </c>
      <c r="CU268" s="380">
        <v>0.26920019200000006</v>
      </c>
      <c r="CV268" s="380">
        <v>0.58123368000000009</v>
      </c>
      <c r="CW268" s="380">
        <v>0.59236831999999995</v>
      </c>
    </row>
    <row r="269" spans="1:101">
      <c r="A269" s="256">
        <v>647</v>
      </c>
      <c r="B269" s="259">
        <v>1</v>
      </c>
      <c r="C269" s="380">
        <v>0.86296193600000015</v>
      </c>
      <c r="D269" s="380">
        <v>0.65702545600000006</v>
      </c>
      <c r="E269" s="380">
        <v>0.14462777600000004</v>
      </c>
      <c r="F269" s="380">
        <v>0.51455697599999994</v>
      </c>
      <c r="G269" s="380">
        <v>0.678575712</v>
      </c>
      <c r="H269" s="380">
        <v>0.28277267200000006</v>
      </c>
      <c r="I269" s="380">
        <v>0.46503408000000007</v>
      </c>
      <c r="J269" s="380">
        <v>0.47577761600000007</v>
      </c>
      <c r="K269" s="380">
        <v>6.1143024000000011E-2</v>
      </c>
      <c r="L269" s="380">
        <v>0.8743280320000002</v>
      </c>
      <c r="M269" s="380">
        <v>0.49748939200000003</v>
      </c>
      <c r="N269" s="380">
        <v>0.67549904000000005</v>
      </c>
      <c r="O269" s="380">
        <v>0.26359886399999999</v>
      </c>
      <c r="P269" s="380">
        <v>0.48810494399999999</v>
      </c>
      <c r="Q269" s="380">
        <v>0.59100875200000003</v>
      </c>
      <c r="R269" s="380">
        <v>0.366631712</v>
      </c>
      <c r="S269" s="380">
        <v>0.26257982400000007</v>
      </c>
      <c r="T269" s="380">
        <v>0.34905411199999997</v>
      </c>
      <c r="U269" s="380">
        <v>0.52319206399999996</v>
      </c>
      <c r="V269" s="380">
        <v>0.75414599999999998</v>
      </c>
      <c r="W269" s="380">
        <v>0.90018627200000012</v>
      </c>
      <c r="X269" s="380">
        <v>0.78925475200000006</v>
      </c>
      <c r="Y269" s="380">
        <v>0.83919172800000019</v>
      </c>
      <c r="Z269" s="380">
        <v>0.85488480000000011</v>
      </c>
      <c r="AA269" s="380">
        <v>0.51407673600000003</v>
      </c>
      <c r="AB269" s="380">
        <v>0.90273084800000014</v>
      </c>
      <c r="AC269" s="380">
        <v>0.45335273600000003</v>
      </c>
      <c r="AD269" s="380">
        <v>0.11651161600000001</v>
      </c>
      <c r="AE269" s="380">
        <v>0.79042142399999993</v>
      </c>
      <c r="AF269" s="380">
        <v>0.354261296</v>
      </c>
      <c r="AG269" s="380">
        <v>0.80515948800000003</v>
      </c>
      <c r="AH269" s="380">
        <v>0.54758569600000007</v>
      </c>
      <c r="AI269" s="380">
        <v>0.79770348800000013</v>
      </c>
      <c r="AJ269" s="380">
        <v>0.26563572800000002</v>
      </c>
      <c r="AK269" s="380">
        <v>0.10204246400000001</v>
      </c>
      <c r="AL269" s="380">
        <v>0.55919697600000007</v>
      </c>
      <c r="AM269" s="380">
        <v>9.6270159999999994E-2</v>
      </c>
      <c r="AN269" s="380">
        <v>0.67118755200000002</v>
      </c>
      <c r="AO269" s="380">
        <v>8.4517808E-2</v>
      </c>
      <c r="AP269" s="380">
        <v>0.19382537599999999</v>
      </c>
      <c r="AQ269" s="380">
        <v>0.71929027199999995</v>
      </c>
      <c r="AR269" s="380">
        <v>0.24770956799999999</v>
      </c>
      <c r="AS269" s="380">
        <v>0.30043359999999997</v>
      </c>
      <c r="AT269" s="380">
        <v>5.0733024000000002E-2</v>
      </c>
      <c r="AU269" s="380">
        <v>0.15043616000000004</v>
      </c>
      <c r="AV269" s="380">
        <v>0.22079502400000003</v>
      </c>
      <c r="AW269" s="380">
        <v>0.39023179200000002</v>
      </c>
      <c r="AX269" s="380">
        <v>0.23691822400000004</v>
      </c>
      <c r="AY269" s="380">
        <v>9.1225184000000015E-2</v>
      </c>
      <c r="AZ269" s="380">
        <v>0.16702399999999998</v>
      </c>
      <c r="BA269" s="380">
        <v>0.22068912000000002</v>
      </c>
      <c r="BB269" s="380">
        <v>7.5303280000000014E-2</v>
      </c>
      <c r="BC269" s="380">
        <v>5.7759968000000002E-2</v>
      </c>
      <c r="BD269" s="380">
        <v>0.50140939200000012</v>
      </c>
      <c r="BE269" s="380">
        <v>0.45330963200000007</v>
      </c>
      <c r="BF269" s="380">
        <v>0.15376486400000003</v>
      </c>
      <c r="BG269" s="380">
        <v>6.5005616000000002E-2</v>
      </c>
      <c r="BH269" s="380">
        <v>5.1003439999999997E-2</v>
      </c>
      <c r="BI269" s="380">
        <v>0.52943468800000004</v>
      </c>
      <c r="BJ269" s="380">
        <v>0.66979822400000011</v>
      </c>
      <c r="BK269" s="380">
        <v>0.40895225599999996</v>
      </c>
      <c r="BL269" s="380">
        <v>0.31814936000000005</v>
      </c>
      <c r="BM269" s="380">
        <v>6.0154976000000013E-2</v>
      </c>
      <c r="BN269" s="380">
        <v>9.5069040000000007E-2</v>
      </c>
      <c r="BO269" s="380">
        <v>2.0606144E-2</v>
      </c>
      <c r="BP269" s="380">
        <v>5.6647712000000003E-2</v>
      </c>
      <c r="BQ269" s="380">
        <v>6.5891696000000013E-2</v>
      </c>
      <c r="BR269" s="380">
        <v>0.23540449600000002</v>
      </c>
      <c r="BS269" s="380">
        <v>0.20244638400000003</v>
      </c>
      <c r="BT269" s="380">
        <v>0.30229859200000003</v>
      </c>
      <c r="BU269" s="380">
        <v>4.3368624000000001E-2</v>
      </c>
      <c r="BV269" s="380">
        <v>0.44877232</v>
      </c>
      <c r="BW269" s="380">
        <v>0.12979411199999999</v>
      </c>
      <c r="BX269" s="380">
        <v>4.6045103999999996E-2</v>
      </c>
      <c r="BY269" s="380">
        <v>4.1622688000000005E-2</v>
      </c>
      <c r="BZ269" s="380">
        <v>0.12994529599999999</v>
      </c>
      <c r="CA269" s="380">
        <v>0.17079483200000001</v>
      </c>
      <c r="CB269" s="380">
        <v>8.859808000000001E-2</v>
      </c>
      <c r="CC269" s="380">
        <v>0.49955881600000002</v>
      </c>
      <c r="CD269" s="380">
        <v>0.37771977600000006</v>
      </c>
      <c r="CE269" s="380">
        <v>0.259282656</v>
      </c>
      <c r="CF269" s="380">
        <v>0.68652819200000004</v>
      </c>
      <c r="CG269" s="380">
        <v>0.43380827199999999</v>
      </c>
      <c r="CH269" s="380">
        <v>6.3457760000000002E-2</v>
      </c>
      <c r="CI269" s="380">
        <v>0.15594489600000003</v>
      </c>
      <c r="CJ269" s="380">
        <v>0.64334414400000006</v>
      </c>
      <c r="CK269" s="380">
        <v>0.173938704</v>
      </c>
      <c r="CL269" s="380">
        <v>0.42428646400000003</v>
      </c>
      <c r="CM269" s="380">
        <v>0.17068571200000002</v>
      </c>
      <c r="CN269" s="380">
        <v>0.22279459200000004</v>
      </c>
      <c r="CO269" s="380">
        <v>0.61562598400000001</v>
      </c>
      <c r="CP269" s="380">
        <v>0.50594950400000005</v>
      </c>
      <c r="CQ269" s="380">
        <v>0.56644156800000001</v>
      </c>
      <c r="CR269" s="380">
        <v>0.31362726400000007</v>
      </c>
      <c r="CS269" s="380">
        <v>0.70924755200000023</v>
      </c>
      <c r="CT269" s="380">
        <v>0.81158286400000001</v>
      </c>
      <c r="CU269" s="380">
        <v>0.27070091200000007</v>
      </c>
      <c r="CV269" s="380">
        <v>0.58426817600000003</v>
      </c>
      <c r="CW269" s="380">
        <v>0.59481438399999997</v>
      </c>
    </row>
    <row r="270" spans="1:101">
      <c r="A270" s="256">
        <v>648</v>
      </c>
      <c r="B270" s="259">
        <v>1</v>
      </c>
      <c r="C270" s="380">
        <v>0.86391107200000006</v>
      </c>
      <c r="D270" s="380">
        <v>0.6597279840000001</v>
      </c>
      <c r="E270" s="380">
        <v>0.14653340800000003</v>
      </c>
      <c r="F270" s="380">
        <v>0.51480561600000008</v>
      </c>
      <c r="G270" s="380">
        <v>0.68719366400000015</v>
      </c>
      <c r="H270" s="380">
        <v>0.28823932800000002</v>
      </c>
      <c r="I270" s="380">
        <v>0.466357472</v>
      </c>
      <c r="J270" s="380">
        <v>0.48125811200000002</v>
      </c>
      <c r="K270" s="380">
        <v>6.1402256000000002E-2</v>
      </c>
      <c r="L270" s="380">
        <v>0.87479449600000003</v>
      </c>
      <c r="M270" s="380">
        <v>0.50105164800000002</v>
      </c>
      <c r="N270" s="380">
        <v>0.6770897600000001</v>
      </c>
      <c r="O270" s="380">
        <v>0.26404840000000002</v>
      </c>
      <c r="P270" s="380">
        <v>0.48831417600000004</v>
      </c>
      <c r="Q270" s="380">
        <v>0.59192315200000023</v>
      </c>
      <c r="R270" s="380">
        <v>0.37075051199999998</v>
      </c>
      <c r="S270" s="380">
        <v>0.267063088</v>
      </c>
      <c r="T270" s="380">
        <v>0.350190528</v>
      </c>
      <c r="U270" s="380">
        <v>0.52298564800000003</v>
      </c>
      <c r="V270" s="380">
        <v>0.75602161599999995</v>
      </c>
      <c r="W270" s="380">
        <v>0.90062329600000013</v>
      </c>
      <c r="X270" s="380">
        <v>0.79024595199999992</v>
      </c>
      <c r="Y270" s="380">
        <v>0.83982561600000005</v>
      </c>
      <c r="Z270" s="380">
        <v>0.85462124800000006</v>
      </c>
      <c r="AA270" s="380">
        <v>0.5132883840000001</v>
      </c>
      <c r="AB270" s="380">
        <v>0.90292494400000012</v>
      </c>
      <c r="AC270" s="380">
        <v>0.45219060800000005</v>
      </c>
      <c r="AD270" s="380">
        <v>0.11658012800000002</v>
      </c>
      <c r="AE270" s="380">
        <v>0.79079204800000003</v>
      </c>
      <c r="AF270" s="380">
        <v>0.35388528000000002</v>
      </c>
      <c r="AG270" s="380">
        <v>0.80553439999999998</v>
      </c>
      <c r="AH270" s="380">
        <v>0.55446446399999993</v>
      </c>
      <c r="AI270" s="380">
        <v>0.79803254400000001</v>
      </c>
      <c r="AJ270" s="380">
        <v>0.26523313599999998</v>
      </c>
      <c r="AK270" s="380">
        <v>0.101866096</v>
      </c>
      <c r="AL270" s="380">
        <v>0.55939473599999989</v>
      </c>
      <c r="AM270" s="380">
        <v>9.5340895999999994E-2</v>
      </c>
      <c r="AN270" s="380">
        <v>0.67118187200000001</v>
      </c>
      <c r="AO270" s="380">
        <v>8.4782351999999991E-2</v>
      </c>
      <c r="AP270" s="380">
        <v>0.19457651200000003</v>
      </c>
      <c r="AQ270" s="380">
        <v>0.72305836800000001</v>
      </c>
      <c r="AR270" s="380">
        <v>0.24963206400000004</v>
      </c>
      <c r="AS270" s="380">
        <v>0.29843484800000003</v>
      </c>
      <c r="AT270" s="380">
        <v>5.0818688000000001E-2</v>
      </c>
      <c r="AU270" s="380">
        <v>0.15042552000000001</v>
      </c>
      <c r="AV270" s="380">
        <v>0.22013766400000001</v>
      </c>
      <c r="AW270" s="380">
        <v>0.39669627199999996</v>
      </c>
      <c r="AX270" s="380">
        <v>0.23467984</v>
      </c>
      <c r="AY270" s="380">
        <v>9.1431600000000002E-2</v>
      </c>
      <c r="AZ270" s="380">
        <v>0.16837859199999999</v>
      </c>
      <c r="BA270" s="380">
        <v>0.22251748800000004</v>
      </c>
      <c r="BB270" s="380">
        <v>7.5888192000000007E-2</v>
      </c>
      <c r="BC270" s="380">
        <v>5.778664E-2</v>
      </c>
      <c r="BD270" s="380">
        <v>0.50189969600000006</v>
      </c>
      <c r="BE270" s="380">
        <v>0.45429219200000004</v>
      </c>
      <c r="BF270" s="380">
        <v>0.15343683200000002</v>
      </c>
      <c r="BG270" s="380">
        <v>6.3894544000000011E-2</v>
      </c>
      <c r="BH270" s="380">
        <v>5.1098768000000003E-2</v>
      </c>
      <c r="BI270" s="380">
        <v>0.53007505599999993</v>
      </c>
      <c r="BJ270" s="380">
        <v>0.67106343999999996</v>
      </c>
      <c r="BK270" s="380">
        <v>0.40988848</v>
      </c>
      <c r="BL270" s="380">
        <v>0.31951737600000008</v>
      </c>
      <c r="BM270" s="380">
        <v>5.9998528000000002E-2</v>
      </c>
      <c r="BN270" s="380">
        <v>9.5270928000000005E-2</v>
      </c>
      <c r="BO270" s="380">
        <v>1.9925151999999995E-2</v>
      </c>
      <c r="BP270" s="380">
        <v>5.6690752000000011E-2</v>
      </c>
      <c r="BQ270" s="380">
        <v>6.6016848000000003E-2</v>
      </c>
      <c r="BR270" s="380">
        <v>0.23627516800000001</v>
      </c>
      <c r="BS270" s="380">
        <v>0.20310761600000002</v>
      </c>
      <c r="BT270" s="380">
        <v>0.303195088</v>
      </c>
      <c r="BU270" s="380">
        <v>4.3552320000000012E-2</v>
      </c>
      <c r="BV270" s="380">
        <v>0.44934737600000002</v>
      </c>
      <c r="BW270" s="380">
        <v>0.13077182400000001</v>
      </c>
      <c r="BX270" s="380">
        <v>4.634336E-2</v>
      </c>
      <c r="BY270" s="380">
        <v>4.1909408000000009E-2</v>
      </c>
      <c r="BZ270" s="380">
        <v>0.13181499199999999</v>
      </c>
      <c r="CA270" s="380">
        <v>0.17569081600000003</v>
      </c>
      <c r="CB270" s="380">
        <v>8.9509120000000011E-2</v>
      </c>
      <c r="CC270" s="380">
        <v>0.50732871999999996</v>
      </c>
      <c r="CD270" s="380">
        <v>0.38150382400000005</v>
      </c>
      <c r="CE270" s="380">
        <v>0.26996980800000003</v>
      </c>
      <c r="CF270" s="380">
        <v>0.68898980800000009</v>
      </c>
      <c r="CG270" s="380">
        <v>0.43707768000000002</v>
      </c>
      <c r="CH270" s="380">
        <v>6.3610064000000008E-2</v>
      </c>
      <c r="CI270" s="380">
        <v>0.15946948800000002</v>
      </c>
      <c r="CJ270" s="380">
        <v>0.65215153600000009</v>
      </c>
      <c r="CK270" s="380">
        <v>0.17487406400000002</v>
      </c>
      <c r="CL270" s="380">
        <v>0.42412116800000005</v>
      </c>
      <c r="CM270" s="380">
        <v>0.17332878399999999</v>
      </c>
      <c r="CN270" s="380">
        <v>0.22338444799999999</v>
      </c>
      <c r="CO270" s="380">
        <v>0.61675896000000008</v>
      </c>
      <c r="CP270" s="380">
        <v>0.51235774400000011</v>
      </c>
      <c r="CQ270" s="380">
        <v>0.572108544</v>
      </c>
      <c r="CR270" s="380">
        <v>0.32065132800000007</v>
      </c>
      <c r="CS270" s="380">
        <v>0.7148759360000001</v>
      </c>
      <c r="CT270" s="380">
        <v>0.81517368000000001</v>
      </c>
      <c r="CU270" s="380">
        <v>0.27228323200000004</v>
      </c>
      <c r="CV270" s="380">
        <v>0.58749123199999997</v>
      </c>
      <c r="CW270" s="380">
        <v>0.59710548799999996</v>
      </c>
    </row>
    <row r="271" spans="1:101">
      <c r="A271" s="256">
        <v>649</v>
      </c>
      <c r="B271" s="259">
        <v>1</v>
      </c>
      <c r="C271" s="380">
        <v>0.86482492799999999</v>
      </c>
      <c r="D271" s="380">
        <v>0.66241555200000013</v>
      </c>
      <c r="E271" s="380">
        <v>0.14835576000000003</v>
      </c>
      <c r="F271" s="380">
        <v>0.51502889600000001</v>
      </c>
      <c r="G271" s="380">
        <v>0.69556297600000005</v>
      </c>
      <c r="H271" s="380">
        <v>0.29407750399999999</v>
      </c>
      <c r="I271" s="380">
        <v>0.46754038400000003</v>
      </c>
      <c r="J271" s="380">
        <v>0.486530448</v>
      </c>
      <c r="K271" s="380">
        <v>6.1665568000000004E-2</v>
      </c>
      <c r="L271" s="380">
        <v>0.8752664</v>
      </c>
      <c r="M271" s="380">
        <v>0.50473454400000006</v>
      </c>
      <c r="N271" s="380">
        <v>0.67827024000000014</v>
      </c>
      <c r="O271" s="380">
        <v>0.26447401599999998</v>
      </c>
      <c r="P271" s="380">
        <v>0.48851388800000012</v>
      </c>
      <c r="Q271" s="380">
        <v>0.59281059200000008</v>
      </c>
      <c r="R271" s="380">
        <v>0.374888112</v>
      </c>
      <c r="S271" s="380">
        <v>0.27187763199999998</v>
      </c>
      <c r="T271" s="380">
        <v>0.35130678400000004</v>
      </c>
      <c r="U271" s="380">
        <v>0.52278723199999999</v>
      </c>
      <c r="V271" s="380">
        <v>0.75789379199999996</v>
      </c>
      <c r="W271" s="380">
        <v>0.90104535999999991</v>
      </c>
      <c r="X271" s="380">
        <v>0.79122803200000003</v>
      </c>
      <c r="Y271" s="380">
        <v>0.84047358399999994</v>
      </c>
      <c r="Z271" s="380">
        <v>0.854360656</v>
      </c>
      <c r="AA271" s="380">
        <v>0.51252955199999983</v>
      </c>
      <c r="AB271" s="380">
        <v>0.90311416</v>
      </c>
      <c r="AC271" s="380">
        <v>0.45105392</v>
      </c>
      <c r="AD271" s="380">
        <v>0.1166032</v>
      </c>
      <c r="AE271" s="380">
        <v>0.79114387199999991</v>
      </c>
      <c r="AF271" s="380">
        <v>0.35357110400000002</v>
      </c>
      <c r="AG271" s="380">
        <v>0.80594459200000002</v>
      </c>
      <c r="AH271" s="380">
        <v>0.56154115199999999</v>
      </c>
      <c r="AI271" s="380">
        <v>0.79838480000000001</v>
      </c>
      <c r="AJ271" s="380">
        <v>0.26485054400000002</v>
      </c>
      <c r="AK271" s="380">
        <v>0.10169852800000001</v>
      </c>
      <c r="AL271" s="380">
        <v>0.559552096</v>
      </c>
      <c r="AM271" s="380">
        <v>9.4574112000000002E-2</v>
      </c>
      <c r="AN271" s="380">
        <v>0.67113851200000008</v>
      </c>
      <c r="AO271" s="380">
        <v>8.5050575999999989E-2</v>
      </c>
      <c r="AP271" s="380">
        <v>0.19533700800000001</v>
      </c>
      <c r="AQ271" s="380">
        <v>0.72696342400000002</v>
      </c>
      <c r="AR271" s="380">
        <v>0.25172343999999996</v>
      </c>
      <c r="AS271" s="380">
        <v>0.29600833600000004</v>
      </c>
      <c r="AT271" s="380">
        <v>5.0907632000000001E-2</v>
      </c>
      <c r="AU271" s="380">
        <v>0.15040080000000003</v>
      </c>
      <c r="AV271" s="380">
        <v>0.21950550399999999</v>
      </c>
      <c r="AW271" s="380">
        <v>0.40342035199999998</v>
      </c>
      <c r="AX271" s="380">
        <v>0.23250665599999998</v>
      </c>
      <c r="AY271" s="380">
        <v>9.164953599999999E-2</v>
      </c>
      <c r="AZ271" s="380">
        <v>0.169736944</v>
      </c>
      <c r="BA271" s="380">
        <v>0.22434873600000002</v>
      </c>
      <c r="BB271" s="380">
        <v>7.6482064000000002E-2</v>
      </c>
      <c r="BC271" s="380">
        <v>5.7832512000000003E-2</v>
      </c>
      <c r="BD271" s="380">
        <v>0.50249104</v>
      </c>
      <c r="BE271" s="380">
        <v>0.45537355200000001</v>
      </c>
      <c r="BF271" s="380">
        <v>0.15316304</v>
      </c>
      <c r="BG271" s="380">
        <v>6.266139200000001E-2</v>
      </c>
      <c r="BH271" s="380">
        <v>5.1226416000000004E-2</v>
      </c>
      <c r="BI271" s="380">
        <v>0.53079886399999998</v>
      </c>
      <c r="BJ271" s="380">
        <v>0.67237049599999998</v>
      </c>
      <c r="BK271" s="380">
        <v>0.41082318400000001</v>
      </c>
      <c r="BL271" s="380">
        <v>0.32102171200000001</v>
      </c>
      <c r="BM271" s="380">
        <v>5.9875680000000001E-2</v>
      </c>
      <c r="BN271" s="380">
        <v>9.550417600000001E-2</v>
      </c>
      <c r="BO271" s="380">
        <v>1.9279599999999997E-2</v>
      </c>
      <c r="BP271" s="380">
        <v>5.6741312000000002E-2</v>
      </c>
      <c r="BQ271" s="380">
        <v>6.6153359999999981E-2</v>
      </c>
      <c r="BR271" s="380">
        <v>0.23715648</v>
      </c>
      <c r="BS271" s="380">
        <v>0.20377444800000002</v>
      </c>
      <c r="BT271" s="380">
        <v>0.30410454400000003</v>
      </c>
      <c r="BU271" s="380">
        <v>4.3793536000000008E-2</v>
      </c>
      <c r="BV271" s="380">
        <v>0.44993171199999998</v>
      </c>
      <c r="BW271" s="380">
        <v>0.13182465599999998</v>
      </c>
      <c r="BX271" s="380">
        <v>4.6680576000000001E-2</v>
      </c>
      <c r="BY271" s="380">
        <v>4.2233567999999999E-2</v>
      </c>
      <c r="BZ271" s="380">
        <v>0.133768048</v>
      </c>
      <c r="CA271" s="380">
        <v>0.1806768</v>
      </c>
      <c r="CB271" s="380">
        <v>9.0494240000000004E-2</v>
      </c>
      <c r="CC271" s="380">
        <v>0.51528614400000006</v>
      </c>
      <c r="CD271" s="380">
        <v>0.38540587199999998</v>
      </c>
      <c r="CE271" s="380">
        <v>0.28082975999999998</v>
      </c>
      <c r="CF271" s="380">
        <v>0.69155302400000007</v>
      </c>
      <c r="CG271" s="380">
        <v>0.44053900800000001</v>
      </c>
      <c r="CH271" s="380">
        <v>6.3761487999999991E-2</v>
      </c>
      <c r="CI271" s="380">
        <v>0.16346063999999999</v>
      </c>
      <c r="CJ271" s="380">
        <v>0.66049524800000003</v>
      </c>
      <c r="CK271" s="380">
        <v>0.175841264</v>
      </c>
      <c r="CL271" s="380">
        <v>0.424107872</v>
      </c>
      <c r="CM271" s="380">
        <v>0.17611937599999999</v>
      </c>
      <c r="CN271" s="380">
        <v>0.223986144</v>
      </c>
      <c r="CO271" s="380">
        <v>0.61783857599999992</v>
      </c>
      <c r="CP271" s="380">
        <v>0.51850454400000001</v>
      </c>
      <c r="CQ271" s="380">
        <v>0.57775112000000006</v>
      </c>
      <c r="CR271" s="380">
        <v>0.327724032</v>
      </c>
      <c r="CS271" s="380">
        <v>0.72049728000000002</v>
      </c>
      <c r="CT271" s="380">
        <v>0.81864921599999996</v>
      </c>
      <c r="CU271" s="380">
        <v>0.27395027200000005</v>
      </c>
      <c r="CV271" s="380">
        <v>0.59091356800000006</v>
      </c>
      <c r="CW271" s="380">
        <v>0.5992621119999999</v>
      </c>
    </row>
    <row r="272" spans="1:101">
      <c r="A272" s="256">
        <v>650</v>
      </c>
      <c r="B272" s="259">
        <v>1</v>
      </c>
      <c r="C272" s="380">
        <v>0.86570000000000003</v>
      </c>
      <c r="D272" s="380">
        <v>0.66510000000000002</v>
      </c>
      <c r="E272" s="380">
        <v>0.15003</v>
      </c>
      <c r="F272" s="380">
        <v>0.51522000000000001</v>
      </c>
      <c r="G272" s="380">
        <v>0.70369999999999999</v>
      </c>
      <c r="H272" s="380">
        <v>0.30030000000000001</v>
      </c>
      <c r="I272" s="380">
        <v>0.46860000000000002</v>
      </c>
      <c r="J272" s="380">
        <v>0.49159999999999998</v>
      </c>
      <c r="K272" s="380">
        <v>6.1929999999999999E-2</v>
      </c>
      <c r="L272" s="380">
        <v>0.87575000000000003</v>
      </c>
      <c r="M272" s="380">
        <v>0.50854999999999995</v>
      </c>
      <c r="N272" s="380">
        <v>0.67883000000000004</v>
      </c>
      <c r="O272" s="380">
        <v>0.26486999999999999</v>
      </c>
      <c r="P272" s="380">
        <v>0.48870000000000002</v>
      </c>
      <c r="Q272" s="380">
        <v>0.59367000000000003</v>
      </c>
      <c r="R272" s="380">
        <v>0.37905</v>
      </c>
      <c r="S272" s="380">
        <v>0.27704000000000001</v>
      </c>
      <c r="T272" s="380">
        <v>0.35239999999999999</v>
      </c>
      <c r="U272" s="380">
        <v>0.52259999999999995</v>
      </c>
      <c r="V272" s="380">
        <v>0.75976999999999995</v>
      </c>
      <c r="W272" s="380">
        <v>0.90144999999999997</v>
      </c>
      <c r="X272" s="380">
        <v>0.79220999999999997</v>
      </c>
      <c r="Y272" s="380">
        <v>0.84114</v>
      </c>
      <c r="Z272" s="380">
        <v>0.85409999999999997</v>
      </c>
      <c r="AA272" s="380">
        <v>0.51193999999999995</v>
      </c>
      <c r="AB272" s="380">
        <v>0.90329999999999999</v>
      </c>
      <c r="AC272" s="380">
        <v>0.45002999999999999</v>
      </c>
      <c r="AD272" s="380">
        <v>0.11656</v>
      </c>
      <c r="AE272" s="380">
        <v>0.79147999999999996</v>
      </c>
      <c r="AF272" s="380">
        <v>0.35338000000000003</v>
      </c>
      <c r="AG272" s="380">
        <v>0.80640000000000001</v>
      </c>
      <c r="AH272" s="380">
        <v>0.56879999999999997</v>
      </c>
      <c r="AI272" s="380">
        <v>0.79876999999999998</v>
      </c>
      <c r="AJ272" s="380">
        <v>0.26449</v>
      </c>
      <c r="AK272" s="380">
        <v>0.10154000000000001</v>
      </c>
      <c r="AL272" s="380">
        <v>0.55967</v>
      </c>
      <c r="AM272" s="380">
        <v>9.4E-2</v>
      </c>
      <c r="AN272" s="380">
        <v>0.67105999999999999</v>
      </c>
      <c r="AO272" s="380">
        <v>8.5319999999999993E-2</v>
      </c>
      <c r="AP272" s="380">
        <v>0.1961</v>
      </c>
      <c r="AQ272" s="380">
        <v>0.73099999999999998</v>
      </c>
      <c r="AR272" s="380">
        <v>0.25397999999999998</v>
      </c>
      <c r="AS272" s="380">
        <v>0.29310000000000003</v>
      </c>
      <c r="AT272" s="380">
        <v>5.0999999999999997E-2</v>
      </c>
      <c r="AU272" s="380">
        <v>0.15037</v>
      </c>
      <c r="AV272" s="380">
        <v>0.21890000000000001</v>
      </c>
      <c r="AW272" s="380">
        <v>0.41039999999999999</v>
      </c>
      <c r="AX272" s="380">
        <v>0.23039999999999999</v>
      </c>
      <c r="AY272" s="380">
        <v>9.1880000000000003E-2</v>
      </c>
      <c r="AZ272" s="380">
        <v>0.17108999999999999</v>
      </c>
      <c r="BA272" s="380">
        <v>0.22617000000000001</v>
      </c>
      <c r="BB272" s="380">
        <v>7.7079999999999996E-2</v>
      </c>
      <c r="BC272" s="380">
        <v>5.79E-2</v>
      </c>
      <c r="BD272" s="380">
        <v>0.50319999999999998</v>
      </c>
      <c r="BE272" s="380">
        <v>0.45656000000000002</v>
      </c>
      <c r="BF272" s="380">
        <v>0.15295</v>
      </c>
      <c r="BG272" s="380">
        <v>6.13E-2</v>
      </c>
      <c r="BH272" s="380">
        <v>5.1389999999999998E-2</v>
      </c>
      <c r="BI272" s="380">
        <v>0.53159999999999996</v>
      </c>
      <c r="BJ272" s="380">
        <v>0.67371999999999999</v>
      </c>
      <c r="BK272" s="380">
        <v>0.41175</v>
      </c>
      <c r="BL272" s="380">
        <v>0.32267000000000001</v>
      </c>
      <c r="BM272" s="380">
        <v>5.9790000000000003E-2</v>
      </c>
      <c r="BN272" s="380">
        <v>9.5769999999999994E-2</v>
      </c>
      <c r="BO272" s="380">
        <v>1.8669999999999999E-2</v>
      </c>
      <c r="BP272" s="380">
        <v>5.6800000000000003E-2</v>
      </c>
      <c r="BQ272" s="380">
        <v>6.6299999999999998E-2</v>
      </c>
      <c r="BR272" s="380">
        <v>0.23804</v>
      </c>
      <c r="BS272" s="380">
        <v>0.20444000000000001</v>
      </c>
      <c r="BT272" s="380">
        <v>0.30502000000000001</v>
      </c>
      <c r="BU272" s="380">
        <v>4.41E-2</v>
      </c>
      <c r="BV272" s="380">
        <v>0.45051999999999998</v>
      </c>
      <c r="BW272" s="380">
        <v>0.13295000000000001</v>
      </c>
      <c r="BX272" s="380">
        <v>4.7059999999999998E-2</v>
      </c>
      <c r="BY272" s="380">
        <v>4.2599999999999999E-2</v>
      </c>
      <c r="BZ272" s="380">
        <v>0.1358</v>
      </c>
      <c r="CA272" s="380">
        <v>0.18573999999999999</v>
      </c>
      <c r="CB272" s="380">
        <v>9.1550000000000006E-2</v>
      </c>
      <c r="CC272" s="380">
        <v>0.52342</v>
      </c>
      <c r="CD272" s="380">
        <v>0.38943</v>
      </c>
      <c r="CE272" s="380">
        <v>0.29172999999999999</v>
      </c>
      <c r="CF272" s="380">
        <v>0.69420000000000004</v>
      </c>
      <c r="CG272" s="380">
        <v>0.44419999999999998</v>
      </c>
      <c r="CH272" s="380">
        <v>6.3909999999999995E-2</v>
      </c>
      <c r="CI272" s="380">
        <v>0.16785</v>
      </c>
      <c r="CJ272" s="380">
        <v>0.66837000000000002</v>
      </c>
      <c r="CK272" s="380">
        <v>0.17684</v>
      </c>
      <c r="CL272" s="380">
        <v>0.42426999999999998</v>
      </c>
      <c r="CM272" s="380">
        <v>0.17906</v>
      </c>
      <c r="CN272" s="380">
        <v>0.22459999999999999</v>
      </c>
      <c r="CO272" s="380">
        <v>0.61885999999999997</v>
      </c>
      <c r="CP272" s="380">
        <v>0.52439000000000002</v>
      </c>
      <c r="CQ272" s="380">
        <v>0.58337000000000006</v>
      </c>
      <c r="CR272" s="380">
        <v>0.33484000000000003</v>
      </c>
      <c r="CS272" s="380">
        <v>0.72611000000000003</v>
      </c>
      <c r="CT272" s="380">
        <v>0.82201000000000002</v>
      </c>
      <c r="CU272" s="380">
        <v>0.2757</v>
      </c>
      <c r="CV272" s="380">
        <v>0.59453999999999996</v>
      </c>
      <c r="CW272" s="380">
        <v>0.60129999999999995</v>
      </c>
    </row>
    <row r="273" spans="1:101">
      <c r="A273" s="256">
        <v>651</v>
      </c>
      <c r="B273" s="259">
        <v>1</v>
      </c>
      <c r="C273" s="380">
        <v>0.8665371999999999</v>
      </c>
      <c r="D273" s="380">
        <v>0.66778401600000004</v>
      </c>
      <c r="E273" s="380">
        <v>0.15156609599999998</v>
      </c>
      <c r="F273" s="380">
        <v>0.51537750400000004</v>
      </c>
      <c r="G273" s="380">
        <v>0.71160987199999992</v>
      </c>
      <c r="H273" s="380">
        <v>0.30690324800000002</v>
      </c>
      <c r="I273" s="380">
        <v>0.46954588800000002</v>
      </c>
      <c r="J273" s="380">
        <v>0.49647060799999992</v>
      </c>
      <c r="K273" s="380">
        <v>6.2193743999999995E-2</v>
      </c>
      <c r="L273" s="380">
        <v>0.87624401600000013</v>
      </c>
      <c r="M273" s="380">
        <v>0.51249903999999991</v>
      </c>
      <c r="N273" s="380">
        <v>0.67881926400000003</v>
      </c>
      <c r="O273" s="380">
        <v>0.26523590400000002</v>
      </c>
      <c r="P273" s="380">
        <v>0.48887168000000009</v>
      </c>
      <c r="Q273" s="380">
        <v>0.59450343999999988</v>
      </c>
      <c r="R273" s="380">
        <v>0.38323326400000002</v>
      </c>
      <c r="S273" s="380">
        <v>0.28255057600000005</v>
      </c>
      <c r="T273" s="380">
        <v>0.35347089599999998</v>
      </c>
      <c r="U273" s="380">
        <v>0.52242395199999991</v>
      </c>
      <c r="V273" s="380">
        <v>0.76165596800000002</v>
      </c>
      <c r="W273" s="380">
        <v>0.9018366080000001</v>
      </c>
      <c r="X273" s="380">
        <v>0.7931951519999999</v>
      </c>
      <c r="Y273" s="380">
        <v>0.84182454400000006</v>
      </c>
      <c r="Z273" s="380">
        <v>0.85383617599999984</v>
      </c>
      <c r="AA273" s="380">
        <v>0.51149950399999999</v>
      </c>
      <c r="AB273" s="380">
        <v>0.90348302400000013</v>
      </c>
      <c r="AC273" s="380">
        <v>0.44911627199999998</v>
      </c>
      <c r="AD273" s="380">
        <v>0.11645006399999999</v>
      </c>
      <c r="AE273" s="380">
        <v>0.79180670400000008</v>
      </c>
      <c r="AF273" s="380">
        <v>0.35331382400000005</v>
      </c>
      <c r="AG273" s="380">
        <v>0.80689844799999988</v>
      </c>
      <c r="AH273" s="380">
        <v>0.57622043199999995</v>
      </c>
      <c r="AI273" s="380">
        <v>0.79918902399999991</v>
      </c>
      <c r="AJ273" s="380">
        <v>0.26415219200000001</v>
      </c>
      <c r="AK273" s="380">
        <v>0.101390624</v>
      </c>
      <c r="AL273" s="380">
        <v>0.55974617599999998</v>
      </c>
      <c r="AM273" s="380">
        <v>9.3637296000000009E-2</v>
      </c>
      <c r="AN273" s="380">
        <v>0.67094403199999997</v>
      </c>
      <c r="AO273" s="380">
        <v>8.5588784000000001E-2</v>
      </c>
      <c r="AP273" s="380">
        <v>0.19686083200000001</v>
      </c>
      <c r="AQ273" s="380">
        <v>0.73516036799999995</v>
      </c>
      <c r="AR273" s="380">
        <v>0.25638771199999993</v>
      </c>
      <c r="AS273" s="380">
        <v>0.28971776000000005</v>
      </c>
      <c r="AT273" s="380">
        <v>5.1095599999999998E-2</v>
      </c>
      <c r="AU273" s="380">
        <v>0.15032820799999999</v>
      </c>
      <c r="AV273" s="380">
        <v>0.21832257600000002</v>
      </c>
      <c r="AW273" s="380">
        <v>0.41762790399999999</v>
      </c>
      <c r="AX273" s="380">
        <v>0.22835867200000001</v>
      </c>
      <c r="AY273" s="380">
        <v>9.2122319999999994E-2</v>
      </c>
      <c r="AZ273" s="380">
        <v>0.17242950399999998</v>
      </c>
      <c r="BA273" s="380">
        <v>0.227969744</v>
      </c>
      <c r="BB273" s="380">
        <v>7.767803199999998E-2</v>
      </c>
      <c r="BC273" s="380">
        <v>5.7989327999999993E-2</v>
      </c>
      <c r="BD273" s="380">
        <v>0.50403335999999999</v>
      </c>
      <c r="BE273" s="380">
        <v>0.45785025599999996</v>
      </c>
      <c r="BF273" s="380">
        <v>0.15280024000000003</v>
      </c>
      <c r="BG273" s="380">
        <v>5.9818639999999999E-2</v>
      </c>
      <c r="BH273" s="380">
        <v>5.1590416E-2</v>
      </c>
      <c r="BI273" s="380">
        <v>0.53246326399999999</v>
      </c>
      <c r="BJ273" s="380">
        <v>0.67510763200000001</v>
      </c>
      <c r="BK273" s="380">
        <v>0.41266345600000004</v>
      </c>
      <c r="BL273" s="380">
        <v>0.32446886399999997</v>
      </c>
      <c r="BM273" s="380">
        <v>5.9742656000000005E-2</v>
      </c>
      <c r="BN273" s="380">
        <v>9.6067743999999997E-2</v>
      </c>
      <c r="BO273" s="380">
        <v>1.8095791999999999E-2</v>
      </c>
      <c r="BP273" s="380">
        <v>5.6866624000000005E-2</v>
      </c>
      <c r="BQ273" s="380">
        <v>6.6455792E-2</v>
      </c>
      <c r="BR273" s="380">
        <v>0.238919616</v>
      </c>
      <c r="BS273" s="380">
        <v>0.20509968000000001</v>
      </c>
      <c r="BT273" s="380">
        <v>0.305934912</v>
      </c>
      <c r="BU273" s="380">
        <v>4.4476976000000008E-2</v>
      </c>
      <c r="BV273" s="380">
        <v>0.45110761599999999</v>
      </c>
      <c r="BW273" s="380">
        <v>0.13414393600000005</v>
      </c>
      <c r="BX273" s="380">
        <v>4.7483711999999997E-2</v>
      </c>
      <c r="BY273" s="380">
        <v>4.3011727999999999E-2</v>
      </c>
      <c r="BZ273" s="380">
        <v>0.13790113600000001</v>
      </c>
      <c r="CA273" s="380">
        <v>0.19087263999999998</v>
      </c>
      <c r="CB273" s="380">
        <v>9.2672976000000004E-2</v>
      </c>
      <c r="CC273" s="380">
        <v>0.53170881599999997</v>
      </c>
      <c r="CD273" s="380">
        <v>0.39357588800000004</v>
      </c>
      <c r="CE273" s="380">
        <v>0.30263728000000006</v>
      </c>
      <c r="CF273" s="380">
        <v>0.6969290560000001</v>
      </c>
      <c r="CG273" s="380">
        <v>0.44805694400000001</v>
      </c>
      <c r="CH273" s="380">
        <v>6.4054544000000005E-2</v>
      </c>
      <c r="CI273" s="380">
        <v>0.17264476799999998</v>
      </c>
      <c r="CJ273" s="380">
        <v>0.67577552000000007</v>
      </c>
      <c r="CK273" s="380">
        <v>0.177863984</v>
      </c>
      <c r="CL273" s="380">
        <v>0.42462561599999993</v>
      </c>
      <c r="CM273" s="380">
        <v>0.18215273600000004</v>
      </c>
      <c r="CN273" s="380">
        <v>0.22522312000000003</v>
      </c>
      <c r="CO273" s="380">
        <v>0.61982081599999994</v>
      </c>
      <c r="CP273" s="380">
        <v>0.53001203200000002</v>
      </c>
      <c r="CQ273" s="380">
        <v>0.58895977600000016</v>
      </c>
      <c r="CR273" s="380">
        <v>0.34199590399999996</v>
      </c>
      <c r="CS273" s="380">
        <v>0.73170622399999996</v>
      </c>
      <c r="CT273" s="380">
        <v>0.82525500799999996</v>
      </c>
      <c r="CU273" s="380">
        <v>0.27752302400000001</v>
      </c>
      <c r="CV273" s="380">
        <v>0.59836615999999987</v>
      </c>
      <c r="CW273" s="380">
        <v>0.60322671999999988</v>
      </c>
    </row>
    <row r="274" spans="1:101">
      <c r="A274" s="256">
        <v>652</v>
      </c>
      <c r="B274" s="259">
        <v>1</v>
      </c>
      <c r="C274" s="380">
        <v>0.86733667200000009</v>
      </c>
      <c r="D274" s="380">
        <v>0.67047198400000008</v>
      </c>
      <c r="E274" s="380">
        <v>0.15296452799999999</v>
      </c>
      <c r="F274" s="380">
        <v>0.51549913600000008</v>
      </c>
      <c r="G274" s="380">
        <v>0.71929966399999989</v>
      </c>
      <c r="H274" s="380">
        <v>0.31388468800000002</v>
      </c>
      <c r="I274" s="380">
        <v>0.47038883200000003</v>
      </c>
      <c r="J274" s="380">
        <v>0.501146592</v>
      </c>
      <c r="K274" s="380">
        <v>6.2454896000000003E-2</v>
      </c>
      <c r="L274" s="380">
        <v>0.87674865600000007</v>
      </c>
      <c r="M274" s="380">
        <v>0.51658340799999991</v>
      </c>
      <c r="N274" s="380">
        <v>0.67821200000000004</v>
      </c>
      <c r="O274" s="380">
        <v>0.26557039999999993</v>
      </c>
      <c r="P274" s="380">
        <v>0.48902769600000007</v>
      </c>
      <c r="Q274" s="380">
        <v>0.59531227200000003</v>
      </c>
      <c r="R274" s="380">
        <v>0.38743667200000004</v>
      </c>
      <c r="S274" s="380">
        <v>0.28841076800000004</v>
      </c>
      <c r="T274" s="380">
        <v>0.35451956800000001</v>
      </c>
      <c r="U274" s="380">
        <v>0.52225964800000002</v>
      </c>
      <c r="V274" s="380">
        <v>0.76355721600000004</v>
      </c>
      <c r="W274" s="380">
        <v>0.90220441600000023</v>
      </c>
      <c r="X274" s="380">
        <v>0.79418731200000003</v>
      </c>
      <c r="Y274" s="380">
        <v>0.84252777600000006</v>
      </c>
      <c r="Z274" s="380">
        <v>0.85356676800000009</v>
      </c>
      <c r="AA274" s="380">
        <v>0.51121678400000004</v>
      </c>
      <c r="AB274" s="380">
        <v>0.90366390400000007</v>
      </c>
      <c r="AC274" s="380">
        <v>0.44832124800000006</v>
      </c>
      <c r="AD274" s="380">
        <v>0.116260368</v>
      </c>
      <c r="AE274" s="380">
        <v>0.79212900800000008</v>
      </c>
      <c r="AF274" s="380">
        <v>0.35338936000000004</v>
      </c>
      <c r="AG274" s="380">
        <v>0.80744024000000003</v>
      </c>
      <c r="AH274" s="380">
        <v>0.583783104</v>
      </c>
      <c r="AI274" s="380">
        <v>0.79964406400000021</v>
      </c>
      <c r="AJ274" s="380">
        <v>0.26383817600000004</v>
      </c>
      <c r="AK274" s="380">
        <v>0.10125057600000001</v>
      </c>
      <c r="AL274" s="380">
        <v>0.55977513599999995</v>
      </c>
      <c r="AM274" s="380">
        <v>9.3505376000000015E-2</v>
      </c>
      <c r="AN274" s="380">
        <v>0.67078731199999997</v>
      </c>
      <c r="AO274" s="380">
        <v>8.5855152000000018E-2</v>
      </c>
      <c r="AP274" s="380">
        <v>0.197614752</v>
      </c>
      <c r="AQ274" s="380">
        <v>0.73943700800000001</v>
      </c>
      <c r="AR274" s="380">
        <v>0.25893478400000003</v>
      </c>
      <c r="AS274" s="380">
        <v>0.28586124800000001</v>
      </c>
      <c r="AT274" s="380">
        <v>5.1194287999999998E-2</v>
      </c>
      <c r="AU274" s="380">
        <v>0.15026480000000003</v>
      </c>
      <c r="AV274" s="380">
        <v>0.21777462400000003</v>
      </c>
      <c r="AW274" s="380">
        <v>0.42509683200000004</v>
      </c>
      <c r="AX274" s="380">
        <v>0.22638191999999999</v>
      </c>
      <c r="AY274" s="380">
        <v>9.2376160000000013E-2</v>
      </c>
      <c r="AZ274" s="380">
        <v>0.173747712</v>
      </c>
      <c r="BA274" s="380">
        <v>0.22973708800000001</v>
      </c>
      <c r="BB274" s="380">
        <v>7.8272352000000003E-2</v>
      </c>
      <c r="BC274" s="380">
        <v>5.8101120000000006E-2</v>
      </c>
      <c r="BD274" s="380">
        <v>0.50499857599999998</v>
      </c>
      <c r="BE274" s="380">
        <v>0.45924411199999998</v>
      </c>
      <c r="BF274" s="380">
        <v>0.15271691200000001</v>
      </c>
      <c r="BG274" s="380">
        <v>5.8223023999999998E-2</v>
      </c>
      <c r="BH274" s="380">
        <v>5.1829007999999996E-2</v>
      </c>
      <c r="BI274" s="380">
        <v>0.53337713599999992</v>
      </c>
      <c r="BJ274" s="380">
        <v>0.67652999999999996</v>
      </c>
      <c r="BK274" s="380">
        <v>0.41355840000000005</v>
      </c>
      <c r="BL274" s="380">
        <v>0.32642497600000003</v>
      </c>
      <c r="BM274" s="380">
        <v>5.9735008000000013E-2</v>
      </c>
      <c r="BN274" s="380">
        <v>9.6397087999999992E-2</v>
      </c>
      <c r="BO274" s="380">
        <v>1.7556591999999996E-2</v>
      </c>
      <c r="BP274" s="380">
        <v>5.6941152000000009E-2</v>
      </c>
      <c r="BQ274" s="380">
        <v>6.6619727999999989E-2</v>
      </c>
      <c r="BR274" s="380">
        <v>0.23978932800000005</v>
      </c>
      <c r="BS274" s="380">
        <v>0.20574897600000003</v>
      </c>
      <c r="BT274" s="380">
        <v>0.30684324800000007</v>
      </c>
      <c r="BU274" s="380">
        <v>4.4929759999999999E-2</v>
      </c>
      <c r="BV274" s="380">
        <v>0.45169025600000007</v>
      </c>
      <c r="BW274" s="380">
        <v>0.13540286400000004</v>
      </c>
      <c r="BX274" s="380">
        <v>4.7954159999999996E-2</v>
      </c>
      <c r="BY274" s="380">
        <v>4.3471888000000007E-2</v>
      </c>
      <c r="BZ274" s="380">
        <v>0.14006235199999997</v>
      </c>
      <c r="CA274" s="380">
        <v>0.19606561600000003</v>
      </c>
      <c r="CB274" s="380">
        <v>9.3859759999999987E-2</v>
      </c>
      <c r="CC274" s="380">
        <v>0.54013312000000002</v>
      </c>
      <c r="CD274" s="380">
        <v>0.39784390400000003</v>
      </c>
      <c r="CE274" s="380">
        <v>0.31354340799999997</v>
      </c>
      <c r="CF274" s="380">
        <v>0.69973556800000014</v>
      </c>
      <c r="CG274" s="380">
        <v>0.45210840000000002</v>
      </c>
      <c r="CH274" s="380">
        <v>6.4193984000000009E-2</v>
      </c>
      <c r="CI274" s="380">
        <v>0.17789764799999999</v>
      </c>
      <c r="CJ274" s="380">
        <v>0.68271193600000002</v>
      </c>
      <c r="CK274" s="380">
        <v>0.17890814400000002</v>
      </c>
      <c r="CL274" s="380">
        <v>0.425193088</v>
      </c>
      <c r="CM274" s="380">
        <v>0.18539942400000003</v>
      </c>
      <c r="CN274" s="380">
        <v>0.22585380800000002</v>
      </c>
      <c r="CO274" s="380">
        <v>0.62071343999999995</v>
      </c>
      <c r="CP274" s="380">
        <v>0.53537070400000009</v>
      </c>
      <c r="CQ274" s="380">
        <v>0.59451622399999993</v>
      </c>
      <c r="CR274" s="380">
        <v>0.34918796800000007</v>
      </c>
      <c r="CS274" s="380">
        <v>0.73727937600000004</v>
      </c>
      <c r="CT274" s="380">
        <v>0.82838367999999996</v>
      </c>
      <c r="CU274" s="380">
        <v>0.27941123200000001</v>
      </c>
      <c r="CV274" s="380">
        <v>0.60238915199999998</v>
      </c>
      <c r="CW274" s="380">
        <v>0.60505116800000003</v>
      </c>
    </row>
    <row r="275" spans="1:101">
      <c r="A275" s="256">
        <v>653</v>
      </c>
      <c r="B275" s="259">
        <v>1</v>
      </c>
      <c r="C275" s="380">
        <v>0.86810182400000002</v>
      </c>
      <c r="D275" s="380">
        <v>0.67315971200000002</v>
      </c>
      <c r="E275" s="380">
        <v>0.15424143999999998</v>
      </c>
      <c r="F275" s="380">
        <v>0.51558532800000012</v>
      </c>
      <c r="G275" s="380">
        <v>0.726770896</v>
      </c>
      <c r="H275" s="380">
        <v>0.32123220800000002</v>
      </c>
      <c r="I275" s="380">
        <v>0.47113065600000004</v>
      </c>
      <c r="J275" s="380">
        <v>0.50563313600000004</v>
      </c>
      <c r="K275" s="380">
        <v>6.2711168000000012E-2</v>
      </c>
      <c r="L275" s="380">
        <v>0.87725505599999998</v>
      </c>
      <c r="M275" s="380">
        <v>0.5208015359999999</v>
      </c>
      <c r="N275" s="380">
        <v>0.67724297599999994</v>
      </c>
      <c r="O275" s="380">
        <v>0.26587521599999997</v>
      </c>
      <c r="P275" s="380">
        <v>0.48916843200000004</v>
      </c>
      <c r="Q275" s="380">
        <v>0.59610166400000009</v>
      </c>
      <c r="R275" s="380">
        <v>0.39164847999999997</v>
      </c>
      <c r="S275" s="380">
        <v>0.29461408</v>
      </c>
      <c r="T275" s="380">
        <v>0.35555000000000003</v>
      </c>
      <c r="U275" s="380">
        <v>0.52210494399999996</v>
      </c>
      <c r="V275" s="380">
        <v>0.76547790399999993</v>
      </c>
      <c r="W275" s="380">
        <v>0.90255278400000005</v>
      </c>
      <c r="X275" s="380">
        <v>0.79518939200000005</v>
      </c>
      <c r="Y275" s="380">
        <v>0.843246528</v>
      </c>
      <c r="Z275" s="380">
        <v>0.85328399999999993</v>
      </c>
      <c r="AA275" s="380">
        <v>0.51106614400000006</v>
      </c>
      <c r="AB275" s="380">
        <v>0.90384246400000001</v>
      </c>
      <c r="AC275" s="380">
        <v>0.44765118399999998</v>
      </c>
      <c r="AD275" s="380">
        <v>0.116032912</v>
      </c>
      <c r="AE275" s="380">
        <v>0.79245971199999998</v>
      </c>
      <c r="AF275" s="380">
        <v>0.35357265600000004</v>
      </c>
      <c r="AG275" s="380">
        <v>0.80801155199999997</v>
      </c>
      <c r="AH275" s="380">
        <v>0.59145665600000008</v>
      </c>
      <c r="AI275" s="380">
        <v>0.80013190399999989</v>
      </c>
      <c r="AJ275" s="380">
        <v>0.26354736000000006</v>
      </c>
      <c r="AK275" s="380">
        <v>0.10111932800000001</v>
      </c>
      <c r="AL275" s="380">
        <v>0.55978369599999989</v>
      </c>
      <c r="AM275" s="380">
        <v>9.3626176000000005E-2</v>
      </c>
      <c r="AN275" s="380">
        <v>0.67060427199999995</v>
      </c>
      <c r="AO275" s="380">
        <v>8.6116240000000011E-2</v>
      </c>
      <c r="AP275" s="380">
        <v>0.19835451200000001</v>
      </c>
      <c r="AQ275" s="380">
        <v>0.74381828799999994</v>
      </c>
      <c r="AR275" s="380">
        <v>0.26159217599999995</v>
      </c>
      <c r="AS275" s="380">
        <v>0.281582096</v>
      </c>
      <c r="AT275" s="380">
        <v>5.1295296000000004E-2</v>
      </c>
      <c r="AU275" s="380">
        <v>0.15022027200000002</v>
      </c>
      <c r="AV275" s="380">
        <v>0.217258272</v>
      </c>
      <c r="AW275" s="380">
        <v>0.43279656</v>
      </c>
      <c r="AX275" s="380">
        <v>0.224466368</v>
      </c>
      <c r="AY275" s="380">
        <v>9.264008E-2</v>
      </c>
      <c r="AZ275" s="380">
        <v>0.17503096000000001</v>
      </c>
      <c r="BA275" s="380">
        <v>0.23145355199999998</v>
      </c>
      <c r="BB275" s="380">
        <v>7.8856912000000015E-2</v>
      </c>
      <c r="BC275" s="380">
        <v>5.8233711999999993E-2</v>
      </c>
      <c r="BD275" s="380">
        <v>0.50610195199999997</v>
      </c>
      <c r="BE275" s="380">
        <v>0.46073436800000006</v>
      </c>
      <c r="BF275" s="380">
        <v>0.15270014399999998</v>
      </c>
      <c r="BG275" s="380">
        <v>5.6538287999999999E-2</v>
      </c>
      <c r="BH275" s="380">
        <v>5.2104880000000006E-2</v>
      </c>
      <c r="BI275" s="380">
        <v>0.53430276799999998</v>
      </c>
      <c r="BJ275" s="380">
        <v>0.67797772800000011</v>
      </c>
      <c r="BK275" s="380">
        <v>0.41442606400000004</v>
      </c>
      <c r="BL275" s="380">
        <v>0.32854476800000004</v>
      </c>
      <c r="BM275" s="380">
        <v>5.9767360000000005E-2</v>
      </c>
      <c r="BN275" s="380">
        <v>9.6755072000000011E-2</v>
      </c>
      <c r="BO275" s="380">
        <v>1.7050751999999999E-2</v>
      </c>
      <c r="BP275" s="380">
        <v>5.7022560000000007E-2</v>
      </c>
      <c r="BQ275" s="380">
        <v>6.6789903999999997E-2</v>
      </c>
      <c r="BR275" s="380">
        <v>0.24063960000000004</v>
      </c>
      <c r="BS275" s="380">
        <v>0.20638067200000001</v>
      </c>
      <c r="BT275" s="380">
        <v>0.30773382400000004</v>
      </c>
      <c r="BU275" s="380">
        <v>4.5465024E-2</v>
      </c>
      <c r="BV275" s="380">
        <v>0.45225961600000003</v>
      </c>
      <c r="BW275" s="380">
        <v>0.13671947200000004</v>
      </c>
      <c r="BX275" s="380">
        <v>4.8472048000000004E-2</v>
      </c>
      <c r="BY275" s="380">
        <v>4.3984207999999997E-2</v>
      </c>
      <c r="BZ275" s="380">
        <v>0.14226660800000002</v>
      </c>
      <c r="CA275" s="380">
        <v>0.20131099200000002</v>
      </c>
      <c r="CB275" s="380">
        <v>9.5104464E-2</v>
      </c>
      <c r="CC275" s="380">
        <v>0.54865710400000012</v>
      </c>
      <c r="CD275" s="380">
        <v>0.40222992000000002</v>
      </c>
      <c r="CE275" s="380">
        <v>0.32419433599999997</v>
      </c>
      <c r="CF275" s="380">
        <v>0.70262608000000004</v>
      </c>
      <c r="CG275" s="380">
        <v>0.456339936</v>
      </c>
      <c r="CH275" s="380">
        <v>6.4327103999999996E-2</v>
      </c>
      <c r="CI275" s="380">
        <v>0.18327916800000002</v>
      </c>
      <c r="CJ275" s="380">
        <v>0.68919283200000003</v>
      </c>
      <c r="CK275" s="380">
        <v>0.179958064</v>
      </c>
      <c r="CL275" s="380">
        <v>0.42598936000000004</v>
      </c>
      <c r="CM275" s="380">
        <v>0.188800992</v>
      </c>
      <c r="CN275" s="380">
        <v>0.22648225600000002</v>
      </c>
      <c r="CO275" s="380">
        <v>0.62156582400000004</v>
      </c>
      <c r="CP275" s="380">
        <v>0.54047801600000001</v>
      </c>
      <c r="CQ275" s="380">
        <v>0.60002987200000002</v>
      </c>
      <c r="CR275" s="380">
        <v>0.35641379200000001</v>
      </c>
      <c r="CS275" s="380">
        <v>0.74281236800000006</v>
      </c>
      <c r="CT275" s="380">
        <v>0.83139323199999993</v>
      </c>
      <c r="CU275" s="380">
        <v>0.28134512</v>
      </c>
      <c r="CV275" s="380">
        <v>0.60659526400000008</v>
      </c>
      <c r="CW275" s="380">
        <v>0.60677569600000014</v>
      </c>
    </row>
    <row r="276" spans="1:101">
      <c r="A276" s="256">
        <v>654</v>
      </c>
      <c r="B276" s="259">
        <v>1</v>
      </c>
      <c r="C276" s="380">
        <v>0.86883817600000002</v>
      </c>
      <c r="D276" s="380">
        <v>0.67583775999999995</v>
      </c>
      <c r="E276" s="380">
        <v>0.15543011199999998</v>
      </c>
      <c r="F276" s="380">
        <v>0.51563848000000001</v>
      </c>
      <c r="G276" s="380">
        <v>0.73402108799999999</v>
      </c>
      <c r="H276" s="380">
        <v>0.32892652800000005</v>
      </c>
      <c r="I276" s="380">
        <v>0.47176784000000005</v>
      </c>
      <c r="J276" s="380">
        <v>0.50993575999999996</v>
      </c>
      <c r="K276" s="380">
        <v>6.2960240000000001E-2</v>
      </c>
      <c r="L276" s="380">
        <v>0.87774905599999997</v>
      </c>
      <c r="M276" s="380">
        <v>0.52514862399999995</v>
      </c>
      <c r="N276" s="380">
        <v>0.676295392</v>
      </c>
      <c r="O276" s="380">
        <v>0.26615419199999996</v>
      </c>
      <c r="P276" s="380">
        <v>0.48929548800000006</v>
      </c>
      <c r="Q276" s="380">
        <v>0.59687897599999995</v>
      </c>
      <c r="R276" s="380">
        <v>0.39585084800000003</v>
      </c>
      <c r="S276" s="380">
        <v>0.30114771200000001</v>
      </c>
      <c r="T276" s="380">
        <v>0.356568512</v>
      </c>
      <c r="U276" s="380">
        <v>0.52195599999999998</v>
      </c>
      <c r="V276" s="380">
        <v>0.76742115199999994</v>
      </c>
      <c r="W276" s="380">
        <v>0.90288139199999995</v>
      </c>
      <c r="X276" s="380">
        <v>0.79620307200000007</v>
      </c>
      <c r="Y276" s="380">
        <v>0.84397527999999999</v>
      </c>
      <c r="Z276" s="380">
        <v>0.85297763199999999</v>
      </c>
      <c r="AA276" s="380">
        <v>0.51098766399999995</v>
      </c>
      <c r="AB276" s="380">
        <v>0.90401798400000011</v>
      </c>
      <c r="AC276" s="380">
        <v>0.44709991999999998</v>
      </c>
      <c r="AD276" s="380">
        <v>0.115836416</v>
      </c>
      <c r="AE276" s="380">
        <v>0.79281561599999995</v>
      </c>
      <c r="AF276" s="380">
        <v>0.353799472</v>
      </c>
      <c r="AG276" s="380">
        <v>0.80859030399999998</v>
      </c>
      <c r="AH276" s="380">
        <v>0.59920332800000009</v>
      </c>
      <c r="AI276" s="380">
        <v>0.80064558399999997</v>
      </c>
      <c r="AJ276" s="380">
        <v>0.26327822400000001</v>
      </c>
      <c r="AK276" s="380">
        <v>0.100996</v>
      </c>
      <c r="AL276" s="380">
        <v>0.559813216</v>
      </c>
      <c r="AM276" s="380">
        <v>9.4021216000000005E-2</v>
      </c>
      <c r="AN276" s="380">
        <v>0.67041707199999989</v>
      </c>
      <c r="AO276" s="380">
        <v>8.6368767999999999E-2</v>
      </c>
      <c r="AP276" s="380">
        <v>0.19907195200000002</v>
      </c>
      <c r="AQ276" s="380">
        <v>0.74829020800000001</v>
      </c>
      <c r="AR276" s="380">
        <v>0.26432124800000001</v>
      </c>
      <c r="AS276" s="380">
        <v>0.27696550400000003</v>
      </c>
      <c r="AT276" s="380">
        <v>5.139750399999999E-2</v>
      </c>
      <c r="AU276" s="380">
        <v>0.15025662399999998</v>
      </c>
      <c r="AV276" s="380">
        <v>0.216776</v>
      </c>
      <c r="AW276" s="380">
        <v>0.44071484799999999</v>
      </c>
      <c r="AX276" s="380">
        <v>0.222607056</v>
      </c>
      <c r="AY276" s="380">
        <v>9.2911919999999995E-2</v>
      </c>
      <c r="AZ276" s="380">
        <v>0.17626292800000001</v>
      </c>
      <c r="BA276" s="380">
        <v>0.23309729599999998</v>
      </c>
      <c r="BB276" s="380">
        <v>7.9424752000000015E-2</v>
      </c>
      <c r="BC276" s="380">
        <v>5.8384063999999992E-2</v>
      </c>
      <c r="BD276" s="380">
        <v>0.50734780800000001</v>
      </c>
      <c r="BE276" s="380">
        <v>0.46230942400000002</v>
      </c>
      <c r="BF276" s="380">
        <v>0.152748096</v>
      </c>
      <c r="BG276" s="380">
        <v>5.4800832000000001E-2</v>
      </c>
      <c r="BH276" s="380">
        <v>5.2415712000000003E-2</v>
      </c>
      <c r="BI276" s="380">
        <v>0.53518736</v>
      </c>
      <c r="BJ276" s="380">
        <v>0.67943793600000002</v>
      </c>
      <c r="BK276" s="380">
        <v>0.41525612800000006</v>
      </c>
      <c r="BL276" s="380">
        <v>0.33083439999999997</v>
      </c>
      <c r="BM276" s="380">
        <v>5.9839152E-2</v>
      </c>
      <c r="BN276" s="380">
        <v>9.7137215999999998E-2</v>
      </c>
      <c r="BO276" s="380">
        <v>1.6575871999999998E-2</v>
      </c>
      <c r="BP276" s="380">
        <v>5.7109248000000001E-2</v>
      </c>
      <c r="BQ276" s="380">
        <v>6.6963999999999996E-2</v>
      </c>
      <c r="BR276" s="380">
        <v>0.24145955199999999</v>
      </c>
      <c r="BS276" s="380">
        <v>0.20698660799999999</v>
      </c>
      <c r="BT276" s="380">
        <v>0.30859312</v>
      </c>
      <c r="BU276" s="380">
        <v>4.6089727999999996E-2</v>
      </c>
      <c r="BV276" s="380">
        <v>0.45280561600000002</v>
      </c>
      <c r="BW276" s="380">
        <v>0.13808448000000001</v>
      </c>
      <c r="BX276" s="380">
        <v>4.9037135999999995E-2</v>
      </c>
      <c r="BY276" s="380">
        <v>4.4552447999999994E-2</v>
      </c>
      <c r="BZ276" s="380">
        <v>0.144492224</v>
      </c>
      <c r="CA276" s="380">
        <v>0.20660180800000003</v>
      </c>
      <c r="CB276" s="380">
        <v>9.6399967999999989E-2</v>
      </c>
      <c r="CC276" s="380">
        <v>0.5572357280000001</v>
      </c>
      <c r="CD276" s="380">
        <v>0.40672705599999992</v>
      </c>
      <c r="CE276" s="380">
        <v>0.33423798399999999</v>
      </c>
      <c r="CF276" s="380">
        <v>0.70561443199999996</v>
      </c>
      <c r="CG276" s="380">
        <v>0.46072947199999997</v>
      </c>
      <c r="CH276" s="380">
        <v>6.4452783999999999E-2</v>
      </c>
      <c r="CI276" s="380">
        <v>0.18829652799999999</v>
      </c>
      <c r="CJ276" s="380">
        <v>0.69523948800000002</v>
      </c>
      <c r="CK276" s="380">
        <v>0.18099406400000001</v>
      </c>
      <c r="CL276" s="380">
        <v>0.42702987199999998</v>
      </c>
      <c r="CM276" s="380">
        <v>0.19235775999999999</v>
      </c>
      <c r="CN276" s="380">
        <v>0.227094464</v>
      </c>
      <c r="CO276" s="380">
        <v>0.62242236800000006</v>
      </c>
      <c r="CP276" s="380">
        <v>0.54535228799999991</v>
      </c>
      <c r="CQ276" s="380">
        <v>0.60548799999999992</v>
      </c>
      <c r="CR276" s="380">
        <v>0.36367185600000002</v>
      </c>
      <c r="CS276" s="380">
        <v>0.74828223999999988</v>
      </c>
      <c r="CT276" s="380">
        <v>0.83427966400000009</v>
      </c>
      <c r="CU276" s="380">
        <v>0.28329868799999997</v>
      </c>
      <c r="CV276" s="380">
        <v>0.61096433599999989</v>
      </c>
      <c r="CW276" s="380">
        <v>0.60839846399999997</v>
      </c>
    </row>
    <row r="277" spans="1:101">
      <c r="A277" s="256">
        <v>655</v>
      </c>
      <c r="B277" s="259">
        <v>1</v>
      </c>
      <c r="C277" s="380">
        <v>0.86955000000000005</v>
      </c>
      <c r="D277" s="380">
        <v>0.67849999999999999</v>
      </c>
      <c r="E277" s="380">
        <v>0.15656</v>
      </c>
      <c r="F277" s="380">
        <v>0.51566000000000001</v>
      </c>
      <c r="G277" s="380">
        <v>0.74104999999999999</v>
      </c>
      <c r="H277" s="380">
        <v>0.33695000000000003</v>
      </c>
      <c r="I277" s="380">
        <v>0.4723</v>
      </c>
      <c r="J277" s="380">
        <v>0.51405999999999996</v>
      </c>
      <c r="K277" s="380">
        <v>6.3200000000000006E-2</v>
      </c>
      <c r="L277" s="380">
        <v>0.87822</v>
      </c>
      <c r="M277" s="380">
        <v>0.52961999999999998</v>
      </c>
      <c r="N277" s="380">
        <v>0.67562</v>
      </c>
      <c r="O277" s="380">
        <v>0.26640999999999998</v>
      </c>
      <c r="P277" s="380">
        <v>0.48941000000000001</v>
      </c>
      <c r="Q277" s="380">
        <v>0.59765000000000001</v>
      </c>
      <c r="R277" s="380">
        <v>0.40003</v>
      </c>
      <c r="S277" s="380">
        <v>0.308</v>
      </c>
      <c r="T277" s="380">
        <v>0.35758000000000001</v>
      </c>
      <c r="U277" s="380">
        <v>0.52181</v>
      </c>
      <c r="V277" s="380">
        <v>0.76939000000000002</v>
      </c>
      <c r="W277" s="380">
        <v>0.90319000000000005</v>
      </c>
      <c r="X277" s="380">
        <v>0.79722999999999999</v>
      </c>
      <c r="Y277" s="380">
        <v>0.84470999999999996</v>
      </c>
      <c r="Z277" s="380">
        <v>0.85263999999999995</v>
      </c>
      <c r="AA277" s="380">
        <v>0.51093999999999995</v>
      </c>
      <c r="AB277" s="380">
        <v>0.90419000000000005</v>
      </c>
      <c r="AC277" s="380">
        <v>0.44666</v>
      </c>
      <c r="AD277" s="380">
        <v>0.11570999999999999</v>
      </c>
      <c r="AE277" s="380">
        <v>0.79320999999999997</v>
      </c>
      <c r="AF277" s="380">
        <v>0.35403000000000001</v>
      </c>
      <c r="AG277" s="380">
        <v>0.80915999999999999</v>
      </c>
      <c r="AH277" s="380">
        <v>0.60699000000000003</v>
      </c>
      <c r="AI277" s="380">
        <v>0.80118</v>
      </c>
      <c r="AJ277" s="380">
        <v>0.26302999999999999</v>
      </c>
      <c r="AK277" s="380">
        <v>0.10088</v>
      </c>
      <c r="AL277" s="380">
        <v>0.55989</v>
      </c>
      <c r="AM277" s="380">
        <v>9.4710000000000003E-2</v>
      </c>
      <c r="AN277" s="380">
        <v>0.67023999999999995</v>
      </c>
      <c r="AO277" s="380">
        <v>8.6610000000000006E-2</v>
      </c>
      <c r="AP277" s="380">
        <v>0.19975999999999999</v>
      </c>
      <c r="AQ277" s="380">
        <v>0.75283999999999995</v>
      </c>
      <c r="AR277" s="380">
        <v>0.26708999999999999</v>
      </c>
      <c r="AS277" s="380">
        <v>0.27207999999999999</v>
      </c>
      <c r="AT277" s="380">
        <v>5.1499999999999997E-2</v>
      </c>
      <c r="AU277" s="380">
        <v>0.15040999999999999</v>
      </c>
      <c r="AV277" s="380">
        <v>0.21632999999999999</v>
      </c>
      <c r="AW277" s="380">
        <v>0.44884000000000002</v>
      </c>
      <c r="AX277" s="380">
        <v>0.2208</v>
      </c>
      <c r="AY277" s="380">
        <v>9.3189999999999995E-2</v>
      </c>
      <c r="AZ277" s="380">
        <v>0.17743</v>
      </c>
      <c r="BA277" s="380">
        <v>0.23465</v>
      </c>
      <c r="BB277" s="380">
        <v>7.9969999999999999E-2</v>
      </c>
      <c r="BC277" s="380">
        <v>5.8549999999999998E-2</v>
      </c>
      <c r="BD277" s="380">
        <v>0.50873999999999997</v>
      </c>
      <c r="BE277" s="380">
        <v>0.46395999999999998</v>
      </c>
      <c r="BF277" s="380">
        <v>0.15286</v>
      </c>
      <c r="BG277" s="380">
        <v>5.3039999999999997E-2</v>
      </c>
      <c r="BH277" s="380">
        <v>5.2760000000000001E-2</v>
      </c>
      <c r="BI277" s="380">
        <v>0.53598999999999997</v>
      </c>
      <c r="BJ277" s="380">
        <v>0.68089999999999995</v>
      </c>
      <c r="BK277" s="380">
        <v>0.41604000000000002</v>
      </c>
      <c r="BL277" s="380">
        <v>0.33329999999999999</v>
      </c>
      <c r="BM277" s="380">
        <v>5.9950000000000003E-2</v>
      </c>
      <c r="BN277" s="380">
        <v>9.7540000000000002E-2</v>
      </c>
      <c r="BO277" s="380">
        <v>1.6129999999999999E-2</v>
      </c>
      <c r="BP277" s="380">
        <v>5.7200000000000001E-2</v>
      </c>
      <c r="BQ277" s="380">
        <v>6.7140000000000005E-2</v>
      </c>
      <c r="BR277" s="380">
        <v>0.24224000000000001</v>
      </c>
      <c r="BS277" s="380">
        <v>0.20755999999999999</v>
      </c>
      <c r="BT277" s="380">
        <v>0.30941000000000002</v>
      </c>
      <c r="BU277" s="380">
        <v>4.6809999999999997E-2</v>
      </c>
      <c r="BV277" s="380">
        <v>0.45332</v>
      </c>
      <c r="BW277" s="380">
        <v>0.13949</v>
      </c>
      <c r="BX277" s="380">
        <v>4.965E-2</v>
      </c>
      <c r="BY277" s="380">
        <v>4.5179999999999998E-2</v>
      </c>
      <c r="BZ277" s="380">
        <v>0.14671999999999999</v>
      </c>
      <c r="CA277" s="380">
        <v>0.21193000000000001</v>
      </c>
      <c r="CB277" s="380">
        <v>9.7739999999999994E-2</v>
      </c>
      <c r="CC277" s="380">
        <v>0.56583000000000006</v>
      </c>
      <c r="CD277" s="380">
        <v>0.41132999999999997</v>
      </c>
      <c r="CE277" s="380">
        <v>0.34344999999999998</v>
      </c>
      <c r="CF277" s="380">
        <v>0.70870999999999995</v>
      </c>
      <c r="CG277" s="380">
        <v>0.46526000000000001</v>
      </c>
      <c r="CH277" s="380">
        <v>6.4570000000000002E-2</v>
      </c>
      <c r="CI277" s="380">
        <v>0.19264999999999999</v>
      </c>
      <c r="CJ277" s="380">
        <v>0.70086999999999999</v>
      </c>
      <c r="CK277" s="380">
        <v>0.182</v>
      </c>
      <c r="CL277" s="380">
        <v>0.42832999999999999</v>
      </c>
      <c r="CM277" s="380">
        <v>0.19606999999999999</v>
      </c>
      <c r="CN277" s="380">
        <v>0.22767999999999999</v>
      </c>
      <c r="CO277" s="380">
        <v>0.62331000000000003</v>
      </c>
      <c r="CP277" s="380">
        <v>0.55001</v>
      </c>
      <c r="CQ277" s="380">
        <v>0.61087999999999998</v>
      </c>
      <c r="CR277" s="380">
        <v>0.37096000000000001</v>
      </c>
      <c r="CS277" s="380">
        <v>0.75366999999999995</v>
      </c>
      <c r="CT277" s="380">
        <v>0.83704000000000001</v>
      </c>
      <c r="CU277" s="380">
        <v>0.28525</v>
      </c>
      <c r="CV277" s="380">
        <v>0.61548000000000003</v>
      </c>
      <c r="CW277" s="380">
        <v>0.60992000000000002</v>
      </c>
    </row>
    <row r="278" spans="1:101">
      <c r="A278" s="256">
        <v>656</v>
      </c>
      <c r="B278" s="259">
        <v>1</v>
      </c>
      <c r="C278" s="380">
        <v>0.87023769600000012</v>
      </c>
      <c r="D278" s="380">
        <v>0.68115033599999997</v>
      </c>
      <c r="E278" s="380">
        <v>0.15762752000000005</v>
      </c>
      <c r="F278" s="380">
        <v>0.51564996799999996</v>
      </c>
      <c r="G278" s="380">
        <v>0.74786420799999997</v>
      </c>
      <c r="H278" s="380">
        <v>0.34528937600000004</v>
      </c>
      <c r="I278" s="380">
        <v>0.47273628799999995</v>
      </c>
      <c r="J278" s="380">
        <v>0.51801142399999989</v>
      </c>
      <c r="K278" s="380">
        <v>6.3429040000000006E-2</v>
      </c>
      <c r="L278" s="380">
        <v>0.87866814399999993</v>
      </c>
      <c r="M278" s="380">
        <v>0.53421126400000007</v>
      </c>
      <c r="N278" s="380">
        <v>0.67517460799999995</v>
      </c>
      <c r="O278" s="380">
        <v>0.26664183999999991</v>
      </c>
      <c r="P278" s="380">
        <v>0.48951174399999997</v>
      </c>
      <c r="Q278" s="380">
        <v>0.59841600000000006</v>
      </c>
      <c r="R278" s="380">
        <v>0.40418443199999993</v>
      </c>
      <c r="S278" s="380">
        <v>0.31516214399999992</v>
      </c>
      <c r="T278" s="380">
        <v>0.35858489599999999</v>
      </c>
      <c r="U278" s="380">
        <v>0.52166732800000015</v>
      </c>
      <c r="V278" s="380">
        <v>0.77138711999999998</v>
      </c>
      <c r="W278" s="380">
        <v>0.90347836800000003</v>
      </c>
      <c r="X278" s="380">
        <v>0.79827155200000011</v>
      </c>
      <c r="Y278" s="380">
        <v>0.84545097599999997</v>
      </c>
      <c r="Z278" s="380">
        <v>0.85227091199999994</v>
      </c>
      <c r="AA278" s="380">
        <v>0.510939056</v>
      </c>
      <c r="AB278" s="380">
        <v>0.90435891200000007</v>
      </c>
      <c r="AC278" s="380">
        <v>0.44634249599999998</v>
      </c>
      <c r="AD278" s="380">
        <v>0.11565159999999998</v>
      </c>
      <c r="AE278" s="380">
        <v>0.79364612800000012</v>
      </c>
      <c r="AF278" s="380">
        <v>0.35427363199999995</v>
      </c>
      <c r="AG278" s="380">
        <v>0.80972080000000002</v>
      </c>
      <c r="AH278" s="380">
        <v>0.61479766400000013</v>
      </c>
      <c r="AI278" s="380">
        <v>0.80173564800000008</v>
      </c>
      <c r="AJ278" s="380">
        <v>0.26280390399999992</v>
      </c>
      <c r="AK278" s="380">
        <v>0.10077167999999999</v>
      </c>
      <c r="AL278" s="380">
        <v>0.5600091519999999</v>
      </c>
      <c r="AM278" s="380">
        <v>9.5705888000000003E-2</v>
      </c>
      <c r="AN278" s="380">
        <v>0.67007399999999984</v>
      </c>
      <c r="AO278" s="380">
        <v>8.6838720000000008E-2</v>
      </c>
      <c r="AP278" s="380">
        <v>0.20041508799999999</v>
      </c>
      <c r="AQ278" s="380">
        <v>0.75745855999999989</v>
      </c>
      <c r="AR278" s="380">
        <v>0.26988622400000001</v>
      </c>
      <c r="AS278" s="380">
        <v>0.266944032</v>
      </c>
      <c r="AT278" s="380">
        <v>5.1602464000000001E-2</v>
      </c>
      <c r="AU278" s="380">
        <v>0.15068091200000003</v>
      </c>
      <c r="AV278" s="380">
        <v>0.21592134400000002</v>
      </c>
      <c r="AW278" s="380">
        <v>0.45716169599999995</v>
      </c>
      <c r="AX278" s="380">
        <v>0.219044192</v>
      </c>
      <c r="AY278" s="380">
        <v>9.3473903999999997E-2</v>
      </c>
      <c r="AZ278" s="380">
        <v>0.17852676800000003</v>
      </c>
      <c r="BA278" s="380">
        <v>0.236104272</v>
      </c>
      <c r="BB278" s="380">
        <v>8.0489872000000004E-2</v>
      </c>
      <c r="BC278" s="380">
        <v>5.8731711999999998E-2</v>
      </c>
      <c r="BD278" s="380">
        <v>0.51028099199999999</v>
      </c>
      <c r="BE278" s="380">
        <v>0.46568350400000008</v>
      </c>
      <c r="BF278" s="380">
        <v>0.153038384</v>
      </c>
      <c r="BG278" s="380">
        <v>5.1263935999999989E-2</v>
      </c>
      <c r="BH278" s="380">
        <v>5.3138352E-2</v>
      </c>
      <c r="BI278" s="380">
        <v>0.53670540799999999</v>
      </c>
      <c r="BJ278" s="380">
        <v>0.68236009599999992</v>
      </c>
      <c r="BK278" s="380">
        <v>0.41677411200000009</v>
      </c>
      <c r="BL278" s="380">
        <v>0.33594758399999997</v>
      </c>
      <c r="BM278" s="380">
        <v>6.0100464000000006E-2</v>
      </c>
      <c r="BN278" s="380">
        <v>9.7962495999999996E-2</v>
      </c>
      <c r="BO278" s="380">
        <v>1.5712415999999996E-2</v>
      </c>
      <c r="BP278" s="380">
        <v>5.7294592000000005E-2</v>
      </c>
      <c r="BQ278" s="380">
        <v>6.7316736000000002E-2</v>
      </c>
      <c r="BR278" s="380">
        <v>0.24297657600000003</v>
      </c>
      <c r="BS278" s="380">
        <v>0.208097648</v>
      </c>
      <c r="BT278" s="380">
        <v>0.31018015999999998</v>
      </c>
      <c r="BU278" s="380">
        <v>4.7629280000000003E-2</v>
      </c>
      <c r="BV278" s="380">
        <v>0.45379984000000001</v>
      </c>
      <c r="BW278" s="380">
        <v>0.14093238399999999</v>
      </c>
      <c r="BX278" s="380">
        <v>5.0313519999999994E-2</v>
      </c>
      <c r="BY278" s="380">
        <v>4.5868864000000002E-2</v>
      </c>
      <c r="BZ278" s="380">
        <v>0.14893843200000001</v>
      </c>
      <c r="CA278" s="380">
        <v>0.21728433599999999</v>
      </c>
      <c r="CB278" s="380">
        <v>9.9120831999999992E-2</v>
      </c>
      <c r="CC278" s="380">
        <v>0.57441918400000014</v>
      </c>
      <c r="CD278" s="380">
        <v>0.41603809599999991</v>
      </c>
      <c r="CE278" s="380">
        <v>0.35182639999999998</v>
      </c>
      <c r="CF278" s="380">
        <v>0.71190886399999997</v>
      </c>
      <c r="CG278" s="380">
        <v>0.46992963199999999</v>
      </c>
      <c r="CH278" s="380">
        <v>6.4677968000000002E-2</v>
      </c>
      <c r="CI278" s="380">
        <v>0.19637238399999998</v>
      </c>
      <c r="CJ278" s="380">
        <v>0.70609264000000005</v>
      </c>
      <c r="CK278" s="380">
        <v>0.18297047999999999</v>
      </c>
      <c r="CL278" s="380">
        <v>0.42990502400000002</v>
      </c>
      <c r="CM278" s="380">
        <v>0.19993799999999998</v>
      </c>
      <c r="CN278" s="380">
        <v>0.22823923200000001</v>
      </c>
      <c r="CO278" s="380">
        <v>0.62422108799999998</v>
      </c>
      <c r="CP278" s="380">
        <v>0.55446112000000003</v>
      </c>
      <c r="CQ278" s="380">
        <v>0.61620182400000001</v>
      </c>
      <c r="CR278" s="380">
        <v>0.37827409599999995</v>
      </c>
      <c r="CS278" s="380">
        <v>0.75896798399999998</v>
      </c>
      <c r="CT278" s="380">
        <v>0.83967465600000002</v>
      </c>
      <c r="CU278" s="380">
        <v>0.287189152</v>
      </c>
      <c r="CV278" s="380">
        <v>0.62013704000000003</v>
      </c>
      <c r="CW278" s="380">
        <v>0.61134793600000004</v>
      </c>
    </row>
    <row r="279" spans="1:101">
      <c r="A279" s="256">
        <v>657</v>
      </c>
      <c r="B279" s="259">
        <v>1</v>
      </c>
      <c r="C279" s="380">
        <v>0.87090182400000016</v>
      </c>
      <c r="D279" s="380">
        <v>0.68379243200000006</v>
      </c>
      <c r="E279" s="380">
        <v>0.15862119999999999</v>
      </c>
      <c r="F279" s="380">
        <v>0.51561068799999998</v>
      </c>
      <c r="G279" s="380">
        <v>0.75446961600000007</v>
      </c>
      <c r="H279" s="380">
        <v>0.35392524800000003</v>
      </c>
      <c r="I279" s="380">
        <v>0.47308521600000009</v>
      </c>
      <c r="J279" s="380">
        <v>0.52179601599999992</v>
      </c>
      <c r="K279" s="380">
        <v>6.3646368000000009E-2</v>
      </c>
      <c r="L279" s="380">
        <v>0.87909409599999999</v>
      </c>
      <c r="M279" s="380">
        <v>0.53891425600000009</v>
      </c>
      <c r="N279" s="380">
        <v>0.67496113599999996</v>
      </c>
      <c r="O279" s="380">
        <v>0.26684937599999997</v>
      </c>
      <c r="P279" s="380">
        <v>0.48960115200000004</v>
      </c>
      <c r="Q279" s="380">
        <v>0.59917822400000009</v>
      </c>
      <c r="R279" s="380">
        <v>0.40831272000000002</v>
      </c>
      <c r="S279" s="380">
        <v>0.32261928000000006</v>
      </c>
      <c r="T279" s="380">
        <v>0.35958367999999996</v>
      </c>
      <c r="U279" s="380">
        <v>0.52152830400000016</v>
      </c>
      <c r="V279" s="380">
        <v>0.77341366399999989</v>
      </c>
      <c r="W279" s="380">
        <v>0.90374654400000021</v>
      </c>
      <c r="X279" s="380">
        <v>0.79932739199999991</v>
      </c>
      <c r="Y279" s="380">
        <v>0.84619820800000001</v>
      </c>
      <c r="Z279" s="380">
        <v>0.85187159999999995</v>
      </c>
      <c r="AA279" s="380">
        <v>0.51099462399999995</v>
      </c>
      <c r="AB279" s="380">
        <v>0.90452502400000001</v>
      </c>
      <c r="AC279" s="380">
        <v>0.44616366400000002</v>
      </c>
      <c r="AD279" s="380">
        <v>0.115685552</v>
      </c>
      <c r="AE279" s="380">
        <v>0.79412627200000008</v>
      </c>
      <c r="AF279" s="380">
        <v>0.35452329600000004</v>
      </c>
      <c r="AG279" s="380">
        <v>0.81027291200000007</v>
      </c>
      <c r="AH279" s="380">
        <v>0.62260817600000007</v>
      </c>
      <c r="AI279" s="380">
        <v>0.80231190400000008</v>
      </c>
      <c r="AJ279" s="380">
        <v>0.26260112000000002</v>
      </c>
      <c r="AK279" s="380">
        <v>0.10067156799999999</v>
      </c>
      <c r="AL279" s="380">
        <v>0.5601700959999999</v>
      </c>
      <c r="AM279" s="380">
        <v>9.7018015999999999E-2</v>
      </c>
      <c r="AN279" s="380">
        <v>0.66992539200000001</v>
      </c>
      <c r="AO279" s="380">
        <v>8.7054080000000006E-2</v>
      </c>
      <c r="AP279" s="380">
        <v>0.20103475199999998</v>
      </c>
      <c r="AQ279" s="380">
        <v>0.76213612800000008</v>
      </c>
      <c r="AR279" s="380">
        <v>0.27269801599999999</v>
      </c>
      <c r="AS279" s="380">
        <v>0.26158625600000002</v>
      </c>
      <c r="AT279" s="380">
        <v>5.1704496000000003E-2</v>
      </c>
      <c r="AU279" s="380">
        <v>0.15109107199999999</v>
      </c>
      <c r="AV279" s="380">
        <v>0.21555075199999998</v>
      </c>
      <c r="AW279" s="380">
        <v>0.46566792000000007</v>
      </c>
      <c r="AX279" s="380">
        <v>0.217338528</v>
      </c>
      <c r="AY279" s="380">
        <v>9.3763040000000006E-2</v>
      </c>
      <c r="AZ279" s="380">
        <v>0.1795496</v>
      </c>
      <c r="BA279" s="380">
        <v>0.23745539200000002</v>
      </c>
      <c r="BB279" s="380">
        <v>8.0982271999999994E-2</v>
      </c>
      <c r="BC279" s="380">
        <v>5.8929071999999999E-2</v>
      </c>
      <c r="BD279" s="380">
        <v>0.51197003200000002</v>
      </c>
      <c r="BE279" s="380">
        <v>0.46747596800000002</v>
      </c>
      <c r="BF279" s="380">
        <v>0.153285424</v>
      </c>
      <c r="BG279" s="380">
        <v>4.9481567999999997E-2</v>
      </c>
      <c r="BH279" s="380">
        <v>5.3550800000000003E-2</v>
      </c>
      <c r="BI279" s="380">
        <v>0.53733292799999988</v>
      </c>
      <c r="BJ279" s="380">
        <v>0.6838142880000001</v>
      </c>
      <c r="BK279" s="380">
        <v>0.41745598400000011</v>
      </c>
      <c r="BL279" s="380">
        <v>0.33878276800000001</v>
      </c>
      <c r="BM279" s="380">
        <v>6.0290799999999999E-2</v>
      </c>
      <c r="BN279" s="380">
        <v>9.840339200000002E-2</v>
      </c>
      <c r="BO279" s="380">
        <v>1.5322192E-2</v>
      </c>
      <c r="BP279" s="380">
        <v>5.7392640000000002E-2</v>
      </c>
      <c r="BQ279" s="380">
        <v>6.7493024000000013E-2</v>
      </c>
      <c r="BR279" s="380">
        <v>0.24366608000000003</v>
      </c>
      <c r="BS279" s="380">
        <v>0.20859715200000001</v>
      </c>
      <c r="BT279" s="380">
        <v>0.31090046399999999</v>
      </c>
      <c r="BU279" s="380">
        <v>4.8549663999999999E-2</v>
      </c>
      <c r="BV279" s="380">
        <v>0.45424321600000006</v>
      </c>
      <c r="BW279" s="380">
        <v>0.14240819199999999</v>
      </c>
      <c r="BX279" s="380">
        <v>5.1030768000000011E-2</v>
      </c>
      <c r="BY279" s="380">
        <v>4.6620128000000004E-2</v>
      </c>
      <c r="BZ279" s="380">
        <v>0.15113516799999999</v>
      </c>
      <c r="CA279" s="380">
        <v>0.22265291200000004</v>
      </c>
      <c r="CB279" s="380">
        <v>0.10053878400000001</v>
      </c>
      <c r="CC279" s="380">
        <v>0.58298246400000009</v>
      </c>
      <c r="CD279" s="380">
        <v>0.42085015999999997</v>
      </c>
      <c r="CE279" s="380">
        <v>0.35931265600000006</v>
      </c>
      <c r="CF279" s="380">
        <v>0.71520792</v>
      </c>
      <c r="CG279" s="380">
        <v>0.47473633600000004</v>
      </c>
      <c r="CH279" s="380">
        <v>6.4776144000000022E-2</v>
      </c>
      <c r="CI279" s="380">
        <v>0.19940132799999999</v>
      </c>
      <c r="CJ279" s="380">
        <v>0.71091891200000001</v>
      </c>
      <c r="CK279" s="380">
        <v>0.18390030400000001</v>
      </c>
      <c r="CL279" s="380">
        <v>0.43176839999999994</v>
      </c>
      <c r="CM279" s="380">
        <v>0.20396139200000002</v>
      </c>
      <c r="CN279" s="380">
        <v>0.22877401600000002</v>
      </c>
      <c r="CO279" s="380">
        <v>0.62515414399999991</v>
      </c>
      <c r="CP279" s="380">
        <v>0.55871889600000002</v>
      </c>
      <c r="CQ279" s="380">
        <v>0.62144955200000007</v>
      </c>
      <c r="CR279" s="380">
        <v>0.38560987200000002</v>
      </c>
      <c r="CS279" s="380">
        <v>0.76416804799999993</v>
      </c>
      <c r="CT279" s="380">
        <v>0.84218475200000009</v>
      </c>
      <c r="CU279" s="380">
        <v>0.28910560000000002</v>
      </c>
      <c r="CV279" s="380">
        <v>0.62492910400000001</v>
      </c>
      <c r="CW279" s="380">
        <v>0.61268913600000008</v>
      </c>
    </row>
    <row r="280" spans="1:101">
      <c r="A280" s="256">
        <v>658</v>
      </c>
      <c r="B280" s="259">
        <v>1</v>
      </c>
      <c r="C280" s="380">
        <v>0.87154675199999998</v>
      </c>
      <c r="D280" s="380">
        <v>0.68642020800000003</v>
      </c>
      <c r="E280" s="380">
        <v>0.15962152000000002</v>
      </c>
      <c r="F280" s="380">
        <v>0.51553804800000003</v>
      </c>
      <c r="G280" s="380">
        <v>0.76086646400000002</v>
      </c>
      <c r="H280" s="380">
        <v>0.36284712000000008</v>
      </c>
      <c r="I280" s="380">
        <v>0.47334678400000008</v>
      </c>
      <c r="J280" s="380">
        <v>0.52541892800000001</v>
      </c>
      <c r="K280" s="380">
        <v>6.3849296E-2</v>
      </c>
      <c r="L280" s="380">
        <v>0.87948604800000008</v>
      </c>
      <c r="M280" s="380">
        <v>0.54372828799999995</v>
      </c>
      <c r="N280" s="380">
        <v>0.67497742400000005</v>
      </c>
      <c r="O280" s="380">
        <v>0.26703475199999993</v>
      </c>
      <c r="P280" s="380">
        <v>0.48967864000000005</v>
      </c>
      <c r="Q280" s="380">
        <v>0.59994212800000013</v>
      </c>
      <c r="R280" s="380">
        <v>0.41240084799999999</v>
      </c>
      <c r="S280" s="380">
        <v>0.33036689600000002</v>
      </c>
      <c r="T280" s="380">
        <v>0.36058158400000007</v>
      </c>
      <c r="U280" s="380">
        <v>0.52138992000000006</v>
      </c>
      <c r="V280" s="380">
        <v>0.77547444800000009</v>
      </c>
      <c r="W280" s="380">
        <v>0.90399448000000004</v>
      </c>
      <c r="X280" s="380">
        <v>0.80040123200000013</v>
      </c>
      <c r="Y280" s="380">
        <v>0.84694823999999991</v>
      </c>
      <c r="Z280" s="380">
        <v>0.85143348799999996</v>
      </c>
      <c r="AA280" s="380">
        <v>0.51106843200000007</v>
      </c>
      <c r="AB280" s="380">
        <v>0.90468777600000005</v>
      </c>
      <c r="AC280" s="380">
        <v>0.44606603200000006</v>
      </c>
      <c r="AD280" s="380">
        <v>0.11572934400000001</v>
      </c>
      <c r="AE280" s="380">
        <v>0.79466361600000002</v>
      </c>
      <c r="AF280" s="380">
        <v>0.35480383999999998</v>
      </c>
      <c r="AG280" s="380">
        <v>0.81079998400000008</v>
      </c>
      <c r="AH280" s="380">
        <v>0.63038716800000005</v>
      </c>
      <c r="AI280" s="380">
        <v>0.80290472000000013</v>
      </c>
      <c r="AJ280" s="380">
        <v>0.262421456</v>
      </c>
      <c r="AK280" s="380">
        <v>0.100578736</v>
      </c>
      <c r="AL280" s="380">
        <v>0.56036688000000001</v>
      </c>
      <c r="AM280" s="380">
        <v>9.8670303999999986E-2</v>
      </c>
      <c r="AN280" s="380">
        <v>0.66978254400000004</v>
      </c>
      <c r="AO280" s="380">
        <v>8.7253200000000017E-2</v>
      </c>
      <c r="AP280" s="380">
        <v>0.201610336</v>
      </c>
      <c r="AQ280" s="380">
        <v>0.76686065599999997</v>
      </c>
      <c r="AR280" s="380">
        <v>0.27549332799999998</v>
      </c>
      <c r="AS280" s="380">
        <v>0.25606511999999998</v>
      </c>
      <c r="AT280" s="380">
        <v>5.1805327999999998E-2</v>
      </c>
      <c r="AU280" s="380">
        <v>0.151571552</v>
      </c>
      <c r="AV280" s="380">
        <v>0.21522127999999999</v>
      </c>
      <c r="AW280" s="380">
        <v>0.47434918400000009</v>
      </c>
      <c r="AX280" s="380">
        <v>0.215679024</v>
      </c>
      <c r="AY280" s="380">
        <v>9.4056256000000005E-2</v>
      </c>
      <c r="AZ280" s="380">
        <v>0.18048291200000005</v>
      </c>
      <c r="BA280" s="380">
        <v>0.23868163200000003</v>
      </c>
      <c r="BB280" s="380">
        <v>8.144099199999999E-2</v>
      </c>
      <c r="BC280" s="380">
        <v>5.9140671999999991E-2</v>
      </c>
      <c r="BD280" s="380">
        <v>0.51381419199999989</v>
      </c>
      <c r="BE280" s="380">
        <v>0.46933003199999995</v>
      </c>
      <c r="BF280" s="380">
        <v>0.15360054400000003</v>
      </c>
      <c r="BG280" s="380">
        <v>4.7721520000000003E-2</v>
      </c>
      <c r="BH280" s="380">
        <v>5.3997087999999999E-2</v>
      </c>
      <c r="BI280" s="380">
        <v>0.53782708800000001</v>
      </c>
      <c r="BJ280" s="380">
        <v>0.68525199999999986</v>
      </c>
      <c r="BK280" s="380">
        <v>0.41807625600000003</v>
      </c>
      <c r="BL280" s="380">
        <v>0.34181211200000006</v>
      </c>
      <c r="BM280" s="380">
        <v>6.0520096000000009E-2</v>
      </c>
      <c r="BN280" s="380">
        <v>9.8860128000000019E-2</v>
      </c>
      <c r="BO280" s="380">
        <v>1.4957808000000001E-2</v>
      </c>
      <c r="BP280" s="380">
        <v>5.7493407999999996E-2</v>
      </c>
      <c r="BQ280" s="380">
        <v>6.7666992000000009E-2</v>
      </c>
      <c r="BR280" s="380">
        <v>0.24429870400000003</v>
      </c>
      <c r="BS280" s="380">
        <v>0.20905201599999998</v>
      </c>
      <c r="BT280" s="380">
        <v>0.31155924800000001</v>
      </c>
      <c r="BU280" s="380">
        <v>4.9579008000000008E-2</v>
      </c>
      <c r="BV280" s="380">
        <v>0.45464115200000005</v>
      </c>
      <c r="BW280" s="380">
        <v>0.14390919999999999</v>
      </c>
      <c r="BX280" s="380">
        <v>5.1802416000000004E-2</v>
      </c>
      <c r="BY280" s="380">
        <v>4.7438672000000001E-2</v>
      </c>
      <c r="BZ280" s="380">
        <v>0.15329134399999997</v>
      </c>
      <c r="CA280" s="380">
        <v>0.22802804799999998</v>
      </c>
      <c r="CB280" s="380">
        <v>0.101987536</v>
      </c>
      <c r="CC280" s="380">
        <v>0.59148070400000008</v>
      </c>
      <c r="CD280" s="380">
        <v>0.42576150400000007</v>
      </c>
      <c r="CE280" s="380">
        <v>0.36606059200000007</v>
      </c>
      <c r="CF280" s="380">
        <v>0.71861553599999994</v>
      </c>
      <c r="CG280" s="380">
        <v>0.47966343999999994</v>
      </c>
      <c r="CH280" s="380">
        <v>6.4863360000000009E-2</v>
      </c>
      <c r="CI280" s="380">
        <v>0.20202563200000001</v>
      </c>
      <c r="CJ280" s="380">
        <v>0.7153642240000001</v>
      </c>
      <c r="CK280" s="380">
        <v>0.18477284799999999</v>
      </c>
      <c r="CL280" s="380">
        <v>0.433937136</v>
      </c>
      <c r="CM280" s="380">
        <v>0.20814078400000002</v>
      </c>
      <c r="CN280" s="380">
        <v>0.22927224000000004</v>
      </c>
      <c r="CO280" s="380">
        <v>0.62609424000000002</v>
      </c>
      <c r="CP280" s="380">
        <v>0.56279851199999997</v>
      </c>
      <c r="CQ280" s="380">
        <v>0.62661200000000006</v>
      </c>
      <c r="CR280" s="380">
        <v>0.39296540799999996</v>
      </c>
      <c r="CS280" s="380">
        <v>0.76925283199999994</v>
      </c>
      <c r="CT280" s="380">
        <v>0.84456596800000006</v>
      </c>
      <c r="CU280" s="380">
        <v>0.29097836799999999</v>
      </c>
      <c r="CV280" s="380">
        <v>0.62984140799999999</v>
      </c>
      <c r="CW280" s="380">
        <v>0.61394489600000002</v>
      </c>
    </row>
    <row r="281" spans="1:101">
      <c r="A281" s="256">
        <v>659</v>
      </c>
      <c r="B281" s="259">
        <v>1</v>
      </c>
      <c r="C281" s="380">
        <v>0.87217816000000004</v>
      </c>
      <c r="D281" s="380">
        <v>0.68902430400000003</v>
      </c>
      <c r="E281" s="380">
        <v>0.1607468</v>
      </c>
      <c r="F281" s="380">
        <v>0.515425248</v>
      </c>
      <c r="G281" s="380">
        <v>0.76705307199999995</v>
      </c>
      <c r="H281" s="380">
        <v>0.37204763200000002</v>
      </c>
      <c r="I281" s="380">
        <v>0.47351811199999999</v>
      </c>
      <c r="J281" s="380">
        <v>0.52888504000000014</v>
      </c>
      <c r="K281" s="380">
        <v>6.4034543999999999E-2</v>
      </c>
      <c r="L281" s="380">
        <v>0.87982791999999987</v>
      </c>
      <c r="M281" s="380">
        <v>0.54865520000000001</v>
      </c>
      <c r="N281" s="380">
        <v>0.67518515199999996</v>
      </c>
      <c r="O281" s="380">
        <v>0.26720092799999995</v>
      </c>
      <c r="P281" s="380">
        <v>0.48974460799999997</v>
      </c>
      <c r="Q281" s="380">
        <v>0.60071451200000003</v>
      </c>
      <c r="R281" s="380">
        <v>0.416430576</v>
      </c>
      <c r="S281" s="380">
        <v>0.33840411199999998</v>
      </c>
      <c r="T281" s="380">
        <v>0.36158548800000001</v>
      </c>
      <c r="U281" s="380">
        <v>0.52124801600000004</v>
      </c>
      <c r="V281" s="380">
        <v>0.77757555199999995</v>
      </c>
      <c r="W281" s="380">
        <v>0.90422217599999988</v>
      </c>
      <c r="X281" s="380">
        <v>0.80149819199999994</v>
      </c>
      <c r="Y281" s="380">
        <v>0.84769651199999996</v>
      </c>
      <c r="Z281" s="380">
        <v>0.85094481600000005</v>
      </c>
      <c r="AA281" s="380">
        <v>0.51110568000000001</v>
      </c>
      <c r="AB281" s="380">
        <v>0.90484628800000011</v>
      </c>
      <c r="AC281" s="380">
        <v>0.44596007999999998</v>
      </c>
      <c r="AD281" s="380">
        <v>0.11564897600000001</v>
      </c>
      <c r="AE281" s="380">
        <v>0.79527479999999995</v>
      </c>
      <c r="AF281" s="380">
        <v>0.35515878400000001</v>
      </c>
      <c r="AG281" s="380">
        <v>0.81128017600000002</v>
      </c>
      <c r="AH281" s="380">
        <v>0.63809480000000007</v>
      </c>
      <c r="AI281" s="380">
        <v>0.80350889599999997</v>
      </c>
      <c r="AJ281" s="380">
        <v>0.26226435199999998</v>
      </c>
      <c r="AK281" s="380">
        <v>0.10049174399999999</v>
      </c>
      <c r="AL281" s="380">
        <v>0.560587104</v>
      </c>
      <c r="AM281" s="380">
        <v>0.100691632</v>
      </c>
      <c r="AN281" s="380">
        <v>0.669624416</v>
      </c>
      <c r="AO281" s="380">
        <v>8.7432559999999993E-2</v>
      </c>
      <c r="AP281" s="380">
        <v>0.20213103999999998</v>
      </c>
      <c r="AQ281" s="380">
        <v>0.7716193440000001</v>
      </c>
      <c r="AR281" s="380">
        <v>0.27823343999999994</v>
      </c>
      <c r="AS281" s="380">
        <v>0.25044902399999996</v>
      </c>
      <c r="AT281" s="380">
        <v>5.1904079999999998E-2</v>
      </c>
      <c r="AU281" s="380">
        <v>0.15200923200000002</v>
      </c>
      <c r="AV281" s="380">
        <v>0.21493684799999999</v>
      </c>
      <c r="AW281" s="380">
        <v>0.48319692800000008</v>
      </c>
      <c r="AX281" s="380">
        <v>0.21406072000000001</v>
      </c>
      <c r="AY281" s="380">
        <v>9.4352272000000001E-2</v>
      </c>
      <c r="AZ281" s="380">
        <v>0.181307104</v>
      </c>
      <c r="BA281" s="380">
        <v>0.23975547200000003</v>
      </c>
      <c r="BB281" s="380">
        <v>8.1858511999999994E-2</v>
      </c>
      <c r="BC281" s="380">
        <v>5.9364752000000007E-2</v>
      </c>
      <c r="BD281" s="380">
        <v>0.51582315200000006</v>
      </c>
      <c r="BE281" s="380">
        <v>0.47123729599999992</v>
      </c>
      <c r="BF281" s="380">
        <v>0.153982224</v>
      </c>
      <c r="BG281" s="380">
        <v>4.6018991999999995E-2</v>
      </c>
      <c r="BH281" s="380">
        <v>5.4476976000000003E-2</v>
      </c>
      <c r="BI281" s="380">
        <v>0.53812748799999999</v>
      </c>
      <c r="BJ281" s="380">
        <v>0.68666043200000004</v>
      </c>
      <c r="BK281" s="380">
        <v>0.41862332800000002</v>
      </c>
      <c r="BL281" s="380">
        <v>0.34504249600000003</v>
      </c>
      <c r="BM281" s="380">
        <v>6.0786911999999992E-2</v>
      </c>
      <c r="BN281" s="380">
        <v>9.9329823999999983E-2</v>
      </c>
      <c r="BO281" s="380">
        <v>1.4617584000000001E-2</v>
      </c>
      <c r="BP281" s="380">
        <v>5.7596095999999992E-2</v>
      </c>
      <c r="BQ281" s="380">
        <v>6.7836560000000004E-2</v>
      </c>
      <c r="BR281" s="380">
        <v>0.244862528</v>
      </c>
      <c r="BS281" s="380">
        <v>0.20945455999999998</v>
      </c>
      <c r="BT281" s="380">
        <v>0.31214211199999992</v>
      </c>
      <c r="BU281" s="380">
        <v>5.0727151999999998E-2</v>
      </c>
      <c r="BV281" s="380">
        <v>0.45498236799999997</v>
      </c>
      <c r="BW281" s="380">
        <v>0.14542556799999998</v>
      </c>
      <c r="BX281" s="380">
        <v>5.2628384000000007E-2</v>
      </c>
      <c r="BY281" s="380">
        <v>4.8330735999999999E-2</v>
      </c>
      <c r="BZ281" s="380">
        <v>0.15538584</v>
      </c>
      <c r="CA281" s="380">
        <v>0.233403424</v>
      </c>
      <c r="CB281" s="380">
        <v>0.103459888</v>
      </c>
      <c r="CC281" s="380">
        <v>0.59986862400000007</v>
      </c>
      <c r="CD281" s="380">
        <v>0.43076628800000005</v>
      </c>
      <c r="CE281" s="380">
        <v>0.37234508800000005</v>
      </c>
      <c r="CF281" s="380">
        <v>0.72214387199999996</v>
      </c>
      <c r="CG281" s="380">
        <v>0.48468942400000004</v>
      </c>
      <c r="CH281" s="380">
        <v>6.4938256E-2</v>
      </c>
      <c r="CI281" s="380">
        <v>0.20473337600000002</v>
      </c>
      <c r="CJ281" s="380">
        <v>0.71944537600000003</v>
      </c>
      <c r="CK281" s="380">
        <v>0.18556763199999998</v>
      </c>
      <c r="CL281" s="380">
        <v>0.43642939199999997</v>
      </c>
      <c r="CM281" s="380">
        <v>0.21247705599999997</v>
      </c>
      <c r="CN281" s="380">
        <v>0.22971710400000001</v>
      </c>
      <c r="CO281" s="380">
        <v>0.62701601600000001</v>
      </c>
      <c r="CP281" s="380">
        <v>0.56671612800000015</v>
      </c>
      <c r="CQ281" s="380">
        <v>0.63167548799999995</v>
      </c>
      <c r="CR281" s="380">
        <v>0.40033958399999997</v>
      </c>
      <c r="CS281" s="380">
        <v>0.77420209600000001</v>
      </c>
      <c r="CT281" s="380">
        <v>0.84681206399999998</v>
      </c>
      <c r="CU281" s="380">
        <v>0.29278305600000004</v>
      </c>
      <c r="CV281" s="380">
        <v>0.63485643199999997</v>
      </c>
      <c r="CW281" s="380">
        <v>0.61511465600000004</v>
      </c>
    </row>
    <row r="282" spans="1:101">
      <c r="A282" s="256">
        <v>660</v>
      </c>
      <c r="B282" s="259">
        <v>1</v>
      </c>
      <c r="C282" s="380">
        <v>0.87280000000000002</v>
      </c>
      <c r="D282" s="380">
        <v>0.69159999999999999</v>
      </c>
      <c r="E282" s="380">
        <v>0.16206999999999999</v>
      </c>
      <c r="F282" s="380">
        <v>0.51527000000000001</v>
      </c>
      <c r="G282" s="380">
        <v>0.77302999999999999</v>
      </c>
      <c r="H282" s="380">
        <v>0.38151000000000002</v>
      </c>
      <c r="I282" s="380">
        <v>0.47360000000000002</v>
      </c>
      <c r="J282" s="380">
        <v>0.53220000000000001</v>
      </c>
      <c r="K282" s="380">
        <v>6.4199999999999993E-2</v>
      </c>
      <c r="L282" s="380">
        <v>0.88010999999999995</v>
      </c>
      <c r="M282" s="380">
        <v>0.55369000000000002</v>
      </c>
      <c r="N282" s="380">
        <v>0.67554999999999998</v>
      </c>
      <c r="O282" s="380">
        <v>0.26734999999999998</v>
      </c>
      <c r="P282" s="380">
        <v>0.48980000000000001</v>
      </c>
      <c r="Q282" s="380">
        <v>0.60150000000000003</v>
      </c>
      <c r="R282" s="380">
        <v>0.42038999999999999</v>
      </c>
      <c r="S282" s="380">
        <v>0.34671999999999997</v>
      </c>
      <c r="T282" s="380">
        <v>0.36259999999999998</v>
      </c>
      <c r="U282" s="380">
        <v>0.52110000000000001</v>
      </c>
      <c r="V282" s="380">
        <v>0.77971999999999997</v>
      </c>
      <c r="W282" s="380">
        <v>0.90442999999999996</v>
      </c>
      <c r="X282" s="380">
        <v>0.80262</v>
      </c>
      <c r="Y282" s="380">
        <v>0.84843999999999997</v>
      </c>
      <c r="Z282" s="380">
        <v>0.85040000000000004</v>
      </c>
      <c r="AA282" s="380">
        <v>0.51107000000000002</v>
      </c>
      <c r="AB282" s="380">
        <v>0.90500000000000003</v>
      </c>
      <c r="AC282" s="380">
        <v>0.44579000000000002</v>
      </c>
      <c r="AD282" s="380">
        <v>0.11537</v>
      </c>
      <c r="AE282" s="380">
        <v>0.79596999999999996</v>
      </c>
      <c r="AF282" s="380">
        <v>0.35560999999999998</v>
      </c>
      <c r="AG282" s="380">
        <v>0.81169999999999998</v>
      </c>
      <c r="AH282" s="380">
        <v>0.64570000000000005</v>
      </c>
      <c r="AI282" s="380">
        <v>0.80411999999999995</v>
      </c>
      <c r="AJ282" s="380">
        <v>0.26212999999999997</v>
      </c>
      <c r="AK282" s="380">
        <v>0.10041</v>
      </c>
      <c r="AL282" s="380">
        <v>0.56081999999999999</v>
      </c>
      <c r="AM282" s="380">
        <v>0.1031</v>
      </c>
      <c r="AN282" s="380">
        <v>0.66944000000000004</v>
      </c>
      <c r="AO282" s="380">
        <v>8.7590000000000001E-2</v>
      </c>
      <c r="AP282" s="380">
        <v>0.20258999999999999</v>
      </c>
      <c r="AQ282" s="380">
        <v>0.77639999999999998</v>
      </c>
      <c r="AR282" s="380">
        <v>0.28088999999999997</v>
      </c>
      <c r="AS282" s="380">
        <v>0.24479999999999999</v>
      </c>
      <c r="AT282" s="380">
        <v>5.1999999999999998E-2</v>
      </c>
      <c r="AU282" s="380">
        <v>0.15234</v>
      </c>
      <c r="AV282" s="380">
        <v>0.2147</v>
      </c>
      <c r="AW282" s="380">
        <v>0.49220000000000003</v>
      </c>
      <c r="AX282" s="380">
        <v>0.21248</v>
      </c>
      <c r="AY282" s="380">
        <v>9.4649999999999998E-2</v>
      </c>
      <c r="AZ282" s="380">
        <v>0.18201000000000001</v>
      </c>
      <c r="BA282" s="380">
        <v>0.24066000000000001</v>
      </c>
      <c r="BB282" s="380">
        <v>8.2229999999999998E-2</v>
      </c>
      <c r="BC282" s="380">
        <v>5.96E-2</v>
      </c>
      <c r="BD282" s="380">
        <v>0.51800000000000002</v>
      </c>
      <c r="BE282" s="380">
        <v>0.47319</v>
      </c>
      <c r="BF282" s="380">
        <v>0.15443000000000001</v>
      </c>
      <c r="BG282" s="380">
        <v>4.4400000000000002E-2</v>
      </c>
      <c r="BH282" s="380">
        <v>5.4989999999999997E-2</v>
      </c>
      <c r="BI282" s="380">
        <v>0.53820000000000001</v>
      </c>
      <c r="BJ282" s="380">
        <v>0.68803000000000003</v>
      </c>
      <c r="BK282" s="380">
        <v>0.41909000000000002</v>
      </c>
      <c r="BL282" s="380">
        <v>0.34848000000000001</v>
      </c>
      <c r="BM282" s="380">
        <v>6.1089999999999998E-2</v>
      </c>
      <c r="BN282" s="380">
        <v>9.9809999999999996E-2</v>
      </c>
      <c r="BO282" s="380">
        <v>1.43E-2</v>
      </c>
      <c r="BP282" s="380">
        <v>5.7700000000000001E-2</v>
      </c>
      <c r="BQ282" s="380">
        <v>6.8000000000000005E-2</v>
      </c>
      <c r="BR282" s="380">
        <v>0.24535000000000001</v>
      </c>
      <c r="BS282" s="380">
        <v>0.20979999999999999</v>
      </c>
      <c r="BT282" s="380">
        <v>0.31263999999999997</v>
      </c>
      <c r="BU282" s="380">
        <v>5.1999999999999998E-2</v>
      </c>
      <c r="BV282" s="380">
        <v>0.45526</v>
      </c>
      <c r="BW282" s="380">
        <v>0.14695</v>
      </c>
      <c r="BX282" s="380">
        <v>5.3510000000000002E-2</v>
      </c>
      <c r="BY282" s="380">
        <v>4.9299999999999997E-2</v>
      </c>
      <c r="BZ282" s="380">
        <v>0.15740000000000001</v>
      </c>
      <c r="CA282" s="380">
        <v>0.23877000000000001</v>
      </c>
      <c r="CB282" s="380">
        <v>0.10495</v>
      </c>
      <c r="CC282" s="380">
        <v>0.60811000000000004</v>
      </c>
      <c r="CD282" s="380">
        <v>0.43586000000000003</v>
      </c>
      <c r="CE282" s="380">
        <v>0.37835000000000002</v>
      </c>
      <c r="CF282" s="380">
        <v>0.7258</v>
      </c>
      <c r="CG282" s="380">
        <v>0.48980000000000001</v>
      </c>
      <c r="CH282" s="380">
        <v>6.5000000000000002E-2</v>
      </c>
      <c r="CI282" s="380">
        <v>0.20784</v>
      </c>
      <c r="CJ282" s="380">
        <v>0.72318000000000005</v>
      </c>
      <c r="CK282" s="380">
        <v>0.18626999999999999</v>
      </c>
      <c r="CL282" s="380">
        <v>0.43925999999999998</v>
      </c>
      <c r="CM282" s="380">
        <v>0.21697</v>
      </c>
      <c r="CN282" s="380">
        <v>0.2301</v>
      </c>
      <c r="CO282" s="380">
        <v>0.62790000000000001</v>
      </c>
      <c r="CP282" s="380">
        <v>0.57049000000000005</v>
      </c>
      <c r="CQ282" s="380">
        <v>0.63663000000000003</v>
      </c>
      <c r="CR282" s="380">
        <v>0.40772999999999998</v>
      </c>
      <c r="CS282" s="380">
        <v>0.77900000000000003</v>
      </c>
      <c r="CT282" s="380">
        <v>0.84892000000000001</v>
      </c>
      <c r="CU282" s="380">
        <v>0.29449999999999998</v>
      </c>
      <c r="CV282" s="380">
        <v>0.63995999999999997</v>
      </c>
      <c r="CW282" s="380">
        <v>0.61619999999999997</v>
      </c>
    </row>
    <row r="283" spans="1:101">
      <c r="A283" s="256">
        <v>661</v>
      </c>
      <c r="B283" s="259">
        <v>1</v>
      </c>
      <c r="C283" s="380">
        <v>0.87341313599999992</v>
      </c>
      <c r="D283" s="380">
        <v>0.69414972799999985</v>
      </c>
      <c r="E283" s="380">
        <v>0.16358161600000001</v>
      </c>
      <c r="F283" s="380">
        <v>0.51507678400000012</v>
      </c>
      <c r="G283" s="380">
        <v>0.77880203200000009</v>
      </c>
      <c r="H283" s="380">
        <v>0.39120560000000004</v>
      </c>
      <c r="I283" s="380">
        <v>0.47359974400000004</v>
      </c>
      <c r="J283" s="380">
        <v>0.53537047999999998</v>
      </c>
      <c r="K283" s="380">
        <v>6.4345392000000001E-2</v>
      </c>
      <c r="L283" s="380">
        <v>0.88033334399999996</v>
      </c>
      <c r="M283" s="380">
        <v>0.55881910400000001</v>
      </c>
      <c r="N283" s="380">
        <v>0.67609718399999996</v>
      </c>
      <c r="O283" s="380">
        <v>0.26748239999999995</v>
      </c>
      <c r="P283" s="380">
        <v>0.48984620800000001</v>
      </c>
      <c r="Q283" s="380">
        <v>0.60229947200000011</v>
      </c>
      <c r="R283" s="380">
        <v>0.42427822400000004</v>
      </c>
      <c r="S283" s="380">
        <v>0.35529052799999999</v>
      </c>
      <c r="T283" s="380">
        <v>0.36362563199999998</v>
      </c>
      <c r="U283" s="380">
        <v>0.520946032</v>
      </c>
      <c r="V283" s="380">
        <v>0.7819064</v>
      </c>
      <c r="W283" s="380">
        <v>0.9046186719999999</v>
      </c>
      <c r="X283" s="380">
        <v>0.80376377600000004</v>
      </c>
      <c r="Y283" s="380">
        <v>0.84917838400000001</v>
      </c>
      <c r="Z283" s="380">
        <v>0.84980287999999993</v>
      </c>
      <c r="AA283" s="380">
        <v>0.51095590400000002</v>
      </c>
      <c r="AB283" s="380">
        <v>0.90514897600000011</v>
      </c>
      <c r="AC283" s="380">
        <v>0.44555889600000004</v>
      </c>
      <c r="AD283" s="380">
        <v>0.11491251200000001</v>
      </c>
      <c r="AE283" s="380">
        <v>0.79674910399999987</v>
      </c>
      <c r="AF283" s="380">
        <v>0.3561410559999999</v>
      </c>
      <c r="AG283" s="380">
        <v>0.81206012799999994</v>
      </c>
      <c r="AH283" s="380">
        <v>0.653187344</v>
      </c>
      <c r="AI283" s="380">
        <v>0.80473572799999993</v>
      </c>
      <c r="AJ283" s="380">
        <v>0.26201947199999998</v>
      </c>
      <c r="AK283" s="380">
        <v>0.10033412800000001</v>
      </c>
      <c r="AL283" s="380">
        <v>0.56106598399999996</v>
      </c>
      <c r="AM283" s="380">
        <v>0.10589673600000001</v>
      </c>
      <c r="AN283" s="380">
        <v>0.66923689599999991</v>
      </c>
      <c r="AO283" s="380">
        <v>8.7725456000000007E-2</v>
      </c>
      <c r="AP283" s="380">
        <v>0.20298670400000002</v>
      </c>
      <c r="AQ283" s="380">
        <v>0.78119206400000007</v>
      </c>
      <c r="AR283" s="380">
        <v>0.28345358399999993</v>
      </c>
      <c r="AS283" s="380">
        <v>0.23916062399999999</v>
      </c>
      <c r="AT283" s="380">
        <v>5.2092576000000002E-2</v>
      </c>
      <c r="AU283" s="380">
        <v>0.15257702400000001</v>
      </c>
      <c r="AV283" s="380">
        <v>0.21451092799999996</v>
      </c>
      <c r="AW283" s="380">
        <v>0.50134374400000004</v>
      </c>
      <c r="AX283" s="380">
        <v>0.21093566399999997</v>
      </c>
      <c r="AY283" s="380">
        <v>9.494872E-2</v>
      </c>
      <c r="AZ283" s="380">
        <v>0.182591328</v>
      </c>
      <c r="BA283" s="380">
        <v>0.24139526400000005</v>
      </c>
      <c r="BB283" s="380">
        <v>8.2554767999999987E-2</v>
      </c>
      <c r="BC283" s="380">
        <v>5.9845920000000011E-2</v>
      </c>
      <c r="BD283" s="380">
        <v>0.52033830400000003</v>
      </c>
      <c r="BE283" s="380">
        <v>0.47518220799999999</v>
      </c>
      <c r="BF283" s="380">
        <v>0.15494476799999998</v>
      </c>
      <c r="BG283" s="380">
        <v>4.2873727999999993E-2</v>
      </c>
      <c r="BH283" s="380">
        <v>5.5535408000000001E-2</v>
      </c>
      <c r="BI283" s="380">
        <v>0.53805228800000005</v>
      </c>
      <c r="BJ283" s="380">
        <v>0.68935700799999988</v>
      </c>
      <c r="BK283" s="380">
        <v>0.41947604799999993</v>
      </c>
      <c r="BL283" s="380">
        <v>0.35212948800000005</v>
      </c>
      <c r="BM283" s="380">
        <v>6.1429007999999993E-2</v>
      </c>
      <c r="BN283" s="380">
        <v>0.100298976</v>
      </c>
      <c r="BO283" s="380">
        <v>1.4003936000000002E-2</v>
      </c>
      <c r="BP283" s="380">
        <v>5.7804608E-2</v>
      </c>
      <c r="BQ283" s="380">
        <v>6.8156272000000004E-2</v>
      </c>
      <c r="BR283" s="380">
        <v>0.24576038400000005</v>
      </c>
      <c r="BS283" s="380">
        <v>0.21008784</v>
      </c>
      <c r="BT283" s="380">
        <v>0.31305231999999988</v>
      </c>
      <c r="BU283" s="380">
        <v>5.3397104000000001E-2</v>
      </c>
      <c r="BV283" s="380">
        <v>0.45547423999999997</v>
      </c>
      <c r="BW283" s="380">
        <v>0.14848086399999999</v>
      </c>
      <c r="BX283" s="380">
        <v>5.4450896000000006E-2</v>
      </c>
      <c r="BY283" s="380">
        <v>5.0345967999999998E-2</v>
      </c>
      <c r="BZ283" s="380">
        <v>0.15932100800000001</v>
      </c>
      <c r="CA283" s="380">
        <v>0.24411449600000001</v>
      </c>
      <c r="CB283" s="380">
        <v>0.106455616</v>
      </c>
      <c r="CC283" s="380">
        <v>0.61618532800000003</v>
      </c>
      <c r="CD283" s="380">
        <v>0.44104075200000004</v>
      </c>
      <c r="CE283" s="380">
        <v>0.38403126400000004</v>
      </c>
      <c r="CF283" s="380">
        <v>0.72958102400000002</v>
      </c>
      <c r="CG283" s="380">
        <v>0.49499185599999995</v>
      </c>
      <c r="CH283" s="380">
        <v>6.5048592000000002E-2</v>
      </c>
      <c r="CI283" s="380">
        <v>0.21127057600000004</v>
      </c>
      <c r="CJ283" s="380">
        <v>0.726585072</v>
      </c>
      <c r="CK283" s="380">
        <v>0.18687592</v>
      </c>
      <c r="CL283" s="380">
        <v>0.44243785599999996</v>
      </c>
      <c r="CM283" s="380">
        <v>0.22161808</v>
      </c>
      <c r="CN283" s="380">
        <v>0.230425136</v>
      </c>
      <c r="CO283" s="380">
        <v>0.62874740799999995</v>
      </c>
      <c r="CP283" s="380">
        <v>0.57413320000000012</v>
      </c>
      <c r="CQ283" s="380">
        <v>0.64147195200000007</v>
      </c>
      <c r="CR283" s="380">
        <v>0.41513223999999999</v>
      </c>
      <c r="CS283" s="380">
        <v>0.78363918399999999</v>
      </c>
      <c r="CT283" s="380">
        <v>0.85089241599999987</v>
      </c>
      <c r="CU283" s="380">
        <v>0.29611876800000003</v>
      </c>
      <c r="CV283" s="380">
        <v>0.64514390399999988</v>
      </c>
      <c r="CW283" s="380">
        <v>0.61720635199999996</v>
      </c>
    </row>
    <row r="284" spans="1:101">
      <c r="A284" s="256">
        <v>662</v>
      </c>
      <c r="B284" s="259">
        <v>1</v>
      </c>
      <c r="C284" s="380">
        <v>0.87401899200000011</v>
      </c>
      <c r="D284" s="380">
        <v>0.69667356799999991</v>
      </c>
      <c r="E284" s="380">
        <v>0.16528952</v>
      </c>
      <c r="F284" s="380">
        <v>0.51484820800000008</v>
      </c>
      <c r="G284" s="380">
        <v>0.78437318400000011</v>
      </c>
      <c r="H284" s="380">
        <v>0.40110904000000003</v>
      </c>
      <c r="I284" s="380">
        <v>0.47352326400000005</v>
      </c>
      <c r="J284" s="380">
        <v>0.53840292800000011</v>
      </c>
      <c r="K284" s="380">
        <v>6.4470176000000004E-2</v>
      </c>
      <c r="L284" s="380">
        <v>0.88049700800000008</v>
      </c>
      <c r="M284" s="380">
        <v>0.56403156800000009</v>
      </c>
      <c r="N284" s="380">
        <v>0.67686326399999985</v>
      </c>
      <c r="O284" s="380">
        <v>0.26759891200000002</v>
      </c>
      <c r="P284" s="380">
        <v>0.4898844</v>
      </c>
      <c r="Q284" s="380">
        <v>0.60311428800000011</v>
      </c>
      <c r="R284" s="380">
        <v>0.428092688</v>
      </c>
      <c r="S284" s="380">
        <v>0.36409497600000001</v>
      </c>
      <c r="T284" s="380">
        <v>0.36466350399999997</v>
      </c>
      <c r="U284" s="380">
        <v>0.5207857600000001</v>
      </c>
      <c r="V284" s="380">
        <v>0.78413412799999993</v>
      </c>
      <c r="W284" s="380">
        <v>0.90478887999999991</v>
      </c>
      <c r="X284" s="380">
        <v>0.8049277920000002</v>
      </c>
      <c r="Y284" s="380">
        <v>0.84991088000000015</v>
      </c>
      <c r="Z284" s="380">
        <v>0.84915548800000007</v>
      </c>
      <c r="AA284" s="380">
        <v>0.51074683200000004</v>
      </c>
      <c r="AB284" s="380">
        <v>0.90529313600000005</v>
      </c>
      <c r="AC284" s="380">
        <v>0.44524987200000005</v>
      </c>
      <c r="AD284" s="380">
        <v>0.11425790400000001</v>
      </c>
      <c r="AE284" s="380">
        <v>0.79761361600000003</v>
      </c>
      <c r="AF284" s="380">
        <v>0.3567456</v>
      </c>
      <c r="AG284" s="380">
        <v>0.81235878399999994</v>
      </c>
      <c r="AH284" s="380">
        <v>0.66053996800000003</v>
      </c>
      <c r="AI284" s="380">
        <v>0.8053536</v>
      </c>
      <c r="AJ284" s="380">
        <v>0.261933376</v>
      </c>
      <c r="AK284" s="380">
        <v>0.100264336</v>
      </c>
      <c r="AL284" s="380">
        <v>0.56132696000000004</v>
      </c>
      <c r="AM284" s="380">
        <v>0.109085504</v>
      </c>
      <c r="AN284" s="380">
        <v>0.66901798400000012</v>
      </c>
      <c r="AO284" s="380">
        <v>8.783856000000001E-2</v>
      </c>
      <c r="AP284" s="380">
        <v>0.20331969600000002</v>
      </c>
      <c r="AQ284" s="380">
        <v>0.78598497600000006</v>
      </c>
      <c r="AR284" s="380">
        <v>0.28591324800000001</v>
      </c>
      <c r="AS284" s="380">
        <v>0.23357359999999999</v>
      </c>
      <c r="AT284" s="380">
        <v>5.2181247999999993E-2</v>
      </c>
      <c r="AU284" s="380">
        <v>0.15269891200000005</v>
      </c>
      <c r="AV284" s="380">
        <v>0.21437015999999998</v>
      </c>
      <c r="AW284" s="380">
        <v>0.51061422400000001</v>
      </c>
      <c r="AX284" s="380">
        <v>0.20942614400000001</v>
      </c>
      <c r="AY284" s="380">
        <v>9.5247696000000007E-2</v>
      </c>
      <c r="AZ284" s="380">
        <v>0.18304899200000005</v>
      </c>
      <c r="BA284" s="380">
        <v>0.24195859200000003</v>
      </c>
      <c r="BB284" s="380">
        <v>8.2831472000000003E-2</v>
      </c>
      <c r="BC284" s="380">
        <v>6.0101871999999994E-2</v>
      </c>
      <c r="BD284" s="380">
        <v>0.52283315199999991</v>
      </c>
      <c r="BE284" s="380">
        <v>0.47720779200000002</v>
      </c>
      <c r="BF284" s="380">
        <v>0.15552638400000002</v>
      </c>
      <c r="BG284" s="380">
        <v>4.1451440000000006E-2</v>
      </c>
      <c r="BH284" s="380">
        <v>5.6112448000000002E-2</v>
      </c>
      <c r="BI284" s="380">
        <v>0.53768436800000008</v>
      </c>
      <c r="BJ284" s="380">
        <v>0.6906371200000001</v>
      </c>
      <c r="BK284" s="380">
        <v>0.41978025600000002</v>
      </c>
      <c r="BL284" s="380">
        <v>0.35599595199999995</v>
      </c>
      <c r="BM284" s="380">
        <v>6.1803616000000006E-2</v>
      </c>
      <c r="BN284" s="380">
        <v>0.10079500800000002</v>
      </c>
      <c r="BO284" s="380">
        <v>1.3728288E-2</v>
      </c>
      <c r="BP284" s="380">
        <v>5.7909408000000002E-2</v>
      </c>
      <c r="BQ284" s="380">
        <v>6.8304352000000013E-2</v>
      </c>
      <c r="BR284" s="380">
        <v>0.24609198400000007</v>
      </c>
      <c r="BS284" s="380">
        <v>0.21031697600000002</v>
      </c>
      <c r="BT284" s="380">
        <v>0.31337724799999994</v>
      </c>
      <c r="BU284" s="380">
        <v>5.4918768E-2</v>
      </c>
      <c r="BV284" s="380">
        <v>0.45562427200000005</v>
      </c>
      <c r="BW284" s="380">
        <v>0.15001720000000002</v>
      </c>
      <c r="BX284" s="380">
        <v>5.5454416000000006E-2</v>
      </c>
      <c r="BY284" s="380">
        <v>5.1468672E-2</v>
      </c>
      <c r="BZ284" s="380">
        <v>0.16113622399999999</v>
      </c>
      <c r="CA284" s="380">
        <v>0.24942428800000002</v>
      </c>
      <c r="CB284" s="380">
        <v>0.107975376</v>
      </c>
      <c r="CC284" s="380">
        <v>0.62407358400000013</v>
      </c>
      <c r="CD284" s="380">
        <v>0.44630630400000004</v>
      </c>
      <c r="CE284" s="380">
        <v>0.389373792</v>
      </c>
      <c r="CF284" s="380">
        <v>0.73348473599999997</v>
      </c>
      <c r="CG284" s="380">
        <v>0.50025816000000012</v>
      </c>
      <c r="CH284" s="380">
        <v>6.5084000000000017E-2</v>
      </c>
      <c r="CI284" s="380">
        <v>0.215006112</v>
      </c>
      <c r="CJ284" s="380">
        <v>0.72967758400000016</v>
      </c>
      <c r="CK284" s="380">
        <v>0.18738036799999999</v>
      </c>
      <c r="CL284" s="380">
        <v>0.44597129600000002</v>
      </c>
      <c r="CM284" s="380">
        <v>0.226420064</v>
      </c>
      <c r="CN284" s="380">
        <v>0.23069408</v>
      </c>
      <c r="CO284" s="380">
        <v>0.62956055999999994</v>
      </c>
      <c r="CP284" s="380">
        <v>0.57765227200000002</v>
      </c>
      <c r="CQ284" s="380">
        <v>0.64619680000000002</v>
      </c>
      <c r="CR284" s="380">
        <v>0.42254236799999995</v>
      </c>
      <c r="CS284" s="380">
        <v>0.78811203200000013</v>
      </c>
      <c r="CT284" s="380">
        <v>0.85273148799999998</v>
      </c>
      <c r="CU284" s="380">
        <v>0.29762836799999998</v>
      </c>
      <c r="CV284" s="380">
        <v>0.65039860799999993</v>
      </c>
      <c r="CW284" s="380">
        <v>0.61813817599999998</v>
      </c>
    </row>
    <row r="285" spans="1:101">
      <c r="A285" s="256">
        <v>663</v>
      </c>
      <c r="B285" s="259">
        <v>1</v>
      </c>
      <c r="C285" s="380">
        <v>0.87461676799999999</v>
      </c>
      <c r="D285" s="380">
        <v>0.69918268800000005</v>
      </c>
      <c r="E285" s="380">
        <v>0.16714206400000001</v>
      </c>
      <c r="F285" s="380">
        <v>0.5145973920000001</v>
      </c>
      <c r="G285" s="380">
        <v>0.78974977600000007</v>
      </c>
      <c r="H285" s="380">
        <v>0.41116744000000005</v>
      </c>
      <c r="I285" s="380">
        <v>0.47338182400000001</v>
      </c>
      <c r="J285" s="380">
        <v>0.54130577600000007</v>
      </c>
      <c r="K285" s="380">
        <v>6.4575839999999995E-2</v>
      </c>
      <c r="L285" s="380">
        <v>0.88060995200000003</v>
      </c>
      <c r="M285" s="380">
        <v>0.56929595200000005</v>
      </c>
      <c r="N285" s="380">
        <v>0.67770750400000013</v>
      </c>
      <c r="O285" s="380">
        <v>0.26769942400000002</v>
      </c>
      <c r="P285" s="380">
        <v>0.48991811200000007</v>
      </c>
      <c r="Q285" s="380">
        <v>0.60394302399999999</v>
      </c>
      <c r="R285" s="380">
        <v>0.43183915200000006</v>
      </c>
      <c r="S285" s="380">
        <v>0.37308502400000004</v>
      </c>
      <c r="T285" s="380">
        <v>0.365712176</v>
      </c>
      <c r="U285" s="380">
        <v>0.520621008</v>
      </c>
      <c r="V285" s="380">
        <v>0.78639593600000013</v>
      </c>
      <c r="W285" s="380">
        <v>0.90494252799999997</v>
      </c>
      <c r="X285" s="380">
        <v>0.80610148800000014</v>
      </c>
      <c r="Y285" s="380">
        <v>0.85063873600000006</v>
      </c>
      <c r="Z285" s="380">
        <v>0.84847225600000009</v>
      </c>
      <c r="AA285" s="380">
        <v>0.51046632000000003</v>
      </c>
      <c r="AB285" s="380">
        <v>0.90543273599999996</v>
      </c>
      <c r="AC285" s="380">
        <v>0.44491156800000009</v>
      </c>
      <c r="AD285" s="380">
        <v>0.113538656</v>
      </c>
      <c r="AE285" s="380">
        <v>0.79855388800000005</v>
      </c>
      <c r="AF285" s="380">
        <v>0.35738214399999996</v>
      </c>
      <c r="AG285" s="380">
        <v>0.81260672</v>
      </c>
      <c r="AH285" s="380">
        <v>0.66774955199999997</v>
      </c>
      <c r="AI285" s="380">
        <v>0.80596971200000023</v>
      </c>
      <c r="AJ285" s="380">
        <v>0.26187511999999996</v>
      </c>
      <c r="AK285" s="380">
        <v>0.10020310400000002</v>
      </c>
      <c r="AL285" s="380">
        <v>0.56157809599999997</v>
      </c>
      <c r="AM285" s="380">
        <v>0.11265003200000001</v>
      </c>
      <c r="AN285" s="380">
        <v>0.66879995200000009</v>
      </c>
      <c r="AO285" s="380">
        <v>8.7931423999999994E-2</v>
      </c>
      <c r="AP285" s="380">
        <v>0.20359396799999999</v>
      </c>
      <c r="AQ285" s="380">
        <v>0.79076692800000004</v>
      </c>
      <c r="AR285" s="380">
        <v>0.28826651199999997</v>
      </c>
      <c r="AS285" s="380">
        <v>0.22810153600000002</v>
      </c>
      <c r="AT285" s="380">
        <v>5.2265600000000002E-2</v>
      </c>
      <c r="AU285" s="380">
        <v>0.15281560000000002</v>
      </c>
      <c r="AV285" s="380">
        <v>0.214276352</v>
      </c>
      <c r="AW285" s="380">
        <v>0.51999102399999997</v>
      </c>
      <c r="AX285" s="380">
        <v>0.20795142400000002</v>
      </c>
      <c r="AY285" s="380">
        <v>9.5546271999999988E-2</v>
      </c>
      <c r="AZ285" s="380">
        <v>0.18339337600000002</v>
      </c>
      <c r="BA285" s="380">
        <v>0.24236552000000003</v>
      </c>
      <c r="BB285" s="380">
        <v>8.3063775999999992E-2</v>
      </c>
      <c r="BC285" s="380">
        <v>6.0367744000000001E-2</v>
      </c>
      <c r="BD285" s="380">
        <v>0.52546559999999998</v>
      </c>
      <c r="BE285" s="380">
        <v>0.47925937600000007</v>
      </c>
      <c r="BF285" s="380">
        <v>0.15617904000000002</v>
      </c>
      <c r="BG285" s="380">
        <v>4.0135632000000011E-2</v>
      </c>
      <c r="BH285" s="380">
        <v>5.6719887999999996E-2</v>
      </c>
      <c r="BI285" s="380">
        <v>0.53714380800000006</v>
      </c>
      <c r="BJ285" s="380">
        <v>0.69186891200000011</v>
      </c>
      <c r="BK285" s="380">
        <v>0.42000886399999998</v>
      </c>
      <c r="BL285" s="380">
        <v>0.360082976</v>
      </c>
      <c r="BM285" s="380">
        <v>6.2211904000000005E-2</v>
      </c>
      <c r="BN285" s="380">
        <v>0.10129648000000001</v>
      </c>
      <c r="BO285" s="380">
        <v>1.3471680000000002E-2</v>
      </c>
      <c r="BP285" s="380">
        <v>5.8013888000000007E-2</v>
      </c>
      <c r="BQ285" s="380">
        <v>6.8443232000000007E-2</v>
      </c>
      <c r="BR285" s="380">
        <v>0.24635078400000002</v>
      </c>
      <c r="BS285" s="380">
        <v>0.21049203200000002</v>
      </c>
      <c r="BT285" s="380">
        <v>0.31362209600000002</v>
      </c>
      <c r="BU285" s="380">
        <v>5.6559232000000001E-2</v>
      </c>
      <c r="BV285" s="380">
        <v>0.45571662400000007</v>
      </c>
      <c r="BW285" s="380">
        <v>0.15155497600000004</v>
      </c>
      <c r="BX285" s="380">
        <v>5.6526016000000005E-2</v>
      </c>
      <c r="BY285" s="380">
        <v>5.2664256000000007E-2</v>
      </c>
      <c r="BZ285" s="380">
        <v>0.16282991999999999</v>
      </c>
      <c r="CA285" s="380">
        <v>0.25468183999999999</v>
      </c>
      <c r="CB285" s="380">
        <v>0.109503536</v>
      </c>
      <c r="CC285" s="380">
        <v>0.63176096000000004</v>
      </c>
      <c r="CD285" s="380">
        <v>0.45165521600000003</v>
      </c>
      <c r="CE285" s="380">
        <v>0.39444216000000004</v>
      </c>
      <c r="CF285" s="380">
        <v>0.73750692800000006</v>
      </c>
      <c r="CG285" s="380">
        <v>0.50560958399999989</v>
      </c>
      <c r="CH285" s="380">
        <v>6.5106927999999994E-2</v>
      </c>
      <c r="CI285" s="380">
        <v>0.21905100800000002</v>
      </c>
      <c r="CJ285" s="380">
        <v>0.73248145600000003</v>
      </c>
      <c r="CK285" s="380">
        <v>0.18778337600000003</v>
      </c>
      <c r="CL285" s="380">
        <v>0.44986761599999997</v>
      </c>
      <c r="CM285" s="380">
        <v>0.23137156800000003</v>
      </c>
      <c r="CN285" s="380">
        <v>0.23092438400000004</v>
      </c>
      <c r="CO285" s="380">
        <v>0.63031283199999999</v>
      </c>
      <c r="CP285" s="380">
        <v>0.58109494400000006</v>
      </c>
      <c r="CQ285" s="380">
        <v>0.65080460800000017</v>
      </c>
      <c r="CR285" s="380">
        <v>0.42995385599999997</v>
      </c>
      <c r="CS285" s="380">
        <v>0.79241240000000002</v>
      </c>
      <c r="CT285" s="380">
        <v>0.85444248000000012</v>
      </c>
      <c r="CU285" s="380">
        <v>0.29901964800000003</v>
      </c>
      <c r="CV285" s="380">
        <v>0.65571939199999996</v>
      </c>
      <c r="CW285" s="380">
        <v>0.61900319999999998</v>
      </c>
    </row>
    <row r="286" spans="1:101">
      <c r="A286" s="256">
        <v>664</v>
      </c>
      <c r="B286" s="259">
        <v>1</v>
      </c>
      <c r="C286" s="380">
        <v>0.87520422400000009</v>
      </c>
      <c r="D286" s="380">
        <v>0.70169420799999993</v>
      </c>
      <c r="E286" s="380">
        <v>0.16904988800000001</v>
      </c>
      <c r="F286" s="380">
        <v>0.51434321599999988</v>
      </c>
      <c r="G286" s="380">
        <v>0.79493972800000001</v>
      </c>
      <c r="H286" s="380">
        <v>0.42131328000000001</v>
      </c>
      <c r="I286" s="380">
        <v>0.47318998400000001</v>
      </c>
      <c r="J286" s="380">
        <v>0.54408854400000006</v>
      </c>
      <c r="K286" s="380">
        <v>6.4665104000000001E-2</v>
      </c>
      <c r="L286" s="380">
        <v>0.88068721599999999</v>
      </c>
      <c r="M286" s="380">
        <v>0.57457001600000002</v>
      </c>
      <c r="N286" s="380">
        <v>0.67841422399999995</v>
      </c>
      <c r="O286" s="380">
        <v>0.26778321599999999</v>
      </c>
      <c r="P286" s="380">
        <v>0.48995206400000002</v>
      </c>
      <c r="Q286" s="380">
        <v>0.60478239999999994</v>
      </c>
      <c r="R286" s="380">
        <v>0.43552881599999999</v>
      </c>
      <c r="S286" s="380">
        <v>0.38219747199999998</v>
      </c>
      <c r="T286" s="380">
        <v>0.36676844799999997</v>
      </c>
      <c r="U286" s="380">
        <v>0.52045497600000001</v>
      </c>
      <c r="V286" s="380">
        <v>0.78868078400000008</v>
      </c>
      <c r="W286" s="380">
        <v>0.90508217599999996</v>
      </c>
      <c r="X286" s="380">
        <v>0.80726950400000008</v>
      </c>
      <c r="Y286" s="380">
        <v>0.85136451199999996</v>
      </c>
      <c r="Z286" s="380">
        <v>0.84777478400000006</v>
      </c>
      <c r="AA286" s="380">
        <v>0.51015940799999993</v>
      </c>
      <c r="AB286" s="380">
        <v>0.9055682559999999</v>
      </c>
      <c r="AC286" s="380">
        <v>0.44462854400000001</v>
      </c>
      <c r="AD286" s="380">
        <v>0.112965648</v>
      </c>
      <c r="AE286" s="380">
        <v>0.79955352000000002</v>
      </c>
      <c r="AF286" s="380">
        <v>0.35798860799999999</v>
      </c>
      <c r="AG286" s="380">
        <v>0.81282249600000001</v>
      </c>
      <c r="AH286" s="380">
        <v>0.67481417599999993</v>
      </c>
      <c r="AI286" s="380">
        <v>0.80657974399999999</v>
      </c>
      <c r="AJ286" s="380">
        <v>0.26184950400000001</v>
      </c>
      <c r="AK286" s="380">
        <v>0.10015411199999999</v>
      </c>
      <c r="AL286" s="380">
        <v>0.56178355199999996</v>
      </c>
      <c r="AM286" s="380">
        <v>0.11656208000000001</v>
      </c>
      <c r="AN286" s="380">
        <v>0.66860792000000002</v>
      </c>
      <c r="AO286" s="380">
        <v>8.8007647999999994E-2</v>
      </c>
      <c r="AP286" s="380">
        <v>0.20381847999999997</v>
      </c>
      <c r="AQ286" s="380">
        <v>0.79552575999999997</v>
      </c>
      <c r="AR286" s="380">
        <v>0.29051777599999995</v>
      </c>
      <c r="AS286" s="380">
        <v>0.22281379199999998</v>
      </c>
      <c r="AT286" s="380">
        <v>5.2345312000000005E-2</v>
      </c>
      <c r="AU286" s="380">
        <v>0.15310404799999999</v>
      </c>
      <c r="AV286" s="380">
        <v>0.214226944</v>
      </c>
      <c r="AW286" s="380">
        <v>0.52945014400000001</v>
      </c>
      <c r="AX286" s="380">
        <v>0.20651254400000002</v>
      </c>
      <c r="AY286" s="380">
        <v>9.5843888000000002E-2</v>
      </c>
      <c r="AZ286" s="380">
        <v>0.18364248</v>
      </c>
      <c r="BA286" s="380">
        <v>0.24264260799999998</v>
      </c>
      <c r="BB286" s="380">
        <v>8.3258319999999997E-2</v>
      </c>
      <c r="BC286" s="380">
        <v>6.0643775999999996E-2</v>
      </c>
      <c r="BD286" s="380">
        <v>0.52820860799999991</v>
      </c>
      <c r="BE286" s="380">
        <v>0.48132920000000001</v>
      </c>
      <c r="BF286" s="380">
        <v>0.15690897599999998</v>
      </c>
      <c r="BG286" s="380">
        <v>3.8922303999999998E-2</v>
      </c>
      <c r="BH286" s="380">
        <v>5.7356208000000006E-2</v>
      </c>
      <c r="BI286" s="380">
        <v>0.53650636800000007</v>
      </c>
      <c r="BJ286" s="380">
        <v>0.69305318399999993</v>
      </c>
      <c r="BK286" s="380">
        <v>0.42017267199999997</v>
      </c>
      <c r="BL286" s="380">
        <v>0.36439327999999999</v>
      </c>
      <c r="BM286" s="380">
        <v>6.2651311999999987E-2</v>
      </c>
      <c r="BN286" s="380">
        <v>0.10180195199999999</v>
      </c>
      <c r="BO286" s="380">
        <v>1.3232672000000001E-2</v>
      </c>
      <c r="BP286" s="380">
        <v>5.8117567999999994E-2</v>
      </c>
      <c r="BQ286" s="380">
        <v>6.8572032000000005E-2</v>
      </c>
      <c r="BR286" s="380">
        <v>0.24654742399999999</v>
      </c>
      <c r="BS286" s="380">
        <v>0.21062100799999997</v>
      </c>
      <c r="BT286" s="380">
        <v>0.31379974399999994</v>
      </c>
      <c r="BU286" s="380">
        <v>5.8308896000000006E-2</v>
      </c>
      <c r="BV286" s="380">
        <v>0.45576233600000005</v>
      </c>
      <c r="BW286" s="380">
        <v>0.15308979200000003</v>
      </c>
      <c r="BX286" s="380">
        <v>5.7672496000000004E-2</v>
      </c>
      <c r="BY286" s="380">
        <v>5.3926399999999999E-2</v>
      </c>
      <c r="BZ286" s="380">
        <v>0.164385856</v>
      </c>
      <c r="CA286" s="380">
        <v>0.25986667199999997</v>
      </c>
      <c r="CB286" s="380">
        <v>0.111033056</v>
      </c>
      <c r="CC286" s="380">
        <v>0.63923953599999994</v>
      </c>
      <c r="CD286" s="380">
        <v>0.45708676799999998</v>
      </c>
      <c r="CE286" s="380">
        <v>0.39931244799999999</v>
      </c>
      <c r="CF286" s="380">
        <v>0.7416409599999999</v>
      </c>
      <c r="CG286" s="380">
        <v>0.51106620799999991</v>
      </c>
      <c r="CH286" s="380">
        <v>6.5118575999999997E-2</v>
      </c>
      <c r="CI286" s="380">
        <v>0.22337494399999999</v>
      </c>
      <c r="CJ286" s="380">
        <v>0.73502396800000014</v>
      </c>
      <c r="CK286" s="380">
        <v>0.18808894400000001</v>
      </c>
      <c r="CL286" s="380">
        <v>0.45413241599999998</v>
      </c>
      <c r="CM286" s="380">
        <v>0.23646651200000002</v>
      </c>
      <c r="CN286" s="380">
        <v>0.23114284800000001</v>
      </c>
      <c r="CO286" s="380">
        <v>0.63096694399999986</v>
      </c>
      <c r="CP286" s="380">
        <v>0.58452649600000006</v>
      </c>
      <c r="CQ286" s="380">
        <v>0.65529849600000012</v>
      </c>
      <c r="CR286" s="380">
        <v>0.43735870399999999</v>
      </c>
      <c r="CS286" s="380">
        <v>0.79653620800000002</v>
      </c>
      <c r="CT286" s="380">
        <v>0.85603299199999994</v>
      </c>
      <c r="CU286" s="380">
        <v>0.30028572800000003</v>
      </c>
      <c r="CV286" s="380">
        <v>0.66110449599999999</v>
      </c>
      <c r="CW286" s="380">
        <v>0.61981110399999995</v>
      </c>
    </row>
    <row r="287" spans="1:101">
      <c r="A287" s="256">
        <v>665</v>
      </c>
      <c r="B287" s="259">
        <v>1</v>
      </c>
      <c r="C287" s="380">
        <v>0.87578</v>
      </c>
      <c r="D287" s="380">
        <v>0.70421999999999996</v>
      </c>
      <c r="E287" s="380">
        <v>0.17094999999999999</v>
      </c>
      <c r="F287" s="380">
        <v>0.5141</v>
      </c>
      <c r="G287" s="380">
        <v>0.79995000000000005</v>
      </c>
      <c r="H287" s="380">
        <v>0.43148999999999998</v>
      </c>
      <c r="I287" s="380">
        <v>0.47295999999999999</v>
      </c>
      <c r="J287" s="380">
        <v>0.54676000000000002</v>
      </c>
      <c r="K287" s="380">
        <v>6.4740000000000006E-2</v>
      </c>
      <c r="L287" s="380">
        <v>0.88073999999999997</v>
      </c>
      <c r="M287" s="380">
        <v>0.57982</v>
      </c>
      <c r="N287" s="380">
        <v>0.67884999999999995</v>
      </c>
      <c r="O287" s="380">
        <v>0.26784999999999998</v>
      </c>
      <c r="P287" s="380">
        <v>0.48998999999999998</v>
      </c>
      <c r="Q287" s="380">
        <v>0.60563</v>
      </c>
      <c r="R287" s="380">
        <v>0.43917</v>
      </c>
      <c r="S287" s="380">
        <v>0.39138000000000001</v>
      </c>
      <c r="T287" s="380">
        <v>0.36782999999999999</v>
      </c>
      <c r="U287" s="380">
        <v>0.52029000000000003</v>
      </c>
      <c r="V287" s="380">
        <v>0.79098000000000002</v>
      </c>
      <c r="W287" s="380">
        <v>0.90520999999999996</v>
      </c>
      <c r="X287" s="380">
        <v>0.80842000000000003</v>
      </c>
      <c r="Y287" s="380">
        <v>0.85209000000000001</v>
      </c>
      <c r="Z287" s="380">
        <v>0.84708000000000006</v>
      </c>
      <c r="AA287" s="380">
        <v>0.50985000000000003</v>
      </c>
      <c r="AB287" s="380">
        <v>0.90569999999999995</v>
      </c>
      <c r="AC287" s="380">
        <v>0.44445000000000001</v>
      </c>
      <c r="AD287" s="380">
        <v>0.11267000000000001</v>
      </c>
      <c r="AE287" s="380">
        <v>0.80059999999999998</v>
      </c>
      <c r="AF287" s="380">
        <v>0.35852000000000001</v>
      </c>
      <c r="AG287" s="380">
        <v>0.81301999999999996</v>
      </c>
      <c r="AH287" s="380">
        <v>0.68172999999999995</v>
      </c>
      <c r="AI287" s="380">
        <v>0.80718000000000001</v>
      </c>
      <c r="AJ287" s="380">
        <v>0.26185999999999998</v>
      </c>
      <c r="AK287" s="380">
        <v>0.10012</v>
      </c>
      <c r="AL287" s="380">
        <v>0.56191999999999998</v>
      </c>
      <c r="AM287" s="380">
        <v>0.1208</v>
      </c>
      <c r="AN287" s="380">
        <v>0.66846000000000005</v>
      </c>
      <c r="AO287" s="380">
        <v>8.8069999999999996E-2</v>
      </c>
      <c r="AP287" s="380">
        <v>0.20399999999999999</v>
      </c>
      <c r="AQ287" s="380">
        <v>0.80025000000000002</v>
      </c>
      <c r="AR287" s="380">
        <v>0.29266999999999999</v>
      </c>
      <c r="AS287" s="380">
        <v>0.21776999999999999</v>
      </c>
      <c r="AT287" s="380">
        <v>5.2420000000000001E-2</v>
      </c>
      <c r="AU287" s="380">
        <v>0.15367</v>
      </c>
      <c r="AV287" s="380">
        <v>0.21421999999999999</v>
      </c>
      <c r="AW287" s="380">
        <v>0.53896999999999995</v>
      </c>
      <c r="AX287" s="380">
        <v>0.20510999999999999</v>
      </c>
      <c r="AY287" s="380">
        <v>9.6140000000000003E-2</v>
      </c>
      <c r="AZ287" s="380">
        <v>0.18381</v>
      </c>
      <c r="BA287" s="380">
        <v>0.24281</v>
      </c>
      <c r="BB287" s="380">
        <v>8.3419999999999994E-2</v>
      </c>
      <c r="BC287" s="380">
        <v>6.0929999999999998E-2</v>
      </c>
      <c r="BD287" s="380">
        <v>0.53103999999999996</v>
      </c>
      <c r="BE287" s="380">
        <v>0.48341000000000001</v>
      </c>
      <c r="BF287" s="380">
        <v>0.15772</v>
      </c>
      <c r="BG287" s="380">
        <v>3.7810000000000003E-2</v>
      </c>
      <c r="BH287" s="380">
        <v>5.8020000000000002E-2</v>
      </c>
      <c r="BI287" s="380">
        <v>0.53583000000000003</v>
      </c>
      <c r="BJ287" s="380">
        <v>0.69418999999999997</v>
      </c>
      <c r="BK287" s="380">
        <v>0.42027999999999999</v>
      </c>
      <c r="BL287" s="380">
        <v>0.36892999999999998</v>
      </c>
      <c r="BM287" s="380">
        <v>6.3119999999999996E-2</v>
      </c>
      <c r="BN287" s="380">
        <v>0.10231</v>
      </c>
      <c r="BO287" s="380">
        <v>1.3010000000000001E-2</v>
      </c>
      <c r="BP287" s="380">
        <v>5.8220000000000001E-2</v>
      </c>
      <c r="BQ287" s="380">
        <v>6.8690000000000001E-2</v>
      </c>
      <c r="BR287" s="380">
        <v>0.24668999999999999</v>
      </c>
      <c r="BS287" s="380">
        <v>0.21071000000000001</v>
      </c>
      <c r="BT287" s="380">
        <v>0.31391999999999998</v>
      </c>
      <c r="BU287" s="380">
        <v>6.0159999999999998E-2</v>
      </c>
      <c r="BV287" s="380">
        <v>0.45577000000000001</v>
      </c>
      <c r="BW287" s="380">
        <v>0.15462000000000001</v>
      </c>
      <c r="BX287" s="380">
        <v>5.8900000000000001E-2</v>
      </c>
      <c r="BY287" s="380">
        <v>5.525E-2</v>
      </c>
      <c r="BZ287" s="380">
        <v>0.16578999999999999</v>
      </c>
      <c r="CA287" s="380">
        <v>0.26495999999999997</v>
      </c>
      <c r="CB287" s="380">
        <v>0.11255999999999999</v>
      </c>
      <c r="CC287" s="380">
        <v>0.64649999999999996</v>
      </c>
      <c r="CD287" s="380">
        <v>0.46260000000000001</v>
      </c>
      <c r="CE287" s="380">
        <v>0.40403</v>
      </c>
      <c r="CF287" s="380">
        <v>0.74587999999999999</v>
      </c>
      <c r="CG287" s="380">
        <v>0.51663999999999999</v>
      </c>
      <c r="CH287" s="380">
        <v>6.5119999999999997E-2</v>
      </c>
      <c r="CI287" s="380">
        <v>0.22794</v>
      </c>
      <c r="CJ287" s="380">
        <v>0.73733000000000004</v>
      </c>
      <c r="CK287" s="380">
        <v>0.1883</v>
      </c>
      <c r="CL287" s="380">
        <v>0.45877000000000001</v>
      </c>
      <c r="CM287" s="380">
        <v>0.2417</v>
      </c>
      <c r="CN287" s="380">
        <v>0.23136999999999999</v>
      </c>
      <c r="CO287" s="380">
        <v>0.63149999999999995</v>
      </c>
      <c r="CP287" s="380">
        <v>0.58799000000000001</v>
      </c>
      <c r="CQ287" s="380">
        <v>0.65968000000000004</v>
      </c>
      <c r="CR287" s="380">
        <v>0.44474999999999998</v>
      </c>
      <c r="CS287" s="380">
        <v>0.80047999999999997</v>
      </c>
      <c r="CT287" s="380">
        <v>0.85750999999999999</v>
      </c>
      <c r="CU287" s="380">
        <v>0.30142000000000002</v>
      </c>
      <c r="CV287" s="380">
        <v>0.66654999999999998</v>
      </c>
      <c r="CW287" s="380">
        <v>0.62056999999999995</v>
      </c>
    </row>
    <row r="288" spans="1:101">
      <c r="A288" s="256">
        <v>666</v>
      </c>
      <c r="B288" s="259">
        <v>1</v>
      </c>
      <c r="C288" s="380">
        <v>0.87634540800000005</v>
      </c>
      <c r="D288" s="380">
        <v>0.70675644800000004</v>
      </c>
      <c r="E288" s="380">
        <v>0.17284038399999999</v>
      </c>
      <c r="F288" s="380">
        <v>0.51386828799999995</v>
      </c>
      <c r="G288" s="380">
        <v>0.80478484799999994</v>
      </c>
      <c r="H288" s="380">
        <v>0.44167390399999995</v>
      </c>
      <c r="I288" s="380">
        <v>0.47269702399999997</v>
      </c>
      <c r="J288" s="380">
        <v>0.54932643199999998</v>
      </c>
      <c r="K288" s="380">
        <v>6.4800496000000013E-2</v>
      </c>
      <c r="L288" s="380">
        <v>0.88076804800000008</v>
      </c>
      <c r="M288" s="380">
        <v>0.58503739200000004</v>
      </c>
      <c r="N288" s="380">
        <v>0.67903428799999999</v>
      </c>
      <c r="O288" s="380">
        <v>0.26790084800000002</v>
      </c>
      <c r="P288" s="380">
        <v>0.49003289599999994</v>
      </c>
      <c r="Q288" s="380">
        <v>0.60648611200000013</v>
      </c>
      <c r="R288" s="380">
        <v>0.44276217599999995</v>
      </c>
      <c r="S288" s="380">
        <v>0.40061268800000011</v>
      </c>
      <c r="T288" s="380">
        <v>0.36889708799999998</v>
      </c>
      <c r="U288" s="380">
        <v>0.52012563200000006</v>
      </c>
      <c r="V288" s="380">
        <v>0.79329171200000015</v>
      </c>
      <c r="W288" s="380">
        <v>0.90532705600000007</v>
      </c>
      <c r="X288" s="380">
        <v>0.80955164800000001</v>
      </c>
      <c r="Y288" s="380">
        <v>0.85281486399999995</v>
      </c>
      <c r="Z288" s="380">
        <v>0.84639059199999989</v>
      </c>
      <c r="AA288" s="380">
        <v>0.50953292799999994</v>
      </c>
      <c r="AB288" s="380">
        <v>0.90582787199999992</v>
      </c>
      <c r="AC288" s="380">
        <v>0.444362384</v>
      </c>
      <c r="AD288" s="380">
        <v>0.11262673600000001</v>
      </c>
      <c r="AE288" s="380">
        <v>0.80169262399999985</v>
      </c>
      <c r="AF288" s="380">
        <v>0.35897656</v>
      </c>
      <c r="AG288" s="380">
        <v>0.81319929599999996</v>
      </c>
      <c r="AH288" s="380">
        <v>0.68848764799999984</v>
      </c>
      <c r="AI288" s="380">
        <v>0.80776867200000002</v>
      </c>
      <c r="AJ288" s="380">
        <v>0.26190617600000005</v>
      </c>
      <c r="AK288" s="380">
        <v>0.100100432</v>
      </c>
      <c r="AL288" s="380">
        <v>0.56198846399999991</v>
      </c>
      <c r="AM288" s="380">
        <v>0.12536185600000002</v>
      </c>
      <c r="AN288" s="380">
        <v>0.66835411200000017</v>
      </c>
      <c r="AO288" s="380">
        <v>8.8118704000000006E-2</v>
      </c>
      <c r="AP288" s="380">
        <v>0.20413854399999998</v>
      </c>
      <c r="AQ288" s="380">
        <v>0.80493014399999985</v>
      </c>
      <c r="AR288" s="380">
        <v>0.29472153599999995</v>
      </c>
      <c r="AS288" s="380">
        <v>0.21300060800000001</v>
      </c>
      <c r="AT288" s="380">
        <v>5.2489279999999999E-2</v>
      </c>
      <c r="AU288" s="380">
        <v>0.154488496</v>
      </c>
      <c r="AV288" s="380">
        <v>0.214255264</v>
      </c>
      <c r="AW288" s="380">
        <v>0.54853599999999991</v>
      </c>
      <c r="AX288" s="380">
        <v>0.20374273600000001</v>
      </c>
      <c r="AY288" s="380">
        <v>9.6434175999999996E-2</v>
      </c>
      <c r="AZ288" s="380">
        <v>0.18389648</v>
      </c>
      <c r="BA288" s="380">
        <v>0.24286860800000001</v>
      </c>
      <c r="BB288" s="380">
        <v>8.354855999999998E-2</v>
      </c>
      <c r="BC288" s="380">
        <v>6.1225664000000006E-2</v>
      </c>
      <c r="BD288" s="380">
        <v>0.53395225600000007</v>
      </c>
      <c r="BE288" s="380">
        <v>0.48549595199999995</v>
      </c>
      <c r="BF288" s="380">
        <v>0.15860881600000001</v>
      </c>
      <c r="BG288" s="380">
        <v>3.6805088E-2</v>
      </c>
      <c r="BH288" s="380">
        <v>5.8709952000000003E-2</v>
      </c>
      <c r="BI288" s="380">
        <v>0.53511926400000009</v>
      </c>
      <c r="BJ288" s="380">
        <v>0.69527729599999999</v>
      </c>
      <c r="BK288" s="380">
        <v>0.42033144</v>
      </c>
      <c r="BL288" s="380">
        <v>0.37369750399999996</v>
      </c>
      <c r="BM288" s="380">
        <v>6.3618000000000008E-2</v>
      </c>
      <c r="BN288" s="380">
        <v>0.10281892799999999</v>
      </c>
      <c r="BO288" s="380">
        <v>1.2802704E-2</v>
      </c>
      <c r="BP288" s="380">
        <v>5.8320768000000002E-2</v>
      </c>
      <c r="BQ288" s="380">
        <v>6.8796607999999995E-2</v>
      </c>
      <c r="BR288" s="380">
        <v>0.24677878399999997</v>
      </c>
      <c r="BS288" s="380">
        <v>0.21075934400000002</v>
      </c>
      <c r="BT288" s="380">
        <v>0.313983232</v>
      </c>
      <c r="BU288" s="380">
        <v>6.211017600000001E-2</v>
      </c>
      <c r="BV288" s="380">
        <v>0.4557407200000001</v>
      </c>
      <c r="BW288" s="380">
        <v>0.15615224</v>
      </c>
      <c r="BX288" s="380">
        <v>6.0212256000000006E-2</v>
      </c>
      <c r="BY288" s="380">
        <v>5.663340800000001E-2</v>
      </c>
      <c r="BZ288" s="380">
        <v>0.16703516799999998</v>
      </c>
      <c r="CA288" s="380">
        <v>0.26995257599999994</v>
      </c>
      <c r="CB288" s="380">
        <v>0.11408953599999999</v>
      </c>
      <c r="CC288" s="380">
        <v>0.65352900800000002</v>
      </c>
      <c r="CD288" s="380">
        <v>0.46819300799999997</v>
      </c>
      <c r="CE288" s="380">
        <v>0.40861918400000008</v>
      </c>
      <c r="CF288" s="380">
        <v>0.750216832</v>
      </c>
      <c r="CG288" s="380">
        <v>0.52231836799999998</v>
      </c>
      <c r="CH288" s="380">
        <v>6.5111472000000017E-2</v>
      </c>
      <c r="CI288" s="380">
        <v>0.23276703999999998</v>
      </c>
      <c r="CJ288" s="380">
        <v>0.7394170080000001</v>
      </c>
      <c r="CK288" s="380">
        <v>0.18841632</v>
      </c>
      <c r="CL288" s="380">
        <v>0.46378072000000004</v>
      </c>
      <c r="CM288" s="380">
        <v>0.24707088000000002</v>
      </c>
      <c r="CN288" s="380">
        <v>0.23160745599999996</v>
      </c>
      <c r="CO288" s="380">
        <v>0.63191473599999992</v>
      </c>
      <c r="CP288" s="380">
        <v>0.59148313600000013</v>
      </c>
      <c r="CQ288" s="380">
        <v>0.66394612800000008</v>
      </c>
      <c r="CR288" s="380">
        <v>0.45212435200000001</v>
      </c>
      <c r="CS288" s="380">
        <v>0.80424179200000001</v>
      </c>
      <c r="CT288" s="380">
        <v>0.85887912000000011</v>
      </c>
      <c r="CU288" s="380">
        <v>0.302416448</v>
      </c>
      <c r="CV288" s="380">
        <v>0.67204550399999996</v>
      </c>
      <c r="CW288" s="380">
        <v>0.62128332799999997</v>
      </c>
    </row>
    <row r="289" spans="1:101">
      <c r="A289" s="256">
        <v>667</v>
      </c>
      <c r="B289" s="259">
        <v>1</v>
      </c>
      <c r="C289" s="380">
        <v>0.87690164800000003</v>
      </c>
      <c r="D289" s="380">
        <v>0.70929788800000004</v>
      </c>
      <c r="E289" s="380">
        <v>0.17470310400000003</v>
      </c>
      <c r="F289" s="380">
        <v>0.51364723200000006</v>
      </c>
      <c r="G289" s="380">
        <v>0.80944889600000014</v>
      </c>
      <c r="H289" s="380">
        <v>0.45184344000000004</v>
      </c>
      <c r="I289" s="380">
        <v>0.47240582399999997</v>
      </c>
      <c r="J289" s="380">
        <v>0.55179385599999997</v>
      </c>
      <c r="K289" s="380">
        <v>6.4846800000000024E-2</v>
      </c>
      <c r="L289" s="380">
        <v>0.88077155200000001</v>
      </c>
      <c r="M289" s="380">
        <v>0.59021579200000007</v>
      </c>
      <c r="N289" s="380">
        <v>0.67895078399999997</v>
      </c>
      <c r="O289" s="380">
        <v>0.26793694400000001</v>
      </c>
      <c r="P289" s="380">
        <v>0.49008155200000014</v>
      </c>
      <c r="Q289" s="380">
        <v>0.60735046400000003</v>
      </c>
      <c r="R289" s="380">
        <v>0.44630595200000001</v>
      </c>
      <c r="S289" s="380">
        <v>0.4098771040000001</v>
      </c>
      <c r="T289" s="380">
        <v>0.36996937600000002</v>
      </c>
      <c r="U289" s="380">
        <v>0.51996132799999994</v>
      </c>
      <c r="V289" s="380">
        <v>0.79561345600000022</v>
      </c>
      <c r="W289" s="380">
        <v>0.90543452800000002</v>
      </c>
      <c r="X289" s="380">
        <v>0.81066364800000013</v>
      </c>
      <c r="Y289" s="380">
        <v>0.85353913600000009</v>
      </c>
      <c r="Z289" s="380">
        <v>0.84570921600000004</v>
      </c>
      <c r="AA289" s="380">
        <v>0.50922511999999998</v>
      </c>
      <c r="AB289" s="380">
        <v>0.90595185599999994</v>
      </c>
      <c r="AC289" s="380">
        <v>0.44437492800000006</v>
      </c>
      <c r="AD289" s="380">
        <v>0.11284457600000002</v>
      </c>
      <c r="AE289" s="380">
        <v>0.80282972800000019</v>
      </c>
      <c r="AF289" s="380">
        <v>0.359358544</v>
      </c>
      <c r="AG289" s="380">
        <v>0.81336160000000002</v>
      </c>
      <c r="AH289" s="380">
        <v>0.6950821920000001</v>
      </c>
      <c r="AI289" s="380">
        <v>0.80834459200000008</v>
      </c>
      <c r="AJ289" s="380">
        <v>0.26198695999999994</v>
      </c>
      <c r="AK289" s="380">
        <v>0.10009478400000001</v>
      </c>
      <c r="AL289" s="380">
        <v>0.56198609599999994</v>
      </c>
      <c r="AM289" s="380">
        <v>0.130243152</v>
      </c>
      <c r="AN289" s="380">
        <v>0.66828651200000011</v>
      </c>
      <c r="AO289" s="380">
        <v>8.8154223999999989E-2</v>
      </c>
      <c r="AP289" s="380">
        <v>0.20423476800000001</v>
      </c>
      <c r="AQ289" s="380">
        <v>0.80955740800000009</v>
      </c>
      <c r="AR289" s="380">
        <v>0.29667611199999999</v>
      </c>
      <c r="AS289" s="380">
        <v>0.208526656</v>
      </c>
      <c r="AT289" s="380">
        <v>5.2552960000000003E-2</v>
      </c>
      <c r="AU289" s="380">
        <v>0.15556976</v>
      </c>
      <c r="AV289" s="380">
        <v>0.21433195200000002</v>
      </c>
      <c r="AW289" s="380">
        <v>0.55813334400000003</v>
      </c>
      <c r="AX289" s="380">
        <v>0.202410064</v>
      </c>
      <c r="AY289" s="380">
        <v>9.6726192000000003E-2</v>
      </c>
      <c r="AZ289" s="380">
        <v>0.18390361600000002</v>
      </c>
      <c r="BA289" s="380">
        <v>0.24282104000000004</v>
      </c>
      <c r="BB289" s="380">
        <v>8.3644255999999986E-2</v>
      </c>
      <c r="BC289" s="380">
        <v>6.152990400000001E-2</v>
      </c>
      <c r="BD289" s="380">
        <v>0.53693696000000013</v>
      </c>
      <c r="BE289" s="380">
        <v>0.48758161599999994</v>
      </c>
      <c r="BF289" s="380">
        <v>0.1595704</v>
      </c>
      <c r="BG289" s="380">
        <v>3.5910912000000003E-2</v>
      </c>
      <c r="BH289" s="380">
        <v>5.9424368000000019E-2</v>
      </c>
      <c r="BI289" s="380">
        <v>0.53438052800000002</v>
      </c>
      <c r="BJ289" s="380">
        <v>0.69631443199999998</v>
      </c>
      <c r="BK289" s="380">
        <v>0.42032830400000004</v>
      </c>
      <c r="BL289" s="380">
        <v>0.378699856</v>
      </c>
      <c r="BM289" s="380">
        <v>6.4145584000000005E-2</v>
      </c>
      <c r="BN289" s="380">
        <v>0.10332696</v>
      </c>
      <c r="BO289" s="380">
        <v>1.2609839999999999E-2</v>
      </c>
      <c r="BP289" s="380">
        <v>5.8419488000000006E-2</v>
      </c>
      <c r="BQ289" s="380">
        <v>6.8891552000000009E-2</v>
      </c>
      <c r="BR289" s="380">
        <v>0.24681486399999999</v>
      </c>
      <c r="BS289" s="380">
        <v>0.21076995200000001</v>
      </c>
      <c r="BT289" s="380">
        <v>0.31399073599999999</v>
      </c>
      <c r="BU289" s="380">
        <v>6.4155632000000004E-2</v>
      </c>
      <c r="BV289" s="380">
        <v>0.45567646400000011</v>
      </c>
      <c r="BW289" s="380">
        <v>0.15769769600000003</v>
      </c>
      <c r="BX289" s="380">
        <v>6.1612976000000007E-2</v>
      </c>
      <c r="BY289" s="380">
        <v>5.8074016000000006E-2</v>
      </c>
      <c r="BZ289" s="380">
        <v>0.16811776</v>
      </c>
      <c r="CA289" s="380">
        <v>0.27483911999999999</v>
      </c>
      <c r="CB289" s="380">
        <v>0.115630656</v>
      </c>
      <c r="CC289" s="380">
        <v>0.66031792</v>
      </c>
      <c r="CD289" s="380">
        <v>0.47386409600000007</v>
      </c>
      <c r="CE289" s="380">
        <v>0.41313408000000001</v>
      </c>
      <c r="CF289" s="380">
        <v>0.75464116800000003</v>
      </c>
      <c r="CG289" s="380">
        <v>0.52808518400000004</v>
      </c>
      <c r="CH289" s="380">
        <v>6.5093248000000006E-2</v>
      </c>
      <c r="CI289" s="380">
        <v>0.237903168</v>
      </c>
      <c r="CJ289" s="380">
        <v>0.74130193599999994</v>
      </c>
      <c r="CK289" s="380">
        <v>0.18844057600000003</v>
      </c>
      <c r="CL289" s="380">
        <v>0.46916049600000004</v>
      </c>
      <c r="CM289" s="380">
        <v>0.25257828800000004</v>
      </c>
      <c r="CN289" s="380">
        <v>0.23185654400000003</v>
      </c>
      <c r="CO289" s="380">
        <v>0.63220947199999999</v>
      </c>
      <c r="CP289" s="380">
        <v>0.59500590400000009</v>
      </c>
      <c r="CQ289" s="380">
        <v>0.66809492800000014</v>
      </c>
      <c r="CR289" s="380">
        <v>0.45947881600000001</v>
      </c>
      <c r="CS289" s="380">
        <v>0.80782280000000006</v>
      </c>
      <c r="CT289" s="380">
        <v>0.86014816000000005</v>
      </c>
      <c r="CU289" s="380">
        <v>0.30327204800000007</v>
      </c>
      <c r="CV289" s="380">
        <v>0.67758027199999993</v>
      </c>
      <c r="CW289" s="380">
        <v>0.62195408000000008</v>
      </c>
    </row>
    <row r="290" spans="1:101">
      <c r="A290" s="256">
        <v>668</v>
      </c>
      <c r="B290" s="259">
        <v>1</v>
      </c>
      <c r="C290" s="380">
        <v>0.87744740799999998</v>
      </c>
      <c r="D290" s="380">
        <v>0.71185772800000013</v>
      </c>
      <c r="E290" s="380">
        <v>0.176527344</v>
      </c>
      <c r="F290" s="380">
        <v>0.51345273600000008</v>
      </c>
      <c r="G290" s="380">
        <v>0.81394838400000002</v>
      </c>
      <c r="H290" s="380">
        <v>0.46193993600000011</v>
      </c>
      <c r="I290" s="380">
        <v>0.4720994240000001</v>
      </c>
      <c r="J290" s="380">
        <v>0.55417176000000001</v>
      </c>
      <c r="K290" s="380">
        <v>6.4880704000000011E-2</v>
      </c>
      <c r="L290" s="380">
        <v>0.88076113600000006</v>
      </c>
      <c r="M290" s="380">
        <v>0.595319712</v>
      </c>
      <c r="N290" s="380">
        <v>0.6786896</v>
      </c>
      <c r="O290" s="380">
        <v>0.26795775999999999</v>
      </c>
      <c r="P290" s="380">
        <v>0.49013956799999997</v>
      </c>
      <c r="Q290" s="380">
        <v>0.60822097600000002</v>
      </c>
      <c r="R290" s="380">
        <v>0.44980892800000005</v>
      </c>
      <c r="S290" s="380">
        <v>0.41911992000000009</v>
      </c>
      <c r="T290" s="380">
        <v>0.37104526400000004</v>
      </c>
      <c r="U290" s="380">
        <v>0.51979990400000009</v>
      </c>
      <c r="V290" s="380">
        <v>0.79793776000000005</v>
      </c>
      <c r="W290" s="380">
        <v>0.90553440000000007</v>
      </c>
      <c r="X290" s="380">
        <v>0.81174372799999994</v>
      </c>
      <c r="Y290" s="380">
        <v>0.85426388800000019</v>
      </c>
      <c r="Z290" s="380">
        <v>0.84505328000000002</v>
      </c>
      <c r="AA290" s="380">
        <v>0.50885971200000002</v>
      </c>
      <c r="AB290" s="380">
        <v>0.90607192000000014</v>
      </c>
      <c r="AC290" s="380">
        <v>0.44442739199999998</v>
      </c>
      <c r="AD290" s="380">
        <v>0.11325457600000001</v>
      </c>
      <c r="AE290" s="380">
        <v>0.80399947199999999</v>
      </c>
      <c r="AF290" s="380">
        <v>0.35963300799999998</v>
      </c>
      <c r="AG290" s="380">
        <v>0.81351926400000008</v>
      </c>
      <c r="AH290" s="380">
        <v>0.70150489599999999</v>
      </c>
      <c r="AI290" s="380">
        <v>0.80890339200000005</v>
      </c>
      <c r="AJ290" s="380">
        <v>0.26210630400000001</v>
      </c>
      <c r="AK290" s="380">
        <v>0.10010569600000001</v>
      </c>
      <c r="AL290" s="380">
        <v>0.56191980799999997</v>
      </c>
      <c r="AM290" s="380">
        <v>0.13542492799999997</v>
      </c>
      <c r="AN290" s="380">
        <v>0.66827531200000012</v>
      </c>
      <c r="AO290" s="380">
        <v>8.8179184000000008E-2</v>
      </c>
      <c r="AP290" s="380">
        <v>0.20429515199999998</v>
      </c>
      <c r="AQ290" s="380">
        <v>0.81411979200000006</v>
      </c>
      <c r="AR290" s="380">
        <v>0.29853188799999997</v>
      </c>
      <c r="AS290" s="380">
        <v>0.204417184</v>
      </c>
      <c r="AT290" s="380">
        <v>5.2610080000000004E-2</v>
      </c>
      <c r="AU290" s="380">
        <v>0.15681846400000002</v>
      </c>
      <c r="AV290" s="380">
        <v>0.21444904000000001</v>
      </c>
      <c r="AW290" s="380">
        <v>0.56774116799999996</v>
      </c>
      <c r="AX290" s="380">
        <v>0.20111195199999998</v>
      </c>
      <c r="AY290" s="380">
        <v>9.7015168000000013E-2</v>
      </c>
      <c r="AZ290" s="380">
        <v>0.18384443200000003</v>
      </c>
      <c r="BA290" s="380">
        <v>0.24268571199999997</v>
      </c>
      <c r="BB290" s="380">
        <v>8.3711311999999996E-2</v>
      </c>
      <c r="BC290" s="380">
        <v>6.1843184000000009E-2</v>
      </c>
      <c r="BD290" s="380">
        <v>0.53997270400000008</v>
      </c>
      <c r="BE290" s="380">
        <v>0.48965944</v>
      </c>
      <c r="BF290" s="380">
        <v>0.16060990400000003</v>
      </c>
      <c r="BG290" s="380">
        <v>3.5128656000000001E-2</v>
      </c>
      <c r="BH290" s="380">
        <v>6.0162704000000011E-2</v>
      </c>
      <c r="BI290" s="380">
        <v>0.53366987200000005</v>
      </c>
      <c r="BJ290" s="380">
        <v>0.69729988799999998</v>
      </c>
      <c r="BK290" s="380">
        <v>0.42027876800000002</v>
      </c>
      <c r="BL290" s="380">
        <v>0.383940528</v>
      </c>
      <c r="BM290" s="380">
        <v>6.4701247999999989E-2</v>
      </c>
      <c r="BN290" s="380">
        <v>0.103833392</v>
      </c>
      <c r="BO290" s="380">
        <v>1.2430576000000002E-2</v>
      </c>
      <c r="BP290" s="380">
        <v>5.8515808000000002E-2</v>
      </c>
      <c r="BQ290" s="380">
        <v>6.8974175999999998E-2</v>
      </c>
      <c r="BR290" s="380">
        <v>0.24680590399999999</v>
      </c>
      <c r="BS290" s="380">
        <v>0.21074744000000004</v>
      </c>
      <c r="BT290" s="380">
        <v>0.31395184000000004</v>
      </c>
      <c r="BU290" s="380">
        <v>6.6290288000000003E-2</v>
      </c>
      <c r="BV290" s="380">
        <v>0.455585248</v>
      </c>
      <c r="BW290" s="380">
        <v>0.15925011200000003</v>
      </c>
      <c r="BX290" s="380">
        <v>6.310921600000001E-2</v>
      </c>
      <c r="BY290" s="380">
        <v>5.9568064000000004E-2</v>
      </c>
      <c r="BZ290" s="380">
        <v>0.16901971200000002</v>
      </c>
      <c r="CA290" s="380">
        <v>0.27958798399999996</v>
      </c>
      <c r="CB290" s="380">
        <v>0.11717601600000001</v>
      </c>
      <c r="CC290" s="380">
        <v>0.66685243199999999</v>
      </c>
      <c r="CD290" s="380">
        <v>0.47961254399999997</v>
      </c>
      <c r="CE290" s="380">
        <v>0.41744785600000001</v>
      </c>
      <c r="CF290" s="380">
        <v>0.75914886400000003</v>
      </c>
      <c r="CG290" s="380">
        <v>0.5339564</v>
      </c>
      <c r="CH290" s="380">
        <v>6.5067104000000001E-2</v>
      </c>
      <c r="CI290" s="380">
        <v>0.243121056</v>
      </c>
      <c r="CJ290" s="380">
        <v>0.74301062399999995</v>
      </c>
      <c r="CK290" s="380">
        <v>0.18837267200000002</v>
      </c>
      <c r="CL290" s="380">
        <v>0.47491819200000007</v>
      </c>
      <c r="CM290" s="380">
        <v>0.25821665599999999</v>
      </c>
      <c r="CN290" s="380">
        <v>0.23213827200000001</v>
      </c>
      <c r="CO290" s="380">
        <v>0.632400768</v>
      </c>
      <c r="CP290" s="380">
        <v>0.598556592</v>
      </c>
      <c r="CQ290" s="380">
        <v>0.6721264480000001</v>
      </c>
      <c r="CR290" s="380">
        <v>0.46680552000000003</v>
      </c>
      <c r="CS290" s="380">
        <v>0.8112171680000001</v>
      </c>
      <c r="CT290" s="380">
        <v>0.86132088000000007</v>
      </c>
      <c r="CU290" s="380">
        <v>0.30397764800000004</v>
      </c>
      <c r="CV290" s="380">
        <v>0.6831507200000001</v>
      </c>
      <c r="CW290" s="380">
        <v>0.62259075200000003</v>
      </c>
    </row>
    <row r="291" spans="1:101">
      <c r="A291" s="256">
        <v>669</v>
      </c>
      <c r="B291" s="259">
        <v>1</v>
      </c>
      <c r="C291" s="380">
        <v>0.87798052800000004</v>
      </c>
      <c r="D291" s="380">
        <v>0.71445564799999994</v>
      </c>
      <c r="E291" s="380">
        <v>0.17831070399999999</v>
      </c>
      <c r="F291" s="380">
        <v>0.51330631999999998</v>
      </c>
      <c r="G291" s="380">
        <v>0.81829003199999995</v>
      </c>
      <c r="H291" s="380">
        <v>0.47189235199999996</v>
      </c>
      <c r="I291" s="380">
        <v>0.471793664</v>
      </c>
      <c r="J291" s="380">
        <v>0.55647086400000001</v>
      </c>
      <c r="K291" s="380">
        <v>6.4904528000000003E-2</v>
      </c>
      <c r="L291" s="380">
        <v>0.88075088000000012</v>
      </c>
      <c r="M291" s="380">
        <v>0.60030403200000015</v>
      </c>
      <c r="N291" s="380">
        <v>0.67840761599999988</v>
      </c>
      <c r="O291" s="380">
        <v>0.267962176</v>
      </c>
      <c r="P291" s="380">
        <v>0.49021142400000001</v>
      </c>
      <c r="Q291" s="380">
        <v>0.60909492799999998</v>
      </c>
      <c r="R291" s="380">
        <v>0.45328110400000005</v>
      </c>
      <c r="S291" s="380">
        <v>0.42827625600000008</v>
      </c>
      <c r="T291" s="380">
        <v>0.372122752</v>
      </c>
      <c r="U291" s="380">
        <v>0.51964535999999995</v>
      </c>
      <c r="V291" s="380">
        <v>0.80025558399999996</v>
      </c>
      <c r="W291" s="380">
        <v>0.90562891199999995</v>
      </c>
      <c r="X291" s="380">
        <v>0.81277580800000004</v>
      </c>
      <c r="Y291" s="380">
        <v>0.85499048</v>
      </c>
      <c r="Z291" s="380">
        <v>0.84444518400000002</v>
      </c>
      <c r="AA291" s="380">
        <v>0.50833046400000004</v>
      </c>
      <c r="AB291" s="380">
        <v>0.906187984</v>
      </c>
      <c r="AC291" s="380">
        <v>0.44442193599999996</v>
      </c>
      <c r="AD291" s="380">
        <v>0.11373417600000001</v>
      </c>
      <c r="AE291" s="380">
        <v>0.80518657599999999</v>
      </c>
      <c r="AF291" s="380">
        <v>0.35975795199999994</v>
      </c>
      <c r="AG291" s="380">
        <v>0.81368828800000004</v>
      </c>
      <c r="AH291" s="380">
        <v>0.70774568000000004</v>
      </c>
      <c r="AI291" s="380">
        <v>0.80943963199999991</v>
      </c>
      <c r="AJ291" s="380">
        <v>0.26226980799999999</v>
      </c>
      <c r="AK291" s="380">
        <v>0.100136848</v>
      </c>
      <c r="AL291" s="380">
        <v>0.56180416</v>
      </c>
      <c r="AM291" s="380">
        <v>0.14088342400000001</v>
      </c>
      <c r="AN291" s="380">
        <v>0.66834563199999997</v>
      </c>
      <c r="AO291" s="380">
        <v>8.8196943999999999E-2</v>
      </c>
      <c r="AP291" s="380">
        <v>0.20432817599999997</v>
      </c>
      <c r="AQ291" s="380">
        <v>0.81860425599999986</v>
      </c>
      <c r="AR291" s="380">
        <v>0.300285264</v>
      </c>
      <c r="AS291" s="380">
        <v>0.20075723199999998</v>
      </c>
      <c r="AT291" s="380">
        <v>5.2659359999999988E-2</v>
      </c>
      <c r="AU291" s="380">
        <v>0.15807644799999998</v>
      </c>
      <c r="AV291" s="380">
        <v>0.21460548799999998</v>
      </c>
      <c r="AW291" s="380">
        <v>0.57733667199999994</v>
      </c>
      <c r="AX291" s="380">
        <v>0.19984855999999995</v>
      </c>
      <c r="AY291" s="380">
        <v>9.7299983999999992E-2</v>
      </c>
      <c r="AZ291" s="380">
        <v>0.183735808</v>
      </c>
      <c r="BA291" s="380">
        <v>0.24248630399999999</v>
      </c>
      <c r="BB291" s="380">
        <v>8.375524799999999E-2</v>
      </c>
      <c r="BC291" s="380">
        <v>6.2166463999999998E-2</v>
      </c>
      <c r="BD291" s="380">
        <v>0.54303372800000005</v>
      </c>
      <c r="BE291" s="380">
        <v>0.49172118399999998</v>
      </c>
      <c r="BF291" s="380">
        <v>0.16173580800000001</v>
      </c>
      <c r="BG291" s="380">
        <v>3.4458720000000005E-2</v>
      </c>
      <c r="BH291" s="380">
        <v>6.0924880000000001E-2</v>
      </c>
      <c r="BI291" s="380">
        <v>0.53305993600000001</v>
      </c>
      <c r="BJ291" s="380">
        <v>0.69823182400000006</v>
      </c>
      <c r="BK291" s="380">
        <v>0.420193392</v>
      </c>
      <c r="BL291" s="380">
        <v>0.38942280000000001</v>
      </c>
      <c r="BM291" s="380">
        <v>6.5282991999999998E-2</v>
      </c>
      <c r="BN291" s="380">
        <v>0.10433798400000001</v>
      </c>
      <c r="BO291" s="380">
        <v>1.2264191999999998E-2</v>
      </c>
      <c r="BP291" s="380">
        <v>5.8609408000000002E-2</v>
      </c>
      <c r="BQ291" s="380">
        <v>6.9043759999999996E-2</v>
      </c>
      <c r="BR291" s="380">
        <v>0.24676182399999999</v>
      </c>
      <c r="BS291" s="380">
        <v>0.21069900800000002</v>
      </c>
      <c r="BT291" s="380">
        <v>0.31387862399999999</v>
      </c>
      <c r="BU291" s="380">
        <v>6.8507343999999998E-2</v>
      </c>
      <c r="BV291" s="380">
        <v>0.455477152</v>
      </c>
      <c r="BW291" s="380">
        <v>0.16079740800000003</v>
      </c>
      <c r="BX291" s="380">
        <v>6.4709295999999999E-2</v>
      </c>
      <c r="BY291" s="380">
        <v>6.1111472000000007E-2</v>
      </c>
      <c r="BZ291" s="380">
        <v>0.169718064</v>
      </c>
      <c r="CA291" s="380">
        <v>0.28415724799999997</v>
      </c>
      <c r="CB291" s="380">
        <v>0.118712896</v>
      </c>
      <c r="CC291" s="380">
        <v>0.673116304</v>
      </c>
      <c r="CD291" s="380">
        <v>0.48543803199999996</v>
      </c>
      <c r="CE291" s="380">
        <v>0.42134963199999997</v>
      </c>
      <c r="CF291" s="380">
        <v>0.76373775999999993</v>
      </c>
      <c r="CG291" s="380">
        <v>0.53995873599999999</v>
      </c>
      <c r="CH291" s="380">
        <v>6.503544E-2</v>
      </c>
      <c r="CI291" s="380">
        <v>0.24807470400000001</v>
      </c>
      <c r="CJ291" s="380">
        <v>0.74457195199999993</v>
      </c>
      <c r="CK291" s="380">
        <v>0.18821156799999997</v>
      </c>
      <c r="CL291" s="380">
        <v>0.48106700800000002</v>
      </c>
      <c r="CM291" s="380">
        <v>0.26397878399999997</v>
      </c>
      <c r="CN291" s="380">
        <v>0.23248024</v>
      </c>
      <c r="CO291" s="380">
        <v>0.63251710400000005</v>
      </c>
      <c r="CP291" s="380">
        <v>0.60212584000000002</v>
      </c>
      <c r="CQ291" s="380">
        <v>0.67604132800000005</v>
      </c>
      <c r="CR291" s="380">
        <v>0.47409486399999995</v>
      </c>
      <c r="CS291" s="380">
        <v>0.81441681599999993</v>
      </c>
      <c r="CT291" s="380">
        <v>0.86239951999999998</v>
      </c>
      <c r="CU291" s="380">
        <v>0.30452212800000006</v>
      </c>
      <c r="CV291" s="380">
        <v>0.68875564799999989</v>
      </c>
      <c r="CW291" s="380">
        <v>0.62320366400000005</v>
      </c>
    </row>
    <row r="292" spans="1:101">
      <c r="A292" s="256">
        <v>670</v>
      </c>
      <c r="B292" s="259">
        <v>1</v>
      </c>
      <c r="C292" s="380">
        <v>0.87849999999999995</v>
      </c>
      <c r="D292" s="380">
        <v>0.71709999999999996</v>
      </c>
      <c r="E292" s="380">
        <v>0.18004000000000001</v>
      </c>
      <c r="F292" s="380">
        <v>0.51322000000000001</v>
      </c>
      <c r="G292" s="380">
        <v>0.82247999999999999</v>
      </c>
      <c r="H292" s="380">
        <v>0.48165000000000002</v>
      </c>
      <c r="I292" s="380">
        <v>0.47149999999999997</v>
      </c>
      <c r="J292" s="380">
        <v>0.55869999999999997</v>
      </c>
      <c r="K292" s="380">
        <v>6.4920000000000005E-2</v>
      </c>
      <c r="L292" s="380">
        <v>0.88075000000000003</v>
      </c>
      <c r="M292" s="380">
        <v>0.60514000000000001</v>
      </c>
      <c r="N292" s="380">
        <v>0.67820999999999998</v>
      </c>
      <c r="O292" s="380">
        <v>0.26795000000000002</v>
      </c>
      <c r="P292" s="380">
        <v>0.49030000000000001</v>
      </c>
      <c r="Q292" s="380">
        <v>0.60997000000000001</v>
      </c>
      <c r="R292" s="380">
        <v>0.45673000000000002</v>
      </c>
      <c r="S292" s="380">
        <v>0.43730000000000002</v>
      </c>
      <c r="T292" s="380">
        <v>0.37319999999999998</v>
      </c>
      <c r="U292" s="380">
        <v>0.51949999999999996</v>
      </c>
      <c r="V292" s="380">
        <v>0.80256000000000005</v>
      </c>
      <c r="W292" s="380">
        <v>0.90571999999999997</v>
      </c>
      <c r="X292" s="380">
        <v>0.81374999999999997</v>
      </c>
      <c r="Y292" s="380">
        <v>0.85572000000000004</v>
      </c>
      <c r="Z292" s="380">
        <v>0.84389999999999998</v>
      </c>
      <c r="AA292" s="380">
        <v>0.50758000000000003</v>
      </c>
      <c r="AB292" s="380">
        <v>0.90629999999999999</v>
      </c>
      <c r="AC292" s="380">
        <v>0.44429999999999997</v>
      </c>
      <c r="AD292" s="380">
        <v>0.1142</v>
      </c>
      <c r="AE292" s="380">
        <v>0.80637999999999999</v>
      </c>
      <c r="AF292" s="380">
        <v>0.35970999999999997</v>
      </c>
      <c r="AG292" s="380">
        <v>0.81388000000000005</v>
      </c>
      <c r="AH292" s="380">
        <v>0.71379999999999999</v>
      </c>
      <c r="AI292" s="380">
        <v>0.80994999999999995</v>
      </c>
      <c r="AJ292" s="380">
        <v>0.26247999999999999</v>
      </c>
      <c r="AK292" s="380">
        <v>0.10019</v>
      </c>
      <c r="AL292" s="380">
        <v>0.56164999999999998</v>
      </c>
      <c r="AM292" s="380">
        <v>0.14660000000000001</v>
      </c>
      <c r="AN292" s="380">
        <v>0.66851000000000005</v>
      </c>
      <c r="AO292" s="380">
        <v>8.8209999999999997E-2</v>
      </c>
      <c r="AP292" s="380">
        <v>0.20433999999999999</v>
      </c>
      <c r="AQ292" s="380">
        <v>0.82299999999999995</v>
      </c>
      <c r="AR292" s="380">
        <v>0.30193999999999999</v>
      </c>
      <c r="AS292" s="380">
        <v>0.1976</v>
      </c>
      <c r="AT292" s="380">
        <v>5.2699999999999997E-2</v>
      </c>
      <c r="AU292" s="380">
        <v>0.15923999999999999</v>
      </c>
      <c r="AV292" s="380">
        <v>0.21479999999999999</v>
      </c>
      <c r="AW292" s="380">
        <v>0.58689999999999998</v>
      </c>
      <c r="AX292" s="380">
        <v>0.19861999999999999</v>
      </c>
      <c r="AY292" s="380">
        <v>9.758E-2</v>
      </c>
      <c r="AZ292" s="380">
        <v>0.18359</v>
      </c>
      <c r="BA292" s="380">
        <v>0.24224000000000001</v>
      </c>
      <c r="BB292" s="380">
        <v>8.3779999999999993E-2</v>
      </c>
      <c r="BC292" s="380">
        <v>6.25E-2</v>
      </c>
      <c r="BD292" s="380">
        <v>0.54610000000000003</v>
      </c>
      <c r="BE292" s="380">
        <v>0.49375999999999998</v>
      </c>
      <c r="BF292" s="380">
        <v>0.16295000000000001</v>
      </c>
      <c r="BG292" s="380">
        <v>3.39E-2</v>
      </c>
      <c r="BH292" s="380">
        <v>6.1710000000000001E-2</v>
      </c>
      <c r="BI292" s="380">
        <v>0.53259999999999996</v>
      </c>
      <c r="BJ292" s="380">
        <v>0.69911000000000001</v>
      </c>
      <c r="BK292" s="380">
        <v>0.42008000000000001</v>
      </c>
      <c r="BL292" s="380">
        <v>0.39515</v>
      </c>
      <c r="BM292" s="380">
        <v>6.5890000000000004E-2</v>
      </c>
      <c r="BN292" s="380">
        <v>0.10484</v>
      </c>
      <c r="BO292" s="380">
        <v>1.2109999999999999E-2</v>
      </c>
      <c r="BP292" s="380">
        <v>5.8700000000000002E-2</v>
      </c>
      <c r="BQ292" s="380">
        <v>6.9099999999999995E-2</v>
      </c>
      <c r="BR292" s="380">
        <v>0.24668999999999999</v>
      </c>
      <c r="BS292" s="380">
        <v>0.21063000000000001</v>
      </c>
      <c r="BT292" s="380">
        <v>0.31378</v>
      </c>
      <c r="BU292" s="380">
        <v>7.0800000000000002E-2</v>
      </c>
      <c r="BV292" s="380">
        <v>0.45535999999999999</v>
      </c>
      <c r="BW292" s="380">
        <v>0.16234000000000001</v>
      </c>
      <c r="BX292" s="380">
        <v>6.6420000000000007E-2</v>
      </c>
      <c r="BY292" s="380">
        <v>6.2700000000000006E-2</v>
      </c>
      <c r="BZ292" s="380">
        <v>0.17019999999999999</v>
      </c>
      <c r="CA292" s="380">
        <v>0.28852</v>
      </c>
      <c r="CB292" s="380">
        <v>0.12024</v>
      </c>
      <c r="CC292" s="380">
        <v>0.67910000000000004</v>
      </c>
      <c r="CD292" s="380">
        <v>0.49134</v>
      </c>
      <c r="CE292" s="380">
        <v>0.42471999999999999</v>
      </c>
      <c r="CF292" s="380">
        <v>0.76839999999999997</v>
      </c>
      <c r="CG292" s="380">
        <v>0.54610000000000003</v>
      </c>
      <c r="CH292" s="380">
        <v>6.5000000000000002E-2</v>
      </c>
      <c r="CI292" s="380">
        <v>0.25255</v>
      </c>
      <c r="CJ292" s="380">
        <v>0.74600999999999995</v>
      </c>
      <c r="CK292" s="380">
        <v>0.18795999999999999</v>
      </c>
      <c r="CL292" s="380">
        <v>0.48760999999999999</v>
      </c>
      <c r="CM292" s="380">
        <v>0.26985999999999999</v>
      </c>
      <c r="CN292" s="380">
        <v>0.2329</v>
      </c>
      <c r="CO292" s="380">
        <v>0.63258000000000003</v>
      </c>
      <c r="CP292" s="380">
        <v>0.60570000000000002</v>
      </c>
      <c r="CQ292" s="380">
        <v>0.67984</v>
      </c>
      <c r="CR292" s="380">
        <v>0.48133999999999999</v>
      </c>
      <c r="CS292" s="380">
        <v>0.81742000000000004</v>
      </c>
      <c r="CT292" s="380">
        <v>0.86338999999999999</v>
      </c>
      <c r="CU292" s="380">
        <v>0.3049</v>
      </c>
      <c r="CV292" s="380">
        <v>0.69438999999999995</v>
      </c>
      <c r="CW292" s="380">
        <v>0.62380000000000002</v>
      </c>
    </row>
    <row r="293" spans="1:101">
      <c r="A293" s="256">
        <v>671</v>
      </c>
      <c r="B293" s="259">
        <v>1</v>
      </c>
      <c r="C293" s="380">
        <v>0.87900683199999996</v>
      </c>
      <c r="D293" s="380">
        <v>0.7197824639999999</v>
      </c>
      <c r="E293" s="380">
        <v>0.18170315200000001</v>
      </c>
      <c r="F293" s="380">
        <v>0.51319296000000003</v>
      </c>
      <c r="G293" s="380">
        <v>0.82652345599999999</v>
      </c>
      <c r="H293" s="380">
        <v>0.49119624000000001</v>
      </c>
      <c r="I293" s="380">
        <v>0.47122216</v>
      </c>
      <c r="J293" s="380">
        <v>0.56086475199999997</v>
      </c>
      <c r="K293" s="380">
        <v>6.4927680000000015E-2</v>
      </c>
      <c r="L293" s="380">
        <v>0.88075942399999996</v>
      </c>
      <c r="M293" s="380">
        <v>0.60982540800000007</v>
      </c>
      <c r="N293" s="380">
        <v>0.67807427200000003</v>
      </c>
      <c r="O293" s="380">
        <v>0.26792252800000005</v>
      </c>
      <c r="P293" s="380">
        <v>0.49040553600000003</v>
      </c>
      <c r="Q293" s="380">
        <v>0.61084495999999999</v>
      </c>
      <c r="R293" s="380">
        <v>0.46015803200000005</v>
      </c>
      <c r="S293" s="380">
        <v>0.44617638400000004</v>
      </c>
      <c r="T293" s="380">
        <v>0.37427588799999995</v>
      </c>
      <c r="U293" s="380">
        <v>0.519363248</v>
      </c>
      <c r="V293" s="380">
        <v>0.80484793600000004</v>
      </c>
      <c r="W293" s="380">
        <v>0.90580891200000013</v>
      </c>
      <c r="X293" s="380">
        <v>0.81466665599999999</v>
      </c>
      <c r="Y293" s="380">
        <v>0.85645275199999993</v>
      </c>
      <c r="Z293" s="380">
        <v>0.84341974400000008</v>
      </c>
      <c r="AA293" s="380">
        <v>0.50663184000000006</v>
      </c>
      <c r="AB293" s="380">
        <v>0.90640803200000009</v>
      </c>
      <c r="AC293" s="380">
        <v>0.44408139199999996</v>
      </c>
      <c r="AD293" s="380">
        <v>0.114663184</v>
      </c>
      <c r="AE293" s="380">
        <v>0.80757662400000008</v>
      </c>
      <c r="AF293" s="380">
        <v>0.35949312</v>
      </c>
      <c r="AG293" s="380">
        <v>0.8140969600000002</v>
      </c>
      <c r="AH293" s="380">
        <v>0.71967075200000008</v>
      </c>
      <c r="AI293" s="380">
        <v>0.81043452799999993</v>
      </c>
      <c r="AJ293" s="380">
        <v>0.26273475200000002</v>
      </c>
      <c r="AK293" s="380">
        <v>0.10026404800000001</v>
      </c>
      <c r="AL293" s="380">
        <v>0.56145067199999998</v>
      </c>
      <c r="AM293" s="380">
        <v>0.152566176</v>
      </c>
      <c r="AN293" s="380">
        <v>0.66876569600000002</v>
      </c>
      <c r="AO293" s="380">
        <v>8.8219167999999987E-2</v>
      </c>
      <c r="AP293" s="380">
        <v>0.20433227200000004</v>
      </c>
      <c r="AQ293" s="380">
        <v>0.82730016000000006</v>
      </c>
      <c r="AR293" s="380">
        <v>0.30350923199999996</v>
      </c>
      <c r="AS293" s="380">
        <v>0.19495305599999999</v>
      </c>
      <c r="AT293" s="380">
        <v>5.2732031999999991E-2</v>
      </c>
      <c r="AU293" s="380">
        <v>0.16032270400000001</v>
      </c>
      <c r="AV293" s="380">
        <v>0.21503116799999999</v>
      </c>
      <c r="AW293" s="380">
        <v>0.59641715200000001</v>
      </c>
      <c r="AX293" s="380">
        <v>0.19742612800000001</v>
      </c>
      <c r="AY293" s="380">
        <v>9.7855391999999999E-2</v>
      </c>
      <c r="AZ293" s="380">
        <v>0.183410464</v>
      </c>
      <c r="BA293" s="380">
        <v>0.24195172800000003</v>
      </c>
      <c r="BB293" s="380">
        <v>8.3786463999999977E-2</v>
      </c>
      <c r="BC293" s="380">
        <v>6.2842863999999998E-2</v>
      </c>
      <c r="BD293" s="380">
        <v>0.549162496</v>
      </c>
      <c r="BE293" s="380">
        <v>0.49577115199999999</v>
      </c>
      <c r="BF293" s="380">
        <v>0.16424483200000001</v>
      </c>
      <c r="BG293" s="380">
        <v>3.3452464000000008E-2</v>
      </c>
      <c r="BH293" s="380">
        <v>6.2515903999999997E-2</v>
      </c>
      <c r="BI293" s="380">
        <v>0.53229657599999991</v>
      </c>
      <c r="BJ293" s="380">
        <v>0.699935792</v>
      </c>
      <c r="BK293" s="380">
        <v>0.41994105600000003</v>
      </c>
      <c r="BL293" s="380">
        <v>0.40112481600000005</v>
      </c>
      <c r="BM293" s="380">
        <v>6.6523040000000006E-2</v>
      </c>
      <c r="BN293" s="380">
        <v>0.10533776</v>
      </c>
      <c r="BO293" s="380">
        <v>1.196728E-2</v>
      </c>
      <c r="BP293" s="380">
        <v>5.8787344000000005E-2</v>
      </c>
      <c r="BQ293" s="380">
        <v>6.9143071999999986E-2</v>
      </c>
      <c r="BR293" s="380">
        <v>0.24659283200000001</v>
      </c>
      <c r="BS293" s="380">
        <v>0.21054214399999999</v>
      </c>
      <c r="BT293" s="380">
        <v>0.31365863999999993</v>
      </c>
      <c r="BU293" s="380">
        <v>7.3162735999999992E-2</v>
      </c>
      <c r="BV293" s="380">
        <v>0.45523708799999996</v>
      </c>
      <c r="BW293" s="380">
        <v>0.16389606400000001</v>
      </c>
      <c r="BX293" s="380">
        <v>6.8245312000000002E-2</v>
      </c>
      <c r="BY293" s="380">
        <v>6.4329984000000021E-2</v>
      </c>
      <c r="BZ293" s="380">
        <v>0.17046769599999997</v>
      </c>
      <c r="CA293" s="380">
        <v>0.29267078399999996</v>
      </c>
      <c r="CB293" s="380">
        <v>0.12177256</v>
      </c>
      <c r="CC293" s="380">
        <v>0.68480352</v>
      </c>
      <c r="CD293" s="380">
        <v>0.49731684800000003</v>
      </c>
      <c r="CE293" s="380">
        <v>0.42759923200000005</v>
      </c>
      <c r="CF293" s="380">
        <v>0.773121312</v>
      </c>
      <c r="CG293" s="380">
        <v>0.55236044800000006</v>
      </c>
      <c r="CH293" s="380">
        <v>6.4961232000000008E-2</v>
      </c>
      <c r="CI293" s="380">
        <v>0.25656980800000001</v>
      </c>
      <c r="CJ293" s="380">
        <v>0.74734044799999988</v>
      </c>
      <c r="CK293" s="380">
        <v>0.18762512000000001</v>
      </c>
      <c r="CL293" s="380">
        <v>0.49453465600000002</v>
      </c>
      <c r="CM293" s="380">
        <v>0.27585948799999999</v>
      </c>
      <c r="CN293" s="380">
        <v>0.23339791999999998</v>
      </c>
      <c r="CO293" s="380">
        <v>0.63258355200000005</v>
      </c>
      <c r="CP293" s="380">
        <v>0.6092826400000001</v>
      </c>
      <c r="CQ293" s="380">
        <v>0.68352233600000001</v>
      </c>
      <c r="CR293" s="380">
        <v>0.48853859199999999</v>
      </c>
      <c r="CS293" s="380">
        <v>0.8202334240000001</v>
      </c>
      <c r="CT293" s="380">
        <v>0.86430270399999998</v>
      </c>
      <c r="CU293" s="380">
        <v>0.30511329600000003</v>
      </c>
      <c r="CV293" s="380">
        <v>0.70004303999999995</v>
      </c>
      <c r="CW293" s="380">
        <v>0.62438188800000005</v>
      </c>
    </row>
    <row r="294" spans="1:101">
      <c r="A294" s="256">
        <v>672</v>
      </c>
      <c r="B294" s="259">
        <v>1</v>
      </c>
      <c r="C294" s="380">
        <v>0.87950164799999997</v>
      </c>
      <c r="D294" s="380">
        <v>0.72249916800000014</v>
      </c>
      <c r="E294" s="380">
        <v>0.183312224</v>
      </c>
      <c r="F294" s="380">
        <v>0.51322969600000001</v>
      </c>
      <c r="G294" s="380">
        <v>0.83042582400000009</v>
      </c>
      <c r="H294" s="380">
        <v>0.50050921600000009</v>
      </c>
      <c r="I294" s="380">
        <v>0.47096478400000008</v>
      </c>
      <c r="J294" s="380">
        <v>0.5629712</v>
      </c>
      <c r="K294" s="380">
        <v>6.492830400000002E-2</v>
      </c>
      <c r="L294" s="380">
        <v>0.88078177599999996</v>
      </c>
      <c r="M294" s="380">
        <v>0.61435339200000005</v>
      </c>
      <c r="N294" s="380">
        <v>0.6779924799999999</v>
      </c>
      <c r="O294" s="380">
        <v>0.26788071999999996</v>
      </c>
      <c r="P294" s="380">
        <v>0.49052860799999998</v>
      </c>
      <c r="Q294" s="380">
        <v>0.6117184160000001</v>
      </c>
      <c r="R294" s="380">
        <v>0.46356836800000006</v>
      </c>
      <c r="S294" s="380">
        <v>0.45488560000000006</v>
      </c>
      <c r="T294" s="380">
        <v>0.37534934400000003</v>
      </c>
      <c r="U294" s="380">
        <v>0.51923510400000006</v>
      </c>
      <c r="V294" s="380">
        <v>0.80711575999999996</v>
      </c>
      <c r="W294" s="380">
        <v>0.90589688000000013</v>
      </c>
      <c r="X294" s="380">
        <v>0.81552436800000006</v>
      </c>
      <c r="Y294" s="380">
        <v>0.85718892800000002</v>
      </c>
      <c r="Z294" s="380">
        <v>0.8430081599999999</v>
      </c>
      <c r="AA294" s="380">
        <v>0.505484512</v>
      </c>
      <c r="AB294" s="380">
        <v>0.90651216000000012</v>
      </c>
      <c r="AC294" s="380">
        <v>0.44377203200000004</v>
      </c>
      <c r="AD294" s="380">
        <v>0.115118016</v>
      </c>
      <c r="AE294" s="380">
        <v>0.80877203200000003</v>
      </c>
      <c r="AF294" s="380">
        <v>0.35910540799999996</v>
      </c>
      <c r="AG294" s="380">
        <v>0.81434294400000007</v>
      </c>
      <c r="AH294" s="380">
        <v>0.72536001599999989</v>
      </c>
      <c r="AI294" s="380">
        <v>0.81089275200000011</v>
      </c>
      <c r="AJ294" s="380">
        <v>0.26303294400000005</v>
      </c>
      <c r="AK294" s="380">
        <v>0.100358576</v>
      </c>
      <c r="AL294" s="380">
        <v>0.56119564799999999</v>
      </c>
      <c r="AM294" s="380">
        <v>0.15877172800000006</v>
      </c>
      <c r="AN294" s="380">
        <v>0.66911827200000007</v>
      </c>
      <c r="AO294" s="380">
        <v>8.822550400000001E-2</v>
      </c>
      <c r="AP294" s="380">
        <v>0.20430731200000002</v>
      </c>
      <c r="AQ294" s="380">
        <v>0.83149787200000003</v>
      </c>
      <c r="AR294" s="380">
        <v>0.305004528</v>
      </c>
      <c r="AS294" s="380">
        <v>0.192835744</v>
      </c>
      <c r="AT294" s="380">
        <v>5.2755360000000001E-2</v>
      </c>
      <c r="AU294" s="380">
        <v>0.16131470400000003</v>
      </c>
      <c r="AV294" s="380">
        <v>0.21529776</v>
      </c>
      <c r="AW294" s="380">
        <v>0.60587412800000007</v>
      </c>
      <c r="AX294" s="380">
        <v>0.19626683200000003</v>
      </c>
      <c r="AY294" s="380">
        <v>9.8126288000000006E-2</v>
      </c>
      <c r="AZ294" s="380">
        <v>0.18320203200000004</v>
      </c>
      <c r="BA294" s="380">
        <v>0.24162827200000003</v>
      </c>
      <c r="BB294" s="380">
        <v>8.3775952000000001E-2</v>
      </c>
      <c r="BC294" s="380">
        <v>6.3194384000000006E-2</v>
      </c>
      <c r="BD294" s="380">
        <v>0.55221110400000017</v>
      </c>
      <c r="BE294" s="380">
        <v>0.49774952000000006</v>
      </c>
      <c r="BF294" s="380">
        <v>0.16561502400000003</v>
      </c>
      <c r="BG294" s="380">
        <v>3.3118016000000007E-2</v>
      </c>
      <c r="BH294" s="380">
        <v>6.3340703999999998E-2</v>
      </c>
      <c r="BI294" s="380">
        <v>0.53216131199999994</v>
      </c>
      <c r="BJ294" s="380">
        <v>0.70070988800000011</v>
      </c>
      <c r="BK294" s="380">
        <v>0.41977980799999998</v>
      </c>
      <c r="BL294" s="380">
        <v>0.40734900800000001</v>
      </c>
      <c r="BM294" s="380">
        <v>6.7182448000000006E-2</v>
      </c>
      <c r="BN294" s="380">
        <v>0.10582979200000001</v>
      </c>
      <c r="BO294" s="380">
        <v>1.1835376000000003E-2</v>
      </c>
      <c r="BP294" s="380">
        <v>5.8871248000000001E-2</v>
      </c>
      <c r="BQ294" s="380">
        <v>6.9173056000000011E-2</v>
      </c>
      <c r="BR294" s="380">
        <v>0.24647350399999998</v>
      </c>
      <c r="BS294" s="380">
        <v>0.21043768000000002</v>
      </c>
      <c r="BT294" s="380">
        <v>0.31351808000000003</v>
      </c>
      <c r="BU294" s="380">
        <v>7.5590448000000005E-2</v>
      </c>
      <c r="BV294" s="380">
        <v>0.45511236799999999</v>
      </c>
      <c r="BW294" s="380">
        <v>0.16547955200000003</v>
      </c>
      <c r="BX294" s="380">
        <v>7.0189775999999995E-2</v>
      </c>
      <c r="BY294" s="380">
        <v>6.5998143999999995E-2</v>
      </c>
      <c r="BZ294" s="380">
        <v>0.17052027200000003</v>
      </c>
      <c r="CA294" s="380">
        <v>0.29659526400000003</v>
      </c>
      <c r="CB294" s="380">
        <v>0.12332217599999999</v>
      </c>
      <c r="CC294" s="380">
        <v>0.69022603199999999</v>
      </c>
      <c r="CD294" s="380">
        <v>0.50336670399999994</v>
      </c>
      <c r="CE294" s="380">
        <v>0.42997665600000007</v>
      </c>
      <c r="CF294" s="380">
        <v>0.77789022399999996</v>
      </c>
      <c r="CG294" s="380">
        <v>0.55872840000000001</v>
      </c>
      <c r="CH294" s="380">
        <v>6.4919824000000015E-2</v>
      </c>
      <c r="CI294" s="380">
        <v>0.26009329599999997</v>
      </c>
      <c r="CJ294" s="380">
        <v>0.74857998400000003</v>
      </c>
      <c r="CK294" s="380">
        <v>0.187212832</v>
      </c>
      <c r="CL294" s="380">
        <v>0.50183027200000008</v>
      </c>
      <c r="CM294" s="380">
        <v>0.28197529599999999</v>
      </c>
      <c r="CN294" s="380">
        <v>0.23397715200000002</v>
      </c>
      <c r="CO294" s="380">
        <v>0.63251708800000017</v>
      </c>
      <c r="CP294" s="380">
        <v>0.61289051200000011</v>
      </c>
      <c r="CQ294" s="380">
        <v>0.68708860800000005</v>
      </c>
      <c r="CR294" s="380">
        <v>0.49568744000000003</v>
      </c>
      <c r="CS294" s="380">
        <v>0.82286196800000022</v>
      </c>
      <c r="CT294" s="380">
        <v>0.86514624000000007</v>
      </c>
      <c r="CU294" s="380">
        <v>0.30516244800000003</v>
      </c>
      <c r="CV294" s="380">
        <v>0.70570584000000003</v>
      </c>
      <c r="CW294" s="380">
        <v>0.6249523520000001</v>
      </c>
    </row>
    <row r="295" spans="1:101">
      <c r="A295" s="256">
        <v>673</v>
      </c>
      <c r="B295" s="259">
        <v>1</v>
      </c>
      <c r="C295" s="380">
        <v>0.87998670400000001</v>
      </c>
      <c r="D295" s="380">
        <v>0.72521939200000007</v>
      </c>
      <c r="E295" s="380">
        <v>0.18476297600000002</v>
      </c>
      <c r="F295" s="380">
        <v>0.51330555200000016</v>
      </c>
      <c r="G295" s="380">
        <v>0.83419163200000002</v>
      </c>
      <c r="H295" s="380">
        <v>0.50959747200000005</v>
      </c>
      <c r="I295" s="380">
        <v>0.47072756799999999</v>
      </c>
      <c r="J295" s="380">
        <v>0.56502284800000002</v>
      </c>
      <c r="K295" s="380">
        <v>6.4922208000000009E-2</v>
      </c>
      <c r="L295" s="380">
        <v>0.88081196800000006</v>
      </c>
      <c r="M295" s="380">
        <v>0.61874497600000011</v>
      </c>
      <c r="N295" s="380">
        <v>0.67800028800000001</v>
      </c>
      <c r="O295" s="380">
        <v>0.26782731200000004</v>
      </c>
      <c r="P295" s="380">
        <v>0.49066744000000001</v>
      </c>
      <c r="Q295" s="380">
        <v>0.61258843200000013</v>
      </c>
      <c r="R295" s="380">
        <v>0.46696310399999996</v>
      </c>
      <c r="S295" s="380">
        <v>0.46343649599999998</v>
      </c>
      <c r="T295" s="380">
        <v>0.37641799999999997</v>
      </c>
      <c r="U295" s="380">
        <v>0.51911288000000022</v>
      </c>
      <c r="V295" s="380">
        <v>0.80936206399999999</v>
      </c>
      <c r="W295" s="380">
        <v>0.90598540800000005</v>
      </c>
      <c r="X295" s="380">
        <v>0.81633168000000011</v>
      </c>
      <c r="Y295" s="380">
        <v>0.85792966400000004</v>
      </c>
      <c r="Z295" s="380">
        <v>0.84266073600000013</v>
      </c>
      <c r="AA295" s="380">
        <v>0.50423702400000003</v>
      </c>
      <c r="AB295" s="380">
        <v>0.90661228800000004</v>
      </c>
      <c r="AC295" s="380">
        <v>0.44340619200000003</v>
      </c>
      <c r="AD295" s="380">
        <v>0.11554404800000001</v>
      </c>
      <c r="AE295" s="380">
        <v>0.80996608000000003</v>
      </c>
      <c r="AF295" s="380">
        <v>0.35858641599999996</v>
      </c>
      <c r="AG295" s="380">
        <v>0.81461756800000007</v>
      </c>
      <c r="AH295" s="380">
        <v>0.73088240000000004</v>
      </c>
      <c r="AI295" s="380">
        <v>0.81132793600000008</v>
      </c>
      <c r="AJ295" s="380">
        <v>0.26336697600000003</v>
      </c>
      <c r="AK295" s="380">
        <v>0.10046886399999999</v>
      </c>
      <c r="AL295" s="380">
        <v>0.56091238399999999</v>
      </c>
      <c r="AM295" s="380">
        <v>0.16521016000000002</v>
      </c>
      <c r="AN295" s="380">
        <v>0.66952692800000002</v>
      </c>
      <c r="AO295" s="380">
        <v>8.8229440000000006E-2</v>
      </c>
      <c r="AP295" s="380">
        <v>0.20426571199999999</v>
      </c>
      <c r="AQ295" s="380">
        <v>0.83558790400000005</v>
      </c>
      <c r="AR295" s="380">
        <v>0.30645662400000007</v>
      </c>
      <c r="AS295" s="380">
        <v>0.19118971200000001</v>
      </c>
      <c r="AT295" s="380">
        <v>5.2770527999999997E-2</v>
      </c>
      <c r="AU295" s="380">
        <v>0.16222782399999999</v>
      </c>
      <c r="AV295" s="380">
        <v>0.21559699199999999</v>
      </c>
      <c r="AW295" s="380">
        <v>0.61525702400000004</v>
      </c>
      <c r="AX295" s="380">
        <v>0.19514241600000004</v>
      </c>
      <c r="AY295" s="380">
        <v>9.8393343999999994E-2</v>
      </c>
      <c r="AZ295" s="380">
        <v>0.18296544000000001</v>
      </c>
      <c r="BA295" s="380">
        <v>0.24127049600000003</v>
      </c>
      <c r="BB295" s="380">
        <v>8.3748560000000014E-2</v>
      </c>
      <c r="BC295" s="380">
        <v>6.3552704000000015E-2</v>
      </c>
      <c r="BD295" s="380">
        <v>0.55523923200000014</v>
      </c>
      <c r="BE295" s="380">
        <v>0.49969276800000001</v>
      </c>
      <c r="BF295" s="380">
        <v>0.167039616</v>
      </c>
      <c r="BG295" s="380">
        <v>3.2882448000000002E-2</v>
      </c>
      <c r="BH295" s="380">
        <v>6.418086399999999E-2</v>
      </c>
      <c r="BI295" s="380">
        <v>0.53218372799999991</v>
      </c>
      <c r="BJ295" s="380">
        <v>0.70143910400000009</v>
      </c>
      <c r="BK295" s="380">
        <v>0.41959759999999996</v>
      </c>
      <c r="BL295" s="380">
        <v>0.41382840000000004</v>
      </c>
      <c r="BM295" s="380">
        <v>6.7871776000000009E-2</v>
      </c>
      <c r="BN295" s="380">
        <v>0.106314064</v>
      </c>
      <c r="BO295" s="380">
        <v>1.1713792000000001E-2</v>
      </c>
      <c r="BP295" s="380">
        <v>5.8951472000000005E-2</v>
      </c>
      <c r="BQ295" s="380">
        <v>6.9191280000000008E-2</v>
      </c>
      <c r="BR295" s="380">
        <v>0.24633329599999995</v>
      </c>
      <c r="BS295" s="380">
        <v>0.210317536</v>
      </c>
      <c r="BT295" s="380">
        <v>0.31335984</v>
      </c>
      <c r="BU295" s="380">
        <v>7.8073360000000008E-2</v>
      </c>
      <c r="BV295" s="380">
        <v>0.45498852800000011</v>
      </c>
      <c r="BW295" s="380">
        <v>0.16713455999999999</v>
      </c>
      <c r="BX295" s="380">
        <v>7.2256000000000001E-2</v>
      </c>
      <c r="BY295" s="380">
        <v>6.7697744000000018E-2</v>
      </c>
      <c r="BZ295" s="380">
        <v>0.17037884800000003</v>
      </c>
      <c r="CA295" s="380">
        <v>0.30032254400000008</v>
      </c>
      <c r="CB295" s="380">
        <v>0.124926672</v>
      </c>
      <c r="CC295" s="380">
        <v>0.69537998400000001</v>
      </c>
      <c r="CD295" s="380">
        <v>0.50948991999999993</v>
      </c>
      <c r="CE295" s="380">
        <v>0.43201327999999994</v>
      </c>
      <c r="CF295" s="380">
        <v>0.78267473599999993</v>
      </c>
      <c r="CG295" s="380">
        <v>0.56514523200000011</v>
      </c>
      <c r="CH295" s="380">
        <v>6.4875936000000009E-2</v>
      </c>
      <c r="CI295" s="380">
        <v>0.26328742399999999</v>
      </c>
      <c r="CJ295" s="380">
        <v>0.74973968000000002</v>
      </c>
      <c r="CK295" s="380">
        <v>0.18674094399999999</v>
      </c>
      <c r="CL295" s="380">
        <v>0.50946836799999995</v>
      </c>
      <c r="CM295" s="380">
        <v>0.28821134400000004</v>
      </c>
      <c r="CN295" s="380">
        <v>0.23462654399999999</v>
      </c>
      <c r="CO295" s="380">
        <v>0.63241998399999999</v>
      </c>
      <c r="CP295" s="380">
        <v>0.6164366240000001</v>
      </c>
      <c r="CQ295" s="380">
        <v>0.69053871999999994</v>
      </c>
      <c r="CR295" s="380">
        <v>0.50278804799999999</v>
      </c>
      <c r="CS295" s="380">
        <v>0.82532683200000001</v>
      </c>
      <c r="CT295" s="380">
        <v>0.86594145600000005</v>
      </c>
      <c r="CU295" s="380">
        <v>0.30506232</v>
      </c>
      <c r="CV295" s="380">
        <v>0.71135976000000012</v>
      </c>
      <c r="CW295" s="380">
        <v>0.62550897600000011</v>
      </c>
    </row>
    <row r="296" spans="1:101">
      <c r="A296" s="256">
        <v>674</v>
      </c>
      <c r="B296" s="259">
        <v>1</v>
      </c>
      <c r="C296" s="380">
        <v>0.88046528000000002</v>
      </c>
      <c r="D296" s="380">
        <v>0.72789769599999998</v>
      </c>
      <c r="E296" s="380">
        <v>0.18590124799999999</v>
      </c>
      <c r="F296" s="380">
        <v>0.51338092800000001</v>
      </c>
      <c r="G296" s="380">
        <v>0.83782488000000011</v>
      </c>
      <c r="H296" s="380">
        <v>0.51848868800000003</v>
      </c>
      <c r="I296" s="380">
        <v>0.47050675199999992</v>
      </c>
      <c r="J296" s="380">
        <v>0.56702153600000005</v>
      </c>
      <c r="K296" s="380">
        <v>6.490939200000001E-2</v>
      </c>
      <c r="L296" s="380">
        <v>0.88084024000000005</v>
      </c>
      <c r="M296" s="380">
        <v>0.62303799999999998</v>
      </c>
      <c r="N296" s="380">
        <v>0.67813873600000008</v>
      </c>
      <c r="O296" s="380">
        <v>0.26776606399999997</v>
      </c>
      <c r="P296" s="380">
        <v>0.49081875199999997</v>
      </c>
      <c r="Q296" s="380">
        <v>0.61345292799999995</v>
      </c>
      <c r="R296" s="380">
        <v>0.47034320000000002</v>
      </c>
      <c r="S296" s="380">
        <v>0.471855792</v>
      </c>
      <c r="T296" s="380">
        <v>0.37747897600000002</v>
      </c>
      <c r="U296" s="380">
        <v>0.5189922560000001</v>
      </c>
      <c r="V296" s="380">
        <v>0.81158700800000005</v>
      </c>
      <c r="W296" s="380">
        <v>0.90607601599999998</v>
      </c>
      <c r="X296" s="380">
        <v>0.8171032319999999</v>
      </c>
      <c r="Y296" s="380">
        <v>0.85867640000000012</v>
      </c>
      <c r="Z296" s="380">
        <v>0.84236723199999985</v>
      </c>
      <c r="AA296" s="380">
        <v>0.50304377599999994</v>
      </c>
      <c r="AB296" s="380">
        <v>0.90670825600000016</v>
      </c>
      <c r="AC296" s="380">
        <v>0.44304075199999998</v>
      </c>
      <c r="AD296" s="380">
        <v>0.11592359999999999</v>
      </c>
      <c r="AE296" s="380">
        <v>0.81116164800000001</v>
      </c>
      <c r="AF296" s="380">
        <v>0.357999024</v>
      </c>
      <c r="AG296" s="380">
        <v>0.81491731199999995</v>
      </c>
      <c r="AH296" s="380">
        <v>0.73625974399999994</v>
      </c>
      <c r="AI296" s="380">
        <v>0.81174559999999996</v>
      </c>
      <c r="AJ296" s="380">
        <v>0.26372556799999997</v>
      </c>
      <c r="AK296" s="380">
        <v>0.100587792</v>
      </c>
      <c r="AL296" s="380">
        <v>0.56064312000000005</v>
      </c>
      <c r="AM296" s="380">
        <v>0.17187795200000003</v>
      </c>
      <c r="AN296" s="380">
        <v>0.66992790400000002</v>
      </c>
      <c r="AO296" s="380">
        <v>8.8230895999999989E-2</v>
      </c>
      <c r="AP296" s="380">
        <v>0.20420667199999998</v>
      </c>
      <c r="AQ296" s="380">
        <v>0.839566496</v>
      </c>
      <c r="AR296" s="380">
        <v>0.30790687999999999</v>
      </c>
      <c r="AS296" s="380">
        <v>0.18991407999999999</v>
      </c>
      <c r="AT296" s="380">
        <v>5.2778496000000008E-2</v>
      </c>
      <c r="AU296" s="380">
        <v>0.16309646400000002</v>
      </c>
      <c r="AV296" s="380">
        <v>0.21592534399999999</v>
      </c>
      <c r="AW296" s="380">
        <v>0.62455296000000005</v>
      </c>
      <c r="AX296" s="380">
        <v>0.19405336000000001</v>
      </c>
      <c r="AY296" s="380">
        <v>9.8657599999999998E-2</v>
      </c>
      <c r="AZ296" s="380">
        <v>0.182698368</v>
      </c>
      <c r="BA296" s="380">
        <v>0.24087488000000001</v>
      </c>
      <c r="BB296" s="380">
        <v>8.3703408000000007E-2</v>
      </c>
      <c r="BC296" s="380">
        <v>6.3915263999999999E-2</v>
      </c>
      <c r="BD296" s="380">
        <v>0.55824351999999999</v>
      </c>
      <c r="BE296" s="380">
        <v>0.50160017600000006</v>
      </c>
      <c r="BF296" s="380">
        <v>0.168489008</v>
      </c>
      <c r="BG296" s="380">
        <v>3.2724320000000001E-2</v>
      </c>
      <c r="BH296" s="380">
        <v>6.5031904000000001E-2</v>
      </c>
      <c r="BI296" s="380">
        <v>0.53233686400000002</v>
      </c>
      <c r="BJ296" s="380">
        <v>0.70213335999999993</v>
      </c>
      <c r="BK296" s="380">
        <v>0.41939419199999994</v>
      </c>
      <c r="BL296" s="380">
        <v>0.42057043200000005</v>
      </c>
      <c r="BM296" s="380">
        <v>6.8596304000000011E-2</v>
      </c>
      <c r="BN296" s="380">
        <v>0.106788176</v>
      </c>
      <c r="BO296" s="380">
        <v>1.1602128E-2</v>
      </c>
      <c r="BP296" s="380">
        <v>5.9027775999999997E-2</v>
      </c>
      <c r="BQ296" s="380">
        <v>6.9199743999999994E-2</v>
      </c>
      <c r="BR296" s="380">
        <v>0.24617196800000002</v>
      </c>
      <c r="BS296" s="380">
        <v>0.21018155199999999</v>
      </c>
      <c r="BT296" s="380">
        <v>0.31318368000000002</v>
      </c>
      <c r="BU296" s="380">
        <v>8.0599712000000004E-2</v>
      </c>
      <c r="BV296" s="380">
        <v>0.45486708799999997</v>
      </c>
      <c r="BW296" s="380">
        <v>0.16892180799999998</v>
      </c>
      <c r="BX296" s="380">
        <v>7.4445343999999983E-2</v>
      </c>
      <c r="BY296" s="380">
        <v>6.9420544000000015E-2</v>
      </c>
      <c r="BZ296" s="380">
        <v>0.17007702400000002</v>
      </c>
      <c r="CA296" s="380">
        <v>0.30390406399999997</v>
      </c>
      <c r="CB296" s="380">
        <v>0.126638528</v>
      </c>
      <c r="CC296" s="380">
        <v>0.70028577599999997</v>
      </c>
      <c r="CD296" s="380">
        <v>0.51568769600000008</v>
      </c>
      <c r="CE296" s="380">
        <v>0.43396558400000002</v>
      </c>
      <c r="CF296" s="380">
        <v>0.78743244800000001</v>
      </c>
      <c r="CG296" s="380">
        <v>0.57152694399999993</v>
      </c>
      <c r="CH296" s="380">
        <v>6.4829328000000006E-2</v>
      </c>
      <c r="CI296" s="380">
        <v>0.26644131200000004</v>
      </c>
      <c r="CJ296" s="380">
        <v>0.75082673599999994</v>
      </c>
      <c r="CK296" s="380">
        <v>0.18623353600000001</v>
      </c>
      <c r="CL296" s="380">
        <v>0.51740958399999992</v>
      </c>
      <c r="CM296" s="380">
        <v>0.29457475200000005</v>
      </c>
      <c r="CN296" s="380">
        <v>0.235325856</v>
      </c>
      <c r="CO296" s="380">
        <v>0.63235047999999994</v>
      </c>
      <c r="CP296" s="380">
        <v>0.61978937600000006</v>
      </c>
      <c r="CQ296" s="380">
        <v>0.69387243199999993</v>
      </c>
      <c r="CR296" s="380">
        <v>0.50984473600000002</v>
      </c>
      <c r="CS296" s="380">
        <v>0.82765817600000002</v>
      </c>
      <c r="CT296" s="380">
        <v>0.8667154720000001</v>
      </c>
      <c r="CU296" s="380">
        <v>0.30483571200000004</v>
      </c>
      <c r="CV296" s="380">
        <v>0.71698096</v>
      </c>
      <c r="CW296" s="380">
        <v>0.62604607999999995</v>
      </c>
    </row>
    <row r="297" spans="1:101">
      <c r="A297" s="256">
        <v>675</v>
      </c>
      <c r="B297" s="259">
        <v>1</v>
      </c>
      <c r="C297" s="380">
        <v>0.88093999999999995</v>
      </c>
      <c r="D297" s="380">
        <v>0.73050000000000004</v>
      </c>
      <c r="E297" s="380">
        <v>0.18664</v>
      </c>
      <c r="F297" s="380">
        <v>0.51343000000000005</v>
      </c>
      <c r="G297" s="380">
        <v>0.84133000000000002</v>
      </c>
      <c r="H297" s="380">
        <v>0.5272</v>
      </c>
      <c r="I297" s="380">
        <v>0.4703</v>
      </c>
      <c r="J297" s="380">
        <v>0.56896999999999998</v>
      </c>
      <c r="K297" s="380">
        <v>6.4890000000000003E-2</v>
      </c>
      <c r="L297" s="380">
        <v>0.88085999999999998</v>
      </c>
      <c r="M297" s="380">
        <v>0.62726000000000004</v>
      </c>
      <c r="N297" s="380">
        <v>0.67842999999999998</v>
      </c>
      <c r="O297" s="380">
        <v>0.26769999999999999</v>
      </c>
      <c r="P297" s="380">
        <v>0.49098000000000003</v>
      </c>
      <c r="Q297" s="380">
        <v>0.61431000000000002</v>
      </c>
      <c r="R297" s="380">
        <v>0.47371000000000002</v>
      </c>
      <c r="S297" s="380">
        <v>0.48015999999999998</v>
      </c>
      <c r="T297" s="380">
        <v>0.37852999999999998</v>
      </c>
      <c r="U297" s="380">
        <v>0.51887000000000005</v>
      </c>
      <c r="V297" s="380">
        <v>0.81379000000000001</v>
      </c>
      <c r="W297" s="380">
        <v>0.90617000000000003</v>
      </c>
      <c r="X297" s="380">
        <v>0.81784999999999997</v>
      </c>
      <c r="Y297" s="380">
        <v>0.85943000000000003</v>
      </c>
      <c r="Z297" s="380">
        <v>0.84211999999999998</v>
      </c>
      <c r="AA297" s="380">
        <v>0.50200999999999996</v>
      </c>
      <c r="AB297" s="380">
        <v>0.90680000000000005</v>
      </c>
      <c r="AC297" s="380">
        <v>0.44272</v>
      </c>
      <c r="AD297" s="380">
        <v>0.11624</v>
      </c>
      <c r="AE297" s="380">
        <v>0.81235999999999997</v>
      </c>
      <c r="AF297" s="380">
        <v>0.35738999999999999</v>
      </c>
      <c r="AG297" s="380">
        <v>0.81523999999999996</v>
      </c>
      <c r="AH297" s="380">
        <v>0.74151</v>
      </c>
      <c r="AI297" s="380">
        <v>0.81215000000000004</v>
      </c>
      <c r="AJ297" s="380">
        <v>0.2641</v>
      </c>
      <c r="AK297" s="380">
        <v>0.10070999999999999</v>
      </c>
      <c r="AL297" s="380">
        <v>0.56040999999999996</v>
      </c>
      <c r="AM297" s="380">
        <v>0.17877000000000001</v>
      </c>
      <c r="AN297" s="380">
        <v>0.67027999999999999</v>
      </c>
      <c r="AO297" s="380">
        <v>8.8230000000000003E-2</v>
      </c>
      <c r="AP297" s="380">
        <v>0.20413000000000001</v>
      </c>
      <c r="AQ297" s="380">
        <v>0.84343000000000001</v>
      </c>
      <c r="AR297" s="380">
        <v>0.30939</v>
      </c>
      <c r="AS297" s="380">
        <v>0.18894</v>
      </c>
      <c r="AT297" s="380">
        <v>5.2780000000000001E-2</v>
      </c>
      <c r="AU297" s="380">
        <v>0.16394</v>
      </c>
      <c r="AV297" s="380">
        <v>0.21628</v>
      </c>
      <c r="AW297" s="380">
        <v>0.63375000000000004</v>
      </c>
      <c r="AX297" s="380">
        <v>0.193</v>
      </c>
      <c r="AY297" s="380">
        <v>9.8919999999999994E-2</v>
      </c>
      <c r="AZ297" s="380">
        <v>0.18240000000000001</v>
      </c>
      <c r="BA297" s="380">
        <v>0.24043999999999999</v>
      </c>
      <c r="BB297" s="380">
        <v>8.3640000000000006E-2</v>
      </c>
      <c r="BC297" s="380">
        <v>6.4280000000000004E-2</v>
      </c>
      <c r="BD297" s="380">
        <v>0.56122000000000005</v>
      </c>
      <c r="BE297" s="380">
        <v>0.50346999999999997</v>
      </c>
      <c r="BF297" s="380">
        <v>0.16994000000000001</v>
      </c>
      <c r="BG297" s="380">
        <v>3.2629999999999999E-2</v>
      </c>
      <c r="BH297" s="380">
        <v>6.5890000000000004E-2</v>
      </c>
      <c r="BI297" s="380">
        <v>0.53259999999999996</v>
      </c>
      <c r="BJ297" s="380">
        <v>0.70279999999999998</v>
      </c>
      <c r="BK297" s="380">
        <v>0.41916999999999999</v>
      </c>
      <c r="BL297" s="380">
        <v>0.42758000000000002</v>
      </c>
      <c r="BM297" s="380">
        <v>6.9360000000000005E-2</v>
      </c>
      <c r="BN297" s="380">
        <v>0.10725</v>
      </c>
      <c r="BO297" s="380">
        <v>1.15E-2</v>
      </c>
      <c r="BP297" s="380">
        <v>5.91E-2</v>
      </c>
      <c r="BQ297" s="380">
        <v>6.9199999999999998E-2</v>
      </c>
      <c r="BR297" s="380">
        <v>0.24598999999999999</v>
      </c>
      <c r="BS297" s="380">
        <v>0.21002999999999999</v>
      </c>
      <c r="BT297" s="380">
        <v>0.31298999999999999</v>
      </c>
      <c r="BU297" s="380">
        <v>8.3159999999999998E-2</v>
      </c>
      <c r="BV297" s="380">
        <v>0.45474999999999999</v>
      </c>
      <c r="BW297" s="380">
        <v>0.17088999999999999</v>
      </c>
      <c r="BX297" s="380">
        <v>7.6759999999999995E-2</v>
      </c>
      <c r="BY297" s="380">
        <v>7.1160000000000001E-2</v>
      </c>
      <c r="BZ297" s="380">
        <v>0.16964000000000001</v>
      </c>
      <c r="CA297" s="380">
        <v>0.30736999999999998</v>
      </c>
      <c r="CB297" s="380">
        <v>0.1285</v>
      </c>
      <c r="CC297" s="380">
        <v>0.70496000000000003</v>
      </c>
      <c r="CD297" s="380">
        <v>0.52195999999999998</v>
      </c>
      <c r="CE297" s="380">
        <v>0.436</v>
      </c>
      <c r="CF297" s="380">
        <v>0.79213</v>
      </c>
      <c r="CG297" s="380">
        <v>0.57781000000000005</v>
      </c>
      <c r="CH297" s="380">
        <v>6.4780000000000004E-2</v>
      </c>
      <c r="CI297" s="380">
        <v>0.26973999999999998</v>
      </c>
      <c r="CJ297" s="380">
        <v>0.75185000000000002</v>
      </c>
      <c r="CK297" s="380">
        <v>0.18570999999999999</v>
      </c>
      <c r="CL297" s="380">
        <v>0.52561999999999998</v>
      </c>
      <c r="CM297" s="380">
        <v>0.30107</v>
      </c>
      <c r="CN297" s="380">
        <v>0.23605999999999999</v>
      </c>
      <c r="CO297" s="380">
        <v>0.63234000000000001</v>
      </c>
      <c r="CP297" s="380">
        <v>0.62287000000000003</v>
      </c>
      <c r="CQ297" s="380">
        <v>0.69708999999999999</v>
      </c>
      <c r="CR297" s="380">
        <v>0.51685999999999999</v>
      </c>
      <c r="CS297" s="380">
        <v>0.82987999999999995</v>
      </c>
      <c r="CT297" s="380">
        <v>0.86748999999999998</v>
      </c>
      <c r="CU297" s="380">
        <v>0.30449999999999999</v>
      </c>
      <c r="CV297" s="380">
        <v>0.72255000000000003</v>
      </c>
      <c r="CW297" s="380">
        <v>0.62656000000000001</v>
      </c>
    </row>
    <row r="298" spans="1:101">
      <c r="A298" s="256">
        <v>676</v>
      </c>
      <c r="B298" s="259">
        <v>1</v>
      </c>
      <c r="C298" s="380">
        <v>0.88141145599999993</v>
      </c>
      <c r="D298" s="380">
        <v>0.73302655999999999</v>
      </c>
      <c r="E298" s="380">
        <v>0.18700832000000001</v>
      </c>
      <c r="F298" s="380">
        <v>0.51345548799999996</v>
      </c>
      <c r="G298" s="380">
        <v>0.84471254400000007</v>
      </c>
      <c r="H298" s="380">
        <v>0.53571707199999996</v>
      </c>
      <c r="I298" s="380">
        <v>0.47010915199999997</v>
      </c>
      <c r="J298" s="380">
        <v>0.57087335999999989</v>
      </c>
      <c r="K298" s="380">
        <v>6.4864608000000004E-2</v>
      </c>
      <c r="L298" s="380">
        <v>0.88087414400000008</v>
      </c>
      <c r="M298" s="380">
        <v>0.6314075039999999</v>
      </c>
      <c r="N298" s="380">
        <v>0.67887265600000002</v>
      </c>
      <c r="O298" s="380">
        <v>0.26762988799999998</v>
      </c>
      <c r="P298" s="380">
        <v>0.4911511360000001</v>
      </c>
      <c r="Q298" s="380">
        <v>0.61515819199999999</v>
      </c>
      <c r="R298" s="380">
        <v>0.47706553600000001</v>
      </c>
      <c r="S298" s="380">
        <v>0.48833520000000002</v>
      </c>
      <c r="T298" s="380">
        <v>0.37957075200000001</v>
      </c>
      <c r="U298" s="380">
        <v>0.51874601600000003</v>
      </c>
      <c r="V298" s="380">
        <v>0.81596788799999997</v>
      </c>
      <c r="W298" s="380">
        <v>0.90626819199999997</v>
      </c>
      <c r="X298" s="380">
        <v>0.81857183999999994</v>
      </c>
      <c r="Y298" s="380">
        <v>0.86018987200000008</v>
      </c>
      <c r="Z298" s="380">
        <v>0.84191932800000002</v>
      </c>
      <c r="AA298" s="380">
        <v>0.50112836800000005</v>
      </c>
      <c r="AB298" s="380">
        <v>0.90688780800000002</v>
      </c>
      <c r="AC298" s="380">
        <v>0.44244239999999996</v>
      </c>
      <c r="AD298" s="380">
        <v>0.11648947200000001</v>
      </c>
      <c r="AE298" s="380">
        <v>0.81355753600000003</v>
      </c>
      <c r="AF298" s="380">
        <v>0.356762784</v>
      </c>
      <c r="AG298" s="380">
        <v>0.81558753599999989</v>
      </c>
      <c r="AH298" s="380">
        <v>0.74663971200000001</v>
      </c>
      <c r="AI298" s="380">
        <v>0.81254168000000015</v>
      </c>
      <c r="AJ298" s="380">
        <v>0.264489376</v>
      </c>
      <c r="AK298" s="380">
        <v>0.10083527999999999</v>
      </c>
      <c r="AL298" s="380">
        <v>0.56020780800000003</v>
      </c>
      <c r="AM298" s="380">
        <v>0.18587632000000001</v>
      </c>
      <c r="AN298" s="380">
        <v>0.67058799999999996</v>
      </c>
      <c r="AO298" s="380">
        <v>8.8227503999999998E-2</v>
      </c>
      <c r="AP298" s="380">
        <v>0.20403739199999998</v>
      </c>
      <c r="AQ298" s="380">
        <v>0.84717526400000009</v>
      </c>
      <c r="AR298" s="380">
        <v>0.310920592</v>
      </c>
      <c r="AS298" s="380">
        <v>0.18829472000000003</v>
      </c>
      <c r="AT298" s="380">
        <v>5.2775136E-2</v>
      </c>
      <c r="AU298" s="380">
        <v>0.16474731199999998</v>
      </c>
      <c r="AV298" s="380">
        <v>0.21666016000000002</v>
      </c>
      <c r="AW298" s="380">
        <v>0.64283891199999998</v>
      </c>
      <c r="AX298" s="380">
        <v>0.19198211200000001</v>
      </c>
      <c r="AY298" s="380">
        <v>9.9181135999999975E-2</v>
      </c>
      <c r="AZ298" s="380">
        <v>0.18207384000000001</v>
      </c>
      <c r="BA298" s="380">
        <v>0.23997062399999997</v>
      </c>
      <c r="BB298" s="380">
        <v>8.3559296000000019E-2</v>
      </c>
      <c r="BC298" s="380">
        <v>6.4646495999999998E-2</v>
      </c>
      <c r="BD298" s="380">
        <v>0.56416284800000005</v>
      </c>
      <c r="BE298" s="380">
        <v>0.50529763200000011</v>
      </c>
      <c r="BF298" s="380">
        <v>0.17138884800000001</v>
      </c>
      <c r="BG298" s="380">
        <v>3.2609472E-2</v>
      </c>
      <c r="BH298" s="380">
        <v>6.6753328000000015E-2</v>
      </c>
      <c r="BI298" s="380">
        <v>0.53297136000000001</v>
      </c>
      <c r="BJ298" s="380">
        <v>0.70343889599999998</v>
      </c>
      <c r="BK298" s="380">
        <v>0.41892744000000004</v>
      </c>
      <c r="BL298" s="380">
        <v>0.43485449600000003</v>
      </c>
      <c r="BM298" s="380">
        <v>7.0162816000000003E-2</v>
      </c>
      <c r="BN298" s="380">
        <v>0.10769803199999999</v>
      </c>
      <c r="BO298" s="380">
        <v>1.1406927999999998E-2</v>
      </c>
      <c r="BP298" s="380">
        <v>5.9168000000000005E-2</v>
      </c>
      <c r="BQ298" s="380">
        <v>6.919225599999998E-2</v>
      </c>
      <c r="BR298" s="380">
        <v>0.24578977599999999</v>
      </c>
      <c r="BS298" s="380">
        <v>0.20986455999999998</v>
      </c>
      <c r="BT298" s="380">
        <v>0.31278144000000002</v>
      </c>
      <c r="BU298" s="380">
        <v>8.5751583999999992E-2</v>
      </c>
      <c r="BV298" s="380">
        <v>0.45464025599999991</v>
      </c>
      <c r="BW298" s="380">
        <v>0.17305182399999999</v>
      </c>
      <c r="BX298" s="380">
        <v>7.9204352000000006E-2</v>
      </c>
      <c r="BY298" s="380">
        <v>7.2914464000000012E-2</v>
      </c>
      <c r="BZ298" s="380">
        <v>0.16906774400000002</v>
      </c>
      <c r="CA298" s="380">
        <v>0.31070999999999999</v>
      </c>
      <c r="CB298" s="380">
        <v>0.13052235200000001</v>
      </c>
      <c r="CC298" s="380">
        <v>0.70940766399999999</v>
      </c>
      <c r="CD298" s="380">
        <v>0.52830297600000009</v>
      </c>
      <c r="CE298" s="380">
        <v>0.43809468799999995</v>
      </c>
      <c r="CF298" s="380">
        <v>0.79676124799999992</v>
      </c>
      <c r="CG298" s="380">
        <v>0.58399196799999997</v>
      </c>
      <c r="CH298" s="380">
        <v>6.4728480000000005E-2</v>
      </c>
      <c r="CI298" s="380">
        <v>0.27313408</v>
      </c>
      <c r="CJ298" s="380">
        <v>0.75282310399999997</v>
      </c>
      <c r="CK298" s="380">
        <v>0.18517566399999999</v>
      </c>
      <c r="CL298" s="380">
        <v>0.53408155199999996</v>
      </c>
      <c r="CM298" s="380">
        <v>0.30769363200000005</v>
      </c>
      <c r="CN298" s="380">
        <v>0.23682931200000001</v>
      </c>
      <c r="CO298" s="380">
        <v>0.63238255999999993</v>
      </c>
      <c r="CP298" s="380">
        <v>0.62569113599999993</v>
      </c>
      <c r="CQ298" s="380">
        <v>0.70019329599999991</v>
      </c>
      <c r="CR298" s="380">
        <v>0.52383108800000011</v>
      </c>
      <c r="CS298" s="380">
        <v>0.8319976</v>
      </c>
      <c r="CT298" s="380">
        <v>0.86827075200000003</v>
      </c>
      <c r="CU298" s="380">
        <v>0.30405612799999998</v>
      </c>
      <c r="CV298" s="380">
        <v>0.72806078399999996</v>
      </c>
      <c r="CW298" s="380">
        <v>0.62705302400000007</v>
      </c>
    </row>
    <row r="299" spans="1:101">
      <c r="A299" s="256">
        <v>677</v>
      </c>
      <c r="B299" s="259">
        <v>1</v>
      </c>
      <c r="C299" s="380">
        <v>0.88188022399999988</v>
      </c>
      <c r="D299" s="380">
        <v>0.735480672</v>
      </c>
      <c r="E299" s="380">
        <v>0.18701097600000002</v>
      </c>
      <c r="F299" s="380">
        <v>0.51345419200000009</v>
      </c>
      <c r="G299" s="380">
        <v>0.84797803199999999</v>
      </c>
      <c r="H299" s="380">
        <v>0.54402971200000005</v>
      </c>
      <c r="I299" s="380">
        <v>0.46993436800000005</v>
      </c>
      <c r="J299" s="380">
        <v>0.57273604800000011</v>
      </c>
      <c r="K299" s="380">
        <v>6.4833648000000008E-2</v>
      </c>
      <c r="L299" s="380">
        <v>0.88088564800000013</v>
      </c>
      <c r="M299" s="380">
        <v>0.63547857600000002</v>
      </c>
      <c r="N299" s="380">
        <v>0.67947076800000006</v>
      </c>
      <c r="O299" s="380">
        <v>0.267556352</v>
      </c>
      <c r="P299" s="380">
        <v>0.49133191999999998</v>
      </c>
      <c r="Q299" s="380">
        <v>0.61599611200000004</v>
      </c>
      <c r="R299" s="380">
        <v>0.48041070400000008</v>
      </c>
      <c r="S299" s="380">
        <v>0.49637073599999998</v>
      </c>
      <c r="T299" s="380">
        <v>0.38060151999999997</v>
      </c>
      <c r="U299" s="380">
        <v>0.51862008000000004</v>
      </c>
      <c r="V299" s="380">
        <v>0.81811774399999992</v>
      </c>
      <c r="W299" s="380">
        <v>0.90637124800000002</v>
      </c>
      <c r="X299" s="380">
        <v>0.81926919999999992</v>
      </c>
      <c r="Y299" s="380">
        <v>0.86095502400000001</v>
      </c>
      <c r="Z299" s="380">
        <v>0.84176345599999991</v>
      </c>
      <c r="AA299" s="380">
        <v>0.50040446400000005</v>
      </c>
      <c r="AB299" s="380">
        <v>0.90697212800000016</v>
      </c>
      <c r="AC299" s="380">
        <v>0.44220283200000005</v>
      </c>
      <c r="AD299" s="380">
        <v>0.116683248</v>
      </c>
      <c r="AE299" s="380">
        <v>0.81475136000000004</v>
      </c>
      <c r="AF299" s="380">
        <v>0.35612481600000001</v>
      </c>
      <c r="AG299" s="380">
        <v>0.81596052799999996</v>
      </c>
      <c r="AH299" s="380">
        <v>0.75165735999999994</v>
      </c>
      <c r="AI299" s="380">
        <v>0.81292169600000008</v>
      </c>
      <c r="AJ299" s="380">
        <v>0.26489313600000003</v>
      </c>
      <c r="AK299" s="380">
        <v>0.10096358400000001</v>
      </c>
      <c r="AL299" s="380">
        <v>0.56004582400000003</v>
      </c>
      <c r="AM299" s="380">
        <v>0.19318752</v>
      </c>
      <c r="AN299" s="380">
        <v>0.67084804800000009</v>
      </c>
      <c r="AO299" s="380">
        <v>8.8223919999999997E-2</v>
      </c>
      <c r="AP299" s="380">
        <v>0.20393003199999998</v>
      </c>
      <c r="AQ299" s="380">
        <v>0.85080126400000011</v>
      </c>
      <c r="AR299" s="380">
        <v>0.31251390400000001</v>
      </c>
      <c r="AS299" s="380">
        <v>0.18801211199999998</v>
      </c>
      <c r="AT299" s="380">
        <v>5.2764128E-2</v>
      </c>
      <c r="AU299" s="380">
        <v>0.165521904</v>
      </c>
      <c r="AV299" s="380">
        <v>0.21706531200000004</v>
      </c>
      <c r="AW299" s="380">
        <v>0.65181326400000006</v>
      </c>
      <c r="AX299" s="380">
        <v>0.19099929600000001</v>
      </c>
      <c r="AY299" s="380">
        <v>9.9441823999999984E-2</v>
      </c>
      <c r="AZ299" s="380">
        <v>0.18172224000000001</v>
      </c>
      <c r="BA299" s="380">
        <v>0.23946993600000002</v>
      </c>
      <c r="BB299" s="380">
        <v>8.3462080000000008E-2</v>
      </c>
      <c r="BC299" s="380">
        <v>6.5014544000000021E-2</v>
      </c>
      <c r="BD299" s="380">
        <v>0.56706899200000016</v>
      </c>
      <c r="BE299" s="380">
        <v>0.50707876799999996</v>
      </c>
      <c r="BF299" s="380">
        <v>0.17283321600000004</v>
      </c>
      <c r="BG299" s="380">
        <v>3.2678288E-2</v>
      </c>
      <c r="BH299" s="380">
        <v>6.7620144000000007E-2</v>
      </c>
      <c r="BI299" s="380">
        <v>0.53344084800000002</v>
      </c>
      <c r="BJ299" s="380">
        <v>0.70404926400000001</v>
      </c>
      <c r="BK299" s="380">
        <v>0.41866824000000008</v>
      </c>
      <c r="BL299" s="380">
        <v>0.44238880000000003</v>
      </c>
      <c r="BM299" s="380">
        <v>7.1004336000000001E-2</v>
      </c>
      <c r="BN299" s="380">
        <v>0.10813062400000001</v>
      </c>
      <c r="BO299" s="380">
        <v>1.1322432E-2</v>
      </c>
      <c r="BP299" s="380">
        <v>5.9231552000000014E-2</v>
      </c>
      <c r="BQ299" s="380">
        <v>6.9176720000000011E-2</v>
      </c>
      <c r="BR299" s="380">
        <v>0.24557289599999996</v>
      </c>
      <c r="BS299" s="380">
        <v>0.209686496</v>
      </c>
      <c r="BT299" s="380">
        <v>0.31256</v>
      </c>
      <c r="BU299" s="380">
        <v>8.8373599999999983E-2</v>
      </c>
      <c r="BV299" s="380">
        <v>0.45453996800000002</v>
      </c>
      <c r="BW299" s="380">
        <v>0.17541832000000002</v>
      </c>
      <c r="BX299" s="380">
        <v>8.1782479999999991E-2</v>
      </c>
      <c r="BY299" s="380">
        <v>7.4683344000000013E-2</v>
      </c>
      <c r="BZ299" s="380">
        <v>0.16836004800000001</v>
      </c>
      <c r="CA299" s="380">
        <v>0.31392550400000008</v>
      </c>
      <c r="CB299" s="380">
        <v>0.13271571200000001</v>
      </c>
      <c r="CC299" s="380">
        <v>0.713636304</v>
      </c>
      <c r="CD299" s="380">
        <v>0.53471144000000004</v>
      </c>
      <c r="CE299" s="380">
        <v>0.44026216000000001</v>
      </c>
      <c r="CF299" s="380">
        <v>0.80132393599999996</v>
      </c>
      <c r="CG299" s="380">
        <v>0.59007651200000011</v>
      </c>
      <c r="CH299" s="380">
        <v>6.4675056000000009E-2</v>
      </c>
      <c r="CI299" s="380">
        <v>0.27661118399999995</v>
      </c>
      <c r="CJ299" s="380">
        <v>0.75375784000000012</v>
      </c>
      <c r="CK299" s="380">
        <v>0.18463494399999997</v>
      </c>
      <c r="CL299" s="380">
        <v>0.54277244800000002</v>
      </c>
      <c r="CM299" s="380">
        <v>0.314441264</v>
      </c>
      <c r="CN299" s="380">
        <v>0.23763246399999999</v>
      </c>
      <c r="CO299" s="380">
        <v>0.63248958399999988</v>
      </c>
      <c r="CP299" s="380">
        <v>0.62823990399999996</v>
      </c>
      <c r="CQ299" s="380">
        <v>0.70318504000000004</v>
      </c>
      <c r="CR299" s="380">
        <v>0.53075556800000001</v>
      </c>
      <c r="CS299" s="380">
        <v>0.83401571200000002</v>
      </c>
      <c r="CT299" s="380">
        <v>0.86906145599999984</v>
      </c>
      <c r="CU299" s="380">
        <v>0.30350464000000005</v>
      </c>
      <c r="CV299" s="380">
        <v>0.73350904000000017</v>
      </c>
      <c r="CW299" s="380">
        <v>0.62752705600000003</v>
      </c>
    </row>
    <row r="300" spans="1:101">
      <c r="A300" s="256">
        <v>678</v>
      </c>
      <c r="B300" s="259">
        <v>1</v>
      </c>
      <c r="C300" s="380">
        <v>0.88234907200000001</v>
      </c>
      <c r="D300" s="380">
        <v>0.73782470400000011</v>
      </c>
      <c r="E300" s="380">
        <v>0.18675571200000002</v>
      </c>
      <c r="F300" s="380">
        <v>0.51343177600000012</v>
      </c>
      <c r="G300" s="380">
        <v>0.85113128000000005</v>
      </c>
      <c r="H300" s="380">
        <v>0.55215059199999994</v>
      </c>
      <c r="I300" s="380">
        <v>0.46977518400000001</v>
      </c>
      <c r="J300" s="380">
        <v>0.57456209599999997</v>
      </c>
      <c r="K300" s="380">
        <v>6.4797408000000001E-2</v>
      </c>
      <c r="L300" s="380">
        <v>0.88088787200000007</v>
      </c>
      <c r="M300" s="380">
        <v>0.63949940800000005</v>
      </c>
      <c r="N300" s="380">
        <v>0.68017504000000006</v>
      </c>
      <c r="O300" s="380">
        <v>0.26748265599999999</v>
      </c>
      <c r="P300" s="380">
        <v>0.49151942400000004</v>
      </c>
      <c r="Q300" s="380">
        <v>0.61682195200000001</v>
      </c>
      <c r="R300" s="380">
        <v>0.48374891200000003</v>
      </c>
      <c r="S300" s="380">
        <v>0.50427947200000012</v>
      </c>
      <c r="T300" s="380">
        <v>0.38161916799999995</v>
      </c>
      <c r="U300" s="380">
        <v>0.51848934400000002</v>
      </c>
      <c r="V300" s="380">
        <v>0.82023936000000008</v>
      </c>
      <c r="W300" s="380">
        <v>0.90648022400000017</v>
      </c>
      <c r="X300" s="380">
        <v>0.81995271999999997</v>
      </c>
      <c r="Y300" s="380">
        <v>0.86172617600000001</v>
      </c>
      <c r="Z300" s="380">
        <v>0.84164646400000009</v>
      </c>
      <c r="AA300" s="380">
        <v>0.49986072000000004</v>
      </c>
      <c r="AB300" s="380">
        <v>0.90705260800000009</v>
      </c>
      <c r="AC300" s="380">
        <v>0.44206526399999996</v>
      </c>
      <c r="AD300" s="380">
        <v>0.11676990399999999</v>
      </c>
      <c r="AE300" s="380">
        <v>0.81594206400000002</v>
      </c>
      <c r="AF300" s="380">
        <v>0.35550884800000004</v>
      </c>
      <c r="AG300" s="380">
        <v>0.81635799999999992</v>
      </c>
      <c r="AH300" s="380">
        <v>0.75657844799999996</v>
      </c>
      <c r="AI300" s="380">
        <v>0.81329363200000004</v>
      </c>
      <c r="AJ300" s="380">
        <v>0.26530193600000002</v>
      </c>
      <c r="AK300" s="380">
        <v>0.101089648</v>
      </c>
      <c r="AL300" s="380">
        <v>0.55986583999999995</v>
      </c>
      <c r="AM300" s="380">
        <v>0.20069816000000001</v>
      </c>
      <c r="AN300" s="380">
        <v>0.67107097599999999</v>
      </c>
      <c r="AO300" s="380">
        <v>8.8219616000000001E-2</v>
      </c>
      <c r="AP300" s="380">
        <v>0.20380811200000001</v>
      </c>
      <c r="AQ300" s="380">
        <v>0.85430190399999983</v>
      </c>
      <c r="AR300" s="380">
        <v>0.31420425600000002</v>
      </c>
      <c r="AS300" s="380">
        <v>0.18801670399999998</v>
      </c>
      <c r="AT300" s="380">
        <v>5.2747520000000006E-2</v>
      </c>
      <c r="AU300" s="380">
        <v>0.16623937599999999</v>
      </c>
      <c r="AV300" s="380">
        <v>0.21749254400000001</v>
      </c>
      <c r="AW300" s="380">
        <v>0.66065857600000011</v>
      </c>
      <c r="AX300" s="380">
        <v>0.19005232000000002</v>
      </c>
      <c r="AY300" s="380">
        <v>9.9702912000000005E-2</v>
      </c>
      <c r="AZ300" s="380">
        <v>0.18134592000000005</v>
      </c>
      <c r="BA300" s="380">
        <v>0.23893828800000003</v>
      </c>
      <c r="BB300" s="380">
        <v>8.3347424000000017E-2</v>
      </c>
      <c r="BC300" s="380">
        <v>6.5381552000000009E-2</v>
      </c>
      <c r="BD300" s="380">
        <v>0.56993177600000011</v>
      </c>
      <c r="BE300" s="380">
        <v>0.50881094400000004</v>
      </c>
      <c r="BF300" s="380">
        <v>0.17424798399999999</v>
      </c>
      <c r="BG300" s="380">
        <v>3.2816864000000001E-2</v>
      </c>
      <c r="BH300" s="380">
        <v>6.8486479999999988E-2</v>
      </c>
      <c r="BI300" s="380">
        <v>0.53399561600000001</v>
      </c>
      <c r="BJ300" s="380">
        <v>0.70463859200000012</v>
      </c>
      <c r="BK300" s="380">
        <v>0.41839344000000001</v>
      </c>
      <c r="BL300" s="380">
        <v>0.45019006400000011</v>
      </c>
      <c r="BM300" s="380">
        <v>7.1889056000000007E-2</v>
      </c>
      <c r="BN300" s="380">
        <v>0.10854617600000001</v>
      </c>
      <c r="BO300" s="380">
        <v>1.1246416E-2</v>
      </c>
      <c r="BP300" s="380">
        <v>5.9291024000000005E-2</v>
      </c>
      <c r="BQ300" s="380">
        <v>6.9154943999999996E-2</v>
      </c>
      <c r="BR300" s="380">
        <v>0.24534113599999999</v>
      </c>
      <c r="BS300" s="380">
        <v>0.20949627200000001</v>
      </c>
      <c r="BT300" s="380">
        <v>0.31232607999999995</v>
      </c>
      <c r="BU300" s="380">
        <v>9.1014576E-2</v>
      </c>
      <c r="BV300" s="380">
        <v>0.45445248000000005</v>
      </c>
      <c r="BW300" s="380">
        <v>0.17803977600000004</v>
      </c>
      <c r="BX300" s="380">
        <v>8.4497488000000009E-2</v>
      </c>
      <c r="BY300" s="380">
        <v>7.6459423999999998E-2</v>
      </c>
      <c r="BZ300" s="380">
        <v>0.16754235200000001</v>
      </c>
      <c r="CA300" s="380">
        <v>0.31698836800000002</v>
      </c>
      <c r="CB300" s="380">
        <v>0.13512411200000002</v>
      </c>
      <c r="CC300" s="380">
        <v>0.71766030400000014</v>
      </c>
      <c r="CD300" s="380">
        <v>0.541186944</v>
      </c>
      <c r="CE300" s="380">
        <v>0.44247075200000002</v>
      </c>
      <c r="CF300" s="380">
        <v>0.80578062400000017</v>
      </c>
      <c r="CG300" s="380">
        <v>0.59599457600000005</v>
      </c>
      <c r="CH300" s="380">
        <v>6.4620352000000006E-2</v>
      </c>
      <c r="CI300" s="380">
        <v>0.28016372800000006</v>
      </c>
      <c r="CJ300" s="380">
        <v>0.75466521600000003</v>
      </c>
      <c r="CK300" s="380">
        <v>0.18410814399999997</v>
      </c>
      <c r="CL300" s="380">
        <v>0.55166342400000001</v>
      </c>
      <c r="CM300" s="380">
        <v>0.32131833600000004</v>
      </c>
      <c r="CN300" s="380">
        <v>0.23845609600000001</v>
      </c>
      <c r="CO300" s="380">
        <v>0.63258900800000006</v>
      </c>
      <c r="CP300" s="380">
        <v>0.63059723199999995</v>
      </c>
      <c r="CQ300" s="380">
        <v>0.70606438400000004</v>
      </c>
      <c r="CR300" s="380">
        <v>0.53763516800000011</v>
      </c>
      <c r="CS300" s="380">
        <v>0.83595934400000005</v>
      </c>
      <c r="CT300" s="380">
        <v>0.86988536000000005</v>
      </c>
      <c r="CU300" s="380">
        <v>0.30286363199999999</v>
      </c>
      <c r="CV300" s="380">
        <v>0.73887321600000011</v>
      </c>
      <c r="CW300" s="380">
        <v>0.62797900800000006</v>
      </c>
    </row>
    <row r="301" spans="1:101">
      <c r="A301" s="256">
        <v>679</v>
      </c>
      <c r="B301" s="259">
        <v>1</v>
      </c>
      <c r="C301" s="380">
        <v>0.88282152000000003</v>
      </c>
      <c r="D301" s="380">
        <v>0.74000729599999993</v>
      </c>
      <c r="E301" s="380">
        <v>0.18641300799999999</v>
      </c>
      <c r="F301" s="380">
        <v>0.51340112000000004</v>
      </c>
      <c r="G301" s="380">
        <v>0.85417692799999989</v>
      </c>
      <c r="H301" s="380">
        <v>0.56009995200000007</v>
      </c>
      <c r="I301" s="380">
        <v>0.46963096000000004</v>
      </c>
      <c r="J301" s="380">
        <v>0.57635550400000002</v>
      </c>
      <c r="K301" s="380">
        <v>6.475612800000001E-2</v>
      </c>
      <c r="L301" s="380">
        <v>0.88087097599999997</v>
      </c>
      <c r="M301" s="380">
        <v>0.64350560000000001</v>
      </c>
      <c r="N301" s="380">
        <v>0.68090739199999994</v>
      </c>
      <c r="O301" s="380">
        <v>0.26741296000000003</v>
      </c>
      <c r="P301" s="380">
        <v>0.49170972800000007</v>
      </c>
      <c r="Q301" s="380">
        <v>0.61763379200000001</v>
      </c>
      <c r="R301" s="380">
        <v>0.48708456</v>
      </c>
      <c r="S301" s="380">
        <v>0.51208204800000001</v>
      </c>
      <c r="T301" s="380">
        <v>0.38261937599999996</v>
      </c>
      <c r="U301" s="380">
        <v>0.51835012799999991</v>
      </c>
      <c r="V301" s="380">
        <v>0.82233353599999992</v>
      </c>
      <c r="W301" s="380">
        <v>0.90659623999999994</v>
      </c>
      <c r="X301" s="380">
        <v>0.82063648</v>
      </c>
      <c r="Y301" s="380">
        <v>0.86250452799999999</v>
      </c>
      <c r="Z301" s="380">
        <v>0.84156099200000001</v>
      </c>
      <c r="AA301" s="380">
        <v>0.49951353600000004</v>
      </c>
      <c r="AB301" s="380">
        <v>0.90712860800000006</v>
      </c>
      <c r="AC301" s="380">
        <v>0.44211937600000001</v>
      </c>
      <c r="AD301" s="380">
        <v>0.11667384</v>
      </c>
      <c r="AE301" s="380">
        <v>0.81713140800000006</v>
      </c>
      <c r="AF301" s="380">
        <v>0.35495440000000006</v>
      </c>
      <c r="AG301" s="380">
        <v>0.81677843199999989</v>
      </c>
      <c r="AH301" s="380">
        <v>0.76142073600000004</v>
      </c>
      <c r="AI301" s="380">
        <v>0.81366188799999994</v>
      </c>
      <c r="AJ301" s="380">
        <v>0.265703456</v>
      </c>
      <c r="AK301" s="380">
        <v>0.101206512</v>
      </c>
      <c r="AL301" s="380">
        <v>0.55957617599999998</v>
      </c>
      <c r="AM301" s="380">
        <v>0.20840415999999998</v>
      </c>
      <c r="AN301" s="380">
        <v>0.6712797439999999</v>
      </c>
      <c r="AO301" s="380">
        <v>8.8214911999999993E-2</v>
      </c>
      <c r="AP301" s="380">
        <v>0.20367147200000002</v>
      </c>
      <c r="AQ301" s="380">
        <v>0.85766934399999994</v>
      </c>
      <c r="AR301" s="380">
        <v>0.31603236800000001</v>
      </c>
      <c r="AS301" s="380">
        <v>0.188196576</v>
      </c>
      <c r="AT301" s="380">
        <v>5.2725951999999993E-2</v>
      </c>
      <c r="AU301" s="380">
        <v>0.166861168</v>
      </c>
      <c r="AV301" s="380">
        <v>0.21793817600000001</v>
      </c>
      <c r="AW301" s="380">
        <v>0.66935772800000004</v>
      </c>
      <c r="AX301" s="380">
        <v>0.189142384</v>
      </c>
      <c r="AY301" s="380">
        <v>9.996527999999999E-2</v>
      </c>
      <c r="AZ301" s="380">
        <v>0.18094511999999999</v>
      </c>
      <c r="BA301" s="380">
        <v>0.23837512</v>
      </c>
      <c r="BB301" s="380">
        <v>8.3213727999999987E-2</v>
      </c>
      <c r="BC301" s="380">
        <v>6.574408000000001E-2</v>
      </c>
      <c r="BD301" s="380">
        <v>0.57274336000000003</v>
      </c>
      <c r="BE301" s="380">
        <v>0.51049223999999993</v>
      </c>
      <c r="BF301" s="380">
        <v>0.17560035200000002</v>
      </c>
      <c r="BG301" s="380">
        <v>3.2993839999999997E-2</v>
      </c>
      <c r="BH301" s="380">
        <v>6.9347616000000001E-2</v>
      </c>
      <c r="BI301" s="380">
        <v>0.53462182400000002</v>
      </c>
      <c r="BJ301" s="380">
        <v>0.70521704000000007</v>
      </c>
      <c r="BK301" s="380">
        <v>0.41810383999999995</v>
      </c>
      <c r="BL301" s="380">
        <v>0.458269488</v>
      </c>
      <c r="BM301" s="380">
        <v>7.2823136000000011E-2</v>
      </c>
      <c r="BN301" s="380">
        <v>0.10894316799999999</v>
      </c>
      <c r="BO301" s="380">
        <v>1.1178959999999998E-2</v>
      </c>
      <c r="BP301" s="380">
        <v>5.9347056000000002E-2</v>
      </c>
      <c r="BQ301" s="380">
        <v>6.9128927999999992E-2</v>
      </c>
      <c r="BR301" s="380">
        <v>0.24509641600000001</v>
      </c>
      <c r="BS301" s="380">
        <v>0.20929404799999998</v>
      </c>
      <c r="BT301" s="380">
        <v>0.31207943999999999</v>
      </c>
      <c r="BU301" s="380">
        <v>9.3659471999999994E-2</v>
      </c>
      <c r="BV301" s="380">
        <v>0.45438163200000004</v>
      </c>
      <c r="BW301" s="380">
        <v>0.18097955199999999</v>
      </c>
      <c r="BX301" s="380">
        <v>8.7352256000000003E-2</v>
      </c>
      <c r="BY301" s="380">
        <v>7.8233343999999996E-2</v>
      </c>
      <c r="BZ301" s="380">
        <v>0.16664865600000001</v>
      </c>
      <c r="CA301" s="380">
        <v>0.31985283199999998</v>
      </c>
      <c r="CB301" s="380">
        <v>0.13780299200000001</v>
      </c>
      <c r="CC301" s="380">
        <v>0.72149638400000005</v>
      </c>
      <c r="CD301" s="380">
        <v>0.54773332799999996</v>
      </c>
      <c r="CE301" s="380">
        <v>0.44464678400000002</v>
      </c>
      <c r="CF301" s="380">
        <v>0.81008211200000002</v>
      </c>
      <c r="CG301" s="380">
        <v>0.60165296000000001</v>
      </c>
      <c r="CH301" s="380">
        <v>6.4565168000000006E-2</v>
      </c>
      <c r="CI301" s="380">
        <v>0.28375979200000001</v>
      </c>
      <c r="CJ301" s="380">
        <v>0.75555603199999999</v>
      </c>
      <c r="CK301" s="380">
        <v>0.18362086399999999</v>
      </c>
      <c r="CL301" s="380">
        <v>0.56072287999999992</v>
      </c>
      <c r="CM301" s="380">
        <v>0.32833356800000002</v>
      </c>
      <c r="CN301" s="380">
        <v>0.23928284800000002</v>
      </c>
      <c r="CO301" s="380">
        <v>0.63256659199999998</v>
      </c>
      <c r="CP301" s="380">
        <v>0.63289768000000002</v>
      </c>
      <c r="CQ301" s="380">
        <v>0.70882924800000002</v>
      </c>
      <c r="CR301" s="380">
        <v>0.54447292800000013</v>
      </c>
      <c r="CS301" s="380">
        <v>0.83786033599999998</v>
      </c>
      <c r="CT301" s="380">
        <v>0.87077214400000003</v>
      </c>
      <c r="CU301" s="380">
        <v>0.30215710400000007</v>
      </c>
      <c r="CV301" s="380">
        <v>0.74412595200000009</v>
      </c>
      <c r="CW301" s="380">
        <v>0.6284041600000001</v>
      </c>
    </row>
    <row r="302" spans="1:101">
      <c r="A302" s="256">
        <v>680</v>
      </c>
      <c r="B302" s="259">
        <v>1</v>
      </c>
      <c r="C302" s="380">
        <v>0.88329999999999997</v>
      </c>
      <c r="D302" s="380">
        <v>0.74199999999999999</v>
      </c>
      <c r="E302" s="380">
        <v>0.18611</v>
      </c>
      <c r="F302" s="380">
        <v>0.51336999999999999</v>
      </c>
      <c r="G302" s="380">
        <v>0.85711999999999999</v>
      </c>
      <c r="H302" s="380">
        <v>0.56789000000000001</v>
      </c>
      <c r="I302" s="380">
        <v>0.46949999999999997</v>
      </c>
      <c r="J302" s="380">
        <v>0.57811999999999997</v>
      </c>
      <c r="K302" s="380">
        <v>6.4710000000000004E-2</v>
      </c>
      <c r="L302" s="380">
        <v>0.88083</v>
      </c>
      <c r="M302" s="380">
        <v>0.64751999999999998</v>
      </c>
      <c r="N302" s="380">
        <v>0.68161000000000005</v>
      </c>
      <c r="O302" s="380">
        <v>0.26734999999999998</v>
      </c>
      <c r="P302" s="380">
        <v>0.4919</v>
      </c>
      <c r="Q302" s="380">
        <v>0.61843000000000004</v>
      </c>
      <c r="R302" s="380">
        <v>0.49042000000000002</v>
      </c>
      <c r="S302" s="380">
        <v>0.51978999999999997</v>
      </c>
      <c r="T302" s="380">
        <v>0.3836</v>
      </c>
      <c r="U302" s="380">
        <v>0.51819999999999999</v>
      </c>
      <c r="V302" s="380">
        <v>0.82440000000000002</v>
      </c>
      <c r="W302" s="380">
        <v>0.90671999999999997</v>
      </c>
      <c r="X302" s="380">
        <v>0.82133</v>
      </c>
      <c r="Y302" s="380">
        <v>0.86329</v>
      </c>
      <c r="Z302" s="380">
        <v>0.84150000000000003</v>
      </c>
      <c r="AA302" s="380">
        <v>0.49936999999999998</v>
      </c>
      <c r="AB302" s="380">
        <v>0.90720000000000001</v>
      </c>
      <c r="AC302" s="380">
        <v>0.44241999999999998</v>
      </c>
      <c r="AD302" s="380">
        <v>0.11636000000000001</v>
      </c>
      <c r="AE302" s="380">
        <v>0.81832000000000005</v>
      </c>
      <c r="AF302" s="380">
        <v>0.35449000000000003</v>
      </c>
      <c r="AG302" s="380">
        <v>0.81721999999999995</v>
      </c>
      <c r="AH302" s="380">
        <v>0.76619999999999999</v>
      </c>
      <c r="AI302" s="380">
        <v>0.81403000000000003</v>
      </c>
      <c r="AJ302" s="380">
        <v>0.26608999999999999</v>
      </c>
      <c r="AK302" s="380">
        <v>0.10131</v>
      </c>
      <c r="AL302" s="380">
        <v>0.55911999999999995</v>
      </c>
      <c r="AM302" s="380">
        <v>0.21629999999999999</v>
      </c>
      <c r="AN302" s="380">
        <v>0.67149000000000003</v>
      </c>
      <c r="AO302" s="380">
        <v>8.8209999999999997E-2</v>
      </c>
      <c r="AP302" s="380">
        <v>0.20352000000000001</v>
      </c>
      <c r="AQ302" s="380">
        <v>0.8609</v>
      </c>
      <c r="AR302" s="380">
        <v>0.31802999999999998</v>
      </c>
      <c r="AS302" s="380">
        <v>0.1885</v>
      </c>
      <c r="AT302" s="380">
        <v>5.2699999999999997E-2</v>
      </c>
      <c r="AU302" s="380">
        <v>0.16736999999999999</v>
      </c>
      <c r="AV302" s="380">
        <v>0.21840000000000001</v>
      </c>
      <c r="AW302" s="380">
        <v>0.67789999999999995</v>
      </c>
      <c r="AX302" s="380">
        <v>0.18826999999999999</v>
      </c>
      <c r="AY302" s="380">
        <v>0.10023</v>
      </c>
      <c r="AZ302" s="380">
        <v>0.18052000000000001</v>
      </c>
      <c r="BA302" s="380">
        <v>0.23777999999999999</v>
      </c>
      <c r="BB302" s="380">
        <v>8.3059999999999995E-2</v>
      </c>
      <c r="BC302" s="380">
        <v>6.6100000000000006E-2</v>
      </c>
      <c r="BD302" s="380">
        <v>0.57550000000000001</v>
      </c>
      <c r="BE302" s="380">
        <v>0.51212000000000002</v>
      </c>
      <c r="BF302" s="380">
        <v>0.17687</v>
      </c>
      <c r="BG302" s="380">
        <v>3.32E-2</v>
      </c>
      <c r="BH302" s="380">
        <v>7.0199999999999999E-2</v>
      </c>
      <c r="BI302" s="380">
        <v>0.5353</v>
      </c>
      <c r="BJ302" s="380">
        <v>0.70579000000000003</v>
      </c>
      <c r="BK302" s="380">
        <v>0.4178</v>
      </c>
      <c r="BL302" s="380">
        <v>0.46662999999999999</v>
      </c>
      <c r="BM302" s="380">
        <v>7.3810000000000001E-2</v>
      </c>
      <c r="BN302" s="380">
        <v>0.10932</v>
      </c>
      <c r="BO302" s="380">
        <v>1.112E-2</v>
      </c>
      <c r="BP302" s="380">
        <v>5.9400000000000001E-2</v>
      </c>
      <c r="BQ302" s="380">
        <v>6.9099999999999995E-2</v>
      </c>
      <c r="BR302" s="380">
        <v>0.24484</v>
      </c>
      <c r="BS302" s="380">
        <v>0.20907999999999999</v>
      </c>
      <c r="BT302" s="380">
        <v>0.31181999999999999</v>
      </c>
      <c r="BU302" s="380">
        <v>9.6299999999999997E-2</v>
      </c>
      <c r="BV302" s="380">
        <v>0.45433000000000001</v>
      </c>
      <c r="BW302" s="380">
        <v>0.18428</v>
      </c>
      <c r="BX302" s="380">
        <v>9.035E-2</v>
      </c>
      <c r="BY302" s="380">
        <v>0.08</v>
      </c>
      <c r="BZ302" s="380">
        <v>0.16569999999999999</v>
      </c>
      <c r="CA302" s="380">
        <v>0.32249</v>
      </c>
      <c r="CB302" s="380">
        <v>0.14079</v>
      </c>
      <c r="CC302" s="380">
        <v>0.72516000000000003</v>
      </c>
      <c r="CD302" s="380">
        <v>0.55435000000000001</v>
      </c>
      <c r="CE302" s="380">
        <v>0.44674000000000003</v>
      </c>
      <c r="CF302" s="380">
        <v>0.81420000000000003</v>
      </c>
      <c r="CG302" s="380">
        <v>0.60699999999999998</v>
      </c>
      <c r="CH302" s="380">
        <v>6.4509999999999998E-2</v>
      </c>
      <c r="CI302" s="380">
        <v>0.28737000000000001</v>
      </c>
      <c r="CJ302" s="380">
        <v>0.75644</v>
      </c>
      <c r="CK302" s="380">
        <v>0.18318999999999999</v>
      </c>
      <c r="CL302" s="380">
        <v>0.56991999999999998</v>
      </c>
      <c r="CM302" s="380">
        <v>0.33549000000000001</v>
      </c>
      <c r="CN302" s="380">
        <v>0.24010000000000001</v>
      </c>
      <c r="CO302" s="380">
        <v>0.63234999999999997</v>
      </c>
      <c r="CP302" s="380">
        <v>0.63522999999999996</v>
      </c>
      <c r="CQ302" s="380">
        <v>0.71148</v>
      </c>
      <c r="CR302" s="380">
        <v>0.55127000000000004</v>
      </c>
      <c r="CS302" s="380">
        <v>0.83974000000000004</v>
      </c>
      <c r="CT302" s="380">
        <v>0.87173999999999996</v>
      </c>
      <c r="CU302" s="380">
        <v>0.3014</v>
      </c>
      <c r="CV302" s="380">
        <v>0.74924999999999997</v>
      </c>
      <c r="CW302" s="380">
        <v>0.62880000000000003</v>
      </c>
    </row>
    <row r="303" spans="1:101">
      <c r="A303" s="256">
        <v>681</v>
      </c>
      <c r="B303" s="259">
        <v>1</v>
      </c>
      <c r="C303" s="380">
        <v>0.88378476799999994</v>
      </c>
      <c r="D303" s="380">
        <v>0.74381020799999986</v>
      </c>
      <c r="E303" s="380">
        <v>0.18583916799999997</v>
      </c>
      <c r="F303" s="380">
        <v>0.51333427200000004</v>
      </c>
      <c r="G303" s="380">
        <v>0.85996590399999995</v>
      </c>
      <c r="H303" s="380">
        <v>0.57551684799999991</v>
      </c>
      <c r="I303" s="380">
        <v>0.46938009600000002</v>
      </c>
      <c r="J303" s="380">
        <v>0.57985894399999993</v>
      </c>
      <c r="K303" s="380">
        <v>6.4659200000000014E-2</v>
      </c>
      <c r="L303" s="380">
        <v>0.88076782399999998</v>
      </c>
      <c r="M303" s="380">
        <v>0.65154230399999991</v>
      </c>
      <c r="N303" s="380">
        <v>0.68228854399999994</v>
      </c>
      <c r="O303" s="380">
        <v>0.26729406399999994</v>
      </c>
      <c r="P303" s="380">
        <v>0.49208948800000002</v>
      </c>
      <c r="Q303" s="380">
        <v>0.61920944</v>
      </c>
      <c r="R303" s="380">
        <v>0.49375440000000004</v>
      </c>
      <c r="S303" s="380">
        <v>0.52739739200000002</v>
      </c>
      <c r="T303" s="380">
        <v>0.38456177600000008</v>
      </c>
      <c r="U303" s="380">
        <v>0.5180388159999999</v>
      </c>
      <c r="V303" s="380">
        <v>0.82643638400000008</v>
      </c>
      <c r="W303" s="380">
        <v>0.90685164800000007</v>
      </c>
      <c r="X303" s="380">
        <v>0.82203468800000001</v>
      </c>
      <c r="Y303" s="380">
        <v>0.86408091200000003</v>
      </c>
      <c r="Z303" s="380">
        <v>0.84145876799999997</v>
      </c>
      <c r="AA303" s="380">
        <v>0.499447472</v>
      </c>
      <c r="AB303" s="380">
        <v>0.9072673280000001</v>
      </c>
      <c r="AC303" s="380">
        <v>0.44296488000000001</v>
      </c>
      <c r="AD303" s="380">
        <v>0.11584135999999999</v>
      </c>
      <c r="AE303" s="380">
        <v>0.81950612800000011</v>
      </c>
      <c r="AF303" s="380">
        <v>0.35412795200000002</v>
      </c>
      <c r="AG303" s="380">
        <v>0.81768113600000003</v>
      </c>
      <c r="AH303" s="380">
        <v>0.77092488000000003</v>
      </c>
      <c r="AI303" s="380">
        <v>0.81439963199999998</v>
      </c>
      <c r="AJ303" s="380">
        <v>0.26646137600000003</v>
      </c>
      <c r="AK303" s="380">
        <v>0.10140035199999999</v>
      </c>
      <c r="AL303" s="380">
        <v>0.55850679999999986</v>
      </c>
      <c r="AM303" s="380">
        <v>0.224377312</v>
      </c>
      <c r="AN303" s="380">
        <v>0.67169644800000017</v>
      </c>
      <c r="AO303" s="380">
        <v>8.820497599999999E-2</v>
      </c>
      <c r="AP303" s="380">
        <v>0.20335391999999999</v>
      </c>
      <c r="AQ303" s="380">
        <v>0.86399572799999991</v>
      </c>
      <c r="AR303" s="380">
        <v>0.32021281600000001</v>
      </c>
      <c r="AS303" s="380">
        <v>0.18896297599999998</v>
      </c>
      <c r="AT303" s="380">
        <v>5.2670096E-2</v>
      </c>
      <c r="AU303" s="380">
        <v>0.16777416000000001</v>
      </c>
      <c r="AV303" s="380">
        <v>0.21887764800000004</v>
      </c>
      <c r="AW303" s="380">
        <v>0.68628142399999992</v>
      </c>
      <c r="AX303" s="380">
        <v>0.18743457599999996</v>
      </c>
      <c r="AY303" s="380">
        <v>0.100498192</v>
      </c>
      <c r="AZ303" s="380">
        <v>0.18007110399999998</v>
      </c>
      <c r="BA303" s="380">
        <v>0.23715350399999999</v>
      </c>
      <c r="BB303" s="380">
        <v>8.2886479999999998E-2</v>
      </c>
      <c r="BC303" s="380">
        <v>6.6449168000000003E-2</v>
      </c>
      <c r="BD303" s="380">
        <v>0.57820209599999994</v>
      </c>
      <c r="BE303" s="380">
        <v>0.51369060799999999</v>
      </c>
      <c r="BF303" s="380">
        <v>0.17805659200000001</v>
      </c>
      <c r="BG303" s="380">
        <v>3.3455679999999995E-2</v>
      </c>
      <c r="BH303" s="380">
        <v>7.104199999999998E-2</v>
      </c>
      <c r="BI303" s="380">
        <v>0.53600900799999995</v>
      </c>
      <c r="BJ303" s="380">
        <v>0.70635561600000007</v>
      </c>
      <c r="BK303" s="380">
        <v>0.41748238400000004</v>
      </c>
      <c r="BL303" s="380">
        <v>0.47526135999999997</v>
      </c>
      <c r="BM303" s="380">
        <v>7.4848416000000015E-2</v>
      </c>
      <c r="BN303" s="380">
        <v>0.109675168</v>
      </c>
      <c r="BO303" s="380">
        <v>1.1069216E-2</v>
      </c>
      <c r="BP303" s="380">
        <v>5.9449695999999996E-2</v>
      </c>
      <c r="BQ303" s="380">
        <v>6.9068383999999983E-2</v>
      </c>
      <c r="BR303" s="380">
        <v>0.24457228799999997</v>
      </c>
      <c r="BS303" s="380">
        <v>0.20885457599999999</v>
      </c>
      <c r="BT303" s="380">
        <v>0.31154841599999994</v>
      </c>
      <c r="BU303" s="380">
        <v>9.8936559999999993E-2</v>
      </c>
      <c r="BV303" s="380">
        <v>0.45429828800000005</v>
      </c>
      <c r="BW303" s="380">
        <v>0.187947632</v>
      </c>
      <c r="BX303" s="380">
        <v>9.3494560000000004E-2</v>
      </c>
      <c r="BY303" s="380">
        <v>8.1759616000000007E-2</v>
      </c>
      <c r="BZ303" s="380">
        <v>0.16469726399999998</v>
      </c>
      <c r="CA303" s="380">
        <v>0.32490532799999999</v>
      </c>
      <c r="CB303" s="380">
        <v>0.14409207999999998</v>
      </c>
      <c r="CC303" s="380">
        <v>0.72866307200000013</v>
      </c>
      <c r="CD303" s="380">
        <v>0.56102966399999987</v>
      </c>
      <c r="CE303" s="380">
        <v>0.44877056000000004</v>
      </c>
      <c r="CF303" s="380">
        <v>0.81813711999999994</v>
      </c>
      <c r="CG303" s="380">
        <v>0.61204716799999992</v>
      </c>
      <c r="CH303" s="380">
        <v>6.4454815999999998E-2</v>
      </c>
      <c r="CI303" s="380">
        <v>0.29100480000000006</v>
      </c>
      <c r="CJ303" s="380">
        <v>0.75732572799999998</v>
      </c>
      <c r="CK303" s="380">
        <v>0.18281766400000002</v>
      </c>
      <c r="CL303" s="380">
        <v>0.57922700799999993</v>
      </c>
      <c r="CM303" s="380">
        <v>0.34278126399999997</v>
      </c>
      <c r="CN303" s="380">
        <v>0.240903744</v>
      </c>
      <c r="CO303" s="380">
        <v>0.63195012799999983</v>
      </c>
      <c r="CP303" s="380">
        <v>0.63758326399999998</v>
      </c>
      <c r="CQ303" s="380">
        <v>0.71402062399999999</v>
      </c>
      <c r="CR303" s="380">
        <v>0.558024144</v>
      </c>
      <c r="CS303" s="380">
        <v>0.84160147200000002</v>
      </c>
      <c r="CT303" s="380">
        <v>0.87278809600000007</v>
      </c>
      <c r="CU303" s="380">
        <v>0.30059340800000006</v>
      </c>
      <c r="CV303" s="380">
        <v>0.75424289600000005</v>
      </c>
      <c r="CW303" s="380">
        <v>0.62916779200000006</v>
      </c>
    </row>
    <row r="304" spans="1:101">
      <c r="A304" s="256">
        <v>682</v>
      </c>
      <c r="B304" s="259">
        <v>1</v>
      </c>
      <c r="C304" s="380">
        <v>0.884276112</v>
      </c>
      <c r="D304" s="380">
        <v>0.74543718400000014</v>
      </c>
      <c r="E304" s="380">
        <v>0.185585632</v>
      </c>
      <c r="F304" s="380">
        <v>0.51329265599999996</v>
      </c>
      <c r="G304" s="380">
        <v>0.86271976000000017</v>
      </c>
      <c r="H304" s="380">
        <v>0.5829792319999999</v>
      </c>
      <c r="I304" s="380">
        <v>0.46926958400000002</v>
      </c>
      <c r="J304" s="380">
        <v>0.58157561600000007</v>
      </c>
      <c r="K304" s="380">
        <v>6.4603887999999998E-2</v>
      </c>
      <c r="L304" s="380">
        <v>0.88068547200000002</v>
      </c>
      <c r="M304" s="380">
        <v>0.65557564800000012</v>
      </c>
      <c r="N304" s="380">
        <v>0.68295335999999995</v>
      </c>
      <c r="O304" s="380">
        <v>0.26724577599999999</v>
      </c>
      <c r="P304" s="380">
        <v>0.49227702400000006</v>
      </c>
      <c r="Q304" s="380">
        <v>0.61997099200000005</v>
      </c>
      <c r="R304" s="380">
        <v>0.49708739200000007</v>
      </c>
      <c r="S304" s="380">
        <v>0.53490107200000003</v>
      </c>
      <c r="T304" s="380">
        <v>0.38550428799999997</v>
      </c>
      <c r="U304" s="380">
        <v>0.51786622400000004</v>
      </c>
      <c r="V304" s="380">
        <v>0.82844072000000024</v>
      </c>
      <c r="W304" s="380">
        <v>0.90699134400000014</v>
      </c>
      <c r="X304" s="380">
        <v>0.82275344000000006</v>
      </c>
      <c r="Y304" s="380">
        <v>0.86487609600000004</v>
      </c>
      <c r="Z304" s="380">
        <v>0.8414327840000001</v>
      </c>
      <c r="AA304" s="380">
        <v>0.49977751999999986</v>
      </c>
      <c r="AB304" s="380">
        <v>0.90733084800000008</v>
      </c>
      <c r="AC304" s="380">
        <v>0.44376734400000001</v>
      </c>
      <c r="AD304" s="380">
        <v>0.11510126399999999</v>
      </c>
      <c r="AE304" s="380">
        <v>0.82068854400000013</v>
      </c>
      <c r="AF304" s="380">
        <v>0.35388564800000005</v>
      </c>
      <c r="AG304" s="380">
        <v>0.81816023999999998</v>
      </c>
      <c r="AH304" s="380">
        <v>0.77560196799999992</v>
      </c>
      <c r="AI304" s="380">
        <v>0.81477259200000007</v>
      </c>
      <c r="AJ304" s="380">
        <v>0.266815776</v>
      </c>
      <c r="AK304" s="380">
        <v>0.10147684800000001</v>
      </c>
      <c r="AL304" s="380">
        <v>0.55773039999999996</v>
      </c>
      <c r="AM304" s="380">
        <v>0.23262824000000001</v>
      </c>
      <c r="AN304" s="380">
        <v>0.67189617600000007</v>
      </c>
      <c r="AO304" s="380">
        <v>8.8199936000000007E-2</v>
      </c>
      <c r="AP304" s="380">
        <v>0.20317331200000002</v>
      </c>
      <c r="AQ304" s="380">
        <v>0.86695662400000006</v>
      </c>
      <c r="AR304" s="380">
        <v>0.32259881600000001</v>
      </c>
      <c r="AS304" s="380">
        <v>0.18959326399999998</v>
      </c>
      <c r="AT304" s="380">
        <v>5.2636720000000005E-2</v>
      </c>
      <c r="AU304" s="380">
        <v>0.168064976</v>
      </c>
      <c r="AV304" s="380">
        <v>0.219369904</v>
      </c>
      <c r="AW304" s="380">
        <v>0.69449393599999998</v>
      </c>
      <c r="AX304" s="380">
        <v>0.18663576000000001</v>
      </c>
      <c r="AY304" s="380">
        <v>0.10077083199999999</v>
      </c>
      <c r="AZ304" s="380">
        <v>0.17959888000000004</v>
      </c>
      <c r="BA304" s="380">
        <v>0.23649596800000003</v>
      </c>
      <c r="BB304" s="380">
        <v>8.2693104000000003E-2</v>
      </c>
      <c r="BC304" s="380">
        <v>6.6790832000000008E-2</v>
      </c>
      <c r="BD304" s="380">
        <v>0.580847856</v>
      </c>
      <c r="BE304" s="380">
        <v>0.51520102400000001</v>
      </c>
      <c r="BF304" s="380">
        <v>0.17915558400000001</v>
      </c>
      <c r="BG304" s="380">
        <v>3.3770064000000002E-2</v>
      </c>
      <c r="BH304" s="380">
        <v>7.1871600000000008E-2</v>
      </c>
      <c r="BI304" s="380">
        <v>0.53673161600000008</v>
      </c>
      <c r="BJ304" s="380">
        <v>0.70691371200000019</v>
      </c>
      <c r="BK304" s="380">
        <v>0.41715136000000003</v>
      </c>
      <c r="BL304" s="380">
        <v>0.48415494400000009</v>
      </c>
      <c r="BM304" s="380">
        <v>7.5937776000000012E-2</v>
      </c>
      <c r="BN304" s="380">
        <v>0.11000745600000002</v>
      </c>
      <c r="BO304" s="380">
        <v>1.1026416000000001E-2</v>
      </c>
      <c r="BP304" s="380">
        <v>5.9496144000000001E-2</v>
      </c>
      <c r="BQ304" s="380">
        <v>6.9034543999999989E-2</v>
      </c>
      <c r="BR304" s="380">
        <v>0.24429377600000002</v>
      </c>
      <c r="BS304" s="380">
        <v>0.20861811199999999</v>
      </c>
      <c r="BT304" s="380">
        <v>0.31126512000000006</v>
      </c>
      <c r="BU304" s="380">
        <v>0.101565856</v>
      </c>
      <c r="BV304" s="380">
        <v>0.45428744000000004</v>
      </c>
      <c r="BW304" s="380">
        <v>0.19199401600000005</v>
      </c>
      <c r="BX304" s="380">
        <v>9.6789728000000005E-2</v>
      </c>
      <c r="BY304" s="380">
        <v>8.3510064000000009E-2</v>
      </c>
      <c r="BZ304" s="380">
        <v>0.16364699200000002</v>
      </c>
      <c r="CA304" s="380">
        <v>0.32709724800000001</v>
      </c>
      <c r="CB304" s="380">
        <v>0.147720512</v>
      </c>
      <c r="CC304" s="380">
        <v>0.73201830400000001</v>
      </c>
      <c r="CD304" s="380">
        <v>0.56776638400000012</v>
      </c>
      <c r="CE304" s="380">
        <v>0.4507505120000001</v>
      </c>
      <c r="CF304" s="380">
        <v>0.82188846400000004</v>
      </c>
      <c r="CG304" s="380">
        <v>0.61679025599999993</v>
      </c>
      <c r="CH304" s="380">
        <v>6.4399631999999998E-2</v>
      </c>
      <c r="CI304" s="380">
        <v>0.294682208</v>
      </c>
      <c r="CJ304" s="380">
        <v>0.75822177599999996</v>
      </c>
      <c r="CK304" s="380">
        <v>0.18250798400000001</v>
      </c>
      <c r="CL304" s="380">
        <v>0.58861542400000011</v>
      </c>
      <c r="CM304" s="380">
        <v>0.350202336</v>
      </c>
      <c r="CN304" s="380">
        <v>0.24168881600000003</v>
      </c>
      <c r="CO304" s="380">
        <v>0.63136020800000003</v>
      </c>
      <c r="CP304" s="380">
        <v>0.63996619199999993</v>
      </c>
      <c r="CQ304" s="380">
        <v>0.71645430399999999</v>
      </c>
      <c r="CR304" s="380">
        <v>0.56473356799999996</v>
      </c>
      <c r="CS304" s="380">
        <v>0.84345054400000008</v>
      </c>
      <c r="CT304" s="380">
        <v>0.87391808000000015</v>
      </c>
      <c r="CU304" s="380">
        <v>0.29974251200000002</v>
      </c>
      <c r="CV304" s="380">
        <v>0.75909785600000002</v>
      </c>
      <c r="CW304" s="380">
        <v>0.62950796800000008</v>
      </c>
    </row>
    <row r="305" spans="1:101">
      <c r="A305" s="256">
        <v>683</v>
      </c>
      <c r="B305" s="259">
        <v>1</v>
      </c>
      <c r="C305" s="380">
        <v>0.88477425599999993</v>
      </c>
      <c r="D305" s="380">
        <v>0.74692639999999999</v>
      </c>
      <c r="E305" s="380">
        <v>0.185493136</v>
      </c>
      <c r="F305" s="380">
        <v>0.51324327999999997</v>
      </c>
      <c r="G305" s="380">
        <v>0.86538841600000016</v>
      </c>
      <c r="H305" s="380">
        <v>0.59027073599999991</v>
      </c>
      <c r="I305" s="380">
        <v>0.46916091200000004</v>
      </c>
      <c r="J305" s="380">
        <v>0.58327292799999997</v>
      </c>
      <c r="K305" s="380">
        <v>6.454401600000001E-2</v>
      </c>
      <c r="L305" s="380">
        <v>0.88059344000000006</v>
      </c>
      <c r="M305" s="380">
        <v>0.65960923199999988</v>
      </c>
      <c r="N305" s="380">
        <v>0.6835364960000001</v>
      </c>
      <c r="O305" s="380">
        <v>0.267203888</v>
      </c>
      <c r="P305" s="380">
        <v>0.49246255999999999</v>
      </c>
      <c r="Q305" s="380">
        <v>0.62071374400000012</v>
      </c>
      <c r="R305" s="380">
        <v>0.50041494399999997</v>
      </c>
      <c r="S305" s="380">
        <v>0.5422901120000001</v>
      </c>
      <c r="T305" s="380">
        <v>0.38643384000000008</v>
      </c>
      <c r="U305" s="380">
        <v>0.51768291200000005</v>
      </c>
      <c r="V305" s="380">
        <v>0.83041009600000004</v>
      </c>
      <c r="W305" s="380">
        <v>0.90713840000000012</v>
      </c>
      <c r="X305" s="380">
        <v>0.82348315200000011</v>
      </c>
      <c r="Y305" s="380">
        <v>0.86567048000000002</v>
      </c>
      <c r="Z305" s="380">
        <v>0.84141208000000001</v>
      </c>
      <c r="AA305" s="380">
        <v>0.50027660800000007</v>
      </c>
      <c r="AB305" s="380">
        <v>0.90739244800000007</v>
      </c>
      <c r="AC305" s="380">
        <v>0.44477172800000003</v>
      </c>
      <c r="AD305" s="380">
        <v>0.11428148799999999</v>
      </c>
      <c r="AE305" s="380">
        <v>0.82186512</v>
      </c>
      <c r="AF305" s="380">
        <v>0.35375302400000003</v>
      </c>
      <c r="AG305" s="380">
        <v>0.81865318400000009</v>
      </c>
      <c r="AH305" s="380">
        <v>0.78025145600000001</v>
      </c>
      <c r="AI305" s="380">
        <v>0.81515083200000016</v>
      </c>
      <c r="AJ305" s="380">
        <v>0.26715985599999997</v>
      </c>
      <c r="AK305" s="380">
        <v>0.10154414399999999</v>
      </c>
      <c r="AL305" s="380">
        <v>0.55682608</v>
      </c>
      <c r="AM305" s="380">
        <v>0.24104380799999997</v>
      </c>
      <c r="AN305" s="380">
        <v>0.67210046400000001</v>
      </c>
      <c r="AO305" s="380">
        <v>8.8194495999999983E-2</v>
      </c>
      <c r="AP305" s="380">
        <v>0.202977824</v>
      </c>
      <c r="AQ305" s="380">
        <v>0.86979551999999993</v>
      </c>
      <c r="AR305" s="380">
        <v>0.32519585600000001</v>
      </c>
      <c r="AS305" s="380">
        <v>0.19055307200000002</v>
      </c>
      <c r="AT305" s="380">
        <v>5.2600304000000001E-2</v>
      </c>
      <c r="AU305" s="380">
        <v>0.168318672</v>
      </c>
      <c r="AV305" s="380">
        <v>0.21988056</v>
      </c>
      <c r="AW305" s="380">
        <v>0.70255580799999995</v>
      </c>
      <c r="AX305" s="380">
        <v>0.185871904</v>
      </c>
      <c r="AY305" s="380">
        <v>0.10105019200000002</v>
      </c>
      <c r="AZ305" s="380">
        <v>0.17910233600000003</v>
      </c>
      <c r="BA305" s="380">
        <v>0.23580595200000004</v>
      </c>
      <c r="BB305" s="380">
        <v>8.2480368000000012E-2</v>
      </c>
      <c r="BC305" s="380">
        <v>6.7127376000000002E-2</v>
      </c>
      <c r="BD305" s="380">
        <v>0.58345201600000007</v>
      </c>
      <c r="BE305" s="380">
        <v>0.51664552000000008</v>
      </c>
      <c r="BF305" s="380">
        <v>0.18018577599999999</v>
      </c>
      <c r="BG305" s="380">
        <v>3.4218847999999996E-2</v>
      </c>
      <c r="BH305" s="380">
        <v>7.2688800000000012E-2</v>
      </c>
      <c r="BI305" s="380">
        <v>0.53741398400000018</v>
      </c>
      <c r="BJ305" s="380">
        <v>0.7074538880000002</v>
      </c>
      <c r="BK305" s="380">
        <v>0.416806336</v>
      </c>
      <c r="BL305" s="380">
        <v>0.49328876799999999</v>
      </c>
      <c r="BM305" s="380">
        <v>7.707377600000001E-2</v>
      </c>
      <c r="BN305" s="380">
        <v>0.11031430400000002</v>
      </c>
      <c r="BO305" s="380">
        <v>1.0991056000000001E-2</v>
      </c>
      <c r="BP305" s="380">
        <v>5.9538832E-2</v>
      </c>
      <c r="BQ305" s="380">
        <v>6.8997744E-2</v>
      </c>
      <c r="BR305" s="380">
        <v>0.24400342400000005</v>
      </c>
      <c r="BS305" s="380">
        <v>0.20837044799999999</v>
      </c>
      <c r="BT305" s="380">
        <v>0.31096974399999999</v>
      </c>
      <c r="BU305" s="380">
        <v>0.10420643200000002</v>
      </c>
      <c r="BV305" s="380">
        <v>0.454295952</v>
      </c>
      <c r="BW305" s="380">
        <v>0.19640208000000003</v>
      </c>
      <c r="BX305" s="380">
        <v>0.100239536</v>
      </c>
      <c r="BY305" s="380">
        <v>8.5263471999999979E-2</v>
      </c>
      <c r="BZ305" s="380">
        <v>0.16252712000000002</v>
      </c>
      <c r="CA305" s="380">
        <v>0.32907636800000001</v>
      </c>
      <c r="CB305" s="380">
        <v>0.15166326400000002</v>
      </c>
      <c r="CC305" s="380">
        <v>0.73523985600000008</v>
      </c>
      <c r="CD305" s="380">
        <v>0.57454502400000007</v>
      </c>
      <c r="CE305" s="380">
        <v>0.45263742400000001</v>
      </c>
      <c r="CF305" s="380">
        <v>0.82549580800000011</v>
      </c>
      <c r="CG305" s="380">
        <v>0.62131622399999986</v>
      </c>
      <c r="CH305" s="380">
        <v>6.4344128000000014E-2</v>
      </c>
      <c r="CI305" s="380">
        <v>0.29830089599999998</v>
      </c>
      <c r="CJ305" s="380">
        <v>0.75913358400000008</v>
      </c>
      <c r="CK305" s="380">
        <v>0.18225318400000004</v>
      </c>
      <c r="CL305" s="380">
        <v>0.59805375999999999</v>
      </c>
      <c r="CM305" s="380">
        <v>0.35773964800000002</v>
      </c>
      <c r="CN305" s="380">
        <v>0.24245396800000002</v>
      </c>
      <c r="CO305" s="380">
        <v>0.63061052799999995</v>
      </c>
      <c r="CP305" s="380">
        <v>0.64237240000000007</v>
      </c>
      <c r="CQ305" s="380">
        <v>0.71878966400000011</v>
      </c>
      <c r="CR305" s="380">
        <v>0.57139443200000006</v>
      </c>
      <c r="CS305" s="380">
        <v>0.84527905600000008</v>
      </c>
      <c r="CT305" s="380">
        <v>0.87511478399999998</v>
      </c>
      <c r="CU305" s="380">
        <v>0.29883153600000001</v>
      </c>
      <c r="CV305" s="380">
        <v>0.76383305600000007</v>
      </c>
      <c r="CW305" s="380">
        <v>0.6298245440000001</v>
      </c>
    </row>
    <row r="306" spans="1:101">
      <c r="A306" s="256">
        <v>684</v>
      </c>
      <c r="B306" s="259">
        <v>1</v>
      </c>
      <c r="C306" s="380">
        <v>0.88527904000000002</v>
      </c>
      <c r="D306" s="380">
        <v>0.7483496959999999</v>
      </c>
      <c r="E306" s="380">
        <v>0.18575984000000001</v>
      </c>
      <c r="F306" s="380">
        <v>0.51318294399999997</v>
      </c>
      <c r="G306" s="380">
        <v>0.8679795520000001</v>
      </c>
      <c r="H306" s="380">
        <v>0.59738055999999995</v>
      </c>
      <c r="I306" s="380">
        <v>0.46904368000000002</v>
      </c>
      <c r="J306" s="380">
        <v>0.58495352000000012</v>
      </c>
      <c r="K306" s="380">
        <v>6.4479424000000007E-2</v>
      </c>
      <c r="L306" s="380">
        <v>0.88050764799999992</v>
      </c>
      <c r="M306" s="380">
        <v>0.66362257599999996</v>
      </c>
      <c r="N306" s="380">
        <v>0.68394299200000008</v>
      </c>
      <c r="O306" s="380">
        <v>0.26716592</v>
      </c>
      <c r="P306" s="380">
        <v>0.49264681599999999</v>
      </c>
      <c r="Q306" s="380">
        <v>0.62143697600000003</v>
      </c>
      <c r="R306" s="380">
        <v>0.50373081599999991</v>
      </c>
      <c r="S306" s="380">
        <v>0.54954771200000008</v>
      </c>
      <c r="T306" s="380">
        <v>0.38736019199999999</v>
      </c>
      <c r="U306" s="380">
        <v>0.51749040000000002</v>
      </c>
      <c r="V306" s="380">
        <v>0.83234091199999993</v>
      </c>
      <c r="W306" s="380">
        <v>0.90729161599999997</v>
      </c>
      <c r="X306" s="380">
        <v>0.82421686399999994</v>
      </c>
      <c r="Y306" s="380">
        <v>0.86645694399999984</v>
      </c>
      <c r="Z306" s="380">
        <v>0.84138441600000002</v>
      </c>
      <c r="AA306" s="380">
        <v>0.50081009599999993</v>
      </c>
      <c r="AB306" s="380">
        <v>0.90745484799999998</v>
      </c>
      <c r="AC306" s="380">
        <v>0.44588355200000002</v>
      </c>
      <c r="AD306" s="380">
        <v>0.113601152</v>
      </c>
      <c r="AE306" s="380">
        <v>0.8230330560000001</v>
      </c>
      <c r="AF306" s="380">
        <v>0.35370528000000001</v>
      </c>
      <c r="AG306" s="380">
        <v>0.81915460800000006</v>
      </c>
      <c r="AH306" s="380">
        <v>0.78489846400000007</v>
      </c>
      <c r="AI306" s="380">
        <v>0.81553611200000009</v>
      </c>
      <c r="AJ306" s="380">
        <v>0.26750521599999999</v>
      </c>
      <c r="AK306" s="380">
        <v>0.10161000000000001</v>
      </c>
      <c r="AL306" s="380">
        <v>0.55585568000000007</v>
      </c>
      <c r="AM306" s="380">
        <v>0.24961417600000002</v>
      </c>
      <c r="AN306" s="380">
        <v>0.67232499200000007</v>
      </c>
      <c r="AO306" s="380">
        <v>8.8188015999999994E-2</v>
      </c>
      <c r="AP306" s="380">
        <v>0.20276689600000003</v>
      </c>
      <c r="AQ306" s="380">
        <v>0.87253193600000001</v>
      </c>
      <c r="AR306" s="380">
        <v>0.32800481599999998</v>
      </c>
      <c r="AS306" s="380">
        <v>0.19208703999999996</v>
      </c>
      <c r="AT306" s="380">
        <v>5.2561247999999991E-2</v>
      </c>
      <c r="AU306" s="380">
        <v>0.16865252800000002</v>
      </c>
      <c r="AV306" s="380">
        <v>0.22041593600000001</v>
      </c>
      <c r="AW306" s="380">
        <v>0.71049823999999995</v>
      </c>
      <c r="AX306" s="380">
        <v>0.18514060799999998</v>
      </c>
      <c r="AY306" s="380">
        <v>0.10133915199999999</v>
      </c>
      <c r="AZ306" s="380">
        <v>0.17857979200000001</v>
      </c>
      <c r="BA306" s="380">
        <v>0.23508121600000001</v>
      </c>
      <c r="BB306" s="380">
        <v>8.2249152000000006E-2</v>
      </c>
      <c r="BC306" s="380">
        <v>6.7462880000000003E-2</v>
      </c>
      <c r="BD306" s="380">
        <v>0.58603753599999997</v>
      </c>
      <c r="BE306" s="380">
        <v>0.51801705600000003</v>
      </c>
      <c r="BF306" s="380">
        <v>0.18117956799999999</v>
      </c>
      <c r="BG306" s="380">
        <v>3.4912192000000002E-2</v>
      </c>
      <c r="BH306" s="380">
        <v>7.3494799999999999E-2</v>
      </c>
      <c r="BI306" s="380">
        <v>0.53798499199999994</v>
      </c>
      <c r="BJ306" s="380">
        <v>0.70795998400000004</v>
      </c>
      <c r="BK306" s="380">
        <v>0.41644619199999999</v>
      </c>
      <c r="BL306" s="380">
        <v>0.50263251199999992</v>
      </c>
      <c r="BM306" s="380">
        <v>7.8249696000000007E-2</v>
      </c>
      <c r="BN306" s="380">
        <v>0.110592592</v>
      </c>
      <c r="BO306" s="380">
        <v>1.0962416000000001E-2</v>
      </c>
      <c r="BP306" s="380">
        <v>5.9576959999999998E-2</v>
      </c>
      <c r="BQ306" s="380">
        <v>6.8956543999999995E-2</v>
      </c>
      <c r="BR306" s="380">
        <v>0.24369931200000006</v>
      </c>
      <c r="BS306" s="380">
        <v>0.208111184</v>
      </c>
      <c r="BT306" s="380">
        <v>0.310661568</v>
      </c>
      <c r="BU306" s="380">
        <v>0.10688796800000001</v>
      </c>
      <c r="BV306" s="380">
        <v>0.45432086399999994</v>
      </c>
      <c r="BW306" s="380">
        <v>0.20113614399999999</v>
      </c>
      <c r="BX306" s="380">
        <v>0.103848224</v>
      </c>
      <c r="BY306" s="380">
        <v>8.7039199999999997E-2</v>
      </c>
      <c r="BZ306" s="380">
        <v>0.16129980799999999</v>
      </c>
      <c r="CA306" s="380">
        <v>0.33086276799999997</v>
      </c>
      <c r="CB306" s="380">
        <v>0.15589297600000002</v>
      </c>
      <c r="CC306" s="380">
        <v>0.73834228800000001</v>
      </c>
      <c r="CD306" s="380">
        <v>0.5813451839999999</v>
      </c>
      <c r="CE306" s="380">
        <v>0.45437065599999998</v>
      </c>
      <c r="CF306" s="380">
        <v>0.829026912</v>
      </c>
      <c r="CG306" s="380">
        <v>0.625762912</v>
      </c>
      <c r="CH306" s="380">
        <v>6.4287743999999994E-2</v>
      </c>
      <c r="CI306" s="380">
        <v>0.30170902400000005</v>
      </c>
      <c r="CJ306" s="380">
        <v>0.76006483200000008</v>
      </c>
      <c r="CK306" s="380">
        <v>0.182037744</v>
      </c>
      <c r="CL306" s="380">
        <v>0.60750929600000003</v>
      </c>
      <c r="CM306" s="380">
        <v>0.36537424000000002</v>
      </c>
      <c r="CN306" s="380">
        <v>0.24320095999999999</v>
      </c>
      <c r="CO306" s="380">
        <v>0.62975788799999999</v>
      </c>
      <c r="CP306" s="380">
        <v>0.64477788800000002</v>
      </c>
      <c r="CQ306" s="380">
        <v>0.72103838399999998</v>
      </c>
      <c r="CR306" s="380">
        <v>0.57800145599999997</v>
      </c>
      <c r="CS306" s="380">
        <v>0.84706972799999991</v>
      </c>
      <c r="CT306" s="380">
        <v>0.87635228799999998</v>
      </c>
      <c r="CU306" s="380">
        <v>0.29783328000000003</v>
      </c>
      <c r="CV306" s="380">
        <v>0.76848017599999985</v>
      </c>
      <c r="CW306" s="380">
        <v>0.63012368000000007</v>
      </c>
    </row>
    <row r="307" spans="1:101">
      <c r="A307" s="256">
        <v>685</v>
      </c>
      <c r="B307" s="259">
        <v>1</v>
      </c>
      <c r="C307" s="380">
        <v>0.88578999999999997</v>
      </c>
      <c r="D307" s="380">
        <v>0.74975999999999998</v>
      </c>
      <c r="E307" s="380">
        <v>0.1865</v>
      </c>
      <c r="F307" s="380">
        <v>0.51310999999999996</v>
      </c>
      <c r="G307" s="380">
        <v>0.87050000000000005</v>
      </c>
      <c r="H307" s="380">
        <v>0.60429999999999995</v>
      </c>
      <c r="I307" s="380">
        <v>0.46890999999999999</v>
      </c>
      <c r="J307" s="380">
        <v>0.58662000000000003</v>
      </c>
      <c r="K307" s="380">
        <v>6.4409999999999995E-2</v>
      </c>
      <c r="L307" s="380">
        <v>0.88044</v>
      </c>
      <c r="M307" s="380">
        <v>0.66759999999999997</v>
      </c>
      <c r="N307" s="380">
        <v>0.68411999999999995</v>
      </c>
      <c r="O307" s="380">
        <v>0.26712999999999998</v>
      </c>
      <c r="P307" s="380">
        <v>0.49282999999999999</v>
      </c>
      <c r="Q307" s="380">
        <v>0.62214000000000003</v>
      </c>
      <c r="R307" s="380">
        <v>0.50702999999999998</v>
      </c>
      <c r="S307" s="380">
        <v>0.55666000000000004</v>
      </c>
      <c r="T307" s="380">
        <v>0.38829000000000002</v>
      </c>
      <c r="U307" s="380">
        <v>0.51729000000000003</v>
      </c>
      <c r="V307" s="380">
        <v>0.83423000000000003</v>
      </c>
      <c r="W307" s="380">
        <v>0.90744999999999998</v>
      </c>
      <c r="X307" s="380">
        <v>0.82494999999999996</v>
      </c>
      <c r="Y307" s="380">
        <v>0.86722999999999995</v>
      </c>
      <c r="Z307" s="380">
        <v>0.84133999999999998</v>
      </c>
      <c r="AA307" s="380">
        <v>0.50129999999999997</v>
      </c>
      <c r="AB307" s="380">
        <v>0.90751999999999999</v>
      </c>
      <c r="AC307" s="380">
        <v>0.44703999999999999</v>
      </c>
      <c r="AD307" s="380">
        <v>0.1132</v>
      </c>
      <c r="AE307" s="380">
        <v>0.82418999999999998</v>
      </c>
      <c r="AF307" s="380">
        <v>0.35372999999999999</v>
      </c>
      <c r="AG307" s="380">
        <v>0.81966000000000006</v>
      </c>
      <c r="AH307" s="380">
        <v>0.78956000000000004</v>
      </c>
      <c r="AI307" s="380">
        <v>0.81593000000000004</v>
      </c>
      <c r="AJ307" s="380">
        <v>0.26785999999999999</v>
      </c>
      <c r="AK307" s="380">
        <v>0.10168000000000001</v>
      </c>
      <c r="AL307" s="380">
        <v>0.55486000000000002</v>
      </c>
      <c r="AM307" s="380">
        <v>0.25833</v>
      </c>
      <c r="AN307" s="380">
        <v>0.67257999999999996</v>
      </c>
      <c r="AO307" s="380">
        <v>8.8179999999999994E-2</v>
      </c>
      <c r="AP307" s="380">
        <v>0.20254</v>
      </c>
      <c r="AQ307" s="380">
        <v>0.87517999999999996</v>
      </c>
      <c r="AR307" s="380">
        <v>0.33102999999999999</v>
      </c>
      <c r="AS307" s="380">
        <v>0.19436999999999999</v>
      </c>
      <c r="AT307" s="380">
        <v>5.2519999999999997E-2</v>
      </c>
      <c r="AU307" s="380">
        <v>0.16914000000000001</v>
      </c>
      <c r="AV307" s="380">
        <v>0.22098000000000001</v>
      </c>
      <c r="AW307" s="380">
        <v>0.71833999999999998</v>
      </c>
      <c r="AX307" s="380">
        <v>0.18443999999999999</v>
      </c>
      <c r="AY307" s="380">
        <v>0.10163999999999999</v>
      </c>
      <c r="AZ307" s="380">
        <v>0.17802999999999999</v>
      </c>
      <c r="BA307" s="380">
        <v>0.23432</v>
      </c>
      <c r="BB307" s="380">
        <v>8.2000000000000003E-2</v>
      </c>
      <c r="BC307" s="380">
        <v>6.7799999999999999E-2</v>
      </c>
      <c r="BD307" s="380">
        <v>0.58862000000000003</v>
      </c>
      <c r="BE307" s="380">
        <v>0.51931000000000005</v>
      </c>
      <c r="BF307" s="380">
        <v>0.18215999999999999</v>
      </c>
      <c r="BG307" s="380">
        <v>3.5929999999999997E-2</v>
      </c>
      <c r="BH307" s="380">
        <v>7.4289999999999995E-2</v>
      </c>
      <c r="BI307" s="380">
        <v>0.53839000000000004</v>
      </c>
      <c r="BJ307" s="380">
        <v>0.70842000000000005</v>
      </c>
      <c r="BK307" s="380">
        <v>0.41607</v>
      </c>
      <c r="BL307" s="380">
        <v>0.51215999999999995</v>
      </c>
      <c r="BM307" s="380">
        <v>7.9460000000000003E-2</v>
      </c>
      <c r="BN307" s="380">
        <v>0.11083999999999999</v>
      </c>
      <c r="BO307" s="380">
        <v>1.094E-2</v>
      </c>
      <c r="BP307" s="380">
        <v>5.9610000000000003E-2</v>
      </c>
      <c r="BQ307" s="380">
        <v>6.8909999999999999E-2</v>
      </c>
      <c r="BR307" s="380">
        <v>0.24338000000000001</v>
      </c>
      <c r="BS307" s="380">
        <v>0.20784</v>
      </c>
      <c r="BT307" s="380">
        <v>0.31034</v>
      </c>
      <c r="BU307" s="380">
        <v>0.10963000000000001</v>
      </c>
      <c r="BV307" s="380">
        <v>0.45435999999999999</v>
      </c>
      <c r="BW307" s="380">
        <v>0.20616999999999999</v>
      </c>
      <c r="BX307" s="380">
        <v>0.10761999999999999</v>
      </c>
      <c r="BY307" s="380">
        <v>8.8849999999999998E-2</v>
      </c>
      <c r="BZ307" s="380">
        <v>0.15994</v>
      </c>
      <c r="CA307" s="380">
        <v>0.33246999999999999</v>
      </c>
      <c r="CB307" s="380">
        <v>0.16039</v>
      </c>
      <c r="CC307" s="380">
        <v>0.74134</v>
      </c>
      <c r="CD307" s="380">
        <v>0.58814999999999995</v>
      </c>
      <c r="CE307" s="380">
        <v>0.45590999999999998</v>
      </c>
      <c r="CF307" s="380">
        <v>0.83252999999999999</v>
      </c>
      <c r="CG307" s="380">
        <v>0.63022999999999996</v>
      </c>
      <c r="CH307" s="380">
        <v>6.4229999999999995E-2</v>
      </c>
      <c r="CI307" s="380">
        <v>0.30481000000000003</v>
      </c>
      <c r="CJ307" s="380">
        <v>0.76102000000000003</v>
      </c>
      <c r="CK307" s="380">
        <v>0.18185000000000001</v>
      </c>
      <c r="CL307" s="380">
        <v>0.61695</v>
      </c>
      <c r="CM307" s="380">
        <v>0.37308999999999998</v>
      </c>
      <c r="CN307" s="380">
        <v>0.24393000000000001</v>
      </c>
      <c r="CO307" s="380">
        <v>0.62883999999999995</v>
      </c>
      <c r="CP307" s="380">
        <v>0.64717000000000002</v>
      </c>
      <c r="CQ307" s="380">
        <v>0.72321000000000002</v>
      </c>
      <c r="CR307" s="380">
        <v>0.58455000000000001</v>
      </c>
      <c r="CS307" s="380">
        <v>0.84880999999999995</v>
      </c>
      <c r="CT307" s="380">
        <v>0.87761</v>
      </c>
      <c r="CU307" s="380">
        <v>0.29672999999999999</v>
      </c>
      <c r="CV307" s="380">
        <v>0.77305999999999997</v>
      </c>
      <c r="CW307" s="380">
        <v>0.63041000000000003</v>
      </c>
    </row>
    <row r="308" spans="1:101">
      <c r="A308" s="256">
        <v>686</v>
      </c>
      <c r="B308" s="259">
        <v>1</v>
      </c>
      <c r="C308" s="380">
        <v>0.88630595199999995</v>
      </c>
      <c r="D308" s="380">
        <v>0.75115343999999995</v>
      </c>
      <c r="E308" s="380">
        <v>0.18770136000000001</v>
      </c>
      <c r="F308" s="380">
        <v>0.51302596799999989</v>
      </c>
      <c r="G308" s="380">
        <v>0.8729538240000001</v>
      </c>
      <c r="H308" s="380">
        <v>0.61102686399999995</v>
      </c>
      <c r="I308" s="380">
        <v>0.468759712</v>
      </c>
      <c r="J308" s="380">
        <v>0.58827456</v>
      </c>
      <c r="K308" s="380">
        <v>6.4335808000000008E-2</v>
      </c>
      <c r="L308" s="380">
        <v>0.88039023999999988</v>
      </c>
      <c r="M308" s="380">
        <v>0.67154035199999984</v>
      </c>
      <c r="N308" s="380">
        <v>0.6840762239999999</v>
      </c>
      <c r="O308" s="380">
        <v>0.26709614399999992</v>
      </c>
      <c r="P308" s="380">
        <v>0.49301091199999991</v>
      </c>
      <c r="Q308" s="380">
        <v>0.62282193600000002</v>
      </c>
      <c r="R308" s="380">
        <v>0.51031091199999989</v>
      </c>
      <c r="S308" s="380">
        <v>0.56362192</v>
      </c>
      <c r="T308" s="380">
        <v>0.3892206720000001</v>
      </c>
      <c r="U308" s="380">
        <v>0.51708224000000003</v>
      </c>
      <c r="V308" s="380">
        <v>0.83607527999999998</v>
      </c>
      <c r="W308" s="380">
        <v>0.90761323199999999</v>
      </c>
      <c r="X308" s="380">
        <v>0.82568486399999996</v>
      </c>
      <c r="Y308" s="380">
        <v>0.86798934399999994</v>
      </c>
      <c r="Z308" s="380">
        <v>0.84127660799999993</v>
      </c>
      <c r="AA308" s="380">
        <v>0.50174956799999992</v>
      </c>
      <c r="AB308" s="380">
        <v>0.90758780799999994</v>
      </c>
      <c r="AC308" s="380">
        <v>0.44823988799999998</v>
      </c>
      <c r="AD308" s="380">
        <v>0.11305457599999999</v>
      </c>
      <c r="AE308" s="380">
        <v>0.82533470399999997</v>
      </c>
      <c r="AF308" s="380">
        <v>0.35383246400000001</v>
      </c>
      <c r="AG308" s="380">
        <v>0.8201676160000001</v>
      </c>
      <c r="AH308" s="380">
        <v>0.79422896000000009</v>
      </c>
      <c r="AI308" s="380">
        <v>0.81633372799999993</v>
      </c>
      <c r="AJ308" s="380">
        <v>0.26822164799999992</v>
      </c>
      <c r="AK308" s="380">
        <v>0.101753312</v>
      </c>
      <c r="AL308" s="380">
        <v>0.55382995200000007</v>
      </c>
      <c r="AM308" s="380">
        <v>0.26718329599999996</v>
      </c>
      <c r="AN308" s="380">
        <v>0.67286572799999989</v>
      </c>
      <c r="AO308" s="380">
        <v>8.8170351999999994E-2</v>
      </c>
      <c r="AP308" s="380">
        <v>0.202296848</v>
      </c>
      <c r="AQ308" s="380">
        <v>0.87773747199999996</v>
      </c>
      <c r="AR308" s="380">
        <v>0.33428616</v>
      </c>
      <c r="AS308" s="380">
        <v>0.19736732799999998</v>
      </c>
      <c r="AT308" s="380">
        <v>5.2477055999999994E-2</v>
      </c>
      <c r="AU308" s="380">
        <v>0.16976896000000002</v>
      </c>
      <c r="AV308" s="380">
        <v>0.22156947200000002</v>
      </c>
      <c r="AW308" s="380">
        <v>0.72606252800000004</v>
      </c>
      <c r="AX308" s="380">
        <v>0.183769712</v>
      </c>
      <c r="AY308" s="380">
        <v>0.10195318399999997</v>
      </c>
      <c r="AZ308" s="380">
        <v>0.17745278399999997</v>
      </c>
      <c r="BA308" s="380">
        <v>0.23352177599999996</v>
      </c>
      <c r="BB308" s="380">
        <v>8.1732784000000017E-2</v>
      </c>
      <c r="BC308" s="380">
        <v>6.813740800000001E-2</v>
      </c>
      <c r="BD308" s="380">
        <v>0.59119270400000012</v>
      </c>
      <c r="BE308" s="380">
        <v>0.52052307200000003</v>
      </c>
      <c r="BF308" s="380">
        <v>0.18312222399999997</v>
      </c>
      <c r="BG308" s="380">
        <v>3.7261280000000001E-2</v>
      </c>
      <c r="BH308" s="380">
        <v>7.5072351999999995E-2</v>
      </c>
      <c r="BI308" s="380">
        <v>0.53862374400000002</v>
      </c>
      <c r="BJ308" s="380">
        <v>0.70883457599999999</v>
      </c>
      <c r="BK308" s="380">
        <v>0.41567755200000006</v>
      </c>
      <c r="BL308" s="380">
        <v>0.52185753599999996</v>
      </c>
      <c r="BM308" s="380">
        <v>8.0702704E-2</v>
      </c>
      <c r="BN308" s="380">
        <v>0.11105654399999999</v>
      </c>
      <c r="BO308" s="380">
        <v>1.0923648000000001E-2</v>
      </c>
      <c r="BP308" s="380">
        <v>5.9638112E-2</v>
      </c>
      <c r="BQ308" s="380">
        <v>6.8858783999999992E-2</v>
      </c>
      <c r="BR308" s="380">
        <v>0.24304542400000001</v>
      </c>
      <c r="BS308" s="380">
        <v>0.20755692800000003</v>
      </c>
      <c r="BT308" s="380">
        <v>0.31000492800000007</v>
      </c>
      <c r="BU308" s="380">
        <v>0.112421536</v>
      </c>
      <c r="BV308" s="380">
        <v>0.45441344</v>
      </c>
      <c r="BW308" s="380">
        <v>0.21150543999999999</v>
      </c>
      <c r="BX308" s="380">
        <v>0.11155880000000001</v>
      </c>
      <c r="BY308" s="380">
        <v>9.0688895999999991E-2</v>
      </c>
      <c r="BZ308" s="380">
        <v>0.15846105599999999</v>
      </c>
      <c r="CA308" s="380">
        <v>0.33389612800000007</v>
      </c>
      <c r="CB308" s="380">
        <v>0.16515771199999998</v>
      </c>
      <c r="CC308" s="380">
        <v>0.74424686400000006</v>
      </c>
      <c r="CD308" s="380">
        <v>0.59495313599999988</v>
      </c>
      <c r="CE308" s="380">
        <v>0.45726408000000002</v>
      </c>
      <c r="CF308" s="380">
        <v>0.83599472000000008</v>
      </c>
      <c r="CG308" s="380">
        <v>0.63470268799999996</v>
      </c>
      <c r="CH308" s="380">
        <v>6.4170751999999984E-2</v>
      </c>
      <c r="CI308" s="380">
        <v>0.30762584000000004</v>
      </c>
      <c r="CJ308" s="380">
        <v>0.76200614400000011</v>
      </c>
      <c r="CK308" s="380">
        <v>0.18168985600000004</v>
      </c>
      <c r="CL308" s="380">
        <v>0.62634579199999996</v>
      </c>
      <c r="CM308" s="380">
        <v>0.38087895999999999</v>
      </c>
      <c r="CN308" s="380">
        <v>0.24463651200000003</v>
      </c>
      <c r="CO308" s="380">
        <v>0.62784644799999989</v>
      </c>
      <c r="CP308" s="380">
        <v>0.64956452800000009</v>
      </c>
      <c r="CQ308" s="380">
        <v>0.72530755199999997</v>
      </c>
      <c r="CR308" s="380">
        <v>0.59103755199999997</v>
      </c>
      <c r="CS308" s="380">
        <v>0.85050111999999989</v>
      </c>
      <c r="CT308" s="380">
        <v>0.87888340799999998</v>
      </c>
      <c r="CU308" s="380">
        <v>0.29553225599999999</v>
      </c>
      <c r="CV308" s="380">
        <v>0.77756047999999989</v>
      </c>
      <c r="CW308" s="380">
        <v>0.63068348800000007</v>
      </c>
    </row>
    <row r="309" spans="1:101">
      <c r="A309" s="256">
        <v>687</v>
      </c>
      <c r="B309" s="259">
        <v>1</v>
      </c>
      <c r="C309" s="380">
        <v>0.88682489599999992</v>
      </c>
      <c r="D309" s="380">
        <v>0.75252367999999992</v>
      </c>
      <c r="E309" s="380">
        <v>0.18939113600000002</v>
      </c>
      <c r="F309" s="380">
        <v>0.51293208000000001</v>
      </c>
      <c r="G309" s="380">
        <v>0.87534433600000006</v>
      </c>
      <c r="H309" s="380">
        <v>0.61755769599999999</v>
      </c>
      <c r="I309" s="380">
        <v>0.46859395200000004</v>
      </c>
      <c r="J309" s="380">
        <v>0.58991868800000002</v>
      </c>
      <c r="K309" s="380">
        <v>6.4256896000000008E-2</v>
      </c>
      <c r="L309" s="380">
        <v>0.88035728000000002</v>
      </c>
      <c r="M309" s="380">
        <v>0.6754396319999999</v>
      </c>
      <c r="N309" s="380">
        <v>0.68379897599999984</v>
      </c>
      <c r="O309" s="380">
        <v>0.267064048</v>
      </c>
      <c r="P309" s="380">
        <v>0.49318848000000004</v>
      </c>
      <c r="Q309" s="380">
        <v>0.62348190400000003</v>
      </c>
      <c r="R309" s="380">
        <v>0.51357126399999997</v>
      </c>
      <c r="S309" s="380">
        <v>0.57042667200000008</v>
      </c>
      <c r="T309" s="380">
        <v>0.39014824000000004</v>
      </c>
      <c r="U309" s="380">
        <v>0.51686811200000005</v>
      </c>
      <c r="V309" s="380">
        <v>0.83787441600000012</v>
      </c>
      <c r="W309" s="380">
        <v>0.90778079999999994</v>
      </c>
      <c r="X309" s="380">
        <v>0.82642315200000016</v>
      </c>
      <c r="Y309" s="380">
        <v>0.86873544000000003</v>
      </c>
      <c r="Z309" s="380">
        <v>0.84119391999999993</v>
      </c>
      <c r="AA309" s="380">
        <v>0.50211396800000008</v>
      </c>
      <c r="AB309" s="380">
        <v>0.90765804800000016</v>
      </c>
      <c r="AC309" s="380">
        <v>0.44945908800000006</v>
      </c>
      <c r="AD309" s="380">
        <v>0.11316628799999999</v>
      </c>
      <c r="AE309" s="380">
        <v>0.82646567999999998</v>
      </c>
      <c r="AF309" s="380">
        <v>0.35400310400000001</v>
      </c>
      <c r="AG309" s="380">
        <v>0.82067598400000019</v>
      </c>
      <c r="AH309" s="380">
        <v>0.798889776</v>
      </c>
      <c r="AI309" s="380">
        <v>0.81674819200000026</v>
      </c>
      <c r="AJ309" s="380">
        <v>0.26858697599999998</v>
      </c>
      <c r="AK309" s="380">
        <v>0.10182902399999999</v>
      </c>
      <c r="AL309" s="380">
        <v>0.55276367999999998</v>
      </c>
      <c r="AM309" s="380">
        <v>0.27616580800000001</v>
      </c>
      <c r="AN309" s="380">
        <v>0.673184224</v>
      </c>
      <c r="AO309" s="380">
        <v>8.8158896E-2</v>
      </c>
      <c r="AP309" s="380">
        <v>0.202037104</v>
      </c>
      <c r="AQ309" s="380">
        <v>0.88020023999999997</v>
      </c>
      <c r="AR309" s="380">
        <v>0.33778601600000008</v>
      </c>
      <c r="AS309" s="380">
        <v>0.20101763200000003</v>
      </c>
      <c r="AT309" s="380">
        <v>5.2432864000000003E-2</v>
      </c>
      <c r="AU309" s="380">
        <v>0.17054355200000001</v>
      </c>
      <c r="AV309" s="380">
        <v>0.22217967999999999</v>
      </c>
      <c r="AW309" s="380">
        <v>0.73364036799999999</v>
      </c>
      <c r="AX309" s="380">
        <v>0.18312934400000003</v>
      </c>
      <c r="AY309" s="380">
        <v>0.10227875199999999</v>
      </c>
      <c r="AZ309" s="380">
        <v>0.176847696</v>
      </c>
      <c r="BA309" s="380">
        <v>0.23268571199999999</v>
      </c>
      <c r="BB309" s="380">
        <v>8.1447567999999998E-2</v>
      </c>
      <c r="BC309" s="380">
        <v>6.8473536000000015E-2</v>
      </c>
      <c r="BD309" s="380">
        <v>0.59374537600000021</v>
      </c>
      <c r="BE309" s="380">
        <v>0.52165607999999997</v>
      </c>
      <c r="BF309" s="380">
        <v>0.184061056</v>
      </c>
      <c r="BG309" s="380">
        <v>3.8881807999999997E-2</v>
      </c>
      <c r="BH309" s="380">
        <v>7.5839759999999992E-2</v>
      </c>
      <c r="BI309" s="380">
        <v>0.53868982399999998</v>
      </c>
      <c r="BJ309" s="380">
        <v>0.70920508800000015</v>
      </c>
      <c r="BK309" s="380">
        <v>0.41526849599999999</v>
      </c>
      <c r="BL309" s="380">
        <v>0.53170892799999991</v>
      </c>
      <c r="BM309" s="380">
        <v>8.1975056000000004E-2</v>
      </c>
      <c r="BN309" s="380">
        <v>0.11124294400000001</v>
      </c>
      <c r="BO309" s="380">
        <v>1.0913055999999999E-2</v>
      </c>
      <c r="BP309" s="380">
        <v>5.9661472E-2</v>
      </c>
      <c r="BQ309" s="380">
        <v>6.8803744000000014E-2</v>
      </c>
      <c r="BR309" s="380">
        <v>0.24269526400000005</v>
      </c>
      <c r="BS309" s="380">
        <v>0.20726196800000002</v>
      </c>
      <c r="BT309" s="380">
        <v>0.30965614399999997</v>
      </c>
      <c r="BU309" s="380">
        <v>0.11524659200000001</v>
      </c>
      <c r="BV309" s="380">
        <v>0.45448083200000006</v>
      </c>
      <c r="BW309" s="380">
        <v>0.21713855999999998</v>
      </c>
      <c r="BX309" s="380">
        <v>0.115668576</v>
      </c>
      <c r="BY309" s="380">
        <v>9.2545792000000002E-2</v>
      </c>
      <c r="BZ309" s="380">
        <v>0.15688048000000002</v>
      </c>
      <c r="CA309" s="380">
        <v>0.33514292800000001</v>
      </c>
      <c r="CB309" s="380">
        <v>0.17019486400000003</v>
      </c>
      <c r="CC309" s="380">
        <v>0.74707689599999993</v>
      </c>
      <c r="CD309" s="380">
        <v>0.60174822400000005</v>
      </c>
      <c r="CE309" s="380">
        <v>0.45844398399999992</v>
      </c>
      <c r="CF309" s="380">
        <v>0.83940676800000014</v>
      </c>
      <c r="CG309" s="380">
        <v>0.63915854400000005</v>
      </c>
      <c r="CH309" s="380">
        <v>6.410980799999999E-2</v>
      </c>
      <c r="CI309" s="380">
        <v>0.31017025600000003</v>
      </c>
      <c r="CJ309" s="380">
        <v>0.76302982399999997</v>
      </c>
      <c r="CK309" s="380">
        <v>0.18155486400000001</v>
      </c>
      <c r="CL309" s="380">
        <v>0.63566624000000005</v>
      </c>
      <c r="CM309" s="380">
        <v>0.388731408</v>
      </c>
      <c r="CN309" s="380">
        <v>0.24531660799999999</v>
      </c>
      <c r="CO309" s="380">
        <v>0.62677340800000003</v>
      </c>
      <c r="CP309" s="380">
        <v>0.65197095999999999</v>
      </c>
      <c r="CQ309" s="380">
        <v>0.72733382400000013</v>
      </c>
      <c r="CR309" s="380">
        <v>0.59746123200000001</v>
      </c>
      <c r="CS309" s="380">
        <v>0.85214153600000009</v>
      </c>
      <c r="CT309" s="380">
        <v>0.88016478399999998</v>
      </c>
      <c r="CU309" s="380">
        <v>0.29425385599999998</v>
      </c>
      <c r="CV309" s="380">
        <v>0.78196601600000004</v>
      </c>
      <c r="CW309" s="380">
        <v>0.63094390400000011</v>
      </c>
    </row>
    <row r="310" spans="1:101">
      <c r="A310" s="256">
        <v>688</v>
      </c>
      <c r="B310" s="259">
        <v>1</v>
      </c>
      <c r="C310" s="380">
        <v>0.88734679999999999</v>
      </c>
      <c r="D310" s="380">
        <v>0.75392623999999997</v>
      </c>
      <c r="E310" s="380">
        <v>0.19139371199999999</v>
      </c>
      <c r="F310" s="380">
        <v>0.51282995200000003</v>
      </c>
      <c r="G310" s="380">
        <v>0.87767956800000013</v>
      </c>
      <c r="H310" s="380">
        <v>0.62388460800000001</v>
      </c>
      <c r="I310" s="380">
        <v>0.46840315199999993</v>
      </c>
      <c r="J310" s="380">
        <v>0.59155633600000002</v>
      </c>
      <c r="K310" s="380">
        <v>6.4173104000000009E-2</v>
      </c>
      <c r="L310" s="380">
        <v>0.88035408000000004</v>
      </c>
      <c r="M310" s="380">
        <v>0.67928475200000005</v>
      </c>
      <c r="N310" s="380">
        <v>0.68338636799999986</v>
      </c>
      <c r="O310" s="380">
        <v>0.26703203200000003</v>
      </c>
      <c r="P310" s="380">
        <v>0.49336252800000002</v>
      </c>
      <c r="Q310" s="380">
        <v>0.62411979200000012</v>
      </c>
      <c r="R310" s="380">
        <v>0.51680729600000008</v>
      </c>
      <c r="S310" s="380">
        <v>0.57706206400000004</v>
      </c>
      <c r="T310" s="380">
        <v>0.39108060800000005</v>
      </c>
      <c r="U310" s="380">
        <v>0.51664878400000003</v>
      </c>
      <c r="V310" s="380">
        <v>0.839624912</v>
      </c>
      <c r="W310" s="380">
        <v>0.90795180799999997</v>
      </c>
      <c r="X310" s="380">
        <v>0.82716144000000003</v>
      </c>
      <c r="Y310" s="380">
        <v>0.86946145600000013</v>
      </c>
      <c r="Z310" s="380">
        <v>0.84107979200000005</v>
      </c>
      <c r="AA310" s="380">
        <v>0.50254076800000003</v>
      </c>
      <c r="AB310" s="380">
        <v>0.90773228800000016</v>
      </c>
      <c r="AC310" s="380">
        <v>0.450724448</v>
      </c>
      <c r="AD310" s="380">
        <v>0.11350015999999999</v>
      </c>
      <c r="AE310" s="380">
        <v>0.82758129599999997</v>
      </c>
      <c r="AF310" s="380">
        <v>0.35428326399999999</v>
      </c>
      <c r="AG310" s="380">
        <v>0.82117987200000009</v>
      </c>
      <c r="AH310" s="380">
        <v>0.803567472</v>
      </c>
      <c r="AI310" s="380">
        <v>0.81717481599999997</v>
      </c>
      <c r="AJ310" s="380">
        <v>0.26896542400000001</v>
      </c>
      <c r="AK310" s="380">
        <v>0.101912576</v>
      </c>
      <c r="AL310" s="380">
        <v>0.55166828800000001</v>
      </c>
      <c r="AM310" s="380">
        <v>0.28526871999999998</v>
      </c>
      <c r="AN310" s="380">
        <v>0.67353127999999995</v>
      </c>
      <c r="AO310" s="380">
        <v>8.8145280000000006E-2</v>
      </c>
      <c r="AP310" s="380">
        <v>0.20176000000000002</v>
      </c>
      <c r="AQ310" s="380">
        <v>0.88258468800000001</v>
      </c>
      <c r="AR310" s="380">
        <v>0.34153555199999996</v>
      </c>
      <c r="AS310" s="380">
        <v>0.20552257600000001</v>
      </c>
      <c r="AT310" s="380">
        <v>5.2388112000000001E-2</v>
      </c>
      <c r="AU310" s="380">
        <v>0.17142918400000001</v>
      </c>
      <c r="AV310" s="380">
        <v>0.22281636800000001</v>
      </c>
      <c r="AW310" s="380">
        <v>0.74109924800000004</v>
      </c>
      <c r="AX310" s="380">
        <v>0.18251721600000001</v>
      </c>
      <c r="AY310" s="380">
        <v>0.10261951999999999</v>
      </c>
      <c r="AZ310" s="380">
        <v>0.17621420800000001</v>
      </c>
      <c r="BA310" s="380">
        <v>0.23181076799999997</v>
      </c>
      <c r="BB310" s="380">
        <v>8.1144032000000005E-2</v>
      </c>
      <c r="BC310" s="380">
        <v>6.8810704000000014E-2</v>
      </c>
      <c r="BD310" s="380">
        <v>0.59629748800000004</v>
      </c>
      <c r="BE310" s="380">
        <v>0.5227020480000002</v>
      </c>
      <c r="BF310" s="380">
        <v>0.18499948800000002</v>
      </c>
      <c r="BG310" s="380">
        <v>4.0884976000000003E-2</v>
      </c>
      <c r="BH310" s="380">
        <v>7.6592768000000006E-2</v>
      </c>
      <c r="BI310" s="380">
        <v>0.5385248640000001</v>
      </c>
      <c r="BJ310" s="380">
        <v>0.70951848000000017</v>
      </c>
      <c r="BK310" s="380">
        <v>0.41484176000000006</v>
      </c>
      <c r="BL310" s="380">
        <v>0.54169040000000002</v>
      </c>
      <c r="BM310" s="380">
        <v>8.3272288E-2</v>
      </c>
      <c r="BN310" s="380">
        <v>0.111396304</v>
      </c>
      <c r="BO310" s="380">
        <v>1.0908543999999999E-2</v>
      </c>
      <c r="BP310" s="380">
        <v>5.9679792000000016E-2</v>
      </c>
      <c r="BQ310" s="380">
        <v>6.8743504000000011E-2</v>
      </c>
      <c r="BR310" s="380">
        <v>0.24232846400000002</v>
      </c>
      <c r="BS310" s="380">
        <v>0.20695460800000004</v>
      </c>
      <c r="BT310" s="380">
        <v>0.30929296000000006</v>
      </c>
      <c r="BU310" s="380">
        <v>0.11812988800000003</v>
      </c>
      <c r="BV310" s="380">
        <v>0.45456062400000002</v>
      </c>
      <c r="BW310" s="380">
        <v>0.22304968000000003</v>
      </c>
      <c r="BX310" s="380">
        <v>0.11995387199999999</v>
      </c>
      <c r="BY310" s="380">
        <v>9.4436368000000007E-2</v>
      </c>
      <c r="BZ310" s="380">
        <v>0.15516894400000003</v>
      </c>
      <c r="CA310" s="380">
        <v>0.33621204799999999</v>
      </c>
      <c r="CB310" s="380">
        <v>0.17548665600000002</v>
      </c>
      <c r="CC310" s="380">
        <v>0.74984444800000005</v>
      </c>
      <c r="CD310" s="380">
        <v>0.60851859200000002</v>
      </c>
      <c r="CE310" s="380">
        <v>0.45943196799999997</v>
      </c>
      <c r="CF310" s="380">
        <v>0.84281825599999993</v>
      </c>
      <c r="CG310" s="380">
        <v>0.64370487999999992</v>
      </c>
      <c r="CH310" s="380">
        <v>6.4046543999999997E-2</v>
      </c>
      <c r="CI310" s="380">
        <v>0.31244923200000002</v>
      </c>
      <c r="CJ310" s="380">
        <v>0.76409566400000006</v>
      </c>
      <c r="CK310" s="380">
        <v>0.18143571200000005</v>
      </c>
      <c r="CL310" s="380">
        <v>0.64487988800000007</v>
      </c>
      <c r="CM310" s="380">
        <v>0.39663377600000005</v>
      </c>
      <c r="CN310" s="380">
        <v>0.24597006400000002</v>
      </c>
      <c r="CO310" s="380">
        <v>0.62563372800000006</v>
      </c>
      <c r="CP310" s="380">
        <v>0.65439411199999997</v>
      </c>
      <c r="CQ310" s="380">
        <v>0.72929873599999995</v>
      </c>
      <c r="CR310" s="380">
        <v>0.60381635199999995</v>
      </c>
      <c r="CS310" s="380">
        <v>0.85372219199999988</v>
      </c>
      <c r="CT310" s="380">
        <v>0.88143656000000004</v>
      </c>
      <c r="CU310" s="380">
        <v>0.29287393600000006</v>
      </c>
      <c r="CV310" s="380">
        <v>0.78630123200000002</v>
      </c>
      <c r="CW310" s="380">
        <v>0.63119616000000001</v>
      </c>
    </row>
    <row r="311" spans="1:101">
      <c r="A311" s="256">
        <v>689</v>
      </c>
      <c r="B311" s="259">
        <v>1</v>
      </c>
      <c r="C311" s="380">
        <v>0.88787222399999988</v>
      </c>
      <c r="D311" s="380">
        <v>0.75543727999999999</v>
      </c>
      <c r="E311" s="380">
        <v>0.19342412799999997</v>
      </c>
      <c r="F311" s="380">
        <v>0.51272182399999999</v>
      </c>
      <c r="G311" s="380">
        <v>0.87996920000000001</v>
      </c>
      <c r="H311" s="380">
        <v>0.62999815999999997</v>
      </c>
      <c r="I311" s="380">
        <v>0.46817411199999998</v>
      </c>
      <c r="J311" s="380">
        <v>0.59319238399999996</v>
      </c>
      <c r="K311" s="380">
        <v>6.4084192000000012E-2</v>
      </c>
      <c r="L311" s="380">
        <v>0.88039831999999996</v>
      </c>
      <c r="M311" s="380">
        <v>0.68305955200000001</v>
      </c>
      <c r="N311" s="380">
        <v>0.68299504</v>
      </c>
      <c r="O311" s="380">
        <v>0.26699793599999999</v>
      </c>
      <c r="P311" s="380">
        <v>0.49353313600000009</v>
      </c>
      <c r="Q311" s="380">
        <v>0.62473584000000004</v>
      </c>
      <c r="R311" s="380">
        <v>0.52001484800000009</v>
      </c>
      <c r="S311" s="380">
        <v>0.58351409600000004</v>
      </c>
      <c r="T311" s="380">
        <v>0.39202961599999997</v>
      </c>
      <c r="U311" s="380">
        <v>0.51642553599999996</v>
      </c>
      <c r="V311" s="380">
        <v>0.84132428799999992</v>
      </c>
      <c r="W311" s="380">
        <v>0.90812521599999996</v>
      </c>
      <c r="X311" s="380">
        <v>0.8278946880000001</v>
      </c>
      <c r="Y311" s="380">
        <v>0.87015803199999997</v>
      </c>
      <c r="Z311" s="380">
        <v>0.84091806400000002</v>
      </c>
      <c r="AA311" s="380">
        <v>0.503271248</v>
      </c>
      <c r="AB311" s="380">
        <v>0.90781260799999997</v>
      </c>
      <c r="AC311" s="380">
        <v>0.45209092799999995</v>
      </c>
      <c r="AD311" s="380">
        <v>0.11398411199999998</v>
      </c>
      <c r="AE311" s="380">
        <v>0.82867995200000011</v>
      </c>
      <c r="AF311" s="380">
        <v>0.35473774400000002</v>
      </c>
      <c r="AG311" s="380">
        <v>0.82167272000000002</v>
      </c>
      <c r="AH311" s="380">
        <v>0.80830052800000007</v>
      </c>
      <c r="AI311" s="380">
        <v>0.81761511999999992</v>
      </c>
      <c r="AJ311" s="380">
        <v>0.26937075199999999</v>
      </c>
      <c r="AK311" s="380">
        <v>0.102011488</v>
      </c>
      <c r="AL311" s="380">
        <v>0.55054945600000005</v>
      </c>
      <c r="AM311" s="380">
        <v>0.29448307200000001</v>
      </c>
      <c r="AN311" s="380">
        <v>0.67389849600000007</v>
      </c>
      <c r="AO311" s="380">
        <v>8.8129104E-2</v>
      </c>
      <c r="AP311" s="380">
        <v>0.20146457599999998</v>
      </c>
      <c r="AQ311" s="380">
        <v>0.88491409600000004</v>
      </c>
      <c r="AR311" s="380">
        <v>0.345538448</v>
      </c>
      <c r="AS311" s="380">
        <v>0.21117152</v>
      </c>
      <c r="AT311" s="380">
        <v>5.2343600000000004E-2</v>
      </c>
      <c r="AU311" s="380">
        <v>0.17236305599999999</v>
      </c>
      <c r="AV311" s="380">
        <v>0.22348881600000001</v>
      </c>
      <c r="AW311" s="380">
        <v>0.74848196800000011</v>
      </c>
      <c r="AX311" s="380">
        <v>0.18193124799999999</v>
      </c>
      <c r="AY311" s="380">
        <v>0.102979248</v>
      </c>
      <c r="AZ311" s="380">
        <v>0.17555183999999996</v>
      </c>
      <c r="BA311" s="380">
        <v>0.23089590400000001</v>
      </c>
      <c r="BB311" s="380">
        <v>8.0821615999999999E-2</v>
      </c>
      <c r="BC311" s="380">
        <v>6.9152432000000014E-2</v>
      </c>
      <c r="BD311" s="380">
        <v>0.59887847999999999</v>
      </c>
      <c r="BE311" s="380">
        <v>0.52365169599999994</v>
      </c>
      <c r="BF311" s="380">
        <v>0.18596984</v>
      </c>
      <c r="BG311" s="380">
        <v>4.3403424000000003E-2</v>
      </c>
      <c r="BH311" s="380">
        <v>7.7332815999999999E-2</v>
      </c>
      <c r="BI311" s="380">
        <v>0.53804318400000006</v>
      </c>
      <c r="BJ311" s="380">
        <v>0.70975683200000006</v>
      </c>
      <c r="BK311" s="380">
        <v>0.41439598400000005</v>
      </c>
      <c r="BL311" s="380">
        <v>0.55177563200000002</v>
      </c>
      <c r="BM311" s="380">
        <v>8.4588959999999991E-2</v>
      </c>
      <c r="BN311" s="380">
        <v>0.11151254399999999</v>
      </c>
      <c r="BO311" s="380">
        <v>1.0910751999999999E-2</v>
      </c>
      <c r="BP311" s="380">
        <v>5.9692672000000002E-2</v>
      </c>
      <c r="BQ311" s="380">
        <v>6.8675903999999996E-2</v>
      </c>
      <c r="BR311" s="380">
        <v>0.24194374399999999</v>
      </c>
      <c r="BS311" s="380">
        <v>0.206634128</v>
      </c>
      <c r="BT311" s="380">
        <v>0.30891449599999998</v>
      </c>
      <c r="BU311" s="380">
        <v>0.12110974400000002</v>
      </c>
      <c r="BV311" s="380">
        <v>0.45465089599999997</v>
      </c>
      <c r="BW311" s="380">
        <v>0.229214</v>
      </c>
      <c r="BX311" s="380">
        <v>0.12441948799999999</v>
      </c>
      <c r="BY311" s="380">
        <v>9.6384864000000001E-2</v>
      </c>
      <c r="BZ311" s="380">
        <v>0.15328148800000002</v>
      </c>
      <c r="CA311" s="380">
        <v>0.33710372799999999</v>
      </c>
      <c r="CB311" s="380">
        <v>0.18101380800000003</v>
      </c>
      <c r="CC311" s="380">
        <v>0.75256400000000001</v>
      </c>
      <c r="CD311" s="380">
        <v>0.61524416000000004</v>
      </c>
      <c r="CE311" s="380">
        <v>0.46020483200000001</v>
      </c>
      <c r="CF311" s="380">
        <v>0.84630342399999992</v>
      </c>
      <c r="CG311" s="380">
        <v>0.64849225599999993</v>
      </c>
      <c r="CH311" s="380">
        <v>6.3980159999999994E-2</v>
      </c>
      <c r="CI311" s="380">
        <v>0.3144818880000001</v>
      </c>
      <c r="CJ311" s="380">
        <v>0.765207584</v>
      </c>
      <c r="CK311" s="380">
        <v>0.1813208</v>
      </c>
      <c r="CL311" s="380">
        <v>0.65395497599999997</v>
      </c>
      <c r="CM311" s="380">
        <v>0.404571344</v>
      </c>
      <c r="CN311" s="380">
        <v>0.24659792</v>
      </c>
      <c r="CO311" s="380">
        <v>0.62444276799999998</v>
      </c>
      <c r="CP311" s="380">
        <v>0.65683910400000001</v>
      </c>
      <c r="CQ311" s="380">
        <v>0.73121460799999993</v>
      </c>
      <c r="CR311" s="380">
        <v>0.61009755199999993</v>
      </c>
      <c r="CS311" s="380">
        <v>0.85523164799999996</v>
      </c>
      <c r="CT311" s="380">
        <v>0.88267785600000004</v>
      </c>
      <c r="CU311" s="380">
        <v>0.29136009600000001</v>
      </c>
      <c r="CV311" s="380">
        <v>0.79060420799999986</v>
      </c>
      <c r="CW311" s="380">
        <v>0.63144689600000015</v>
      </c>
    </row>
    <row r="312" spans="1:101">
      <c r="A312" s="256">
        <v>690</v>
      </c>
      <c r="B312" s="259">
        <v>1</v>
      </c>
      <c r="C312" s="380">
        <v>0.88839999999999997</v>
      </c>
      <c r="D312" s="380">
        <v>0.7571</v>
      </c>
      <c r="E312" s="380">
        <v>0.19528999999999999</v>
      </c>
      <c r="F312" s="380">
        <v>0.51261000000000001</v>
      </c>
      <c r="G312" s="380">
        <v>0.88222</v>
      </c>
      <c r="H312" s="380">
        <v>0.63588999999999996</v>
      </c>
      <c r="I312" s="380">
        <v>0.46789999999999998</v>
      </c>
      <c r="J312" s="380">
        <v>0.59482999999999997</v>
      </c>
      <c r="K312" s="380">
        <v>6.3990000000000005E-2</v>
      </c>
      <c r="L312" s="380">
        <v>0.88049999999999995</v>
      </c>
      <c r="M312" s="380">
        <v>0.68674999999999997</v>
      </c>
      <c r="N312" s="380">
        <v>0.68272999999999995</v>
      </c>
      <c r="O312" s="380">
        <v>0.26695999999999998</v>
      </c>
      <c r="P312" s="380">
        <v>0.49370000000000003</v>
      </c>
      <c r="Q312" s="380">
        <v>0.62533000000000005</v>
      </c>
      <c r="R312" s="380">
        <v>0.52319000000000004</v>
      </c>
      <c r="S312" s="380">
        <v>0.58977000000000002</v>
      </c>
      <c r="T312" s="380">
        <v>0.39300000000000002</v>
      </c>
      <c r="U312" s="380">
        <v>0.51619999999999999</v>
      </c>
      <c r="V312" s="380">
        <v>0.84297</v>
      </c>
      <c r="W312" s="380">
        <v>0.9083</v>
      </c>
      <c r="X312" s="380">
        <v>0.82862000000000002</v>
      </c>
      <c r="Y312" s="380">
        <v>0.87082000000000004</v>
      </c>
      <c r="Z312" s="380">
        <v>0.8407</v>
      </c>
      <c r="AA312" s="380">
        <v>0.50444</v>
      </c>
      <c r="AB312" s="380">
        <v>0.90790000000000004</v>
      </c>
      <c r="AC312" s="380">
        <v>0.45357999999999998</v>
      </c>
      <c r="AD312" s="380">
        <v>0.11456</v>
      </c>
      <c r="AE312" s="380">
        <v>0.82976000000000005</v>
      </c>
      <c r="AF312" s="380">
        <v>0.35539999999999999</v>
      </c>
      <c r="AG312" s="380">
        <v>0.82215000000000005</v>
      </c>
      <c r="AH312" s="380">
        <v>0.81310000000000004</v>
      </c>
      <c r="AI312" s="380">
        <v>0.81806999999999996</v>
      </c>
      <c r="AJ312" s="380">
        <v>0.26980999999999999</v>
      </c>
      <c r="AK312" s="380">
        <v>0.10213</v>
      </c>
      <c r="AL312" s="380">
        <v>0.54940999999999995</v>
      </c>
      <c r="AM312" s="380">
        <v>0.30380000000000001</v>
      </c>
      <c r="AN312" s="380">
        <v>0.67427999999999999</v>
      </c>
      <c r="AO312" s="380">
        <v>8.8109999999999994E-2</v>
      </c>
      <c r="AP312" s="380">
        <v>0.20115</v>
      </c>
      <c r="AQ312" s="380">
        <v>0.88719999999999999</v>
      </c>
      <c r="AR312" s="380">
        <v>0.3498</v>
      </c>
      <c r="AS312" s="380">
        <v>0.21809999999999999</v>
      </c>
      <c r="AT312" s="380">
        <v>5.2299999999999999E-2</v>
      </c>
      <c r="AU312" s="380">
        <v>0.17330000000000001</v>
      </c>
      <c r="AV312" s="380">
        <v>0.22420000000000001</v>
      </c>
      <c r="AW312" s="380">
        <v>0.75580000000000003</v>
      </c>
      <c r="AX312" s="380">
        <v>0.18137</v>
      </c>
      <c r="AY312" s="380">
        <v>0.10335999999999999</v>
      </c>
      <c r="AZ312" s="380">
        <v>0.17485999999999999</v>
      </c>
      <c r="BA312" s="380">
        <v>0.22994000000000001</v>
      </c>
      <c r="BB312" s="380">
        <v>8.0479999999999996E-2</v>
      </c>
      <c r="BC312" s="380">
        <v>6.9500000000000006E-2</v>
      </c>
      <c r="BD312" s="380">
        <v>0.60150000000000003</v>
      </c>
      <c r="BE312" s="380">
        <v>0.52449999999999997</v>
      </c>
      <c r="BF312" s="380">
        <v>0.18698999999999999</v>
      </c>
      <c r="BG312" s="380">
        <v>4.65E-2</v>
      </c>
      <c r="BH312" s="380">
        <v>7.8060000000000004E-2</v>
      </c>
      <c r="BI312" s="380">
        <v>0.53720000000000001</v>
      </c>
      <c r="BJ312" s="380">
        <v>0.70991000000000004</v>
      </c>
      <c r="BK312" s="380">
        <v>0.41393000000000002</v>
      </c>
      <c r="BL312" s="380">
        <v>0.56194</v>
      </c>
      <c r="BM312" s="380">
        <v>8.5919999999999996E-2</v>
      </c>
      <c r="BN312" s="380">
        <v>0.11158999999999999</v>
      </c>
      <c r="BO312" s="380">
        <v>1.0919999999999999E-2</v>
      </c>
      <c r="BP312" s="380">
        <v>5.9700000000000003E-2</v>
      </c>
      <c r="BQ312" s="380">
        <v>6.8599999999999994E-2</v>
      </c>
      <c r="BR312" s="380">
        <v>0.24154</v>
      </c>
      <c r="BS312" s="380">
        <v>0.20630000000000001</v>
      </c>
      <c r="BT312" s="380">
        <v>0.30852000000000002</v>
      </c>
      <c r="BU312" s="380">
        <v>0.1242</v>
      </c>
      <c r="BV312" s="380">
        <v>0.45474999999999999</v>
      </c>
      <c r="BW312" s="380">
        <v>0.23561000000000001</v>
      </c>
      <c r="BX312" s="380">
        <v>0.12906999999999999</v>
      </c>
      <c r="BY312" s="380">
        <v>9.8400000000000001E-2</v>
      </c>
      <c r="BZ312" s="380">
        <v>0.1512</v>
      </c>
      <c r="CA312" s="380">
        <v>0.33782000000000001</v>
      </c>
      <c r="CB312" s="380">
        <v>0.18676000000000001</v>
      </c>
      <c r="CC312" s="380">
        <v>0.75524999999999998</v>
      </c>
      <c r="CD312" s="380">
        <v>0.62190999999999996</v>
      </c>
      <c r="CE312" s="380">
        <v>0.46076</v>
      </c>
      <c r="CF312" s="380">
        <v>0.84989999999999999</v>
      </c>
      <c r="CG312" s="380">
        <v>0.65359999999999996</v>
      </c>
      <c r="CH312" s="380">
        <v>6.3909999999999995E-2</v>
      </c>
      <c r="CI312" s="380">
        <v>0.31630000000000003</v>
      </c>
      <c r="CJ312" s="380">
        <v>0.76637</v>
      </c>
      <c r="CK312" s="380">
        <v>0.1812</v>
      </c>
      <c r="CL312" s="380">
        <v>0.66286</v>
      </c>
      <c r="CM312" s="380">
        <v>0.41253000000000001</v>
      </c>
      <c r="CN312" s="380">
        <v>0.2472</v>
      </c>
      <c r="CO312" s="380">
        <v>0.62321000000000004</v>
      </c>
      <c r="CP312" s="380">
        <v>0.65930999999999995</v>
      </c>
      <c r="CQ312" s="380">
        <v>0.73309000000000002</v>
      </c>
      <c r="CR312" s="380">
        <v>0.61629999999999996</v>
      </c>
      <c r="CS312" s="380">
        <v>0.85665999999999998</v>
      </c>
      <c r="CT312" s="380">
        <v>0.88387000000000004</v>
      </c>
      <c r="CU312" s="380">
        <v>0.28970000000000001</v>
      </c>
      <c r="CV312" s="380">
        <v>0.79488999999999999</v>
      </c>
      <c r="CW312" s="380">
        <v>0.63170000000000004</v>
      </c>
    </row>
    <row r="313" spans="1:101">
      <c r="A313" s="256">
        <v>691</v>
      </c>
      <c r="B313" s="259">
        <v>1</v>
      </c>
      <c r="C313" s="380">
        <v>0.88892640000000001</v>
      </c>
      <c r="D313" s="380">
        <v>0.75890175999999998</v>
      </c>
      <c r="E313" s="380">
        <v>0.19702566399999999</v>
      </c>
      <c r="F313" s="380">
        <v>0.51249689600000004</v>
      </c>
      <c r="G313" s="380">
        <v>0.88443387200000012</v>
      </c>
      <c r="H313" s="380">
        <v>0.64157768000000015</v>
      </c>
      <c r="I313" s="380">
        <v>0.46758435199999998</v>
      </c>
      <c r="J313" s="380">
        <v>0.59646955200000007</v>
      </c>
      <c r="K313" s="380">
        <v>6.3891056000000002E-2</v>
      </c>
      <c r="L313" s="380">
        <v>0.88065628799999995</v>
      </c>
      <c r="M313" s="380">
        <v>0.69036137600000003</v>
      </c>
      <c r="N313" s="380">
        <v>0.68257337600000001</v>
      </c>
      <c r="O313" s="380">
        <v>0.26691847999999996</v>
      </c>
      <c r="P313" s="380">
        <v>0.49386212800000001</v>
      </c>
      <c r="Q313" s="380">
        <v>0.62590420800000002</v>
      </c>
      <c r="R313" s="380">
        <v>0.52633508800000006</v>
      </c>
      <c r="S313" s="380">
        <v>0.59584460800000005</v>
      </c>
      <c r="T313" s="380">
        <v>0.39398492800000001</v>
      </c>
      <c r="U313" s="380">
        <v>0.51597406400000001</v>
      </c>
      <c r="V313" s="380">
        <v>0.84456572799999996</v>
      </c>
      <c r="W313" s="380">
        <v>0.90847595200000009</v>
      </c>
      <c r="X313" s="380">
        <v>0.82933801600000001</v>
      </c>
      <c r="Y313" s="380">
        <v>0.87144873599999995</v>
      </c>
      <c r="Z313" s="380">
        <v>0.840428752</v>
      </c>
      <c r="AA313" s="380">
        <v>0.50601553599999993</v>
      </c>
      <c r="AB313" s="380">
        <v>0.90799385599999993</v>
      </c>
      <c r="AC313" s="380">
        <v>0.45517993600000006</v>
      </c>
      <c r="AD313" s="380">
        <v>0.11523859199999999</v>
      </c>
      <c r="AE313" s="380">
        <v>0.83082243200000006</v>
      </c>
      <c r="AF313" s="380">
        <v>0.35625774399999999</v>
      </c>
      <c r="AG313" s="380">
        <v>0.82261062400000018</v>
      </c>
      <c r="AH313" s="380">
        <v>0.81793363200000002</v>
      </c>
      <c r="AI313" s="380">
        <v>0.81853937599999993</v>
      </c>
      <c r="AJ313" s="380">
        <v>0.27027883199999997</v>
      </c>
      <c r="AK313" s="380">
        <v>0.10226670399999999</v>
      </c>
      <c r="AL313" s="380">
        <v>0.54825257599999999</v>
      </c>
      <c r="AM313" s="380">
        <v>0.31321870400000001</v>
      </c>
      <c r="AN313" s="380">
        <v>0.67467881600000001</v>
      </c>
      <c r="AO313" s="380">
        <v>8.8088223999999993E-2</v>
      </c>
      <c r="AP313" s="380">
        <v>0.20081819199999998</v>
      </c>
      <c r="AQ313" s="380">
        <v>0.88943420799999995</v>
      </c>
      <c r="AR313" s="380">
        <v>0.35429991999999999</v>
      </c>
      <c r="AS313" s="380">
        <v>0.22619257600000001</v>
      </c>
      <c r="AT313" s="380">
        <v>5.2257712000000005E-2</v>
      </c>
      <c r="AU313" s="380">
        <v>0.17424555200000003</v>
      </c>
      <c r="AV313" s="380">
        <v>0.22494260800000002</v>
      </c>
      <c r="AW313" s="380">
        <v>0.76301340800000006</v>
      </c>
      <c r="AX313" s="380">
        <v>0.180833088</v>
      </c>
      <c r="AY313" s="380">
        <v>0.103761216</v>
      </c>
      <c r="AZ313" s="380">
        <v>0.17414184000000002</v>
      </c>
      <c r="BA313" s="380">
        <v>0.22894735999999996</v>
      </c>
      <c r="BB313" s="380">
        <v>8.0121312000000014E-2</v>
      </c>
      <c r="BC313" s="380">
        <v>6.9851024000000012E-2</v>
      </c>
      <c r="BD313" s="380">
        <v>0.60414452799999996</v>
      </c>
      <c r="BE313" s="380">
        <v>0.52524887999999992</v>
      </c>
      <c r="BF313" s="380">
        <v>0.18805308799999998</v>
      </c>
      <c r="BG313" s="380">
        <v>5.0124176000000006E-2</v>
      </c>
      <c r="BH313" s="380">
        <v>7.8772192000000005E-2</v>
      </c>
      <c r="BI313" s="380">
        <v>0.53601630399999989</v>
      </c>
      <c r="BJ313" s="380">
        <v>0.70998100800000008</v>
      </c>
      <c r="BK313" s="380">
        <v>0.41344579200000003</v>
      </c>
      <c r="BL313" s="380">
        <v>0.57216113600000007</v>
      </c>
      <c r="BM313" s="380">
        <v>8.726521600000002E-2</v>
      </c>
      <c r="BN313" s="380">
        <v>0.11163075199999999</v>
      </c>
      <c r="BO313" s="380">
        <v>1.0935536000000001E-2</v>
      </c>
      <c r="BP313" s="380">
        <v>5.9702112000000002E-2</v>
      </c>
      <c r="BQ313" s="380">
        <v>6.8516863999999983E-2</v>
      </c>
      <c r="BR313" s="380">
        <v>0.24111908800000001</v>
      </c>
      <c r="BS313" s="380">
        <v>0.20595361600000001</v>
      </c>
      <c r="BT313" s="380">
        <v>0.30811108800000003</v>
      </c>
      <c r="BU313" s="380">
        <v>0.12737460800000003</v>
      </c>
      <c r="BV313" s="380">
        <v>0.45485692799999999</v>
      </c>
      <c r="BW313" s="380">
        <v>0.24222515200000003</v>
      </c>
      <c r="BX313" s="380">
        <v>0.13390472000000003</v>
      </c>
      <c r="BY313" s="380">
        <v>0.10046524799999999</v>
      </c>
      <c r="BZ313" s="380">
        <v>0.14895054400000002</v>
      </c>
      <c r="CA313" s="380">
        <v>0.33836555200000001</v>
      </c>
      <c r="CB313" s="380">
        <v>0.19271723200000002</v>
      </c>
      <c r="CC313" s="380">
        <v>0.75790699199999989</v>
      </c>
      <c r="CD313" s="380">
        <v>0.62850993599999982</v>
      </c>
      <c r="CE313" s="380">
        <v>0.46110974399999993</v>
      </c>
      <c r="CF313" s="380">
        <v>0.85358433599999983</v>
      </c>
      <c r="CG313" s="380">
        <v>0.65898791999999995</v>
      </c>
      <c r="CH313" s="380">
        <v>6.3836399999999988E-2</v>
      </c>
      <c r="CI313" s="380">
        <v>0.31790060800000003</v>
      </c>
      <c r="CJ313" s="380">
        <v>0.76757891199999984</v>
      </c>
      <c r="CK313" s="380">
        <v>0.181073344</v>
      </c>
      <c r="CL313" s="380">
        <v>0.67159249600000015</v>
      </c>
      <c r="CM313" s="380">
        <v>0.42050715199999994</v>
      </c>
      <c r="CN313" s="380">
        <v>0.24777350400000003</v>
      </c>
      <c r="CO313" s="380">
        <v>0.62193836800000013</v>
      </c>
      <c r="CP313" s="380">
        <v>0.66180990399999995</v>
      </c>
      <c r="CQ313" s="380">
        <v>0.73492686399999996</v>
      </c>
      <c r="CR313" s="380">
        <v>0.62242633599999997</v>
      </c>
      <c r="CS313" s="380">
        <v>0.85801422399999994</v>
      </c>
      <c r="CT313" s="380">
        <v>0.88501543999999999</v>
      </c>
      <c r="CU313" s="380">
        <v>0.28791417600000002</v>
      </c>
      <c r="CV313" s="380">
        <v>0.79913513599999997</v>
      </c>
      <c r="CW313" s="380">
        <v>0.63195464000000012</v>
      </c>
    </row>
    <row r="314" spans="1:101">
      <c r="A314" s="256">
        <v>692</v>
      </c>
      <c r="B314" s="259">
        <v>1</v>
      </c>
      <c r="C314" s="380">
        <v>0.88944791999999995</v>
      </c>
      <c r="D314" s="380">
        <v>0.76083839999999991</v>
      </c>
      <c r="E314" s="380">
        <v>0.19864987200000001</v>
      </c>
      <c r="F314" s="380">
        <v>0.51238571200000016</v>
      </c>
      <c r="G314" s="380">
        <v>0.88661332800000014</v>
      </c>
      <c r="H314" s="380">
        <v>0.64710148800000011</v>
      </c>
      <c r="I314" s="380">
        <v>0.46722907199999997</v>
      </c>
      <c r="J314" s="380">
        <v>0.59811177599999998</v>
      </c>
      <c r="K314" s="380">
        <v>6.3788384000000004E-2</v>
      </c>
      <c r="L314" s="380">
        <v>0.88086640000000005</v>
      </c>
      <c r="M314" s="380">
        <v>0.69391203200000007</v>
      </c>
      <c r="N314" s="380">
        <v>0.68251660799999991</v>
      </c>
      <c r="O314" s="380">
        <v>0.26687459199999997</v>
      </c>
      <c r="P314" s="380">
        <v>0.49401860800000003</v>
      </c>
      <c r="Q314" s="380">
        <v>0.62646315200000013</v>
      </c>
      <c r="R314" s="380">
        <v>0.52945793600000024</v>
      </c>
      <c r="S314" s="380">
        <v>0.60177670399999994</v>
      </c>
      <c r="T314" s="380">
        <v>0.39497924800000006</v>
      </c>
      <c r="U314" s="380">
        <v>0.51574958400000004</v>
      </c>
      <c r="V314" s="380">
        <v>0.8461214720000001</v>
      </c>
      <c r="W314" s="380">
        <v>0.90865348800000001</v>
      </c>
      <c r="X314" s="380">
        <v>0.83004840000000013</v>
      </c>
      <c r="Y314" s="380">
        <v>0.8720440960000001</v>
      </c>
      <c r="Z314" s="380">
        <v>0.8401056320000001</v>
      </c>
      <c r="AA314" s="380">
        <v>0.50804076799999986</v>
      </c>
      <c r="AB314" s="380">
        <v>0.90809388800000013</v>
      </c>
      <c r="AC314" s="380">
        <v>0.45691972800000008</v>
      </c>
      <c r="AD314" s="380">
        <v>0.11603832</v>
      </c>
      <c r="AE314" s="380">
        <v>0.83187097600000004</v>
      </c>
      <c r="AF314" s="380">
        <v>0.35731870399999999</v>
      </c>
      <c r="AG314" s="380">
        <v>0.82305291200000008</v>
      </c>
      <c r="AH314" s="380">
        <v>0.82277491199999997</v>
      </c>
      <c r="AI314" s="380">
        <v>0.81902305600000003</v>
      </c>
      <c r="AJ314" s="380">
        <v>0.27077478400000005</v>
      </c>
      <c r="AK314" s="380">
        <v>0.102420976</v>
      </c>
      <c r="AL314" s="380">
        <v>0.54708140799999994</v>
      </c>
      <c r="AM314" s="380">
        <v>0.32274616</v>
      </c>
      <c r="AN314" s="380">
        <v>0.67509880000000011</v>
      </c>
      <c r="AO314" s="380">
        <v>8.8064560000000014E-2</v>
      </c>
      <c r="AP314" s="380">
        <v>0.20047344</v>
      </c>
      <c r="AQ314" s="380">
        <v>0.89161116800000006</v>
      </c>
      <c r="AR314" s="380">
        <v>0.358987632</v>
      </c>
      <c r="AS314" s="380">
        <v>0.23537265600000001</v>
      </c>
      <c r="AT314" s="380">
        <v>5.2217151999999996E-2</v>
      </c>
      <c r="AU314" s="380">
        <v>0.175200944</v>
      </c>
      <c r="AV314" s="380">
        <v>0.22571084799999999</v>
      </c>
      <c r="AW314" s="380">
        <v>0.77008892800000006</v>
      </c>
      <c r="AX314" s="380">
        <v>0.18031993599999999</v>
      </c>
      <c r="AY314" s="380">
        <v>0.10418287999999999</v>
      </c>
      <c r="AZ314" s="380">
        <v>0.17340444799999999</v>
      </c>
      <c r="BA314" s="380">
        <v>0.22792780800000001</v>
      </c>
      <c r="BB314" s="380">
        <v>7.9749552000000015E-2</v>
      </c>
      <c r="BC314" s="380">
        <v>7.0203584000000013E-2</v>
      </c>
      <c r="BD314" s="380">
        <v>0.60679868799999992</v>
      </c>
      <c r="BE314" s="380">
        <v>0.52589932799999994</v>
      </c>
      <c r="BF314" s="380">
        <v>0.18915596800000001</v>
      </c>
      <c r="BG314" s="380">
        <v>5.4242896000000006E-2</v>
      </c>
      <c r="BH314" s="380">
        <v>7.9467728000000015E-2</v>
      </c>
      <c r="BI314" s="380">
        <v>0.53450302399999983</v>
      </c>
      <c r="BJ314" s="380">
        <v>0.70997088000000019</v>
      </c>
      <c r="BK314" s="380">
        <v>0.41294792000000002</v>
      </c>
      <c r="BL314" s="380">
        <v>0.58241384000000018</v>
      </c>
      <c r="BM314" s="380">
        <v>8.8628047999999987E-2</v>
      </c>
      <c r="BN314" s="380">
        <v>0.11163630400000001</v>
      </c>
      <c r="BO314" s="380">
        <v>1.0956304E-2</v>
      </c>
      <c r="BP314" s="380">
        <v>5.9699312000000018E-2</v>
      </c>
      <c r="BQ314" s="380">
        <v>6.8427184000000002E-2</v>
      </c>
      <c r="BR314" s="380">
        <v>0.24068534400000002</v>
      </c>
      <c r="BS314" s="380">
        <v>0.20559780800000005</v>
      </c>
      <c r="BT314" s="380">
        <v>0.30769135999999997</v>
      </c>
      <c r="BU314" s="380">
        <v>0.130613328</v>
      </c>
      <c r="BV314" s="380">
        <v>0.45497054400000003</v>
      </c>
      <c r="BW314" s="380">
        <v>0.24904584000000005</v>
      </c>
      <c r="BX314" s="380">
        <v>0.13891827200000004</v>
      </c>
      <c r="BY314" s="380">
        <v>0.102567728</v>
      </c>
      <c r="BZ314" s="380">
        <v>0.14655238399999998</v>
      </c>
      <c r="CA314" s="380">
        <v>0.33874388799999999</v>
      </c>
      <c r="CB314" s="380">
        <v>0.19887689600000003</v>
      </c>
      <c r="CC314" s="380">
        <v>0.76052980800000014</v>
      </c>
      <c r="CD314" s="380">
        <v>0.63503627200000001</v>
      </c>
      <c r="CE314" s="380">
        <v>0.461249888</v>
      </c>
      <c r="CF314" s="380">
        <v>0.85734177600000006</v>
      </c>
      <c r="CG314" s="380">
        <v>0.66463368000000012</v>
      </c>
      <c r="CH314" s="380">
        <v>6.376030399999999E-2</v>
      </c>
      <c r="CI314" s="380">
        <v>0.31924659200000005</v>
      </c>
      <c r="CJ314" s="380">
        <v>0.76882046400000004</v>
      </c>
      <c r="CK314" s="380">
        <v>0.18094651200000003</v>
      </c>
      <c r="CL314" s="380">
        <v>0.68017836800000009</v>
      </c>
      <c r="CM314" s="380">
        <v>0.42850961600000009</v>
      </c>
      <c r="CN314" s="380">
        <v>0.24831598400000005</v>
      </c>
      <c r="CO314" s="380">
        <v>0.62063436800000005</v>
      </c>
      <c r="CP314" s="380">
        <v>0.6643425919999999</v>
      </c>
      <c r="CQ314" s="380">
        <v>0.73672793599999997</v>
      </c>
      <c r="CR314" s="380">
        <v>0.62848523200000006</v>
      </c>
      <c r="CS314" s="380">
        <v>0.85931347199999997</v>
      </c>
      <c r="CT314" s="380">
        <v>0.88613112000000016</v>
      </c>
      <c r="CU314" s="380">
        <v>0.28601809600000005</v>
      </c>
      <c r="CV314" s="380">
        <v>0.80332139199999997</v>
      </c>
      <c r="CW314" s="380">
        <v>0.63221064000000005</v>
      </c>
    </row>
    <row r="315" spans="1:101">
      <c r="A315" s="256">
        <v>693</v>
      </c>
      <c r="B315" s="259">
        <v>1</v>
      </c>
      <c r="C315" s="380">
        <v>0.88995792000000007</v>
      </c>
      <c r="D315" s="380">
        <v>0.76285855999999996</v>
      </c>
      <c r="E315" s="380">
        <v>0.20008783999999999</v>
      </c>
      <c r="F315" s="380">
        <v>0.51227812800000005</v>
      </c>
      <c r="G315" s="380">
        <v>0.88875678400000002</v>
      </c>
      <c r="H315" s="380">
        <v>0.65238505599999996</v>
      </c>
      <c r="I315" s="380">
        <v>0.46684643200000003</v>
      </c>
      <c r="J315" s="380">
        <v>0.59975480000000003</v>
      </c>
      <c r="K315" s="380">
        <v>6.3680431999999995E-2</v>
      </c>
      <c r="L315" s="380">
        <v>0.88111787200000002</v>
      </c>
      <c r="M315" s="380">
        <v>0.6973490080000001</v>
      </c>
      <c r="N315" s="380">
        <v>0.68259136000000009</v>
      </c>
      <c r="O315" s="380">
        <v>0.26682398399999996</v>
      </c>
      <c r="P315" s="380">
        <v>0.49416812800000004</v>
      </c>
      <c r="Q315" s="380">
        <v>0.62699833599999999</v>
      </c>
      <c r="R315" s="380">
        <v>0.53253806400000014</v>
      </c>
      <c r="S315" s="380">
        <v>0.60748175999999998</v>
      </c>
      <c r="T315" s="380">
        <v>0.39596652799999998</v>
      </c>
      <c r="U315" s="380">
        <v>0.51552982400000003</v>
      </c>
      <c r="V315" s="380">
        <v>0.84761553599999995</v>
      </c>
      <c r="W315" s="380">
        <v>0.908829424</v>
      </c>
      <c r="X315" s="380">
        <v>0.83075502400000012</v>
      </c>
      <c r="Y315" s="380">
        <v>0.87261449600000007</v>
      </c>
      <c r="Z315" s="380">
        <v>0.83974451200000022</v>
      </c>
      <c r="AA315" s="380">
        <v>0.51026791999999999</v>
      </c>
      <c r="AB315" s="380">
        <v>0.90819744000000002</v>
      </c>
      <c r="AC315" s="380">
        <v>0.45864559999999999</v>
      </c>
      <c r="AD315" s="380">
        <v>0.11683916799999999</v>
      </c>
      <c r="AE315" s="380">
        <v>0.83289568000000014</v>
      </c>
      <c r="AF315" s="380">
        <v>0.35849974400000001</v>
      </c>
      <c r="AG315" s="380">
        <v>0.82347824000000003</v>
      </c>
      <c r="AH315" s="380">
        <v>0.82755123200000003</v>
      </c>
      <c r="AI315" s="380">
        <v>0.819520256</v>
      </c>
      <c r="AJ315" s="380">
        <v>0.27128545600000004</v>
      </c>
      <c r="AK315" s="380">
        <v>0.10258788799999999</v>
      </c>
      <c r="AL315" s="380">
        <v>0.54588088000000001</v>
      </c>
      <c r="AM315" s="380">
        <v>0.33235017600000005</v>
      </c>
      <c r="AN315" s="380">
        <v>0.67553062399999997</v>
      </c>
      <c r="AO315" s="380">
        <v>8.8037056000000002E-2</v>
      </c>
      <c r="AP315" s="380">
        <v>0.200107808</v>
      </c>
      <c r="AQ315" s="380">
        <v>0.89370876799999999</v>
      </c>
      <c r="AR315" s="380">
        <v>0.363959584</v>
      </c>
      <c r="AS315" s="380">
        <v>0.24531593599999998</v>
      </c>
      <c r="AT315" s="380">
        <v>5.2178752000000002E-2</v>
      </c>
      <c r="AU315" s="380">
        <v>0.176129696</v>
      </c>
      <c r="AV315" s="380">
        <v>0.22648892800000001</v>
      </c>
      <c r="AW315" s="380">
        <v>0.77694620800000003</v>
      </c>
      <c r="AX315" s="380">
        <v>0.17983102400000001</v>
      </c>
      <c r="AY315" s="380">
        <v>0.10462158400000002</v>
      </c>
      <c r="AZ315" s="380">
        <v>0.17263513600000002</v>
      </c>
      <c r="BA315" s="380">
        <v>0.22686337600000001</v>
      </c>
      <c r="BB315" s="380">
        <v>7.9359072000000017E-2</v>
      </c>
      <c r="BC315" s="380">
        <v>7.0552383999999996E-2</v>
      </c>
      <c r="BD315" s="380">
        <v>0.60942156800000002</v>
      </c>
      <c r="BE315" s="380">
        <v>0.52645889599999995</v>
      </c>
      <c r="BF315" s="380">
        <v>0.19027572799999998</v>
      </c>
      <c r="BG315" s="380">
        <v>5.8709536E-2</v>
      </c>
      <c r="BH315" s="380">
        <v>8.0142623999999996E-2</v>
      </c>
      <c r="BI315" s="380">
        <v>0.53273926400000005</v>
      </c>
      <c r="BJ315" s="380">
        <v>0.70989179200000008</v>
      </c>
      <c r="BK315" s="380">
        <v>0.41242748800000001</v>
      </c>
      <c r="BL315" s="380">
        <v>0.59268198400000016</v>
      </c>
      <c r="BM315" s="380">
        <v>8.9992240000000001E-2</v>
      </c>
      <c r="BN315" s="380">
        <v>0.11161257600000002</v>
      </c>
      <c r="BO315" s="380">
        <v>1.0983151999999999E-2</v>
      </c>
      <c r="BP315" s="380">
        <v>5.9692352000000004E-2</v>
      </c>
      <c r="BQ315" s="380">
        <v>6.8333664000000002E-2</v>
      </c>
      <c r="BR315" s="380">
        <v>0.24023032</v>
      </c>
      <c r="BS315" s="380">
        <v>0.20522791999999998</v>
      </c>
      <c r="BT315" s="380">
        <v>0.30725411200000002</v>
      </c>
      <c r="BU315" s="380">
        <v>0.13385708800000001</v>
      </c>
      <c r="BV315" s="380">
        <v>0.45508968</v>
      </c>
      <c r="BW315" s="380">
        <v>0.25605332800000002</v>
      </c>
      <c r="BX315" s="380">
        <v>0.14412910400000001</v>
      </c>
      <c r="BY315" s="380">
        <v>0.10466988800000002</v>
      </c>
      <c r="BZ315" s="380">
        <v>0.144066944</v>
      </c>
      <c r="CA315" s="380">
        <v>0.33896366400000005</v>
      </c>
      <c r="CB315" s="380">
        <v>0.2052244</v>
      </c>
      <c r="CC315" s="380">
        <v>0.763162224</v>
      </c>
      <c r="CD315" s="380">
        <v>0.64148900799999997</v>
      </c>
      <c r="CE315" s="380">
        <v>0.46128835200000007</v>
      </c>
      <c r="CF315" s="380">
        <v>0.86110473599999993</v>
      </c>
      <c r="CG315" s="380">
        <v>0.67041039999999996</v>
      </c>
      <c r="CH315" s="380">
        <v>6.3679327999999993E-2</v>
      </c>
      <c r="CI315" s="380">
        <v>0.32054929600000009</v>
      </c>
      <c r="CJ315" s="380">
        <v>0.77012873600000009</v>
      </c>
      <c r="CK315" s="380">
        <v>0.18079224000000005</v>
      </c>
      <c r="CL315" s="380">
        <v>0.68850120000000004</v>
      </c>
      <c r="CM315" s="380">
        <v>0.43649448000000002</v>
      </c>
      <c r="CN315" s="380">
        <v>0.24882486400000003</v>
      </c>
      <c r="CO315" s="380">
        <v>0.61928164800000007</v>
      </c>
      <c r="CP315" s="380">
        <v>0.66690704000000001</v>
      </c>
      <c r="CQ315" s="380">
        <v>0.738491648</v>
      </c>
      <c r="CR315" s="380">
        <v>0.63445404800000005</v>
      </c>
      <c r="CS315" s="380">
        <v>0.86051111999999996</v>
      </c>
      <c r="CT315" s="380">
        <v>0.88715487999999998</v>
      </c>
      <c r="CU315" s="380">
        <v>0.28405913600000005</v>
      </c>
      <c r="CV315" s="380">
        <v>0.80739748800000011</v>
      </c>
      <c r="CW315" s="380">
        <v>0.63246415999999994</v>
      </c>
    </row>
    <row r="316" spans="1:101">
      <c r="A316" s="256">
        <v>694</v>
      </c>
      <c r="B316" s="259">
        <v>1</v>
      </c>
      <c r="C316" s="380">
        <v>0.89044783999999988</v>
      </c>
      <c r="D316" s="380">
        <v>0.76488079999999992</v>
      </c>
      <c r="E316" s="380">
        <v>0.20125060799999997</v>
      </c>
      <c r="F316" s="380">
        <v>0.51217534400000009</v>
      </c>
      <c r="G316" s="380">
        <v>0.8908600000000001</v>
      </c>
      <c r="H316" s="380">
        <v>0.65730558400000005</v>
      </c>
      <c r="I316" s="380">
        <v>0.46645507199999992</v>
      </c>
      <c r="J316" s="380">
        <v>0.60139510399999996</v>
      </c>
      <c r="K316" s="380">
        <v>6.3564640000000006E-2</v>
      </c>
      <c r="L316" s="380">
        <v>0.88139094399999995</v>
      </c>
      <c r="M316" s="380">
        <v>0.70059126399999994</v>
      </c>
      <c r="N316" s="380">
        <v>0.68283203199999998</v>
      </c>
      <c r="O316" s="380">
        <v>0.26676017599999996</v>
      </c>
      <c r="P316" s="380">
        <v>0.49430908800000001</v>
      </c>
      <c r="Q316" s="380">
        <v>0.62749591999999998</v>
      </c>
      <c r="R316" s="380">
        <v>0.53554371200000006</v>
      </c>
      <c r="S316" s="380">
        <v>0.612826176</v>
      </c>
      <c r="T316" s="380">
        <v>0.39692332800000002</v>
      </c>
      <c r="U316" s="380">
        <v>0.51531878399999997</v>
      </c>
      <c r="V316" s="380">
        <v>0.84901351999999997</v>
      </c>
      <c r="W316" s="380">
        <v>0.90899911999999994</v>
      </c>
      <c r="X316" s="380">
        <v>0.83146412800000002</v>
      </c>
      <c r="Y316" s="380">
        <v>0.87317321600000009</v>
      </c>
      <c r="Z316" s="380">
        <v>0.83936691200000002</v>
      </c>
      <c r="AA316" s="380">
        <v>0.51230099200000001</v>
      </c>
      <c r="AB316" s="380">
        <v>0.90830051199999995</v>
      </c>
      <c r="AC316" s="380">
        <v>0.46012043199999997</v>
      </c>
      <c r="AD316" s="380">
        <v>0.11746593600000001</v>
      </c>
      <c r="AE316" s="380">
        <v>0.83388110400000004</v>
      </c>
      <c r="AF316" s="380">
        <v>0.359671344</v>
      </c>
      <c r="AG316" s="380">
        <v>0.82388988799999996</v>
      </c>
      <c r="AH316" s="380">
        <v>0.83216163200000004</v>
      </c>
      <c r="AI316" s="380">
        <v>0.82002969599999986</v>
      </c>
      <c r="AJ316" s="380">
        <v>0.27179220800000004</v>
      </c>
      <c r="AK316" s="380">
        <v>0.10275967999999999</v>
      </c>
      <c r="AL316" s="380">
        <v>0.54462595199999997</v>
      </c>
      <c r="AM316" s="380">
        <v>0.34198291199999997</v>
      </c>
      <c r="AN316" s="380">
        <v>0.67596012799999994</v>
      </c>
      <c r="AO316" s="380">
        <v>8.8002672000000004E-2</v>
      </c>
      <c r="AP316" s="380">
        <v>0.19970849599999999</v>
      </c>
      <c r="AQ316" s="380">
        <v>0.89569420799999999</v>
      </c>
      <c r="AR316" s="380">
        <v>0.36937137600000003</v>
      </c>
      <c r="AS316" s="380">
        <v>0.25554537600000005</v>
      </c>
      <c r="AT316" s="380">
        <v>5.2142912E-2</v>
      </c>
      <c r="AU316" s="380">
        <v>0.17698348800000002</v>
      </c>
      <c r="AV316" s="380">
        <v>0.22725484799999998</v>
      </c>
      <c r="AW316" s="380">
        <v>0.78347500800000003</v>
      </c>
      <c r="AX316" s="380">
        <v>0.17936747200000003</v>
      </c>
      <c r="AY316" s="380">
        <v>0.105071968</v>
      </c>
      <c r="AZ316" s="380">
        <v>0.17181326399999999</v>
      </c>
      <c r="BA316" s="380">
        <v>0.22572494400000001</v>
      </c>
      <c r="BB316" s="380">
        <v>7.8940432000000005E-2</v>
      </c>
      <c r="BC316" s="380">
        <v>7.0889984000000003E-2</v>
      </c>
      <c r="BD316" s="380">
        <v>0.61195500799999991</v>
      </c>
      <c r="BE316" s="380">
        <v>0.52693926400000013</v>
      </c>
      <c r="BF316" s="380">
        <v>0.19137668799999999</v>
      </c>
      <c r="BG316" s="380">
        <v>6.3307615999999997E-2</v>
      </c>
      <c r="BH316" s="380">
        <v>8.0791520000000006E-2</v>
      </c>
      <c r="BI316" s="380">
        <v>0.53084582399999991</v>
      </c>
      <c r="BJ316" s="380">
        <v>0.70976302400000002</v>
      </c>
      <c r="BK316" s="380">
        <v>0.41187025600000005</v>
      </c>
      <c r="BL316" s="380">
        <v>0.60295340800000008</v>
      </c>
      <c r="BM316" s="380">
        <v>9.1333711999999997E-2</v>
      </c>
      <c r="BN316" s="380">
        <v>0.111568128</v>
      </c>
      <c r="BO316" s="380">
        <v>1.1017600000000001E-2</v>
      </c>
      <c r="BP316" s="380">
        <v>5.9682271999999995E-2</v>
      </c>
      <c r="BQ316" s="380">
        <v>6.8240223999999988E-2</v>
      </c>
      <c r="BR316" s="380">
        <v>0.23974049600000003</v>
      </c>
      <c r="BS316" s="380">
        <v>0.204836352</v>
      </c>
      <c r="BT316" s="380">
        <v>0.306788544</v>
      </c>
      <c r="BU316" s="380">
        <v>0.137022688</v>
      </c>
      <c r="BV316" s="380">
        <v>0.45521321600000003</v>
      </c>
      <c r="BW316" s="380">
        <v>0.26322745600000003</v>
      </c>
      <c r="BX316" s="380">
        <v>0.14956513599999999</v>
      </c>
      <c r="BY316" s="380">
        <v>0.10671884799999999</v>
      </c>
      <c r="BZ316" s="380">
        <v>0.14158182399999997</v>
      </c>
      <c r="CA316" s="380">
        <v>0.33903615999999998</v>
      </c>
      <c r="CB316" s="380">
        <v>0.211743344</v>
      </c>
      <c r="CC316" s="380">
        <v>0.76586760000000009</v>
      </c>
      <c r="CD316" s="380">
        <v>0.64787294400000006</v>
      </c>
      <c r="CE316" s="380">
        <v>0.46138609600000008</v>
      </c>
      <c r="CF316" s="380">
        <v>0.86477193600000002</v>
      </c>
      <c r="CG316" s="380">
        <v>0.67612496</v>
      </c>
      <c r="CH316" s="380">
        <v>6.3589792000000006E-2</v>
      </c>
      <c r="CI316" s="380">
        <v>0.32212712000000004</v>
      </c>
      <c r="CJ316" s="380">
        <v>0.77155708799999989</v>
      </c>
      <c r="CK316" s="380">
        <v>0.18057036800000001</v>
      </c>
      <c r="CL316" s="380">
        <v>0.69638771200000005</v>
      </c>
      <c r="CM316" s="380">
        <v>0.44439902400000003</v>
      </c>
      <c r="CN316" s="380">
        <v>0.249297184</v>
      </c>
      <c r="CO316" s="380">
        <v>0.61785252800000012</v>
      </c>
      <c r="CP316" s="380">
        <v>0.66949988800000004</v>
      </c>
      <c r="CQ316" s="380">
        <v>0.74021344</v>
      </c>
      <c r="CR316" s="380">
        <v>0.64029774400000006</v>
      </c>
      <c r="CS316" s="380">
        <v>0.86153452799999986</v>
      </c>
      <c r="CT316" s="380">
        <v>0.88799335999999995</v>
      </c>
      <c r="CU316" s="380">
        <v>0.28210441600000002</v>
      </c>
      <c r="CV316" s="380">
        <v>0.8112909439999999</v>
      </c>
      <c r="CW316" s="380">
        <v>0.63270895999999988</v>
      </c>
    </row>
    <row r="317" spans="1:101">
      <c r="A317" s="256">
        <v>695</v>
      </c>
      <c r="B317" s="259">
        <v>1</v>
      </c>
      <c r="C317" s="380">
        <v>0.89090999999999998</v>
      </c>
      <c r="D317" s="380">
        <v>0.76683999999999997</v>
      </c>
      <c r="E317" s="380">
        <v>0.2021</v>
      </c>
      <c r="F317" s="380">
        <v>0.51207999999999998</v>
      </c>
      <c r="G317" s="380">
        <v>0.89292000000000005</v>
      </c>
      <c r="H317" s="380">
        <v>0.66181000000000001</v>
      </c>
      <c r="I317" s="380">
        <v>0.46606999999999998</v>
      </c>
      <c r="J317" s="380">
        <v>0.60302999999999995</v>
      </c>
      <c r="K317" s="380">
        <v>6.3439999999999996E-2</v>
      </c>
      <c r="L317" s="380">
        <v>0.88166999999999995</v>
      </c>
      <c r="M317" s="380">
        <v>0.7036</v>
      </c>
      <c r="N317" s="380">
        <v>0.68325000000000002</v>
      </c>
      <c r="O317" s="380">
        <v>0.26667999999999997</v>
      </c>
      <c r="P317" s="380">
        <v>0.49443999999999999</v>
      </c>
      <c r="Q317" s="380">
        <v>0.62795000000000001</v>
      </c>
      <c r="R317" s="380">
        <v>0.53846000000000005</v>
      </c>
      <c r="S317" s="380">
        <v>0.61775000000000002</v>
      </c>
      <c r="T317" s="380">
        <v>0.39783000000000002</v>
      </c>
      <c r="U317" s="380">
        <v>0.51512000000000002</v>
      </c>
      <c r="V317" s="380">
        <v>0.85029999999999994</v>
      </c>
      <c r="W317" s="380">
        <v>0.90915999999999997</v>
      </c>
      <c r="X317" s="380">
        <v>0.83218000000000003</v>
      </c>
      <c r="Y317" s="380">
        <v>0.87373000000000001</v>
      </c>
      <c r="Z317" s="380">
        <v>0.83899000000000001</v>
      </c>
      <c r="AA317" s="380">
        <v>0.51390000000000002</v>
      </c>
      <c r="AB317" s="380">
        <v>0.90839999999999999</v>
      </c>
      <c r="AC317" s="380">
        <v>0.46121000000000001</v>
      </c>
      <c r="AD317" s="380">
        <v>0.11781</v>
      </c>
      <c r="AE317" s="380">
        <v>0.83482000000000001</v>
      </c>
      <c r="AF317" s="380">
        <v>0.36075000000000002</v>
      </c>
      <c r="AG317" s="380">
        <v>0.82428999999999997</v>
      </c>
      <c r="AH317" s="380">
        <v>0.83652000000000004</v>
      </c>
      <c r="AI317" s="380">
        <v>0.82055</v>
      </c>
      <c r="AJ317" s="380">
        <v>0.27228000000000002</v>
      </c>
      <c r="AK317" s="380">
        <v>0.10292999999999999</v>
      </c>
      <c r="AL317" s="380">
        <v>0.54330000000000001</v>
      </c>
      <c r="AM317" s="380">
        <v>0.35161999999999999</v>
      </c>
      <c r="AN317" s="380">
        <v>0.67637999999999998</v>
      </c>
      <c r="AO317" s="380">
        <v>8.7959999999999997E-2</v>
      </c>
      <c r="AP317" s="380">
        <v>0.19927</v>
      </c>
      <c r="AQ317" s="380">
        <v>0.89754</v>
      </c>
      <c r="AR317" s="380">
        <v>0.37529000000000001</v>
      </c>
      <c r="AS317" s="380">
        <v>0.26567000000000002</v>
      </c>
      <c r="AT317" s="380">
        <v>5.2109999999999997E-2</v>
      </c>
      <c r="AU317" s="380">
        <v>0.17773</v>
      </c>
      <c r="AV317" s="380">
        <v>0.22799</v>
      </c>
      <c r="AW317" s="380">
        <v>0.78957999999999995</v>
      </c>
      <c r="AX317" s="380">
        <v>0.17893000000000001</v>
      </c>
      <c r="AY317" s="380">
        <v>0.10553</v>
      </c>
      <c r="AZ317" s="380">
        <v>0.17093</v>
      </c>
      <c r="BA317" s="380">
        <v>0.22450000000000001</v>
      </c>
      <c r="BB317" s="380">
        <v>7.8490000000000004E-2</v>
      </c>
      <c r="BC317" s="380">
        <v>7.1209999999999996E-2</v>
      </c>
      <c r="BD317" s="380">
        <v>0.61434999999999995</v>
      </c>
      <c r="BE317" s="380">
        <v>0.52734999999999999</v>
      </c>
      <c r="BF317" s="380">
        <v>0.19242999999999999</v>
      </c>
      <c r="BG317" s="380">
        <v>6.7860000000000004E-2</v>
      </c>
      <c r="BH317" s="380">
        <v>8.1409999999999996E-2</v>
      </c>
      <c r="BI317" s="380">
        <v>0.52891999999999995</v>
      </c>
      <c r="BJ317" s="380">
        <v>0.70960000000000001</v>
      </c>
      <c r="BK317" s="380">
        <v>0.41127000000000002</v>
      </c>
      <c r="BL317" s="380">
        <v>0.61321000000000003</v>
      </c>
      <c r="BM317" s="380">
        <v>9.264E-2</v>
      </c>
      <c r="BN317" s="380">
        <v>0.11151</v>
      </c>
      <c r="BO317" s="380">
        <v>1.106E-2</v>
      </c>
      <c r="BP317" s="380">
        <v>5.9670000000000001E-2</v>
      </c>
      <c r="BQ317" s="380">
        <v>6.8150000000000002E-2</v>
      </c>
      <c r="BR317" s="380">
        <v>0.23921000000000001</v>
      </c>
      <c r="BS317" s="380">
        <v>0.20441999999999999</v>
      </c>
      <c r="BT317" s="380">
        <v>0.30629000000000001</v>
      </c>
      <c r="BU317" s="380">
        <v>0.14004</v>
      </c>
      <c r="BV317" s="380">
        <v>0.45534000000000002</v>
      </c>
      <c r="BW317" s="380">
        <v>0.27055000000000001</v>
      </c>
      <c r="BX317" s="380">
        <v>0.15523999999999999</v>
      </c>
      <c r="BY317" s="380">
        <v>0.10867</v>
      </c>
      <c r="BZ317" s="380">
        <v>0.13916999999999999</v>
      </c>
      <c r="CA317" s="380">
        <v>0.33896999999999999</v>
      </c>
      <c r="CB317" s="380">
        <v>0.21842</v>
      </c>
      <c r="CC317" s="380">
        <v>0.76868000000000003</v>
      </c>
      <c r="CD317" s="380">
        <v>0.65419000000000005</v>
      </c>
      <c r="CE317" s="380">
        <v>0.46165</v>
      </c>
      <c r="CF317" s="380">
        <v>0.86826000000000003</v>
      </c>
      <c r="CG317" s="380">
        <v>0.68162</v>
      </c>
      <c r="CH317" s="380">
        <v>6.3490000000000005E-2</v>
      </c>
      <c r="CI317" s="380">
        <v>0.32417000000000001</v>
      </c>
      <c r="CJ317" s="380">
        <v>0.77312999999999998</v>
      </c>
      <c r="CK317" s="380">
        <v>0.18026</v>
      </c>
      <c r="CL317" s="380">
        <v>0.70374999999999999</v>
      </c>
      <c r="CM317" s="380">
        <v>0.45218999999999998</v>
      </c>
      <c r="CN317" s="380">
        <v>0.24973000000000001</v>
      </c>
      <c r="CO317" s="380">
        <v>0.61633000000000004</v>
      </c>
      <c r="CP317" s="380">
        <v>0.67212000000000005</v>
      </c>
      <c r="CQ317" s="380">
        <v>0.74189000000000005</v>
      </c>
      <c r="CR317" s="380">
        <v>0.64600000000000002</v>
      </c>
      <c r="CS317" s="380">
        <v>0.86234999999999995</v>
      </c>
      <c r="CT317" s="380">
        <v>0.88859999999999995</v>
      </c>
      <c r="CU317" s="380">
        <v>0.28021000000000001</v>
      </c>
      <c r="CV317" s="380">
        <v>0.81494</v>
      </c>
      <c r="CW317" s="380">
        <v>0.63293999999999995</v>
      </c>
    </row>
    <row r="318" spans="1:101">
      <c r="A318" s="256">
        <v>696</v>
      </c>
      <c r="B318" s="259">
        <v>1</v>
      </c>
      <c r="C318" s="380">
        <v>0.89134361600000001</v>
      </c>
      <c r="D318" s="380">
        <v>0.76873910400000001</v>
      </c>
      <c r="E318" s="380">
        <v>0.20262601599999999</v>
      </c>
      <c r="F318" s="380">
        <v>0.51199499199999987</v>
      </c>
      <c r="G318" s="380">
        <v>0.89493776000000003</v>
      </c>
      <c r="H318" s="380">
        <v>0.66592100799999998</v>
      </c>
      <c r="I318" s="380">
        <v>0.46569161599999997</v>
      </c>
      <c r="J318" s="380">
        <v>0.60465907200000002</v>
      </c>
      <c r="K318" s="380">
        <v>6.3307103999999989E-2</v>
      </c>
      <c r="L318" s="380">
        <v>0.88195494399999996</v>
      </c>
      <c r="M318" s="380">
        <v>0.70638497600000005</v>
      </c>
      <c r="N318" s="380">
        <v>0.68385036799999999</v>
      </c>
      <c r="O318" s="380">
        <v>0.26658403199999997</v>
      </c>
      <c r="P318" s="380">
        <v>0.49456079999999997</v>
      </c>
      <c r="Q318" s="380">
        <v>0.62836332800000005</v>
      </c>
      <c r="R318" s="380">
        <v>0.54129118399999998</v>
      </c>
      <c r="S318" s="380">
        <v>0.62227473599999994</v>
      </c>
      <c r="T318" s="380">
        <v>0.39868614400000002</v>
      </c>
      <c r="U318" s="380">
        <v>0.51493408000000007</v>
      </c>
      <c r="V318" s="380">
        <v>0.85148075199999995</v>
      </c>
      <c r="W318" s="380">
        <v>0.9093122560000001</v>
      </c>
      <c r="X318" s="380">
        <v>0.8329010240000001</v>
      </c>
      <c r="Y318" s="380">
        <v>0.87428406400000003</v>
      </c>
      <c r="Z318" s="380">
        <v>0.83861404800000006</v>
      </c>
      <c r="AA318" s="380">
        <v>0.51510240000000007</v>
      </c>
      <c r="AB318" s="380">
        <v>0.90849564799999993</v>
      </c>
      <c r="AC318" s="380">
        <v>0.46193451199999996</v>
      </c>
      <c r="AD318" s="380">
        <v>0.11788259200000001</v>
      </c>
      <c r="AE318" s="380">
        <v>0.83571449599999992</v>
      </c>
      <c r="AF318" s="380">
        <v>0.36174312000000003</v>
      </c>
      <c r="AG318" s="380">
        <v>0.82467748799999996</v>
      </c>
      <c r="AH318" s="380">
        <v>0.84062313599999994</v>
      </c>
      <c r="AI318" s="380">
        <v>0.82107979200000003</v>
      </c>
      <c r="AJ318" s="380">
        <v>0.27274875199999998</v>
      </c>
      <c r="AK318" s="380">
        <v>0.103098864</v>
      </c>
      <c r="AL318" s="380">
        <v>0.54190847999999991</v>
      </c>
      <c r="AM318" s="380">
        <v>0.36126182400000001</v>
      </c>
      <c r="AN318" s="380">
        <v>0.67679220799999995</v>
      </c>
      <c r="AO318" s="380">
        <v>8.7909455999999997E-2</v>
      </c>
      <c r="AP318" s="380">
        <v>0.19879475199999999</v>
      </c>
      <c r="AQ318" s="380">
        <v>0.89924959999999998</v>
      </c>
      <c r="AR318" s="380">
        <v>0.381685632</v>
      </c>
      <c r="AS318" s="380">
        <v>0.27566134399999997</v>
      </c>
      <c r="AT318" s="380">
        <v>5.208016E-2</v>
      </c>
      <c r="AU318" s="380">
        <v>0.17836603200000001</v>
      </c>
      <c r="AV318" s="380">
        <v>0.2286928</v>
      </c>
      <c r="AW318" s="380">
        <v>0.79526182400000012</v>
      </c>
      <c r="AX318" s="380">
        <v>0.17851824000000002</v>
      </c>
      <c r="AY318" s="380">
        <v>0.105995376</v>
      </c>
      <c r="AZ318" s="380">
        <v>0.16998942399999997</v>
      </c>
      <c r="BA318" s="380">
        <v>0.22319420800000001</v>
      </c>
      <c r="BB318" s="380">
        <v>7.8010047999999999E-2</v>
      </c>
      <c r="BC318" s="380">
        <v>7.1512223999999999E-2</v>
      </c>
      <c r="BD318" s="380">
        <v>0.61660585600000006</v>
      </c>
      <c r="BE318" s="380">
        <v>0.52769430400000006</v>
      </c>
      <c r="BF318" s="380">
        <v>0.193437104</v>
      </c>
      <c r="BG318" s="380">
        <v>7.2354527999999987E-2</v>
      </c>
      <c r="BH318" s="380">
        <v>8.1996544000000005E-2</v>
      </c>
      <c r="BI318" s="380">
        <v>0.52696671999999989</v>
      </c>
      <c r="BJ318" s="380">
        <v>0.70940652800000004</v>
      </c>
      <c r="BK318" s="380">
        <v>0.41062927999999999</v>
      </c>
      <c r="BL318" s="380">
        <v>0.62343376000000006</v>
      </c>
      <c r="BM318" s="380">
        <v>9.3912895999999996E-2</v>
      </c>
      <c r="BN318" s="380">
        <v>0.11143947199999998</v>
      </c>
      <c r="BO318" s="380">
        <v>1.1109792E-2</v>
      </c>
      <c r="BP318" s="380">
        <v>5.9655776000000001E-2</v>
      </c>
      <c r="BQ318" s="380">
        <v>6.8063167999999993E-2</v>
      </c>
      <c r="BR318" s="380">
        <v>0.23864126399999999</v>
      </c>
      <c r="BS318" s="380">
        <v>0.203980464</v>
      </c>
      <c r="BT318" s="380">
        <v>0.30576049600000005</v>
      </c>
      <c r="BU318" s="380">
        <v>0.14290528</v>
      </c>
      <c r="BV318" s="380">
        <v>0.45546924800000005</v>
      </c>
      <c r="BW318" s="380">
        <v>0.278010592</v>
      </c>
      <c r="BX318" s="380">
        <v>0.16115127999999998</v>
      </c>
      <c r="BY318" s="380">
        <v>0.11052108799999999</v>
      </c>
      <c r="BZ318" s="380">
        <v>0.13683744</v>
      </c>
      <c r="CA318" s="380">
        <v>0.33876995199999999</v>
      </c>
      <c r="CB318" s="380">
        <v>0.225247696</v>
      </c>
      <c r="CC318" s="380">
        <v>0.77159680000000008</v>
      </c>
      <c r="CD318" s="380">
        <v>0.66043345600000003</v>
      </c>
      <c r="CE318" s="380">
        <v>0.462072384</v>
      </c>
      <c r="CF318" s="380">
        <v>0.87157084799999995</v>
      </c>
      <c r="CG318" s="380">
        <v>0.68689747199999995</v>
      </c>
      <c r="CH318" s="380">
        <v>6.3380464000000011E-2</v>
      </c>
      <c r="CI318" s="380">
        <v>0.32665878399999998</v>
      </c>
      <c r="CJ318" s="380">
        <v>0.77483940800000006</v>
      </c>
      <c r="CK318" s="380">
        <v>0.17986379199999999</v>
      </c>
      <c r="CL318" s="380">
        <v>0.71060182399999994</v>
      </c>
      <c r="CM318" s="380">
        <v>0.45986916799999994</v>
      </c>
      <c r="CN318" s="380">
        <v>0.25012377600000002</v>
      </c>
      <c r="CO318" s="380">
        <v>0.61472310400000008</v>
      </c>
      <c r="CP318" s="380">
        <v>0.67476433600000019</v>
      </c>
      <c r="CQ318" s="380">
        <v>0.74352200000000013</v>
      </c>
      <c r="CR318" s="380">
        <v>0.65156519999999996</v>
      </c>
      <c r="CS318" s="380">
        <v>0.86296801599999984</v>
      </c>
      <c r="CT318" s="380">
        <v>0.88898363199999986</v>
      </c>
      <c r="CU318" s="380">
        <v>0.278380768</v>
      </c>
      <c r="CV318" s="380">
        <v>0.81834609599999997</v>
      </c>
      <c r="CW318" s="380">
        <v>0.6331579839999999</v>
      </c>
    </row>
    <row r="319" spans="1:101">
      <c r="A319" s="256">
        <v>697</v>
      </c>
      <c r="B319" s="259">
        <v>1</v>
      </c>
      <c r="C319" s="380">
        <v>0.89175144000000006</v>
      </c>
      <c r="D319" s="380">
        <v>0.77059343999999996</v>
      </c>
      <c r="E319" s="380">
        <v>0.20276888000000001</v>
      </c>
      <c r="F319" s="380">
        <v>0.51192116799999998</v>
      </c>
      <c r="G319" s="380">
        <v>0.89691350400000014</v>
      </c>
      <c r="H319" s="380">
        <v>0.66959769599999996</v>
      </c>
      <c r="I319" s="380">
        <v>0.46531771199999999</v>
      </c>
      <c r="J319" s="380">
        <v>0.60628119999999996</v>
      </c>
      <c r="K319" s="380">
        <v>6.3165071999999989E-2</v>
      </c>
      <c r="L319" s="380">
        <v>0.88224747199999998</v>
      </c>
      <c r="M319" s="380">
        <v>0.70892012800000004</v>
      </c>
      <c r="N319" s="380">
        <v>0.68466288000000008</v>
      </c>
      <c r="O319" s="380">
        <v>0.26647006399999995</v>
      </c>
      <c r="P319" s="380">
        <v>0.49467236799999997</v>
      </c>
      <c r="Q319" s="380">
        <v>0.62873137600000006</v>
      </c>
      <c r="R319" s="380">
        <v>0.54402686400000011</v>
      </c>
      <c r="S319" s="380">
        <v>0.62635608000000009</v>
      </c>
      <c r="T319" s="380">
        <v>0.39949764799999998</v>
      </c>
      <c r="U319" s="380">
        <v>0.51476014400000003</v>
      </c>
      <c r="V319" s="380">
        <v>0.85254473599999991</v>
      </c>
      <c r="W319" s="380">
        <v>0.9094546240000001</v>
      </c>
      <c r="X319" s="380">
        <v>0.83362486400000002</v>
      </c>
      <c r="Y319" s="380">
        <v>0.87483417600000002</v>
      </c>
      <c r="Z319" s="380">
        <v>0.8382368320000001</v>
      </c>
      <c r="AA319" s="380">
        <v>0.51585800000000004</v>
      </c>
      <c r="AB319" s="380">
        <v>0.90858736000000018</v>
      </c>
      <c r="AC319" s="380">
        <v>0.46224512000000006</v>
      </c>
      <c r="AD319" s="380">
        <v>0.11766868799999999</v>
      </c>
      <c r="AE319" s="380">
        <v>0.83655968000000003</v>
      </c>
      <c r="AF319" s="380">
        <v>0.36263814400000005</v>
      </c>
      <c r="AG319" s="380">
        <v>0.82505167999999995</v>
      </c>
      <c r="AH319" s="380">
        <v>0.84449891200000005</v>
      </c>
      <c r="AI319" s="380">
        <v>0.82161721599999993</v>
      </c>
      <c r="AJ319" s="380">
        <v>0.27320153600000002</v>
      </c>
      <c r="AK319" s="380">
        <v>0.10326756799999999</v>
      </c>
      <c r="AL319" s="380">
        <v>0.54045752000000002</v>
      </c>
      <c r="AM319" s="380">
        <v>0.37088657600000002</v>
      </c>
      <c r="AN319" s="380">
        <v>0.67719398400000008</v>
      </c>
      <c r="AO319" s="380">
        <v>8.7850016000000003E-2</v>
      </c>
      <c r="AP319" s="380">
        <v>0.19827852800000001</v>
      </c>
      <c r="AQ319" s="380">
        <v>0.90083820800000003</v>
      </c>
      <c r="AR319" s="380">
        <v>0.38860894400000001</v>
      </c>
      <c r="AS319" s="380">
        <v>0.28556689600000001</v>
      </c>
      <c r="AT319" s="380">
        <v>5.2053311999999997E-2</v>
      </c>
      <c r="AU319" s="380">
        <v>0.17888409599999999</v>
      </c>
      <c r="AV319" s="380">
        <v>0.22936716800000001</v>
      </c>
      <c r="AW319" s="380">
        <v>0.80056332800000007</v>
      </c>
      <c r="AX319" s="380">
        <v>0.17813198399999999</v>
      </c>
      <c r="AY319" s="380">
        <v>0.106467584</v>
      </c>
      <c r="AZ319" s="380">
        <v>0.16898481600000001</v>
      </c>
      <c r="BA319" s="380">
        <v>0.22179809600000003</v>
      </c>
      <c r="BB319" s="380">
        <v>7.7497232000000013E-2</v>
      </c>
      <c r="BC319" s="380">
        <v>7.1798784000000004E-2</v>
      </c>
      <c r="BD319" s="380">
        <v>0.61873852799999984</v>
      </c>
      <c r="BE319" s="380">
        <v>0.52797649599999996</v>
      </c>
      <c r="BF319" s="380">
        <v>0.19440620799999997</v>
      </c>
      <c r="BG319" s="380">
        <v>7.6812975999999991E-2</v>
      </c>
      <c r="BH319" s="380">
        <v>8.2549744000000008E-2</v>
      </c>
      <c r="BI319" s="380">
        <v>0.52497678399999981</v>
      </c>
      <c r="BJ319" s="380">
        <v>0.70918795200000007</v>
      </c>
      <c r="BK319" s="380">
        <v>0.40994340800000001</v>
      </c>
      <c r="BL319" s="380">
        <v>0.63361870400000009</v>
      </c>
      <c r="BM319" s="380">
        <v>9.514512E-2</v>
      </c>
      <c r="BN319" s="380">
        <v>0.111357056</v>
      </c>
      <c r="BO319" s="380">
        <v>1.1167712000000002E-2</v>
      </c>
      <c r="BP319" s="380">
        <v>5.9639632000000012E-2</v>
      </c>
      <c r="BQ319" s="380">
        <v>6.7979344000000011E-2</v>
      </c>
      <c r="BR319" s="380">
        <v>0.23802976000000001</v>
      </c>
      <c r="BS319" s="380">
        <v>0.20351512000000002</v>
      </c>
      <c r="BT319" s="380">
        <v>0.30519643200000002</v>
      </c>
      <c r="BU319" s="380">
        <v>0.14563652800000002</v>
      </c>
      <c r="BV319" s="380">
        <v>0.45560064000000006</v>
      </c>
      <c r="BW319" s="380">
        <v>0.28560268800000005</v>
      </c>
      <c r="BX319" s="380">
        <v>0.167309024</v>
      </c>
      <c r="BY319" s="380">
        <v>0.11228388800000001</v>
      </c>
      <c r="BZ319" s="380">
        <v>0.13457206399999999</v>
      </c>
      <c r="CA319" s="380">
        <v>0.33844326399999997</v>
      </c>
      <c r="CB319" s="380">
        <v>0.23222143999999997</v>
      </c>
      <c r="CC319" s="380">
        <v>0.77463734400000017</v>
      </c>
      <c r="CD319" s="380">
        <v>0.66659716800000002</v>
      </c>
      <c r="CE319" s="380">
        <v>0.46265955199999997</v>
      </c>
      <c r="CF319" s="380">
        <v>0.87472977600000001</v>
      </c>
      <c r="CG319" s="380">
        <v>0.69199624000000004</v>
      </c>
      <c r="CH319" s="380">
        <v>6.3259968000000014E-2</v>
      </c>
      <c r="CI319" s="380">
        <v>0.32964785600000007</v>
      </c>
      <c r="CJ319" s="380">
        <v>0.77670249600000008</v>
      </c>
      <c r="CK319" s="380">
        <v>0.17936936000000003</v>
      </c>
      <c r="CL319" s="380">
        <v>0.71688792000000001</v>
      </c>
      <c r="CM319" s="380">
        <v>0.46741416000000002</v>
      </c>
      <c r="CN319" s="380">
        <v>0.25048190399999998</v>
      </c>
      <c r="CO319" s="380">
        <v>0.61304052799999997</v>
      </c>
      <c r="CP319" s="380">
        <v>0.67742248000000005</v>
      </c>
      <c r="CQ319" s="380">
        <v>0.74510900800000002</v>
      </c>
      <c r="CR319" s="380">
        <v>0.65698108799999999</v>
      </c>
      <c r="CS319" s="380">
        <v>0.86336528000000001</v>
      </c>
      <c r="CT319" s="380">
        <v>0.88911488000000005</v>
      </c>
      <c r="CU319" s="380">
        <v>0.27660737600000002</v>
      </c>
      <c r="CV319" s="380">
        <v>0.82153556800000005</v>
      </c>
      <c r="CW319" s="380">
        <v>0.63336504000000005</v>
      </c>
    </row>
    <row r="320" spans="1:101">
      <c r="A320" s="256">
        <v>698</v>
      </c>
      <c r="B320" s="259">
        <v>1</v>
      </c>
      <c r="C320" s="380">
        <v>0.89211374399999988</v>
      </c>
      <c r="D320" s="380">
        <v>0.77228729599999979</v>
      </c>
      <c r="E320" s="380">
        <v>0.20278854400000002</v>
      </c>
      <c r="F320" s="380">
        <v>0.51187134400000001</v>
      </c>
      <c r="G320" s="380">
        <v>0.89884468800000017</v>
      </c>
      <c r="H320" s="380">
        <v>0.67311742399999996</v>
      </c>
      <c r="I320" s="380">
        <v>0.46497332799999996</v>
      </c>
      <c r="J320" s="380">
        <v>0.60789484799999993</v>
      </c>
      <c r="K320" s="380">
        <v>6.302047999999999E-2</v>
      </c>
      <c r="L320" s="380">
        <v>0.88252400000000009</v>
      </c>
      <c r="M320" s="380">
        <v>0.71135879999999996</v>
      </c>
      <c r="N320" s="380">
        <v>0.68554867199999991</v>
      </c>
      <c r="O320" s="380">
        <v>0.26635009600000004</v>
      </c>
      <c r="P320" s="380">
        <v>0.49477009600000005</v>
      </c>
      <c r="Q320" s="380">
        <v>0.62908582400000002</v>
      </c>
      <c r="R320" s="380">
        <v>0.54672982400000014</v>
      </c>
      <c r="S320" s="380">
        <v>0.63027886400000011</v>
      </c>
      <c r="T320" s="380">
        <v>0.40022283200000003</v>
      </c>
      <c r="U320" s="380">
        <v>0.51460628799999997</v>
      </c>
      <c r="V320" s="380">
        <v>0.85356480000000001</v>
      </c>
      <c r="W320" s="380">
        <v>0.90959283200000007</v>
      </c>
      <c r="X320" s="380">
        <v>0.8343566240000001</v>
      </c>
      <c r="Y320" s="380">
        <v>0.87539036800000003</v>
      </c>
      <c r="Z320" s="380">
        <v>0.83788569600000007</v>
      </c>
      <c r="AA320" s="380">
        <v>0.51639568000000002</v>
      </c>
      <c r="AB320" s="380">
        <v>0.90867155200000016</v>
      </c>
      <c r="AC320" s="380">
        <v>0.46238516800000007</v>
      </c>
      <c r="AD320" s="380">
        <v>0.117245664</v>
      </c>
      <c r="AE320" s="380">
        <v>0.83738574399999988</v>
      </c>
      <c r="AF320" s="380">
        <v>0.363465808</v>
      </c>
      <c r="AG320" s="380">
        <v>0.8254139519999999</v>
      </c>
      <c r="AH320" s="380">
        <v>0.84795340799999996</v>
      </c>
      <c r="AI320" s="380">
        <v>0.82216080000000002</v>
      </c>
      <c r="AJ320" s="380">
        <v>0.27361184000000005</v>
      </c>
      <c r="AK320" s="380">
        <v>0.103424192</v>
      </c>
      <c r="AL320" s="380">
        <v>0.53893616</v>
      </c>
      <c r="AM320" s="380">
        <v>0.38058340800000001</v>
      </c>
      <c r="AN320" s="380">
        <v>0.67760528000000009</v>
      </c>
      <c r="AO320" s="380">
        <v>8.7787855999999997E-2</v>
      </c>
      <c r="AP320" s="380">
        <v>0.19775038400000003</v>
      </c>
      <c r="AQ320" s="380">
        <v>0.90223657600000007</v>
      </c>
      <c r="AR320" s="380">
        <v>0.39570841600000006</v>
      </c>
      <c r="AS320" s="380">
        <v>0.29471108800000001</v>
      </c>
      <c r="AT320" s="380">
        <v>5.2030303999999999E-2</v>
      </c>
      <c r="AU320" s="380">
        <v>0.17929392000000002</v>
      </c>
      <c r="AV320" s="380">
        <v>0.22997529600000002</v>
      </c>
      <c r="AW320" s="380">
        <v>0.80524451200000002</v>
      </c>
      <c r="AX320" s="380">
        <v>0.17777156800000002</v>
      </c>
      <c r="AY320" s="380">
        <v>0.106943312</v>
      </c>
      <c r="AZ320" s="380">
        <v>0.16796316800000002</v>
      </c>
      <c r="BA320" s="380">
        <v>0.22037758400000002</v>
      </c>
      <c r="BB320" s="380">
        <v>7.6976576000000005E-2</v>
      </c>
      <c r="BC320" s="380">
        <v>7.205494400000001E-2</v>
      </c>
      <c r="BD320" s="380">
        <v>0.62064063999999997</v>
      </c>
      <c r="BE320" s="380">
        <v>0.52820508799999999</v>
      </c>
      <c r="BF320" s="380">
        <v>0.19528211199999998</v>
      </c>
      <c r="BG320" s="380">
        <v>8.0930384000000008E-2</v>
      </c>
      <c r="BH320" s="380">
        <v>8.3064944000000002E-2</v>
      </c>
      <c r="BI320" s="380">
        <v>0.52310532799999998</v>
      </c>
      <c r="BJ320" s="380">
        <v>0.70895825600000006</v>
      </c>
      <c r="BK320" s="380">
        <v>0.40924393600000009</v>
      </c>
      <c r="BL320" s="380">
        <v>0.64369876799999992</v>
      </c>
      <c r="BM320" s="380">
        <v>9.6374464000000007E-2</v>
      </c>
      <c r="BN320" s="380">
        <v>0.11127296000000002</v>
      </c>
      <c r="BO320" s="380">
        <v>1.1227632000000003E-2</v>
      </c>
      <c r="BP320" s="380">
        <v>5.9623408000000003E-2</v>
      </c>
      <c r="BQ320" s="380">
        <v>6.7903440000000009E-2</v>
      </c>
      <c r="BR320" s="380">
        <v>0.23740585600000003</v>
      </c>
      <c r="BS320" s="380">
        <v>0.20304265599999999</v>
      </c>
      <c r="BT320" s="380">
        <v>0.30462228800000007</v>
      </c>
      <c r="BU320" s="380">
        <v>0.14808753599999999</v>
      </c>
      <c r="BV320" s="380">
        <v>0.45573163200000005</v>
      </c>
      <c r="BW320" s="380">
        <v>0.29330014399999998</v>
      </c>
      <c r="BX320" s="380">
        <v>0.17366076800000002</v>
      </c>
      <c r="BY320" s="380">
        <v>0.11386468800000002</v>
      </c>
      <c r="BZ320" s="380">
        <v>0.13251116800000001</v>
      </c>
      <c r="CA320" s="380">
        <v>0.33798785600000003</v>
      </c>
      <c r="CB320" s="380">
        <v>0.23932774400000001</v>
      </c>
      <c r="CC320" s="380">
        <v>0.77771132800000009</v>
      </c>
      <c r="CD320" s="380">
        <v>0.67268248000000008</v>
      </c>
      <c r="CE320" s="380">
        <v>0.46340904000000011</v>
      </c>
      <c r="CF320" s="380">
        <v>0.87756686399999995</v>
      </c>
      <c r="CG320" s="380">
        <v>0.69661796799999998</v>
      </c>
      <c r="CH320" s="380">
        <v>6.3136032000000022E-2</v>
      </c>
      <c r="CI320" s="380">
        <v>0.332901008</v>
      </c>
      <c r="CJ320" s="380">
        <v>0.77861030400000009</v>
      </c>
      <c r="CK320" s="380">
        <v>0.17883932800000002</v>
      </c>
      <c r="CL320" s="380">
        <v>0.72289833599999997</v>
      </c>
      <c r="CM320" s="380">
        <v>0.47492267199999999</v>
      </c>
      <c r="CN320" s="380">
        <v>0.25079179200000001</v>
      </c>
      <c r="CO320" s="380">
        <v>0.611277552</v>
      </c>
      <c r="CP320" s="380">
        <v>0.68011782399999998</v>
      </c>
      <c r="CQ320" s="380">
        <v>0.74664833600000002</v>
      </c>
      <c r="CR320" s="380">
        <v>0.66231889600000005</v>
      </c>
      <c r="CS320" s="380">
        <v>0.863687184</v>
      </c>
      <c r="CT320" s="380">
        <v>0.88915540800000004</v>
      </c>
      <c r="CU320" s="380">
        <v>0.274996144</v>
      </c>
      <c r="CV320" s="380">
        <v>0.82435968000000015</v>
      </c>
      <c r="CW320" s="380">
        <v>0.63355041600000006</v>
      </c>
    </row>
    <row r="321" spans="1:101">
      <c r="A321" s="256">
        <v>699</v>
      </c>
      <c r="B321" s="259">
        <v>1</v>
      </c>
      <c r="C321" s="380">
        <v>0.89240188799999987</v>
      </c>
      <c r="D321" s="380">
        <v>0.77365491199999992</v>
      </c>
      <c r="E321" s="380">
        <v>0.20309292800000001</v>
      </c>
      <c r="F321" s="380">
        <v>0.51186368000000004</v>
      </c>
      <c r="G321" s="380">
        <v>0.90072779200000008</v>
      </c>
      <c r="H321" s="380">
        <v>0.6769081119999999</v>
      </c>
      <c r="I321" s="380">
        <v>0.46469382400000003</v>
      </c>
      <c r="J321" s="380">
        <v>0.6094984160000001</v>
      </c>
      <c r="K321" s="380">
        <v>6.2883408000000002E-2</v>
      </c>
      <c r="L321" s="380">
        <v>0.88275148799999992</v>
      </c>
      <c r="M321" s="380">
        <v>0.71394019199999992</v>
      </c>
      <c r="N321" s="380">
        <v>0.68629174400000004</v>
      </c>
      <c r="O321" s="380">
        <v>0.26624292799999999</v>
      </c>
      <c r="P321" s="380">
        <v>0.494847184</v>
      </c>
      <c r="Q321" s="380">
        <v>0.62947547200000009</v>
      </c>
      <c r="R321" s="380">
        <v>0.54949774400000007</v>
      </c>
      <c r="S321" s="380">
        <v>0.63448412800000009</v>
      </c>
      <c r="T321" s="380">
        <v>0.40080153600000001</v>
      </c>
      <c r="U321" s="380">
        <v>0.51448411199999988</v>
      </c>
      <c r="V321" s="380">
        <v>0.85465366399999998</v>
      </c>
      <c r="W321" s="380">
        <v>0.90973607999999995</v>
      </c>
      <c r="X321" s="380">
        <v>0.83510390400000001</v>
      </c>
      <c r="Y321" s="380">
        <v>0.87596640000000003</v>
      </c>
      <c r="Z321" s="380">
        <v>0.83759912000000003</v>
      </c>
      <c r="AA321" s="380">
        <v>0.51710087999999998</v>
      </c>
      <c r="AB321" s="380">
        <v>0.90874342399999997</v>
      </c>
      <c r="AC321" s="380">
        <v>0.46274681599999995</v>
      </c>
      <c r="AD321" s="380">
        <v>0.11674832</v>
      </c>
      <c r="AE321" s="380">
        <v>0.83823964799999995</v>
      </c>
      <c r="AF321" s="380">
        <v>0.36428699200000003</v>
      </c>
      <c r="AG321" s="380">
        <v>0.82576630400000006</v>
      </c>
      <c r="AH321" s="380">
        <v>0.85070598399999997</v>
      </c>
      <c r="AI321" s="380">
        <v>0.82270910399999997</v>
      </c>
      <c r="AJ321" s="380">
        <v>0.27394190400000007</v>
      </c>
      <c r="AK321" s="380">
        <v>0.103551696</v>
      </c>
      <c r="AL321" s="380">
        <v>0.53732880000000005</v>
      </c>
      <c r="AM321" s="380">
        <v>0.39049368000000001</v>
      </c>
      <c r="AN321" s="380">
        <v>0.67805737600000004</v>
      </c>
      <c r="AO321" s="380">
        <v>8.7732575999999993E-2</v>
      </c>
      <c r="AP321" s="380">
        <v>0.19725512000000001</v>
      </c>
      <c r="AQ321" s="380">
        <v>0.90334230400000004</v>
      </c>
      <c r="AR321" s="380">
        <v>0.40244212799999995</v>
      </c>
      <c r="AS321" s="380">
        <v>0.30214256000000006</v>
      </c>
      <c r="AT321" s="380">
        <v>5.2012335999999999E-2</v>
      </c>
      <c r="AU321" s="380">
        <v>0.179617264</v>
      </c>
      <c r="AV321" s="380">
        <v>0.23046318399999999</v>
      </c>
      <c r="AW321" s="380">
        <v>0.80895401600000005</v>
      </c>
      <c r="AX321" s="380">
        <v>0.17743747200000001</v>
      </c>
      <c r="AY321" s="380">
        <v>0.1074184</v>
      </c>
      <c r="AZ321" s="380">
        <v>0.16699688000000001</v>
      </c>
      <c r="BA321" s="380">
        <v>0.219034272</v>
      </c>
      <c r="BB321" s="380">
        <v>7.6486399999999996E-2</v>
      </c>
      <c r="BC321" s="380">
        <v>7.2259344000000003E-2</v>
      </c>
      <c r="BD321" s="380">
        <v>0.62215675199999998</v>
      </c>
      <c r="BE321" s="380">
        <v>0.52839000000000003</v>
      </c>
      <c r="BF321" s="380">
        <v>0.19598521600000002</v>
      </c>
      <c r="BG321" s="380">
        <v>8.4277231999999994E-2</v>
      </c>
      <c r="BH321" s="380">
        <v>8.3536384000000005E-2</v>
      </c>
      <c r="BI321" s="380">
        <v>0.52156955199999988</v>
      </c>
      <c r="BJ321" s="380">
        <v>0.70873431999999992</v>
      </c>
      <c r="BK321" s="380">
        <v>0.408579584</v>
      </c>
      <c r="BL321" s="380">
        <v>0.65358187199999984</v>
      </c>
      <c r="BM321" s="380">
        <v>9.7660607999999996E-2</v>
      </c>
      <c r="BN321" s="380">
        <v>0.11120102400000001</v>
      </c>
      <c r="BO321" s="380">
        <v>1.1280271999999999E-2</v>
      </c>
      <c r="BP321" s="380">
        <v>5.9609663999999993E-2</v>
      </c>
      <c r="BQ321" s="380">
        <v>6.7842335999999989E-2</v>
      </c>
      <c r="BR321" s="380">
        <v>0.23681643199999999</v>
      </c>
      <c r="BS321" s="380">
        <v>0.20259179199999999</v>
      </c>
      <c r="BT321" s="380">
        <v>0.30407582400000005</v>
      </c>
      <c r="BU321" s="380">
        <v>0.15004830400000002</v>
      </c>
      <c r="BV321" s="380">
        <v>0.45585878400000002</v>
      </c>
      <c r="BW321" s="380">
        <v>0.30106959999999999</v>
      </c>
      <c r="BX321" s="380">
        <v>0.180124272</v>
      </c>
      <c r="BY321" s="380">
        <v>0.11512876800000001</v>
      </c>
      <c r="BZ321" s="380">
        <v>0.13084955199999998</v>
      </c>
      <c r="CA321" s="380">
        <v>0.33739716800000003</v>
      </c>
      <c r="CB321" s="380">
        <v>0.24655060799999998</v>
      </c>
      <c r="CC321" s="380">
        <v>0.78067483199999999</v>
      </c>
      <c r="CD321" s="380">
        <v>0.67869323199999998</v>
      </c>
      <c r="CE321" s="380">
        <v>0.464299568</v>
      </c>
      <c r="CF321" s="380">
        <v>0.87983659199999997</v>
      </c>
      <c r="CG321" s="380">
        <v>0.70033457600000004</v>
      </c>
      <c r="CH321" s="380">
        <v>6.302033600000001E-2</v>
      </c>
      <c r="CI321" s="380">
        <v>0.33602640000000006</v>
      </c>
      <c r="CJ321" s="380">
        <v>0.78039379200000003</v>
      </c>
      <c r="CK321" s="380">
        <v>0.178372736</v>
      </c>
      <c r="CL321" s="380">
        <v>0.72908971199999983</v>
      </c>
      <c r="CM321" s="380">
        <v>0.48255022400000003</v>
      </c>
      <c r="CN321" s="380">
        <v>0.25103439999999999</v>
      </c>
      <c r="CO321" s="380">
        <v>0.60942697599999995</v>
      </c>
      <c r="CP321" s="380">
        <v>0.682887888</v>
      </c>
      <c r="CQ321" s="380">
        <v>0.748136464</v>
      </c>
      <c r="CR321" s="380">
        <v>0.66768950399999993</v>
      </c>
      <c r="CS321" s="380">
        <v>0.86415956799999993</v>
      </c>
      <c r="CT321" s="380">
        <v>0.88935889600000007</v>
      </c>
      <c r="CU321" s="380">
        <v>0.27369795200000008</v>
      </c>
      <c r="CV321" s="380">
        <v>0.82660099199999992</v>
      </c>
      <c r="CW321" s="380">
        <v>0.63369835200000002</v>
      </c>
    </row>
    <row r="322" spans="1:101">
      <c r="A322" s="256">
        <v>700</v>
      </c>
      <c r="B322" s="259">
        <v>1</v>
      </c>
      <c r="C322" s="380">
        <v>0.89259999999999995</v>
      </c>
      <c r="D322" s="380">
        <v>0.77459999999999996</v>
      </c>
      <c r="E322" s="380">
        <v>0.20393</v>
      </c>
      <c r="F322" s="380">
        <v>0.51190999999999998</v>
      </c>
      <c r="G322" s="380">
        <v>0.90256000000000003</v>
      </c>
      <c r="H322" s="380">
        <v>0.68123</v>
      </c>
      <c r="I322" s="380">
        <v>0.46450000000000002</v>
      </c>
      <c r="J322" s="380">
        <v>0.61109000000000002</v>
      </c>
      <c r="K322" s="380">
        <v>6.2759999999999996E-2</v>
      </c>
      <c r="L322" s="380">
        <v>0.88290999999999997</v>
      </c>
      <c r="M322" s="380">
        <v>0.71680999999999995</v>
      </c>
      <c r="N322" s="380">
        <v>0.68676000000000004</v>
      </c>
      <c r="O322" s="380">
        <v>0.26616000000000001</v>
      </c>
      <c r="P322" s="380">
        <v>0.49490000000000001</v>
      </c>
      <c r="Q322" s="380">
        <v>0.62992999999999999</v>
      </c>
      <c r="R322" s="380">
        <v>0.55239000000000005</v>
      </c>
      <c r="S322" s="380">
        <v>0.63924000000000003</v>
      </c>
      <c r="T322" s="380">
        <v>0.4012</v>
      </c>
      <c r="U322" s="380">
        <v>0.51439999999999997</v>
      </c>
      <c r="V322" s="380">
        <v>0.85587999999999997</v>
      </c>
      <c r="W322" s="380">
        <v>0.90988999999999998</v>
      </c>
      <c r="X322" s="380">
        <v>0.83587</v>
      </c>
      <c r="Y322" s="380">
        <v>0.87656999999999996</v>
      </c>
      <c r="Z322" s="380">
        <v>0.83740000000000003</v>
      </c>
      <c r="AA322" s="380">
        <v>0.51820999999999995</v>
      </c>
      <c r="AB322" s="380">
        <v>0.90880000000000005</v>
      </c>
      <c r="AC322" s="380">
        <v>0.46356999999999998</v>
      </c>
      <c r="AD322" s="380">
        <v>0.11627</v>
      </c>
      <c r="AE322" s="380">
        <v>0.83914999999999995</v>
      </c>
      <c r="AF322" s="380">
        <v>0.36514000000000002</v>
      </c>
      <c r="AG322" s="380">
        <v>0.82611000000000001</v>
      </c>
      <c r="AH322" s="380">
        <v>0.85260000000000002</v>
      </c>
      <c r="AI322" s="380">
        <v>0.82325999999999999</v>
      </c>
      <c r="AJ322" s="380">
        <v>0.27417000000000002</v>
      </c>
      <c r="AK322" s="380">
        <v>0.10364</v>
      </c>
      <c r="AL322" s="380">
        <v>0.53563000000000005</v>
      </c>
      <c r="AM322" s="380">
        <v>0.4007</v>
      </c>
      <c r="AN322" s="380">
        <v>0.67857000000000001</v>
      </c>
      <c r="AO322" s="380">
        <v>8.7690000000000004E-2</v>
      </c>
      <c r="AP322" s="380">
        <v>0.19681999999999999</v>
      </c>
      <c r="AQ322" s="380">
        <v>0.90410000000000001</v>
      </c>
      <c r="AR322" s="380">
        <v>0.40848000000000001</v>
      </c>
      <c r="AS322" s="380">
        <v>0.30730000000000002</v>
      </c>
      <c r="AT322" s="380">
        <v>5.1999999999999998E-2</v>
      </c>
      <c r="AU322" s="380">
        <v>0.17987</v>
      </c>
      <c r="AV322" s="380">
        <v>0.23080000000000001</v>
      </c>
      <c r="AW322" s="380">
        <v>0.8115</v>
      </c>
      <c r="AX322" s="380">
        <v>0.17713000000000001</v>
      </c>
      <c r="AY322" s="380">
        <v>0.10789</v>
      </c>
      <c r="AZ322" s="380">
        <v>0.16613</v>
      </c>
      <c r="BA322" s="380">
        <v>0.21783</v>
      </c>
      <c r="BB322" s="380">
        <v>7.6050000000000006E-2</v>
      </c>
      <c r="BC322" s="380">
        <v>7.2400000000000006E-2</v>
      </c>
      <c r="BD322" s="380">
        <v>0.62319999999999998</v>
      </c>
      <c r="BE322" s="380">
        <v>0.52854000000000001</v>
      </c>
      <c r="BF322" s="380">
        <v>0.19647000000000001</v>
      </c>
      <c r="BG322" s="380">
        <v>8.6599999999999996E-2</v>
      </c>
      <c r="BH322" s="380">
        <v>8.3960000000000007E-2</v>
      </c>
      <c r="BI322" s="380">
        <v>0.52049999999999996</v>
      </c>
      <c r="BJ322" s="380">
        <v>0.70852999999999999</v>
      </c>
      <c r="BK322" s="380">
        <v>0.40798000000000001</v>
      </c>
      <c r="BL322" s="380">
        <v>0.66320999999999997</v>
      </c>
      <c r="BM322" s="380">
        <v>9.9040000000000003E-2</v>
      </c>
      <c r="BN322" s="380">
        <v>0.11115</v>
      </c>
      <c r="BO322" s="380">
        <v>1.132E-2</v>
      </c>
      <c r="BP322" s="380">
        <v>5.96E-2</v>
      </c>
      <c r="BQ322" s="380">
        <v>6.7799999999999999E-2</v>
      </c>
      <c r="BR322" s="380">
        <v>0.23629</v>
      </c>
      <c r="BS322" s="380">
        <v>0.20218</v>
      </c>
      <c r="BT322" s="380">
        <v>0.30358000000000002</v>
      </c>
      <c r="BU322" s="380">
        <v>0.15140000000000001</v>
      </c>
      <c r="BV322" s="380">
        <v>0.45598</v>
      </c>
      <c r="BW322" s="380">
        <v>0.30889</v>
      </c>
      <c r="BX322" s="380">
        <v>0.18665000000000001</v>
      </c>
      <c r="BY322" s="380">
        <v>0.11600000000000001</v>
      </c>
      <c r="BZ322" s="380">
        <v>0.12970000000000001</v>
      </c>
      <c r="CA322" s="380">
        <v>0.33667000000000002</v>
      </c>
      <c r="CB322" s="380">
        <v>0.25387999999999999</v>
      </c>
      <c r="CC322" s="380">
        <v>0.78344000000000003</v>
      </c>
      <c r="CD322" s="380">
        <v>0.68462999999999996</v>
      </c>
      <c r="CE322" s="380">
        <v>0.46531</v>
      </c>
      <c r="CF322" s="380">
        <v>0.88139999999999996</v>
      </c>
      <c r="CG322" s="380">
        <v>0.70289999999999997</v>
      </c>
      <c r="CH322" s="380">
        <v>6.2920000000000004E-2</v>
      </c>
      <c r="CI322" s="380">
        <v>0.33878000000000003</v>
      </c>
      <c r="CJ322" s="380">
        <v>0.78195000000000003</v>
      </c>
      <c r="CK322" s="380">
        <v>0.17802999999999999</v>
      </c>
      <c r="CL322" s="380">
        <v>0.73573999999999995</v>
      </c>
      <c r="CM322" s="380">
        <v>0.49038999999999999</v>
      </c>
      <c r="CN322" s="380">
        <v>0.25119999999999998</v>
      </c>
      <c r="CO322" s="380">
        <v>0.60748999999999997</v>
      </c>
      <c r="CP322" s="380">
        <v>0.68574999999999997</v>
      </c>
      <c r="CQ322" s="380">
        <v>0.74956999999999996</v>
      </c>
      <c r="CR322" s="380">
        <v>0.67315999999999998</v>
      </c>
      <c r="CS322" s="380">
        <v>0.86492000000000002</v>
      </c>
      <c r="CT322" s="380">
        <v>0.88988</v>
      </c>
      <c r="CU322" s="380">
        <v>0.27279999999999999</v>
      </c>
      <c r="CV322" s="380">
        <v>0.82813999999999999</v>
      </c>
      <c r="CW322" s="380">
        <v>0.63380000000000003</v>
      </c>
    </row>
    <row r="323" spans="1:101">
      <c r="A323" s="256">
        <v>701</v>
      </c>
      <c r="B323" s="259">
        <v>1</v>
      </c>
      <c r="C323" s="380">
        <v>0.89271118400000005</v>
      </c>
      <c r="D323" s="380">
        <v>0.77513337599999999</v>
      </c>
      <c r="E323" s="380">
        <v>0.20526155200000001</v>
      </c>
      <c r="F323" s="380">
        <v>0.51200911999999998</v>
      </c>
      <c r="G323" s="380">
        <v>0.90434040000000004</v>
      </c>
      <c r="H323" s="380">
        <v>0.68604868800000007</v>
      </c>
      <c r="I323" s="380">
        <v>0.46439028800000004</v>
      </c>
      <c r="J323" s="380">
        <v>0.61266764799999995</v>
      </c>
      <c r="K323" s="380">
        <v>6.2649503999999995E-2</v>
      </c>
      <c r="L323" s="380">
        <v>0.88300017600000003</v>
      </c>
      <c r="M323" s="380">
        <v>0.71994712000000005</v>
      </c>
      <c r="N323" s="380">
        <v>0.68697160000000002</v>
      </c>
      <c r="O323" s="380">
        <v>0.26609959999999999</v>
      </c>
      <c r="P323" s="380">
        <v>0.49492953600000006</v>
      </c>
      <c r="Q323" s="380">
        <v>0.63044558399999995</v>
      </c>
      <c r="R323" s="380">
        <v>0.55539804800000003</v>
      </c>
      <c r="S323" s="380">
        <v>0.64450956800000014</v>
      </c>
      <c r="T323" s="380">
        <v>0.40142395200000003</v>
      </c>
      <c r="U323" s="380">
        <v>0.51435283199999993</v>
      </c>
      <c r="V323" s="380">
        <v>0.85723464000000005</v>
      </c>
      <c r="W323" s="380">
        <v>0.91005358400000003</v>
      </c>
      <c r="X323" s="380">
        <v>0.83665156800000018</v>
      </c>
      <c r="Y323" s="380">
        <v>0.87719923199999994</v>
      </c>
      <c r="Z323" s="380">
        <v>0.83728705599999997</v>
      </c>
      <c r="AA323" s="380">
        <v>0.51966777599999991</v>
      </c>
      <c r="AB323" s="380">
        <v>0.90884147199999998</v>
      </c>
      <c r="AC323" s="380">
        <v>0.46481102399999996</v>
      </c>
      <c r="AD323" s="380">
        <v>0.11579543999999999</v>
      </c>
      <c r="AE323" s="380">
        <v>0.84011276800000001</v>
      </c>
      <c r="AF323" s="380">
        <v>0.36601008000000007</v>
      </c>
      <c r="AG323" s="380">
        <v>0.82644488000000005</v>
      </c>
      <c r="AH323" s="380">
        <v>0.85366380799999997</v>
      </c>
      <c r="AI323" s="380">
        <v>0.82381091200000001</v>
      </c>
      <c r="AJ323" s="380">
        <v>0.27429865599999997</v>
      </c>
      <c r="AK323" s="380">
        <v>0.10368996799999998</v>
      </c>
      <c r="AL323" s="380">
        <v>0.53384640000000005</v>
      </c>
      <c r="AM323" s="380">
        <v>0.41118215999999996</v>
      </c>
      <c r="AN323" s="380">
        <v>0.67913894399999997</v>
      </c>
      <c r="AO323" s="380">
        <v>8.7659312000000003E-2</v>
      </c>
      <c r="AP323" s="380">
        <v>0.196441488</v>
      </c>
      <c r="AQ323" s="380">
        <v>0.90452393600000003</v>
      </c>
      <c r="AR323" s="380">
        <v>0.41386419199999996</v>
      </c>
      <c r="AS323" s="380">
        <v>0.31022132800000002</v>
      </c>
      <c r="AT323" s="380">
        <v>5.1993104000000005E-2</v>
      </c>
      <c r="AU323" s="380">
        <v>0.18004556799999999</v>
      </c>
      <c r="AV323" s="380">
        <v>0.23098977600000001</v>
      </c>
      <c r="AW323" s="380">
        <v>0.81292643200000003</v>
      </c>
      <c r="AX323" s="380">
        <v>0.17684912000000003</v>
      </c>
      <c r="AY323" s="380">
        <v>0.10835759999999998</v>
      </c>
      <c r="AZ323" s="380">
        <v>0.16535684799999997</v>
      </c>
      <c r="BA323" s="380">
        <v>0.21675676800000002</v>
      </c>
      <c r="BB323" s="380">
        <v>7.5664528000000009E-2</v>
      </c>
      <c r="BC323" s="380">
        <v>7.2479024000000017E-2</v>
      </c>
      <c r="BD323" s="380">
        <v>0.62378599999999995</v>
      </c>
      <c r="BE323" s="380">
        <v>0.52866139200000006</v>
      </c>
      <c r="BF323" s="380">
        <v>0.19674295999999999</v>
      </c>
      <c r="BG323" s="380">
        <v>8.791574399999999E-2</v>
      </c>
      <c r="BH323" s="380">
        <v>8.4334863999999995E-2</v>
      </c>
      <c r="BI323" s="380">
        <v>0.51989196799999993</v>
      </c>
      <c r="BJ323" s="380">
        <v>0.70835289600000007</v>
      </c>
      <c r="BK323" s="380">
        <v>0.40744128000000002</v>
      </c>
      <c r="BL323" s="380">
        <v>0.672579712</v>
      </c>
      <c r="BM323" s="380">
        <v>0.100506928</v>
      </c>
      <c r="BN323" s="380">
        <v>0.111120496</v>
      </c>
      <c r="BO323" s="380">
        <v>1.1347423999999998E-2</v>
      </c>
      <c r="BP323" s="380">
        <v>5.9594448000000001E-2</v>
      </c>
      <c r="BQ323" s="380">
        <v>6.7776080000000002E-2</v>
      </c>
      <c r="BR323" s="380">
        <v>0.2358228</v>
      </c>
      <c r="BS323" s="380">
        <v>0.201805072</v>
      </c>
      <c r="BT323" s="380">
        <v>0.30313182399999999</v>
      </c>
      <c r="BU323" s="380">
        <v>0.15216057600000002</v>
      </c>
      <c r="BV323" s="380">
        <v>0.45609518399999999</v>
      </c>
      <c r="BW323" s="380">
        <v>0.31675644800000002</v>
      </c>
      <c r="BX323" s="380">
        <v>0.19324579200000003</v>
      </c>
      <c r="BY323" s="380">
        <v>0.116490128</v>
      </c>
      <c r="BZ323" s="380">
        <v>0.12905092800000001</v>
      </c>
      <c r="CA323" s="380">
        <v>0.33581683200000007</v>
      </c>
      <c r="CB323" s="380">
        <v>0.26131209599999999</v>
      </c>
      <c r="CC323" s="380">
        <v>0.78602177600000001</v>
      </c>
      <c r="CD323" s="380">
        <v>0.69048788799999994</v>
      </c>
      <c r="CE323" s="380">
        <v>0.46645000000000003</v>
      </c>
      <c r="CF323" s="380">
        <v>0.88227926400000001</v>
      </c>
      <c r="CG323" s="380">
        <v>0.70434588799999998</v>
      </c>
      <c r="CH323" s="380">
        <v>6.2834032000000012E-2</v>
      </c>
      <c r="CI323" s="380">
        <v>0.34121084800000007</v>
      </c>
      <c r="CJ323" s="380">
        <v>0.78329308799999997</v>
      </c>
      <c r="CK323" s="380">
        <v>0.17780137600000001</v>
      </c>
      <c r="CL323" s="380">
        <v>0.74280529599999989</v>
      </c>
      <c r="CM323" s="380">
        <v>0.49842324800000004</v>
      </c>
      <c r="CN323" s="380">
        <v>0.25129227199999998</v>
      </c>
      <c r="CO323" s="380">
        <v>0.60547475199999989</v>
      </c>
      <c r="CP323" s="380">
        <v>0.68869252799999991</v>
      </c>
      <c r="CQ323" s="380">
        <v>0.75094684799999978</v>
      </c>
      <c r="CR323" s="380">
        <v>0.67872014399999991</v>
      </c>
      <c r="CS323" s="380">
        <v>0.8659493920000001</v>
      </c>
      <c r="CT323" s="380">
        <v>0.89069529600000008</v>
      </c>
      <c r="CU323" s="380">
        <v>0.27229310400000006</v>
      </c>
      <c r="CV323" s="380">
        <v>0.82900271999999997</v>
      </c>
      <c r="CW323" s="380">
        <v>0.63385705600000009</v>
      </c>
    </row>
    <row r="324" spans="1:101">
      <c r="A324" s="256">
        <v>702</v>
      </c>
      <c r="B324" s="259">
        <v>1</v>
      </c>
      <c r="C324" s="380">
        <v>0.8927315039999999</v>
      </c>
      <c r="D324" s="380">
        <v>0.77522953599999989</v>
      </c>
      <c r="E324" s="380">
        <v>0.20713270400000003</v>
      </c>
      <c r="F324" s="380">
        <v>0.51216086399999994</v>
      </c>
      <c r="G324" s="380">
        <v>0.90606796800000011</v>
      </c>
      <c r="H324" s="380">
        <v>0.69141702400000005</v>
      </c>
      <c r="I324" s="380">
        <v>0.46437060800000002</v>
      </c>
      <c r="J324" s="380">
        <v>0.61422964800000002</v>
      </c>
      <c r="K324" s="380">
        <v>6.2553200000000003E-2</v>
      </c>
      <c r="L324" s="380">
        <v>0.88301616000000005</v>
      </c>
      <c r="M324" s="380">
        <v>0.72337887999999995</v>
      </c>
      <c r="N324" s="380">
        <v>0.68690171200000005</v>
      </c>
      <c r="O324" s="380">
        <v>0.26606385599999999</v>
      </c>
      <c r="P324" s="380">
        <v>0.49493497600000008</v>
      </c>
      <c r="Q324" s="380">
        <v>0.63102838399999994</v>
      </c>
      <c r="R324" s="380">
        <v>0.55853326400000003</v>
      </c>
      <c r="S324" s="380">
        <v>0.65034582400000018</v>
      </c>
      <c r="T324" s="380">
        <v>0.40146475200000004</v>
      </c>
      <c r="U324" s="380">
        <v>0.51434444800000001</v>
      </c>
      <c r="V324" s="380">
        <v>0.85873127999999999</v>
      </c>
      <c r="W324" s="380">
        <v>0.91022763200000001</v>
      </c>
      <c r="X324" s="380">
        <v>0.83744678400000006</v>
      </c>
      <c r="Y324" s="380">
        <v>0.87785420800000002</v>
      </c>
      <c r="Z324" s="380">
        <v>0.83726689600000004</v>
      </c>
      <c r="AA324" s="380">
        <v>0.52149400000000001</v>
      </c>
      <c r="AB324" s="380">
        <v>0.90886755200000013</v>
      </c>
      <c r="AC324" s="380">
        <v>0.46650380800000002</v>
      </c>
      <c r="AD324" s="380">
        <v>0.115319424</v>
      </c>
      <c r="AE324" s="380">
        <v>0.84113342400000002</v>
      </c>
      <c r="AF324" s="380">
        <v>0.36689268799999997</v>
      </c>
      <c r="AG324" s="380">
        <v>0.82677099200000026</v>
      </c>
      <c r="AH324" s="380">
        <v>0.85385788799999995</v>
      </c>
      <c r="AI324" s="380">
        <v>0.82435968000000004</v>
      </c>
      <c r="AJ324" s="380">
        <v>0.27432192000000005</v>
      </c>
      <c r="AK324" s="380">
        <v>0.103698912</v>
      </c>
      <c r="AL324" s="380">
        <v>0.53197896</v>
      </c>
      <c r="AM324" s="380">
        <v>0.42195028800000001</v>
      </c>
      <c r="AN324" s="380">
        <v>0.67976351999999995</v>
      </c>
      <c r="AO324" s="380">
        <v>8.7641696000000019E-2</v>
      </c>
      <c r="AP324" s="380">
        <v>0.19612518400000001</v>
      </c>
      <c r="AQ324" s="380">
        <v>0.90460185600000009</v>
      </c>
      <c r="AR324" s="380">
        <v>0.41852641600000001</v>
      </c>
      <c r="AS324" s="380">
        <v>0.31074468799999999</v>
      </c>
      <c r="AT324" s="380">
        <v>5.1991823999999999E-2</v>
      </c>
      <c r="AU324" s="380">
        <v>0.18013648000000002</v>
      </c>
      <c r="AV324" s="380">
        <v>0.231024176</v>
      </c>
      <c r="AW324" s="380">
        <v>0.81318803200000012</v>
      </c>
      <c r="AX324" s="380">
        <v>0.17659484800000003</v>
      </c>
      <c r="AY324" s="380">
        <v>0.10882043199999999</v>
      </c>
      <c r="AZ324" s="380">
        <v>0.164686528</v>
      </c>
      <c r="BA324" s="380">
        <v>0.21582726399999999</v>
      </c>
      <c r="BB324" s="380">
        <v>7.5334976000000026E-2</v>
      </c>
      <c r="BC324" s="380">
        <v>7.2493424000000029E-2</v>
      </c>
      <c r="BD324" s="380">
        <v>0.62389287999999998</v>
      </c>
      <c r="BE324" s="380">
        <v>0.52876108799999999</v>
      </c>
      <c r="BF324" s="380">
        <v>0.19679243199999999</v>
      </c>
      <c r="BG324" s="380">
        <v>8.8151423999999978E-2</v>
      </c>
      <c r="BH324" s="380">
        <v>8.4659823999999995E-2</v>
      </c>
      <c r="BI324" s="380">
        <v>0.51978396799999993</v>
      </c>
      <c r="BJ324" s="380">
        <v>0.70821145600000002</v>
      </c>
      <c r="BK324" s="380">
        <v>0.40696945600000006</v>
      </c>
      <c r="BL324" s="380">
        <v>0.68167004799999997</v>
      </c>
      <c r="BM324" s="380">
        <v>0.10206766399999999</v>
      </c>
      <c r="BN324" s="380">
        <v>0.11111544000000002</v>
      </c>
      <c r="BO324" s="380">
        <v>1.1361232000000001E-2</v>
      </c>
      <c r="BP324" s="380">
        <v>5.9593488000000014E-2</v>
      </c>
      <c r="BQ324" s="380">
        <v>6.777176E-2</v>
      </c>
      <c r="BR324" s="380">
        <v>0.23542065600000001</v>
      </c>
      <c r="BS324" s="380">
        <v>0.20147065600000003</v>
      </c>
      <c r="BT324" s="380">
        <v>0.30273604799999998</v>
      </c>
      <c r="BU324" s="380">
        <v>0.15229881600000003</v>
      </c>
      <c r="BV324" s="380">
        <v>0.45620355200000007</v>
      </c>
      <c r="BW324" s="380">
        <v>0.32465678400000009</v>
      </c>
      <c r="BX324" s="380">
        <v>0.19990188800000003</v>
      </c>
      <c r="BY324" s="380">
        <v>0.11657924800000001</v>
      </c>
      <c r="BZ324" s="380">
        <v>0.12893380800000001</v>
      </c>
      <c r="CA324" s="380">
        <v>0.33484801600000003</v>
      </c>
      <c r="CB324" s="380">
        <v>0.268839104</v>
      </c>
      <c r="CC324" s="380">
        <v>0.78840628800000001</v>
      </c>
      <c r="CD324" s="380">
        <v>0.69626343999999996</v>
      </c>
      <c r="CE324" s="380">
        <v>0.46773728000000003</v>
      </c>
      <c r="CF324" s="380">
        <v>0.88243910400000003</v>
      </c>
      <c r="CG324" s="380">
        <v>0.70460748800000006</v>
      </c>
      <c r="CH324" s="380">
        <v>6.2763792000000013E-2</v>
      </c>
      <c r="CI324" s="380">
        <v>0.343296928</v>
      </c>
      <c r="CJ324" s="380">
        <v>0.7844029440000001</v>
      </c>
      <c r="CK324" s="380">
        <v>0.17769700800000002</v>
      </c>
      <c r="CL324" s="380">
        <v>0.75033417599999996</v>
      </c>
      <c r="CM324" s="380">
        <v>0.50666347200000006</v>
      </c>
      <c r="CN324" s="380">
        <v>0.25130939199999996</v>
      </c>
      <c r="CO324" s="380">
        <v>0.60338323199999999</v>
      </c>
      <c r="CP324" s="380">
        <v>0.69171606399999985</v>
      </c>
      <c r="CQ324" s="380">
        <v>0.75226505600000015</v>
      </c>
      <c r="CR324" s="380">
        <v>0.68438249600000001</v>
      </c>
      <c r="CS324" s="380">
        <v>0.86727446400000008</v>
      </c>
      <c r="CT324" s="380">
        <v>0.89183252800000001</v>
      </c>
      <c r="CU324" s="380">
        <v>0.272201584</v>
      </c>
      <c r="CV324" s="380">
        <v>0.82916071999999996</v>
      </c>
      <c r="CW324" s="380">
        <v>0.63386745600000016</v>
      </c>
    </row>
    <row r="325" spans="1:101">
      <c r="A325" s="256">
        <v>703</v>
      </c>
      <c r="B325" s="259">
        <v>1</v>
      </c>
      <c r="C325" s="380">
        <v>0.89269078399999979</v>
      </c>
      <c r="D325" s="380">
        <v>0.77503113599999995</v>
      </c>
      <c r="E325" s="380">
        <v>0.20932073600000001</v>
      </c>
      <c r="F325" s="380">
        <v>0.51236404800000002</v>
      </c>
      <c r="G325" s="380">
        <v>0.90774041600000011</v>
      </c>
      <c r="H325" s="380">
        <v>0.69709120000000002</v>
      </c>
      <c r="I325" s="380">
        <v>0.46441164800000007</v>
      </c>
      <c r="J325" s="380">
        <v>0.61577212800000003</v>
      </c>
      <c r="K325" s="380">
        <v>6.246537600000001E-2</v>
      </c>
      <c r="L325" s="380">
        <v>0.88298198400000016</v>
      </c>
      <c r="M325" s="380">
        <v>0.72697511999999997</v>
      </c>
      <c r="N325" s="380">
        <v>0.68666414399999998</v>
      </c>
      <c r="O325" s="380">
        <v>0.26604251199999995</v>
      </c>
      <c r="P325" s="380">
        <v>0.49492425600000006</v>
      </c>
      <c r="Q325" s="380">
        <v>0.63165038399999995</v>
      </c>
      <c r="R325" s="380">
        <v>0.56174111999999998</v>
      </c>
      <c r="S325" s="380">
        <v>0.65649959999999996</v>
      </c>
      <c r="T325" s="380">
        <v>0.40138243200000001</v>
      </c>
      <c r="U325" s="380">
        <v>0.51436198399999999</v>
      </c>
      <c r="V325" s="380">
        <v>0.86030712000000009</v>
      </c>
      <c r="W325" s="380">
        <v>0.91040784000000019</v>
      </c>
      <c r="X325" s="380">
        <v>0.83824488000000019</v>
      </c>
      <c r="Y325" s="380">
        <v>0.878523744</v>
      </c>
      <c r="Z325" s="380">
        <v>0.83730937600000011</v>
      </c>
      <c r="AA325" s="380">
        <v>0.52353910400000003</v>
      </c>
      <c r="AB325" s="380">
        <v>0.90888035200000006</v>
      </c>
      <c r="AC325" s="380">
        <v>0.46846459199999996</v>
      </c>
      <c r="AD325" s="380">
        <v>0.11489372800000003</v>
      </c>
      <c r="AE325" s="380">
        <v>0.84218624000000009</v>
      </c>
      <c r="AF325" s="380">
        <v>0.36778657599999998</v>
      </c>
      <c r="AG325" s="380">
        <v>0.82708782400000003</v>
      </c>
      <c r="AH325" s="380">
        <v>0.85346748800000005</v>
      </c>
      <c r="AI325" s="380">
        <v>0.82490052800000002</v>
      </c>
      <c r="AJ325" s="380">
        <v>0.27427422400000001</v>
      </c>
      <c r="AK325" s="380">
        <v>0.103680176</v>
      </c>
      <c r="AL325" s="380">
        <v>0.53006472000000016</v>
      </c>
      <c r="AM325" s="380">
        <v>0.43290977600000002</v>
      </c>
      <c r="AN325" s="380">
        <v>0.68043849599999995</v>
      </c>
      <c r="AO325" s="380">
        <v>8.7631600000000004E-2</v>
      </c>
      <c r="AP325" s="380">
        <v>0.19584560000000001</v>
      </c>
      <c r="AQ325" s="380">
        <v>0.90444761600000012</v>
      </c>
      <c r="AR325" s="380">
        <v>0.42277360000000008</v>
      </c>
      <c r="AS325" s="380">
        <v>0.30965036800000001</v>
      </c>
      <c r="AT325" s="380">
        <v>5.1994303999999998E-2</v>
      </c>
      <c r="AU325" s="380">
        <v>0.18016907200000004</v>
      </c>
      <c r="AV325" s="380">
        <v>0.23095401600000001</v>
      </c>
      <c r="AW325" s="380">
        <v>0.8126677120000001</v>
      </c>
      <c r="AX325" s="380">
        <v>0.17636705600000002</v>
      </c>
      <c r="AY325" s="380">
        <v>0.109279104</v>
      </c>
      <c r="AZ325" s="380">
        <v>0.16407764799999999</v>
      </c>
      <c r="BA325" s="380">
        <v>0.21498376</v>
      </c>
      <c r="BB325" s="380">
        <v>7.5038943999999996E-2</v>
      </c>
      <c r="BC325" s="380">
        <v>7.2464384000000007E-2</v>
      </c>
      <c r="BD325" s="380">
        <v>0.62367775999999997</v>
      </c>
      <c r="BE325" s="380">
        <v>0.52884526399999998</v>
      </c>
      <c r="BF325" s="380">
        <v>0.19669150399999999</v>
      </c>
      <c r="BG325" s="380">
        <v>8.7658464000000005E-2</v>
      </c>
      <c r="BH325" s="380">
        <v>8.4934944000000012E-2</v>
      </c>
      <c r="BI325" s="380">
        <v>0.52001388800000004</v>
      </c>
      <c r="BJ325" s="380">
        <v>0.70811305600000007</v>
      </c>
      <c r="BK325" s="380">
        <v>0.40653691200000003</v>
      </c>
      <c r="BL325" s="380">
        <v>0.69053574399999995</v>
      </c>
      <c r="BM325" s="380">
        <v>0.10369159999999999</v>
      </c>
      <c r="BN325" s="380">
        <v>0.11112702400000002</v>
      </c>
      <c r="BO325" s="380">
        <v>1.1367120000000001E-2</v>
      </c>
      <c r="BP325" s="380">
        <v>5.9595648000000001E-2</v>
      </c>
      <c r="BQ325" s="380">
        <v>6.7780640000000003E-2</v>
      </c>
      <c r="BR325" s="380">
        <v>0.23505683200000002</v>
      </c>
      <c r="BS325" s="380">
        <v>0.20116024000000002</v>
      </c>
      <c r="BT325" s="380">
        <v>0.30237099200000001</v>
      </c>
      <c r="BU325" s="380">
        <v>0.152018496</v>
      </c>
      <c r="BV325" s="380">
        <v>0.45630776000000001</v>
      </c>
      <c r="BW325" s="380">
        <v>0.33261871999999998</v>
      </c>
      <c r="BX325" s="380">
        <v>0.206667824</v>
      </c>
      <c r="BY325" s="380">
        <v>0.11639868800000003</v>
      </c>
      <c r="BZ325" s="380">
        <v>0.12917500800000001</v>
      </c>
      <c r="CA325" s="380">
        <v>0.33377128000000006</v>
      </c>
      <c r="CB325" s="380">
        <v>0.27647835200000004</v>
      </c>
      <c r="CC325" s="380">
        <v>0.79066528000000003</v>
      </c>
      <c r="CD325" s="380">
        <v>0.70194715200000002</v>
      </c>
      <c r="CE325" s="380">
        <v>0.4690819200000001</v>
      </c>
      <c r="CF325" s="380">
        <v>0.88211510399999982</v>
      </c>
      <c r="CG325" s="380">
        <v>0.70407180799999991</v>
      </c>
      <c r="CH325" s="380">
        <v>6.2702912E-2</v>
      </c>
      <c r="CI325" s="380">
        <v>0.34516596800000005</v>
      </c>
      <c r="CJ325" s="380">
        <v>0.78537312000000004</v>
      </c>
      <c r="CK325" s="380">
        <v>0.17766600000000002</v>
      </c>
      <c r="CL325" s="380">
        <v>0.75808369600000014</v>
      </c>
      <c r="CM325" s="380">
        <v>0.51502145599999993</v>
      </c>
      <c r="CN325" s="380">
        <v>0.25127619199999995</v>
      </c>
      <c r="CO325" s="380">
        <v>0.60125931199999993</v>
      </c>
      <c r="CP325" s="380">
        <v>0.69476247999999996</v>
      </c>
      <c r="CQ325" s="380">
        <v>0.75351926400000002</v>
      </c>
      <c r="CR325" s="380">
        <v>0.69008324799999998</v>
      </c>
      <c r="CS325" s="380">
        <v>0.86877065600000014</v>
      </c>
      <c r="CT325" s="380">
        <v>0.8931572000000001</v>
      </c>
      <c r="CU325" s="380">
        <v>0.272389824</v>
      </c>
      <c r="CV325" s="380">
        <v>0.82884552</v>
      </c>
      <c r="CW325" s="380">
        <v>0.63384649600000009</v>
      </c>
    </row>
    <row r="326" spans="1:101">
      <c r="A326" s="256">
        <v>704</v>
      </c>
      <c r="B326" s="259">
        <v>1</v>
      </c>
      <c r="C326" s="380">
        <v>0.89263654399999992</v>
      </c>
      <c r="D326" s="380">
        <v>0.77477065599999984</v>
      </c>
      <c r="E326" s="380">
        <v>0.21144908800000001</v>
      </c>
      <c r="F326" s="380">
        <v>0.51261515199999996</v>
      </c>
      <c r="G326" s="380">
        <v>0.90935510399999997</v>
      </c>
      <c r="H326" s="380">
        <v>0.702659056</v>
      </c>
      <c r="I326" s="380">
        <v>0.464465248</v>
      </c>
      <c r="J326" s="380">
        <v>0.61729020800000001</v>
      </c>
      <c r="K326" s="380">
        <v>6.2376352000000003E-2</v>
      </c>
      <c r="L326" s="380">
        <v>0.88293788799999995</v>
      </c>
      <c r="M326" s="380">
        <v>0.73051527999999988</v>
      </c>
      <c r="N326" s="380">
        <v>0.68645273600000001</v>
      </c>
      <c r="O326" s="380">
        <v>0.26601820799999998</v>
      </c>
      <c r="P326" s="380">
        <v>0.49490985599999998</v>
      </c>
      <c r="Q326" s="380">
        <v>0.63226422400000004</v>
      </c>
      <c r="R326" s="380">
        <v>0.564929456</v>
      </c>
      <c r="S326" s="380">
        <v>0.66254977599999987</v>
      </c>
      <c r="T326" s="380">
        <v>0.40127315199999997</v>
      </c>
      <c r="U326" s="380">
        <v>0.51438496</v>
      </c>
      <c r="V326" s="380">
        <v>0.86185575999999997</v>
      </c>
      <c r="W326" s="380">
        <v>0.91058684800000012</v>
      </c>
      <c r="X326" s="380">
        <v>0.83903001600000005</v>
      </c>
      <c r="Y326" s="380">
        <v>0.87919007999999998</v>
      </c>
      <c r="Z326" s="380">
        <v>0.83736457600000003</v>
      </c>
      <c r="AA326" s="380">
        <v>0.52554524800000002</v>
      </c>
      <c r="AB326" s="380">
        <v>0.90888355199999993</v>
      </c>
      <c r="AC326" s="380">
        <v>0.47037937600000007</v>
      </c>
      <c r="AD326" s="380">
        <v>0.114583872</v>
      </c>
      <c r="AE326" s="380">
        <v>0.84322761599999996</v>
      </c>
      <c r="AF326" s="380">
        <v>0.36868670399999998</v>
      </c>
      <c r="AG326" s="380">
        <v>0.82739441600000008</v>
      </c>
      <c r="AH326" s="380">
        <v>0.85294844800000003</v>
      </c>
      <c r="AI326" s="380">
        <v>0.82542593600000003</v>
      </c>
      <c r="AJ326" s="380">
        <v>0.27421140800000005</v>
      </c>
      <c r="AK326" s="380">
        <v>0.10365576</v>
      </c>
      <c r="AL326" s="380">
        <v>0.52815888</v>
      </c>
      <c r="AM326" s="380">
        <v>0.44390662400000003</v>
      </c>
      <c r="AN326" s="380">
        <v>0.68115355199999994</v>
      </c>
      <c r="AO326" s="380">
        <v>8.7619664000000014E-2</v>
      </c>
      <c r="AP326" s="380">
        <v>0.19555961600000002</v>
      </c>
      <c r="AQ326" s="380">
        <v>0.90424089600000002</v>
      </c>
      <c r="AR326" s="380">
        <v>0.42712550400000004</v>
      </c>
      <c r="AS326" s="380">
        <v>0.30822300800000002</v>
      </c>
      <c r="AT326" s="380">
        <v>5.1997663999999999E-2</v>
      </c>
      <c r="AU326" s="380">
        <v>0.180182544</v>
      </c>
      <c r="AV326" s="380">
        <v>0.23086137600000001</v>
      </c>
      <c r="AW326" s="380">
        <v>0.81197203200000001</v>
      </c>
      <c r="AX326" s="380">
        <v>0.17616550400000003</v>
      </c>
      <c r="AY326" s="380">
        <v>0.10973521599999998</v>
      </c>
      <c r="AZ326" s="380">
        <v>0.163460208</v>
      </c>
      <c r="BA326" s="380">
        <v>0.21412857599999999</v>
      </c>
      <c r="BB326" s="380">
        <v>7.4738592000000006E-2</v>
      </c>
      <c r="BC326" s="380">
        <v>7.2425824000000014E-2</v>
      </c>
      <c r="BD326" s="380">
        <v>0.62339183999999992</v>
      </c>
      <c r="BE326" s="380">
        <v>0.52891951999999998</v>
      </c>
      <c r="BF326" s="380">
        <v>0.19655825600000001</v>
      </c>
      <c r="BG326" s="380">
        <v>8.7015583999999993E-2</v>
      </c>
      <c r="BH326" s="380">
        <v>8.5161344E-2</v>
      </c>
      <c r="BI326" s="380">
        <v>0.52031116799999999</v>
      </c>
      <c r="BJ326" s="380">
        <v>0.70806377600000003</v>
      </c>
      <c r="BK326" s="380">
        <v>0.40609692799999997</v>
      </c>
      <c r="BL326" s="380">
        <v>0.69927264</v>
      </c>
      <c r="BM326" s="380">
        <v>0.105326656</v>
      </c>
      <c r="BN326" s="380">
        <v>0.11114148800000001</v>
      </c>
      <c r="BO326" s="380">
        <v>1.1374688000000001E-2</v>
      </c>
      <c r="BP326" s="380">
        <v>5.9598367999999999E-2</v>
      </c>
      <c r="BQ326" s="380">
        <v>6.7792319999999989E-2</v>
      </c>
      <c r="BR326" s="380">
        <v>0.23468612799999997</v>
      </c>
      <c r="BS326" s="380">
        <v>0.20084590399999999</v>
      </c>
      <c r="BT326" s="380">
        <v>0.30200001599999998</v>
      </c>
      <c r="BU326" s="380">
        <v>0.15164729600000001</v>
      </c>
      <c r="BV326" s="380">
        <v>0.456412288</v>
      </c>
      <c r="BW326" s="380">
        <v>0.34069017599999996</v>
      </c>
      <c r="BX326" s="380">
        <v>0.21362648000000001</v>
      </c>
      <c r="BY326" s="380">
        <v>0.11615948800000001</v>
      </c>
      <c r="BZ326" s="380">
        <v>0.12949196799999999</v>
      </c>
      <c r="CA326" s="380">
        <v>0.33259494400000006</v>
      </c>
      <c r="CB326" s="380">
        <v>0.28425943999999997</v>
      </c>
      <c r="CC326" s="380">
        <v>0.79292083200000008</v>
      </c>
      <c r="CD326" s="380">
        <v>0.70752606399999995</v>
      </c>
      <c r="CE326" s="380">
        <v>0.47034799999999999</v>
      </c>
      <c r="CF326" s="380">
        <v>0.88168598399999987</v>
      </c>
      <c r="CG326" s="380">
        <v>0.70336588799999999</v>
      </c>
      <c r="CH326" s="380">
        <v>6.2640591999999995E-2</v>
      </c>
      <c r="CI326" s="380">
        <v>0.347045728</v>
      </c>
      <c r="CJ326" s="380">
        <v>0.78636209600000007</v>
      </c>
      <c r="CK326" s="380">
        <v>0.17762187199999999</v>
      </c>
      <c r="CL326" s="380">
        <v>0.76564233599999998</v>
      </c>
      <c r="CM326" s="380">
        <v>0.52334871999999999</v>
      </c>
      <c r="CN326" s="380">
        <v>0.25123123199999997</v>
      </c>
      <c r="CO326" s="380">
        <v>0.59916691199999994</v>
      </c>
      <c r="CP326" s="380">
        <v>0.69774353599999994</v>
      </c>
      <c r="CQ326" s="380">
        <v>0.75470267200000007</v>
      </c>
      <c r="CR326" s="380">
        <v>0.69571512000000002</v>
      </c>
      <c r="CS326" s="380">
        <v>0.87022692800000012</v>
      </c>
      <c r="CT326" s="380">
        <v>0.89444107199999989</v>
      </c>
      <c r="CU326" s="380">
        <v>0.27263734400000006</v>
      </c>
      <c r="CV326" s="380">
        <v>0.82842471999999989</v>
      </c>
      <c r="CW326" s="380">
        <v>0.63381865599999998</v>
      </c>
    </row>
    <row r="327" spans="1:101">
      <c r="A327" s="256">
        <v>705</v>
      </c>
      <c r="B327" s="259">
        <v>1</v>
      </c>
      <c r="C327" s="380">
        <v>0.89259999999999995</v>
      </c>
      <c r="D327" s="380">
        <v>0.77459999999999996</v>
      </c>
      <c r="E327" s="380">
        <v>0.21328</v>
      </c>
      <c r="F327" s="380">
        <v>0.51290999999999998</v>
      </c>
      <c r="G327" s="380">
        <v>0.91091</v>
      </c>
      <c r="H327" s="380">
        <v>0.70786000000000004</v>
      </c>
      <c r="I327" s="380">
        <v>0.46450000000000002</v>
      </c>
      <c r="J327" s="380">
        <v>0.61878</v>
      </c>
      <c r="K327" s="380">
        <v>6.2280000000000002E-2</v>
      </c>
      <c r="L327" s="380">
        <v>0.88290999999999997</v>
      </c>
      <c r="M327" s="380">
        <v>0.73385999999999996</v>
      </c>
      <c r="N327" s="380">
        <v>0.68638999999999994</v>
      </c>
      <c r="O327" s="380">
        <v>0.26597999999999999</v>
      </c>
      <c r="P327" s="380">
        <v>0.49490000000000001</v>
      </c>
      <c r="Q327" s="380">
        <v>0.63283999999999996</v>
      </c>
      <c r="R327" s="380">
        <v>0.56803999999999999</v>
      </c>
      <c r="S327" s="380">
        <v>0.66822999999999999</v>
      </c>
      <c r="T327" s="380">
        <v>0.4012</v>
      </c>
      <c r="U327" s="380">
        <v>0.51439999999999997</v>
      </c>
      <c r="V327" s="380">
        <v>0.86331000000000002</v>
      </c>
      <c r="W327" s="380">
        <v>0.91076000000000001</v>
      </c>
      <c r="X327" s="380">
        <v>0.83979000000000004</v>
      </c>
      <c r="Y327" s="380">
        <v>0.87983999999999996</v>
      </c>
      <c r="Z327" s="380">
        <v>0.83740000000000003</v>
      </c>
      <c r="AA327" s="380">
        <v>0.52734999999999999</v>
      </c>
      <c r="AB327" s="380">
        <v>0.90888000000000002</v>
      </c>
      <c r="AC327" s="380">
        <v>0.47205000000000003</v>
      </c>
      <c r="AD327" s="380">
        <v>0.11443</v>
      </c>
      <c r="AE327" s="380">
        <v>0.84423000000000004</v>
      </c>
      <c r="AF327" s="380">
        <v>0.36958999999999997</v>
      </c>
      <c r="AG327" s="380">
        <v>0.82769000000000004</v>
      </c>
      <c r="AH327" s="380">
        <v>0.85260000000000002</v>
      </c>
      <c r="AI327" s="380">
        <v>0.82593000000000005</v>
      </c>
      <c r="AJ327" s="380">
        <v>0.27417000000000002</v>
      </c>
      <c r="AK327" s="380">
        <v>0.10364</v>
      </c>
      <c r="AL327" s="380">
        <v>0.52629999999999999</v>
      </c>
      <c r="AM327" s="380">
        <v>0.45484000000000002</v>
      </c>
      <c r="AN327" s="380">
        <v>0.68189999999999995</v>
      </c>
      <c r="AO327" s="380">
        <v>8.7599999999999997E-2</v>
      </c>
      <c r="AP327" s="380">
        <v>0.19524</v>
      </c>
      <c r="AQ327" s="380">
        <v>0.90410000000000001</v>
      </c>
      <c r="AR327" s="380">
        <v>0.43191000000000002</v>
      </c>
      <c r="AS327" s="380">
        <v>0.30730000000000002</v>
      </c>
      <c r="AT327" s="380">
        <v>5.1999999999999998E-2</v>
      </c>
      <c r="AU327" s="380">
        <v>0.1802</v>
      </c>
      <c r="AV327" s="380">
        <v>0.23080000000000001</v>
      </c>
      <c r="AW327" s="380">
        <v>0.8115</v>
      </c>
      <c r="AX327" s="380">
        <v>0.17599000000000001</v>
      </c>
      <c r="AY327" s="380">
        <v>0.11019</v>
      </c>
      <c r="AZ327" s="380">
        <v>0.16278999999999999</v>
      </c>
      <c r="BA327" s="380">
        <v>0.2132</v>
      </c>
      <c r="BB327" s="380">
        <v>7.4410000000000004E-2</v>
      </c>
      <c r="BC327" s="380">
        <v>7.2400000000000006E-2</v>
      </c>
      <c r="BD327" s="380">
        <v>0.62319999999999998</v>
      </c>
      <c r="BE327" s="380">
        <v>0.52898999999999996</v>
      </c>
      <c r="BF327" s="380">
        <v>0.19647000000000001</v>
      </c>
      <c r="BG327" s="380">
        <v>8.6599999999999996E-2</v>
      </c>
      <c r="BH327" s="380">
        <v>8.5339999999999999E-2</v>
      </c>
      <c r="BI327" s="380">
        <v>0.52049999999999996</v>
      </c>
      <c r="BJ327" s="380">
        <v>0.70806999999999998</v>
      </c>
      <c r="BK327" s="380">
        <v>0.40561999999999998</v>
      </c>
      <c r="BL327" s="380">
        <v>0.70794000000000001</v>
      </c>
      <c r="BM327" s="380">
        <v>0.10693999999999999</v>
      </c>
      <c r="BN327" s="380">
        <v>0.11115</v>
      </c>
      <c r="BO327" s="380">
        <v>1.1390000000000001E-2</v>
      </c>
      <c r="BP327" s="380">
        <v>5.96E-2</v>
      </c>
      <c r="BQ327" s="380">
        <v>6.7799999999999999E-2</v>
      </c>
      <c r="BR327" s="380">
        <v>0.23427999999999999</v>
      </c>
      <c r="BS327" s="380">
        <v>0.20050999999999999</v>
      </c>
      <c r="BT327" s="380">
        <v>0.30159999999999998</v>
      </c>
      <c r="BU327" s="380">
        <v>0.15140000000000001</v>
      </c>
      <c r="BV327" s="380">
        <v>0.45651999999999998</v>
      </c>
      <c r="BW327" s="380">
        <v>0.34889999999999999</v>
      </c>
      <c r="BX327" s="380">
        <v>0.22083</v>
      </c>
      <c r="BY327" s="380">
        <v>0.11600000000000001</v>
      </c>
      <c r="BZ327" s="380">
        <v>0.12970000000000001</v>
      </c>
      <c r="CA327" s="380">
        <v>0.33133000000000001</v>
      </c>
      <c r="CB327" s="380">
        <v>0.29220000000000002</v>
      </c>
      <c r="CC327" s="380">
        <v>0.79525000000000001</v>
      </c>
      <c r="CD327" s="380">
        <v>0.71299000000000001</v>
      </c>
      <c r="CE327" s="380">
        <v>0.47144999999999998</v>
      </c>
      <c r="CF327" s="380">
        <v>0.88139999999999996</v>
      </c>
      <c r="CG327" s="380">
        <v>0.70289999999999997</v>
      </c>
      <c r="CH327" s="380">
        <v>6.2570000000000001E-2</v>
      </c>
      <c r="CI327" s="380">
        <v>0.34908</v>
      </c>
      <c r="CJ327" s="380">
        <v>0.78747</v>
      </c>
      <c r="CK327" s="380">
        <v>0.17751</v>
      </c>
      <c r="CL327" s="380">
        <v>0.77275000000000005</v>
      </c>
      <c r="CM327" s="380">
        <v>0.53154999999999997</v>
      </c>
      <c r="CN327" s="380">
        <v>0.25119999999999998</v>
      </c>
      <c r="CO327" s="380">
        <v>0.59714999999999996</v>
      </c>
      <c r="CP327" s="380">
        <v>0.7006</v>
      </c>
      <c r="CQ327" s="380">
        <v>0.75580999999999998</v>
      </c>
      <c r="CR327" s="380">
        <v>0.70121</v>
      </c>
      <c r="CS327" s="380">
        <v>0.87151000000000001</v>
      </c>
      <c r="CT327" s="380">
        <v>0.89554</v>
      </c>
      <c r="CU327" s="380">
        <v>0.27279999999999999</v>
      </c>
      <c r="CV327" s="380">
        <v>0.82813999999999999</v>
      </c>
      <c r="CW327" s="380">
        <v>0.63380000000000003</v>
      </c>
    </row>
    <row r="328" spans="1:101">
      <c r="A328" s="256">
        <v>706</v>
      </c>
      <c r="B328" s="259">
        <v>1</v>
      </c>
      <c r="C328" s="380">
        <v>0.89257836800000001</v>
      </c>
      <c r="D328" s="380">
        <v>0.77450067199999995</v>
      </c>
      <c r="E328" s="380">
        <v>0.21486339200000001</v>
      </c>
      <c r="F328" s="380">
        <v>0.51324798400000005</v>
      </c>
      <c r="G328" s="380">
        <v>0.91240513600000006</v>
      </c>
      <c r="H328" s="380">
        <v>0.71274814399999997</v>
      </c>
      <c r="I328" s="380">
        <v>0.46452009600000005</v>
      </c>
      <c r="J328" s="380">
        <v>0.62024054400000006</v>
      </c>
      <c r="K328" s="380">
        <v>6.2177616000000005E-2</v>
      </c>
      <c r="L328" s="380">
        <v>0.88289412799999989</v>
      </c>
      <c r="M328" s="380">
        <v>0.73703871999999993</v>
      </c>
      <c r="N328" s="380">
        <v>0.68644937600000011</v>
      </c>
      <c r="O328" s="380">
        <v>0.26593019200000001</v>
      </c>
      <c r="P328" s="380">
        <v>0.49489411200000005</v>
      </c>
      <c r="Q328" s="380">
        <v>0.63338396799999996</v>
      </c>
      <c r="R328" s="380">
        <v>0.57108479999999995</v>
      </c>
      <c r="S328" s="380">
        <v>0.67359527999999991</v>
      </c>
      <c r="T328" s="380">
        <v>0.40115686399999995</v>
      </c>
      <c r="U328" s="380">
        <v>0.51440819199999999</v>
      </c>
      <c r="V328" s="380">
        <v>0.86468409600000007</v>
      </c>
      <c r="W328" s="380">
        <v>0.9109283199999999</v>
      </c>
      <c r="X328" s="380">
        <v>0.84052368</v>
      </c>
      <c r="Y328" s="380">
        <v>0.88047399999999998</v>
      </c>
      <c r="Z328" s="380">
        <v>0.83742035199999998</v>
      </c>
      <c r="AA328" s="380">
        <v>0.52899147199999996</v>
      </c>
      <c r="AB328" s="380">
        <v>0.90886963199999993</v>
      </c>
      <c r="AC328" s="380">
        <v>0.473520528</v>
      </c>
      <c r="AD328" s="380">
        <v>0.114435248</v>
      </c>
      <c r="AE328" s="380">
        <v>0.84519924800000013</v>
      </c>
      <c r="AF328" s="380">
        <v>0.37049934399999995</v>
      </c>
      <c r="AG328" s="380">
        <v>0.82797452800000004</v>
      </c>
      <c r="AH328" s="380">
        <v>0.85239417599999989</v>
      </c>
      <c r="AI328" s="380">
        <v>0.82641191999999997</v>
      </c>
      <c r="AJ328" s="380">
        <v>0.27414580799999994</v>
      </c>
      <c r="AK328" s="380">
        <v>0.10363091199999998</v>
      </c>
      <c r="AL328" s="380">
        <v>0.52448620800000012</v>
      </c>
      <c r="AM328" s="380">
        <v>0.46571982399999995</v>
      </c>
      <c r="AN328" s="380">
        <v>0.68267857599999981</v>
      </c>
      <c r="AO328" s="380">
        <v>8.757384E-2</v>
      </c>
      <c r="AP328" s="380">
        <v>0.19489246399999999</v>
      </c>
      <c r="AQ328" s="380">
        <v>0.90401603200000002</v>
      </c>
      <c r="AR328" s="380">
        <v>0.43705695999999994</v>
      </c>
      <c r="AS328" s="380">
        <v>0.306767136</v>
      </c>
      <c r="AT328" s="380">
        <v>5.2001408000000006E-2</v>
      </c>
      <c r="AU328" s="380">
        <v>0.18022200000000002</v>
      </c>
      <c r="AV328" s="380">
        <v>0.23076403199999998</v>
      </c>
      <c r="AW328" s="380">
        <v>0.81121942400000002</v>
      </c>
      <c r="AX328" s="380">
        <v>0.17584072000000001</v>
      </c>
      <c r="AY328" s="380">
        <v>0.110643488</v>
      </c>
      <c r="AZ328" s="380">
        <v>0.16207630399999998</v>
      </c>
      <c r="BA328" s="380">
        <v>0.21221099200000001</v>
      </c>
      <c r="BB328" s="380">
        <v>7.405814400000002E-2</v>
      </c>
      <c r="BC328" s="380">
        <v>7.2384768000000016E-2</v>
      </c>
      <c r="BD328" s="380">
        <v>0.62308671999999998</v>
      </c>
      <c r="BE328" s="380">
        <v>0.52906435200000002</v>
      </c>
      <c r="BF328" s="380">
        <v>0.19641828799999997</v>
      </c>
      <c r="BG328" s="380">
        <v>8.6360127999999994E-2</v>
      </c>
      <c r="BH328" s="380">
        <v>8.5471359999999996E-2</v>
      </c>
      <c r="BI328" s="380">
        <v>0.52060777599999986</v>
      </c>
      <c r="BJ328" s="380">
        <v>0.70813888000000003</v>
      </c>
      <c r="BK328" s="380">
        <v>0.40511233599999996</v>
      </c>
      <c r="BL328" s="380">
        <v>0.71652108799999992</v>
      </c>
      <c r="BM328" s="380">
        <v>0.10853887999999999</v>
      </c>
      <c r="BN328" s="380">
        <v>0.11115460799999999</v>
      </c>
      <c r="BO328" s="380">
        <v>1.1411808000000001E-2</v>
      </c>
      <c r="BP328" s="380">
        <v>5.9600896E-2</v>
      </c>
      <c r="BQ328" s="380">
        <v>6.7804479999999986E-2</v>
      </c>
      <c r="BR328" s="380">
        <v>0.23384443199999999</v>
      </c>
      <c r="BS328" s="380">
        <v>0.20015622399999997</v>
      </c>
      <c r="BT328" s="380">
        <v>0.30117579199999994</v>
      </c>
      <c r="BU328" s="380">
        <v>0.15125459200000002</v>
      </c>
      <c r="BV328" s="380">
        <v>0.45663033599999991</v>
      </c>
      <c r="BW328" s="380">
        <v>0.35723830400000001</v>
      </c>
      <c r="BX328" s="380">
        <v>0.22826705600000002</v>
      </c>
      <c r="BY328" s="380">
        <v>0.115906176</v>
      </c>
      <c r="BZ328" s="380">
        <v>0.12982121600000002</v>
      </c>
      <c r="CA328" s="380">
        <v>0.32998468800000003</v>
      </c>
      <c r="CB328" s="380">
        <v>0.30029363199999998</v>
      </c>
      <c r="CC328" s="380">
        <v>0.79763604799999999</v>
      </c>
      <c r="CD328" s="380">
        <v>0.71833720000000001</v>
      </c>
      <c r="CE328" s="380">
        <v>0.47239487999999996</v>
      </c>
      <c r="CF328" s="380">
        <v>0.88123180800000001</v>
      </c>
      <c r="CG328" s="380">
        <v>0.7026276159999999</v>
      </c>
      <c r="CH328" s="380">
        <v>6.2492576000000015E-2</v>
      </c>
      <c r="CI328" s="380">
        <v>0.35123020800000004</v>
      </c>
      <c r="CJ328" s="380">
        <v>0.788675664</v>
      </c>
      <c r="CK328" s="380">
        <v>0.17734214399999998</v>
      </c>
      <c r="CL328" s="380">
        <v>0.77946163200000007</v>
      </c>
      <c r="CM328" s="380">
        <v>0.53964079999999992</v>
      </c>
      <c r="CN328" s="380">
        <v>0.25118118399999995</v>
      </c>
      <c r="CO328" s="380">
        <v>0.59520676800000016</v>
      </c>
      <c r="CP328" s="380">
        <v>0.70333852799999996</v>
      </c>
      <c r="CQ328" s="380">
        <v>0.7568407359999999</v>
      </c>
      <c r="CR328" s="380">
        <v>0.70658115199999993</v>
      </c>
      <c r="CS328" s="380">
        <v>0.87264809600000015</v>
      </c>
      <c r="CT328" s="380">
        <v>0.89648480000000008</v>
      </c>
      <c r="CU328" s="380">
        <v>0.27289484800000002</v>
      </c>
      <c r="CV328" s="380">
        <v>0.82797103999999999</v>
      </c>
      <c r="CW328" s="380">
        <v>0.63378899199999994</v>
      </c>
    </row>
    <row r="329" spans="1:101">
      <c r="A329" s="256">
        <v>707</v>
      </c>
      <c r="B329" s="259">
        <v>1</v>
      </c>
      <c r="C329" s="380">
        <v>0.89257566399999988</v>
      </c>
      <c r="D329" s="380">
        <v>0.77448825599999993</v>
      </c>
      <c r="E329" s="380">
        <v>0.21618569600000001</v>
      </c>
      <c r="F329" s="380">
        <v>0.51363004800000001</v>
      </c>
      <c r="G329" s="380">
        <v>0.91384145600000011</v>
      </c>
      <c r="H329" s="380">
        <v>0.71730840000000018</v>
      </c>
      <c r="I329" s="380">
        <v>0.464522608</v>
      </c>
      <c r="J329" s="380">
        <v>0.62167140800000009</v>
      </c>
      <c r="K329" s="380">
        <v>6.2068896000000012E-2</v>
      </c>
      <c r="L329" s="380">
        <v>0.88289214400000005</v>
      </c>
      <c r="M329" s="380">
        <v>0.74004376000000005</v>
      </c>
      <c r="N329" s="380">
        <v>0.6866368639999999</v>
      </c>
      <c r="O329" s="380">
        <v>0.26586811199999999</v>
      </c>
      <c r="P329" s="380">
        <v>0.494893376</v>
      </c>
      <c r="Q329" s="380">
        <v>0.63389438400000009</v>
      </c>
      <c r="R329" s="380">
        <v>0.57406039999999992</v>
      </c>
      <c r="S329" s="380">
        <v>0.67862992</v>
      </c>
      <c r="T329" s="380">
        <v>0.40115147200000001</v>
      </c>
      <c r="U329" s="380">
        <v>0.51440742399999995</v>
      </c>
      <c r="V329" s="380">
        <v>0.86597440000000003</v>
      </c>
      <c r="W329" s="380">
        <v>0.9110916</v>
      </c>
      <c r="X329" s="380">
        <v>0.84123048</v>
      </c>
      <c r="Y329" s="380">
        <v>0.88109294400000004</v>
      </c>
      <c r="Z329" s="380">
        <v>0.83742289600000008</v>
      </c>
      <c r="AA329" s="380">
        <v>0.53046390399999999</v>
      </c>
      <c r="AB329" s="380">
        <v>0.90885235200000014</v>
      </c>
      <c r="AC329" s="380">
        <v>0.47478195200000006</v>
      </c>
      <c r="AD329" s="380">
        <v>0.11461268800000002</v>
      </c>
      <c r="AE329" s="380">
        <v>0.84613392000000021</v>
      </c>
      <c r="AF329" s="380">
        <v>0.37141665599999996</v>
      </c>
      <c r="AG329" s="380">
        <v>0.82824790400000003</v>
      </c>
      <c r="AH329" s="380">
        <v>0.85236844800000011</v>
      </c>
      <c r="AI329" s="380">
        <v>0.82687196799999996</v>
      </c>
      <c r="AJ329" s="380">
        <v>0.27414278400000003</v>
      </c>
      <c r="AK329" s="380">
        <v>0.10362977600000001</v>
      </c>
      <c r="AL329" s="380">
        <v>0.52271696000000001</v>
      </c>
      <c r="AM329" s="380">
        <v>0.476531696</v>
      </c>
      <c r="AN329" s="380">
        <v>0.68349137600000009</v>
      </c>
      <c r="AO329" s="380">
        <v>8.7540799999999988E-2</v>
      </c>
      <c r="AP329" s="380">
        <v>0.19451543999999998</v>
      </c>
      <c r="AQ329" s="380">
        <v>0.904005536</v>
      </c>
      <c r="AR329" s="380">
        <v>0.44258392000000002</v>
      </c>
      <c r="AS329" s="380">
        <v>0.30670052800000003</v>
      </c>
      <c r="AT329" s="380">
        <v>5.2001583999999997E-2</v>
      </c>
      <c r="AU329" s="380">
        <v>0.18026131200000001</v>
      </c>
      <c r="AV329" s="380">
        <v>0.23075953600000002</v>
      </c>
      <c r="AW329" s="380">
        <v>0.81118435200000016</v>
      </c>
      <c r="AX329" s="380">
        <v>0.175718016</v>
      </c>
      <c r="AY329" s="380">
        <v>0.11109614400000001</v>
      </c>
      <c r="AZ329" s="380">
        <v>0.16131660799999997</v>
      </c>
      <c r="BA329" s="380">
        <v>0.21115808000000003</v>
      </c>
      <c r="BB329" s="380">
        <v>7.3681664000000022E-2</v>
      </c>
      <c r="BC329" s="380">
        <v>7.2382864000000019E-2</v>
      </c>
      <c r="BD329" s="380">
        <v>0.62307256</v>
      </c>
      <c r="BE329" s="380">
        <v>0.52915038400000003</v>
      </c>
      <c r="BF329" s="380">
        <v>0.19641182399999998</v>
      </c>
      <c r="BG329" s="380">
        <v>8.6330143999999984E-2</v>
      </c>
      <c r="BH329" s="380">
        <v>8.5556784000000011E-2</v>
      </c>
      <c r="BI329" s="380">
        <v>0.52062124799999998</v>
      </c>
      <c r="BJ329" s="380">
        <v>0.70827641600000013</v>
      </c>
      <c r="BK329" s="380">
        <v>0.40457227200000001</v>
      </c>
      <c r="BL329" s="380">
        <v>0.7250163839999999</v>
      </c>
      <c r="BM329" s="380">
        <v>0.11012175999999999</v>
      </c>
      <c r="BN329" s="380">
        <v>0.111155184</v>
      </c>
      <c r="BO329" s="380">
        <v>1.1440479999999998E-2</v>
      </c>
      <c r="BP329" s="380">
        <v>5.9601007999999997E-2</v>
      </c>
      <c r="BQ329" s="380">
        <v>6.7805040000000011E-2</v>
      </c>
      <c r="BR329" s="380">
        <v>0.233377792</v>
      </c>
      <c r="BS329" s="380">
        <v>0.19978360000000001</v>
      </c>
      <c r="BT329" s="380">
        <v>0.30072603199999998</v>
      </c>
      <c r="BU329" s="380">
        <v>0.15123641600000001</v>
      </c>
      <c r="BV329" s="380">
        <v>0.45674344000000006</v>
      </c>
      <c r="BW329" s="380">
        <v>0.36570359999999996</v>
      </c>
      <c r="BX329" s="380">
        <v>0.23593974400000003</v>
      </c>
      <c r="BY329" s="380">
        <v>0.115894448</v>
      </c>
      <c r="BZ329" s="380">
        <v>0.12983636800000001</v>
      </c>
      <c r="CA329" s="380">
        <v>0.32856200000000002</v>
      </c>
      <c r="CB329" s="380">
        <v>0.30853899199999996</v>
      </c>
      <c r="CC329" s="380">
        <v>0.80008288000000005</v>
      </c>
      <c r="CD329" s="380">
        <v>0.72356683200000005</v>
      </c>
      <c r="CE329" s="380">
        <v>0.47316640000000004</v>
      </c>
      <c r="CF329" s="380">
        <v>0.88121078399999997</v>
      </c>
      <c r="CG329" s="380">
        <v>0.70259356800000006</v>
      </c>
      <c r="CH329" s="380">
        <v>6.2407952000000003E-2</v>
      </c>
      <c r="CI329" s="380">
        <v>0.35349620799999998</v>
      </c>
      <c r="CJ329" s="380">
        <v>0.78998455999999995</v>
      </c>
      <c r="CK329" s="380">
        <v>0.17711552</v>
      </c>
      <c r="CL329" s="380">
        <v>0.78576321600000021</v>
      </c>
      <c r="CM329" s="380">
        <v>0.54761241599999999</v>
      </c>
      <c r="CN329" s="380">
        <v>0.25117883199999996</v>
      </c>
      <c r="CO329" s="380">
        <v>0.593337632</v>
      </c>
      <c r="CP329" s="380">
        <v>0.7059607200000001</v>
      </c>
      <c r="CQ329" s="380">
        <v>0.75779558399999991</v>
      </c>
      <c r="CR329" s="380">
        <v>0.7118240480000001</v>
      </c>
      <c r="CS329" s="380">
        <v>0.87363385599999999</v>
      </c>
      <c r="CT329" s="380">
        <v>0.89726784000000015</v>
      </c>
      <c r="CU329" s="380">
        <v>0.272906704</v>
      </c>
      <c r="CV329" s="380">
        <v>0.82794992000000001</v>
      </c>
      <c r="CW329" s="380">
        <v>0.63378761600000011</v>
      </c>
    </row>
    <row r="330" spans="1:101">
      <c r="A330" s="256">
        <v>708</v>
      </c>
      <c r="B330" s="259">
        <v>1</v>
      </c>
      <c r="C330" s="380">
        <v>0.89258647999999985</v>
      </c>
      <c r="D330" s="380">
        <v>0.77453791999999988</v>
      </c>
      <c r="E330" s="380">
        <v>0.21733007999999998</v>
      </c>
      <c r="F330" s="380">
        <v>0.51403939200000004</v>
      </c>
      <c r="G330" s="380">
        <v>0.91521553600000005</v>
      </c>
      <c r="H330" s="380">
        <v>0.72162937599999999</v>
      </c>
      <c r="I330" s="380">
        <v>0.46451256000000002</v>
      </c>
      <c r="J330" s="380">
        <v>0.62306827200000003</v>
      </c>
      <c r="K330" s="380">
        <v>6.1955776000000011E-2</v>
      </c>
      <c r="L330" s="380">
        <v>0.88290008000000009</v>
      </c>
      <c r="M330" s="380">
        <v>0.74292248000000016</v>
      </c>
      <c r="N330" s="380">
        <v>0.6869125920000001</v>
      </c>
      <c r="O330" s="380">
        <v>0.26579779199999998</v>
      </c>
      <c r="P330" s="380">
        <v>0.49489632</v>
      </c>
      <c r="Q330" s="380">
        <v>0.63438176000000013</v>
      </c>
      <c r="R330" s="380">
        <v>0.57698672000000006</v>
      </c>
      <c r="S330" s="380">
        <v>0.68342415999999995</v>
      </c>
      <c r="T330" s="380">
        <v>0.40117303999999998</v>
      </c>
      <c r="U330" s="380">
        <v>0.51440121599999999</v>
      </c>
      <c r="V330" s="380">
        <v>0.86720390400000014</v>
      </c>
      <c r="W330" s="380">
        <v>0.91125128000000022</v>
      </c>
      <c r="X330" s="380">
        <v>0.84189743999999989</v>
      </c>
      <c r="Y330" s="380">
        <v>0.88168308799999995</v>
      </c>
      <c r="Z330" s="380">
        <v>0.83741272000000011</v>
      </c>
      <c r="AA330" s="380">
        <v>0.53182009600000002</v>
      </c>
      <c r="AB330" s="380">
        <v>0.90883187200000004</v>
      </c>
      <c r="AC330" s="380">
        <v>0.47589977600000005</v>
      </c>
      <c r="AD330" s="380">
        <v>0.114914288</v>
      </c>
      <c r="AE330" s="380">
        <v>0.84704323200000009</v>
      </c>
      <c r="AF330" s="380">
        <v>0.37233972800000004</v>
      </c>
      <c r="AG330" s="380">
        <v>0.8285091200000001</v>
      </c>
      <c r="AH330" s="380">
        <v>0.85247136000000001</v>
      </c>
      <c r="AI330" s="380">
        <v>0.82730265600000008</v>
      </c>
      <c r="AJ330" s="380">
        <v>0.27415488000000005</v>
      </c>
      <c r="AK330" s="380">
        <v>0.10363432</v>
      </c>
      <c r="AL330" s="380">
        <v>0.52101051199999993</v>
      </c>
      <c r="AM330" s="380">
        <v>0.48729660800000002</v>
      </c>
      <c r="AN330" s="380">
        <v>0.68431929599999997</v>
      </c>
      <c r="AO330" s="380">
        <v>8.7503199999999989E-2</v>
      </c>
      <c r="AP330" s="380">
        <v>0.19411841600000002</v>
      </c>
      <c r="AQ330" s="380">
        <v>0.90404751999999999</v>
      </c>
      <c r="AR330" s="380">
        <v>0.44837576000000001</v>
      </c>
      <c r="AS330" s="380">
        <v>0.30696696000000001</v>
      </c>
      <c r="AT330" s="380">
        <v>5.2000879999999999E-2</v>
      </c>
      <c r="AU330" s="380">
        <v>0.18027734400000001</v>
      </c>
      <c r="AV330" s="380">
        <v>0.23077751999999999</v>
      </c>
      <c r="AW330" s="380">
        <v>0.81132464000000004</v>
      </c>
      <c r="AX330" s="380">
        <v>0.17562107199999999</v>
      </c>
      <c r="AY330" s="380">
        <v>0.11154896</v>
      </c>
      <c r="AZ330" s="380">
        <v>0.160526272</v>
      </c>
      <c r="BA330" s="380">
        <v>0.21006244800000001</v>
      </c>
      <c r="BB330" s="380">
        <v>7.328870400000001E-2</v>
      </c>
      <c r="BC330" s="380">
        <v>7.2390480000000007E-2</v>
      </c>
      <c r="BD330" s="380">
        <v>0.62312920000000005</v>
      </c>
      <c r="BE330" s="380">
        <v>0.52925433600000005</v>
      </c>
      <c r="BF330" s="380">
        <v>0.19643767999999998</v>
      </c>
      <c r="BG330" s="380">
        <v>8.6450079999999999E-2</v>
      </c>
      <c r="BH330" s="380">
        <v>8.5596528000000005E-2</v>
      </c>
      <c r="BI330" s="380">
        <v>0.52056736000000003</v>
      </c>
      <c r="BJ330" s="380">
        <v>0.70849043200000006</v>
      </c>
      <c r="BK330" s="380">
        <v>0.40401004799999995</v>
      </c>
      <c r="BL330" s="380">
        <v>0.73340048000000002</v>
      </c>
      <c r="BM330" s="380">
        <v>0.11169992000000001</v>
      </c>
      <c r="BN330" s="380">
        <v>0.11115288000000001</v>
      </c>
      <c r="BO330" s="380">
        <v>1.1473872E-2</v>
      </c>
      <c r="BP330" s="380">
        <v>5.9600559999999997E-2</v>
      </c>
      <c r="BQ330" s="380">
        <v>6.7802799999999996E-2</v>
      </c>
      <c r="BR330" s="380">
        <v>0.23289003199999997</v>
      </c>
      <c r="BS330" s="380">
        <v>0.199398096</v>
      </c>
      <c r="BT330" s="380">
        <v>0.300258992</v>
      </c>
      <c r="BU330" s="380">
        <v>0.15130912000000002</v>
      </c>
      <c r="BV330" s="380">
        <v>0.45685862400000005</v>
      </c>
      <c r="BW330" s="380">
        <v>0.37427937600000005</v>
      </c>
      <c r="BX330" s="380">
        <v>0.24382931200000002</v>
      </c>
      <c r="BY330" s="380">
        <v>0.11594136000000002</v>
      </c>
      <c r="BZ330" s="380">
        <v>0.12977576000000002</v>
      </c>
      <c r="CA330" s="380">
        <v>0.32709971199999999</v>
      </c>
      <c r="CB330" s="380">
        <v>0.316924912</v>
      </c>
      <c r="CC330" s="380">
        <v>0.80256435199999998</v>
      </c>
      <c r="CD330" s="380">
        <v>0.72866766400000005</v>
      </c>
      <c r="CE330" s="380">
        <v>0.47381968000000002</v>
      </c>
      <c r="CF330" s="380">
        <v>0.88129487999999989</v>
      </c>
      <c r="CG330" s="380">
        <v>0.70272975999999987</v>
      </c>
      <c r="CH330" s="380">
        <v>6.2318368000000006E-2</v>
      </c>
      <c r="CI330" s="380">
        <v>0.35584428800000006</v>
      </c>
      <c r="CJ330" s="380">
        <v>0.791362656</v>
      </c>
      <c r="CK330" s="380">
        <v>0.17684841600000001</v>
      </c>
      <c r="CL330" s="380">
        <v>0.79174208000000001</v>
      </c>
      <c r="CM330" s="380">
        <v>0.555491552</v>
      </c>
      <c r="CN330" s="380">
        <v>0.25118823999999995</v>
      </c>
      <c r="CO330" s="380">
        <v>0.5915561760000001</v>
      </c>
      <c r="CP330" s="380">
        <v>0.70845467200000023</v>
      </c>
      <c r="CQ330" s="380">
        <v>0.75866763199999987</v>
      </c>
      <c r="CR330" s="380">
        <v>0.71696062399999994</v>
      </c>
      <c r="CS330" s="380">
        <v>0.87451313600000002</v>
      </c>
      <c r="CT330" s="380">
        <v>0.89793808000000008</v>
      </c>
      <c r="CU330" s="380">
        <v>0.27285927999999998</v>
      </c>
      <c r="CV330" s="380">
        <v>0.82803439999999995</v>
      </c>
      <c r="CW330" s="380">
        <v>0.63379311999999999</v>
      </c>
    </row>
    <row r="331" spans="1:101">
      <c r="A331" s="256">
        <v>709</v>
      </c>
      <c r="B331" s="259">
        <v>1</v>
      </c>
      <c r="C331" s="380">
        <v>0.89259729599999993</v>
      </c>
      <c r="D331" s="380">
        <v>0.77458758399999983</v>
      </c>
      <c r="E331" s="380">
        <v>0.218454864</v>
      </c>
      <c r="F331" s="380">
        <v>0.51445145599999997</v>
      </c>
      <c r="G331" s="380">
        <v>0.91652241599999995</v>
      </c>
      <c r="H331" s="380">
        <v>0.72588091200000004</v>
      </c>
      <c r="I331" s="380">
        <v>0.46450251200000003</v>
      </c>
      <c r="J331" s="380">
        <v>0.62442553599999995</v>
      </c>
      <c r="K331" s="380">
        <v>6.1842016000000007E-2</v>
      </c>
      <c r="L331" s="380">
        <v>0.88290801599999991</v>
      </c>
      <c r="M331" s="380">
        <v>0.74576551999999996</v>
      </c>
      <c r="N331" s="380">
        <v>0.68719975999999994</v>
      </c>
      <c r="O331" s="380">
        <v>0.26572683200000002</v>
      </c>
      <c r="P331" s="380">
        <v>0.49489926400000001</v>
      </c>
      <c r="Q331" s="380">
        <v>0.6348660960000001</v>
      </c>
      <c r="R331" s="380">
        <v>0.57990192000000007</v>
      </c>
      <c r="S331" s="380">
        <v>0.68815119999999996</v>
      </c>
      <c r="T331" s="380">
        <v>0.40119460800000001</v>
      </c>
      <c r="U331" s="380">
        <v>0.51439724799999997</v>
      </c>
      <c r="V331" s="380">
        <v>0.86841652799999991</v>
      </c>
      <c r="W331" s="380">
        <v>0.91141015999999997</v>
      </c>
      <c r="X331" s="380">
        <v>0.84250744</v>
      </c>
      <c r="Y331" s="380">
        <v>0.88222579199999995</v>
      </c>
      <c r="Z331" s="380">
        <v>0.83740254400000003</v>
      </c>
      <c r="AA331" s="380">
        <v>0.53316092800000003</v>
      </c>
      <c r="AB331" s="380">
        <v>0.90881331199999993</v>
      </c>
      <c r="AC331" s="380">
        <v>0.47699943999999994</v>
      </c>
      <c r="AD331" s="380">
        <v>0.11525860799999998</v>
      </c>
      <c r="AE331" s="380">
        <v>0.84794486399999991</v>
      </c>
      <c r="AF331" s="380">
        <v>0.37326496000000003</v>
      </c>
      <c r="AG331" s="380">
        <v>0.82875681599999995</v>
      </c>
      <c r="AH331" s="380">
        <v>0.85257427200000002</v>
      </c>
      <c r="AI331" s="380">
        <v>0.82769382400000002</v>
      </c>
      <c r="AJ331" s="380">
        <v>0.27416697600000006</v>
      </c>
      <c r="AK331" s="380">
        <v>0.103638864</v>
      </c>
      <c r="AL331" s="380">
        <v>0.51938822400000006</v>
      </c>
      <c r="AM331" s="380">
        <v>0.49806359999999994</v>
      </c>
      <c r="AN331" s="380">
        <v>0.6851346559999999</v>
      </c>
      <c r="AO331" s="380">
        <v>8.7465359999999992E-2</v>
      </c>
      <c r="AP331" s="380">
        <v>0.19371947200000003</v>
      </c>
      <c r="AQ331" s="380">
        <v>0.90408950399999999</v>
      </c>
      <c r="AR331" s="380">
        <v>0.45421391999999999</v>
      </c>
      <c r="AS331" s="380">
        <v>0.30723339200000005</v>
      </c>
      <c r="AT331" s="380">
        <v>5.2000176000000002E-2</v>
      </c>
      <c r="AU331" s="380">
        <v>0.18020313599999999</v>
      </c>
      <c r="AV331" s="380">
        <v>0.23079550399999998</v>
      </c>
      <c r="AW331" s="380">
        <v>0.81146492800000003</v>
      </c>
      <c r="AX331" s="380">
        <v>0.17554860799999999</v>
      </c>
      <c r="AY331" s="380">
        <v>0.112003136</v>
      </c>
      <c r="AZ331" s="380">
        <v>0.15973457599999999</v>
      </c>
      <c r="BA331" s="380">
        <v>0.20896457599999999</v>
      </c>
      <c r="BB331" s="380">
        <v>7.2894864000000004E-2</v>
      </c>
      <c r="BC331" s="380">
        <v>7.2398096000000009E-2</v>
      </c>
      <c r="BD331" s="380">
        <v>0.62318583999999999</v>
      </c>
      <c r="BE331" s="380">
        <v>0.52938196800000004</v>
      </c>
      <c r="BF331" s="380">
        <v>0.19646353600000002</v>
      </c>
      <c r="BG331" s="380">
        <v>8.6570015999999986E-2</v>
      </c>
      <c r="BH331" s="380">
        <v>8.5590512000000007E-2</v>
      </c>
      <c r="BI331" s="380">
        <v>0.52051347199999998</v>
      </c>
      <c r="BJ331" s="380">
        <v>0.70878940800000001</v>
      </c>
      <c r="BK331" s="380">
        <v>0.40344518400000001</v>
      </c>
      <c r="BL331" s="380">
        <v>0.7416280959999999</v>
      </c>
      <c r="BM331" s="380">
        <v>0.1132948</v>
      </c>
      <c r="BN331" s="380">
        <v>0.111150576</v>
      </c>
      <c r="BO331" s="380">
        <v>1.1507903999999999E-2</v>
      </c>
      <c r="BP331" s="380">
        <v>5.9600111999999997E-2</v>
      </c>
      <c r="BQ331" s="380">
        <v>6.7800559999999996E-2</v>
      </c>
      <c r="BR331" s="380">
        <v>0.23240011199999996</v>
      </c>
      <c r="BS331" s="380">
        <v>0.199011152</v>
      </c>
      <c r="BT331" s="380">
        <v>0.29979035200000004</v>
      </c>
      <c r="BU331" s="380">
        <v>0.151381824</v>
      </c>
      <c r="BV331" s="380">
        <v>0.45697444800000003</v>
      </c>
      <c r="BW331" s="380">
        <v>0.38293795200000003</v>
      </c>
      <c r="BX331" s="380">
        <v>0.25190047999999998</v>
      </c>
      <c r="BY331" s="380">
        <v>0.115988272</v>
      </c>
      <c r="BZ331" s="380">
        <v>0.129715152</v>
      </c>
      <c r="CA331" s="380">
        <v>0.32565078400000003</v>
      </c>
      <c r="CB331" s="380">
        <v>0.32543299200000003</v>
      </c>
      <c r="CC331" s="380">
        <v>0.80503054400000007</v>
      </c>
      <c r="CD331" s="380">
        <v>0.7336249760000001</v>
      </c>
      <c r="CE331" s="380">
        <v>0.47445320000000002</v>
      </c>
      <c r="CF331" s="380">
        <v>0.88137897599999993</v>
      </c>
      <c r="CG331" s="380">
        <v>0.70286595200000002</v>
      </c>
      <c r="CH331" s="380">
        <v>6.2228143999999999E-2</v>
      </c>
      <c r="CI331" s="380">
        <v>0.358206368</v>
      </c>
      <c r="CJ331" s="380">
        <v>0.79274483200000001</v>
      </c>
      <c r="CK331" s="380">
        <v>0.17657587199999999</v>
      </c>
      <c r="CL331" s="380">
        <v>0.79756574400000002</v>
      </c>
      <c r="CM331" s="380">
        <v>0.56333300799999997</v>
      </c>
      <c r="CN331" s="380">
        <v>0.251197648</v>
      </c>
      <c r="CO331" s="380">
        <v>0.58987568000000001</v>
      </c>
      <c r="CP331" s="380">
        <v>0.71081102399999996</v>
      </c>
      <c r="CQ331" s="380">
        <v>0.7594473599999999</v>
      </c>
      <c r="CR331" s="380">
        <v>0.72203368000000001</v>
      </c>
      <c r="CS331" s="380">
        <v>0.87537345599999994</v>
      </c>
      <c r="CT331" s="380">
        <v>0.89858912000000002</v>
      </c>
      <c r="CU331" s="380">
        <v>0.27281185600000007</v>
      </c>
      <c r="CV331" s="380">
        <v>0.82811887999999989</v>
      </c>
      <c r="CW331" s="380">
        <v>0.63379862399999998</v>
      </c>
    </row>
    <row r="332" spans="1:101">
      <c r="A332" s="256">
        <v>710</v>
      </c>
      <c r="B332" s="259">
        <v>1</v>
      </c>
      <c r="C332" s="380">
        <v>0.89259999999999995</v>
      </c>
      <c r="D332" s="380">
        <v>0.77459999999999996</v>
      </c>
      <c r="E332" s="380">
        <v>0.21965999999999999</v>
      </c>
      <c r="F332" s="380">
        <v>0.51485000000000003</v>
      </c>
      <c r="G332" s="380">
        <v>0.91776000000000002</v>
      </c>
      <c r="H332" s="380">
        <v>0.73016999999999999</v>
      </c>
      <c r="I332" s="380">
        <v>0.46450000000000002</v>
      </c>
      <c r="J332" s="380">
        <v>0.62573999999999996</v>
      </c>
      <c r="K332" s="380">
        <v>6.173E-2</v>
      </c>
      <c r="L332" s="380">
        <v>0.88290999999999997</v>
      </c>
      <c r="M332" s="380">
        <v>0.74863000000000002</v>
      </c>
      <c r="N332" s="380">
        <v>0.68745000000000001</v>
      </c>
      <c r="O332" s="380">
        <v>0.26566000000000001</v>
      </c>
      <c r="P332" s="380">
        <v>0.49490000000000001</v>
      </c>
      <c r="Q332" s="380">
        <v>0.63536000000000004</v>
      </c>
      <c r="R332" s="380">
        <v>0.58282999999999996</v>
      </c>
      <c r="S332" s="380">
        <v>0.69291999999999998</v>
      </c>
      <c r="T332" s="380">
        <v>0.4012</v>
      </c>
      <c r="U332" s="380">
        <v>0.51439999999999997</v>
      </c>
      <c r="V332" s="380">
        <v>0.86963999999999997</v>
      </c>
      <c r="W332" s="380">
        <v>0.91156999999999999</v>
      </c>
      <c r="X332" s="380">
        <v>0.84304999999999997</v>
      </c>
      <c r="Y332" s="380">
        <v>0.88270999999999999</v>
      </c>
      <c r="Z332" s="380">
        <v>0.83740000000000003</v>
      </c>
      <c r="AA332" s="380">
        <v>0.53454999999999997</v>
      </c>
      <c r="AB332" s="380">
        <v>0.90880000000000005</v>
      </c>
      <c r="AC332" s="380">
        <v>0.47815999999999997</v>
      </c>
      <c r="AD332" s="380">
        <v>0.11559</v>
      </c>
      <c r="AE332" s="380">
        <v>0.84884999999999999</v>
      </c>
      <c r="AF332" s="380">
        <v>0.37419000000000002</v>
      </c>
      <c r="AG332" s="380">
        <v>0.82899</v>
      </c>
      <c r="AH332" s="380">
        <v>0.85260000000000002</v>
      </c>
      <c r="AI332" s="380">
        <v>0.82804</v>
      </c>
      <c r="AJ332" s="380">
        <v>0.27417000000000002</v>
      </c>
      <c r="AK332" s="380">
        <v>0.10364</v>
      </c>
      <c r="AL332" s="380">
        <v>0.51785999999999999</v>
      </c>
      <c r="AM332" s="380">
        <v>0.50885999999999998</v>
      </c>
      <c r="AN332" s="380">
        <v>0.68591999999999997</v>
      </c>
      <c r="AO332" s="380">
        <v>8.7429999999999994E-2</v>
      </c>
      <c r="AP332" s="380">
        <v>0.19333</v>
      </c>
      <c r="AQ332" s="380">
        <v>0.90410000000000001</v>
      </c>
      <c r="AR332" s="380">
        <v>0.45995999999999998</v>
      </c>
      <c r="AS332" s="380">
        <v>0.30730000000000002</v>
      </c>
      <c r="AT332" s="380">
        <v>5.1999999999999998E-2</v>
      </c>
      <c r="AU332" s="380">
        <v>0.18</v>
      </c>
      <c r="AV332" s="380">
        <v>0.23080000000000001</v>
      </c>
      <c r="AW332" s="380">
        <v>0.8115</v>
      </c>
      <c r="AX332" s="380">
        <v>0.17549999999999999</v>
      </c>
      <c r="AY332" s="380">
        <v>0.11246</v>
      </c>
      <c r="AZ332" s="380">
        <v>0.15895999999999999</v>
      </c>
      <c r="BA332" s="380">
        <v>0.20788999999999999</v>
      </c>
      <c r="BB332" s="380">
        <v>7.2510000000000005E-2</v>
      </c>
      <c r="BC332" s="380">
        <v>7.2400000000000006E-2</v>
      </c>
      <c r="BD332" s="380">
        <v>0.62319999999999998</v>
      </c>
      <c r="BE332" s="380">
        <v>0.52954000000000001</v>
      </c>
      <c r="BF332" s="380">
        <v>0.19647000000000001</v>
      </c>
      <c r="BG332" s="380">
        <v>8.6599999999999996E-2</v>
      </c>
      <c r="BH332" s="380">
        <v>8.5540000000000005E-2</v>
      </c>
      <c r="BI332" s="380">
        <v>0.52049999999999996</v>
      </c>
      <c r="BJ332" s="380">
        <v>0.70918000000000003</v>
      </c>
      <c r="BK332" s="380">
        <v>0.40289000000000003</v>
      </c>
      <c r="BL332" s="380">
        <v>0.74966999999999995</v>
      </c>
      <c r="BM332" s="380">
        <v>0.11491999999999999</v>
      </c>
      <c r="BN332" s="380">
        <v>0.11115</v>
      </c>
      <c r="BO332" s="380">
        <v>1.154E-2</v>
      </c>
      <c r="BP332" s="380">
        <v>5.96E-2</v>
      </c>
      <c r="BQ332" s="380">
        <v>6.7799999999999999E-2</v>
      </c>
      <c r="BR332" s="380">
        <v>0.23191999999999999</v>
      </c>
      <c r="BS332" s="380">
        <v>0.19863</v>
      </c>
      <c r="BT332" s="380">
        <v>0.29932999999999998</v>
      </c>
      <c r="BU332" s="380">
        <v>0.15140000000000001</v>
      </c>
      <c r="BV332" s="380">
        <v>0.45709</v>
      </c>
      <c r="BW332" s="380">
        <v>0.39166000000000001</v>
      </c>
      <c r="BX332" s="380">
        <v>0.26012999999999997</v>
      </c>
      <c r="BY332" s="380">
        <v>0.11600000000000001</v>
      </c>
      <c r="BZ332" s="380">
        <v>0.12970000000000001</v>
      </c>
      <c r="CA332" s="380">
        <v>0.32424999999999998</v>
      </c>
      <c r="CB332" s="380">
        <v>0.33405000000000001</v>
      </c>
      <c r="CC332" s="380">
        <v>0.80745</v>
      </c>
      <c r="CD332" s="380">
        <v>0.73843000000000003</v>
      </c>
      <c r="CE332" s="380">
        <v>0.47513</v>
      </c>
      <c r="CF332" s="380">
        <v>0.88139999999999996</v>
      </c>
      <c r="CG332" s="380">
        <v>0.70289999999999997</v>
      </c>
      <c r="CH332" s="380">
        <v>6.2140000000000001E-2</v>
      </c>
      <c r="CI332" s="380">
        <v>0.36054000000000003</v>
      </c>
      <c r="CJ332" s="380">
        <v>0.79408999999999996</v>
      </c>
      <c r="CK332" s="380">
        <v>0.17632</v>
      </c>
      <c r="CL332" s="380">
        <v>0.80334000000000005</v>
      </c>
      <c r="CM332" s="380">
        <v>0.57116999999999996</v>
      </c>
      <c r="CN332" s="380">
        <v>0.25119999999999998</v>
      </c>
      <c r="CO332" s="380">
        <v>0.58830000000000005</v>
      </c>
      <c r="CP332" s="380">
        <v>0.71303000000000005</v>
      </c>
      <c r="CQ332" s="380">
        <v>0.76012999999999997</v>
      </c>
      <c r="CR332" s="380">
        <v>0.72706999999999999</v>
      </c>
      <c r="CS332" s="380">
        <v>0.87626999999999999</v>
      </c>
      <c r="CT332" s="380">
        <v>0.89927999999999997</v>
      </c>
      <c r="CU332" s="380">
        <v>0.27279999999999999</v>
      </c>
      <c r="CV332" s="380">
        <v>0.82813999999999999</v>
      </c>
      <c r="CW332" s="380">
        <v>0.63380000000000003</v>
      </c>
    </row>
    <row r="333" spans="1:101">
      <c r="A333" s="256">
        <v>711</v>
      </c>
      <c r="B333" s="259">
        <v>1</v>
      </c>
      <c r="C333" s="380">
        <v>0.89259999999999995</v>
      </c>
      <c r="D333" s="380">
        <v>0.77459999999999996</v>
      </c>
      <c r="E333" s="380">
        <v>0.220911936</v>
      </c>
      <c r="F333" s="380">
        <v>0.51523483200000009</v>
      </c>
      <c r="G333" s="380">
        <v>0.918930896</v>
      </c>
      <c r="H333" s="380">
        <v>0.73445955200000013</v>
      </c>
      <c r="I333" s="380">
        <v>0.46450000000000002</v>
      </c>
      <c r="J333" s="380">
        <v>0.62701233599999995</v>
      </c>
      <c r="K333" s="380">
        <v>6.1618880000000008E-2</v>
      </c>
      <c r="L333" s="380">
        <v>0.88290999999999997</v>
      </c>
      <c r="M333" s="380">
        <v>0.75149627200000002</v>
      </c>
      <c r="N333" s="380">
        <v>0.68768030400000002</v>
      </c>
      <c r="O333" s="380">
        <v>0.26559571199999998</v>
      </c>
      <c r="P333" s="380">
        <v>0.49490000000000006</v>
      </c>
      <c r="Q333" s="380">
        <v>0.63585921600000006</v>
      </c>
      <c r="R333" s="380">
        <v>0.58576255999999993</v>
      </c>
      <c r="S333" s="380">
        <v>0.69769244799999997</v>
      </c>
      <c r="T333" s="380">
        <v>0.4012</v>
      </c>
      <c r="U333" s="380">
        <v>0.51440697599999996</v>
      </c>
      <c r="V333" s="380">
        <v>0.87086489600000005</v>
      </c>
      <c r="W333" s="380">
        <v>0.91173016000000007</v>
      </c>
      <c r="X333" s="380">
        <v>0.843526</v>
      </c>
      <c r="Y333" s="380">
        <v>0.88313713599999999</v>
      </c>
      <c r="Z333" s="380">
        <v>0.83740000000000003</v>
      </c>
      <c r="AA333" s="380">
        <v>0.53596556799999995</v>
      </c>
      <c r="AB333" s="380">
        <v>0.90879219200000005</v>
      </c>
      <c r="AC333" s="380">
        <v>0.47935422399999994</v>
      </c>
      <c r="AD333" s="380">
        <v>0.11591867199999999</v>
      </c>
      <c r="AE333" s="380">
        <v>0.84975479999999992</v>
      </c>
      <c r="AF333" s="380">
        <v>0.37511510400000009</v>
      </c>
      <c r="AG333" s="380">
        <v>0.82920838400000008</v>
      </c>
      <c r="AH333" s="380">
        <v>0.85259999999999991</v>
      </c>
      <c r="AI333" s="380">
        <v>0.82834348800000002</v>
      </c>
      <c r="AJ333" s="380">
        <v>0.27416999999999997</v>
      </c>
      <c r="AK333" s="380">
        <v>0.10364</v>
      </c>
      <c r="AL333" s="380">
        <v>0.51642670400000001</v>
      </c>
      <c r="AM333" s="380">
        <v>0.51966355200000003</v>
      </c>
      <c r="AN333" s="380">
        <v>0.68667559999999994</v>
      </c>
      <c r="AO333" s="380">
        <v>8.739624E-2</v>
      </c>
      <c r="AP333" s="380">
        <v>0.19294612799999999</v>
      </c>
      <c r="AQ333" s="380">
        <v>0.90410000000000001</v>
      </c>
      <c r="AR333" s="380">
        <v>0.46565916799999996</v>
      </c>
      <c r="AS333" s="380">
        <v>0.30730000000000002</v>
      </c>
      <c r="AT333" s="380">
        <v>5.2000000000000005E-2</v>
      </c>
      <c r="AU333" s="380">
        <v>0.17968321600000001</v>
      </c>
      <c r="AV333" s="380">
        <v>0.23079999999999998</v>
      </c>
      <c r="AW333" s="380">
        <v>0.81150000000000011</v>
      </c>
      <c r="AX333" s="380">
        <v>0.17547582399999997</v>
      </c>
      <c r="AY333" s="380">
        <v>0.11292081600000001</v>
      </c>
      <c r="AZ333" s="380">
        <v>0.158196272</v>
      </c>
      <c r="BA333" s="380">
        <v>0.20683001599999998</v>
      </c>
      <c r="BB333" s="380">
        <v>7.2130736000000001E-2</v>
      </c>
      <c r="BC333" s="380">
        <v>7.240000000000002E-2</v>
      </c>
      <c r="BD333" s="380">
        <v>0.62319999999999998</v>
      </c>
      <c r="BE333" s="380">
        <v>0.52973632000000004</v>
      </c>
      <c r="BF333" s="380">
        <v>0.19647000000000001</v>
      </c>
      <c r="BG333" s="380">
        <v>8.6599999999999983E-2</v>
      </c>
      <c r="BH333" s="380">
        <v>8.5448112000000007E-2</v>
      </c>
      <c r="BI333" s="380">
        <v>0.52049999999999985</v>
      </c>
      <c r="BJ333" s="380">
        <v>0.70966598399999992</v>
      </c>
      <c r="BK333" s="380">
        <v>0.40234032000000008</v>
      </c>
      <c r="BL333" s="380">
        <v>0.75753319999999991</v>
      </c>
      <c r="BM333" s="380">
        <v>0.116571088</v>
      </c>
      <c r="BN333" s="380">
        <v>0.11114999999999998</v>
      </c>
      <c r="BO333" s="380">
        <v>1.1571039999999999E-2</v>
      </c>
      <c r="BP333" s="380">
        <v>5.96E-2</v>
      </c>
      <c r="BQ333" s="380">
        <v>6.7799999999999985E-2</v>
      </c>
      <c r="BR333" s="380">
        <v>0.231445648</v>
      </c>
      <c r="BS333" s="380">
        <v>0.19825216000000001</v>
      </c>
      <c r="BT333" s="380">
        <v>0.29887462399999998</v>
      </c>
      <c r="BU333" s="380">
        <v>0.15140000000000003</v>
      </c>
      <c r="BV333" s="380">
        <v>0.45720566400000001</v>
      </c>
      <c r="BW333" s="380">
        <v>0.40044561599999995</v>
      </c>
      <c r="BX333" s="380">
        <v>0.26852283199999999</v>
      </c>
      <c r="BY333" s="380">
        <v>0.11599999999999999</v>
      </c>
      <c r="BZ333" s="380">
        <v>0.12970000000000001</v>
      </c>
      <c r="CA333" s="380">
        <v>0.32289870399999998</v>
      </c>
      <c r="CB333" s="380">
        <v>0.34277484800000002</v>
      </c>
      <c r="CC333" s="380">
        <v>0.809833472</v>
      </c>
      <c r="CD333" s="380">
        <v>0.74308353599999999</v>
      </c>
      <c r="CE333" s="380">
        <v>0.47583427200000006</v>
      </c>
      <c r="CF333" s="380">
        <v>0.88139999999999996</v>
      </c>
      <c r="CG333" s="380">
        <v>0.70289999999999997</v>
      </c>
      <c r="CH333" s="380">
        <v>6.2052975999999989E-2</v>
      </c>
      <c r="CI333" s="380">
        <v>0.36286267200000005</v>
      </c>
      <c r="CJ333" s="380">
        <v>0.795412224</v>
      </c>
      <c r="CK333" s="380">
        <v>0.176073216</v>
      </c>
      <c r="CL333" s="380">
        <v>0.80902881600000009</v>
      </c>
      <c r="CM333" s="380">
        <v>0.57898611200000005</v>
      </c>
      <c r="CN333" s="380">
        <v>0.25119999999999998</v>
      </c>
      <c r="CO333" s="380">
        <v>0.58683015999999999</v>
      </c>
      <c r="CP333" s="380">
        <v>0.71511017600000004</v>
      </c>
      <c r="CQ333" s="380">
        <v>0.76071862400000001</v>
      </c>
      <c r="CR333" s="380">
        <v>0.73205950400000008</v>
      </c>
      <c r="CS333" s="380">
        <v>0.87718399999999996</v>
      </c>
      <c r="CT333" s="380">
        <v>0.89999057599999999</v>
      </c>
      <c r="CU333" s="380">
        <v>0.27280000000000004</v>
      </c>
      <c r="CV333" s="380">
        <v>0.82813999999999988</v>
      </c>
      <c r="CW333" s="380">
        <v>0.63379999999999992</v>
      </c>
    </row>
    <row r="334" spans="1:101">
      <c r="A334" s="256">
        <v>712</v>
      </c>
      <c r="B334" s="259">
        <v>1</v>
      </c>
      <c r="C334" s="380">
        <v>0.89259999999999984</v>
      </c>
      <c r="D334" s="380">
        <v>0.77459999999999996</v>
      </c>
      <c r="E334" s="380">
        <v>0.22220384000000001</v>
      </c>
      <c r="F334" s="380">
        <v>0.51560251200000007</v>
      </c>
      <c r="G334" s="380">
        <v>0.92003713599999992</v>
      </c>
      <c r="H334" s="380">
        <v>0.73874129600000005</v>
      </c>
      <c r="I334" s="380">
        <v>0.46449999999999997</v>
      </c>
      <c r="J334" s="380">
        <v>0.62824267200000006</v>
      </c>
      <c r="K334" s="380">
        <v>6.1508416000000003E-2</v>
      </c>
      <c r="L334" s="380">
        <v>0.88291000000000008</v>
      </c>
      <c r="M334" s="380">
        <v>0.75436007999999999</v>
      </c>
      <c r="N334" s="380">
        <v>0.68789459200000003</v>
      </c>
      <c r="O334" s="380">
        <v>0.26553371199999998</v>
      </c>
      <c r="P334" s="380">
        <v>0.49490000000000006</v>
      </c>
      <c r="Q334" s="380">
        <v>0.63636287999999996</v>
      </c>
      <c r="R334" s="380">
        <v>0.58869768</v>
      </c>
      <c r="S334" s="380">
        <v>0.70245999999999997</v>
      </c>
      <c r="T334" s="380">
        <v>0.4012</v>
      </c>
      <c r="U334" s="380">
        <v>0.51441753600000006</v>
      </c>
      <c r="V334" s="380">
        <v>0.87208918400000013</v>
      </c>
      <c r="W334" s="380">
        <v>0.91189048000000017</v>
      </c>
      <c r="X334" s="380">
        <v>0.84393472000000014</v>
      </c>
      <c r="Y334" s="380">
        <v>0.88350612800000006</v>
      </c>
      <c r="Z334" s="380">
        <v>0.83740000000000003</v>
      </c>
      <c r="AA334" s="380">
        <v>0.53740297599999998</v>
      </c>
      <c r="AB334" s="380">
        <v>0.90879091200000006</v>
      </c>
      <c r="AC334" s="380">
        <v>0.48057617599999997</v>
      </c>
      <c r="AD334" s="380">
        <v>0.116249648</v>
      </c>
      <c r="AE334" s="380">
        <v>0.85065835199999995</v>
      </c>
      <c r="AF334" s="380">
        <v>0.37603996799999995</v>
      </c>
      <c r="AG334" s="380">
        <v>0.82941152000000007</v>
      </c>
      <c r="AH334" s="380">
        <v>0.85260000000000014</v>
      </c>
      <c r="AI334" s="380">
        <v>0.82860553599999986</v>
      </c>
      <c r="AJ334" s="380">
        <v>0.27417000000000002</v>
      </c>
      <c r="AK334" s="380">
        <v>0.10364</v>
      </c>
      <c r="AL334" s="380">
        <v>0.51509763200000003</v>
      </c>
      <c r="AM334" s="380">
        <v>0.53046212799999992</v>
      </c>
      <c r="AN334" s="380">
        <v>0.68739689599999998</v>
      </c>
      <c r="AO334" s="380">
        <v>8.7363920000000012E-2</v>
      </c>
      <c r="AP334" s="380">
        <v>0.19256705600000004</v>
      </c>
      <c r="AQ334" s="380">
        <v>0.90410000000000001</v>
      </c>
      <c r="AR334" s="380">
        <v>0.4713198400000001</v>
      </c>
      <c r="AS334" s="380">
        <v>0.30730000000000002</v>
      </c>
      <c r="AT334" s="380">
        <v>5.1999999999999998E-2</v>
      </c>
      <c r="AU334" s="380">
        <v>0.179256464</v>
      </c>
      <c r="AV334" s="380">
        <v>0.23080000000000001</v>
      </c>
      <c r="AW334" s="380">
        <v>0.81150000000000011</v>
      </c>
      <c r="AX334" s="380">
        <v>0.175476512</v>
      </c>
      <c r="AY334" s="380">
        <v>0.11338688</v>
      </c>
      <c r="AZ334" s="380">
        <v>0.15744203200000001</v>
      </c>
      <c r="BA334" s="380">
        <v>0.20578276800000003</v>
      </c>
      <c r="BB334" s="380">
        <v>7.1756304000000007E-2</v>
      </c>
      <c r="BC334" s="380">
        <v>7.240000000000002E-2</v>
      </c>
      <c r="BD334" s="380">
        <v>0.62319999999999998</v>
      </c>
      <c r="BE334" s="380">
        <v>0.52997825599999993</v>
      </c>
      <c r="BF334" s="380">
        <v>0.19646999999999998</v>
      </c>
      <c r="BG334" s="380">
        <v>8.6599999999999983E-2</v>
      </c>
      <c r="BH334" s="380">
        <v>8.5317808000000009E-2</v>
      </c>
      <c r="BI334" s="380">
        <v>0.52049999999999985</v>
      </c>
      <c r="BJ334" s="380">
        <v>0.71025123200000007</v>
      </c>
      <c r="BK334" s="380">
        <v>0.40179524800000005</v>
      </c>
      <c r="BL334" s="380">
        <v>0.76521783999999993</v>
      </c>
      <c r="BM334" s="380">
        <v>0.1182472</v>
      </c>
      <c r="BN334" s="380">
        <v>0.11115000000000001</v>
      </c>
      <c r="BO334" s="380">
        <v>1.1601232000000001E-2</v>
      </c>
      <c r="BP334" s="380">
        <v>5.96E-2</v>
      </c>
      <c r="BQ334" s="380">
        <v>6.7800000000000013E-2</v>
      </c>
      <c r="BR334" s="380">
        <v>0.230976192</v>
      </c>
      <c r="BS334" s="380">
        <v>0.197877056</v>
      </c>
      <c r="BT334" s="380">
        <v>0.29842355199999998</v>
      </c>
      <c r="BU334" s="380">
        <v>0.15140000000000001</v>
      </c>
      <c r="BV334" s="380">
        <v>0.457321584</v>
      </c>
      <c r="BW334" s="380">
        <v>0.40929089600000002</v>
      </c>
      <c r="BX334" s="380">
        <v>0.27707787199999995</v>
      </c>
      <c r="BY334" s="380">
        <v>0.11600000000000001</v>
      </c>
      <c r="BZ334" s="380">
        <v>0.12970000000000001</v>
      </c>
      <c r="CA334" s="380">
        <v>0.32160483200000001</v>
      </c>
      <c r="CB334" s="380">
        <v>0.35160371200000007</v>
      </c>
      <c r="CC334" s="380">
        <v>0.81218323199999998</v>
      </c>
      <c r="CD334" s="380">
        <v>0.74758462400000014</v>
      </c>
      <c r="CE334" s="380">
        <v>0.47656592000000009</v>
      </c>
      <c r="CF334" s="380">
        <v>0.88140000000000007</v>
      </c>
      <c r="CG334" s="380">
        <v>0.70290000000000008</v>
      </c>
      <c r="CH334" s="380">
        <v>6.1966847999999998E-2</v>
      </c>
      <c r="CI334" s="380">
        <v>0.36517980799999999</v>
      </c>
      <c r="CJ334" s="380">
        <v>0.79671457600000006</v>
      </c>
      <c r="CK334" s="380">
        <v>0.17583385600000004</v>
      </c>
      <c r="CL334" s="380">
        <v>0.81462464000000001</v>
      </c>
      <c r="CM334" s="380">
        <v>0.58677491199999998</v>
      </c>
      <c r="CN334" s="380">
        <v>0.25119999999999998</v>
      </c>
      <c r="CO334" s="380">
        <v>0.58547529600000014</v>
      </c>
      <c r="CP334" s="380">
        <v>0.7170400320000001</v>
      </c>
      <c r="CQ334" s="380">
        <v>0.76121531200000014</v>
      </c>
      <c r="CR334" s="380">
        <v>0.73699950400000014</v>
      </c>
      <c r="CS334" s="380">
        <v>0.87811153600000003</v>
      </c>
      <c r="CT334" s="380">
        <v>0.90071656</v>
      </c>
      <c r="CU334" s="380">
        <v>0.27279999999999999</v>
      </c>
      <c r="CV334" s="380">
        <v>0.82813999999999999</v>
      </c>
      <c r="CW334" s="380">
        <v>0.63380000000000003</v>
      </c>
    </row>
    <row r="335" spans="1:101">
      <c r="A335" s="256">
        <v>713</v>
      </c>
      <c r="B335" s="259">
        <v>1</v>
      </c>
      <c r="C335" s="380">
        <v>0.89259999999999984</v>
      </c>
      <c r="D335" s="380">
        <v>0.77459999999999996</v>
      </c>
      <c r="E335" s="380">
        <v>0.22352574400000003</v>
      </c>
      <c r="F335" s="380">
        <v>0.51595787199999998</v>
      </c>
      <c r="G335" s="380">
        <v>0.92108497600000017</v>
      </c>
      <c r="H335" s="380">
        <v>0.74300448000000019</v>
      </c>
      <c r="I335" s="380">
        <v>0.46449999999999997</v>
      </c>
      <c r="J335" s="380">
        <v>0.62943500800000007</v>
      </c>
      <c r="K335" s="380">
        <v>6.1398592000000002E-2</v>
      </c>
      <c r="L335" s="380">
        <v>0.88291000000000008</v>
      </c>
      <c r="M335" s="380">
        <v>0.75721556800000001</v>
      </c>
      <c r="N335" s="380">
        <v>0.68809744000000006</v>
      </c>
      <c r="O335" s="380">
        <v>0.26547315199999999</v>
      </c>
      <c r="P335" s="380">
        <v>0.49490000000000006</v>
      </c>
      <c r="Q335" s="380">
        <v>0.63686958400000004</v>
      </c>
      <c r="R335" s="380">
        <v>0.59163272000000011</v>
      </c>
      <c r="S335" s="380">
        <v>0.70721075200000005</v>
      </c>
      <c r="T335" s="380">
        <v>0.4012</v>
      </c>
      <c r="U335" s="380">
        <v>0.514429056</v>
      </c>
      <c r="V335" s="380">
        <v>0.87331035200000007</v>
      </c>
      <c r="W335" s="380">
        <v>0.91205080000000005</v>
      </c>
      <c r="X335" s="380">
        <v>0.84428440000000005</v>
      </c>
      <c r="Y335" s="380">
        <v>0.88382896000000011</v>
      </c>
      <c r="Z335" s="380">
        <v>0.83740000000000014</v>
      </c>
      <c r="AA335" s="380">
        <v>0.53885574400000003</v>
      </c>
      <c r="AB335" s="380">
        <v>0.90879411200000015</v>
      </c>
      <c r="AC335" s="380">
        <v>0.48181788799999997</v>
      </c>
      <c r="AD335" s="380">
        <v>0.11655550399999999</v>
      </c>
      <c r="AE335" s="380">
        <v>0.8515599840000001</v>
      </c>
      <c r="AF335" s="380">
        <v>0.37696507200000001</v>
      </c>
      <c r="AG335" s="380">
        <v>0.829599376</v>
      </c>
      <c r="AH335" s="380">
        <v>0.85260000000000002</v>
      </c>
      <c r="AI335" s="380">
        <v>0.82883430400000013</v>
      </c>
      <c r="AJ335" s="380">
        <v>0.27417000000000002</v>
      </c>
      <c r="AK335" s="380">
        <v>0.10364</v>
      </c>
      <c r="AL335" s="380">
        <v>0.51382359999999994</v>
      </c>
      <c r="AM335" s="380">
        <v>0.54124182399999998</v>
      </c>
      <c r="AN335" s="380">
        <v>0.6880971520000001</v>
      </c>
      <c r="AO335" s="380">
        <v>8.7332639999999989E-2</v>
      </c>
      <c r="AP335" s="380">
        <v>0.19219150400000004</v>
      </c>
      <c r="AQ335" s="380">
        <v>0.90410000000000001</v>
      </c>
      <c r="AR335" s="380">
        <v>0.47695419200000005</v>
      </c>
      <c r="AS335" s="380">
        <v>0.30730000000000002</v>
      </c>
      <c r="AT335" s="380">
        <v>5.1999999999999998E-2</v>
      </c>
      <c r="AU335" s="380">
        <v>0.17875435200000001</v>
      </c>
      <c r="AV335" s="380">
        <v>0.23080000000000003</v>
      </c>
      <c r="AW335" s="380">
        <v>0.8115</v>
      </c>
      <c r="AX335" s="380">
        <v>0.17550312000000001</v>
      </c>
      <c r="AY335" s="380">
        <v>0.113860384</v>
      </c>
      <c r="AZ335" s="380">
        <v>0.15669555199999999</v>
      </c>
      <c r="BA335" s="380">
        <v>0.20474576000000003</v>
      </c>
      <c r="BB335" s="380">
        <v>7.1385952000000003E-2</v>
      </c>
      <c r="BC335" s="380">
        <v>7.2400000000000006E-2</v>
      </c>
      <c r="BD335" s="380">
        <v>0.62319999999999998</v>
      </c>
      <c r="BE335" s="380">
        <v>0.53027651200000003</v>
      </c>
      <c r="BF335" s="380">
        <v>0.19646999999999998</v>
      </c>
      <c r="BG335" s="380">
        <v>8.660000000000001E-2</v>
      </c>
      <c r="BH335" s="380">
        <v>8.5154864000000011E-2</v>
      </c>
      <c r="BI335" s="380">
        <v>0.52050000000000007</v>
      </c>
      <c r="BJ335" s="380">
        <v>0.71093711999999998</v>
      </c>
      <c r="BK335" s="380">
        <v>0.40125361600000009</v>
      </c>
      <c r="BL335" s="380">
        <v>0.77272535999999992</v>
      </c>
      <c r="BM335" s="380">
        <v>0.119947392</v>
      </c>
      <c r="BN335" s="380">
        <v>0.11115000000000001</v>
      </c>
      <c r="BO335" s="380">
        <v>1.1630784000000002E-2</v>
      </c>
      <c r="BP335" s="380">
        <v>5.9600000000000014E-2</v>
      </c>
      <c r="BQ335" s="380">
        <v>6.7799999999999999E-2</v>
      </c>
      <c r="BR335" s="380">
        <v>0.23051049600000001</v>
      </c>
      <c r="BS335" s="380">
        <v>0.19750419200000002</v>
      </c>
      <c r="BT335" s="380">
        <v>0.29797568000000002</v>
      </c>
      <c r="BU335" s="380">
        <v>0.15140000000000001</v>
      </c>
      <c r="BV335" s="380">
        <v>0.45743766400000002</v>
      </c>
      <c r="BW335" s="380">
        <v>0.41819177600000007</v>
      </c>
      <c r="BX335" s="380">
        <v>0.28579371200000003</v>
      </c>
      <c r="BY335" s="380">
        <v>0.11600000000000002</v>
      </c>
      <c r="BZ335" s="380">
        <v>0.12970000000000001</v>
      </c>
      <c r="CA335" s="380">
        <v>0.32035440000000004</v>
      </c>
      <c r="CB335" s="380">
        <v>0.36053281599999998</v>
      </c>
      <c r="CC335" s="380">
        <v>0.81450267200000004</v>
      </c>
      <c r="CD335" s="380">
        <v>0.75194283199999989</v>
      </c>
      <c r="CE335" s="380">
        <v>0.47731732800000004</v>
      </c>
      <c r="CF335" s="380">
        <v>0.88139999999999985</v>
      </c>
      <c r="CG335" s="380">
        <v>0.70289999999999997</v>
      </c>
      <c r="CH335" s="380">
        <v>6.1881359999999996E-2</v>
      </c>
      <c r="CI335" s="380">
        <v>0.36749494399999999</v>
      </c>
      <c r="CJ335" s="380">
        <v>0.79800084800000015</v>
      </c>
      <c r="CK335" s="380">
        <v>0.17559993600000001</v>
      </c>
      <c r="CL335" s="380">
        <v>0.82011806399999998</v>
      </c>
      <c r="CM335" s="380">
        <v>0.59452939199999999</v>
      </c>
      <c r="CN335" s="380">
        <v>0.25119999999999998</v>
      </c>
      <c r="CO335" s="380">
        <v>0.58418027200000011</v>
      </c>
      <c r="CP335" s="380">
        <v>0.71889068800000011</v>
      </c>
      <c r="CQ335" s="380">
        <v>0.76162912000000016</v>
      </c>
      <c r="CR335" s="380">
        <v>0.74188702400000017</v>
      </c>
      <c r="CS335" s="380">
        <v>0.879046832</v>
      </c>
      <c r="CT335" s="380">
        <v>0.90145214400000018</v>
      </c>
      <c r="CU335" s="380">
        <v>0.27279999999999999</v>
      </c>
      <c r="CV335" s="380">
        <v>0.82813999999999999</v>
      </c>
      <c r="CW335" s="380">
        <v>0.63380000000000003</v>
      </c>
    </row>
    <row r="336" spans="1:101">
      <c r="A336" s="256">
        <v>714</v>
      </c>
      <c r="B336" s="259">
        <v>1</v>
      </c>
      <c r="C336" s="380">
        <v>0.89259999999999984</v>
      </c>
      <c r="D336" s="380">
        <v>0.77459999999999984</v>
      </c>
      <c r="E336" s="380">
        <v>0.22485276800000001</v>
      </c>
      <c r="F336" s="380">
        <v>0.51631147200000005</v>
      </c>
      <c r="G336" s="380">
        <v>0.92208337600000001</v>
      </c>
      <c r="H336" s="380">
        <v>0.74722270400000013</v>
      </c>
      <c r="I336" s="380">
        <v>0.46450000000000002</v>
      </c>
      <c r="J336" s="380">
        <v>0.63059574400000007</v>
      </c>
      <c r="K336" s="380">
        <v>6.1289168000000005E-2</v>
      </c>
      <c r="L336" s="380">
        <v>0.88290999999999997</v>
      </c>
      <c r="M336" s="380">
        <v>0.76004841599999995</v>
      </c>
      <c r="N336" s="380">
        <v>0.68830028800000009</v>
      </c>
      <c r="O336" s="380">
        <v>0.265412272</v>
      </c>
      <c r="P336" s="380">
        <v>0.49490000000000006</v>
      </c>
      <c r="Q336" s="380">
        <v>0.63737596800000007</v>
      </c>
      <c r="R336" s="380">
        <v>0.59456144</v>
      </c>
      <c r="S336" s="380">
        <v>0.71191646399999997</v>
      </c>
      <c r="T336" s="380">
        <v>0.4012</v>
      </c>
      <c r="U336" s="380">
        <v>0.51443737599999995</v>
      </c>
      <c r="V336" s="380">
        <v>0.87452192000000006</v>
      </c>
      <c r="W336" s="380">
        <v>0.91221072000000003</v>
      </c>
      <c r="X336" s="380">
        <v>0.84458912000000008</v>
      </c>
      <c r="Y336" s="380">
        <v>0.88412539200000007</v>
      </c>
      <c r="Z336" s="380">
        <v>0.83740000000000003</v>
      </c>
      <c r="AA336" s="380">
        <v>0.54030795200000004</v>
      </c>
      <c r="AB336" s="380">
        <v>0.90879795200000002</v>
      </c>
      <c r="AC336" s="380">
        <v>0.48305976</v>
      </c>
      <c r="AD336" s="380">
        <v>0.11680184</v>
      </c>
      <c r="AE336" s="380">
        <v>0.85245761600000003</v>
      </c>
      <c r="AF336" s="380">
        <v>0.37789153600000003</v>
      </c>
      <c r="AG336" s="380">
        <v>0.82977219200000008</v>
      </c>
      <c r="AH336" s="380">
        <v>0.85260000000000002</v>
      </c>
      <c r="AI336" s="380">
        <v>0.82904235200000009</v>
      </c>
      <c r="AJ336" s="380">
        <v>0.27417000000000008</v>
      </c>
      <c r="AK336" s="380">
        <v>0.10364</v>
      </c>
      <c r="AL336" s="380">
        <v>0.51252748799999992</v>
      </c>
      <c r="AM336" s="380">
        <v>0.55198296000000013</v>
      </c>
      <c r="AN336" s="380">
        <v>0.68879988800000003</v>
      </c>
      <c r="AO336" s="380">
        <v>8.7301519999999994E-2</v>
      </c>
      <c r="AP336" s="380">
        <v>0.19181643200000004</v>
      </c>
      <c r="AQ336" s="380">
        <v>0.90410000000000001</v>
      </c>
      <c r="AR336" s="380">
        <v>0.48259462400000003</v>
      </c>
      <c r="AS336" s="380">
        <v>0.30730000000000002</v>
      </c>
      <c r="AT336" s="380">
        <v>5.1999999999999998E-2</v>
      </c>
      <c r="AU336" s="380">
        <v>0.17823208000000001</v>
      </c>
      <c r="AV336" s="380">
        <v>0.23080000000000001</v>
      </c>
      <c r="AW336" s="380">
        <v>0.8115</v>
      </c>
      <c r="AX336" s="380">
        <v>0.17555716799999999</v>
      </c>
      <c r="AY336" s="380">
        <v>0.11434396799999999</v>
      </c>
      <c r="AZ336" s="380">
        <v>0.15595243199999997</v>
      </c>
      <c r="BA336" s="380">
        <v>0.203712752</v>
      </c>
      <c r="BB336" s="380">
        <v>7.10176E-2</v>
      </c>
      <c r="BC336" s="380">
        <v>7.2400000000000006E-2</v>
      </c>
      <c r="BD336" s="380">
        <v>0.62319999999999998</v>
      </c>
      <c r="BE336" s="380">
        <v>0.53064348799999994</v>
      </c>
      <c r="BF336" s="380">
        <v>0.19647000000000001</v>
      </c>
      <c r="BG336" s="380">
        <v>8.6599999999999996E-2</v>
      </c>
      <c r="BH336" s="380">
        <v>8.4966720000000009E-2</v>
      </c>
      <c r="BI336" s="380">
        <v>0.52049999999999996</v>
      </c>
      <c r="BJ336" s="380">
        <v>0.71172332799999993</v>
      </c>
      <c r="BK336" s="380">
        <v>0.40071246400000005</v>
      </c>
      <c r="BL336" s="380">
        <v>0.78006160000000002</v>
      </c>
      <c r="BM336" s="380">
        <v>0.12166886400000002</v>
      </c>
      <c r="BN336" s="380">
        <v>0.11115000000000001</v>
      </c>
      <c r="BO336" s="380">
        <v>1.1660256000000001E-2</v>
      </c>
      <c r="BP336" s="380">
        <v>5.96E-2</v>
      </c>
      <c r="BQ336" s="380">
        <v>6.7799999999999985E-2</v>
      </c>
      <c r="BR336" s="380">
        <v>0.23004568</v>
      </c>
      <c r="BS336" s="380">
        <v>0.19713212799999999</v>
      </c>
      <c r="BT336" s="380">
        <v>0.29752836800000004</v>
      </c>
      <c r="BU336" s="380">
        <v>0.15140000000000001</v>
      </c>
      <c r="BV336" s="380">
        <v>0.457553824</v>
      </c>
      <c r="BW336" s="380">
        <v>0.42714601599999996</v>
      </c>
      <c r="BX336" s="380">
        <v>0.29467147199999999</v>
      </c>
      <c r="BY336" s="380">
        <v>0.11599999999999999</v>
      </c>
      <c r="BZ336" s="380">
        <v>0.12969999999999998</v>
      </c>
      <c r="CA336" s="380">
        <v>0.319119088</v>
      </c>
      <c r="CB336" s="380">
        <v>0.36955951999999997</v>
      </c>
      <c r="CC336" s="380">
        <v>0.81679995200000011</v>
      </c>
      <c r="CD336" s="380">
        <v>0.7561739999999999</v>
      </c>
      <c r="CE336" s="380">
        <v>0.47806921600000002</v>
      </c>
      <c r="CF336" s="380">
        <v>0.88139999999999996</v>
      </c>
      <c r="CG336" s="380">
        <v>0.70289999999999997</v>
      </c>
      <c r="CH336" s="380">
        <v>6.1795872000000002E-2</v>
      </c>
      <c r="CI336" s="380">
        <v>0.36981663999999992</v>
      </c>
      <c r="CJ336" s="380">
        <v>0.79928071999999994</v>
      </c>
      <c r="CK336" s="380">
        <v>0.17536633600000001</v>
      </c>
      <c r="CL336" s="380">
        <v>0.8254846079999999</v>
      </c>
      <c r="CM336" s="380">
        <v>0.60223731200000008</v>
      </c>
      <c r="CN336" s="380">
        <v>0.25119999999999998</v>
      </c>
      <c r="CO336" s="380">
        <v>0.58286004800000002</v>
      </c>
      <c r="CP336" s="380">
        <v>0.72077094400000008</v>
      </c>
      <c r="CQ336" s="380">
        <v>0.76197356800000005</v>
      </c>
      <c r="CR336" s="380">
        <v>0.74671526399999999</v>
      </c>
      <c r="CS336" s="380">
        <v>0.87997580799999997</v>
      </c>
      <c r="CT336" s="380">
        <v>0.90218284800000004</v>
      </c>
      <c r="CU336" s="380">
        <v>0.27280000000000004</v>
      </c>
      <c r="CV336" s="380">
        <v>0.82813999999999988</v>
      </c>
      <c r="CW336" s="380">
        <v>0.63379999999999992</v>
      </c>
    </row>
    <row r="337" spans="1:101">
      <c r="A337" s="256">
        <v>715</v>
      </c>
      <c r="B337" s="259">
        <v>1</v>
      </c>
      <c r="C337" s="380">
        <v>0.89259999999999995</v>
      </c>
      <c r="D337" s="380">
        <v>0.77459999999999996</v>
      </c>
      <c r="E337" s="380">
        <v>0.22617000000000001</v>
      </c>
      <c r="F337" s="380">
        <v>0.51666999999999996</v>
      </c>
      <c r="G337" s="380">
        <v>0.92303999999999997</v>
      </c>
      <c r="H337" s="380">
        <v>0.75138000000000005</v>
      </c>
      <c r="I337" s="380">
        <v>0.46450000000000002</v>
      </c>
      <c r="J337" s="380">
        <v>0.63173000000000001</v>
      </c>
      <c r="K337" s="380">
        <v>6.1179999999999998E-2</v>
      </c>
      <c r="L337" s="380">
        <v>0.88290999999999997</v>
      </c>
      <c r="M337" s="380">
        <v>0.76285000000000003</v>
      </c>
      <c r="N337" s="380">
        <v>0.68850999999999996</v>
      </c>
      <c r="O337" s="380">
        <v>0.26534999999999997</v>
      </c>
      <c r="P337" s="380">
        <v>0.49490000000000001</v>
      </c>
      <c r="Q337" s="380">
        <v>0.63788</v>
      </c>
      <c r="R337" s="380">
        <v>0.59748000000000001</v>
      </c>
      <c r="S337" s="380">
        <v>0.71655999999999997</v>
      </c>
      <c r="T337" s="380">
        <v>0.4012</v>
      </c>
      <c r="U337" s="380">
        <v>0.51444000000000001</v>
      </c>
      <c r="V337" s="380">
        <v>0.87572000000000005</v>
      </c>
      <c r="W337" s="380">
        <v>0.91237000000000001</v>
      </c>
      <c r="X337" s="380">
        <v>0.84486000000000006</v>
      </c>
      <c r="Y337" s="380">
        <v>0.88441000000000003</v>
      </c>
      <c r="Z337" s="380">
        <v>0.83740000000000003</v>
      </c>
      <c r="AA337" s="380">
        <v>0.54174999999999995</v>
      </c>
      <c r="AB337" s="380">
        <v>0.90880000000000005</v>
      </c>
      <c r="AC337" s="380">
        <v>0.48429</v>
      </c>
      <c r="AD337" s="380">
        <v>0.11697</v>
      </c>
      <c r="AE337" s="380">
        <v>0.85335000000000005</v>
      </c>
      <c r="AF337" s="380">
        <v>0.37881999999999999</v>
      </c>
      <c r="AG337" s="380">
        <v>0.82992999999999995</v>
      </c>
      <c r="AH337" s="380">
        <v>0.85260000000000002</v>
      </c>
      <c r="AI337" s="380">
        <v>0.82923999999999998</v>
      </c>
      <c r="AJ337" s="380">
        <v>0.27417000000000002</v>
      </c>
      <c r="AK337" s="380">
        <v>0.10364</v>
      </c>
      <c r="AL337" s="380">
        <v>0.51115999999999995</v>
      </c>
      <c r="AM337" s="380">
        <v>0.56267</v>
      </c>
      <c r="AN337" s="380">
        <v>0.68952000000000002</v>
      </c>
      <c r="AO337" s="380">
        <v>8.727E-2</v>
      </c>
      <c r="AP337" s="380">
        <v>0.19144</v>
      </c>
      <c r="AQ337" s="380">
        <v>0.90410000000000001</v>
      </c>
      <c r="AR337" s="380">
        <v>0.48826000000000003</v>
      </c>
      <c r="AS337" s="380">
        <v>0.30730000000000002</v>
      </c>
      <c r="AT337" s="380">
        <v>5.1999999999999998E-2</v>
      </c>
      <c r="AU337" s="380">
        <v>0.17773</v>
      </c>
      <c r="AV337" s="380">
        <v>0.23080000000000001</v>
      </c>
      <c r="AW337" s="380">
        <v>0.8115</v>
      </c>
      <c r="AX337" s="380">
        <v>0.17563999999999999</v>
      </c>
      <c r="AY337" s="380">
        <v>0.11484</v>
      </c>
      <c r="AZ337" s="380">
        <v>0.15520999999999999</v>
      </c>
      <c r="BA337" s="380">
        <v>0.20268</v>
      </c>
      <c r="BB337" s="380">
        <v>7.0650000000000004E-2</v>
      </c>
      <c r="BC337" s="380">
        <v>7.2400000000000006E-2</v>
      </c>
      <c r="BD337" s="380">
        <v>0.62319999999999998</v>
      </c>
      <c r="BE337" s="380">
        <v>0.53108999999999995</v>
      </c>
      <c r="BF337" s="380">
        <v>0.19647000000000001</v>
      </c>
      <c r="BG337" s="380">
        <v>8.6599999999999996E-2</v>
      </c>
      <c r="BH337" s="380">
        <v>8.4760000000000002E-2</v>
      </c>
      <c r="BI337" s="380">
        <v>0.52049999999999996</v>
      </c>
      <c r="BJ337" s="380">
        <v>0.71260999999999997</v>
      </c>
      <c r="BK337" s="380">
        <v>0.40017000000000003</v>
      </c>
      <c r="BL337" s="380">
        <v>0.78722999999999999</v>
      </c>
      <c r="BM337" s="380">
        <v>0.12341000000000001</v>
      </c>
      <c r="BN337" s="380">
        <v>0.11115</v>
      </c>
      <c r="BO337" s="380">
        <v>1.1690000000000001E-2</v>
      </c>
      <c r="BP337" s="380">
        <v>5.96E-2</v>
      </c>
      <c r="BQ337" s="380">
        <v>6.7799999999999999E-2</v>
      </c>
      <c r="BR337" s="380">
        <v>0.22958000000000001</v>
      </c>
      <c r="BS337" s="380">
        <v>0.19675999999999999</v>
      </c>
      <c r="BT337" s="380">
        <v>0.29708000000000001</v>
      </c>
      <c r="BU337" s="380">
        <v>0.15140000000000001</v>
      </c>
      <c r="BV337" s="380">
        <v>0.45767000000000002</v>
      </c>
      <c r="BW337" s="380">
        <v>0.43614999999999998</v>
      </c>
      <c r="BX337" s="380">
        <v>0.30370999999999998</v>
      </c>
      <c r="BY337" s="380">
        <v>0.11600000000000001</v>
      </c>
      <c r="BZ337" s="380">
        <v>0.12970000000000001</v>
      </c>
      <c r="CA337" s="380">
        <v>0.31788</v>
      </c>
      <c r="CB337" s="380">
        <v>0.37868000000000002</v>
      </c>
      <c r="CC337" s="380">
        <v>0.81908000000000003</v>
      </c>
      <c r="CD337" s="380">
        <v>0.76029000000000002</v>
      </c>
      <c r="CE337" s="380">
        <v>0.47881000000000001</v>
      </c>
      <c r="CF337" s="380">
        <v>0.88139999999999996</v>
      </c>
      <c r="CG337" s="380">
        <v>0.70289999999999997</v>
      </c>
      <c r="CH337" s="380">
        <v>6.1710000000000001E-2</v>
      </c>
      <c r="CI337" s="380">
        <v>0.37214999999999998</v>
      </c>
      <c r="CJ337" s="380">
        <v>0.80056000000000005</v>
      </c>
      <c r="CK337" s="380">
        <v>0.17513000000000001</v>
      </c>
      <c r="CL337" s="380">
        <v>0.83070999999999995</v>
      </c>
      <c r="CM337" s="380">
        <v>0.60989000000000004</v>
      </c>
      <c r="CN337" s="380">
        <v>0.25119999999999998</v>
      </c>
      <c r="CO337" s="380">
        <v>0.58145999999999998</v>
      </c>
      <c r="CP337" s="380">
        <v>0.72275</v>
      </c>
      <c r="CQ337" s="380">
        <v>0.76226000000000005</v>
      </c>
      <c r="CR337" s="380">
        <v>0.75148000000000004</v>
      </c>
      <c r="CS337" s="380">
        <v>0.88088999999999995</v>
      </c>
      <c r="CT337" s="380">
        <v>0.90290000000000004</v>
      </c>
      <c r="CU337" s="380">
        <v>0.27279999999999999</v>
      </c>
      <c r="CV337" s="380">
        <v>0.82813999999999999</v>
      </c>
      <c r="CW337" s="380">
        <v>0.63380000000000003</v>
      </c>
    </row>
    <row r="338" spans="1:101">
      <c r="A338" s="256">
        <v>716</v>
      </c>
      <c r="B338" s="259">
        <v>1</v>
      </c>
      <c r="C338" s="380">
        <v>0.89259999999999995</v>
      </c>
      <c r="D338" s="380">
        <v>0.77459999999999996</v>
      </c>
      <c r="E338" s="380">
        <v>0.22748739199999998</v>
      </c>
      <c r="F338" s="380">
        <v>0.51703014400000002</v>
      </c>
      <c r="G338" s="380">
        <v>0.92395846399999981</v>
      </c>
      <c r="H338" s="380">
        <v>0.75548656000000003</v>
      </c>
      <c r="I338" s="380">
        <v>0.46450000000000002</v>
      </c>
      <c r="J338" s="380">
        <v>0.63283926400000012</v>
      </c>
      <c r="K338" s="380">
        <v>6.1071296000000004E-2</v>
      </c>
      <c r="L338" s="380">
        <v>0.88290999999999997</v>
      </c>
      <c r="M338" s="380">
        <v>0.76562585599999999</v>
      </c>
      <c r="N338" s="380">
        <v>0.68872200000000006</v>
      </c>
      <c r="O338" s="380">
        <v>0.26528686400000001</v>
      </c>
      <c r="P338" s="380">
        <v>0.49490000000000006</v>
      </c>
      <c r="Q338" s="380">
        <v>0.63838292800000007</v>
      </c>
      <c r="R338" s="380">
        <v>0.60039057600000001</v>
      </c>
      <c r="S338" s="380">
        <v>0.7211515839999999</v>
      </c>
      <c r="T338" s="380">
        <v>0.4012</v>
      </c>
      <c r="U338" s="380">
        <v>0.51443737600000006</v>
      </c>
      <c r="V338" s="380">
        <v>0.87690732800000004</v>
      </c>
      <c r="W338" s="380">
        <v>0.91252881600000013</v>
      </c>
      <c r="X338" s="380">
        <v>0.84509937600000018</v>
      </c>
      <c r="Y338" s="380">
        <v>0.88468195199999999</v>
      </c>
      <c r="Z338" s="380">
        <v>0.83740000000000003</v>
      </c>
      <c r="AA338" s="380">
        <v>0.54318809599999995</v>
      </c>
      <c r="AB338" s="380">
        <v>0.90880102399999996</v>
      </c>
      <c r="AC338" s="380">
        <v>0.48551625599999998</v>
      </c>
      <c r="AD338" s="380">
        <v>0.11705656</v>
      </c>
      <c r="AE338" s="380">
        <v>0.85423819200000006</v>
      </c>
      <c r="AF338" s="380">
        <v>0.37975003200000002</v>
      </c>
      <c r="AG338" s="380">
        <v>0.83007236799999995</v>
      </c>
      <c r="AH338" s="380">
        <v>0.85259999999999991</v>
      </c>
      <c r="AI338" s="380">
        <v>0.82943091199999996</v>
      </c>
      <c r="AJ338" s="380">
        <v>0.27416999999999997</v>
      </c>
      <c r="AK338" s="380">
        <v>0.10364</v>
      </c>
      <c r="AL338" s="380">
        <v>0.50972694399999985</v>
      </c>
      <c r="AM338" s="380">
        <v>0.57329768000000014</v>
      </c>
      <c r="AN338" s="380">
        <v>0.69025335999999993</v>
      </c>
      <c r="AO338" s="380">
        <v>8.7238367999999997E-2</v>
      </c>
      <c r="AP338" s="380">
        <v>0.19106334400000002</v>
      </c>
      <c r="AQ338" s="380">
        <v>0.90410000000000001</v>
      </c>
      <c r="AR338" s="380">
        <v>0.49393545600000005</v>
      </c>
      <c r="AS338" s="380">
        <v>0.30730000000000002</v>
      </c>
      <c r="AT338" s="380">
        <v>5.2000000000000005E-2</v>
      </c>
      <c r="AU338" s="380">
        <v>0.17724814399999997</v>
      </c>
      <c r="AV338" s="380">
        <v>0.23079999999999998</v>
      </c>
      <c r="AW338" s="380">
        <v>0.81150000000000011</v>
      </c>
      <c r="AX338" s="380">
        <v>0.17575227199999999</v>
      </c>
      <c r="AY338" s="380">
        <v>0.115350144</v>
      </c>
      <c r="AZ338" s="380">
        <v>0.15447004799999997</v>
      </c>
      <c r="BA338" s="380">
        <v>0.20164998399999998</v>
      </c>
      <c r="BB338" s="380">
        <v>7.0284096000000004E-2</v>
      </c>
      <c r="BC338" s="380">
        <v>7.240000000000002E-2</v>
      </c>
      <c r="BD338" s="380">
        <v>0.62319999999999998</v>
      </c>
      <c r="BE338" s="380">
        <v>0.53162233600000008</v>
      </c>
      <c r="BF338" s="380">
        <v>0.19647000000000001</v>
      </c>
      <c r="BG338" s="380">
        <v>8.6599999999999983E-2</v>
      </c>
      <c r="BH338" s="380">
        <v>8.4538831999999994E-2</v>
      </c>
      <c r="BI338" s="380">
        <v>0.52049999999999985</v>
      </c>
      <c r="BJ338" s="380">
        <v>0.71359870400000003</v>
      </c>
      <c r="BK338" s="380">
        <v>0.39962742400000006</v>
      </c>
      <c r="BL338" s="380">
        <v>0.7942274239999999</v>
      </c>
      <c r="BM338" s="380">
        <v>0.125172224</v>
      </c>
      <c r="BN338" s="380">
        <v>0.11114999999999998</v>
      </c>
      <c r="BO338" s="380">
        <v>1.1719775999999999E-2</v>
      </c>
      <c r="BP338" s="380">
        <v>5.96E-2</v>
      </c>
      <c r="BQ338" s="380">
        <v>6.7799999999999985E-2</v>
      </c>
      <c r="BR338" s="380">
        <v>0.22911463999999998</v>
      </c>
      <c r="BS338" s="380">
        <v>0.19638848</v>
      </c>
      <c r="BT338" s="380">
        <v>0.29663156800000001</v>
      </c>
      <c r="BU338" s="380">
        <v>0.15140000000000003</v>
      </c>
      <c r="BV338" s="380">
        <v>0.45778612800000001</v>
      </c>
      <c r="BW338" s="380">
        <v>0.44519686400000003</v>
      </c>
      <c r="BX338" s="380">
        <v>0.31290289599999999</v>
      </c>
      <c r="BY338" s="380">
        <v>0.11599999999999999</v>
      </c>
      <c r="BZ338" s="380">
        <v>0.12970000000000001</v>
      </c>
      <c r="CA338" s="380">
        <v>0.31664425600000001</v>
      </c>
      <c r="CB338" s="380">
        <v>0.38788793599999999</v>
      </c>
      <c r="CC338" s="380">
        <v>0.82133977599999997</v>
      </c>
      <c r="CD338" s="380">
        <v>0.7642907040000001</v>
      </c>
      <c r="CE338" s="380">
        <v>0.47954752000000006</v>
      </c>
      <c r="CF338" s="380">
        <v>0.88139999999999996</v>
      </c>
      <c r="CG338" s="380">
        <v>0.70289999999999997</v>
      </c>
      <c r="CH338" s="380">
        <v>6.1624015999999997E-2</v>
      </c>
      <c r="CI338" s="380">
        <v>0.37449169599999999</v>
      </c>
      <c r="CJ338" s="380">
        <v>0.80183472</v>
      </c>
      <c r="CK338" s="380">
        <v>0.17489305600000002</v>
      </c>
      <c r="CL338" s="380">
        <v>0.83580536000000005</v>
      </c>
      <c r="CM338" s="380">
        <v>0.61748776000000016</v>
      </c>
      <c r="CN338" s="380">
        <v>0.25119999999999998</v>
      </c>
      <c r="CO338" s="380">
        <v>0.57998523200000007</v>
      </c>
      <c r="CP338" s="380">
        <v>0.724821728</v>
      </c>
      <c r="CQ338" s="380">
        <v>0.76249310399999992</v>
      </c>
      <c r="CR338" s="380">
        <v>0.75618345600000003</v>
      </c>
      <c r="CS338" s="380">
        <v>0.88179487999999984</v>
      </c>
      <c r="CT338" s="380">
        <v>0.90360939200000001</v>
      </c>
      <c r="CU338" s="380">
        <v>0.27280000000000004</v>
      </c>
      <c r="CV338" s="380">
        <v>0.82813999999999988</v>
      </c>
      <c r="CW338" s="380">
        <v>0.63379999999999992</v>
      </c>
    </row>
    <row r="339" spans="1:101">
      <c r="A339" s="256">
        <v>717</v>
      </c>
      <c r="B339" s="259">
        <v>1</v>
      </c>
      <c r="C339" s="380">
        <v>0.89259999999999984</v>
      </c>
      <c r="D339" s="380">
        <v>0.77459999999999996</v>
      </c>
      <c r="E339" s="380">
        <v>0.22880990400000004</v>
      </c>
      <c r="F339" s="380">
        <v>0.51739011200000007</v>
      </c>
      <c r="G339" s="380">
        <v>0.92484313600000001</v>
      </c>
      <c r="H339" s="380">
        <v>0.75954744000000007</v>
      </c>
      <c r="I339" s="380">
        <v>0.46449999999999997</v>
      </c>
      <c r="J339" s="380">
        <v>0.63392580800000009</v>
      </c>
      <c r="K339" s="380">
        <v>6.0963232000000006E-2</v>
      </c>
      <c r="L339" s="380">
        <v>0.88291000000000008</v>
      </c>
      <c r="M339" s="380">
        <v>0.76837868799999998</v>
      </c>
      <c r="N339" s="380">
        <v>0.68893400000000005</v>
      </c>
      <c r="O339" s="380">
        <v>0.265223072</v>
      </c>
      <c r="P339" s="380">
        <v>0.49490000000000006</v>
      </c>
      <c r="Q339" s="380">
        <v>0.63888534400000008</v>
      </c>
      <c r="R339" s="380">
        <v>0.60329416000000002</v>
      </c>
      <c r="S339" s="380">
        <v>0.72569587199999996</v>
      </c>
      <c r="T339" s="380">
        <v>0.4012</v>
      </c>
      <c r="U339" s="380">
        <v>0.51442905600000011</v>
      </c>
      <c r="V339" s="380">
        <v>0.87808539200000024</v>
      </c>
      <c r="W339" s="380">
        <v>0.9126872800000001</v>
      </c>
      <c r="X339" s="380">
        <v>0.84531136000000007</v>
      </c>
      <c r="Y339" s="380">
        <v>0.8849405600000001</v>
      </c>
      <c r="Z339" s="380">
        <v>0.83740000000000003</v>
      </c>
      <c r="AA339" s="380">
        <v>0.54462534399999996</v>
      </c>
      <c r="AB339" s="380">
        <v>0.90880115200000022</v>
      </c>
      <c r="AC339" s="380">
        <v>0.48674228799999997</v>
      </c>
      <c r="AD339" s="380">
        <v>0.11704606400000002</v>
      </c>
      <c r="AE339" s="380">
        <v>0.85512286400000015</v>
      </c>
      <c r="AF339" s="380">
        <v>0.38068147199999997</v>
      </c>
      <c r="AG339" s="380">
        <v>0.83019897600000003</v>
      </c>
      <c r="AH339" s="380">
        <v>0.85260000000000014</v>
      </c>
      <c r="AI339" s="380">
        <v>0.82962006399999999</v>
      </c>
      <c r="AJ339" s="380">
        <v>0.27417000000000002</v>
      </c>
      <c r="AK339" s="380">
        <v>0.10364</v>
      </c>
      <c r="AL339" s="380">
        <v>0.50822232000000001</v>
      </c>
      <c r="AM339" s="380">
        <v>0.58385910399999996</v>
      </c>
      <c r="AN339" s="380">
        <v>0.69099947200000011</v>
      </c>
      <c r="AO339" s="380">
        <v>8.7206800000000001E-2</v>
      </c>
      <c r="AP339" s="380">
        <v>0.19068702400000001</v>
      </c>
      <c r="AQ339" s="380">
        <v>0.90410000000000001</v>
      </c>
      <c r="AR339" s="380">
        <v>0.49961291200000008</v>
      </c>
      <c r="AS339" s="380">
        <v>0.30730000000000002</v>
      </c>
      <c r="AT339" s="380">
        <v>5.1999999999999998E-2</v>
      </c>
      <c r="AU339" s="380">
        <v>0.17678875199999999</v>
      </c>
      <c r="AV339" s="380">
        <v>0.23080000000000001</v>
      </c>
      <c r="AW339" s="380">
        <v>0.81150000000000011</v>
      </c>
      <c r="AX339" s="380">
        <v>0.17589472000000003</v>
      </c>
      <c r="AY339" s="380">
        <v>0.11587622399999999</v>
      </c>
      <c r="AZ339" s="380">
        <v>0.153733552</v>
      </c>
      <c r="BA339" s="380">
        <v>0.20062392000000001</v>
      </c>
      <c r="BB339" s="380">
        <v>6.9920432000000005E-2</v>
      </c>
      <c r="BC339" s="380">
        <v>7.240000000000002E-2</v>
      </c>
      <c r="BD339" s="380">
        <v>0.62319999999999998</v>
      </c>
      <c r="BE339" s="380">
        <v>0.53224619200000001</v>
      </c>
      <c r="BF339" s="380">
        <v>0.19646999999999998</v>
      </c>
      <c r="BG339" s="380">
        <v>8.6599999999999983E-2</v>
      </c>
      <c r="BH339" s="380">
        <v>8.4307824000000017E-2</v>
      </c>
      <c r="BI339" s="380">
        <v>0.52049999999999985</v>
      </c>
      <c r="BJ339" s="380">
        <v>0.71468984000000002</v>
      </c>
      <c r="BK339" s="380">
        <v>0.39908537599999999</v>
      </c>
      <c r="BL339" s="380">
        <v>0.80105231999999993</v>
      </c>
      <c r="BM339" s="380">
        <v>0.12695635199999999</v>
      </c>
      <c r="BN339" s="380">
        <v>0.11115000000000001</v>
      </c>
      <c r="BO339" s="380">
        <v>1.1749424E-2</v>
      </c>
      <c r="BP339" s="380">
        <v>5.96E-2</v>
      </c>
      <c r="BQ339" s="380">
        <v>6.7800000000000013E-2</v>
      </c>
      <c r="BR339" s="380">
        <v>0.22865025600000002</v>
      </c>
      <c r="BS339" s="380">
        <v>0.196017952</v>
      </c>
      <c r="BT339" s="380">
        <v>0.29618359999999999</v>
      </c>
      <c r="BU339" s="380">
        <v>0.15140000000000001</v>
      </c>
      <c r="BV339" s="380">
        <v>0.45790214400000001</v>
      </c>
      <c r="BW339" s="380">
        <v>0.45428033600000001</v>
      </c>
      <c r="BX339" s="380">
        <v>0.32224427200000005</v>
      </c>
      <c r="BY339" s="380">
        <v>0.11600000000000001</v>
      </c>
      <c r="BZ339" s="380">
        <v>0.12970000000000001</v>
      </c>
      <c r="CA339" s="380">
        <v>0.31541648</v>
      </c>
      <c r="CB339" s="380">
        <v>0.39717729600000007</v>
      </c>
      <c r="CC339" s="380">
        <v>0.8235778720000001</v>
      </c>
      <c r="CD339" s="380">
        <v>0.76817627200000016</v>
      </c>
      <c r="CE339" s="380">
        <v>0.48028580800000009</v>
      </c>
      <c r="CF339" s="380">
        <v>0.88140000000000007</v>
      </c>
      <c r="CG339" s="380">
        <v>0.70290000000000008</v>
      </c>
      <c r="CH339" s="380">
        <v>6.1538080000000002E-2</v>
      </c>
      <c r="CI339" s="380">
        <v>0.37684014400000004</v>
      </c>
      <c r="CJ339" s="380">
        <v>0.80310284799999998</v>
      </c>
      <c r="CK339" s="380">
        <v>0.17465657600000001</v>
      </c>
      <c r="CL339" s="380">
        <v>0.84077686399999996</v>
      </c>
      <c r="CM339" s="380">
        <v>0.625029312</v>
      </c>
      <c r="CN339" s="380">
        <v>0.25119999999999998</v>
      </c>
      <c r="CO339" s="380">
        <v>0.57842819200000006</v>
      </c>
      <c r="CP339" s="380">
        <v>0.72699740800000012</v>
      </c>
      <c r="CQ339" s="380">
        <v>0.76267887999999995</v>
      </c>
      <c r="CR339" s="380">
        <v>0.76082662400000012</v>
      </c>
      <c r="CS339" s="380">
        <v>0.8826931520000002</v>
      </c>
      <c r="CT339" s="380">
        <v>0.90431390400000011</v>
      </c>
      <c r="CU339" s="380">
        <v>0.27279999999999999</v>
      </c>
      <c r="CV339" s="380">
        <v>0.82813999999999999</v>
      </c>
      <c r="CW339" s="380">
        <v>0.63380000000000003</v>
      </c>
    </row>
    <row r="340" spans="1:101">
      <c r="A340" s="256">
        <v>718</v>
      </c>
      <c r="B340" s="259">
        <v>1</v>
      </c>
      <c r="C340" s="380">
        <v>0.89259999999999984</v>
      </c>
      <c r="D340" s="380">
        <v>0.77459999999999996</v>
      </c>
      <c r="E340" s="380">
        <v>0.23013769599999997</v>
      </c>
      <c r="F340" s="380">
        <v>0.51775183999999996</v>
      </c>
      <c r="G340" s="380">
        <v>0.92570124800000009</v>
      </c>
      <c r="H340" s="380">
        <v>0.76356207999999992</v>
      </c>
      <c r="I340" s="380">
        <v>0.46449999999999997</v>
      </c>
      <c r="J340" s="380">
        <v>0.63499355200000007</v>
      </c>
      <c r="K340" s="380">
        <v>6.0855568000000006E-2</v>
      </c>
      <c r="L340" s="380">
        <v>0.88291000000000008</v>
      </c>
      <c r="M340" s="380">
        <v>0.77110856000000005</v>
      </c>
      <c r="N340" s="380">
        <v>0.68914600000000015</v>
      </c>
      <c r="O340" s="380">
        <v>0.26515879999999997</v>
      </c>
      <c r="P340" s="380">
        <v>0.49490000000000006</v>
      </c>
      <c r="Q340" s="380">
        <v>0.63938728</v>
      </c>
      <c r="R340" s="380">
        <v>0.60619046399999998</v>
      </c>
      <c r="S340" s="380">
        <v>0.73019319999999999</v>
      </c>
      <c r="T340" s="380">
        <v>0.4012</v>
      </c>
      <c r="U340" s="380">
        <v>0.51441753599999995</v>
      </c>
      <c r="V340" s="380">
        <v>0.87925385600000017</v>
      </c>
      <c r="W340" s="380">
        <v>0.91284534400000006</v>
      </c>
      <c r="X340" s="380">
        <v>0.84550510400000001</v>
      </c>
      <c r="Y340" s="380">
        <v>0.88519996800000011</v>
      </c>
      <c r="Z340" s="380">
        <v>0.83740000000000014</v>
      </c>
      <c r="AA340" s="380">
        <v>0.54606155199999995</v>
      </c>
      <c r="AB340" s="380">
        <v>0.90880064000000005</v>
      </c>
      <c r="AC340" s="380">
        <v>0.48796816000000004</v>
      </c>
      <c r="AD340" s="380">
        <v>0.11699588800000001</v>
      </c>
      <c r="AE340" s="380">
        <v>0.85600353600000001</v>
      </c>
      <c r="AF340" s="380">
        <v>0.38161395200000003</v>
      </c>
      <c r="AG340" s="380">
        <v>0.83030942399999996</v>
      </c>
      <c r="AH340" s="380">
        <v>0.85260000000000002</v>
      </c>
      <c r="AI340" s="380">
        <v>0.82981633600000004</v>
      </c>
      <c r="AJ340" s="380">
        <v>0.27417000000000002</v>
      </c>
      <c r="AK340" s="380">
        <v>0.10364</v>
      </c>
      <c r="AL340" s="380">
        <v>0.50666537599999995</v>
      </c>
      <c r="AM340" s="380">
        <v>0.59434468800000007</v>
      </c>
      <c r="AN340" s="380">
        <v>0.69175590399999998</v>
      </c>
      <c r="AO340" s="380">
        <v>8.7175072000000006E-2</v>
      </c>
      <c r="AP340" s="380">
        <v>0.190311024</v>
      </c>
      <c r="AQ340" s="380">
        <v>0.90410000000000001</v>
      </c>
      <c r="AR340" s="380">
        <v>0.50529068799999999</v>
      </c>
      <c r="AS340" s="380">
        <v>0.30730000000000002</v>
      </c>
      <c r="AT340" s="380">
        <v>5.1999999999999998E-2</v>
      </c>
      <c r="AU340" s="380">
        <v>0.17638151999999999</v>
      </c>
      <c r="AV340" s="380">
        <v>0.23080000000000003</v>
      </c>
      <c r="AW340" s="380">
        <v>0.8115</v>
      </c>
      <c r="AX340" s="380">
        <v>0.17606892800000004</v>
      </c>
      <c r="AY340" s="380">
        <v>0.11642022400000002</v>
      </c>
      <c r="AZ340" s="380">
        <v>0.153000096</v>
      </c>
      <c r="BA340" s="380">
        <v>0.19960185600000002</v>
      </c>
      <c r="BB340" s="380">
        <v>6.9558768000000007E-2</v>
      </c>
      <c r="BC340" s="380">
        <v>7.2400000000000006E-2</v>
      </c>
      <c r="BD340" s="380">
        <v>0.62319999999999998</v>
      </c>
      <c r="BE340" s="380">
        <v>0.53297252800000006</v>
      </c>
      <c r="BF340" s="380">
        <v>0.19646999999999998</v>
      </c>
      <c r="BG340" s="380">
        <v>8.660000000000001E-2</v>
      </c>
      <c r="BH340" s="380">
        <v>8.4073215999999992E-2</v>
      </c>
      <c r="BI340" s="380">
        <v>0.52050000000000007</v>
      </c>
      <c r="BJ340" s="380">
        <v>0.71588465599999995</v>
      </c>
      <c r="BK340" s="380">
        <v>0.39854364800000003</v>
      </c>
      <c r="BL340" s="380">
        <v>0.80770529600000007</v>
      </c>
      <c r="BM340" s="380">
        <v>0.1287624</v>
      </c>
      <c r="BN340" s="380">
        <v>0.11115000000000001</v>
      </c>
      <c r="BO340" s="380">
        <v>1.1779152000000001E-2</v>
      </c>
      <c r="BP340" s="380">
        <v>5.9600000000000014E-2</v>
      </c>
      <c r="BQ340" s="380">
        <v>6.7799999999999999E-2</v>
      </c>
      <c r="BR340" s="380">
        <v>0.22818659200000002</v>
      </c>
      <c r="BS340" s="380">
        <v>0.19564822400000001</v>
      </c>
      <c r="BT340" s="380">
        <v>0.29573587200000007</v>
      </c>
      <c r="BU340" s="380">
        <v>0.15140000000000001</v>
      </c>
      <c r="BV340" s="380">
        <v>0.45801808000000011</v>
      </c>
      <c r="BW340" s="380">
        <v>0.46339444799999996</v>
      </c>
      <c r="BX340" s="380">
        <v>0.33172932799999999</v>
      </c>
      <c r="BY340" s="380">
        <v>0.11600000000000002</v>
      </c>
      <c r="BZ340" s="380">
        <v>0.12970000000000001</v>
      </c>
      <c r="CA340" s="380">
        <v>0.31418478400000005</v>
      </c>
      <c r="CB340" s="380">
        <v>0.40654185600000003</v>
      </c>
      <c r="CC340" s="380">
        <v>0.82579412800000007</v>
      </c>
      <c r="CD340" s="380">
        <v>0.77195848000000011</v>
      </c>
      <c r="CE340" s="380">
        <v>0.48102441600000007</v>
      </c>
      <c r="CF340" s="380">
        <v>0.88139999999999985</v>
      </c>
      <c r="CG340" s="380">
        <v>0.70289999999999997</v>
      </c>
      <c r="CH340" s="380">
        <v>6.1452144000000007E-2</v>
      </c>
      <c r="CI340" s="380">
        <v>0.37919483199999998</v>
      </c>
      <c r="CJ340" s="380">
        <v>0.80436457600000011</v>
      </c>
      <c r="CK340" s="380">
        <v>0.17442057599999999</v>
      </c>
      <c r="CL340" s="380">
        <v>0.84562564800000006</v>
      </c>
      <c r="CM340" s="380">
        <v>0.63251102399999992</v>
      </c>
      <c r="CN340" s="380">
        <v>0.25119999999999998</v>
      </c>
      <c r="CO340" s="380">
        <v>0.57680995199999996</v>
      </c>
      <c r="CP340" s="380">
        <v>0.729241888</v>
      </c>
      <c r="CQ340" s="380">
        <v>0.76282761599999993</v>
      </c>
      <c r="CR340" s="380">
        <v>0.76540907200000019</v>
      </c>
      <c r="CS340" s="380">
        <v>0.88358494400000009</v>
      </c>
      <c r="CT340" s="380">
        <v>0.90501369600000015</v>
      </c>
      <c r="CU340" s="380">
        <v>0.27279999999999999</v>
      </c>
      <c r="CV340" s="380">
        <v>0.82813999999999999</v>
      </c>
      <c r="CW340" s="380">
        <v>0.63380000000000003</v>
      </c>
    </row>
    <row r="341" spans="1:101">
      <c r="A341" s="256">
        <v>719</v>
      </c>
      <c r="B341" s="259">
        <v>1</v>
      </c>
      <c r="C341" s="380">
        <v>0.89259999999999984</v>
      </c>
      <c r="D341" s="380">
        <v>0.77459999999999984</v>
      </c>
      <c r="E341" s="380">
        <v>0.23147100800000001</v>
      </c>
      <c r="F341" s="380">
        <v>0.51811796799999987</v>
      </c>
      <c r="G341" s="380">
        <v>0.92654104000000015</v>
      </c>
      <c r="H341" s="380">
        <v>0.76752975999999995</v>
      </c>
      <c r="I341" s="380">
        <v>0.46450000000000002</v>
      </c>
      <c r="J341" s="380">
        <v>0.63604689600000008</v>
      </c>
      <c r="K341" s="380">
        <v>6.0747904000000005E-2</v>
      </c>
      <c r="L341" s="380">
        <v>0.88290999999999997</v>
      </c>
      <c r="M341" s="380">
        <v>0.77381563200000003</v>
      </c>
      <c r="N341" s="380">
        <v>0.68935800000000003</v>
      </c>
      <c r="O341" s="380">
        <v>0.26509436799999997</v>
      </c>
      <c r="P341" s="380">
        <v>0.49490000000000006</v>
      </c>
      <c r="Q341" s="380">
        <v>0.63988881600000003</v>
      </c>
      <c r="R341" s="380">
        <v>0.60907916799999995</v>
      </c>
      <c r="S341" s="380">
        <v>0.73464444799999995</v>
      </c>
      <c r="T341" s="380">
        <v>0.4012</v>
      </c>
      <c r="U341" s="380">
        <v>0.51440697599999985</v>
      </c>
      <c r="V341" s="380">
        <v>0.88041216</v>
      </c>
      <c r="W341" s="380">
        <v>0.91300292800000005</v>
      </c>
      <c r="X341" s="380">
        <v>0.84569140799999998</v>
      </c>
      <c r="Y341" s="380">
        <v>0.88547921600000001</v>
      </c>
      <c r="Z341" s="380">
        <v>0.83740000000000003</v>
      </c>
      <c r="AA341" s="380">
        <v>0.54749648000000006</v>
      </c>
      <c r="AB341" s="380">
        <v>0.90880012799999998</v>
      </c>
      <c r="AC341" s="380">
        <v>0.489194032</v>
      </c>
      <c r="AD341" s="380">
        <v>0.116998352</v>
      </c>
      <c r="AE341" s="380">
        <v>0.85687940800000006</v>
      </c>
      <c r="AF341" s="380">
        <v>0.38254691200000002</v>
      </c>
      <c r="AG341" s="380">
        <v>0.83040323199999999</v>
      </c>
      <c r="AH341" s="380">
        <v>0.85260000000000002</v>
      </c>
      <c r="AI341" s="380">
        <v>0.83002988799999999</v>
      </c>
      <c r="AJ341" s="380">
        <v>0.27417000000000008</v>
      </c>
      <c r="AK341" s="380">
        <v>0.10364</v>
      </c>
      <c r="AL341" s="380">
        <v>0.505093232</v>
      </c>
      <c r="AM341" s="380">
        <v>0.60474467200000004</v>
      </c>
      <c r="AN341" s="380">
        <v>0.69251729600000012</v>
      </c>
      <c r="AO341" s="380">
        <v>8.7142864E-2</v>
      </c>
      <c r="AP341" s="380">
        <v>0.18993534400000003</v>
      </c>
      <c r="AQ341" s="380">
        <v>0.90410000000000001</v>
      </c>
      <c r="AR341" s="380">
        <v>0.51096694399999998</v>
      </c>
      <c r="AS341" s="380">
        <v>0.30730000000000002</v>
      </c>
      <c r="AT341" s="380">
        <v>5.1999999999999998E-2</v>
      </c>
      <c r="AU341" s="380">
        <v>0.176063888</v>
      </c>
      <c r="AV341" s="380">
        <v>0.23080000000000001</v>
      </c>
      <c r="AW341" s="380">
        <v>0.8115</v>
      </c>
      <c r="AX341" s="380">
        <v>0.176276816</v>
      </c>
      <c r="AY341" s="380">
        <v>0.11698414399999998</v>
      </c>
      <c r="AZ341" s="380">
        <v>0.15226903999999999</v>
      </c>
      <c r="BA341" s="380">
        <v>0.19858387200000002</v>
      </c>
      <c r="BB341" s="380">
        <v>6.9198704E-2</v>
      </c>
      <c r="BC341" s="380">
        <v>7.2400000000000006E-2</v>
      </c>
      <c r="BD341" s="380">
        <v>0.62319999999999998</v>
      </c>
      <c r="BE341" s="380">
        <v>0.53381398400000013</v>
      </c>
      <c r="BF341" s="380">
        <v>0.19647000000000001</v>
      </c>
      <c r="BG341" s="380">
        <v>8.6599999999999996E-2</v>
      </c>
      <c r="BH341" s="380">
        <v>8.3841808000000004E-2</v>
      </c>
      <c r="BI341" s="380">
        <v>0.52049999999999996</v>
      </c>
      <c r="BJ341" s="380">
        <v>0.71718467200000002</v>
      </c>
      <c r="BK341" s="380">
        <v>0.39800192000000001</v>
      </c>
      <c r="BL341" s="380">
        <v>0.81418747200000008</v>
      </c>
      <c r="BM341" s="380">
        <v>0.13059028799999997</v>
      </c>
      <c r="BN341" s="380">
        <v>0.11115000000000001</v>
      </c>
      <c r="BO341" s="380">
        <v>1.1809279999999998E-2</v>
      </c>
      <c r="BP341" s="380">
        <v>5.96E-2</v>
      </c>
      <c r="BQ341" s="380">
        <v>6.7799999999999985E-2</v>
      </c>
      <c r="BR341" s="380">
        <v>0.22772324800000002</v>
      </c>
      <c r="BS341" s="380">
        <v>0.19527897599999999</v>
      </c>
      <c r="BT341" s="380">
        <v>0.29528806400000002</v>
      </c>
      <c r="BU341" s="380">
        <v>0.15140000000000001</v>
      </c>
      <c r="BV341" s="380">
        <v>0.45813401600000003</v>
      </c>
      <c r="BW341" s="380">
        <v>0.47253303999999996</v>
      </c>
      <c r="BX341" s="380">
        <v>0.34135310399999996</v>
      </c>
      <c r="BY341" s="380">
        <v>0.11599999999999999</v>
      </c>
      <c r="BZ341" s="380">
        <v>0.12969999999999998</v>
      </c>
      <c r="CA341" s="380">
        <v>0.31293252799999999</v>
      </c>
      <c r="CB341" s="380">
        <v>0.415974976</v>
      </c>
      <c r="CC341" s="380">
        <v>0.82798822400000005</v>
      </c>
      <c r="CD341" s="380">
        <v>0.77565300800000014</v>
      </c>
      <c r="CE341" s="380">
        <v>0.48176262400000003</v>
      </c>
      <c r="CF341" s="380">
        <v>0.88139999999999996</v>
      </c>
      <c r="CG341" s="380">
        <v>0.70289999999999997</v>
      </c>
      <c r="CH341" s="380">
        <v>6.1366128000000006E-2</v>
      </c>
      <c r="CI341" s="380">
        <v>0.38155496</v>
      </c>
      <c r="CJ341" s="380">
        <v>0.805620224</v>
      </c>
      <c r="CK341" s="380">
        <v>0.17418505599999998</v>
      </c>
      <c r="CL341" s="380">
        <v>0.85035291200000007</v>
      </c>
      <c r="CM341" s="380">
        <v>0.63992905599999983</v>
      </c>
      <c r="CN341" s="380">
        <v>0.25119999999999998</v>
      </c>
      <c r="CO341" s="380">
        <v>0.5751716320000001</v>
      </c>
      <c r="CP341" s="380">
        <v>0.73149004800000006</v>
      </c>
      <c r="CQ341" s="380">
        <v>0.76295107200000001</v>
      </c>
      <c r="CR341" s="380">
        <v>0.76993031999999995</v>
      </c>
      <c r="CS341" s="380">
        <v>0.88447049599999994</v>
      </c>
      <c r="CT341" s="380">
        <v>0.90570900799999987</v>
      </c>
      <c r="CU341" s="380">
        <v>0.27280000000000004</v>
      </c>
      <c r="CV341" s="380">
        <v>0.82813999999999988</v>
      </c>
      <c r="CW341" s="380">
        <v>0.63379999999999992</v>
      </c>
    </row>
    <row r="342" spans="1:101">
      <c r="A342" s="256">
        <v>720</v>
      </c>
      <c r="B342" s="259">
        <v>1</v>
      </c>
      <c r="C342" s="380">
        <v>0.89259999999999995</v>
      </c>
      <c r="D342" s="380">
        <v>0.77459999999999996</v>
      </c>
      <c r="E342" s="380">
        <v>0.23280999999999999</v>
      </c>
      <c r="F342" s="380">
        <v>0.51849000000000001</v>
      </c>
      <c r="G342" s="380">
        <v>0.92737000000000003</v>
      </c>
      <c r="H342" s="380">
        <v>0.77144999999999997</v>
      </c>
      <c r="I342" s="380">
        <v>0.46450000000000002</v>
      </c>
      <c r="J342" s="380">
        <v>0.63709000000000005</v>
      </c>
      <c r="K342" s="380">
        <v>6.0639999999999999E-2</v>
      </c>
      <c r="L342" s="380">
        <v>0.88290999999999997</v>
      </c>
      <c r="M342" s="380">
        <v>0.77649999999999997</v>
      </c>
      <c r="N342" s="380">
        <v>0.68957000000000002</v>
      </c>
      <c r="O342" s="380">
        <v>0.26502999999999999</v>
      </c>
      <c r="P342" s="380">
        <v>0.49490000000000001</v>
      </c>
      <c r="Q342" s="380">
        <v>0.64039000000000001</v>
      </c>
      <c r="R342" s="380">
        <v>0.61195999999999995</v>
      </c>
      <c r="S342" s="380">
        <v>0.73904999999999998</v>
      </c>
      <c r="T342" s="380">
        <v>0.4012</v>
      </c>
      <c r="U342" s="380">
        <v>0.51439999999999997</v>
      </c>
      <c r="V342" s="380">
        <v>0.88156000000000001</v>
      </c>
      <c r="W342" s="380">
        <v>0.91315999999999997</v>
      </c>
      <c r="X342" s="380">
        <v>0.84587999999999997</v>
      </c>
      <c r="Y342" s="380">
        <v>0.88578999999999997</v>
      </c>
      <c r="Z342" s="380">
        <v>0.83740000000000003</v>
      </c>
      <c r="AA342" s="380">
        <v>0.54893000000000003</v>
      </c>
      <c r="AB342" s="380">
        <v>0.90880000000000005</v>
      </c>
      <c r="AC342" s="380">
        <v>0.49042000000000002</v>
      </c>
      <c r="AD342" s="380">
        <v>0.11711000000000001</v>
      </c>
      <c r="AE342" s="380">
        <v>0.85775000000000001</v>
      </c>
      <c r="AF342" s="380">
        <v>0.38347999999999999</v>
      </c>
      <c r="AG342" s="380">
        <v>0.83048</v>
      </c>
      <c r="AH342" s="380">
        <v>0.85260000000000002</v>
      </c>
      <c r="AI342" s="380">
        <v>0.83026999999999995</v>
      </c>
      <c r="AJ342" s="380">
        <v>0.27417000000000002</v>
      </c>
      <c r="AK342" s="380">
        <v>0.10364</v>
      </c>
      <c r="AL342" s="380">
        <v>0.50353000000000003</v>
      </c>
      <c r="AM342" s="380">
        <v>0.61504999999999999</v>
      </c>
      <c r="AN342" s="380">
        <v>0.69328000000000001</v>
      </c>
      <c r="AO342" s="380">
        <v>8.7110000000000007E-2</v>
      </c>
      <c r="AP342" s="380">
        <v>0.18956000000000001</v>
      </c>
      <c r="AQ342" s="380">
        <v>0.90410000000000001</v>
      </c>
      <c r="AR342" s="380">
        <v>0.51663999999999999</v>
      </c>
      <c r="AS342" s="380">
        <v>0.30730000000000002</v>
      </c>
      <c r="AT342" s="380">
        <v>5.1999999999999998E-2</v>
      </c>
      <c r="AU342" s="380">
        <v>0.17585999999999999</v>
      </c>
      <c r="AV342" s="380">
        <v>0.23080000000000001</v>
      </c>
      <c r="AW342" s="380">
        <v>0.8115</v>
      </c>
      <c r="AX342" s="380">
        <v>0.17652000000000001</v>
      </c>
      <c r="AY342" s="380">
        <v>0.11756999999999999</v>
      </c>
      <c r="AZ342" s="380">
        <v>0.15154000000000001</v>
      </c>
      <c r="BA342" s="380">
        <v>0.19757</v>
      </c>
      <c r="BB342" s="380">
        <v>6.8839999999999998E-2</v>
      </c>
      <c r="BC342" s="380">
        <v>7.2400000000000006E-2</v>
      </c>
      <c r="BD342" s="380">
        <v>0.62319999999999998</v>
      </c>
      <c r="BE342" s="380">
        <v>0.53478000000000003</v>
      </c>
      <c r="BF342" s="380">
        <v>0.19647000000000001</v>
      </c>
      <c r="BG342" s="380">
        <v>8.6599999999999996E-2</v>
      </c>
      <c r="BH342" s="380">
        <v>8.362E-2</v>
      </c>
      <c r="BI342" s="380">
        <v>0.52049999999999996</v>
      </c>
      <c r="BJ342" s="380">
        <v>0.71858999999999995</v>
      </c>
      <c r="BK342" s="380">
        <v>0.39745999999999998</v>
      </c>
      <c r="BL342" s="380">
        <v>0.82050000000000001</v>
      </c>
      <c r="BM342" s="380">
        <v>0.13244</v>
      </c>
      <c r="BN342" s="380">
        <v>0.11115</v>
      </c>
      <c r="BO342" s="380">
        <v>1.184E-2</v>
      </c>
      <c r="BP342" s="380">
        <v>5.96E-2</v>
      </c>
      <c r="BQ342" s="380">
        <v>6.7799999999999999E-2</v>
      </c>
      <c r="BR342" s="380">
        <v>0.22725999999999999</v>
      </c>
      <c r="BS342" s="380">
        <v>0.19491</v>
      </c>
      <c r="BT342" s="380">
        <v>0.29483999999999999</v>
      </c>
      <c r="BU342" s="380">
        <v>0.15140000000000001</v>
      </c>
      <c r="BV342" s="380">
        <v>0.45824999999999999</v>
      </c>
      <c r="BW342" s="380">
        <v>0.48169000000000001</v>
      </c>
      <c r="BX342" s="380">
        <v>0.35110999999999998</v>
      </c>
      <c r="BY342" s="380">
        <v>0.11600000000000001</v>
      </c>
      <c r="BZ342" s="380">
        <v>0.12970000000000001</v>
      </c>
      <c r="CA342" s="380">
        <v>0.31164999999999998</v>
      </c>
      <c r="CB342" s="380">
        <v>0.42547000000000001</v>
      </c>
      <c r="CC342" s="380">
        <v>0.83016000000000001</v>
      </c>
      <c r="CD342" s="380">
        <v>0.77927000000000002</v>
      </c>
      <c r="CE342" s="380">
        <v>0.48249999999999998</v>
      </c>
      <c r="CF342" s="380">
        <v>0.88139999999999996</v>
      </c>
      <c r="CG342" s="380">
        <v>0.70289999999999997</v>
      </c>
      <c r="CH342" s="380">
        <v>6.1280000000000001E-2</v>
      </c>
      <c r="CI342" s="380">
        <v>0.38391999999999998</v>
      </c>
      <c r="CJ342" s="380">
        <v>0.80686999999999998</v>
      </c>
      <c r="CK342" s="380">
        <v>0.17394999999999999</v>
      </c>
      <c r="CL342" s="380">
        <v>0.85496000000000005</v>
      </c>
      <c r="CM342" s="380">
        <v>0.64727999999999997</v>
      </c>
      <c r="CN342" s="380">
        <v>0.25119999999999998</v>
      </c>
      <c r="CO342" s="380">
        <v>0.57354000000000005</v>
      </c>
      <c r="CP342" s="380">
        <v>0.73370000000000002</v>
      </c>
      <c r="CQ342" s="380">
        <v>0.76305999999999996</v>
      </c>
      <c r="CR342" s="380">
        <v>0.77439000000000002</v>
      </c>
      <c r="CS342" s="380">
        <v>0.88534999999999997</v>
      </c>
      <c r="CT342" s="380">
        <v>0.90639999999999998</v>
      </c>
      <c r="CU342" s="380">
        <v>0.27279999999999999</v>
      </c>
      <c r="CV342" s="380">
        <v>0.82813999999999999</v>
      </c>
      <c r="CW342" s="380">
        <v>0.63380000000000003</v>
      </c>
    </row>
    <row r="343" spans="1:101">
      <c r="A343" s="256">
        <v>721</v>
      </c>
      <c r="B343" s="259">
        <v>1</v>
      </c>
      <c r="C343" s="380">
        <v>0.89259999999999995</v>
      </c>
      <c r="D343" s="380">
        <v>0.77459999999999996</v>
      </c>
      <c r="E343" s="380">
        <v>0.23415465600000002</v>
      </c>
      <c r="F343" s="380">
        <v>0.51886792000000004</v>
      </c>
      <c r="G343" s="380">
        <v>0.92818939200000006</v>
      </c>
      <c r="H343" s="380">
        <v>0.77532271999999991</v>
      </c>
      <c r="I343" s="380">
        <v>0.46450000000000002</v>
      </c>
      <c r="J343" s="380">
        <v>0.63812428799999998</v>
      </c>
      <c r="K343" s="380">
        <v>6.0531904000000004E-2</v>
      </c>
      <c r="L343" s="380">
        <v>0.88290999999999997</v>
      </c>
      <c r="M343" s="380">
        <v>0.77916160000000012</v>
      </c>
      <c r="N343" s="380">
        <v>0.68978200000000012</v>
      </c>
      <c r="O343" s="380">
        <v>0.26496563199999995</v>
      </c>
      <c r="P343" s="380">
        <v>0.49490000000000006</v>
      </c>
      <c r="Q343" s="380">
        <v>0.64089081599999997</v>
      </c>
      <c r="R343" s="380">
        <v>0.61483278399999985</v>
      </c>
      <c r="S343" s="380">
        <v>0.74340932799999992</v>
      </c>
      <c r="T343" s="380">
        <v>0.4012</v>
      </c>
      <c r="U343" s="380">
        <v>0.51439609600000002</v>
      </c>
      <c r="V343" s="380">
        <v>0.88269747199999993</v>
      </c>
      <c r="W343" s="380">
        <v>0.91331659200000004</v>
      </c>
      <c r="X343" s="380">
        <v>0.84607163200000002</v>
      </c>
      <c r="Y343" s="380">
        <v>0.88613163199999989</v>
      </c>
      <c r="Z343" s="380">
        <v>0.83740000000000003</v>
      </c>
      <c r="AA343" s="380">
        <v>0.55036206399999998</v>
      </c>
      <c r="AB343" s="380">
        <v>0.90879999999999994</v>
      </c>
      <c r="AC343" s="380">
        <v>0.49164599999999997</v>
      </c>
      <c r="AD343" s="380">
        <v>0.11731740800000001</v>
      </c>
      <c r="AE343" s="380">
        <v>0.85861542400000002</v>
      </c>
      <c r="AF343" s="380">
        <v>0.38441326399999992</v>
      </c>
      <c r="AG343" s="380">
        <v>0.83054136000000001</v>
      </c>
      <c r="AH343" s="380">
        <v>0.85259999999999991</v>
      </c>
      <c r="AI343" s="380">
        <v>0.83053520000000003</v>
      </c>
      <c r="AJ343" s="380">
        <v>0.27416999999999997</v>
      </c>
      <c r="AK343" s="380">
        <v>0.10364</v>
      </c>
      <c r="AL343" s="380">
        <v>0.50196800000000008</v>
      </c>
      <c r="AM343" s="380">
        <v>0.62525294399999998</v>
      </c>
      <c r="AN343" s="380">
        <v>0.69404542400000002</v>
      </c>
      <c r="AO343" s="380">
        <v>8.7076496000000017E-2</v>
      </c>
      <c r="AP343" s="380">
        <v>0.18918497600000003</v>
      </c>
      <c r="AQ343" s="380">
        <v>0.90410000000000001</v>
      </c>
      <c r="AR343" s="380">
        <v>0.52230846399999997</v>
      </c>
      <c r="AS343" s="380">
        <v>0.30730000000000002</v>
      </c>
      <c r="AT343" s="380">
        <v>5.2000000000000005E-2</v>
      </c>
      <c r="AU343" s="380">
        <v>0.175773296</v>
      </c>
      <c r="AV343" s="380">
        <v>0.23079999999999998</v>
      </c>
      <c r="AW343" s="380">
        <v>0.81150000000000011</v>
      </c>
      <c r="AX343" s="380">
        <v>0.17679521599999998</v>
      </c>
      <c r="AY343" s="380">
        <v>0.11817636799999999</v>
      </c>
      <c r="AZ343" s="380">
        <v>0.150813008</v>
      </c>
      <c r="BA343" s="380">
        <v>0.19656022400000001</v>
      </c>
      <c r="BB343" s="380">
        <v>6.8482687999999986E-2</v>
      </c>
      <c r="BC343" s="380">
        <v>7.240000000000002E-2</v>
      </c>
      <c r="BD343" s="380">
        <v>0.62319999999999998</v>
      </c>
      <c r="BE343" s="380">
        <v>0.53587547199999996</v>
      </c>
      <c r="BF343" s="380">
        <v>0.19647000000000001</v>
      </c>
      <c r="BG343" s="380">
        <v>8.6599999999999983E-2</v>
      </c>
      <c r="BH343" s="380">
        <v>8.3407983999999991E-2</v>
      </c>
      <c r="BI343" s="380">
        <v>0.52049999999999985</v>
      </c>
      <c r="BJ343" s="380">
        <v>0.72010009599999991</v>
      </c>
      <c r="BK343" s="380">
        <v>0.39691791999999998</v>
      </c>
      <c r="BL343" s="380">
        <v>0.82664372800000008</v>
      </c>
      <c r="BM343" s="380">
        <v>0.13431172800000002</v>
      </c>
      <c r="BN343" s="380">
        <v>0.11114999999999998</v>
      </c>
      <c r="BO343" s="380">
        <v>1.187128E-2</v>
      </c>
      <c r="BP343" s="380">
        <v>5.96E-2</v>
      </c>
      <c r="BQ343" s="380">
        <v>6.7799999999999985E-2</v>
      </c>
      <c r="BR343" s="380">
        <v>0.22679686399999999</v>
      </c>
      <c r="BS343" s="380">
        <v>0.19454132800000001</v>
      </c>
      <c r="BT343" s="380">
        <v>0.29439169599999992</v>
      </c>
      <c r="BU343" s="380">
        <v>0.15140000000000003</v>
      </c>
      <c r="BV343" s="380">
        <v>0.45836598399999995</v>
      </c>
      <c r="BW343" s="380">
        <v>0.490859504</v>
      </c>
      <c r="BX343" s="380">
        <v>0.360993648</v>
      </c>
      <c r="BY343" s="380">
        <v>0.11599999999999999</v>
      </c>
      <c r="BZ343" s="380">
        <v>0.12970000000000001</v>
      </c>
      <c r="CA343" s="380">
        <v>0.31033753599999997</v>
      </c>
      <c r="CB343" s="380">
        <v>0.43502064000000007</v>
      </c>
      <c r="CC343" s="380">
        <v>0.83230958399999999</v>
      </c>
      <c r="CD343" s="380">
        <v>0.78281028799999997</v>
      </c>
      <c r="CE343" s="380">
        <v>0.483236624</v>
      </c>
      <c r="CF343" s="380">
        <v>0.88139999999999996</v>
      </c>
      <c r="CG343" s="380">
        <v>0.70289999999999997</v>
      </c>
      <c r="CH343" s="380">
        <v>6.1193775999999998E-2</v>
      </c>
      <c r="CI343" s="380">
        <v>0.38628995199999999</v>
      </c>
      <c r="CJ343" s="380">
        <v>0.80811387199999996</v>
      </c>
      <c r="CK343" s="380">
        <v>0.17371542399999998</v>
      </c>
      <c r="CL343" s="380">
        <v>0.85944832000000004</v>
      </c>
      <c r="CM343" s="380">
        <v>0.65456118399999996</v>
      </c>
      <c r="CN343" s="380">
        <v>0.25119999999999998</v>
      </c>
      <c r="CO343" s="380">
        <v>0.57190625600000011</v>
      </c>
      <c r="CP343" s="380">
        <v>0.73588387200000016</v>
      </c>
      <c r="CQ343" s="380">
        <v>0.76315732799999991</v>
      </c>
      <c r="CR343" s="380">
        <v>0.77878798400000027</v>
      </c>
      <c r="CS343" s="380">
        <v>0.88622342399999998</v>
      </c>
      <c r="CT343" s="380">
        <v>0.90708667199999993</v>
      </c>
      <c r="CU343" s="380">
        <v>0.27280000000000004</v>
      </c>
      <c r="CV343" s="380">
        <v>0.82813999999999988</v>
      </c>
      <c r="CW343" s="380">
        <v>0.63379999999999992</v>
      </c>
    </row>
    <row r="344" spans="1:101">
      <c r="A344" s="256">
        <v>722</v>
      </c>
      <c r="B344" s="259">
        <v>1</v>
      </c>
      <c r="C344" s="380">
        <v>0.89259999999999984</v>
      </c>
      <c r="D344" s="380">
        <v>0.77459999999999996</v>
      </c>
      <c r="E344" s="380">
        <v>0.23550497599999998</v>
      </c>
      <c r="F344" s="380">
        <v>0.51925240000000006</v>
      </c>
      <c r="G344" s="380">
        <v>0.92899636800000018</v>
      </c>
      <c r="H344" s="380">
        <v>0.77914775999999997</v>
      </c>
      <c r="I344" s="380">
        <v>0.46449999999999997</v>
      </c>
      <c r="J344" s="380">
        <v>0.63914931199999991</v>
      </c>
      <c r="K344" s="380">
        <v>6.0423568000000004E-2</v>
      </c>
      <c r="L344" s="380">
        <v>0.88291000000000008</v>
      </c>
      <c r="M344" s="380">
        <v>0.78180039999999995</v>
      </c>
      <c r="N344" s="380">
        <v>0.68999400000000011</v>
      </c>
      <c r="O344" s="380">
        <v>0.26490119999999995</v>
      </c>
      <c r="P344" s="380">
        <v>0.49490000000000006</v>
      </c>
      <c r="Q344" s="380">
        <v>0.64139128000000001</v>
      </c>
      <c r="R344" s="380">
        <v>0.61769734399999998</v>
      </c>
      <c r="S344" s="380">
        <v>0.74772223999999998</v>
      </c>
      <c r="T344" s="380">
        <v>0.4012</v>
      </c>
      <c r="U344" s="380">
        <v>0.51439545600000003</v>
      </c>
      <c r="V344" s="380">
        <v>0.88382449600000013</v>
      </c>
      <c r="W344" s="380">
        <v>0.91347270400000002</v>
      </c>
      <c r="X344" s="380">
        <v>0.84626134399999997</v>
      </c>
      <c r="Y344" s="380">
        <v>0.88650572799999994</v>
      </c>
      <c r="Z344" s="380">
        <v>0.83740000000000003</v>
      </c>
      <c r="AA344" s="380">
        <v>0.55179251200000012</v>
      </c>
      <c r="AB344" s="380">
        <v>0.90880000000000016</v>
      </c>
      <c r="AC344" s="380">
        <v>0.49287200000000003</v>
      </c>
      <c r="AD344" s="380">
        <v>0.11762204800000001</v>
      </c>
      <c r="AE344" s="380">
        <v>0.859475616</v>
      </c>
      <c r="AF344" s="380">
        <v>0.38534667199999995</v>
      </c>
      <c r="AG344" s="380">
        <v>0.83059078400000008</v>
      </c>
      <c r="AH344" s="380">
        <v>0.85260000000000014</v>
      </c>
      <c r="AI344" s="380">
        <v>0.83081585600000007</v>
      </c>
      <c r="AJ344" s="380">
        <v>0.27417000000000002</v>
      </c>
      <c r="AK344" s="380">
        <v>0.10364</v>
      </c>
      <c r="AL344" s="380">
        <v>0.50040481600000009</v>
      </c>
      <c r="AM344" s="380">
        <v>0.63534604799999994</v>
      </c>
      <c r="AN344" s="380">
        <v>0.69481446400000002</v>
      </c>
      <c r="AO344" s="380">
        <v>8.7042272000000018E-2</v>
      </c>
      <c r="AP344" s="380">
        <v>0.188810224</v>
      </c>
      <c r="AQ344" s="380">
        <v>0.90410000000000001</v>
      </c>
      <c r="AR344" s="380">
        <v>0.52797084800000005</v>
      </c>
      <c r="AS344" s="380">
        <v>0.30730000000000002</v>
      </c>
      <c r="AT344" s="380">
        <v>5.1999999999999998E-2</v>
      </c>
      <c r="AU344" s="380">
        <v>0.17581176000000001</v>
      </c>
      <c r="AV344" s="380">
        <v>0.23080000000000001</v>
      </c>
      <c r="AW344" s="380">
        <v>0.81150000000000011</v>
      </c>
      <c r="AX344" s="380">
        <v>0.17709508800000001</v>
      </c>
      <c r="AY344" s="380">
        <v>0.11879838400000001</v>
      </c>
      <c r="AZ344" s="380">
        <v>0.15008793600000001</v>
      </c>
      <c r="BA344" s="380">
        <v>0.19555457600000001</v>
      </c>
      <c r="BB344" s="380">
        <v>6.8126688000000005E-2</v>
      </c>
      <c r="BC344" s="380">
        <v>7.240000000000002E-2</v>
      </c>
      <c r="BD344" s="380">
        <v>0.62319999999999998</v>
      </c>
      <c r="BE344" s="380">
        <v>0.53710660799999987</v>
      </c>
      <c r="BF344" s="380">
        <v>0.19646999999999998</v>
      </c>
      <c r="BG344" s="380">
        <v>8.6599999999999983E-2</v>
      </c>
      <c r="BH344" s="380">
        <v>8.3200895999999996E-2</v>
      </c>
      <c r="BI344" s="380">
        <v>0.52049999999999985</v>
      </c>
      <c r="BJ344" s="380">
        <v>0.72171577600000003</v>
      </c>
      <c r="BK344" s="380">
        <v>0.39637564799999997</v>
      </c>
      <c r="BL344" s="380">
        <v>0.83261977600000003</v>
      </c>
      <c r="BM344" s="380">
        <v>0.13620568000000002</v>
      </c>
      <c r="BN344" s="380">
        <v>0.11115000000000001</v>
      </c>
      <c r="BO344" s="380">
        <v>1.1903152E-2</v>
      </c>
      <c r="BP344" s="380">
        <v>5.96E-2</v>
      </c>
      <c r="BQ344" s="380">
        <v>6.7800000000000013E-2</v>
      </c>
      <c r="BR344" s="380">
        <v>0.22633371200000005</v>
      </c>
      <c r="BS344" s="380">
        <v>0.19417294400000001</v>
      </c>
      <c r="BT344" s="380">
        <v>0.29394307199999997</v>
      </c>
      <c r="BU344" s="380">
        <v>0.15140000000000001</v>
      </c>
      <c r="BV344" s="380">
        <v>0.4584819200000001</v>
      </c>
      <c r="BW344" s="380">
        <v>0.50003572800000007</v>
      </c>
      <c r="BX344" s="380">
        <v>0.37099748799999999</v>
      </c>
      <c r="BY344" s="380">
        <v>0.11600000000000001</v>
      </c>
      <c r="BZ344" s="380">
        <v>0.12970000000000001</v>
      </c>
      <c r="CA344" s="380">
        <v>0.30899150400000008</v>
      </c>
      <c r="CB344" s="380">
        <v>0.44462049600000003</v>
      </c>
      <c r="CC344" s="380">
        <v>0.83443700799999998</v>
      </c>
      <c r="CD344" s="380">
        <v>0.78627672000000004</v>
      </c>
      <c r="CE344" s="380">
        <v>0.48397241600000002</v>
      </c>
      <c r="CF344" s="380">
        <v>0.88140000000000007</v>
      </c>
      <c r="CG344" s="380">
        <v>0.70290000000000008</v>
      </c>
      <c r="CH344" s="380">
        <v>6.1107424E-2</v>
      </c>
      <c r="CI344" s="380">
        <v>0.38866467200000004</v>
      </c>
      <c r="CJ344" s="380">
        <v>0.80935185600000015</v>
      </c>
      <c r="CK344" s="380">
        <v>0.17348137600000002</v>
      </c>
      <c r="CL344" s="380">
        <v>0.8638192480000001</v>
      </c>
      <c r="CM344" s="380">
        <v>0.66176990400000002</v>
      </c>
      <c r="CN344" s="380">
        <v>0.25119999999999998</v>
      </c>
      <c r="CO344" s="380">
        <v>0.57026731200000003</v>
      </c>
      <c r="CP344" s="380">
        <v>0.73804396800000005</v>
      </c>
      <c r="CQ344" s="380">
        <v>0.76324113599999999</v>
      </c>
      <c r="CR344" s="380">
        <v>0.78312419200000016</v>
      </c>
      <c r="CS344" s="380">
        <v>0.88709070400000001</v>
      </c>
      <c r="CT344" s="380">
        <v>0.90776905600000002</v>
      </c>
      <c r="CU344" s="380">
        <v>0.27279999999999999</v>
      </c>
      <c r="CV344" s="380">
        <v>0.82813999999999999</v>
      </c>
      <c r="CW344" s="380">
        <v>0.63380000000000003</v>
      </c>
    </row>
    <row r="345" spans="1:101">
      <c r="A345" s="256">
        <v>723</v>
      </c>
      <c r="B345" s="259">
        <v>1</v>
      </c>
      <c r="C345" s="380">
        <v>0.89259999999999984</v>
      </c>
      <c r="D345" s="380">
        <v>0.77459999999999996</v>
      </c>
      <c r="E345" s="380">
        <v>0.236860976</v>
      </c>
      <c r="F345" s="380">
        <v>0.51964048000000007</v>
      </c>
      <c r="G345" s="380">
        <v>0.92981046400000023</v>
      </c>
      <c r="H345" s="380">
        <v>0.78292536000000001</v>
      </c>
      <c r="I345" s="380">
        <v>0.46449999999999997</v>
      </c>
      <c r="J345" s="380">
        <v>0.64017513599999998</v>
      </c>
      <c r="K345" s="380">
        <v>6.0315232000000017E-2</v>
      </c>
      <c r="L345" s="380">
        <v>0.88291000000000008</v>
      </c>
      <c r="M345" s="380">
        <v>0.7844163999999999</v>
      </c>
      <c r="N345" s="380">
        <v>0.6902060000000001</v>
      </c>
      <c r="O345" s="380">
        <v>0.26483692800000008</v>
      </c>
      <c r="P345" s="380">
        <v>0.49490000000000006</v>
      </c>
      <c r="Q345" s="380">
        <v>0.64189134399999992</v>
      </c>
      <c r="R345" s="380">
        <v>0.62055350399999998</v>
      </c>
      <c r="S345" s="380">
        <v>0.75198763199999996</v>
      </c>
      <c r="T345" s="380">
        <v>0.4012</v>
      </c>
      <c r="U345" s="380">
        <v>0.51439705599999996</v>
      </c>
      <c r="V345" s="380">
        <v>0.88494168000000006</v>
      </c>
      <c r="W345" s="380">
        <v>0.91362849600000007</v>
      </c>
      <c r="X345" s="380">
        <v>0.84647609599999996</v>
      </c>
      <c r="Y345" s="380">
        <v>0.88690238399999999</v>
      </c>
      <c r="Z345" s="380">
        <v>0.83740000000000014</v>
      </c>
      <c r="AA345" s="380">
        <v>0.55322184000000008</v>
      </c>
      <c r="AB345" s="380">
        <v>0.90880000000000016</v>
      </c>
      <c r="AC345" s="380">
        <v>0.49409799999999998</v>
      </c>
      <c r="AD345" s="380">
        <v>0.117990848</v>
      </c>
      <c r="AE345" s="380">
        <v>0.86033100799999995</v>
      </c>
      <c r="AF345" s="380">
        <v>0.38628039999999997</v>
      </c>
      <c r="AG345" s="380">
        <v>0.83062244799999996</v>
      </c>
      <c r="AH345" s="380">
        <v>0.85260000000000002</v>
      </c>
      <c r="AI345" s="380">
        <v>0.83114563200000002</v>
      </c>
      <c r="AJ345" s="380">
        <v>0.27417000000000002</v>
      </c>
      <c r="AK345" s="380">
        <v>0.10364</v>
      </c>
      <c r="AL345" s="380">
        <v>0.49884483200000007</v>
      </c>
      <c r="AM345" s="380">
        <v>0.64532155199999985</v>
      </c>
      <c r="AN345" s="380">
        <v>0.69558414400000002</v>
      </c>
      <c r="AO345" s="380">
        <v>8.7007728000000034E-2</v>
      </c>
      <c r="AP345" s="380">
        <v>0.18843595200000005</v>
      </c>
      <c r="AQ345" s="380">
        <v>0.90410000000000001</v>
      </c>
      <c r="AR345" s="380">
        <v>0.53362595199999996</v>
      </c>
      <c r="AS345" s="380">
        <v>0.30730000000000002</v>
      </c>
      <c r="AT345" s="380">
        <v>5.1999999999999998E-2</v>
      </c>
      <c r="AU345" s="380">
        <v>0.17595662400000001</v>
      </c>
      <c r="AV345" s="380">
        <v>0.23080000000000003</v>
      </c>
      <c r="AW345" s="380">
        <v>0.8115</v>
      </c>
      <c r="AX345" s="380">
        <v>0.17743327999999997</v>
      </c>
      <c r="AY345" s="380">
        <v>0.11944847999999997</v>
      </c>
      <c r="AZ345" s="380">
        <v>0.149365264</v>
      </c>
      <c r="BA345" s="380">
        <v>0.19455284800000003</v>
      </c>
      <c r="BB345" s="380">
        <v>6.7772288E-2</v>
      </c>
      <c r="BC345" s="380">
        <v>7.2400000000000006E-2</v>
      </c>
      <c r="BD345" s="380">
        <v>0.62319999999999998</v>
      </c>
      <c r="BE345" s="380">
        <v>0.53847142399999992</v>
      </c>
      <c r="BF345" s="380">
        <v>0.19646999999999998</v>
      </c>
      <c r="BG345" s="380">
        <v>8.660000000000001E-2</v>
      </c>
      <c r="BH345" s="380">
        <v>8.3020207999999998E-2</v>
      </c>
      <c r="BI345" s="380">
        <v>0.52050000000000007</v>
      </c>
      <c r="BJ345" s="380">
        <v>0.72342865599999995</v>
      </c>
      <c r="BK345" s="380">
        <v>0.39583337599999996</v>
      </c>
      <c r="BL345" s="380">
        <v>0.8384298240000001</v>
      </c>
      <c r="BM345" s="380">
        <v>0.13812179200000002</v>
      </c>
      <c r="BN345" s="380">
        <v>0.11115000000000001</v>
      </c>
      <c r="BO345" s="380">
        <v>1.1935424E-2</v>
      </c>
      <c r="BP345" s="380">
        <v>5.9600000000000014E-2</v>
      </c>
      <c r="BQ345" s="380">
        <v>6.7799999999999999E-2</v>
      </c>
      <c r="BR345" s="380">
        <v>0.22587104</v>
      </c>
      <c r="BS345" s="380">
        <v>0.19380487999999998</v>
      </c>
      <c r="BT345" s="380">
        <v>0.29349452800000003</v>
      </c>
      <c r="BU345" s="380">
        <v>0.15140000000000001</v>
      </c>
      <c r="BV345" s="380">
        <v>0.45859785600000008</v>
      </c>
      <c r="BW345" s="380">
        <v>0.50921227200000008</v>
      </c>
      <c r="BX345" s="380">
        <v>0.38111380799999994</v>
      </c>
      <c r="BY345" s="380">
        <v>0.11600000000000002</v>
      </c>
      <c r="BZ345" s="380">
        <v>0.12970000000000001</v>
      </c>
      <c r="CA345" s="380">
        <v>0.30762763200000004</v>
      </c>
      <c r="CB345" s="380">
        <v>0.45426219200000012</v>
      </c>
      <c r="CC345" s="380">
        <v>0.83654259199999992</v>
      </c>
      <c r="CD345" s="380">
        <v>0.78966283200000009</v>
      </c>
      <c r="CE345" s="380">
        <v>0.48470780800000002</v>
      </c>
      <c r="CF345" s="380">
        <v>0.88139999999999985</v>
      </c>
      <c r="CG345" s="380">
        <v>0.70289999999999997</v>
      </c>
      <c r="CH345" s="380">
        <v>6.1021152000000002E-2</v>
      </c>
      <c r="CI345" s="380">
        <v>0.39104435200000004</v>
      </c>
      <c r="CJ345" s="380">
        <v>0.81058392000000001</v>
      </c>
      <c r="CK345" s="380">
        <v>0.17324764799999998</v>
      </c>
      <c r="CL345" s="380">
        <v>0.8680748960000001</v>
      </c>
      <c r="CM345" s="380">
        <v>0.66890390399999999</v>
      </c>
      <c r="CN345" s="380">
        <v>0.25119999999999998</v>
      </c>
      <c r="CO345" s="380">
        <v>0.56862924800000003</v>
      </c>
      <c r="CP345" s="380">
        <v>0.74017958400000006</v>
      </c>
      <c r="CQ345" s="380">
        <v>0.76333662400000002</v>
      </c>
      <c r="CR345" s="380">
        <v>0.78739840000000016</v>
      </c>
      <c r="CS345" s="380">
        <v>0.88795222400000007</v>
      </c>
      <c r="CT345" s="380">
        <v>0.90844712000000016</v>
      </c>
      <c r="CU345" s="380">
        <v>0.27279999999999999</v>
      </c>
      <c r="CV345" s="380">
        <v>0.82813999999999999</v>
      </c>
      <c r="CW345" s="380">
        <v>0.63380000000000003</v>
      </c>
    </row>
    <row r="346" spans="1:101">
      <c r="A346" s="256">
        <v>724</v>
      </c>
      <c r="B346" s="259">
        <v>1</v>
      </c>
      <c r="C346" s="380">
        <v>0.89259999999999984</v>
      </c>
      <c r="D346" s="380">
        <v>0.77459999999999984</v>
      </c>
      <c r="E346" s="380">
        <v>0.23822265600000003</v>
      </c>
      <c r="F346" s="380">
        <v>0.52002736000000005</v>
      </c>
      <c r="G346" s="380">
        <v>0.93066000000000004</v>
      </c>
      <c r="H346" s="380">
        <v>0.78665600000000002</v>
      </c>
      <c r="I346" s="380">
        <v>0.46450000000000002</v>
      </c>
      <c r="J346" s="380">
        <v>0.64121600000000001</v>
      </c>
      <c r="K346" s="380">
        <v>6.0207296E-2</v>
      </c>
      <c r="L346" s="380">
        <v>0.88290999999999997</v>
      </c>
      <c r="M346" s="380">
        <v>0.78700959999999986</v>
      </c>
      <c r="N346" s="380">
        <v>0.69041799999999998</v>
      </c>
      <c r="O346" s="380">
        <v>0.26477313599999996</v>
      </c>
      <c r="P346" s="380">
        <v>0.49490000000000006</v>
      </c>
      <c r="Q346" s="380">
        <v>0.64239092799999997</v>
      </c>
      <c r="R346" s="380">
        <v>0.62340110400000004</v>
      </c>
      <c r="S346" s="380">
        <v>0.75620390400000004</v>
      </c>
      <c r="T346" s="380">
        <v>0.4012</v>
      </c>
      <c r="U346" s="380">
        <v>0.51439897599999984</v>
      </c>
      <c r="V346" s="380">
        <v>0.88604998400000001</v>
      </c>
      <c r="W346" s="380">
        <v>0.91378420800000004</v>
      </c>
      <c r="X346" s="380">
        <v>0.84675540799999993</v>
      </c>
      <c r="Y346" s="380">
        <v>0.88730464000000009</v>
      </c>
      <c r="Z346" s="380">
        <v>0.83740000000000003</v>
      </c>
      <c r="AA346" s="380">
        <v>0.55465084799999997</v>
      </c>
      <c r="AB346" s="380">
        <v>0.90879999999999994</v>
      </c>
      <c r="AC346" s="380">
        <v>0.49532400000000004</v>
      </c>
      <c r="AD346" s="380">
        <v>0.118366768</v>
      </c>
      <c r="AE346" s="380">
        <v>0.86118232000000006</v>
      </c>
      <c r="AF346" s="380">
        <v>0.38721476799999999</v>
      </c>
      <c r="AG346" s="380">
        <v>0.83062683199999998</v>
      </c>
      <c r="AH346" s="380">
        <v>0.85260000000000002</v>
      </c>
      <c r="AI346" s="380">
        <v>0.831575328</v>
      </c>
      <c r="AJ346" s="380">
        <v>0.27417000000000008</v>
      </c>
      <c r="AK346" s="380">
        <v>0.10364</v>
      </c>
      <c r="AL346" s="380">
        <v>0.49729228800000008</v>
      </c>
      <c r="AM346" s="380">
        <v>0.65517185599999994</v>
      </c>
      <c r="AN346" s="380">
        <v>0.69635022400000002</v>
      </c>
      <c r="AO346" s="380">
        <v>8.6973504000000007E-2</v>
      </c>
      <c r="AP346" s="380">
        <v>0.18806248</v>
      </c>
      <c r="AQ346" s="380">
        <v>0.90410000000000001</v>
      </c>
      <c r="AR346" s="380">
        <v>0.53927273599999992</v>
      </c>
      <c r="AS346" s="380">
        <v>0.30730000000000002</v>
      </c>
      <c r="AT346" s="380">
        <v>5.1999999999999998E-2</v>
      </c>
      <c r="AU346" s="380">
        <v>0.17617380800000004</v>
      </c>
      <c r="AV346" s="380">
        <v>0.23080000000000001</v>
      </c>
      <c r="AW346" s="380">
        <v>0.8115</v>
      </c>
      <c r="AX346" s="380">
        <v>0.17783179200000002</v>
      </c>
      <c r="AY346" s="380">
        <v>0.12014601600000001</v>
      </c>
      <c r="AZ346" s="380">
        <v>0.148645792</v>
      </c>
      <c r="BA346" s="380">
        <v>0.19355472000000001</v>
      </c>
      <c r="BB346" s="380">
        <v>6.7419967999999997E-2</v>
      </c>
      <c r="BC346" s="380">
        <v>7.2400000000000006E-2</v>
      </c>
      <c r="BD346" s="380">
        <v>0.62319999999999998</v>
      </c>
      <c r="BE346" s="380">
        <v>0.53996351999999992</v>
      </c>
      <c r="BF346" s="380">
        <v>0.19647000000000001</v>
      </c>
      <c r="BG346" s="380">
        <v>8.6599999999999996E-2</v>
      </c>
      <c r="BH346" s="380">
        <v>8.289784E-2</v>
      </c>
      <c r="BI346" s="380">
        <v>0.52049999999999996</v>
      </c>
      <c r="BJ346" s="380">
        <v>0.72522609599999999</v>
      </c>
      <c r="BK346" s="380">
        <v>0.395291424</v>
      </c>
      <c r="BL346" s="380">
        <v>0.84407587199999989</v>
      </c>
      <c r="BM346" s="380">
        <v>0.14005990400000001</v>
      </c>
      <c r="BN346" s="380">
        <v>0.11115000000000001</v>
      </c>
      <c r="BO346" s="380">
        <v>1.1967776000000001E-2</v>
      </c>
      <c r="BP346" s="380">
        <v>5.96E-2</v>
      </c>
      <c r="BQ346" s="380">
        <v>6.7799999999999985E-2</v>
      </c>
      <c r="BR346" s="380">
        <v>0.22540964800000002</v>
      </c>
      <c r="BS346" s="380">
        <v>0.193437216</v>
      </c>
      <c r="BT346" s="380">
        <v>0.29304670399999999</v>
      </c>
      <c r="BU346" s="380">
        <v>0.15140000000000001</v>
      </c>
      <c r="BV346" s="380">
        <v>0.45871387199999997</v>
      </c>
      <c r="BW346" s="380">
        <v>0.51838249599999997</v>
      </c>
      <c r="BX346" s="380">
        <v>0.391334128</v>
      </c>
      <c r="BY346" s="380">
        <v>0.11599999999999999</v>
      </c>
      <c r="BZ346" s="380">
        <v>0.12969999999999998</v>
      </c>
      <c r="CA346" s="380">
        <v>0.30627168000000005</v>
      </c>
      <c r="CB346" s="380">
        <v>0.46393788800000002</v>
      </c>
      <c r="CC346" s="380">
        <v>0.83862681600000011</v>
      </c>
      <c r="CD346" s="380">
        <v>0.79295662400000011</v>
      </c>
      <c r="CE346" s="380">
        <v>0.48544351999999996</v>
      </c>
      <c r="CF346" s="380">
        <v>0.88139999999999996</v>
      </c>
      <c r="CG346" s="380">
        <v>0.70289999999999997</v>
      </c>
      <c r="CH346" s="380">
        <v>6.0935280000000001E-2</v>
      </c>
      <c r="CI346" s="380">
        <v>0.39342939200000004</v>
      </c>
      <c r="CJ346" s="380">
        <v>0.81180998400000004</v>
      </c>
      <c r="CK346" s="380">
        <v>0.17301391999999999</v>
      </c>
      <c r="CL346" s="380">
        <v>0.87221774399999996</v>
      </c>
      <c r="CM346" s="380">
        <v>0.6759612639999999</v>
      </c>
      <c r="CN346" s="380">
        <v>0.25119999999999998</v>
      </c>
      <c r="CO346" s="380">
        <v>0.56699870399999996</v>
      </c>
      <c r="CP346" s="380">
        <v>0.74229424000000011</v>
      </c>
      <c r="CQ346" s="380">
        <v>0.76347963200000002</v>
      </c>
      <c r="CR346" s="380">
        <v>0.79161036799999995</v>
      </c>
      <c r="CS346" s="380">
        <v>0.88880854400000009</v>
      </c>
      <c r="CT346" s="380">
        <v>0.90912078399999996</v>
      </c>
      <c r="CU346" s="380">
        <v>0.27280000000000004</v>
      </c>
      <c r="CV346" s="380">
        <v>0.82813999999999988</v>
      </c>
      <c r="CW346" s="380">
        <v>0.63379999999999992</v>
      </c>
    </row>
    <row r="347" spans="1:101">
      <c r="A347" s="256">
        <v>725</v>
      </c>
      <c r="B347" s="259">
        <v>1</v>
      </c>
      <c r="C347" s="380">
        <v>0.89259999999999995</v>
      </c>
      <c r="D347" s="380">
        <v>0.77459999999999996</v>
      </c>
      <c r="E347" s="380">
        <v>0.23959</v>
      </c>
      <c r="F347" s="380">
        <v>0.52041000000000004</v>
      </c>
      <c r="G347" s="380">
        <v>0.93156000000000005</v>
      </c>
      <c r="H347" s="380">
        <v>0.79034000000000004</v>
      </c>
      <c r="I347" s="380">
        <v>0.46450000000000002</v>
      </c>
      <c r="J347" s="380">
        <v>0.64227999999999996</v>
      </c>
      <c r="K347" s="380">
        <v>6.0100000000000001E-2</v>
      </c>
      <c r="L347" s="380">
        <v>0.88290999999999997</v>
      </c>
      <c r="M347" s="380">
        <v>0.78957999999999995</v>
      </c>
      <c r="N347" s="380">
        <v>0.69062999999999997</v>
      </c>
      <c r="O347" s="380">
        <v>0.26471</v>
      </c>
      <c r="P347" s="380">
        <v>0.49490000000000001</v>
      </c>
      <c r="Q347" s="380">
        <v>0.64288999999999996</v>
      </c>
      <c r="R347" s="380">
        <v>0.62624000000000002</v>
      </c>
      <c r="S347" s="380">
        <v>0.76036999999999999</v>
      </c>
      <c r="T347" s="380">
        <v>0.4012</v>
      </c>
      <c r="U347" s="380">
        <v>0.51439999999999997</v>
      </c>
      <c r="V347" s="380">
        <v>0.88714999999999999</v>
      </c>
      <c r="W347" s="380">
        <v>0.91393999999999997</v>
      </c>
      <c r="X347" s="380">
        <v>0.84711999999999998</v>
      </c>
      <c r="Y347" s="380">
        <v>0.88770000000000004</v>
      </c>
      <c r="Z347" s="380">
        <v>0.83740000000000003</v>
      </c>
      <c r="AA347" s="380">
        <v>0.55608000000000002</v>
      </c>
      <c r="AB347" s="380">
        <v>0.90880000000000005</v>
      </c>
      <c r="AC347" s="380">
        <v>0.49654999999999999</v>
      </c>
      <c r="AD347" s="380">
        <v>0.11871</v>
      </c>
      <c r="AE347" s="380">
        <v>0.86202999999999996</v>
      </c>
      <c r="AF347" s="380">
        <v>0.38815</v>
      </c>
      <c r="AG347" s="380">
        <v>0.8306</v>
      </c>
      <c r="AH347" s="380">
        <v>0.85260000000000002</v>
      </c>
      <c r="AI347" s="380">
        <v>0.83213000000000004</v>
      </c>
      <c r="AJ347" s="380">
        <v>0.27417000000000002</v>
      </c>
      <c r="AK347" s="380">
        <v>0.10364</v>
      </c>
      <c r="AL347" s="380">
        <v>0.49575000000000002</v>
      </c>
      <c r="AM347" s="380">
        <v>0.66488999999999998</v>
      </c>
      <c r="AN347" s="380">
        <v>0.69711000000000001</v>
      </c>
      <c r="AO347" s="380">
        <v>8.6940000000000003E-2</v>
      </c>
      <c r="AP347" s="380">
        <v>0.18769</v>
      </c>
      <c r="AQ347" s="380">
        <v>0.90410000000000001</v>
      </c>
      <c r="AR347" s="380">
        <v>0.54491000000000001</v>
      </c>
      <c r="AS347" s="380">
        <v>0.30730000000000002</v>
      </c>
      <c r="AT347" s="380">
        <v>5.1999999999999998E-2</v>
      </c>
      <c r="AU347" s="380">
        <v>0.17644000000000001</v>
      </c>
      <c r="AV347" s="380">
        <v>0.23080000000000001</v>
      </c>
      <c r="AW347" s="380">
        <v>0.8115</v>
      </c>
      <c r="AX347" s="380">
        <v>0.17829999999999999</v>
      </c>
      <c r="AY347" s="380">
        <v>0.12089999999999999</v>
      </c>
      <c r="AZ347" s="380">
        <v>0.14793000000000001</v>
      </c>
      <c r="BA347" s="380">
        <v>0.19256000000000001</v>
      </c>
      <c r="BB347" s="380">
        <v>6.7070000000000005E-2</v>
      </c>
      <c r="BC347" s="380">
        <v>7.2400000000000006E-2</v>
      </c>
      <c r="BD347" s="380">
        <v>0.62319999999999998</v>
      </c>
      <c r="BE347" s="380">
        <v>0.54157999999999995</v>
      </c>
      <c r="BF347" s="380">
        <v>0.19647000000000001</v>
      </c>
      <c r="BG347" s="380">
        <v>8.6599999999999996E-2</v>
      </c>
      <c r="BH347" s="380">
        <v>8.2849999999999993E-2</v>
      </c>
      <c r="BI347" s="380">
        <v>0.52049999999999996</v>
      </c>
      <c r="BJ347" s="380">
        <v>0.72709999999999997</v>
      </c>
      <c r="BK347" s="380">
        <v>0.39474999999999999</v>
      </c>
      <c r="BL347" s="380">
        <v>0.84955999999999998</v>
      </c>
      <c r="BM347" s="380">
        <v>0.14202000000000001</v>
      </c>
      <c r="BN347" s="380">
        <v>0.11115</v>
      </c>
      <c r="BO347" s="380">
        <v>1.2E-2</v>
      </c>
      <c r="BP347" s="380">
        <v>5.96E-2</v>
      </c>
      <c r="BQ347" s="380">
        <v>6.7799999999999999E-2</v>
      </c>
      <c r="BR347" s="380">
        <v>0.22495000000000001</v>
      </c>
      <c r="BS347" s="380">
        <v>0.19306999999999999</v>
      </c>
      <c r="BT347" s="380">
        <v>0.29260000000000003</v>
      </c>
      <c r="BU347" s="380">
        <v>0.15140000000000001</v>
      </c>
      <c r="BV347" s="380">
        <v>0.45883000000000002</v>
      </c>
      <c r="BW347" s="380">
        <v>0.52754000000000001</v>
      </c>
      <c r="BX347" s="380">
        <v>0.40165000000000001</v>
      </c>
      <c r="BY347" s="380">
        <v>0.11600000000000001</v>
      </c>
      <c r="BZ347" s="380">
        <v>0.12970000000000001</v>
      </c>
      <c r="CA347" s="380">
        <v>0.30493999999999999</v>
      </c>
      <c r="CB347" s="380">
        <v>0.47364000000000001</v>
      </c>
      <c r="CC347" s="380">
        <v>0.84069000000000005</v>
      </c>
      <c r="CD347" s="380">
        <v>0.79615000000000002</v>
      </c>
      <c r="CE347" s="380">
        <v>0.48618</v>
      </c>
      <c r="CF347" s="380">
        <v>0.88139999999999996</v>
      </c>
      <c r="CG347" s="380">
        <v>0.70289999999999997</v>
      </c>
      <c r="CH347" s="380">
        <v>6.0850000000000001E-2</v>
      </c>
      <c r="CI347" s="380">
        <v>0.39582000000000001</v>
      </c>
      <c r="CJ347" s="380">
        <v>0.81303000000000003</v>
      </c>
      <c r="CK347" s="380">
        <v>0.17277999999999999</v>
      </c>
      <c r="CL347" s="380">
        <v>0.87624999999999997</v>
      </c>
      <c r="CM347" s="380">
        <v>0.68293999999999999</v>
      </c>
      <c r="CN347" s="380">
        <v>0.25119999999999998</v>
      </c>
      <c r="CO347" s="380">
        <v>0.56537999999999999</v>
      </c>
      <c r="CP347" s="380">
        <v>0.74439</v>
      </c>
      <c r="CQ347" s="380">
        <v>0.76368999999999998</v>
      </c>
      <c r="CR347" s="380">
        <v>0.79576000000000002</v>
      </c>
      <c r="CS347" s="380">
        <v>0.88966000000000001</v>
      </c>
      <c r="CT347" s="380">
        <v>0.90978999999999999</v>
      </c>
      <c r="CU347" s="380">
        <v>0.27279999999999999</v>
      </c>
      <c r="CV347" s="380">
        <v>0.82813999999999999</v>
      </c>
      <c r="CW347" s="380">
        <v>0.63380000000000003</v>
      </c>
    </row>
    <row r="348" spans="1:101">
      <c r="A348" s="256">
        <v>726</v>
      </c>
      <c r="B348" s="259">
        <v>1</v>
      </c>
      <c r="C348" s="380">
        <v>0.89259999999999995</v>
      </c>
      <c r="D348" s="380">
        <v>0.77459999999999996</v>
      </c>
      <c r="E348" s="380">
        <v>0.24096299199999996</v>
      </c>
      <c r="F348" s="380">
        <v>0.52078888000000001</v>
      </c>
      <c r="G348" s="380">
        <v>0.93250916799999994</v>
      </c>
      <c r="H348" s="380">
        <v>0.79397728000000001</v>
      </c>
      <c r="I348" s="380">
        <v>0.46450000000000002</v>
      </c>
      <c r="J348" s="380">
        <v>0.64336707199999998</v>
      </c>
      <c r="K348" s="380">
        <v>5.9993296000000008E-2</v>
      </c>
      <c r="L348" s="380">
        <v>0.88290999999999997</v>
      </c>
      <c r="M348" s="380">
        <v>0.79212761600000003</v>
      </c>
      <c r="N348" s="380">
        <v>0.69084198399999985</v>
      </c>
      <c r="O348" s="380">
        <v>0.26464750400000003</v>
      </c>
      <c r="P348" s="380">
        <v>0.49490000000000006</v>
      </c>
      <c r="Q348" s="380">
        <v>0.64338857599999988</v>
      </c>
      <c r="R348" s="380">
        <v>0.62907001600000012</v>
      </c>
      <c r="S348" s="380">
        <v>0.76448587199999996</v>
      </c>
      <c r="T348" s="380">
        <v>0.4012</v>
      </c>
      <c r="U348" s="380">
        <v>0.51440051200000003</v>
      </c>
      <c r="V348" s="380">
        <v>0.88824168000000014</v>
      </c>
      <c r="W348" s="380">
        <v>0.91409583999999988</v>
      </c>
      <c r="X348" s="380">
        <v>0.84756752000000002</v>
      </c>
      <c r="Y348" s="380">
        <v>0.88808955200000006</v>
      </c>
      <c r="Z348" s="380">
        <v>0.83740000000000003</v>
      </c>
      <c r="AA348" s="380">
        <v>0.55750920000000004</v>
      </c>
      <c r="AB348" s="380">
        <v>0.90879999999999994</v>
      </c>
      <c r="AC348" s="380">
        <v>0.497776</v>
      </c>
      <c r="AD348" s="380">
        <v>0.119027456</v>
      </c>
      <c r="AE348" s="380">
        <v>0.86287395200000006</v>
      </c>
      <c r="AF348" s="380">
        <v>0.38908603200000003</v>
      </c>
      <c r="AG348" s="380">
        <v>0.83054395200000009</v>
      </c>
      <c r="AH348" s="380">
        <v>0.85259999999999991</v>
      </c>
      <c r="AI348" s="380">
        <v>0.83280451200000005</v>
      </c>
      <c r="AJ348" s="380">
        <v>0.27416999999999997</v>
      </c>
      <c r="AK348" s="380">
        <v>0.10364</v>
      </c>
      <c r="AL348" s="380">
        <v>0.4942197920000001</v>
      </c>
      <c r="AM348" s="380">
        <v>0.67446990400000006</v>
      </c>
      <c r="AN348" s="380">
        <v>0.69786345599999999</v>
      </c>
      <c r="AO348" s="380">
        <v>8.690713600000001E-2</v>
      </c>
      <c r="AP348" s="380">
        <v>0.187318496</v>
      </c>
      <c r="AQ348" s="380">
        <v>0.90410000000000001</v>
      </c>
      <c r="AR348" s="380">
        <v>0.55053630399999998</v>
      </c>
      <c r="AS348" s="380">
        <v>0.30730000000000002</v>
      </c>
      <c r="AT348" s="380">
        <v>5.2000000000000005E-2</v>
      </c>
      <c r="AU348" s="380">
        <v>0.17676396800000002</v>
      </c>
      <c r="AV348" s="380">
        <v>0.23079999999999998</v>
      </c>
      <c r="AW348" s="380">
        <v>0.81150000000000011</v>
      </c>
      <c r="AX348" s="380">
        <v>0.17883372799999997</v>
      </c>
      <c r="AY348" s="380">
        <v>0.12170769599999998</v>
      </c>
      <c r="AZ348" s="380">
        <v>0.14721779200000001</v>
      </c>
      <c r="BA348" s="380">
        <v>0.19156872</v>
      </c>
      <c r="BB348" s="380">
        <v>6.6722320000000016E-2</v>
      </c>
      <c r="BC348" s="380">
        <v>7.240000000000002E-2</v>
      </c>
      <c r="BD348" s="380">
        <v>0.62319999999999998</v>
      </c>
      <c r="BE348" s="380">
        <v>0.543328704</v>
      </c>
      <c r="BF348" s="380">
        <v>0.19647000000000001</v>
      </c>
      <c r="BG348" s="380">
        <v>8.6599999999999983E-2</v>
      </c>
      <c r="BH348" s="380">
        <v>8.2874143999999983E-2</v>
      </c>
      <c r="BI348" s="380">
        <v>0.52049999999999985</v>
      </c>
      <c r="BJ348" s="380">
        <v>0.72905576000000005</v>
      </c>
      <c r="BK348" s="380">
        <v>0.39420905599999995</v>
      </c>
      <c r="BL348" s="380">
        <v>0.85488409599999993</v>
      </c>
      <c r="BM348" s="380">
        <v>0.14400224000000003</v>
      </c>
      <c r="BN348" s="380">
        <v>0.11114999999999998</v>
      </c>
      <c r="BO348" s="380">
        <v>1.2032128000000003E-2</v>
      </c>
      <c r="BP348" s="380">
        <v>5.96E-2</v>
      </c>
      <c r="BQ348" s="380">
        <v>6.7799999999999985E-2</v>
      </c>
      <c r="BR348" s="380">
        <v>0.22449201600000002</v>
      </c>
      <c r="BS348" s="380">
        <v>0.19270321599999998</v>
      </c>
      <c r="BT348" s="380">
        <v>0.29215435200000006</v>
      </c>
      <c r="BU348" s="380">
        <v>0.15140000000000003</v>
      </c>
      <c r="BV348" s="380">
        <v>0.45894624000000001</v>
      </c>
      <c r="BW348" s="380">
        <v>0.53667900800000001</v>
      </c>
      <c r="BX348" s="380">
        <v>0.41205364799999994</v>
      </c>
      <c r="BY348" s="380">
        <v>0.11599999999999999</v>
      </c>
      <c r="BZ348" s="380">
        <v>0.12970000000000001</v>
      </c>
      <c r="CA348" s="380">
        <v>0.30362985600000003</v>
      </c>
      <c r="CB348" s="380">
        <v>0.48336169600000001</v>
      </c>
      <c r="CC348" s="380">
        <v>0.84273219200000005</v>
      </c>
      <c r="CD348" s="380">
        <v>0.79924647999999998</v>
      </c>
      <c r="CE348" s="380">
        <v>0.48691715199999996</v>
      </c>
      <c r="CF348" s="380">
        <v>0.88139999999999996</v>
      </c>
      <c r="CG348" s="380">
        <v>0.70289999999999997</v>
      </c>
      <c r="CH348" s="380">
        <v>6.0765279999999998E-2</v>
      </c>
      <c r="CI348" s="380">
        <v>0.39821599999999996</v>
      </c>
      <c r="CJ348" s="380">
        <v>0.81424398399999998</v>
      </c>
      <c r="CK348" s="380">
        <v>0.172545904</v>
      </c>
      <c r="CL348" s="380">
        <v>0.88017331199999993</v>
      </c>
      <c r="CM348" s="380">
        <v>0.68983785600000003</v>
      </c>
      <c r="CN348" s="380">
        <v>0.25119999999999998</v>
      </c>
      <c r="CO348" s="380">
        <v>0.56377500800000013</v>
      </c>
      <c r="CP348" s="380">
        <v>0.74646291199999992</v>
      </c>
      <c r="CQ348" s="380">
        <v>0.76396713599999999</v>
      </c>
      <c r="CR348" s="380">
        <v>0.79984732799999991</v>
      </c>
      <c r="CS348" s="380">
        <v>0.89050659200000004</v>
      </c>
      <c r="CT348" s="380">
        <v>0.9104547999999999</v>
      </c>
      <c r="CU348" s="380">
        <v>0.27280000000000004</v>
      </c>
      <c r="CV348" s="380">
        <v>0.82813999999999988</v>
      </c>
      <c r="CW348" s="380">
        <v>0.63379999999999992</v>
      </c>
    </row>
    <row r="349" spans="1:101">
      <c r="A349" s="256">
        <v>727</v>
      </c>
      <c r="B349" s="259">
        <v>1</v>
      </c>
      <c r="C349" s="380">
        <v>0.89259999999999984</v>
      </c>
      <c r="D349" s="380">
        <v>0.77459999999999996</v>
      </c>
      <c r="E349" s="380">
        <v>0.24234161600000004</v>
      </c>
      <c r="F349" s="380">
        <v>0.52116368000000013</v>
      </c>
      <c r="G349" s="380">
        <v>0.93351638400000003</v>
      </c>
      <c r="H349" s="380">
        <v>0.79756784000000014</v>
      </c>
      <c r="I349" s="380">
        <v>0.46449999999999997</v>
      </c>
      <c r="J349" s="380">
        <v>0.64448137599999988</v>
      </c>
      <c r="K349" s="380">
        <v>5.9887232000000006E-2</v>
      </c>
      <c r="L349" s="380">
        <v>0.88291000000000008</v>
      </c>
      <c r="M349" s="380">
        <v>0.79465247999999999</v>
      </c>
      <c r="N349" s="380">
        <v>0.6910539200000001</v>
      </c>
      <c r="O349" s="380">
        <v>0.26458572800000002</v>
      </c>
      <c r="P349" s="380">
        <v>0.49490000000000006</v>
      </c>
      <c r="Q349" s="380">
        <v>0.64388662399999985</v>
      </c>
      <c r="R349" s="380">
        <v>0.63189094400000001</v>
      </c>
      <c r="S349" s="380">
        <v>0.76855123199999997</v>
      </c>
      <c r="T349" s="380">
        <v>0.4012</v>
      </c>
      <c r="U349" s="380">
        <v>0.514400576</v>
      </c>
      <c r="V349" s="380">
        <v>0.88932520000000015</v>
      </c>
      <c r="W349" s="380">
        <v>0.914251696</v>
      </c>
      <c r="X349" s="380">
        <v>0.84811017600000005</v>
      </c>
      <c r="Y349" s="380">
        <v>0.88847414400000002</v>
      </c>
      <c r="Z349" s="380">
        <v>0.83740000000000003</v>
      </c>
      <c r="AA349" s="380">
        <v>0.55893856000000008</v>
      </c>
      <c r="AB349" s="380">
        <v>0.90880000000000016</v>
      </c>
      <c r="AC349" s="380">
        <v>0.49900200000000006</v>
      </c>
      <c r="AD349" s="380">
        <v>0.11932332800000001</v>
      </c>
      <c r="AE349" s="380">
        <v>0.86371420799999998</v>
      </c>
      <c r="AF349" s="380">
        <v>0.3900228</v>
      </c>
      <c r="AG349" s="380">
        <v>0.83045548800000002</v>
      </c>
      <c r="AH349" s="380">
        <v>0.85260000000000014</v>
      </c>
      <c r="AI349" s="380">
        <v>0.83361499200000011</v>
      </c>
      <c r="AJ349" s="380">
        <v>0.27417000000000002</v>
      </c>
      <c r="AK349" s="380">
        <v>0.10364</v>
      </c>
      <c r="AL349" s="380">
        <v>0.49270403200000007</v>
      </c>
      <c r="AM349" s="380">
        <v>0.68390579200000001</v>
      </c>
      <c r="AN349" s="380">
        <v>0.69860990399999989</v>
      </c>
      <c r="AO349" s="380">
        <v>8.6874928000000018E-2</v>
      </c>
      <c r="AP349" s="380">
        <v>0.18694803200000001</v>
      </c>
      <c r="AQ349" s="380">
        <v>0.90410000000000001</v>
      </c>
      <c r="AR349" s="380">
        <v>0.55615035199999996</v>
      </c>
      <c r="AS349" s="380">
        <v>0.30730000000000002</v>
      </c>
      <c r="AT349" s="380">
        <v>5.1999999999999998E-2</v>
      </c>
      <c r="AU349" s="380">
        <v>0.17715526400000001</v>
      </c>
      <c r="AV349" s="380">
        <v>0.23080000000000001</v>
      </c>
      <c r="AW349" s="380">
        <v>0.81150000000000011</v>
      </c>
      <c r="AX349" s="380">
        <v>0.17944039999999997</v>
      </c>
      <c r="AY349" s="380">
        <v>0.12257536000000002</v>
      </c>
      <c r="AZ349" s="380">
        <v>0.146509264</v>
      </c>
      <c r="BA349" s="380">
        <v>0.19058084800000002</v>
      </c>
      <c r="BB349" s="380">
        <v>6.6377008000000001E-2</v>
      </c>
      <c r="BC349" s="380">
        <v>7.240000000000002E-2</v>
      </c>
      <c r="BD349" s="380">
        <v>0.62319999999999998</v>
      </c>
      <c r="BE349" s="380">
        <v>0.54521870399999994</v>
      </c>
      <c r="BF349" s="380">
        <v>0.19646999999999998</v>
      </c>
      <c r="BG349" s="380">
        <v>8.6599999999999983E-2</v>
      </c>
      <c r="BH349" s="380">
        <v>8.2980367999999999E-2</v>
      </c>
      <c r="BI349" s="380">
        <v>0.52049999999999985</v>
      </c>
      <c r="BJ349" s="380">
        <v>0.73110169599999997</v>
      </c>
      <c r="BK349" s="380">
        <v>0.39366857599999999</v>
      </c>
      <c r="BL349" s="380">
        <v>0.86005014400000002</v>
      </c>
      <c r="BM349" s="380">
        <v>0.14600667200000003</v>
      </c>
      <c r="BN349" s="380">
        <v>0.11115000000000001</v>
      </c>
      <c r="BO349" s="380">
        <v>1.2064144000000001E-2</v>
      </c>
      <c r="BP349" s="380">
        <v>5.96E-2</v>
      </c>
      <c r="BQ349" s="380">
        <v>6.7800000000000013E-2</v>
      </c>
      <c r="BR349" s="380">
        <v>0.22403584000000001</v>
      </c>
      <c r="BS349" s="380">
        <v>0.19233688000000002</v>
      </c>
      <c r="BT349" s="380">
        <v>0.29170980800000007</v>
      </c>
      <c r="BU349" s="380">
        <v>0.15140000000000001</v>
      </c>
      <c r="BV349" s="380">
        <v>0.45906265600000001</v>
      </c>
      <c r="BW349" s="380">
        <v>0.545793792</v>
      </c>
      <c r="BX349" s="380">
        <v>0.42253700799999994</v>
      </c>
      <c r="BY349" s="380">
        <v>0.11600000000000001</v>
      </c>
      <c r="BZ349" s="380">
        <v>0.12970000000000001</v>
      </c>
      <c r="CA349" s="380">
        <v>0.30234275200000005</v>
      </c>
      <c r="CB349" s="380">
        <v>0.49309603200000007</v>
      </c>
      <c r="CC349" s="380">
        <v>0.84475355200000002</v>
      </c>
      <c r="CD349" s="380">
        <v>0.8022498720000002</v>
      </c>
      <c r="CE349" s="380">
        <v>0.48765500800000006</v>
      </c>
      <c r="CF349" s="380">
        <v>0.88140000000000007</v>
      </c>
      <c r="CG349" s="380">
        <v>0.70290000000000008</v>
      </c>
      <c r="CH349" s="380">
        <v>6.0681152000000009E-2</v>
      </c>
      <c r="CI349" s="380">
        <v>0.400617312</v>
      </c>
      <c r="CJ349" s="380">
        <v>0.81545192</v>
      </c>
      <c r="CK349" s="380">
        <v>0.172311568</v>
      </c>
      <c r="CL349" s="380">
        <v>0.88398953600000008</v>
      </c>
      <c r="CM349" s="380">
        <v>0.69665278400000008</v>
      </c>
      <c r="CN349" s="380">
        <v>0.25119999999999998</v>
      </c>
      <c r="CO349" s="380">
        <v>0.56218660800000009</v>
      </c>
      <c r="CP349" s="380">
        <v>0.7485098240000001</v>
      </c>
      <c r="CQ349" s="380">
        <v>0.76432198400000007</v>
      </c>
      <c r="CR349" s="380">
        <v>0.80387232000000008</v>
      </c>
      <c r="CS349" s="380">
        <v>0.89134846400000001</v>
      </c>
      <c r="CT349" s="380">
        <v>0.91111520000000012</v>
      </c>
      <c r="CU349" s="380">
        <v>0.27279999999999999</v>
      </c>
      <c r="CV349" s="380">
        <v>0.82813999999999999</v>
      </c>
      <c r="CW349" s="380">
        <v>0.63380000000000003</v>
      </c>
    </row>
    <row r="350" spans="1:101">
      <c r="A350" s="256">
        <v>728</v>
      </c>
      <c r="B350" s="259">
        <v>1</v>
      </c>
      <c r="C350" s="380">
        <v>0.89259999999999984</v>
      </c>
      <c r="D350" s="380">
        <v>0.77459999999999996</v>
      </c>
      <c r="E350" s="380">
        <v>0.24372576000000001</v>
      </c>
      <c r="F350" s="380">
        <v>0.52153568000000006</v>
      </c>
      <c r="G350" s="380">
        <v>0.93453936000000004</v>
      </c>
      <c r="H350" s="380">
        <v>0.80111176000000006</v>
      </c>
      <c r="I350" s="380">
        <v>0.46449999999999997</v>
      </c>
      <c r="J350" s="380">
        <v>0.64560624000000011</v>
      </c>
      <c r="K350" s="380">
        <v>5.9781568000000007E-2</v>
      </c>
      <c r="L350" s="380">
        <v>0.88291000000000008</v>
      </c>
      <c r="M350" s="380">
        <v>0.79715454399999996</v>
      </c>
      <c r="N350" s="380">
        <v>0.69126585600000012</v>
      </c>
      <c r="O350" s="380">
        <v>0.264524272</v>
      </c>
      <c r="P350" s="380">
        <v>0.49490000000000006</v>
      </c>
      <c r="Q350" s="380">
        <v>0.64438435199999999</v>
      </c>
      <c r="R350" s="380">
        <v>0.63470283199999999</v>
      </c>
      <c r="S350" s="380">
        <v>0.77256651200000004</v>
      </c>
      <c r="T350" s="380">
        <v>0.4012</v>
      </c>
      <c r="U350" s="380">
        <v>0.51440032000000002</v>
      </c>
      <c r="V350" s="380">
        <v>0.89040000000000008</v>
      </c>
      <c r="W350" s="380">
        <v>0.91440763200000008</v>
      </c>
      <c r="X350" s="380">
        <v>0.84868747200000005</v>
      </c>
      <c r="Y350" s="380">
        <v>0.88884113600000003</v>
      </c>
      <c r="Z350" s="380">
        <v>0.83740000000000014</v>
      </c>
      <c r="AA350" s="380">
        <v>0.56036744000000005</v>
      </c>
      <c r="AB350" s="380">
        <v>0.90880000000000016</v>
      </c>
      <c r="AC350" s="380">
        <v>0.50022800000000001</v>
      </c>
      <c r="AD350" s="380">
        <v>0.11957048000000001</v>
      </c>
      <c r="AE350" s="380">
        <v>0.86455054400000009</v>
      </c>
      <c r="AF350" s="380">
        <v>0.39096052800000003</v>
      </c>
      <c r="AG350" s="380">
        <v>0.83035750400000008</v>
      </c>
      <c r="AH350" s="380">
        <v>0.85260000000000002</v>
      </c>
      <c r="AI350" s="380">
        <v>0.83447115199999999</v>
      </c>
      <c r="AJ350" s="380">
        <v>0.27417000000000002</v>
      </c>
      <c r="AK350" s="380">
        <v>0.10364</v>
      </c>
      <c r="AL350" s="380">
        <v>0.49119843200000007</v>
      </c>
      <c r="AM350" s="380">
        <v>0.69319248</v>
      </c>
      <c r="AN350" s="380">
        <v>0.69935115199999998</v>
      </c>
      <c r="AO350" s="380">
        <v>8.6843200000000009E-2</v>
      </c>
      <c r="AP350" s="380">
        <v>0.18657836800000005</v>
      </c>
      <c r="AQ350" s="380">
        <v>0.90410000000000001</v>
      </c>
      <c r="AR350" s="380">
        <v>0.56175032000000003</v>
      </c>
      <c r="AS350" s="380">
        <v>0.30730000000000002</v>
      </c>
      <c r="AT350" s="380">
        <v>5.1999999999999998E-2</v>
      </c>
      <c r="AU350" s="380">
        <v>0.17759024000000004</v>
      </c>
      <c r="AV350" s="380">
        <v>0.23080000000000003</v>
      </c>
      <c r="AW350" s="380">
        <v>0.8115</v>
      </c>
      <c r="AX350" s="380">
        <v>0.18006915200000001</v>
      </c>
      <c r="AY350" s="380">
        <v>0.12346438400000001</v>
      </c>
      <c r="AZ350" s="380">
        <v>0.14580393600000002</v>
      </c>
      <c r="BA350" s="380">
        <v>0.18959657600000002</v>
      </c>
      <c r="BB350" s="380">
        <v>6.6033616000000003E-2</v>
      </c>
      <c r="BC350" s="380">
        <v>7.2400000000000006E-2</v>
      </c>
      <c r="BD350" s="380">
        <v>0.62319999999999998</v>
      </c>
      <c r="BE350" s="380">
        <v>0.54724542399999998</v>
      </c>
      <c r="BF350" s="380">
        <v>0.19646999999999998</v>
      </c>
      <c r="BG350" s="380">
        <v>8.660000000000001E-2</v>
      </c>
      <c r="BH350" s="380">
        <v>8.311547200000001E-2</v>
      </c>
      <c r="BI350" s="380">
        <v>0.52050000000000007</v>
      </c>
      <c r="BJ350" s="380">
        <v>0.73322707200000004</v>
      </c>
      <c r="BK350" s="380">
        <v>0.39312857600000001</v>
      </c>
      <c r="BL350" s="380">
        <v>0.86506099200000008</v>
      </c>
      <c r="BM350" s="380">
        <v>0.14803390400000002</v>
      </c>
      <c r="BN350" s="380">
        <v>0.11115000000000001</v>
      </c>
      <c r="BO350" s="380">
        <v>1.2096080000000002E-2</v>
      </c>
      <c r="BP350" s="380">
        <v>5.9600000000000014E-2</v>
      </c>
      <c r="BQ350" s="380">
        <v>6.7799999999999999E-2</v>
      </c>
      <c r="BR350" s="380">
        <v>0.22358078400000003</v>
      </c>
      <c r="BS350" s="380">
        <v>0.19197094399999998</v>
      </c>
      <c r="BT350" s="380">
        <v>0.29126614400000006</v>
      </c>
      <c r="BU350" s="380">
        <v>0.15140000000000001</v>
      </c>
      <c r="BV350" s="380">
        <v>0.45917899200000001</v>
      </c>
      <c r="BW350" s="380">
        <v>0.55487809600000015</v>
      </c>
      <c r="BX350" s="380">
        <v>0.43309076800000001</v>
      </c>
      <c r="BY350" s="380">
        <v>0.11600000000000002</v>
      </c>
      <c r="BZ350" s="380">
        <v>0.12970000000000001</v>
      </c>
      <c r="CA350" s="380">
        <v>0.30107252800000001</v>
      </c>
      <c r="CB350" s="380">
        <v>0.50283556799999996</v>
      </c>
      <c r="CC350" s="380">
        <v>0.84675387200000007</v>
      </c>
      <c r="CD350" s="380">
        <v>0.8051519840000001</v>
      </c>
      <c r="CE350" s="380">
        <v>0.48839334400000006</v>
      </c>
      <c r="CF350" s="380">
        <v>0.88139999999999985</v>
      </c>
      <c r="CG350" s="380">
        <v>0.70289999999999997</v>
      </c>
      <c r="CH350" s="380">
        <v>6.0597424000000011E-2</v>
      </c>
      <c r="CI350" s="380">
        <v>0.403023664</v>
      </c>
      <c r="CJ350" s="380">
        <v>0.81665385600000007</v>
      </c>
      <c r="CK350" s="380">
        <v>0.17207723200000002</v>
      </c>
      <c r="CL350" s="380">
        <v>0.88770015999999996</v>
      </c>
      <c r="CM350" s="380">
        <v>0.703382752</v>
      </c>
      <c r="CN350" s="380">
        <v>0.25119999999999998</v>
      </c>
      <c r="CO350" s="380">
        <v>0.56060908799999998</v>
      </c>
      <c r="CP350" s="380">
        <v>0.75053529600000002</v>
      </c>
      <c r="CQ350" s="380">
        <v>0.76470771200000009</v>
      </c>
      <c r="CR350" s="380">
        <v>0.80783555200000001</v>
      </c>
      <c r="CS350" s="380">
        <v>0.89218513599999993</v>
      </c>
      <c r="CT350" s="380">
        <v>0.91177120000000011</v>
      </c>
      <c r="CU350" s="380">
        <v>0.27279999999999999</v>
      </c>
      <c r="CV350" s="380">
        <v>0.82813999999999999</v>
      </c>
      <c r="CW350" s="380">
        <v>0.63380000000000003</v>
      </c>
    </row>
    <row r="351" spans="1:101">
      <c r="A351" s="256">
        <v>729</v>
      </c>
      <c r="B351" s="259">
        <v>1</v>
      </c>
      <c r="C351" s="380">
        <v>0.89259999999999984</v>
      </c>
      <c r="D351" s="380">
        <v>0.77459999999999984</v>
      </c>
      <c r="E351" s="380">
        <v>0.24511526399999997</v>
      </c>
      <c r="F351" s="380">
        <v>0.52190727999999997</v>
      </c>
      <c r="G351" s="380">
        <v>0.93551089600000004</v>
      </c>
      <c r="H351" s="380">
        <v>0.80460911999999996</v>
      </c>
      <c r="I351" s="380">
        <v>0.46450000000000002</v>
      </c>
      <c r="J351" s="380">
        <v>0.64671462400000002</v>
      </c>
      <c r="K351" s="380">
        <v>5.9675903999999995E-2</v>
      </c>
      <c r="L351" s="380">
        <v>0.88290999999999997</v>
      </c>
      <c r="M351" s="380">
        <v>0.79963372799999999</v>
      </c>
      <c r="N351" s="380">
        <v>0.69147787199999999</v>
      </c>
      <c r="O351" s="380">
        <v>0.26446249599999999</v>
      </c>
      <c r="P351" s="380">
        <v>0.49490000000000006</v>
      </c>
      <c r="Q351" s="380">
        <v>0.64488207999999991</v>
      </c>
      <c r="R351" s="380">
        <v>0.63750583999999988</v>
      </c>
      <c r="S351" s="380">
        <v>0.77653259199999991</v>
      </c>
      <c r="T351" s="380">
        <v>0.4012</v>
      </c>
      <c r="U351" s="380">
        <v>0.51440006399999993</v>
      </c>
      <c r="V351" s="380">
        <v>0.89146512</v>
      </c>
      <c r="W351" s="380">
        <v>0.91456372799999996</v>
      </c>
      <c r="X351" s="380">
        <v>0.84920356799999996</v>
      </c>
      <c r="Y351" s="380">
        <v>0.88917332800000004</v>
      </c>
      <c r="Z351" s="380">
        <v>0.83740000000000003</v>
      </c>
      <c r="AA351" s="380">
        <v>0.56179480000000004</v>
      </c>
      <c r="AB351" s="380">
        <v>0.90879999999999994</v>
      </c>
      <c r="AC351" s="380">
        <v>0.50145400000000007</v>
      </c>
      <c r="AD351" s="380">
        <v>0.119732992</v>
      </c>
      <c r="AE351" s="380">
        <v>0.86538256000000002</v>
      </c>
      <c r="AF351" s="380">
        <v>0.39189953599999999</v>
      </c>
      <c r="AG351" s="380">
        <v>0.83028520000000006</v>
      </c>
      <c r="AH351" s="380">
        <v>0.85260000000000002</v>
      </c>
      <c r="AI351" s="380">
        <v>0.8352315520000001</v>
      </c>
      <c r="AJ351" s="380">
        <v>0.27417000000000008</v>
      </c>
      <c r="AK351" s="380">
        <v>0.10364</v>
      </c>
      <c r="AL351" s="380">
        <v>0.48969539199999995</v>
      </c>
      <c r="AM351" s="380">
        <v>0.70232532800000003</v>
      </c>
      <c r="AN351" s="380">
        <v>0.70009047999999996</v>
      </c>
      <c r="AO351" s="380">
        <v>8.6811632E-2</v>
      </c>
      <c r="AP351" s="380">
        <v>0.18620910399999999</v>
      </c>
      <c r="AQ351" s="380">
        <v>0.90410000000000001</v>
      </c>
      <c r="AR351" s="380">
        <v>0.56733412799999994</v>
      </c>
      <c r="AS351" s="380">
        <v>0.30730000000000002</v>
      </c>
      <c r="AT351" s="380">
        <v>5.1999999999999998E-2</v>
      </c>
      <c r="AU351" s="380">
        <v>0.178034256</v>
      </c>
      <c r="AV351" s="380">
        <v>0.23080000000000001</v>
      </c>
      <c r="AW351" s="380">
        <v>0.8115</v>
      </c>
      <c r="AX351" s="380">
        <v>0.18064158399999999</v>
      </c>
      <c r="AY351" s="380">
        <v>0.12431476800000001</v>
      </c>
      <c r="AZ351" s="380">
        <v>0.145101008</v>
      </c>
      <c r="BA351" s="380">
        <v>0.188616224</v>
      </c>
      <c r="BB351" s="380">
        <v>6.5691424000000012E-2</v>
      </c>
      <c r="BC351" s="380">
        <v>7.2400000000000006E-2</v>
      </c>
      <c r="BD351" s="380">
        <v>0.62319999999999998</v>
      </c>
      <c r="BE351" s="380">
        <v>0.54939966399999995</v>
      </c>
      <c r="BF351" s="380">
        <v>0.19647000000000001</v>
      </c>
      <c r="BG351" s="380">
        <v>8.6599999999999996E-2</v>
      </c>
      <c r="BH351" s="380">
        <v>8.3195696E-2</v>
      </c>
      <c r="BI351" s="380">
        <v>0.52049999999999996</v>
      </c>
      <c r="BJ351" s="380">
        <v>0.7354148479999999</v>
      </c>
      <c r="BK351" s="380">
        <v>0.39258905599999999</v>
      </c>
      <c r="BL351" s="380">
        <v>0.86991992000000007</v>
      </c>
      <c r="BM351" s="380">
        <v>0.15008481600000001</v>
      </c>
      <c r="BN351" s="380">
        <v>0.11115000000000001</v>
      </c>
      <c r="BO351" s="380">
        <v>1.2128016E-2</v>
      </c>
      <c r="BP351" s="380">
        <v>5.96E-2</v>
      </c>
      <c r="BQ351" s="380">
        <v>6.7799999999999985E-2</v>
      </c>
      <c r="BR351" s="380">
        <v>0.22312572800000002</v>
      </c>
      <c r="BS351" s="380">
        <v>0.19160532800000002</v>
      </c>
      <c r="BT351" s="380">
        <v>0.29082296000000002</v>
      </c>
      <c r="BU351" s="380">
        <v>0.15140000000000001</v>
      </c>
      <c r="BV351" s="380">
        <v>0.45929484799999998</v>
      </c>
      <c r="BW351" s="380">
        <v>0.56392552000000007</v>
      </c>
      <c r="BX351" s="380">
        <v>0.44370500799999996</v>
      </c>
      <c r="BY351" s="380">
        <v>0.11599999999999999</v>
      </c>
      <c r="BZ351" s="380">
        <v>0.12969999999999998</v>
      </c>
      <c r="CA351" s="380">
        <v>0.29980742399999999</v>
      </c>
      <c r="CB351" s="380">
        <v>0.51257270399999999</v>
      </c>
      <c r="CC351" s="380">
        <v>0.84873275199999998</v>
      </c>
      <c r="CD351" s="380">
        <v>0.80794065600000009</v>
      </c>
      <c r="CE351" s="380">
        <v>0.48913176000000003</v>
      </c>
      <c r="CF351" s="380">
        <v>0.88139999999999996</v>
      </c>
      <c r="CG351" s="380">
        <v>0.70289999999999997</v>
      </c>
      <c r="CH351" s="380">
        <v>6.0513775999999998E-2</v>
      </c>
      <c r="CI351" s="380">
        <v>0.405434656</v>
      </c>
      <c r="CJ351" s="380">
        <v>0.81784987200000003</v>
      </c>
      <c r="CK351" s="380">
        <v>0.17184329600000001</v>
      </c>
      <c r="CL351" s="380">
        <v>0.89130646399999991</v>
      </c>
      <c r="CM351" s="380">
        <v>0.71002576000000006</v>
      </c>
      <c r="CN351" s="380">
        <v>0.25119999999999998</v>
      </c>
      <c r="CO351" s="380">
        <v>0.55903236799999989</v>
      </c>
      <c r="CP351" s="380">
        <v>0.75254700800000007</v>
      </c>
      <c r="CQ351" s="380">
        <v>0.76504904000000007</v>
      </c>
      <c r="CR351" s="380">
        <v>0.81173790400000001</v>
      </c>
      <c r="CS351" s="380">
        <v>0.89301580800000002</v>
      </c>
      <c r="CT351" s="380">
        <v>0.91242279999999998</v>
      </c>
      <c r="CU351" s="380">
        <v>0.27280000000000004</v>
      </c>
      <c r="CV351" s="380">
        <v>0.82813999999999988</v>
      </c>
      <c r="CW351" s="380">
        <v>0.63379999999999992</v>
      </c>
    </row>
    <row r="352" spans="1:101">
      <c r="A352" s="256">
        <v>730</v>
      </c>
      <c r="B352" s="259">
        <v>1</v>
      </c>
      <c r="C352" s="380">
        <v>0.89259999999999995</v>
      </c>
      <c r="D352" s="380">
        <v>0.77459999999999996</v>
      </c>
      <c r="E352" s="380">
        <v>0.24651000000000001</v>
      </c>
      <c r="F352" s="380">
        <v>0.52227999999999997</v>
      </c>
      <c r="G352" s="380">
        <v>0.93638999999999994</v>
      </c>
      <c r="H352" s="380">
        <v>0.80806</v>
      </c>
      <c r="I352" s="380">
        <v>0.46450000000000002</v>
      </c>
      <c r="J352" s="380">
        <v>0.64778999999999998</v>
      </c>
      <c r="K352" s="380">
        <v>5.9569999999999998E-2</v>
      </c>
      <c r="L352" s="380">
        <v>0.88290999999999997</v>
      </c>
      <c r="M352" s="380">
        <v>0.80208999999999997</v>
      </c>
      <c r="N352" s="380">
        <v>0.69169000000000003</v>
      </c>
      <c r="O352" s="380">
        <v>0.26440000000000002</v>
      </c>
      <c r="P352" s="380">
        <v>0.49490000000000001</v>
      </c>
      <c r="Q352" s="380">
        <v>0.64537999999999995</v>
      </c>
      <c r="R352" s="380">
        <v>0.64029999999999998</v>
      </c>
      <c r="S352" s="380">
        <v>0.78044999999999998</v>
      </c>
      <c r="T352" s="380">
        <v>0.4012</v>
      </c>
      <c r="U352" s="380">
        <v>0.51439999999999997</v>
      </c>
      <c r="V352" s="380">
        <v>0.89251999999999998</v>
      </c>
      <c r="W352" s="380">
        <v>0.91471999999999998</v>
      </c>
      <c r="X352" s="380">
        <v>0.84960000000000002</v>
      </c>
      <c r="Y352" s="380">
        <v>0.88946000000000003</v>
      </c>
      <c r="Z352" s="380">
        <v>0.83740000000000003</v>
      </c>
      <c r="AA352" s="380">
        <v>0.56322000000000005</v>
      </c>
      <c r="AB352" s="380">
        <v>0.90880000000000005</v>
      </c>
      <c r="AC352" s="380">
        <v>0.50268000000000002</v>
      </c>
      <c r="AD352" s="380">
        <v>0.11978999999999999</v>
      </c>
      <c r="AE352" s="380">
        <v>0.86621000000000004</v>
      </c>
      <c r="AF352" s="380">
        <v>0.39284000000000002</v>
      </c>
      <c r="AG352" s="380">
        <v>0.83026</v>
      </c>
      <c r="AH352" s="380">
        <v>0.85260000000000002</v>
      </c>
      <c r="AI352" s="380">
        <v>0.83581000000000005</v>
      </c>
      <c r="AJ352" s="380">
        <v>0.27417000000000002</v>
      </c>
      <c r="AK352" s="380">
        <v>0.10364</v>
      </c>
      <c r="AL352" s="380">
        <v>0.48819000000000001</v>
      </c>
      <c r="AM352" s="380">
        <v>0.71130000000000004</v>
      </c>
      <c r="AN352" s="380">
        <v>0.70082999999999995</v>
      </c>
      <c r="AO352" s="380">
        <v>8.6779999999999996E-2</v>
      </c>
      <c r="AP352" s="380">
        <v>0.18584000000000001</v>
      </c>
      <c r="AQ352" s="380">
        <v>0.90410000000000001</v>
      </c>
      <c r="AR352" s="380">
        <v>0.57289999999999996</v>
      </c>
      <c r="AS352" s="380">
        <v>0.30730000000000002</v>
      </c>
      <c r="AT352" s="380">
        <v>5.1999999999999998E-2</v>
      </c>
      <c r="AU352" s="380">
        <v>0.17846999999999999</v>
      </c>
      <c r="AV352" s="380">
        <v>0.23080000000000001</v>
      </c>
      <c r="AW352" s="380">
        <v>0.8115</v>
      </c>
      <c r="AX352" s="380">
        <v>0.18110999999999999</v>
      </c>
      <c r="AY352" s="380">
        <v>0.12509000000000001</v>
      </c>
      <c r="AZ352" s="380">
        <v>0.1444</v>
      </c>
      <c r="BA352" s="380">
        <v>0.18764</v>
      </c>
      <c r="BB352" s="380">
        <v>6.5350000000000005E-2</v>
      </c>
      <c r="BC352" s="380">
        <v>7.2400000000000006E-2</v>
      </c>
      <c r="BD352" s="380">
        <v>0.62319999999999998</v>
      </c>
      <c r="BE352" s="380">
        <v>0.55167999999999995</v>
      </c>
      <c r="BF352" s="380">
        <v>0.19647000000000001</v>
      </c>
      <c r="BG352" s="380">
        <v>8.6599999999999996E-2</v>
      </c>
      <c r="BH352" s="380">
        <v>8.3169999999999994E-2</v>
      </c>
      <c r="BI352" s="380">
        <v>0.52049999999999996</v>
      </c>
      <c r="BJ352" s="380">
        <v>0.73765999999999998</v>
      </c>
      <c r="BK352" s="380">
        <v>0.39205000000000001</v>
      </c>
      <c r="BL352" s="380">
        <v>0.87463000000000002</v>
      </c>
      <c r="BM352" s="380">
        <v>0.15215999999999999</v>
      </c>
      <c r="BN352" s="380">
        <v>0.11115</v>
      </c>
      <c r="BO352" s="380">
        <v>1.2160000000000001E-2</v>
      </c>
      <c r="BP352" s="380">
        <v>5.96E-2</v>
      </c>
      <c r="BQ352" s="380">
        <v>6.7799999999999999E-2</v>
      </c>
      <c r="BR352" s="380">
        <v>0.22267000000000001</v>
      </c>
      <c r="BS352" s="380">
        <v>0.19123999999999999</v>
      </c>
      <c r="BT352" s="380">
        <v>0.29038000000000003</v>
      </c>
      <c r="BU352" s="380">
        <v>0.15140000000000001</v>
      </c>
      <c r="BV352" s="380">
        <v>0.45940999999999999</v>
      </c>
      <c r="BW352" s="380">
        <v>0.57293000000000005</v>
      </c>
      <c r="BX352" s="380">
        <v>0.45437</v>
      </c>
      <c r="BY352" s="380">
        <v>0.11600000000000001</v>
      </c>
      <c r="BZ352" s="380">
        <v>0.12970000000000001</v>
      </c>
      <c r="CA352" s="380">
        <v>0.29854000000000003</v>
      </c>
      <c r="CB352" s="380">
        <v>0.52229999999999999</v>
      </c>
      <c r="CC352" s="380">
        <v>0.85068999999999995</v>
      </c>
      <c r="CD352" s="380">
        <v>0.81061000000000005</v>
      </c>
      <c r="CE352" s="380">
        <v>0.48987000000000003</v>
      </c>
      <c r="CF352" s="380">
        <v>0.88139999999999996</v>
      </c>
      <c r="CG352" s="380">
        <v>0.70289999999999997</v>
      </c>
      <c r="CH352" s="380">
        <v>6.0429999999999998E-2</v>
      </c>
      <c r="CI352" s="380">
        <v>0.40784999999999999</v>
      </c>
      <c r="CJ352" s="380">
        <v>0.81903999999999999</v>
      </c>
      <c r="CK352" s="380">
        <v>0.17161000000000001</v>
      </c>
      <c r="CL352" s="380">
        <v>0.89480999999999999</v>
      </c>
      <c r="CM352" s="380">
        <v>0.71657999999999999</v>
      </c>
      <c r="CN352" s="380">
        <v>0.25119999999999998</v>
      </c>
      <c r="CO352" s="380">
        <v>0.55745</v>
      </c>
      <c r="CP352" s="380">
        <v>0.75455000000000005</v>
      </c>
      <c r="CQ352" s="380">
        <v>0.76529999999999998</v>
      </c>
      <c r="CR352" s="380">
        <v>0.81557999999999997</v>
      </c>
      <c r="CS352" s="380">
        <v>0.89383999999999997</v>
      </c>
      <c r="CT352" s="380">
        <v>0.91307000000000005</v>
      </c>
      <c r="CU352" s="380">
        <v>0.27279999999999999</v>
      </c>
      <c r="CV352" s="380">
        <v>0.82813999999999999</v>
      </c>
      <c r="CW352" s="380">
        <v>0.63380000000000003</v>
      </c>
    </row>
    <row r="353" spans="1:101">
      <c r="A353" s="256">
        <v>731</v>
      </c>
      <c r="B353" s="259">
        <v>1</v>
      </c>
      <c r="C353" s="380">
        <v>0.89259999999999995</v>
      </c>
      <c r="D353" s="380">
        <v>0.77459999999999996</v>
      </c>
      <c r="E353" s="380">
        <v>0.24790996800000004</v>
      </c>
      <c r="F353" s="380">
        <v>0.52265335999999984</v>
      </c>
      <c r="G353" s="380">
        <v>0.93718356799999991</v>
      </c>
      <c r="H353" s="380">
        <v>0.81146452800000002</v>
      </c>
      <c r="I353" s="380">
        <v>0.46450000000000002</v>
      </c>
      <c r="J353" s="380">
        <v>0.64883551999999989</v>
      </c>
      <c r="K353" s="380">
        <v>5.9463903999999991E-2</v>
      </c>
      <c r="L353" s="380">
        <v>0.88290999999999997</v>
      </c>
      <c r="M353" s="380">
        <v>0.804523392</v>
      </c>
      <c r="N353" s="380">
        <v>0.69190222400000001</v>
      </c>
      <c r="O353" s="380">
        <v>0.264336864</v>
      </c>
      <c r="P353" s="380">
        <v>0.49490000000000006</v>
      </c>
      <c r="Q353" s="380">
        <v>0.64587807999999991</v>
      </c>
      <c r="R353" s="380">
        <v>0.64308513600000006</v>
      </c>
      <c r="S353" s="380">
        <v>0.78431851199999991</v>
      </c>
      <c r="T353" s="380">
        <v>0.4012</v>
      </c>
      <c r="U353" s="380">
        <v>0.51439999999999997</v>
      </c>
      <c r="V353" s="380">
        <v>0.89356483199999992</v>
      </c>
      <c r="W353" s="380">
        <v>0.914876464</v>
      </c>
      <c r="X353" s="380">
        <v>0.84988630399999998</v>
      </c>
      <c r="Y353" s="380">
        <v>0.88970164800000007</v>
      </c>
      <c r="Z353" s="380">
        <v>0.83740000000000003</v>
      </c>
      <c r="AA353" s="380">
        <v>0.56464315199999993</v>
      </c>
      <c r="AB353" s="380">
        <v>0.90879999999999994</v>
      </c>
      <c r="AC353" s="380">
        <v>0.50390598400000008</v>
      </c>
      <c r="AD353" s="380">
        <v>0.11974403199999999</v>
      </c>
      <c r="AE353" s="380">
        <v>0.86703294400000008</v>
      </c>
      <c r="AF353" s="380">
        <v>0.39378190400000002</v>
      </c>
      <c r="AG353" s="380">
        <v>0.83027920000000011</v>
      </c>
      <c r="AH353" s="380">
        <v>0.85259999999999991</v>
      </c>
      <c r="AI353" s="380">
        <v>0.83621942400000016</v>
      </c>
      <c r="AJ353" s="380">
        <v>0.27416999999999997</v>
      </c>
      <c r="AK353" s="380">
        <v>0.10364</v>
      </c>
      <c r="AL353" s="380">
        <v>0.48668339199999999</v>
      </c>
      <c r="AM353" s="380">
        <v>0.72011235200000001</v>
      </c>
      <c r="AN353" s="380">
        <v>0.70156915200000003</v>
      </c>
      <c r="AO353" s="380">
        <v>8.6748367999999978E-2</v>
      </c>
      <c r="AP353" s="380">
        <v>0.185471104</v>
      </c>
      <c r="AQ353" s="380">
        <v>0.90410000000000001</v>
      </c>
      <c r="AR353" s="380">
        <v>0.57844668799999999</v>
      </c>
      <c r="AS353" s="380">
        <v>0.30730000000000002</v>
      </c>
      <c r="AT353" s="380">
        <v>5.2000000000000005E-2</v>
      </c>
      <c r="AU353" s="380">
        <v>0.17890032</v>
      </c>
      <c r="AV353" s="380">
        <v>0.23079999999999998</v>
      </c>
      <c r="AW353" s="380">
        <v>0.81150000000000011</v>
      </c>
      <c r="AX353" s="380">
        <v>0.18148060800000002</v>
      </c>
      <c r="AY353" s="380">
        <v>0.12579521600000002</v>
      </c>
      <c r="AZ353" s="380">
        <v>0.14370100799999999</v>
      </c>
      <c r="BA353" s="380">
        <v>0.18666785599999999</v>
      </c>
      <c r="BB353" s="380">
        <v>6.5009407999999991E-2</v>
      </c>
      <c r="BC353" s="380">
        <v>7.240000000000002E-2</v>
      </c>
      <c r="BD353" s="380">
        <v>0.62319999999999998</v>
      </c>
      <c r="BE353" s="380">
        <v>0.55409361600000007</v>
      </c>
      <c r="BF353" s="380">
        <v>0.19647000000000001</v>
      </c>
      <c r="BG353" s="380">
        <v>8.6599999999999983E-2</v>
      </c>
      <c r="BH353" s="380">
        <v>8.304635199999999E-2</v>
      </c>
      <c r="BI353" s="380">
        <v>0.52049999999999985</v>
      </c>
      <c r="BJ353" s="380">
        <v>0.73997212800000001</v>
      </c>
      <c r="BK353" s="380">
        <v>0.391511424</v>
      </c>
      <c r="BL353" s="380">
        <v>0.87919372800000006</v>
      </c>
      <c r="BM353" s="380">
        <v>0.15425950399999999</v>
      </c>
      <c r="BN353" s="380">
        <v>0.11114999999999998</v>
      </c>
      <c r="BO353" s="380">
        <v>1.2192016E-2</v>
      </c>
      <c r="BP353" s="380">
        <v>5.96E-2</v>
      </c>
      <c r="BQ353" s="380">
        <v>6.7799999999999985E-2</v>
      </c>
      <c r="BR353" s="380">
        <v>0.22221372800000003</v>
      </c>
      <c r="BS353" s="380">
        <v>0.19087499200000002</v>
      </c>
      <c r="BT353" s="380">
        <v>0.289937312</v>
      </c>
      <c r="BU353" s="380">
        <v>0.15140000000000003</v>
      </c>
      <c r="BV353" s="380">
        <v>0.459524496</v>
      </c>
      <c r="BW353" s="380">
        <v>0.58188611200000007</v>
      </c>
      <c r="BX353" s="380">
        <v>0.46507679999999996</v>
      </c>
      <c r="BY353" s="380">
        <v>0.11599999999999999</v>
      </c>
      <c r="BZ353" s="380">
        <v>0.12970000000000001</v>
      </c>
      <c r="CA353" s="380">
        <v>0.29727278400000007</v>
      </c>
      <c r="CB353" s="380">
        <v>0.53201052800000004</v>
      </c>
      <c r="CC353" s="380">
        <v>0.85262577599999989</v>
      </c>
      <c r="CD353" s="380">
        <v>0.81316372800000003</v>
      </c>
      <c r="CE353" s="380">
        <v>0.49060812800000009</v>
      </c>
      <c r="CF353" s="380">
        <v>0.88139999999999996</v>
      </c>
      <c r="CG353" s="380">
        <v>0.70289999999999997</v>
      </c>
      <c r="CH353" s="380">
        <v>6.0346144000000004E-2</v>
      </c>
      <c r="CI353" s="380">
        <v>0.410269632</v>
      </c>
      <c r="CJ353" s="380">
        <v>0.82022424000000005</v>
      </c>
      <c r="CK353" s="380">
        <v>0.17137729600000001</v>
      </c>
      <c r="CL353" s="380">
        <v>0.89821276799999994</v>
      </c>
      <c r="CM353" s="380">
        <v>0.72304398399999992</v>
      </c>
      <c r="CN353" s="380">
        <v>0.25119999999999998</v>
      </c>
      <c r="CO353" s="380">
        <v>0.55586350399999995</v>
      </c>
      <c r="CP353" s="380">
        <v>0.75654345599999995</v>
      </c>
      <c r="CQ353" s="380">
        <v>0.76546891200000011</v>
      </c>
      <c r="CR353" s="380">
        <v>0.81936196799999994</v>
      </c>
      <c r="CS353" s="380">
        <v>0.89465782400000005</v>
      </c>
      <c r="CT353" s="380">
        <v>0.91371281600000009</v>
      </c>
      <c r="CU353" s="380">
        <v>0.27280000000000004</v>
      </c>
      <c r="CV353" s="380">
        <v>0.82813999999999988</v>
      </c>
      <c r="CW353" s="380">
        <v>0.63379999999999992</v>
      </c>
    </row>
    <row r="354" spans="1:101">
      <c r="A354" s="256">
        <v>732</v>
      </c>
      <c r="B354" s="259">
        <v>1</v>
      </c>
      <c r="C354" s="380">
        <v>0.89259999999999984</v>
      </c>
      <c r="D354" s="380">
        <v>0.77459999999999996</v>
      </c>
      <c r="E354" s="380">
        <v>0.24931520000000007</v>
      </c>
      <c r="F354" s="380">
        <v>0.52302727999999998</v>
      </c>
      <c r="G354" s="380">
        <v>0.93788503999999995</v>
      </c>
      <c r="H354" s="380">
        <v>0.81482288000000003</v>
      </c>
      <c r="I354" s="380">
        <v>0.46449999999999997</v>
      </c>
      <c r="J354" s="380">
        <v>0.64984896000000003</v>
      </c>
      <c r="K354" s="380">
        <v>5.9357567999999999E-2</v>
      </c>
      <c r="L354" s="380">
        <v>0.88291000000000008</v>
      </c>
      <c r="M354" s="380">
        <v>0.80693390400000009</v>
      </c>
      <c r="N354" s="380">
        <v>0.69211457600000015</v>
      </c>
      <c r="O354" s="380">
        <v>0.264273072</v>
      </c>
      <c r="P354" s="380">
        <v>0.49490000000000006</v>
      </c>
      <c r="Q354" s="380">
        <v>0.64637635199999999</v>
      </c>
      <c r="R354" s="380">
        <v>0.64586115200000005</v>
      </c>
      <c r="S354" s="380">
        <v>0.78813811200000006</v>
      </c>
      <c r="T354" s="380">
        <v>0.4012</v>
      </c>
      <c r="U354" s="380">
        <v>0.51440000000000008</v>
      </c>
      <c r="V354" s="380">
        <v>0.89459959999999994</v>
      </c>
      <c r="W354" s="380">
        <v>0.91503323200000009</v>
      </c>
      <c r="X354" s="380">
        <v>0.85005275200000008</v>
      </c>
      <c r="Y354" s="380">
        <v>0.88989673600000008</v>
      </c>
      <c r="Z354" s="380">
        <v>0.83740000000000003</v>
      </c>
      <c r="AA354" s="380">
        <v>0.56606416000000015</v>
      </c>
      <c r="AB354" s="380">
        <v>0.90880000000000016</v>
      </c>
      <c r="AC354" s="380">
        <v>0.50513192000000007</v>
      </c>
      <c r="AD354" s="380">
        <v>0.11959240000000002</v>
      </c>
      <c r="AE354" s="380">
        <v>0.86785142400000015</v>
      </c>
      <c r="AF354" s="380">
        <v>0.39472532800000004</v>
      </c>
      <c r="AG354" s="380">
        <v>0.83034726400000003</v>
      </c>
      <c r="AH354" s="380">
        <v>0.85260000000000014</v>
      </c>
      <c r="AI354" s="380">
        <v>0.83644419200000009</v>
      </c>
      <c r="AJ354" s="380">
        <v>0.27417000000000002</v>
      </c>
      <c r="AK354" s="380">
        <v>0.10364</v>
      </c>
      <c r="AL354" s="380">
        <v>0.48517555199999995</v>
      </c>
      <c r="AM354" s="380">
        <v>0.72875872000000019</v>
      </c>
      <c r="AN354" s="380">
        <v>0.702307872</v>
      </c>
      <c r="AO354" s="380">
        <v>8.6716799999999997E-2</v>
      </c>
      <c r="AP354" s="380">
        <v>0.18510236800000004</v>
      </c>
      <c r="AQ354" s="380">
        <v>0.90410000000000001</v>
      </c>
      <c r="AR354" s="380">
        <v>0.58397279999999996</v>
      </c>
      <c r="AS354" s="380">
        <v>0.30730000000000002</v>
      </c>
      <c r="AT354" s="380">
        <v>5.1999999999999998E-2</v>
      </c>
      <c r="AU354" s="380">
        <v>0.17931423999999996</v>
      </c>
      <c r="AV354" s="380">
        <v>0.23080000000000001</v>
      </c>
      <c r="AW354" s="380">
        <v>0.81150000000000011</v>
      </c>
      <c r="AX354" s="380">
        <v>0.18174363200000002</v>
      </c>
      <c r="AY354" s="380">
        <v>0.12642334399999999</v>
      </c>
      <c r="AZ354" s="380">
        <v>0.143003936</v>
      </c>
      <c r="BA354" s="380">
        <v>0.18569977599999998</v>
      </c>
      <c r="BB354" s="380">
        <v>6.4669536E-2</v>
      </c>
      <c r="BC354" s="380">
        <v>7.240000000000002E-2</v>
      </c>
      <c r="BD354" s="380">
        <v>0.62319999999999998</v>
      </c>
      <c r="BE354" s="380">
        <v>0.55664142399999994</v>
      </c>
      <c r="BF354" s="380">
        <v>0.19646999999999998</v>
      </c>
      <c r="BG354" s="380">
        <v>8.6599999999999983E-2</v>
      </c>
      <c r="BH354" s="380">
        <v>8.2815791999999999E-2</v>
      </c>
      <c r="BI354" s="380">
        <v>0.52049999999999985</v>
      </c>
      <c r="BJ354" s="380">
        <v>0.74235347200000001</v>
      </c>
      <c r="BK354" s="380">
        <v>0.39097337599999998</v>
      </c>
      <c r="BL354" s="380">
        <v>0.88361379200000012</v>
      </c>
      <c r="BM354" s="380">
        <v>0.15638350400000001</v>
      </c>
      <c r="BN354" s="380">
        <v>0.11115000000000001</v>
      </c>
      <c r="BO354" s="380">
        <v>1.222408E-2</v>
      </c>
      <c r="BP354" s="380">
        <v>5.96E-2</v>
      </c>
      <c r="BQ354" s="380">
        <v>6.7800000000000013E-2</v>
      </c>
      <c r="BR354" s="380">
        <v>0.22175678400000007</v>
      </c>
      <c r="BS354" s="380">
        <v>0.19051030400000002</v>
      </c>
      <c r="BT354" s="380">
        <v>0.28949486400000007</v>
      </c>
      <c r="BU354" s="380">
        <v>0.15140000000000001</v>
      </c>
      <c r="BV354" s="380">
        <v>0.45963827199999996</v>
      </c>
      <c r="BW354" s="380">
        <v>0.59078849600000016</v>
      </c>
      <c r="BX354" s="380">
        <v>0.47581628800000003</v>
      </c>
      <c r="BY354" s="380">
        <v>0.11600000000000001</v>
      </c>
      <c r="BZ354" s="380">
        <v>0.12970000000000001</v>
      </c>
      <c r="CA354" s="380">
        <v>0.29600636800000002</v>
      </c>
      <c r="CB354" s="380">
        <v>0.54169748800000006</v>
      </c>
      <c r="CC354" s="380">
        <v>0.85454011200000002</v>
      </c>
      <c r="CD354" s="380">
        <v>0.81560286400000004</v>
      </c>
      <c r="CE354" s="380">
        <v>0.49134614400000004</v>
      </c>
      <c r="CF354" s="380">
        <v>0.88140000000000007</v>
      </c>
      <c r="CG354" s="380">
        <v>0.70290000000000008</v>
      </c>
      <c r="CH354" s="380">
        <v>6.0262223999999996E-2</v>
      </c>
      <c r="CI354" s="380">
        <v>0.41269342400000003</v>
      </c>
      <c r="CJ354" s="380">
        <v>0.82140265600000006</v>
      </c>
      <c r="CK354" s="380">
        <v>0.17114523200000001</v>
      </c>
      <c r="CL354" s="380">
        <v>0.90151663999999998</v>
      </c>
      <c r="CM354" s="380">
        <v>0.72941635199999999</v>
      </c>
      <c r="CN354" s="380">
        <v>0.25119999999999998</v>
      </c>
      <c r="CO354" s="380">
        <v>0.55427276800000003</v>
      </c>
      <c r="CP354" s="380">
        <v>0.75852761600000018</v>
      </c>
      <c r="CQ354" s="380">
        <v>0.76554907200000011</v>
      </c>
      <c r="CR354" s="380">
        <v>0.82308411199999998</v>
      </c>
      <c r="CS354" s="380">
        <v>0.89546921599999996</v>
      </c>
      <c r="CT354" s="380">
        <v>0.9143512800000001</v>
      </c>
      <c r="CU354" s="380">
        <v>0.27279999999999999</v>
      </c>
      <c r="CV354" s="380">
        <v>0.82813999999999999</v>
      </c>
      <c r="CW354" s="380">
        <v>0.63380000000000003</v>
      </c>
    </row>
    <row r="355" spans="1:101">
      <c r="A355" s="256">
        <v>733</v>
      </c>
      <c r="B355" s="259">
        <v>1</v>
      </c>
      <c r="C355" s="380">
        <v>0.89259999999999984</v>
      </c>
      <c r="D355" s="380">
        <v>0.77459999999999996</v>
      </c>
      <c r="E355" s="380">
        <v>0.25072547200000006</v>
      </c>
      <c r="F355" s="380">
        <v>0.52340160000000002</v>
      </c>
      <c r="G355" s="380">
        <v>0.93852835200000018</v>
      </c>
      <c r="H355" s="380">
        <v>0.81813499199999984</v>
      </c>
      <c r="I355" s="380">
        <v>0.46449999999999997</v>
      </c>
      <c r="J355" s="380">
        <v>0.65084288000000001</v>
      </c>
      <c r="K355" s="380">
        <v>5.9251232000000008E-2</v>
      </c>
      <c r="L355" s="380">
        <v>0.88291000000000008</v>
      </c>
      <c r="M355" s="380">
        <v>0.80932169600000003</v>
      </c>
      <c r="N355" s="380">
        <v>0.69232684800000011</v>
      </c>
      <c r="O355" s="380">
        <v>0.26420880000000002</v>
      </c>
      <c r="P355" s="380">
        <v>0.49490000000000006</v>
      </c>
      <c r="Q355" s="380">
        <v>0.64687462399999995</v>
      </c>
      <c r="R355" s="380">
        <v>0.64862764799999995</v>
      </c>
      <c r="S355" s="380">
        <v>0.79190851200000012</v>
      </c>
      <c r="T355" s="380">
        <v>0.4012</v>
      </c>
      <c r="U355" s="380">
        <v>0.51439999999999997</v>
      </c>
      <c r="V355" s="380">
        <v>0.89562484799999997</v>
      </c>
      <c r="W355" s="380">
        <v>0.91518984000000003</v>
      </c>
      <c r="X355" s="380">
        <v>0.85014839999999992</v>
      </c>
      <c r="Y355" s="380">
        <v>0.89005302400000008</v>
      </c>
      <c r="Z355" s="380">
        <v>0.83740000000000014</v>
      </c>
      <c r="AA355" s="380">
        <v>0.56748348800000026</v>
      </c>
      <c r="AB355" s="380">
        <v>0.90880000000000016</v>
      </c>
      <c r="AC355" s="380">
        <v>0.50635785600000005</v>
      </c>
      <c r="AD355" s="380">
        <v>0.11936300799999999</v>
      </c>
      <c r="AE355" s="380">
        <v>0.86866542400000013</v>
      </c>
      <c r="AF355" s="380">
        <v>0.39566987200000003</v>
      </c>
      <c r="AG355" s="380">
        <v>0.83044404800000005</v>
      </c>
      <c r="AH355" s="380">
        <v>0.85260000000000002</v>
      </c>
      <c r="AI355" s="380">
        <v>0.83655992000000012</v>
      </c>
      <c r="AJ355" s="380">
        <v>0.27417000000000002</v>
      </c>
      <c r="AK355" s="380">
        <v>0.10364</v>
      </c>
      <c r="AL355" s="380">
        <v>0.48366675200000003</v>
      </c>
      <c r="AM355" s="380">
        <v>0.73723572799999992</v>
      </c>
      <c r="AN355" s="380">
        <v>0.703046112</v>
      </c>
      <c r="AO355" s="380">
        <v>8.6685071999999988E-2</v>
      </c>
      <c r="AP355" s="380">
        <v>0.18473403200000002</v>
      </c>
      <c r="AQ355" s="380">
        <v>0.90410000000000001</v>
      </c>
      <c r="AR355" s="380">
        <v>0.58947747200000011</v>
      </c>
      <c r="AS355" s="380">
        <v>0.30730000000000002</v>
      </c>
      <c r="AT355" s="380">
        <v>5.1999999999999998E-2</v>
      </c>
      <c r="AU355" s="380">
        <v>0.17977191999999997</v>
      </c>
      <c r="AV355" s="380">
        <v>0.23080000000000003</v>
      </c>
      <c r="AW355" s="380">
        <v>0.8115</v>
      </c>
      <c r="AX355" s="380">
        <v>0.18194377600000003</v>
      </c>
      <c r="AY355" s="380">
        <v>0.12700771199999999</v>
      </c>
      <c r="AZ355" s="380">
        <v>0.14230926400000002</v>
      </c>
      <c r="BA355" s="380">
        <v>0.18473577599999999</v>
      </c>
      <c r="BB355" s="380">
        <v>6.4330864000000001E-2</v>
      </c>
      <c r="BC355" s="380">
        <v>7.2400000000000006E-2</v>
      </c>
      <c r="BD355" s="380">
        <v>0.62319999999999998</v>
      </c>
      <c r="BE355" s="380">
        <v>0.55935771200000006</v>
      </c>
      <c r="BF355" s="380">
        <v>0.19646999999999998</v>
      </c>
      <c r="BG355" s="380">
        <v>8.660000000000001E-2</v>
      </c>
      <c r="BH355" s="380">
        <v>8.2522511999999992E-2</v>
      </c>
      <c r="BI355" s="380">
        <v>0.52050000000000007</v>
      </c>
      <c r="BJ355" s="380">
        <v>0.74484921599999998</v>
      </c>
      <c r="BK355" s="380">
        <v>0.39043564800000002</v>
      </c>
      <c r="BL355" s="380">
        <v>0.88789297600000006</v>
      </c>
      <c r="BM355" s="380">
        <v>0.15853182400000002</v>
      </c>
      <c r="BN355" s="380">
        <v>0.11115000000000001</v>
      </c>
      <c r="BO355" s="380">
        <v>1.2256144E-2</v>
      </c>
      <c r="BP355" s="380">
        <v>5.9600000000000014E-2</v>
      </c>
      <c r="BQ355" s="380">
        <v>6.7799999999999999E-2</v>
      </c>
      <c r="BR355" s="380">
        <v>0.22129984</v>
      </c>
      <c r="BS355" s="380">
        <v>0.19014609600000001</v>
      </c>
      <c r="BT355" s="380">
        <v>0.28905273600000003</v>
      </c>
      <c r="BU355" s="380">
        <v>0.15140000000000001</v>
      </c>
      <c r="BV355" s="380">
        <v>0.45975172799999997</v>
      </c>
      <c r="BW355" s="380">
        <v>0.59963175999999996</v>
      </c>
      <c r="BX355" s="380">
        <v>0.48657849600000003</v>
      </c>
      <c r="BY355" s="380">
        <v>0.11600000000000002</v>
      </c>
      <c r="BZ355" s="380">
        <v>0.12970000000000001</v>
      </c>
      <c r="CA355" s="380">
        <v>0.29474123199999996</v>
      </c>
      <c r="CB355" s="380">
        <v>0.55135324800000007</v>
      </c>
      <c r="CC355" s="380">
        <v>0.85643348800000008</v>
      </c>
      <c r="CD355" s="380">
        <v>0.81794264000000005</v>
      </c>
      <c r="CE355" s="380">
        <v>0.49208408000000003</v>
      </c>
      <c r="CF355" s="380">
        <v>0.88139999999999985</v>
      </c>
      <c r="CG355" s="380">
        <v>0.70289999999999997</v>
      </c>
      <c r="CH355" s="380">
        <v>6.0178223999999995E-2</v>
      </c>
      <c r="CI355" s="380">
        <v>0.41512137600000004</v>
      </c>
      <c r="CJ355" s="380">
        <v>0.82257499199999995</v>
      </c>
      <c r="CK355" s="380">
        <v>0.17091356799999999</v>
      </c>
      <c r="CL355" s="380">
        <v>0.90472403200000007</v>
      </c>
      <c r="CM355" s="380">
        <v>0.73569568000000007</v>
      </c>
      <c r="CN355" s="380">
        <v>0.25119999999999998</v>
      </c>
      <c r="CO355" s="380">
        <v>0.55267883200000001</v>
      </c>
      <c r="CP355" s="380">
        <v>0.76050233600000006</v>
      </c>
      <c r="CQ355" s="380">
        <v>0.76557683200000015</v>
      </c>
      <c r="CR355" s="380">
        <v>0.82674633600000003</v>
      </c>
      <c r="CS355" s="380">
        <v>0.89627460800000014</v>
      </c>
      <c r="CT355" s="380">
        <v>0.91498534400000009</v>
      </c>
      <c r="CU355" s="380">
        <v>0.27279999999999999</v>
      </c>
      <c r="CV355" s="380">
        <v>0.82813999999999999</v>
      </c>
      <c r="CW355" s="380">
        <v>0.63380000000000003</v>
      </c>
    </row>
    <row r="356" spans="1:101">
      <c r="A356" s="256">
        <v>734</v>
      </c>
      <c r="B356" s="259">
        <v>1</v>
      </c>
      <c r="C356" s="380">
        <v>0.89259999999999984</v>
      </c>
      <c r="D356" s="380">
        <v>0.77459999999999984</v>
      </c>
      <c r="E356" s="380">
        <v>0.25214046400000001</v>
      </c>
      <c r="F356" s="380">
        <v>0.52377592000000006</v>
      </c>
      <c r="G356" s="380">
        <v>0.93917118399999999</v>
      </c>
      <c r="H356" s="380">
        <v>0.82140070400000009</v>
      </c>
      <c r="I356" s="380">
        <v>0.46450000000000002</v>
      </c>
      <c r="J356" s="380">
        <v>0.65183871999999998</v>
      </c>
      <c r="K356" s="380">
        <v>5.9145296E-2</v>
      </c>
      <c r="L356" s="380">
        <v>0.88290999999999997</v>
      </c>
      <c r="M356" s="380">
        <v>0.81168700800000004</v>
      </c>
      <c r="N356" s="380">
        <v>0.69253871999999994</v>
      </c>
      <c r="O356" s="380">
        <v>0.26414436799999996</v>
      </c>
      <c r="P356" s="380">
        <v>0.49490000000000006</v>
      </c>
      <c r="Q356" s="380">
        <v>0.64737257599999987</v>
      </c>
      <c r="R356" s="380">
        <v>0.65138406399999993</v>
      </c>
      <c r="S356" s="380">
        <v>0.79562923200000013</v>
      </c>
      <c r="T356" s="380">
        <v>0.4012</v>
      </c>
      <c r="U356" s="380">
        <v>0.51439999999999986</v>
      </c>
      <c r="V356" s="380">
        <v>0.896641456</v>
      </c>
      <c r="W356" s="380">
        <v>0.915345568</v>
      </c>
      <c r="X356" s="380">
        <v>0.85025660800000002</v>
      </c>
      <c r="Y356" s="380">
        <v>0.89018411200000003</v>
      </c>
      <c r="Z356" s="380">
        <v>0.83740000000000003</v>
      </c>
      <c r="AA356" s="380">
        <v>0.56890193600000005</v>
      </c>
      <c r="AB356" s="380">
        <v>0.90879999999999994</v>
      </c>
      <c r="AC356" s="380">
        <v>0.50758387199999999</v>
      </c>
      <c r="AD356" s="380">
        <v>0.11910121600000002</v>
      </c>
      <c r="AE356" s="380">
        <v>0.86947494400000003</v>
      </c>
      <c r="AF356" s="380">
        <v>0.39661489599999999</v>
      </c>
      <c r="AG356" s="380">
        <v>0.830535472</v>
      </c>
      <c r="AH356" s="380">
        <v>0.85260000000000002</v>
      </c>
      <c r="AI356" s="380">
        <v>0.83669484799999994</v>
      </c>
      <c r="AJ356" s="380">
        <v>0.27417000000000008</v>
      </c>
      <c r="AK356" s="380">
        <v>0.10364</v>
      </c>
      <c r="AL356" s="380">
        <v>0.48215803200000001</v>
      </c>
      <c r="AM356" s="380">
        <v>0.74554033600000003</v>
      </c>
      <c r="AN356" s="380">
        <v>0.70378355200000009</v>
      </c>
      <c r="AO356" s="380">
        <v>8.6652863999999996E-2</v>
      </c>
      <c r="AP356" s="380">
        <v>0.18436649599999999</v>
      </c>
      <c r="AQ356" s="380">
        <v>0.90410000000000001</v>
      </c>
      <c r="AR356" s="380">
        <v>0.59496014399999997</v>
      </c>
      <c r="AS356" s="380">
        <v>0.30730000000000002</v>
      </c>
      <c r="AT356" s="380">
        <v>5.1999999999999998E-2</v>
      </c>
      <c r="AU356" s="380">
        <v>0.18036783999999997</v>
      </c>
      <c r="AV356" s="380">
        <v>0.23080000000000001</v>
      </c>
      <c r="AW356" s="380">
        <v>0.8115</v>
      </c>
      <c r="AX356" s="380">
        <v>0.18215664000000004</v>
      </c>
      <c r="AY356" s="380">
        <v>0.12760472</v>
      </c>
      <c r="AZ356" s="380">
        <v>0.14161779199999999</v>
      </c>
      <c r="BA356" s="380">
        <v>0.18377585600000002</v>
      </c>
      <c r="BB356" s="380">
        <v>6.3994191999999991E-2</v>
      </c>
      <c r="BC356" s="380">
        <v>7.2400000000000006E-2</v>
      </c>
      <c r="BD356" s="380">
        <v>0.62319999999999998</v>
      </c>
      <c r="BE356" s="380">
        <v>0.56229280000000004</v>
      </c>
      <c r="BF356" s="380">
        <v>0.19647000000000001</v>
      </c>
      <c r="BG356" s="380">
        <v>8.6599999999999996E-2</v>
      </c>
      <c r="BH356" s="380">
        <v>8.2241471999999996E-2</v>
      </c>
      <c r="BI356" s="380">
        <v>0.52049999999999996</v>
      </c>
      <c r="BJ356" s="380">
        <v>0.74752600000000002</v>
      </c>
      <c r="BK356" s="380">
        <v>0.38989791999999995</v>
      </c>
      <c r="BL356" s="380">
        <v>0.89203407999999995</v>
      </c>
      <c r="BM356" s="380">
        <v>0.16070406400000001</v>
      </c>
      <c r="BN356" s="380">
        <v>0.11115000000000001</v>
      </c>
      <c r="BO356" s="380">
        <v>1.2288127999999999E-2</v>
      </c>
      <c r="BP356" s="380">
        <v>5.96E-2</v>
      </c>
      <c r="BQ356" s="380">
        <v>6.7799999999999985E-2</v>
      </c>
      <c r="BR356" s="380">
        <v>0.22084401599999998</v>
      </c>
      <c r="BS356" s="380">
        <v>0.18978260800000002</v>
      </c>
      <c r="BT356" s="380">
        <v>0.28861108799999996</v>
      </c>
      <c r="BU356" s="380">
        <v>0.15140000000000001</v>
      </c>
      <c r="BV356" s="380">
        <v>0.45986550399999998</v>
      </c>
      <c r="BW356" s="380">
        <v>0.60841062400000001</v>
      </c>
      <c r="BX356" s="380">
        <v>0.49735310399999999</v>
      </c>
      <c r="BY356" s="380">
        <v>0.11599999999999999</v>
      </c>
      <c r="BZ356" s="380">
        <v>0.12969999999999998</v>
      </c>
      <c r="CA356" s="380">
        <v>0.29347881599999992</v>
      </c>
      <c r="CB356" s="380">
        <v>0.56096988800000014</v>
      </c>
      <c r="CC356" s="380">
        <v>0.85830662400000002</v>
      </c>
      <c r="CD356" s="380">
        <v>0.82020609599999994</v>
      </c>
      <c r="CE356" s="380">
        <v>0.49282201600000003</v>
      </c>
      <c r="CF356" s="380">
        <v>0.88139999999999996</v>
      </c>
      <c r="CG356" s="380">
        <v>0.70289999999999997</v>
      </c>
      <c r="CH356" s="380">
        <v>6.0094144000000002E-2</v>
      </c>
      <c r="CI356" s="380">
        <v>0.41755356799999999</v>
      </c>
      <c r="CJ356" s="380">
        <v>0.82374084799999991</v>
      </c>
      <c r="CK356" s="380">
        <v>0.170681904</v>
      </c>
      <c r="CL356" s="380">
        <v>0.9078376640000001</v>
      </c>
      <c r="CM356" s="380">
        <v>0.741880608</v>
      </c>
      <c r="CN356" s="380">
        <v>0.25119999999999998</v>
      </c>
      <c r="CO356" s="380">
        <v>0.55108409599999997</v>
      </c>
      <c r="CP356" s="380">
        <v>0.76246665599999996</v>
      </c>
      <c r="CQ356" s="380">
        <v>0.76561411199999996</v>
      </c>
      <c r="CR356" s="380">
        <v>0.83034832000000003</v>
      </c>
      <c r="CS356" s="380">
        <v>0.89707471999999999</v>
      </c>
      <c r="CT356" s="380">
        <v>0.91561492800000011</v>
      </c>
      <c r="CU356" s="380">
        <v>0.27280000000000004</v>
      </c>
      <c r="CV356" s="380">
        <v>0.82813999999999988</v>
      </c>
      <c r="CW356" s="380">
        <v>0.63379999999999992</v>
      </c>
    </row>
    <row r="357" spans="1:101">
      <c r="A357" s="256">
        <v>735</v>
      </c>
      <c r="B357" s="259">
        <v>1</v>
      </c>
      <c r="C357" s="380">
        <v>0.89259999999999995</v>
      </c>
      <c r="D357" s="380">
        <v>0.77459999999999996</v>
      </c>
      <c r="E357" s="380">
        <v>0.25356000000000001</v>
      </c>
      <c r="F357" s="380">
        <v>0.52415</v>
      </c>
      <c r="G357" s="380">
        <v>0.93984999999999996</v>
      </c>
      <c r="H357" s="380">
        <v>0.82462000000000002</v>
      </c>
      <c r="I357" s="380">
        <v>0.46450000000000002</v>
      </c>
      <c r="J357" s="380">
        <v>0.65285000000000004</v>
      </c>
      <c r="K357" s="380">
        <v>5.9040000000000002E-2</v>
      </c>
      <c r="L357" s="380">
        <v>0.88290999999999997</v>
      </c>
      <c r="M357" s="380">
        <v>0.81403000000000003</v>
      </c>
      <c r="N357" s="380">
        <v>0.69274999999999998</v>
      </c>
      <c r="O357" s="380">
        <v>0.26407999999999998</v>
      </c>
      <c r="P357" s="380">
        <v>0.49490000000000001</v>
      </c>
      <c r="Q357" s="380">
        <v>0.64786999999999995</v>
      </c>
      <c r="R357" s="380">
        <v>0.65412999999999999</v>
      </c>
      <c r="S357" s="380">
        <v>0.79930000000000001</v>
      </c>
      <c r="T357" s="380">
        <v>0.4012</v>
      </c>
      <c r="U357" s="380">
        <v>0.51439999999999997</v>
      </c>
      <c r="V357" s="380">
        <v>0.89764999999999995</v>
      </c>
      <c r="W357" s="380">
        <v>0.91549999999999998</v>
      </c>
      <c r="X357" s="380">
        <v>0.85043000000000002</v>
      </c>
      <c r="Y357" s="380">
        <v>0.89029999999999998</v>
      </c>
      <c r="Z357" s="380">
        <v>0.83740000000000003</v>
      </c>
      <c r="AA357" s="380">
        <v>0.57032000000000005</v>
      </c>
      <c r="AB357" s="380">
        <v>0.90880000000000005</v>
      </c>
      <c r="AC357" s="380">
        <v>0.50880999999999998</v>
      </c>
      <c r="AD357" s="380">
        <v>0.11884</v>
      </c>
      <c r="AE357" s="380">
        <v>0.87028000000000005</v>
      </c>
      <c r="AF357" s="380">
        <v>0.39756000000000002</v>
      </c>
      <c r="AG357" s="380">
        <v>0.8306</v>
      </c>
      <c r="AH357" s="380">
        <v>0.85260000000000002</v>
      </c>
      <c r="AI357" s="380">
        <v>0.83692999999999995</v>
      </c>
      <c r="AJ357" s="380">
        <v>0.27417000000000002</v>
      </c>
      <c r="AK357" s="380">
        <v>0.10364</v>
      </c>
      <c r="AL357" s="380">
        <v>0.48065000000000002</v>
      </c>
      <c r="AM357" s="380">
        <v>0.75366999999999995</v>
      </c>
      <c r="AN357" s="380">
        <v>0.70452000000000004</v>
      </c>
      <c r="AO357" s="380">
        <v>8.6620000000000003E-2</v>
      </c>
      <c r="AP357" s="380">
        <v>0.184</v>
      </c>
      <c r="AQ357" s="380">
        <v>0.90410000000000001</v>
      </c>
      <c r="AR357" s="380">
        <v>0.60041999999999995</v>
      </c>
      <c r="AS357" s="380">
        <v>0.30730000000000002</v>
      </c>
      <c r="AT357" s="380">
        <v>5.1999999999999998E-2</v>
      </c>
      <c r="AU357" s="380">
        <v>0.18115999999999999</v>
      </c>
      <c r="AV357" s="380">
        <v>0.23080000000000001</v>
      </c>
      <c r="AW357" s="380">
        <v>0.8115</v>
      </c>
      <c r="AX357" s="380">
        <v>0.18243000000000001</v>
      </c>
      <c r="AY357" s="380">
        <v>0.12825</v>
      </c>
      <c r="AZ357" s="380">
        <v>0.14093</v>
      </c>
      <c r="BA357" s="380">
        <v>0.18282000000000001</v>
      </c>
      <c r="BB357" s="380">
        <v>6.3659999999999994E-2</v>
      </c>
      <c r="BC357" s="380">
        <v>7.2400000000000006E-2</v>
      </c>
      <c r="BD357" s="380">
        <v>0.62319999999999998</v>
      </c>
      <c r="BE357" s="380">
        <v>0.56547999999999998</v>
      </c>
      <c r="BF357" s="380">
        <v>0.19647000000000001</v>
      </c>
      <c r="BG357" s="380">
        <v>8.6599999999999996E-2</v>
      </c>
      <c r="BH357" s="380">
        <v>8.2019999999999996E-2</v>
      </c>
      <c r="BI357" s="380">
        <v>0.52049999999999996</v>
      </c>
      <c r="BJ357" s="380">
        <v>0.75043000000000004</v>
      </c>
      <c r="BK357" s="380">
        <v>0.38935999999999998</v>
      </c>
      <c r="BL357" s="380">
        <v>0.89603999999999995</v>
      </c>
      <c r="BM357" s="380">
        <v>0.16289999999999999</v>
      </c>
      <c r="BN357" s="380">
        <v>0.11115</v>
      </c>
      <c r="BO357" s="380">
        <v>1.2319999999999999E-2</v>
      </c>
      <c r="BP357" s="380">
        <v>5.96E-2</v>
      </c>
      <c r="BQ357" s="380">
        <v>6.7799999999999999E-2</v>
      </c>
      <c r="BR357" s="380">
        <v>0.22039</v>
      </c>
      <c r="BS357" s="380">
        <v>0.18942000000000001</v>
      </c>
      <c r="BT357" s="380">
        <v>0.28816999999999998</v>
      </c>
      <c r="BU357" s="380">
        <v>0.15140000000000001</v>
      </c>
      <c r="BV357" s="380">
        <v>0.45998</v>
      </c>
      <c r="BW357" s="380">
        <v>0.61712</v>
      </c>
      <c r="BX357" s="380">
        <v>0.50812999999999997</v>
      </c>
      <c r="BY357" s="380">
        <v>0.11600000000000001</v>
      </c>
      <c r="BZ357" s="380">
        <v>0.12970000000000001</v>
      </c>
      <c r="CA357" s="380">
        <v>0.29221999999999998</v>
      </c>
      <c r="CB357" s="380">
        <v>0.57054000000000005</v>
      </c>
      <c r="CC357" s="380">
        <v>0.86016000000000004</v>
      </c>
      <c r="CD357" s="380">
        <v>0.82240999999999997</v>
      </c>
      <c r="CE357" s="380">
        <v>0.49356</v>
      </c>
      <c r="CF357" s="380">
        <v>0.88139999999999996</v>
      </c>
      <c r="CG357" s="380">
        <v>0.70289999999999997</v>
      </c>
      <c r="CH357" s="380">
        <v>6.0010000000000001E-2</v>
      </c>
      <c r="CI357" s="380">
        <v>0.41998999999999997</v>
      </c>
      <c r="CJ357" s="380">
        <v>0.82489999999999997</v>
      </c>
      <c r="CK357" s="380">
        <v>0.17044999999999999</v>
      </c>
      <c r="CL357" s="380">
        <v>0.91086</v>
      </c>
      <c r="CM357" s="380">
        <v>0.74797000000000002</v>
      </c>
      <c r="CN357" s="380">
        <v>0.25119999999999998</v>
      </c>
      <c r="CO357" s="380">
        <v>0.54949000000000003</v>
      </c>
      <c r="CP357" s="380">
        <v>0.76441999999999999</v>
      </c>
      <c r="CQ357" s="380">
        <v>0.76570000000000005</v>
      </c>
      <c r="CR357" s="380">
        <v>0.83389000000000002</v>
      </c>
      <c r="CS357" s="380">
        <v>0.89786999999999995</v>
      </c>
      <c r="CT357" s="380">
        <v>0.91624000000000005</v>
      </c>
      <c r="CU357" s="380">
        <v>0.27279999999999999</v>
      </c>
      <c r="CV357" s="380">
        <v>0.82813999999999999</v>
      </c>
      <c r="CW357" s="380">
        <v>0.63380000000000003</v>
      </c>
    </row>
    <row r="358" spans="1:101">
      <c r="A358" s="256">
        <v>736</v>
      </c>
      <c r="B358" s="259">
        <v>1</v>
      </c>
      <c r="C358" s="380">
        <v>0.89259999999999995</v>
      </c>
      <c r="D358" s="380">
        <v>0.77459999999999996</v>
      </c>
      <c r="E358" s="380">
        <v>0.25498409599999994</v>
      </c>
      <c r="F358" s="380">
        <v>0.52452399999999999</v>
      </c>
      <c r="G358" s="380">
        <v>0.94055700799999986</v>
      </c>
      <c r="H358" s="380">
        <v>0.82779307199999996</v>
      </c>
      <c r="I358" s="380">
        <v>0.46450000000000002</v>
      </c>
      <c r="J358" s="380">
        <v>0.653873712</v>
      </c>
      <c r="K358" s="380">
        <v>5.893528E-2</v>
      </c>
      <c r="L358" s="380">
        <v>0.88290999999999997</v>
      </c>
      <c r="M358" s="380">
        <v>0.81635070399999998</v>
      </c>
      <c r="N358" s="380">
        <v>0.69296071999999997</v>
      </c>
      <c r="O358" s="380">
        <v>0.26401563199999994</v>
      </c>
      <c r="P358" s="380">
        <v>0.49490000000000006</v>
      </c>
      <c r="Q358" s="380">
        <v>0.64836692800000006</v>
      </c>
      <c r="R358" s="380">
        <v>0.65686535999999995</v>
      </c>
      <c r="S358" s="380">
        <v>0.80292094400000003</v>
      </c>
      <c r="T358" s="380">
        <v>0.4012</v>
      </c>
      <c r="U358" s="380">
        <v>0.51439999999999997</v>
      </c>
      <c r="V358" s="380">
        <v>0.89865041599999995</v>
      </c>
      <c r="W358" s="380">
        <v>0.91565318399999995</v>
      </c>
      <c r="X358" s="380">
        <v>0.85065724799999998</v>
      </c>
      <c r="Y358" s="380">
        <v>0.89039974399999999</v>
      </c>
      <c r="Z358" s="380">
        <v>0.83740000000000003</v>
      </c>
      <c r="AA358" s="380">
        <v>0.5717375360000001</v>
      </c>
      <c r="AB358" s="380">
        <v>0.90879999999999994</v>
      </c>
      <c r="AC358" s="380">
        <v>0.51003622399999993</v>
      </c>
      <c r="AD358" s="380">
        <v>0.118577232</v>
      </c>
      <c r="AE358" s="380">
        <v>0.871080576</v>
      </c>
      <c r="AF358" s="380">
        <v>0.39850524800000003</v>
      </c>
      <c r="AG358" s="380">
        <v>0.83064214400000003</v>
      </c>
      <c r="AH358" s="380">
        <v>0.85259999999999991</v>
      </c>
      <c r="AI358" s="380">
        <v>0.83724812799999981</v>
      </c>
      <c r="AJ358" s="380">
        <v>0.27416999999999997</v>
      </c>
      <c r="AK358" s="380">
        <v>0.10364</v>
      </c>
      <c r="AL358" s="380">
        <v>0.47914204799999999</v>
      </c>
      <c r="AM358" s="380">
        <v>0.76162264000000002</v>
      </c>
      <c r="AN358" s="380">
        <v>0.70525568000000005</v>
      </c>
      <c r="AO358" s="380">
        <v>8.6586495999999999E-2</v>
      </c>
      <c r="AP358" s="380">
        <v>0.18363447999999996</v>
      </c>
      <c r="AQ358" s="380">
        <v>0.90410000000000001</v>
      </c>
      <c r="AR358" s="380">
        <v>0.60585572799999998</v>
      </c>
      <c r="AS358" s="380">
        <v>0.30730000000000002</v>
      </c>
      <c r="AT358" s="380">
        <v>5.2000000000000005E-2</v>
      </c>
      <c r="AU358" s="380">
        <v>0.18213687999999997</v>
      </c>
      <c r="AV358" s="380">
        <v>0.23079999999999998</v>
      </c>
      <c r="AW358" s="380">
        <v>0.81150000000000011</v>
      </c>
      <c r="AX358" s="380">
        <v>0.18275387200000001</v>
      </c>
      <c r="AY358" s="380">
        <v>0.12893606399999999</v>
      </c>
      <c r="AZ358" s="380">
        <v>0.14024579200000001</v>
      </c>
      <c r="BA358" s="380">
        <v>0.18186822399999999</v>
      </c>
      <c r="BB358" s="380">
        <v>6.3328192000000005E-2</v>
      </c>
      <c r="BC358" s="380">
        <v>7.240000000000002E-2</v>
      </c>
      <c r="BD358" s="380">
        <v>0.62319999999999998</v>
      </c>
      <c r="BE358" s="380">
        <v>0.56890152000000005</v>
      </c>
      <c r="BF358" s="380">
        <v>0.19647000000000001</v>
      </c>
      <c r="BG358" s="380">
        <v>8.6599999999999983E-2</v>
      </c>
      <c r="BH358" s="380">
        <v>8.1847983999999985E-2</v>
      </c>
      <c r="BI358" s="380">
        <v>0.52049999999999985</v>
      </c>
      <c r="BJ358" s="380">
        <v>0.75354606400000002</v>
      </c>
      <c r="BK358" s="380">
        <v>0.38882191999999999</v>
      </c>
      <c r="BL358" s="380">
        <v>0.89991366400000006</v>
      </c>
      <c r="BM358" s="380">
        <v>0.16511980800000001</v>
      </c>
      <c r="BN358" s="380">
        <v>0.11114999999999998</v>
      </c>
      <c r="BO358" s="380">
        <v>1.235176E-2</v>
      </c>
      <c r="BP358" s="380">
        <v>5.96E-2</v>
      </c>
      <c r="BQ358" s="380">
        <v>6.7799999999999985E-2</v>
      </c>
      <c r="BR358" s="380">
        <v>0.21993764800000001</v>
      </c>
      <c r="BS358" s="380">
        <v>0.18905824000000004</v>
      </c>
      <c r="BT358" s="380">
        <v>0.28772944</v>
      </c>
      <c r="BU358" s="380">
        <v>0.15140000000000003</v>
      </c>
      <c r="BV358" s="380">
        <v>0.46009515200000001</v>
      </c>
      <c r="BW358" s="380">
        <v>0.62575508800000001</v>
      </c>
      <c r="BX358" s="380">
        <v>0.51889988800000009</v>
      </c>
      <c r="BY358" s="380">
        <v>0.11599999999999999</v>
      </c>
      <c r="BZ358" s="380">
        <v>0.12970000000000001</v>
      </c>
      <c r="CA358" s="380">
        <v>0.29096409600000001</v>
      </c>
      <c r="CB358" s="380">
        <v>0.58005713599999997</v>
      </c>
      <c r="CC358" s="380">
        <v>0.861993648</v>
      </c>
      <c r="CD358" s="380">
        <v>0.8245521440000001</v>
      </c>
      <c r="CE358" s="380">
        <v>0.49429800000000002</v>
      </c>
      <c r="CF358" s="380">
        <v>0.88139999999999996</v>
      </c>
      <c r="CG358" s="380">
        <v>0.70289999999999997</v>
      </c>
      <c r="CH358" s="380">
        <v>5.9925776000000007E-2</v>
      </c>
      <c r="CI358" s="380">
        <v>0.42243052799999992</v>
      </c>
      <c r="CJ358" s="380">
        <v>0.82605249600000008</v>
      </c>
      <c r="CK358" s="380">
        <v>0.17021791999999999</v>
      </c>
      <c r="CL358" s="380">
        <v>0.913792928</v>
      </c>
      <c r="CM358" s="380">
        <v>0.75396292800000009</v>
      </c>
      <c r="CN358" s="380">
        <v>0.25119999999999998</v>
      </c>
      <c r="CO358" s="380">
        <v>0.54789571199999998</v>
      </c>
      <c r="CP358" s="380">
        <v>0.7663630560000001</v>
      </c>
      <c r="CQ358" s="380">
        <v>0.76582593600000004</v>
      </c>
      <c r="CR358" s="380">
        <v>0.83737179200000011</v>
      </c>
      <c r="CS358" s="380">
        <v>0.89866038399999992</v>
      </c>
      <c r="CT358" s="380">
        <v>0.91686060800000013</v>
      </c>
      <c r="CU358" s="380">
        <v>0.27280000000000004</v>
      </c>
      <c r="CV358" s="380">
        <v>0.82813999999999988</v>
      </c>
      <c r="CW358" s="380">
        <v>0.63379999999999992</v>
      </c>
    </row>
    <row r="359" spans="1:101">
      <c r="A359" s="256">
        <v>737</v>
      </c>
      <c r="B359" s="259">
        <v>1</v>
      </c>
      <c r="C359" s="380">
        <v>0.89259999999999984</v>
      </c>
      <c r="D359" s="380">
        <v>0.77459999999999996</v>
      </c>
      <c r="E359" s="380">
        <v>0.25641267200000006</v>
      </c>
      <c r="F359" s="380">
        <v>0.52489800000000009</v>
      </c>
      <c r="G359" s="380">
        <v>0.94129411200000013</v>
      </c>
      <c r="H359" s="380">
        <v>0.83092003199999998</v>
      </c>
      <c r="I359" s="380">
        <v>0.46449999999999997</v>
      </c>
      <c r="J359" s="380">
        <v>0.65491048000000007</v>
      </c>
      <c r="K359" s="380">
        <v>5.8831152000000012E-2</v>
      </c>
      <c r="L359" s="380">
        <v>0.88291000000000008</v>
      </c>
      <c r="M359" s="380">
        <v>0.81864921599999996</v>
      </c>
      <c r="N359" s="380">
        <v>0.69317084799999995</v>
      </c>
      <c r="O359" s="380">
        <v>0.2639512</v>
      </c>
      <c r="P359" s="380">
        <v>0.49490000000000006</v>
      </c>
      <c r="Q359" s="380">
        <v>0.64886334400000001</v>
      </c>
      <c r="R359" s="380">
        <v>0.65958996799999992</v>
      </c>
      <c r="S359" s="380">
        <v>0.80649211199999993</v>
      </c>
      <c r="T359" s="380">
        <v>0.4012</v>
      </c>
      <c r="U359" s="380">
        <v>0.51440000000000008</v>
      </c>
      <c r="V359" s="380">
        <v>0.89964276800000009</v>
      </c>
      <c r="W359" s="380">
        <v>0.91580496</v>
      </c>
      <c r="X359" s="380">
        <v>0.85094112000000011</v>
      </c>
      <c r="Y359" s="380">
        <v>0.89048278400000003</v>
      </c>
      <c r="Z359" s="380">
        <v>0.83740000000000003</v>
      </c>
      <c r="AA359" s="380">
        <v>0.57315452800000011</v>
      </c>
      <c r="AB359" s="380">
        <v>0.90880000000000016</v>
      </c>
      <c r="AC359" s="380">
        <v>0.51126257600000002</v>
      </c>
      <c r="AD359" s="380">
        <v>0.11831148800000001</v>
      </c>
      <c r="AE359" s="380">
        <v>0.87187662399999999</v>
      </c>
      <c r="AF359" s="380">
        <v>0.39945059199999999</v>
      </c>
      <c r="AG359" s="380">
        <v>0.83066068800000004</v>
      </c>
      <c r="AH359" s="380">
        <v>0.85260000000000014</v>
      </c>
      <c r="AI359" s="380">
        <v>0.83765351999999993</v>
      </c>
      <c r="AJ359" s="380">
        <v>0.27417000000000002</v>
      </c>
      <c r="AK359" s="380">
        <v>0.10364</v>
      </c>
      <c r="AL359" s="380">
        <v>0.47763379200000006</v>
      </c>
      <c r="AM359" s="380">
        <v>0.76939644799999984</v>
      </c>
      <c r="AN359" s="380">
        <v>0.70599075199999994</v>
      </c>
      <c r="AO359" s="380">
        <v>8.6552272000000013E-2</v>
      </c>
      <c r="AP359" s="380">
        <v>0.18326995200000001</v>
      </c>
      <c r="AQ359" s="380">
        <v>0.90410000000000001</v>
      </c>
      <c r="AR359" s="380">
        <v>0.61126619199999999</v>
      </c>
      <c r="AS359" s="380">
        <v>0.30730000000000002</v>
      </c>
      <c r="AT359" s="380">
        <v>5.1999999999999998E-2</v>
      </c>
      <c r="AU359" s="380">
        <v>0.18330239999999998</v>
      </c>
      <c r="AV359" s="380">
        <v>0.23080000000000001</v>
      </c>
      <c r="AW359" s="380">
        <v>0.81150000000000011</v>
      </c>
      <c r="AX359" s="380">
        <v>0.18313097600000003</v>
      </c>
      <c r="AY359" s="380">
        <v>0.12966491199999999</v>
      </c>
      <c r="AZ359" s="380">
        <v>0.13956526399999999</v>
      </c>
      <c r="BA359" s="380">
        <v>0.18092057600000003</v>
      </c>
      <c r="BB359" s="380">
        <v>6.2998863999999988E-2</v>
      </c>
      <c r="BC359" s="380">
        <v>7.240000000000002E-2</v>
      </c>
      <c r="BD359" s="380">
        <v>0.62319999999999998</v>
      </c>
      <c r="BE359" s="380">
        <v>0.57252811199999998</v>
      </c>
      <c r="BF359" s="380">
        <v>0.19646999999999998</v>
      </c>
      <c r="BG359" s="380">
        <v>8.6599999999999983E-2</v>
      </c>
      <c r="BH359" s="380">
        <v>8.1727951999999993E-2</v>
      </c>
      <c r="BI359" s="380">
        <v>0.52049999999999985</v>
      </c>
      <c r="BJ359" s="380">
        <v>0.75684801600000007</v>
      </c>
      <c r="BK359" s="380">
        <v>0.38828364799999998</v>
      </c>
      <c r="BL359" s="380">
        <v>0.90365793599999999</v>
      </c>
      <c r="BM359" s="380">
        <v>0.16736358400000001</v>
      </c>
      <c r="BN359" s="380">
        <v>0.11115000000000001</v>
      </c>
      <c r="BO359" s="380">
        <v>1.2383344000000001E-2</v>
      </c>
      <c r="BP359" s="380">
        <v>5.96E-2</v>
      </c>
      <c r="BQ359" s="380">
        <v>6.7800000000000013E-2</v>
      </c>
      <c r="BR359" s="380">
        <v>0.21948704000000002</v>
      </c>
      <c r="BS359" s="380">
        <v>0.18869729600000001</v>
      </c>
      <c r="BT359" s="380">
        <v>0.287289456</v>
      </c>
      <c r="BU359" s="380">
        <v>0.15140000000000001</v>
      </c>
      <c r="BV359" s="380">
        <v>0.46021100800000003</v>
      </c>
      <c r="BW359" s="380">
        <v>0.63431128000000003</v>
      </c>
      <c r="BX359" s="380">
        <v>0.52965361600000016</v>
      </c>
      <c r="BY359" s="380">
        <v>0.11600000000000001</v>
      </c>
      <c r="BZ359" s="380">
        <v>0.12970000000000001</v>
      </c>
      <c r="CA359" s="380">
        <v>0.289710672</v>
      </c>
      <c r="CB359" s="380">
        <v>0.58951484799999998</v>
      </c>
      <c r="CC359" s="380">
        <v>0.86380772800000005</v>
      </c>
      <c r="CD359" s="380">
        <v>0.82662824000000013</v>
      </c>
      <c r="CE359" s="380">
        <v>0.49503600000000003</v>
      </c>
      <c r="CF359" s="380">
        <v>0.88140000000000007</v>
      </c>
      <c r="CG359" s="380">
        <v>0.70290000000000008</v>
      </c>
      <c r="CH359" s="380">
        <v>5.984142399999999E-2</v>
      </c>
      <c r="CI359" s="380">
        <v>0.42487505600000008</v>
      </c>
      <c r="CJ359" s="380">
        <v>0.82719827199999996</v>
      </c>
      <c r="CK359" s="380">
        <v>0.16998564800000002</v>
      </c>
      <c r="CL359" s="380">
        <v>0.91663843200000017</v>
      </c>
      <c r="CM359" s="380">
        <v>0.75985848</v>
      </c>
      <c r="CN359" s="380">
        <v>0.25119999999999998</v>
      </c>
      <c r="CO359" s="380">
        <v>0.54630091199999997</v>
      </c>
      <c r="CP359" s="380">
        <v>0.76829633600000002</v>
      </c>
      <c r="CQ359" s="380">
        <v>0.76599379200000017</v>
      </c>
      <c r="CR359" s="380">
        <v>0.84079401600000003</v>
      </c>
      <c r="CS359" s="380">
        <v>0.89944596799999998</v>
      </c>
      <c r="CT359" s="380">
        <v>0.91747678399999999</v>
      </c>
      <c r="CU359" s="380">
        <v>0.27279999999999999</v>
      </c>
      <c r="CV359" s="380">
        <v>0.82813999999999999</v>
      </c>
      <c r="CW359" s="380">
        <v>0.63380000000000003</v>
      </c>
    </row>
    <row r="360" spans="1:101">
      <c r="A360" s="256">
        <v>738</v>
      </c>
      <c r="B360" s="259">
        <v>1</v>
      </c>
      <c r="C360" s="380">
        <v>0.89259999999999984</v>
      </c>
      <c r="D360" s="380">
        <v>0.77459999999999996</v>
      </c>
      <c r="E360" s="380">
        <v>0.25784612800000006</v>
      </c>
      <c r="F360" s="380">
        <v>0.52527200000000007</v>
      </c>
      <c r="G360" s="380">
        <v>0.94204929599999987</v>
      </c>
      <c r="H360" s="380">
        <v>0.83400139200000012</v>
      </c>
      <c r="I360" s="380">
        <v>0.46449999999999997</v>
      </c>
      <c r="J360" s="380">
        <v>0.65595572800000002</v>
      </c>
      <c r="K360" s="380">
        <v>5.8727424E-2</v>
      </c>
      <c r="L360" s="380">
        <v>0.88291000000000008</v>
      </c>
      <c r="M360" s="380">
        <v>0.82092540800000002</v>
      </c>
      <c r="N360" s="380">
        <v>0.69338057600000003</v>
      </c>
      <c r="O360" s="380">
        <v>0.26388692800000002</v>
      </c>
      <c r="P360" s="380">
        <v>0.49490000000000006</v>
      </c>
      <c r="Q360" s="380">
        <v>0.64935927999999998</v>
      </c>
      <c r="R360" s="380">
        <v>0.66230385599999997</v>
      </c>
      <c r="S360" s="380">
        <v>0.81001376000000003</v>
      </c>
      <c r="T360" s="380">
        <v>0.4012</v>
      </c>
      <c r="U360" s="380">
        <v>0.51439999999999997</v>
      </c>
      <c r="V360" s="380">
        <v>0.90062695999999998</v>
      </c>
      <c r="W360" s="380">
        <v>0.91595601599999998</v>
      </c>
      <c r="X360" s="380">
        <v>0.85126363199999999</v>
      </c>
      <c r="Y360" s="380">
        <v>0.89055902399999998</v>
      </c>
      <c r="Z360" s="380">
        <v>0.83740000000000014</v>
      </c>
      <c r="AA360" s="380">
        <v>0.57457080000000005</v>
      </c>
      <c r="AB360" s="380">
        <v>0.90880000000000016</v>
      </c>
      <c r="AC360" s="380">
        <v>0.51248884800000005</v>
      </c>
      <c r="AD360" s="380">
        <v>0.11807094400000001</v>
      </c>
      <c r="AE360" s="380">
        <v>0.87266835200000015</v>
      </c>
      <c r="AF360" s="380">
        <v>0.40039625599999995</v>
      </c>
      <c r="AG360" s="380">
        <v>0.83066299200000016</v>
      </c>
      <c r="AH360" s="380">
        <v>0.85260000000000002</v>
      </c>
      <c r="AI360" s="380">
        <v>0.8381189120000001</v>
      </c>
      <c r="AJ360" s="380">
        <v>0.27417000000000002</v>
      </c>
      <c r="AK360" s="380">
        <v>0.10364</v>
      </c>
      <c r="AL360" s="380">
        <v>0.47612545600000006</v>
      </c>
      <c r="AM360" s="380">
        <v>0.77699065600000006</v>
      </c>
      <c r="AN360" s="380">
        <v>0.70672502400000003</v>
      </c>
      <c r="AO360" s="380">
        <v>8.6517728000000002E-2</v>
      </c>
      <c r="AP360" s="380">
        <v>0.18290622400000003</v>
      </c>
      <c r="AQ360" s="380">
        <v>0.90410000000000001</v>
      </c>
      <c r="AR360" s="380">
        <v>0.616649856</v>
      </c>
      <c r="AS360" s="380">
        <v>0.30730000000000002</v>
      </c>
      <c r="AT360" s="380">
        <v>5.1999999999999998E-2</v>
      </c>
      <c r="AU360" s="380">
        <v>0.18461927999999997</v>
      </c>
      <c r="AV360" s="380">
        <v>0.23080000000000003</v>
      </c>
      <c r="AW360" s="380">
        <v>0.8115</v>
      </c>
      <c r="AX360" s="380">
        <v>0.18354496000000003</v>
      </c>
      <c r="AY360" s="380">
        <v>0.13042432000000001</v>
      </c>
      <c r="AZ360" s="380">
        <v>0.13888793600000002</v>
      </c>
      <c r="BA360" s="380">
        <v>0.17997684800000002</v>
      </c>
      <c r="BB360" s="380">
        <v>6.2671536E-2</v>
      </c>
      <c r="BC360" s="380">
        <v>7.2400000000000006E-2</v>
      </c>
      <c r="BD360" s="380">
        <v>0.62319999999999998</v>
      </c>
      <c r="BE360" s="380">
        <v>0.57640470399999999</v>
      </c>
      <c r="BF360" s="380">
        <v>0.19646999999999998</v>
      </c>
      <c r="BG360" s="380">
        <v>8.660000000000001E-2</v>
      </c>
      <c r="BH360" s="380">
        <v>8.164368000000001E-2</v>
      </c>
      <c r="BI360" s="380">
        <v>0.52050000000000007</v>
      </c>
      <c r="BJ360" s="380">
        <v>0.76039292799999991</v>
      </c>
      <c r="BK360" s="380">
        <v>0.38774537600000003</v>
      </c>
      <c r="BL360" s="380">
        <v>0.90727628799999993</v>
      </c>
      <c r="BM360" s="380">
        <v>0.16963144000000002</v>
      </c>
      <c r="BN360" s="380">
        <v>0.11115000000000001</v>
      </c>
      <c r="BO360" s="380">
        <v>1.2415008E-2</v>
      </c>
      <c r="BP360" s="380">
        <v>5.9600000000000014E-2</v>
      </c>
      <c r="BQ360" s="380">
        <v>6.7799999999999999E-2</v>
      </c>
      <c r="BR360" s="380">
        <v>0.21903771200000002</v>
      </c>
      <c r="BS360" s="380">
        <v>0.18833723200000002</v>
      </c>
      <c r="BT360" s="380">
        <v>0.28684979199999999</v>
      </c>
      <c r="BU360" s="380">
        <v>0.15140000000000001</v>
      </c>
      <c r="BV360" s="380">
        <v>0.46032734400000003</v>
      </c>
      <c r="BW360" s="380">
        <v>0.64278387199999998</v>
      </c>
      <c r="BX360" s="380">
        <v>0.54038054400000013</v>
      </c>
      <c r="BY360" s="380">
        <v>0.11600000000000002</v>
      </c>
      <c r="BZ360" s="380">
        <v>0.12970000000000001</v>
      </c>
      <c r="CA360" s="380">
        <v>0.28846012799999998</v>
      </c>
      <c r="CB360" s="380">
        <v>0.59890688000000003</v>
      </c>
      <c r="CC360" s="380">
        <v>0.86560204799999996</v>
      </c>
      <c r="CD360" s="380">
        <v>0.82865745600000007</v>
      </c>
      <c r="CE360" s="380">
        <v>0.49577399999999999</v>
      </c>
      <c r="CF360" s="380">
        <v>0.88139999999999985</v>
      </c>
      <c r="CG360" s="380">
        <v>0.70289999999999997</v>
      </c>
      <c r="CH360" s="380">
        <v>5.9757152000000008E-2</v>
      </c>
      <c r="CI360" s="380">
        <v>0.42732334400000005</v>
      </c>
      <c r="CJ360" s="380">
        <v>0.82833772800000005</v>
      </c>
      <c r="CK360" s="380">
        <v>0.16975337600000001</v>
      </c>
      <c r="CL360" s="380">
        <v>0.91939849600000012</v>
      </c>
      <c r="CM360" s="380">
        <v>0.765656432</v>
      </c>
      <c r="CN360" s="380">
        <v>0.25119999999999998</v>
      </c>
      <c r="CO360" s="380">
        <v>0.54470531200000005</v>
      </c>
      <c r="CP360" s="380">
        <v>0.7702192160000001</v>
      </c>
      <c r="CQ360" s="380">
        <v>0.76619052800000009</v>
      </c>
      <c r="CR360" s="380">
        <v>0.84415728000000001</v>
      </c>
      <c r="CS360" s="380">
        <v>0.90022643199999997</v>
      </c>
      <c r="CT360" s="380">
        <v>0.91808864000000001</v>
      </c>
      <c r="CU360" s="380">
        <v>0.27279999999999999</v>
      </c>
      <c r="CV360" s="380">
        <v>0.82813999999999999</v>
      </c>
      <c r="CW360" s="380">
        <v>0.63380000000000003</v>
      </c>
    </row>
    <row r="361" spans="1:101">
      <c r="A361" s="256">
        <v>739</v>
      </c>
      <c r="B361" s="259">
        <v>1</v>
      </c>
      <c r="C361" s="380">
        <v>0.89259999999999984</v>
      </c>
      <c r="D361" s="380">
        <v>0.77459999999999984</v>
      </c>
      <c r="E361" s="380">
        <v>0.25928510400000004</v>
      </c>
      <c r="F361" s="380">
        <v>0.52564599999999995</v>
      </c>
      <c r="G361" s="380">
        <v>0.94279943999999993</v>
      </c>
      <c r="H361" s="380">
        <v>0.83703787200000002</v>
      </c>
      <c r="I361" s="380">
        <v>0.46450000000000002</v>
      </c>
      <c r="J361" s="380">
        <v>0.65700073599999997</v>
      </c>
      <c r="K361" s="380">
        <v>5.8623776000000002E-2</v>
      </c>
      <c r="L361" s="380">
        <v>0.88290999999999997</v>
      </c>
      <c r="M361" s="380">
        <v>0.82317903999999997</v>
      </c>
      <c r="N361" s="380">
        <v>0.69359022399999992</v>
      </c>
      <c r="O361" s="380">
        <v>0.26382313599999996</v>
      </c>
      <c r="P361" s="380">
        <v>0.49490000000000006</v>
      </c>
      <c r="Q361" s="380">
        <v>0.64985481599999995</v>
      </c>
      <c r="R361" s="380">
        <v>0.66500718400000003</v>
      </c>
      <c r="S361" s="380">
        <v>0.813486288</v>
      </c>
      <c r="T361" s="380">
        <v>0.4012</v>
      </c>
      <c r="U361" s="380">
        <v>0.51439999999999986</v>
      </c>
      <c r="V361" s="380">
        <v>0.90160275200000006</v>
      </c>
      <c r="W361" s="380">
        <v>0.91610747199999998</v>
      </c>
      <c r="X361" s="380">
        <v>0.85159046399999994</v>
      </c>
      <c r="Y361" s="380">
        <v>0.89064190399999998</v>
      </c>
      <c r="Z361" s="380">
        <v>0.83740000000000003</v>
      </c>
      <c r="AA361" s="380">
        <v>0.57598603200000009</v>
      </c>
      <c r="AB361" s="380">
        <v>0.90879999999999994</v>
      </c>
      <c r="AC361" s="380">
        <v>0.51371472000000007</v>
      </c>
      <c r="AD361" s="380">
        <v>0.11789296</v>
      </c>
      <c r="AE361" s="380">
        <v>0.87345608000000008</v>
      </c>
      <c r="AF361" s="380">
        <v>0.40134263999999997</v>
      </c>
      <c r="AG361" s="380">
        <v>0.83066313599999997</v>
      </c>
      <c r="AH361" s="380">
        <v>0.85260000000000002</v>
      </c>
      <c r="AI361" s="380">
        <v>0.83859206399999997</v>
      </c>
      <c r="AJ361" s="380">
        <v>0.27417000000000008</v>
      </c>
      <c r="AK361" s="380">
        <v>0.10364</v>
      </c>
      <c r="AL361" s="380">
        <v>0.47461744</v>
      </c>
      <c r="AM361" s="380">
        <v>0.78440518399999992</v>
      </c>
      <c r="AN361" s="380">
        <v>0.70745817599999994</v>
      </c>
      <c r="AO361" s="380">
        <v>8.6483503999999989E-2</v>
      </c>
      <c r="AP361" s="380">
        <v>0.182542976</v>
      </c>
      <c r="AQ361" s="380">
        <v>0.90410000000000001</v>
      </c>
      <c r="AR361" s="380">
        <v>0.62200496000000005</v>
      </c>
      <c r="AS361" s="380">
        <v>0.30730000000000002</v>
      </c>
      <c r="AT361" s="380">
        <v>5.1999999999999998E-2</v>
      </c>
      <c r="AU361" s="380">
        <v>0.1860232</v>
      </c>
      <c r="AV361" s="380">
        <v>0.23080000000000001</v>
      </c>
      <c r="AW361" s="380">
        <v>0.8115</v>
      </c>
      <c r="AX361" s="380">
        <v>0.18396454400000001</v>
      </c>
      <c r="AY361" s="380">
        <v>0.13119092800000001</v>
      </c>
      <c r="AZ361" s="380">
        <v>0.138213008</v>
      </c>
      <c r="BA361" s="380">
        <v>0.17903671999999998</v>
      </c>
      <c r="BB361" s="380">
        <v>6.2345408000000005E-2</v>
      </c>
      <c r="BC361" s="380">
        <v>7.2400000000000006E-2</v>
      </c>
      <c r="BD361" s="380">
        <v>0.62319999999999998</v>
      </c>
      <c r="BE361" s="380">
        <v>0.58060097600000005</v>
      </c>
      <c r="BF361" s="380">
        <v>0.19647000000000001</v>
      </c>
      <c r="BG361" s="380">
        <v>8.6599999999999996E-2</v>
      </c>
      <c r="BH361" s="380">
        <v>8.1564207999999999E-2</v>
      </c>
      <c r="BI361" s="380">
        <v>0.52049999999999996</v>
      </c>
      <c r="BJ361" s="380">
        <v>0.76426559999999988</v>
      </c>
      <c r="BK361" s="380">
        <v>0.38720742400000008</v>
      </c>
      <c r="BL361" s="380">
        <v>0.91077248</v>
      </c>
      <c r="BM361" s="380">
        <v>0.17192353600000002</v>
      </c>
      <c r="BN361" s="380">
        <v>0.11115000000000001</v>
      </c>
      <c r="BO361" s="380">
        <v>1.2447152E-2</v>
      </c>
      <c r="BP361" s="380">
        <v>5.96E-2</v>
      </c>
      <c r="BQ361" s="380">
        <v>6.7799999999999985E-2</v>
      </c>
      <c r="BR361" s="380">
        <v>0.21858886399999997</v>
      </c>
      <c r="BS361" s="380">
        <v>0.18797812800000002</v>
      </c>
      <c r="BT361" s="380">
        <v>0.28641004799999997</v>
      </c>
      <c r="BU361" s="380">
        <v>0.15140000000000001</v>
      </c>
      <c r="BV361" s="380">
        <v>0.46044376000000004</v>
      </c>
      <c r="BW361" s="380">
        <v>0.65116822399999996</v>
      </c>
      <c r="BX361" s="380">
        <v>0.55106947200000012</v>
      </c>
      <c r="BY361" s="380">
        <v>0.11599999999999999</v>
      </c>
      <c r="BZ361" s="380">
        <v>0.12969999999999998</v>
      </c>
      <c r="CA361" s="380">
        <v>0.28721310399999994</v>
      </c>
      <c r="CB361" s="380">
        <v>0.60822723200000006</v>
      </c>
      <c r="CC361" s="380">
        <v>0.86737620800000004</v>
      </c>
      <c r="CD361" s="380">
        <v>0.83066683199999991</v>
      </c>
      <c r="CE361" s="380">
        <v>0.49651200000000006</v>
      </c>
      <c r="CF361" s="380">
        <v>0.88139999999999996</v>
      </c>
      <c r="CG361" s="380">
        <v>0.70289999999999997</v>
      </c>
      <c r="CH361" s="380">
        <v>5.9673279999999995E-2</v>
      </c>
      <c r="CI361" s="380">
        <v>0.42977507200000004</v>
      </c>
      <c r="CJ361" s="380">
        <v>0.82947150399999992</v>
      </c>
      <c r="CK361" s="380">
        <v>0.16952142399999998</v>
      </c>
      <c r="CL361" s="380">
        <v>0.92207503999999996</v>
      </c>
      <c r="CM361" s="380">
        <v>0.77135694399999999</v>
      </c>
      <c r="CN361" s="380">
        <v>0.25119999999999998</v>
      </c>
      <c r="CO361" s="380">
        <v>0.54310843200000003</v>
      </c>
      <c r="CP361" s="380">
        <v>0.77213065600000008</v>
      </c>
      <c r="CQ361" s="380">
        <v>0.76639118400000006</v>
      </c>
      <c r="CR361" s="380">
        <v>0.84746238399999996</v>
      </c>
      <c r="CS361" s="380">
        <v>0.90100121599999994</v>
      </c>
      <c r="CT361" s="380">
        <v>0.918696336</v>
      </c>
      <c r="CU361" s="380">
        <v>0.27280000000000004</v>
      </c>
      <c r="CV361" s="380">
        <v>0.82813999999999988</v>
      </c>
      <c r="CW361" s="380">
        <v>0.63379999999999992</v>
      </c>
    </row>
    <row r="362" spans="1:101">
      <c r="A362" s="256">
        <v>740</v>
      </c>
      <c r="B362" s="259">
        <v>1</v>
      </c>
      <c r="C362" s="380">
        <v>0.89259999999999995</v>
      </c>
      <c r="D362" s="380">
        <v>0.77459999999999996</v>
      </c>
      <c r="E362" s="380">
        <v>0.26073000000000002</v>
      </c>
      <c r="F362" s="380">
        <v>0.52602000000000004</v>
      </c>
      <c r="G362" s="380">
        <v>0.94352999999999998</v>
      </c>
      <c r="H362" s="380">
        <v>0.84003000000000005</v>
      </c>
      <c r="I362" s="380">
        <v>0.46450000000000002</v>
      </c>
      <c r="J362" s="380">
        <v>0.65803999999999996</v>
      </c>
      <c r="K362" s="380">
        <v>5.8520000000000003E-2</v>
      </c>
      <c r="L362" s="380">
        <v>0.88290999999999997</v>
      </c>
      <c r="M362" s="380">
        <v>0.82540999999999998</v>
      </c>
      <c r="N362" s="380">
        <v>0.69379999999999997</v>
      </c>
      <c r="O362" s="380">
        <v>0.26375999999999999</v>
      </c>
      <c r="P362" s="380">
        <v>0.49490000000000001</v>
      </c>
      <c r="Q362" s="380">
        <v>0.65034999999999998</v>
      </c>
      <c r="R362" s="380">
        <v>0.66769999999999996</v>
      </c>
      <c r="S362" s="380">
        <v>0.81691000000000003</v>
      </c>
      <c r="T362" s="380">
        <v>0.4012</v>
      </c>
      <c r="U362" s="380">
        <v>0.51439999999999997</v>
      </c>
      <c r="V362" s="380">
        <v>0.90256999999999998</v>
      </c>
      <c r="W362" s="380">
        <v>0.91625999999999996</v>
      </c>
      <c r="X362" s="380">
        <v>0.85189999999999999</v>
      </c>
      <c r="Y362" s="380">
        <v>0.89073999999999998</v>
      </c>
      <c r="Z362" s="380">
        <v>0.83740000000000003</v>
      </c>
      <c r="AA362" s="380">
        <v>0.57740000000000002</v>
      </c>
      <c r="AB362" s="380">
        <v>0.90880000000000005</v>
      </c>
      <c r="AC362" s="380">
        <v>0.51493999999999995</v>
      </c>
      <c r="AD362" s="380">
        <v>0.1178</v>
      </c>
      <c r="AE362" s="380">
        <v>0.87424000000000002</v>
      </c>
      <c r="AF362" s="380">
        <v>0.40228999999999998</v>
      </c>
      <c r="AG362" s="380">
        <v>0.83067000000000002</v>
      </c>
      <c r="AH362" s="380">
        <v>0.85260000000000002</v>
      </c>
      <c r="AI362" s="380">
        <v>0.83904000000000001</v>
      </c>
      <c r="AJ362" s="380">
        <v>0.27417000000000002</v>
      </c>
      <c r="AK362" s="380">
        <v>0.10364</v>
      </c>
      <c r="AL362" s="380">
        <v>0.47310999999999998</v>
      </c>
      <c r="AM362" s="380">
        <v>0.79164000000000001</v>
      </c>
      <c r="AN362" s="380">
        <v>0.70818999999999999</v>
      </c>
      <c r="AO362" s="380">
        <v>8.6449999999999999E-2</v>
      </c>
      <c r="AP362" s="380">
        <v>0.18218000000000001</v>
      </c>
      <c r="AQ362" s="380">
        <v>0.90410000000000001</v>
      </c>
      <c r="AR362" s="380">
        <v>0.62733000000000005</v>
      </c>
      <c r="AS362" s="380">
        <v>0.30730000000000002</v>
      </c>
      <c r="AT362" s="380">
        <v>5.1999999999999998E-2</v>
      </c>
      <c r="AU362" s="380">
        <v>0.18747</v>
      </c>
      <c r="AV362" s="380">
        <v>0.23080000000000001</v>
      </c>
      <c r="AW362" s="380">
        <v>0.8115</v>
      </c>
      <c r="AX362" s="380">
        <v>0.18437000000000001</v>
      </c>
      <c r="AY362" s="380">
        <v>0.13195000000000001</v>
      </c>
      <c r="AZ362" s="380">
        <v>0.13754</v>
      </c>
      <c r="BA362" s="380">
        <v>0.17810000000000001</v>
      </c>
      <c r="BB362" s="380">
        <v>6.2019999999999999E-2</v>
      </c>
      <c r="BC362" s="380">
        <v>7.2400000000000006E-2</v>
      </c>
      <c r="BD362" s="380">
        <v>0.62319999999999998</v>
      </c>
      <c r="BE362" s="380">
        <v>0.58513999999999999</v>
      </c>
      <c r="BF362" s="380">
        <v>0.19647000000000001</v>
      </c>
      <c r="BG362" s="380">
        <v>8.6599999999999996E-2</v>
      </c>
      <c r="BH362" s="380">
        <v>8.1470000000000001E-2</v>
      </c>
      <c r="BI362" s="380">
        <v>0.52049999999999996</v>
      </c>
      <c r="BJ362" s="380">
        <v>0.76849999999999996</v>
      </c>
      <c r="BK362" s="380">
        <v>0.38667000000000001</v>
      </c>
      <c r="BL362" s="380">
        <v>0.91415000000000002</v>
      </c>
      <c r="BM362" s="380">
        <v>0.17424000000000001</v>
      </c>
      <c r="BN362" s="380">
        <v>0.11115</v>
      </c>
      <c r="BO362" s="380">
        <v>1.248E-2</v>
      </c>
      <c r="BP362" s="380">
        <v>5.96E-2</v>
      </c>
      <c r="BQ362" s="380">
        <v>6.7799999999999999E-2</v>
      </c>
      <c r="BR362" s="380">
        <v>0.21814</v>
      </c>
      <c r="BS362" s="380">
        <v>0.18762000000000001</v>
      </c>
      <c r="BT362" s="380">
        <v>0.28597</v>
      </c>
      <c r="BU362" s="380">
        <v>0.15140000000000001</v>
      </c>
      <c r="BV362" s="380">
        <v>0.46056000000000002</v>
      </c>
      <c r="BW362" s="380">
        <v>0.65946000000000005</v>
      </c>
      <c r="BX362" s="380">
        <v>0.56171000000000004</v>
      </c>
      <c r="BY362" s="380">
        <v>0.11600000000000001</v>
      </c>
      <c r="BZ362" s="380">
        <v>0.12970000000000001</v>
      </c>
      <c r="CA362" s="380">
        <v>0.28597</v>
      </c>
      <c r="CB362" s="380">
        <v>0.61746999999999996</v>
      </c>
      <c r="CC362" s="380">
        <v>0.86912999999999996</v>
      </c>
      <c r="CD362" s="380">
        <v>0.83267000000000002</v>
      </c>
      <c r="CE362" s="380">
        <v>0.49725000000000003</v>
      </c>
      <c r="CF362" s="380">
        <v>0.88139999999999996</v>
      </c>
      <c r="CG362" s="380">
        <v>0.70289999999999997</v>
      </c>
      <c r="CH362" s="380">
        <v>5.9589999999999997E-2</v>
      </c>
      <c r="CI362" s="380">
        <v>0.43223</v>
      </c>
      <c r="CJ362" s="380">
        <v>0.8306</v>
      </c>
      <c r="CK362" s="380">
        <v>0.16929</v>
      </c>
      <c r="CL362" s="380">
        <v>0.92466999999999999</v>
      </c>
      <c r="CM362" s="380">
        <v>0.77695999999999998</v>
      </c>
      <c r="CN362" s="380">
        <v>0.25119999999999998</v>
      </c>
      <c r="CO362" s="380">
        <v>0.54151000000000005</v>
      </c>
      <c r="CP362" s="380">
        <v>0.77403</v>
      </c>
      <c r="CQ362" s="380">
        <v>0.76658000000000004</v>
      </c>
      <c r="CR362" s="380">
        <v>0.85070999999999997</v>
      </c>
      <c r="CS362" s="380">
        <v>0.90176999999999996</v>
      </c>
      <c r="CT362" s="380">
        <v>0.91930000000000001</v>
      </c>
      <c r="CU362" s="380">
        <v>0.27279999999999999</v>
      </c>
      <c r="CV362" s="380">
        <v>0.82813999999999999</v>
      </c>
      <c r="CW362" s="380">
        <v>0.63380000000000003</v>
      </c>
    </row>
    <row r="363" spans="1:101">
      <c r="A363" s="256">
        <v>741</v>
      </c>
      <c r="B363" s="259">
        <v>1</v>
      </c>
      <c r="C363" s="380">
        <v>0.89259999999999995</v>
      </c>
      <c r="D363" s="380">
        <v>0.77459999999999996</v>
      </c>
      <c r="E363" s="380">
        <v>0.26218075200000002</v>
      </c>
      <c r="F363" s="380">
        <v>0.52639400000000003</v>
      </c>
      <c r="G363" s="380">
        <v>0.94424611199999997</v>
      </c>
      <c r="H363" s="380">
        <v>0.84297798400000001</v>
      </c>
      <c r="I363" s="380">
        <v>0.46450000000000002</v>
      </c>
      <c r="J363" s="380">
        <v>0.6590753760000001</v>
      </c>
      <c r="K363" s="380">
        <v>5.8416143999999996E-2</v>
      </c>
      <c r="L363" s="380">
        <v>0.88290999999999997</v>
      </c>
      <c r="M363" s="380">
        <v>0.82761838399999998</v>
      </c>
      <c r="N363" s="380">
        <v>0.69400987199999997</v>
      </c>
      <c r="O363" s="380">
        <v>0.26369751999999996</v>
      </c>
      <c r="P363" s="380">
        <v>0.49490000000000006</v>
      </c>
      <c r="Q363" s="380">
        <v>0.6508448</v>
      </c>
      <c r="R363" s="380">
        <v>0.67038212799999997</v>
      </c>
      <c r="S363" s="380">
        <v>0.82028499200000016</v>
      </c>
      <c r="T363" s="380">
        <v>0.4012</v>
      </c>
      <c r="U363" s="380">
        <v>0.51439999999999997</v>
      </c>
      <c r="V363" s="380">
        <v>0.903528832</v>
      </c>
      <c r="W363" s="380">
        <v>0.91641347200000001</v>
      </c>
      <c r="X363" s="380">
        <v>0.85219961599999983</v>
      </c>
      <c r="Y363" s="380">
        <v>0.89085335999999993</v>
      </c>
      <c r="Z363" s="380">
        <v>0.83740000000000003</v>
      </c>
      <c r="AA363" s="380">
        <v>0.57881275200000004</v>
      </c>
      <c r="AB363" s="380">
        <v>0.90879999999999994</v>
      </c>
      <c r="AC363" s="380">
        <v>0.51616470399999981</v>
      </c>
      <c r="AD363" s="380">
        <v>0.11779281599999999</v>
      </c>
      <c r="AE363" s="380">
        <v>0.87502011199999996</v>
      </c>
      <c r="AF363" s="380">
        <v>0.40323827199999995</v>
      </c>
      <c r="AG363" s="380">
        <v>0.83068054400000002</v>
      </c>
      <c r="AH363" s="380">
        <v>0.85259999999999991</v>
      </c>
      <c r="AI363" s="380">
        <v>0.83947401600000005</v>
      </c>
      <c r="AJ363" s="380">
        <v>0.27416999999999997</v>
      </c>
      <c r="AK363" s="380">
        <v>0.10364</v>
      </c>
      <c r="AL363" s="380">
        <v>0.471603104</v>
      </c>
      <c r="AM363" s="380">
        <v>0.79869468799999999</v>
      </c>
      <c r="AN363" s="380">
        <v>0.70892054400000004</v>
      </c>
      <c r="AO363" s="380">
        <v>8.6417152000000011E-2</v>
      </c>
      <c r="AP363" s="380">
        <v>0.18181734399999999</v>
      </c>
      <c r="AQ363" s="380">
        <v>0.90410000000000001</v>
      </c>
      <c r="AR363" s="380">
        <v>0.63262395199999999</v>
      </c>
      <c r="AS363" s="380">
        <v>0.30730000000000002</v>
      </c>
      <c r="AT363" s="380">
        <v>5.2000000000000005E-2</v>
      </c>
      <c r="AU363" s="380">
        <v>0.18896172800000002</v>
      </c>
      <c r="AV363" s="380">
        <v>0.23079999999999998</v>
      </c>
      <c r="AW363" s="380">
        <v>0.81150000000000011</v>
      </c>
      <c r="AX363" s="380">
        <v>0.18476806400000001</v>
      </c>
      <c r="AY363" s="380">
        <v>0.13270656000000003</v>
      </c>
      <c r="AZ363" s="380">
        <v>0.13686900799999999</v>
      </c>
      <c r="BA363" s="380">
        <v>0.17716670399999998</v>
      </c>
      <c r="BB363" s="380">
        <v>6.1695408000000007E-2</v>
      </c>
      <c r="BC363" s="380">
        <v>7.240000000000002E-2</v>
      </c>
      <c r="BD363" s="380">
        <v>0.62319999999999998</v>
      </c>
      <c r="BE363" s="380">
        <v>0.58997615999999997</v>
      </c>
      <c r="BF363" s="380">
        <v>0.19647000000000001</v>
      </c>
      <c r="BG363" s="380">
        <v>8.6599999999999983E-2</v>
      </c>
      <c r="BH363" s="380">
        <v>8.1367695999999989E-2</v>
      </c>
      <c r="BI363" s="380">
        <v>0.52049999999999985</v>
      </c>
      <c r="BJ363" s="380">
        <v>0.77305380800000001</v>
      </c>
      <c r="BK363" s="380">
        <v>0.38613305600000003</v>
      </c>
      <c r="BL363" s="380">
        <v>0.91741177600000001</v>
      </c>
      <c r="BM363" s="380">
        <v>0.17658089599999999</v>
      </c>
      <c r="BN363" s="380">
        <v>0.11114999999999998</v>
      </c>
      <c r="BO363" s="380">
        <v>1.251352E-2</v>
      </c>
      <c r="BP363" s="380">
        <v>5.96E-2</v>
      </c>
      <c r="BQ363" s="380">
        <v>6.7799999999999985E-2</v>
      </c>
      <c r="BR363" s="380">
        <v>0.21769123199999998</v>
      </c>
      <c r="BS363" s="380">
        <v>0.18726284800000001</v>
      </c>
      <c r="BT363" s="380">
        <v>0.28552969600000006</v>
      </c>
      <c r="BU363" s="380">
        <v>0.15140000000000003</v>
      </c>
      <c r="BV363" s="380">
        <v>0.46067612800000007</v>
      </c>
      <c r="BW363" s="380">
        <v>0.66765537600000002</v>
      </c>
      <c r="BX363" s="380">
        <v>0.57229336000000008</v>
      </c>
      <c r="BY363" s="380">
        <v>0.11599999999999999</v>
      </c>
      <c r="BZ363" s="380">
        <v>0.12970000000000001</v>
      </c>
      <c r="CA363" s="380">
        <v>0.28473076800000002</v>
      </c>
      <c r="CB363" s="380">
        <v>0.62662945599999986</v>
      </c>
      <c r="CC363" s="380">
        <v>0.87086363199999994</v>
      </c>
      <c r="CD363" s="380">
        <v>0.83465995199999987</v>
      </c>
      <c r="CE363" s="380">
        <v>0.49798800000000004</v>
      </c>
      <c r="CF363" s="380">
        <v>0.88139999999999996</v>
      </c>
      <c r="CG363" s="380">
        <v>0.70289999999999997</v>
      </c>
      <c r="CH363" s="380">
        <v>5.9507280000000003E-2</v>
      </c>
      <c r="CI363" s="380">
        <v>0.434688032</v>
      </c>
      <c r="CJ363" s="380">
        <v>0.83172315200000002</v>
      </c>
      <c r="CK363" s="380">
        <v>0.16905905599999999</v>
      </c>
      <c r="CL363" s="380">
        <v>0.92718537599999995</v>
      </c>
      <c r="CM363" s="380">
        <v>0.78246518399999987</v>
      </c>
      <c r="CN363" s="380">
        <v>0.25119999999999998</v>
      </c>
      <c r="CO363" s="380">
        <v>0.53991009599999995</v>
      </c>
      <c r="CP363" s="380">
        <v>0.77591737599999988</v>
      </c>
      <c r="CQ363" s="380">
        <v>0.76676236800000008</v>
      </c>
      <c r="CR363" s="380">
        <v>0.85390052799999994</v>
      </c>
      <c r="CS363" s="380">
        <v>0.90253287999999987</v>
      </c>
      <c r="CT363" s="380">
        <v>0.91989963200000002</v>
      </c>
      <c r="CU363" s="380">
        <v>0.27280000000000004</v>
      </c>
      <c r="CV363" s="380">
        <v>0.82813999999999988</v>
      </c>
      <c r="CW363" s="380">
        <v>0.63379999999999992</v>
      </c>
    </row>
    <row r="364" spans="1:101">
      <c r="A364" s="256">
        <v>742</v>
      </c>
      <c r="B364" s="259">
        <v>1</v>
      </c>
      <c r="C364" s="380">
        <v>0.89259999999999984</v>
      </c>
      <c r="D364" s="380">
        <v>0.77459999999999996</v>
      </c>
      <c r="E364" s="380">
        <v>0.26363740800000007</v>
      </c>
      <c r="F364" s="380">
        <v>0.52676800000000001</v>
      </c>
      <c r="G364" s="380">
        <v>0.94494897599999994</v>
      </c>
      <c r="H364" s="380">
        <v>0.84588219200000003</v>
      </c>
      <c r="I364" s="380">
        <v>0.46449999999999997</v>
      </c>
      <c r="J364" s="380">
        <v>0.66010724799999998</v>
      </c>
      <c r="K364" s="380">
        <v>5.831222400000001E-2</v>
      </c>
      <c r="L364" s="380">
        <v>0.88291000000000008</v>
      </c>
      <c r="M364" s="380">
        <v>0.82980420799999999</v>
      </c>
      <c r="N364" s="380">
        <v>0.69421985600000002</v>
      </c>
      <c r="O364" s="380">
        <v>0.26363580799999997</v>
      </c>
      <c r="P364" s="380">
        <v>0.49490000000000006</v>
      </c>
      <c r="Q364" s="380">
        <v>0.65133920000000001</v>
      </c>
      <c r="R364" s="380">
        <v>0.67305345599999988</v>
      </c>
      <c r="S364" s="380">
        <v>0.82361144000000008</v>
      </c>
      <c r="T364" s="380">
        <v>0.4012</v>
      </c>
      <c r="U364" s="380">
        <v>0.51440000000000008</v>
      </c>
      <c r="V364" s="380">
        <v>0.90447935999999995</v>
      </c>
      <c r="W364" s="380">
        <v>0.91656801600000004</v>
      </c>
      <c r="X364" s="380">
        <v>0.85249083199999998</v>
      </c>
      <c r="Y364" s="380">
        <v>0.890983584</v>
      </c>
      <c r="Z364" s="380">
        <v>0.83740000000000003</v>
      </c>
      <c r="AA364" s="380">
        <v>0.58022432000000013</v>
      </c>
      <c r="AB364" s="380">
        <v>0.90880000000000016</v>
      </c>
      <c r="AC364" s="380">
        <v>0.517388768</v>
      </c>
      <c r="AD364" s="380">
        <v>0.117879344</v>
      </c>
      <c r="AE364" s="380">
        <v>0.87579651200000019</v>
      </c>
      <c r="AF364" s="380">
        <v>0.40418745599999994</v>
      </c>
      <c r="AG364" s="380">
        <v>0.83069411200000021</v>
      </c>
      <c r="AH364" s="380">
        <v>0.85260000000000014</v>
      </c>
      <c r="AI364" s="380">
        <v>0.83989659200000011</v>
      </c>
      <c r="AJ364" s="380">
        <v>0.27417000000000002</v>
      </c>
      <c r="AK364" s="380">
        <v>0.10364</v>
      </c>
      <c r="AL364" s="380">
        <v>0.47009681599999997</v>
      </c>
      <c r="AM364" s="380">
        <v>0.80556921600000009</v>
      </c>
      <c r="AN364" s="380">
        <v>0.70964982399999998</v>
      </c>
      <c r="AO364" s="380">
        <v>8.6385007999999999E-2</v>
      </c>
      <c r="AP364" s="380">
        <v>0.18145502400000002</v>
      </c>
      <c r="AQ364" s="380">
        <v>0.90410000000000001</v>
      </c>
      <c r="AR364" s="380">
        <v>0.637885696</v>
      </c>
      <c r="AS364" s="380">
        <v>0.30730000000000002</v>
      </c>
      <c r="AT364" s="380">
        <v>5.1999999999999998E-2</v>
      </c>
      <c r="AU364" s="380">
        <v>0.19048999999999996</v>
      </c>
      <c r="AV364" s="380">
        <v>0.23080000000000001</v>
      </c>
      <c r="AW364" s="380">
        <v>0.81150000000000011</v>
      </c>
      <c r="AX364" s="380">
        <v>0.18516016000000002</v>
      </c>
      <c r="AY364" s="380">
        <v>0.13346168000000003</v>
      </c>
      <c r="AZ364" s="380">
        <v>0.13619993599999999</v>
      </c>
      <c r="BA364" s="380">
        <v>0.17623676800000002</v>
      </c>
      <c r="BB364" s="380">
        <v>6.1371535999999997E-2</v>
      </c>
      <c r="BC364" s="380">
        <v>7.240000000000002E-2</v>
      </c>
      <c r="BD364" s="380">
        <v>0.62319999999999998</v>
      </c>
      <c r="BE364" s="380">
        <v>0.59508078400000008</v>
      </c>
      <c r="BF364" s="380">
        <v>0.19646999999999998</v>
      </c>
      <c r="BG364" s="380">
        <v>8.6599999999999983E-2</v>
      </c>
      <c r="BH364" s="380">
        <v>8.1258719999999993E-2</v>
      </c>
      <c r="BI364" s="380">
        <v>0.52049999999999985</v>
      </c>
      <c r="BJ364" s="380">
        <v>0.77790268799999995</v>
      </c>
      <c r="BK364" s="380">
        <v>0.38559657600000008</v>
      </c>
      <c r="BL364" s="380">
        <v>0.92056084800000004</v>
      </c>
      <c r="BM364" s="380">
        <v>0.17894632000000002</v>
      </c>
      <c r="BN364" s="380">
        <v>0.11115000000000001</v>
      </c>
      <c r="BO364" s="380">
        <v>1.2547807999999999E-2</v>
      </c>
      <c r="BP364" s="380">
        <v>5.96E-2</v>
      </c>
      <c r="BQ364" s="380">
        <v>6.7800000000000013E-2</v>
      </c>
      <c r="BR364" s="380">
        <v>0.21724251200000003</v>
      </c>
      <c r="BS364" s="380">
        <v>0.18690675200000001</v>
      </c>
      <c r="BT364" s="380">
        <v>0.28508907200000005</v>
      </c>
      <c r="BU364" s="380">
        <v>0.15140000000000001</v>
      </c>
      <c r="BV364" s="380">
        <v>0.46079214400000001</v>
      </c>
      <c r="BW364" s="380">
        <v>0.67575075200000001</v>
      </c>
      <c r="BX364" s="380">
        <v>0.58281078400000008</v>
      </c>
      <c r="BY364" s="380">
        <v>0.11600000000000001</v>
      </c>
      <c r="BZ364" s="380">
        <v>0.12970000000000001</v>
      </c>
      <c r="CA364" s="380">
        <v>0.28349548800000002</v>
      </c>
      <c r="CB364" s="380">
        <v>0.63570024000000003</v>
      </c>
      <c r="CC364" s="380">
        <v>0.87257724800000014</v>
      </c>
      <c r="CD364" s="380">
        <v>0.83663457600000013</v>
      </c>
      <c r="CE364" s="380">
        <v>0.49872600000000006</v>
      </c>
      <c r="CF364" s="380">
        <v>0.88140000000000007</v>
      </c>
      <c r="CG364" s="380">
        <v>0.70290000000000008</v>
      </c>
      <c r="CH364" s="380">
        <v>5.9425152000000009E-2</v>
      </c>
      <c r="CI364" s="380">
        <v>0.43714902400000005</v>
      </c>
      <c r="CJ364" s="380">
        <v>0.83284100800000016</v>
      </c>
      <c r="CK364" s="380">
        <v>0.16882857600000001</v>
      </c>
      <c r="CL364" s="380">
        <v>0.92962313600000002</v>
      </c>
      <c r="CM364" s="380">
        <v>0.78787235199999994</v>
      </c>
      <c r="CN364" s="380">
        <v>0.25119999999999998</v>
      </c>
      <c r="CO364" s="380">
        <v>0.5383086720000001</v>
      </c>
      <c r="CP364" s="380">
        <v>0.7777927360000001</v>
      </c>
      <c r="CQ364" s="380">
        <v>0.766939488</v>
      </c>
      <c r="CR364" s="380">
        <v>0.85703448000000004</v>
      </c>
      <c r="CS364" s="380">
        <v>0.90328979200000015</v>
      </c>
      <c r="CT364" s="380">
        <v>0.92049520000000007</v>
      </c>
      <c r="CU364" s="380">
        <v>0.27279999999999999</v>
      </c>
      <c r="CV364" s="380">
        <v>0.82813999999999999</v>
      </c>
      <c r="CW364" s="380">
        <v>0.63380000000000003</v>
      </c>
    </row>
    <row r="365" spans="1:101">
      <c r="A365" s="256">
        <v>743</v>
      </c>
      <c r="B365" s="259">
        <v>1</v>
      </c>
      <c r="C365" s="380">
        <v>0.89259999999999984</v>
      </c>
      <c r="D365" s="380">
        <v>0.77459999999999996</v>
      </c>
      <c r="E365" s="380">
        <v>0.26509974400000003</v>
      </c>
      <c r="F365" s="380">
        <v>0.52714200000000011</v>
      </c>
      <c r="G365" s="380">
        <v>0.94564007999999999</v>
      </c>
      <c r="H365" s="380">
        <v>0.84874248000000008</v>
      </c>
      <c r="I365" s="380">
        <v>0.46449999999999997</v>
      </c>
      <c r="J365" s="380">
        <v>0.66113615999999986</v>
      </c>
      <c r="K365" s="380">
        <v>5.8208224000000017E-2</v>
      </c>
      <c r="L365" s="380">
        <v>0.88291000000000008</v>
      </c>
      <c r="M365" s="380">
        <v>0.83196779200000004</v>
      </c>
      <c r="N365" s="380">
        <v>0.69442992000000003</v>
      </c>
      <c r="O365" s="380">
        <v>0.26357441600000009</v>
      </c>
      <c r="P365" s="380">
        <v>0.49490000000000006</v>
      </c>
      <c r="Q365" s="380">
        <v>0.65183319999999989</v>
      </c>
      <c r="R365" s="380">
        <v>0.67571374400000006</v>
      </c>
      <c r="S365" s="380">
        <v>0.82688940799999999</v>
      </c>
      <c r="T365" s="380">
        <v>0.4012</v>
      </c>
      <c r="U365" s="380">
        <v>0.51439999999999997</v>
      </c>
      <c r="V365" s="380">
        <v>0.905421488</v>
      </c>
      <c r="W365" s="380">
        <v>0.91672296000000009</v>
      </c>
      <c r="X365" s="380">
        <v>0.85277612800000024</v>
      </c>
      <c r="Y365" s="380">
        <v>0.89112556800000009</v>
      </c>
      <c r="Z365" s="380">
        <v>0.83740000000000014</v>
      </c>
      <c r="AA365" s="380">
        <v>0.58163452800000004</v>
      </c>
      <c r="AB365" s="380">
        <v>0.90880000000000016</v>
      </c>
      <c r="AC365" s="380">
        <v>0.51861243199999996</v>
      </c>
      <c r="AD365" s="380">
        <v>0.11802891200000003</v>
      </c>
      <c r="AE365" s="380">
        <v>0.87656891199999998</v>
      </c>
      <c r="AF365" s="380">
        <v>0.40513752000000003</v>
      </c>
      <c r="AG365" s="380">
        <v>0.83070984000000003</v>
      </c>
      <c r="AH365" s="380">
        <v>0.85260000000000002</v>
      </c>
      <c r="AI365" s="380">
        <v>0.84031060800000001</v>
      </c>
      <c r="AJ365" s="380">
        <v>0.27417000000000002</v>
      </c>
      <c r="AK365" s="380">
        <v>0.10364</v>
      </c>
      <c r="AL365" s="380">
        <v>0.46859100799999998</v>
      </c>
      <c r="AM365" s="380">
        <v>0.81226422399999998</v>
      </c>
      <c r="AN365" s="380">
        <v>0.71037782399999994</v>
      </c>
      <c r="AO365" s="380">
        <v>8.6353344000000012E-2</v>
      </c>
      <c r="AP365" s="380">
        <v>0.18109302400000002</v>
      </c>
      <c r="AQ365" s="380">
        <v>0.90410000000000001</v>
      </c>
      <c r="AR365" s="380">
        <v>0.64311439999999997</v>
      </c>
      <c r="AS365" s="380">
        <v>0.30730000000000002</v>
      </c>
      <c r="AT365" s="380">
        <v>5.1999999999999998E-2</v>
      </c>
      <c r="AU365" s="380">
        <v>0.19204963200000003</v>
      </c>
      <c r="AV365" s="380">
        <v>0.23080000000000003</v>
      </c>
      <c r="AW365" s="380">
        <v>0.8115</v>
      </c>
      <c r="AX365" s="380">
        <v>0.18554825599999997</v>
      </c>
      <c r="AY365" s="380">
        <v>0.13421680000000002</v>
      </c>
      <c r="AZ365" s="380">
        <v>0.13553326400000001</v>
      </c>
      <c r="BA365" s="380">
        <v>0.17531043200000002</v>
      </c>
      <c r="BB365" s="380">
        <v>6.1048864000000008E-2</v>
      </c>
      <c r="BC365" s="380">
        <v>7.2400000000000006E-2</v>
      </c>
      <c r="BD365" s="380">
        <v>0.62319999999999998</v>
      </c>
      <c r="BE365" s="380">
        <v>0.60031772800000005</v>
      </c>
      <c r="BF365" s="380">
        <v>0.19646999999999998</v>
      </c>
      <c r="BG365" s="380">
        <v>8.660000000000001E-2</v>
      </c>
      <c r="BH365" s="380">
        <v>8.1144944000000011E-2</v>
      </c>
      <c r="BI365" s="380">
        <v>0.52050000000000007</v>
      </c>
      <c r="BJ365" s="380">
        <v>0.78291020800000011</v>
      </c>
      <c r="BK365" s="380">
        <v>0.38506057600000004</v>
      </c>
      <c r="BL365" s="380">
        <v>0.92360008000000005</v>
      </c>
      <c r="BM365" s="380">
        <v>0.18133630400000003</v>
      </c>
      <c r="BN365" s="380">
        <v>0.11115000000000001</v>
      </c>
      <c r="BO365" s="380">
        <v>1.2582416000000001E-2</v>
      </c>
      <c r="BP365" s="380">
        <v>5.9600000000000014E-2</v>
      </c>
      <c r="BQ365" s="380">
        <v>6.7799999999999999E-2</v>
      </c>
      <c r="BR365" s="380">
        <v>0.21679411200000001</v>
      </c>
      <c r="BS365" s="380">
        <v>0.18655129600000003</v>
      </c>
      <c r="BT365" s="380">
        <v>0.28464852800000001</v>
      </c>
      <c r="BU365" s="380">
        <v>0.15140000000000001</v>
      </c>
      <c r="BV365" s="380">
        <v>0.46090808000000005</v>
      </c>
      <c r="BW365" s="380">
        <v>0.68374236800000021</v>
      </c>
      <c r="BX365" s="380">
        <v>0.59325340800000015</v>
      </c>
      <c r="BY365" s="380">
        <v>0.11600000000000002</v>
      </c>
      <c r="BZ365" s="380">
        <v>0.12970000000000001</v>
      </c>
      <c r="CA365" s="380">
        <v>0.28226388800000002</v>
      </c>
      <c r="CB365" s="380">
        <v>0.64467630400000009</v>
      </c>
      <c r="CC365" s="380">
        <v>0.87427102400000001</v>
      </c>
      <c r="CD365" s="380">
        <v>0.83856344000000005</v>
      </c>
      <c r="CE365" s="380">
        <v>0.49946400000000002</v>
      </c>
      <c r="CF365" s="380">
        <v>0.88139999999999985</v>
      </c>
      <c r="CG365" s="380">
        <v>0.70289999999999997</v>
      </c>
      <c r="CH365" s="380">
        <v>5.9343423999999999E-2</v>
      </c>
      <c r="CI365" s="380">
        <v>0.43961297599999999</v>
      </c>
      <c r="CJ365" s="380">
        <v>0.8339533440000001</v>
      </c>
      <c r="CK365" s="380">
        <v>0.16859857600000003</v>
      </c>
      <c r="CL365" s="380">
        <v>0.93198521600000006</v>
      </c>
      <c r="CM365" s="380">
        <v>0.79318096000000005</v>
      </c>
      <c r="CN365" s="380">
        <v>0.25119999999999998</v>
      </c>
      <c r="CO365" s="380">
        <v>0.53670612800000006</v>
      </c>
      <c r="CP365" s="380">
        <v>0.77965633599999995</v>
      </c>
      <c r="CQ365" s="380">
        <v>0.76711268799999999</v>
      </c>
      <c r="CR365" s="380">
        <v>0.860112192</v>
      </c>
      <c r="CS365" s="380">
        <v>0.90404118399999989</v>
      </c>
      <c r="CT365" s="380">
        <v>0.92108692799999992</v>
      </c>
      <c r="CU365" s="380">
        <v>0.27279999999999999</v>
      </c>
      <c r="CV365" s="380">
        <v>0.82813999999999999</v>
      </c>
      <c r="CW365" s="380">
        <v>0.63380000000000003</v>
      </c>
    </row>
    <row r="366" spans="1:101">
      <c r="A366" s="256">
        <v>744</v>
      </c>
      <c r="B366" s="259">
        <v>1</v>
      </c>
      <c r="C366" s="380">
        <v>0.89259999999999984</v>
      </c>
      <c r="D366" s="380">
        <v>0.77459999999999984</v>
      </c>
      <c r="E366" s="380">
        <v>0.26656736000000003</v>
      </c>
      <c r="F366" s="380">
        <v>0.52751599999999998</v>
      </c>
      <c r="G366" s="380">
        <v>0.94632302400000001</v>
      </c>
      <c r="H366" s="380">
        <v>0.85155844800000002</v>
      </c>
      <c r="I366" s="380">
        <v>0.46450000000000002</v>
      </c>
      <c r="J366" s="380">
        <v>0.66216347199999992</v>
      </c>
      <c r="K366" s="380">
        <v>5.8104143999999996E-2</v>
      </c>
      <c r="L366" s="380">
        <v>0.88290999999999997</v>
      </c>
      <c r="M366" s="380">
        <v>0.834109616</v>
      </c>
      <c r="N366" s="380">
        <v>0.69463998400000004</v>
      </c>
      <c r="O366" s="380">
        <v>0.26351262400000003</v>
      </c>
      <c r="P366" s="380">
        <v>0.49490000000000006</v>
      </c>
      <c r="Q366" s="380">
        <v>0.65232679999999987</v>
      </c>
      <c r="R366" s="380">
        <v>0.678362672</v>
      </c>
      <c r="S366" s="380">
        <v>0.83011889600000011</v>
      </c>
      <c r="T366" s="380">
        <v>0.4012</v>
      </c>
      <c r="U366" s="380">
        <v>0.51439999999999986</v>
      </c>
      <c r="V366" s="380">
        <v>0.90635505599999999</v>
      </c>
      <c r="W366" s="380">
        <v>0.91687718400000007</v>
      </c>
      <c r="X366" s="380">
        <v>0.85306134400000011</v>
      </c>
      <c r="Y366" s="380">
        <v>0.89126995200000003</v>
      </c>
      <c r="Z366" s="380">
        <v>0.83740000000000003</v>
      </c>
      <c r="AA366" s="380">
        <v>0.58304313600000002</v>
      </c>
      <c r="AB366" s="380">
        <v>0.90879999999999994</v>
      </c>
      <c r="AC366" s="380">
        <v>0.51983609600000003</v>
      </c>
      <c r="AD366" s="380">
        <v>0.11819032</v>
      </c>
      <c r="AE366" s="380">
        <v>0.87733683200000001</v>
      </c>
      <c r="AF366" s="380">
        <v>0.40608838400000002</v>
      </c>
      <c r="AG366" s="380">
        <v>0.83072556800000008</v>
      </c>
      <c r="AH366" s="380">
        <v>0.85260000000000002</v>
      </c>
      <c r="AI366" s="380">
        <v>0.84072358400000002</v>
      </c>
      <c r="AJ366" s="380">
        <v>0.27417000000000008</v>
      </c>
      <c r="AK366" s="380">
        <v>0.10364</v>
      </c>
      <c r="AL366" s="380">
        <v>0.46708543999999991</v>
      </c>
      <c r="AM366" s="380">
        <v>0.81878075199999989</v>
      </c>
      <c r="AN366" s="380">
        <v>0.71110454399999989</v>
      </c>
      <c r="AO366" s="380">
        <v>8.6321760000000011E-2</v>
      </c>
      <c r="AP366" s="380">
        <v>0.18073134400000002</v>
      </c>
      <c r="AQ366" s="380">
        <v>0.90410000000000001</v>
      </c>
      <c r="AR366" s="380">
        <v>0.64830942400000002</v>
      </c>
      <c r="AS366" s="380">
        <v>0.30730000000000002</v>
      </c>
      <c r="AT366" s="380">
        <v>5.1999999999999998E-2</v>
      </c>
      <c r="AU366" s="380">
        <v>0.19364126399999998</v>
      </c>
      <c r="AV366" s="380">
        <v>0.23080000000000001</v>
      </c>
      <c r="AW366" s="380">
        <v>0.8115</v>
      </c>
      <c r="AX366" s="380">
        <v>0.18593723199999998</v>
      </c>
      <c r="AY366" s="380">
        <v>0.13497552000000002</v>
      </c>
      <c r="AZ366" s="380">
        <v>0.13486979199999999</v>
      </c>
      <c r="BA366" s="380">
        <v>0.17438809600000005</v>
      </c>
      <c r="BB366" s="380">
        <v>6.0728191999999993E-2</v>
      </c>
      <c r="BC366" s="380">
        <v>7.2400000000000006E-2</v>
      </c>
      <c r="BD366" s="380">
        <v>0.62319999999999998</v>
      </c>
      <c r="BE366" s="380">
        <v>0.60549131200000006</v>
      </c>
      <c r="BF366" s="380">
        <v>0.19647000000000001</v>
      </c>
      <c r="BG366" s="380">
        <v>8.6599999999999996E-2</v>
      </c>
      <c r="BH366" s="380">
        <v>8.1031088000000015E-2</v>
      </c>
      <c r="BI366" s="380">
        <v>0.52049999999999996</v>
      </c>
      <c r="BJ366" s="380">
        <v>0.78787716799999996</v>
      </c>
      <c r="BK366" s="380">
        <v>0.38452505600000003</v>
      </c>
      <c r="BL366" s="380">
        <v>0.92653219200000003</v>
      </c>
      <c r="BM366" s="380">
        <v>0.18375084799999997</v>
      </c>
      <c r="BN366" s="380">
        <v>0.11115000000000001</v>
      </c>
      <c r="BO366" s="380">
        <v>1.2616624E-2</v>
      </c>
      <c r="BP366" s="380">
        <v>5.96E-2</v>
      </c>
      <c r="BQ366" s="380">
        <v>6.7799999999999985E-2</v>
      </c>
      <c r="BR366" s="380">
        <v>0.21634651199999999</v>
      </c>
      <c r="BS366" s="380">
        <v>0.18619583999999997</v>
      </c>
      <c r="BT366" s="380">
        <v>0.28420870400000003</v>
      </c>
      <c r="BU366" s="380">
        <v>0.15140000000000001</v>
      </c>
      <c r="BV366" s="380">
        <v>0.46102401599999998</v>
      </c>
      <c r="BW366" s="380">
        <v>0.69162654400000012</v>
      </c>
      <c r="BX366" s="380">
        <v>0.60361259199999995</v>
      </c>
      <c r="BY366" s="380">
        <v>0.11599999999999999</v>
      </c>
      <c r="BZ366" s="380">
        <v>0.12969999999999998</v>
      </c>
      <c r="CA366" s="380">
        <v>0.281035488</v>
      </c>
      <c r="CB366" s="380">
        <v>0.653551408</v>
      </c>
      <c r="CC366" s="380">
        <v>0.87594519999999998</v>
      </c>
      <c r="CD366" s="380">
        <v>0.84040014399999996</v>
      </c>
      <c r="CE366" s="380">
        <v>0.50020200000000004</v>
      </c>
      <c r="CF366" s="380">
        <v>0.88139999999999996</v>
      </c>
      <c r="CG366" s="380">
        <v>0.70289999999999997</v>
      </c>
      <c r="CH366" s="380">
        <v>5.9261775999999995E-2</v>
      </c>
      <c r="CI366" s="380">
        <v>0.44207996799999999</v>
      </c>
      <c r="CJ366" s="380">
        <v>0.83505976000000004</v>
      </c>
      <c r="CK366" s="380">
        <v>0.16836905600000002</v>
      </c>
      <c r="CL366" s="380">
        <v>0.93427353600000007</v>
      </c>
      <c r="CM366" s="380">
        <v>0.79839028799999989</v>
      </c>
      <c r="CN366" s="380">
        <v>0.25119999999999998</v>
      </c>
      <c r="CO366" s="380">
        <v>0.53510310399999994</v>
      </c>
      <c r="CP366" s="380">
        <v>0.78150865600000008</v>
      </c>
      <c r="CQ366" s="380">
        <v>0.76728548800000007</v>
      </c>
      <c r="CR366" s="380">
        <v>0.86313390400000001</v>
      </c>
      <c r="CS366" s="380">
        <v>0.90478777599999993</v>
      </c>
      <c r="CT366" s="380">
        <v>0.92167513599999995</v>
      </c>
      <c r="CU366" s="380">
        <v>0.27280000000000004</v>
      </c>
      <c r="CV366" s="380">
        <v>0.82813999999999988</v>
      </c>
      <c r="CW366" s="380">
        <v>0.63379999999999992</v>
      </c>
    </row>
    <row r="367" spans="1:101">
      <c r="A367" s="256">
        <v>745</v>
      </c>
      <c r="B367" s="259">
        <v>1</v>
      </c>
      <c r="C367" s="380">
        <v>0.89259999999999995</v>
      </c>
      <c r="D367" s="380">
        <v>0.77459999999999996</v>
      </c>
      <c r="E367" s="380">
        <v>0.26804</v>
      </c>
      <c r="F367" s="380">
        <v>0.52788999999999997</v>
      </c>
      <c r="G367" s="380">
        <v>0.94699999999999995</v>
      </c>
      <c r="H367" s="380">
        <v>0.85433000000000003</v>
      </c>
      <c r="I367" s="380">
        <v>0.46450000000000002</v>
      </c>
      <c r="J367" s="380">
        <v>0.66318999999999995</v>
      </c>
      <c r="K367" s="380">
        <v>5.8000000000000003E-2</v>
      </c>
      <c r="L367" s="380">
        <v>0.88290999999999997</v>
      </c>
      <c r="M367" s="380">
        <v>0.83623000000000003</v>
      </c>
      <c r="N367" s="380">
        <v>0.69484999999999997</v>
      </c>
      <c r="O367" s="380">
        <v>0.26345000000000002</v>
      </c>
      <c r="P367" s="380">
        <v>0.49490000000000001</v>
      </c>
      <c r="Q367" s="380">
        <v>0.65281999999999996</v>
      </c>
      <c r="R367" s="380">
        <v>0.68100000000000005</v>
      </c>
      <c r="S367" s="380">
        <v>0.83330000000000004</v>
      </c>
      <c r="T367" s="380">
        <v>0.4012</v>
      </c>
      <c r="U367" s="380">
        <v>0.51439999999999997</v>
      </c>
      <c r="V367" s="380">
        <v>0.90727999999999998</v>
      </c>
      <c r="W367" s="380">
        <v>0.91703000000000001</v>
      </c>
      <c r="X367" s="380">
        <v>0.85335000000000005</v>
      </c>
      <c r="Y367" s="380">
        <v>0.89141000000000004</v>
      </c>
      <c r="Z367" s="380">
        <v>0.83740000000000003</v>
      </c>
      <c r="AA367" s="380">
        <v>0.58445000000000003</v>
      </c>
      <c r="AB367" s="380">
        <v>0.90880000000000005</v>
      </c>
      <c r="AC367" s="380">
        <v>0.52105999999999997</v>
      </c>
      <c r="AD367" s="380">
        <v>0.11833</v>
      </c>
      <c r="AE367" s="380">
        <v>0.87809999999999999</v>
      </c>
      <c r="AF367" s="380">
        <v>0.40704000000000001</v>
      </c>
      <c r="AG367" s="380">
        <v>0.83074000000000003</v>
      </c>
      <c r="AH367" s="380">
        <v>0.85260000000000002</v>
      </c>
      <c r="AI367" s="380">
        <v>0.84114</v>
      </c>
      <c r="AJ367" s="380">
        <v>0.27417000000000002</v>
      </c>
      <c r="AK367" s="380">
        <v>0.10364</v>
      </c>
      <c r="AL367" s="380">
        <v>0.46557999999999999</v>
      </c>
      <c r="AM367" s="380">
        <v>0.82511999999999996</v>
      </c>
      <c r="AN367" s="380">
        <v>0.71182999999999996</v>
      </c>
      <c r="AO367" s="380">
        <v>8.6290000000000006E-2</v>
      </c>
      <c r="AP367" s="380">
        <v>0.18037</v>
      </c>
      <c r="AQ367" s="380">
        <v>0.90410000000000001</v>
      </c>
      <c r="AR367" s="380">
        <v>0.65347</v>
      </c>
      <c r="AS367" s="380">
        <v>0.30730000000000002</v>
      </c>
      <c r="AT367" s="380">
        <v>5.1999999999999998E-2</v>
      </c>
      <c r="AU367" s="380">
        <v>0.19525999999999999</v>
      </c>
      <c r="AV367" s="380">
        <v>0.23080000000000001</v>
      </c>
      <c r="AW367" s="380">
        <v>0.8115</v>
      </c>
      <c r="AX367" s="380">
        <v>0.18633</v>
      </c>
      <c r="AY367" s="380">
        <v>0.13574</v>
      </c>
      <c r="AZ367" s="380">
        <v>0.13421</v>
      </c>
      <c r="BA367" s="380">
        <v>0.17347000000000001</v>
      </c>
      <c r="BB367" s="380">
        <v>6.0409999999999998E-2</v>
      </c>
      <c r="BC367" s="380">
        <v>7.2400000000000006E-2</v>
      </c>
      <c r="BD367" s="380">
        <v>0.62319999999999998</v>
      </c>
      <c r="BE367" s="380">
        <v>0.61045000000000005</v>
      </c>
      <c r="BF367" s="380">
        <v>0.19647000000000001</v>
      </c>
      <c r="BG367" s="380">
        <v>8.6599999999999996E-2</v>
      </c>
      <c r="BH367" s="380">
        <v>8.0920000000000006E-2</v>
      </c>
      <c r="BI367" s="380">
        <v>0.52049999999999996</v>
      </c>
      <c r="BJ367" s="380">
        <v>0.79264999999999997</v>
      </c>
      <c r="BK367" s="380">
        <v>0.38399</v>
      </c>
      <c r="BL367" s="380">
        <v>0.92935999999999996</v>
      </c>
      <c r="BM367" s="380">
        <v>0.18618999999999999</v>
      </c>
      <c r="BN367" s="380">
        <v>0.11115</v>
      </c>
      <c r="BO367" s="380">
        <v>1.265E-2</v>
      </c>
      <c r="BP367" s="380">
        <v>5.96E-2</v>
      </c>
      <c r="BQ367" s="380">
        <v>6.7799999999999999E-2</v>
      </c>
      <c r="BR367" s="380">
        <v>0.21590000000000001</v>
      </c>
      <c r="BS367" s="380">
        <v>0.18584000000000001</v>
      </c>
      <c r="BT367" s="380">
        <v>0.28377000000000002</v>
      </c>
      <c r="BU367" s="380">
        <v>0.15140000000000001</v>
      </c>
      <c r="BV367" s="380">
        <v>0.46113999999999999</v>
      </c>
      <c r="BW367" s="380">
        <v>0.69940000000000002</v>
      </c>
      <c r="BX367" s="380">
        <v>0.61387999999999998</v>
      </c>
      <c r="BY367" s="380">
        <v>0.11600000000000001</v>
      </c>
      <c r="BZ367" s="380">
        <v>0.12970000000000001</v>
      </c>
      <c r="CA367" s="380">
        <v>0.27981</v>
      </c>
      <c r="CB367" s="380">
        <v>0.66232000000000002</v>
      </c>
      <c r="CC367" s="380">
        <v>0.87760000000000005</v>
      </c>
      <c r="CD367" s="380">
        <v>0.84211000000000003</v>
      </c>
      <c r="CE367" s="380">
        <v>0.50094000000000005</v>
      </c>
      <c r="CF367" s="380">
        <v>0.88139999999999996</v>
      </c>
      <c r="CG367" s="380">
        <v>0.70289999999999997</v>
      </c>
      <c r="CH367" s="380">
        <v>5.9180000000000003E-2</v>
      </c>
      <c r="CI367" s="380">
        <v>0.44455</v>
      </c>
      <c r="CJ367" s="380">
        <v>0.83616000000000001</v>
      </c>
      <c r="CK367" s="380">
        <v>0.16814000000000001</v>
      </c>
      <c r="CL367" s="380">
        <v>0.93649000000000004</v>
      </c>
      <c r="CM367" s="380">
        <v>0.80349999999999999</v>
      </c>
      <c r="CN367" s="380">
        <v>0.25119999999999998</v>
      </c>
      <c r="CO367" s="380">
        <v>0.53349999999999997</v>
      </c>
      <c r="CP367" s="380">
        <v>0.78334999999999999</v>
      </c>
      <c r="CQ367" s="380">
        <v>0.76746000000000003</v>
      </c>
      <c r="CR367" s="380">
        <v>0.86609999999999998</v>
      </c>
      <c r="CS367" s="380">
        <v>0.90552999999999995</v>
      </c>
      <c r="CT367" s="380">
        <v>0.92225999999999997</v>
      </c>
      <c r="CU367" s="380">
        <v>0.27279999999999999</v>
      </c>
      <c r="CV367" s="380">
        <v>0.82813999999999999</v>
      </c>
      <c r="CW367" s="380">
        <v>0.63380000000000003</v>
      </c>
    </row>
    <row r="368" spans="1:101">
      <c r="A368" s="256">
        <v>746</v>
      </c>
      <c r="B368" s="259">
        <v>1</v>
      </c>
      <c r="C368" s="380">
        <v>0.89259999999999995</v>
      </c>
      <c r="D368" s="380">
        <v>0.77459999999999996</v>
      </c>
      <c r="E368" s="380">
        <v>0.26951771200000002</v>
      </c>
      <c r="F368" s="380">
        <v>0.52826399999999996</v>
      </c>
      <c r="G368" s="380">
        <v>0.94766968000000007</v>
      </c>
      <c r="H368" s="380">
        <v>0.857057552</v>
      </c>
      <c r="I368" s="380">
        <v>0.46450000000000002</v>
      </c>
      <c r="J368" s="380">
        <v>0.66421519999999989</v>
      </c>
      <c r="K368" s="380">
        <v>5.7895776000000003E-2</v>
      </c>
      <c r="L368" s="380">
        <v>0.88290999999999997</v>
      </c>
      <c r="M368" s="380">
        <v>0.838328976</v>
      </c>
      <c r="N368" s="380">
        <v>0.69505998400000002</v>
      </c>
      <c r="O368" s="380">
        <v>0.26338660799999997</v>
      </c>
      <c r="P368" s="380">
        <v>0.49490000000000006</v>
      </c>
      <c r="Q368" s="380">
        <v>0.65331281599999991</v>
      </c>
      <c r="R368" s="380">
        <v>0.68362564800000014</v>
      </c>
      <c r="S368" s="380">
        <v>0.83643300799999998</v>
      </c>
      <c r="T368" s="380">
        <v>0.4012</v>
      </c>
      <c r="U368" s="380">
        <v>0.51439999999999997</v>
      </c>
      <c r="V368" s="380">
        <v>0.90819636800000003</v>
      </c>
      <c r="W368" s="380">
        <v>0.91718155199999996</v>
      </c>
      <c r="X368" s="380">
        <v>0.8536399360000001</v>
      </c>
      <c r="Y368" s="380">
        <v>0.89154684799999995</v>
      </c>
      <c r="Z368" s="380">
        <v>0.83740000000000003</v>
      </c>
      <c r="AA368" s="380">
        <v>0.58585508800000008</v>
      </c>
      <c r="AB368" s="380">
        <v>0.90879999999999994</v>
      </c>
      <c r="AC368" s="380">
        <v>0.52228408000000004</v>
      </c>
      <c r="AD368" s="380">
        <v>0.11845468799999999</v>
      </c>
      <c r="AE368" s="380">
        <v>0.87885848</v>
      </c>
      <c r="AF368" s="380">
        <v>0.40799238400000004</v>
      </c>
      <c r="AG368" s="380">
        <v>0.83075399999999999</v>
      </c>
      <c r="AH368" s="380">
        <v>0.85259999999999991</v>
      </c>
      <c r="AI368" s="380">
        <v>0.84155668800000005</v>
      </c>
      <c r="AJ368" s="380">
        <v>0.27416999999999997</v>
      </c>
      <c r="AK368" s="380">
        <v>0.10364</v>
      </c>
      <c r="AL368" s="380">
        <v>0.46407476800000003</v>
      </c>
      <c r="AM368" s="380">
        <v>0.83128307200000007</v>
      </c>
      <c r="AN368" s="380">
        <v>0.71255415999999994</v>
      </c>
      <c r="AO368" s="380">
        <v>8.6258127999999989E-2</v>
      </c>
      <c r="AP368" s="380">
        <v>0.18000897600000001</v>
      </c>
      <c r="AQ368" s="380">
        <v>0.90410000000000001</v>
      </c>
      <c r="AR368" s="380">
        <v>0.65859510399999999</v>
      </c>
      <c r="AS368" s="380">
        <v>0.30730000000000002</v>
      </c>
      <c r="AT368" s="380">
        <v>5.2000000000000005E-2</v>
      </c>
      <c r="AU368" s="380">
        <v>0.19689348800000003</v>
      </c>
      <c r="AV368" s="380">
        <v>0.23079999999999998</v>
      </c>
      <c r="AW368" s="380">
        <v>0.81150000000000011</v>
      </c>
      <c r="AX368" s="380">
        <v>0.18672460800000001</v>
      </c>
      <c r="AY368" s="380">
        <v>0.13650881599999998</v>
      </c>
      <c r="AZ368" s="380">
        <v>0.13355375999999999</v>
      </c>
      <c r="BA368" s="380">
        <v>0.17255609600000002</v>
      </c>
      <c r="BB368" s="380">
        <v>6.0094175999999999E-2</v>
      </c>
      <c r="BC368" s="380">
        <v>7.240000000000002E-2</v>
      </c>
      <c r="BD368" s="380">
        <v>0.62319999999999998</v>
      </c>
      <c r="BE368" s="380">
        <v>0.6151746560000001</v>
      </c>
      <c r="BF368" s="380">
        <v>0.19647000000000001</v>
      </c>
      <c r="BG368" s="380">
        <v>8.6599999999999983E-2</v>
      </c>
      <c r="BH368" s="380">
        <v>8.0809776000000014E-2</v>
      </c>
      <c r="BI368" s="380">
        <v>0.52049999999999985</v>
      </c>
      <c r="BJ368" s="380">
        <v>0.79721196800000005</v>
      </c>
      <c r="BK368" s="380">
        <v>0.38345542399999999</v>
      </c>
      <c r="BL368" s="380">
        <v>0.93208649600000004</v>
      </c>
      <c r="BM368" s="380">
        <v>0.18865382399999997</v>
      </c>
      <c r="BN368" s="380">
        <v>0.11114999999999998</v>
      </c>
      <c r="BO368" s="380">
        <v>1.2682624E-2</v>
      </c>
      <c r="BP368" s="380">
        <v>5.96E-2</v>
      </c>
      <c r="BQ368" s="380">
        <v>6.7799999999999985E-2</v>
      </c>
      <c r="BR368" s="380">
        <v>0.21545449600000002</v>
      </c>
      <c r="BS368" s="380">
        <v>0.18548382399999999</v>
      </c>
      <c r="BT368" s="380">
        <v>0.28333235200000001</v>
      </c>
      <c r="BU368" s="380">
        <v>0.15140000000000003</v>
      </c>
      <c r="BV368" s="380">
        <v>0.461256</v>
      </c>
      <c r="BW368" s="380">
        <v>0.70705993599999994</v>
      </c>
      <c r="BX368" s="380">
        <v>0.62404784000000002</v>
      </c>
      <c r="BY368" s="380">
        <v>0.11599999999999999</v>
      </c>
      <c r="BZ368" s="380">
        <v>0.12970000000000001</v>
      </c>
      <c r="CA368" s="380">
        <v>0.27858748799999999</v>
      </c>
      <c r="CB368" s="380">
        <v>0.67097766400000014</v>
      </c>
      <c r="CC368" s="380">
        <v>0.87923553599999993</v>
      </c>
      <c r="CD368" s="380">
        <v>0.84369348799999999</v>
      </c>
      <c r="CE368" s="380">
        <v>0.50167800000000007</v>
      </c>
      <c r="CF368" s="380">
        <v>0.88139999999999996</v>
      </c>
      <c r="CG368" s="380">
        <v>0.70289999999999997</v>
      </c>
      <c r="CH368" s="380">
        <v>5.9098128000000007E-2</v>
      </c>
      <c r="CI368" s="380">
        <v>0.44702292799999993</v>
      </c>
      <c r="CJ368" s="380">
        <v>0.83725414400000009</v>
      </c>
      <c r="CK368" s="380">
        <v>0.16791142400000003</v>
      </c>
      <c r="CL368" s="380">
        <v>0.93863648</v>
      </c>
      <c r="CM368" s="380">
        <v>0.80851035199999999</v>
      </c>
      <c r="CN368" s="380">
        <v>0.25119999999999998</v>
      </c>
      <c r="CO368" s="380">
        <v>0.53189678399999996</v>
      </c>
      <c r="CP368" s="380">
        <v>0.78518027200000007</v>
      </c>
      <c r="CQ368" s="380">
        <v>0.76763471999999999</v>
      </c>
      <c r="CR368" s="380">
        <v>0.86901108799999993</v>
      </c>
      <c r="CS368" s="380">
        <v>0.90626780799999995</v>
      </c>
      <c r="CT368" s="380">
        <v>0.92284151999999997</v>
      </c>
      <c r="CU368" s="380">
        <v>0.27280000000000004</v>
      </c>
      <c r="CV368" s="380">
        <v>0.82813999999999988</v>
      </c>
      <c r="CW368" s="380">
        <v>0.63379999999999992</v>
      </c>
    </row>
    <row r="369" spans="1:101">
      <c r="A369" s="256">
        <v>747</v>
      </c>
      <c r="B369" s="259">
        <v>1</v>
      </c>
      <c r="C369" s="380">
        <v>0.89259999999999984</v>
      </c>
      <c r="D369" s="380">
        <v>0.77459999999999996</v>
      </c>
      <c r="E369" s="380">
        <v>0.27100046400000005</v>
      </c>
      <c r="F369" s="380">
        <v>0.52863800000000005</v>
      </c>
      <c r="G369" s="380">
        <v>0.94833144000000003</v>
      </c>
      <c r="H369" s="380">
        <v>0.85974136000000012</v>
      </c>
      <c r="I369" s="380">
        <v>0.46449999999999997</v>
      </c>
      <c r="J369" s="380">
        <v>0.66523879999999991</v>
      </c>
      <c r="K369" s="380">
        <v>5.7791424000000015E-2</v>
      </c>
      <c r="L369" s="380">
        <v>0.88291000000000008</v>
      </c>
      <c r="M369" s="380">
        <v>0.84040667200000008</v>
      </c>
      <c r="N369" s="380">
        <v>0.69526991999999999</v>
      </c>
      <c r="O369" s="380">
        <v>0.26332233600000005</v>
      </c>
      <c r="P369" s="380">
        <v>0.49490000000000006</v>
      </c>
      <c r="Q369" s="380">
        <v>0.65380528000000004</v>
      </c>
      <c r="R369" s="380">
        <v>0.68623950400000011</v>
      </c>
      <c r="S369" s="380">
        <v>0.8395182080000001</v>
      </c>
      <c r="T369" s="380">
        <v>0.4012</v>
      </c>
      <c r="U369" s="380">
        <v>0.51440000000000008</v>
      </c>
      <c r="V369" s="380">
        <v>0.90910412799999996</v>
      </c>
      <c r="W369" s="380">
        <v>0.91733176000000005</v>
      </c>
      <c r="X369" s="380">
        <v>0.85393012800000012</v>
      </c>
      <c r="Y369" s="380">
        <v>0.89168124800000004</v>
      </c>
      <c r="Z369" s="380">
        <v>0.83740000000000003</v>
      </c>
      <c r="AA369" s="380">
        <v>0.58725828799999991</v>
      </c>
      <c r="AB369" s="380">
        <v>0.90880000000000016</v>
      </c>
      <c r="AC369" s="380">
        <v>0.52350835200000001</v>
      </c>
      <c r="AD369" s="380">
        <v>0.118565632</v>
      </c>
      <c r="AE369" s="380">
        <v>0.87961219200000007</v>
      </c>
      <c r="AF369" s="380">
        <v>0.40894552000000006</v>
      </c>
      <c r="AG369" s="380">
        <v>0.83076800000000006</v>
      </c>
      <c r="AH369" s="380">
        <v>0.85260000000000014</v>
      </c>
      <c r="AI369" s="380">
        <v>0.84197204800000003</v>
      </c>
      <c r="AJ369" s="380">
        <v>0.27417000000000002</v>
      </c>
      <c r="AK369" s="380">
        <v>0.10364</v>
      </c>
      <c r="AL369" s="380">
        <v>0.46256972800000001</v>
      </c>
      <c r="AM369" s="380">
        <v>0.83727126399999985</v>
      </c>
      <c r="AN369" s="380">
        <v>0.71327694399999997</v>
      </c>
      <c r="AO369" s="380">
        <v>8.6226144000000018E-2</v>
      </c>
      <c r="AP369" s="380">
        <v>0.17964822400000002</v>
      </c>
      <c r="AQ369" s="380">
        <v>0.90410000000000001</v>
      </c>
      <c r="AR369" s="380">
        <v>0.66368383999999991</v>
      </c>
      <c r="AS369" s="380">
        <v>0.30730000000000002</v>
      </c>
      <c r="AT369" s="380">
        <v>5.1999999999999998E-2</v>
      </c>
      <c r="AU369" s="380">
        <v>0.19853555200000003</v>
      </c>
      <c r="AV369" s="380">
        <v>0.23080000000000001</v>
      </c>
      <c r="AW369" s="380">
        <v>0.81150000000000011</v>
      </c>
      <c r="AX369" s="380">
        <v>0.18712009599999999</v>
      </c>
      <c r="AY369" s="380">
        <v>0.13728128000000001</v>
      </c>
      <c r="AZ369" s="380">
        <v>0.13290110399999999</v>
      </c>
      <c r="BA369" s="380">
        <v>0.17164643199999999</v>
      </c>
      <c r="BB369" s="380">
        <v>5.9780783999999997E-2</v>
      </c>
      <c r="BC369" s="380">
        <v>7.240000000000002E-2</v>
      </c>
      <c r="BD369" s="380">
        <v>0.62319999999999998</v>
      </c>
      <c r="BE369" s="380">
        <v>0.61965412800000008</v>
      </c>
      <c r="BF369" s="380">
        <v>0.19646999999999998</v>
      </c>
      <c r="BG369" s="380">
        <v>8.6599999999999983E-2</v>
      </c>
      <c r="BH369" s="380">
        <v>8.0699424000000006E-2</v>
      </c>
      <c r="BI369" s="380">
        <v>0.52049999999999985</v>
      </c>
      <c r="BJ369" s="380">
        <v>0.80155308800000002</v>
      </c>
      <c r="BK369" s="380">
        <v>0.38292137600000004</v>
      </c>
      <c r="BL369" s="380">
        <v>0.93471456000000008</v>
      </c>
      <c r="BM369" s="380">
        <v>0.19114230400000001</v>
      </c>
      <c r="BN369" s="380">
        <v>0.11115000000000001</v>
      </c>
      <c r="BO369" s="380">
        <v>1.2714416000000001E-2</v>
      </c>
      <c r="BP369" s="380">
        <v>5.96E-2</v>
      </c>
      <c r="BQ369" s="380">
        <v>6.7800000000000013E-2</v>
      </c>
      <c r="BR369" s="380">
        <v>0.21501003200000002</v>
      </c>
      <c r="BS369" s="380">
        <v>0.18512721600000004</v>
      </c>
      <c r="BT369" s="380">
        <v>0.28289580800000003</v>
      </c>
      <c r="BU369" s="380">
        <v>0.15140000000000001</v>
      </c>
      <c r="BV369" s="380">
        <v>0.461372</v>
      </c>
      <c r="BW369" s="380">
        <v>0.71460364800000009</v>
      </c>
      <c r="BX369" s="380">
        <v>0.63410876799999993</v>
      </c>
      <c r="BY369" s="380">
        <v>0.11600000000000001</v>
      </c>
      <c r="BZ369" s="380">
        <v>0.12970000000000001</v>
      </c>
      <c r="CA369" s="380">
        <v>0.27736788800000001</v>
      </c>
      <c r="CB369" s="380">
        <v>0.67952006400000009</v>
      </c>
      <c r="CC369" s="380">
        <v>0.88085190400000002</v>
      </c>
      <c r="CD369" s="380">
        <v>0.84515304000000013</v>
      </c>
      <c r="CE369" s="380">
        <v>0.50241600000000008</v>
      </c>
      <c r="CF369" s="380">
        <v>0.88140000000000007</v>
      </c>
      <c r="CG369" s="380">
        <v>0.70290000000000008</v>
      </c>
      <c r="CH369" s="380">
        <v>5.901614400000002E-2</v>
      </c>
      <c r="CI369" s="380">
        <v>0.449498656</v>
      </c>
      <c r="CJ369" s="380">
        <v>0.83834222400000014</v>
      </c>
      <c r="CK369" s="380">
        <v>0.167683376</v>
      </c>
      <c r="CL369" s="380">
        <v>0.94071481600000018</v>
      </c>
      <c r="CM369" s="380">
        <v>0.81342152000000001</v>
      </c>
      <c r="CN369" s="380">
        <v>0.25119999999999998</v>
      </c>
      <c r="CO369" s="380">
        <v>0.53029356799999994</v>
      </c>
      <c r="CP369" s="380">
        <v>0.7869994560000001</v>
      </c>
      <c r="CQ369" s="380">
        <v>0.76780884800000004</v>
      </c>
      <c r="CR369" s="380">
        <v>0.87186771200000002</v>
      </c>
      <c r="CS369" s="380">
        <v>0.90700134399999999</v>
      </c>
      <c r="CT369" s="380">
        <v>0.9234198079999999</v>
      </c>
      <c r="CU369" s="380">
        <v>0.27279999999999999</v>
      </c>
      <c r="CV369" s="380">
        <v>0.82813999999999999</v>
      </c>
      <c r="CW369" s="380">
        <v>0.63380000000000003</v>
      </c>
    </row>
    <row r="370" spans="1:101">
      <c r="A370" s="256">
        <v>748</v>
      </c>
      <c r="B370" s="259">
        <v>1</v>
      </c>
      <c r="C370" s="380">
        <v>0.89259999999999984</v>
      </c>
      <c r="D370" s="380">
        <v>0.77459999999999996</v>
      </c>
      <c r="E370" s="380">
        <v>0.27248833600000005</v>
      </c>
      <c r="F370" s="380">
        <v>0.52901199999999993</v>
      </c>
      <c r="G370" s="380">
        <v>0.94898535999999989</v>
      </c>
      <c r="H370" s="380">
        <v>0.86238228800000016</v>
      </c>
      <c r="I370" s="380">
        <v>0.46449999999999997</v>
      </c>
      <c r="J370" s="380">
        <v>0.6662608000000001</v>
      </c>
      <c r="K370" s="380">
        <v>5.7687152000000005E-2</v>
      </c>
      <c r="L370" s="380">
        <v>0.88291000000000008</v>
      </c>
      <c r="M370" s="380">
        <v>0.842462928</v>
      </c>
      <c r="N370" s="380">
        <v>0.69547985600000006</v>
      </c>
      <c r="O370" s="380">
        <v>0.26325766400000006</v>
      </c>
      <c r="P370" s="380">
        <v>0.49490000000000006</v>
      </c>
      <c r="Q370" s="380">
        <v>0.65429734400000006</v>
      </c>
      <c r="R370" s="380">
        <v>0.6888415200000001</v>
      </c>
      <c r="S370" s="380">
        <v>0.84255588800000003</v>
      </c>
      <c r="T370" s="380">
        <v>0.4012</v>
      </c>
      <c r="U370" s="380">
        <v>0.51439999999999997</v>
      </c>
      <c r="V370" s="380">
        <v>0.91000364800000011</v>
      </c>
      <c r="W370" s="380">
        <v>0.91748108800000017</v>
      </c>
      <c r="X370" s="380">
        <v>0.8542204000000001</v>
      </c>
      <c r="Y370" s="380">
        <v>0.8918068480000001</v>
      </c>
      <c r="Z370" s="380">
        <v>0.83740000000000014</v>
      </c>
      <c r="AA370" s="380">
        <v>0.58865988800000002</v>
      </c>
      <c r="AB370" s="380">
        <v>0.90880000000000016</v>
      </c>
      <c r="AC370" s="380">
        <v>0.52473262399999987</v>
      </c>
      <c r="AD370" s="380">
        <v>0.11865993600000001</v>
      </c>
      <c r="AE370" s="380">
        <v>0.88036158399999997</v>
      </c>
      <c r="AF370" s="380">
        <v>0.40989945600000005</v>
      </c>
      <c r="AG370" s="380">
        <v>0.83078200000000002</v>
      </c>
      <c r="AH370" s="380">
        <v>0.85260000000000002</v>
      </c>
      <c r="AI370" s="380">
        <v>0.84238604800000005</v>
      </c>
      <c r="AJ370" s="380">
        <v>0.27417000000000002</v>
      </c>
      <c r="AK370" s="380">
        <v>0.10364</v>
      </c>
      <c r="AL370" s="380">
        <v>0.46106524800000004</v>
      </c>
      <c r="AM370" s="380">
        <v>0.84308673599999995</v>
      </c>
      <c r="AN370" s="380">
        <v>0.71399860800000003</v>
      </c>
      <c r="AO370" s="380">
        <v>8.6194079999999992E-2</v>
      </c>
      <c r="AP370" s="380">
        <v>0.179287952</v>
      </c>
      <c r="AQ370" s="380">
        <v>0.90410000000000001</v>
      </c>
      <c r="AR370" s="380">
        <v>0.66873505600000005</v>
      </c>
      <c r="AS370" s="380">
        <v>0.30730000000000002</v>
      </c>
      <c r="AT370" s="380">
        <v>5.1999999999999998E-2</v>
      </c>
      <c r="AU370" s="380">
        <v>0.20015681599999996</v>
      </c>
      <c r="AV370" s="380">
        <v>0.23080000000000003</v>
      </c>
      <c r="AW370" s="380">
        <v>0.8115</v>
      </c>
      <c r="AX370" s="380">
        <v>0.18751630399999997</v>
      </c>
      <c r="AY370" s="380">
        <v>0.138057344</v>
      </c>
      <c r="AZ370" s="380">
        <v>0.132251648</v>
      </c>
      <c r="BA370" s="380">
        <v>0.17074076800000001</v>
      </c>
      <c r="BB370" s="380">
        <v>5.9469391999999996E-2</v>
      </c>
      <c r="BC370" s="380">
        <v>7.2400000000000006E-2</v>
      </c>
      <c r="BD370" s="380">
        <v>0.62319999999999998</v>
      </c>
      <c r="BE370" s="380">
        <v>0.62372896</v>
      </c>
      <c r="BF370" s="380">
        <v>0.19646999999999998</v>
      </c>
      <c r="BG370" s="380">
        <v>8.660000000000001E-2</v>
      </c>
      <c r="BH370" s="380">
        <v>8.0589151999999997E-2</v>
      </c>
      <c r="BI370" s="380">
        <v>0.52050000000000007</v>
      </c>
      <c r="BJ370" s="380">
        <v>0.80551316799999995</v>
      </c>
      <c r="BK370" s="380">
        <v>0.38238764800000002</v>
      </c>
      <c r="BL370" s="380">
        <v>0.93724734399999998</v>
      </c>
      <c r="BM370" s="380">
        <v>0.19365582400000003</v>
      </c>
      <c r="BN370" s="380">
        <v>0.11115000000000001</v>
      </c>
      <c r="BO370" s="380">
        <v>1.2745808000000001E-2</v>
      </c>
      <c r="BP370" s="380">
        <v>5.9600000000000014E-2</v>
      </c>
      <c r="BQ370" s="380">
        <v>6.7799999999999999E-2</v>
      </c>
      <c r="BR370" s="380">
        <v>0.21456636800000004</v>
      </c>
      <c r="BS370" s="380">
        <v>0.18477060800000003</v>
      </c>
      <c r="BT370" s="380">
        <v>0.28246014400000002</v>
      </c>
      <c r="BU370" s="380">
        <v>0.15140000000000001</v>
      </c>
      <c r="BV370" s="380">
        <v>0.46148800000000001</v>
      </c>
      <c r="BW370" s="380">
        <v>0.72202920000000004</v>
      </c>
      <c r="BX370" s="380">
        <v>0.64405473599999996</v>
      </c>
      <c r="BY370" s="380">
        <v>0.11600000000000002</v>
      </c>
      <c r="BZ370" s="380">
        <v>0.12970000000000001</v>
      </c>
      <c r="CA370" s="380">
        <v>0.276151488</v>
      </c>
      <c r="CB370" s="380">
        <v>0.68794342399999997</v>
      </c>
      <c r="CC370" s="380">
        <v>0.88244947200000001</v>
      </c>
      <c r="CD370" s="380">
        <v>0.84645195200000012</v>
      </c>
      <c r="CE370" s="380">
        <v>0.5031540000000001</v>
      </c>
      <c r="CF370" s="380">
        <v>0.88139999999999985</v>
      </c>
      <c r="CG370" s="380">
        <v>0.70289999999999997</v>
      </c>
      <c r="CH370" s="380">
        <v>5.8934080000000007E-2</v>
      </c>
      <c r="CI370" s="380">
        <v>0.45197694400000005</v>
      </c>
      <c r="CJ370" s="380">
        <v>0.83942422400000005</v>
      </c>
      <c r="CK370" s="380">
        <v>0.16745564800000001</v>
      </c>
      <c r="CL370" s="380">
        <v>0.94272691200000014</v>
      </c>
      <c r="CM370" s="380">
        <v>0.81823436800000016</v>
      </c>
      <c r="CN370" s="380">
        <v>0.25119999999999998</v>
      </c>
      <c r="CO370" s="380">
        <v>0.52869003199999998</v>
      </c>
      <c r="CP370" s="380">
        <v>0.7888075200000001</v>
      </c>
      <c r="CQ370" s="380">
        <v>0.76798257600000008</v>
      </c>
      <c r="CR370" s="380">
        <v>0.87467073600000012</v>
      </c>
      <c r="CS370" s="380">
        <v>0.90773008000000011</v>
      </c>
      <c r="CT370" s="380">
        <v>0.92399441599999999</v>
      </c>
      <c r="CU370" s="380">
        <v>0.27279999999999999</v>
      </c>
      <c r="CV370" s="380">
        <v>0.82813999999999999</v>
      </c>
      <c r="CW370" s="380">
        <v>0.63380000000000003</v>
      </c>
    </row>
    <row r="371" spans="1:101">
      <c r="A371" s="256">
        <v>749</v>
      </c>
      <c r="B371" s="259">
        <v>1</v>
      </c>
      <c r="C371" s="380">
        <v>0.89259999999999984</v>
      </c>
      <c r="D371" s="380">
        <v>0.77459999999999984</v>
      </c>
      <c r="E371" s="380">
        <v>0.273981488</v>
      </c>
      <c r="F371" s="380">
        <v>0.52938600000000002</v>
      </c>
      <c r="G371" s="380">
        <v>0.94963151999999995</v>
      </c>
      <c r="H371" s="380">
        <v>0.86498153600000005</v>
      </c>
      <c r="I371" s="380">
        <v>0.46450000000000002</v>
      </c>
      <c r="J371" s="380">
        <v>0.66728120000000013</v>
      </c>
      <c r="K371" s="380">
        <v>5.7583280000000008E-2</v>
      </c>
      <c r="L371" s="380">
        <v>0.88290999999999997</v>
      </c>
      <c r="M371" s="380">
        <v>0.84449742400000005</v>
      </c>
      <c r="N371" s="380">
        <v>0.69568987199999999</v>
      </c>
      <c r="O371" s="380">
        <v>0.26319339199999991</v>
      </c>
      <c r="P371" s="380">
        <v>0.49490000000000006</v>
      </c>
      <c r="Q371" s="380">
        <v>0.65478892799999999</v>
      </c>
      <c r="R371" s="380">
        <v>0.6914316960000001</v>
      </c>
      <c r="S371" s="380">
        <v>0.84554636799999994</v>
      </c>
      <c r="T371" s="380">
        <v>0.4012</v>
      </c>
      <c r="U371" s="380">
        <v>0.51439999999999986</v>
      </c>
      <c r="V371" s="380">
        <v>0.91089548799999998</v>
      </c>
      <c r="W371" s="380">
        <v>0.9176303360000001</v>
      </c>
      <c r="X371" s="380">
        <v>0.8545104320000001</v>
      </c>
      <c r="Y371" s="380">
        <v>0.89191492799999994</v>
      </c>
      <c r="Z371" s="380">
        <v>0.83740000000000003</v>
      </c>
      <c r="AA371" s="380">
        <v>0.59006036799999995</v>
      </c>
      <c r="AB371" s="380">
        <v>0.90879999999999994</v>
      </c>
      <c r="AC371" s="380">
        <v>0.52595657600000001</v>
      </c>
      <c r="AD371" s="380">
        <v>0.11873752</v>
      </c>
      <c r="AE371" s="380">
        <v>0.881107376</v>
      </c>
      <c r="AF371" s="380">
        <v>0.41085427200000002</v>
      </c>
      <c r="AG371" s="380">
        <v>0.83079600000000009</v>
      </c>
      <c r="AH371" s="380">
        <v>0.85260000000000002</v>
      </c>
      <c r="AI371" s="380">
        <v>0.84279868800000002</v>
      </c>
      <c r="AJ371" s="380">
        <v>0.27417000000000008</v>
      </c>
      <c r="AK371" s="380">
        <v>0.10364</v>
      </c>
      <c r="AL371" s="380">
        <v>0.45956188800000003</v>
      </c>
      <c r="AM371" s="380">
        <v>0.84873212799999997</v>
      </c>
      <c r="AN371" s="380">
        <v>0.71471955200000004</v>
      </c>
      <c r="AO371" s="380">
        <v>8.6162015999999994E-2</v>
      </c>
      <c r="AP371" s="380">
        <v>0.17892848</v>
      </c>
      <c r="AQ371" s="380">
        <v>0.90410000000000001</v>
      </c>
      <c r="AR371" s="380">
        <v>0.67374747200000007</v>
      </c>
      <c r="AS371" s="380">
        <v>0.30730000000000002</v>
      </c>
      <c r="AT371" s="380">
        <v>5.1999999999999998E-2</v>
      </c>
      <c r="AU371" s="380">
        <v>0.20171712</v>
      </c>
      <c r="AV371" s="380">
        <v>0.23080000000000001</v>
      </c>
      <c r="AW371" s="380">
        <v>0.8115</v>
      </c>
      <c r="AX371" s="380">
        <v>0.18791299200000003</v>
      </c>
      <c r="AY371" s="380">
        <v>0.138836928</v>
      </c>
      <c r="AZ371" s="380">
        <v>0.13160475199999999</v>
      </c>
      <c r="BA371" s="380">
        <v>0.16983870400000001</v>
      </c>
      <c r="BB371" s="380">
        <v>5.9159279999999988E-2</v>
      </c>
      <c r="BC371" s="380">
        <v>7.2400000000000006E-2</v>
      </c>
      <c r="BD371" s="380">
        <v>0.62319999999999998</v>
      </c>
      <c r="BE371" s="380">
        <v>0.62719027199999999</v>
      </c>
      <c r="BF371" s="380">
        <v>0.19647000000000001</v>
      </c>
      <c r="BG371" s="380">
        <v>8.6599999999999996E-2</v>
      </c>
      <c r="BH371" s="380">
        <v>8.047928E-2</v>
      </c>
      <c r="BI371" s="380">
        <v>0.52049999999999996</v>
      </c>
      <c r="BJ371" s="380">
        <v>0.8088819679999999</v>
      </c>
      <c r="BK371" s="380">
        <v>0.38185392000000001</v>
      </c>
      <c r="BL371" s="380">
        <v>0.93968812800000001</v>
      </c>
      <c r="BM371" s="380">
        <v>0.19619494399999998</v>
      </c>
      <c r="BN371" s="380">
        <v>0.11115000000000001</v>
      </c>
      <c r="BO371" s="380">
        <v>1.2777520000000001E-2</v>
      </c>
      <c r="BP371" s="380">
        <v>5.96E-2</v>
      </c>
      <c r="BQ371" s="380">
        <v>6.7799999999999985E-2</v>
      </c>
      <c r="BR371" s="380">
        <v>0.21412310400000001</v>
      </c>
      <c r="BS371" s="380">
        <v>0.18441471999999998</v>
      </c>
      <c r="BT371" s="380">
        <v>0.28202495999999999</v>
      </c>
      <c r="BU371" s="380">
        <v>0.15140000000000001</v>
      </c>
      <c r="BV371" s="380">
        <v>0.46160399999999996</v>
      </c>
      <c r="BW371" s="380">
        <v>0.72933515199999999</v>
      </c>
      <c r="BX371" s="380">
        <v>0.65387758400000007</v>
      </c>
      <c r="BY371" s="380">
        <v>0.11599999999999999</v>
      </c>
      <c r="BZ371" s="380">
        <v>0.12969999999999998</v>
      </c>
      <c r="CA371" s="380">
        <v>0.27493876799999994</v>
      </c>
      <c r="CB371" s="380">
        <v>0.69624446400000006</v>
      </c>
      <c r="CC371" s="380">
        <v>0.88402871999999999</v>
      </c>
      <c r="CD371" s="380">
        <v>0.84754046399999994</v>
      </c>
      <c r="CE371" s="380">
        <v>0.50389200000000001</v>
      </c>
      <c r="CF371" s="380">
        <v>0.88139999999999996</v>
      </c>
      <c r="CG371" s="380">
        <v>0.70289999999999997</v>
      </c>
      <c r="CH371" s="380">
        <v>5.8852016E-2</v>
      </c>
      <c r="CI371" s="380">
        <v>0.45445747200000003</v>
      </c>
      <c r="CJ371" s="380">
        <v>0.84050014399999995</v>
      </c>
      <c r="CK371" s="380">
        <v>0.16722791999999997</v>
      </c>
      <c r="CL371" s="380">
        <v>0.94467468799999998</v>
      </c>
      <c r="CM371" s="380">
        <v>0.82295017599999998</v>
      </c>
      <c r="CN371" s="380">
        <v>0.25119999999999998</v>
      </c>
      <c r="CO371" s="380">
        <v>0.52708561600000003</v>
      </c>
      <c r="CP371" s="380">
        <v>0.79060438399999999</v>
      </c>
      <c r="CQ371" s="380">
        <v>0.76815622399999994</v>
      </c>
      <c r="CR371" s="380">
        <v>0.87742120000000001</v>
      </c>
      <c r="CS371" s="380">
        <v>0.90845313600000011</v>
      </c>
      <c r="CT371" s="380">
        <v>0.92456462399999995</v>
      </c>
      <c r="CU371" s="380">
        <v>0.27280000000000004</v>
      </c>
      <c r="CV371" s="380">
        <v>0.82813999999999988</v>
      </c>
      <c r="CW371" s="380">
        <v>0.63379999999999992</v>
      </c>
    </row>
    <row r="372" spans="1:101">
      <c r="A372" s="256">
        <v>750</v>
      </c>
      <c r="B372" s="259">
        <v>1</v>
      </c>
      <c r="C372" s="380">
        <v>0.89259999999999995</v>
      </c>
      <c r="D372" s="380">
        <v>0.77459999999999996</v>
      </c>
      <c r="E372" s="380">
        <v>0.27548</v>
      </c>
      <c r="F372" s="380">
        <v>0.52976000000000001</v>
      </c>
      <c r="G372" s="380">
        <v>0.95026999999999995</v>
      </c>
      <c r="H372" s="380">
        <v>0.86753999999999998</v>
      </c>
      <c r="I372" s="380">
        <v>0.46450000000000002</v>
      </c>
      <c r="J372" s="380">
        <v>0.66830000000000001</v>
      </c>
      <c r="K372" s="380">
        <v>5.7480000000000003E-2</v>
      </c>
      <c r="L372" s="380">
        <v>0.88290999999999997</v>
      </c>
      <c r="M372" s="380">
        <v>0.84650999999999998</v>
      </c>
      <c r="N372" s="380">
        <v>0.69589999999999996</v>
      </c>
      <c r="O372" s="380">
        <v>0.26312999999999998</v>
      </c>
      <c r="P372" s="380">
        <v>0.49490000000000001</v>
      </c>
      <c r="Q372" s="380">
        <v>0.65527999999999997</v>
      </c>
      <c r="R372" s="380">
        <v>0.69401000000000002</v>
      </c>
      <c r="S372" s="380">
        <v>0.84848999999999997</v>
      </c>
      <c r="T372" s="380">
        <v>0.4012</v>
      </c>
      <c r="U372" s="380">
        <v>0.51439999999999997</v>
      </c>
      <c r="V372" s="380">
        <v>0.91178000000000003</v>
      </c>
      <c r="W372" s="380">
        <v>0.91778000000000004</v>
      </c>
      <c r="X372" s="380">
        <v>0.8548</v>
      </c>
      <c r="Y372" s="380">
        <v>0.89200000000000002</v>
      </c>
      <c r="Z372" s="380">
        <v>0.83740000000000003</v>
      </c>
      <c r="AA372" s="380">
        <v>0.59145999999999999</v>
      </c>
      <c r="AB372" s="380">
        <v>0.90880000000000005</v>
      </c>
      <c r="AC372" s="380">
        <v>0.52717999999999998</v>
      </c>
      <c r="AD372" s="380">
        <v>0.1188</v>
      </c>
      <c r="AE372" s="380">
        <v>0.88185000000000002</v>
      </c>
      <c r="AF372" s="380">
        <v>0.41181000000000001</v>
      </c>
      <c r="AG372" s="380">
        <v>0.83081000000000005</v>
      </c>
      <c r="AH372" s="380">
        <v>0.85260000000000002</v>
      </c>
      <c r="AI372" s="380">
        <v>0.84321000000000002</v>
      </c>
      <c r="AJ372" s="380">
        <v>0.27417000000000002</v>
      </c>
      <c r="AK372" s="380">
        <v>0.10364</v>
      </c>
      <c r="AL372" s="380">
        <v>0.45806000000000002</v>
      </c>
      <c r="AM372" s="380">
        <v>0.85421000000000002</v>
      </c>
      <c r="AN372" s="380">
        <v>0.71543999999999996</v>
      </c>
      <c r="AO372" s="380">
        <v>8.6129999999999998E-2</v>
      </c>
      <c r="AP372" s="380">
        <v>0.17857000000000001</v>
      </c>
      <c r="AQ372" s="380">
        <v>0.90410000000000001</v>
      </c>
      <c r="AR372" s="380">
        <v>0.67871999999999999</v>
      </c>
      <c r="AS372" s="380">
        <v>0.30730000000000002</v>
      </c>
      <c r="AT372" s="380">
        <v>5.1999999999999998E-2</v>
      </c>
      <c r="AU372" s="380">
        <v>0.20319000000000001</v>
      </c>
      <c r="AV372" s="380">
        <v>0.23080000000000001</v>
      </c>
      <c r="AW372" s="380">
        <v>0.8115</v>
      </c>
      <c r="AX372" s="380">
        <v>0.18831000000000001</v>
      </c>
      <c r="AY372" s="380">
        <v>0.13961999999999999</v>
      </c>
      <c r="AZ372" s="380">
        <v>0.13095999999999999</v>
      </c>
      <c r="BA372" s="380">
        <v>0.16894000000000001</v>
      </c>
      <c r="BB372" s="380">
        <v>5.885E-2</v>
      </c>
      <c r="BC372" s="380">
        <v>7.2400000000000006E-2</v>
      </c>
      <c r="BD372" s="380">
        <v>0.62319999999999998</v>
      </c>
      <c r="BE372" s="380">
        <v>0.62990999999999997</v>
      </c>
      <c r="BF372" s="380">
        <v>0.19647000000000001</v>
      </c>
      <c r="BG372" s="380">
        <v>8.6599999999999996E-2</v>
      </c>
      <c r="BH372" s="380">
        <v>8.0369999999999997E-2</v>
      </c>
      <c r="BI372" s="380">
        <v>0.52049999999999996</v>
      </c>
      <c r="BJ372" s="380">
        <v>0.81152999999999997</v>
      </c>
      <c r="BK372" s="380">
        <v>0.38131999999999999</v>
      </c>
      <c r="BL372" s="380">
        <v>0.94203999999999999</v>
      </c>
      <c r="BM372" s="380">
        <v>0.19875999999999999</v>
      </c>
      <c r="BN372" s="380">
        <v>0.11115</v>
      </c>
      <c r="BO372" s="380">
        <v>1.281E-2</v>
      </c>
      <c r="BP372" s="380">
        <v>5.96E-2</v>
      </c>
      <c r="BQ372" s="380">
        <v>6.7799999999999999E-2</v>
      </c>
      <c r="BR372" s="380">
        <v>0.21368000000000001</v>
      </c>
      <c r="BS372" s="380">
        <v>0.18406</v>
      </c>
      <c r="BT372" s="380">
        <v>0.28159000000000001</v>
      </c>
      <c r="BU372" s="380">
        <v>0.15140000000000001</v>
      </c>
      <c r="BV372" s="380">
        <v>0.46172000000000002</v>
      </c>
      <c r="BW372" s="380">
        <v>0.73651999999999995</v>
      </c>
      <c r="BX372" s="380">
        <v>0.66356999999999999</v>
      </c>
      <c r="BY372" s="380">
        <v>0.11600000000000001</v>
      </c>
      <c r="BZ372" s="380">
        <v>0.12970000000000001</v>
      </c>
      <c r="CA372" s="380">
        <v>0.27372999999999997</v>
      </c>
      <c r="CB372" s="380">
        <v>0.70442000000000005</v>
      </c>
      <c r="CC372" s="380">
        <v>0.88558999999999999</v>
      </c>
      <c r="CD372" s="380">
        <v>0.84838999999999998</v>
      </c>
      <c r="CE372" s="380">
        <v>0.50463000000000002</v>
      </c>
      <c r="CF372" s="380">
        <v>0.88139999999999996</v>
      </c>
      <c r="CG372" s="380">
        <v>0.70289999999999997</v>
      </c>
      <c r="CH372" s="380">
        <v>5.8770000000000003E-2</v>
      </c>
      <c r="CI372" s="380">
        <v>0.45694000000000001</v>
      </c>
      <c r="CJ372" s="380">
        <v>0.84157000000000004</v>
      </c>
      <c r="CK372" s="380">
        <v>0.16700000000000001</v>
      </c>
      <c r="CL372" s="380">
        <v>0.94655999999999996</v>
      </c>
      <c r="CM372" s="380">
        <v>0.82757000000000003</v>
      </c>
      <c r="CN372" s="380">
        <v>0.25119999999999998</v>
      </c>
      <c r="CO372" s="380">
        <v>0.52547999999999995</v>
      </c>
      <c r="CP372" s="380">
        <v>0.79239000000000004</v>
      </c>
      <c r="CQ372" s="380">
        <v>0.76832999999999996</v>
      </c>
      <c r="CR372" s="380">
        <v>0.88012000000000001</v>
      </c>
      <c r="CS372" s="380">
        <v>0.90917000000000003</v>
      </c>
      <c r="CT372" s="380">
        <v>0.92513000000000001</v>
      </c>
      <c r="CU372" s="380">
        <v>0.27279999999999999</v>
      </c>
      <c r="CV372" s="380">
        <v>0.82813999999999999</v>
      </c>
      <c r="CW372" s="380">
        <v>0.63380000000000003</v>
      </c>
    </row>
    <row r="373" spans="1:101">
      <c r="A373" s="256">
        <v>751</v>
      </c>
      <c r="B373" s="259">
        <v>1</v>
      </c>
      <c r="C373" s="380">
        <v>0.89259999999999995</v>
      </c>
      <c r="D373" s="380">
        <v>0.77459999999999996</v>
      </c>
      <c r="E373" s="380">
        <v>0.27698380799999994</v>
      </c>
      <c r="F373" s="380">
        <v>0.53013399999999999</v>
      </c>
      <c r="G373" s="380">
        <v>0.95090086399999985</v>
      </c>
      <c r="H373" s="380">
        <v>0.87005795199999991</v>
      </c>
      <c r="I373" s="380">
        <v>0.46450000000000002</v>
      </c>
      <c r="J373" s="380">
        <v>0.66931720000000006</v>
      </c>
      <c r="K373" s="380">
        <v>5.7377296000000001E-2</v>
      </c>
      <c r="L373" s="380">
        <v>0.88290999999999997</v>
      </c>
      <c r="M373" s="380">
        <v>0.84850081599999994</v>
      </c>
      <c r="N373" s="380">
        <v>0.69611022399999989</v>
      </c>
      <c r="O373" s="380">
        <v>0.26306739199999996</v>
      </c>
      <c r="P373" s="380">
        <v>0.49490000000000006</v>
      </c>
      <c r="Q373" s="380">
        <v>0.65577057599999988</v>
      </c>
      <c r="R373" s="380">
        <v>0.69657630400000015</v>
      </c>
      <c r="S373" s="380">
        <v>0.85138710399999984</v>
      </c>
      <c r="T373" s="380">
        <v>0.4012</v>
      </c>
      <c r="U373" s="380">
        <v>0.51439999999999997</v>
      </c>
      <c r="V373" s="380">
        <v>0.91265718400000007</v>
      </c>
      <c r="W373" s="380">
        <v>0.91792996800000004</v>
      </c>
      <c r="X373" s="380">
        <v>0.85508915200000002</v>
      </c>
      <c r="Y373" s="380">
        <v>0.89206231999999996</v>
      </c>
      <c r="Z373" s="380">
        <v>0.83740000000000003</v>
      </c>
      <c r="AA373" s="380">
        <v>0.59285872000000006</v>
      </c>
      <c r="AB373" s="380">
        <v>0.90879999999999994</v>
      </c>
      <c r="AC373" s="380">
        <v>0.5284029280000001</v>
      </c>
      <c r="AD373" s="380">
        <v>0.11884363199999999</v>
      </c>
      <c r="AE373" s="380">
        <v>0.88258939199999997</v>
      </c>
      <c r="AF373" s="380">
        <v>0.41276662400000003</v>
      </c>
      <c r="AG373" s="380">
        <v>0.83082400000000001</v>
      </c>
      <c r="AH373" s="380">
        <v>0.85259999999999991</v>
      </c>
      <c r="AI373" s="380">
        <v>0.84361996799999994</v>
      </c>
      <c r="AJ373" s="380">
        <v>0.27416999999999997</v>
      </c>
      <c r="AK373" s="380">
        <v>0.10364</v>
      </c>
      <c r="AL373" s="380">
        <v>0.456559504</v>
      </c>
      <c r="AM373" s="380">
        <v>0.85952246399999999</v>
      </c>
      <c r="AN373" s="380">
        <v>0.71615998400000003</v>
      </c>
      <c r="AO373" s="380">
        <v>8.6097999999999994E-2</v>
      </c>
      <c r="AP373" s="380">
        <v>0.17821249599999997</v>
      </c>
      <c r="AQ373" s="380">
        <v>0.90410000000000001</v>
      </c>
      <c r="AR373" s="380">
        <v>0.68365188799999999</v>
      </c>
      <c r="AS373" s="380">
        <v>0.30730000000000002</v>
      </c>
      <c r="AT373" s="380">
        <v>5.2000000000000005E-2</v>
      </c>
      <c r="AU373" s="380">
        <v>0.20457452800000001</v>
      </c>
      <c r="AV373" s="380">
        <v>0.23079999999999998</v>
      </c>
      <c r="AW373" s="380">
        <v>0.81150000000000011</v>
      </c>
      <c r="AX373" s="380">
        <v>0.18870736000000002</v>
      </c>
      <c r="AY373" s="380">
        <v>0.14040657600000001</v>
      </c>
      <c r="AZ373" s="380">
        <v>0.13031748799999998</v>
      </c>
      <c r="BA373" s="380">
        <v>0.16804470400000002</v>
      </c>
      <c r="BB373" s="380">
        <v>5.8541647999999995E-2</v>
      </c>
      <c r="BC373" s="380">
        <v>7.240000000000002E-2</v>
      </c>
      <c r="BD373" s="380">
        <v>0.62319999999999998</v>
      </c>
      <c r="BE373" s="380">
        <v>0.63189345599999991</v>
      </c>
      <c r="BF373" s="380">
        <v>0.19647000000000001</v>
      </c>
      <c r="BG373" s="380">
        <v>8.6599999999999983E-2</v>
      </c>
      <c r="BH373" s="380">
        <v>8.026129600000001E-2</v>
      </c>
      <c r="BI373" s="380">
        <v>0.52049999999999985</v>
      </c>
      <c r="BJ373" s="380">
        <v>0.81346172799999994</v>
      </c>
      <c r="BK373" s="380">
        <v>0.38078592000000006</v>
      </c>
      <c r="BL373" s="380">
        <v>0.94430566400000004</v>
      </c>
      <c r="BM373" s="380">
        <v>0.20135097599999999</v>
      </c>
      <c r="BN373" s="380">
        <v>0.11114999999999998</v>
      </c>
      <c r="BO373" s="380">
        <v>1.2843152000000002E-2</v>
      </c>
      <c r="BP373" s="380">
        <v>5.96E-2</v>
      </c>
      <c r="BQ373" s="380">
        <v>6.7799999999999985E-2</v>
      </c>
      <c r="BR373" s="380">
        <v>0.21323711999999997</v>
      </c>
      <c r="BS373" s="380">
        <v>0.18370636800000001</v>
      </c>
      <c r="BT373" s="380">
        <v>0.28115532800000004</v>
      </c>
      <c r="BU373" s="380">
        <v>0.15140000000000003</v>
      </c>
      <c r="BV373" s="380">
        <v>0.46183600000000002</v>
      </c>
      <c r="BW373" s="380">
        <v>0.7435819039999999</v>
      </c>
      <c r="BX373" s="380">
        <v>0.67312601599999999</v>
      </c>
      <c r="BY373" s="380">
        <v>0.11599999999999999</v>
      </c>
      <c r="BZ373" s="380">
        <v>0.12970000000000001</v>
      </c>
      <c r="CA373" s="380">
        <v>0.27252495999999993</v>
      </c>
      <c r="CB373" s="380">
        <v>0.71246672000000011</v>
      </c>
      <c r="CC373" s="380">
        <v>0.88713342400000006</v>
      </c>
      <c r="CD373" s="380">
        <v>0.84900688000000002</v>
      </c>
      <c r="CE373" s="380">
        <v>0.50536800000000004</v>
      </c>
      <c r="CF373" s="380">
        <v>0.88139999999999996</v>
      </c>
      <c r="CG373" s="380">
        <v>0.70289999999999997</v>
      </c>
      <c r="CH373" s="380">
        <v>5.8688016000000003E-2</v>
      </c>
      <c r="CI373" s="380">
        <v>0.45942443199999999</v>
      </c>
      <c r="CJ373" s="380">
        <v>0.84263379199999988</v>
      </c>
      <c r="CK373" s="380">
        <v>0.16677191999999999</v>
      </c>
      <c r="CL373" s="380">
        <v>0.94838457599999992</v>
      </c>
      <c r="CM373" s="380">
        <v>0.83209430399999995</v>
      </c>
      <c r="CN373" s="380">
        <v>0.25119999999999998</v>
      </c>
      <c r="CO373" s="380">
        <v>0.52387329599999988</v>
      </c>
      <c r="CP373" s="380">
        <v>0.79416492800000005</v>
      </c>
      <c r="CQ373" s="380">
        <v>0.76850387199999992</v>
      </c>
      <c r="CR373" s="380">
        <v>0.88276769600000005</v>
      </c>
      <c r="CS373" s="380">
        <v>0.90988080000000005</v>
      </c>
      <c r="CT373" s="380">
        <v>0.9256906399999999</v>
      </c>
      <c r="CU373" s="380">
        <v>0.27280000000000004</v>
      </c>
      <c r="CV373" s="380">
        <v>0.82813999999999988</v>
      </c>
      <c r="CW373" s="380">
        <v>0.63379999999999992</v>
      </c>
    </row>
    <row r="374" spans="1:101">
      <c r="A374" s="256">
        <v>752</v>
      </c>
      <c r="B374" s="259">
        <v>1</v>
      </c>
      <c r="C374" s="380">
        <v>0.89259999999999984</v>
      </c>
      <c r="D374" s="380">
        <v>0.77459999999999996</v>
      </c>
      <c r="E374" s="380">
        <v>0.27849289600000005</v>
      </c>
      <c r="F374" s="380">
        <v>0.53050799999999998</v>
      </c>
      <c r="G374" s="380">
        <v>0.95152416000000006</v>
      </c>
      <c r="H374" s="380">
        <v>0.87253580799999997</v>
      </c>
      <c r="I374" s="380">
        <v>0.46449999999999997</v>
      </c>
      <c r="J374" s="380">
        <v>0.67033280000000006</v>
      </c>
      <c r="K374" s="380">
        <v>5.7275232000000002E-2</v>
      </c>
      <c r="L374" s="380">
        <v>0.88291000000000008</v>
      </c>
      <c r="M374" s="380">
        <v>0.85046996800000008</v>
      </c>
      <c r="N374" s="380">
        <v>0.69632057599999997</v>
      </c>
      <c r="O374" s="380">
        <v>0.26300566400000003</v>
      </c>
      <c r="P374" s="380">
        <v>0.49490000000000006</v>
      </c>
      <c r="Q374" s="380">
        <v>0.65626062400000007</v>
      </c>
      <c r="R374" s="380">
        <v>0.69913048</v>
      </c>
      <c r="S374" s="380">
        <v>0.85423796799999996</v>
      </c>
      <c r="T374" s="380">
        <v>0.4012</v>
      </c>
      <c r="U374" s="380">
        <v>0.51440000000000008</v>
      </c>
      <c r="V374" s="380">
        <v>0.913527168</v>
      </c>
      <c r="W374" s="380">
        <v>0.91808028799999997</v>
      </c>
      <c r="X374" s="380">
        <v>0.85537792000000012</v>
      </c>
      <c r="Y374" s="380">
        <v>0.89210116800000006</v>
      </c>
      <c r="Z374" s="380">
        <v>0.83740000000000003</v>
      </c>
      <c r="AA374" s="380">
        <v>0.59425660800000002</v>
      </c>
      <c r="AB374" s="380">
        <v>0.90880000000000016</v>
      </c>
      <c r="AC374" s="380">
        <v>0.52962534400000005</v>
      </c>
      <c r="AD374" s="380">
        <v>0.118860656</v>
      </c>
      <c r="AE374" s="380">
        <v>0.8833256639999999</v>
      </c>
      <c r="AF374" s="380">
        <v>0.41372417600000005</v>
      </c>
      <c r="AG374" s="380">
        <v>0.83083800000000008</v>
      </c>
      <c r="AH374" s="380">
        <v>0.85260000000000014</v>
      </c>
      <c r="AI374" s="380">
        <v>0.84402852800000006</v>
      </c>
      <c r="AJ374" s="380">
        <v>0.27417000000000002</v>
      </c>
      <c r="AK374" s="380">
        <v>0.10364</v>
      </c>
      <c r="AL374" s="380">
        <v>0.45506036800000005</v>
      </c>
      <c r="AM374" s="380">
        <v>0.86467185600000007</v>
      </c>
      <c r="AN374" s="380">
        <v>0.71687972799999999</v>
      </c>
      <c r="AO374" s="380">
        <v>8.6066000000000004E-2</v>
      </c>
      <c r="AP374" s="380">
        <v>0.177856032</v>
      </c>
      <c r="AQ374" s="380">
        <v>0.90410000000000001</v>
      </c>
      <c r="AR374" s="380">
        <v>0.68854233600000003</v>
      </c>
      <c r="AS374" s="380">
        <v>0.30730000000000002</v>
      </c>
      <c r="AT374" s="380">
        <v>5.1999999999999998E-2</v>
      </c>
      <c r="AU374" s="380">
        <v>0.20586593600000003</v>
      </c>
      <c r="AV374" s="380">
        <v>0.23080000000000001</v>
      </c>
      <c r="AW374" s="380">
        <v>0.81150000000000011</v>
      </c>
      <c r="AX374" s="380">
        <v>0.18910510400000002</v>
      </c>
      <c r="AY374" s="380">
        <v>0.14119662400000002</v>
      </c>
      <c r="AZ374" s="380">
        <v>0.12967724800000002</v>
      </c>
      <c r="BA374" s="380">
        <v>0.16715276800000001</v>
      </c>
      <c r="BB374" s="380">
        <v>5.8234192000000004E-2</v>
      </c>
      <c r="BC374" s="380">
        <v>7.240000000000002E-2</v>
      </c>
      <c r="BD374" s="380">
        <v>0.62319999999999998</v>
      </c>
      <c r="BE374" s="380">
        <v>0.63312303999999997</v>
      </c>
      <c r="BF374" s="380">
        <v>0.19646999999999998</v>
      </c>
      <c r="BG374" s="380">
        <v>8.6599999999999983E-2</v>
      </c>
      <c r="BH374" s="380">
        <v>8.0153232000000005E-2</v>
      </c>
      <c r="BI374" s="380">
        <v>0.52049999999999985</v>
      </c>
      <c r="BJ374" s="380">
        <v>0.81465860800000001</v>
      </c>
      <c r="BK374" s="380">
        <v>0.380251648</v>
      </c>
      <c r="BL374" s="380">
        <v>0.94648782399999998</v>
      </c>
      <c r="BM374" s="380">
        <v>0.20396798399999999</v>
      </c>
      <c r="BN374" s="380">
        <v>0.11115000000000001</v>
      </c>
      <c r="BO374" s="380">
        <v>1.2877008000000002E-2</v>
      </c>
      <c r="BP374" s="380">
        <v>5.96E-2</v>
      </c>
      <c r="BQ374" s="380">
        <v>6.7800000000000013E-2</v>
      </c>
      <c r="BR374" s="380">
        <v>0.21279444800000002</v>
      </c>
      <c r="BS374" s="380">
        <v>0.18335388799999999</v>
      </c>
      <c r="BT374" s="380">
        <v>0.28072094400000003</v>
      </c>
      <c r="BU374" s="380">
        <v>0.15140000000000001</v>
      </c>
      <c r="BV374" s="380">
        <v>0.46195200000000003</v>
      </c>
      <c r="BW374" s="380">
        <v>0.75051935999999997</v>
      </c>
      <c r="BX374" s="380">
        <v>0.682539856</v>
      </c>
      <c r="BY374" s="380">
        <v>0.11600000000000001</v>
      </c>
      <c r="BZ374" s="380">
        <v>0.12970000000000001</v>
      </c>
      <c r="CA374" s="380">
        <v>0.27132340799999999</v>
      </c>
      <c r="CB374" s="380">
        <v>0.72038166400000003</v>
      </c>
      <c r="CC374" s="380">
        <v>0.88865915200000001</v>
      </c>
      <c r="CD374" s="380">
        <v>0.84939123200000011</v>
      </c>
      <c r="CE374" s="380">
        <v>0.50610599999999994</v>
      </c>
      <c r="CF374" s="380">
        <v>0.88140000000000007</v>
      </c>
      <c r="CG374" s="380">
        <v>0.70290000000000008</v>
      </c>
      <c r="CH374" s="380">
        <v>5.8606080000000005E-2</v>
      </c>
      <c r="CI374" s="380">
        <v>0.46191062399999999</v>
      </c>
      <c r="CJ374" s="380">
        <v>0.84369150400000004</v>
      </c>
      <c r="CK374" s="380">
        <v>0.16654364799999999</v>
      </c>
      <c r="CL374" s="380">
        <v>0.95015011199999999</v>
      </c>
      <c r="CM374" s="380">
        <v>0.83652372799999997</v>
      </c>
      <c r="CN374" s="380">
        <v>0.25119999999999998</v>
      </c>
      <c r="CO374" s="380">
        <v>0.52226547200000006</v>
      </c>
      <c r="CP374" s="380">
        <v>0.79593024000000001</v>
      </c>
      <c r="CQ374" s="380">
        <v>0.76867785599999994</v>
      </c>
      <c r="CR374" s="380">
        <v>0.88536489600000001</v>
      </c>
      <c r="CS374" s="380">
        <v>0.91058544000000019</v>
      </c>
      <c r="CT374" s="380">
        <v>0.92624649599999997</v>
      </c>
      <c r="CU374" s="380">
        <v>0.27279999999999999</v>
      </c>
      <c r="CV374" s="380">
        <v>0.82813999999999999</v>
      </c>
      <c r="CW374" s="380">
        <v>0.63380000000000003</v>
      </c>
    </row>
    <row r="375" spans="1:101">
      <c r="A375" s="256">
        <v>753</v>
      </c>
      <c r="B375" s="259">
        <v>1</v>
      </c>
      <c r="C375" s="380">
        <v>0.89259999999999984</v>
      </c>
      <c r="D375" s="380">
        <v>0.77459999999999996</v>
      </c>
      <c r="E375" s="380">
        <v>0.28000710400000001</v>
      </c>
      <c r="F375" s="380">
        <v>0.53088200000000008</v>
      </c>
      <c r="G375" s="380">
        <v>0.95214001600000009</v>
      </c>
      <c r="H375" s="380">
        <v>0.87497374400000005</v>
      </c>
      <c r="I375" s="380">
        <v>0.46449999999999997</v>
      </c>
      <c r="J375" s="380">
        <v>0.67134680000000013</v>
      </c>
      <c r="K375" s="380">
        <v>5.7173568000000001E-2</v>
      </c>
      <c r="L375" s="380">
        <v>0.88291000000000008</v>
      </c>
      <c r="M375" s="380">
        <v>0.85241767999999996</v>
      </c>
      <c r="N375" s="380">
        <v>0.69653084800000009</v>
      </c>
      <c r="O375" s="380">
        <v>0.262944336</v>
      </c>
      <c r="P375" s="380">
        <v>0.49490000000000006</v>
      </c>
      <c r="Q375" s="380">
        <v>0.65675035200000009</v>
      </c>
      <c r="R375" s="380">
        <v>0.70167249600000026</v>
      </c>
      <c r="S375" s="380">
        <v>0.85704323199999999</v>
      </c>
      <c r="T375" s="380">
        <v>0.4012</v>
      </c>
      <c r="U375" s="380">
        <v>0.51439999999999997</v>
      </c>
      <c r="V375" s="380">
        <v>0.91438963200000012</v>
      </c>
      <c r="W375" s="380">
        <v>0.91823068799999996</v>
      </c>
      <c r="X375" s="380">
        <v>0.85566612800000008</v>
      </c>
      <c r="Y375" s="380">
        <v>0.89211993600000006</v>
      </c>
      <c r="Z375" s="380">
        <v>0.83740000000000014</v>
      </c>
      <c r="AA375" s="380">
        <v>0.5956532160000001</v>
      </c>
      <c r="AB375" s="380">
        <v>0.90880000000000016</v>
      </c>
      <c r="AC375" s="380">
        <v>0.53084728000000003</v>
      </c>
      <c r="AD375" s="380">
        <v>0.1188776</v>
      </c>
      <c r="AE375" s="380">
        <v>0.88405833600000006</v>
      </c>
      <c r="AF375" s="380">
        <v>0.41468244800000009</v>
      </c>
      <c r="AG375" s="380">
        <v>0.83085200000000015</v>
      </c>
      <c r="AH375" s="380">
        <v>0.85260000000000002</v>
      </c>
      <c r="AI375" s="380">
        <v>0.84443604799999994</v>
      </c>
      <c r="AJ375" s="380">
        <v>0.27417000000000002</v>
      </c>
      <c r="AK375" s="380">
        <v>0.10364</v>
      </c>
      <c r="AL375" s="380">
        <v>0.45356251200000003</v>
      </c>
      <c r="AM375" s="380">
        <v>0.86966092800000006</v>
      </c>
      <c r="AN375" s="380">
        <v>0.71759859199999998</v>
      </c>
      <c r="AO375" s="380">
        <v>8.6034000000000013E-2</v>
      </c>
      <c r="AP375" s="380">
        <v>0.17750036800000002</v>
      </c>
      <c r="AQ375" s="380">
        <v>0.90410000000000001</v>
      </c>
      <c r="AR375" s="380">
        <v>0.69339078400000009</v>
      </c>
      <c r="AS375" s="380">
        <v>0.30730000000000002</v>
      </c>
      <c r="AT375" s="380">
        <v>5.1999999999999998E-2</v>
      </c>
      <c r="AU375" s="380">
        <v>0.20707270399999997</v>
      </c>
      <c r="AV375" s="380">
        <v>0.23080000000000003</v>
      </c>
      <c r="AW375" s="380">
        <v>0.8115</v>
      </c>
      <c r="AX375" s="380">
        <v>0.18950316800000003</v>
      </c>
      <c r="AY375" s="380">
        <v>0.14199035199999999</v>
      </c>
      <c r="AZ375" s="380">
        <v>0.12903924800000002</v>
      </c>
      <c r="BA375" s="380">
        <v>0.16626443200000002</v>
      </c>
      <c r="BB375" s="380">
        <v>5.7927856000000007E-2</v>
      </c>
      <c r="BC375" s="380">
        <v>7.2400000000000006E-2</v>
      </c>
      <c r="BD375" s="380">
        <v>0.62319999999999998</v>
      </c>
      <c r="BE375" s="380">
        <v>0.63371174399999997</v>
      </c>
      <c r="BF375" s="380">
        <v>0.19646999999999998</v>
      </c>
      <c r="BG375" s="380">
        <v>8.660000000000001E-2</v>
      </c>
      <c r="BH375" s="380">
        <v>8.0045568000000011E-2</v>
      </c>
      <c r="BI375" s="380">
        <v>0.52050000000000007</v>
      </c>
      <c r="BJ375" s="380">
        <v>0.81523076800000005</v>
      </c>
      <c r="BK375" s="380">
        <v>0.37971737600000005</v>
      </c>
      <c r="BL375" s="380">
        <v>0.94858918400000003</v>
      </c>
      <c r="BM375" s="380">
        <v>0.20661059199999995</v>
      </c>
      <c r="BN375" s="380">
        <v>0.11115000000000001</v>
      </c>
      <c r="BO375" s="380">
        <v>1.2911344000000002E-2</v>
      </c>
      <c r="BP375" s="380">
        <v>5.9600000000000014E-2</v>
      </c>
      <c r="BQ375" s="380">
        <v>6.7799999999999999E-2</v>
      </c>
      <c r="BR375" s="380">
        <v>0.21235217600000003</v>
      </c>
      <c r="BS375" s="380">
        <v>0.18300228800000001</v>
      </c>
      <c r="BT375" s="380">
        <v>0.28028688000000002</v>
      </c>
      <c r="BU375" s="380">
        <v>0.15140000000000001</v>
      </c>
      <c r="BV375" s="380">
        <v>0.46206800000000003</v>
      </c>
      <c r="BW375" s="380">
        <v>0.75733081600000007</v>
      </c>
      <c r="BX375" s="380">
        <v>0.69180641600000004</v>
      </c>
      <c r="BY375" s="380">
        <v>0.11600000000000002</v>
      </c>
      <c r="BZ375" s="380">
        <v>0.12970000000000001</v>
      </c>
      <c r="CA375" s="380">
        <v>0.27012537600000003</v>
      </c>
      <c r="CB375" s="380">
        <v>0.72816212800000013</v>
      </c>
      <c r="CC375" s="380">
        <v>0.89016719999999994</v>
      </c>
      <c r="CD375" s="380">
        <v>0.84957798400000006</v>
      </c>
      <c r="CE375" s="380">
        <v>0.50684400000000007</v>
      </c>
      <c r="CF375" s="380">
        <v>0.88139999999999985</v>
      </c>
      <c r="CG375" s="380">
        <v>0.70289999999999997</v>
      </c>
      <c r="CH375" s="380">
        <v>5.8524144000000007E-2</v>
      </c>
      <c r="CI375" s="380">
        <v>0.46439857600000006</v>
      </c>
      <c r="CJ375" s="380">
        <v>0.84474329600000009</v>
      </c>
      <c r="CK375" s="380">
        <v>0.16631537600000001</v>
      </c>
      <c r="CL375" s="380">
        <v>0.95185836800000012</v>
      </c>
      <c r="CM375" s="380">
        <v>0.84085899200000003</v>
      </c>
      <c r="CN375" s="380">
        <v>0.25119999999999998</v>
      </c>
      <c r="CO375" s="380">
        <v>0.52065692799999996</v>
      </c>
      <c r="CP375" s="380">
        <v>0.7976843520000001</v>
      </c>
      <c r="CQ375" s="380">
        <v>0.76885191999999991</v>
      </c>
      <c r="CR375" s="380">
        <v>0.88791225600000001</v>
      </c>
      <c r="CS375" s="380">
        <v>0.91128456000000002</v>
      </c>
      <c r="CT375" s="380">
        <v>0.92679795200000004</v>
      </c>
      <c r="CU375" s="380">
        <v>0.27279999999999999</v>
      </c>
      <c r="CV375" s="380">
        <v>0.82813999999999999</v>
      </c>
      <c r="CW375" s="380">
        <v>0.63380000000000003</v>
      </c>
    </row>
    <row r="376" spans="1:101">
      <c r="A376" s="256">
        <v>754</v>
      </c>
      <c r="B376" s="259">
        <v>1</v>
      </c>
      <c r="C376" s="380">
        <v>0.89259999999999984</v>
      </c>
      <c r="D376" s="380">
        <v>0.77459999999999984</v>
      </c>
      <c r="E376" s="380">
        <v>0.28152619200000001</v>
      </c>
      <c r="F376" s="380">
        <v>0.53125600000000006</v>
      </c>
      <c r="G376" s="380">
        <v>0.95274859200000006</v>
      </c>
      <c r="H376" s="380">
        <v>0.87737176000000006</v>
      </c>
      <c r="I376" s="380">
        <v>0.46450000000000002</v>
      </c>
      <c r="J376" s="380">
        <v>0.67235919999999993</v>
      </c>
      <c r="K376" s="380">
        <v>5.7071904E-2</v>
      </c>
      <c r="L376" s="380">
        <v>0.88290999999999997</v>
      </c>
      <c r="M376" s="380">
        <v>0.85434427199999996</v>
      </c>
      <c r="N376" s="380">
        <v>0.69674071999999987</v>
      </c>
      <c r="O376" s="380">
        <v>0.26288260800000002</v>
      </c>
      <c r="P376" s="380">
        <v>0.49490000000000006</v>
      </c>
      <c r="Q376" s="380">
        <v>0.65724008</v>
      </c>
      <c r="R376" s="380">
        <v>0.70420235200000003</v>
      </c>
      <c r="S376" s="380">
        <v>0.85980369599999995</v>
      </c>
      <c r="T376" s="380">
        <v>0.4012</v>
      </c>
      <c r="U376" s="380">
        <v>0.51439999999999986</v>
      </c>
      <c r="V376" s="380">
        <v>0.91524401600000005</v>
      </c>
      <c r="W376" s="380">
        <v>0.91838068800000006</v>
      </c>
      <c r="X376" s="380">
        <v>0.85595353600000001</v>
      </c>
      <c r="Y376" s="380">
        <v>0.89212470399999999</v>
      </c>
      <c r="Z376" s="380">
        <v>0.83740000000000003</v>
      </c>
      <c r="AA376" s="380">
        <v>0.597047824</v>
      </c>
      <c r="AB376" s="380">
        <v>0.90879999999999994</v>
      </c>
      <c r="AC376" s="380">
        <v>0.532068816</v>
      </c>
      <c r="AD376" s="380">
        <v>0.118935904</v>
      </c>
      <c r="AE376" s="380">
        <v>0.88478660799999997</v>
      </c>
      <c r="AF376" s="380">
        <v>0.41564112000000003</v>
      </c>
      <c r="AG376" s="380">
        <v>0.83086599999999988</v>
      </c>
      <c r="AH376" s="380">
        <v>0.85260000000000002</v>
      </c>
      <c r="AI376" s="380">
        <v>0.84484308799999996</v>
      </c>
      <c r="AJ376" s="380">
        <v>0.27417000000000008</v>
      </c>
      <c r="AK376" s="380">
        <v>0.10364</v>
      </c>
      <c r="AL376" s="380">
        <v>0.45206577600000003</v>
      </c>
      <c r="AM376" s="380">
        <v>0.87449264000000004</v>
      </c>
      <c r="AN376" s="380">
        <v>0.71831553599999987</v>
      </c>
      <c r="AO376" s="380">
        <v>8.6001999999999995E-2</v>
      </c>
      <c r="AP376" s="380">
        <v>0.17714510399999997</v>
      </c>
      <c r="AQ376" s="380">
        <v>0.90410000000000001</v>
      </c>
      <c r="AR376" s="380">
        <v>0.69819683200000004</v>
      </c>
      <c r="AS376" s="380">
        <v>0.30730000000000002</v>
      </c>
      <c r="AT376" s="380">
        <v>5.1999999999999998E-2</v>
      </c>
      <c r="AU376" s="380">
        <v>0.208212912</v>
      </c>
      <c r="AV376" s="380">
        <v>0.23080000000000001</v>
      </c>
      <c r="AW376" s="380">
        <v>0.8115</v>
      </c>
      <c r="AX376" s="380">
        <v>0.18990147199999999</v>
      </c>
      <c r="AY376" s="380">
        <v>0.14278807999999998</v>
      </c>
      <c r="AZ376" s="380">
        <v>0.12840348800000001</v>
      </c>
      <c r="BA376" s="380">
        <v>0.165380096</v>
      </c>
      <c r="BB376" s="380">
        <v>5.7623040000000007E-2</v>
      </c>
      <c r="BC376" s="380">
        <v>7.2400000000000006E-2</v>
      </c>
      <c r="BD376" s="380">
        <v>0.62319999999999998</v>
      </c>
      <c r="BE376" s="380">
        <v>0.63385244799999996</v>
      </c>
      <c r="BF376" s="380">
        <v>0.19647000000000001</v>
      </c>
      <c r="BG376" s="380">
        <v>8.6599999999999996E-2</v>
      </c>
      <c r="BH376" s="380">
        <v>7.993790399999999E-2</v>
      </c>
      <c r="BI376" s="380">
        <v>0.52049999999999996</v>
      </c>
      <c r="BJ376" s="380">
        <v>0.815367328</v>
      </c>
      <c r="BK376" s="380">
        <v>0.37918342399999999</v>
      </c>
      <c r="BL376" s="380">
        <v>0.95061238399999992</v>
      </c>
      <c r="BM376" s="380">
        <v>0.20927808000000001</v>
      </c>
      <c r="BN376" s="380">
        <v>0.11115000000000001</v>
      </c>
      <c r="BO376" s="380">
        <v>1.2945759999999999E-2</v>
      </c>
      <c r="BP376" s="380">
        <v>5.96E-2</v>
      </c>
      <c r="BQ376" s="380">
        <v>6.7799999999999985E-2</v>
      </c>
      <c r="BR376" s="380">
        <v>0.21191062399999999</v>
      </c>
      <c r="BS376" s="380">
        <v>0.18265108800000002</v>
      </c>
      <c r="BT376" s="380">
        <v>0.27985321600000002</v>
      </c>
      <c r="BU376" s="380">
        <v>0.15140000000000001</v>
      </c>
      <c r="BV376" s="380">
        <v>0.46218399999999998</v>
      </c>
      <c r="BW376" s="380">
        <v>0.76401475199999991</v>
      </c>
      <c r="BX376" s="380">
        <v>0.70092121600000001</v>
      </c>
      <c r="BY376" s="380">
        <v>0.11599999999999999</v>
      </c>
      <c r="BZ376" s="380">
        <v>0.12969999999999998</v>
      </c>
      <c r="CA376" s="380">
        <v>0.26893094399999995</v>
      </c>
      <c r="CB376" s="380">
        <v>0.73580563200000004</v>
      </c>
      <c r="CC376" s="380">
        <v>0.891657488</v>
      </c>
      <c r="CD376" s="380">
        <v>0.84962321600000001</v>
      </c>
      <c r="CE376" s="380">
        <v>0.50758199999999998</v>
      </c>
      <c r="CF376" s="380">
        <v>0.88139999999999996</v>
      </c>
      <c r="CG376" s="380">
        <v>0.70289999999999997</v>
      </c>
      <c r="CH376" s="380">
        <v>5.8442128000000003E-2</v>
      </c>
      <c r="CI376" s="380">
        <v>0.46688836800000005</v>
      </c>
      <c r="CJ376" s="380">
        <v>0.84578940800000002</v>
      </c>
      <c r="CK376" s="380">
        <v>0.16608742399999998</v>
      </c>
      <c r="CL376" s="380">
        <v>0.95351110400000016</v>
      </c>
      <c r="CM376" s="380">
        <v>0.84510081599999998</v>
      </c>
      <c r="CN376" s="380">
        <v>0.25119999999999998</v>
      </c>
      <c r="CO376" s="380">
        <v>0.51904830400000002</v>
      </c>
      <c r="CP376" s="380">
        <v>0.79942462400000003</v>
      </c>
      <c r="CQ376" s="380">
        <v>0.769025984</v>
      </c>
      <c r="CR376" s="380">
        <v>0.89041041599999993</v>
      </c>
      <c r="CS376" s="380">
        <v>0.91197919999999999</v>
      </c>
      <c r="CT376" s="380">
        <v>0.92734564799999986</v>
      </c>
      <c r="CU376" s="380">
        <v>0.27280000000000004</v>
      </c>
      <c r="CV376" s="380">
        <v>0.82813999999999988</v>
      </c>
      <c r="CW376" s="380">
        <v>0.63379999999999992</v>
      </c>
    </row>
    <row r="377" spans="1:101">
      <c r="A377" s="256">
        <v>755</v>
      </c>
      <c r="B377" s="259">
        <v>1</v>
      </c>
      <c r="C377" s="380">
        <v>0.89259999999999995</v>
      </c>
      <c r="D377" s="380">
        <v>0.77459999999999996</v>
      </c>
      <c r="E377" s="380">
        <v>0.28305000000000002</v>
      </c>
      <c r="F377" s="380">
        <v>0.53163000000000005</v>
      </c>
      <c r="G377" s="380">
        <v>0.95335000000000003</v>
      </c>
      <c r="H377" s="380">
        <v>0.87973000000000001</v>
      </c>
      <c r="I377" s="380">
        <v>0.46450000000000002</v>
      </c>
      <c r="J377" s="380">
        <v>0.67337000000000002</v>
      </c>
      <c r="K377" s="380">
        <v>5.697E-2</v>
      </c>
      <c r="L377" s="380">
        <v>0.88290999999999997</v>
      </c>
      <c r="M377" s="380">
        <v>0.85624999999999996</v>
      </c>
      <c r="N377" s="380">
        <v>0.69694999999999996</v>
      </c>
      <c r="O377" s="380">
        <v>0.26282</v>
      </c>
      <c r="P377" s="380">
        <v>0.49490000000000001</v>
      </c>
      <c r="Q377" s="380">
        <v>0.65773000000000004</v>
      </c>
      <c r="R377" s="380">
        <v>0.70672000000000001</v>
      </c>
      <c r="S377" s="380">
        <v>0.86251999999999995</v>
      </c>
      <c r="T377" s="380">
        <v>0.4012</v>
      </c>
      <c r="U377" s="380">
        <v>0.51439999999999997</v>
      </c>
      <c r="V377" s="380">
        <v>0.91608999999999996</v>
      </c>
      <c r="W377" s="380">
        <v>0.91852999999999996</v>
      </c>
      <c r="X377" s="380">
        <v>0.85624</v>
      </c>
      <c r="Y377" s="380">
        <v>0.89212000000000002</v>
      </c>
      <c r="Z377" s="380">
        <v>0.83740000000000003</v>
      </c>
      <c r="AA377" s="380">
        <v>0.59843999999999997</v>
      </c>
      <c r="AB377" s="380">
        <v>0.90880000000000005</v>
      </c>
      <c r="AC377" s="380">
        <v>0.53329000000000004</v>
      </c>
      <c r="AD377" s="380">
        <v>0.11906</v>
      </c>
      <c r="AE377" s="380">
        <v>0.88551000000000002</v>
      </c>
      <c r="AF377" s="380">
        <v>0.41660000000000003</v>
      </c>
      <c r="AG377" s="380">
        <v>0.83087999999999995</v>
      </c>
      <c r="AH377" s="380">
        <v>0.85260000000000002</v>
      </c>
      <c r="AI377" s="380">
        <v>0.84524999999999995</v>
      </c>
      <c r="AJ377" s="380">
        <v>0.27417000000000002</v>
      </c>
      <c r="AK377" s="380">
        <v>0.10364</v>
      </c>
      <c r="AL377" s="380">
        <v>0.45057000000000003</v>
      </c>
      <c r="AM377" s="380">
        <v>0.87917000000000001</v>
      </c>
      <c r="AN377" s="380">
        <v>0.71902999999999995</v>
      </c>
      <c r="AO377" s="380">
        <v>8.5970000000000005E-2</v>
      </c>
      <c r="AP377" s="380">
        <v>0.17679</v>
      </c>
      <c r="AQ377" s="380">
        <v>0.90410000000000001</v>
      </c>
      <c r="AR377" s="380">
        <v>0.70296000000000003</v>
      </c>
      <c r="AS377" s="380">
        <v>0.30730000000000002</v>
      </c>
      <c r="AT377" s="380">
        <v>5.1999999999999998E-2</v>
      </c>
      <c r="AU377" s="380">
        <v>0.20930000000000001</v>
      </c>
      <c r="AV377" s="380">
        <v>0.23080000000000001</v>
      </c>
      <c r="AW377" s="380">
        <v>0.8115</v>
      </c>
      <c r="AX377" s="380">
        <v>0.1903</v>
      </c>
      <c r="AY377" s="380">
        <v>0.14359</v>
      </c>
      <c r="AZ377" s="380">
        <v>0.12776999999999999</v>
      </c>
      <c r="BA377" s="380">
        <v>0.16450000000000001</v>
      </c>
      <c r="BB377" s="380">
        <v>5.7320000000000003E-2</v>
      </c>
      <c r="BC377" s="380">
        <v>7.2400000000000006E-2</v>
      </c>
      <c r="BD377" s="380">
        <v>0.62319999999999998</v>
      </c>
      <c r="BE377" s="380">
        <v>0.63368999999999998</v>
      </c>
      <c r="BF377" s="380">
        <v>0.19647000000000001</v>
      </c>
      <c r="BG377" s="380">
        <v>8.6599999999999996E-2</v>
      </c>
      <c r="BH377" s="380">
        <v>7.9829999999999998E-2</v>
      </c>
      <c r="BI377" s="380">
        <v>0.52049999999999996</v>
      </c>
      <c r="BJ377" s="380">
        <v>0.81520999999999999</v>
      </c>
      <c r="BK377" s="380">
        <v>0.37864999999999999</v>
      </c>
      <c r="BL377" s="380">
        <v>0.95255999999999996</v>
      </c>
      <c r="BM377" s="380">
        <v>0.21196999999999999</v>
      </c>
      <c r="BN377" s="380">
        <v>0.11115</v>
      </c>
      <c r="BO377" s="380">
        <v>1.298E-2</v>
      </c>
      <c r="BP377" s="380">
        <v>5.96E-2</v>
      </c>
      <c r="BQ377" s="380">
        <v>6.7799999999999999E-2</v>
      </c>
      <c r="BR377" s="380">
        <v>0.21146999999999999</v>
      </c>
      <c r="BS377" s="380">
        <v>0.18229999999999999</v>
      </c>
      <c r="BT377" s="380">
        <v>0.27942</v>
      </c>
      <c r="BU377" s="380">
        <v>0.15140000000000001</v>
      </c>
      <c r="BV377" s="380">
        <v>0.46229999999999999</v>
      </c>
      <c r="BW377" s="380">
        <v>0.77056999999999998</v>
      </c>
      <c r="BX377" s="380">
        <v>0.70987999999999996</v>
      </c>
      <c r="BY377" s="380">
        <v>0.11600000000000001</v>
      </c>
      <c r="BZ377" s="380">
        <v>0.12970000000000001</v>
      </c>
      <c r="CA377" s="380">
        <v>0.26773999999999998</v>
      </c>
      <c r="CB377" s="380">
        <v>0.74331000000000003</v>
      </c>
      <c r="CC377" s="380">
        <v>0.89312999999999998</v>
      </c>
      <c r="CD377" s="380">
        <v>0.84957000000000005</v>
      </c>
      <c r="CE377" s="380">
        <v>0.50831999999999999</v>
      </c>
      <c r="CF377" s="380">
        <v>0.88139999999999996</v>
      </c>
      <c r="CG377" s="380">
        <v>0.70289999999999997</v>
      </c>
      <c r="CH377" s="380">
        <v>5.8360000000000002E-2</v>
      </c>
      <c r="CI377" s="380">
        <v>0.46938000000000002</v>
      </c>
      <c r="CJ377" s="380">
        <v>0.84682999999999997</v>
      </c>
      <c r="CK377" s="380">
        <v>0.16586000000000001</v>
      </c>
      <c r="CL377" s="380">
        <v>0.95511000000000001</v>
      </c>
      <c r="CM377" s="380">
        <v>0.84924999999999995</v>
      </c>
      <c r="CN377" s="380">
        <v>0.25119999999999998</v>
      </c>
      <c r="CO377" s="380">
        <v>0.51744000000000001</v>
      </c>
      <c r="CP377" s="380">
        <v>0.80115000000000003</v>
      </c>
      <c r="CQ377" s="380">
        <v>0.76919999999999999</v>
      </c>
      <c r="CR377" s="380">
        <v>0.89285999999999999</v>
      </c>
      <c r="CS377" s="380">
        <v>0.91266999999999998</v>
      </c>
      <c r="CT377" s="380">
        <v>0.92788999999999999</v>
      </c>
      <c r="CU377" s="380">
        <v>0.27279999999999999</v>
      </c>
      <c r="CV377" s="380">
        <v>0.82813999999999999</v>
      </c>
      <c r="CW377" s="380">
        <v>0.63380000000000003</v>
      </c>
    </row>
    <row r="378" spans="1:101">
      <c r="A378" s="256">
        <v>756</v>
      </c>
      <c r="B378" s="259">
        <v>1</v>
      </c>
      <c r="C378" s="380">
        <v>0.89259999999999995</v>
      </c>
      <c r="D378" s="380">
        <v>0.77459999999999996</v>
      </c>
      <c r="E378" s="380">
        <v>0.28457852800000005</v>
      </c>
      <c r="F378" s="380">
        <v>0.53200398400000004</v>
      </c>
      <c r="G378" s="380">
        <v>0.95394430400000008</v>
      </c>
      <c r="H378" s="380">
        <v>0.882048944</v>
      </c>
      <c r="I378" s="380">
        <v>0.46450000000000002</v>
      </c>
      <c r="J378" s="380">
        <v>0.67437919999999996</v>
      </c>
      <c r="K378" s="380">
        <v>5.6867903999999997E-2</v>
      </c>
      <c r="L378" s="380">
        <v>0.88290999999999997</v>
      </c>
      <c r="M378" s="380">
        <v>0.85813494400000012</v>
      </c>
      <c r="N378" s="380">
        <v>0.69715871999999979</v>
      </c>
      <c r="O378" s="380">
        <v>0.262756608</v>
      </c>
      <c r="P378" s="380">
        <v>0.49490000000000006</v>
      </c>
      <c r="Q378" s="380">
        <v>0.65822006399999999</v>
      </c>
      <c r="R378" s="380">
        <v>0.70922532799999993</v>
      </c>
      <c r="S378" s="380">
        <v>0.86519249599999992</v>
      </c>
      <c r="T378" s="380">
        <v>0.4012</v>
      </c>
      <c r="U378" s="380">
        <v>0.51439999999999997</v>
      </c>
      <c r="V378" s="380">
        <v>0.91692771200000001</v>
      </c>
      <c r="W378" s="380">
        <v>0.91867870399999996</v>
      </c>
      <c r="X378" s="380">
        <v>0.85652551999999993</v>
      </c>
      <c r="Y378" s="380">
        <v>0.89210559999999994</v>
      </c>
      <c r="Z378" s="380">
        <v>0.83740000000000003</v>
      </c>
      <c r="AA378" s="380">
        <v>0.59982979199999986</v>
      </c>
      <c r="AB378" s="380">
        <v>0.90879999999999994</v>
      </c>
      <c r="AC378" s="380">
        <v>0.53451078399999996</v>
      </c>
      <c r="AD378" s="380">
        <v>0.11924417599999999</v>
      </c>
      <c r="AE378" s="380">
        <v>0.88622864000000001</v>
      </c>
      <c r="AF378" s="380">
        <v>0.41755910400000007</v>
      </c>
      <c r="AG378" s="380">
        <v>0.83089400000000002</v>
      </c>
      <c r="AH378" s="380">
        <v>0.85259999999999991</v>
      </c>
      <c r="AI378" s="380">
        <v>0.84565673599999991</v>
      </c>
      <c r="AJ378" s="380">
        <v>0.27416999999999997</v>
      </c>
      <c r="AK378" s="380">
        <v>0.10364</v>
      </c>
      <c r="AL378" s="380">
        <v>0.449075216</v>
      </c>
      <c r="AM378" s="380">
        <v>0.88369582399999991</v>
      </c>
      <c r="AN378" s="380">
        <v>0.71974209599999994</v>
      </c>
      <c r="AO378" s="380">
        <v>8.5938000000000014E-2</v>
      </c>
      <c r="AP378" s="380">
        <v>0.17643510400000001</v>
      </c>
      <c r="AQ378" s="380">
        <v>0.90410000000000001</v>
      </c>
      <c r="AR378" s="380">
        <v>0.70767961600000007</v>
      </c>
      <c r="AS378" s="380">
        <v>0.30730000000000002</v>
      </c>
      <c r="AT378" s="380">
        <v>5.2000000000000005E-2</v>
      </c>
      <c r="AU378" s="380">
        <v>0.21032647999999998</v>
      </c>
      <c r="AV378" s="380">
        <v>0.23079999999999998</v>
      </c>
      <c r="AW378" s="380">
        <v>0.81150000000000011</v>
      </c>
      <c r="AX378" s="380">
        <v>0.190698752</v>
      </c>
      <c r="AY378" s="380">
        <v>0.144396096</v>
      </c>
      <c r="AZ378" s="380">
        <v>0.127138736</v>
      </c>
      <c r="BA378" s="380">
        <v>0.16362408000000001</v>
      </c>
      <c r="BB378" s="380">
        <v>5.7018656000000001E-2</v>
      </c>
      <c r="BC378" s="380">
        <v>7.240000000000002E-2</v>
      </c>
      <c r="BD378" s="380">
        <v>0.62319999999999998</v>
      </c>
      <c r="BE378" s="380">
        <v>0.63322519999999993</v>
      </c>
      <c r="BF378" s="380">
        <v>0.19647000000000001</v>
      </c>
      <c r="BG378" s="380">
        <v>8.6599999999999983E-2</v>
      </c>
      <c r="BH378" s="380">
        <v>7.9721888000000005E-2</v>
      </c>
      <c r="BI378" s="380">
        <v>0.52049999999999985</v>
      </c>
      <c r="BJ378" s="380">
        <v>0.81475841599999987</v>
      </c>
      <c r="BK378" s="380">
        <v>0.378117072</v>
      </c>
      <c r="BL378" s="380">
        <v>0.95443455999999993</v>
      </c>
      <c r="BM378" s="380">
        <v>0.21468643200000001</v>
      </c>
      <c r="BN378" s="380">
        <v>0.11114999999999998</v>
      </c>
      <c r="BO378" s="380">
        <v>1.3014144E-2</v>
      </c>
      <c r="BP378" s="380">
        <v>5.96E-2</v>
      </c>
      <c r="BQ378" s="380">
        <v>6.7799999999999985E-2</v>
      </c>
      <c r="BR378" s="380">
        <v>0.211030256</v>
      </c>
      <c r="BS378" s="380">
        <v>0.18194908799999998</v>
      </c>
      <c r="BT378" s="380">
        <v>0.278987184</v>
      </c>
      <c r="BU378" s="380">
        <v>0.15140000000000003</v>
      </c>
      <c r="BV378" s="380">
        <v>0.46241599999999994</v>
      </c>
      <c r="BW378" s="380">
        <v>0.77699590400000007</v>
      </c>
      <c r="BX378" s="380">
        <v>0.71867857600000007</v>
      </c>
      <c r="BY378" s="380">
        <v>0.11599999999999999</v>
      </c>
      <c r="BZ378" s="380">
        <v>0.12970000000000001</v>
      </c>
      <c r="CA378" s="380">
        <v>0.26655251200000002</v>
      </c>
      <c r="CB378" s="380">
        <v>0.75067340800000015</v>
      </c>
      <c r="CC378" s="380">
        <v>0.89458491200000001</v>
      </c>
      <c r="CD378" s="380">
        <v>0.84942219200000013</v>
      </c>
      <c r="CE378" s="380">
        <v>0.50905798400000002</v>
      </c>
      <c r="CF378" s="380">
        <v>0.88139999999999996</v>
      </c>
      <c r="CG378" s="380">
        <v>0.70289999999999997</v>
      </c>
      <c r="CH378" s="380">
        <v>5.8277775999999996E-2</v>
      </c>
      <c r="CI378" s="380">
        <v>0.47187332800000004</v>
      </c>
      <c r="CJ378" s="380">
        <v>0.84786507199999994</v>
      </c>
      <c r="CK378" s="380">
        <v>0.16563305599999997</v>
      </c>
      <c r="CL378" s="380">
        <v>0.95665662400000007</v>
      </c>
      <c r="CM378" s="380">
        <v>0.8533074719999999</v>
      </c>
      <c r="CN378" s="380">
        <v>0.25119999999999998</v>
      </c>
      <c r="CO378" s="380">
        <v>0.51583195199999998</v>
      </c>
      <c r="CP378" s="380">
        <v>0.8028608639999999</v>
      </c>
      <c r="CQ378" s="380">
        <v>0.769374</v>
      </c>
      <c r="CR378" s="380">
        <v>0.89526166399999996</v>
      </c>
      <c r="CS378" s="380">
        <v>0.91335686399999994</v>
      </c>
      <c r="CT378" s="380">
        <v>0.92843094399999992</v>
      </c>
      <c r="CU378" s="380">
        <v>0.27280000000000004</v>
      </c>
      <c r="CV378" s="380">
        <v>0.82813999999999988</v>
      </c>
      <c r="CW378" s="380">
        <v>0.63379999999999992</v>
      </c>
    </row>
    <row r="379" spans="1:101">
      <c r="A379" s="256">
        <v>757</v>
      </c>
      <c r="B379" s="259">
        <v>1</v>
      </c>
      <c r="C379" s="380">
        <v>0.89259999999999984</v>
      </c>
      <c r="D379" s="380">
        <v>0.77459999999999996</v>
      </c>
      <c r="E379" s="380">
        <v>0.28611174400000006</v>
      </c>
      <c r="F379" s="380">
        <v>0.53237792000000006</v>
      </c>
      <c r="G379" s="380">
        <v>0.95453161600000025</v>
      </c>
      <c r="H379" s="380">
        <v>0.88432902399999991</v>
      </c>
      <c r="I379" s="380">
        <v>0.46449999999999997</v>
      </c>
      <c r="J379" s="380">
        <v>0.67538679999999995</v>
      </c>
      <c r="K379" s="380">
        <v>5.6765568000000016E-2</v>
      </c>
      <c r="L379" s="380">
        <v>0.88291000000000008</v>
      </c>
      <c r="M379" s="380">
        <v>0.85999919999999996</v>
      </c>
      <c r="N379" s="380">
        <v>0.69736684800000004</v>
      </c>
      <c r="O379" s="380">
        <v>0.26269233599999997</v>
      </c>
      <c r="P379" s="380">
        <v>0.49490000000000006</v>
      </c>
      <c r="Q379" s="380">
        <v>0.6587102720000001</v>
      </c>
      <c r="R379" s="380">
        <v>0.71171825600000005</v>
      </c>
      <c r="S379" s="380">
        <v>0.86782163199999995</v>
      </c>
      <c r="T379" s="380">
        <v>0.4012</v>
      </c>
      <c r="U379" s="380">
        <v>0.51440000000000008</v>
      </c>
      <c r="V379" s="380">
        <v>0.91775715200000008</v>
      </c>
      <c r="W379" s="380">
        <v>0.91882676800000007</v>
      </c>
      <c r="X379" s="380">
        <v>0.85681004800000005</v>
      </c>
      <c r="Y379" s="380">
        <v>0.89208161600000002</v>
      </c>
      <c r="Z379" s="380">
        <v>0.83740000000000003</v>
      </c>
      <c r="AA379" s="380">
        <v>0.60121705599999997</v>
      </c>
      <c r="AB379" s="380">
        <v>0.90880000000000016</v>
      </c>
      <c r="AC379" s="380">
        <v>0.53573112000000012</v>
      </c>
      <c r="AD379" s="380">
        <v>0.11949087999999999</v>
      </c>
      <c r="AE379" s="380">
        <v>0.88694249600000008</v>
      </c>
      <c r="AF379" s="380">
        <v>0.41851836800000008</v>
      </c>
      <c r="AG379" s="380">
        <v>0.83090799999999998</v>
      </c>
      <c r="AH379" s="380">
        <v>0.85260000000000014</v>
      </c>
      <c r="AI379" s="380">
        <v>0.84606332800000006</v>
      </c>
      <c r="AJ379" s="380">
        <v>0.27417000000000002</v>
      </c>
      <c r="AK379" s="380">
        <v>0.10364</v>
      </c>
      <c r="AL379" s="380">
        <v>0.44758155200000005</v>
      </c>
      <c r="AM379" s="380">
        <v>0.88807292800000015</v>
      </c>
      <c r="AN379" s="380">
        <v>0.72045155199999988</v>
      </c>
      <c r="AO379" s="380">
        <v>8.590600000000001E-2</v>
      </c>
      <c r="AP379" s="380">
        <v>0.17608036800000001</v>
      </c>
      <c r="AQ379" s="380">
        <v>0.90410000000000001</v>
      </c>
      <c r="AR379" s="380">
        <v>0.71235510400000002</v>
      </c>
      <c r="AS379" s="380">
        <v>0.30730000000000002</v>
      </c>
      <c r="AT379" s="380">
        <v>5.1999999999999998E-2</v>
      </c>
      <c r="AU379" s="380">
        <v>0.21128102400000001</v>
      </c>
      <c r="AV379" s="380">
        <v>0.23080000000000001</v>
      </c>
      <c r="AW379" s="380">
        <v>0.81150000000000011</v>
      </c>
      <c r="AX379" s="380">
        <v>0.19109764800000001</v>
      </c>
      <c r="AY379" s="380">
        <v>0.14520643200000002</v>
      </c>
      <c r="AZ379" s="380">
        <v>0.12650956800000002</v>
      </c>
      <c r="BA379" s="380">
        <v>0.16275235200000002</v>
      </c>
      <c r="BB379" s="380">
        <v>5.6718976000000004E-2</v>
      </c>
      <c r="BC379" s="380">
        <v>7.240000000000002E-2</v>
      </c>
      <c r="BD379" s="380">
        <v>0.62319999999999998</v>
      </c>
      <c r="BE379" s="380">
        <v>0.63246830399999998</v>
      </c>
      <c r="BF379" s="380">
        <v>0.19646999999999998</v>
      </c>
      <c r="BG379" s="380">
        <v>8.6599999999999983E-2</v>
      </c>
      <c r="BH379" s="380">
        <v>7.961348800000001E-2</v>
      </c>
      <c r="BI379" s="380">
        <v>0.52049999999999985</v>
      </c>
      <c r="BJ379" s="380">
        <v>0.81402180800000001</v>
      </c>
      <c r="BK379" s="380">
        <v>0.37758465600000002</v>
      </c>
      <c r="BL379" s="380">
        <v>0.95623854399999997</v>
      </c>
      <c r="BM379" s="380">
        <v>0.21742731200000001</v>
      </c>
      <c r="BN379" s="380">
        <v>0.11115000000000001</v>
      </c>
      <c r="BO379" s="380">
        <v>1.3048224000000001E-2</v>
      </c>
      <c r="BP379" s="380">
        <v>5.96E-2</v>
      </c>
      <c r="BQ379" s="380">
        <v>6.7800000000000013E-2</v>
      </c>
      <c r="BR379" s="380">
        <v>0.21059137600000002</v>
      </c>
      <c r="BS379" s="380">
        <v>0.18159828799999997</v>
      </c>
      <c r="BT379" s="380">
        <v>0.27855472000000003</v>
      </c>
      <c r="BU379" s="380">
        <v>0.15140000000000001</v>
      </c>
      <c r="BV379" s="380">
        <v>0.462532</v>
      </c>
      <c r="BW379" s="380">
        <v>0.78329193600000013</v>
      </c>
      <c r="BX379" s="380">
        <v>0.72731329599999994</v>
      </c>
      <c r="BY379" s="380">
        <v>0.11600000000000001</v>
      </c>
      <c r="BZ379" s="380">
        <v>0.12970000000000001</v>
      </c>
      <c r="CA379" s="380">
        <v>0.26536881600000001</v>
      </c>
      <c r="CB379" s="380">
        <v>0.75789428800000014</v>
      </c>
      <c r="CC379" s="380">
        <v>0.89602240000000011</v>
      </c>
      <c r="CD379" s="380">
        <v>0.84918542400000008</v>
      </c>
      <c r="CE379" s="380">
        <v>0.50979591999999996</v>
      </c>
      <c r="CF379" s="380">
        <v>0.88140000000000007</v>
      </c>
      <c r="CG379" s="380">
        <v>0.70290000000000008</v>
      </c>
      <c r="CH379" s="380">
        <v>5.8195424000000003E-2</v>
      </c>
      <c r="CI379" s="380">
        <v>0.47436825599999999</v>
      </c>
      <c r="CJ379" s="380">
        <v>0.84889465599999991</v>
      </c>
      <c r="CK379" s="380">
        <v>0.16540657600000003</v>
      </c>
      <c r="CL379" s="380">
        <v>0.95815252799999995</v>
      </c>
      <c r="CM379" s="380">
        <v>0.85727419199999999</v>
      </c>
      <c r="CN379" s="380">
        <v>0.25119999999999998</v>
      </c>
      <c r="CO379" s="380">
        <v>0.5142242079999999</v>
      </c>
      <c r="CP379" s="380">
        <v>0.80455587200000012</v>
      </c>
      <c r="CQ379" s="380">
        <v>0.76954800000000012</v>
      </c>
      <c r="CR379" s="380">
        <v>0.89761609600000003</v>
      </c>
      <c r="CS379" s="380">
        <v>0.91403992000000001</v>
      </c>
      <c r="CT379" s="380">
        <v>0.92896851200000019</v>
      </c>
      <c r="CU379" s="380">
        <v>0.27279999999999999</v>
      </c>
      <c r="CV379" s="380">
        <v>0.82813999999999999</v>
      </c>
      <c r="CW379" s="380">
        <v>0.63380000000000003</v>
      </c>
    </row>
    <row r="380" spans="1:101">
      <c r="A380" s="256">
        <v>758</v>
      </c>
      <c r="B380" s="259">
        <v>1</v>
      </c>
      <c r="C380" s="380">
        <v>0.89259999999999984</v>
      </c>
      <c r="D380" s="380">
        <v>0.77459999999999996</v>
      </c>
      <c r="E380" s="380">
        <v>0.28764968000000007</v>
      </c>
      <c r="F380" s="380">
        <v>0.53275185600000008</v>
      </c>
      <c r="G380" s="380">
        <v>0.95511180800000017</v>
      </c>
      <c r="H380" s="380">
        <v>0.88657062400000008</v>
      </c>
      <c r="I380" s="380">
        <v>0.46449999999999997</v>
      </c>
      <c r="J380" s="380">
        <v>0.67639280000000002</v>
      </c>
      <c r="K380" s="380">
        <v>5.6663232000000001E-2</v>
      </c>
      <c r="L380" s="380">
        <v>0.88291000000000008</v>
      </c>
      <c r="M380" s="380">
        <v>0.86184297600000004</v>
      </c>
      <c r="N380" s="380">
        <v>0.69757457600000017</v>
      </c>
      <c r="O380" s="380">
        <v>0.26262766400000004</v>
      </c>
      <c r="P380" s="380">
        <v>0.49490000000000006</v>
      </c>
      <c r="Q380" s="380">
        <v>0.65920047999999998</v>
      </c>
      <c r="R380" s="380">
        <v>0.71419854399999994</v>
      </c>
      <c r="S380" s="380">
        <v>0.87040756800000008</v>
      </c>
      <c r="T380" s="380">
        <v>0.4012</v>
      </c>
      <c r="U380" s="380">
        <v>0.51439999999999997</v>
      </c>
      <c r="V380" s="380">
        <v>0.91857867199999998</v>
      </c>
      <c r="W380" s="380">
        <v>0.91897443200000006</v>
      </c>
      <c r="X380" s="380">
        <v>0.85709377600000014</v>
      </c>
      <c r="Y380" s="380">
        <v>0.89205243200000006</v>
      </c>
      <c r="Z380" s="380">
        <v>0.83740000000000014</v>
      </c>
      <c r="AA380" s="380">
        <v>0.60260232000000002</v>
      </c>
      <c r="AB380" s="380">
        <v>0.90880000000000016</v>
      </c>
      <c r="AC380" s="380">
        <v>0.53695105600000004</v>
      </c>
      <c r="AD380" s="380">
        <v>0.11977462400000001</v>
      </c>
      <c r="AE380" s="380">
        <v>0.88765195199999991</v>
      </c>
      <c r="AF380" s="380">
        <v>0.41947803200000011</v>
      </c>
      <c r="AG380" s="380">
        <v>0.83092200000000005</v>
      </c>
      <c r="AH380" s="380">
        <v>0.85260000000000002</v>
      </c>
      <c r="AI380" s="380">
        <v>0.84646959999999993</v>
      </c>
      <c r="AJ380" s="380">
        <v>0.27417000000000002</v>
      </c>
      <c r="AK380" s="380">
        <v>0.10364</v>
      </c>
      <c r="AL380" s="380">
        <v>0.44608836800000001</v>
      </c>
      <c r="AM380" s="380">
        <v>0.89230499200000002</v>
      </c>
      <c r="AN380" s="380">
        <v>0.72115972800000017</v>
      </c>
      <c r="AO380" s="380">
        <v>8.5874000000000006E-2</v>
      </c>
      <c r="AP380" s="380">
        <v>0.17572603200000003</v>
      </c>
      <c r="AQ380" s="380">
        <v>0.90410000000000001</v>
      </c>
      <c r="AR380" s="380">
        <v>0.71698579200000001</v>
      </c>
      <c r="AS380" s="380">
        <v>0.30730000000000002</v>
      </c>
      <c r="AT380" s="380">
        <v>5.1999999999999998E-2</v>
      </c>
      <c r="AU380" s="380">
        <v>0.212194928</v>
      </c>
      <c r="AV380" s="380">
        <v>0.23080000000000003</v>
      </c>
      <c r="AW380" s="380">
        <v>0.8115</v>
      </c>
      <c r="AX380" s="380">
        <v>0.19149710400000003</v>
      </c>
      <c r="AY380" s="380">
        <v>0.14602076800000002</v>
      </c>
      <c r="AZ380" s="380">
        <v>0.12588296000000002</v>
      </c>
      <c r="BA380" s="380">
        <v>0.161884624</v>
      </c>
      <c r="BB380" s="380">
        <v>5.6420976000000005E-2</v>
      </c>
      <c r="BC380" s="380">
        <v>7.2400000000000006E-2</v>
      </c>
      <c r="BD380" s="380">
        <v>0.62319999999999998</v>
      </c>
      <c r="BE380" s="380">
        <v>0.63155460800000007</v>
      </c>
      <c r="BF380" s="380">
        <v>0.19646999999999998</v>
      </c>
      <c r="BG380" s="380">
        <v>8.660000000000001E-2</v>
      </c>
      <c r="BH380" s="380">
        <v>7.9505088000000015E-2</v>
      </c>
      <c r="BI380" s="380">
        <v>0.52050000000000007</v>
      </c>
      <c r="BJ380" s="380">
        <v>0.81313199999999997</v>
      </c>
      <c r="BK380" s="380">
        <v>0.37705272000000001</v>
      </c>
      <c r="BL380" s="380">
        <v>0.95797428799999995</v>
      </c>
      <c r="BM380" s="380">
        <v>0.22019291200000005</v>
      </c>
      <c r="BN380" s="380">
        <v>0.11115000000000001</v>
      </c>
      <c r="BO380" s="380">
        <v>1.3082224000000002E-2</v>
      </c>
      <c r="BP380" s="380">
        <v>5.9600000000000014E-2</v>
      </c>
      <c r="BQ380" s="380">
        <v>6.7799999999999999E-2</v>
      </c>
      <c r="BR380" s="380">
        <v>0.210153376</v>
      </c>
      <c r="BS380" s="380">
        <v>0.181247888</v>
      </c>
      <c r="BT380" s="380">
        <v>0.27812265599999997</v>
      </c>
      <c r="BU380" s="380">
        <v>0.15140000000000001</v>
      </c>
      <c r="BV380" s="380">
        <v>0.46264799999999995</v>
      </c>
      <c r="BW380" s="380">
        <v>0.78945788800000005</v>
      </c>
      <c r="BX380" s="380">
        <v>0.73578057599999991</v>
      </c>
      <c r="BY380" s="380">
        <v>0.11600000000000002</v>
      </c>
      <c r="BZ380" s="380">
        <v>0.12970000000000001</v>
      </c>
      <c r="CA380" s="380">
        <v>0.26418712</v>
      </c>
      <c r="CB380" s="380">
        <v>0.76497132799999989</v>
      </c>
      <c r="CC380" s="380">
        <v>0.89744244799999995</v>
      </c>
      <c r="CD380" s="380">
        <v>0.84890137600000015</v>
      </c>
      <c r="CE380" s="380">
        <v>0.51053385600000001</v>
      </c>
      <c r="CF380" s="380">
        <v>0.88139999999999985</v>
      </c>
      <c r="CG380" s="380">
        <v>0.70289999999999997</v>
      </c>
      <c r="CH380" s="380">
        <v>5.8113152000000008E-2</v>
      </c>
      <c r="CI380" s="380">
        <v>0.476864544</v>
      </c>
      <c r="CJ380" s="380">
        <v>0.84991872000000002</v>
      </c>
      <c r="CK380" s="380">
        <v>0.165180576</v>
      </c>
      <c r="CL380" s="380">
        <v>0.95959915200000023</v>
      </c>
      <c r="CM380" s="380">
        <v>0.86115115200000003</v>
      </c>
      <c r="CN380" s="380">
        <v>0.25119999999999998</v>
      </c>
      <c r="CO380" s="380">
        <v>0.51261654400000012</v>
      </c>
      <c r="CP380" s="380">
        <v>0.80624232000000007</v>
      </c>
      <c r="CQ380" s="380">
        <v>0.76972200000000013</v>
      </c>
      <c r="CR380" s="380">
        <v>0.89992372799999998</v>
      </c>
      <c r="CS380" s="380">
        <v>0.91471865600000013</v>
      </c>
      <c r="CT380" s="380">
        <v>0.92950264000000027</v>
      </c>
      <c r="CU380" s="380">
        <v>0.27279999999999999</v>
      </c>
      <c r="CV380" s="380">
        <v>0.82813999999999999</v>
      </c>
      <c r="CW380" s="380">
        <v>0.63380000000000003</v>
      </c>
    </row>
    <row r="381" spans="1:101">
      <c r="A381" s="256">
        <v>759</v>
      </c>
      <c r="B381" s="259">
        <v>1</v>
      </c>
      <c r="C381" s="380">
        <v>0.89259999999999984</v>
      </c>
      <c r="D381" s="380">
        <v>0.77459999999999984</v>
      </c>
      <c r="E381" s="380">
        <v>0.28919241599999995</v>
      </c>
      <c r="F381" s="380">
        <v>0.53312587200000006</v>
      </c>
      <c r="G381" s="380">
        <v>0.95568463999999997</v>
      </c>
      <c r="H381" s="380">
        <v>0.88877414399999999</v>
      </c>
      <c r="I381" s="380">
        <v>0.46450000000000002</v>
      </c>
      <c r="J381" s="380">
        <v>0.67739720000000003</v>
      </c>
      <c r="K381" s="380">
        <v>5.6561295999999997E-2</v>
      </c>
      <c r="L381" s="380">
        <v>0.88290999999999997</v>
      </c>
      <c r="M381" s="380">
        <v>0.86366651199999989</v>
      </c>
      <c r="N381" s="380">
        <v>0.69778222400000001</v>
      </c>
      <c r="O381" s="380">
        <v>0.26256339200000001</v>
      </c>
      <c r="P381" s="380">
        <v>0.49490000000000006</v>
      </c>
      <c r="Q381" s="380">
        <v>0.65969044799999998</v>
      </c>
      <c r="R381" s="380">
        <v>0.71666587199999998</v>
      </c>
      <c r="S381" s="380">
        <v>0.87295030399999995</v>
      </c>
      <c r="T381" s="380">
        <v>0.4012</v>
      </c>
      <c r="U381" s="380">
        <v>0.51439999999999986</v>
      </c>
      <c r="V381" s="380">
        <v>0.91939283199999999</v>
      </c>
      <c r="W381" s="380">
        <v>0.91912209600000006</v>
      </c>
      <c r="X381" s="380">
        <v>0.85737702399999993</v>
      </c>
      <c r="Y381" s="380">
        <v>0.8920238880000001</v>
      </c>
      <c r="Z381" s="380">
        <v>0.83740000000000003</v>
      </c>
      <c r="AA381" s="380">
        <v>0.603986464</v>
      </c>
      <c r="AB381" s="380">
        <v>0.90879999999999994</v>
      </c>
      <c r="AC381" s="380">
        <v>0.53817067200000013</v>
      </c>
      <c r="AD381" s="380">
        <v>0.12005364800000001</v>
      </c>
      <c r="AE381" s="380">
        <v>0.88835764799999994</v>
      </c>
      <c r="AF381" s="380">
        <v>0.42043849599999999</v>
      </c>
      <c r="AG381" s="380">
        <v>0.8309359999999999</v>
      </c>
      <c r="AH381" s="380">
        <v>0.85260000000000002</v>
      </c>
      <c r="AI381" s="380">
        <v>0.84687523200000003</v>
      </c>
      <c r="AJ381" s="380">
        <v>0.27417000000000008</v>
      </c>
      <c r="AK381" s="380">
        <v>0.10364</v>
      </c>
      <c r="AL381" s="380">
        <v>0.44459470400000001</v>
      </c>
      <c r="AM381" s="380">
        <v>0.89639609600000003</v>
      </c>
      <c r="AN381" s="380">
        <v>0.72186878399999999</v>
      </c>
      <c r="AO381" s="380">
        <v>8.5842000000000002E-2</v>
      </c>
      <c r="AP381" s="380">
        <v>0.17537249599999999</v>
      </c>
      <c r="AQ381" s="380">
        <v>0.90410000000000001</v>
      </c>
      <c r="AR381" s="380">
        <v>0.72157096000000009</v>
      </c>
      <c r="AS381" s="380">
        <v>0.30730000000000002</v>
      </c>
      <c r="AT381" s="380">
        <v>5.1999999999999998E-2</v>
      </c>
      <c r="AU381" s="380">
        <v>0.21311603200000001</v>
      </c>
      <c r="AV381" s="380">
        <v>0.23080000000000001</v>
      </c>
      <c r="AW381" s="380">
        <v>0.8115</v>
      </c>
      <c r="AX381" s="380">
        <v>0.19189776000000003</v>
      </c>
      <c r="AY381" s="380">
        <v>0.14683870400000001</v>
      </c>
      <c r="AZ381" s="380">
        <v>0.12525963199999998</v>
      </c>
      <c r="BA381" s="380">
        <v>0.16102057600000003</v>
      </c>
      <c r="BB381" s="380">
        <v>5.6124656000000002E-2</v>
      </c>
      <c r="BC381" s="380">
        <v>7.2400000000000006E-2</v>
      </c>
      <c r="BD381" s="380">
        <v>0.62319999999999998</v>
      </c>
      <c r="BE381" s="380">
        <v>0.63066107199999988</v>
      </c>
      <c r="BF381" s="380">
        <v>0.19647000000000001</v>
      </c>
      <c r="BG381" s="380">
        <v>8.6599999999999996E-2</v>
      </c>
      <c r="BH381" s="380">
        <v>7.9397168000000004E-2</v>
      </c>
      <c r="BI381" s="380">
        <v>0.52049999999999996</v>
      </c>
      <c r="BJ381" s="380">
        <v>0.8122616319999999</v>
      </c>
      <c r="BK381" s="380">
        <v>0.37652118400000001</v>
      </c>
      <c r="BL381" s="380">
        <v>0.95964403199999992</v>
      </c>
      <c r="BM381" s="380">
        <v>0.222983712</v>
      </c>
      <c r="BN381" s="380">
        <v>0.11115000000000001</v>
      </c>
      <c r="BO381" s="380">
        <v>1.3116144000000001E-2</v>
      </c>
      <c r="BP381" s="380">
        <v>5.96E-2</v>
      </c>
      <c r="BQ381" s="380">
        <v>6.7799999999999985E-2</v>
      </c>
      <c r="BR381" s="380">
        <v>0.20971625599999999</v>
      </c>
      <c r="BS381" s="380">
        <v>0.180898368</v>
      </c>
      <c r="BT381" s="380">
        <v>0.27769107200000004</v>
      </c>
      <c r="BU381" s="380">
        <v>0.15140000000000001</v>
      </c>
      <c r="BV381" s="380">
        <v>0.46276400000000001</v>
      </c>
      <c r="BW381" s="380">
        <v>0.7954938399999999</v>
      </c>
      <c r="BX381" s="380">
        <v>0.74407705599999996</v>
      </c>
      <c r="BY381" s="380">
        <v>0.11599999999999999</v>
      </c>
      <c r="BZ381" s="380">
        <v>0.12969999999999998</v>
      </c>
      <c r="CA381" s="380">
        <v>0.26300470400000003</v>
      </c>
      <c r="CB381" s="380">
        <v>0.77190348799999997</v>
      </c>
      <c r="CC381" s="380">
        <v>0.89884497599999991</v>
      </c>
      <c r="CD381" s="380">
        <v>0.84862380800000004</v>
      </c>
      <c r="CE381" s="380">
        <v>0.51127187199999991</v>
      </c>
      <c r="CF381" s="380">
        <v>0.88139999999999996</v>
      </c>
      <c r="CG381" s="380">
        <v>0.70289999999999997</v>
      </c>
      <c r="CH381" s="380">
        <v>5.8031279999999998E-2</v>
      </c>
      <c r="CI381" s="380">
        <v>0.47936187200000002</v>
      </c>
      <c r="CJ381" s="380">
        <v>0.85093718399999996</v>
      </c>
      <c r="CK381" s="380">
        <v>0.16495505599999999</v>
      </c>
      <c r="CL381" s="380">
        <v>0.96099785600000009</v>
      </c>
      <c r="CM381" s="380">
        <v>0.86493939199999992</v>
      </c>
      <c r="CN381" s="380">
        <v>0.25119999999999998</v>
      </c>
      <c r="CO381" s="380">
        <v>0.51100855999999995</v>
      </c>
      <c r="CP381" s="380">
        <v>0.80793148799999992</v>
      </c>
      <c r="CQ381" s="380">
        <v>0.76989600000000002</v>
      </c>
      <c r="CR381" s="380">
        <v>0.90218487999999997</v>
      </c>
      <c r="CS381" s="380">
        <v>0.91539219199999999</v>
      </c>
      <c r="CT381" s="380">
        <v>0.93003316800000013</v>
      </c>
      <c r="CU381" s="380">
        <v>0.27280000000000004</v>
      </c>
      <c r="CV381" s="380">
        <v>0.82813999999999988</v>
      </c>
      <c r="CW381" s="380">
        <v>0.63379999999999992</v>
      </c>
    </row>
    <row r="382" spans="1:101">
      <c r="A382" s="256">
        <v>760</v>
      </c>
      <c r="B382" s="259">
        <v>1</v>
      </c>
      <c r="C382" s="380">
        <v>0.89259999999999995</v>
      </c>
      <c r="D382" s="380">
        <v>0.77459999999999996</v>
      </c>
      <c r="E382" s="380">
        <v>0.29074</v>
      </c>
      <c r="F382" s="380">
        <v>0.53349999999999997</v>
      </c>
      <c r="G382" s="380">
        <v>0.95625000000000004</v>
      </c>
      <c r="H382" s="380">
        <v>0.89093999999999995</v>
      </c>
      <c r="I382" s="380">
        <v>0.46450000000000002</v>
      </c>
      <c r="J382" s="380">
        <v>0.6784</v>
      </c>
      <c r="K382" s="380">
        <v>5.6460000000000003E-2</v>
      </c>
      <c r="L382" s="380">
        <v>0.88290999999999997</v>
      </c>
      <c r="M382" s="380">
        <v>0.86546999999999996</v>
      </c>
      <c r="N382" s="380">
        <v>0.69799</v>
      </c>
      <c r="O382" s="380">
        <v>0.26250000000000001</v>
      </c>
      <c r="P382" s="380">
        <v>0.49490000000000001</v>
      </c>
      <c r="Q382" s="380">
        <v>0.66017999999999999</v>
      </c>
      <c r="R382" s="380">
        <v>0.71911999999999998</v>
      </c>
      <c r="S382" s="380">
        <v>0.87544999999999995</v>
      </c>
      <c r="T382" s="380">
        <v>0.4012</v>
      </c>
      <c r="U382" s="380">
        <v>0.51439999999999997</v>
      </c>
      <c r="V382" s="380">
        <v>0.92020000000000002</v>
      </c>
      <c r="W382" s="380">
        <v>0.91927000000000003</v>
      </c>
      <c r="X382" s="380">
        <v>0.85765999999999998</v>
      </c>
      <c r="Y382" s="380">
        <v>0.89200000000000002</v>
      </c>
      <c r="Z382" s="380">
        <v>0.83740000000000003</v>
      </c>
      <c r="AA382" s="380">
        <v>0.60536999999999996</v>
      </c>
      <c r="AB382" s="380">
        <v>0.90880000000000005</v>
      </c>
      <c r="AC382" s="380">
        <v>0.53939000000000004</v>
      </c>
      <c r="AD382" s="380">
        <v>0.1203</v>
      </c>
      <c r="AE382" s="380">
        <v>0.88905999999999996</v>
      </c>
      <c r="AF382" s="380">
        <v>0.4214</v>
      </c>
      <c r="AG382" s="380">
        <v>0.83094999999999997</v>
      </c>
      <c r="AH382" s="380">
        <v>0.85260000000000002</v>
      </c>
      <c r="AI382" s="380">
        <v>0.84728000000000003</v>
      </c>
      <c r="AJ382" s="380">
        <v>0.27417000000000002</v>
      </c>
      <c r="AK382" s="380">
        <v>0.10364</v>
      </c>
      <c r="AL382" s="380">
        <v>0.44309999999999999</v>
      </c>
      <c r="AM382" s="380">
        <v>0.90034999999999998</v>
      </c>
      <c r="AN382" s="380">
        <v>0.72258</v>
      </c>
      <c r="AO382" s="380">
        <v>8.5809999999999997E-2</v>
      </c>
      <c r="AP382" s="380">
        <v>0.17502000000000001</v>
      </c>
      <c r="AQ382" s="380">
        <v>0.90410000000000001</v>
      </c>
      <c r="AR382" s="380">
        <v>0.72611000000000003</v>
      </c>
      <c r="AS382" s="380">
        <v>0.30730000000000002</v>
      </c>
      <c r="AT382" s="380">
        <v>5.1999999999999998E-2</v>
      </c>
      <c r="AU382" s="380">
        <v>0.21407000000000001</v>
      </c>
      <c r="AV382" s="380">
        <v>0.23080000000000001</v>
      </c>
      <c r="AW382" s="380">
        <v>0.8115</v>
      </c>
      <c r="AX382" s="380">
        <v>0.1923</v>
      </c>
      <c r="AY382" s="380">
        <v>0.14766000000000001</v>
      </c>
      <c r="AZ382" s="380">
        <v>0.12464</v>
      </c>
      <c r="BA382" s="380">
        <v>0.16016</v>
      </c>
      <c r="BB382" s="380">
        <v>5.5829999999999998E-2</v>
      </c>
      <c r="BC382" s="380">
        <v>7.2400000000000006E-2</v>
      </c>
      <c r="BD382" s="380">
        <v>0.62319999999999998</v>
      </c>
      <c r="BE382" s="380">
        <v>0.62990999999999997</v>
      </c>
      <c r="BF382" s="380">
        <v>0.19647000000000001</v>
      </c>
      <c r="BG382" s="380">
        <v>8.6599999999999996E-2</v>
      </c>
      <c r="BH382" s="380">
        <v>7.9289999999999999E-2</v>
      </c>
      <c r="BI382" s="380">
        <v>0.52049999999999996</v>
      </c>
      <c r="BJ382" s="380">
        <v>0.81152999999999997</v>
      </c>
      <c r="BK382" s="380">
        <v>0.37598999999999999</v>
      </c>
      <c r="BL382" s="380">
        <v>0.96125000000000005</v>
      </c>
      <c r="BM382" s="380">
        <v>0.2258</v>
      </c>
      <c r="BN382" s="380">
        <v>0.11115</v>
      </c>
      <c r="BO382" s="380">
        <v>1.315E-2</v>
      </c>
      <c r="BP382" s="380">
        <v>5.96E-2</v>
      </c>
      <c r="BQ382" s="380">
        <v>6.7799999999999999E-2</v>
      </c>
      <c r="BR382" s="380">
        <v>0.20927999999999999</v>
      </c>
      <c r="BS382" s="380">
        <v>0.18054999999999999</v>
      </c>
      <c r="BT382" s="380">
        <v>0.27726000000000001</v>
      </c>
      <c r="BU382" s="380">
        <v>0.15140000000000001</v>
      </c>
      <c r="BV382" s="380">
        <v>0.46288000000000001</v>
      </c>
      <c r="BW382" s="380">
        <v>0.8014</v>
      </c>
      <c r="BX382" s="380">
        <v>0.75219999999999998</v>
      </c>
      <c r="BY382" s="380">
        <v>0.11600000000000001</v>
      </c>
      <c r="BZ382" s="380">
        <v>0.12970000000000001</v>
      </c>
      <c r="CA382" s="380">
        <v>0.26182</v>
      </c>
      <c r="CB382" s="380">
        <v>0.77868999999999999</v>
      </c>
      <c r="CC382" s="380">
        <v>0.90022999999999997</v>
      </c>
      <c r="CD382" s="380">
        <v>0.84838999999999998</v>
      </c>
      <c r="CE382" s="380">
        <v>0.51200999999999997</v>
      </c>
      <c r="CF382" s="380">
        <v>0.88139999999999996</v>
      </c>
      <c r="CG382" s="380">
        <v>0.70289999999999997</v>
      </c>
      <c r="CH382" s="380">
        <v>5.7950000000000002E-2</v>
      </c>
      <c r="CI382" s="380">
        <v>0.48186000000000001</v>
      </c>
      <c r="CJ382" s="380">
        <v>0.85194999999999999</v>
      </c>
      <c r="CK382" s="380">
        <v>0.16472999999999999</v>
      </c>
      <c r="CL382" s="380">
        <v>0.96235000000000004</v>
      </c>
      <c r="CM382" s="380">
        <v>0.86863999999999997</v>
      </c>
      <c r="CN382" s="380">
        <v>0.25119999999999998</v>
      </c>
      <c r="CO382" s="380">
        <v>0.50939999999999996</v>
      </c>
      <c r="CP382" s="380">
        <v>0.80962999999999996</v>
      </c>
      <c r="CQ382" s="380">
        <v>0.77007000000000003</v>
      </c>
      <c r="CR382" s="380">
        <v>0.90439999999999998</v>
      </c>
      <c r="CS382" s="380">
        <v>0.91605999999999999</v>
      </c>
      <c r="CT382" s="380">
        <v>0.93056000000000005</v>
      </c>
      <c r="CU382" s="380">
        <v>0.27279999999999999</v>
      </c>
      <c r="CV382" s="380">
        <v>0.82813999999999999</v>
      </c>
      <c r="CW382" s="380">
        <v>0.63380000000000003</v>
      </c>
    </row>
    <row r="383" spans="1:101">
      <c r="A383" s="256">
        <v>761</v>
      </c>
      <c r="B383" s="259">
        <v>1</v>
      </c>
      <c r="C383" s="380">
        <v>0.89259999999999995</v>
      </c>
      <c r="D383" s="380">
        <v>0.77459999999999996</v>
      </c>
      <c r="E383" s="380">
        <v>0.29229238399999996</v>
      </c>
      <c r="F383" s="380">
        <v>0.53387423999999994</v>
      </c>
      <c r="G383" s="380">
        <v>0.9568080000000001</v>
      </c>
      <c r="H383" s="380">
        <v>0.89306860799999999</v>
      </c>
      <c r="I383" s="380">
        <v>0.46450000000000002</v>
      </c>
      <c r="J383" s="380">
        <v>0.67940120000000004</v>
      </c>
      <c r="K383" s="380">
        <v>5.6359280000000005E-2</v>
      </c>
      <c r="L383" s="380">
        <v>0.88290999999999997</v>
      </c>
      <c r="M383" s="380">
        <v>0.86725356799999997</v>
      </c>
      <c r="N383" s="380">
        <v>0.69819787199999994</v>
      </c>
      <c r="O383" s="380">
        <v>0.26243739200000005</v>
      </c>
      <c r="P383" s="380">
        <v>0.49490000000000006</v>
      </c>
      <c r="Q383" s="380">
        <v>0.66066916799999986</v>
      </c>
      <c r="R383" s="380">
        <v>0.72156087999999996</v>
      </c>
      <c r="S383" s="380">
        <v>0.87790713599999992</v>
      </c>
      <c r="T383" s="380">
        <v>0.4012</v>
      </c>
      <c r="U383" s="380">
        <v>0.51439999999999997</v>
      </c>
      <c r="V383" s="380">
        <v>0.92100016000000018</v>
      </c>
      <c r="W383" s="380">
        <v>0.91941808000000003</v>
      </c>
      <c r="X383" s="380">
        <v>0.85794267199999996</v>
      </c>
      <c r="Y383" s="380">
        <v>0.89198137599999994</v>
      </c>
      <c r="Z383" s="380">
        <v>0.83740000000000003</v>
      </c>
      <c r="AA383" s="380">
        <v>0.60675281600000008</v>
      </c>
      <c r="AB383" s="380">
        <v>0.90879999999999994</v>
      </c>
      <c r="AC383" s="380">
        <v>0.5406090240000001</v>
      </c>
      <c r="AD383" s="380">
        <v>0.12051814399999999</v>
      </c>
      <c r="AE383" s="380">
        <v>0.88975892799999989</v>
      </c>
      <c r="AF383" s="380">
        <v>0.42236247999999998</v>
      </c>
      <c r="AG383" s="380">
        <v>0.83096400000000004</v>
      </c>
      <c r="AH383" s="380">
        <v>0.85259999999999991</v>
      </c>
      <c r="AI383" s="380">
        <v>0.84768395199999991</v>
      </c>
      <c r="AJ383" s="380">
        <v>0.27416999999999997</v>
      </c>
      <c r="AK383" s="380">
        <v>0.10364</v>
      </c>
      <c r="AL383" s="380">
        <v>0.44160436800000002</v>
      </c>
      <c r="AM383" s="380">
        <v>0.90416979200000003</v>
      </c>
      <c r="AN383" s="380">
        <v>0.7232931199999999</v>
      </c>
      <c r="AO383" s="380">
        <v>8.5777999999999993E-2</v>
      </c>
      <c r="AP383" s="380">
        <v>0.17466849600000001</v>
      </c>
      <c r="AQ383" s="380">
        <v>0.90410000000000001</v>
      </c>
      <c r="AR383" s="380">
        <v>0.73060248000000005</v>
      </c>
      <c r="AS383" s="380">
        <v>0.30730000000000002</v>
      </c>
      <c r="AT383" s="380">
        <v>5.2000000000000005E-2</v>
      </c>
      <c r="AU383" s="380">
        <v>0.215048288</v>
      </c>
      <c r="AV383" s="380">
        <v>0.23079999999999998</v>
      </c>
      <c r="AW383" s="380">
        <v>0.81150000000000011</v>
      </c>
      <c r="AX383" s="380">
        <v>0.19270376000000003</v>
      </c>
      <c r="AY383" s="380">
        <v>0.14848472000000004</v>
      </c>
      <c r="AZ383" s="380">
        <v>0.12402400000000001</v>
      </c>
      <c r="BA383" s="380">
        <v>0.159302944</v>
      </c>
      <c r="BB383" s="380">
        <v>5.553702399999999E-2</v>
      </c>
      <c r="BC383" s="380">
        <v>7.240000000000002E-2</v>
      </c>
      <c r="BD383" s="380">
        <v>0.62319999999999998</v>
      </c>
      <c r="BE383" s="380">
        <v>0.6293233439999999</v>
      </c>
      <c r="BF383" s="380">
        <v>0.19647000000000001</v>
      </c>
      <c r="BG383" s="380">
        <v>8.6599999999999983E-2</v>
      </c>
      <c r="BH383" s="380">
        <v>7.9183520000000007E-2</v>
      </c>
      <c r="BI383" s="380">
        <v>0.52049999999999985</v>
      </c>
      <c r="BJ383" s="380">
        <v>0.81095828799999992</v>
      </c>
      <c r="BK383" s="380">
        <v>0.375459184</v>
      </c>
      <c r="BL383" s="380">
        <v>0.96279441600000004</v>
      </c>
      <c r="BM383" s="380">
        <v>0.228641648</v>
      </c>
      <c r="BN383" s="380">
        <v>0.11114999999999998</v>
      </c>
      <c r="BO383" s="380">
        <v>1.3183775999999999E-2</v>
      </c>
      <c r="BP383" s="380">
        <v>5.96E-2</v>
      </c>
      <c r="BQ383" s="380">
        <v>6.7799999999999985E-2</v>
      </c>
      <c r="BR383" s="380">
        <v>0.20884463999999997</v>
      </c>
      <c r="BS383" s="380">
        <v>0.18020271999999998</v>
      </c>
      <c r="BT383" s="380">
        <v>0.27682943999999998</v>
      </c>
      <c r="BU383" s="380">
        <v>0.15140000000000003</v>
      </c>
      <c r="BV383" s="380">
        <v>0.46299599999999996</v>
      </c>
      <c r="BW383" s="380">
        <v>0.80717644799999999</v>
      </c>
      <c r="BX383" s="380">
        <v>0.76014732799999984</v>
      </c>
      <c r="BY383" s="380">
        <v>0.11599999999999999</v>
      </c>
      <c r="BZ383" s="380">
        <v>0.12970000000000001</v>
      </c>
      <c r="CA383" s="380">
        <v>0.26063334399999999</v>
      </c>
      <c r="CB383" s="380">
        <v>0.78533022399999985</v>
      </c>
      <c r="CC383" s="380">
        <v>0.90159767999999996</v>
      </c>
      <c r="CD383" s="380">
        <v>0.84820743999999981</v>
      </c>
      <c r="CE383" s="380">
        <v>0.51274823999999997</v>
      </c>
      <c r="CF383" s="380">
        <v>0.88139999999999996</v>
      </c>
      <c r="CG383" s="380">
        <v>0.70289999999999997</v>
      </c>
      <c r="CH383" s="380">
        <v>5.7869280000000002E-2</v>
      </c>
      <c r="CI383" s="380">
        <v>0.48435884800000001</v>
      </c>
      <c r="CJ383" s="380">
        <v>0.85295719999999986</v>
      </c>
      <c r="CK383" s="380">
        <v>0.16450542400000001</v>
      </c>
      <c r="CL383" s="380">
        <v>0.96365702399999997</v>
      </c>
      <c r="CM383" s="380">
        <v>0.87225406399999994</v>
      </c>
      <c r="CN383" s="380">
        <v>0.25119999999999998</v>
      </c>
      <c r="CO383" s="380">
        <v>0.50779094400000002</v>
      </c>
      <c r="CP383" s="380">
        <v>0.8113365119999999</v>
      </c>
      <c r="CQ383" s="380">
        <v>0.77024398400000005</v>
      </c>
      <c r="CR383" s="380">
        <v>0.90656975999999989</v>
      </c>
      <c r="CS383" s="380">
        <v>0.91672224000000002</v>
      </c>
      <c r="CT383" s="380">
        <v>0.9310832</v>
      </c>
      <c r="CU383" s="380">
        <v>0.27280000000000004</v>
      </c>
      <c r="CV383" s="380">
        <v>0.82813999999999988</v>
      </c>
      <c r="CW383" s="380">
        <v>0.63379999999999992</v>
      </c>
    </row>
    <row r="384" spans="1:101">
      <c r="A384" s="256">
        <v>762</v>
      </c>
      <c r="B384" s="259">
        <v>1</v>
      </c>
      <c r="C384" s="380">
        <v>0.89259999999999984</v>
      </c>
      <c r="D384" s="380">
        <v>0.77459999999999996</v>
      </c>
      <c r="E384" s="380">
        <v>0.29384952000000003</v>
      </c>
      <c r="F384" s="380">
        <v>0.53424865600000004</v>
      </c>
      <c r="G384" s="380">
        <v>0.95735868800000012</v>
      </c>
      <c r="H384" s="380">
        <v>0.89516038399999986</v>
      </c>
      <c r="I384" s="380">
        <v>0.46449999999999997</v>
      </c>
      <c r="J384" s="380">
        <v>0.68040080000000014</v>
      </c>
      <c r="K384" s="380">
        <v>5.6259152E-2</v>
      </c>
      <c r="L384" s="380">
        <v>0.88291000000000008</v>
      </c>
      <c r="M384" s="380">
        <v>0.86901737600000006</v>
      </c>
      <c r="N384" s="380">
        <v>0.69840585600000016</v>
      </c>
      <c r="O384" s="380">
        <v>0.26237566400000006</v>
      </c>
      <c r="P384" s="380">
        <v>0.49490000000000006</v>
      </c>
      <c r="Q384" s="380">
        <v>0.66115799999999991</v>
      </c>
      <c r="R384" s="380">
        <v>0.72398846400000005</v>
      </c>
      <c r="S384" s="380">
        <v>0.88032212799999998</v>
      </c>
      <c r="T384" s="380">
        <v>0.4012</v>
      </c>
      <c r="U384" s="380">
        <v>0.51440000000000008</v>
      </c>
      <c r="V384" s="380">
        <v>0.92179339199999999</v>
      </c>
      <c r="W384" s="380">
        <v>0.91956635200000003</v>
      </c>
      <c r="X384" s="380">
        <v>0.85822505599999999</v>
      </c>
      <c r="Y384" s="380">
        <v>0.89196915200000004</v>
      </c>
      <c r="Z384" s="380">
        <v>0.83740000000000003</v>
      </c>
      <c r="AA384" s="380">
        <v>0.60813504000000007</v>
      </c>
      <c r="AB384" s="380">
        <v>0.90880000000000016</v>
      </c>
      <c r="AC384" s="380">
        <v>0.54182777600000009</v>
      </c>
      <c r="AD384" s="380">
        <v>0.120708864</v>
      </c>
      <c r="AE384" s="380">
        <v>0.89045443199999996</v>
      </c>
      <c r="AF384" s="380">
        <v>0.42332595200000001</v>
      </c>
      <c r="AG384" s="380">
        <v>0.83097799999999999</v>
      </c>
      <c r="AH384" s="380">
        <v>0.85260000000000014</v>
      </c>
      <c r="AI384" s="380">
        <v>0.84808711999999986</v>
      </c>
      <c r="AJ384" s="380">
        <v>0.27417000000000002</v>
      </c>
      <c r="AK384" s="380">
        <v>0.10364</v>
      </c>
      <c r="AL384" s="380">
        <v>0.44010772799999998</v>
      </c>
      <c r="AM384" s="380">
        <v>0.90785875200000021</v>
      </c>
      <c r="AN384" s="380">
        <v>0.72400836800000001</v>
      </c>
      <c r="AO384" s="380">
        <v>8.5746000000000003E-2</v>
      </c>
      <c r="AP384" s="380">
        <v>0.17431803200000001</v>
      </c>
      <c r="AQ384" s="380">
        <v>0.90410000000000001</v>
      </c>
      <c r="AR384" s="380">
        <v>0.73504795199999995</v>
      </c>
      <c r="AS384" s="380">
        <v>0.30730000000000002</v>
      </c>
      <c r="AT384" s="380">
        <v>5.1999999999999998E-2</v>
      </c>
      <c r="AU384" s="380">
        <v>0.21605460800000001</v>
      </c>
      <c r="AV384" s="380">
        <v>0.23080000000000001</v>
      </c>
      <c r="AW384" s="380">
        <v>0.81150000000000011</v>
      </c>
      <c r="AX384" s="380">
        <v>0.19310910400000003</v>
      </c>
      <c r="AY384" s="380">
        <v>0.14931284800000003</v>
      </c>
      <c r="AZ384" s="380">
        <v>0.12341176000000001</v>
      </c>
      <c r="BA384" s="380">
        <v>0.15844942399999998</v>
      </c>
      <c r="BB384" s="380">
        <v>5.5245775999999996E-2</v>
      </c>
      <c r="BC384" s="380">
        <v>7.240000000000002E-2</v>
      </c>
      <c r="BD384" s="380">
        <v>0.62319999999999998</v>
      </c>
      <c r="BE384" s="380">
        <v>0.62893828800000007</v>
      </c>
      <c r="BF384" s="380">
        <v>0.19646999999999998</v>
      </c>
      <c r="BG384" s="380">
        <v>8.6599999999999983E-2</v>
      </c>
      <c r="BH384" s="380">
        <v>7.9077807999999999E-2</v>
      </c>
      <c r="BI384" s="380">
        <v>0.52049999999999985</v>
      </c>
      <c r="BJ384" s="380">
        <v>0.81058255999999995</v>
      </c>
      <c r="BK384" s="380">
        <v>0.37492871999999999</v>
      </c>
      <c r="BL384" s="380">
        <v>0.96427940800000023</v>
      </c>
      <c r="BM384" s="380">
        <v>0.23150859200000004</v>
      </c>
      <c r="BN384" s="380">
        <v>0.11115000000000001</v>
      </c>
      <c r="BO384" s="380">
        <v>1.3217424E-2</v>
      </c>
      <c r="BP384" s="380">
        <v>5.96E-2</v>
      </c>
      <c r="BQ384" s="380">
        <v>6.7800000000000013E-2</v>
      </c>
      <c r="BR384" s="380">
        <v>0.20841025599999999</v>
      </c>
      <c r="BS384" s="380">
        <v>0.17985660799999997</v>
      </c>
      <c r="BT384" s="380">
        <v>0.27639945599999999</v>
      </c>
      <c r="BU384" s="380">
        <v>0.15140000000000001</v>
      </c>
      <c r="BV384" s="380">
        <v>0.46311200000000002</v>
      </c>
      <c r="BW384" s="380">
        <v>0.81282332800000001</v>
      </c>
      <c r="BX384" s="380">
        <v>0.76791713599999989</v>
      </c>
      <c r="BY384" s="380">
        <v>0.11600000000000001</v>
      </c>
      <c r="BZ384" s="380">
        <v>0.12970000000000001</v>
      </c>
      <c r="CA384" s="380">
        <v>0.25944448000000003</v>
      </c>
      <c r="CB384" s="380">
        <v>0.79182364800000016</v>
      </c>
      <c r="CC384" s="380">
        <v>0.90294812800000013</v>
      </c>
      <c r="CD384" s="380">
        <v>0.84808809600000001</v>
      </c>
      <c r="CE384" s="380">
        <v>0.51348665599999999</v>
      </c>
      <c r="CF384" s="380">
        <v>0.88140000000000007</v>
      </c>
      <c r="CG384" s="380">
        <v>0.70290000000000008</v>
      </c>
      <c r="CH384" s="380">
        <v>5.7789152000000003E-2</v>
      </c>
      <c r="CI384" s="380">
        <v>0.48685830400000002</v>
      </c>
      <c r="CJ384" s="380">
        <v>0.85395880000000002</v>
      </c>
      <c r="CK384" s="380">
        <v>0.16428137599999998</v>
      </c>
      <c r="CL384" s="380">
        <v>0.96492035200000004</v>
      </c>
      <c r="CM384" s="380">
        <v>0.87578267200000015</v>
      </c>
      <c r="CN384" s="380">
        <v>0.25119999999999998</v>
      </c>
      <c r="CO384" s="380">
        <v>0.50618142399999999</v>
      </c>
      <c r="CP384" s="380">
        <v>0.81305208000000007</v>
      </c>
      <c r="CQ384" s="380">
        <v>0.77041792000000009</v>
      </c>
      <c r="CR384" s="380">
        <v>0.90869476799999993</v>
      </c>
      <c r="CS384" s="380">
        <v>0.91737889600000011</v>
      </c>
      <c r="CT384" s="380">
        <v>0.93160280000000006</v>
      </c>
      <c r="CU384" s="380">
        <v>0.27279999999999999</v>
      </c>
      <c r="CV384" s="380">
        <v>0.82813999999999999</v>
      </c>
      <c r="CW384" s="380">
        <v>0.63380000000000003</v>
      </c>
    </row>
    <row r="385" spans="1:101">
      <c r="A385" s="256">
        <v>763</v>
      </c>
      <c r="B385" s="259">
        <v>1</v>
      </c>
      <c r="C385" s="380">
        <v>0.89259999999999984</v>
      </c>
      <c r="D385" s="380">
        <v>0.77459999999999996</v>
      </c>
      <c r="E385" s="380">
        <v>0.29541145600000002</v>
      </c>
      <c r="F385" s="380">
        <v>0.53462299200000007</v>
      </c>
      <c r="G385" s="380">
        <v>0.95790233599999985</v>
      </c>
      <c r="H385" s="380">
        <v>0.8972158400000001</v>
      </c>
      <c r="I385" s="380">
        <v>0.46449999999999997</v>
      </c>
      <c r="J385" s="380">
        <v>0.68139879999999997</v>
      </c>
      <c r="K385" s="380">
        <v>5.6159423999999999E-2</v>
      </c>
      <c r="L385" s="380">
        <v>0.88291000000000008</v>
      </c>
      <c r="M385" s="380">
        <v>0.87076142400000001</v>
      </c>
      <c r="N385" s="380">
        <v>0.69861392000000011</v>
      </c>
      <c r="O385" s="380">
        <v>0.26231433600000004</v>
      </c>
      <c r="P385" s="380">
        <v>0.49490000000000006</v>
      </c>
      <c r="Q385" s="380">
        <v>0.66164627200000004</v>
      </c>
      <c r="R385" s="380">
        <v>0.72640260800000012</v>
      </c>
      <c r="S385" s="380">
        <v>0.88269552000000007</v>
      </c>
      <c r="T385" s="380">
        <v>0.4012</v>
      </c>
      <c r="U385" s="380">
        <v>0.51439999999999997</v>
      </c>
      <c r="V385" s="380">
        <v>0.92257958400000017</v>
      </c>
      <c r="W385" s="380">
        <v>0.91971462400000015</v>
      </c>
      <c r="X385" s="380">
        <v>0.85850711999999996</v>
      </c>
      <c r="Y385" s="380">
        <v>0.89196268800000023</v>
      </c>
      <c r="Z385" s="380">
        <v>0.83740000000000014</v>
      </c>
      <c r="AA385" s="380">
        <v>0.60951598399999996</v>
      </c>
      <c r="AB385" s="380">
        <v>0.90880000000000016</v>
      </c>
      <c r="AC385" s="380">
        <v>0.543046048</v>
      </c>
      <c r="AD385" s="380">
        <v>0.12086590400000002</v>
      </c>
      <c r="AE385" s="380">
        <v>0.89114649600000007</v>
      </c>
      <c r="AF385" s="380">
        <v>0.42429022400000005</v>
      </c>
      <c r="AG385" s="380">
        <v>0.83099199999999995</v>
      </c>
      <c r="AH385" s="380">
        <v>0.85260000000000002</v>
      </c>
      <c r="AI385" s="380">
        <v>0.84848932799999999</v>
      </c>
      <c r="AJ385" s="380">
        <v>0.27417000000000002</v>
      </c>
      <c r="AK385" s="380">
        <v>0.10364</v>
      </c>
      <c r="AL385" s="380">
        <v>0.43861076799999998</v>
      </c>
      <c r="AM385" s="380">
        <v>0.91141987200000019</v>
      </c>
      <c r="AN385" s="380">
        <v>0.72472433600000008</v>
      </c>
      <c r="AO385" s="380">
        <v>8.5714000000000012E-2</v>
      </c>
      <c r="AP385" s="380">
        <v>0.17396836800000004</v>
      </c>
      <c r="AQ385" s="380">
        <v>0.90410000000000001</v>
      </c>
      <c r="AR385" s="380">
        <v>0.73944614399999997</v>
      </c>
      <c r="AS385" s="380">
        <v>0.30730000000000002</v>
      </c>
      <c r="AT385" s="380">
        <v>5.1999999999999998E-2</v>
      </c>
      <c r="AU385" s="380">
        <v>0.21703772800000001</v>
      </c>
      <c r="AV385" s="380">
        <v>0.23080000000000003</v>
      </c>
      <c r="AW385" s="380">
        <v>0.8115</v>
      </c>
      <c r="AX385" s="380">
        <v>0.19351564800000004</v>
      </c>
      <c r="AY385" s="380">
        <v>0.15014457600000003</v>
      </c>
      <c r="AZ385" s="380">
        <v>0.12280263999999999</v>
      </c>
      <c r="BA385" s="380">
        <v>0.15759942400000002</v>
      </c>
      <c r="BB385" s="380">
        <v>5.4956048000000007E-2</v>
      </c>
      <c r="BC385" s="380">
        <v>7.2400000000000006E-2</v>
      </c>
      <c r="BD385" s="380">
        <v>0.62319999999999998</v>
      </c>
      <c r="BE385" s="380">
        <v>0.62873467199999999</v>
      </c>
      <c r="BF385" s="380">
        <v>0.19646999999999998</v>
      </c>
      <c r="BG385" s="380">
        <v>8.660000000000001E-2</v>
      </c>
      <c r="BH385" s="380">
        <v>7.897241599999999E-2</v>
      </c>
      <c r="BI385" s="380">
        <v>0.52050000000000007</v>
      </c>
      <c r="BJ385" s="380">
        <v>0.81038339199999998</v>
      </c>
      <c r="BK385" s="380">
        <v>0.374398656</v>
      </c>
      <c r="BL385" s="380">
        <v>0.96570719999999999</v>
      </c>
      <c r="BM385" s="380">
        <v>0.23440073599999997</v>
      </c>
      <c r="BN385" s="380">
        <v>0.11115000000000001</v>
      </c>
      <c r="BO385" s="380">
        <v>1.3251152000000002E-2</v>
      </c>
      <c r="BP385" s="380">
        <v>5.9600000000000014E-2</v>
      </c>
      <c r="BQ385" s="380">
        <v>6.7799999999999999E-2</v>
      </c>
      <c r="BR385" s="380">
        <v>0.20797659200000002</v>
      </c>
      <c r="BS385" s="380">
        <v>0.179511216</v>
      </c>
      <c r="BT385" s="380">
        <v>0.27596979199999999</v>
      </c>
      <c r="BU385" s="380">
        <v>0.15140000000000001</v>
      </c>
      <c r="BV385" s="380">
        <v>0.46322800000000003</v>
      </c>
      <c r="BW385" s="380">
        <v>0.81834180799999989</v>
      </c>
      <c r="BX385" s="380">
        <v>0.77550894400000014</v>
      </c>
      <c r="BY385" s="380">
        <v>0.11600000000000002</v>
      </c>
      <c r="BZ385" s="380">
        <v>0.12970000000000001</v>
      </c>
      <c r="CA385" s="380">
        <v>0.25825553599999995</v>
      </c>
      <c r="CB385" s="380">
        <v>0.79817075200000009</v>
      </c>
      <c r="CC385" s="380">
        <v>0.90428169599999997</v>
      </c>
      <c r="CD385" s="380">
        <v>0.848025472</v>
      </c>
      <c r="CE385" s="380">
        <v>0.51422499200000005</v>
      </c>
      <c r="CF385" s="380">
        <v>0.88139999999999985</v>
      </c>
      <c r="CG385" s="380">
        <v>0.70289999999999997</v>
      </c>
      <c r="CH385" s="380">
        <v>5.7709423999999995E-2</v>
      </c>
      <c r="CI385" s="380">
        <v>0.48935832000000007</v>
      </c>
      <c r="CJ385" s="380">
        <v>0.85495480000000001</v>
      </c>
      <c r="CK385" s="380">
        <v>0.16405764800000003</v>
      </c>
      <c r="CL385" s="380">
        <v>0.96614120000000026</v>
      </c>
      <c r="CM385" s="380">
        <v>0.87922719999999999</v>
      </c>
      <c r="CN385" s="380">
        <v>0.25119999999999998</v>
      </c>
      <c r="CO385" s="380">
        <v>0.50457142399999999</v>
      </c>
      <c r="CP385" s="380">
        <v>0.814768928</v>
      </c>
      <c r="CQ385" s="380">
        <v>0.77059185600000002</v>
      </c>
      <c r="CR385" s="380">
        <v>0.91077585600000011</v>
      </c>
      <c r="CS385" s="380">
        <v>0.91803035200000016</v>
      </c>
      <c r="CT385" s="380">
        <v>0.93211880000000014</v>
      </c>
      <c r="CU385" s="380">
        <v>0.27279999999999999</v>
      </c>
      <c r="CV385" s="380">
        <v>0.82813999999999999</v>
      </c>
      <c r="CW385" s="380">
        <v>0.63380000000000003</v>
      </c>
    </row>
    <row r="386" spans="1:101">
      <c r="A386" s="256">
        <v>764</v>
      </c>
      <c r="B386" s="259">
        <v>1</v>
      </c>
      <c r="C386" s="380">
        <v>0.89259999999999984</v>
      </c>
      <c r="D386" s="380">
        <v>0.77459999999999984</v>
      </c>
      <c r="E386" s="380">
        <v>0.29697827199999999</v>
      </c>
      <c r="F386" s="380">
        <v>0.53499684799999991</v>
      </c>
      <c r="G386" s="380">
        <v>0.95843934399999986</v>
      </c>
      <c r="H386" s="380">
        <v>0.89923553599999995</v>
      </c>
      <c r="I386" s="380">
        <v>0.46450000000000002</v>
      </c>
      <c r="J386" s="380">
        <v>0.68239520000000009</v>
      </c>
      <c r="K386" s="380">
        <v>5.6059776000000006E-2</v>
      </c>
      <c r="L386" s="380">
        <v>0.88290999999999997</v>
      </c>
      <c r="M386" s="380">
        <v>0.87248563199999996</v>
      </c>
      <c r="N386" s="380">
        <v>0.69882198400000006</v>
      </c>
      <c r="O386" s="380">
        <v>0.262252608</v>
      </c>
      <c r="P386" s="380">
        <v>0.49490000000000006</v>
      </c>
      <c r="Q386" s="380">
        <v>0.66213366400000007</v>
      </c>
      <c r="R386" s="380">
        <v>0.72880315200000001</v>
      </c>
      <c r="S386" s="380">
        <v>0.88502795199999995</v>
      </c>
      <c r="T386" s="380">
        <v>0.4012</v>
      </c>
      <c r="U386" s="380">
        <v>0.51439999999999986</v>
      </c>
      <c r="V386" s="380">
        <v>0.92335849600000008</v>
      </c>
      <c r="W386" s="380">
        <v>0.91986257599999999</v>
      </c>
      <c r="X386" s="380">
        <v>0.85878878400000003</v>
      </c>
      <c r="Y386" s="380">
        <v>0.89196006399999994</v>
      </c>
      <c r="Z386" s="380">
        <v>0.83740000000000003</v>
      </c>
      <c r="AA386" s="380">
        <v>0.61089452799999999</v>
      </c>
      <c r="AB386" s="380">
        <v>0.90879999999999994</v>
      </c>
      <c r="AC386" s="380">
        <v>0.54426351999999989</v>
      </c>
      <c r="AD386" s="380">
        <v>0.120983664</v>
      </c>
      <c r="AE386" s="380">
        <v>0.89183503999999991</v>
      </c>
      <c r="AF386" s="380">
        <v>0.42525497600000001</v>
      </c>
      <c r="AG386" s="380">
        <v>0.83100600000000002</v>
      </c>
      <c r="AH386" s="380">
        <v>0.85260000000000002</v>
      </c>
      <c r="AI386" s="380">
        <v>0.84889033600000008</v>
      </c>
      <c r="AJ386" s="380">
        <v>0.27417000000000008</v>
      </c>
      <c r="AK386" s="380">
        <v>0.10364</v>
      </c>
      <c r="AL386" s="380">
        <v>0.43711460800000002</v>
      </c>
      <c r="AM386" s="380">
        <v>0.91485595200000014</v>
      </c>
      <c r="AN386" s="380">
        <v>0.72543870399999999</v>
      </c>
      <c r="AO386" s="380">
        <v>8.5682000000000008E-2</v>
      </c>
      <c r="AP386" s="380">
        <v>0.173619104</v>
      </c>
      <c r="AQ386" s="380">
        <v>0.90410000000000001</v>
      </c>
      <c r="AR386" s="380">
        <v>0.7437968960000001</v>
      </c>
      <c r="AS386" s="380">
        <v>0.30730000000000002</v>
      </c>
      <c r="AT386" s="380">
        <v>5.1999999999999998E-2</v>
      </c>
      <c r="AU386" s="380">
        <v>0.21791732799999999</v>
      </c>
      <c r="AV386" s="380">
        <v>0.23080000000000001</v>
      </c>
      <c r="AW386" s="380">
        <v>0.8115</v>
      </c>
      <c r="AX386" s="380">
        <v>0.193922752</v>
      </c>
      <c r="AY386" s="380">
        <v>0.150980224</v>
      </c>
      <c r="AZ386" s="380">
        <v>0.1221956</v>
      </c>
      <c r="BA386" s="380">
        <v>0.15675294399999998</v>
      </c>
      <c r="BB386" s="380">
        <v>5.4667519999999997E-2</v>
      </c>
      <c r="BC386" s="380">
        <v>7.2400000000000006E-2</v>
      </c>
      <c r="BD386" s="380">
        <v>0.62319999999999998</v>
      </c>
      <c r="BE386" s="380">
        <v>0.62865201600000009</v>
      </c>
      <c r="BF386" s="380">
        <v>0.19647000000000001</v>
      </c>
      <c r="BG386" s="380">
        <v>8.6599999999999996E-2</v>
      </c>
      <c r="BH386" s="380">
        <v>7.8866623999999996E-2</v>
      </c>
      <c r="BI386" s="380">
        <v>0.52049999999999996</v>
      </c>
      <c r="BJ386" s="380">
        <v>0.81030222399999996</v>
      </c>
      <c r="BK386" s="380">
        <v>0.37386907200000002</v>
      </c>
      <c r="BL386" s="380">
        <v>0.96708003200000014</v>
      </c>
      <c r="BM386" s="380">
        <v>0.23731791999999996</v>
      </c>
      <c r="BN386" s="380">
        <v>0.11115000000000001</v>
      </c>
      <c r="BO386" s="380">
        <v>1.328528E-2</v>
      </c>
      <c r="BP386" s="380">
        <v>5.96E-2</v>
      </c>
      <c r="BQ386" s="380">
        <v>6.7799999999999985E-2</v>
      </c>
      <c r="BR386" s="380">
        <v>0.20754324799999996</v>
      </c>
      <c r="BS386" s="380">
        <v>0.17916582400000003</v>
      </c>
      <c r="BT386" s="380">
        <v>0.27554004799999998</v>
      </c>
      <c r="BU386" s="380">
        <v>0.15140000000000001</v>
      </c>
      <c r="BV386" s="380">
        <v>0.46334400000000003</v>
      </c>
      <c r="BW386" s="380">
        <v>0.82373356799999997</v>
      </c>
      <c r="BX386" s="380">
        <v>0.78292315199999996</v>
      </c>
      <c r="BY386" s="380">
        <v>0.11599999999999999</v>
      </c>
      <c r="BZ386" s="380">
        <v>0.12969999999999998</v>
      </c>
      <c r="CA386" s="380">
        <v>0.25706995199999999</v>
      </c>
      <c r="CB386" s="380">
        <v>0.80437257600000001</v>
      </c>
      <c r="CC386" s="380">
        <v>0.905598864</v>
      </c>
      <c r="CD386" s="380">
        <v>0.848000368</v>
      </c>
      <c r="CE386" s="380">
        <v>0.51496284800000003</v>
      </c>
      <c r="CF386" s="380">
        <v>0.88139999999999996</v>
      </c>
      <c r="CG386" s="380">
        <v>0.70289999999999997</v>
      </c>
      <c r="CH386" s="380">
        <v>5.7629776000000001E-2</v>
      </c>
      <c r="CI386" s="380">
        <v>0.49185889599999999</v>
      </c>
      <c r="CJ386" s="380">
        <v>0.85594519999999996</v>
      </c>
      <c r="CK386" s="380">
        <v>0.16383391999999999</v>
      </c>
      <c r="CL386" s="380">
        <v>0.96732068800000004</v>
      </c>
      <c r="CM386" s="380">
        <v>0.88258916800000009</v>
      </c>
      <c r="CN386" s="380">
        <v>0.25119999999999998</v>
      </c>
      <c r="CO386" s="380">
        <v>0.50296094400000002</v>
      </c>
      <c r="CP386" s="380">
        <v>0.81647433599999997</v>
      </c>
      <c r="CQ386" s="380">
        <v>0.77076587199999991</v>
      </c>
      <c r="CR386" s="380">
        <v>0.91281398400000002</v>
      </c>
      <c r="CS386" s="380">
        <v>0.91867724799999995</v>
      </c>
      <c r="CT386" s="380">
        <v>0.93263119999999999</v>
      </c>
      <c r="CU386" s="380">
        <v>0.27280000000000004</v>
      </c>
      <c r="CV386" s="380">
        <v>0.82813999999999988</v>
      </c>
      <c r="CW386" s="380">
        <v>0.63379999999999992</v>
      </c>
    </row>
    <row r="387" spans="1:101">
      <c r="A387" s="256">
        <v>765</v>
      </c>
      <c r="B387" s="259">
        <v>1</v>
      </c>
      <c r="C387" s="380">
        <v>0.89259999999999995</v>
      </c>
      <c r="D387" s="380">
        <v>0.77459999999999996</v>
      </c>
      <c r="E387" s="380">
        <v>0.29854999999999998</v>
      </c>
      <c r="F387" s="380">
        <v>0.53537000000000001</v>
      </c>
      <c r="G387" s="380">
        <v>0.95896999999999999</v>
      </c>
      <c r="H387" s="380">
        <v>0.90122000000000002</v>
      </c>
      <c r="I387" s="380">
        <v>0.46450000000000002</v>
      </c>
      <c r="J387" s="380">
        <v>0.68339000000000005</v>
      </c>
      <c r="K387" s="380">
        <v>5.5960000000000003E-2</v>
      </c>
      <c r="L387" s="380">
        <v>0.88290999999999997</v>
      </c>
      <c r="M387" s="380">
        <v>0.87419000000000002</v>
      </c>
      <c r="N387" s="380">
        <v>0.69903000000000004</v>
      </c>
      <c r="O387" s="380">
        <v>0.26218999999999998</v>
      </c>
      <c r="P387" s="380">
        <v>0.49490000000000001</v>
      </c>
      <c r="Q387" s="380">
        <v>0.66261999999999999</v>
      </c>
      <c r="R387" s="380">
        <v>0.73119000000000001</v>
      </c>
      <c r="S387" s="380">
        <v>0.88732</v>
      </c>
      <c r="T387" s="380">
        <v>0.4012</v>
      </c>
      <c r="U387" s="380">
        <v>0.51439999999999997</v>
      </c>
      <c r="V387" s="380">
        <v>0.92413000000000001</v>
      </c>
      <c r="W387" s="380">
        <v>0.92000999999999999</v>
      </c>
      <c r="X387" s="380">
        <v>0.85907</v>
      </c>
      <c r="Y387" s="380">
        <v>0.89195999999999998</v>
      </c>
      <c r="Z387" s="380">
        <v>0.83740000000000003</v>
      </c>
      <c r="AA387" s="380">
        <v>0.61226999999999998</v>
      </c>
      <c r="AB387" s="380">
        <v>0.90880000000000005</v>
      </c>
      <c r="AC387" s="380">
        <v>0.54547999999999996</v>
      </c>
      <c r="AD387" s="380">
        <v>0.12106</v>
      </c>
      <c r="AE387" s="380">
        <v>0.89251999999999998</v>
      </c>
      <c r="AF387" s="380">
        <v>0.42621999999999999</v>
      </c>
      <c r="AG387" s="380">
        <v>0.83101999999999998</v>
      </c>
      <c r="AH387" s="380">
        <v>0.85260000000000002</v>
      </c>
      <c r="AI387" s="380">
        <v>0.84928999999999999</v>
      </c>
      <c r="AJ387" s="380">
        <v>0.27417000000000002</v>
      </c>
      <c r="AK387" s="380">
        <v>0.10364</v>
      </c>
      <c r="AL387" s="380">
        <v>0.43562000000000001</v>
      </c>
      <c r="AM387" s="380">
        <v>0.91817000000000004</v>
      </c>
      <c r="AN387" s="380">
        <v>0.72614999999999996</v>
      </c>
      <c r="AO387" s="380">
        <v>8.5650000000000004E-2</v>
      </c>
      <c r="AP387" s="380">
        <v>0.17327000000000001</v>
      </c>
      <c r="AQ387" s="380">
        <v>0.90410000000000001</v>
      </c>
      <c r="AR387" s="380">
        <v>0.74809999999999999</v>
      </c>
      <c r="AS387" s="380">
        <v>0.30730000000000002</v>
      </c>
      <c r="AT387" s="380">
        <v>5.1999999999999998E-2</v>
      </c>
      <c r="AU387" s="380">
        <v>0.21864</v>
      </c>
      <c r="AV387" s="380">
        <v>0.23080000000000001</v>
      </c>
      <c r="AW387" s="380">
        <v>0.8115</v>
      </c>
      <c r="AX387" s="380">
        <v>0.19433</v>
      </c>
      <c r="AY387" s="380">
        <v>0.15182000000000001</v>
      </c>
      <c r="AZ387" s="380">
        <v>0.12159</v>
      </c>
      <c r="BA387" s="380">
        <v>0.15590999999999999</v>
      </c>
      <c r="BB387" s="380">
        <v>5.4379999999999998E-2</v>
      </c>
      <c r="BC387" s="380">
        <v>7.2400000000000006E-2</v>
      </c>
      <c r="BD387" s="380">
        <v>0.62319999999999998</v>
      </c>
      <c r="BE387" s="380">
        <v>0.62865000000000004</v>
      </c>
      <c r="BF387" s="380">
        <v>0.19647000000000001</v>
      </c>
      <c r="BG387" s="380">
        <v>8.6599999999999996E-2</v>
      </c>
      <c r="BH387" s="380">
        <v>7.8759999999999997E-2</v>
      </c>
      <c r="BI387" s="380">
        <v>0.52049999999999996</v>
      </c>
      <c r="BJ387" s="380">
        <v>0.81030000000000002</v>
      </c>
      <c r="BK387" s="380">
        <v>0.37334000000000001</v>
      </c>
      <c r="BL387" s="380">
        <v>0.96840000000000004</v>
      </c>
      <c r="BM387" s="380">
        <v>0.24026</v>
      </c>
      <c r="BN387" s="380">
        <v>0.11115</v>
      </c>
      <c r="BO387" s="380">
        <v>1.332E-2</v>
      </c>
      <c r="BP387" s="380">
        <v>5.96E-2</v>
      </c>
      <c r="BQ387" s="380">
        <v>6.7799999999999999E-2</v>
      </c>
      <c r="BR387" s="380">
        <v>0.20710999999999999</v>
      </c>
      <c r="BS387" s="380">
        <v>0.17882000000000001</v>
      </c>
      <c r="BT387" s="380">
        <v>0.27511000000000002</v>
      </c>
      <c r="BU387" s="380">
        <v>0.15140000000000001</v>
      </c>
      <c r="BV387" s="380">
        <v>0.46345999999999998</v>
      </c>
      <c r="BW387" s="380">
        <v>0.82899999999999996</v>
      </c>
      <c r="BX387" s="380">
        <v>0.79015999999999997</v>
      </c>
      <c r="BY387" s="380">
        <v>0.11600000000000001</v>
      </c>
      <c r="BZ387" s="380">
        <v>0.12970000000000001</v>
      </c>
      <c r="CA387" s="380">
        <v>0.25589000000000001</v>
      </c>
      <c r="CB387" s="380">
        <v>0.81042999999999998</v>
      </c>
      <c r="CC387" s="380">
        <v>0.90690000000000004</v>
      </c>
      <c r="CD387" s="380">
        <v>0.84799999999999998</v>
      </c>
      <c r="CE387" s="380">
        <v>0.51570000000000005</v>
      </c>
      <c r="CF387" s="380">
        <v>0.88139999999999996</v>
      </c>
      <c r="CG387" s="380">
        <v>0.70289999999999997</v>
      </c>
      <c r="CH387" s="380">
        <v>5.7549999999999997E-2</v>
      </c>
      <c r="CI387" s="380">
        <v>0.49436000000000002</v>
      </c>
      <c r="CJ387" s="380">
        <v>0.85692999999999997</v>
      </c>
      <c r="CK387" s="380">
        <v>0.16361000000000001</v>
      </c>
      <c r="CL387" s="380">
        <v>0.96845999999999999</v>
      </c>
      <c r="CM387" s="380">
        <v>0.88587000000000005</v>
      </c>
      <c r="CN387" s="380">
        <v>0.25119999999999998</v>
      </c>
      <c r="CO387" s="380">
        <v>0.50134999999999996</v>
      </c>
      <c r="CP387" s="380">
        <v>0.81816</v>
      </c>
      <c r="CQ387" s="380">
        <v>0.77093999999999996</v>
      </c>
      <c r="CR387" s="380">
        <v>0.91481000000000001</v>
      </c>
      <c r="CS387" s="380">
        <v>0.91932000000000003</v>
      </c>
      <c r="CT387" s="380">
        <v>0.93313999999999997</v>
      </c>
      <c r="CU387" s="380">
        <v>0.27279999999999999</v>
      </c>
      <c r="CV387" s="380">
        <v>0.82813999999999999</v>
      </c>
      <c r="CW387" s="380">
        <v>0.63380000000000003</v>
      </c>
    </row>
    <row r="388" spans="1:101">
      <c r="A388" s="256">
        <v>766</v>
      </c>
      <c r="B388" s="259">
        <v>1</v>
      </c>
      <c r="C388" s="380">
        <v>0.89259999999999995</v>
      </c>
      <c r="D388" s="380">
        <v>0.77459999999999996</v>
      </c>
      <c r="E388" s="380">
        <v>0.30012662400000001</v>
      </c>
      <c r="F388" s="380">
        <v>0.53574247999999991</v>
      </c>
      <c r="G388" s="380">
        <v>0.959494336</v>
      </c>
      <c r="H388" s="380">
        <v>0.90316964799999999</v>
      </c>
      <c r="I388" s="380">
        <v>0.46450000000000002</v>
      </c>
      <c r="J388" s="380">
        <v>0.68438318400000009</v>
      </c>
      <c r="K388" s="380">
        <v>5.5860144000000007E-2</v>
      </c>
      <c r="L388" s="380">
        <v>0.88290999999999997</v>
      </c>
      <c r="M388" s="380">
        <v>0.87587467200000002</v>
      </c>
      <c r="N388" s="380">
        <v>0.69923800000000003</v>
      </c>
      <c r="O388" s="380">
        <v>0.26212660799999993</v>
      </c>
      <c r="P388" s="380">
        <v>0.49490000000000006</v>
      </c>
      <c r="Q388" s="380">
        <v>0.6631052959999999</v>
      </c>
      <c r="R388" s="380">
        <v>0.73356308800000003</v>
      </c>
      <c r="S388" s="380">
        <v>0.88957207999999988</v>
      </c>
      <c r="T388" s="380">
        <v>0.4012</v>
      </c>
      <c r="U388" s="380">
        <v>0.51439999999999997</v>
      </c>
      <c r="V388" s="380">
        <v>0.924894192</v>
      </c>
      <c r="W388" s="380">
        <v>0.92015694399999992</v>
      </c>
      <c r="X388" s="380">
        <v>0.85935078399999998</v>
      </c>
      <c r="Y388" s="380">
        <v>0.89196313599999999</v>
      </c>
      <c r="Z388" s="380">
        <v>0.83740000000000003</v>
      </c>
      <c r="AA388" s="380">
        <v>0.61364251199999997</v>
      </c>
      <c r="AB388" s="380">
        <v>0.90879999999999994</v>
      </c>
      <c r="AC388" s="380">
        <v>0.546695504</v>
      </c>
      <c r="AD388" s="380">
        <v>0.12109305599999999</v>
      </c>
      <c r="AE388" s="380">
        <v>0.89320140799999992</v>
      </c>
      <c r="AF388" s="380">
        <v>0.42718532800000003</v>
      </c>
      <c r="AG388" s="380">
        <v>0.83103399999999994</v>
      </c>
      <c r="AH388" s="380">
        <v>0.85259999999999991</v>
      </c>
      <c r="AI388" s="380">
        <v>0.84968832000000005</v>
      </c>
      <c r="AJ388" s="380">
        <v>0.27416999999999997</v>
      </c>
      <c r="AK388" s="380">
        <v>0.10364</v>
      </c>
      <c r="AL388" s="380">
        <v>0.43412688000000005</v>
      </c>
      <c r="AM388" s="380">
        <v>0.92136532799999993</v>
      </c>
      <c r="AN388" s="380">
        <v>0.72685846400000009</v>
      </c>
      <c r="AO388" s="380">
        <v>8.5618000000000014E-2</v>
      </c>
      <c r="AP388" s="380">
        <v>0.172921088</v>
      </c>
      <c r="AQ388" s="380">
        <v>0.90410000000000001</v>
      </c>
      <c r="AR388" s="380">
        <v>0.75235512000000004</v>
      </c>
      <c r="AS388" s="380">
        <v>0.30730000000000002</v>
      </c>
      <c r="AT388" s="380">
        <v>5.2000000000000005E-2</v>
      </c>
      <c r="AU388" s="380">
        <v>0.21921990400000002</v>
      </c>
      <c r="AV388" s="380">
        <v>0.23079999999999998</v>
      </c>
      <c r="AW388" s="380">
        <v>0.81150000000000011</v>
      </c>
      <c r="AX388" s="380">
        <v>0.19473747199999999</v>
      </c>
      <c r="AY388" s="380">
        <v>0.15266385599999999</v>
      </c>
      <c r="AZ388" s="380">
        <v>0.12098596799999999</v>
      </c>
      <c r="BA388" s="380">
        <v>0.15507055999999997</v>
      </c>
      <c r="BB388" s="380">
        <v>5.4093503999999994E-2</v>
      </c>
      <c r="BC388" s="380">
        <v>7.240000000000002E-2</v>
      </c>
      <c r="BD388" s="380">
        <v>0.62319999999999998</v>
      </c>
      <c r="BE388" s="380">
        <v>0.62874878400000001</v>
      </c>
      <c r="BF388" s="380">
        <v>0.19647000000000001</v>
      </c>
      <c r="BG388" s="380">
        <v>8.6599999999999983E-2</v>
      </c>
      <c r="BH388" s="380">
        <v>7.8652639999999982E-2</v>
      </c>
      <c r="BI388" s="380">
        <v>0.52049999999999985</v>
      </c>
      <c r="BJ388" s="380">
        <v>0.81039630399999996</v>
      </c>
      <c r="BK388" s="380">
        <v>0.37281144000000005</v>
      </c>
      <c r="BL388" s="380">
        <v>0.96966900800000011</v>
      </c>
      <c r="BM388" s="380">
        <v>0.243226944</v>
      </c>
      <c r="BN388" s="380">
        <v>0.11114999999999998</v>
      </c>
      <c r="BO388" s="380">
        <v>1.3355280000000001E-2</v>
      </c>
      <c r="BP388" s="380">
        <v>5.96E-2</v>
      </c>
      <c r="BQ388" s="380">
        <v>6.7799999999999985E-2</v>
      </c>
      <c r="BR388" s="380">
        <v>0.20667686399999996</v>
      </c>
      <c r="BS388" s="380">
        <v>0.17847383999999999</v>
      </c>
      <c r="BT388" s="380">
        <v>0.27467969600000003</v>
      </c>
      <c r="BU388" s="380">
        <v>0.15140000000000003</v>
      </c>
      <c r="BV388" s="380">
        <v>0.463575984</v>
      </c>
      <c r="BW388" s="380">
        <v>0.8341418719999999</v>
      </c>
      <c r="BX388" s="380">
        <v>0.79721895999999992</v>
      </c>
      <c r="BY388" s="380">
        <v>0.11599999999999999</v>
      </c>
      <c r="BZ388" s="380">
        <v>0.12970000000000001</v>
      </c>
      <c r="CA388" s="380">
        <v>0.25471544000000007</v>
      </c>
      <c r="CB388" s="380">
        <v>0.81634337599999995</v>
      </c>
      <c r="CC388" s="380">
        <v>0.90818521600000002</v>
      </c>
      <c r="CD388" s="380">
        <v>0.84803070399999991</v>
      </c>
      <c r="CE388" s="380">
        <v>0.51643647999999998</v>
      </c>
      <c r="CF388" s="380">
        <v>0.88139999999999996</v>
      </c>
      <c r="CG388" s="380">
        <v>0.70289999999999997</v>
      </c>
      <c r="CH388" s="380">
        <v>5.7470127999999995E-2</v>
      </c>
      <c r="CI388" s="380">
        <v>0.49686147200000003</v>
      </c>
      <c r="CJ388" s="380">
        <v>0.85790919999999993</v>
      </c>
      <c r="CK388" s="380">
        <v>0.16338590400000003</v>
      </c>
      <c r="CL388" s="380">
        <v>0.96956039999999999</v>
      </c>
      <c r="CM388" s="380">
        <v>0.88907089600000011</v>
      </c>
      <c r="CN388" s="380">
        <v>0.25119999999999998</v>
      </c>
      <c r="CO388" s="380">
        <v>0.49973860799999986</v>
      </c>
      <c r="CP388" s="380">
        <v>0.8198269920000002</v>
      </c>
      <c r="CQ388" s="380">
        <v>0.77111422400000007</v>
      </c>
      <c r="CR388" s="380">
        <v>0.91676454400000007</v>
      </c>
      <c r="CS388" s="380">
        <v>0.91995854399999999</v>
      </c>
      <c r="CT388" s="380">
        <v>0.93364521599999994</v>
      </c>
      <c r="CU388" s="380">
        <v>0.27280000000000004</v>
      </c>
      <c r="CV388" s="380">
        <v>0.82813999999999988</v>
      </c>
      <c r="CW388" s="380">
        <v>0.63379999999999992</v>
      </c>
    </row>
    <row r="389" spans="1:101">
      <c r="A389" s="256">
        <v>767</v>
      </c>
      <c r="B389" s="259">
        <v>1</v>
      </c>
      <c r="C389" s="380">
        <v>0.89259999999999984</v>
      </c>
      <c r="D389" s="380">
        <v>0.77459999999999996</v>
      </c>
      <c r="E389" s="380">
        <v>0.30170817599999999</v>
      </c>
      <c r="F389" s="380">
        <v>0.53611419199999999</v>
      </c>
      <c r="G389" s="380">
        <v>0.96001241600000009</v>
      </c>
      <c r="H389" s="380">
        <v>0.90508488000000009</v>
      </c>
      <c r="I389" s="380">
        <v>0.46449999999999997</v>
      </c>
      <c r="J389" s="380">
        <v>0.6853747200000001</v>
      </c>
      <c r="K389" s="380">
        <v>5.5760224000000011E-2</v>
      </c>
      <c r="L389" s="380">
        <v>0.88291000000000008</v>
      </c>
      <c r="M389" s="380">
        <v>0.87753974400000001</v>
      </c>
      <c r="N389" s="380">
        <v>0.69944600000000012</v>
      </c>
      <c r="O389" s="380">
        <v>0.26206233600000001</v>
      </c>
      <c r="P389" s="380">
        <v>0.49490000000000006</v>
      </c>
      <c r="Q389" s="380">
        <v>0.66358947199999996</v>
      </c>
      <c r="R389" s="380">
        <v>0.73592228800000015</v>
      </c>
      <c r="S389" s="380">
        <v>0.89178463999999991</v>
      </c>
      <c r="T389" s="380">
        <v>0.4012</v>
      </c>
      <c r="U389" s="380">
        <v>0.51440000000000008</v>
      </c>
      <c r="V389" s="380">
        <v>0.92565110400000006</v>
      </c>
      <c r="W389" s="380">
        <v>0.92030342400000009</v>
      </c>
      <c r="X389" s="380">
        <v>0.85963111999999997</v>
      </c>
      <c r="Y389" s="380">
        <v>0.89196972800000007</v>
      </c>
      <c r="Z389" s="380">
        <v>0.83740000000000003</v>
      </c>
      <c r="AA389" s="380">
        <v>0.61501190400000005</v>
      </c>
      <c r="AB389" s="380">
        <v>0.90880000000000016</v>
      </c>
      <c r="AC389" s="380">
        <v>0.54790996800000002</v>
      </c>
      <c r="AD389" s="380">
        <v>0.12107790400000003</v>
      </c>
      <c r="AE389" s="380">
        <v>0.89387929600000016</v>
      </c>
      <c r="AF389" s="380">
        <v>0.42815094400000003</v>
      </c>
      <c r="AG389" s="380">
        <v>0.83104800000000012</v>
      </c>
      <c r="AH389" s="380">
        <v>0.85260000000000014</v>
      </c>
      <c r="AI389" s="380">
        <v>0.85008524799999996</v>
      </c>
      <c r="AJ389" s="380">
        <v>0.27417000000000002</v>
      </c>
      <c r="AK389" s="380">
        <v>0.10364</v>
      </c>
      <c r="AL389" s="380">
        <v>0.43263532799999999</v>
      </c>
      <c r="AM389" s="380">
        <v>0.92444507200000003</v>
      </c>
      <c r="AN389" s="380">
        <v>0.72756393600000002</v>
      </c>
      <c r="AO389" s="380">
        <v>8.5586000000000009E-2</v>
      </c>
      <c r="AP389" s="380">
        <v>0.17257228799999999</v>
      </c>
      <c r="AQ389" s="380">
        <v>0.90410000000000001</v>
      </c>
      <c r="AR389" s="380">
        <v>0.75656198399999997</v>
      </c>
      <c r="AS389" s="380">
        <v>0.30730000000000002</v>
      </c>
      <c r="AT389" s="380">
        <v>5.1999999999999998E-2</v>
      </c>
      <c r="AU389" s="380">
        <v>0.21967156799999998</v>
      </c>
      <c r="AV389" s="380">
        <v>0.23080000000000001</v>
      </c>
      <c r="AW389" s="380">
        <v>0.81150000000000011</v>
      </c>
      <c r="AX389" s="380">
        <v>0.19514516800000001</v>
      </c>
      <c r="AY389" s="380">
        <v>0.15351177600000004</v>
      </c>
      <c r="AZ389" s="380">
        <v>0.12038344000000001</v>
      </c>
      <c r="BA389" s="380">
        <v>0.15423454399999997</v>
      </c>
      <c r="BB389" s="380">
        <v>5.3807967999999998E-2</v>
      </c>
      <c r="BC389" s="380">
        <v>7.240000000000002E-2</v>
      </c>
      <c r="BD389" s="380">
        <v>0.62319999999999998</v>
      </c>
      <c r="BE389" s="380">
        <v>0.62895643200000007</v>
      </c>
      <c r="BF389" s="380">
        <v>0.19646999999999998</v>
      </c>
      <c r="BG389" s="380">
        <v>8.6599999999999983E-2</v>
      </c>
      <c r="BH389" s="380">
        <v>7.8544495999999991E-2</v>
      </c>
      <c r="BI389" s="380">
        <v>0.52049999999999985</v>
      </c>
      <c r="BJ389" s="380">
        <v>0.81059899199999996</v>
      </c>
      <c r="BK389" s="380">
        <v>0.37228345599999996</v>
      </c>
      <c r="BL389" s="380">
        <v>0.97088896000000002</v>
      </c>
      <c r="BM389" s="380">
        <v>0.24621873599999997</v>
      </c>
      <c r="BN389" s="380">
        <v>0.11115000000000001</v>
      </c>
      <c r="BO389" s="380">
        <v>1.3391152000000002E-2</v>
      </c>
      <c r="BP389" s="380">
        <v>5.96E-2</v>
      </c>
      <c r="BQ389" s="380">
        <v>6.7800000000000013E-2</v>
      </c>
      <c r="BR389" s="380">
        <v>0.206243712</v>
      </c>
      <c r="BS389" s="380">
        <v>0.17812729600000002</v>
      </c>
      <c r="BT389" s="380">
        <v>0.27424907200000004</v>
      </c>
      <c r="BU389" s="380">
        <v>0.15140000000000001</v>
      </c>
      <c r="BV389" s="380">
        <v>0.46369192000000004</v>
      </c>
      <c r="BW389" s="380">
        <v>0.8391602880000002</v>
      </c>
      <c r="BX389" s="380">
        <v>0.80409998400000016</v>
      </c>
      <c r="BY389" s="380">
        <v>0.11600000000000001</v>
      </c>
      <c r="BZ389" s="380">
        <v>0.12970000000000001</v>
      </c>
      <c r="CA389" s="380">
        <v>0.25354649600000001</v>
      </c>
      <c r="CB389" s="380">
        <v>0.82211339200000011</v>
      </c>
      <c r="CC389" s="380">
        <v>0.90945465599999997</v>
      </c>
      <c r="CD389" s="380">
        <v>0.84809499200000005</v>
      </c>
      <c r="CE389" s="380">
        <v>0.5171721920000002</v>
      </c>
      <c r="CF389" s="380">
        <v>0.88140000000000007</v>
      </c>
      <c r="CG389" s="380">
        <v>0.70290000000000008</v>
      </c>
      <c r="CH389" s="380">
        <v>5.7390143999999997E-2</v>
      </c>
      <c r="CI389" s="380">
        <v>0.49936312000000005</v>
      </c>
      <c r="CJ389" s="380">
        <v>0.85888280000000006</v>
      </c>
      <c r="CK389" s="380">
        <v>0.16316156800000001</v>
      </c>
      <c r="CL389" s="380">
        <v>0.9706230400000001</v>
      </c>
      <c r="CM389" s="380">
        <v>0.89219312000000006</v>
      </c>
      <c r="CN389" s="380">
        <v>0.25119999999999998</v>
      </c>
      <c r="CO389" s="380">
        <v>0.4981267840000001</v>
      </c>
      <c r="CP389" s="380">
        <v>0.82147452800000009</v>
      </c>
      <c r="CQ389" s="380">
        <v>0.771288576</v>
      </c>
      <c r="CR389" s="380">
        <v>0.91867833600000015</v>
      </c>
      <c r="CS389" s="380">
        <v>0.92059291200000015</v>
      </c>
      <c r="CT389" s="380">
        <v>0.93414688000000012</v>
      </c>
      <c r="CU389" s="380">
        <v>0.27279999999999999</v>
      </c>
      <c r="CV389" s="380">
        <v>0.82813999999999999</v>
      </c>
      <c r="CW389" s="380">
        <v>0.63380000000000003</v>
      </c>
    </row>
    <row r="390" spans="1:101">
      <c r="A390" s="256">
        <v>768</v>
      </c>
      <c r="B390" s="259">
        <v>1</v>
      </c>
      <c r="C390" s="380">
        <v>0.89259999999999984</v>
      </c>
      <c r="D390" s="380">
        <v>0.77459999999999996</v>
      </c>
      <c r="E390" s="380">
        <v>0.30329444799999999</v>
      </c>
      <c r="F390" s="380">
        <v>0.5364855839999999</v>
      </c>
      <c r="G390" s="380">
        <v>0.96052433600000009</v>
      </c>
      <c r="H390" s="380">
        <v>0.90696627200000013</v>
      </c>
      <c r="I390" s="380">
        <v>0.46449999999999997</v>
      </c>
      <c r="J390" s="380">
        <v>0.68636465600000007</v>
      </c>
      <c r="K390" s="380">
        <v>5.5660224000000008E-2</v>
      </c>
      <c r="L390" s="380">
        <v>0.88291000000000008</v>
      </c>
      <c r="M390" s="380">
        <v>0.87918545599999998</v>
      </c>
      <c r="N390" s="380">
        <v>0.699654</v>
      </c>
      <c r="O390" s="380">
        <v>0.26199766400000002</v>
      </c>
      <c r="P390" s="380">
        <v>0.49490000000000006</v>
      </c>
      <c r="Q390" s="380">
        <v>0.66407292799999995</v>
      </c>
      <c r="R390" s="380">
        <v>0.73826788800000009</v>
      </c>
      <c r="S390" s="380">
        <v>0.89395816000000006</v>
      </c>
      <c r="T390" s="380">
        <v>0.4012</v>
      </c>
      <c r="U390" s="380">
        <v>0.51439999999999997</v>
      </c>
      <c r="V390" s="380">
        <v>0.92640089599999997</v>
      </c>
      <c r="W390" s="380">
        <v>0.92044942400000007</v>
      </c>
      <c r="X390" s="380">
        <v>0.85991105599999995</v>
      </c>
      <c r="Y390" s="380">
        <v>0.89197888000000003</v>
      </c>
      <c r="Z390" s="380">
        <v>0.83740000000000014</v>
      </c>
      <c r="AA390" s="380">
        <v>0.61637889600000006</v>
      </c>
      <c r="AB390" s="380">
        <v>0.90880000000000016</v>
      </c>
      <c r="AC390" s="380">
        <v>0.54912363200000003</v>
      </c>
      <c r="AD390" s="380">
        <v>0.12103563199999999</v>
      </c>
      <c r="AE390" s="380">
        <v>0.894553504</v>
      </c>
      <c r="AF390" s="380">
        <v>0.42911688000000003</v>
      </c>
      <c r="AG390" s="380">
        <v>0.83106200000000008</v>
      </c>
      <c r="AH390" s="380">
        <v>0.85260000000000002</v>
      </c>
      <c r="AI390" s="380">
        <v>0.85048097599999994</v>
      </c>
      <c r="AJ390" s="380">
        <v>0.27417000000000002</v>
      </c>
      <c r="AK390" s="380">
        <v>0.10364</v>
      </c>
      <c r="AL390" s="380">
        <v>0.43114537599999997</v>
      </c>
      <c r="AM390" s="380">
        <v>0.9274130559999999</v>
      </c>
      <c r="AN390" s="380">
        <v>0.72826700799999999</v>
      </c>
      <c r="AO390" s="380">
        <v>8.5554000000000005E-2</v>
      </c>
      <c r="AP390" s="380">
        <v>0.17222388800000002</v>
      </c>
      <c r="AQ390" s="380">
        <v>0.90410000000000001</v>
      </c>
      <c r="AR390" s="380">
        <v>0.76072028799999991</v>
      </c>
      <c r="AS390" s="380">
        <v>0.30730000000000002</v>
      </c>
      <c r="AT390" s="380">
        <v>5.1999999999999998E-2</v>
      </c>
      <c r="AU390" s="380">
        <v>0.21996755200000001</v>
      </c>
      <c r="AV390" s="380">
        <v>0.23080000000000003</v>
      </c>
      <c r="AW390" s="380">
        <v>0.8115</v>
      </c>
      <c r="AX390" s="380">
        <v>0.19555310400000001</v>
      </c>
      <c r="AY390" s="380">
        <v>0.15436377599999998</v>
      </c>
      <c r="AZ390" s="380">
        <v>0.11978283200000002</v>
      </c>
      <c r="BA390" s="380">
        <v>0.15340220799999998</v>
      </c>
      <c r="BB390" s="380">
        <v>5.3523632000000002E-2</v>
      </c>
      <c r="BC390" s="380">
        <v>7.2400000000000006E-2</v>
      </c>
      <c r="BD390" s="380">
        <v>0.62319999999999998</v>
      </c>
      <c r="BE390" s="380">
        <v>0.62924472000000009</v>
      </c>
      <c r="BF390" s="380">
        <v>0.19646999999999998</v>
      </c>
      <c r="BG390" s="380">
        <v>8.660000000000001E-2</v>
      </c>
      <c r="BH390" s="380">
        <v>7.8435952000000003E-2</v>
      </c>
      <c r="BI390" s="380">
        <v>0.52050000000000007</v>
      </c>
      <c r="BJ390" s="380">
        <v>0.8108804799999999</v>
      </c>
      <c r="BK390" s="380">
        <v>0.37175579199999997</v>
      </c>
      <c r="BL390" s="380">
        <v>0.97206147200000015</v>
      </c>
      <c r="BM390" s="380">
        <v>0.24923508800000005</v>
      </c>
      <c r="BN390" s="380">
        <v>0.11115000000000001</v>
      </c>
      <c r="BO390" s="380">
        <v>1.3427423999999999E-2</v>
      </c>
      <c r="BP390" s="380">
        <v>5.9600000000000014E-2</v>
      </c>
      <c r="BQ390" s="380">
        <v>6.7799999999999999E-2</v>
      </c>
      <c r="BR390" s="380">
        <v>0.20581104</v>
      </c>
      <c r="BS390" s="380">
        <v>0.17778075200000001</v>
      </c>
      <c r="BT390" s="380">
        <v>0.27381852799999995</v>
      </c>
      <c r="BU390" s="380">
        <v>0.15140000000000001</v>
      </c>
      <c r="BV390" s="380">
        <v>0.46380785599999996</v>
      </c>
      <c r="BW390" s="380">
        <v>0.8440558239999999</v>
      </c>
      <c r="BX390" s="380">
        <v>0.81080340799999995</v>
      </c>
      <c r="BY390" s="380">
        <v>0.11600000000000002</v>
      </c>
      <c r="BZ390" s="380">
        <v>0.12970000000000001</v>
      </c>
      <c r="CA390" s="380">
        <v>0.25238299200000003</v>
      </c>
      <c r="CB390" s="380">
        <v>0.82774068799999989</v>
      </c>
      <c r="CC390" s="380">
        <v>0.91070849600000015</v>
      </c>
      <c r="CD390" s="380">
        <v>0.84818416000000008</v>
      </c>
      <c r="CE390" s="380">
        <v>0.51790758400000003</v>
      </c>
      <c r="CF390" s="380">
        <v>0.88139999999999985</v>
      </c>
      <c r="CG390" s="380">
        <v>0.70289999999999997</v>
      </c>
      <c r="CH390" s="380">
        <v>5.7310079999999999E-2</v>
      </c>
      <c r="CI390" s="380">
        <v>0.50186500800000011</v>
      </c>
      <c r="CJ390" s="380">
        <v>0.85985080000000003</v>
      </c>
      <c r="CK390" s="380">
        <v>0.16293723200000002</v>
      </c>
      <c r="CL390" s="380">
        <v>0.97164944000000009</v>
      </c>
      <c r="CM390" s="380">
        <v>0.89523790400000014</v>
      </c>
      <c r="CN390" s="380">
        <v>0.25119999999999998</v>
      </c>
      <c r="CO390" s="380">
        <v>0.49651464000000006</v>
      </c>
      <c r="CP390" s="380">
        <v>0.82310390400000011</v>
      </c>
      <c r="CQ390" s="380">
        <v>0.77146284799999998</v>
      </c>
      <c r="CR390" s="380">
        <v>0.92055188800000021</v>
      </c>
      <c r="CS390" s="380">
        <v>0.92122303999999999</v>
      </c>
      <c r="CT390" s="380">
        <v>0.93464494400000009</v>
      </c>
      <c r="CU390" s="380">
        <v>0.27279999999999999</v>
      </c>
      <c r="CV390" s="380">
        <v>0.82813999999999999</v>
      </c>
      <c r="CW390" s="380">
        <v>0.63380000000000003</v>
      </c>
    </row>
    <row r="391" spans="1:101">
      <c r="A391" s="256">
        <v>769</v>
      </c>
      <c r="B391" s="259">
        <v>1</v>
      </c>
      <c r="C391" s="380">
        <v>0.89259999999999984</v>
      </c>
      <c r="D391" s="380">
        <v>0.77459999999999984</v>
      </c>
      <c r="E391" s="380">
        <v>0.30488511999999995</v>
      </c>
      <c r="F391" s="380">
        <v>0.53685737599999994</v>
      </c>
      <c r="G391" s="380">
        <v>0.96103017600000007</v>
      </c>
      <c r="H391" s="380">
        <v>0.90881446399999999</v>
      </c>
      <c r="I391" s="380">
        <v>0.46450000000000002</v>
      </c>
      <c r="J391" s="380">
        <v>0.68735307200000006</v>
      </c>
      <c r="K391" s="380">
        <v>5.5560144000000006E-2</v>
      </c>
      <c r="L391" s="380">
        <v>0.88290999999999997</v>
      </c>
      <c r="M391" s="380">
        <v>0.88081212799999997</v>
      </c>
      <c r="N391" s="380">
        <v>0.69986199999999998</v>
      </c>
      <c r="O391" s="380">
        <v>0.26193339199999999</v>
      </c>
      <c r="P391" s="380">
        <v>0.49490000000000006</v>
      </c>
      <c r="Q391" s="380">
        <v>0.66455630399999999</v>
      </c>
      <c r="R391" s="380">
        <v>0.74060036799999995</v>
      </c>
      <c r="S391" s="380">
        <v>0.89609312000000008</v>
      </c>
      <c r="T391" s="380">
        <v>0.4012</v>
      </c>
      <c r="U391" s="380">
        <v>0.51439999999999986</v>
      </c>
      <c r="V391" s="380">
        <v>0.92714380800000007</v>
      </c>
      <c r="W391" s="380">
        <v>0.92059494399999997</v>
      </c>
      <c r="X391" s="380">
        <v>0.86019067199999999</v>
      </c>
      <c r="Y391" s="380">
        <v>0.89198931199999998</v>
      </c>
      <c r="Z391" s="380">
        <v>0.83740000000000003</v>
      </c>
      <c r="AA391" s="380">
        <v>0.61774468800000004</v>
      </c>
      <c r="AB391" s="380">
        <v>0.90879999999999994</v>
      </c>
      <c r="AC391" s="380">
        <v>0.55033689599999991</v>
      </c>
      <c r="AD391" s="380">
        <v>0.12099936</v>
      </c>
      <c r="AE391" s="380">
        <v>0.89522379200000002</v>
      </c>
      <c r="AF391" s="380">
        <v>0.43008321599999993</v>
      </c>
      <c r="AG391" s="380">
        <v>0.83107600000000004</v>
      </c>
      <c r="AH391" s="380">
        <v>0.85260000000000002</v>
      </c>
      <c r="AI391" s="380">
        <v>0.85087582400000006</v>
      </c>
      <c r="AJ391" s="380">
        <v>0.27417000000000008</v>
      </c>
      <c r="AK391" s="380">
        <v>0.10364</v>
      </c>
      <c r="AL391" s="380">
        <v>0.42965694399999999</v>
      </c>
      <c r="AM391" s="380">
        <v>0.93027344000000012</v>
      </c>
      <c r="AN391" s="380">
        <v>0.72896880000000008</v>
      </c>
      <c r="AO391" s="380">
        <v>8.5521999999999987E-2</v>
      </c>
      <c r="AP391" s="380">
        <v>0.171876368</v>
      </c>
      <c r="AQ391" s="380">
        <v>0.90410000000000001</v>
      </c>
      <c r="AR391" s="380">
        <v>0.76482971200000005</v>
      </c>
      <c r="AS391" s="380">
        <v>0.30730000000000002</v>
      </c>
      <c r="AT391" s="380">
        <v>5.1999999999999998E-2</v>
      </c>
      <c r="AU391" s="380">
        <v>0.220070816</v>
      </c>
      <c r="AV391" s="380">
        <v>0.23080000000000001</v>
      </c>
      <c r="AW391" s="380">
        <v>0.8115</v>
      </c>
      <c r="AX391" s="380">
        <v>0.19596136</v>
      </c>
      <c r="AY391" s="380">
        <v>0.15521985599999999</v>
      </c>
      <c r="AZ391" s="380">
        <v>0.119184864</v>
      </c>
      <c r="BA391" s="380">
        <v>0.15257395199999998</v>
      </c>
      <c r="BB391" s="380">
        <v>5.3240896000000003E-2</v>
      </c>
      <c r="BC391" s="380">
        <v>7.2400000000000006E-2</v>
      </c>
      <c r="BD391" s="380">
        <v>0.62319999999999998</v>
      </c>
      <c r="BE391" s="380">
        <v>0.62957332799999999</v>
      </c>
      <c r="BF391" s="380">
        <v>0.19647000000000001</v>
      </c>
      <c r="BG391" s="380">
        <v>8.6599999999999996E-2</v>
      </c>
      <c r="BH391" s="380">
        <v>7.8327648E-2</v>
      </c>
      <c r="BI391" s="380">
        <v>0.52049999999999996</v>
      </c>
      <c r="BJ391" s="380">
        <v>0.81120132799999989</v>
      </c>
      <c r="BK391" s="380">
        <v>0.37122804799999998</v>
      </c>
      <c r="BL391" s="380">
        <v>0.97318798399999995</v>
      </c>
      <c r="BM391" s="380">
        <v>0.25227559999999999</v>
      </c>
      <c r="BN391" s="380">
        <v>0.11115000000000001</v>
      </c>
      <c r="BO391" s="380">
        <v>1.3463776E-2</v>
      </c>
      <c r="BP391" s="380">
        <v>5.96E-2</v>
      </c>
      <c r="BQ391" s="380">
        <v>6.7799999999999985E-2</v>
      </c>
      <c r="BR391" s="380">
        <v>0.205379648</v>
      </c>
      <c r="BS391" s="380">
        <v>0.17743484799999998</v>
      </c>
      <c r="BT391" s="380">
        <v>0.27338870399999998</v>
      </c>
      <c r="BU391" s="380">
        <v>0.15140000000000001</v>
      </c>
      <c r="BV391" s="380">
        <v>0.46392387200000001</v>
      </c>
      <c r="BW391" s="380">
        <v>0.84882880000000005</v>
      </c>
      <c r="BX391" s="380">
        <v>0.81732979199999989</v>
      </c>
      <c r="BY391" s="380">
        <v>0.11599999999999999</v>
      </c>
      <c r="BZ391" s="380">
        <v>0.12969999999999998</v>
      </c>
      <c r="CA391" s="380">
        <v>0.25122428800000007</v>
      </c>
      <c r="CB391" s="380">
        <v>0.83322590400000007</v>
      </c>
      <c r="CC391" s="380">
        <v>0.91194689600000012</v>
      </c>
      <c r="CD391" s="380">
        <v>0.84828580799999997</v>
      </c>
      <c r="CE391" s="380">
        <v>0.5186433760000001</v>
      </c>
      <c r="CF391" s="380">
        <v>0.88139999999999996</v>
      </c>
      <c r="CG391" s="380">
        <v>0.70289999999999997</v>
      </c>
      <c r="CH391" s="380">
        <v>5.7230015999999995E-2</v>
      </c>
      <c r="CI391" s="380">
        <v>0.50436729599999996</v>
      </c>
      <c r="CJ391" s="380">
        <v>0.86081319999999995</v>
      </c>
      <c r="CK391" s="380">
        <v>0.16271329599999998</v>
      </c>
      <c r="CL391" s="380">
        <v>0.97264128000000005</v>
      </c>
      <c r="CM391" s="380">
        <v>0.89820644800000005</v>
      </c>
      <c r="CN391" s="380">
        <v>0.25119999999999998</v>
      </c>
      <c r="CO391" s="380">
        <v>0.49490233599999994</v>
      </c>
      <c r="CP391" s="380">
        <v>0.82471840000000007</v>
      </c>
      <c r="CQ391" s="380">
        <v>0.77163671999999994</v>
      </c>
      <c r="CR391" s="380">
        <v>0.92238560000000003</v>
      </c>
      <c r="CS391" s="380">
        <v>0.92184876799999993</v>
      </c>
      <c r="CT391" s="380">
        <v>0.93513932799999988</v>
      </c>
      <c r="CU391" s="380">
        <v>0.27280000000000004</v>
      </c>
      <c r="CV391" s="380">
        <v>0.82813999999999988</v>
      </c>
      <c r="CW391" s="380">
        <v>0.63379999999999992</v>
      </c>
    </row>
    <row r="392" spans="1:101">
      <c r="A392" s="256">
        <v>770</v>
      </c>
      <c r="B392" s="259">
        <v>1</v>
      </c>
      <c r="C392" s="380">
        <v>0.89259999999999995</v>
      </c>
      <c r="D392" s="380">
        <v>0.77459999999999996</v>
      </c>
      <c r="E392" s="380">
        <v>0.30647999999999997</v>
      </c>
      <c r="F392" s="380">
        <v>0.53722999999999999</v>
      </c>
      <c r="G392" s="380">
        <v>0.96153</v>
      </c>
      <c r="H392" s="380">
        <v>0.91063000000000005</v>
      </c>
      <c r="I392" s="380">
        <v>0.46450000000000002</v>
      </c>
      <c r="J392" s="380">
        <v>0.68833999999999995</v>
      </c>
      <c r="K392" s="380">
        <v>5.5460000000000002E-2</v>
      </c>
      <c r="L392" s="380">
        <v>0.88290999999999997</v>
      </c>
      <c r="M392" s="380">
        <v>0.88241999999999998</v>
      </c>
      <c r="N392" s="380">
        <v>0.70006999999999997</v>
      </c>
      <c r="O392" s="380">
        <v>0.26186999999999999</v>
      </c>
      <c r="P392" s="380">
        <v>0.49490000000000001</v>
      </c>
      <c r="Q392" s="380">
        <v>0.66503999999999996</v>
      </c>
      <c r="R392" s="380">
        <v>0.74292000000000002</v>
      </c>
      <c r="S392" s="380">
        <v>0.89819000000000004</v>
      </c>
      <c r="T392" s="380">
        <v>0.4012</v>
      </c>
      <c r="U392" s="380">
        <v>0.51439999999999997</v>
      </c>
      <c r="V392" s="380">
        <v>0.92788000000000004</v>
      </c>
      <c r="W392" s="380">
        <v>0.92074</v>
      </c>
      <c r="X392" s="380">
        <v>0.86046999999999996</v>
      </c>
      <c r="Y392" s="380">
        <v>0.89200000000000002</v>
      </c>
      <c r="Z392" s="380">
        <v>0.83740000000000003</v>
      </c>
      <c r="AA392" s="380">
        <v>0.61911000000000005</v>
      </c>
      <c r="AB392" s="380">
        <v>0.90880000000000005</v>
      </c>
      <c r="AC392" s="380">
        <v>0.55154999999999998</v>
      </c>
      <c r="AD392" s="380">
        <v>0.12099</v>
      </c>
      <c r="AE392" s="380">
        <v>0.89588999999999996</v>
      </c>
      <c r="AF392" s="380">
        <v>0.43104999999999999</v>
      </c>
      <c r="AG392" s="380">
        <v>0.83109</v>
      </c>
      <c r="AH392" s="380">
        <v>0.85260000000000002</v>
      </c>
      <c r="AI392" s="380">
        <v>0.85126999999999997</v>
      </c>
      <c r="AJ392" s="380">
        <v>0.27417000000000002</v>
      </c>
      <c r="AK392" s="380">
        <v>0.10364</v>
      </c>
      <c r="AL392" s="380">
        <v>0.42817</v>
      </c>
      <c r="AM392" s="380">
        <v>0.93303000000000003</v>
      </c>
      <c r="AN392" s="380">
        <v>0.72967000000000004</v>
      </c>
      <c r="AO392" s="380">
        <v>8.5489999999999997E-2</v>
      </c>
      <c r="AP392" s="380">
        <v>0.17152999999999999</v>
      </c>
      <c r="AQ392" s="380">
        <v>0.90410000000000001</v>
      </c>
      <c r="AR392" s="380">
        <v>0.76888999999999996</v>
      </c>
      <c r="AS392" s="380">
        <v>0.30730000000000002</v>
      </c>
      <c r="AT392" s="380">
        <v>5.1999999999999998E-2</v>
      </c>
      <c r="AU392" s="380">
        <v>0.21997</v>
      </c>
      <c r="AV392" s="380">
        <v>0.23080000000000001</v>
      </c>
      <c r="AW392" s="380">
        <v>0.8115</v>
      </c>
      <c r="AX392" s="380">
        <v>0.19636999999999999</v>
      </c>
      <c r="AY392" s="380">
        <v>0.15608</v>
      </c>
      <c r="AZ392" s="380">
        <v>0.11859</v>
      </c>
      <c r="BA392" s="380">
        <v>0.15175</v>
      </c>
      <c r="BB392" s="380">
        <v>5.296E-2</v>
      </c>
      <c r="BC392" s="380">
        <v>7.2400000000000006E-2</v>
      </c>
      <c r="BD392" s="380">
        <v>0.62319999999999998</v>
      </c>
      <c r="BE392" s="380">
        <v>0.62990999999999997</v>
      </c>
      <c r="BF392" s="380">
        <v>0.19647000000000001</v>
      </c>
      <c r="BG392" s="380">
        <v>8.6599999999999996E-2</v>
      </c>
      <c r="BH392" s="380">
        <v>7.8219999999999998E-2</v>
      </c>
      <c r="BI392" s="380">
        <v>0.52049999999999996</v>
      </c>
      <c r="BJ392" s="380">
        <v>0.81152999999999997</v>
      </c>
      <c r="BK392" s="380">
        <v>0.37069999999999997</v>
      </c>
      <c r="BL392" s="380">
        <v>0.97426999999999997</v>
      </c>
      <c r="BM392" s="380">
        <v>0.25534000000000001</v>
      </c>
      <c r="BN392" s="380">
        <v>0.11115</v>
      </c>
      <c r="BO392" s="380">
        <v>1.35E-2</v>
      </c>
      <c r="BP392" s="380">
        <v>5.96E-2</v>
      </c>
      <c r="BQ392" s="380">
        <v>6.7799999999999999E-2</v>
      </c>
      <c r="BR392" s="380">
        <v>0.20494999999999999</v>
      </c>
      <c r="BS392" s="380">
        <v>0.17709</v>
      </c>
      <c r="BT392" s="380">
        <v>0.27295999999999998</v>
      </c>
      <c r="BU392" s="380">
        <v>0.15140000000000001</v>
      </c>
      <c r="BV392" s="380">
        <v>0.46404000000000001</v>
      </c>
      <c r="BW392" s="380">
        <v>0.85348000000000002</v>
      </c>
      <c r="BX392" s="380">
        <v>0.82367999999999997</v>
      </c>
      <c r="BY392" s="380">
        <v>0.11600000000000001</v>
      </c>
      <c r="BZ392" s="380">
        <v>0.12970000000000001</v>
      </c>
      <c r="CA392" s="380">
        <v>0.25007000000000001</v>
      </c>
      <c r="CB392" s="380">
        <v>0.83857000000000004</v>
      </c>
      <c r="CC392" s="380">
        <v>0.91317000000000004</v>
      </c>
      <c r="CD392" s="380">
        <v>0.84838999999999998</v>
      </c>
      <c r="CE392" s="380">
        <v>0.51937999999999995</v>
      </c>
      <c r="CF392" s="380">
        <v>0.88139999999999996</v>
      </c>
      <c r="CG392" s="380">
        <v>0.70289999999999997</v>
      </c>
      <c r="CH392" s="380">
        <v>5.7149999999999999E-2</v>
      </c>
      <c r="CI392" s="380">
        <v>0.50687000000000004</v>
      </c>
      <c r="CJ392" s="380">
        <v>0.86177000000000004</v>
      </c>
      <c r="CK392" s="380">
        <v>0.16249</v>
      </c>
      <c r="CL392" s="380">
        <v>0.97360000000000002</v>
      </c>
      <c r="CM392" s="380">
        <v>0.90110000000000001</v>
      </c>
      <c r="CN392" s="380">
        <v>0.25119999999999998</v>
      </c>
      <c r="CO392" s="380">
        <v>0.49329000000000001</v>
      </c>
      <c r="CP392" s="380">
        <v>0.82632000000000005</v>
      </c>
      <c r="CQ392" s="380">
        <v>0.77181</v>
      </c>
      <c r="CR392" s="380">
        <v>0.92418</v>
      </c>
      <c r="CS392" s="380">
        <v>0.92247000000000001</v>
      </c>
      <c r="CT392" s="380">
        <v>0.93562999999999996</v>
      </c>
      <c r="CU392" s="380">
        <v>0.27279999999999999</v>
      </c>
      <c r="CV392" s="380">
        <v>0.82813999999999999</v>
      </c>
      <c r="CW392" s="380">
        <v>0.63380000000000003</v>
      </c>
    </row>
    <row r="393" spans="1:101">
      <c r="A393" s="256">
        <v>771</v>
      </c>
      <c r="B393" s="259">
        <v>1</v>
      </c>
      <c r="C393" s="380">
        <v>0.89259999999999995</v>
      </c>
      <c r="D393" s="380">
        <v>0.77459999999999996</v>
      </c>
      <c r="E393" s="380">
        <v>0.30806587199999996</v>
      </c>
      <c r="F393" s="380">
        <v>0.53760039999999998</v>
      </c>
      <c r="G393" s="380">
        <v>0.96202049600000006</v>
      </c>
      <c r="H393" s="380">
        <v>0.91240190399999999</v>
      </c>
      <c r="I393" s="380">
        <v>0.46450000000000002</v>
      </c>
      <c r="J393" s="380">
        <v>0.68931771200000003</v>
      </c>
      <c r="K393" s="380">
        <v>5.5360559999999996E-2</v>
      </c>
      <c r="L393" s="380">
        <v>0.88290999999999997</v>
      </c>
      <c r="M393" s="380">
        <v>0.88399819199999985</v>
      </c>
      <c r="N393" s="380">
        <v>0.70027633599999994</v>
      </c>
      <c r="O393" s="380">
        <v>0.26180788799999999</v>
      </c>
      <c r="P393" s="380">
        <v>0.49490000000000006</v>
      </c>
      <c r="Q393" s="380">
        <v>0.66552011199999994</v>
      </c>
      <c r="R393" s="380">
        <v>0.74520956800000004</v>
      </c>
      <c r="S393" s="380">
        <v>0.90023611200000009</v>
      </c>
      <c r="T393" s="380">
        <v>0.4012</v>
      </c>
      <c r="U393" s="380">
        <v>0.51439999999999997</v>
      </c>
      <c r="V393" s="380">
        <v>0.92860428800000006</v>
      </c>
      <c r="W393" s="380">
        <v>0.92088344000000011</v>
      </c>
      <c r="X393" s="380">
        <v>0.8607468479999999</v>
      </c>
      <c r="Y393" s="380">
        <v>0.89201087999999995</v>
      </c>
      <c r="Z393" s="380">
        <v>0.83740000000000003</v>
      </c>
      <c r="AA393" s="380">
        <v>0.62046393600000005</v>
      </c>
      <c r="AB393" s="380">
        <v>0.90879999999999994</v>
      </c>
      <c r="AC393" s="380">
        <v>0.55275324800000003</v>
      </c>
      <c r="AD393" s="380">
        <v>0.12100520000000001</v>
      </c>
      <c r="AE393" s="380">
        <v>0.89654721600000009</v>
      </c>
      <c r="AF393" s="380">
        <v>0.43200942399999998</v>
      </c>
      <c r="AG393" s="380">
        <v>0.83110388800000001</v>
      </c>
      <c r="AH393" s="380">
        <v>0.85259999999999991</v>
      </c>
      <c r="AI393" s="380">
        <v>0.8516604000000001</v>
      </c>
      <c r="AJ393" s="380">
        <v>0.27416999999999997</v>
      </c>
      <c r="AK393" s="380">
        <v>0.10364</v>
      </c>
      <c r="AL393" s="380">
        <v>0.42669640000000003</v>
      </c>
      <c r="AM393" s="380">
        <v>0.93567238399999997</v>
      </c>
      <c r="AN393" s="380">
        <v>0.7303648960000001</v>
      </c>
      <c r="AO393" s="380">
        <v>8.545825600000001E-2</v>
      </c>
      <c r="AP393" s="380">
        <v>0.17118744</v>
      </c>
      <c r="AQ393" s="380">
        <v>0.90410000000000001</v>
      </c>
      <c r="AR393" s="380">
        <v>0.7728736639999999</v>
      </c>
      <c r="AS393" s="380">
        <v>0.30730000000000002</v>
      </c>
      <c r="AT393" s="380">
        <v>5.2000000000000005E-2</v>
      </c>
      <c r="AU393" s="380">
        <v>0.219669856</v>
      </c>
      <c r="AV393" s="380">
        <v>0.23079999999999998</v>
      </c>
      <c r="AW393" s="380">
        <v>0.81150000000000011</v>
      </c>
      <c r="AX393" s="380">
        <v>0.196775648</v>
      </c>
      <c r="AY393" s="380">
        <v>0.15693694400000002</v>
      </c>
      <c r="AZ393" s="380">
        <v>0.11800260799999999</v>
      </c>
      <c r="BA393" s="380">
        <v>0.15093652799999999</v>
      </c>
      <c r="BB393" s="380">
        <v>5.2682991999999998E-2</v>
      </c>
      <c r="BC393" s="380">
        <v>7.240000000000002E-2</v>
      </c>
      <c r="BD393" s="380">
        <v>0.62319999999999998</v>
      </c>
      <c r="BE393" s="380">
        <v>0.63025271999999988</v>
      </c>
      <c r="BF393" s="380">
        <v>0.19647000000000001</v>
      </c>
      <c r="BG393" s="380">
        <v>8.6599999999999983E-2</v>
      </c>
      <c r="BH393" s="380">
        <v>7.811375999999999E-2</v>
      </c>
      <c r="BI393" s="380">
        <v>0.52049999999999985</v>
      </c>
      <c r="BJ393" s="380">
        <v>0.81186455999999996</v>
      </c>
      <c r="BK393" s="380">
        <v>0.37017587199999996</v>
      </c>
      <c r="BL393" s="380">
        <v>0.9753040959999999</v>
      </c>
      <c r="BM393" s="380">
        <v>0.25840124800000003</v>
      </c>
      <c r="BN393" s="380">
        <v>0.11114999999999998</v>
      </c>
      <c r="BO393" s="380">
        <v>1.3535839999999999E-2</v>
      </c>
      <c r="BP393" s="380">
        <v>5.96E-2</v>
      </c>
      <c r="BQ393" s="380">
        <v>6.7799999999999985E-2</v>
      </c>
      <c r="BR393" s="380">
        <v>0.20452537599999998</v>
      </c>
      <c r="BS393" s="380">
        <v>0.17674881599999998</v>
      </c>
      <c r="BT393" s="380">
        <v>0.27253572800000003</v>
      </c>
      <c r="BU393" s="380">
        <v>0.15140000000000003</v>
      </c>
      <c r="BV393" s="380">
        <v>0.46415531199999999</v>
      </c>
      <c r="BW393" s="380">
        <v>0.85798496000000002</v>
      </c>
      <c r="BX393" s="380">
        <v>0.82982107199999999</v>
      </c>
      <c r="BY393" s="380">
        <v>0.11599999999999999</v>
      </c>
      <c r="BZ393" s="380">
        <v>0.12970000000000001</v>
      </c>
      <c r="CA393" s="380">
        <v>0.24892924800000002</v>
      </c>
      <c r="CB393" s="380">
        <v>0.84374478400000019</v>
      </c>
      <c r="CC393" s="380">
        <v>0.91436969599999995</v>
      </c>
      <c r="CD393" s="380">
        <v>0.84849607999999999</v>
      </c>
      <c r="CE393" s="380">
        <v>0.52011148800000007</v>
      </c>
      <c r="CF393" s="380">
        <v>0.88139999999999996</v>
      </c>
      <c r="CG393" s="380">
        <v>0.70289999999999997</v>
      </c>
      <c r="CH393" s="380">
        <v>5.7070639999999999E-2</v>
      </c>
      <c r="CI393" s="380">
        <v>0.50935307200000002</v>
      </c>
      <c r="CJ393" s="380">
        <v>0.86271412800000002</v>
      </c>
      <c r="CK393" s="380">
        <v>0.16226905600000002</v>
      </c>
      <c r="CL393" s="380">
        <v>0.97452177600000012</v>
      </c>
      <c r="CM393" s="380">
        <v>0.90390353599999995</v>
      </c>
      <c r="CN393" s="380">
        <v>0.25119999999999998</v>
      </c>
      <c r="CO393" s="380">
        <v>0.49169052799999996</v>
      </c>
      <c r="CP393" s="380">
        <v>0.82789608000000003</v>
      </c>
      <c r="CQ393" s="380">
        <v>0.77198134399999996</v>
      </c>
      <c r="CR393" s="380">
        <v>0.92592499200000011</v>
      </c>
      <c r="CS393" s="380">
        <v>0.92308228800000014</v>
      </c>
      <c r="CT393" s="380">
        <v>0.93611340799999987</v>
      </c>
      <c r="CU393" s="380">
        <v>0.27280000000000004</v>
      </c>
      <c r="CV393" s="380">
        <v>0.82813999999999988</v>
      </c>
      <c r="CW393" s="380">
        <v>0.63379999999999992</v>
      </c>
    </row>
    <row r="394" spans="1:101">
      <c r="A394" s="256">
        <v>772</v>
      </c>
      <c r="B394" s="259">
        <v>1</v>
      </c>
      <c r="C394" s="380">
        <v>0.89259999999999984</v>
      </c>
      <c r="D394" s="380">
        <v>0.77459999999999996</v>
      </c>
      <c r="E394" s="380">
        <v>0.309616208</v>
      </c>
      <c r="F394" s="380">
        <v>0.5379627039999999</v>
      </c>
      <c r="G394" s="380">
        <v>0.96249497600000022</v>
      </c>
      <c r="H394" s="380">
        <v>0.9141078720000001</v>
      </c>
      <c r="I394" s="380">
        <v>0.46449999999999997</v>
      </c>
      <c r="J394" s="380">
        <v>0.69027081600000006</v>
      </c>
      <c r="K394" s="380">
        <v>5.5263344000000006E-2</v>
      </c>
      <c r="L394" s="380">
        <v>0.88291000000000008</v>
      </c>
      <c r="M394" s="380">
        <v>0.88552489600000017</v>
      </c>
      <c r="N394" s="380">
        <v>0.70047767999999999</v>
      </c>
      <c r="O394" s="380">
        <v>0.26174814400000002</v>
      </c>
      <c r="P394" s="380">
        <v>0.49490000000000006</v>
      </c>
      <c r="Q394" s="380">
        <v>0.66598900800000005</v>
      </c>
      <c r="R394" s="380">
        <v>0.74743484800000004</v>
      </c>
      <c r="S394" s="380">
        <v>0.90220559999999994</v>
      </c>
      <c r="T394" s="380">
        <v>0.4012</v>
      </c>
      <c r="U394" s="380">
        <v>0.51440000000000008</v>
      </c>
      <c r="V394" s="380">
        <v>0.92930633600000001</v>
      </c>
      <c r="W394" s="380">
        <v>0.92102294399999995</v>
      </c>
      <c r="X394" s="380">
        <v>0.86101689599999998</v>
      </c>
      <c r="Y394" s="380">
        <v>0.89202208000000005</v>
      </c>
      <c r="Z394" s="380">
        <v>0.83740000000000003</v>
      </c>
      <c r="AA394" s="380">
        <v>0.62178513600000007</v>
      </c>
      <c r="AB394" s="380">
        <v>0.90880000000000016</v>
      </c>
      <c r="AC394" s="380">
        <v>0.55392739200000007</v>
      </c>
      <c r="AD394" s="380">
        <v>0.121048432</v>
      </c>
      <c r="AE394" s="380">
        <v>0.89718558400000015</v>
      </c>
      <c r="AF394" s="380">
        <v>0.43294592000000004</v>
      </c>
      <c r="AG394" s="380">
        <v>0.8311174400000001</v>
      </c>
      <c r="AH394" s="380">
        <v>0.85260000000000014</v>
      </c>
      <c r="AI394" s="380">
        <v>0.8520408960000001</v>
      </c>
      <c r="AJ394" s="380">
        <v>0.27417000000000002</v>
      </c>
      <c r="AK394" s="380">
        <v>0.10364</v>
      </c>
      <c r="AL394" s="380">
        <v>0.42525969600000002</v>
      </c>
      <c r="AM394" s="380">
        <v>0.93817697599999994</v>
      </c>
      <c r="AN394" s="380">
        <v>0.73104252800000014</v>
      </c>
      <c r="AO394" s="380">
        <v>8.5427280000000008E-2</v>
      </c>
      <c r="AP394" s="380">
        <v>0.17085420800000001</v>
      </c>
      <c r="AQ394" s="380">
        <v>0.90410000000000001</v>
      </c>
      <c r="AR394" s="380">
        <v>0.77672588799999998</v>
      </c>
      <c r="AS394" s="380">
        <v>0.30730000000000002</v>
      </c>
      <c r="AT394" s="380">
        <v>5.1999999999999998E-2</v>
      </c>
      <c r="AU394" s="380">
        <v>0.219148912</v>
      </c>
      <c r="AV394" s="380">
        <v>0.23080000000000001</v>
      </c>
      <c r="AW394" s="380">
        <v>0.81150000000000011</v>
      </c>
      <c r="AX394" s="380">
        <v>0.19717158400000001</v>
      </c>
      <c r="AY394" s="380">
        <v>0.15777617600000002</v>
      </c>
      <c r="AZ394" s="380">
        <v>0.11743163199999999</v>
      </c>
      <c r="BA394" s="380">
        <v>0.15014604799999998</v>
      </c>
      <c r="BB394" s="380">
        <v>5.2414112000000006E-2</v>
      </c>
      <c r="BC394" s="380">
        <v>7.240000000000002E-2</v>
      </c>
      <c r="BD394" s="380">
        <v>0.62319999999999998</v>
      </c>
      <c r="BE394" s="380">
        <v>0.63060552000000003</v>
      </c>
      <c r="BF394" s="380">
        <v>0.19646999999999998</v>
      </c>
      <c r="BG394" s="380">
        <v>8.6599999999999983E-2</v>
      </c>
      <c r="BH394" s="380">
        <v>7.8010592000000004E-2</v>
      </c>
      <c r="BI394" s="380">
        <v>0.52049999999999985</v>
      </c>
      <c r="BJ394" s="380">
        <v>0.81220896000000009</v>
      </c>
      <c r="BK394" s="380">
        <v>0.36966395200000002</v>
      </c>
      <c r="BL394" s="380">
        <v>0.97628163199999995</v>
      </c>
      <c r="BM394" s="380">
        <v>0.26140524799999998</v>
      </c>
      <c r="BN394" s="380">
        <v>0.11115000000000001</v>
      </c>
      <c r="BO394" s="380">
        <v>1.3570704000000001E-2</v>
      </c>
      <c r="BP394" s="380">
        <v>5.96E-2</v>
      </c>
      <c r="BQ394" s="380">
        <v>6.7800000000000013E-2</v>
      </c>
      <c r="BR394" s="380">
        <v>0.20411264000000001</v>
      </c>
      <c r="BS394" s="380">
        <v>0.176416672</v>
      </c>
      <c r="BT394" s="380">
        <v>0.272122688</v>
      </c>
      <c r="BU394" s="380">
        <v>0.15140000000000001</v>
      </c>
      <c r="BV394" s="380">
        <v>0.46426801599999995</v>
      </c>
      <c r="BW394" s="380">
        <v>0.86229310400000025</v>
      </c>
      <c r="BX394" s="380">
        <v>0.83568612800000019</v>
      </c>
      <c r="BY394" s="380">
        <v>0.11600000000000001</v>
      </c>
      <c r="BZ394" s="380">
        <v>0.12970000000000001</v>
      </c>
      <c r="CA394" s="380">
        <v>0.24781979200000001</v>
      </c>
      <c r="CB394" s="380">
        <v>0.84869252800000017</v>
      </c>
      <c r="CC394" s="380">
        <v>0.91552961600000005</v>
      </c>
      <c r="CD394" s="380">
        <v>0.84860528000000002</v>
      </c>
      <c r="CE394" s="380">
        <v>0.52082614399999994</v>
      </c>
      <c r="CF394" s="380">
        <v>0.88140000000000007</v>
      </c>
      <c r="CG394" s="380">
        <v>0.70290000000000008</v>
      </c>
      <c r="CH394" s="380">
        <v>5.6993200000000008E-2</v>
      </c>
      <c r="CI394" s="380">
        <v>0.51177668800000009</v>
      </c>
      <c r="CJ394" s="380">
        <v>0.86363143999999992</v>
      </c>
      <c r="CK394" s="380">
        <v>0.16205403199999999</v>
      </c>
      <c r="CL394" s="380">
        <v>0.97539799999999999</v>
      </c>
      <c r="CM394" s="380">
        <v>0.90658566400000007</v>
      </c>
      <c r="CN394" s="380">
        <v>0.25119999999999998</v>
      </c>
      <c r="CO394" s="380">
        <v>0.49012968000000007</v>
      </c>
      <c r="CP394" s="380">
        <v>0.82942334400000017</v>
      </c>
      <c r="CQ394" s="380">
        <v>0.77214796799999996</v>
      </c>
      <c r="CR394" s="380">
        <v>0.92759956799999999</v>
      </c>
      <c r="CS394" s="380">
        <v>0.92367664000000016</v>
      </c>
      <c r="CT394" s="380">
        <v>0.93658238400000016</v>
      </c>
      <c r="CU394" s="380">
        <v>0.27279999999999999</v>
      </c>
      <c r="CV394" s="380">
        <v>0.82813999999999999</v>
      </c>
      <c r="CW394" s="380">
        <v>0.63380000000000003</v>
      </c>
    </row>
    <row r="395" spans="1:101">
      <c r="A395" s="256">
        <v>773</v>
      </c>
      <c r="B395" s="259">
        <v>1</v>
      </c>
      <c r="C395" s="380">
        <v>0.89259999999999984</v>
      </c>
      <c r="D395" s="380">
        <v>0.77459999999999996</v>
      </c>
      <c r="E395" s="380">
        <v>0.311170944</v>
      </c>
      <c r="F395" s="380">
        <v>0.53832540800000006</v>
      </c>
      <c r="G395" s="380">
        <v>0.96296353600000018</v>
      </c>
      <c r="H395" s="380">
        <v>0.91578224000000019</v>
      </c>
      <c r="I395" s="380">
        <v>0.46449999999999997</v>
      </c>
      <c r="J395" s="380">
        <v>0.69122223999999999</v>
      </c>
      <c r="K395" s="380">
        <v>5.5166208000000008E-2</v>
      </c>
      <c r="L395" s="380">
        <v>0.88291000000000008</v>
      </c>
      <c r="M395" s="380">
        <v>0.88703303999999994</v>
      </c>
      <c r="N395" s="380">
        <v>0.70067902400000004</v>
      </c>
      <c r="O395" s="380">
        <v>0.2616888</v>
      </c>
      <c r="P395" s="380">
        <v>0.49490000000000006</v>
      </c>
      <c r="Q395" s="380">
        <v>0.666457984</v>
      </c>
      <c r="R395" s="380">
        <v>0.74964684800000003</v>
      </c>
      <c r="S395" s="380">
        <v>0.90413844800000009</v>
      </c>
      <c r="T395" s="380">
        <v>0.4012</v>
      </c>
      <c r="U395" s="380">
        <v>0.51439999999999997</v>
      </c>
      <c r="V395" s="380">
        <v>0.93000166400000006</v>
      </c>
      <c r="W395" s="380">
        <v>0.92116212799999997</v>
      </c>
      <c r="X395" s="380">
        <v>0.86128646399999986</v>
      </c>
      <c r="Y395" s="380">
        <v>0.89203200000000027</v>
      </c>
      <c r="Z395" s="380">
        <v>0.83740000000000014</v>
      </c>
      <c r="AA395" s="380">
        <v>0.62310513600000017</v>
      </c>
      <c r="AB395" s="380">
        <v>0.90880000000000016</v>
      </c>
      <c r="AC395" s="380">
        <v>0.55510113600000011</v>
      </c>
      <c r="AD395" s="380">
        <v>0.12110806400000002</v>
      </c>
      <c r="AE395" s="380">
        <v>0.89781987199999991</v>
      </c>
      <c r="AF395" s="380">
        <v>0.433882816</v>
      </c>
      <c r="AG395" s="380">
        <v>0.83113099199999996</v>
      </c>
      <c r="AH395" s="380">
        <v>0.85260000000000002</v>
      </c>
      <c r="AI395" s="380">
        <v>0.85242067200000005</v>
      </c>
      <c r="AJ395" s="380">
        <v>0.27417000000000002</v>
      </c>
      <c r="AK395" s="380">
        <v>0.10364</v>
      </c>
      <c r="AL395" s="380">
        <v>0.42382467200000007</v>
      </c>
      <c r="AM395" s="380">
        <v>0.94058676800000018</v>
      </c>
      <c r="AN395" s="380">
        <v>0.7317190400000001</v>
      </c>
      <c r="AO395" s="380">
        <v>8.5396304000000006E-2</v>
      </c>
      <c r="AP395" s="380">
        <v>0.170521696</v>
      </c>
      <c r="AQ395" s="380">
        <v>0.90410000000000001</v>
      </c>
      <c r="AR395" s="380">
        <v>0.78052859199999991</v>
      </c>
      <c r="AS395" s="380">
        <v>0.30730000000000002</v>
      </c>
      <c r="AT395" s="380">
        <v>5.1999999999999998E-2</v>
      </c>
      <c r="AU395" s="380">
        <v>0.21854388800000002</v>
      </c>
      <c r="AV395" s="380">
        <v>0.23080000000000003</v>
      </c>
      <c r="AW395" s="380">
        <v>0.8115</v>
      </c>
      <c r="AX395" s="380">
        <v>0.19756800000000002</v>
      </c>
      <c r="AY395" s="380">
        <v>0.15861932799999998</v>
      </c>
      <c r="AZ395" s="380">
        <v>0.11686361599999999</v>
      </c>
      <c r="BA395" s="380">
        <v>0.14935948799999998</v>
      </c>
      <c r="BB395" s="380">
        <v>5.2146831999999997E-2</v>
      </c>
      <c r="BC395" s="380">
        <v>7.2400000000000006E-2</v>
      </c>
      <c r="BD395" s="380">
        <v>0.62319999999999998</v>
      </c>
      <c r="BE395" s="380">
        <v>0.63091799999999998</v>
      </c>
      <c r="BF395" s="380">
        <v>0.19646999999999998</v>
      </c>
      <c r="BG395" s="380">
        <v>8.660000000000001E-2</v>
      </c>
      <c r="BH395" s="380">
        <v>7.7907983999999986E-2</v>
      </c>
      <c r="BI395" s="380">
        <v>0.52050000000000007</v>
      </c>
      <c r="BJ395" s="380">
        <v>0.81251399999999996</v>
      </c>
      <c r="BK395" s="380">
        <v>0.36915211199999998</v>
      </c>
      <c r="BL395" s="380">
        <v>0.97721956799999987</v>
      </c>
      <c r="BM395" s="380">
        <v>0.26443308799999998</v>
      </c>
      <c r="BN395" s="380">
        <v>0.11115000000000001</v>
      </c>
      <c r="BO395" s="380">
        <v>1.3605487999999999E-2</v>
      </c>
      <c r="BP395" s="380">
        <v>5.9600000000000014E-2</v>
      </c>
      <c r="BQ395" s="380">
        <v>6.7799999999999999E-2</v>
      </c>
      <c r="BR395" s="380">
        <v>0.20370102400000001</v>
      </c>
      <c r="BS395" s="380">
        <v>0.17608548799999998</v>
      </c>
      <c r="BT395" s="380">
        <v>0.27171052800000006</v>
      </c>
      <c r="BU395" s="380">
        <v>0.15140000000000001</v>
      </c>
      <c r="BV395" s="380">
        <v>0.46438064000000001</v>
      </c>
      <c r="BW395" s="380">
        <v>0.86648460800000016</v>
      </c>
      <c r="BX395" s="380">
        <v>0.8413794240000001</v>
      </c>
      <c r="BY395" s="380">
        <v>0.11600000000000002</v>
      </c>
      <c r="BZ395" s="380">
        <v>0.12970000000000001</v>
      </c>
      <c r="CA395" s="380">
        <v>0.24671513599999997</v>
      </c>
      <c r="CB395" s="380">
        <v>0.85350395200000007</v>
      </c>
      <c r="CC395" s="380">
        <v>0.91667457600000013</v>
      </c>
      <c r="CD395" s="380">
        <v>0.84870200000000007</v>
      </c>
      <c r="CE395" s="380">
        <v>0.52154120000000004</v>
      </c>
      <c r="CF395" s="380">
        <v>0.88139999999999985</v>
      </c>
      <c r="CG395" s="380">
        <v>0.70289999999999997</v>
      </c>
      <c r="CH395" s="380">
        <v>5.6915760000000003E-2</v>
      </c>
      <c r="CI395" s="380">
        <v>0.51419990400000004</v>
      </c>
      <c r="CJ395" s="380">
        <v>0.86454315200000009</v>
      </c>
      <c r="CK395" s="380">
        <v>0.16183940800000002</v>
      </c>
      <c r="CL395" s="380">
        <v>0.97624398400000012</v>
      </c>
      <c r="CM395" s="380">
        <v>0.90919683200000012</v>
      </c>
      <c r="CN395" s="380">
        <v>0.25119999999999998</v>
      </c>
      <c r="CO395" s="380">
        <v>0.48856899199999992</v>
      </c>
      <c r="CP395" s="380">
        <v>0.83093588800000007</v>
      </c>
      <c r="CQ395" s="380">
        <v>0.77231419200000007</v>
      </c>
      <c r="CR395" s="380">
        <v>0.92923718399999999</v>
      </c>
      <c r="CS395" s="380">
        <v>0.92426659200000005</v>
      </c>
      <c r="CT395" s="380">
        <v>0.93704783999999985</v>
      </c>
      <c r="CU395" s="380">
        <v>0.27279999999999999</v>
      </c>
      <c r="CV395" s="380">
        <v>0.82813999999999999</v>
      </c>
      <c r="CW395" s="380">
        <v>0.63380000000000003</v>
      </c>
    </row>
    <row r="396" spans="1:101">
      <c r="A396" s="256">
        <v>774</v>
      </c>
      <c r="B396" s="259">
        <v>1</v>
      </c>
      <c r="C396" s="380">
        <v>0.89259999999999984</v>
      </c>
      <c r="D396" s="380">
        <v>0.77459999999999984</v>
      </c>
      <c r="E396" s="380">
        <v>0.31279663999999996</v>
      </c>
      <c r="F396" s="380">
        <v>0.5387026720000001</v>
      </c>
      <c r="G396" s="380">
        <v>0.96344297599999995</v>
      </c>
      <c r="H396" s="380">
        <v>0.91748196799999993</v>
      </c>
      <c r="I396" s="380">
        <v>0.46450000000000002</v>
      </c>
      <c r="J396" s="380">
        <v>0.6922102240000001</v>
      </c>
      <c r="K396" s="380">
        <v>5.5065552000000004E-2</v>
      </c>
      <c r="L396" s="380">
        <v>0.88290999999999997</v>
      </c>
      <c r="M396" s="380">
        <v>0.88857742399999995</v>
      </c>
      <c r="N396" s="380">
        <v>0.70088868799999993</v>
      </c>
      <c r="O396" s="380">
        <v>0.26162657600000006</v>
      </c>
      <c r="P396" s="380">
        <v>0.49490000000000006</v>
      </c>
      <c r="Q396" s="380">
        <v>0.66694584000000001</v>
      </c>
      <c r="R396" s="380">
        <v>0.75193060799999989</v>
      </c>
      <c r="S396" s="380">
        <v>0.90610097599999995</v>
      </c>
      <c r="T396" s="380">
        <v>0.4012</v>
      </c>
      <c r="U396" s="380">
        <v>0.51439999999999986</v>
      </c>
      <c r="V396" s="380">
        <v>0.93071611199999982</v>
      </c>
      <c r="W396" s="380">
        <v>0.92130699199999988</v>
      </c>
      <c r="X396" s="380">
        <v>0.86156611199999988</v>
      </c>
      <c r="Y396" s="380">
        <v>0.89203840000000012</v>
      </c>
      <c r="Z396" s="380">
        <v>0.83740000000000003</v>
      </c>
      <c r="AA396" s="380">
        <v>0.62447649599999999</v>
      </c>
      <c r="AB396" s="380">
        <v>0.90879999999999994</v>
      </c>
      <c r="AC396" s="380">
        <v>0.55632232000000004</v>
      </c>
      <c r="AD396" s="380">
        <v>0.12116297599999999</v>
      </c>
      <c r="AE396" s="380">
        <v>0.89847471999999995</v>
      </c>
      <c r="AF396" s="380">
        <v>0.434858992</v>
      </c>
      <c r="AG396" s="380">
        <v>0.83114510400000008</v>
      </c>
      <c r="AH396" s="380">
        <v>0.85260000000000002</v>
      </c>
      <c r="AI396" s="380">
        <v>0.8528150080000001</v>
      </c>
      <c r="AJ396" s="380">
        <v>0.27417000000000008</v>
      </c>
      <c r="AK396" s="380">
        <v>0.10364</v>
      </c>
      <c r="AL396" s="380">
        <v>0.42233260800000005</v>
      </c>
      <c r="AM396" s="380">
        <v>0.94297127999999986</v>
      </c>
      <c r="AN396" s="380">
        <v>0.73242131200000005</v>
      </c>
      <c r="AO396" s="380">
        <v>8.5364048000000012E-2</v>
      </c>
      <c r="AP396" s="380">
        <v>0.17017558399999999</v>
      </c>
      <c r="AQ396" s="380">
        <v>0.90410000000000001</v>
      </c>
      <c r="AR396" s="380">
        <v>0.78441841600000006</v>
      </c>
      <c r="AS396" s="380">
        <v>0.30730000000000002</v>
      </c>
      <c r="AT396" s="380">
        <v>5.1999999999999998E-2</v>
      </c>
      <c r="AU396" s="380">
        <v>0.218064544</v>
      </c>
      <c r="AV396" s="380">
        <v>0.23080000000000001</v>
      </c>
      <c r="AW396" s="380">
        <v>0.8115</v>
      </c>
      <c r="AX396" s="380">
        <v>0.19798185600000001</v>
      </c>
      <c r="AY396" s="380">
        <v>0.15950248</v>
      </c>
      <c r="AZ396" s="380">
        <v>0.11627608000000002</v>
      </c>
      <c r="BA396" s="380">
        <v>0.14854508799999999</v>
      </c>
      <c r="BB396" s="380">
        <v>5.1870272000000002E-2</v>
      </c>
      <c r="BC396" s="380">
        <v>7.2400000000000006E-2</v>
      </c>
      <c r="BD396" s="380">
        <v>0.62319999999999998</v>
      </c>
      <c r="BE396" s="380">
        <v>0.63111960000000011</v>
      </c>
      <c r="BF396" s="380">
        <v>0.19647000000000001</v>
      </c>
      <c r="BG396" s="380">
        <v>8.6599999999999996E-2</v>
      </c>
      <c r="BH396" s="380">
        <v>7.780169599999999E-2</v>
      </c>
      <c r="BI396" s="380">
        <v>0.52049999999999996</v>
      </c>
      <c r="BJ396" s="380">
        <v>0.81271079999999996</v>
      </c>
      <c r="BK396" s="380">
        <v>0.368620112</v>
      </c>
      <c r="BL396" s="380">
        <v>0.97814510399999999</v>
      </c>
      <c r="BM396" s="380">
        <v>0.26761996799999999</v>
      </c>
      <c r="BN396" s="380">
        <v>0.11115000000000001</v>
      </c>
      <c r="BO396" s="380">
        <v>1.3641712E-2</v>
      </c>
      <c r="BP396" s="380">
        <v>5.96E-2</v>
      </c>
      <c r="BQ396" s="380">
        <v>6.7799999999999985E-2</v>
      </c>
      <c r="BR396" s="380">
        <v>0.20327260799999999</v>
      </c>
      <c r="BS396" s="380">
        <v>0.17574174400000001</v>
      </c>
      <c r="BT396" s="380">
        <v>0.27128196800000004</v>
      </c>
      <c r="BU396" s="380">
        <v>0.15140000000000001</v>
      </c>
      <c r="BV396" s="380">
        <v>0.46449742400000005</v>
      </c>
      <c r="BW396" s="380">
        <v>0.87069211200000007</v>
      </c>
      <c r="BX396" s="380">
        <v>0.84707383999999997</v>
      </c>
      <c r="BY396" s="380">
        <v>0.11599999999999999</v>
      </c>
      <c r="BZ396" s="380">
        <v>0.12969999999999998</v>
      </c>
      <c r="CA396" s="380">
        <v>0.24557112</v>
      </c>
      <c r="CB396" s="380">
        <v>0.85832929600000007</v>
      </c>
      <c r="CC396" s="380">
        <v>0.91784585600000002</v>
      </c>
      <c r="CD396" s="380">
        <v>0.84876439999999997</v>
      </c>
      <c r="CE396" s="380">
        <v>0.52228537600000013</v>
      </c>
      <c r="CF396" s="380">
        <v>0.88139999999999996</v>
      </c>
      <c r="CG396" s="380">
        <v>0.70289999999999997</v>
      </c>
      <c r="CH396" s="380">
        <v>5.6835120000000003E-2</v>
      </c>
      <c r="CI396" s="380">
        <v>0.51672127999999995</v>
      </c>
      <c r="CJ396" s="380">
        <v>0.86548462399999992</v>
      </c>
      <c r="CK396" s="380">
        <v>0.16161598399999999</v>
      </c>
      <c r="CL396" s="380">
        <v>0.97708452800000001</v>
      </c>
      <c r="CM396" s="380">
        <v>0.91182024000000006</v>
      </c>
      <c r="CN396" s="380">
        <v>0.25119999999999998</v>
      </c>
      <c r="CO396" s="380">
        <v>0.48694430400000005</v>
      </c>
      <c r="CP396" s="380">
        <v>0.83249051200000013</v>
      </c>
      <c r="CQ396" s="380">
        <v>0.77248721599999981</v>
      </c>
      <c r="CR396" s="380">
        <v>0.93089312000000013</v>
      </c>
      <c r="CS396" s="380">
        <v>0.92487470399999994</v>
      </c>
      <c r="CT396" s="380">
        <v>0.93752793600000006</v>
      </c>
      <c r="CU396" s="380">
        <v>0.27280000000000004</v>
      </c>
      <c r="CV396" s="380">
        <v>0.82813999999999988</v>
      </c>
      <c r="CW396" s="380">
        <v>0.63379999999999992</v>
      </c>
    </row>
    <row r="397" spans="1:101">
      <c r="A397" s="256">
        <v>775</v>
      </c>
      <c r="B397" s="259">
        <v>1</v>
      </c>
      <c r="C397" s="380">
        <v>0.89259999999999995</v>
      </c>
      <c r="D397" s="380">
        <v>0.77459999999999996</v>
      </c>
      <c r="E397" s="380">
        <v>0.31452000000000002</v>
      </c>
      <c r="F397" s="380">
        <v>0.53910000000000002</v>
      </c>
      <c r="G397" s="380">
        <v>0.96394000000000002</v>
      </c>
      <c r="H397" s="380">
        <v>0.91922999999999999</v>
      </c>
      <c r="I397" s="380">
        <v>0.46450000000000002</v>
      </c>
      <c r="J397" s="380">
        <v>0.69325000000000003</v>
      </c>
      <c r="K397" s="380">
        <v>5.4960000000000002E-2</v>
      </c>
      <c r="L397" s="380">
        <v>0.88290999999999997</v>
      </c>
      <c r="M397" s="380">
        <v>0.89017999999999997</v>
      </c>
      <c r="N397" s="380">
        <v>0.70111000000000001</v>
      </c>
      <c r="O397" s="380">
        <v>0.26156000000000001</v>
      </c>
      <c r="P397" s="380">
        <v>0.49490000000000001</v>
      </c>
      <c r="Q397" s="380">
        <v>0.66746000000000005</v>
      </c>
      <c r="R397" s="380">
        <v>0.75431999999999999</v>
      </c>
      <c r="S397" s="380">
        <v>0.90812000000000004</v>
      </c>
      <c r="T397" s="380">
        <v>0.4012</v>
      </c>
      <c r="U397" s="380">
        <v>0.51439999999999997</v>
      </c>
      <c r="V397" s="380">
        <v>0.93145999999999995</v>
      </c>
      <c r="W397" s="380">
        <v>0.92145999999999995</v>
      </c>
      <c r="X397" s="380">
        <v>0.86185999999999996</v>
      </c>
      <c r="Y397" s="380">
        <v>0.89204000000000006</v>
      </c>
      <c r="Z397" s="380">
        <v>0.83740000000000003</v>
      </c>
      <c r="AA397" s="380">
        <v>0.62592000000000003</v>
      </c>
      <c r="AB397" s="380">
        <v>0.90880000000000005</v>
      </c>
      <c r="AC397" s="380">
        <v>0.55761000000000005</v>
      </c>
      <c r="AD397" s="380">
        <v>0.1212</v>
      </c>
      <c r="AE397" s="380">
        <v>0.89915999999999996</v>
      </c>
      <c r="AF397" s="380">
        <v>0.43589</v>
      </c>
      <c r="AG397" s="380">
        <v>0.83116000000000001</v>
      </c>
      <c r="AH397" s="380">
        <v>0.85260000000000002</v>
      </c>
      <c r="AI397" s="380">
        <v>0.85323000000000004</v>
      </c>
      <c r="AJ397" s="380">
        <v>0.27417000000000002</v>
      </c>
      <c r="AK397" s="380">
        <v>0.10364</v>
      </c>
      <c r="AL397" s="380">
        <v>0.42076000000000002</v>
      </c>
      <c r="AM397" s="380">
        <v>0.94535999999999998</v>
      </c>
      <c r="AN397" s="380">
        <v>0.73316000000000003</v>
      </c>
      <c r="AO397" s="380">
        <v>8.5330000000000003E-2</v>
      </c>
      <c r="AP397" s="380">
        <v>0.16980999999999999</v>
      </c>
      <c r="AQ397" s="380">
        <v>0.90410000000000001</v>
      </c>
      <c r="AR397" s="380">
        <v>0.78844999999999998</v>
      </c>
      <c r="AS397" s="380">
        <v>0.30730000000000002</v>
      </c>
      <c r="AT397" s="380">
        <v>5.1999999999999998E-2</v>
      </c>
      <c r="AU397" s="380">
        <v>0.21784000000000001</v>
      </c>
      <c r="AV397" s="380">
        <v>0.23080000000000001</v>
      </c>
      <c r="AW397" s="380">
        <v>0.8115</v>
      </c>
      <c r="AX397" s="380">
        <v>0.19842000000000001</v>
      </c>
      <c r="AY397" s="380">
        <v>0.16044</v>
      </c>
      <c r="AZ397" s="380">
        <v>0.11566</v>
      </c>
      <c r="BA397" s="380">
        <v>0.14768999999999999</v>
      </c>
      <c r="BB397" s="380">
        <v>5.1580000000000001E-2</v>
      </c>
      <c r="BC397" s="380">
        <v>7.2400000000000006E-2</v>
      </c>
      <c r="BD397" s="380">
        <v>0.62319999999999998</v>
      </c>
      <c r="BE397" s="380">
        <v>0.63117000000000001</v>
      </c>
      <c r="BF397" s="380">
        <v>0.19647000000000001</v>
      </c>
      <c r="BG397" s="380">
        <v>8.6599999999999996E-2</v>
      </c>
      <c r="BH397" s="380">
        <v>7.7689999999999995E-2</v>
      </c>
      <c r="BI397" s="380">
        <v>0.52049999999999996</v>
      </c>
      <c r="BJ397" s="380">
        <v>0.81276000000000004</v>
      </c>
      <c r="BK397" s="380">
        <v>0.36806</v>
      </c>
      <c r="BL397" s="380">
        <v>0.97907</v>
      </c>
      <c r="BM397" s="380">
        <v>0.27101999999999998</v>
      </c>
      <c r="BN397" s="380">
        <v>0.11115</v>
      </c>
      <c r="BO397" s="380">
        <v>1.3679999999999999E-2</v>
      </c>
      <c r="BP397" s="380">
        <v>5.96E-2</v>
      </c>
      <c r="BQ397" s="380">
        <v>6.7799999999999999E-2</v>
      </c>
      <c r="BR397" s="380">
        <v>0.20282</v>
      </c>
      <c r="BS397" s="380">
        <v>0.17538000000000001</v>
      </c>
      <c r="BT397" s="380">
        <v>0.27083000000000002</v>
      </c>
      <c r="BU397" s="380">
        <v>0.15140000000000001</v>
      </c>
      <c r="BV397" s="380">
        <v>0.46461999999999998</v>
      </c>
      <c r="BW397" s="380">
        <v>0.87497000000000003</v>
      </c>
      <c r="BX397" s="380">
        <v>0.85284000000000004</v>
      </c>
      <c r="BY397" s="380">
        <v>0.11600000000000001</v>
      </c>
      <c r="BZ397" s="380">
        <v>0.12970000000000001</v>
      </c>
      <c r="CA397" s="380">
        <v>0.24437</v>
      </c>
      <c r="CB397" s="380">
        <v>0.86323000000000005</v>
      </c>
      <c r="CC397" s="380">
        <v>0.91905999999999999</v>
      </c>
      <c r="CD397" s="380">
        <v>0.84877999999999998</v>
      </c>
      <c r="CE397" s="380">
        <v>0.52307000000000003</v>
      </c>
      <c r="CF397" s="380">
        <v>0.88139999999999996</v>
      </c>
      <c r="CG397" s="380">
        <v>0.70289999999999997</v>
      </c>
      <c r="CH397" s="380">
        <v>5.6750000000000002E-2</v>
      </c>
      <c r="CI397" s="380">
        <v>0.51937999999999995</v>
      </c>
      <c r="CJ397" s="380">
        <v>0.86646999999999996</v>
      </c>
      <c r="CK397" s="380">
        <v>0.16138</v>
      </c>
      <c r="CL397" s="380">
        <v>0.97792999999999997</v>
      </c>
      <c r="CM397" s="380">
        <v>0.91449000000000003</v>
      </c>
      <c r="CN397" s="380">
        <v>0.25119999999999998</v>
      </c>
      <c r="CO397" s="380">
        <v>0.48522999999999999</v>
      </c>
      <c r="CP397" s="380">
        <v>0.83411000000000002</v>
      </c>
      <c r="CQ397" s="380">
        <v>0.77266999999999997</v>
      </c>
      <c r="CR397" s="380">
        <v>0.93259000000000003</v>
      </c>
      <c r="CS397" s="380">
        <v>0.92551000000000005</v>
      </c>
      <c r="CT397" s="380">
        <v>0.93803000000000003</v>
      </c>
      <c r="CU397" s="380">
        <v>0.27279999999999999</v>
      </c>
      <c r="CV397" s="380">
        <v>0.82813999999999999</v>
      </c>
      <c r="CW397" s="380">
        <v>0.63380000000000003</v>
      </c>
    </row>
    <row r="398" spans="1:101">
      <c r="A398" s="256">
        <v>776</v>
      </c>
      <c r="B398" s="259">
        <v>1</v>
      </c>
      <c r="C398" s="380">
        <v>0.89259999999999995</v>
      </c>
      <c r="D398" s="380">
        <v>0.77459999999999996</v>
      </c>
      <c r="E398" s="380">
        <v>0.31632755199999996</v>
      </c>
      <c r="F398" s="380">
        <v>0.53951451199999989</v>
      </c>
      <c r="G398" s="380">
        <v>0.96445150400000002</v>
      </c>
      <c r="H398" s="380">
        <v>0.92101646399999992</v>
      </c>
      <c r="I398" s="380">
        <v>0.46450000000000002</v>
      </c>
      <c r="J398" s="380">
        <v>0.69433395200000014</v>
      </c>
      <c r="K398" s="380">
        <v>5.4850304000000003E-2</v>
      </c>
      <c r="L398" s="380">
        <v>0.88290999999999997</v>
      </c>
      <c r="M398" s="380">
        <v>0.89183062399999991</v>
      </c>
      <c r="N398" s="380">
        <v>0.70134129599999984</v>
      </c>
      <c r="O398" s="380">
        <v>0.26148968</v>
      </c>
      <c r="P398" s="380">
        <v>0.49490000000000006</v>
      </c>
      <c r="Q398" s="380">
        <v>0.667996704</v>
      </c>
      <c r="R398" s="380">
        <v>0.75679849599999993</v>
      </c>
      <c r="S398" s="380">
        <v>0.91018404800000008</v>
      </c>
      <c r="T398" s="380">
        <v>0.4012</v>
      </c>
      <c r="U398" s="380">
        <v>0.51439999999999997</v>
      </c>
      <c r="V398" s="380">
        <v>0.93222844799999993</v>
      </c>
      <c r="W398" s="380">
        <v>0.92161999999999999</v>
      </c>
      <c r="X398" s="380">
        <v>0.86216599999999999</v>
      </c>
      <c r="Y398" s="380">
        <v>0.89203686399999982</v>
      </c>
      <c r="Z398" s="380">
        <v>0.83740000000000003</v>
      </c>
      <c r="AA398" s="380">
        <v>0.62742513599999994</v>
      </c>
      <c r="AB398" s="380">
        <v>0.90879999999999994</v>
      </c>
      <c r="AC398" s="380">
        <v>0.55895460800000007</v>
      </c>
      <c r="AD398" s="380">
        <v>0.12122321600000001</v>
      </c>
      <c r="AE398" s="380">
        <v>0.8998709279999999</v>
      </c>
      <c r="AF398" s="380">
        <v>0.43696804800000005</v>
      </c>
      <c r="AG398" s="380">
        <v>0.83117556799999992</v>
      </c>
      <c r="AH398" s="380">
        <v>0.85259999999999991</v>
      </c>
      <c r="AI398" s="380">
        <v>0.85366264000000014</v>
      </c>
      <c r="AJ398" s="380">
        <v>0.27416999999999997</v>
      </c>
      <c r="AK398" s="380">
        <v>0.10364</v>
      </c>
      <c r="AL398" s="380">
        <v>0.41911854400000004</v>
      </c>
      <c r="AM398" s="380">
        <v>0.94774494399999998</v>
      </c>
      <c r="AN398" s="380">
        <v>0.73392977600000009</v>
      </c>
      <c r="AO398" s="380">
        <v>8.5294416000000012E-2</v>
      </c>
      <c r="AP398" s="380">
        <v>0.16942772799999997</v>
      </c>
      <c r="AQ398" s="380">
        <v>0.90410000000000001</v>
      </c>
      <c r="AR398" s="380">
        <v>0.79259790400000008</v>
      </c>
      <c r="AS398" s="380">
        <v>0.30730000000000002</v>
      </c>
      <c r="AT398" s="380">
        <v>5.2000000000000005E-2</v>
      </c>
      <c r="AU398" s="380">
        <v>0.21785592000000001</v>
      </c>
      <c r="AV398" s="380">
        <v>0.23079999999999998</v>
      </c>
      <c r="AW398" s="380">
        <v>0.81150000000000011</v>
      </c>
      <c r="AX398" s="380">
        <v>0.198879056</v>
      </c>
      <c r="AY398" s="380">
        <v>0.16142448000000001</v>
      </c>
      <c r="AZ398" s="380">
        <v>0.115019792</v>
      </c>
      <c r="BA398" s="380">
        <v>0.14680036799999996</v>
      </c>
      <c r="BB398" s="380">
        <v>5.1278111999999994E-2</v>
      </c>
      <c r="BC398" s="380">
        <v>7.240000000000002E-2</v>
      </c>
      <c r="BD398" s="380">
        <v>0.62319999999999998</v>
      </c>
      <c r="BE398" s="380">
        <v>0.63107121599999993</v>
      </c>
      <c r="BF398" s="380">
        <v>0.19647000000000001</v>
      </c>
      <c r="BG398" s="380">
        <v>8.6599999999999983E-2</v>
      </c>
      <c r="BH398" s="380">
        <v>7.7573759999999992E-2</v>
      </c>
      <c r="BI398" s="380">
        <v>0.52049999999999985</v>
      </c>
      <c r="BJ398" s="380">
        <v>0.81266356799999995</v>
      </c>
      <c r="BK398" s="380">
        <v>0.36747587200000004</v>
      </c>
      <c r="BL398" s="380">
        <v>0.97999147200000003</v>
      </c>
      <c r="BM398" s="380">
        <v>0.27460515200000002</v>
      </c>
      <c r="BN398" s="380">
        <v>0.11114999999999998</v>
      </c>
      <c r="BO398" s="380">
        <v>1.3720031999999998E-2</v>
      </c>
      <c r="BP398" s="380">
        <v>5.96E-2</v>
      </c>
      <c r="BQ398" s="380">
        <v>6.7799999999999985E-2</v>
      </c>
      <c r="BR398" s="380">
        <v>0.20234667199999998</v>
      </c>
      <c r="BS398" s="380">
        <v>0.17500296000000001</v>
      </c>
      <c r="BT398" s="380">
        <v>0.27035804800000007</v>
      </c>
      <c r="BU398" s="380">
        <v>0.15140000000000003</v>
      </c>
      <c r="BV398" s="380">
        <v>0.46474748799999993</v>
      </c>
      <c r="BW398" s="380">
        <v>0.87929750399999995</v>
      </c>
      <c r="BX398" s="380">
        <v>0.85865123200000004</v>
      </c>
      <c r="BY398" s="380">
        <v>0.11599999999999999</v>
      </c>
      <c r="BZ398" s="380">
        <v>0.12970000000000001</v>
      </c>
      <c r="CA398" s="380">
        <v>0.24312040000000001</v>
      </c>
      <c r="CB398" s="380">
        <v>0.86818254400000017</v>
      </c>
      <c r="CC398" s="380">
        <v>0.92030942399999993</v>
      </c>
      <c r="CD398" s="380">
        <v>0.84874942400000009</v>
      </c>
      <c r="CE398" s="380">
        <v>0.52388928000000012</v>
      </c>
      <c r="CF398" s="380">
        <v>0.88139999999999996</v>
      </c>
      <c r="CG398" s="380">
        <v>0.70289999999999997</v>
      </c>
      <c r="CH398" s="380">
        <v>5.6661040000000003E-2</v>
      </c>
      <c r="CI398" s="380">
        <v>0.52215620799999996</v>
      </c>
      <c r="CJ398" s="380">
        <v>0.86749243199999992</v>
      </c>
      <c r="CK398" s="380">
        <v>0.161133264</v>
      </c>
      <c r="CL398" s="380">
        <v>0.97877734400000016</v>
      </c>
      <c r="CM398" s="380">
        <v>0.91719321599999992</v>
      </c>
      <c r="CN398" s="380">
        <v>0.25119999999999998</v>
      </c>
      <c r="CO398" s="380">
        <v>0.48343895999999992</v>
      </c>
      <c r="CP398" s="380">
        <v>0.83578361599999995</v>
      </c>
      <c r="CQ398" s="380">
        <v>0.77286113600000006</v>
      </c>
      <c r="CR398" s="380">
        <v>0.93431875200000014</v>
      </c>
      <c r="CS398" s="380">
        <v>0.92616814400000003</v>
      </c>
      <c r="CT398" s="380">
        <v>0.93855057600000003</v>
      </c>
      <c r="CU398" s="380">
        <v>0.27280000000000004</v>
      </c>
      <c r="CV398" s="380">
        <v>0.82813999999999988</v>
      </c>
      <c r="CW398" s="380">
        <v>0.63379999999999992</v>
      </c>
    </row>
    <row r="399" spans="1:101">
      <c r="A399" s="256">
        <v>777</v>
      </c>
      <c r="B399" s="259">
        <v>1</v>
      </c>
      <c r="C399" s="380">
        <v>0.89259999999999984</v>
      </c>
      <c r="D399" s="380">
        <v>0.77459999999999996</v>
      </c>
      <c r="E399" s="380">
        <v>0.31824542400000005</v>
      </c>
      <c r="F399" s="380">
        <v>0.53995212800000003</v>
      </c>
      <c r="G399" s="380">
        <v>0.96498473600000001</v>
      </c>
      <c r="H399" s="380">
        <v>0.92286663999999996</v>
      </c>
      <c r="I399" s="380">
        <v>0.46449999999999997</v>
      </c>
      <c r="J399" s="380">
        <v>0.69547760000000014</v>
      </c>
      <c r="K399" s="380">
        <v>5.4734927999999995E-2</v>
      </c>
      <c r="L399" s="380">
        <v>0.88291000000000008</v>
      </c>
      <c r="M399" s="380">
        <v>0.89355271999999997</v>
      </c>
      <c r="N399" s="380">
        <v>0.70158590400000009</v>
      </c>
      <c r="O399" s="380">
        <v>0.26141456000000002</v>
      </c>
      <c r="P399" s="380">
        <v>0.49490000000000006</v>
      </c>
      <c r="Q399" s="380">
        <v>0.66856366400000011</v>
      </c>
      <c r="R399" s="380">
        <v>0.759401408</v>
      </c>
      <c r="S399" s="380">
        <v>0.91232236799999999</v>
      </c>
      <c r="T399" s="380">
        <v>0.4012</v>
      </c>
      <c r="U399" s="380">
        <v>0.51440000000000008</v>
      </c>
      <c r="V399" s="380">
        <v>0.93303238399999999</v>
      </c>
      <c r="W399" s="380">
        <v>0.92178932799999991</v>
      </c>
      <c r="X399" s="380">
        <v>0.86248846400000012</v>
      </c>
      <c r="Y399" s="380">
        <v>0.89202848000000023</v>
      </c>
      <c r="Z399" s="380">
        <v>0.83740000000000003</v>
      </c>
      <c r="AA399" s="380">
        <v>0.62901345600000003</v>
      </c>
      <c r="AB399" s="380">
        <v>0.90880000000000016</v>
      </c>
      <c r="AC399" s="380">
        <v>0.56037545600000005</v>
      </c>
      <c r="AD399" s="380">
        <v>0.12123302400000001</v>
      </c>
      <c r="AE399" s="380">
        <v>0.90061763200000011</v>
      </c>
      <c r="AF399" s="380">
        <v>0.43810865600000004</v>
      </c>
      <c r="AG399" s="380">
        <v>0.83119203200000003</v>
      </c>
      <c r="AH399" s="380">
        <v>0.85260000000000014</v>
      </c>
      <c r="AI399" s="380">
        <v>0.8541191520000001</v>
      </c>
      <c r="AJ399" s="380">
        <v>0.27417000000000002</v>
      </c>
      <c r="AK399" s="380">
        <v>0.10364</v>
      </c>
      <c r="AL399" s="380">
        <v>0.41738467200000007</v>
      </c>
      <c r="AM399" s="380">
        <v>0.95016052799999995</v>
      </c>
      <c r="AN399" s="380">
        <v>0.73474167999999995</v>
      </c>
      <c r="AO399" s="380">
        <v>8.5256784000000002E-2</v>
      </c>
      <c r="AP399" s="380">
        <v>0.16902321599999998</v>
      </c>
      <c r="AQ399" s="380">
        <v>0.90410000000000001</v>
      </c>
      <c r="AR399" s="380">
        <v>0.79692067200000005</v>
      </c>
      <c r="AS399" s="380">
        <v>0.30730000000000002</v>
      </c>
      <c r="AT399" s="380">
        <v>5.1999999999999998E-2</v>
      </c>
      <c r="AU399" s="380">
        <v>0.21813892800000001</v>
      </c>
      <c r="AV399" s="380">
        <v>0.23080000000000001</v>
      </c>
      <c r="AW399" s="380">
        <v>0.81150000000000011</v>
      </c>
      <c r="AX399" s="380">
        <v>0.19936568000000002</v>
      </c>
      <c r="AY399" s="380">
        <v>0.16247012800000002</v>
      </c>
      <c r="AZ399" s="380">
        <v>0.11434633599999999</v>
      </c>
      <c r="BA399" s="380">
        <v>0.145863408</v>
      </c>
      <c r="BB399" s="380">
        <v>5.0960272000000001E-2</v>
      </c>
      <c r="BC399" s="380">
        <v>7.240000000000002E-2</v>
      </c>
      <c r="BD399" s="380">
        <v>0.62319999999999998</v>
      </c>
      <c r="BE399" s="380">
        <v>0.63080712000000005</v>
      </c>
      <c r="BF399" s="380">
        <v>0.19646999999999998</v>
      </c>
      <c r="BG399" s="380">
        <v>8.6599999999999983E-2</v>
      </c>
      <c r="BH399" s="380">
        <v>7.7451343999999991E-2</v>
      </c>
      <c r="BI399" s="380">
        <v>0.52049999999999985</v>
      </c>
      <c r="BJ399" s="380">
        <v>0.81240575999999998</v>
      </c>
      <c r="BK399" s="380">
        <v>0.36685939200000001</v>
      </c>
      <c r="BL399" s="380">
        <v>0.9809230080000001</v>
      </c>
      <c r="BM399" s="380">
        <v>0.278427488</v>
      </c>
      <c r="BN399" s="380">
        <v>0.11115000000000001</v>
      </c>
      <c r="BO399" s="380">
        <v>1.3762368000000002E-2</v>
      </c>
      <c r="BP399" s="380">
        <v>5.96E-2</v>
      </c>
      <c r="BQ399" s="380">
        <v>6.7800000000000013E-2</v>
      </c>
      <c r="BR399" s="380">
        <v>0.20184574399999999</v>
      </c>
      <c r="BS399" s="380">
        <v>0.17460524800000005</v>
      </c>
      <c r="BT399" s="380">
        <v>0.26985932800000001</v>
      </c>
      <c r="BU399" s="380">
        <v>0.15140000000000001</v>
      </c>
      <c r="BV399" s="380">
        <v>0.46488167999999996</v>
      </c>
      <c r="BW399" s="380">
        <v>0.88373556800000019</v>
      </c>
      <c r="BX399" s="380">
        <v>0.86458862400000003</v>
      </c>
      <c r="BY399" s="380">
        <v>0.11600000000000001</v>
      </c>
      <c r="BZ399" s="380">
        <v>0.12970000000000001</v>
      </c>
      <c r="CA399" s="380">
        <v>0.24180441599999999</v>
      </c>
      <c r="CB399" s="380">
        <v>0.87325643200000014</v>
      </c>
      <c r="CC399" s="380">
        <v>0.92161185599999995</v>
      </c>
      <c r="CD399" s="380">
        <v>0.84866768000000004</v>
      </c>
      <c r="CE399" s="380">
        <v>0.5247549600000001</v>
      </c>
      <c r="CF399" s="380">
        <v>0.88140000000000007</v>
      </c>
      <c r="CG399" s="380">
        <v>0.70290000000000008</v>
      </c>
      <c r="CH399" s="380">
        <v>5.6566959999999999E-2</v>
      </c>
      <c r="CI399" s="380">
        <v>0.52508966400000001</v>
      </c>
      <c r="CJ399" s="380">
        <v>0.8685665119999999</v>
      </c>
      <c r="CK399" s="380">
        <v>0.16087220800000002</v>
      </c>
      <c r="CL399" s="380">
        <v>0.97963878400000004</v>
      </c>
      <c r="CM399" s="380">
        <v>0.91996819200000002</v>
      </c>
      <c r="CN399" s="380">
        <v>0.25119999999999998</v>
      </c>
      <c r="CO399" s="380">
        <v>0.48154547199999992</v>
      </c>
      <c r="CP399" s="380">
        <v>0.83753516800000005</v>
      </c>
      <c r="CQ399" s="380">
        <v>0.77306339200000007</v>
      </c>
      <c r="CR399" s="380">
        <v>0.93610398400000017</v>
      </c>
      <c r="CS399" s="380">
        <v>0.92685851200000002</v>
      </c>
      <c r="CT399" s="380">
        <v>0.93909712000000012</v>
      </c>
      <c r="CU399" s="380">
        <v>0.27279999999999999</v>
      </c>
      <c r="CV399" s="380">
        <v>0.82813999999999999</v>
      </c>
      <c r="CW399" s="380">
        <v>0.63380000000000003</v>
      </c>
    </row>
    <row r="400" spans="1:101">
      <c r="A400" s="256">
        <v>778</v>
      </c>
      <c r="B400" s="259">
        <v>1</v>
      </c>
      <c r="C400" s="380">
        <v>0.89259999999999984</v>
      </c>
      <c r="D400" s="380">
        <v>0.77459999999999996</v>
      </c>
      <c r="E400" s="380">
        <v>0.32010193600000009</v>
      </c>
      <c r="F400" s="380">
        <v>0.54037438400000004</v>
      </c>
      <c r="G400" s="380">
        <v>0.96549508799999995</v>
      </c>
      <c r="H400" s="380">
        <v>0.92462985600000014</v>
      </c>
      <c r="I400" s="380">
        <v>0.46449999999999997</v>
      </c>
      <c r="J400" s="380">
        <v>0.69658068800000006</v>
      </c>
      <c r="K400" s="380">
        <v>5.4623872000000011E-2</v>
      </c>
      <c r="L400" s="380">
        <v>0.88291000000000008</v>
      </c>
      <c r="M400" s="380">
        <v>0.89520177600000006</v>
      </c>
      <c r="N400" s="380">
        <v>0.70182219200000007</v>
      </c>
      <c r="O400" s="380">
        <v>0.26134152000000005</v>
      </c>
      <c r="P400" s="380">
        <v>0.49490000000000006</v>
      </c>
      <c r="Q400" s="380">
        <v>0.66911094400000004</v>
      </c>
      <c r="R400" s="380">
        <v>0.76190456000000006</v>
      </c>
      <c r="S400" s="380">
        <v>0.91436060800000007</v>
      </c>
      <c r="T400" s="380">
        <v>0.4012</v>
      </c>
      <c r="U400" s="380">
        <v>0.51439999999999997</v>
      </c>
      <c r="V400" s="380">
        <v>0.93380359999999996</v>
      </c>
      <c r="W400" s="380">
        <v>0.92195297600000004</v>
      </c>
      <c r="X400" s="380">
        <v>0.86279924800000007</v>
      </c>
      <c r="Y400" s="380">
        <v>0.89201721600000017</v>
      </c>
      <c r="Z400" s="380">
        <v>0.83740000000000014</v>
      </c>
      <c r="AA400" s="380">
        <v>0.63054561600000003</v>
      </c>
      <c r="AB400" s="380">
        <v>0.90880000000000016</v>
      </c>
      <c r="AC400" s="380">
        <v>0.56174726400000008</v>
      </c>
      <c r="AD400" s="380">
        <v>0.12123315200000001</v>
      </c>
      <c r="AE400" s="380">
        <v>0.90133577600000003</v>
      </c>
      <c r="AF400" s="380">
        <v>0.43921078400000002</v>
      </c>
      <c r="AG400" s="380">
        <v>0.83120793600000009</v>
      </c>
      <c r="AH400" s="380">
        <v>0.85260000000000002</v>
      </c>
      <c r="AI400" s="380">
        <v>0.85455950400000003</v>
      </c>
      <c r="AJ400" s="380">
        <v>0.27417000000000002</v>
      </c>
      <c r="AK400" s="380">
        <v>0.10364</v>
      </c>
      <c r="AL400" s="380">
        <v>0.41571104000000003</v>
      </c>
      <c r="AM400" s="380">
        <v>0.95242859199999996</v>
      </c>
      <c r="AN400" s="380">
        <v>0.73552462400000007</v>
      </c>
      <c r="AO400" s="380">
        <v>8.5220431999999999E-2</v>
      </c>
      <c r="AP400" s="380">
        <v>0.16863230400000001</v>
      </c>
      <c r="AQ400" s="380">
        <v>0.90410000000000001</v>
      </c>
      <c r="AR400" s="380">
        <v>0.80105711999999984</v>
      </c>
      <c r="AS400" s="380">
        <v>0.30730000000000002</v>
      </c>
      <c r="AT400" s="380">
        <v>5.1999999999999998E-2</v>
      </c>
      <c r="AU400" s="380">
        <v>0.21858025600000006</v>
      </c>
      <c r="AV400" s="380">
        <v>0.23080000000000003</v>
      </c>
      <c r="AW400" s="380">
        <v>0.8115</v>
      </c>
      <c r="AX400" s="380">
        <v>0.19983646400000002</v>
      </c>
      <c r="AY400" s="380">
        <v>0.163482976</v>
      </c>
      <c r="AZ400" s="380">
        <v>0.11369799999999999</v>
      </c>
      <c r="BA400" s="380">
        <v>0.144960688</v>
      </c>
      <c r="BB400" s="380">
        <v>5.0654112000000001E-2</v>
      </c>
      <c r="BC400" s="380">
        <v>7.2400000000000006E-2</v>
      </c>
      <c r="BD400" s="380">
        <v>0.62319999999999998</v>
      </c>
      <c r="BE400" s="380">
        <v>0.63045230399999996</v>
      </c>
      <c r="BF400" s="380">
        <v>0.19646999999999998</v>
      </c>
      <c r="BG400" s="380">
        <v>8.660000000000001E-2</v>
      </c>
      <c r="BH400" s="380">
        <v>7.7333407999999992E-2</v>
      </c>
      <c r="BI400" s="380">
        <v>0.52050000000000007</v>
      </c>
      <c r="BJ400" s="380">
        <v>0.81205939199999999</v>
      </c>
      <c r="BK400" s="380">
        <v>0.36626467200000001</v>
      </c>
      <c r="BL400" s="380">
        <v>0.98179654399999994</v>
      </c>
      <c r="BM400" s="380">
        <v>0.28213878400000003</v>
      </c>
      <c r="BN400" s="380">
        <v>0.11115000000000001</v>
      </c>
      <c r="BO400" s="380">
        <v>1.3803264000000001E-2</v>
      </c>
      <c r="BP400" s="380">
        <v>5.9600000000000014E-2</v>
      </c>
      <c r="BQ400" s="380">
        <v>6.7799999999999999E-2</v>
      </c>
      <c r="BR400" s="380">
        <v>0.20136161600000002</v>
      </c>
      <c r="BS400" s="380">
        <v>0.17422169599999998</v>
      </c>
      <c r="BT400" s="380">
        <v>0.269377808</v>
      </c>
      <c r="BU400" s="380">
        <v>0.15140000000000001</v>
      </c>
      <c r="BV400" s="380">
        <v>0.465010912</v>
      </c>
      <c r="BW400" s="380">
        <v>0.88793763200000009</v>
      </c>
      <c r="BX400" s="380">
        <v>0.87019609600000003</v>
      </c>
      <c r="BY400" s="380">
        <v>0.11600000000000002</v>
      </c>
      <c r="BZ400" s="380">
        <v>0.12970000000000001</v>
      </c>
      <c r="CA400" s="380">
        <v>0.24053659200000002</v>
      </c>
      <c r="CB400" s="380">
        <v>0.87805720000000009</v>
      </c>
      <c r="CC400" s="380">
        <v>0.92285836799999998</v>
      </c>
      <c r="CD400" s="380">
        <v>0.84855785600000011</v>
      </c>
      <c r="CE400" s="380">
        <v>0.52559072000000007</v>
      </c>
      <c r="CF400" s="380">
        <v>0.88139999999999985</v>
      </c>
      <c r="CG400" s="380">
        <v>0.70289999999999997</v>
      </c>
      <c r="CH400" s="380">
        <v>5.6476079999999991E-2</v>
      </c>
      <c r="CI400" s="380">
        <v>0.52792176000000013</v>
      </c>
      <c r="CJ400" s="380">
        <v>0.86959963200000001</v>
      </c>
      <c r="CK400" s="380">
        <v>0.16061995200000001</v>
      </c>
      <c r="CL400" s="380">
        <v>0.980449664</v>
      </c>
      <c r="CM400" s="380">
        <v>0.92259732800000016</v>
      </c>
      <c r="CN400" s="380">
        <v>0.25119999999999998</v>
      </c>
      <c r="CO400" s="380">
        <v>0.47971678399999995</v>
      </c>
      <c r="CP400" s="380">
        <v>0.83921584000000005</v>
      </c>
      <c r="CQ400" s="380">
        <v>0.773258848</v>
      </c>
      <c r="CR400" s="380">
        <v>0.9378020960000002</v>
      </c>
      <c r="CS400" s="380">
        <v>0.92752192000000011</v>
      </c>
      <c r="CT400" s="380">
        <v>0.93962262399999996</v>
      </c>
      <c r="CU400" s="380">
        <v>0.27279999999999999</v>
      </c>
      <c r="CV400" s="380">
        <v>0.82813999999999999</v>
      </c>
      <c r="CW400" s="380">
        <v>0.63380000000000003</v>
      </c>
    </row>
    <row r="401" spans="1:101">
      <c r="A401" s="256">
        <v>779</v>
      </c>
      <c r="B401" s="259">
        <v>1</v>
      </c>
      <c r="C401" s="380">
        <v>0.89259999999999984</v>
      </c>
      <c r="D401" s="380">
        <v>0.77459999999999984</v>
      </c>
      <c r="E401" s="380">
        <v>0.321633008</v>
      </c>
      <c r="F401" s="380">
        <v>0.54072216000000006</v>
      </c>
      <c r="G401" s="380">
        <v>0.96591383999999991</v>
      </c>
      <c r="H401" s="380">
        <v>0.92607371199999999</v>
      </c>
      <c r="I401" s="380">
        <v>0.46450000000000002</v>
      </c>
      <c r="J401" s="380">
        <v>0.69748897600000004</v>
      </c>
      <c r="K401" s="380">
        <v>5.4532496E-2</v>
      </c>
      <c r="L401" s="380">
        <v>0.88290999999999997</v>
      </c>
      <c r="M401" s="380">
        <v>0.89655515200000002</v>
      </c>
      <c r="N401" s="380">
        <v>0.70201688000000007</v>
      </c>
      <c r="O401" s="380">
        <v>0.26128120000000005</v>
      </c>
      <c r="P401" s="380">
        <v>0.49490000000000006</v>
      </c>
      <c r="Q401" s="380">
        <v>0.66956174400000001</v>
      </c>
      <c r="R401" s="380">
        <v>0.76396291199999988</v>
      </c>
      <c r="S401" s="380">
        <v>0.916029808</v>
      </c>
      <c r="T401" s="380">
        <v>0.4012</v>
      </c>
      <c r="U401" s="380">
        <v>0.51439999999999986</v>
      </c>
      <c r="V401" s="380">
        <v>0.93443705599999993</v>
      </c>
      <c r="W401" s="380">
        <v>0.92208782399999989</v>
      </c>
      <c r="X401" s="380">
        <v>0.86305507199999998</v>
      </c>
      <c r="Y401" s="380">
        <v>0.89200691200000004</v>
      </c>
      <c r="Z401" s="380">
        <v>0.83740000000000003</v>
      </c>
      <c r="AA401" s="380">
        <v>0.63180729599999985</v>
      </c>
      <c r="AB401" s="380">
        <v>0.90879999999999994</v>
      </c>
      <c r="AC401" s="380">
        <v>0.56287731200000002</v>
      </c>
      <c r="AD401" s="380">
        <v>0.12123064000000001</v>
      </c>
      <c r="AE401" s="380">
        <v>0.90192632000000006</v>
      </c>
      <c r="AF401" s="380">
        <v>0.44011899200000004</v>
      </c>
      <c r="AG401" s="380">
        <v>0.83122104000000008</v>
      </c>
      <c r="AH401" s="380">
        <v>0.85260000000000002</v>
      </c>
      <c r="AI401" s="380">
        <v>0.85492209600000002</v>
      </c>
      <c r="AJ401" s="380">
        <v>0.27417000000000008</v>
      </c>
      <c r="AK401" s="380">
        <v>0.10364</v>
      </c>
      <c r="AL401" s="380">
        <v>0.41433252800000003</v>
      </c>
      <c r="AM401" s="380">
        <v>0.95427257599999993</v>
      </c>
      <c r="AN401" s="380">
        <v>0.73616924799999994</v>
      </c>
      <c r="AO401" s="380">
        <v>8.5190479999999999E-2</v>
      </c>
      <c r="AP401" s="380">
        <v>0.168310192</v>
      </c>
      <c r="AQ401" s="380">
        <v>0.90410000000000001</v>
      </c>
      <c r="AR401" s="380">
        <v>0.80445084800000011</v>
      </c>
      <c r="AS401" s="380">
        <v>0.30730000000000002</v>
      </c>
      <c r="AT401" s="380">
        <v>5.1999999999999998E-2</v>
      </c>
      <c r="AU401" s="380">
        <v>0.21899318400000001</v>
      </c>
      <c r="AV401" s="380">
        <v>0.23080000000000001</v>
      </c>
      <c r="AW401" s="380">
        <v>0.8115</v>
      </c>
      <c r="AX401" s="380">
        <v>0.200224608</v>
      </c>
      <c r="AY401" s="380">
        <v>0.16431854400000001</v>
      </c>
      <c r="AZ401" s="380">
        <v>0.11316462400000001</v>
      </c>
      <c r="BA401" s="380">
        <v>0.144217808</v>
      </c>
      <c r="BB401" s="380">
        <v>5.0402191999999998E-2</v>
      </c>
      <c r="BC401" s="380">
        <v>7.2400000000000006E-2</v>
      </c>
      <c r="BD401" s="380">
        <v>0.62319999999999998</v>
      </c>
      <c r="BE401" s="380">
        <v>0.63012772800000005</v>
      </c>
      <c r="BF401" s="380">
        <v>0.19647000000000001</v>
      </c>
      <c r="BG401" s="380">
        <v>8.6599999999999996E-2</v>
      </c>
      <c r="BH401" s="380">
        <v>7.7236352000000008E-2</v>
      </c>
      <c r="BI401" s="380">
        <v>0.52049999999999996</v>
      </c>
      <c r="BJ401" s="380">
        <v>0.8117425439999999</v>
      </c>
      <c r="BK401" s="380">
        <v>0.36577491200000001</v>
      </c>
      <c r="BL401" s="380">
        <v>0.98250623999999998</v>
      </c>
      <c r="BM401" s="380">
        <v>0.28520368000000001</v>
      </c>
      <c r="BN401" s="380">
        <v>0.11115000000000001</v>
      </c>
      <c r="BO401" s="380">
        <v>1.3836960000000001E-2</v>
      </c>
      <c r="BP401" s="380">
        <v>5.96E-2</v>
      </c>
      <c r="BQ401" s="380">
        <v>6.7799999999999985E-2</v>
      </c>
      <c r="BR401" s="380">
        <v>0.200962688</v>
      </c>
      <c r="BS401" s="380">
        <v>0.173905904</v>
      </c>
      <c r="BT401" s="380">
        <v>0.26898116800000005</v>
      </c>
      <c r="BU401" s="380">
        <v>0.15140000000000001</v>
      </c>
      <c r="BV401" s="380">
        <v>0.46511726399999997</v>
      </c>
      <c r="BW401" s="380">
        <v>0.89136809600000011</v>
      </c>
      <c r="BX401" s="380">
        <v>0.87476868799999996</v>
      </c>
      <c r="BY401" s="380">
        <v>0.11599999999999999</v>
      </c>
      <c r="BZ401" s="380">
        <v>0.12969999999999998</v>
      </c>
      <c r="CA401" s="380">
        <v>0.23949324799999996</v>
      </c>
      <c r="CB401" s="380">
        <v>0.88197524800000004</v>
      </c>
      <c r="CC401" s="380">
        <v>0.92388112000000011</v>
      </c>
      <c r="CD401" s="380">
        <v>0.84845739199999992</v>
      </c>
      <c r="CE401" s="380">
        <v>0.52627920000000006</v>
      </c>
      <c r="CF401" s="380">
        <v>0.88139999999999996</v>
      </c>
      <c r="CG401" s="380">
        <v>0.70289999999999997</v>
      </c>
      <c r="CH401" s="380">
        <v>5.6401199999999999E-2</v>
      </c>
      <c r="CI401" s="380">
        <v>0.53025473600000006</v>
      </c>
      <c r="CJ401" s="380">
        <v>0.87044923199999991</v>
      </c>
      <c r="CK401" s="380">
        <v>0.160412096</v>
      </c>
      <c r="CL401" s="380">
        <v>0.98110974400000006</v>
      </c>
      <c r="CM401" s="380">
        <v>0.92474430400000007</v>
      </c>
      <c r="CN401" s="380">
        <v>0.25119999999999998</v>
      </c>
      <c r="CO401" s="380">
        <v>0.47821017599999999</v>
      </c>
      <c r="CP401" s="380">
        <v>0.840596432</v>
      </c>
      <c r="CQ401" s="380">
        <v>0.77341990399999994</v>
      </c>
      <c r="CR401" s="380">
        <v>0.93919132799999994</v>
      </c>
      <c r="CS401" s="380">
        <v>0.92806724799999996</v>
      </c>
      <c r="CT401" s="380">
        <v>0.94005468799999992</v>
      </c>
      <c r="CU401" s="380">
        <v>0.27280000000000004</v>
      </c>
      <c r="CV401" s="380">
        <v>0.82813999999999988</v>
      </c>
      <c r="CW401" s="380">
        <v>0.63379999999999992</v>
      </c>
    </row>
    <row r="402" spans="1:101">
      <c r="A402" s="256">
        <v>780</v>
      </c>
      <c r="B402" s="259">
        <v>1</v>
      </c>
      <c r="C402" s="380">
        <v>0.89259999999999995</v>
      </c>
      <c r="D402" s="380">
        <v>0.77459999999999996</v>
      </c>
      <c r="E402" s="380">
        <v>0.32268000000000002</v>
      </c>
      <c r="F402" s="380">
        <v>0.54096</v>
      </c>
      <c r="G402" s="380">
        <v>0.96619999999999995</v>
      </c>
      <c r="H402" s="380">
        <v>0.92706</v>
      </c>
      <c r="I402" s="380">
        <v>0.46450000000000002</v>
      </c>
      <c r="J402" s="380">
        <v>0.69811000000000001</v>
      </c>
      <c r="K402" s="380">
        <v>5.4469999999999998E-2</v>
      </c>
      <c r="L402" s="380">
        <v>0.88290999999999997</v>
      </c>
      <c r="M402" s="380">
        <v>0.89748000000000006</v>
      </c>
      <c r="N402" s="380">
        <v>0.70215000000000005</v>
      </c>
      <c r="O402" s="380">
        <v>0.26124000000000003</v>
      </c>
      <c r="P402" s="380">
        <v>0.49490000000000001</v>
      </c>
      <c r="Q402" s="380">
        <v>0.66986999999999997</v>
      </c>
      <c r="R402" s="380">
        <v>0.76536999999999999</v>
      </c>
      <c r="S402" s="380">
        <v>0.91717000000000004</v>
      </c>
      <c r="T402" s="380">
        <v>0.4012</v>
      </c>
      <c r="U402" s="380">
        <v>0.51439999999999997</v>
      </c>
      <c r="V402" s="380">
        <v>0.93486999999999998</v>
      </c>
      <c r="W402" s="380">
        <v>0.92218</v>
      </c>
      <c r="X402" s="380">
        <v>0.86323000000000005</v>
      </c>
      <c r="Y402" s="380">
        <v>0.89200000000000002</v>
      </c>
      <c r="Z402" s="380">
        <v>0.83740000000000003</v>
      </c>
      <c r="AA402" s="380">
        <v>0.63266999999999995</v>
      </c>
      <c r="AB402" s="380">
        <v>0.90880000000000005</v>
      </c>
      <c r="AC402" s="380">
        <v>0.56364999999999998</v>
      </c>
      <c r="AD402" s="380">
        <v>0.12123</v>
      </c>
      <c r="AE402" s="380">
        <v>0.90232999999999997</v>
      </c>
      <c r="AF402" s="380">
        <v>0.44074000000000002</v>
      </c>
      <c r="AG402" s="380">
        <v>0.83123000000000002</v>
      </c>
      <c r="AH402" s="380">
        <v>0.85260000000000002</v>
      </c>
      <c r="AI402" s="380">
        <v>0.85516999999999999</v>
      </c>
      <c r="AJ402" s="380">
        <v>0.27417000000000002</v>
      </c>
      <c r="AK402" s="380">
        <v>0.10364</v>
      </c>
      <c r="AL402" s="380">
        <v>0.41338999999999998</v>
      </c>
      <c r="AM402" s="380">
        <v>0.95552999999999999</v>
      </c>
      <c r="AN402" s="380">
        <v>0.73660999999999999</v>
      </c>
      <c r="AO402" s="380">
        <v>8.5169999999999996E-2</v>
      </c>
      <c r="AP402" s="380">
        <v>0.16808999999999999</v>
      </c>
      <c r="AQ402" s="380">
        <v>0.90410000000000001</v>
      </c>
      <c r="AR402" s="380">
        <v>0.80676999999999999</v>
      </c>
      <c r="AS402" s="380">
        <v>0.30730000000000002</v>
      </c>
      <c r="AT402" s="380">
        <v>5.1999999999999998E-2</v>
      </c>
      <c r="AU402" s="380">
        <v>0.21926000000000001</v>
      </c>
      <c r="AV402" s="380">
        <v>0.23080000000000001</v>
      </c>
      <c r="AW402" s="380">
        <v>0.8115</v>
      </c>
      <c r="AX402" s="380">
        <v>0.20049</v>
      </c>
      <c r="AY402" s="380">
        <v>0.16489000000000001</v>
      </c>
      <c r="AZ402" s="380">
        <v>0.1128</v>
      </c>
      <c r="BA402" s="380">
        <v>0.14371</v>
      </c>
      <c r="BB402" s="380">
        <v>5.0229999999999997E-2</v>
      </c>
      <c r="BC402" s="380">
        <v>7.2400000000000006E-2</v>
      </c>
      <c r="BD402" s="380">
        <v>0.62319999999999998</v>
      </c>
      <c r="BE402" s="380">
        <v>0.62990999999999997</v>
      </c>
      <c r="BF402" s="380">
        <v>0.19647000000000001</v>
      </c>
      <c r="BG402" s="380">
        <v>8.6599999999999996E-2</v>
      </c>
      <c r="BH402" s="380">
        <v>7.7170000000000002E-2</v>
      </c>
      <c r="BI402" s="380">
        <v>0.52049999999999996</v>
      </c>
      <c r="BJ402" s="380">
        <v>0.81152999999999997</v>
      </c>
      <c r="BK402" s="380">
        <v>0.36543999999999999</v>
      </c>
      <c r="BL402" s="380">
        <v>0.98299000000000003</v>
      </c>
      <c r="BM402" s="380">
        <v>0.2873</v>
      </c>
      <c r="BN402" s="380">
        <v>0.11115</v>
      </c>
      <c r="BO402" s="380">
        <v>1.3860000000000001E-2</v>
      </c>
      <c r="BP402" s="380">
        <v>5.96E-2</v>
      </c>
      <c r="BQ402" s="380">
        <v>6.7799999999999999E-2</v>
      </c>
      <c r="BR402" s="380">
        <v>0.20069000000000001</v>
      </c>
      <c r="BS402" s="380">
        <v>0.17369000000000001</v>
      </c>
      <c r="BT402" s="380">
        <v>0.26871</v>
      </c>
      <c r="BU402" s="380">
        <v>0.15140000000000001</v>
      </c>
      <c r="BV402" s="380">
        <v>0.46518999999999999</v>
      </c>
      <c r="BW402" s="380">
        <v>0.89371</v>
      </c>
      <c r="BX402" s="380">
        <v>0.87788999999999995</v>
      </c>
      <c r="BY402" s="380">
        <v>0.11600000000000001</v>
      </c>
      <c r="BZ402" s="380">
        <v>0.12970000000000001</v>
      </c>
      <c r="CA402" s="380">
        <v>0.23877999999999999</v>
      </c>
      <c r="CB402" s="380">
        <v>0.88465000000000005</v>
      </c>
      <c r="CC402" s="380">
        <v>0.92457999999999996</v>
      </c>
      <c r="CD402" s="380">
        <v>0.84838999999999998</v>
      </c>
      <c r="CE402" s="380">
        <v>0.52675000000000005</v>
      </c>
      <c r="CF402" s="380">
        <v>0.88139999999999996</v>
      </c>
      <c r="CG402" s="380">
        <v>0.70289999999999997</v>
      </c>
      <c r="CH402" s="380">
        <v>5.6349999999999997E-2</v>
      </c>
      <c r="CI402" s="380">
        <v>0.53185000000000004</v>
      </c>
      <c r="CJ402" s="380">
        <v>0.87102999999999997</v>
      </c>
      <c r="CK402" s="380">
        <v>0.16027</v>
      </c>
      <c r="CL402" s="380">
        <v>0.98155999999999999</v>
      </c>
      <c r="CM402" s="380">
        <v>0.92620999999999998</v>
      </c>
      <c r="CN402" s="380">
        <v>0.25119999999999998</v>
      </c>
      <c r="CO402" s="380">
        <v>0.47717999999999999</v>
      </c>
      <c r="CP402" s="380">
        <v>0.84153999999999995</v>
      </c>
      <c r="CQ402" s="380">
        <v>0.77353000000000005</v>
      </c>
      <c r="CR402" s="380">
        <v>0.94013999999999998</v>
      </c>
      <c r="CS402" s="380">
        <v>0.92844000000000004</v>
      </c>
      <c r="CT402" s="380">
        <v>0.94035000000000002</v>
      </c>
      <c r="CU402" s="380">
        <v>0.27279999999999999</v>
      </c>
      <c r="CV402" s="380">
        <v>0.82813999999999999</v>
      </c>
      <c r="CW402" s="380">
        <v>0.63380000000000003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tabColor theme="0" tint="-0.499984740745262"/>
  </sheetPr>
  <dimension ref="A1:H403"/>
  <sheetViews>
    <sheetView showGridLines="0" workbookViewId="0">
      <pane xSplit="1" ySplit="2" topLeftCell="B3" activePane="bottomRight" state="frozen"/>
      <selection pane="topRight" activeCell="B1" sqref="B1"/>
      <selection pane="bottomLeft" activeCell="A2" sqref="A2"/>
      <selection pane="bottomRight"/>
    </sheetView>
  </sheetViews>
  <sheetFormatPr defaultColWidth="9.140625" defaultRowHeight="12.75"/>
  <cols>
    <col min="1" max="1" width="17.85546875" style="257" customWidth="1"/>
    <col min="2" max="4" width="15" style="255" customWidth="1"/>
    <col min="5" max="5" width="5.7109375" style="255" customWidth="1"/>
    <col min="6" max="8" width="14.85546875" style="255" customWidth="1"/>
    <col min="9" max="16384" width="9.140625" style="55"/>
  </cols>
  <sheetData>
    <row r="1" spans="1:8" s="195" customFormat="1" ht="18.75" customHeight="1">
      <c r="A1" s="256"/>
      <c r="B1" s="486" t="s">
        <v>674</v>
      </c>
      <c r="C1" s="486"/>
      <c r="D1" s="486"/>
      <c r="E1" s="251"/>
      <c r="F1" s="486" t="s">
        <v>675</v>
      </c>
      <c r="G1" s="486"/>
      <c r="H1" s="486"/>
    </row>
    <row r="2" spans="1:8" s="195" customFormat="1" ht="14.25">
      <c r="A2" s="244" t="s">
        <v>37</v>
      </c>
      <c r="B2" s="318" t="s">
        <v>717</v>
      </c>
      <c r="C2" s="318" t="s">
        <v>718</v>
      </c>
      <c r="D2" s="318" t="s">
        <v>719</v>
      </c>
      <c r="E2" s="251"/>
      <c r="F2" s="318" t="s">
        <v>720</v>
      </c>
      <c r="G2" s="318" t="s">
        <v>721</v>
      </c>
      <c r="H2" s="318" t="s">
        <v>722</v>
      </c>
    </row>
    <row r="3" spans="1:8">
      <c r="A3" s="257">
        <v>380</v>
      </c>
      <c r="B3" s="252">
        <v>1.3680000000000001E-3</v>
      </c>
      <c r="C3" s="252">
        <v>3.8999999999999999E-5</v>
      </c>
      <c r="D3" s="252">
        <v>6.4500010000000003E-3</v>
      </c>
      <c r="E3" s="253"/>
      <c r="F3" s="254">
        <v>1.5995199999999999E-4</v>
      </c>
      <c r="G3" s="254">
        <v>1.7363999999999998E-5</v>
      </c>
      <c r="H3" s="254">
        <v>7.0477599999999995E-4</v>
      </c>
    </row>
    <row r="4" spans="1:8">
      <c r="A4" s="257">
        <v>381</v>
      </c>
      <c r="B4" s="252">
        <v>1.4935552E-3</v>
      </c>
      <c r="C4" s="252">
        <v>4.2623039999999998E-5</v>
      </c>
      <c r="D4" s="252">
        <v>7.0426703800000002E-3</v>
      </c>
      <c r="E4" s="253"/>
      <c r="F4" s="254">
        <v>2.0411760000000001E-4</v>
      </c>
      <c r="G4" s="254">
        <v>2.2176660000000001E-5</v>
      </c>
      <c r="H4" s="254">
        <v>8.9888230000000004E-4</v>
      </c>
    </row>
    <row r="5" spans="1:8">
      <c r="A5" s="257">
        <v>382</v>
      </c>
      <c r="B5" s="252">
        <v>1.6359536000000001E-3</v>
      </c>
      <c r="C5" s="252">
        <v>4.6750720000000001E-5</v>
      </c>
      <c r="D5" s="252">
        <v>7.7148916299999998E-3</v>
      </c>
      <c r="E5" s="253"/>
      <c r="F5" s="254">
        <v>2.6988224000000001E-4</v>
      </c>
      <c r="G5" s="254">
        <v>2.9305090000000001E-5</v>
      </c>
      <c r="H5" s="254">
        <v>1.18890259E-3</v>
      </c>
    </row>
    <row r="6" spans="1:8">
      <c r="A6" s="257">
        <v>383</v>
      </c>
      <c r="B6" s="252">
        <v>1.8023744E-3</v>
      </c>
      <c r="C6" s="252">
        <v>5.1566880000000001E-5</v>
      </c>
      <c r="D6" s="252">
        <v>8.5007770899999998E-3</v>
      </c>
      <c r="E6" s="253"/>
      <c r="F6" s="254">
        <v>3.6381287999999999E-4</v>
      </c>
      <c r="G6" s="254">
        <v>3.9446790000000003E-5</v>
      </c>
      <c r="H6" s="254">
        <v>1.60417213E-3</v>
      </c>
    </row>
    <row r="7" spans="1:8">
      <c r="A7" s="257">
        <v>384</v>
      </c>
      <c r="B7" s="252">
        <v>1.9999967999999998E-3</v>
      </c>
      <c r="C7" s="252">
        <v>5.7255359999999998E-5</v>
      </c>
      <c r="D7" s="252">
        <v>9.4344391000000007E-3</v>
      </c>
      <c r="E7" s="253"/>
      <c r="F7" s="254">
        <v>4.9247647999999997E-4</v>
      </c>
      <c r="G7" s="254">
        <v>5.3299259999999997E-5</v>
      </c>
      <c r="H7" s="254">
        <v>2.1740261800000001E-3</v>
      </c>
    </row>
    <row r="8" spans="1:8">
      <c r="A8" s="257">
        <v>385</v>
      </c>
      <c r="B8" s="252">
        <v>2.2360000000000001E-3</v>
      </c>
      <c r="C8" s="252">
        <v>6.3999999999999997E-5</v>
      </c>
      <c r="D8" s="252">
        <v>1.054999E-2</v>
      </c>
      <c r="E8" s="253"/>
      <c r="F8" s="254">
        <v>6.6244000000000003E-4</v>
      </c>
      <c r="G8" s="254">
        <v>7.1559999999999999E-5</v>
      </c>
      <c r="H8" s="254">
        <v>2.9277999999999999E-3</v>
      </c>
    </row>
    <row r="9" spans="1:8">
      <c r="A9" s="257">
        <v>386</v>
      </c>
      <c r="B9" s="252">
        <v>2.5379280000000001E-3</v>
      </c>
      <c r="C9" s="252">
        <v>7.2399999999999998E-5</v>
      </c>
      <c r="D9" s="252">
        <v>1.197767347E-2</v>
      </c>
      <c r="E9" s="253"/>
      <c r="F9" s="254">
        <v>8.4302246000000003E-4</v>
      </c>
      <c r="G9" s="254">
        <v>9.1136770000000003E-5</v>
      </c>
      <c r="H9" s="254">
        <v>3.72493715E-3</v>
      </c>
    </row>
    <row r="10" spans="1:8">
      <c r="A10" s="257">
        <v>387</v>
      </c>
      <c r="B10" s="252">
        <v>2.8875039999999999E-3</v>
      </c>
      <c r="C10" s="252">
        <v>8.2120000000000007E-5</v>
      </c>
      <c r="D10" s="252">
        <v>1.36314377E-2</v>
      </c>
      <c r="E10" s="253"/>
      <c r="F10" s="254">
        <v>1.08735075E-3</v>
      </c>
      <c r="G10" s="254">
        <v>1.1746422E-4</v>
      </c>
      <c r="H10" s="254">
        <v>4.80713754E-3</v>
      </c>
    </row>
    <row r="11" spans="1:8">
      <c r="A11" s="257">
        <v>388</v>
      </c>
      <c r="B11" s="252">
        <v>3.2868160000000001E-3</v>
      </c>
      <c r="C11" s="252">
        <v>9.3239999999999995E-5</v>
      </c>
      <c r="D11" s="252">
        <v>1.552136218E-2</v>
      </c>
      <c r="E11" s="253"/>
      <c r="F11" s="254">
        <v>1.4113038100000001E-3</v>
      </c>
      <c r="G11" s="254">
        <v>1.5218729999999999E-4</v>
      </c>
      <c r="H11" s="254">
        <v>6.2462093400000003E-3</v>
      </c>
    </row>
    <row r="12" spans="1:8">
      <c r="A12" s="257">
        <v>389</v>
      </c>
      <c r="B12" s="252">
        <v>3.7379520000000001E-3</v>
      </c>
      <c r="C12" s="252">
        <v>1.0584E-4</v>
      </c>
      <c r="D12" s="252">
        <v>1.7657526449999999E-2</v>
      </c>
      <c r="E12" s="253"/>
      <c r="F12" s="254">
        <v>1.8307605799999999E-3</v>
      </c>
      <c r="G12" s="254">
        <v>1.9695091000000001E-4</v>
      </c>
      <c r="H12" s="254">
        <v>8.1139607699999994E-3</v>
      </c>
    </row>
    <row r="13" spans="1:8">
      <c r="A13" s="257">
        <v>390</v>
      </c>
      <c r="B13" s="252">
        <v>4.2430000000000002E-3</v>
      </c>
      <c r="C13" s="252">
        <v>1.2E-4</v>
      </c>
      <c r="D13" s="252">
        <v>2.005001E-2</v>
      </c>
      <c r="E13" s="253"/>
      <c r="F13" s="254">
        <v>2.3616000000000002E-3</v>
      </c>
      <c r="G13" s="254">
        <v>2.5339999999999998E-4</v>
      </c>
      <c r="H13" s="254">
        <v>1.0482200000000001E-2</v>
      </c>
    </row>
    <row r="14" spans="1:8">
      <c r="A14" s="257">
        <v>391</v>
      </c>
      <c r="B14" s="252">
        <v>4.7531040000000002E-3</v>
      </c>
      <c r="C14" s="252">
        <v>1.3480799999999999E-4</v>
      </c>
      <c r="D14" s="252">
        <v>2.2466968800000001E-2</v>
      </c>
      <c r="E14" s="253"/>
      <c r="F14" s="254">
        <v>2.9614516799999998E-3</v>
      </c>
      <c r="G14" s="254">
        <v>3.1735792E-4</v>
      </c>
      <c r="H14" s="254">
        <v>1.3150041600000001E-2</v>
      </c>
    </row>
    <row r="15" spans="1:8">
      <c r="A15" s="257">
        <v>392</v>
      </c>
      <c r="B15" s="252">
        <v>5.3340319999999998E-3</v>
      </c>
      <c r="C15" s="252">
        <v>1.5158399999999999E-4</v>
      </c>
      <c r="D15" s="252">
        <v>2.5220886800000002E-2</v>
      </c>
      <c r="E15" s="253"/>
      <c r="F15" s="254">
        <v>3.7190062399999999E-3</v>
      </c>
      <c r="G15" s="254">
        <v>3.9774656000000002E-4</v>
      </c>
      <c r="H15" s="254">
        <v>1.6530160799999999E-2</v>
      </c>
    </row>
    <row r="16" spans="1:8">
      <c r="A16" s="257">
        <v>393</v>
      </c>
      <c r="B16" s="252">
        <v>6.0006080000000002E-3</v>
      </c>
      <c r="C16" s="252">
        <v>1.7065599999999999E-4</v>
      </c>
      <c r="D16" s="252">
        <v>2.8382324399999999E-2</v>
      </c>
      <c r="E16" s="253"/>
      <c r="F16" s="254">
        <v>4.6647049600000001E-3</v>
      </c>
      <c r="G16" s="254">
        <v>4.9766624000000003E-4</v>
      </c>
      <c r="H16" s="254">
        <v>2.0762539199999999E-2</v>
      </c>
    </row>
    <row r="17" spans="1:8">
      <c r="A17" s="257">
        <v>394</v>
      </c>
      <c r="B17" s="252">
        <v>6.7676560000000004E-3</v>
      </c>
      <c r="C17" s="252">
        <v>1.9235199999999999E-4</v>
      </c>
      <c r="D17" s="252">
        <v>3.2021842000000002E-2</v>
      </c>
      <c r="E17" s="253"/>
      <c r="F17" s="254">
        <v>5.8289891200000001E-3</v>
      </c>
      <c r="G17" s="254">
        <v>6.2021728000000002E-4</v>
      </c>
      <c r="H17" s="254">
        <v>2.5987158400000002E-2</v>
      </c>
    </row>
    <row r="18" spans="1:8">
      <c r="A18" s="257">
        <v>395</v>
      </c>
      <c r="B18" s="252">
        <v>7.6499999999999997E-3</v>
      </c>
      <c r="C18" s="252">
        <v>2.1699999999999999E-4</v>
      </c>
      <c r="D18" s="252">
        <v>3.6209999999999999E-2</v>
      </c>
      <c r="E18" s="253"/>
      <c r="F18" s="254">
        <v>7.2423000000000001E-3</v>
      </c>
      <c r="G18" s="254">
        <v>7.6849999999999998E-4</v>
      </c>
      <c r="H18" s="254">
        <v>3.2343999999999998E-2</v>
      </c>
    </row>
    <row r="19" spans="1:8">
      <c r="A19" s="257">
        <v>396</v>
      </c>
      <c r="B19" s="252">
        <v>8.7548160000000003E-3</v>
      </c>
      <c r="C19" s="252">
        <v>2.46784E-4</v>
      </c>
      <c r="D19" s="252">
        <v>4.1452241680000002E-2</v>
      </c>
      <c r="E19" s="253"/>
      <c r="F19" s="254">
        <v>8.8828855999999994E-3</v>
      </c>
      <c r="G19" s="254">
        <v>9.4048319999999995E-4</v>
      </c>
      <c r="H19" s="254">
        <v>3.9712584799999999E-2</v>
      </c>
    </row>
    <row r="20" spans="1:8">
      <c r="A20" s="257">
        <v>397</v>
      </c>
      <c r="B20" s="252">
        <v>9.9814880000000002E-3</v>
      </c>
      <c r="C20" s="252">
        <v>2.7971199999999999E-4</v>
      </c>
      <c r="D20" s="252">
        <v>4.727552384E-2</v>
      </c>
      <c r="E20" s="253"/>
      <c r="F20" s="254">
        <v>1.08464288E-2</v>
      </c>
      <c r="G20" s="254">
        <v>1.1456815999999999E-3</v>
      </c>
      <c r="H20" s="254">
        <v>4.8558470399999998E-2</v>
      </c>
    </row>
    <row r="21" spans="1:8">
      <c r="A21" s="257">
        <v>398</v>
      </c>
      <c r="B21" s="252">
        <v>1.1321751999999999E-2</v>
      </c>
      <c r="C21" s="252">
        <v>3.1564800000000002E-4</v>
      </c>
      <c r="D21" s="252">
        <v>5.364168616E-2</v>
      </c>
      <c r="E21" s="253"/>
      <c r="F21" s="254">
        <v>1.3176419199999999E-2</v>
      </c>
      <c r="G21" s="254">
        <v>1.3884784E-3</v>
      </c>
      <c r="H21" s="254">
        <v>5.90867536E-2</v>
      </c>
    </row>
    <row r="22" spans="1:8">
      <c r="A22" s="257">
        <v>399</v>
      </c>
      <c r="B22" s="252">
        <v>1.2767344E-2</v>
      </c>
      <c r="C22" s="252">
        <v>3.5445600000000001E-4</v>
      </c>
      <c r="D22" s="252">
        <v>6.0512568320000001E-2</v>
      </c>
      <c r="E22" s="253"/>
      <c r="F22" s="254">
        <v>1.59163464E-2</v>
      </c>
      <c r="G22" s="254">
        <v>1.6732568E-3</v>
      </c>
      <c r="H22" s="254">
        <v>7.1502531199999997E-2</v>
      </c>
    </row>
    <row r="23" spans="1:8">
      <c r="A23" s="257">
        <v>400</v>
      </c>
      <c r="B23" s="252">
        <v>1.431E-2</v>
      </c>
      <c r="C23" s="252">
        <v>3.9599999999999998E-4</v>
      </c>
      <c r="D23" s="252">
        <v>6.7850010000000002E-2</v>
      </c>
      <c r="E23" s="253"/>
      <c r="F23" s="254">
        <v>1.91097E-2</v>
      </c>
      <c r="G23" s="254">
        <v>2.0043999999999999E-3</v>
      </c>
      <c r="H23" s="254">
        <v>8.6010900000000001E-2</v>
      </c>
    </row>
    <row r="24" spans="1:8">
      <c r="A24" s="257">
        <v>401</v>
      </c>
      <c r="B24" s="252">
        <v>1.561336E-2</v>
      </c>
      <c r="C24" s="252">
        <v>4.3124800000000002E-4</v>
      </c>
      <c r="D24" s="252">
        <v>7.4050728639999994E-2</v>
      </c>
      <c r="E24" s="253"/>
      <c r="F24" s="254">
        <v>2.2825998399999999E-2</v>
      </c>
      <c r="G24" s="254">
        <v>2.3886656000000001E-3</v>
      </c>
      <c r="H24" s="254">
        <v>0.1028791136</v>
      </c>
    </row>
    <row r="25" spans="1:8">
      <c r="A25" s="257">
        <v>402</v>
      </c>
      <c r="B25" s="252">
        <v>1.7079279999999999E-2</v>
      </c>
      <c r="C25" s="252">
        <v>4.7118399999999998E-4</v>
      </c>
      <c r="D25" s="252">
        <v>8.1032966720000002E-2</v>
      </c>
      <c r="E25" s="253"/>
      <c r="F25" s="254">
        <v>2.70761952E-2</v>
      </c>
      <c r="G25" s="254">
        <v>2.8274687999999999E-3</v>
      </c>
      <c r="H25" s="254">
        <v>0.1222345728</v>
      </c>
    </row>
    <row r="26" spans="1:8">
      <c r="A26" s="257">
        <v>403</v>
      </c>
      <c r="B26" s="252">
        <v>1.8781519999999999E-2</v>
      </c>
      <c r="C26" s="252">
        <v>5.17896E-4</v>
      </c>
      <c r="D26" s="252">
        <v>8.9149844480000004E-2</v>
      </c>
      <c r="E26" s="253"/>
      <c r="F26" s="254">
        <v>3.1897272800000001E-2</v>
      </c>
      <c r="G26" s="254">
        <v>3.3245992000000002E-3</v>
      </c>
      <c r="H26" s="254">
        <v>0.1442668352</v>
      </c>
    </row>
    <row r="27" spans="1:8">
      <c r="A27" s="257">
        <v>404</v>
      </c>
      <c r="B27" s="252">
        <v>2.0793840000000001E-2</v>
      </c>
      <c r="C27" s="252">
        <v>5.73472E-4</v>
      </c>
      <c r="D27" s="252">
        <v>9.8754482160000004E-2</v>
      </c>
      <c r="E27" s="253"/>
      <c r="F27" s="254">
        <v>3.7326213599999998E-2</v>
      </c>
      <c r="G27" s="254">
        <v>3.8838464E-3</v>
      </c>
      <c r="H27" s="254">
        <v>0.1691654584</v>
      </c>
    </row>
    <row r="28" spans="1:8">
      <c r="A28" s="257">
        <v>405</v>
      </c>
      <c r="B28" s="252">
        <v>2.3189999999999999E-2</v>
      </c>
      <c r="C28" s="252">
        <v>6.4000000000000005E-4</v>
      </c>
      <c r="D28" s="252">
        <v>0.11020000000000001</v>
      </c>
      <c r="E28" s="253"/>
      <c r="F28" s="254">
        <v>4.3400000000000001E-2</v>
      </c>
      <c r="G28" s="254">
        <v>4.509E-3</v>
      </c>
      <c r="H28" s="254">
        <v>0.19711999999999999</v>
      </c>
    </row>
    <row r="29" spans="1:8">
      <c r="A29" s="257">
        <v>406</v>
      </c>
      <c r="B29" s="252">
        <v>2.626328E-2</v>
      </c>
      <c r="C29" s="252">
        <v>7.2555199999999997E-4</v>
      </c>
      <c r="D29" s="252">
        <v>0.12487279951999999</v>
      </c>
      <c r="E29" s="253"/>
      <c r="F29" s="254">
        <v>5.0382894400000003E-2</v>
      </c>
      <c r="G29" s="254">
        <v>5.2282687999999997E-3</v>
      </c>
      <c r="H29" s="254">
        <v>0.22926989280000001</v>
      </c>
    </row>
    <row r="30" spans="1:8">
      <c r="A30" s="257">
        <v>407</v>
      </c>
      <c r="B30" s="252">
        <v>2.9813039999999999E-2</v>
      </c>
      <c r="C30" s="252">
        <v>8.2473599999999996E-4</v>
      </c>
      <c r="D30" s="252">
        <v>0.14183439936</v>
      </c>
      <c r="E30" s="253"/>
      <c r="F30" s="254">
        <v>5.8027779199999997E-2</v>
      </c>
      <c r="G30" s="254">
        <v>6.0149184000000003E-3</v>
      </c>
      <c r="H30" s="254">
        <v>0.26461735040000001</v>
      </c>
    </row>
    <row r="31" spans="1:8">
      <c r="A31" s="257">
        <v>408</v>
      </c>
      <c r="B31" s="252">
        <v>3.3858159999999998E-2</v>
      </c>
      <c r="C31" s="252">
        <v>9.3814400000000002E-4</v>
      </c>
      <c r="D31" s="252">
        <v>0.16117959943999999</v>
      </c>
      <c r="E31" s="253"/>
      <c r="F31" s="254">
        <v>6.6314816799999995E-2</v>
      </c>
      <c r="G31" s="254">
        <v>6.8666335999999998E-3</v>
      </c>
      <c r="H31" s="254">
        <v>0.3031144616</v>
      </c>
    </row>
    <row r="32" spans="1:8">
      <c r="A32" s="257">
        <v>409</v>
      </c>
      <c r="B32" s="252">
        <v>3.8417519999999997E-2</v>
      </c>
      <c r="C32" s="252">
        <v>1.066368E-3</v>
      </c>
      <c r="D32" s="252">
        <v>0.18300319968000001</v>
      </c>
      <c r="E32" s="253"/>
      <c r="F32" s="254">
        <v>7.5224169600000002E-2</v>
      </c>
      <c r="G32" s="254">
        <v>7.7810991999999997E-3</v>
      </c>
      <c r="H32" s="254">
        <v>0.34471331519999998</v>
      </c>
    </row>
    <row r="33" spans="1:8">
      <c r="A33" s="257">
        <v>410</v>
      </c>
      <c r="B33" s="252">
        <v>4.351E-2</v>
      </c>
      <c r="C33" s="252">
        <v>1.2099999999999999E-3</v>
      </c>
      <c r="D33" s="252">
        <v>0.2074</v>
      </c>
      <c r="E33" s="253"/>
      <c r="F33" s="254">
        <v>8.4736000000000006E-2</v>
      </c>
      <c r="G33" s="254">
        <v>8.7559999999999999E-3</v>
      </c>
      <c r="H33" s="254">
        <v>0.38936599999999999</v>
      </c>
    </row>
    <row r="34" spans="1:8">
      <c r="A34" s="257">
        <v>411</v>
      </c>
      <c r="B34" s="252">
        <v>4.8947440000000002E-2</v>
      </c>
      <c r="C34" s="252">
        <v>1.3576E-3</v>
      </c>
      <c r="D34" s="252">
        <v>0.2334456</v>
      </c>
      <c r="E34" s="253"/>
      <c r="F34" s="254">
        <v>9.4962768000000003E-2</v>
      </c>
      <c r="G34" s="254">
        <v>9.7867360000000007E-3</v>
      </c>
      <c r="H34" s="254">
        <v>0.43768928000000001</v>
      </c>
    </row>
    <row r="35" spans="1:8">
      <c r="A35" s="257">
        <v>412</v>
      </c>
      <c r="B35" s="252">
        <v>5.5007519999999997E-2</v>
      </c>
      <c r="C35" s="252">
        <v>1.5248E-3</v>
      </c>
      <c r="D35" s="252">
        <v>0.26250879999999999</v>
      </c>
      <c r="E35" s="253"/>
      <c r="F35" s="254">
        <v>0.10571926399999999</v>
      </c>
      <c r="G35" s="254">
        <v>1.0873848E-2</v>
      </c>
      <c r="H35" s="254">
        <v>0.48880440000000003</v>
      </c>
    </row>
    <row r="36" spans="1:8">
      <c r="A36" s="257">
        <v>413</v>
      </c>
      <c r="B36" s="252">
        <v>6.1760879999999997E-2</v>
      </c>
      <c r="C36" s="252">
        <v>1.7152000000000001E-3</v>
      </c>
      <c r="D36" s="252">
        <v>0.29493920000000001</v>
      </c>
      <c r="E36" s="253"/>
      <c r="F36" s="254">
        <v>0.116952576</v>
      </c>
      <c r="G36" s="254">
        <v>1.2015592E-2</v>
      </c>
      <c r="H36" s="254">
        <v>0.54249727999999997</v>
      </c>
    </row>
    <row r="37" spans="1:8">
      <c r="A37" s="257">
        <v>414</v>
      </c>
      <c r="B37" s="252">
        <v>6.9278160000000005E-2</v>
      </c>
      <c r="C37" s="252">
        <v>1.9323999999999999E-3</v>
      </c>
      <c r="D37" s="252">
        <v>0.3310864</v>
      </c>
      <c r="E37" s="253"/>
      <c r="F37" s="254">
        <v>0.128609792</v>
      </c>
      <c r="G37" s="254">
        <v>1.3210224E-2</v>
      </c>
      <c r="H37" s="254">
        <v>0.59855384</v>
      </c>
    </row>
    <row r="38" spans="1:8">
      <c r="A38" s="257">
        <v>415</v>
      </c>
      <c r="B38" s="252">
        <v>7.7630000000000005E-2</v>
      </c>
      <c r="C38" s="252">
        <v>2.1800000000000001E-3</v>
      </c>
      <c r="D38" s="252">
        <v>0.37130000000000002</v>
      </c>
      <c r="E38" s="253"/>
      <c r="F38" s="254">
        <v>0.14063800000000001</v>
      </c>
      <c r="G38" s="254">
        <v>1.4456E-2</v>
      </c>
      <c r="H38" s="254">
        <v>0.65676000000000001</v>
      </c>
    </row>
    <row r="39" spans="1:8">
      <c r="A39" s="257">
        <v>416</v>
      </c>
      <c r="B39" s="252">
        <v>8.7137279999999998E-2</v>
      </c>
      <c r="C39" s="252">
        <v>2.4558399999999999E-3</v>
      </c>
      <c r="D39" s="252">
        <v>0.41704799679999999</v>
      </c>
      <c r="E39" s="253"/>
      <c r="F39" s="254">
        <v>0.15314259199999999</v>
      </c>
      <c r="G39" s="254">
        <v>1.5746248000000001E-2</v>
      </c>
      <c r="H39" s="254">
        <v>0.71778014400000001</v>
      </c>
    </row>
    <row r="40" spans="1:8">
      <c r="A40" s="257">
        <v>417</v>
      </c>
      <c r="B40" s="252">
        <v>9.7557840000000007E-2</v>
      </c>
      <c r="C40" s="252">
        <v>2.77072E-3</v>
      </c>
      <c r="D40" s="252">
        <v>0.46728199440000001</v>
      </c>
      <c r="E40" s="253"/>
      <c r="F40" s="254">
        <v>0.165872776</v>
      </c>
      <c r="G40" s="254">
        <v>1.7085383999999999E-2</v>
      </c>
      <c r="H40" s="254">
        <v>0.78030211199999999</v>
      </c>
    </row>
    <row r="41" spans="1:8">
      <c r="A41" s="257">
        <v>418</v>
      </c>
      <c r="B41" s="252">
        <v>0.10889976</v>
      </c>
      <c r="C41" s="252">
        <v>3.1296800000000001E-3</v>
      </c>
      <c r="D41" s="252">
        <v>0.52207199360000001</v>
      </c>
      <c r="E41" s="253"/>
      <c r="F41" s="254">
        <v>0.178736064</v>
      </c>
      <c r="G41" s="254">
        <v>1.8472895999999999E-2</v>
      </c>
      <c r="H41" s="254">
        <v>0.84389220799999998</v>
      </c>
    </row>
    <row r="42" spans="1:8">
      <c r="A42" s="257">
        <v>419</v>
      </c>
      <c r="B42" s="252">
        <v>0.12117111999999999</v>
      </c>
      <c r="C42" s="252">
        <v>3.53776E-3</v>
      </c>
      <c r="D42" s="252">
        <v>0.58148799520000005</v>
      </c>
      <c r="E42" s="253"/>
      <c r="F42" s="254">
        <v>0.19163996799999999</v>
      </c>
      <c r="G42" s="254">
        <v>1.9908272000000001E-2</v>
      </c>
      <c r="H42" s="254">
        <v>0.90811673599999998</v>
      </c>
    </row>
    <row r="43" spans="1:8">
      <c r="A43" s="257">
        <v>420</v>
      </c>
      <c r="B43" s="252">
        <v>0.13438</v>
      </c>
      <c r="C43" s="252">
        <v>4.0000000000000001E-3</v>
      </c>
      <c r="D43" s="252">
        <v>0.64559999999999995</v>
      </c>
      <c r="E43" s="253"/>
      <c r="F43" s="254">
        <v>0.20449200000000001</v>
      </c>
      <c r="G43" s="254">
        <v>2.1391E-2</v>
      </c>
      <c r="H43" s="254">
        <v>0.97254200000000002</v>
      </c>
    </row>
    <row r="44" spans="1:8">
      <c r="A44" s="257">
        <v>421</v>
      </c>
      <c r="B44" s="252">
        <v>0.1496836</v>
      </c>
      <c r="C44" s="252">
        <v>4.5569599999999997E-3</v>
      </c>
      <c r="D44" s="252">
        <v>0.72007162161000005</v>
      </c>
      <c r="E44" s="253"/>
      <c r="F44" s="254">
        <v>0.217043928</v>
      </c>
      <c r="G44" s="254">
        <v>2.2921655999999999E-2</v>
      </c>
      <c r="H44" s="254">
        <v>1.036060448</v>
      </c>
    </row>
    <row r="45" spans="1:8">
      <c r="A45" s="257">
        <v>422</v>
      </c>
      <c r="B45" s="252">
        <v>0.16565360000000001</v>
      </c>
      <c r="C45" s="252">
        <v>5.1692800000000001E-3</v>
      </c>
      <c r="D45" s="252">
        <v>0.79798084479999998</v>
      </c>
      <c r="E45" s="253"/>
      <c r="F45" s="254">
        <v>0.22939794399999999</v>
      </c>
      <c r="G45" s="254">
        <v>2.4498368E-2</v>
      </c>
      <c r="H45" s="254">
        <v>1.0990807039999999</v>
      </c>
    </row>
    <row r="46" spans="1:8">
      <c r="A46" s="257">
        <v>423</v>
      </c>
      <c r="B46" s="252">
        <v>0.1820108</v>
      </c>
      <c r="C46" s="252">
        <v>5.8331199999999998E-3</v>
      </c>
      <c r="D46" s="252">
        <v>0.87799926719999999</v>
      </c>
      <c r="E46" s="253"/>
      <c r="F46" s="254">
        <v>0.24150049600000001</v>
      </c>
      <c r="G46" s="254">
        <v>2.6120351999999999E-2</v>
      </c>
      <c r="H46" s="254">
        <v>1.161337536</v>
      </c>
    </row>
    <row r="47" spans="1:8">
      <c r="A47" s="257">
        <v>424</v>
      </c>
      <c r="B47" s="252">
        <v>0.19847600000000001</v>
      </c>
      <c r="C47" s="252">
        <v>6.54464E-3</v>
      </c>
      <c r="D47" s="252">
        <v>0.95879848639999998</v>
      </c>
      <c r="E47" s="253"/>
      <c r="F47" s="254">
        <v>0.25329803200000001</v>
      </c>
      <c r="G47" s="254">
        <v>2.7786824000000002E-2</v>
      </c>
      <c r="H47" s="254">
        <v>1.222565712</v>
      </c>
    </row>
    <row r="48" spans="1:8">
      <c r="A48" s="257">
        <v>425</v>
      </c>
      <c r="B48" s="252">
        <v>0.21476999999999999</v>
      </c>
      <c r="C48" s="252">
        <v>7.3000000000000001E-3</v>
      </c>
      <c r="D48" s="252">
        <v>1.0390501000000001</v>
      </c>
      <c r="E48" s="253"/>
      <c r="F48" s="254">
        <v>0.264737</v>
      </c>
      <c r="G48" s="254">
        <v>2.9496999999999999E-2</v>
      </c>
      <c r="H48" s="254">
        <v>1.2825</v>
      </c>
    </row>
    <row r="49" spans="1:8">
      <c r="A49" s="257">
        <v>426</v>
      </c>
      <c r="B49" s="252">
        <v>0.22992144</v>
      </c>
      <c r="C49" s="252">
        <v>8.0819199999999994E-3</v>
      </c>
      <c r="D49" s="252">
        <v>1.1141053664</v>
      </c>
      <c r="E49" s="253"/>
      <c r="F49" s="254">
        <v>0.27544080799999998</v>
      </c>
      <c r="G49" s="254">
        <v>3.1225392000000001E-2</v>
      </c>
      <c r="H49" s="254">
        <v>1.339397664</v>
      </c>
    </row>
    <row r="50" spans="1:8">
      <c r="A50" s="257">
        <v>427</v>
      </c>
      <c r="B50" s="252">
        <v>0.24451632000000001</v>
      </c>
      <c r="C50" s="252">
        <v>8.9033600000000008E-3</v>
      </c>
      <c r="D50" s="252">
        <v>1.1867863072</v>
      </c>
      <c r="E50" s="253"/>
      <c r="F50" s="254">
        <v>0.285759704</v>
      </c>
      <c r="G50" s="254">
        <v>3.3002096000000002E-2</v>
      </c>
      <c r="H50" s="254">
        <v>1.3948403519999999</v>
      </c>
    </row>
    <row r="51" spans="1:8">
      <c r="A51" s="257">
        <v>428</v>
      </c>
      <c r="B51" s="252">
        <v>0.25844847999999998</v>
      </c>
      <c r="C51" s="252">
        <v>9.7638399999999993E-3</v>
      </c>
      <c r="D51" s="252">
        <v>1.2565946048000001</v>
      </c>
      <c r="E51" s="253"/>
      <c r="F51" s="254">
        <v>0.29572089600000001</v>
      </c>
      <c r="G51" s="254">
        <v>3.4832504E-2</v>
      </c>
      <c r="H51" s="254">
        <v>1.448932208</v>
      </c>
    </row>
    <row r="52" spans="1:8">
      <c r="A52" s="257">
        <v>429</v>
      </c>
      <c r="B52" s="252">
        <v>0.27161175999999998</v>
      </c>
      <c r="C52" s="252">
        <v>1.066288E-2</v>
      </c>
      <c r="D52" s="252">
        <v>1.3230319416</v>
      </c>
      <c r="E52" s="253"/>
      <c r="F52" s="254">
        <v>0.30535159200000001</v>
      </c>
      <c r="G52" s="254">
        <v>3.6722008E-2</v>
      </c>
      <c r="H52" s="254">
        <v>1.5017773759999999</v>
      </c>
    </row>
    <row r="53" spans="1:8">
      <c r="A53" s="257">
        <v>430</v>
      </c>
      <c r="B53" s="252">
        <v>0.28389999999999999</v>
      </c>
      <c r="C53" s="252">
        <v>1.1599999999999999E-2</v>
      </c>
      <c r="D53" s="252">
        <v>1.3855999999999999</v>
      </c>
      <c r="E53" s="253"/>
      <c r="F53" s="254">
        <v>0.31467899999999999</v>
      </c>
      <c r="G53" s="254">
        <v>3.8676000000000002E-2</v>
      </c>
      <c r="H53" s="254">
        <v>1.55348</v>
      </c>
    </row>
    <row r="54" spans="1:8">
      <c r="A54" s="257">
        <v>431</v>
      </c>
      <c r="B54" s="252">
        <v>0.29479168</v>
      </c>
      <c r="C54" s="252">
        <v>1.257344E-2</v>
      </c>
      <c r="D54" s="252">
        <v>1.4419374352000001</v>
      </c>
      <c r="E54" s="253"/>
      <c r="F54" s="254">
        <v>0.32416309599999998</v>
      </c>
      <c r="G54" s="254">
        <v>4.0727776E-2</v>
      </c>
      <c r="H54" s="254">
        <v>1.60616976</v>
      </c>
    </row>
    <row r="55" spans="1:8">
      <c r="A55" s="257">
        <v>432</v>
      </c>
      <c r="B55" s="252">
        <v>0.30469984</v>
      </c>
      <c r="C55" s="252">
        <v>1.358432E-2</v>
      </c>
      <c r="D55" s="252">
        <v>1.4938747135999999</v>
      </c>
      <c r="E55" s="253"/>
      <c r="F55" s="254">
        <v>0.33329012800000002</v>
      </c>
      <c r="G55" s="254">
        <v>4.2847848000000001E-2</v>
      </c>
      <c r="H55" s="254">
        <v>1.65741888</v>
      </c>
    </row>
    <row r="56" spans="1:8">
      <c r="A56" s="257">
        <v>433</v>
      </c>
      <c r="B56" s="252">
        <v>0.31362215999999998</v>
      </c>
      <c r="C56" s="252">
        <v>1.463248E-2</v>
      </c>
      <c r="D56" s="252">
        <v>1.5413792744000001</v>
      </c>
      <c r="E56" s="253"/>
      <c r="F56" s="254">
        <v>0.34197911199999997</v>
      </c>
      <c r="G56" s="254">
        <v>4.5034631999999998E-2</v>
      </c>
      <c r="H56" s="254">
        <v>1.70682512</v>
      </c>
    </row>
    <row r="57" spans="1:8">
      <c r="A57" s="257">
        <v>434</v>
      </c>
      <c r="B57" s="252">
        <v>0.32155632000000001</v>
      </c>
      <c r="C57" s="252">
        <v>1.5717760000000001E-2</v>
      </c>
      <c r="D57" s="252">
        <v>1.5844185568</v>
      </c>
      <c r="E57" s="253"/>
      <c r="F57" s="254">
        <v>0.35014906400000001</v>
      </c>
      <c r="G57" s="254">
        <v>4.7286544E-2</v>
      </c>
      <c r="H57" s="254">
        <v>1.7539862399999999</v>
      </c>
    </row>
    <row r="58" spans="1:8">
      <c r="A58" s="257">
        <v>435</v>
      </c>
      <c r="B58" s="252">
        <v>0.32850000000000001</v>
      </c>
      <c r="C58" s="252">
        <v>1.6840000000000001E-2</v>
      </c>
      <c r="D58" s="252">
        <v>1.62296</v>
      </c>
      <c r="E58" s="253"/>
      <c r="F58" s="254">
        <v>0.35771900000000001</v>
      </c>
      <c r="G58" s="254">
        <v>4.9602E-2</v>
      </c>
      <c r="H58" s="254">
        <v>1.7985</v>
      </c>
    </row>
    <row r="59" spans="1:8">
      <c r="A59" s="257">
        <v>436</v>
      </c>
      <c r="B59" s="252">
        <v>0.33428735999999998</v>
      </c>
      <c r="C59" s="252">
        <v>1.800736E-2</v>
      </c>
      <c r="D59" s="252">
        <v>1.6560504</v>
      </c>
      <c r="E59" s="253"/>
      <c r="F59" s="254">
        <v>0.364475936</v>
      </c>
      <c r="G59" s="254">
        <v>5.2017783999999997E-2</v>
      </c>
      <c r="H59" s="254">
        <v>1.8393958399999999</v>
      </c>
    </row>
    <row r="60" spans="1:8">
      <c r="A60" s="257">
        <v>437</v>
      </c>
      <c r="B60" s="252">
        <v>0.33912048</v>
      </c>
      <c r="C60" s="252">
        <v>1.9209279999999999E-2</v>
      </c>
      <c r="D60" s="252">
        <v>1.6848080000000001</v>
      </c>
      <c r="E60" s="253"/>
      <c r="F60" s="254">
        <v>0.370503888</v>
      </c>
      <c r="G60" s="254">
        <v>5.4484352E-2</v>
      </c>
      <c r="H60" s="254">
        <v>1.87698192</v>
      </c>
    </row>
    <row r="61" spans="1:8">
      <c r="A61" s="257">
        <v>438</v>
      </c>
      <c r="B61" s="252">
        <v>0.34303792</v>
      </c>
      <c r="C61" s="252">
        <v>2.044352E-2</v>
      </c>
      <c r="D61" s="252">
        <v>1.7094304</v>
      </c>
      <c r="E61" s="253"/>
      <c r="F61" s="254">
        <v>0.37575487200000002</v>
      </c>
      <c r="G61" s="254">
        <v>5.6990527999999999E-2</v>
      </c>
      <c r="H61" s="254">
        <v>1.9109980799999999</v>
      </c>
    </row>
    <row r="62" spans="1:8">
      <c r="A62" s="257">
        <v>439</v>
      </c>
      <c r="B62" s="252">
        <v>0.34607823999999998</v>
      </c>
      <c r="C62" s="252">
        <v>2.1707839999999999E-2</v>
      </c>
      <c r="D62" s="252">
        <v>1.7301152</v>
      </c>
      <c r="E62" s="253"/>
      <c r="F62" s="254">
        <v>0.38018090399999999</v>
      </c>
      <c r="G62" s="254">
        <v>5.9525135999999999E-2</v>
      </c>
      <c r="H62" s="254">
        <v>1.9411841599999999</v>
      </c>
    </row>
    <row r="63" spans="1:8">
      <c r="A63" s="257">
        <v>440</v>
      </c>
      <c r="B63" s="252">
        <v>0.34827999999999998</v>
      </c>
      <c r="C63" s="252">
        <v>2.3E-2</v>
      </c>
      <c r="D63" s="252">
        <v>1.7470600000000001</v>
      </c>
      <c r="E63" s="253"/>
      <c r="F63" s="254">
        <v>0.38373400000000002</v>
      </c>
      <c r="G63" s="254">
        <v>6.2077E-2</v>
      </c>
      <c r="H63" s="254">
        <v>1.9672799999999999</v>
      </c>
    </row>
    <row r="64" spans="1:8">
      <c r="A64" s="257">
        <v>441</v>
      </c>
      <c r="B64" s="252">
        <v>0.34956848000000001</v>
      </c>
      <c r="C64" s="252">
        <v>2.4284480000000001E-2</v>
      </c>
      <c r="D64" s="252">
        <v>1.7598918400000001</v>
      </c>
      <c r="E64" s="253"/>
      <c r="F64" s="254">
        <v>0.38604601599999999</v>
      </c>
      <c r="G64" s="254">
        <v>6.4527104000000002E-2</v>
      </c>
      <c r="H64" s="254">
        <v>1.98746512</v>
      </c>
    </row>
    <row r="65" spans="1:8">
      <c r="A65" s="257">
        <v>442</v>
      </c>
      <c r="B65" s="252">
        <v>0.35012384000000002</v>
      </c>
      <c r="C65" s="252">
        <v>2.5600640000000001E-2</v>
      </c>
      <c r="D65" s="252">
        <v>1.7695215200000001</v>
      </c>
      <c r="E65" s="253"/>
      <c r="F65" s="254">
        <v>0.38746916799999997</v>
      </c>
      <c r="G65" s="254">
        <v>6.6999072000000007E-2</v>
      </c>
      <c r="H65" s="254">
        <v>2.0034297599999999</v>
      </c>
    </row>
    <row r="66" spans="1:8">
      <c r="A66" s="257">
        <v>443</v>
      </c>
      <c r="B66" s="252">
        <v>0.35001295999999998</v>
      </c>
      <c r="C66" s="252">
        <v>2.6954559999999999E-2</v>
      </c>
      <c r="D66" s="252">
        <v>1.7762892800000001</v>
      </c>
      <c r="E66" s="253"/>
      <c r="F66" s="254">
        <v>0.38803551200000003</v>
      </c>
      <c r="G66" s="254">
        <v>6.9508687999999999E-2</v>
      </c>
      <c r="H66" s="254">
        <v>2.0153038400000001</v>
      </c>
    </row>
    <row r="67" spans="1:8">
      <c r="A67" s="257">
        <v>444</v>
      </c>
      <c r="B67" s="252">
        <v>0.34930272000000001</v>
      </c>
      <c r="C67" s="252">
        <v>2.835232E-2</v>
      </c>
      <c r="D67" s="252">
        <v>1.78053536</v>
      </c>
      <c r="E67" s="253"/>
      <c r="F67" s="254">
        <v>0.38777710399999998</v>
      </c>
      <c r="G67" s="254">
        <v>7.2071735999999997E-2</v>
      </c>
      <c r="H67" s="254">
        <v>2.0232172799999999</v>
      </c>
    </row>
    <row r="68" spans="1:8">
      <c r="A68" s="257">
        <v>445</v>
      </c>
      <c r="B68" s="252">
        <v>0.34805999999999998</v>
      </c>
      <c r="C68" s="252">
        <v>2.98E-2</v>
      </c>
      <c r="D68" s="252">
        <v>1.7826</v>
      </c>
      <c r="E68" s="253"/>
      <c r="F68" s="254">
        <v>0.38672600000000001</v>
      </c>
      <c r="G68" s="254">
        <v>7.4704000000000007E-2</v>
      </c>
      <c r="H68" s="254">
        <v>2.0272999999999999</v>
      </c>
    </row>
    <row r="69" spans="1:8">
      <c r="A69" s="257">
        <v>446</v>
      </c>
      <c r="B69" s="252">
        <v>0.34642719999999999</v>
      </c>
      <c r="C69" s="252">
        <v>3.1315200000000001E-2</v>
      </c>
      <c r="D69" s="252">
        <v>1.7832720799999999</v>
      </c>
      <c r="E69" s="253"/>
      <c r="F69" s="254">
        <v>0.38480903999999999</v>
      </c>
      <c r="G69" s="254">
        <v>7.7486864000000003E-2</v>
      </c>
      <c r="H69" s="254">
        <v>2.0272121599999999</v>
      </c>
    </row>
    <row r="70" spans="1:8">
      <c r="A70" s="257">
        <v>447</v>
      </c>
      <c r="B70" s="252">
        <v>0.34437679999999998</v>
      </c>
      <c r="C70" s="252">
        <v>3.2889599999999998E-2</v>
      </c>
      <c r="D70" s="252">
        <v>1.7823310400000001</v>
      </c>
      <c r="E70" s="253"/>
      <c r="F70" s="254">
        <v>0.38218980000000002</v>
      </c>
      <c r="G70" s="254">
        <v>8.0354112000000005E-2</v>
      </c>
      <c r="H70" s="254">
        <v>2.0236708800000001</v>
      </c>
    </row>
    <row r="71" spans="1:8">
      <c r="A71" s="257">
        <v>448</v>
      </c>
      <c r="B71" s="252">
        <v>0.34195680000000001</v>
      </c>
      <c r="C71" s="252">
        <v>3.4526399999999999E-2</v>
      </c>
      <c r="D71" s="252">
        <v>1.7800049600000001</v>
      </c>
      <c r="E71" s="253"/>
      <c r="F71" s="254">
        <v>0.37892663999999998</v>
      </c>
      <c r="G71" s="254">
        <v>8.3305128000000006E-2</v>
      </c>
      <c r="H71" s="254">
        <v>2.0169235200000002</v>
      </c>
    </row>
    <row r="72" spans="1:8">
      <c r="A72" s="257">
        <v>449</v>
      </c>
      <c r="B72" s="252">
        <v>0.33921519999999999</v>
      </c>
      <c r="C72" s="252">
        <v>3.6228799999999999E-2</v>
      </c>
      <c r="D72" s="252">
        <v>1.77652192</v>
      </c>
      <c r="E72" s="253"/>
      <c r="F72" s="254">
        <v>0.37507792000000001</v>
      </c>
      <c r="G72" s="254">
        <v>8.6339295999999996E-2</v>
      </c>
      <c r="H72" s="254">
        <v>2.0072174399999998</v>
      </c>
    </row>
    <row r="73" spans="1:8">
      <c r="A73" s="257">
        <v>450</v>
      </c>
      <c r="B73" s="252">
        <v>0.3362</v>
      </c>
      <c r="C73" s="252">
        <v>3.7999999999999999E-2</v>
      </c>
      <c r="D73" s="252">
        <v>1.7721100000000001</v>
      </c>
      <c r="E73" s="253"/>
      <c r="F73" s="254">
        <v>0.37070199999999998</v>
      </c>
      <c r="G73" s="254">
        <v>8.9455999999999994E-2</v>
      </c>
      <c r="H73" s="254">
        <v>1.9947999999999999</v>
      </c>
    </row>
    <row r="74" spans="1:8">
      <c r="A74" s="257">
        <v>451</v>
      </c>
      <c r="B74" s="252">
        <v>0.33330352000000002</v>
      </c>
      <c r="C74" s="252">
        <v>3.9849599999999999E-2</v>
      </c>
      <c r="D74" s="252">
        <v>1.7688494400000001</v>
      </c>
      <c r="E74" s="253"/>
      <c r="F74" s="254">
        <v>0.36612965600000003</v>
      </c>
      <c r="G74" s="254">
        <v>9.2553055999999995E-2</v>
      </c>
      <c r="H74" s="254">
        <v>1.9808961599999999</v>
      </c>
    </row>
    <row r="75" spans="1:8">
      <c r="A75" s="257">
        <v>452</v>
      </c>
      <c r="B75" s="252">
        <v>0.33014336</v>
      </c>
      <c r="C75" s="252">
        <v>4.1772799999999999E-2</v>
      </c>
      <c r="D75" s="252">
        <v>1.76465312</v>
      </c>
      <c r="E75" s="253"/>
      <c r="F75" s="254">
        <v>0.36107872800000002</v>
      </c>
      <c r="G75" s="254">
        <v>9.5756807999999999E-2</v>
      </c>
      <c r="H75" s="254">
        <v>1.9645312800000001</v>
      </c>
    </row>
    <row r="76" spans="1:8">
      <c r="A76" s="257">
        <v>453</v>
      </c>
      <c r="B76" s="252">
        <v>0.32668143999999999</v>
      </c>
      <c r="C76" s="252">
        <v>4.3771200000000003E-2</v>
      </c>
      <c r="D76" s="252">
        <v>1.7592860800000001</v>
      </c>
      <c r="E76" s="253"/>
      <c r="F76" s="254">
        <v>0.35553947200000002</v>
      </c>
      <c r="G76" s="254">
        <v>9.9092031999999997E-2</v>
      </c>
      <c r="H76" s="254">
        <v>1.94570832</v>
      </c>
    </row>
    <row r="77" spans="1:8">
      <c r="A77" s="257">
        <v>454</v>
      </c>
      <c r="B77" s="252">
        <v>0.32287968</v>
      </c>
      <c r="C77" s="252">
        <v>4.5846400000000002E-2</v>
      </c>
      <c r="D77" s="252">
        <v>1.75251336</v>
      </c>
      <c r="E77" s="253"/>
      <c r="F77" s="254">
        <v>0.34950214400000001</v>
      </c>
      <c r="G77" s="254">
        <v>0.10258350400000001</v>
      </c>
      <c r="H77" s="254">
        <v>1.92443024</v>
      </c>
    </row>
    <row r="78" spans="1:8">
      <c r="A78" s="257">
        <v>455</v>
      </c>
      <c r="B78" s="252">
        <v>0.31869999999999998</v>
      </c>
      <c r="C78" s="252">
        <v>4.8000000000000001E-2</v>
      </c>
      <c r="D78" s="252">
        <v>1.7441</v>
      </c>
      <c r="E78" s="253"/>
      <c r="F78" s="254">
        <v>0.34295700000000001</v>
      </c>
      <c r="G78" s="254">
        <v>0.106256</v>
      </c>
      <c r="H78" s="254">
        <v>1.9007000000000001</v>
      </c>
    </row>
    <row r="79" spans="1:8">
      <c r="A79" s="257">
        <v>456</v>
      </c>
      <c r="B79" s="252">
        <v>0.31399680000000002</v>
      </c>
      <c r="C79" s="252">
        <v>5.0243200000000002E-2</v>
      </c>
      <c r="D79" s="252">
        <v>1.73348912</v>
      </c>
      <c r="E79" s="253"/>
      <c r="F79" s="254">
        <v>0.33568140000000002</v>
      </c>
      <c r="G79" s="254">
        <v>0.11031436</v>
      </c>
      <c r="H79" s="254">
        <v>1.8736975199999999</v>
      </c>
    </row>
    <row r="80" spans="1:8">
      <c r="A80" s="257">
        <v>457</v>
      </c>
      <c r="B80" s="252">
        <v>0.30886639999999999</v>
      </c>
      <c r="C80" s="252">
        <v>5.2565599999999997E-2</v>
      </c>
      <c r="D80" s="252">
        <v>1.7208481600000001</v>
      </c>
      <c r="E80" s="253"/>
      <c r="F80" s="254">
        <v>0.32793171999999998</v>
      </c>
      <c r="G80" s="254">
        <v>0.11455828</v>
      </c>
      <c r="H80" s="254">
        <v>1.84445456</v>
      </c>
    </row>
    <row r="81" spans="1:8">
      <c r="A81" s="257">
        <v>458</v>
      </c>
      <c r="B81" s="252">
        <v>0.3032976</v>
      </c>
      <c r="C81" s="252">
        <v>5.4966399999999999E-2</v>
      </c>
      <c r="D81" s="252">
        <v>1.70602264</v>
      </c>
      <c r="E81" s="253"/>
      <c r="F81" s="254">
        <v>0.31975144</v>
      </c>
      <c r="G81" s="254">
        <v>0.11896751999999999</v>
      </c>
      <c r="H81" s="254">
        <v>1.8131798400000001</v>
      </c>
    </row>
    <row r="82" spans="1:8">
      <c r="A82" s="257">
        <v>459</v>
      </c>
      <c r="B82" s="252">
        <v>0.29727920000000002</v>
      </c>
      <c r="C82" s="252">
        <v>5.7444799999999997E-2</v>
      </c>
      <c r="D82" s="252">
        <v>1.6888580799999999</v>
      </c>
      <c r="E82" s="253"/>
      <c r="F82" s="254">
        <v>0.31118404</v>
      </c>
      <c r="G82" s="254">
        <v>0.12352183999999999</v>
      </c>
      <c r="H82" s="254">
        <v>1.7800820799999999</v>
      </c>
    </row>
    <row r="83" spans="1:8">
      <c r="A83" s="257">
        <v>460</v>
      </c>
      <c r="B83" s="252">
        <v>0.2908</v>
      </c>
      <c r="C83" s="252">
        <v>0.06</v>
      </c>
      <c r="D83" s="252">
        <v>1.6692</v>
      </c>
      <c r="E83" s="253"/>
      <c r="F83" s="254">
        <v>0.30227300000000001</v>
      </c>
      <c r="G83" s="254">
        <v>0.12820100000000001</v>
      </c>
      <c r="H83" s="254">
        <v>1.7453700000000001</v>
      </c>
    </row>
    <row r="84" spans="1:8">
      <c r="A84" s="257">
        <v>461</v>
      </c>
      <c r="B84" s="252">
        <v>0.28393968000000003</v>
      </c>
      <c r="C84" s="252">
        <v>6.2587039999999997E-2</v>
      </c>
      <c r="D84" s="252">
        <v>1.64733712</v>
      </c>
      <c r="E84" s="253"/>
      <c r="F84" s="254">
        <v>0.29332451999999998</v>
      </c>
      <c r="G84" s="254">
        <v>0.132735672</v>
      </c>
      <c r="H84" s="254">
        <v>1.7104625600000001</v>
      </c>
    </row>
    <row r="85" spans="1:8">
      <c r="A85" s="257">
        <v>462</v>
      </c>
      <c r="B85" s="252">
        <v>0.27657344</v>
      </c>
      <c r="C85" s="252">
        <v>6.5260319999999997E-2</v>
      </c>
      <c r="D85" s="252">
        <v>1.6225609599999999</v>
      </c>
      <c r="E85" s="253"/>
      <c r="F85" s="254">
        <v>0.28405367999999998</v>
      </c>
      <c r="G85" s="254">
        <v>0.137416976</v>
      </c>
      <c r="H85" s="254">
        <v>1.6740556799999999</v>
      </c>
    </row>
    <row r="86" spans="1:8">
      <c r="A86" s="257">
        <v>463</v>
      </c>
      <c r="B86" s="252">
        <v>0.26866736000000002</v>
      </c>
      <c r="C86" s="252">
        <v>6.8030080000000007E-2</v>
      </c>
      <c r="D86" s="252">
        <v>1.5946062400000001</v>
      </c>
      <c r="E86" s="253"/>
      <c r="F86" s="254">
        <v>0.27443827999999998</v>
      </c>
      <c r="G86" s="254">
        <v>0.142286944</v>
      </c>
      <c r="H86" s="254">
        <v>1.63605552</v>
      </c>
    </row>
    <row r="87" spans="1:8">
      <c r="A87" s="257">
        <v>464</v>
      </c>
      <c r="B87" s="252">
        <v>0.26018752000000001</v>
      </c>
      <c r="C87" s="252">
        <v>7.0906559999999993E-2</v>
      </c>
      <c r="D87" s="252">
        <v>1.5632076800000001</v>
      </c>
      <c r="E87" s="253"/>
      <c r="F87" s="254">
        <v>0.26445612000000002</v>
      </c>
      <c r="G87" s="254">
        <v>0.147387608</v>
      </c>
      <c r="H87" s="254">
        <v>1.5963682400000001</v>
      </c>
    </row>
    <row r="88" spans="1:8">
      <c r="A88" s="257">
        <v>465</v>
      </c>
      <c r="B88" s="252">
        <v>0.25109999999999999</v>
      </c>
      <c r="C88" s="252">
        <v>7.3899999999999993E-2</v>
      </c>
      <c r="D88" s="252">
        <v>1.5281</v>
      </c>
      <c r="E88" s="253"/>
      <c r="F88" s="254">
        <v>0.25408500000000001</v>
      </c>
      <c r="G88" s="254">
        <v>0.15276100000000001</v>
      </c>
      <c r="H88" s="254">
        <v>1.5548999999999999</v>
      </c>
    </row>
    <row r="89" spans="1:8">
      <c r="A89" s="257">
        <v>466</v>
      </c>
      <c r="B89" s="252">
        <v>0.24064256000000001</v>
      </c>
      <c r="C89" s="252">
        <v>7.7018080000000003E-2</v>
      </c>
      <c r="D89" s="252">
        <v>1.48494624</v>
      </c>
      <c r="E89" s="253"/>
      <c r="F89" s="254">
        <v>0.24303865599999999</v>
      </c>
      <c r="G89" s="254">
        <v>0.15879481600000001</v>
      </c>
      <c r="H89" s="254">
        <v>1.5112824</v>
      </c>
    </row>
    <row r="90" spans="1:8">
      <c r="A90" s="257">
        <v>467</v>
      </c>
      <c r="B90" s="252">
        <v>0.22969168000000001</v>
      </c>
      <c r="C90" s="252">
        <v>8.0274239999999997E-2</v>
      </c>
      <c r="D90" s="252">
        <v>1.43857072001</v>
      </c>
      <c r="E90" s="253"/>
      <c r="F90" s="254">
        <v>0.23162496799999999</v>
      </c>
      <c r="G90" s="254">
        <v>0.16509900799999999</v>
      </c>
      <c r="H90" s="254">
        <v>1.4657648000000001</v>
      </c>
    </row>
    <row r="91" spans="1:8">
      <c r="A91" s="257">
        <v>468</v>
      </c>
      <c r="B91" s="252">
        <v>0.21839552000000001</v>
      </c>
      <c r="C91" s="252">
        <v>8.3679359999999994E-2</v>
      </c>
      <c r="D91" s="252">
        <v>1.38972608</v>
      </c>
      <c r="E91" s="253"/>
      <c r="F91" s="254">
        <v>0.21988775199999999</v>
      </c>
      <c r="G91" s="254">
        <v>0.17162919200000001</v>
      </c>
      <c r="H91" s="254">
        <v>1.4183220000000001</v>
      </c>
    </row>
    <row r="92" spans="1:8">
      <c r="A92" s="257">
        <v>469</v>
      </c>
      <c r="B92" s="252">
        <v>0.20690223999999999</v>
      </c>
      <c r="C92" s="252">
        <v>8.724432E-2</v>
      </c>
      <c r="D92" s="252">
        <v>1.33916496</v>
      </c>
      <c r="E92" s="253"/>
      <c r="F92" s="254">
        <v>0.20787082400000001</v>
      </c>
      <c r="G92" s="254">
        <v>0.17834098400000001</v>
      </c>
      <c r="H92" s="254">
        <v>1.3689287999999999</v>
      </c>
    </row>
    <row r="93" spans="1:8">
      <c r="A93" s="257">
        <v>470</v>
      </c>
      <c r="B93" s="252">
        <v>0.19536000000000001</v>
      </c>
      <c r="C93" s="252">
        <v>9.0980000000000005E-2</v>
      </c>
      <c r="D93" s="252">
        <v>1.2876399999999999</v>
      </c>
      <c r="E93" s="253"/>
      <c r="F93" s="254">
        <v>0.19561799999999999</v>
      </c>
      <c r="G93" s="254">
        <v>0.18518999999999999</v>
      </c>
      <c r="H93" s="254">
        <v>1.3175600000000001</v>
      </c>
    </row>
    <row r="94" spans="1:8">
      <c r="A94" s="257">
        <v>471</v>
      </c>
      <c r="B94" s="252">
        <v>0.18437136000000001</v>
      </c>
      <c r="C94" s="252">
        <v>9.493248E-2</v>
      </c>
      <c r="D94" s="252">
        <v>1.2382081568000001</v>
      </c>
      <c r="E94" s="253"/>
      <c r="F94" s="254">
        <v>0.182829032</v>
      </c>
      <c r="G94" s="254">
        <v>0.19206382399999999</v>
      </c>
      <c r="H94" s="254">
        <v>1.2615518400000001</v>
      </c>
    </row>
    <row r="95" spans="1:8">
      <c r="A95" s="257">
        <v>472</v>
      </c>
      <c r="B95" s="252">
        <v>0.17351648</v>
      </c>
      <c r="C95" s="252">
        <v>9.9068639999999999E-2</v>
      </c>
      <c r="D95" s="252">
        <v>1.1887416743999999</v>
      </c>
      <c r="E95" s="253"/>
      <c r="F95" s="254">
        <v>0.169977816</v>
      </c>
      <c r="G95" s="254">
        <v>0.19900311200000001</v>
      </c>
      <c r="H95" s="254">
        <v>1.2041773200000001</v>
      </c>
    </row>
    <row r="96" spans="1:8">
      <c r="A96" s="257">
        <v>473</v>
      </c>
      <c r="B96" s="252">
        <v>0.16282991999999999</v>
      </c>
      <c r="C96" s="252">
        <v>0.10339056000000001</v>
      </c>
      <c r="D96" s="252">
        <v>1.1394171136</v>
      </c>
      <c r="E96" s="253"/>
      <c r="F96" s="254">
        <v>0.15719418399999999</v>
      </c>
      <c r="G96" s="254">
        <v>0.20598048799999999</v>
      </c>
      <c r="H96" s="254">
        <v>1.1460708799899999</v>
      </c>
    </row>
    <row r="97" spans="1:8">
      <c r="A97" s="257">
        <v>474</v>
      </c>
      <c r="B97" s="252">
        <v>0.15234623999999999</v>
      </c>
      <c r="C97" s="252">
        <v>0.10790031999999999</v>
      </c>
      <c r="D97" s="252">
        <v>1.0904110352</v>
      </c>
      <c r="E97" s="253"/>
      <c r="F97" s="254">
        <v>0.144607968</v>
      </c>
      <c r="G97" s="254">
        <v>0.21296857599999999</v>
      </c>
      <c r="H97" s="254">
        <v>1.0878669599999999</v>
      </c>
    </row>
    <row r="98" spans="1:8">
      <c r="A98" s="257">
        <v>475</v>
      </c>
      <c r="B98" s="252">
        <v>0.1421</v>
      </c>
      <c r="C98" s="252">
        <v>0.11260000000000001</v>
      </c>
      <c r="D98" s="252">
        <v>1.0419</v>
      </c>
      <c r="E98" s="252"/>
      <c r="F98" s="254">
        <v>0.13234899999999999</v>
      </c>
      <c r="G98" s="254">
        <v>0.21994</v>
      </c>
      <c r="H98" s="254">
        <v>1.0302</v>
      </c>
    </row>
    <row r="99" spans="1:8">
      <c r="A99" s="257">
        <v>476</v>
      </c>
      <c r="B99" s="252">
        <v>0.13220095968000001</v>
      </c>
      <c r="C99" s="252">
        <v>0.11753008</v>
      </c>
      <c r="D99" s="252">
        <v>0.99427370159999995</v>
      </c>
      <c r="E99" s="252"/>
      <c r="F99" s="254">
        <v>0.12103508</v>
      </c>
      <c r="G99" s="254">
        <v>0.22638898399999999</v>
      </c>
      <c r="H99" s="254">
        <v>0.975387</v>
      </c>
    </row>
    <row r="100" spans="1:8">
      <c r="A100" s="257">
        <v>477</v>
      </c>
      <c r="B100" s="252">
        <v>0.12258967944</v>
      </c>
      <c r="C100" s="252">
        <v>0.12264464</v>
      </c>
      <c r="D100" s="252">
        <v>0.94744228480000003</v>
      </c>
      <c r="E100" s="252"/>
      <c r="F100" s="254">
        <v>0.11018608000000001</v>
      </c>
      <c r="G100" s="254">
        <v>0.23288615200000001</v>
      </c>
      <c r="H100" s="254">
        <v>0.92195919999999998</v>
      </c>
    </row>
    <row r="101" spans="1:8">
      <c r="A101" s="257">
        <v>478</v>
      </c>
      <c r="B101" s="252">
        <v>0.11328191936</v>
      </c>
      <c r="C101" s="252">
        <v>0.12793615999999999</v>
      </c>
      <c r="D101" s="252">
        <v>0.90152902720000005</v>
      </c>
      <c r="E101" s="252"/>
      <c r="F101" s="254">
        <v>9.9809839999999997E-2</v>
      </c>
      <c r="G101" s="254">
        <v>0.23952372799999999</v>
      </c>
      <c r="H101" s="254">
        <v>0.87013039999999997</v>
      </c>
    </row>
    <row r="102" spans="1:8">
      <c r="A102" s="257">
        <v>479</v>
      </c>
      <c r="B102" s="252">
        <v>0.10429343952</v>
      </c>
      <c r="C102" s="252">
        <v>0.13339712000000001</v>
      </c>
      <c r="D102" s="252">
        <v>0.85665720639999998</v>
      </c>
      <c r="E102" s="252"/>
      <c r="F102" s="254">
        <v>8.99142E-2</v>
      </c>
      <c r="G102" s="254">
        <v>0.24639393600000001</v>
      </c>
      <c r="H102" s="254">
        <v>0.82011440000000002</v>
      </c>
    </row>
    <row r="103" spans="1:8">
      <c r="A103" s="257">
        <v>480</v>
      </c>
      <c r="B103" s="252">
        <v>9.5640000000000003E-2</v>
      </c>
      <c r="C103" s="252">
        <v>0.13902</v>
      </c>
      <c r="D103" s="252">
        <v>0.81295010000000001</v>
      </c>
      <c r="E103" s="252"/>
      <c r="F103" s="254">
        <v>8.0506999999999995E-2</v>
      </c>
      <c r="G103" s="254">
        <v>0.25358900000000001</v>
      </c>
      <c r="H103" s="254">
        <v>0.77212499999999995</v>
      </c>
    </row>
    <row r="104" spans="1:8">
      <c r="A104" s="257">
        <v>481</v>
      </c>
      <c r="B104" s="252">
        <v>8.7305042159999999E-2</v>
      </c>
      <c r="C104" s="252">
        <v>0.14462063999999999</v>
      </c>
      <c r="D104" s="252">
        <v>0.77059112640000005</v>
      </c>
      <c r="E104" s="252"/>
      <c r="F104" s="254">
        <v>7.1559343999999997E-2</v>
      </c>
      <c r="G104" s="254">
        <v>0.26198716</v>
      </c>
      <c r="H104" s="254">
        <v>0.72751123200000001</v>
      </c>
    </row>
    <row r="105" spans="1:8">
      <c r="A105" s="257">
        <v>482</v>
      </c>
      <c r="B105" s="252">
        <v>7.9344724480000003E-2</v>
      </c>
      <c r="C105" s="252">
        <v>0.15041231999999999</v>
      </c>
      <c r="D105" s="252">
        <v>0.72962838720000001</v>
      </c>
      <c r="E105" s="252"/>
      <c r="F105" s="254">
        <v>6.3124992000000005E-2</v>
      </c>
      <c r="G105" s="254">
        <v>0.27069811999999999</v>
      </c>
      <c r="H105" s="254">
        <v>0.68506785599999998</v>
      </c>
    </row>
    <row r="106" spans="1:8">
      <c r="A106" s="257">
        <v>483</v>
      </c>
      <c r="B106" s="252">
        <v>7.1782886719999994E-2</v>
      </c>
      <c r="C106" s="252">
        <v>0.15643167999999999</v>
      </c>
      <c r="D106" s="252">
        <v>0.69017012479999995</v>
      </c>
      <c r="E106" s="252"/>
      <c r="F106" s="254">
        <v>5.5220968000000002E-2</v>
      </c>
      <c r="G106" s="254">
        <v>0.27961760000000002</v>
      </c>
      <c r="H106" s="254">
        <v>0.64472486399999995</v>
      </c>
    </row>
    <row r="107" spans="1:8">
      <c r="A107" s="257">
        <v>484</v>
      </c>
      <c r="B107" s="252">
        <v>6.4643368640000004E-2</v>
      </c>
      <c r="C107" s="252">
        <v>0.16271536</v>
      </c>
      <c r="D107" s="252">
        <v>0.65232458159999995</v>
      </c>
      <c r="E107" s="252"/>
      <c r="F107" s="254">
        <v>4.7864296000000001E-2</v>
      </c>
      <c r="G107" s="254">
        <v>0.28864131999999998</v>
      </c>
      <c r="H107" s="254">
        <v>0.60641224800000004</v>
      </c>
    </row>
    <row r="108" spans="1:8">
      <c r="A108" s="257">
        <v>485</v>
      </c>
      <c r="B108" s="252">
        <v>5.7950010000000003E-2</v>
      </c>
      <c r="C108" s="252">
        <v>0.16930000000000001</v>
      </c>
      <c r="D108" s="252">
        <v>0.61619999999999997</v>
      </c>
      <c r="E108" s="252"/>
      <c r="F108" s="254">
        <v>4.1071999999999997E-2</v>
      </c>
      <c r="G108" s="254">
        <v>0.29766500000000001</v>
      </c>
      <c r="H108" s="254">
        <v>0.57006000000000001</v>
      </c>
    </row>
    <row r="109" spans="1:8">
      <c r="A109" s="257">
        <v>486</v>
      </c>
      <c r="B109" s="252">
        <v>5.1921848639999997E-2</v>
      </c>
      <c r="C109" s="252">
        <v>0.17625936</v>
      </c>
      <c r="D109" s="252">
        <v>0.58254847519999997</v>
      </c>
      <c r="E109" s="252"/>
      <c r="F109" s="254">
        <v>3.4950799999999997E-2</v>
      </c>
      <c r="G109" s="254">
        <v>0.30561088800000002</v>
      </c>
      <c r="H109" s="254">
        <v>0.53548931200000005</v>
      </c>
    </row>
    <row r="110" spans="1:8">
      <c r="A110" s="257">
        <v>487</v>
      </c>
      <c r="B110" s="252">
        <v>4.6338726720000001E-2</v>
      </c>
      <c r="C110" s="252">
        <v>0.18358368</v>
      </c>
      <c r="D110" s="252">
        <v>0.55067343359999998</v>
      </c>
      <c r="E110" s="252"/>
      <c r="F110" s="254">
        <v>2.94056E-2</v>
      </c>
      <c r="G110" s="254">
        <v>0.313591544</v>
      </c>
      <c r="H110" s="254">
        <v>0.50276617599999995</v>
      </c>
    </row>
    <row r="111" spans="1:8">
      <c r="A111" s="257">
        <v>488</v>
      </c>
      <c r="B111" s="252">
        <v>4.1175684480000002E-2</v>
      </c>
      <c r="C111" s="252">
        <v>0.19130032</v>
      </c>
      <c r="D111" s="252">
        <v>0.52052215440000005</v>
      </c>
      <c r="E111" s="252"/>
      <c r="F111" s="254">
        <v>2.4431000000000001E-2</v>
      </c>
      <c r="G111" s="254">
        <v>0.321746056</v>
      </c>
      <c r="H111" s="254">
        <v>0.47184778399999999</v>
      </c>
    </row>
    <row r="112" spans="1:8">
      <c r="A112" s="257">
        <v>489</v>
      </c>
      <c r="B112" s="252">
        <v>3.6407762160000003E-2</v>
      </c>
      <c r="C112" s="252">
        <v>0.19943664</v>
      </c>
      <c r="D112" s="252">
        <v>0.49204191679999998</v>
      </c>
      <c r="E112" s="252"/>
      <c r="F112" s="254">
        <v>2.0021600000000001E-2</v>
      </c>
      <c r="G112" s="254">
        <v>0.33021351199999999</v>
      </c>
      <c r="H112" s="254">
        <v>0.442691328</v>
      </c>
    </row>
    <row r="113" spans="1:8">
      <c r="A113" s="257">
        <v>490</v>
      </c>
      <c r="B113" s="252">
        <v>3.2009999999999997E-2</v>
      </c>
      <c r="C113" s="252">
        <v>0.20802000000000001</v>
      </c>
      <c r="D113" s="252">
        <v>0.46517999999999998</v>
      </c>
      <c r="E113" s="252"/>
      <c r="F113" s="254">
        <v>1.6171999999999999E-2</v>
      </c>
      <c r="G113" s="254">
        <v>0.33913300000000002</v>
      </c>
      <c r="H113" s="254">
        <v>0.41525400000000001</v>
      </c>
    </row>
    <row r="114" spans="1:8">
      <c r="A114" s="257">
        <v>491</v>
      </c>
      <c r="B114" s="252">
        <v>2.789343952E-2</v>
      </c>
      <c r="C114" s="252">
        <v>0.21712448000000001</v>
      </c>
      <c r="D114" s="252">
        <v>0.43994672000000001</v>
      </c>
      <c r="E114" s="252"/>
      <c r="F114" s="254">
        <v>1.2987551999999999E-2</v>
      </c>
      <c r="G114" s="254">
        <v>0.34937999199999997</v>
      </c>
      <c r="H114" s="254">
        <v>0.389733408</v>
      </c>
    </row>
    <row r="115" spans="1:8">
      <c r="A115" s="257">
        <v>492</v>
      </c>
      <c r="B115" s="252">
        <v>2.4113119360000001E-2</v>
      </c>
      <c r="C115" s="252">
        <v>0.22671904000000001</v>
      </c>
      <c r="D115" s="252">
        <v>0.41621056000000001</v>
      </c>
      <c r="E115" s="252"/>
      <c r="F115" s="254">
        <v>1.0324415999999999E-2</v>
      </c>
      <c r="G115" s="254">
        <v>0.36017309600000003</v>
      </c>
      <c r="H115" s="254">
        <v>0.36578622399999999</v>
      </c>
    </row>
    <row r="116" spans="1:8">
      <c r="A116" s="257">
        <v>493</v>
      </c>
      <c r="B116" s="252">
        <v>2.066007944E-2</v>
      </c>
      <c r="C116" s="252">
        <v>0.23681936000000001</v>
      </c>
      <c r="D116" s="252">
        <v>0.39390303999999998</v>
      </c>
      <c r="E116" s="252"/>
      <c r="F116" s="254">
        <v>8.1495040000000001E-3</v>
      </c>
      <c r="G116" s="254">
        <v>0.371467304</v>
      </c>
      <c r="H116" s="254">
        <v>0.34330953600000003</v>
      </c>
    </row>
    <row r="117" spans="1:8">
      <c r="A117" s="257">
        <v>494</v>
      </c>
      <c r="B117" s="252">
        <v>1.7525359680000002E-2</v>
      </c>
      <c r="C117" s="252">
        <v>0.24744111999999999</v>
      </c>
      <c r="D117" s="252">
        <v>0.37295568000000001</v>
      </c>
      <c r="E117" s="252"/>
      <c r="F117" s="254">
        <v>6.429728E-3</v>
      </c>
      <c r="G117" s="254">
        <v>0.38321760799999999</v>
      </c>
      <c r="H117" s="254">
        <v>0.32220043199999998</v>
      </c>
    </row>
    <row r="118" spans="1:8">
      <c r="A118" s="257">
        <v>495</v>
      </c>
      <c r="B118" s="252">
        <v>1.47E-2</v>
      </c>
      <c r="C118" s="252">
        <v>0.2586</v>
      </c>
      <c r="D118" s="252">
        <v>0.3533</v>
      </c>
      <c r="E118" s="252"/>
      <c r="F118" s="254">
        <v>5.1320000000000003E-3</v>
      </c>
      <c r="G118" s="254">
        <v>0.39537899999999998</v>
      </c>
      <c r="H118" s="254">
        <v>0.30235600000000001</v>
      </c>
    </row>
    <row r="119" spans="1:8">
      <c r="A119" s="257">
        <v>496</v>
      </c>
      <c r="B119" s="252">
        <v>1.2145919999999999E-2</v>
      </c>
      <c r="C119" s="252">
        <v>0.27017984</v>
      </c>
      <c r="D119" s="252">
        <v>0.33488096000000001</v>
      </c>
      <c r="E119" s="252"/>
      <c r="F119" s="254">
        <v>3.9878400000000003E-3</v>
      </c>
      <c r="G119" s="254">
        <v>0.40785338399999999</v>
      </c>
      <c r="H119" s="254">
        <v>0.28340385600000001</v>
      </c>
    </row>
    <row r="120" spans="1:8">
      <c r="A120" s="257">
        <v>497</v>
      </c>
      <c r="B120" s="252">
        <v>9.8905599999999996E-3</v>
      </c>
      <c r="C120" s="252">
        <v>0.28236112000000002</v>
      </c>
      <c r="D120" s="252">
        <v>0.31761328</v>
      </c>
      <c r="E120" s="252"/>
      <c r="F120" s="254">
        <v>3.2583999999999998E-3</v>
      </c>
      <c r="G120" s="254">
        <v>0.42066211199999998</v>
      </c>
      <c r="H120" s="254">
        <v>0.26557792800000002</v>
      </c>
    </row>
    <row r="121" spans="1:8">
      <c r="A121" s="257">
        <v>498</v>
      </c>
      <c r="B121" s="252">
        <v>7.9322400000000001E-3</v>
      </c>
      <c r="C121" s="252">
        <v>0.29519247999999998</v>
      </c>
      <c r="D121" s="252">
        <v>0.30142511999999999</v>
      </c>
      <c r="E121" s="252"/>
      <c r="F121" s="254">
        <v>2.9694399999999998E-3</v>
      </c>
      <c r="G121" s="254">
        <v>0.43377344800000001</v>
      </c>
      <c r="H121" s="254">
        <v>0.24884267199999999</v>
      </c>
    </row>
    <row r="122" spans="1:8">
      <c r="A122" s="257">
        <v>499</v>
      </c>
      <c r="B122" s="252">
        <v>6.2692800000000003E-3</v>
      </c>
      <c r="C122" s="252">
        <v>0.30872255999999998</v>
      </c>
      <c r="D122" s="252">
        <v>0.28624463999999999</v>
      </c>
      <c r="E122" s="252"/>
      <c r="F122" s="254">
        <v>3.14672E-3</v>
      </c>
      <c r="G122" s="254">
        <v>0.44715565600000001</v>
      </c>
      <c r="H122" s="254">
        <v>0.233162544</v>
      </c>
    </row>
    <row r="123" spans="1:8">
      <c r="A123" s="257">
        <v>500</v>
      </c>
      <c r="B123" s="252">
        <v>4.8999999999999998E-3</v>
      </c>
      <c r="C123" s="252">
        <v>0.32300000000000001</v>
      </c>
      <c r="D123" s="252">
        <v>0.27200000000000002</v>
      </c>
      <c r="E123" s="252"/>
      <c r="F123" s="254">
        <v>3.8159999999999999E-3</v>
      </c>
      <c r="G123" s="254">
        <v>0.46077699999999999</v>
      </c>
      <c r="H123" s="254">
        <v>0.218502</v>
      </c>
    </row>
    <row r="124" spans="1:8">
      <c r="A124" s="257">
        <v>501</v>
      </c>
      <c r="B124" s="252">
        <v>3.7488E-3</v>
      </c>
      <c r="C124" s="252">
        <v>0.33854000000000001</v>
      </c>
      <c r="D124" s="252">
        <v>0.25884400000000002</v>
      </c>
      <c r="E124" s="252"/>
      <c r="F124" s="254">
        <v>5.1877119999999997E-3</v>
      </c>
      <c r="G124" s="254">
        <v>0.47449118400000001</v>
      </c>
      <c r="H124" s="254">
        <v>0.20508501600000001</v>
      </c>
    </row>
    <row r="125" spans="1:8">
      <c r="A125" s="257">
        <v>502</v>
      </c>
      <c r="B125" s="252">
        <v>2.9064E-3</v>
      </c>
      <c r="C125" s="252">
        <v>0.35480800000000001</v>
      </c>
      <c r="D125" s="252">
        <v>0.246424</v>
      </c>
      <c r="E125" s="252"/>
      <c r="F125" s="254">
        <v>7.0567759999999998E-3</v>
      </c>
      <c r="G125" s="254">
        <v>0.48840967200000002</v>
      </c>
      <c r="H125" s="254">
        <v>0.19255164799999999</v>
      </c>
    </row>
    <row r="126" spans="1:8">
      <c r="A126" s="257">
        <v>503</v>
      </c>
      <c r="B126" s="252">
        <v>2.3896E-3</v>
      </c>
      <c r="C126" s="252">
        <v>0.37173600000000001</v>
      </c>
      <c r="D126" s="252">
        <v>0.23461199999999999</v>
      </c>
      <c r="E126" s="252"/>
      <c r="F126" s="254">
        <v>9.4027840000000008E-3</v>
      </c>
      <c r="G126" s="254">
        <v>0.50252936800000003</v>
      </c>
      <c r="H126" s="254">
        <v>0.18080147199999999</v>
      </c>
    </row>
    <row r="127" spans="1:8">
      <c r="A127" s="257">
        <v>504</v>
      </c>
      <c r="B127" s="252">
        <v>2.2152000000000001E-3</v>
      </c>
      <c r="C127" s="252">
        <v>0.38925599999999999</v>
      </c>
      <c r="D127" s="252">
        <v>0.22328000000000001</v>
      </c>
      <c r="E127" s="252"/>
      <c r="F127" s="254">
        <v>1.2205328E-2</v>
      </c>
      <c r="G127" s="254">
        <v>0.51684717599999996</v>
      </c>
      <c r="H127" s="254">
        <v>0.16973406399999999</v>
      </c>
    </row>
    <row r="128" spans="1:8">
      <c r="A128" s="257">
        <v>505</v>
      </c>
      <c r="B128" s="252">
        <v>2.3999999999999998E-3</v>
      </c>
      <c r="C128" s="252">
        <v>0.4073</v>
      </c>
      <c r="D128" s="252">
        <v>0.21229999999999999</v>
      </c>
      <c r="E128" s="252"/>
      <c r="F128" s="254">
        <v>1.5443999999999999E-2</v>
      </c>
      <c r="G128" s="254">
        <v>0.53136000000000005</v>
      </c>
      <c r="H128" s="254">
        <v>0.159249</v>
      </c>
    </row>
    <row r="129" spans="1:8">
      <c r="A129" s="257">
        <v>506</v>
      </c>
      <c r="B129" s="252">
        <v>2.9160000000000002E-3</v>
      </c>
      <c r="C129" s="252">
        <v>0.42558879999999999</v>
      </c>
      <c r="D129" s="252">
        <v>0.20096800000000001</v>
      </c>
      <c r="E129" s="252"/>
      <c r="F129" s="254">
        <v>1.8969432000000001E-2</v>
      </c>
      <c r="G129" s="254">
        <v>0.54609268</v>
      </c>
      <c r="H129" s="254">
        <v>0.14867260800000001</v>
      </c>
    </row>
    <row r="130" spans="1:8">
      <c r="A130" s="257">
        <v>507</v>
      </c>
      <c r="B130" s="252">
        <v>3.836E-3</v>
      </c>
      <c r="C130" s="252">
        <v>0.4443184</v>
      </c>
      <c r="D130" s="252">
        <v>0.18987599999999999</v>
      </c>
      <c r="E130" s="252"/>
      <c r="F130" s="254">
        <v>2.2922416000000001E-2</v>
      </c>
      <c r="G130" s="254">
        <v>0.56100720000000004</v>
      </c>
      <c r="H130" s="254">
        <v>0.13862102400000001</v>
      </c>
    </row>
    <row r="131" spans="1:8">
      <c r="A131" s="257">
        <v>508</v>
      </c>
      <c r="B131" s="252">
        <v>5.1879999999999999E-3</v>
      </c>
      <c r="C131" s="252">
        <v>0.46347359999999999</v>
      </c>
      <c r="D131" s="252">
        <v>0.17904</v>
      </c>
      <c r="E131" s="252"/>
      <c r="F131" s="254">
        <v>2.7314784000000002E-2</v>
      </c>
      <c r="G131" s="254">
        <v>0.57609348000000005</v>
      </c>
      <c r="H131" s="254">
        <v>0.12913713600000001</v>
      </c>
    </row>
    <row r="132" spans="1:8">
      <c r="A132" s="257">
        <v>509</v>
      </c>
      <c r="B132" s="252">
        <v>7.0000000000000001E-3</v>
      </c>
      <c r="C132" s="252">
        <v>0.4830392</v>
      </c>
      <c r="D132" s="252">
        <v>0.16847599999999999</v>
      </c>
      <c r="E132" s="252"/>
      <c r="F132" s="254">
        <v>3.2158368E-2</v>
      </c>
      <c r="G132" s="254">
        <v>0.59134144</v>
      </c>
      <c r="H132" s="254">
        <v>0.120263832</v>
      </c>
    </row>
    <row r="133" spans="1:8">
      <c r="A133" s="257">
        <v>510</v>
      </c>
      <c r="B133" s="252">
        <v>9.2999999999999992E-3</v>
      </c>
      <c r="C133" s="252">
        <v>0.503</v>
      </c>
      <c r="D133" s="252">
        <v>0.15820000000000001</v>
      </c>
      <c r="E133" s="252"/>
      <c r="F133" s="254">
        <v>3.7464999999999998E-2</v>
      </c>
      <c r="G133" s="254">
        <v>0.60674099999999997</v>
      </c>
      <c r="H133" s="254">
        <v>0.112044</v>
      </c>
    </row>
    <row r="134" spans="1:8">
      <c r="A134" s="257">
        <v>511</v>
      </c>
      <c r="B134" s="252">
        <v>1.2180959999999999E-2</v>
      </c>
      <c r="C134" s="252">
        <v>0.52369279999999996</v>
      </c>
      <c r="D134" s="252">
        <v>0.14811760031999999</v>
      </c>
      <c r="E134" s="252"/>
      <c r="F134" s="254">
        <v>4.3273807999999997E-2</v>
      </c>
      <c r="G134" s="254">
        <v>0.62244527999999999</v>
      </c>
      <c r="H134" s="254">
        <v>0.104984944</v>
      </c>
    </row>
    <row r="135" spans="1:8">
      <c r="A135" s="257">
        <v>512</v>
      </c>
      <c r="B135" s="252">
        <v>1.558968E-2</v>
      </c>
      <c r="C135" s="252">
        <v>0.54466239999999999</v>
      </c>
      <c r="D135" s="252">
        <v>0.13838280055999999</v>
      </c>
      <c r="E135" s="252"/>
      <c r="F135" s="254">
        <v>4.9562504E-2</v>
      </c>
      <c r="G135" s="254">
        <v>0.63824020000000004</v>
      </c>
      <c r="H135" s="254">
        <v>9.8549031999999995E-2</v>
      </c>
    </row>
    <row r="136" spans="1:8">
      <c r="A136" s="257">
        <v>513</v>
      </c>
      <c r="B136" s="252">
        <v>1.953792E-2</v>
      </c>
      <c r="C136" s="252">
        <v>0.56580560000000002</v>
      </c>
      <c r="D136" s="252">
        <v>0.12903920063999999</v>
      </c>
      <c r="E136" s="252"/>
      <c r="F136" s="254">
        <v>5.6336096000000002E-2</v>
      </c>
      <c r="G136" s="254">
        <v>0.65407488000000003</v>
      </c>
      <c r="H136" s="254">
        <v>9.2663047999999998E-2</v>
      </c>
    </row>
    <row r="137" spans="1:8">
      <c r="A137" s="257">
        <v>514</v>
      </c>
      <c r="B137" s="252">
        <v>2.403744E-2</v>
      </c>
      <c r="C137" s="252">
        <v>0.58701919999999996</v>
      </c>
      <c r="D137" s="252">
        <v>0.12013040048</v>
      </c>
      <c r="E137" s="252"/>
      <c r="F137" s="254">
        <v>6.3599591999999996E-2</v>
      </c>
      <c r="G137" s="254">
        <v>0.66989843999999998</v>
      </c>
      <c r="H137" s="254">
        <v>8.7253776000000005E-2</v>
      </c>
    </row>
    <row r="138" spans="1:8">
      <c r="A138" s="257">
        <v>515</v>
      </c>
      <c r="B138" s="252">
        <v>2.9100000000000001E-2</v>
      </c>
      <c r="C138" s="252">
        <v>0.60819999999999996</v>
      </c>
      <c r="D138" s="252">
        <v>0.11169999999999999</v>
      </c>
      <c r="E138" s="252"/>
      <c r="F138" s="254">
        <v>7.1358000000000005E-2</v>
      </c>
      <c r="G138" s="254">
        <v>0.68566000000000005</v>
      </c>
      <c r="H138" s="254">
        <v>8.2248000000000002E-2</v>
      </c>
    </row>
    <row r="139" spans="1:8">
      <c r="A139" s="257">
        <v>516</v>
      </c>
      <c r="B139" s="252">
        <v>3.4855120000000003E-2</v>
      </c>
      <c r="C139" s="252">
        <v>0.62931840000000006</v>
      </c>
      <c r="D139" s="252">
        <v>0.10398519752</v>
      </c>
      <c r="E139" s="252"/>
      <c r="F139" s="254">
        <v>7.9754279999999997E-2</v>
      </c>
      <c r="G139" s="254">
        <v>0.70147962399999997</v>
      </c>
      <c r="H139" s="254">
        <v>7.7419704000000006E-2</v>
      </c>
    </row>
    <row r="140" spans="1:8">
      <c r="A140" s="257">
        <v>517</v>
      </c>
      <c r="B140" s="252">
        <v>4.116736E-2</v>
      </c>
      <c r="C140" s="252">
        <v>0.65017919999999996</v>
      </c>
      <c r="D140" s="252">
        <v>9.6787594960000001E-2</v>
      </c>
      <c r="E140" s="252"/>
      <c r="F140" s="254">
        <v>8.8621000000000005E-2</v>
      </c>
      <c r="G140" s="254">
        <v>0.717092752</v>
      </c>
      <c r="H140" s="254">
        <v>7.2886672E-2</v>
      </c>
    </row>
    <row r="141" spans="1:8">
      <c r="A141" s="257">
        <v>518</v>
      </c>
      <c r="B141" s="252">
        <v>4.8019039999999999E-2</v>
      </c>
      <c r="C141" s="252">
        <v>0.67066079999999995</v>
      </c>
      <c r="D141" s="252">
        <v>9.0102392640000001E-2</v>
      </c>
      <c r="E141" s="252"/>
      <c r="F141" s="254">
        <v>9.7928680000000004E-2</v>
      </c>
      <c r="G141" s="254">
        <v>0.73240576800000001</v>
      </c>
      <c r="H141" s="254">
        <v>6.8613887999999998E-2</v>
      </c>
    </row>
    <row r="142" spans="1:8">
      <c r="A142" s="257">
        <v>519</v>
      </c>
      <c r="B142" s="252">
        <v>5.5392480000000001E-2</v>
      </c>
      <c r="C142" s="252">
        <v>0.69064159999999997</v>
      </c>
      <c r="D142" s="252">
        <v>8.3924790880000003E-2</v>
      </c>
      <c r="E142" s="252"/>
      <c r="F142" s="254">
        <v>0.10764783999999999</v>
      </c>
      <c r="G142" s="254">
        <v>0.74732505599999999</v>
      </c>
      <c r="H142" s="254">
        <v>6.4566336000000002E-2</v>
      </c>
    </row>
    <row r="143" spans="1:8">
      <c r="A143" s="257">
        <v>520</v>
      </c>
      <c r="B143" s="252">
        <v>6.3270000000000007E-2</v>
      </c>
      <c r="C143" s="252">
        <v>0.71</v>
      </c>
      <c r="D143" s="252">
        <v>7.8249990000000005E-2</v>
      </c>
      <c r="E143" s="252"/>
      <c r="F143" s="254">
        <v>0.11774900000000001</v>
      </c>
      <c r="G143" s="254">
        <v>0.76175700000000002</v>
      </c>
      <c r="H143" s="254">
        <v>6.0708999999999999E-2</v>
      </c>
    </row>
    <row r="144" spans="1:8">
      <c r="A144" s="257">
        <v>521</v>
      </c>
      <c r="B144" s="252">
        <v>7.1646080000000001E-2</v>
      </c>
      <c r="C144" s="252">
        <v>0.72799360000000002</v>
      </c>
      <c r="D144" s="252">
        <v>7.3263273520000005E-2</v>
      </c>
      <c r="E144" s="252"/>
      <c r="F144" s="254">
        <v>0.128100088</v>
      </c>
      <c r="G144" s="254">
        <v>0.77507889600000002</v>
      </c>
      <c r="H144" s="254">
        <v>5.6829039999999997E-2</v>
      </c>
    </row>
    <row r="145" spans="1:8">
      <c r="A145" s="257">
        <v>522</v>
      </c>
      <c r="B145" s="252">
        <v>8.0487840000000005E-2</v>
      </c>
      <c r="C145" s="252">
        <v>0.74527679999999996</v>
      </c>
      <c r="D145" s="252">
        <v>6.8722237759999999E-2</v>
      </c>
      <c r="E145" s="252"/>
      <c r="F145" s="254">
        <v>0.138799864</v>
      </c>
      <c r="G145" s="254">
        <v>0.78785848800000002</v>
      </c>
      <c r="H145" s="254">
        <v>5.3113720000000003E-2</v>
      </c>
    </row>
    <row r="146" spans="1:8">
      <c r="A146" s="257">
        <v>523</v>
      </c>
      <c r="B146" s="252">
        <v>8.9774560000000003E-2</v>
      </c>
      <c r="C146" s="252">
        <v>0.76188319999999998</v>
      </c>
      <c r="D146" s="252">
        <v>6.4574562239999994E-2</v>
      </c>
      <c r="E146" s="252"/>
      <c r="F146" s="254">
        <v>0.14984449599999999</v>
      </c>
      <c r="G146" s="254">
        <v>0.80013443200000001</v>
      </c>
      <c r="H146" s="254">
        <v>4.9572480000000002E-2</v>
      </c>
    </row>
    <row r="147" spans="1:8">
      <c r="A147" s="257">
        <v>524</v>
      </c>
      <c r="B147" s="252">
        <v>9.9485519999999994E-2</v>
      </c>
      <c r="C147" s="252">
        <v>0.77784640000000005</v>
      </c>
      <c r="D147" s="252">
        <v>6.0767926479999998E-2</v>
      </c>
      <c r="E147" s="252"/>
      <c r="F147" s="254">
        <v>0.16123015199999999</v>
      </c>
      <c r="G147" s="254">
        <v>0.81194538400000005</v>
      </c>
      <c r="H147" s="254">
        <v>4.6214760000000001E-2</v>
      </c>
    </row>
    <row r="148" spans="1:8">
      <c r="A148" s="257">
        <v>525</v>
      </c>
      <c r="B148" s="252">
        <v>0.1096</v>
      </c>
      <c r="C148" s="252">
        <v>0.79320000000000002</v>
      </c>
      <c r="D148" s="252">
        <v>5.7250009999999997E-2</v>
      </c>
      <c r="E148" s="252"/>
      <c r="F148" s="254">
        <v>0.172953</v>
      </c>
      <c r="G148" s="254">
        <v>0.82333000000000001</v>
      </c>
      <c r="H148" s="254">
        <v>4.3049999999999998E-2</v>
      </c>
    </row>
    <row r="149" spans="1:8">
      <c r="A149" s="257">
        <v>526</v>
      </c>
      <c r="B149" s="252">
        <v>0.1201814432</v>
      </c>
      <c r="C149" s="252">
        <v>0.80816159679999999</v>
      </c>
      <c r="D149" s="252">
        <v>5.3859689119999998E-2</v>
      </c>
      <c r="E149" s="252"/>
      <c r="F149" s="254">
        <v>0.18512667999999999</v>
      </c>
      <c r="G149" s="254">
        <v>0.83427644000000001</v>
      </c>
      <c r="H149" s="254">
        <v>4.0199895999999999E-2</v>
      </c>
    </row>
    <row r="150" spans="1:8">
      <c r="A150" s="257">
        <v>527</v>
      </c>
      <c r="B150" s="252">
        <v>0.1311039256</v>
      </c>
      <c r="C150" s="252">
        <v>0.82253479439999999</v>
      </c>
      <c r="D150" s="252">
        <v>5.0680647359999997E-2</v>
      </c>
      <c r="E150" s="252"/>
      <c r="F150" s="254">
        <v>0.19760052</v>
      </c>
      <c r="G150" s="254">
        <v>0.84488648</v>
      </c>
      <c r="H150" s="254">
        <v>3.7533568000000003E-2</v>
      </c>
    </row>
    <row r="151" spans="1:8">
      <c r="A151" s="257">
        <v>528</v>
      </c>
      <c r="B151" s="252">
        <v>0.14232568640000001</v>
      </c>
      <c r="C151" s="252">
        <v>0.83630719360000005</v>
      </c>
      <c r="D151" s="252">
        <v>4.7687765040000003E-2</v>
      </c>
      <c r="E151" s="252"/>
      <c r="F151" s="254">
        <v>0.21034132</v>
      </c>
      <c r="G151" s="254">
        <v>0.85521139999999995</v>
      </c>
      <c r="H151" s="254">
        <v>3.5032392000000002E-2</v>
      </c>
    </row>
    <row r="152" spans="1:8">
      <c r="A152" s="257">
        <v>529</v>
      </c>
      <c r="B152" s="252">
        <v>0.1538049648</v>
      </c>
      <c r="C152" s="252">
        <v>0.8494663952</v>
      </c>
      <c r="D152" s="252">
        <v>4.4855922479999998E-2</v>
      </c>
      <c r="E152" s="252"/>
      <c r="F152" s="254">
        <v>0.22331587999999999</v>
      </c>
      <c r="G152" s="254">
        <v>0.86530247999999998</v>
      </c>
      <c r="H152" s="254">
        <v>3.2677744000000002E-2</v>
      </c>
    </row>
    <row r="153" spans="1:8">
      <c r="A153" s="257">
        <v>530</v>
      </c>
      <c r="B153" s="252">
        <v>0.16550000000000001</v>
      </c>
      <c r="C153" s="252">
        <v>0.86199999999999999</v>
      </c>
      <c r="D153" s="252">
        <v>4.2160000000000003E-2</v>
      </c>
      <c r="E153" s="252"/>
      <c r="F153" s="254">
        <v>0.23649100000000001</v>
      </c>
      <c r="G153" s="254">
        <v>0.87521099999999996</v>
      </c>
      <c r="H153" s="254">
        <v>3.0450999999999999E-2</v>
      </c>
    </row>
    <row r="154" spans="1:8">
      <c r="A154" s="257">
        <v>531</v>
      </c>
      <c r="B154" s="252">
        <v>0.1772003784</v>
      </c>
      <c r="C154" s="252">
        <v>0.87377402159999995</v>
      </c>
      <c r="D154" s="252">
        <v>3.9474079519999997E-2</v>
      </c>
      <c r="E154" s="252"/>
      <c r="F154" s="254">
        <v>0.24967978399999999</v>
      </c>
      <c r="G154" s="254">
        <v>0.88542180800000003</v>
      </c>
      <c r="H154" s="254">
        <v>2.8251775999999999E-2</v>
      </c>
    </row>
    <row r="155" spans="1:8">
      <c r="A155" s="257">
        <v>532</v>
      </c>
      <c r="B155" s="252">
        <v>0.18907515520000001</v>
      </c>
      <c r="C155" s="252">
        <v>0.88492804479999998</v>
      </c>
      <c r="D155" s="252">
        <v>3.6899039359999997E-2</v>
      </c>
      <c r="E155" s="252"/>
      <c r="F155" s="254">
        <v>0.263041152</v>
      </c>
      <c r="G155" s="254">
        <v>0.89544422400000001</v>
      </c>
      <c r="H155" s="254">
        <v>2.6163648000000001E-2</v>
      </c>
    </row>
    <row r="156" spans="1:8">
      <c r="A156" s="257">
        <v>533</v>
      </c>
      <c r="B156" s="252">
        <v>0.20112473280000001</v>
      </c>
      <c r="C156" s="252">
        <v>0.89548006719999995</v>
      </c>
      <c r="D156" s="252">
        <v>3.4434959440000003E-2</v>
      </c>
      <c r="E156" s="252"/>
      <c r="F156" s="254">
        <v>0.27658032799999999</v>
      </c>
      <c r="G156" s="254">
        <v>0.90522113599999998</v>
      </c>
      <c r="H156" s="254">
        <v>2.4188431999999999E-2</v>
      </c>
    </row>
    <row r="157" spans="1:8">
      <c r="A157" s="257">
        <v>534</v>
      </c>
      <c r="B157" s="252">
        <v>0.21334951360000001</v>
      </c>
      <c r="C157" s="252">
        <v>0.90544808639999996</v>
      </c>
      <c r="D157" s="252">
        <v>3.2081919680000001E-2</v>
      </c>
      <c r="E157" s="252"/>
      <c r="F157" s="254">
        <v>0.290302536</v>
      </c>
      <c r="G157" s="254">
        <v>0.91469543200000003</v>
      </c>
      <c r="H157" s="254">
        <v>2.2327943999999999E-2</v>
      </c>
    </row>
    <row r="158" spans="1:8">
      <c r="A158" s="257">
        <v>535</v>
      </c>
      <c r="B158" s="252">
        <v>0.2257499</v>
      </c>
      <c r="C158" s="252">
        <v>0.9148501</v>
      </c>
      <c r="D158" s="252">
        <v>2.9839999999999998E-2</v>
      </c>
      <c r="E158" s="252"/>
      <c r="F158" s="254">
        <v>0.30421300000000001</v>
      </c>
      <c r="G158" s="254">
        <v>0.92381000000000002</v>
      </c>
      <c r="H158" s="254">
        <v>2.0584000000000002E-2</v>
      </c>
    </row>
    <row r="159" spans="1:8">
      <c r="A159" s="257">
        <v>536</v>
      </c>
      <c r="B159" s="252">
        <v>0.23831991359999999</v>
      </c>
      <c r="C159" s="252">
        <v>0.92374888639999997</v>
      </c>
      <c r="D159" s="252">
        <v>2.7714079999999999E-2</v>
      </c>
      <c r="E159" s="252"/>
      <c r="F159" s="254">
        <v>0.31842052799999998</v>
      </c>
      <c r="G159" s="254">
        <v>0.93252071999999997</v>
      </c>
      <c r="H159" s="254">
        <v>1.9023568000000001E-2</v>
      </c>
    </row>
    <row r="160" spans="1:8">
      <c r="A160" s="257">
        <v>537</v>
      </c>
      <c r="B160" s="252">
        <v>0.2510679328</v>
      </c>
      <c r="C160" s="252">
        <v>0.93210646720000001</v>
      </c>
      <c r="D160" s="252">
        <v>2.5698240000000001E-2</v>
      </c>
      <c r="E160" s="252"/>
      <c r="F160" s="254">
        <v>0.33280086399999997</v>
      </c>
      <c r="G160" s="254">
        <v>0.94075423999999996</v>
      </c>
      <c r="H160" s="254">
        <v>1.7567024000000001E-2</v>
      </c>
    </row>
    <row r="161" spans="1:8">
      <c r="A161" s="257">
        <v>538</v>
      </c>
      <c r="B161" s="252">
        <v>0.26399595520000002</v>
      </c>
      <c r="C161" s="252">
        <v>0.93992964479999996</v>
      </c>
      <c r="D161" s="252">
        <v>2.3791360000000001E-2</v>
      </c>
      <c r="E161" s="252"/>
      <c r="F161" s="254">
        <v>0.34733333599999999</v>
      </c>
      <c r="G161" s="254">
        <v>0.94845020000000002</v>
      </c>
      <c r="H161" s="254">
        <v>1.6199895999999998E-2</v>
      </c>
    </row>
    <row r="162" spans="1:8">
      <c r="A162" s="257">
        <v>539</v>
      </c>
      <c r="B162" s="252">
        <v>0.27710597840000001</v>
      </c>
      <c r="C162" s="252">
        <v>0.9472252216</v>
      </c>
      <c r="D162" s="252">
        <v>2.1992319999999999E-2</v>
      </c>
      <c r="E162" s="252"/>
      <c r="F162" s="254">
        <v>0.36199727199999998</v>
      </c>
      <c r="G162" s="254">
        <v>0.95554824000000005</v>
      </c>
      <c r="H162" s="254">
        <v>1.4907712E-2</v>
      </c>
    </row>
    <row r="163" spans="1:8">
      <c r="A163" s="257">
        <v>540</v>
      </c>
      <c r="B163" s="252">
        <v>0.29039999999999999</v>
      </c>
      <c r="C163" s="252">
        <v>0.95399999999999996</v>
      </c>
      <c r="D163" s="252">
        <v>2.0299999999999999E-2</v>
      </c>
      <c r="E163" s="252"/>
      <c r="F163" s="254">
        <v>0.376772</v>
      </c>
      <c r="G163" s="254">
        <v>0.96198799999999995</v>
      </c>
      <c r="H163" s="254">
        <v>1.3676000000000001E-2</v>
      </c>
    </row>
    <row r="164" spans="1:8">
      <c r="A164" s="257">
        <v>541</v>
      </c>
      <c r="B164" s="252">
        <v>0.303894408</v>
      </c>
      <c r="C164" s="252">
        <v>0.96024959200000004</v>
      </c>
      <c r="D164" s="252">
        <v>1.8721280029999999E-2</v>
      </c>
      <c r="E164" s="252"/>
      <c r="F164" s="254">
        <v>0.39151649599999999</v>
      </c>
      <c r="G164" s="254">
        <v>0.96723360000000003</v>
      </c>
      <c r="H164" s="254">
        <v>1.2410704E-2</v>
      </c>
    </row>
    <row r="165" spans="1:8">
      <c r="A165" s="257">
        <v>542</v>
      </c>
      <c r="B165" s="252">
        <v>0.31757321199999999</v>
      </c>
      <c r="C165" s="252">
        <v>0.96599478800000005</v>
      </c>
      <c r="D165" s="252">
        <v>1.7245040060000001E-2</v>
      </c>
      <c r="E165" s="252"/>
      <c r="F165" s="254">
        <v>0.406360528</v>
      </c>
      <c r="G165" s="254">
        <v>0.97181907999999995</v>
      </c>
      <c r="H165" s="254">
        <v>1.1196832E-2</v>
      </c>
    </row>
    <row r="166" spans="1:8">
      <c r="A166" s="257">
        <v>543</v>
      </c>
      <c r="B166" s="252">
        <v>0.33143481200000002</v>
      </c>
      <c r="C166" s="252">
        <v>0.97124518800000004</v>
      </c>
      <c r="D166" s="252">
        <v>1.5868160060000001E-2</v>
      </c>
      <c r="E166" s="252"/>
      <c r="F166" s="254">
        <v>0.421313512</v>
      </c>
      <c r="G166" s="254">
        <v>0.97580296</v>
      </c>
      <c r="H166" s="254">
        <v>1.0039808000000001E-2</v>
      </c>
    </row>
    <row r="167" spans="1:8">
      <c r="A167" s="257">
        <v>544</v>
      </c>
      <c r="B167" s="252">
        <v>0.34547760799999999</v>
      </c>
      <c r="C167" s="252">
        <v>0.97601039199999995</v>
      </c>
      <c r="D167" s="252">
        <v>1.458752005E-2</v>
      </c>
      <c r="E167" s="252"/>
      <c r="F167" s="254">
        <v>0.43638486399999998</v>
      </c>
      <c r="G167" s="254">
        <v>0.97924376000000002</v>
      </c>
      <c r="H167" s="254">
        <v>8.9450559999999998E-3</v>
      </c>
    </row>
    <row r="168" spans="1:8">
      <c r="A168" s="257">
        <v>545</v>
      </c>
      <c r="B168" s="252">
        <v>0.35970000000000002</v>
      </c>
      <c r="C168" s="252">
        <v>0.98029999999999995</v>
      </c>
      <c r="D168" s="252">
        <v>1.34E-2</v>
      </c>
      <c r="E168" s="252"/>
      <c r="F168" s="254">
        <v>0.45158399999999999</v>
      </c>
      <c r="G168" s="254">
        <v>0.98219999999999996</v>
      </c>
      <c r="H168" s="254">
        <v>7.9179999999999997E-3</v>
      </c>
    </row>
    <row r="169" spans="1:8">
      <c r="A169" s="257">
        <v>546</v>
      </c>
      <c r="B169" s="252">
        <v>0.3740811752</v>
      </c>
      <c r="C169" s="252">
        <v>0.98409642159999999</v>
      </c>
      <c r="D169" s="252">
        <v>1.230919982E-2</v>
      </c>
      <c r="E169" s="252"/>
      <c r="F169" s="254">
        <v>0.46681223999999999</v>
      </c>
      <c r="G169" s="254">
        <v>0.98469423199999995</v>
      </c>
      <c r="H169" s="254">
        <v>7.0112000000000004E-3</v>
      </c>
    </row>
    <row r="170" spans="1:8">
      <c r="A170" s="257">
        <v>547</v>
      </c>
      <c r="B170" s="252">
        <v>0.38864354960000003</v>
      </c>
      <c r="C170" s="252">
        <v>0.98744324480000001</v>
      </c>
      <c r="D170" s="252">
        <v>1.1303599609999999E-2</v>
      </c>
      <c r="E170" s="252"/>
      <c r="F170" s="254">
        <v>0.48221412000000002</v>
      </c>
      <c r="G170" s="254">
        <v>0.98682993600000002</v>
      </c>
      <c r="H170" s="254">
        <v>6.1711600000000002E-3</v>
      </c>
    </row>
    <row r="171" spans="1:8">
      <c r="A171" s="257">
        <v>548</v>
      </c>
      <c r="B171" s="252">
        <v>0.4033903264</v>
      </c>
      <c r="C171" s="252">
        <v>0.99035686720000005</v>
      </c>
      <c r="D171" s="252">
        <v>1.0378399389999999E-2</v>
      </c>
      <c r="E171" s="252"/>
      <c r="F171" s="254">
        <v>0.49782608</v>
      </c>
      <c r="G171" s="254">
        <v>0.98867462399999995</v>
      </c>
      <c r="H171" s="254">
        <v>5.3915200000000003E-3</v>
      </c>
    </row>
    <row r="172" spans="1:8">
      <c r="A172" s="257">
        <v>549</v>
      </c>
      <c r="B172" s="252">
        <v>0.4183247088</v>
      </c>
      <c r="C172" s="252">
        <v>0.99285368640000005</v>
      </c>
      <c r="D172" s="252">
        <v>9.5287991800000003E-3</v>
      </c>
      <c r="E172" s="252"/>
      <c r="F172" s="254">
        <v>0.51368455999999996</v>
      </c>
      <c r="G172" s="254">
        <v>0.99029580800000006</v>
      </c>
      <c r="H172" s="254">
        <v>4.6659199999999996E-3</v>
      </c>
    </row>
    <row r="173" spans="1:8">
      <c r="A173" s="257">
        <v>550</v>
      </c>
      <c r="B173" s="252">
        <v>0.4334499</v>
      </c>
      <c r="C173" s="252">
        <v>0.99495009999999995</v>
      </c>
      <c r="D173" s="252">
        <v>8.7499989999999996E-3</v>
      </c>
      <c r="E173" s="252"/>
      <c r="F173" s="254">
        <v>0.52982600000000002</v>
      </c>
      <c r="G173" s="254">
        <v>0.991761</v>
      </c>
      <c r="H173" s="254">
        <v>3.9880000000000002E-3</v>
      </c>
    </row>
    <row r="174" spans="1:8">
      <c r="A174" s="257">
        <v>551</v>
      </c>
      <c r="B174" s="252">
        <v>0.44881393520000001</v>
      </c>
      <c r="C174" s="252">
        <v>0.99674248639999996</v>
      </c>
      <c r="D174" s="252">
        <v>8.0339989200000003E-3</v>
      </c>
      <c r="E174" s="252"/>
      <c r="F174" s="254">
        <v>0.54659391199999996</v>
      </c>
      <c r="G174" s="254">
        <v>0.99362878399999999</v>
      </c>
      <c r="H174" s="254">
        <v>3.3012240000000002E-3</v>
      </c>
    </row>
    <row r="175" spans="1:8">
      <c r="A175" s="257">
        <v>552</v>
      </c>
      <c r="B175" s="252">
        <v>0.46436397759999998</v>
      </c>
      <c r="C175" s="252">
        <v>0.99814726720000002</v>
      </c>
      <c r="D175" s="252">
        <v>7.3799988800000004E-3</v>
      </c>
      <c r="E175" s="252"/>
      <c r="F175" s="254">
        <v>0.563640896</v>
      </c>
      <c r="G175" s="254">
        <v>0.99535283200000002</v>
      </c>
      <c r="H175" s="254">
        <v>2.661952E-3</v>
      </c>
    </row>
    <row r="176" spans="1:8">
      <c r="A176" s="257">
        <v>553</v>
      </c>
      <c r="B176" s="252">
        <v>0.48009202239999998</v>
      </c>
      <c r="C176" s="252">
        <v>0.9991608448</v>
      </c>
      <c r="D176" s="252">
        <v>6.7839988800000002E-3</v>
      </c>
      <c r="E176" s="252"/>
      <c r="F176" s="254">
        <v>0.58092662399999995</v>
      </c>
      <c r="G176" s="254">
        <v>0.99687788799999999</v>
      </c>
      <c r="H176" s="254">
        <v>2.0763679999999999E-3</v>
      </c>
    </row>
    <row r="177" spans="1:8">
      <c r="A177" s="257">
        <v>554</v>
      </c>
      <c r="B177" s="252">
        <v>0.49599006480000002</v>
      </c>
      <c r="C177" s="252">
        <v>0.9997796216</v>
      </c>
      <c r="D177" s="252">
        <v>6.2419989200000001E-3</v>
      </c>
      <c r="E177" s="252"/>
      <c r="F177" s="254">
        <v>0.59841076800000004</v>
      </c>
      <c r="G177" s="254">
        <v>0.998148696</v>
      </c>
      <c r="H177" s="254">
        <v>1.5506560000000001E-3</v>
      </c>
    </row>
    <row r="178" spans="1:8">
      <c r="A178" s="257">
        <v>555</v>
      </c>
      <c r="B178" s="252">
        <v>0.51205009999999995</v>
      </c>
      <c r="C178" s="252">
        <v>1</v>
      </c>
      <c r="D178" s="252">
        <v>5.7499990000000004E-3</v>
      </c>
      <c r="E178" s="252"/>
      <c r="F178" s="254">
        <v>0.61605299999999996</v>
      </c>
      <c r="G178" s="254">
        <v>0.99911000000000005</v>
      </c>
      <c r="H178" s="254">
        <v>1.091E-3</v>
      </c>
    </row>
    <row r="179" spans="1:8">
      <c r="A179" s="257">
        <v>556</v>
      </c>
      <c r="B179" s="252">
        <v>0.52830889120000002</v>
      </c>
      <c r="C179" s="252">
        <v>0.99984719519999998</v>
      </c>
      <c r="D179" s="252">
        <v>5.3023992200000002E-3</v>
      </c>
      <c r="E179" s="252"/>
      <c r="F179" s="254">
        <v>0.63376390400000004</v>
      </c>
      <c r="G179" s="254">
        <v>0.99961579199999995</v>
      </c>
      <c r="H179" s="254">
        <v>7.5120000000000004E-4</v>
      </c>
    </row>
    <row r="180" spans="1:8">
      <c r="A180" s="257">
        <v>557</v>
      </c>
      <c r="B180" s="252">
        <v>0.54470247360000001</v>
      </c>
      <c r="C180" s="252">
        <v>0.99928159360000002</v>
      </c>
      <c r="D180" s="252">
        <v>4.8971994499999996E-3</v>
      </c>
      <c r="E180" s="252"/>
      <c r="F180" s="254">
        <v>0.65156451199999998</v>
      </c>
      <c r="G180" s="254">
        <v>0.99972425600000003</v>
      </c>
      <c r="H180" s="254">
        <v>4.7792E-4</v>
      </c>
    </row>
    <row r="181" spans="1:8">
      <c r="A181" s="257">
        <v>558</v>
      </c>
      <c r="B181" s="252">
        <v>0.56121165039999998</v>
      </c>
      <c r="C181" s="252">
        <v>0.99829239439999995</v>
      </c>
      <c r="D181" s="252">
        <v>4.5307996700000002E-3</v>
      </c>
      <c r="E181" s="252"/>
      <c r="F181" s="254">
        <v>0.66942676800000001</v>
      </c>
      <c r="G181" s="254">
        <v>0.99940282400000002</v>
      </c>
      <c r="H181" s="254">
        <v>2.6543999999999998E-4</v>
      </c>
    </row>
    <row r="182" spans="1:8">
      <c r="A182" s="257">
        <v>559</v>
      </c>
      <c r="B182" s="252">
        <v>0.57781722479999997</v>
      </c>
      <c r="C182" s="252">
        <v>0.99686879679999996</v>
      </c>
      <c r="D182" s="252">
        <v>4.1995998600000001E-3</v>
      </c>
      <c r="E182" s="252"/>
      <c r="F182" s="254">
        <v>0.687322616</v>
      </c>
      <c r="G182" s="254">
        <v>0.99861892799999996</v>
      </c>
      <c r="H182" s="254">
        <v>1.0804E-4</v>
      </c>
    </row>
    <row r="183" spans="1:8">
      <c r="A183" s="257">
        <v>560</v>
      </c>
      <c r="B183" s="252">
        <v>0.59450000000000003</v>
      </c>
      <c r="C183" s="252">
        <v>0.995</v>
      </c>
      <c r="D183" s="252">
        <v>3.8999999999999998E-3</v>
      </c>
      <c r="E183" s="252"/>
      <c r="F183" s="254">
        <v>0.70522399999999996</v>
      </c>
      <c r="G183" s="254">
        <v>0.99734</v>
      </c>
      <c r="H183" s="254">
        <v>0</v>
      </c>
    </row>
    <row r="184" spans="1:8">
      <c r="A184" s="257">
        <v>561</v>
      </c>
      <c r="B184" s="252">
        <v>0.61121679520000005</v>
      </c>
      <c r="C184" s="252">
        <v>0.99259359999999996</v>
      </c>
      <c r="D184" s="252">
        <v>3.62039983E-3</v>
      </c>
      <c r="E184" s="252"/>
      <c r="F184" s="254">
        <v>0.72309374400000004</v>
      </c>
      <c r="G184" s="254">
        <v>0.99536089599999999</v>
      </c>
      <c r="H184" s="254">
        <v>-5.2367999999999997E-5</v>
      </c>
    </row>
    <row r="185" spans="1:8">
      <c r="A185" s="257">
        <v>562</v>
      </c>
      <c r="B185" s="252">
        <v>0.62797839359999996</v>
      </c>
      <c r="C185" s="252">
        <v>0.98974079999999998</v>
      </c>
      <c r="D185" s="252">
        <v>3.3671996200000001E-3</v>
      </c>
      <c r="E185" s="252"/>
      <c r="F185" s="254">
        <v>0.740915192</v>
      </c>
      <c r="G185" s="254">
        <v>0.99286476800000001</v>
      </c>
      <c r="H185" s="254">
        <v>-6.9824000000000001E-5</v>
      </c>
    </row>
    <row r="186" spans="1:8">
      <c r="A186" s="257">
        <v>563</v>
      </c>
      <c r="B186" s="252">
        <v>0.64477159439999998</v>
      </c>
      <c r="C186" s="252">
        <v>0.98645119999999997</v>
      </c>
      <c r="D186" s="252">
        <v>3.1387993800000001E-3</v>
      </c>
      <c r="E186" s="252"/>
      <c r="F186" s="254">
        <v>0.75866256799999998</v>
      </c>
      <c r="G186" s="254">
        <v>0.98986219200000003</v>
      </c>
      <c r="H186" s="254">
        <v>-6.1095999999999999E-5</v>
      </c>
    </row>
    <row r="187" spans="1:8">
      <c r="A187" s="257">
        <v>564</v>
      </c>
      <c r="B187" s="252">
        <v>0.6615831968</v>
      </c>
      <c r="C187" s="252">
        <v>0.98273440000000001</v>
      </c>
      <c r="D187" s="252">
        <v>2.93359917E-3</v>
      </c>
      <c r="E187" s="252"/>
      <c r="F187" s="254">
        <v>0.77631009600000001</v>
      </c>
      <c r="G187" s="254">
        <v>0.98636374400000004</v>
      </c>
      <c r="H187" s="254">
        <v>-3.4912E-5</v>
      </c>
    </row>
    <row r="188" spans="1:8">
      <c r="A188" s="257">
        <v>565</v>
      </c>
      <c r="B188" s="252">
        <v>0.6784</v>
      </c>
      <c r="C188" s="252">
        <v>0.97860000000000003</v>
      </c>
      <c r="D188" s="252">
        <v>2.7499989999999999E-3</v>
      </c>
      <c r="E188" s="252"/>
      <c r="F188" s="254">
        <v>0.79383199999999998</v>
      </c>
      <c r="G188" s="254">
        <v>0.98238000000000003</v>
      </c>
      <c r="H188" s="254">
        <v>0</v>
      </c>
    </row>
    <row r="189" spans="1:8">
      <c r="A189" s="257">
        <v>566</v>
      </c>
      <c r="B189" s="252">
        <v>0.69525519999999996</v>
      </c>
      <c r="C189" s="252">
        <v>0.9740896</v>
      </c>
      <c r="D189" s="252">
        <v>2.5847991399999999E-3</v>
      </c>
      <c r="E189" s="252"/>
      <c r="F189" s="254">
        <v>0.811372392</v>
      </c>
      <c r="G189" s="254">
        <v>0.97801763200000003</v>
      </c>
      <c r="H189" s="254">
        <v>0</v>
      </c>
    </row>
    <row r="190" spans="1:8">
      <c r="A190" s="257">
        <v>567</v>
      </c>
      <c r="B190" s="252">
        <v>0.71207759999999998</v>
      </c>
      <c r="C190" s="252">
        <v>0.96917279999999995</v>
      </c>
      <c r="D190" s="252">
        <v>2.4383993299999999E-3</v>
      </c>
      <c r="E190" s="252"/>
      <c r="F190" s="254">
        <v>0.82869313600000005</v>
      </c>
      <c r="G190" s="254">
        <v>0.97316709599999995</v>
      </c>
      <c r="H190" s="254">
        <v>0</v>
      </c>
    </row>
    <row r="191" spans="1:8">
      <c r="A191" s="257">
        <v>568</v>
      </c>
      <c r="B191" s="252">
        <v>0.7288424</v>
      </c>
      <c r="C191" s="252">
        <v>0.96385120000000002</v>
      </c>
      <c r="D191" s="252">
        <v>2.3095995499999998E-3</v>
      </c>
      <c r="E191" s="252"/>
      <c r="F191" s="254">
        <v>0.84572598399999999</v>
      </c>
      <c r="G191" s="254">
        <v>0.96781494400000001</v>
      </c>
      <c r="H191" s="254">
        <v>0</v>
      </c>
    </row>
    <row r="192" spans="1:8">
      <c r="A192" s="257">
        <v>569</v>
      </c>
      <c r="B192" s="252">
        <v>0.74552479999999999</v>
      </c>
      <c r="C192" s="252">
        <v>0.95812640000000004</v>
      </c>
      <c r="D192" s="252">
        <v>2.1971997799999999E-3</v>
      </c>
      <c r="E192" s="252"/>
      <c r="F192" s="254">
        <v>0.86240268799999997</v>
      </c>
      <c r="G192" s="254">
        <v>0.96194772799999995</v>
      </c>
      <c r="H192" s="254">
        <v>0</v>
      </c>
    </row>
    <row r="193" spans="1:8">
      <c r="A193" s="257">
        <v>570</v>
      </c>
      <c r="B193" s="252">
        <v>0.7621</v>
      </c>
      <c r="C193" s="252">
        <v>0.95199999999999996</v>
      </c>
      <c r="D193" s="252">
        <v>2.0999999999999999E-3</v>
      </c>
      <c r="E193" s="252"/>
      <c r="F193" s="254">
        <v>0.87865499999999996</v>
      </c>
      <c r="G193" s="254">
        <v>0.95555199999999996</v>
      </c>
      <c r="H193" s="254">
        <v>0</v>
      </c>
    </row>
    <row r="194" spans="1:8">
      <c r="A194" s="257">
        <v>571</v>
      </c>
      <c r="B194" s="252">
        <v>0.77854959999999995</v>
      </c>
      <c r="C194" s="252">
        <v>0.94544159999999999</v>
      </c>
      <c r="D194" s="252">
        <v>2.01840002E-3</v>
      </c>
      <c r="E194" s="252"/>
      <c r="F194" s="254">
        <v>0.89405185600000003</v>
      </c>
      <c r="G194" s="254">
        <v>0.94831460000000001</v>
      </c>
      <c r="H194" s="254">
        <v>0</v>
      </c>
    </row>
    <row r="195" spans="1:8">
      <c r="A195" s="257">
        <v>572</v>
      </c>
      <c r="B195" s="252">
        <v>0.79484080000000001</v>
      </c>
      <c r="C195" s="252">
        <v>0.93849280000000002</v>
      </c>
      <c r="D195" s="252">
        <v>1.9492000100000001E-3</v>
      </c>
      <c r="E195" s="252"/>
      <c r="F195" s="254">
        <v>0.90897852800000001</v>
      </c>
      <c r="G195" s="254">
        <v>0.94059672000000005</v>
      </c>
      <c r="H195" s="254">
        <v>0</v>
      </c>
    </row>
    <row r="196" spans="1:8">
      <c r="A196" s="257">
        <v>573</v>
      </c>
      <c r="B196" s="252">
        <v>0.81094719999999998</v>
      </c>
      <c r="C196" s="252">
        <v>0.93116319999999997</v>
      </c>
      <c r="D196" s="252">
        <v>1.89079999E-3</v>
      </c>
      <c r="E196" s="252"/>
      <c r="F196" s="254">
        <v>0.92345747199999995</v>
      </c>
      <c r="G196" s="254">
        <v>0.93245984000000004</v>
      </c>
      <c r="H196" s="254">
        <v>0</v>
      </c>
    </row>
    <row r="197" spans="1:8">
      <c r="A197" s="257">
        <v>574</v>
      </c>
      <c r="B197" s="252">
        <v>0.82684239999999998</v>
      </c>
      <c r="C197" s="252">
        <v>0.92346240000000002</v>
      </c>
      <c r="D197" s="252">
        <v>1.84159998E-3</v>
      </c>
      <c r="E197" s="252"/>
      <c r="F197" s="254">
        <v>0.93751114400000002</v>
      </c>
      <c r="G197" s="254">
        <v>0.92396544000000003</v>
      </c>
      <c r="H197" s="254">
        <v>0</v>
      </c>
    </row>
    <row r="198" spans="1:8">
      <c r="A198" s="257">
        <v>575</v>
      </c>
      <c r="B198" s="252">
        <v>0.84250000000000003</v>
      </c>
      <c r="C198" s="252">
        <v>0.91539999999999999</v>
      </c>
      <c r="D198" s="252">
        <v>1.8E-3</v>
      </c>
      <c r="E198" s="252"/>
      <c r="F198" s="254">
        <v>0.95116199999999995</v>
      </c>
      <c r="G198" s="254">
        <v>0.91517499999999996</v>
      </c>
      <c r="H198" s="254">
        <v>0</v>
      </c>
    </row>
    <row r="199" spans="1:8">
      <c r="A199" s="257">
        <v>576</v>
      </c>
      <c r="B199" s="252">
        <v>0.85794479999999995</v>
      </c>
      <c r="C199" s="252">
        <v>0.90700800000000004</v>
      </c>
      <c r="D199" s="252">
        <v>1.76600022E-3</v>
      </c>
      <c r="E199" s="252"/>
      <c r="F199" s="254">
        <v>0.96430948800000005</v>
      </c>
      <c r="G199" s="254">
        <v>0.90611451200000004</v>
      </c>
      <c r="H199" s="254">
        <v>0</v>
      </c>
    </row>
    <row r="200" spans="1:8">
      <c r="A200" s="257">
        <v>577</v>
      </c>
      <c r="B200" s="252">
        <v>0.87308640000000004</v>
      </c>
      <c r="C200" s="252">
        <v>0.89826799999999996</v>
      </c>
      <c r="D200" s="252">
        <v>1.7360004500000001E-3</v>
      </c>
      <c r="E200" s="252"/>
      <c r="F200" s="254">
        <v>0.97712982400000004</v>
      </c>
      <c r="G200" s="254">
        <v>0.89688981599999995</v>
      </c>
      <c r="H200" s="254">
        <v>0</v>
      </c>
    </row>
    <row r="201" spans="1:8">
      <c r="A201" s="257">
        <v>578</v>
      </c>
      <c r="B201" s="252">
        <v>0.88788560000000005</v>
      </c>
      <c r="C201" s="252">
        <v>0.88918399999999997</v>
      </c>
      <c r="D201" s="252">
        <v>1.70800067E-3</v>
      </c>
      <c r="E201" s="252"/>
      <c r="F201" s="254">
        <v>0.989676216</v>
      </c>
      <c r="G201" s="254">
        <v>0.88757126399999997</v>
      </c>
      <c r="H201" s="254">
        <v>0</v>
      </c>
    </row>
    <row r="202" spans="1:8">
      <c r="A202" s="257">
        <v>579</v>
      </c>
      <c r="B202" s="252">
        <v>0.90230319999999997</v>
      </c>
      <c r="C202" s="252">
        <v>0.87975999999999999</v>
      </c>
      <c r="D202" s="252">
        <v>1.6800008600000001E-3</v>
      </c>
      <c r="E202" s="252"/>
      <c r="F202" s="254">
        <v>1.0020018719999999</v>
      </c>
      <c r="G202" s="254">
        <v>0.87822920800000004</v>
      </c>
      <c r="H202" s="254">
        <v>0</v>
      </c>
    </row>
    <row r="203" spans="1:8">
      <c r="A203" s="257">
        <v>580</v>
      </c>
      <c r="B203" s="252">
        <v>0.9163</v>
      </c>
      <c r="C203" s="252">
        <v>0.87</v>
      </c>
      <c r="D203" s="252">
        <v>1.6500009999999999E-3</v>
      </c>
      <c r="E203" s="252"/>
      <c r="F203" s="254">
        <v>1.01416</v>
      </c>
      <c r="G203" s="254">
        <v>0.86893399999999998</v>
      </c>
      <c r="H203" s="254">
        <v>0</v>
      </c>
    </row>
    <row r="204" spans="1:8">
      <c r="A204" s="257">
        <v>581</v>
      </c>
      <c r="B204" s="252">
        <v>0.92977920000000003</v>
      </c>
      <c r="C204" s="252">
        <v>0.85983759999999998</v>
      </c>
      <c r="D204" s="252">
        <v>1.60640086E-3</v>
      </c>
      <c r="E204" s="252"/>
      <c r="F204" s="254">
        <v>1.0268346239999999</v>
      </c>
      <c r="G204" s="254">
        <v>0.86028818399999996</v>
      </c>
      <c r="H204" s="254">
        <v>0</v>
      </c>
    </row>
    <row r="205" spans="1:8">
      <c r="A205" s="257">
        <v>582</v>
      </c>
      <c r="B205" s="252">
        <v>0.94277359999999999</v>
      </c>
      <c r="C205" s="252">
        <v>0.84936480000000003</v>
      </c>
      <c r="D205" s="252">
        <v>1.5592006700000001E-3</v>
      </c>
      <c r="E205" s="252"/>
      <c r="F205" s="254">
        <v>1.039290432</v>
      </c>
      <c r="G205" s="254">
        <v>0.85169687199999999</v>
      </c>
      <c r="H205" s="254">
        <v>0</v>
      </c>
    </row>
    <row r="206" spans="1:8">
      <c r="A206" s="257">
        <v>583</v>
      </c>
      <c r="B206" s="252">
        <v>0.95525839999999995</v>
      </c>
      <c r="C206" s="252">
        <v>0.83860319999999999</v>
      </c>
      <c r="D206" s="252">
        <v>1.50880045E-3</v>
      </c>
      <c r="E206" s="252"/>
      <c r="F206" s="254">
        <v>1.051422928</v>
      </c>
      <c r="G206" s="254">
        <v>0.84309736800000001</v>
      </c>
      <c r="H206" s="254">
        <v>0</v>
      </c>
    </row>
    <row r="207" spans="1:8">
      <c r="A207" s="257">
        <v>584</v>
      </c>
      <c r="B207" s="252">
        <v>0.96720879999999998</v>
      </c>
      <c r="C207" s="252">
        <v>0.82757440000000004</v>
      </c>
      <c r="D207" s="252">
        <v>1.45560022E-3</v>
      </c>
      <c r="E207" s="252"/>
      <c r="F207" s="254">
        <v>1.0631276160000001</v>
      </c>
      <c r="G207" s="254">
        <v>0.83442697600000004</v>
      </c>
      <c r="H207" s="254">
        <v>0</v>
      </c>
    </row>
    <row r="208" spans="1:8">
      <c r="A208" s="257">
        <v>585</v>
      </c>
      <c r="B208" s="252">
        <v>0.97860000000000003</v>
      </c>
      <c r="C208" s="252">
        <v>0.81630000000000003</v>
      </c>
      <c r="D208" s="252">
        <v>1.4E-3</v>
      </c>
      <c r="E208" s="252"/>
      <c r="F208" s="254">
        <v>1.0743</v>
      </c>
      <c r="G208" s="254">
        <v>0.825623</v>
      </c>
      <c r="H208" s="254">
        <v>0</v>
      </c>
    </row>
    <row r="209" spans="1:8">
      <c r="A209" s="257">
        <v>586</v>
      </c>
      <c r="B209" s="252">
        <v>0.98939440000000001</v>
      </c>
      <c r="C209" s="252">
        <v>0.80479840000000002</v>
      </c>
      <c r="D209" s="252">
        <v>1.3359999499999999E-3</v>
      </c>
      <c r="E209" s="252"/>
      <c r="F209" s="254">
        <v>1.0848182399999999</v>
      </c>
      <c r="G209" s="254">
        <v>0.81649762400000003</v>
      </c>
      <c r="H209" s="254">
        <v>0</v>
      </c>
    </row>
    <row r="210" spans="1:8">
      <c r="A210" s="257">
        <v>587</v>
      </c>
      <c r="B210" s="252">
        <v>0.99958320000000001</v>
      </c>
      <c r="C210" s="252">
        <v>0.7930952</v>
      </c>
      <c r="D210" s="252">
        <v>1.2719999399999999E-3</v>
      </c>
      <c r="E210" s="252"/>
      <c r="F210" s="254">
        <v>1.09459952</v>
      </c>
      <c r="G210" s="254">
        <v>0.80714455200000002</v>
      </c>
      <c r="H210" s="254">
        <v>0</v>
      </c>
    </row>
    <row r="211" spans="1:8">
      <c r="A211" s="257">
        <v>588</v>
      </c>
      <c r="B211" s="252">
        <v>1.0091448000000001</v>
      </c>
      <c r="C211" s="252">
        <v>0.78121280000000004</v>
      </c>
      <c r="D211" s="252">
        <v>1.2099999399999999E-3</v>
      </c>
      <c r="E211" s="252"/>
      <c r="F211" s="254">
        <v>1.10354368</v>
      </c>
      <c r="G211" s="254">
        <v>0.79753236800000005</v>
      </c>
      <c r="H211" s="254">
        <v>0</v>
      </c>
    </row>
    <row r="212" spans="1:8">
      <c r="A212" s="257">
        <v>589</v>
      </c>
      <c r="B212" s="252">
        <v>1.0180575999999999</v>
      </c>
      <c r="C212" s="252">
        <v>0.76917360000000001</v>
      </c>
      <c r="D212" s="252">
        <v>1.1519999699999999E-3</v>
      </c>
      <c r="E212" s="252"/>
      <c r="F212" s="254">
        <v>1.11155056</v>
      </c>
      <c r="G212" s="254">
        <v>0.78762965600000001</v>
      </c>
      <c r="H212" s="254">
        <v>0</v>
      </c>
    </row>
    <row r="213" spans="1:8">
      <c r="A213" s="257">
        <v>590</v>
      </c>
      <c r="B213" s="252">
        <v>1.0263</v>
      </c>
      <c r="C213" s="252">
        <v>0.75700000000000001</v>
      </c>
      <c r="D213" s="252">
        <v>1.1000000000000001E-3</v>
      </c>
      <c r="E213" s="252"/>
      <c r="F213" s="254">
        <v>1.11852</v>
      </c>
      <c r="G213" s="254">
        <v>0.77740500000000001</v>
      </c>
      <c r="H213" s="254">
        <v>0</v>
      </c>
    </row>
    <row r="214" spans="1:8">
      <c r="A214" s="257">
        <v>591</v>
      </c>
      <c r="B214" s="252">
        <v>1.0340072</v>
      </c>
      <c r="C214" s="252">
        <v>0.74477199999999999</v>
      </c>
      <c r="D214" s="252">
        <v>1.0736000000000001E-3</v>
      </c>
      <c r="E214" s="252"/>
      <c r="F214" s="254">
        <v>1.1238760000000001</v>
      </c>
      <c r="G214" s="254">
        <v>0.76657735199999999</v>
      </c>
      <c r="H214" s="254">
        <v>0</v>
      </c>
    </row>
    <row r="215" spans="1:8">
      <c r="A215" s="257">
        <v>592</v>
      </c>
      <c r="B215" s="252">
        <v>1.0409615999999999</v>
      </c>
      <c r="C215" s="252">
        <v>0.73243999999999998</v>
      </c>
      <c r="D215" s="252">
        <v>1.0528E-3</v>
      </c>
      <c r="E215" s="252"/>
      <c r="F215" s="254">
        <v>1.1281132</v>
      </c>
      <c r="G215" s="254">
        <v>0.755427336</v>
      </c>
      <c r="H215" s="254">
        <v>0</v>
      </c>
    </row>
    <row r="216" spans="1:8">
      <c r="A216" s="257">
        <v>593</v>
      </c>
      <c r="B216" s="252">
        <v>1.0471024</v>
      </c>
      <c r="C216" s="252">
        <v>0.72001199999999999</v>
      </c>
      <c r="D216" s="252">
        <v>1.0352E-3</v>
      </c>
      <c r="E216" s="252"/>
      <c r="F216" s="254">
        <v>1.1312504000000001</v>
      </c>
      <c r="G216" s="254">
        <v>0.74398594399999995</v>
      </c>
      <c r="H216" s="254">
        <v>0</v>
      </c>
    </row>
    <row r="217" spans="1:8">
      <c r="A217" s="257">
        <v>594</v>
      </c>
      <c r="B217" s="252">
        <v>1.0523688</v>
      </c>
      <c r="C217" s="252">
        <v>0.70749600000000001</v>
      </c>
      <c r="D217" s="252">
        <v>1.0184E-3</v>
      </c>
      <c r="E217" s="252"/>
      <c r="F217" s="254">
        <v>1.1333063999999999</v>
      </c>
      <c r="G217" s="254">
        <v>0.73228416799999996</v>
      </c>
      <c r="H217" s="254">
        <v>0</v>
      </c>
    </row>
    <row r="218" spans="1:8">
      <c r="A218" s="257">
        <v>595</v>
      </c>
      <c r="B218" s="252">
        <v>1.0567</v>
      </c>
      <c r="C218" s="252">
        <v>0.69489999999999996</v>
      </c>
      <c r="D218" s="252">
        <v>1E-3</v>
      </c>
      <c r="E218" s="252"/>
      <c r="F218" s="254">
        <v>1.1343000000000001</v>
      </c>
      <c r="G218" s="254">
        <v>0.72035300000000002</v>
      </c>
      <c r="H218" s="254">
        <v>0</v>
      </c>
    </row>
    <row r="219" spans="1:8">
      <c r="A219" s="257">
        <v>596</v>
      </c>
      <c r="B219" s="252">
        <v>1.0597023999999999</v>
      </c>
      <c r="C219" s="252">
        <v>0.68221600000000004</v>
      </c>
      <c r="D219" s="252">
        <v>9.6480000000000003E-4</v>
      </c>
      <c r="E219" s="252"/>
      <c r="F219" s="254">
        <v>1.13427688</v>
      </c>
      <c r="G219" s="254">
        <v>0.70826711200000003</v>
      </c>
      <c r="H219" s="254">
        <v>0</v>
      </c>
    </row>
    <row r="220" spans="1:8">
      <c r="A220" s="257">
        <v>597</v>
      </c>
      <c r="B220" s="252">
        <v>1.0617312000000001</v>
      </c>
      <c r="C220" s="252">
        <v>0.66947199999999996</v>
      </c>
      <c r="D220" s="252">
        <v>9.2639999999999997E-4</v>
      </c>
      <c r="E220" s="252"/>
      <c r="F220" s="254">
        <v>1.13322224</v>
      </c>
      <c r="G220" s="254">
        <v>0.69600289599999998</v>
      </c>
      <c r="H220" s="254">
        <v>0</v>
      </c>
    </row>
    <row r="221" spans="1:8">
      <c r="A221" s="257">
        <v>598</v>
      </c>
      <c r="B221" s="252">
        <v>1.0628088</v>
      </c>
      <c r="C221" s="252">
        <v>0.65668000000000004</v>
      </c>
      <c r="D221" s="252">
        <v>8.8559999999999995E-4</v>
      </c>
      <c r="E221" s="252"/>
      <c r="F221" s="254">
        <v>1.13114816</v>
      </c>
      <c r="G221" s="254">
        <v>0.68358042399999996</v>
      </c>
      <c r="H221" s="254">
        <v>0</v>
      </c>
    </row>
    <row r="222" spans="1:8">
      <c r="A222" s="257">
        <v>599</v>
      </c>
      <c r="B222" s="252">
        <v>1.0629576000000001</v>
      </c>
      <c r="C222" s="252">
        <v>0.64385199999999998</v>
      </c>
      <c r="D222" s="252">
        <v>8.432E-4</v>
      </c>
      <c r="E222" s="252"/>
      <c r="F222" s="254">
        <v>1.1280667200000001</v>
      </c>
      <c r="G222" s="254">
        <v>0.67101976799999996</v>
      </c>
      <c r="H222" s="254">
        <v>0</v>
      </c>
    </row>
    <row r="223" spans="1:8">
      <c r="A223" s="257">
        <v>600</v>
      </c>
      <c r="B223" s="252">
        <v>1.0622</v>
      </c>
      <c r="C223" s="252">
        <v>0.63100000000000001</v>
      </c>
      <c r="D223" s="252">
        <v>8.0000000000000004E-4</v>
      </c>
      <c r="E223" s="252"/>
      <c r="F223" s="254">
        <v>1.12399</v>
      </c>
      <c r="G223" s="254">
        <v>0.65834099999999995</v>
      </c>
      <c r="H223" s="254">
        <v>0</v>
      </c>
    </row>
    <row r="224" spans="1:8">
      <c r="A224" s="257">
        <v>601</v>
      </c>
      <c r="B224" s="252">
        <v>1.0607856</v>
      </c>
      <c r="C224" s="252">
        <v>0.61816159999999998</v>
      </c>
      <c r="D224" s="252">
        <v>7.6192000000000002E-4</v>
      </c>
      <c r="E224" s="252"/>
      <c r="F224" s="254">
        <v>1.1189511999999999</v>
      </c>
      <c r="G224" s="254">
        <v>0.64561251200000003</v>
      </c>
      <c r="H224" s="254">
        <v>0</v>
      </c>
    </row>
    <row r="225" spans="1:8">
      <c r="A225" s="257">
        <v>602</v>
      </c>
      <c r="B225" s="252">
        <v>1.0584528</v>
      </c>
      <c r="C225" s="252">
        <v>0.60531679999999999</v>
      </c>
      <c r="D225" s="252">
        <v>7.2336000000000004E-4</v>
      </c>
      <c r="E225" s="252"/>
      <c r="F225" s="254">
        <v>1.1129359999999999</v>
      </c>
      <c r="G225" s="254">
        <v>0.63279397599999998</v>
      </c>
      <c r="H225" s="254">
        <v>0</v>
      </c>
    </row>
    <row r="226" spans="1:8">
      <c r="A226" s="257">
        <v>603</v>
      </c>
      <c r="B226" s="252">
        <v>1.0551672000000001</v>
      </c>
      <c r="C226" s="252">
        <v>0.59247119999999998</v>
      </c>
      <c r="D226" s="252">
        <v>6.8384000000000001E-4</v>
      </c>
      <c r="E226" s="252"/>
      <c r="F226" s="254">
        <v>1.1059512</v>
      </c>
      <c r="G226" s="254">
        <v>0.61989338400000005</v>
      </c>
      <c r="H226" s="254">
        <v>0</v>
      </c>
    </row>
    <row r="227" spans="1:8">
      <c r="A227" s="257">
        <v>604</v>
      </c>
      <c r="B227" s="252">
        <v>1.0508944</v>
      </c>
      <c r="C227" s="252">
        <v>0.57963039999999999</v>
      </c>
      <c r="D227" s="252">
        <v>6.4287999999999997E-4</v>
      </c>
      <c r="E227" s="252"/>
      <c r="F227" s="254">
        <v>1.0980036</v>
      </c>
      <c r="G227" s="254">
        <v>0.60691872800000002</v>
      </c>
      <c r="H227" s="254">
        <v>0</v>
      </c>
    </row>
    <row r="228" spans="1:8">
      <c r="A228" s="257">
        <v>605</v>
      </c>
      <c r="B228" s="252">
        <v>1.0456000000000001</v>
      </c>
      <c r="C228" s="252">
        <v>0.56679999999999997</v>
      </c>
      <c r="D228" s="252">
        <v>5.9999999999999995E-4</v>
      </c>
      <c r="E228" s="252"/>
      <c r="F228" s="254">
        <v>1.0891</v>
      </c>
      <c r="G228" s="254">
        <v>0.59387800000000002</v>
      </c>
      <c r="H228" s="254">
        <v>0</v>
      </c>
    </row>
    <row r="229" spans="1:8">
      <c r="A229" s="257">
        <v>606</v>
      </c>
      <c r="B229" s="252">
        <v>1.0389455999999999</v>
      </c>
      <c r="C229" s="252">
        <v>0.55395680000000003</v>
      </c>
      <c r="D229" s="252">
        <v>5.4575999999999995E-4</v>
      </c>
      <c r="E229" s="252"/>
      <c r="F229" s="254">
        <v>1.0791908800000001</v>
      </c>
      <c r="G229" s="254">
        <v>0.58077154399999997</v>
      </c>
      <c r="H229" s="254">
        <v>0</v>
      </c>
    </row>
    <row r="230" spans="1:8">
      <c r="A230" s="257">
        <v>607</v>
      </c>
      <c r="B230" s="252">
        <v>1.0312768000000001</v>
      </c>
      <c r="C230" s="252">
        <v>0.54114240000000002</v>
      </c>
      <c r="D230" s="252">
        <v>4.9087999999999996E-4</v>
      </c>
      <c r="E230" s="252"/>
      <c r="F230" s="254">
        <v>1.0683534400000001</v>
      </c>
      <c r="G230" s="254">
        <v>0.56761691199999997</v>
      </c>
      <c r="H230" s="254">
        <v>0</v>
      </c>
    </row>
    <row r="231" spans="1:8">
      <c r="A231" s="257">
        <v>608</v>
      </c>
      <c r="B231" s="252">
        <v>1.0226352000000001</v>
      </c>
      <c r="C231" s="252">
        <v>0.52836959999999999</v>
      </c>
      <c r="D231" s="252">
        <v>4.3711999999999999E-4</v>
      </c>
      <c r="E231" s="252"/>
      <c r="F231" s="254">
        <v>1.0566085599999999</v>
      </c>
      <c r="G231" s="254">
        <v>0.55442400800000002</v>
      </c>
      <c r="H231" s="254">
        <v>0</v>
      </c>
    </row>
    <row r="232" spans="1:8">
      <c r="A232" s="257">
        <v>609</v>
      </c>
      <c r="B232" s="252">
        <v>1.0130623999999999</v>
      </c>
      <c r="C232" s="252">
        <v>0.51565119999999998</v>
      </c>
      <c r="D232" s="252">
        <v>3.8623999999999999E-4</v>
      </c>
      <c r="E232" s="252"/>
      <c r="F232" s="254">
        <v>1.0439771200000001</v>
      </c>
      <c r="G232" s="254">
        <v>0.54120273600000002</v>
      </c>
      <c r="H232" s="254">
        <v>0</v>
      </c>
    </row>
    <row r="233" spans="1:8">
      <c r="A233" s="257">
        <v>610</v>
      </c>
      <c r="B233" s="252">
        <v>1.0025999999999999</v>
      </c>
      <c r="C233" s="252">
        <v>0.503</v>
      </c>
      <c r="D233" s="252">
        <v>3.4000000000000002E-4</v>
      </c>
      <c r="E233" s="252"/>
      <c r="F233" s="254">
        <v>1.0304800000000001</v>
      </c>
      <c r="G233" s="254">
        <v>0.52796299999999996</v>
      </c>
      <c r="H233" s="254">
        <v>0</v>
      </c>
    </row>
    <row r="234" spans="1:8">
      <c r="A234" s="257">
        <v>611</v>
      </c>
      <c r="B234" s="252">
        <v>0.99140960320000004</v>
      </c>
      <c r="C234" s="252">
        <v>0.49049280000000001</v>
      </c>
      <c r="D234" s="252">
        <v>3.1072000000000001E-4</v>
      </c>
      <c r="E234" s="252"/>
      <c r="F234" s="254">
        <v>1.0160162559999999</v>
      </c>
      <c r="G234" s="254">
        <v>0.51467220800000002</v>
      </c>
      <c r="H234" s="254">
        <v>0</v>
      </c>
    </row>
    <row r="235" spans="1:8">
      <c r="A235" s="257">
        <v>612</v>
      </c>
      <c r="B235" s="252">
        <v>0.97938280560000002</v>
      </c>
      <c r="C235" s="252">
        <v>0.4780624</v>
      </c>
      <c r="D235" s="252">
        <v>2.8696E-4</v>
      </c>
      <c r="E235" s="252"/>
      <c r="F235" s="254">
        <v>1.0007590479999999</v>
      </c>
      <c r="G235" s="254">
        <v>0.501393384</v>
      </c>
      <c r="H235" s="254">
        <v>0</v>
      </c>
    </row>
    <row r="236" spans="1:8">
      <c r="A236" s="257">
        <v>613</v>
      </c>
      <c r="B236" s="252">
        <v>0.96653120640000001</v>
      </c>
      <c r="C236" s="252">
        <v>0.4657056</v>
      </c>
      <c r="D236" s="252">
        <v>2.6783999999999998E-4</v>
      </c>
      <c r="E236" s="252"/>
      <c r="F236" s="254">
        <v>0.98475971200000001</v>
      </c>
      <c r="G236" s="254">
        <v>0.48814705600000002</v>
      </c>
      <c r="H236" s="254">
        <v>0</v>
      </c>
    </row>
    <row r="237" spans="1:8">
      <c r="A237" s="257">
        <v>614</v>
      </c>
      <c r="B237" s="252">
        <v>0.95286640479999996</v>
      </c>
      <c r="C237" s="252">
        <v>0.45341920000000002</v>
      </c>
      <c r="D237" s="252">
        <v>2.5248000000000002E-4</v>
      </c>
      <c r="E237" s="252"/>
      <c r="F237" s="254">
        <v>0.96806958399999998</v>
      </c>
      <c r="G237" s="254">
        <v>0.47495375200000001</v>
      </c>
      <c r="H237" s="254">
        <v>0</v>
      </c>
    </row>
    <row r="238" spans="1:8">
      <c r="A238" s="257">
        <v>615</v>
      </c>
      <c r="B238" s="252">
        <v>0.93840000000000001</v>
      </c>
      <c r="C238" s="252">
        <v>0.44119999999999998</v>
      </c>
      <c r="D238" s="252">
        <v>2.4000000000000001E-4</v>
      </c>
      <c r="E238" s="252"/>
      <c r="F238" s="254">
        <v>0.95074000000000003</v>
      </c>
      <c r="G238" s="254">
        <v>0.46183400000000002</v>
      </c>
      <c r="H238" s="254">
        <v>0</v>
      </c>
    </row>
    <row r="239" spans="1:8">
      <c r="A239" s="257">
        <v>616</v>
      </c>
      <c r="B239" s="252">
        <v>0.92316917840000001</v>
      </c>
      <c r="C239" s="252">
        <v>0.42907679999999998</v>
      </c>
      <c r="D239" s="252">
        <v>2.2887999999999999E-4</v>
      </c>
      <c r="E239" s="252"/>
      <c r="F239" s="254">
        <v>0.93277871199999995</v>
      </c>
      <c r="G239" s="254">
        <v>0.44879693599999998</v>
      </c>
      <c r="H239" s="254">
        <v>0</v>
      </c>
    </row>
    <row r="240" spans="1:8">
      <c r="A240" s="257">
        <v>617</v>
      </c>
      <c r="B240" s="252">
        <v>0.90715355519999996</v>
      </c>
      <c r="C240" s="252">
        <v>0.4170064</v>
      </c>
      <c r="D240" s="252">
        <v>2.1903999999999999E-4</v>
      </c>
      <c r="E240" s="252"/>
      <c r="F240" s="254">
        <v>0.91429153600000002</v>
      </c>
      <c r="G240" s="254">
        <v>0.43587732800000001</v>
      </c>
      <c r="H240" s="254">
        <v>0</v>
      </c>
    </row>
    <row r="241" spans="1:8">
      <c r="A241" s="257">
        <v>618</v>
      </c>
      <c r="B241" s="252">
        <v>0.89035833279999999</v>
      </c>
      <c r="C241" s="252">
        <v>0.40497759999999999</v>
      </c>
      <c r="D241" s="252">
        <v>2.0976E-4</v>
      </c>
      <c r="E241" s="252"/>
      <c r="F241" s="254">
        <v>0.89534070399999999</v>
      </c>
      <c r="G241" s="254">
        <v>0.42309855200000002</v>
      </c>
      <c r="H241" s="254">
        <v>0</v>
      </c>
    </row>
    <row r="242" spans="1:8">
      <c r="A242" s="257">
        <v>619</v>
      </c>
      <c r="B242" s="252">
        <v>0.87278871359999999</v>
      </c>
      <c r="C242" s="252">
        <v>0.39297919999999997</v>
      </c>
      <c r="D242" s="252">
        <v>2.0032000000000001E-4</v>
      </c>
      <c r="E242" s="252"/>
      <c r="F242" s="254">
        <v>0.87598844799999998</v>
      </c>
      <c r="G242" s="254">
        <v>0.41048398400000002</v>
      </c>
      <c r="H242" s="254">
        <v>0</v>
      </c>
    </row>
    <row r="243" spans="1:8">
      <c r="A243" s="257">
        <v>620</v>
      </c>
      <c r="B243" s="252">
        <v>0.85444989999999998</v>
      </c>
      <c r="C243" s="252">
        <v>0.38100000000000001</v>
      </c>
      <c r="D243" s="252">
        <v>1.9000000000000001E-4</v>
      </c>
      <c r="E243" s="252"/>
      <c r="F243" s="254">
        <v>0.85629699999999997</v>
      </c>
      <c r="G243" s="254">
        <v>0.39805699999999999</v>
      </c>
      <c r="H243" s="254">
        <v>0</v>
      </c>
    </row>
    <row r="244" spans="1:8">
      <c r="A244" s="257">
        <v>621</v>
      </c>
      <c r="B244" s="252">
        <v>0.83494711359999996</v>
      </c>
      <c r="C244" s="252">
        <v>0.36886239999999998</v>
      </c>
      <c r="D244" s="252">
        <v>1.7264E-4</v>
      </c>
      <c r="E244" s="252"/>
      <c r="F244" s="254">
        <v>0.83655102400000003</v>
      </c>
      <c r="G244" s="254">
        <v>0.38602510400000001</v>
      </c>
      <c r="H244" s="254">
        <v>0</v>
      </c>
    </row>
    <row r="245" spans="1:8">
      <c r="A245" s="257">
        <v>622</v>
      </c>
      <c r="B245" s="252">
        <v>0.81478553279999999</v>
      </c>
      <c r="C245" s="252">
        <v>0.3567632</v>
      </c>
      <c r="D245" s="252">
        <v>1.5432E-4</v>
      </c>
      <c r="E245" s="252"/>
      <c r="F245" s="254">
        <v>0.81653471200000005</v>
      </c>
      <c r="G245" s="254">
        <v>0.37418151199999999</v>
      </c>
      <c r="H245" s="254">
        <v>0</v>
      </c>
    </row>
    <row r="246" spans="1:8">
      <c r="A246" s="257">
        <v>623</v>
      </c>
      <c r="B246" s="252">
        <v>0.79407035520000002</v>
      </c>
      <c r="C246" s="252">
        <v>0.34473280000000001</v>
      </c>
      <c r="D246" s="252">
        <v>1.3568E-4</v>
      </c>
      <c r="E246" s="252"/>
      <c r="F246" s="254">
        <v>0.79625468799999999</v>
      </c>
      <c r="G246" s="254">
        <v>0.362503568</v>
      </c>
      <c r="H246" s="254">
        <v>0</v>
      </c>
    </row>
    <row r="247" spans="1:8">
      <c r="A247" s="257">
        <v>624</v>
      </c>
      <c r="B247" s="252">
        <v>0.77290677839999999</v>
      </c>
      <c r="C247" s="252">
        <v>0.33280159999999998</v>
      </c>
      <c r="D247" s="252">
        <v>1.1736E-4</v>
      </c>
      <c r="E247" s="252"/>
      <c r="F247" s="254">
        <v>0.77571757600000002</v>
      </c>
      <c r="G247" s="254">
        <v>0.35096861600000001</v>
      </c>
      <c r="H247" s="254">
        <v>0</v>
      </c>
    </row>
    <row r="248" spans="1:8">
      <c r="A248" s="257">
        <v>625</v>
      </c>
      <c r="B248" s="252">
        <v>0.75139999999999996</v>
      </c>
      <c r="C248" s="252">
        <v>0.32100000000000001</v>
      </c>
      <c r="D248" s="252">
        <v>1E-4</v>
      </c>
      <c r="E248" s="252"/>
      <c r="F248" s="254">
        <v>0.75492999999999999</v>
      </c>
      <c r="G248" s="254">
        <v>0.33955400000000002</v>
      </c>
      <c r="H248" s="254">
        <v>0</v>
      </c>
    </row>
    <row r="249" spans="1:8">
      <c r="A249" s="257">
        <v>626</v>
      </c>
      <c r="B249" s="252">
        <v>0.72961360480000004</v>
      </c>
      <c r="C249" s="252">
        <v>0.30935200000000002</v>
      </c>
      <c r="D249" s="252">
        <v>8.7120000000000006E-5</v>
      </c>
      <c r="E249" s="252"/>
      <c r="F249" s="254">
        <v>0.73388661600000005</v>
      </c>
      <c r="G249" s="254">
        <v>0.32819828000000001</v>
      </c>
      <c r="H249" s="254">
        <v>0</v>
      </c>
    </row>
    <row r="250" spans="1:8">
      <c r="A250" s="257">
        <v>627</v>
      </c>
      <c r="B250" s="252">
        <v>0.7077048064</v>
      </c>
      <c r="C250" s="252">
        <v>0.29789599999999999</v>
      </c>
      <c r="D250" s="252">
        <v>7.5760000000000006E-5</v>
      </c>
      <c r="E250" s="252"/>
      <c r="F250" s="254">
        <v>0.71260900800000004</v>
      </c>
      <c r="G250" s="254">
        <v>0.31692727999999998</v>
      </c>
      <c r="H250" s="254">
        <v>0</v>
      </c>
    </row>
    <row r="251" spans="1:8">
      <c r="A251" s="257">
        <v>628</v>
      </c>
      <c r="B251" s="252">
        <v>0.68578920560000001</v>
      </c>
      <c r="C251" s="252">
        <v>0.28666399999999997</v>
      </c>
      <c r="D251" s="252">
        <v>6.5839990000000006E-5</v>
      </c>
      <c r="E251" s="252"/>
      <c r="F251" s="254">
        <v>0.69110679200000003</v>
      </c>
      <c r="G251" s="254">
        <v>0.30572803999999998</v>
      </c>
      <c r="H251" s="254">
        <v>0</v>
      </c>
    </row>
    <row r="252" spans="1:8">
      <c r="A252" s="257">
        <v>629</v>
      </c>
      <c r="B252" s="252">
        <v>0.66398240320000002</v>
      </c>
      <c r="C252" s="252">
        <v>0.27568799999999999</v>
      </c>
      <c r="D252" s="252">
        <v>5.727999E-5</v>
      </c>
      <c r="E252" s="252"/>
      <c r="F252" s="254">
        <v>0.66938958400000004</v>
      </c>
      <c r="G252" s="254">
        <v>0.29458760000000001</v>
      </c>
      <c r="H252" s="254">
        <v>0</v>
      </c>
    </row>
    <row r="253" spans="1:8">
      <c r="A253" s="257">
        <v>630</v>
      </c>
      <c r="B253" s="252">
        <v>0.64239999999999997</v>
      </c>
      <c r="C253" s="252">
        <v>0.26500000000000001</v>
      </c>
      <c r="D253" s="252">
        <v>4.9999990000000002E-5</v>
      </c>
      <c r="E253" s="252"/>
      <c r="F253" s="254">
        <v>0.64746700000000001</v>
      </c>
      <c r="G253" s="254">
        <v>0.28349299999999999</v>
      </c>
      <c r="H253" s="254">
        <v>0</v>
      </c>
    </row>
    <row r="254" spans="1:8">
      <c r="A254" s="257">
        <v>631</v>
      </c>
      <c r="B254" s="252">
        <v>0.62168400000000001</v>
      </c>
      <c r="C254" s="252">
        <v>0.25482399999999999</v>
      </c>
      <c r="D254" s="252">
        <v>4.4239990000000003E-5</v>
      </c>
      <c r="E254" s="252"/>
      <c r="F254" s="254">
        <v>0.62494846400000004</v>
      </c>
      <c r="G254" s="254">
        <v>0.27218772800000002</v>
      </c>
      <c r="H254" s="254">
        <v>0</v>
      </c>
    </row>
    <row r="255" spans="1:8">
      <c r="A255" s="257">
        <v>632</v>
      </c>
      <c r="B255" s="252">
        <v>0.60129200000000005</v>
      </c>
      <c r="C255" s="252">
        <v>0.244952</v>
      </c>
      <c r="D255" s="252">
        <v>3.951999E-5</v>
      </c>
      <c r="E255" s="252"/>
      <c r="F255" s="254">
        <v>0.60234383199999997</v>
      </c>
      <c r="G255" s="254">
        <v>0.26096326399999997</v>
      </c>
      <c r="H255" s="254">
        <v>0</v>
      </c>
    </row>
    <row r="256" spans="1:8">
      <c r="A256" s="257">
        <v>633</v>
      </c>
      <c r="B256" s="252">
        <v>0.58120799999999995</v>
      </c>
      <c r="C256" s="252">
        <v>0.23536799999999999</v>
      </c>
      <c r="D256" s="252">
        <v>3.5679999999999997E-5</v>
      </c>
      <c r="E256" s="252"/>
      <c r="F256" s="254">
        <v>0.57976276800000004</v>
      </c>
      <c r="G256" s="254">
        <v>0.249867536</v>
      </c>
      <c r="H256" s="254">
        <v>0</v>
      </c>
    </row>
    <row r="257" spans="1:8">
      <c r="A257" s="257">
        <v>634</v>
      </c>
      <c r="B257" s="252">
        <v>0.56141600000000003</v>
      </c>
      <c r="C257" s="252">
        <v>0.22605600000000001</v>
      </c>
      <c r="D257" s="252">
        <v>3.256E-5</v>
      </c>
      <c r="E257" s="252"/>
      <c r="F257" s="254">
        <v>0.55731493600000004</v>
      </c>
      <c r="G257" s="254">
        <v>0.238948472</v>
      </c>
      <c r="H257" s="254">
        <v>0</v>
      </c>
    </row>
    <row r="258" spans="1:8">
      <c r="A258" s="257">
        <v>635</v>
      </c>
      <c r="B258" s="252">
        <v>0.54190000000000005</v>
      </c>
      <c r="C258" s="252">
        <v>0.217</v>
      </c>
      <c r="D258" s="252">
        <v>3.0000000000000001E-5</v>
      </c>
      <c r="E258" s="252"/>
      <c r="F258" s="254">
        <v>0.53510999999999997</v>
      </c>
      <c r="G258" s="254">
        <v>0.22825400000000001</v>
      </c>
      <c r="H258" s="254">
        <v>0</v>
      </c>
    </row>
    <row r="259" spans="1:8">
      <c r="A259" s="257">
        <v>636</v>
      </c>
      <c r="B259" s="252">
        <v>0.52256720000000001</v>
      </c>
      <c r="C259" s="252">
        <v>0.20814559999999999</v>
      </c>
      <c r="D259" s="252">
        <v>2.7520000000000001E-5</v>
      </c>
      <c r="E259" s="252"/>
      <c r="F259" s="254">
        <v>0.51347701599999995</v>
      </c>
      <c r="G259" s="254">
        <v>0.21795988799999999</v>
      </c>
      <c r="H259" s="254">
        <v>0</v>
      </c>
    </row>
    <row r="260" spans="1:8">
      <c r="A260" s="257">
        <v>637</v>
      </c>
      <c r="B260" s="252">
        <v>0.50349759999999999</v>
      </c>
      <c r="C260" s="252">
        <v>0.1995248</v>
      </c>
      <c r="D260" s="252">
        <v>2.5360000000000001E-5</v>
      </c>
      <c r="E260" s="252"/>
      <c r="F260" s="254">
        <v>0.492251408</v>
      </c>
      <c r="G260" s="254">
        <v>0.207954264</v>
      </c>
      <c r="H260" s="254">
        <v>0</v>
      </c>
    </row>
    <row r="261" spans="1:8">
      <c r="A261" s="257">
        <v>638</v>
      </c>
      <c r="B261" s="252">
        <v>0.48469440000000003</v>
      </c>
      <c r="C261" s="252">
        <v>0.1911312</v>
      </c>
      <c r="D261" s="252">
        <v>2.3439999999999999E-5</v>
      </c>
      <c r="E261" s="252"/>
      <c r="F261" s="254">
        <v>0.47148799200000002</v>
      </c>
      <c r="G261" s="254">
        <v>0.19825309599999999</v>
      </c>
      <c r="H261" s="254">
        <v>0</v>
      </c>
    </row>
    <row r="262" spans="1:8">
      <c r="A262" s="257">
        <v>639</v>
      </c>
      <c r="B262" s="252">
        <v>0.46616079999999999</v>
      </c>
      <c r="C262" s="252">
        <v>0.18295839999999999</v>
      </c>
      <c r="D262" s="252">
        <v>2.1679999999999999E-5</v>
      </c>
      <c r="E262" s="252"/>
      <c r="F262" s="254">
        <v>0.45124158399999997</v>
      </c>
      <c r="G262" s="254">
        <v>0.18887235199999999</v>
      </c>
      <c r="H262" s="254">
        <v>0</v>
      </c>
    </row>
    <row r="263" spans="1:8">
      <c r="A263" s="257">
        <v>640</v>
      </c>
      <c r="B263" s="252">
        <v>0.44790000000000002</v>
      </c>
      <c r="C263" s="252">
        <v>0.17499999999999999</v>
      </c>
      <c r="D263" s="252">
        <v>2.0000000000000002E-5</v>
      </c>
      <c r="E263" s="252"/>
      <c r="F263" s="254">
        <v>0.43156699999999998</v>
      </c>
      <c r="G263" s="254">
        <v>0.17982799999999999</v>
      </c>
      <c r="H263" s="254">
        <v>0</v>
      </c>
    </row>
    <row r="264" spans="1:8">
      <c r="A264" s="257">
        <v>641</v>
      </c>
      <c r="B264" s="252">
        <v>0.42983519999999997</v>
      </c>
      <c r="C264" s="252">
        <v>0.1672112</v>
      </c>
      <c r="D264" s="252">
        <v>1.8E-5</v>
      </c>
      <c r="E264" s="252"/>
      <c r="F264" s="254">
        <v>0.41283912</v>
      </c>
      <c r="G264" s="254">
        <v>0.17125652</v>
      </c>
      <c r="H264" s="254">
        <v>0</v>
      </c>
    </row>
    <row r="265" spans="1:8">
      <c r="A265" s="257">
        <v>642</v>
      </c>
      <c r="B265" s="252">
        <v>0.41206959999999998</v>
      </c>
      <c r="C265" s="252">
        <v>0.15963359999999999</v>
      </c>
      <c r="D265" s="252">
        <v>1.5999999999999999E-5</v>
      </c>
      <c r="E265" s="252"/>
      <c r="F265" s="254">
        <v>0.39471267999999998</v>
      </c>
      <c r="G265" s="254">
        <v>0.16302324000000001</v>
      </c>
      <c r="H265" s="254">
        <v>0</v>
      </c>
    </row>
    <row r="266" spans="1:8">
      <c r="A266" s="257">
        <v>643</v>
      </c>
      <c r="B266" s="252">
        <v>0.39462639999999999</v>
      </c>
      <c r="C266" s="252">
        <v>0.1522704</v>
      </c>
      <c r="D266" s="252">
        <v>1.4E-5</v>
      </c>
      <c r="E266" s="252"/>
      <c r="F266" s="254">
        <v>0.37716248000000002</v>
      </c>
      <c r="G266" s="254">
        <v>0.155114</v>
      </c>
      <c r="H266" s="254">
        <v>0</v>
      </c>
    </row>
    <row r="267" spans="1:8">
      <c r="A267" s="257">
        <v>644</v>
      </c>
      <c r="B267" s="252">
        <v>0.3775288</v>
      </c>
      <c r="C267" s="252">
        <v>0.1451248</v>
      </c>
      <c r="D267" s="252">
        <v>1.2E-5</v>
      </c>
      <c r="E267" s="252"/>
      <c r="F267" s="254">
        <v>0.36016332000000001</v>
      </c>
      <c r="G267" s="254">
        <v>0.14751464</v>
      </c>
      <c r="H267" s="254">
        <v>0</v>
      </c>
    </row>
    <row r="268" spans="1:8">
      <c r="A268" s="257">
        <v>645</v>
      </c>
      <c r="B268" s="252">
        <v>0.36080000000000001</v>
      </c>
      <c r="C268" s="252">
        <v>0.13819999999999999</v>
      </c>
      <c r="D268" s="252">
        <v>1.0000000000000001E-5</v>
      </c>
      <c r="E268" s="252"/>
      <c r="F268" s="254">
        <v>0.34369</v>
      </c>
      <c r="G268" s="254">
        <v>0.140211</v>
      </c>
      <c r="H268" s="254">
        <v>0</v>
      </c>
    </row>
    <row r="269" spans="1:8">
      <c r="A269" s="257">
        <v>646</v>
      </c>
      <c r="B269" s="252">
        <v>0.34446959999999999</v>
      </c>
      <c r="C269" s="252">
        <v>0.1315056</v>
      </c>
      <c r="D269" s="252">
        <v>7.6799999999999993E-6</v>
      </c>
      <c r="E269" s="252"/>
      <c r="F269" s="254">
        <v>0.32765440800000001</v>
      </c>
      <c r="G269" s="254">
        <v>0.13316130400000001</v>
      </c>
      <c r="H269" s="254">
        <v>0</v>
      </c>
    </row>
    <row r="270" spans="1:8">
      <c r="A270" s="257">
        <v>647</v>
      </c>
      <c r="B270" s="252">
        <v>0.32855279999999998</v>
      </c>
      <c r="C270" s="252">
        <v>0.1250368</v>
      </c>
      <c r="D270" s="252">
        <v>5.4399999999999996E-6</v>
      </c>
      <c r="E270" s="252"/>
      <c r="F270" s="254">
        <v>0.31210998400000001</v>
      </c>
      <c r="G270" s="254">
        <v>0.12638591199999999</v>
      </c>
      <c r="H270" s="254">
        <v>0</v>
      </c>
    </row>
    <row r="271" spans="1:8">
      <c r="A271" s="257">
        <v>648</v>
      </c>
      <c r="B271" s="252">
        <v>0.31307119999999999</v>
      </c>
      <c r="C271" s="252">
        <v>0.1187952</v>
      </c>
      <c r="D271" s="252">
        <v>3.36E-6</v>
      </c>
      <c r="E271" s="252"/>
      <c r="F271" s="254">
        <v>0.29704725599999998</v>
      </c>
      <c r="G271" s="254">
        <v>0.119877568</v>
      </c>
      <c r="H271" s="254">
        <v>0</v>
      </c>
    </row>
    <row r="272" spans="1:8">
      <c r="A272" s="257">
        <v>649</v>
      </c>
      <c r="B272" s="252">
        <v>0.29804639999999999</v>
      </c>
      <c r="C272" s="252">
        <v>0.1127824</v>
      </c>
      <c r="D272" s="252">
        <v>1.5200000000000001E-6</v>
      </c>
      <c r="E272" s="252"/>
      <c r="F272" s="254">
        <v>0.28245675199999998</v>
      </c>
      <c r="G272" s="254">
        <v>0.113629016</v>
      </c>
      <c r="H272" s="254">
        <v>0</v>
      </c>
    </row>
    <row r="273" spans="1:8">
      <c r="A273" s="257">
        <v>650</v>
      </c>
      <c r="B273" s="252">
        <v>0.28349999999999997</v>
      </c>
      <c r="C273" s="252">
        <v>0.107</v>
      </c>
      <c r="D273" s="252">
        <v>0</v>
      </c>
      <c r="E273" s="252"/>
      <c r="F273" s="254">
        <v>0.26832899999999998</v>
      </c>
      <c r="G273" s="254">
        <v>0.10763300000000001</v>
      </c>
      <c r="H273" s="254">
        <v>0</v>
      </c>
    </row>
    <row r="274" spans="1:8">
      <c r="A274" s="257">
        <v>651</v>
      </c>
      <c r="B274" s="252">
        <v>0.26958799999999999</v>
      </c>
      <c r="C274" s="252">
        <v>0.10148799999999999</v>
      </c>
      <c r="D274" s="252">
        <v>-4.7999999999999996E-7</v>
      </c>
      <c r="E274" s="252"/>
      <c r="F274" s="254">
        <v>0.25458575999999999</v>
      </c>
      <c r="G274" s="254">
        <v>0.101872184</v>
      </c>
      <c r="H274" s="254">
        <v>0</v>
      </c>
    </row>
    <row r="275" spans="1:8">
      <c r="A275" s="257">
        <v>652</v>
      </c>
      <c r="B275" s="252">
        <v>0.256164</v>
      </c>
      <c r="C275" s="252">
        <v>9.6199999999999994E-2</v>
      </c>
      <c r="D275" s="252">
        <v>-6.4000000000000001E-7</v>
      </c>
      <c r="E275" s="252"/>
      <c r="F275" s="254">
        <v>0.24130351999999999</v>
      </c>
      <c r="G275" s="254">
        <v>9.6351911999999998E-2</v>
      </c>
      <c r="H275" s="254">
        <v>0</v>
      </c>
    </row>
    <row r="276" spans="1:8">
      <c r="A276" s="257">
        <v>653</v>
      </c>
      <c r="B276" s="252">
        <v>0.24321599999999999</v>
      </c>
      <c r="C276" s="252">
        <v>9.1128000000000001E-2</v>
      </c>
      <c r="D276" s="252">
        <v>-5.6000000000000004E-7</v>
      </c>
      <c r="E276" s="252"/>
      <c r="F276" s="254">
        <v>0.22849</v>
      </c>
      <c r="G276" s="254">
        <v>9.1067447999999995E-2</v>
      </c>
      <c r="H276" s="254">
        <v>0</v>
      </c>
    </row>
    <row r="277" spans="1:8">
      <c r="A277" s="257">
        <v>654</v>
      </c>
      <c r="B277" s="252">
        <v>0.23073199999999999</v>
      </c>
      <c r="C277" s="252">
        <v>8.6263999999999993E-2</v>
      </c>
      <c r="D277" s="252">
        <v>-3.2000000000000001E-7</v>
      </c>
      <c r="E277" s="252"/>
      <c r="F277" s="254">
        <v>0.21615292</v>
      </c>
      <c r="G277" s="254">
        <v>8.6014056000000005E-2</v>
      </c>
      <c r="H277" s="254">
        <v>0</v>
      </c>
    </row>
    <row r="278" spans="1:8">
      <c r="A278" s="257">
        <v>655</v>
      </c>
      <c r="B278" s="252">
        <v>0.21870000000000001</v>
      </c>
      <c r="C278" s="252">
        <v>8.1600000000000006E-2</v>
      </c>
      <c r="D278" s="252">
        <v>0</v>
      </c>
      <c r="E278" s="252"/>
      <c r="F278" s="254">
        <v>0.20430000000000001</v>
      </c>
      <c r="G278" s="254">
        <v>8.1186999999999995E-2</v>
      </c>
      <c r="H278" s="254">
        <v>0</v>
      </c>
    </row>
    <row r="279" spans="1:8">
      <c r="A279" s="257">
        <v>656</v>
      </c>
      <c r="B279" s="252">
        <v>0.20708879999999999</v>
      </c>
      <c r="C279" s="252">
        <v>7.7115840000000005E-2</v>
      </c>
      <c r="D279" s="252">
        <v>0</v>
      </c>
      <c r="E279" s="252"/>
      <c r="F279" s="254">
        <v>0.192999376</v>
      </c>
      <c r="G279" s="254">
        <v>7.6588807999999994E-2</v>
      </c>
      <c r="H279" s="254">
        <v>0</v>
      </c>
    </row>
    <row r="280" spans="1:8">
      <c r="A280" s="257">
        <v>657</v>
      </c>
      <c r="B280" s="252">
        <v>0.19591040000000001</v>
      </c>
      <c r="C280" s="252">
        <v>7.2818720000000003E-2</v>
      </c>
      <c r="D280" s="252">
        <v>0</v>
      </c>
      <c r="E280" s="252"/>
      <c r="F280" s="254">
        <v>0.18218324799999999</v>
      </c>
      <c r="G280" s="254">
        <v>7.2205664000000003E-2</v>
      </c>
      <c r="H280" s="254">
        <v>0</v>
      </c>
    </row>
    <row r="281" spans="1:8">
      <c r="A281" s="257">
        <v>658</v>
      </c>
      <c r="B281" s="252">
        <v>0.18515760000000001</v>
      </c>
      <c r="C281" s="252">
        <v>6.8703680000000003E-2</v>
      </c>
      <c r="D281" s="252">
        <v>0</v>
      </c>
      <c r="E281" s="252"/>
      <c r="F281" s="254">
        <v>0.17184423200000001</v>
      </c>
      <c r="G281" s="254">
        <v>6.8031016E-2</v>
      </c>
      <c r="H281" s="254">
        <v>0</v>
      </c>
    </row>
    <row r="282" spans="1:8">
      <c r="A282" s="257">
        <v>659</v>
      </c>
      <c r="B282" s="252">
        <v>0.17482320000000001</v>
      </c>
      <c r="C282" s="252">
        <v>6.4765760000000006E-2</v>
      </c>
      <c r="D282" s="252">
        <v>0</v>
      </c>
      <c r="E282" s="252"/>
      <c r="F282" s="254">
        <v>0.16197494400000001</v>
      </c>
      <c r="G282" s="254">
        <v>6.4058312000000006E-2</v>
      </c>
      <c r="H282" s="254">
        <v>0</v>
      </c>
    </row>
    <row r="283" spans="1:8">
      <c r="A283" s="257">
        <v>660</v>
      </c>
      <c r="B283" s="252">
        <v>0.16489999999999999</v>
      </c>
      <c r="C283" s="252">
        <v>6.0999999999999999E-2</v>
      </c>
      <c r="D283" s="252">
        <v>0</v>
      </c>
      <c r="E283" s="252"/>
      <c r="F283" s="254">
        <v>0.15256800000000001</v>
      </c>
      <c r="G283" s="254">
        <v>6.0281000000000001E-2</v>
      </c>
      <c r="H283" s="254">
        <v>0</v>
      </c>
    </row>
    <row r="284" spans="1:8">
      <c r="A284" s="257">
        <v>661</v>
      </c>
      <c r="B284" s="252">
        <v>0.15535840000000001</v>
      </c>
      <c r="C284" s="252">
        <v>5.7392480000000003E-2</v>
      </c>
      <c r="D284" s="252">
        <v>0</v>
      </c>
      <c r="E284" s="252"/>
      <c r="F284" s="254">
        <v>0.14364937280000001</v>
      </c>
      <c r="G284" s="254">
        <v>5.6692931199999998E-2</v>
      </c>
      <c r="H284" s="254">
        <v>0</v>
      </c>
    </row>
    <row r="285" spans="1:8">
      <c r="A285" s="257">
        <v>662</v>
      </c>
      <c r="B285" s="252">
        <v>0.14621919999999999</v>
      </c>
      <c r="C285" s="252">
        <v>5.3949440000000001E-2</v>
      </c>
      <c r="D285" s="252">
        <v>0</v>
      </c>
      <c r="E285" s="252"/>
      <c r="F285" s="254">
        <v>0.1351699824</v>
      </c>
      <c r="G285" s="254">
        <v>5.3287049599999997E-2</v>
      </c>
      <c r="H285" s="254">
        <v>0</v>
      </c>
    </row>
    <row r="286" spans="1:8">
      <c r="A286" s="257">
        <v>663</v>
      </c>
      <c r="B286" s="252">
        <v>0.13748079999999999</v>
      </c>
      <c r="C286" s="252">
        <v>5.0668159999999997E-2</v>
      </c>
      <c r="D286" s="252">
        <v>0</v>
      </c>
      <c r="E286" s="252"/>
      <c r="F286" s="254">
        <v>0.1271141056</v>
      </c>
      <c r="G286" s="254">
        <v>5.00567024E-2</v>
      </c>
      <c r="H286" s="254">
        <v>0</v>
      </c>
    </row>
    <row r="287" spans="1:8">
      <c r="A287" s="257">
        <v>664</v>
      </c>
      <c r="B287" s="252">
        <v>0.1291416</v>
      </c>
      <c r="C287" s="252">
        <v>4.7545919999999998E-2</v>
      </c>
      <c r="D287" s="252">
        <v>0</v>
      </c>
      <c r="E287" s="252"/>
      <c r="F287" s="254">
        <v>0.1194660192</v>
      </c>
      <c r="G287" s="254">
        <v>4.69952368E-2</v>
      </c>
      <c r="H287" s="254">
        <v>0</v>
      </c>
    </row>
    <row r="288" spans="1:8">
      <c r="A288" s="257">
        <v>665</v>
      </c>
      <c r="B288" s="252">
        <v>0.1212</v>
      </c>
      <c r="C288" s="252">
        <v>4.4580000000000002E-2</v>
      </c>
      <c r="D288" s="252">
        <v>0</v>
      </c>
      <c r="E288" s="252"/>
      <c r="F288" s="254">
        <v>0.11221</v>
      </c>
      <c r="G288" s="254">
        <v>4.4096000000000003E-2</v>
      </c>
      <c r="H288" s="254">
        <v>0</v>
      </c>
    </row>
    <row r="289" spans="1:8">
      <c r="A289" s="257">
        <v>666</v>
      </c>
      <c r="B289" s="252">
        <v>0.1136448</v>
      </c>
      <c r="C289" s="252">
        <v>4.1758719999999999E-2</v>
      </c>
      <c r="D289" s="252">
        <v>0</v>
      </c>
      <c r="E289" s="252"/>
      <c r="F289" s="254">
        <v>0.1053247056</v>
      </c>
      <c r="G289" s="254">
        <v>4.1351088000000001E-2</v>
      </c>
      <c r="H289" s="254">
        <v>0</v>
      </c>
    </row>
    <row r="290" spans="1:8">
      <c r="A290" s="257">
        <v>667</v>
      </c>
      <c r="B290" s="252">
        <v>0.10648639999999999</v>
      </c>
      <c r="C290" s="252">
        <v>3.9090560000000003E-2</v>
      </c>
      <c r="D290" s="252">
        <v>0</v>
      </c>
      <c r="E290" s="252"/>
      <c r="F290" s="254">
        <v>9.8801436800000003E-2</v>
      </c>
      <c r="G290" s="254">
        <v>3.8755412000000003E-2</v>
      </c>
      <c r="H290" s="254">
        <v>0</v>
      </c>
    </row>
    <row r="291" spans="1:8">
      <c r="A291" s="257">
        <v>668</v>
      </c>
      <c r="B291" s="252">
        <v>9.9725599999999998E-2</v>
      </c>
      <c r="C291" s="252">
        <v>3.6575040000000003E-2</v>
      </c>
      <c r="D291" s="252">
        <v>0</v>
      </c>
      <c r="E291" s="252"/>
      <c r="F291" s="254">
        <v>9.2625875199999999E-2</v>
      </c>
      <c r="G291" s="254">
        <v>3.6302632000000001E-2</v>
      </c>
      <c r="H291" s="254">
        <v>0</v>
      </c>
    </row>
    <row r="292" spans="1:8">
      <c r="A292" s="257">
        <v>669</v>
      </c>
      <c r="B292" s="252">
        <v>9.3363199999999993E-2</v>
      </c>
      <c r="C292" s="252">
        <v>3.4211680000000001E-2</v>
      </c>
      <c r="D292" s="252">
        <v>0</v>
      </c>
      <c r="E292" s="252"/>
      <c r="F292" s="254">
        <v>8.6783702399999996E-2</v>
      </c>
      <c r="G292" s="254">
        <v>3.3986408000000003E-2</v>
      </c>
      <c r="H292" s="254">
        <v>0</v>
      </c>
    </row>
    <row r="293" spans="1:8">
      <c r="A293" s="257">
        <v>670</v>
      </c>
      <c r="B293" s="252">
        <v>8.7400000000000005E-2</v>
      </c>
      <c r="C293" s="252">
        <v>3.2000000000000001E-2</v>
      </c>
      <c r="D293" s="252">
        <v>0</v>
      </c>
      <c r="E293" s="252"/>
      <c r="F293" s="254">
        <v>8.1260600000000002E-2</v>
      </c>
      <c r="G293" s="254">
        <v>3.18004E-2</v>
      </c>
      <c r="H293" s="254">
        <v>0</v>
      </c>
    </row>
    <row r="294" spans="1:8">
      <c r="A294" s="257">
        <v>671</v>
      </c>
      <c r="B294" s="252">
        <v>8.1936960000000003E-2</v>
      </c>
      <c r="C294" s="252">
        <v>2.997536E-2</v>
      </c>
      <c r="D294" s="252">
        <v>0</v>
      </c>
      <c r="E294" s="252"/>
      <c r="F294" s="254">
        <v>7.6028732799999998E-2</v>
      </c>
      <c r="G294" s="254">
        <v>2.9731941599999999E-2</v>
      </c>
      <c r="H294" s="254">
        <v>0</v>
      </c>
    </row>
    <row r="295" spans="1:8">
      <c r="A295" s="257">
        <v>672</v>
      </c>
      <c r="B295" s="252">
        <v>7.6849680000000004E-2</v>
      </c>
      <c r="C295" s="252">
        <v>2.809248E-2</v>
      </c>
      <c r="D295" s="252">
        <v>0</v>
      </c>
      <c r="E295" s="252"/>
      <c r="F295" s="254">
        <v>7.1090678399999996E-2</v>
      </c>
      <c r="G295" s="254">
        <v>2.7782600800000001E-2</v>
      </c>
      <c r="H295" s="254">
        <v>0</v>
      </c>
    </row>
    <row r="296" spans="1:8">
      <c r="A296" s="257">
        <v>673</v>
      </c>
      <c r="B296" s="252">
        <v>7.2113919999999998E-2</v>
      </c>
      <c r="C296" s="252">
        <v>2.6341920000000001E-2</v>
      </c>
      <c r="D296" s="252">
        <v>0</v>
      </c>
      <c r="E296" s="252"/>
      <c r="F296" s="254">
        <v>6.6435497600000004E-2</v>
      </c>
      <c r="G296" s="254">
        <v>2.5947619200000001E-2</v>
      </c>
      <c r="H296" s="254">
        <v>0</v>
      </c>
    </row>
    <row r="297" spans="1:8">
      <c r="A297" s="257">
        <v>674</v>
      </c>
      <c r="B297" s="252">
        <v>6.7705440000000006E-2</v>
      </c>
      <c r="C297" s="252">
        <v>2.4714239999999998E-2</v>
      </c>
      <c r="D297" s="252">
        <v>0</v>
      </c>
      <c r="E297" s="252"/>
      <c r="F297" s="254">
        <v>6.2052251199999998E-2</v>
      </c>
      <c r="G297" s="254">
        <v>2.4222238399999999E-2</v>
      </c>
      <c r="H297" s="254">
        <v>0</v>
      </c>
    </row>
    <row r="298" spans="1:8">
      <c r="A298" s="257">
        <v>675</v>
      </c>
      <c r="B298" s="252">
        <v>6.3600000000000004E-2</v>
      </c>
      <c r="C298" s="252">
        <v>2.3199999999999998E-2</v>
      </c>
      <c r="D298" s="252">
        <v>0</v>
      </c>
      <c r="E298" s="252"/>
      <c r="F298" s="254">
        <v>5.7930000000000002E-2</v>
      </c>
      <c r="G298" s="254">
        <v>2.2601699999999999E-2</v>
      </c>
      <c r="H298" s="254">
        <v>0</v>
      </c>
    </row>
    <row r="299" spans="1:8">
      <c r="A299" s="257">
        <v>676</v>
      </c>
      <c r="B299" s="252">
        <v>5.9804719999999999E-2</v>
      </c>
      <c r="C299" s="252">
        <v>2.179936E-2</v>
      </c>
      <c r="D299" s="252">
        <v>0</v>
      </c>
      <c r="E299" s="252"/>
      <c r="F299" s="254">
        <v>5.4058848E-2</v>
      </c>
      <c r="G299" s="254">
        <v>2.1080781600000001E-2</v>
      </c>
      <c r="H299" s="254">
        <v>0</v>
      </c>
    </row>
    <row r="300" spans="1:8">
      <c r="A300" s="257">
        <v>677</v>
      </c>
      <c r="B300" s="252">
        <v>5.6256159999999999E-2</v>
      </c>
      <c r="C300" s="252">
        <v>2.049088E-2</v>
      </c>
      <c r="D300" s="252">
        <v>0</v>
      </c>
      <c r="E300" s="252"/>
      <c r="F300" s="254">
        <v>5.0426551999999999E-2</v>
      </c>
      <c r="G300" s="254">
        <v>1.9655304799999999E-2</v>
      </c>
      <c r="H300" s="254">
        <v>0</v>
      </c>
    </row>
    <row r="301" spans="1:8">
      <c r="A301" s="257">
        <v>678</v>
      </c>
      <c r="B301" s="252">
        <v>5.2922240000000002E-2</v>
      </c>
      <c r="C301" s="252">
        <v>1.9262720000000001E-2</v>
      </c>
      <c r="D301" s="252">
        <v>0</v>
      </c>
      <c r="E301" s="252"/>
      <c r="F301" s="254">
        <v>4.7021911999999999E-2</v>
      </c>
      <c r="G301" s="254">
        <v>1.8320627200000002E-2</v>
      </c>
      <c r="H301" s="254">
        <v>0</v>
      </c>
    </row>
    <row r="302" spans="1:8">
      <c r="A302" s="257">
        <v>679</v>
      </c>
      <c r="B302" s="252">
        <v>4.9770880000000003E-2</v>
      </c>
      <c r="C302" s="252">
        <v>1.8103040000000001E-2</v>
      </c>
      <c r="D302" s="252">
        <v>0</v>
      </c>
      <c r="E302" s="252"/>
      <c r="F302" s="254">
        <v>4.3833728000000002E-2</v>
      </c>
      <c r="G302" s="254">
        <v>1.7072106399999998E-2</v>
      </c>
      <c r="H302" s="254">
        <v>0</v>
      </c>
    </row>
    <row r="303" spans="1:8">
      <c r="A303" s="257">
        <v>680</v>
      </c>
      <c r="B303" s="252">
        <v>4.6769999999999999E-2</v>
      </c>
      <c r="C303" s="252">
        <v>1.7000000000000001E-2</v>
      </c>
      <c r="D303" s="252">
        <v>0</v>
      </c>
      <c r="E303" s="252"/>
      <c r="F303" s="254">
        <v>4.08508E-2</v>
      </c>
      <c r="G303" s="254">
        <v>1.5905099999999998E-2</v>
      </c>
      <c r="H303" s="254">
        <v>0</v>
      </c>
    </row>
    <row r="304" spans="1:8">
      <c r="A304" s="257">
        <v>681</v>
      </c>
      <c r="B304" s="252">
        <v>4.3736480000000001E-2</v>
      </c>
      <c r="C304" s="252">
        <v>1.5886399999999998E-2</v>
      </c>
      <c r="D304" s="252">
        <v>0</v>
      </c>
      <c r="E304" s="252"/>
      <c r="F304" s="254">
        <v>3.8058897600000002E-2</v>
      </c>
      <c r="G304" s="254">
        <v>1.4813308000000001E-2</v>
      </c>
      <c r="H304" s="254">
        <v>0</v>
      </c>
    </row>
    <row r="305" spans="1:8">
      <c r="A305" s="257">
        <v>682</v>
      </c>
      <c r="B305" s="252">
        <v>4.0827040000000002E-2</v>
      </c>
      <c r="C305" s="252">
        <v>1.48196E-2</v>
      </c>
      <c r="D305" s="252">
        <v>0</v>
      </c>
      <c r="E305" s="252"/>
      <c r="F305" s="254">
        <v>3.5450608799999998E-2</v>
      </c>
      <c r="G305" s="254">
        <v>1.379416E-2</v>
      </c>
      <c r="H305" s="254">
        <v>0</v>
      </c>
    </row>
    <row r="306" spans="1:8">
      <c r="A306" s="257">
        <v>683</v>
      </c>
      <c r="B306" s="252">
        <v>3.8047360000000002E-2</v>
      </c>
      <c r="C306" s="252">
        <v>1.3801600000000001E-2</v>
      </c>
      <c r="D306" s="252">
        <v>0</v>
      </c>
      <c r="E306" s="252"/>
      <c r="F306" s="254">
        <v>3.3015491199999997E-2</v>
      </c>
      <c r="G306" s="254">
        <v>1.2843428E-2</v>
      </c>
      <c r="H306" s="254">
        <v>0</v>
      </c>
    </row>
    <row r="307" spans="1:8">
      <c r="A307" s="257">
        <v>684</v>
      </c>
      <c r="B307" s="252">
        <v>3.5403120000000003E-2</v>
      </c>
      <c r="C307" s="252">
        <v>1.2834399999999999E-2</v>
      </c>
      <c r="D307" s="252">
        <v>0</v>
      </c>
      <c r="E307" s="252"/>
      <c r="F307" s="254">
        <v>3.07431024E-2</v>
      </c>
      <c r="G307" s="254">
        <v>1.1956883999999999E-2</v>
      </c>
      <c r="H307" s="254">
        <v>0</v>
      </c>
    </row>
    <row r="308" spans="1:8">
      <c r="A308" s="257">
        <v>685</v>
      </c>
      <c r="B308" s="252">
        <v>3.2899999999999999E-2</v>
      </c>
      <c r="C308" s="252">
        <v>1.192E-2</v>
      </c>
      <c r="D308" s="252">
        <v>0</v>
      </c>
      <c r="E308" s="252"/>
      <c r="F308" s="254">
        <v>2.8622999999999999E-2</v>
      </c>
      <c r="G308" s="254">
        <v>1.1130299999999999E-2</v>
      </c>
      <c r="H308" s="254">
        <v>0</v>
      </c>
    </row>
    <row r="309" spans="1:8">
      <c r="A309" s="257">
        <v>686</v>
      </c>
      <c r="B309" s="252">
        <v>3.057696E-2</v>
      </c>
      <c r="C309" s="252">
        <v>1.1073104E-2</v>
      </c>
      <c r="D309" s="252">
        <v>0</v>
      </c>
      <c r="E309" s="252"/>
      <c r="F309" s="254">
        <v>2.6633810399999999E-2</v>
      </c>
      <c r="G309" s="254">
        <v>1.0354871999999999E-2</v>
      </c>
      <c r="H309" s="254">
        <v>0</v>
      </c>
    </row>
    <row r="310" spans="1:8">
      <c r="A310" s="257">
        <v>687</v>
      </c>
      <c r="B310" s="252">
        <v>2.8398079999999999E-2</v>
      </c>
      <c r="C310" s="252">
        <v>1.0279831999999999E-2</v>
      </c>
      <c r="D310" s="252">
        <v>0</v>
      </c>
      <c r="E310" s="252"/>
      <c r="F310" s="254">
        <v>2.4778755199999999E-2</v>
      </c>
      <c r="G310" s="254">
        <v>9.6320920000000001E-3</v>
      </c>
      <c r="H310" s="254">
        <v>0</v>
      </c>
    </row>
    <row r="311" spans="1:8">
      <c r="A311" s="257">
        <v>688</v>
      </c>
      <c r="B311" s="252">
        <v>2.6360720000000001E-2</v>
      </c>
      <c r="C311" s="252">
        <v>9.5390079999999999E-3</v>
      </c>
      <c r="D311" s="252">
        <v>0</v>
      </c>
      <c r="E311" s="252"/>
      <c r="F311" s="254">
        <v>2.3050124799999998E-2</v>
      </c>
      <c r="G311" s="254">
        <v>8.9588759999999993E-3</v>
      </c>
      <c r="H311" s="254">
        <v>0</v>
      </c>
    </row>
    <row r="312" spans="1:8">
      <c r="A312" s="257">
        <v>689</v>
      </c>
      <c r="B312" s="252">
        <v>2.446224E-2</v>
      </c>
      <c r="C312" s="252">
        <v>8.8494560000000003E-3</v>
      </c>
      <c r="D312" s="252">
        <v>0</v>
      </c>
      <c r="E312" s="252"/>
      <c r="F312" s="254">
        <v>2.1440209599999999E-2</v>
      </c>
      <c r="G312" s="254">
        <v>8.33214E-3</v>
      </c>
      <c r="H312" s="254">
        <v>0</v>
      </c>
    </row>
    <row r="313" spans="1:8">
      <c r="A313" s="257">
        <v>690</v>
      </c>
      <c r="B313" s="252">
        <v>2.2700000000000001E-2</v>
      </c>
      <c r="C313" s="252">
        <v>8.2100000000000003E-3</v>
      </c>
      <c r="D313" s="252">
        <v>0</v>
      </c>
      <c r="E313" s="252"/>
      <c r="F313" s="254">
        <v>1.9941299999999999E-2</v>
      </c>
      <c r="G313" s="254">
        <v>7.7488000000000001E-3</v>
      </c>
      <c r="H313" s="254">
        <v>0</v>
      </c>
    </row>
    <row r="314" spans="1:8">
      <c r="A314" s="257">
        <v>691</v>
      </c>
      <c r="B314" s="252">
        <v>2.1091546879999999E-2</v>
      </c>
      <c r="C314" s="252">
        <v>7.6261840000000003E-3</v>
      </c>
      <c r="D314" s="252">
        <v>0</v>
      </c>
      <c r="E314" s="252"/>
      <c r="F314" s="254">
        <v>1.8538791039999999E-2</v>
      </c>
      <c r="G314" s="254">
        <v>7.2027627200000003E-3</v>
      </c>
      <c r="H314" s="254">
        <v>0</v>
      </c>
    </row>
    <row r="315" spans="1:8">
      <c r="A315" s="257">
        <v>692</v>
      </c>
      <c r="B315" s="252">
        <v>1.9609007040000001E-2</v>
      </c>
      <c r="C315" s="252">
        <v>7.0884320000000004E-3</v>
      </c>
      <c r="D315" s="252">
        <v>0</v>
      </c>
      <c r="E315" s="252"/>
      <c r="F315" s="254">
        <v>1.7233592320000001E-2</v>
      </c>
      <c r="G315" s="254">
        <v>6.69470576E-3</v>
      </c>
      <c r="H315" s="254">
        <v>0</v>
      </c>
    </row>
    <row r="316" spans="1:8">
      <c r="A316" s="257">
        <v>693</v>
      </c>
      <c r="B316" s="252">
        <v>1.824469376E-2</v>
      </c>
      <c r="C316" s="252">
        <v>6.593888E-3</v>
      </c>
      <c r="D316" s="252">
        <v>0</v>
      </c>
      <c r="E316" s="252"/>
      <c r="F316" s="254">
        <v>1.6019718079999998E-2</v>
      </c>
      <c r="G316" s="254">
        <v>6.2222974399999999E-3</v>
      </c>
      <c r="H316" s="254">
        <v>0</v>
      </c>
    </row>
    <row r="317" spans="1:8">
      <c r="A317" s="257">
        <v>694</v>
      </c>
      <c r="B317" s="252">
        <v>1.6990920319999998E-2</v>
      </c>
      <c r="C317" s="252">
        <v>6.139696E-3</v>
      </c>
      <c r="D317" s="252">
        <v>0</v>
      </c>
      <c r="E317" s="252"/>
      <c r="F317" s="254">
        <v>1.4891182560000001E-2</v>
      </c>
      <c r="G317" s="254">
        <v>5.7832060799999996E-3</v>
      </c>
      <c r="H317" s="254">
        <v>0</v>
      </c>
    </row>
    <row r="318" spans="1:8">
      <c r="A318" s="257">
        <v>695</v>
      </c>
      <c r="B318" s="252">
        <v>1.584E-2</v>
      </c>
      <c r="C318" s="252">
        <v>5.7229999999999998E-3</v>
      </c>
      <c r="D318" s="252">
        <v>0</v>
      </c>
      <c r="E318" s="252"/>
      <c r="F318" s="254">
        <v>1.3842E-2</v>
      </c>
      <c r="G318" s="254">
        <v>5.3750999999999998E-3</v>
      </c>
      <c r="H318" s="254">
        <v>0</v>
      </c>
    </row>
    <row r="319" spans="1:8">
      <c r="A319" s="257">
        <v>696</v>
      </c>
      <c r="B319" s="252">
        <v>1.479018925E-2</v>
      </c>
      <c r="C319" s="252">
        <v>5.3428959999999998E-3</v>
      </c>
      <c r="D319" s="252">
        <v>0</v>
      </c>
      <c r="E319" s="252"/>
      <c r="F319" s="254">
        <v>1.2859545280000001E-2</v>
      </c>
      <c r="G319" s="254">
        <v>4.9931099199999997E-3</v>
      </c>
      <c r="H319" s="254">
        <v>0</v>
      </c>
    </row>
    <row r="320" spans="1:8">
      <c r="A320" s="257">
        <v>697</v>
      </c>
      <c r="B320" s="252">
        <v>1.382637238E-2</v>
      </c>
      <c r="C320" s="252">
        <v>4.9940879999999998E-3</v>
      </c>
      <c r="D320" s="252">
        <v>0</v>
      </c>
      <c r="E320" s="252"/>
      <c r="F320" s="254">
        <v>1.1946131840000001E-2</v>
      </c>
      <c r="G320" s="254">
        <v>4.6380761599999999E-3</v>
      </c>
      <c r="H320" s="254">
        <v>0</v>
      </c>
    </row>
    <row r="321" spans="1:8">
      <c r="A321" s="257">
        <v>698</v>
      </c>
      <c r="B321" s="252">
        <v>1.2939376900000001E-2</v>
      </c>
      <c r="C321" s="252">
        <v>4.6732320000000003E-3</v>
      </c>
      <c r="D321" s="252">
        <v>0</v>
      </c>
      <c r="E321" s="252"/>
      <c r="F321" s="254">
        <v>1.1097433760000001E-2</v>
      </c>
      <c r="G321" s="254">
        <v>4.3083014399999996E-3</v>
      </c>
      <c r="H321" s="254">
        <v>0</v>
      </c>
    </row>
    <row r="322" spans="1:8">
      <c r="A322" s="257">
        <v>699</v>
      </c>
      <c r="B322" s="252">
        <v>1.212003027E-2</v>
      </c>
      <c r="C322" s="252">
        <v>4.3769840000000004E-3</v>
      </c>
      <c r="D322" s="252">
        <v>0</v>
      </c>
      <c r="E322" s="252"/>
      <c r="F322" s="254">
        <v>1.030912512E-2</v>
      </c>
      <c r="G322" s="254">
        <v>4.0020884799999998E-3</v>
      </c>
      <c r="H322" s="254">
        <v>0</v>
      </c>
    </row>
    <row r="323" spans="1:8">
      <c r="A323" s="257">
        <v>700</v>
      </c>
      <c r="B323" s="252">
        <v>1.135916E-2</v>
      </c>
      <c r="C323" s="252">
        <v>4.1019999999999997E-3</v>
      </c>
      <c r="D323" s="252">
        <v>0</v>
      </c>
      <c r="E323" s="252"/>
      <c r="F323" s="254">
        <v>9.5768799999999994E-3</v>
      </c>
      <c r="G323" s="254">
        <v>3.7177400000000002E-3</v>
      </c>
      <c r="H323" s="254">
        <v>0</v>
      </c>
    </row>
    <row r="324" spans="1:8">
      <c r="A324" s="257">
        <v>701</v>
      </c>
      <c r="B324" s="252">
        <v>1.062066102E-2</v>
      </c>
      <c r="C324" s="252">
        <v>3.835176E-3</v>
      </c>
      <c r="D324" s="252">
        <v>0</v>
      </c>
      <c r="E324" s="252"/>
      <c r="F324" s="254">
        <v>8.8910473599999994E-3</v>
      </c>
      <c r="G324" s="254">
        <v>3.45147648E-3</v>
      </c>
      <c r="H324" s="254">
        <v>0</v>
      </c>
    </row>
    <row r="325" spans="1:8">
      <c r="A325" s="257">
        <v>702</v>
      </c>
      <c r="B325" s="252">
        <v>9.9290265099999993E-3</v>
      </c>
      <c r="C325" s="252">
        <v>3.5853679999999998E-3</v>
      </c>
      <c r="D325" s="252">
        <v>0</v>
      </c>
      <c r="E325" s="252"/>
      <c r="F325" s="254">
        <v>8.25395768E-3</v>
      </c>
      <c r="G325" s="254">
        <v>3.2042034400000001E-3</v>
      </c>
      <c r="H325" s="254">
        <v>0</v>
      </c>
    </row>
    <row r="326" spans="1:8">
      <c r="A326" s="257">
        <v>703</v>
      </c>
      <c r="B326" s="252">
        <v>9.28181709E-3</v>
      </c>
      <c r="C326" s="252">
        <v>3.351672E-3</v>
      </c>
      <c r="D326" s="252">
        <v>0</v>
      </c>
      <c r="E326" s="252"/>
      <c r="F326" s="254">
        <v>7.6626163200000002E-3</v>
      </c>
      <c r="G326" s="254">
        <v>2.9747441599999999E-3</v>
      </c>
      <c r="H326" s="254">
        <v>0</v>
      </c>
    </row>
    <row r="327" spans="1:8">
      <c r="A327" s="257">
        <v>704</v>
      </c>
      <c r="B327" s="252">
        <v>8.67659338E-3</v>
      </c>
      <c r="C327" s="252">
        <v>3.1331839999999998E-3</v>
      </c>
      <c r="D327" s="252">
        <v>0</v>
      </c>
      <c r="E327" s="252"/>
      <c r="F327" s="254">
        <v>7.1140286399999997E-3</v>
      </c>
      <c r="G327" s="254">
        <v>2.7619219199999999E-3</v>
      </c>
      <c r="H327" s="254">
        <v>0</v>
      </c>
    </row>
    <row r="328" spans="1:8">
      <c r="A328" s="257">
        <v>705</v>
      </c>
      <c r="B328" s="252">
        <v>8.1109159999999993E-3</v>
      </c>
      <c r="C328" s="252">
        <v>2.9290000000000002E-3</v>
      </c>
      <c r="D328" s="252">
        <v>0</v>
      </c>
      <c r="E328" s="252"/>
      <c r="F328" s="254">
        <v>6.6052000000000003E-3</v>
      </c>
      <c r="G328" s="254">
        <v>2.56456E-3</v>
      </c>
      <c r="H328" s="254">
        <v>0</v>
      </c>
    </row>
    <row r="329" spans="1:8">
      <c r="A329" s="257">
        <v>706</v>
      </c>
      <c r="B329" s="252">
        <v>7.5818038599999998E-3</v>
      </c>
      <c r="C329" s="252">
        <v>2.7379280000000001E-3</v>
      </c>
      <c r="D329" s="252">
        <v>0</v>
      </c>
      <c r="E329" s="252"/>
      <c r="F329" s="254">
        <v>6.1299402400000003E-3</v>
      </c>
      <c r="G329" s="254">
        <v>2.3802013600000001E-3</v>
      </c>
      <c r="H329" s="254">
        <v>0</v>
      </c>
    </row>
    <row r="330" spans="1:8">
      <c r="A330" s="257">
        <v>707</v>
      </c>
      <c r="B330" s="252">
        <v>7.0874947300000003E-3</v>
      </c>
      <c r="C330" s="252">
        <v>2.5594239999999998E-3</v>
      </c>
      <c r="D330" s="252">
        <v>0</v>
      </c>
      <c r="E330" s="252"/>
      <c r="F330" s="254">
        <v>5.6892491199999999E-3</v>
      </c>
      <c r="G330" s="254">
        <v>2.2092696800000001E-3</v>
      </c>
      <c r="H330" s="254">
        <v>0</v>
      </c>
    </row>
    <row r="331" spans="1:8">
      <c r="A331" s="257">
        <v>708</v>
      </c>
      <c r="B331" s="252">
        <v>6.6256846699999997E-3</v>
      </c>
      <c r="C331" s="252">
        <v>2.3926559999999999E-3</v>
      </c>
      <c r="D331" s="252">
        <v>0</v>
      </c>
      <c r="E331" s="252"/>
      <c r="F331" s="254">
        <v>5.2809308799999996E-3</v>
      </c>
      <c r="G331" s="254">
        <v>2.0509083200000002E-3</v>
      </c>
      <c r="H331" s="254">
        <v>0</v>
      </c>
    </row>
    <row r="332" spans="1:8">
      <c r="A332" s="257">
        <v>709</v>
      </c>
      <c r="B332" s="252">
        <v>6.1940697399999996E-3</v>
      </c>
      <c r="C332" s="252">
        <v>2.236792E-3</v>
      </c>
      <c r="D332" s="252">
        <v>0</v>
      </c>
      <c r="E332" s="252"/>
      <c r="F332" s="254">
        <v>4.9027897599999998E-3</v>
      </c>
      <c r="G332" s="254">
        <v>1.9042606399999999E-3</v>
      </c>
      <c r="H332" s="254">
        <v>0</v>
      </c>
    </row>
    <row r="333" spans="1:8">
      <c r="A333" s="257">
        <v>710</v>
      </c>
      <c r="B333" s="252">
        <v>5.790346E-3</v>
      </c>
      <c r="C333" s="252">
        <v>2.091E-3</v>
      </c>
      <c r="D333" s="252">
        <v>0</v>
      </c>
      <c r="E333" s="252"/>
      <c r="F333" s="254">
        <v>4.5526300000000002E-3</v>
      </c>
      <c r="G333" s="254">
        <v>1.7684700000000001E-3</v>
      </c>
      <c r="H333" s="254">
        <v>0</v>
      </c>
    </row>
    <row r="334" spans="1:8">
      <c r="A334" s="257">
        <v>711</v>
      </c>
      <c r="B334" s="252">
        <v>5.4083992200000004E-3</v>
      </c>
      <c r="C334" s="252">
        <v>1.9530719999999999E-3</v>
      </c>
      <c r="D334" s="252">
        <v>0</v>
      </c>
      <c r="E334" s="252"/>
      <c r="F334" s="254">
        <v>4.2260791999999998E-3</v>
      </c>
      <c r="G334" s="254">
        <v>1.6418173599999999E-3</v>
      </c>
      <c r="H334" s="254">
        <v>0</v>
      </c>
    </row>
    <row r="335" spans="1:8">
      <c r="A335" s="257">
        <v>712</v>
      </c>
      <c r="B335" s="252">
        <v>5.0506883099999999E-3</v>
      </c>
      <c r="C335" s="252">
        <v>1.823896E-3</v>
      </c>
      <c r="D335" s="252">
        <v>0</v>
      </c>
      <c r="E335" s="252"/>
      <c r="F335" s="254">
        <v>3.9236623999999998E-3</v>
      </c>
      <c r="G335" s="254">
        <v>1.5245240800000001E-3</v>
      </c>
      <c r="H335" s="254">
        <v>0</v>
      </c>
    </row>
    <row r="336" spans="1:8">
      <c r="A336" s="257">
        <v>713</v>
      </c>
      <c r="B336" s="252">
        <v>4.7158618899999999E-3</v>
      </c>
      <c r="C336" s="252">
        <v>1.7029840000000001E-3</v>
      </c>
      <c r="D336" s="252">
        <v>0</v>
      </c>
      <c r="E336" s="252"/>
      <c r="F336" s="254">
        <v>3.6437280000000002E-3</v>
      </c>
      <c r="G336" s="254">
        <v>1.4159491200000001E-3</v>
      </c>
      <c r="H336" s="254">
        <v>0</v>
      </c>
    </row>
    <row r="337" spans="1:8">
      <c r="A337" s="257">
        <v>714</v>
      </c>
      <c r="B337" s="252">
        <v>4.4025685800000002E-3</v>
      </c>
      <c r="C337" s="252">
        <v>1.589848E-3</v>
      </c>
      <c r="D337" s="252">
        <v>0</v>
      </c>
      <c r="E337" s="252"/>
      <c r="F337" s="254">
        <v>3.3846243999999998E-3</v>
      </c>
      <c r="G337" s="254">
        <v>1.31545144E-3</v>
      </c>
      <c r="H337" s="254">
        <v>0</v>
      </c>
    </row>
    <row r="338" spans="1:8">
      <c r="A338" s="257">
        <v>715</v>
      </c>
      <c r="B338" s="252">
        <v>4.1094570000000004E-3</v>
      </c>
      <c r="C338" s="252">
        <v>1.4840000000000001E-3</v>
      </c>
      <c r="D338" s="252">
        <v>0</v>
      </c>
      <c r="E338" s="252"/>
      <c r="F338" s="254">
        <v>3.1446999999999998E-3</v>
      </c>
      <c r="G338" s="254">
        <v>1.2223900000000001E-3</v>
      </c>
      <c r="H338" s="254">
        <v>0</v>
      </c>
    </row>
    <row r="339" spans="1:8">
      <c r="A339" s="257">
        <v>716</v>
      </c>
      <c r="B339" s="252">
        <v>3.8333147899999999E-3</v>
      </c>
      <c r="C339" s="252">
        <v>1.3842800000000001E-3</v>
      </c>
      <c r="D339" s="252">
        <v>0</v>
      </c>
      <c r="E339" s="252"/>
      <c r="F339" s="254">
        <v>2.9201035199999999E-3</v>
      </c>
      <c r="G339" s="254">
        <v>1.13526936E-3</v>
      </c>
      <c r="H339" s="254">
        <v>0</v>
      </c>
    </row>
    <row r="340" spans="1:8">
      <c r="A340" s="257">
        <v>717</v>
      </c>
      <c r="B340" s="252">
        <v>3.5751168199999999E-3</v>
      </c>
      <c r="C340" s="252">
        <v>1.29104E-3</v>
      </c>
      <c r="D340" s="252">
        <v>0</v>
      </c>
      <c r="E340" s="252"/>
      <c r="F340" s="254">
        <v>2.7119329599999999E-3</v>
      </c>
      <c r="G340" s="254">
        <v>1.05451648E-3</v>
      </c>
      <c r="H340" s="254">
        <v>0</v>
      </c>
    </row>
    <row r="341" spans="1:8">
      <c r="A341" s="257">
        <v>718</v>
      </c>
      <c r="B341" s="252">
        <v>3.3339769399999999E-3</v>
      </c>
      <c r="C341" s="252">
        <v>1.20396E-3</v>
      </c>
      <c r="D341" s="252">
        <v>0</v>
      </c>
      <c r="E341" s="252"/>
      <c r="F341" s="254">
        <v>2.5190866399999999E-3</v>
      </c>
      <c r="G341" s="254">
        <v>9.7970391999999996E-4</v>
      </c>
      <c r="H341" s="254">
        <v>0</v>
      </c>
    </row>
    <row r="342" spans="1:8">
      <c r="A342" s="257">
        <v>719</v>
      </c>
      <c r="B342" s="252">
        <v>3.1090090500000001E-3</v>
      </c>
      <c r="C342" s="252">
        <v>1.12272E-3</v>
      </c>
      <c r="D342" s="252">
        <v>0</v>
      </c>
      <c r="E342" s="252"/>
      <c r="F342" s="254">
        <v>2.3404628800000001E-3</v>
      </c>
      <c r="G342" s="254">
        <v>9.1040423999999998E-4</v>
      </c>
      <c r="H342" s="254">
        <v>0</v>
      </c>
    </row>
    <row r="343" spans="1:8">
      <c r="A343" s="257">
        <v>720</v>
      </c>
      <c r="B343" s="252">
        <v>2.8993270000000002E-3</v>
      </c>
      <c r="C343" s="252">
        <v>1.047E-3</v>
      </c>
      <c r="D343" s="252">
        <v>0</v>
      </c>
      <c r="E343" s="252"/>
      <c r="F343" s="254">
        <v>2.1749600000000001E-3</v>
      </c>
      <c r="G343" s="254">
        <v>8.4619000000000003E-4</v>
      </c>
      <c r="H343" s="254">
        <v>0</v>
      </c>
    </row>
    <row r="344" spans="1:8">
      <c r="A344" s="257">
        <v>721</v>
      </c>
      <c r="B344" s="252">
        <v>2.7043105600000001E-3</v>
      </c>
      <c r="C344" s="252">
        <v>9.7657600000000005E-4</v>
      </c>
      <c r="D344" s="252">
        <v>0</v>
      </c>
      <c r="E344" s="252"/>
      <c r="F344" s="254">
        <v>2.0200187199999999E-3</v>
      </c>
      <c r="G344" s="254">
        <v>7.8606735999999997E-4</v>
      </c>
      <c r="H344" s="254">
        <v>0</v>
      </c>
    </row>
    <row r="345" spans="1:8">
      <c r="A345" s="257">
        <v>722</v>
      </c>
      <c r="B345" s="252">
        <v>2.5227412400000001E-3</v>
      </c>
      <c r="C345" s="252">
        <v>9.1100800000000004E-4</v>
      </c>
      <c r="D345" s="252">
        <v>0</v>
      </c>
      <c r="E345" s="252"/>
      <c r="F345" s="254">
        <v>1.87635936E-3</v>
      </c>
      <c r="G345" s="254">
        <v>7.3031688000000001E-4</v>
      </c>
      <c r="H345" s="254">
        <v>0</v>
      </c>
    </row>
    <row r="346" spans="1:8">
      <c r="A346" s="257">
        <v>723</v>
      </c>
      <c r="B346" s="252">
        <v>2.3536664399999999E-3</v>
      </c>
      <c r="C346" s="252">
        <v>8.4995199999999996E-4</v>
      </c>
      <c r="D346" s="252">
        <v>0</v>
      </c>
      <c r="E346" s="252"/>
      <c r="F346" s="254">
        <v>1.74324464E-3</v>
      </c>
      <c r="G346" s="254">
        <v>6.7865272000000002E-4</v>
      </c>
      <c r="H346" s="254">
        <v>0</v>
      </c>
    </row>
    <row r="347" spans="1:8">
      <c r="A347" s="257">
        <v>724</v>
      </c>
      <c r="B347" s="252">
        <v>2.1961335599999998E-3</v>
      </c>
      <c r="C347" s="252">
        <v>7.9306400000000001E-4</v>
      </c>
      <c r="D347" s="252">
        <v>0</v>
      </c>
      <c r="E347" s="252"/>
      <c r="F347" s="254">
        <v>1.6199372800000001E-3</v>
      </c>
      <c r="G347" s="254">
        <v>6.3078904000000004E-4</v>
      </c>
      <c r="H347" s="254">
        <v>0</v>
      </c>
    </row>
    <row r="348" spans="1:8">
      <c r="A348" s="257">
        <v>725</v>
      </c>
      <c r="B348" s="252">
        <v>2.0491900000000002E-3</v>
      </c>
      <c r="C348" s="252">
        <v>7.3999999999999999E-4</v>
      </c>
      <c r="D348" s="252">
        <v>0</v>
      </c>
      <c r="E348" s="252"/>
      <c r="F348" s="254">
        <v>1.5057E-3</v>
      </c>
      <c r="G348" s="254">
        <v>5.8644000000000003E-4</v>
      </c>
      <c r="H348" s="254">
        <v>0</v>
      </c>
    </row>
    <row r="349" spans="1:8">
      <c r="A349" s="257">
        <v>726</v>
      </c>
      <c r="B349" s="252">
        <v>1.91036782E-3</v>
      </c>
      <c r="C349" s="252">
        <v>6.898688E-4</v>
      </c>
      <c r="D349" s="252">
        <v>0</v>
      </c>
      <c r="E349" s="252"/>
      <c r="F349" s="254">
        <v>1.3989164800000001E-3</v>
      </c>
      <c r="G349" s="254">
        <v>5.4497829000000003E-4</v>
      </c>
      <c r="H349" s="254">
        <v>0</v>
      </c>
    </row>
    <row r="350" spans="1:8">
      <c r="A350" s="257">
        <v>727</v>
      </c>
      <c r="B350" s="252">
        <v>1.7806085999999999E-3</v>
      </c>
      <c r="C350" s="252">
        <v>6.4301039999999999E-4</v>
      </c>
      <c r="D350" s="252">
        <v>0</v>
      </c>
      <c r="E350" s="252"/>
      <c r="F350" s="254">
        <v>1.2999482399999999E-3</v>
      </c>
      <c r="G350" s="254">
        <v>5.0654490000000003E-4</v>
      </c>
      <c r="H350" s="254">
        <v>0</v>
      </c>
    </row>
    <row r="351" spans="1:8">
      <c r="A351" s="257">
        <v>728</v>
      </c>
      <c r="B351" s="252">
        <v>1.6593385599999999E-3</v>
      </c>
      <c r="C351" s="252">
        <v>5.9921759999999997E-4</v>
      </c>
      <c r="D351" s="252">
        <v>0</v>
      </c>
      <c r="E351" s="252"/>
      <c r="F351" s="254">
        <v>1.20827776E-3</v>
      </c>
      <c r="G351" s="254">
        <v>4.7093938000000003E-4</v>
      </c>
      <c r="H351" s="254">
        <v>0</v>
      </c>
    </row>
    <row r="352" spans="1:8">
      <c r="A352" s="257">
        <v>729</v>
      </c>
      <c r="B352" s="252">
        <v>1.54598395E-3</v>
      </c>
      <c r="C352" s="252">
        <v>5.5828319999999998E-4</v>
      </c>
      <c r="D352" s="252">
        <v>0</v>
      </c>
      <c r="E352" s="252"/>
      <c r="F352" s="254">
        <v>1.1233875200000001E-3</v>
      </c>
      <c r="G352" s="254">
        <v>4.3796123000000001E-4</v>
      </c>
      <c r="H352" s="254">
        <v>0</v>
      </c>
    </row>
    <row r="353" spans="1:8">
      <c r="A353" s="257">
        <v>730</v>
      </c>
      <c r="B353" s="252">
        <v>1.439971E-3</v>
      </c>
      <c r="C353" s="252">
        <v>5.1999999999999995E-4</v>
      </c>
      <c r="D353" s="252">
        <v>0</v>
      </c>
      <c r="E353" s="252"/>
      <c r="F353" s="254">
        <v>1.04476E-3</v>
      </c>
      <c r="G353" s="254">
        <v>4.0740999999999998E-4</v>
      </c>
      <c r="H353" s="254">
        <v>0</v>
      </c>
    </row>
    <row r="354" spans="1:8">
      <c r="A354" s="257">
        <v>731</v>
      </c>
      <c r="B354" s="252">
        <v>1.3396803600000001E-3</v>
      </c>
      <c r="C354" s="252">
        <v>4.8378320000000001E-4</v>
      </c>
      <c r="D354" s="252">
        <v>0</v>
      </c>
      <c r="E354" s="252"/>
      <c r="F354" s="254">
        <v>9.7126397999999997E-4</v>
      </c>
      <c r="G354" s="254">
        <v>3.7884661999999997E-4</v>
      </c>
      <c r="H354" s="254">
        <v>0</v>
      </c>
    </row>
    <row r="355" spans="1:8">
      <c r="A355" s="257">
        <v>732</v>
      </c>
      <c r="B355" s="252">
        <v>1.2458452400000001E-3</v>
      </c>
      <c r="C355" s="252">
        <v>4.4989759999999998E-4</v>
      </c>
      <c r="D355" s="252">
        <v>0</v>
      </c>
      <c r="E355" s="252"/>
      <c r="F355" s="254">
        <v>9.0314906999999995E-4</v>
      </c>
      <c r="G355" s="254">
        <v>3.5236885E-4</v>
      </c>
      <c r="H355" s="254">
        <v>0</v>
      </c>
    </row>
    <row r="356" spans="1:8">
      <c r="A356" s="257">
        <v>733</v>
      </c>
      <c r="B356" s="252">
        <v>1.1581532700000001E-3</v>
      </c>
      <c r="C356" s="252">
        <v>4.1823039999999999E-4</v>
      </c>
      <c r="D356" s="252">
        <v>0</v>
      </c>
      <c r="E356" s="252"/>
      <c r="F356" s="254">
        <v>8.4005117000000005E-4</v>
      </c>
      <c r="G356" s="254">
        <v>3.2783587E-4</v>
      </c>
      <c r="H356" s="254">
        <v>0</v>
      </c>
    </row>
    <row r="357" spans="1:8">
      <c r="A357" s="257">
        <v>734</v>
      </c>
      <c r="B357" s="252">
        <v>1.0762920800000001E-3</v>
      </c>
      <c r="C357" s="252">
        <v>3.886688E-4</v>
      </c>
      <c r="D357" s="252">
        <v>0</v>
      </c>
      <c r="E357" s="252"/>
      <c r="F357" s="254">
        <v>7.8160618000000005E-4</v>
      </c>
      <c r="G357" s="254">
        <v>3.0510686000000001E-4</v>
      </c>
      <c r="H357" s="254">
        <v>0</v>
      </c>
    </row>
    <row r="358" spans="1:8">
      <c r="A358" s="257">
        <v>735</v>
      </c>
      <c r="B358" s="252">
        <v>9.9994930000000008E-4</v>
      </c>
      <c r="C358" s="252">
        <v>3.611E-4</v>
      </c>
      <c r="D358" s="252">
        <v>0</v>
      </c>
      <c r="E358" s="252"/>
      <c r="F358" s="254">
        <v>7.2745000000000004E-4</v>
      </c>
      <c r="G358" s="254">
        <v>2.8404100000000001E-4</v>
      </c>
      <c r="H358" s="254">
        <v>0</v>
      </c>
    </row>
    <row r="359" spans="1:8">
      <c r="A359" s="257">
        <v>736</v>
      </c>
      <c r="B359" s="252">
        <v>9.2866187999999996E-4</v>
      </c>
      <c r="C359" s="252">
        <v>3.3535679999999998E-4</v>
      </c>
      <c r="D359" s="252">
        <v>0</v>
      </c>
      <c r="E359" s="252"/>
      <c r="F359" s="254">
        <v>6.7674789000000003E-4</v>
      </c>
      <c r="G359" s="254">
        <v>2.6431582000000002E-4</v>
      </c>
      <c r="H359" s="254">
        <v>0</v>
      </c>
    </row>
    <row r="360" spans="1:8">
      <c r="A360" s="257">
        <v>737</v>
      </c>
      <c r="B360" s="252">
        <v>8.6230580999999997E-4</v>
      </c>
      <c r="C360" s="252">
        <v>3.1139440000000002E-4</v>
      </c>
      <c r="D360" s="252">
        <v>0</v>
      </c>
      <c r="E360" s="252"/>
      <c r="F360" s="254">
        <v>6.2972405999999999E-4</v>
      </c>
      <c r="G360" s="254">
        <v>2.4601754999999998E-4</v>
      </c>
      <c r="H360" s="254">
        <v>0</v>
      </c>
    </row>
    <row r="361" spans="1:8">
      <c r="A361" s="257">
        <v>738</v>
      </c>
      <c r="B361" s="252">
        <v>8.0060636999999997E-4</v>
      </c>
      <c r="C361" s="252">
        <v>2.8911360000000001E-4</v>
      </c>
      <c r="D361" s="252">
        <v>0</v>
      </c>
      <c r="E361" s="252"/>
      <c r="F361" s="254">
        <v>5.8613209999999998E-4</v>
      </c>
      <c r="G361" s="254">
        <v>2.2905077E-4</v>
      </c>
      <c r="H361" s="254">
        <v>0</v>
      </c>
    </row>
    <row r="362" spans="1:8">
      <c r="A362" s="257">
        <v>739</v>
      </c>
      <c r="B362" s="252">
        <v>7.4328885999999997E-4</v>
      </c>
      <c r="C362" s="252">
        <v>2.684152E-4</v>
      </c>
      <c r="D362" s="252">
        <v>0</v>
      </c>
      <c r="E362" s="252"/>
      <c r="F362" s="254">
        <v>5.4572555000000002E-4</v>
      </c>
      <c r="G362" s="254">
        <v>2.1332006E-4</v>
      </c>
      <c r="H362" s="254">
        <v>0</v>
      </c>
    </row>
    <row r="363" spans="1:8">
      <c r="A363" s="257">
        <v>740</v>
      </c>
      <c r="B363" s="252">
        <v>6.9007859999999999E-4</v>
      </c>
      <c r="C363" s="252">
        <v>2.4919999999999999E-4</v>
      </c>
      <c r="D363" s="252">
        <v>0</v>
      </c>
      <c r="E363" s="252"/>
      <c r="F363" s="254">
        <v>5.0825800000000004E-4</v>
      </c>
      <c r="G363" s="254">
        <v>1.9872999999999999E-4</v>
      </c>
      <c r="H363" s="254">
        <v>0</v>
      </c>
    </row>
    <row r="364" spans="1:8">
      <c r="A364" s="257">
        <v>741</v>
      </c>
      <c r="B364" s="252">
        <v>6.4041730999999996E-4</v>
      </c>
      <c r="C364" s="252">
        <v>2.3126639999999999E-4</v>
      </c>
      <c r="D364" s="252">
        <v>0</v>
      </c>
      <c r="E364" s="252"/>
      <c r="F364" s="254">
        <v>4.7316437999999998E-4</v>
      </c>
      <c r="G364" s="254">
        <v>1.8506185999999999E-4</v>
      </c>
      <c r="H364" s="254">
        <v>0</v>
      </c>
    </row>
    <row r="365" spans="1:8">
      <c r="A365" s="257">
        <v>742</v>
      </c>
      <c r="B365" s="252">
        <v>5.9438473999999996E-4</v>
      </c>
      <c r="C365" s="252">
        <v>2.146432E-4</v>
      </c>
      <c r="D365" s="252">
        <v>0</v>
      </c>
      <c r="E365" s="252"/>
      <c r="F365" s="254">
        <v>4.4059654999999999E-4</v>
      </c>
      <c r="G365" s="254">
        <v>1.7237437E-4</v>
      </c>
      <c r="H365" s="254">
        <v>0</v>
      </c>
    </row>
    <row r="366" spans="1:8">
      <c r="A366" s="257">
        <v>743</v>
      </c>
      <c r="B366" s="252">
        <v>5.5177709999999997E-4</v>
      </c>
      <c r="C366" s="252">
        <v>1.9925680000000001E-4</v>
      </c>
      <c r="D366" s="252">
        <v>0</v>
      </c>
      <c r="E366" s="252"/>
      <c r="F366" s="254">
        <v>4.1038773000000002E-4</v>
      </c>
      <c r="G366" s="254">
        <v>1.6060295E-4</v>
      </c>
      <c r="H366" s="254">
        <v>0</v>
      </c>
    </row>
    <row r="367" spans="1:8">
      <c r="A367" s="257">
        <v>744</v>
      </c>
      <c r="B367" s="252">
        <v>5.1239055000000002E-4</v>
      </c>
      <c r="C367" s="252">
        <v>1.8503359999999999E-4</v>
      </c>
      <c r="D367" s="252">
        <v>0</v>
      </c>
      <c r="E367" s="252"/>
      <c r="F367" s="254">
        <v>3.8237113999999998E-4</v>
      </c>
      <c r="G367" s="254">
        <v>1.4968302000000001E-4</v>
      </c>
      <c r="H367" s="254">
        <v>0</v>
      </c>
    </row>
    <row r="368" spans="1:8">
      <c r="A368" s="257">
        <v>745</v>
      </c>
      <c r="B368" s="252">
        <v>4.7602130000000002E-4</v>
      </c>
      <c r="C368" s="252">
        <v>1.719E-4</v>
      </c>
      <c r="D368" s="252">
        <v>0</v>
      </c>
      <c r="E368" s="252"/>
      <c r="F368" s="254">
        <v>3.5638E-4</v>
      </c>
      <c r="G368" s="254">
        <v>1.3955E-4</v>
      </c>
      <c r="H368" s="254">
        <v>0</v>
      </c>
    </row>
    <row r="369" spans="1:8">
      <c r="A369" s="257">
        <v>746</v>
      </c>
      <c r="B369" s="252">
        <v>4.4242122999999997E-4</v>
      </c>
      <c r="C369" s="252">
        <v>1.5976639999999999E-4</v>
      </c>
      <c r="D369" s="252">
        <v>0</v>
      </c>
      <c r="E369" s="252"/>
      <c r="F369" s="254">
        <v>3.3203787999999999E-4</v>
      </c>
      <c r="G369" s="254">
        <v>1.3005840000000001E-4</v>
      </c>
      <c r="H369" s="254">
        <v>0</v>
      </c>
    </row>
    <row r="370" spans="1:8">
      <c r="A370" s="257">
        <v>747</v>
      </c>
      <c r="B370" s="252">
        <v>4.1144191000000002E-4</v>
      </c>
      <c r="C370" s="252">
        <v>1.4857919999999999E-4</v>
      </c>
      <c r="D370" s="252">
        <v>0</v>
      </c>
      <c r="E370" s="252"/>
      <c r="F370" s="254">
        <v>3.0944008000000002E-4</v>
      </c>
      <c r="G370" s="254">
        <v>1.2124476000000001E-4</v>
      </c>
      <c r="H370" s="254">
        <v>0</v>
      </c>
    </row>
    <row r="371" spans="1:8">
      <c r="A371" s="257">
        <v>748</v>
      </c>
      <c r="B371" s="252">
        <v>3.8289060999999999E-4</v>
      </c>
      <c r="C371" s="252">
        <v>1.3826880000000001E-4</v>
      </c>
      <c r="D371" s="252">
        <v>0</v>
      </c>
      <c r="E371" s="252"/>
      <c r="F371" s="254">
        <v>2.8847223999999997E-4</v>
      </c>
      <c r="G371" s="254">
        <v>1.1306472E-4</v>
      </c>
      <c r="H371" s="254">
        <v>0</v>
      </c>
    </row>
    <row r="372" spans="1:8">
      <c r="A372" s="257">
        <v>749</v>
      </c>
      <c r="B372" s="252">
        <v>3.5657457999999998E-4</v>
      </c>
      <c r="C372" s="252">
        <v>1.2876559999999999E-4</v>
      </c>
      <c r="D372" s="252">
        <v>0</v>
      </c>
      <c r="E372" s="252"/>
      <c r="F372" s="254">
        <v>2.6902000000000002E-4</v>
      </c>
      <c r="G372" s="254">
        <v>1.0547391999999999E-4</v>
      </c>
      <c r="H372" s="254">
        <v>0</v>
      </c>
    </row>
    <row r="373" spans="1:8">
      <c r="A373" s="257">
        <v>750</v>
      </c>
      <c r="B373" s="252">
        <v>3.323011E-4</v>
      </c>
      <c r="C373" s="252">
        <v>1.2E-4</v>
      </c>
      <c r="D373" s="252">
        <v>0</v>
      </c>
      <c r="E373" s="252"/>
      <c r="F373" s="254">
        <v>2.5096899999999998E-4</v>
      </c>
      <c r="G373" s="254">
        <v>9.8428E-5</v>
      </c>
      <c r="H373" s="254">
        <v>0</v>
      </c>
    </row>
    <row r="374" spans="1:8">
      <c r="A374" s="257">
        <v>751</v>
      </c>
      <c r="B374" s="252">
        <v>3.0966475000000001E-4</v>
      </c>
      <c r="C374" s="252">
        <v>1.118256E-4</v>
      </c>
      <c r="D374" s="252">
        <v>0</v>
      </c>
      <c r="E374" s="252"/>
      <c r="F374" s="254">
        <v>2.3407618000000001E-4</v>
      </c>
      <c r="G374" s="254">
        <v>9.1832710000000007E-5</v>
      </c>
      <c r="H374" s="254">
        <v>0</v>
      </c>
    </row>
    <row r="375" spans="1:8">
      <c r="A375" s="257">
        <v>752</v>
      </c>
      <c r="B375" s="252">
        <v>2.8873864000000002E-4</v>
      </c>
      <c r="C375" s="252">
        <v>1.042688E-4</v>
      </c>
      <c r="D375" s="252">
        <v>0</v>
      </c>
      <c r="E375" s="252"/>
      <c r="F375" s="254">
        <v>2.1838804999999999E-4</v>
      </c>
      <c r="G375" s="254">
        <v>8.570606E-5</v>
      </c>
      <c r="H375" s="254">
        <v>0</v>
      </c>
    </row>
    <row r="376" spans="1:8">
      <c r="A376" s="257">
        <v>753</v>
      </c>
      <c r="B376" s="252">
        <v>2.6938321000000002E-4</v>
      </c>
      <c r="C376" s="252">
        <v>9.7279200000000002E-5</v>
      </c>
      <c r="D376" s="252">
        <v>0</v>
      </c>
      <c r="E376" s="252"/>
      <c r="F376" s="254">
        <v>2.0382243E-4</v>
      </c>
      <c r="G376" s="254">
        <v>8.0016139999999997E-5</v>
      </c>
      <c r="H376" s="254">
        <v>0</v>
      </c>
    </row>
    <row r="377" spans="1:8">
      <c r="A377" s="257">
        <v>754</v>
      </c>
      <c r="B377" s="252">
        <v>2.5145887999999998E-4</v>
      </c>
      <c r="C377" s="252">
        <v>9.0806399999999998E-5</v>
      </c>
      <c r="D377" s="252">
        <v>0</v>
      </c>
      <c r="E377" s="252"/>
      <c r="F377" s="254">
        <v>1.9029714000000001E-4</v>
      </c>
      <c r="G377" s="254">
        <v>7.4731090000000006E-5</v>
      </c>
      <c r="H377" s="254">
        <v>0</v>
      </c>
    </row>
    <row r="378" spans="1:8">
      <c r="A378" s="257">
        <v>755</v>
      </c>
      <c r="B378" s="252">
        <v>2.348261E-4</v>
      </c>
      <c r="C378" s="252">
        <v>8.4800000000000001E-5</v>
      </c>
      <c r="D378" s="252">
        <v>0</v>
      </c>
      <c r="E378" s="252"/>
      <c r="F378" s="254">
        <v>1.7772999999999999E-4</v>
      </c>
      <c r="G378" s="254">
        <v>6.9819000000000004E-5</v>
      </c>
      <c r="H378" s="254">
        <v>0</v>
      </c>
    </row>
    <row r="379" spans="1:8">
      <c r="A379" s="257">
        <v>756</v>
      </c>
      <c r="B379" s="252">
        <v>2.1907059E-4</v>
      </c>
      <c r="C379" s="252">
        <v>7.9110399999999994E-5</v>
      </c>
      <c r="D379" s="252">
        <v>0</v>
      </c>
      <c r="E379" s="252"/>
      <c r="F379" s="254">
        <v>1.6592762E-4</v>
      </c>
      <c r="G379" s="254">
        <v>6.5204969999999994E-5</v>
      </c>
      <c r="H379" s="254">
        <v>0</v>
      </c>
    </row>
    <row r="380" spans="1:8">
      <c r="A380" s="257">
        <v>757</v>
      </c>
      <c r="B380" s="252">
        <v>2.0439616000000001E-4</v>
      </c>
      <c r="C380" s="252">
        <v>7.3811200000000002E-5</v>
      </c>
      <c r="D380" s="252">
        <v>0</v>
      </c>
      <c r="E380" s="252"/>
      <c r="F380" s="254">
        <v>1.5494681000000001E-4</v>
      </c>
      <c r="G380" s="254">
        <v>6.0910879999999998E-5</v>
      </c>
      <c r="H380" s="254">
        <v>0</v>
      </c>
    </row>
    <row r="381" spans="1:8">
      <c r="A381" s="257">
        <v>758</v>
      </c>
      <c r="B381" s="252">
        <v>1.9073194000000001E-4</v>
      </c>
      <c r="C381" s="252">
        <v>6.8876799999999998E-5</v>
      </c>
      <c r="D381" s="252">
        <v>0</v>
      </c>
      <c r="E381" s="252"/>
      <c r="F381" s="254">
        <v>1.4473319E-4</v>
      </c>
      <c r="G381" s="254">
        <v>5.6915620000000002E-5</v>
      </c>
      <c r="H381" s="254">
        <v>0</v>
      </c>
    </row>
    <row r="382" spans="1:8">
      <c r="A382" s="257">
        <v>759</v>
      </c>
      <c r="B382" s="252">
        <v>1.7800701000000001E-4</v>
      </c>
      <c r="C382" s="252">
        <v>6.4281600000000005E-5</v>
      </c>
      <c r="D382" s="252">
        <v>0</v>
      </c>
      <c r="E382" s="252"/>
      <c r="F382" s="254">
        <v>1.3523237999999999E-4</v>
      </c>
      <c r="G382" s="254">
        <v>5.3198030000000003E-5</v>
      </c>
      <c r="H382" s="254">
        <v>0</v>
      </c>
    </row>
    <row r="383" spans="1:8">
      <c r="A383" s="257">
        <v>760</v>
      </c>
      <c r="B383" s="252">
        <v>1.6615050000000001E-4</v>
      </c>
      <c r="C383" s="252">
        <v>6.0000000000000002E-5</v>
      </c>
      <c r="D383" s="252">
        <v>0</v>
      </c>
      <c r="E383" s="252"/>
      <c r="F383" s="254">
        <v>1.2638999999999999E-4</v>
      </c>
      <c r="G383" s="254">
        <v>4.9737000000000002E-5</v>
      </c>
      <c r="H383" s="254">
        <v>0</v>
      </c>
    </row>
    <row r="384" spans="1:8">
      <c r="A384" s="257">
        <v>761</v>
      </c>
      <c r="B384" s="252">
        <v>1.5498517999999999E-4</v>
      </c>
      <c r="C384" s="252">
        <v>5.5967999999999997E-5</v>
      </c>
      <c r="D384" s="252">
        <v>0</v>
      </c>
      <c r="E384" s="252"/>
      <c r="F384" s="254">
        <v>1.1807771E-4</v>
      </c>
      <c r="G384" s="254">
        <v>4.6482649999999998E-5</v>
      </c>
      <c r="H384" s="254">
        <v>0</v>
      </c>
    </row>
    <row r="385" spans="1:8">
      <c r="A385" s="257">
        <v>762</v>
      </c>
      <c r="B385" s="252">
        <v>1.4457306999999999E-4</v>
      </c>
      <c r="C385" s="252">
        <v>5.2207999999999999E-5</v>
      </c>
      <c r="D385" s="252">
        <v>0</v>
      </c>
      <c r="E385" s="252"/>
      <c r="F385" s="254">
        <v>1.1033356E-4</v>
      </c>
      <c r="G385" s="254">
        <v>4.3449779999999997E-5</v>
      </c>
      <c r="H385" s="254">
        <v>0</v>
      </c>
    </row>
    <row r="386" spans="1:8">
      <c r="A386" s="257">
        <v>763</v>
      </c>
      <c r="B386" s="252">
        <v>1.3486988000000001E-4</v>
      </c>
      <c r="C386" s="252">
        <v>4.8704E-5</v>
      </c>
      <c r="D386" s="252">
        <v>0</v>
      </c>
      <c r="E386" s="252"/>
      <c r="F386" s="254">
        <v>1.0312166E-4</v>
      </c>
      <c r="G386" s="254">
        <v>4.0624419999999998E-5</v>
      </c>
      <c r="H386" s="254">
        <v>0</v>
      </c>
    </row>
    <row r="387" spans="1:8">
      <c r="A387" s="257">
        <v>764</v>
      </c>
      <c r="B387" s="252">
        <v>1.2583129E-4</v>
      </c>
      <c r="C387" s="252">
        <v>4.5439999999999999E-5</v>
      </c>
      <c r="D387" s="252">
        <v>0</v>
      </c>
      <c r="E387" s="252"/>
      <c r="F387" s="254">
        <v>9.6406110000000006E-5</v>
      </c>
      <c r="G387" s="254">
        <v>3.7992650000000003E-5</v>
      </c>
      <c r="H387" s="254">
        <v>0</v>
      </c>
    </row>
    <row r="388" spans="1:8">
      <c r="A388" s="257">
        <v>765</v>
      </c>
      <c r="B388" s="252">
        <v>1.17413E-4</v>
      </c>
      <c r="C388" s="252">
        <v>4.2400000000000001E-5</v>
      </c>
      <c r="D388" s="252">
        <v>0</v>
      </c>
      <c r="E388" s="252"/>
      <c r="F388" s="254">
        <v>9.0150999999999998E-5</v>
      </c>
      <c r="G388" s="254">
        <v>3.5540500000000003E-5</v>
      </c>
      <c r="H388" s="254">
        <v>0</v>
      </c>
    </row>
    <row r="389" spans="1:8">
      <c r="A389" s="257">
        <v>766</v>
      </c>
      <c r="B389" s="252">
        <v>1.0953526000000001E-4</v>
      </c>
      <c r="C389" s="252">
        <v>3.9555199999999997E-5</v>
      </c>
      <c r="D389" s="252">
        <v>0</v>
      </c>
      <c r="E389" s="252"/>
      <c r="F389" s="254">
        <v>8.4278470000000001E-5</v>
      </c>
      <c r="G389" s="254">
        <v>3.3237759999999999E-5</v>
      </c>
      <c r="H389" s="254">
        <v>0</v>
      </c>
    </row>
    <row r="390" spans="1:8">
      <c r="A390" s="257">
        <v>767</v>
      </c>
      <c r="B390" s="252">
        <v>1.0219806E-4</v>
      </c>
      <c r="C390" s="252">
        <v>3.6905600000000001E-5</v>
      </c>
      <c r="D390" s="252">
        <v>0</v>
      </c>
      <c r="E390" s="252"/>
      <c r="F390" s="254">
        <v>7.8805089999999995E-5</v>
      </c>
      <c r="G390" s="254">
        <v>3.1090829999999999E-5</v>
      </c>
      <c r="H390" s="254">
        <v>0</v>
      </c>
    </row>
    <row r="391" spans="1:8">
      <c r="A391" s="257">
        <v>768</v>
      </c>
      <c r="B391" s="252">
        <v>9.5365960000000005E-5</v>
      </c>
      <c r="C391" s="252">
        <v>3.4438399999999999E-5</v>
      </c>
      <c r="D391" s="252">
        <v>0</v>
      </c>
      <c r="E391" s="252"/>
      <c r="F391" s="254">
        <v>7.3705450000000004E-5</v>
      </c>
      <c r="G391" s="254">
        <v>2.9089810000000001E-5</v>
      </c>
      <c r="H391" s="254">
        <v>0</v>
      </c>
    </row>
    <row r="392" spans="1:8">
      <c r="A392" s="257">
        <v>769</v>
      </c>
      <c r="B392" s="252">
        <v>8.9003509999999997E-5</v>
      </c>
      <c r="C392" s="252">
        <v>3.2140800000000002E-5</v>
      </c>
      <c r="D392" s="252">
        <v>0</v>
      </c>
      <c r="E392" s="252"/>
      <c r="F392" s="254">
        <v>6.8954160000000002E-5</v>
      </c>
      <c r="G392" s="254">
        <v>2.7224819999999999E-5</v>
      </c>
      <c r="H392" s="254">
        <v>0</v>
      </c>
    </row>
    <row r="393" spans="1:8">
      <c r="A393" s="257">
        <v>770</v>
      </c>
      <c r="B393" s="252">
        <v>8.3075270000000005E-5</v>
      </c>
      <c r="C393" s="252">
        <v>3.0000000000000001E-5</v>
      </c>
      <c r="D393" s="252">
        <v>0</v>
      </c>
      <c r="E393" s="252"/>
      <c r="F393" s="254">
        <v>6.4525799999999998E-5</v>
      </c>
      <c r="G393" s="254">
        <v>2.5486E-5</v>
      </c>
      <c r="H393" s="254">
        <v>0</v>
      </c>
    </row>
    <row r="394" spans="1:8">
      <c r="A394" s="257">
        <v>771</v>
      </c>
      <c r="B394" s="252">
        <v>7.7493500000000006E-5</v>
      </c>
      <c r="C394" s="252">
        <v>2.798432E-5</v>
      </c>
      <c r="D394" s="252">
        <v>0</v>
      </c>
      <c r="E394" s="252"/>
      <c r="F394" s="254">
        <v>6.0363089999999997E-5</v>
      </c>
      <c r="G394" s="254">
        <v>2.3851089999999999E-5</v>
      </c>
      <c r="H394" s="254">
        <v>0</v>
      </c>
    </row>
    <row r="395" spans="1:8">
      <c r="A395" s="257">
        <v>772</v>
      </c>
      <c r="B395" s="252">
        <v>7.2288110000000004E-5</v>
      </c>
      <c r="C395" s="252">
        <v>2.6104560000000001E-5</v>
      </c>
      <c r="D395" s="252">
        <v>0</v>
      </c>
      <c r="E395" s="252"/>
      <c r="F395" s="254">
        <v>5.6480490000000002E-5</v>
      </c>
      <c r="G395" s="254">
        <v>2.2325659999999999E-5</v>
      </c>
      <c r="H395" s="254">
        <v>0</v>
      </c>
    </row>
    <row r="396" spans="1:8">
      <c r="A396" s="257">
        <v>773</v>
      </c>
      <c r="B396" s="252">
        <v>6.7436739999999994E-5</v>
      </c>
      <c r="C396" s="252">
        <v>2.4352640000000001E-5</v>
      </c>
      <c r="D396" s="252">
        <v>0</v>
      </c>
      <c r="E396" s="252"/>
      <c r="F396" s="254">
        <v>5.2860559999999997E-5</v>
      </c>
      <c r="G396" s="254">
        <v>2.0902930000000001E-5</v>
      </c>
      <c r="H396" s="254">
        <v>0</v>
      </c>
    </row>
    <row r="397" spans="1:8">
      <c r="A397" s="257">
        <v>774</v>
      </c>
      <c r="B397" s="252">
        <v>6.2916999999999994E-5</v>
      </c>
      <c r="C397" s="252">
        <v>2.2720479999999999E-5</v>
      </c>
      <c r="D397" s="252">
        <v>0</v>
      </c>
      <c r="E397" s="252"/>
      <c r="F397" s="254">
        <v>4.9485879999999999E-5</v>
      </c>
      <c r="G397" s="254">
        <v>1.9576110000000001E-5</v>
      </c>
      <c r="H397" s="254">
        <v>0</v>
      </c>
    </row>
    <row r="398" spans="1:8">
      <c r="A398" s="257">
        <v>775</v>
      </c>
      <c r="B398" s="252">
        <v>5.8706519999999999E-5</v>
      </c>
      <c r="C398" s="252">
        <v>2.12E-5</v>
      </c>
      <c r="D398" s="252">
        <v>0</v>
      </c>
      <c r="E398" s="252"/>
      <c r="F398" s="254">
        <v>4.6338999999999998E-5</v>
      </c>
      <c r="G398" s="254">
        <v>1.83384E-5</v>
      </c>
      <c r="H398" s="254">
        <v>0</v>
      </c>
    </row>
    <row r="399" spans="1:8">
      <c r="A399" s="257">
        <v>776</v>
      </c>
      <c r="B399" s="252">
        <v>5.4761659999999998E-5</v>
      </c>
      <c r="C399" s="252">
        <v>1.977544E-5</v>
      </c>
      <c r="D399" s="252">
        <v>0</v>
      </c>
      <c r="E399" s="252"/>
      <c r="F399" s="254">
        <v>4.3381899999999999E-5</v>
      </c>
      <c r="G399" s="254">
        <v>1.7175010000000001E-5</v>
      </c>
      <c r="H399" s="254">
        <v>0</v>
      </c>
    </row>
    <row r="400" spans="1:8">
      <c r="A400" s="257">
        <v>777</v>
      </c>
      <c r="B400" s="252">
        <v>5.1086630000000002E-5</v>
      </c>
      <c r="C400" s="252">
        <v>1.8448319999999999E-5</v>
      </c>
      <c r="D400" s="252">
        <v>0</v>
      </c>
      <c r="E400" s="252"/>
      <c r="F400" s="254">
        <v>4.062289E-5</v>
      </c>
      <c r="G400" s="254">
        <v>1.6089159999999999E-5</v>
      </c>
      <c r="H400" s="254">
        <v>0</v>
      </c>
    </row>
    <row r="401" spans="1:8">
      <c r="A401" s="257">
        <v>778</v>
      </c>
      <c r="B401" s="252">
        <v>4.7664380000000003E-5</v>
      </c>
      <c r="C401" s="252">
        <v>1.721248E-5</v>
      </c>
      <c r="D401" s="252">
        <v>0</v>
      </c>
      <c r="E401" s="252"/>
      <c r="F401" s="254">
        <v>3.8049710000000003E-5</v>
      </c>
      <c r="G401" s="254">
        <v>1.507606E-5</v>
      </c>
      <c r="H401" s="254">
        <v>0</v>
      </c>
    </row>
    <row r="402" spans="1:8">
      <c r="A402" s="257">
        <v>779</v>
      </c>
      <c r="B402" s="252">
        <v>4.4477829999999998E-5</v>
      </c>
      <c r="C402" s="252">
        <v>1.606176E-5</v>
      </c>
      <c r="D402" s="252">
        <v>0</v>
      </c>
      <c r="E402" s="252"/>
      <c r="F402" s="254">
        <v>3.5650079999999998E-5</v>
      </c>
      <c r="G402" s="254">
        <v>1.413094E-5</v>
      </c>
      <c r="H402" s="254">
        <v>0</v>
      </c>
    </row>
    <row r="403" spans="1:8">
      <c r="A403" s="257">
        <v>780</v>
      </c>
      <c r="B403" s="252">
        <v>4.1509940000000003E-5</v>
      </c>
      <c r="C403" s="252">
        <v>1.499E-5</v>
      </c>
      <c r="D403" s="252">
        <v>0</v>
      </c>
      <c r="E403" s="252"/>
      <c r="F403" s="254">
        <v>3.3411699999999997E-5</v>
      </c>
      <c r="G403" s="254">
        <v>1.3249E-5</v>
      </c>
      <c r="H403" s="254">
        <v>0</v>
      </c>
    </row>
  </sheetData>
  <mergeCells count="2">
    <mergeCell ref="B1:D1"/>
    <mergeCell ref="F1: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0" tint="-0.499984740745262"/>
  </sheetPr>
  <dimension ref="A1:T405"/>
  <sheetViews>
    <sheetView showGridLines="0" workbookViewId="0">
      <pane xSplit="1" ySplit="4" topLeftCell="B5" activePane="bottomRight" state="frozen"/>
      <selection pane="topRight" activeCell="B1" sqref="B1"/>
      <selection pane="bottomLeft" activeCell="A5" sqref="A5"/>
      <selection pane="bottomRight" activeCell="H12" sqref="H12"/>
    </sheetView>
  </sheetViews>
  <sheetFormatPr defaultColWidth="11.42578125" defaultRowHeight="12.75"/>
  <cols>
    <col min="1" max="1" width="17.5703125" style="257" customWidth="1"/>
    <col min="2" max="2" width="13.85546875" style="280" customWidth="1"/>
    <col min="3" max="3" width="8.42578125" style="279" customWidth="1"/>
    <col min="4" max="4" width="9.28515625" style="279" customWidth="1"/>
    <col min="5" max="5" width="3.140625" style="279" customWidth="1"/>
    <col min="6" max="6" width="12.85546875" style="304" customWidth="1"/>
    <col min="7" max="7" width="9.5703125" style="302" customWidth="1"/>
    <col min="8" max="8" width="9.140625" style="311" customWidth="1"/>
    <col min="9" max="9" width="14.85546875" style="281" customWidth="1"/>
    <col min="10" max="10" width="10.7109375" style="320" customWidth="1"/>
    <col min="11" max="11" width="9.140625" style="326" customWidth="1"/>
    <col min="12" max="12" width="3" style="325" customWidth="1"/>
    <col min="13" max="15" width="7.42578125" style="291" customWidth="1"/>
    <col min="16" max="16" width="2.28515625" style="291" customWidth="1"/>
    <col min="17" max="17" width="8.7109375" style="323" customWidth="1"/>
    <col min="18" max="18" width="10" style="323" customWidth="1"/>
    <col min="19" max="20" width="10.85546875" style="291" customWidth="1"/>
    <col min="21" max="22" width="11.42578125" style="55" customWidth="1"/>
    <col min="23" max="16384" width="11.42578125" style="55"/>
  </cols>
  <sheetData>
    <row r="1" spans="1:20" s="195" customFormat="1">
      <c r="A1" s="256"/>
      <c r="B1" s="258"/>
      <c r="C1" s="271"/>
      <c r="D1" s="271"/>
      <c r="E1" s="271"/>
      <c r="F1" s="287"/>
      <c r="G1" s="297"/>
      <c r="H1" s="306"/>
      <c r="I1" s="272"/>
      <c r="J1" s="312"/>
      <c r="K1" s="312"/>
      <c r="L1" s="313"/>
      <c r="M1" s="314"/>
      <c r="N1" s="314"/>
      <c r="O1" s="314"/>
      <c r="P1" s="314"/>
      <c r="Q1" s="315"/>
      <c r="R1" s="315"/>
      <c r="S1" s="288"/>
      <c r="T1" s="288"/>
    </row>
    <row r="2" spans="1:20" s="195" customFormat="1">
      <c r="A2" s="256"/>
      <c r="B2" s="273"/>
      <c r="C2" s="271"/>
      <c r="D2" s="271"/>
      <c r="E2" s="271"/>
      <c r="F2" s="287"/>
      <c r="G2" s="298"/>
      <c r="H2" s="307"/>
      <c r="I2" s="272"/>
      <c r="J2" s="499" t="s">
        <v>684</v>
      </c>
      <c r="K2" s="499"/>
      <c r="L2" s="316"/>
      <c r="M2" s="492" t="s">
        <v>716</v>
      </c>
      <c r="N2" s="492"/>
      <c r="O2" s="492"/>
      <c r="P2" s="492"/>
      <c r="Q2" s="492"/>
      <c r="R2" s="492"/>
      <c r="S2" s="492"/>
      <c r="T2" s="492"/>
    </row>
    <row r="3" spans="1:20" s="195" customFormat="1" ht="14.25">
      <c r="A3" s="256"/>
      <c r="B3" s="489" t="s">
        <v>672</v>
      </c>
      <c r="C3" s="489"/>
      <c r="D3" s="489"/>
      <c r="E3" s="271"/>
      <c r="F3" s="493" t="s">
        <v>692</v>
      </c>
      <c r="G3" s="493"/>
      <c r="H3" s="493"/>
      <c r="I3" s="272"/>
      <c r="J3" s="315"/>
      <c r="K3" s="315"/>
      <c r="L3" s="317"/>
      <c r="M3" s="498"/>
      <c r="N3" s="498"/>
      <c r="O3" s="498"/>
      <c r="P3" s="288"/>
      <c r="Q3" s="498"/>
      <c r="R3" s="498"/>
      <c r="S3" s="498" t="s">
        <v>683</v>
      </c>
      <c r="T3" s="498"/>
    </row>
    <row r="4" spans="1:20" s="285" customFormat="1" ht="14.25">
      <c r="A4" s="282" t="s">
        <v>37</v>
      </c>
      <c r="B4" s="283" t="s">
        <v>673</v>
      </c>
      <c r="C4" s="490" t="s">
        <v>685</v>
      </c>
      <c r="D4" s="491"/>
      <c r="E4" s="284"/>
      <c r="F4" s="296" t="s">
        <v>673</v>
      </c>
      <c r="G4" s="494" t="s">
        <v>685</v>
      </c>
      <c r="H4" s="495"/>
      <c r="I4" s="272"/>
      <c r="J4" s="312" t="s">
        <v>682</v>
      </c>
      <c r="K4" s="318" t="s">
        <v>673</v>
      </c>
      <c r="L4" s="316"/>
      <c r="M4" s="379" t="s">
        <v>723</v>
      </c>
      <c r="N4" s="379" t="s">
        <v>724</v>
      </c>
      <c r="O4" s="379" t="s">
        <v>725</v>
      </c>
      <c r="P4" s="289"/>
      <c r="Q4" s="319"/>
      <c r="R4" s="319"/>
      <c r="S4" s="289" t="s">
        <v>682</v>
      </c>
      <c r="T4" s="289" t="s">
        <v>673</v>
      </c>
    </row>
    <row r="5" spans="1:20">
      <c r="A5" s="257">
        <v>380</v>
      </c>
      <c r="B5" s="274">
        <f ca="1">'Results Numerical'!EM5/SUMPRODUCT('Results Numerical'!$EM$5:$EM$405,CMF!$C$3:$C$403)*100</f>
        <v>0.12774961126922646</v>
      </c>
      <c r="C5" s="327" t="s">
        <v>25</v>
      </c>
      <c r="D5" s="328">
        <f ca="1">SUMPRODUCT(B5:B405,CMF!B3:B403)</f>
        <v>92.831087244769165</v>
      </c>
      <c r="E5" s="275"/>
      <c r="F5" s="305">
        <f t="shared" ref="F5:F68" ca="1" si="0">IF($D$12&lt;4000,K5,IF($D$12&gt;5000,T5,K5*(5000-$D$12)/1000+T5*($D$12-4000)/1000))</f>
        <v>0.46041590988426995</v>
      </c>
      <c r="G5" s="335" t="s">
        <v>25</v>
      </c>
      <c r="H5" s="336">
        <f ca="1">SUMPRODUCT(F5:F405,CMF!B3:B403)</f>
        <v>95.065591418918316</v>
      </c>
      <c r="J5" s="320">
        <f t="shared" ref="J5:J68" ca="1" si="1">3.7415E-16/((A5*0.000000001)^5)/(EXP(0.014388/(A5*0.000000001*$D$12))-1)</f>
        <v>130630388247513.72</v>
      </c>
      <c r="K5" s="321">
        <f ca="1">J5/SUMPRODUCT(CMF!$C$3:$C$403,$J$5:$J$405)*100</f>
        <v>0.96932362185747212</v>
      </c>
      <c r="L5" s="322"/>
      <c r="M5" s="290">
        <v>63.4</v>
      </c>
      <c r="N5" s="290">
        <v>38.5</v>
      </c>
      <c r="O5" s="290">
        <v>3</v>
      </c>
      <c r="P5" s="290"/>
      <c r="Q5" s="496" t="s">
        <v>680</v>
      </c>
      <c r="R5" s="497"/>
      <c r="S5" s="290">
        <f ca="1">M5+N5*R$15+O5*R$16</f>
        <v>48.626611348638029</v>
      </c>
      <c r="T5" s="324">
        <f ca="1">S5/SUMPRODUCT($S$5:$S$405,CMF!$C$3:$C$403)*100</f>
        <v>0.46041590988426995</v>
      </c>
    </row>
    <row r="6" spans="1:20">
      <c r="A6" s="257">
        <v>381</v>
      </c>
      <c r="B6" s="274">
        <f ca="1">'Results Numerical'!EM6/SUMPRODUCT('Results Numerical'!$EM$5:$EM$405,CMF!$C$3:$C$403)*100</f>
        <v>0.13444422670763623</v>
      </c>
      <c r="C6" s="327" t="s">
        <v>26</v>
      </c>
      <c r="D6" s="328">
        <f ca="1">SUMPRODUCT(B5:B405,CMF!C3:C403)</f>
        <v>100.0000000000001</v>
      </c>
      <c r="E6" s="275"/>
      <c r="F6" s="305">
        <f t="shared" ca="1" si="0"/>
        <v>0.46492945908595001</v>
      </c>
      <c r="G6" s="335" t="s">
        <v>26</v>
      </c>
      <c r="H6" s="336">
        <f ca="1">SUMPRODUCT(F5:F405,CMF!C3:C403)</f>
        <v>100.00000000000006</v>
      </c>
      <c r="J6" s="320">
        <f t="shared" ca="1" si="1"/>
        <v>130940299213944.72</v>
      </c>
      <c r="K6" s="321">
        <f ca="1">J6/SUMPRODUCT(CMF!$C$3:$C$403,$J$5:$J$405)*100</f>
        <v>0.97162327069465582</v>
      </c>
      <c r="L6" s="322"/>
      <c r="M6" s="290">
        <v>63.64</v>
      </c>
      <c r="N6" s="290">
        <v>38.15</v>
      </c>
      <c r="O6" s="290">
        <v>2.82</v>
      </c>
      <c r="P6" s="290"/>
      <c r="Q6" s="343" t="s">
        <v>676</v>
      </c>
      <c r="R6" s="344">
        <f ca="1">-4.607*10^9/D12^3+2.9678*10^6/D12^2+0.09911*10^3/D12+0.244063</f>
        <v>0.31400963393430426</v>
      </c>
      <c r="S6" s="290">
        <f t="shared" ref="S6:S69" ca="1" si="2">M6+N6*R$15+O6*R$16</f>
        <v>49.103307740142448</v>
      </c>
      <c r="T6" s="324">
        <f ca="1">S6/SUMPRODUCT($S$5:$S$405,CMF!$C$3:$C$403)*100</f>
        <v>0.46492945908595001</v>
      </c>
    </row>
    <row r="7" spans="1:20">
      <c r="A7" s="257">
        <v>382</v>
      </c>
      <c r="B7" s="274">
        <f ca="1">'Results Numerical'!EM7/SUMPRODUCT('Results Numerical'!$EM$5:$EM$405,CMF!$C$3:$C$403)*100</f>
        <v>0.14113884214604597</v>
      </c>
      <c r="C7" s="327" t="s">
        <v>52</v>
      </c>
      <c r="D7" s="328">
        <f ca="1">SUMPRODUCT(B5:B405,CMF!D3:D403)</f>
        <v>103.65923780111758</v>
      </c>
      <c r="E7" s="276"/>
      <c r="F7" s="305">
        <f t="shared" ca="1" si="0"/>
        <v>0.46944300828763008</v>
      </c>
      <c r="G7" s="335" t="s">
        <v>52</v>
      </c>
      <c r="H7" s="336">
        <f ca="1">SUMPRODUCT(F5:F405,CMF!D3:D403)</f>
        <v>107.67584619785482</v>
      </c>
      <c r="J7" s="320">
        <f t="shared" ca="1" si="1"/>
        <v>131244895942566.34</v>
      </c>
      <c r="K7" s="321">
        <f ca="1">J7/SUMPRODUCT(CMF!$C$3:$C$403,$J$5:$J$405)*100</f>
        <v>0.97388348601020713</v>
      </c>
      <c r="L7" s="322"/>
      <c r="M7" s="290">
        <v>63.88</v>
      </c>
      <c r="N7" s="290">
        <v>37.799999999999997</v>
      </c>
      <c r="O7" s="290">
        <v>2.64</v>
      </c>
      <c r="P7" s="290"/>
      <c r="Q7" s="343"/>
      <c r="R7" s="344"/>
      <c r="S7" s="290">
        <f t="shared" ca="1" si="2"/>
        <v>49.580004131646852</v>
      </c>
      <c r="T7" s="324">
        <f ca="1">S7/SUMPRODUCT($S$5:$S$405,CMF!$C$3:$C$403)*100</f>
        <v>0.46944300828763008</v>
      </c>
    </row>
    <row r="8" spans="1:20">
      <c r="A8" s="257">
        <v>383</v>
      </c>
      <c r="B8" s="274">
        <f ca="1">'Results Numerical'!EM8/SUMPRODUCT('Results Numerical'!$EM$5:$EM$405,CMF!$C$3:$C$403)*100</f>
        <v>0.14783644092466894</v>
      </c>
      <c r="C8" s="329" t="s">
        <v>53</v>
      </c>
      <c r="D8" s="330">
        <f ca="1">D5/(D5+D6+D7)</f>
        <v>0.31309988692009427</v>
      </c>
      <c r="E8" s="275"/>
      <c r="F8" s="305">
        <f t="shared" ca="1" si="0"/>
        <v>0.47395655748931004</v>
      </c>
      <c r="G8" s="337" t="s">
        <v>53</v>
      </c>
      <c r="H8" s="338">
        <f ca="1">H5/(H5+H6+H7)</f>
        <v>0.31401578907495836</v>
      </c>
      <c r="J8" s="320">
        <f t="shared" ca="1" si="1"/>
        <v>131544197921722.16</v>
      </c>
      <c r="K8" s="321">
        <f ca="1">J8/SUMPRODUCT(CMF!$C$3:$C$403,$J$5:$J$405)*100</f>
        <v>0.97610441241451906</v>
      </c>
      <c r="L8" s="322"/>
      <c r="M8" s="290">
        <v>64.12</v>
      </c>
      <c r="N8" s="290">
        <v>37.450000000000003</v>
      </c>
      <c r="O8" s="290">
        <v>2.46</v>
      </c>
      <c r="P8" s="290"/>
      <c r="Q8" s="487" t="s">
        <v>681</v>
      </c>
      <c r="R8" s="488"/>
      <c r="S8" s="290">
        <f t="shared" ca="1" si="2"/>
        <v>50.056700523151257</v>
      </c>
      <c r="T8" s="324">
        <f ca="1">S8/SUMPRODUCT($S$5:$S$405,CMF!$C$3:$C$403)*100</f>
        <v>0.47395655748931004</v>
      </c>
    </row>
    <row r="9" spans="1:20">
      <c r="A9" s="257">
        <v>384</v>
      </c>
      <c r="B9" s="274">
        <f ca="1">'Results Numerical'!EM9/SUMPRODUCT('Results Numerical'!$EM$5:$EM$405,CMF!$C$3:$C$403)*100</f>
        <v>0.15453105636307865</v>
      </c>
      <c r="C9" s="329" t="s">
        <v>54</v>
      </c>
      <c r="D9" s="330">
        <f ca="1">D6/(D5+D6+D7)</f>
        <v>0.33727913376102048</v>
      </c>
      <c r="E9" s="292"/>
      <c r="F9" s="305">
        <f t="shared" ca="1" si="0"/>
        <v>0.4784701066909901</v>
      </c>
      <c r="G9" s="337" t="s">
        <v>54</v>
      </c>
      <c r="H9" s="338">
        <f ca="1">H6/(H5+H6+H7)</f>
        <v>0.33031487459138509</v>
      </c>
      <c r="J9" s="320">
        <f t="shared" ca="1" si="1"/>
        <v>131838225136028.19</v>
      </c>
      <c r="K9" s="321">
        <f ca="1">J9/SUMPRODUCT(CMF!$C$3:$C$403,$J$5:$J$405)*100</f>
        <v>0.97828619820050144</v>
      </c>
      <c r="L9" s="322"/>
      <c r="M9" s="290">
        <v>64.36</v>
      </c>
      <c r="N9" s="290">
        <v>37.1</v>
      </c>
      <c r="O9" s="290">
        <v>2.2799999999999998</v>
      </c>
      <c r="P9" s="290"/>
      <c r="Q9" s="343" t="s">
        <v>676</v>
      </c>
      <c r="R9" s="344">
        <f ca="1">-2.0064*10^9/D12^3+1.9018*10^6/D12^2+0.24748*10^3/D12+0.23704</f>
        <v>0.31406111757369726</v>
      </c>
      <c r="S9" s="290">
        <f t="shared" ca="1" si="2"/>
        <v>50.533396914655668</v>
      </c>
      <c r="T9" s="324">
        <f ca="1">S9/SUMPRODUCT($S$5:$S$405,CMF!$C$3:$C$403)*100</f>
        <v>0.4784701066909901</v>
      </c>
    </row>
    <row r="10" spans="1:20">
      <c r="A10" s="257">
        <v>385</v>
      </c>
      <c r="B10" s="274">
        <f ca="1">'Results Numerical'!EM10/SUMPRODUCT('Results Numerical'!$EM$5:$EM$405,CMF!$C$3:$C$403)*100</f>
        <v>0.16122567180148845</v>
      </c>
      <c r="C10" s="331" t="s">
        <v>686</v>
      </c>
      <c r="D10" s="330">
        <f ca="1">4*D5/(D5+15*D6+3*D7)</f>
        <v>0.19504287870329456</v>
      </c>
      <c r="E10" s="293"/>
      <c r="F10" s="305">
        <f t="shared" ca="1" si="0"/>
        <v>0.48298365589267006</v>
      </c>
      <c r="G10" s="339" t="s">
        <v>689</v>
      </c>
      <c r="H10" s="338">
        <f ca="1">4*H5/(H5+15*H6+3*H7)</f>
        <v>0.19825020992239223</v>
      </c>
      <c r="J10" s="320">
        <f t="shared" ca="1" si="1"/>
        <v>132126998052712.59</v>
      </c>
      <c r="K10" s="321">
        <f ca="1">J10/SUMPRODUCT(CMF!$C$3:$C$403,$J$5:$J$405)*100</f>
        <v>0.98042899524221661</v>
      </c>
      <c r="L10" s="322"/>
      <c r="M10" s="290">
        <v>64.599999999999994</v>
      </c>
      <c r="N10" s="290">
        <v>36.75</v>
      </c>
      <c r="O10" s="290">
        <v>2.1</v>
      </c>
      <c r="P10" s="290"/>
      <c r="Q10" s="345"/>
      <c r="R10" s="346"/>
      <c r="S10" s="290">
        <f t="shared" ca="1" si="2"/>
        <v>51.010093306160066</v>
      </c>
      <c r="T10" s="324">
        <f ca="1">S10/SUMPRODUCT($S$5:$S$405,CMF!$C$3:$C$403)*100</f>
        <v>0.48298365589267006</v>
      </c>
    </row>
    <row r="11" spans="1:20">
      <c r="A11" s="257">
        <v>386</v>
      </c>
      <c r="B11" s="274">
        <f ca="1">'Results Numerical'!EM11/SUMPRODUCT('Results Numerical'!$EM$5:$EM$405,CMF!$C$3:$C$403)*100</f>
        <v>0.16914942340773456</v>
      </c>
      <c r="C11" s="331" t="s">
        <v>687</v>
      </c>
      <c r="D11" s="330">
        <f ca="1">9*D6/(D5+15*D6+3*D7)</f>
        <v>0.47273654775290946</v>
      </c>
      <c r="E11" s="293"/>
      <c r="F11" s="305">
        <f t="shared" ca="1" si="0"/>
        <v>0.48749720509435018</v>
      </c>
      <c r="G11" s="339" t="s">
        <v>690</v>
      </c>
      <c r="H11" s="338">
        <f ca="1">9*H6/(H5+15*H6+3*H7)</f>
        <v>0.46921600725098417</v>
      </c>
      <c r="J11" s="320">
        <f t="shared" ca="1" si="1"/>
        <v>132410537608133.7</v>
      </c>
      <c r="K11" s="321">
        <f ca="1">J11/SUMPRODUCT(CMF!$C$3:$C$403,$J$5:$J$405)*100</f>
        <v>0.98253295889483838</v>
      </c>
      <c r="L11" s="322"/>
      <c r="M11" s="290">
        <v>64.84</v>
      </c>
      <c r="N11" s="290">
        <v>36.4</v>
      </c>
      <c r="O11" s="290">
        <v>1.92</v>
      </c>
      <c r="P11" s="290"/>
      <c r="Q11" s="487" t="s">
        <v>34</v>
      </c>
      <c r="R11" s="488"/>
      <c r="S11" s="290">
        <f t="shared" ca="1" si="2"/>
        <v>51.486789697664491</v>
      </c>
      <c r="T11" s="324">
        <f ca="1">S11/SUMPRODUCT($S$5:$S$405,CMF!$C$3:$C$403)*100</f>
        <v>0.48749720509435018</v>
      </c>
    </row>
    <row r="12" spans="1:20">
      <c r="A12" s="257">
        <v>387</v>
      </c>
      <c r="B12" s="274">
        <f ca="1">'Results Numerical'!EM12/SUMPRODUCT('Results Numerical'!$EM$5:$EM$405,CMF!$C$3:$C$403)*100</f>
        <v>0.17707317501398068</v>
      </c>
      <c r="C12" s="327" t="s">
        <v>572</v>
      </c>
      <c r="D12" s="332">
        <f t="array" aca="1" ref="D12:D13" ca="1">CCT(D8,D9)</f>
        <v>6425.1426840431486</v>
      </c>
      <c r="E12" s="294"/>
      <c r="F12" s="305">
        <f t="shared" ca="1" si="0"/>
        <v>0.49201075429603014</v>
      </c>
      <c r="G12" s="335" t="s">
        <v>572</v>
      </c>
      <c r="H12" s="340">
        <f t="array" aca="1" ref="H12:H13" ca="1">CCT(H8,H9)</f>
        <v>6424.1656695434212</v>
      </c>
      <c r="J12" s="320">
        <f t="shared" ca="1" si="1"/>
        <v>132688865194474.5</v>
      </c>
      <c r="K12" s="321">
        <f ca="1">J12/SUMPRODUCT(CMF!$C$3:$C$403,$J$5:$J$405)*100</f>
        <v>0.98459824789592088</v>
      </c>
      <c r="L12" s="322"/>
      <c r="M12" s="290">
        <v>65.08</v>
      </c>
      <c r="N12" s="290">
        <v>36.049999999999997</v>
      </c>
      <c r="O12" s="290">
        <v>1.74</v>
      </c>
      <c r="P12" s="290"/>
      <c r="Q12" s="343" t="s">
        <v>676</v>
      </c>
      <c r="R12" s="344">
        <f ca="1">IF(D12&lt;7000,R6,R9)</f>
        <v>0.31400963393430426</v>
      </c>
      <c r="S12" s="290">
        <f t="shared" ca="1" si="2"/>
        <v>51.963486089168889</v>
      </c>
      <c r="T12" s="324">
        <f ca="1">S12/SUMPRODUCT($S$5:$S$405,CMF!$C$3:$C$403)*100</f>
        <v>0.49201075429603014</v>
      </c>
    </row>
    <row r="13" spans="1:20" ht="14.25">
      <c r="A13" s="257">
        <v>388</v>
      </c>
      <c r="B13" s="274">
        <f ca="1">'Results Numerical'!EM13/SUMPRODUCT('Results Numerical'!$EM$5:$EM$405,CMF!$C$3:$C$403)*100</f>
        <v>0.18499990996044</v>
      </c>
      <c r="C13" s="333" t="s">
        <v>688</v>
      </c>
      <c r="D13" s="334">
        <f ca="1"/>
        <v>7.1947060076868038E-3</v>
      </c>
      <c r="E13" s="294"/>
      <c r="F13" s="305">
        <f t="shared" ca="1" si="0"/>
        <v>0.49652430349771004</v>
      </c>
      <c r="G13" s="341" t="s">
        <v>691</v>
      </c>
      <c r="H13" s="342">
        <f ca="1"/>
        <v>3.220359955650801E-3</v>
      </c>
      <c r="J13" s="320">
        <f t="shared" ca="1" si="1"/>
        <v>132962002646614.97</v>
      </c>
      <c r="K13" s="321">
        <f ca="1">J13/SUMPRODUCT(CMF!$C$3:$C$403,$J$5:$J$405)*100</f>
        <v>0.98662502426798571</v>
      </c>
      <c r="L13" s="322"/>
      <c r="M13" s="290">
        <v>65.319999999999993</v>
      </c>
      <c r="N13" s="290">
        <v>35.700000000000003</v>
      </c>
      <c r="O13" s="290">
        <v>1.56</v>
      </c>
      <c r="P13" s="290"/>
      <c r="Q13" s="343" t="s">
        <v>677</v>
      </c>
      <c r="R13" s="344">
        <f ca="1">-3*R12^2+2.87*R12-0.275</f>
        <v>0.33040149878078595</v>
      </c>
      <c r="S13" s="290">
        <f t="shared" ca="1" si="2"/>
        <v>52.440182480673286</v>
      </c>
      <c r="T13" s="324">
        <f ca="1">S13/SUMPRODUCT($S$5:$S$405,CMF!$C$3:$C$403)*100</f>
        <v>0.49652430349771004</v>
      </c>
    </row>
    <row r="14" spans="1:20">
      <c r="A14" s="257">
        <v>389</v>
      </c>
      <c r="B14" s="274">
        <f ca="1">'Results Numerical'!EM14/SUMPRODUCT('Results Numerical'!$EM$5:$EM$405,CMF!$C$3:$C$403)*100</f>
        <v>0.19292366156668614</v>
      </c>
      <c r="C14" s="55"/>
      <c r="D14" s="55"/>
      <c r="E14" s="294"/>
      <c r="F14" s="305">
        <f t="shared" ca="1" si="0"/>
        <v>0.50103785269939027</v>
      </c>
      <c r="G14" s="281"/>
      <c r="H14" s="308"/>
      <c r="J14" s="320">
        <f t="shared" ca="1" si="1"/>
        <v>133229972229181.8</v>
      </c>
      <c r="K14" s="321">
        <f ca="1">J14/SUMPRODUCT(CMF!$C$3:$C$403,$J$5:$J$405)*100</f>
        <v>0.98861345322242733</v>
      </c>
      <c r="L14" s="322"/>
      <c r="M14" s="290">
        <v>65.56</v>
      </c>
      <c r="N14" s="290">
        <v>35.35</v>
      </c>
      <c r="O14" s="290">
        <v>1.38</v>
      </c>
      <c r="P14" s="290"/>
      <c r="Q14" s="345"/>
      <c r="R14" s="346"/>
      <c r="S14" s="290">
        <f t="shared" ca="1" si="2"/>
        <v>52.916878872177712</v>
      </c>
      <c r="T14" s="324">
        <f ca="1">S14/SUMPRODUCT($S$5:$S$405,CMF!$C$3:$C$403)*100</f>
        <v>0.50103785269939027</v>
      </c>
    </row>
    <row r="15" spans="1:20">
      <c r="A15" s="257">
        <v>390</v>
      </c>
      <c r="B15" s="274">
        <f ca="1">'Results Numerical'!EM15/SUMPRODUCT('Results Numerical'!$EM$5:$EM$405,CMF!$C$3:$C$403)*100</f>
        <v>0.20084741317293225</v>
      </c>
      <c r="C15" s="55"/>
      <c r="D15" s="55"/>
      <c r="E15" s="294"/>
      <c r="F15" s="305">
        <f t="shared" ca="1" si="0"/>
        <v>0.50555140190107029</v>
      </c>
      <c r="G15" s="281"/>
      <c r="H15" s="308"/>
      <c r="J15" s="320">
        <f t="shared" ca="1" si="1"/>
        <v>133492796623776.83</v>
      </c>
      <c r="K15" s="321">
        <f ca="1">J15/SUMPRODUCT(CMF!$C$3:$C$403,$J$5:$J$405)*100</f>
        <v>0.99056370306474306</v>
      </c>
      <c r="L15" s="322"/>
      <c r="M15" s="290">
        <v>65.8</v>
      </c>
      <c r="N15" s="290">
        <v>35</v>
      </c>
      <c r="O15" s="290">
        <v>1.2</v>
      </c>
      <c r="P15" s="290"/>
      <c r="Q15" s="343" t="s">
        <v>678</v>
      </c>
      <c r="R15" s="344">
        <f ca="1">(-1.3515-1.7703*R12+5.9114*R13)/(0.0241+0.2562*R12-0.7341*R13)</f>
        <v>-0.33148312631495375</v>
      </c>
      <c r="S15" s="290">
        <f t="shared" ca="1" si="2"/>
        <v>53.393575263682116</v>
      </c>
      <c r="T15" s="324">
        <f ca="1">S15/SUMPRODUCT($S$5:$S$405,CMF!$C$3:$C$403)*100</f>
        <v>0.50555140190107029</v>
      </c>
    </row>
    <row r="16" spans="1:20">
      <c r="A16" s="257">
        <v>391</v>
      </c>
      <c r="B16" s="274">
        <f ca="1">'Results Numerical'!EM16/SUMPRODUCT('Results Numerical'!$EM$5:$EM$405,CMF!$C$3:$C$403)*100</f>
        <v>0.20808797987035677</v>
      </c>
      <c r="C16" s="55"/>
      <c r="D16" s="55"/>
      <c r="E16" s="294"/>
      <c r="F16" s="299">
        <f t="shared" ca="1" si="0"/>
        <v>0.53183332410917905</v>
      </c>
      <c r="G16" s="55"/>
      <c r="H16" s="243"/>
      <c r="J16" s="320">
        <f t="shared" ca="1" si="1"/>
        <v>133750498916381.91</v>
      </c>
      <c r="K16" s="321">
        <f ca="1">J16/SUMPRODUCT(CMF!$C$3:$C$403,$J$5:$J$405)*100</f>
        <v>0.99247594510107251</v>
      </c>
      <c r="L16" s="322"/>
      <c r="M16" s="290">
        <v>68.7</v>
      </c>
      <c r="N16" s="290">
        <v>35.840000000000003</v>
      </c>
      <c r="O16" s="290">
        <v>0.97</v>
      </c>
      <c r="P16" s="290"/>
      <c r="Q16" s="347" t="s">
        <v>679</v>
      </c>
      <c r="R16" s="348">
        <f ca="1">(0.03-31.4424*R12+30.0717*R13)/(0.0241+0.2562*R12-0.7341*R13)</f>
        <v>-0.67042942941208317</v>
      </c>
      <c r="S16" s="290">
        <f t="shared" ca="1" si="2"/>
        <v>56.169328206342335</v>
      </c>
      <c r="T16" s="324">
        <f ca="1">S16/SUMPRODUCT($S$5:$S$405,CMF!$C$3:$C$403)*100</f>
        <v>0.53183332410917905</v>
      </c>
    </row>
    <row r="17" spans="1:20">
      <c r="A17" s="257">
        <v>392</v>
      </c>
      <c r="B17" s="274">
        <f ca="1">'Results Numerical'!EM17/SUMPRODUCT('Results Numerical'!$EM$5:$EM$405,CMF!$C$3:$C$403)*100</f>
        <v>0.21533152990799437</v>
      </c>
      <c r="C17" s="55"/>
      <c r="D17" s="55"/>
      <c r="E17" s="295"/>
      <c r="F17" s="299">
        <f t="shared" ca="1" si="0"/>
        <v>0.55811524631728771</v>
      </c>
      <c r="G17" s="55"/>
      <c r="H17" s="243"/>
      <c r="J17" s="320">
        <f t="shared" ca="1" si="1"/>
        <v>134003102584943.33</v>
      </c>
      <c r="K17" s="321">
        <f ca="1">J17/SUMPRODUCT(CMF!$C$3:$C$403,$J$5:$J$405)*100</f>
        <v>0.99435035354606993</v>
      </c>
      <c r="L17" s="322"/>
      <c r="M17" s="290">
        <v>71.599999999999994</v>
      </c>
      <c r="N17" s="290">
        <v>36.68</v>
      </c>
      <c r="O17" s="290">
        <v>0.74</v>
      </c>
      <c r="P17" s="290"/>
      <c r="S17" s="290">
        <f t="shared" ca="1" si="2"/>
        <v>58.945081149002547</v>
      </c>
      <c r="T17" s="324">
        <f ca="1">S17/SUMPRODUCT($S$5:$S$405,CMF!$C$3:$C$403)*100</f>
        <v>0.55811524631728771</v>
      </c>
    </row>
    <row r="18" spans="1:20">
      <c r="A18" s="257">
        <v>393</v>
      </c>
      <c r="B18" s="274">
        <f ca="1">'Results Numerical'!EM18/SUMPRODUCT('Results Numerical'!$EM$5:$EM$405,CMF!$C$3:$C$403)*100</f>
        <v>0.22257209660541885</v>
      </c>
      <c r="C18" s="55"/>
      <c r="D18" s="55"/>
      <c r="E18" s="294"/>
      <c r="F18" s="299">
        <f t="shared" ca="1" si="0"/>
        <v>0.58439716852539658</v>
      </c>
      <c r="G18" s="55"/>
      <c r="H18" s="243"/>
      <c r="J18" s="320">
        <f t="shared" ca="1" si="1"/>
        <v>134250631487131.83</v>
      </c>
      <c r="K18" s="321">
        <f ca="1">J18/SUMPRODUCT(CMF!$C$3:$C$403,$J$5:$J$405)*100</f>
        <v>0.99618710543207933</v>
      </c>
      <c r="L18" s="322"/>
      <c r="M18" s="290">
        <v>74.5</v>
      </c>
      <c r="N18" s="290">
        <v>37.520000000000003</v>
      </c>
      <c r="O18" s="290">
        <v>0.51</v>
      </c>
      <c r="P18" s="290"/>
      <c r="S18" s="290">
        <f t="shared" ca="1" si="2"/>
        <v>61.720834091662766</v>
      </c>
      <c r="T18" s="324">
        <f ca="1">S18/SUMPRODUCT($S$5:$S$405,CMF!$C$3:$C$403)*100</f>
        <v>0.58439716852539658</v>
      </c>
    </row>
    <row r="19" spans="1:20">
      <c r="A19" s="257">
        <v>394</v>
      </c>
      <c r="B19" s="274">
        <f ca="1">'Results Numerical'!EM19/SUMPRODUCT('Results Numerical'!$EM$5:$EM$405,CMF!$C$3:$C$403)*100</f>
        <v>0.22981564664305651</v>
      </c>
      <c r="C19" s="277"/>
      <c r="D19" s="277"/>
      <c r="E19" s="277"/>
      <c r="F19" s="299">
        <f t="shared" ca="1" si="0"/>
        <v>0.61067909073350557</v>
      </c>
      <c r="G19" s="301"/>
      <c r="H19" s="309"/>
      <c r="J19" s="320">
        <f t="shared" ca="1" si="1"/>
        <v>134493109848282.06</v>
      </c>
      <c r="K19" s="321">
        <f ca="1">J19/SUMPRODUCT(CMF!$C$3:$C$403,$J$5:$J$405)*100</f>
        <v>0.99798638051964061</v>
      </c>
      <c r="L19" s="322"/>
      <c r="M19" s="290">
        <v>77.400000000000006</v>
      </c>
      <c r="N19" s="290">
        <v>38.36</v>
      </c>
      <c r="O19" s="290">
        <v>0.28000000000000003</v>
      </c>
      <c r="P19" s="290"/>
      <c r="S19" s="290">
        <f t="shared" ca="1" si="2"/>
        <v>64.496587034322999</v>
      </c>
      <c r="T19" s="324">
        <f ca="1">S19/SUMPRODUCT($S$5:$S$405,CMF!$C$3:$C$403)*100</f>
        <v>0.61067909073350557</v>
      </c>
    </row>
    <row r="20" spans="1:20">
      <c r="A20" s="257">
        <v>395</v>
      </c>
      <c r="B20" s="274">
        <f ca="1">'Results Numerical'!EM20/SUMPRODUCT('Results Numerical'!$EM$5:$EM$405,CMF!$C$3:$C$403)*100</f>
        <v>0.23705621334048094</v>
      </c>
      <c r="C20" s="275"/>
      <c r="D20" s="278"/>
      <c r="E20" s="278"/>
      <c r="F20" s="299">
        <f t="shared" ca="1" si="0"/>
        <v>0.63696101294161411</v>
      </c>
      <c r="G20" s="303"/>
      <c r="H20" s="310"/>
      <c r="J20" s="320">
        <f t="shared" ca="1" si="1"/>
        <v>134730562249506.61</v>
      </c>
      <c r="K20" s="321">
        <f ca="1">J20/SUMPRODUCT(CMF!$C$3:$C$403,$J$5:$J$405)*100</f>
        <v>0.99974836120929156</v>
      </c>
      <c r="L20" s="322"/>
      <c r="M20" s="290">
        <v>80.3</v>
      </c>
      <c r="N20" s="290">
        <v>39.200000000000003</v>
      </c>
      <c r="O20" s="290">
        <v>0.05</v>
      </c>
      <c r="P20" s="290"/>
      <c r="S20" s="290">
        <f t="shared" ca="1" si="2"/>
        <v>67.272339976983204</v>
      </c>
      <c r="T20" s="324">
        <f ca="1">S20/SUMPRODUCT($S$5:$S$405,CMF!$C$3:$C$403)*100</f>
        <v>0.63696101294161411</v>
      </c>
    </row>
    <row r="21" spans="1:20">
      <c r="A21" s="257">
        <v>396</v>
      </c>
      <c r="B21" s="274">
        <f ca="1">'Results Numerical'!EM21/SUMPRODUCT('Results Numerical'!$EM$5:$EM$405,CMF!$C$3:$C$403)*100</f>
        <v>0.26028450024041783</v>
      </c>
      <c r="F21" s="299">
        <f t="shared" ca="1" si="0"/>
        <v>0.66324293514972299</v>
      </c>
      <c r="G21" s="300"/>
      <c r="H21" s="309"/>
      <c r="J21" s="320">
        <f t="shared" ca="1" si="1"/>
        <v>134963013615988.44</v>
      </c>
      <c r="K21" s="321">
        <f ca="1">J21/SUMPRODUCT(CMF!$C$3:$C$403,$J$5:$J$405)*100</f>
        <v>1.001473232454694</v>
      </c>
      <c r="L21" s="322"/>
      <c r="M21" s="290">
        <v>83.2</v>
      </c>
      <c r="N21" s="290">
        <v>40.04</v>
      </c>
      <c r="O21" s="290">
        <v>-0.18</v>
      </c>
      <c r="P21" s="290"/>
      <c r="S21" s="290">
        <f t="shared" ca="1" si="2"/>
        <v>70.048092919643437</v>
      </c>
      <c r="T21" s="324">
        <f ca="1">S21/SUMPRODUCT($S$5:$S$405,CMF!$C$3:$C$403)*100</f>
        <v>0.66324293514972299</v>
      </c>
    </row>
    <row r="22" spans="1:20">
      <c r="A22" s="257">
        <v>397</v>
      </c>
      <c r="B22" s="274">
        <f ca="1">'Results Numerical'!EM22/SUMPRODUCT('Results Numerical'!$EM$5:$EM$405,CMF!$C$3:$C$403)*100</f>
        <v>0.28350980380014151</v>
      </c>
      <c r="F22" s="299">
        <f t="shared" ca="1" si="0"/>
        <v>0.68952485735783153</v>
      </c>
      <c r="G22" s="300"/>
      <c r="H22" s="309"/>
      <c r="J22" s="320">
        <f t="shared" ca="1" si="1"/>
        <v>135190489205448.44</v>
      </c>
      <c r="K22" s="321">
        <f ca="1">J22/SUMPRODUCT(CMF!$C$3:$C$403,$J$5:$J$405)*100</f>
        <v>1.0031611816770583</v>
      </c>
      <c r="L22" s="322"/>
      <c r="M22" s="290">
        <v>86.1</v>
      </c>
      <c r="N22" s="290">
        <v>40.880000000000003</v>
      </c>
      <c r="O22" s="290">
        <v>-0.41</v>
      </c>
      <c r="P22" s="290"/>
      <c r="S22" s="290">
        <f t="shared" ca="1" si="2"/>
        <v>72.823845862303628</v>
      </c>
      <c r="T22" s="324">
        <f ca="1">S22/SUMPRODUCT($S$5:$S$405,CMF!$C$3:$C$403)*100</f>
        <v>0.68952485735783153</v>
      </c>
    </row>
    <row r="23" spans="1:20">
      <c r="A23" s="257">
        <v>398</v>
      </c>
      <c r="B23" s="274">
        <f ca="1">'Results Numerical'!EM23/SUMPRODUCT('Results Numerical'!$EM$5:$EM$405,CMF!$C$3:$C$403)*100</f>
        <v>0.30674704072071796</v>
      </c>
      <c r="F23" s="299">
        <f t="shared" ca="1" si="0"/>
        <v>0.71580677956594041</v>
      </c>
      <c r="G23" s="300"/>
      <c r="H23" s="309"/>
      <c r="J23" s="320">
        <f t="shared" ca="1" si="1"/>
        <v>135413014596788.36</v>
      </c>
      <c r="K23" s="321">
        <f ca="1">J23/SUMPRODUCT(CMF!$C$3:$C$403,$J$5:$J$405)*100</f>
        <v>1.0048123986808704</v>
      </c>
      <c r="L23" s="322"/>
      <c r="M23" s="290">
        <v>89</v>
      </c>
      <c r="N23" s="290">
        <v>41.72</v>
      </c>
      <c r="O23" s="290">
        <v>-0.64</v>
      </c>
      <c r="P23" s="290"/>
      <c r="S23" s="290">
        <f t="shared" ca="1" si="2"/>
        <v>75.599598804963861</v>
      </c>
      <c r="T23" s="324">
        <f ca="1">S23/SUMPRODUCT($S$5:$S$405,CMF!$C$3:$C$403)*100</f>
        <v>0.71580677956594041</v>
      </c>
    </row>
    <row r="24" spans="1:20">
      <c r="A24" s="257">
        <v>399</v>
      </c>
      <c r="B24" s="274">
        <f ca="1">'Results Numerical'!EM24/SUMPRODUCT('Results Numerical'!$EM$5:$EM$405,CMF!$C$3:$C$403)*100</f>
        <v>0.32995742757937574</v>
      </c>
      <c r="F24" s="299">
        <f t="shared" ca="1" si="0"/>
        <v>0.74208870177404929</v>
      </c>
      <c r="G24" s="300"/>
      <c r="H24" s="309"/>
      <c r="J24" s="320">
        <f t="shared" ca="1" si="1"/>
        <v>135630615678908.7</v>
      </c>
      <c r="K24" s="321">
        <f ca="1">J24/SUMPRODUCT(CMF!$C$3:$C$403,$J$5:$J$405)*100</f>
        <v>1.0064270755709164</v>
      </c>
      <c r="L24" s="322"/>
      <c r="M24" s="290">
        <v>91.9</v>
      </c>
      <c r="N24" s="290">
        <v>42.56</v>
      </c>
      <c r="O24" s="290">
        <v>-0.87</v>
      </c>
      <c r="P24" s="290"/>
      <c r="S24" s="290">
        <f t="shared" ca="1" si="2"/>
        <v>78.37535174762408</v>
      </c>
      <c r="T24" s="324">
        <f ca="1">S24/SUMPRODUCT($S$5:$S$405,CMF!$C$3:$C$403)*100</f>
        <v>0.74208870177404929</v>
      </c>
    </row>
    <row r="25" spans="1:20">
      <c r="A25" s="257">
        <v>400</v>
      </c>
      <c r="B25" s="274">
        <f ca="1">'Results Numerical'!EM25/SUMPRODUCT('Results Numerical'!$EM$5:$EM$405,CMF!$C$3:$C$403)*100</f>
        <v>0.35319764784016533</v>
      </c>
      <c r="F25" s="299">
        <f t="shared" ca="1" si="0"/>
        <v>0.76837062398215805</v>
      </c>
      <c r="G25" s="300"/>
      <c r="H25" s="309"/>
      <c r="J25" s="320">
        <f t="shared" ca="1" si="1"/>
        <v>135843318639701.67</v>
      </c>
      <c r="K25" s="321">
        <f ca="1">J25/SUMPRODUCT(CMF!$C$3:$C$403,$J$5:$J$405)*100</f>
        <v>1.0080054066706063</v>
      </c>
      <c r="L25" s="322"/>
      <c r="M25" s="290">
        <v>94.8</v>
      </c>
      <c r="N25" s="290">
        <v>43.4</v>
      </c>
      <c r="O25" s="290">
        <v>-1.1000000000000001</v>
      </c>
      <c r="P25" s="290"/>
      <c r="S25" s="290">
        <f t="shared" ca="1" si="2"/>
        <v>81.151104690284299</v>
      </c>
      <c r="T25" s="324">
        <f ca="1">S25/SUMPRODUCT($S$5:$S$405,CMF!$C$3:$C$403)*100</f>
        <v>0.76837062398215805</v>
      </c>
    </row>
    <row r="26" spans="1:20">
      <c r="A26" s="257">
        <v>401</v>
      </c>
      <c r="B26" s="274">
        <f ca="1">'Results Numerical'!EM26/SUMPRODUCT('Results Numerical'!$EM$5:$EM$405,CMF!$C$3:$C$403)*100</f>
        <v>0.54884509902149858</v>
      </c>
      <c r="F26" s="299">
        <f t="shared" ca="1" si="0"/>
        <v>0.77654794676486327</v>
      </c>
      <c r="G26" s="300"/>
      <c r="H26" s="309"/>
      <c r="J26" s="320">
        <f t="shared" ca="1" si="1"/>
        <v>136051149955214.81</v>
      </c>
      <c r="K26" s="321">
        <f ca="1">J26/SUMPRODUCT(CMF!$C$3:$C$403,$J$5:$J$405)*100</f>
        <v>1.0095475884415652</v>
      </c>
      <c r="L26" s="322"/>
      <c r="M26" s="290">
        <v>95.8</v>
      </c>
      <c r="N26" s="290">
        <v>43.69</v>
      </c>
      <c r="O26" s="290">
        <v>-1.04</v>
      </c>
      <c r="P26" s="290"/>
      <c r="S26" s="290">
        <f t="shared" ca="1" si="2"/>
        <v>82.014748817888233</v>
      </c>
      <c r="T26" s="324">
        <f ca="1">S26/SUMPRODUCT($S$5:$S$405,CMF!$C$3:$C$403)*100</f>
        <v>0.77654794676486327</v>
      </c>
    </row>
    <row r="27" spans="1:20">
      <c r="A27" s="257">
        <v>402</v>
      </c>
      <c r="B27" s="274">
        <f ca="1">'Results Numerical'!EM27/SUMPRODUCT('Results Numerical'!$EM$5:$EM$405,CMF!$C$3:$C$403)*100</f>
        <v>0.74449255020283178</v>
      </c>
      <c r="F27" s="299">
        <f t="shared" ca="1" si="0"/>
        <v>0.7847252695475686</v>
      </c>
      <c r="G27" s="300"/>
      <c r="H27" s="309"/>
      <c r="J27" s="320">
        <f t="shared" ca="1" si="1"/>
        <v>136254136378990.34</v>
      </c>
      <c r="K27" s="321">
        <f ca="1">J27/SUMPRODUCT(CMF!$C$3:$C$403,$J$5:$J$405)*100</f>
        <v>1.0110538194045262</v>
      </c>
      <c r="L27" s="322"/>
      <c r="M27" s="290">
        <v>96.8</v>
      </c>
      <c r="N27" s="290">
        <v>43.98</v>
      </c>
      <c r="O27" s="290">
        <v>-0.98</v>
      </c>
      <c r="P27" s="290"/>
      <c r="S27" s="290">
        <f t="shared" ca="1" si="2"/>
        <v>82.87839294549218</v>
      </c>
      <c r="T27" s="324">
        <f ca="1">S27/SUMPRODUCT($S$5:$S$405,CMF!$C$3:$C$403)*100</f>
        <v>0.7847252695475686</v>
      </c>
    </row>
    <row r="28" spans="1:20">
      <c r="A28" s="257">
        <v>403</v>
      </c>
      <c r="B28" s="274">
        <f ca="1">'Results Numerical'!EM28/SUMPRODUCT('Results Numerical'!$EM$5:$EM$405,CMF!$C$3:$C$403)*100</f>
        <v>0.9401698347862969</v>
      </c>
      <c r="F28" s="299">
        <f t="shared" ca="1" si="0"/>
        <v>0.79290259233027394</v>
      </c>
      <c r="G28" s="300"/>
      <c r="H28" s="309"/>
      <c r="J28" s="320">
        <f t="shared" ca="1" si="1"/>
        <v>136452304931573.89</v>
      </c>
      <c r="K28" s="321">
        <f ca="1">J28/SUMPRODUCT(CMF!$C$3:$C$403,$J$5:$J$405)*100</f>
        <v>1.0125243000614814</v>
      </c>
      <c r="L28" s="322"/>
      <c r="M28" s="290">
        <v>97.8</v>
      </c>
      <c r="N28" s="290">
        <v>44.27</v>
      </c>
      <c r="O28" s="290">
        <v>-0.92</v>
      </c>
      <c r="P28" s="290"/>
      <c r="S28" s="290">
        <f t="shared" ca="1" si="2"/>
        <v>83.742037073096114</v>
      </c>
      <c r="T28" s="324">
        <f ca="1">S28/SUMPRODUCT($S$5:$S$405,CMF!$C$3:$C$403)*100</f>
        <v>0.79290259233027394</v>
      </c>
    </row>
    <row r="29" spans="1:20">
      <c r="A29" s="257">
        <v>404</v>
      </c>
      <c r="B29" s="274">
        <f ca="1">'Results Numerical'!EM29/SUMPRODUCT('Results Numerical'!$EM$5:$EM$405,CMF!$C$3:$C$403)*100</f>
        <v>1.1358172859676303</v>
      </c>
      <c r="F29" s="299">
        <f t="shared" ca="1" si="0"/>
        <v>0.80107991511297916</v>
      </c>
      <c r="G29" s="300"/>
      <c r="H29" s="309"/>
      <c r="J29" s="320">
        <f t="shared" ca="1" si="1"/>
        <v>136645682890194.48</v>
      </c>
      <c r="K29" s="321">
        <f ca="1">J29/SUMPRODUCT(CMF!$C$3:$C$403,$J$5:$J$405)*100</f>
        <v>1.0139592328191056</v>
      </c>
      <c r="L29" s="322"/>
      <c r="M29" s="290">
        <v>98.8</v>
      </c>
      <c r="N29" s="290">
        <v>44.56</v>
      </c>
      <c r="O29" s="290">
        <v>-0.86</v>
      </c>
      <c r="P29" s="290"/>
      <c r="S29" s="290">
        <f t="shared" ca="1" si="2"/>
        <v>84.605681200700047</v>
      </c>
      <c r="T29" s="324">
        <f ca="1">S29/SUMPRODUCT($S$5:$S$405,CMF!$C$3:$C$403)*100</f>
        <v>0.80107991511297916</v>
      </c>
    </row>
    <row r="30" spans="1:20">
      <c r="A30" s="257">
        <v>405</v>
      </c>
      <c r="B30" s="274">
        <f ca="1">'Results Numerical'!EM30/SUMPRODUCT('Results Numerical'!$EM$5:$EM$405,CMF!$C$3:$C$403)*100</f>
        <v>1.3314647371489634</v>
      </c>
      <c r="F30" s="299">
        <f t="shared" ca="1" si="0"/>
        <v>0.8092572378956846</v>
      </c>
      <c r="G30" s="300"/>
      <c r="H30" s="309"/>
      <c r="J30" s="320">
        <f t="shared" ca="1" si="1"/>
        <v>136834297778615.3</v>
      </c>
      <c r="K30" s="321">
        <f ca="1">J30/SUMPRODUCT(CMF!$C$3:$C$403,$J$5:$J$405)*100</f>
        <v>1.0153588219134433</v>
      </c>
      <c r="L30" s="322"/>
      <c r="M30" s="290">
        <v>99.8</v>
      </c>
      <c r="N30" s="290">
        <v>44.85</v>
      </c>
      <c r="O30" s="290">
        <v>-0.8</v>
      </c>
      <c r="P30" s="290"/>
      <c r="S30" s="290">
        <f t="shared" ca="1" si="2"/>
        <v>85.469325328303995</v>
      </c>
      <c r="T30" s="324">
        <f ca="1">S30/SUMPRODUCT($S$5:$S$405,CMF!$C$3:$C$403)*100</f>
        <v>0.8092572378956846</v>
      </c>
    </row>
    <row r="31" spans="1:20">
      <c r="A31" s="257">
        <v>406</v>
      </c>
      <c r="B31" s="274">
        <f ca="1">'Results Numerical'!EM31/SUMPRODUCT('Results Numerical'!$EM$5:$EM$405,CMF!$C$3:$C$403)*100</f>
        <v>1.1489439829056889</v>
      </c>
      <c r="F31" s="299">
        <f t="shared" ca="1" si="0"/>
        <v>0.81743456067838971</v>
      </c>
      <c r="G31" s="300"/>
      <c r="H31" s="309"/>
      <c r="J31" s="320">
        <f t="shared" ca="1" si="1"/>
        <v>137018177357151.33</v>
      </c>
      <c r="K31" s="321">
        <f ca="1">J31/SUMPRODUCT(CMF!$C$3:$C$403,$J$5:$J$405)*100</f>
        <v>1.0167232733358371</v>
      </c>
      <c r="L31" s="322"/>
      <c r="M31" s="290">
        <v>100.8</v>
      </c>
      <c r="N31" s="290">
        <v>45.14</v>
      </c>
      <c r="O31" s="290">
        <v>-0.74</v>
      </c>
      <c r="P31" s="290"/>
      <c r="S31" s="290">
        <f t="shared" ca="1" si="2"/>
        <v>86.332969455907914</v>
      </c>
      <c r="T31" s="324">
        <f ca="1">S31/SUMPRODUCT($S$5:$S$405,CMF!$C$3:$C$403)*100</f>
        <v>0.81743456067838971</v>
      </c>
    </row>
    <row r="32" spans="1:20">
      <c r="A32" s="257">
        <v>407</v>
      </c>
      <c r="B32" s="274">
        <f ca="1">'Results Numerical'!EM32/SUMPRODUCT('Results Numerical'!$EM$5:$EM$405,CMF!$C$3:$C$403)*100</f>
        <v>0.96639339526028178</v>
      </c>
      <c r="F32" s="299">
        <f t="shared" ca="1" si="0"/>
        <v>0.82561188346109515</v>
      </c>
      <c r="G32" s="300"/>
      <c r="H32" s="309"/>
      <c r="J32" s="320">
        <f t="shared" ca="1" si="1"/>
        <v>137197349612855.95</v>
      </c>
      <c r="K32" s="321">
        <f ca="1">J32/SUMPRODUCT(CMF!$C$3:$C$403,$J$5:$J$405)*100</f>
        <v>1.0180527947601086</v>
      </c>
      <c r="L32" s="322"/>
      <c r="M32" s="290">
        <v>101.8</v>
      </c>
      <c r="N32" s="290">
        <v>45.43</v>
      </c>
      <c r="O32" s="290">
        <v>-0.68</v>
      </c>
      <c r="P32" s="290"/>
      <c r="S32" s="290">
        <f t="shared" ca="1" si="2"/>
        <v>87.196613583511862</v>
      </c>
      <c r="T32" s="324">
        <f ca="1">S32/SUMPRODUCT($S$5:$S$405,CMF!$C$3:$C$403)*100</f>
        <v>0.82561188346109515</v>
      </c>
    </row>
    <row r="33" spans="1:20">
      <c r="A33" s="257">
        <v>408</v>
      </c>
      <c r="B33" s="274">
        <f ca="1">'Results Numerical'!EM33/SUMPRODUCT('Results Numerical'!$EM$5:$EM$405,CMF!$C$3:$C$403)*100</f>
        <v>0.7838428076148749</v>
      </c>
      <c r="C33" s="277"/>
      <c r="D33" s="277"/>
      <c r="E33" s="277"/>
      <c r="F33" s="299">
        <f t="shared" ca="1" si="0"/>
        <v>0.83378920624380037</v>
      </c>
      <c r="G33" s="300"/>
      <c r="H33" s="309"/>
      <c r="J33" s="320">
        <f t="shared" ca="1" si="1"/>
        <v>137371842749873.59</v>
      </c>
      <c r="K33" s="321">
        <f ca="1">J33/SUMPRODUCT(CMF!$C$3:$C$403,$J$5:$J$405)*100</f>
        <v>1.0193475954709719</v>
      </c>
      <c r="L33" s="322"/>
      <c r="M33" s="290">
        <v>102.8</v>
      </c>
      <c r="N33" s="290">
        <v>45.72</v>
      </c>
      <c r="O33" s="290">
        <v>-0.62</v>
      </c>
      <c r="P33" s="290"/>
      <c r="S33" s="290">
        <f t="shared" ca="1" si="2"/>
        <v>88.060257711115796</v>
      </c>
      <c r="T33" s="324">
        <f ca="1">S33/SUMPRODUCT($S$5:$S$405,CMF!$C$3:$C$403)*100</f>
        <v>0.83378920624380037</v>
      </c>
    </row>
    <row r="34" spans="1:20">
      <c r="A34" s="257">
        <v>409</v>
      </c>
      <c r="B34" s="274">
        <f ca="1">'Results Numerical'!EM34/SUMPRODUCT('Results Numerical'!$EM$5:$EM$405,CMF!$C$3:$C$403)*100</f>
        <v>0.60132205337159994</v>
      </c>
      <c r="C34" s="277"/>
      <c r="D34" s="277"/>
      <c r="E34" s="277"/>
      <c r="F34" s="299">
        <f t="shared" ca="1" si="0"/>
        <v>0.84196652902650571</v>
      </c>
      <c r="G34" s="300"/>
      <c r="H34" s="309"/>
      <c r="J34" s="320">
        <f t="shared" ca="1" si="1"/>
        <v>137541685179957.5</v>
      </c>
      <c r="K34" s="321">
        <f ca="1">J34/SUMPRODUCT(CMF!$C$3:$C$403,$J$5:$J$405)*100</f>
        <v>1.0206078862936712</v>
      </c>
      <c r="L34" s="322"/>
      <c r="M34" s="290">
        <v>103.8</v>
      </c>
      <c r="N34" s="290">
        <v>46.01</v>
      </c>
      <c r="O34" s="290">
        <v>-0.56000000000000005</v>
      </c>
      <c r="P34" s="290"/>
      <c r="S34" s="290">
        <f t="shared" ca="1" si="2"/>
        <v>88.923901838719743</v>
      </c>
      <c r="T34" s="324">
        <f ca="1">S34/SUMPRODUCT($S$5:$S$405,CMF!$C$3:$C$403)*100</f>
        <v>0.84196652902650571</v>
      </c>
    </row>
    <row r="35" spans="1:20">
      <c r="A35" s="257">
        <v>410</v>
      </c>
      <c r="B35" s="274">
        <f ca="1">'Results Numerical'!EM35/SUMPRODUCT('Results Numerical'!$EM$5:$EM$405,CMF!$C$3:$C$403)*100</f>
        <v>0.41877146572619317</v>
      </c>
      <c r="C35" s="277"/>
      <c r="D35" s="277"/>
      <c r="E35" s="277"/>
      <c r="F35" s="299">
        <f t="shared" ca="1" si="0"/>
        <v>0.85014385180921093</v>
      </c>
      <c r="G35" s="300"/>
      <c r="H35" s="309"/>
      <c r="J35" s="320">
        <f t="shared" ca="1" si="1"/>
        <v>137706905513152.2</v>
      </c>
      <c r="K35" s="321">
        <f ca="1">J35/SUMPRODUCT(CMF!$C$3:$C$403,$J$5:$J$405)*100</f>
        <v>1.0218338795248429</v>
      </c>
      <c r="L35" s="322"/>
      <c r="M35" s="290">
        <v>104.8</v>
      </c>
      <c r="N35" s="290">
        <v>46.3</v>
      </c>
      <c r="O35" s="290">
        <v>-0.5</v>
      </c>
      <c r="P35" s="290"/>
      <c r="S35" s="290">
        <f t="shared" ca="1" si="2"/>
        <v>89.787545966323677</v>
      </c>
      <c r="T35" s="324">
        <f ca="1">S35/SUMPRODUCT($S$5:$S$405,CMF!$C$3:$C$403)*100</f>
        <v>0.85014385180921093</v>
      </c>
    </row>
    <row r="36" spans="1:20">
      <c r="A36" s="257">
        <v>411</v>
      </c>
      <c r="B36" s="274">
        <f ca="1">'Results Numerical'!EM36/SUMPRODUCT('Results Numerical'!$EM$5:$EM$405,CMF!$C$3:$C$403)*100</f>
        <v>0.42026313583279074</v>
      </c>
      <c r="C36" s="277"/>
      <c r="D36" s="277"/>
      <c r="E36" s="277"/>
      <c r="F36" s="299">
        <f t="shared" ca="1" si="0"/>
        <v>0.8520656000096698</v>
      </c>
      <c r="G36" s="300"/>
      <c r="H36" s="309"/>
      <c r="J36" s="320">
        <f t="shared" ca="1" si="1"/>
        <v>137867532548638.58</v>
      </c>
      <c r="K36" s="321">
        <f ca="1">J36/SUMPRODUCT(CMF!$C$3:$C$403,$J$5:$J$405)*100</f>
        <v>1.0230257888645815</v>
      </c>
      <c r="L36" s="322"/>
      <c r="M36" s="290">
        <v>104.91</v>
      </c>
      <c r="N36" s="290">
        <v>46.06</v>
      </c>
      <c r="O36" s="290">
        <v>-0.52</v>
      </c>
      <c r="P36" s="290"/>
      <c r="S36" s="290">
        <f t="shared" ca="1" si="2"/>
        <v>89.990510505227519</v>
      </c>
      <c r="T36" s="324">
        <f ca="1">S36/SUMPRODUCT($S$5:$S$405,CMF!$C$3:$C$403)*100</f>
        <v>0.8520656000096698</v>
      </c>
    </row>
    <row r="37" spans="1:20">
      <c r="A37" s="257">
        <v>412</v>
      </c>
      <c r="B37" s="274">
        <f ca="1">'Results Numerical'!EM37/SUMPRODUCT('Results Numerical'!$EM$5:$EM$405,CMF!$C$3:$C$403)*100</f>
        <v>0.42178463934152022</v>
      </c>
      <c r="C37" s="277"/>
      <c r="D37" s="277"/>
      <c r="E37" s="277"/>
      <c r="F37" s="299">
        <f t="shared" ca="1" si="0"/>
        <v>0.85398734821012823</v>
      </c>
      <c r="G37" s="300"/>
      <c r="H37" s="309"/>
      <c r="J37" s="320">
        <f t="shared" ca="1" si="1"/>
        <v>138023595265739.98</v>
      </c>
      <c r="K37" s="321">
        <f ca="1">J37/SUMPRODUCT(CMF!$C$3:$C$403,$J$5:$J$405)*100</f>
        <v>1.0241838293497021</v>
      </c>
      <c r="L37" s="322"/>
      <c r="M37" s="290">
        <v>105.02</v>
      </c>
      <c r="N37" s="290">
        <v>45.82</v>
      </c>
      <c r="O37" s="290">
        <v>-0.54</v>
      </c>
      <c r="P37" s="290"/>
      <c r="S37" s="290">
        <f t="shared" ca="1" si="2"/>
        <v>90.193475044131333</v>
      </c>
      <c r="T37" s="324">
        <f ca="1">S37/SUMPRODUCT($S$5:$S$405,CMF!$C$3:$C$403)*100</f>
        <v>0.85398734821012823</v>
      </c>
    </row>
    <row r="38" spans="1:20">
      <c r="A38" s="257">
        <v>413</v>
      </c>
      <c r="B38" s="274">
        <f ca="1">'Results Numerical'!EM38/SUMPRODUCT('Results Numerical'!$EM$5:$EM$405,CMF!$C$3:$C$403)*100</f>
        <v>0.42327630944811778</v>
      </c>
      <c r="C38" s="277"/>
      <c r="D38" s="277"/>
      <c r="E38" s="277"/>
      <c r="F38" s="299">
        <f t="shared" ca="1" si="0"/>
        <v>0.85590909641058699</v>
      </c>
      <c r="G38" s="300"/>
      <c r="H38" s="309"/>
      <c r="J38" s="320">
        <f t="shared" ca="1" si="1"/>
        <v>138175122815090.16</v>
      </c>
      <c r="K38" s="321">
        <f ca="1">J38/SUMPRODUCT(CMF!$C$3:$C$403,$J$5:$J$405)*100</f>
        <v>1.0253082172882038</v>
      </c>
      <c r="L38" s="322"/>
      <c r="M38" s="290">
        <v>105.13</v>
      </c>
      <c r="N38" s="290">
        <v>45.58</v>
      </c>
      <c r="O38" s="290">
        <v>-0.56000000000000005</v>
      </c>
      <c r="P38" s="290"/>
      <c r="S38" s="290">
        <f t="shared" ca="1" si="2"/>
        <v>90.396439583035175</v>
      </c>
      <c r="T38" s="324">
        <f ca="1">S38/SUMPRODUCT($S$5:$S$405,CMF!$C$3:$C$403)*100</f>
        <v>0.85590909641058699</v>
      </c>
    </row>
    <row r="39" spans="1:20">
      <c r="A39" s="257">
        <v>414</v>
      </c>
      <c r="B39" s="274">
        <f ca="1">'Results Numerical'!EM39/SUMPRODUCT('Results Numerical'!$EM$5:$EM$405,CMF!$C$3:$C$403)*100</f>
        <v>0.42479781295684715</v>
      </c>
      <c r="C39" s="277"/>
      <c r="D39" s="277"/>
      <c r="E39" s="277"/>
      <c r="F39" s="299">
        <f t="shared" ca="1" si="0"/>
        <v>0.85783084461104575</v>
      </c>
      <c r="G39" s="300"/>
      <c r="H39" s="309"/>
      <c r="J39" s="320">
        <f t="shared" ca="1" si="1"/>
        <v>138322144509958.45</v>
      </c>
      <c r="K39" s="321">
        <f ca="1">J39/SUMPRODUCT(CMF!$C$3:$C$403,$J$5:$J$405)*100</f>
        <v>1.0263991701948991</v>
      </c>
      <c r="L39" s="322"/>
      <c r="M39" s="290">
        <v>105.24</v>
      </c>
      <c r="N39" s="290">
        <v>45.34</v>
      </c>
      <c r="O39" s="290">
        <v>-0.57999999999999996</v>
      </c>
      <c r="P39" s="290"/>
      <c r="S39" s="290">
        <f t="shared" ca="1" si="2"/>
        <v>90.599404121939003</v>
      </c>
      <c r="T39" s="324">
        <f ca="1">S39/SUMPRODUCT($S$5:$S$405,CMF!$C$3:$C$403)*100</f>
        <v>0.85783084461104575</v>
      </c>
    </row>
    <row r="40" spans="1:20">
      <c r="A40" s="257">
        <v>415</v>
      </c>
      <c r="B40" s="274">
        <f ca="1">'Results Numerical'!EM40/SUMPRODUCT('Results Numerical'!$EM$5:$EM$405,CMF!$C$3:$C$403)*100</f>
        <v>0.42628948306344472</v>
      </c>
      <c r="C40" s="277"/>
      <c r="D40" s="277"/>
      <c r="E40" s="277"/>
      <c r="F40" s="299">
        <f t="shared" ca="1" si="0"/>
        <v>0.85975259281150429</v>
      </c>
      <c r="G40" s="300"/>
      <c r="H40" s="309"/>
      <c r="J40" s="320">
        <f t="shared" ca="1" si="1"/>
        <v>138464689817733.83</v>
      </c>
      <c r="K40" s="321">
        <f ca="1">J40/SUMPRODUCT(CMF!$C$3:$C$403,$J$5:$J$405)*100</f>
        <v>1.0274569067282227</v>
      </c>
      <c r="L40" s="322"/>
      <c r="M40" s="290">
        <v>105.35</v>
      </c>
      <c r="N40" s="290">
        <v>45.1</v>
      </c>
      <c r="O40" s="290">
        <v>-0.6</v>
      </c>
      <c r="P40" s="290"/>
      <c r="S40" s="290">
        <f t="shared" ca="1" si="2"/>
        <v>90.802368660842831</v>
      </c>
      <c r="T40" s="324">
        <f ca="1">S40/SUMPRODUCT($S$5:$S$405,CMF!$C$3:$C$403)*100</f>
        <v>0.85975259281150429</v>
      </c>
    </row>
    <row r="41" spans="1:20">
      <c r="A41" s="257">
        <v>416</v>
      </c>
      <c r="B41" s="274">
        <f ca="1">'Results Numerical'!EM41/SUMPRODUCT('Results Numerical'!$EM$5:$EM$405,CMF!$C$3:$C$403)*100</f>
        <v>0.43682067401602337</v>
      </c>
      <c r="C41" s="277"/>
      <c r="D41" s="277"/>
      <c r="E41" s="277"/>
      <c r="F41" s="299">
        <f t="shared" ca="1" si="0"/>
        <v>0.86167434101196305</v>
      </c>
      <c r="G41" s="300"/>
      <c r="H41" s="309"/>
      <c r="J41" s="320">
        <f t="shared" ca="1" si="1"/>
        <v>138602788351564.97</v>
      </c>
      <c r="K41" s="321">
        <f ca="1">J41/SUMPRODUCT(CMF!$C$3:$C$403,$J$5:$J$405)*100</f>
        <v>1.0284816466281972</v>
      </c>
      <c r="L41" s="322"/>
      <c r="M41" s="290">
        <v>105.46</v>
      </c>
      <c r="N41" s="290">
        <v>44.86</v>
      </c>
      <c r="O41" s="290">
        <v>-0.62</v>
      </c>
      <c r="P41" s="290"/>
      <c r="S41" s="290">
        <f t="shared" ca="1" si="2"/>
        <v>91.005333199746659</v>
      </c>
      <c r="T41" s="324">
        <f ca="1">S41/SUMPRODUCT($S$5:$S$405,CMF!$C$3:$C$403)*100</f>
        <v>0.86167434101196305</v>
      </c>
    </row>
    <row r="42" spans="1:20">
      <c r="A42" s="257">
        <v>417</v>
      </c>
      <c r="B42" s="274">
        <f ca="1">'Results Numerical'!EM42/SUMPRODUCT('Results Numerical'!$EM$5:$EM$405,CMF!$C$3:$C$403)*100</f>
        <v>0.44732203156646999</v>
      </c>
      <c r="C42" s="277"/>
      <c r="D42" s="277"/>
      <c r="E42" s="277"/>
      <c r="F42" s="299">
        <f t="shared" ca="1" si="0"/>
        <v>0.86359608921242181</v>
      </c>
      <c r="G42" s="300"/>
      <c r="H42" s="309"/>
      <c r="J42" s="320">
        <f t="shared" ca="1" si="1"/>
        <v>138736469862155</v>
      </c>
      <c r="K42" s="321">
        <f ca="1">J42/SUMPRODUCT(CMF!$C$3:$C$403,$J$5:$J$405)*100</f>
        <v>1.0294736106555487</v>
      </c>
      <c r="L42" s="322"/>
      <c r="M42" s="290">
        <v>105.57</v>
      </c>
      <c r="N42" s="290">
        <v>44.62</v>
      </c>
      <c r="O42" s="290">
        <v>-0.64</v>
      </c>
      <c r="P42" s="290"/>
      <c r="S42" s="290">
        <f t="shared" ca="1" si="2"/>
        <v>91.208297738650501</v>
      </c>
      <c r="T42" s="324">
        <f ca="1">S42/SUMPRODUCT($S$5:$S$405,CMF!$C$3:$C$403)*100</f>
        <v>0.86359608921242181</v>
      </c>
    </row>
    <row r="43" spans="1:20">
      <c r="A43" s="257">
        <v>418</v>
      </c>
      <c r="B43" s="274">
        <f ca="1">'Results Numerical'!EM43/SUMPRODUCT('Results Numerical'!$EM$5:$EM$405,CMF!$C$3:$C$403)*100</f>
        <v>0.45785322251904864</v>
      </c>
      <c r="C43" s="277"/>
      <c r="D43" s="277"/>
      <c r="E43" s="277"/>
      <c r="F43" s="299">
        <f t="shared" ca="1" si="0"/>
        <v>0.86551783741288035</v>
      </c>
      <c r="G43" s="300"/>
      <c r="H43" s="309"/>
      <c r="J43" s="320">
        <f t="shared" ca="1" si="1"/>
        <v>138865764229709.27</v>
      </c>
      <c r="K43" s="321">
        <f ca="1">J43/SUMPRODUCT(CMF!$C$3:$C$403,$J$5:$J$405)*100</f>
        <v>1.0304330205319552</v>
      </c>
      <c r="L43" s="322"/>
      <c r="M43" s="290">
        <v>105.68</v>
      </c>
      <c r="N43" s="290">
        <v>44.38</v>
      </c>
      <c r="O43" s="290">
        <v>-0.66</v>
      </c>
      <c r="P43" s="290"/>
      <c r="S43" s="290">
        <f t="shared" ca="1" si="2"/>
        <v>91.411262277554329</v>
      </c>
      <c r="T43" s="324">
        <f ca="1">S43/SUMPRODUCT($S$5:$S$405,CMF!$C$3:$C$403)*100</f>
        <v>0.86551783741288035</v>
      </c>
    </row>
    <row r="44" spans="1:20">
      <c r="A44" s="257">
        <v>419</v>
      </c>
      <c r="B44" s="274">
        <f ca="1">'Results Numerical'!EM44/SUMPRODUCT('Results Numerical'!$EM$5:$EM$405,CMF!$C$3:$C$403)*100</f>
        <v>0.46838441347162735</v>
      </c>
      <c r="C44" s="277"/>
      <c r="D44" s="277"/>
      <c r="E44" s="277"/>
      <c r="F44" s="299">
        <f t="shared" ca="1" si="0"/>
        <v>0.86743958561333934</v>
      </c>
      <c r="G44" s="300"/>
      <c r="H44" s="309"/>
      <c r="J44" s="320">
        <f t="shared" ca="1" si="1"/>
        <v>138990701456035.77</v>
      </c>
      <c r="K44" s="321">
        <f ca="1">J44/SUMPRODUCT(CMF!$C$3:$C$403,$J$5:$J$405)*100</f>
        <v>1.0313600988814291</v>
      </c>
      <c r="L44" s="322"/>
      <c r="M44" s="290">
        <v>105.79</v>
      </c>
      <c r="N44" s="290">
        <v>44.14</v>
      </c>
      <c r="O44" s="290">
        <v>-0.68</v>
      </c>
      <c r="P44" s="290"/>
      <c r="S44" s="290">
        <f t="shared" ca="1" si="2"/>
        <v>91.614226816458171</v>
      </c>
      <c r="T44" s="324">
        <f ca="1">S44/SUMPRODUCT($S$5:$S$405,CMF!$C$3:$C$403)*100</f>
        <v>0.86743958561333934</v>
      </c>
    </row>
    <row r="45" spans="1:20">
      <c r="A45" s="257">
        <v>420</v>
      </c>
      <c r="B45" s="274">
        <f ca="1">'Results Numerical'!EM45/SUMPRODUCT('Results Numerical'!$EM$5:$EM$405,CMF!$C$3:$C$403)*100</f>
        <v>0.47888577102207402</v>
      </c>
      <c r="C45" s="277"/>
      <c r="D45" s="277"/>
      <c r="E45" s="277"/>
      <c r="F45" s="299">
        <f t="shared" ca="1" si="0"/>
        <v>0.86936133381379788</v>
      </c>
      <c r="G45" s="300"/>
      <c r="H45" s="309"/>
      <c r="J45" s="320">
        <f t="shared" ca="1" si="1"/>
        <v>139111311656795.98</v>
      </c>
      <c r="K45" s="321">
        <f ca="1">J45/SUMPRODUCT(CMF!$C$3:$C$403,$J$5:$J$405)*100</f>
        <v>1.0322550691728158</v>
      </c>
      <c r="L45" s="322"/>
      <c r="M45" s="290">
        <v>105.9</v>
      </c>
      <c r="N45" s="290">
        <v>43.9</v>
      </c>
      <c r="O45" s="290">
        <v>-0.7</v>
      </c>
      <c r="P45" s="290"/>
      <c r="S45" s="290">
        <f t="shared" ca="1" si="2"/>
        <v>91.817191355361999</v>
      </c>
      <c r="T45" s="324">
        <f ca="1">S45/SUMPRODUCT($S$5:$S$405,CMF!$C$3:$C$403)*100</f>
        <v>0.86936133381379788</v>
      </c>
    </row>
    <row r="46" spans="1:20">
      <c r="A46" s="257">
        <v>421</v>
      </c>
      <c r="B46" s="274">
        <f ca="1">'Results Numerical'!EM46/SUMPRODUCT('Results Numerical'!$EM$5:$EM$405,CMF!$C$3:$C$403)*100</f>
        <v>0.48953629558318046</v>
      </c>
      <c r="C46" s="277"/>
      <c r="D46" s="277"/>
      <c r="E46" s="277"/>
      <c r="F46" s="299">
        <f t="shared" ca="1" si="0"/>
        <v>0.86319674657755296</v>
      </c>
      <c r="G46" s="300"/>
      <c r="H46" s="309"/>
      <c r="J46" s="320">
        <f t="shared" ca="1" si="1"/>
        <v>139227625053904.14</v>
      </c>
      <c r="K46" s="321">
        <f ca="1">J46/SUMPRODUCT(CMF!$C$3:$C$403,$J$5:$J$405)*100</f>
        <v>1.0331181556633942</v>
      </c>
      <c r="L46" s="322"/>
      <c r="M46" s="290">
        <v>104.99</v>
      </c>
      <c r="N46" s="290">
        <v>43.22</v>
      </c>
      <c r="O46" s="290">
        <v>-0.75</v>
      </c>
      <c r="P46" s="290"/>
      <c r="S46" s="290">
        <f t="shared" ca="1" si="2"/>
        <v>91.166121352726762</v>
      </c>
      <c r="T46" s="324">
        <f ca="1">S46/SUMPRODUCT($S$5:$S$405,CMF!$C$3:$C$403)*100</f>
        <v>0.86319674657755296</v>
      </c>
    </row>
    <row r="47" spans="1:20">
      <c r="A47" s="257">
        <v>422</v>
      </c>
      <c r="B47" s="274">
        <f ca="1">'Results Numerical'!EM47/SUMPRODUCT('Results Numerical'!$EM$5:$EM$405,CMF!$C$3:$C$403)*100</f>
        <v>0.50021665354641887</v>
      </c>
      <c r="C47" s="277"/>
      <c r="D47" s="277"/>
      <c r="E47" s="277"/>
      <c r="F47" s="299">
        <f t="shared" ca="1" si="0"/>
        <v>0.85703215934130816</v>
      </c>
      <c r="G47" s="300"/>
      <c r="H47" s="309"/>
      <c r="J47" s="320">
        <f t="shared" ca="1" si="1"/>
        <v>139339671968074</v>
      </c>
      <c r="K47" s="321">
        <f ca="1">J47/SUMPRODUCT(CMF!$C$3:$C$403,$J$5:$J$405)*100</f>
        <v>1.0339495833435697</v>
      </c>
      <c r="L47" s="322"/>
      <c r="M47" s="290">
        <v>104.08</v>
      </c>
      <c r="N47" s="290">
        <v>42.54</v>
      </c>
      <c r="O47" s="290">
        <v>-0.8</v>
      </c>
      <c r="P47" s="290"/>
      <c r="S47" s="290">
        <f t="shared" ca="1" si="2"/>
        <v>90.515051350091539</v>
      </c>
      <c r="T47" s="324">
        <f ca="1">S47/SUMPRODUCT($S$5:$S$405,CMF!$C$3:$C$403)*100</f>
        <v>0.85703215934130816</v>
      </c>
    </row>
    <row r="48" spans="1:20">
      <c r="A48" s="257">
        <v>423</v>
      </c>
      <c r="B48" s="274">
        <f ca="1">'Results Numerical'!EM48/SUMPRODUCT('Results Numerical'!$EM$5:$EM$405,CMF!$C$3:$C$403)*100</f>
        <v>0.51086717810752524</v>
      </c>
      <c r="C48" s="277"/>
      <c r="D48" s="277"/>
      <c r="E48" s="277"/>
      <c r="F48" s="299">
        <f t="shared" ca="1" si="0"/>
        <v>0.85086757210506347</v>
      </c>
      <c r="G48" s="300"/>
      <c r="H48" s="309"/>
      <c r="J48" s="320">
        <f t="shared" ca="1" si="1"/>
        <v>139447482811512.91</v>
      </c>
      <c r="K48" s="321">
        <f ca="1">J48/SUMPRODUCT(CMF!$C$3:$C$403,$J$5:$J$405)*100</f>
        <v>1.0347495778826636</v>
      </c>
      <c r="L48" s="322"/>
      <c r="M48" s="290">
        <v>103.17</v>
      </c>
      <c r="N48" s="290">
        <v>41.86</v>
      </c>
      <c r="O48" s="290">
        <v>-0.85</v>
      </c>
      <c r="P48" s="290"/>
      <c r="S48" s="290">
        <f t="shared" ca="1" si="2"/>
        <v>89.863981347456317</v>
      </c>
      <c r="T48" s="324">
        <f ca="1">S48/SUMPRODUCT($S$5:$S$405,CMF!$C$3:$C$403)*100</f>
        <v>0.85086757210506347</v>
      </c>
    </row>
    <row r="49" spans="1:20">
      <c r="A49" s="257">
        <v>424</v>
      </c>
      <c r="B49" s="274">
        <f ca="1">'Results Numerical'!EM49/SUMPRODUCT('Results Numerical'!$EM$5:$EM$405,CMF!$C$3:$C$403)*100</f>
        <v>0.52151770266863173</v>
      </c>
      <c r="C49" s="277"/>
      <c r="D49" s="277"/>
      <c r="E49" s="277"/>
      <c r="F49" s="299">
        <f t="shared" ca="1" si="0"/>
        <v>0.84470298486881856</v>
      </c>
      <c r="G49" s="300"/>
      <c r="H49" s="309"/>
      <c r="J49" s="320">
        <f t="shared" ca="1" si="1"/>
        <v>139551088080757.77</v>
      </c>
      <c r="K49" s="321">
        <f ca="1">J49/SUMPRODUCT(CMF!$C$3:$C$403,$J$5:$J$405)*100</f>
        <v>1.0355183655757514</v>
      </c>
      <c r="L49" s="322"/>
      <c r="M49" s="290">
        <v>102.26</v>
      </c>
      <c r="N49" s="290">
        <v>41.18</v>
      </c>
      <c r="O49" s="290">
        <v>-0.9</v>
      </c>
      <c r="P49" s="290"/>
      <c r="S49" s="290">
        <f t="shared" ca="1" si="2"/>
        <v>89.212911344821094</v>
      </c>
      <c r="T49" s="324">
        <f ca="1">S49/SUMPRODUCT($S$5:$S$405,CMF!$C$3:$C$403)*100</f>
        <v>0.84470298486881856</v>
      </c>
    </row>
    <row r="50" spans="1:20">
      <c r="A50" s="257">
        <v>425</v>
      </c>
      <c r="B50" s="274">
        <f ca="1">'Results Numerical'!EM50/SUMPRODUCT('Results Numerical'!$EM$5:$EM$405,CMF!$C$3:$C$403)*100</f>
        <v>0.53216822722973811</v>
      </c>
      <c r="C50" s="277"/>
      <c r="D50" s="277"/>
      <c r="E50" s="277"/>
      <c r="F50" s="299">
        <f t="shared" ca="1" si="0"/>
        <v>0.83853839763257354</v>
      </c>
      <c r="G50" s="300"/>
      <c r="H50" s="309"/>
      <c r="J50" s="320">
        <f t="shared" ca="1" si="1"/>
        <v>139650518349656.34</v>
      </c>
      <c r="K50" s="321">
        <f ca="1">J50/SUMPRODUCT(CMF!$C$3:$C$403,$J$5:$J$405)*100</f>
        <v>1.0362561732915823</v>
      </c>
      <c r="L50" s="322"/>
      <c r="M50" s="290">
        <v>101.35</v>
      </c>
      <c r="N50" s="290">
        <v>40.5</v>
      </c>
      <c r="O50" s="290">
        <v>-0.95</v>
      </c>
      <c r="P50" s="290"/>
      <c r="S50" s="290">
        <f t="shared" ca="1" si="2"/>
        <v>88.561841342185843</v>
      </c>
      <c r="T50" s="324">
        <f ca="1">S50/SUMPRODUCT($S$5:$S$405,CMF!$C$3:$C$403)*100</f>
        <v>0.83853839763257354</v>
      </c>
    </row>
    <row r="51" spans="1:20">
      <c r="A51" s="257">
        <v>426</v>
      </c>
      <c r="B51" s="274">
        <f ca="1">'Results Numerical'!EM51/SUMPRODUCT('Results Numerical'!$EM$5:$EM$405,CMF!$C$3:$C$403)*100</f>
        <v>0.54269941818231671</v>
      </c>
      <c r="C51" s="277"/>
      <c r="D51" s="277"/>
      <c r="E51" s="277"/>
      <c r="F51" s="299">
        <f t="shared" ca="1" si="0"/>
        <v>0.83237381039632863</v>
      </c>
      <c r="G51" s="300"/>
      <c r="H51" s="309"/>
      <c r="J51" s="320">
        <f t="shared" ca="1" si="1"/>
        <v>139745804262487.97</v>
      </c>
      <c r="K51" s="321">
        <f ca="1">J51/SUMPRODUCT(CMF!$C$3:$C$403,$J$5:$J$405)*100</f>
        <v>1.0369632284215338</v>
      </c>
      <c r="L51" s="322"/>
      <c r="M51" s="290">
        <v>100.44</v>
      </c>
      <c r="N51" s="290">
        <v>39.82</v>
      </c>
      <c r="O51" s="290">
        <v>-1</v>
      </c>
      <c r="P51" s="290"/>
      <c r="S51" s="290">
        <f t="shared" ca="1" si="2"/>
        <v>87.910771339550621</v>
      </c>
      <c r="T51" s="324">
        <f ca="1">S51/SUMPRODUCT($S$5:$S$405,CMF!$C$3:$C$403)*100</f>
        <v>0.83237381039632863</v>
      </c>
    </row>
    <row r="52" spans="1:20">
      <c r="A52" s="257">
        <v>427</v>
      </c>
      <c r="B52" s="274">
        <f ca="1">'Results Numerical'!EM52/SUMPRODUCT('Results Numerical'!$EM$5:$EM$405,CMF!$C$3:$C$403)*100</f>
        <v>0.5532306091348953</v>
      </c>
      <c r="C52" s="277"/>
      <c r="D52" s="277"/>
      <c r="E52" s="277"/>
      <c r="F52" s="299">
        <f t="shared" ca="1" si="0"/>
        <v>0.82620922316008394</v>
      </c>
      <c r="G52" s="300"/>
      <c r="H52" s="309"/>
      <c r="J52" s="320">
        <f t="shared" ca="1" si="1"/>
        <v>139836976527225.2</v>
      </c>
      <c r="K52" s="321">
        <f ca="1">J52/SUMPRODUCT(CMF!$C$3:$C$403,$J$5:$J$405)*100</f>
        <v>1.0376397588296085</v>
      </c>
      <c r="L52" s="322"/>
      <c r="M52" s="290">
        <v>99.53</v>
      </c>
      <c r="N52" s="290">
        <v>39.14</v>
      </c>
      <c r="O52" s="290">
        <v>-1.05</v>
      </c>
      <c r="P52" s="290"/>
      <c r="S52" s="290">
        <f t="shared" ca="1" si="2"/>
        <v>87.259701336915398</v>
      </c>
      <c r="T52" s="324">
        <f ca="1">S52/SUMPRODUCT($S$5:$S$405,CMF!$C$3:$C$403)*100</f>
        <v>0.82620922316008394</v>
      </c>
    </row>
    <row r="53" spans="1:20">
      <c r="A53" s="257">
        <v>428</v>
      </c>
      <c r="B53" s="274">
        <f ca="1">'Results Numerical'!EM53/SUMPRODUCT('Results Numerical'!$EM$5:$EM$405,CMF!$C$3:$C$403)*100</f>
        <v>0.56373196668534198</v>
      </c>
      <c r="C53" s="277"/>
      <c r="D53" s="277"/>
      <c r="E53" s="277"/>
      <c r="F53" s="299">
        <f t="shared" ca="1" si="0"/>
        <v>0.82004463592383914</v>
      </c>
      <c r="G53" s="300"/>
      <c r="H53" s="309"/>
      <c r="J53" s="320">
        <f t="shared" ca="1" si="1"/>
        <v>139924065908933.06</v>
      </c>
      <c r="K53" s="321">
        <f ca="1">J53/SUMPRODUCT(CMF!$C$3:$C$403,$J$5:$J$405)*100</f>
        <v>1.0382859928034556</v>
      </c>
      <c r="L53" s="322"/>
      <c r="M53" s="290">
        <v>98.62</v>
      </c>
      <c r="N53" s="290">
        <v>38.46</v>
      </c>
      <c r="O53" s="290">
        <v>-1.1000000000000001</v>
      </c>
      <c r="P53" s="290"/>
      <c r="S53" s="290">
        <f t="shared" ca="1" si="2"/>
        <v>86.608631334280176</v>
      </c>
      <c r="T53" s="324">
        <f ca="1">S53/SUMPRODUCT($S$5:$S$405,CMF!$C$3:$C$403)*100</f>
        <v>0.82004463592383914</v>
      </c>
    </row>
    <row r="54" spans="1:20">
      <c r="A54" s="257">
        <v>429</v>
      </c>
      <c r="B54" s="274">
        <f ca="1">'Results Numerical'!EM54/SUMPRODUCT('Results Numerical'!$EM$5:$EM$405,CMF!$C$3:$C$403)*100</f>
        <v>0.57426315763792068</v>
      </c>
      <c r="C54" s="277"/>
      <c r="D54" s="277"/>
      <c r="E54" s="277"/>
      <c r="F54" s="299">
        <f t="shared" ca="1" si="0"/>
        <v>0.81388004868759423</v>
      </c>
      <c r="G54" s="300"/>
      <c r="H54" s="309"/>
      <c r="J54" s="320">
        <f t="shared" ca="1" si="1"/>
        <v>140007103223304.58</v>
      </c>
      <c r="K54" s="321">
        <f ca="1">J54/SUMPRODUCT(CMF!$C$3:$C$403,$J$5:$J$405)*100</f>
        <v>1.0389021590064023</v>
      </c>
      <c r="L54" s="322"/>
      <c r="M54" s="290">
        <v>97.71</v>
      </c>
      <c r="N54" s="290">
        <v>37.78</v>
      </c>
      <c r="O54" s="290">
        <v>-1.1499999999999999</v>
      </c>
      <c r="P54" s="290"/>
      <c r="S54" s="290">
        <f t="shared" ca="1" si="2"/>
        <v>85.957561331644939</v>
      </c>
      <c r="T54" s="324">
        <f ca="1">S54/SUMPRODUCT($S$5:$S$405,CMF!$C$3:$C$403)*100</f>
        <v>0.81388004868759423</v>
      </c>
    </row>
    <row r="55" spans="1:20">
      <c r="A55" s="257">
        <v>430</v>
      </c>
      <c r="B55" s="274">
        <f ca="1">'Results Numerical'!EM55/SUMPRODUCT('Results Numerical'!$EM$5:$EM$405,CMF!$C$3:$C$403)*100</f>
        <v>0.58479434859049928</v>
      </c>
      <c r="C55" s="277"/>
      <c r="D55" s="277"/>
      <c r="E55" s="277"/>
      <c r="F55" s="299">
        <f t="shared" ca="1" si="0"/>
        <v>0.80771546145134931</v>
      </c>
      <c r="G55" s="300"/>
      <c r="H55" s="309"/>
      <c r="J55" s="320">
        <f t="shared" ca="1" si="1"/>
        <v>140086119330331.34</v>
      </c>
      <c r="K55" s="321">
        <f ca="1">J55/SUMPRODUCT(CMF!$C$3:$C$403,$J$5:$J$405)*100</f>
        <v>1.0394884864304863</v>
      </c>
      <c r="L55" s="322"/>
      <c r="M55" s="290">
        <v>96.8</v>
      </c>
      <c r="N55" s="290">
        <v>37.1</v>
      </c>
      <c r="O55" s="290">
        <v>-1.2</v>
      </c>
      <c r="P55" s="290"/>
      <c r="S55" s="290">
        <f t="shared" ca="1" si="2"/>
        <v>85.306491329009702</v>
      </c>
      <c r="T55" s="324">
        <f ca="1">S55/SUMPRODUCT($S$5:$S$405,CMF!$C$3:$C$403)*100</f>
        <v>0.80771546145134931</v>
      </c>
    </row>
    <row r="56" spans="1:20">
      <c r="A56" s="257">
        <v>431</v>
      </c>
      <c r="B56" s="274">
        <f ca="1">'Results Numerical'!EM56/SUMPRODUCT('Results Numerical'!$EM$5:$EM$405,CMF!$C$3:$C$403)*100</f>
        <v>1.0644856214701359</v>
      </c>
      <c r="C56" s="277"/>
      <c r="D56" s="277"/>
      <c r="E56" s="277"/>
      <c r="F56" s="299">
        <f t="shared" ca="1" si="0"/>
        <v>0.82492066410711529</v>
      </c>
      <c r="G56" s="300"/>
      <c r="H56" s="309"/>
      <c r="J56" s="320">
        <f t="shared" ca="1" si="1"/>
        <v>140161145128107.7</v>
      </c>
      <c r="K56" s="321">
        <f ca="1">J56/SUMPRODUCT(CMF!$C$3:$C$403,$J$5:$J$405)*100</f>
        <v>1.0400452043504815</v>
      </c>
      <c r="L56" s="322"/>
      <c r="M56" s="290">
        <v>98.51</v>
      </c>
      <c r="N56" s="290">
        <v>37.06</v>
      </c>
      <c r="O56" s="290">
        <v>-1.34</v>
      </c>
      <c r="P56" s="290"/>
      <c r="S56" s="290">
        <f t="shared" ca="1" si="2"/>
        <v>87.123610774180008</v>
      </c>
      <c r="T56" s="324">
        <f ca="1">S56/SUMPRODUCT($S$5:$S$405,CMF!$C$3:$C$403)*100</f>
        <v>0.82492066410711529</v>
      </c>
    </row>
    <row r="57" spans="1:20">
      <c r="A57" s="257">
        <v>432</v>
      </c>
      <c r="B57" s="274">
        <f ca="1">'Results Numerical'!EM57/SUMPRODUCT('Results Numerical'!$EM$5:$EM$405,CMF!$C$3:$C$403)*100</f>
        <v>1.5442067277519047</v>
      </c>
      <c r="C57" s="277"/>
      <c r="D57" s="277"/>
      <c r="E57" s="277"/>
      <c r="F57" s="299">
        <f t="shared" ca="1" si="0"/>
        <v>0.84212586676288104</v>
      </c>
      <c r="G57" s="300"/>
      <c r="H57" s="309"/>
      <c r="J57" s="320">
        <f t="shared" ca="1" si="1"/>
        <v>140232211546766.63</v>
      </c>
      <c r="K57" s="321">
        <f ca="1">J57/SUMPRODUCT(CMF!$C$3:$C$403,$J$5:$J$405)*100</f>
        <v>1.0405725422788998</v>
      </c>
      <c r="L57" s="322"/>
      <c r="M57" s="290">
        <v>100.22</v>
      </c>
      <c r="N57" s="290">
        <v>37.020000000000003</v>
      </c>
      <c r="O57" s="290">
        <v>-1.48</v>
      </c>
      <c r="P57" s="290"/>
      <c r="S57" s="290">
        <f t="shared" ca="1" si="2"/>
        <v>88.9407302193503</v>
      </c>
      <c r="T57" s="324">
        <f ca="1">S57/SUMPRODUCT($S$5:$S$405,CMF!$C$3:$C$403)*100</f>
        <v>0.84212586676288104</v>
      </c>
    </row>
    <row r="58" spans="1:20">
      <c r="A58" s="257">
        <v>433</v>
      </c>
      <c r="B58" s="274">
        <f ca="1">'Results Numerical'!EM58/SUMPRODUCT('Results Numerical'!$EM$5:$EM$405,CMF!$C$3:$C$403)*100</f>
        <v>2.0239278340336728</v>
      </c>
      <c r="C58" s="277"/>
      <c r="D58" s="277"/>
      <c r="E58" s="277"/>
      <c r="F58" s="299">
        <f t="shared" ca="1" si="0"/>
        <v>0.8593310694186469</v>
      </c>
      <c r="G58" s="300"/>
      <c r="H58" s="309"/>
      <c r="J58" s="320">
        <f t="shared" ca="1" si="1"/>
        <v>140299349542544.64</v>
      </c>
      <c r="K58" s="321">
        <f ca="1">J58/SUMPRODUCT(CMF!$C$3:$C$403,$J$5:$J$405)*100</f>
        <v>1.0410707299219502</v>
      </c>
      <c r="L58" s="322"/>
      <c r="M58" s="290">
        <v>101.93</v>
      </c>
      <c r="N58" s="290">
        <v>36.979999999999997</v>
      </c>
      <c r="O58" s="290">
        <v>-1.62</v>
      </c>
      <c r="P58" s="290"/>
      <c r="S58" s="290">
        <f t="shared" ca="1" si="2"/>
        <v>90.757849664520592</v>
      </c>
      <c r="T58" s="324">
        <f ca="1">S58/SUMPRODUCT($S$5:$S$405,CMF!$C$3:$C$403)*100</f>
        <v>0.8593310694186469</v>
      </c>
    </row>
    <row r="59" spans="1:20">
      <c r="A59" s="257">
        <v>434</v>
      </c>
      <c r="B59" s="274">
        <f ca="1">'Results Numerical'!EM59/SUMPRODUCT('Results Numerical'!$EM$5:$EM$405,CMF!$C$3:$C$403)*100</f>
        <v>2.5036191069133098</v>
      </c>
      <c r="C59" s="277"/>
      <c r="D59" s="277"/>
      <c r="E59" s="277"/>
      <c r="F59" s="299">
        <f t="shared" ca="1" si="0"/>
        <v>0.87653627207441265</v>
      </c>
      <c r="G59" s="300"/>
      <c r="H59" s="309"/>
      <c r="J59" s="320">
        <f t="shared" ca="1" si="1"/>
        <v>140362590091977.14</v>
      </c>
      <c r="K59" s="321">
        <f ca="1">J59/SUMPRODUCT(CMF!$C$3:$C$403,$J$5:$J$405)*100</f>
        <v>1.0415399971364669</v>
      </c>
      <c r="L59" s="322"/>
      <c r="M59" s="290">
        <v>103.64</v>
      </c>
      <c r="N59" s="290">
        <v>36.94</v>
      </c>
      <c r="O59" s="290">
        <v>-1.76</v>
      </c>
      <c r="P59" s="290"/>
      <c r="S59" s="290">
        <f t="shared" ca="1" si="2"/>
        <v>92.574969109690869</v>
      </c>
      <c r="T59" s="324">
        <f ca="1">S59/SUMPRODUCT($S$5:$S$405,CMF!$C$3:$C$403)*100</f>
        <v>0.87653627207441265</v>
      </c>
    </row>
    <row r="60" spans="1:20">
      <c r="A60" s="257">
        <v>435</v>
      </c>
      <c r="B60" s="274">
        <f ca="1">'Results Numerical'!EM60/SUMPRODUCT('Results Numerical'!$EM$5:$EM$405,CMF!$C$3:$C$403)*100</f>
        <v>2.9833402131950786</v>
      </c>
      <c r="C60" s="277"/>
      <c r="D60" s="277"/>
      <c r="E60" s="277"/>
      <c r="F60" s="299">
        <f t="shared" ca="1" si="0"/>
        <v>0.8937414747301784</v>
      </c>
      <c r="G60" s="300"/>
      <c r="H60" s="309"/>
      <c r="J60" s="320">
        <f t="shared" ca="1" si="1"/>
        <v>140421964186218.09</v>
      </c>
      <c r="K60" s="321">
        <f ca="1">J60/SUMPRODUCT(CMF!$C$3:$C$403,$J$5:$J$405)*100</f>
        <v>1.0419805738877594</v>
      </c>
      <c r="L60" s="322"/>
      <c r="M60" s="290">
        <v>105.35</v>
      </c>
      <c r="N60" s="290">
        <v>36.9</v>
      </c>
      <c r="O60" s="290">
        <v>-1.9</v>
      </c>
      <c r="P60" s="290"/>
      <c r="S60" s="290">
        <f t="shared" ca="1" si="2"/>
        <v>94.392088554861161</v>
      </c>
      <c r="T60" s="324">
        <f ca="1">S60/SUMPRODUCT($S$5:$S$405,CMF!$C$3:$C$403)*100</f>
        <v>0.8937414747301784</v>
      </c>
    </row>
    <row r="61" spans="1:20">
      <c r="A61" s="257">
        <v>436</v>
      </c>
      <c r="B61" s="274">
        <f ca="1">'Results Numerical'!EM61/SUMPRODUCT('Results Numerical'!$EM$5:$EM$405,CMF!$C$3:$C$403)*100</f>
        <v>2.6181197042957369</v>
      </c>
      <c r="C61" s="277"/>
      <c r="D61" s="277"/>
      <c r="E61" s="277"/>
      <c r="F61" s="299">
        <f t="shared" ca="1" si="0"/>
        <v>0.91094667738594415</v>
      </c>
      <c r="G61" s="300"/>
      <c r="H61" s="309"/>
      <c r="J61" s="320">
        <f t="shared" ca="1" si="1"/>
        <v>140477502825487.13</v>
      </c>
      <c r="K61" s="321">
        <f ca="1">J61/SUMPRODUCT(CMF!$C$3:$C$403,$J$5:$J$405)*100</f>
        <v>1.0423926902084066</v>
      </c>
      <c r="L61" s="322"/>
      <c r="M61" s="290">
        <v>107.06</v>
      </c>
      <c r="N61" s="290">
        <v>36.86</v>
      </c>
      <c r="O61" s="290">
        <v>-2.04</v>
      </c>
      <c r="P61" s="290"/>
      <c r="S61" s="290">
        <f t="shared" ca="1" si="2"/>
        <v>96.209208000031452</v>
      </c>
      <c r="T61" s="324">
        <f ca="1">S61/SUMPRODUCT($S$5:$S$405,CMF!$C$3:$C$403)*100</f>
        <v>0.91094667738594415</v>
      </c>
    </row>
    <row r="62" spans="1:20">
      <c r="A62" s="257">
        <v>437</v>
      </c>
      <c r="B62" s="274">
        <f ca="1">'Results Numerical'!EM62/SUMPRODUCT('Results Numerical'!$EM$5:$EM$405,CMF!$C$3:$C$403)*100</f>
        <v>2.2528991953963957</v>
      </c>
      <c r="C62" s="277"/>
      <c r="D62" s="277"/>
      <c r="E62" s="277"/>
      <c r="F62" s="299">
        <f t="shared" ca="1" si="0"/>
        <v>0.92815188004171012</v>
      </c>
      <c r="G62" s="300"/>
      <c r="H62" s="309"/>
      <c r="J62" s="320">
        <f t="shared" ca="1" si="1"/>
        <v>140529237013638.91</v>
      </c>
      <c r="K62" s="321">
        <f ca="1">J62/SUMPRODUCT(CMF!$C$3:$C$403,$J$5:$J$405)*100</f>
        <v>1.0427765761579617</v>
      </c>
      <c r="L62" s="322"/>
      <c r="M62" s="290">
        <v>108.77</v>
      </c>
      <c r="N62" s="290">
        <v>36.82</v>
      </c>
      <c r="O62" s="290">
        <v>-2.1800000000000002</v>
      </c>
      <c r="P62" s="290"/>
      <c r="S62" s="290">
        <f t="shared" ca="1" si="2"/>
        <v>98.026327445201744</v>
      </c>
      <c r="T62" s="324">
        <f ca="1">S62/SUMPRODUCT($S$5:$S$405,CMF!$C$3:$C$403)*100</f>
        <v>0.92815188004171012</v>
      </c>
    </row>
    <row r="63" spans="1:20">
      <c r="A63" s="257">
        <v>438</v>
      </c>
      <c r="B63" s="274">
        <f ca="1">'Results Numerical'!EM63/SUMPRODUCT('Results Numerical'!$EM$5:$EM$405,CMF!$C$3:$C$403)*100</f>
        <v>1.8877085198991859</v>
      </c>
      <c r="C63" s="277"/>
      <c r="D63" s="277"/>
      <c r="E63" s="277"/>
      <c r="F63" s="299">
        <f t="shared" ca="1" si="0"/>
        <v>0.94535708269747609</v>
      </c>
      <c r="G63" s="300"/>
      <c r="H63" s="309"/>
      <c r="J63" s="320">
        <f t="shared" ca="1" si="1"/>
        <v>140577197752854.92</v>
      </c>
      <c r="K63" s="321">
        <f ca="1">J63/SUMPRODUCT(CMF!$C$3:$C$403,$J$5:$J$405)*100</f>
        <v>1.0431324617835616</v>
      </c>
      <c r="L63" s="322"/>
      <c r="M63" s="290">
        <v>110.48</v>
      </c>
      <c r="N63" s="290">
        <v>36.78</v>
      </c>
      <c r="O63" s="290">
        <v>-2.3199999999999998</v>
      </c>
      <c r="P63" s="290"/>
      <c r="S63" s="290">
        <f t="shared" ca="1" si="2"/>
        <v>99.84344689037205</v>
      </c>
      <c r="T63" s="324">
        <f ca="1">S63/SUMPRODUCT($S$5:$S$405,CMF!$C$3:$C$403)*100</f>
        <v>0.94535708269747609</v>
      </c>
    </row>
    <row r="64" spans="1:20">
      <c r="A64" s="257">
        <v>439</v>
      </c>
      <c r="B64" s="274">
        <f ca="1">'Results Numerical'!EM64/SUMPRODUCT('Results Numerical'!$EM$5:$EM$405,CMF!$C$3:$C$403)*100</f>
        <v>1.5224880109998442</v>
      </c>
      <c r="C64" s="277"/>
      <c r="D64" s="277"/>
      <c r="E64" s="277"/>
      <c r="F64" s="299">
        <f t="shared" ca="1" si="0"/>
        <v>0.96256228535324151</v>
      </c>
      <c r="G64" s="300"/>
      <c r="H64" s="309"/>
      <c r="J64" s="320">
        <f t="shared" ca="1" si="1"/>
        <v>140621416038455.67</v>
      </c>
      <c r="K64" s="321">
        <f ca="1">J64/SUMPRODUCT(CMF!$C$3:$C$403,$J$5:$J$405)*100</f>
        <v>1.0434605770814327</v>
      </c>
      <c r="L64" s="322"/>
      <c r="M64" s="290">
        <v>112.19</v>
      </c>
      <c r="N64" s="290">
        <v>36.74</v>
      </c>
      <c r="O64" s="290">
        <v>-2.46</v>
      </c>
      <c r="P64" s="290"/>
      <c r="S64" s="290">
        <f t="shared" ca="1" si="2"/>
        <v>101.66056633554231</v>
      </c>
      <c r="T64" s="324">
        <f ca="1">S64/SUMPRODUCT($S$5:$S$405,CMF!$C$3:$C$403)*100</f>
        <v>0.96256228535324151</v>
      </c>
    </row>
    <row r="65" spans="1:20">
      <c r="A65" s="257">
        <v>440</v>
      </c>
      <c r="B65" s="274">
        <f ca="1">'Results Numerical'!EM65/SUMPRODUCT('Results Numerical'!$EM$5:$EM$405,CMF!$C$3:$C$403)*100</f>
        <v>1.1572675021005028</v>
      </c>
      <c r="C65" s="277"/>
      <c r="D65" s="277"/>
      <c r="E65" s="277"/>
      <c r="F65" s="299">
        <f t="shared" ca="1" si="0"/>
        <v>0.97976748800900748</v>
      </c>
      <c r="G65" s="300"/>
      <c r="H65" s="309"/>
      <c r="J65" s="320">
        <f t="shared" ca="1" si="1"/>
        <v>140661922853831.55</v>
      </c>
      <c r="K65" s="321">
        <f ca="1">J65/SUMPRODUCT(CMF!$C$3:$C$403,$J$5:$J$405)*100</f>
        <v>1.0437611519592755</v>
      </c>
      <c r="L65" s="322"/>
      <c r="M65" s="290">
        <v>113.9</v>
      </c>
      <c r="N65" s="290">
        <v>36.700000000000003</v>
      </c>
      <c r="O65" s="290">
        <v>-2.6</v>
      </c>
      <c r="P65" s="290"/>
      <c r="S65" s="290">
        <f t="shared" ca="1" si="2"/>
        <v>103.47768578071262</v>
      </c>
      <c r="T65" s="324">
        <f ca="1">S65/SUMPRODUCT($S$5:$S$405,CMF!$C$3:$C$403)*100</f>
        <v>0.97976748800900748</v>
      </c>
    </row>
    <row r="66" spans="1:20">
      <c r="A66" s="257">
        <v>441</v>
      </c>
      <c r="B66" s="274">
        <f ca="1">'Results Numerical'!EM66/SUMPRODUCT('Results Numerical'!$EM$5:$EM$405,CMF!$C$3:$C$403)*100</f>
        <v>1.0722721394265751</v>
      </c>
      <c r="C66" s="277"/>
      <c r="D66" s="277"/>
      <c r="E66" s="277"/>
      <c r="F66" s="299">
        <f t="shared" ca="1" si="0"/>
        <v>0.9912870345848156</v>
      </c>
      <c r="G66" s="300"/>
      <c r="H66" s="309"/>
      <c r="J66" s="320">
        <f t="shared" ca="1" si="1"/>
        <v>140698749165490.28</v>
      </c>
      <c r="K66" s="321">
        <f ca="1">J66/SUMPRODUCT(CMF!$C$3:$C$403,$J$5:$J$405)*100</f>
        <v>1.0440344161995154</v>
      </c>
      <c r="L66" s="322"/>
      <c r="M66" s="290">
        <v>115.07</v>
      </c>
      <c r="N66" s="290">
        <v>36.619999999999997</v>
      </c>
      <c r="O66" s="290">
        <v>-2.63</v>
      </c>
      <c r="P66" s="290"/>
      <c r="S66" s="290">
        <f t="shared" ca="1" si="2"/>
        <v>104.69431731370017</v>
      </c>
      <c r="T66" s="324">
        <f ca="1">S66/SUMPRODUCT($S$5:$S$405,CMF!$C$3:$C$403)*100</f>
        <v>0.9912870345848156</v>
      </c>
    </row>
    <row r="67" spans="1:20">
      <c r="A67" s="257">
        <v>442</v>
      </c>
      <c r="B67" s="274">
        <f ca="1">'Results Numerical'!EM67/SUMPRODUCT('Results Numerical'!$EM$5:$EM$405,CMF!$C$3:$C$403)*100</f>
        <v>0.98730661015477927</v>
      </c>
      <c r="C67" s="277"/>
      <c r="D67" s="277"/>
      <c r="E67" s="277"/>
      <c r="F67" s="299">
        <f t="shared" ca="1" si="0"/>
        <v>1.0028065811606237</v>
      </c>
      <c r="G67" s="300"/>
      <c r="H67" s="309"/>
      <c r="J67" s="320">
        <f t="shared" ca="1" si="1"/>
        <v>140731925918220.53</v>
      </c>
      <c r="K67" s="321">
        <f ca="1">J67/SUMPRODUCT(CMF!$C$3:$C$403,$J$5:$J$405)*100</f>
        <v>1.0442805994234143</v>
      </c>
      <c r="L67" s="322"/>
      <c r="M67" s="290">
        <v>116.24</v>
      </c>
      <c r="N67" s="290">
        <v>36.54</v>
      </c>
      <c r="O67" s="290">
        <v>-2.66</v>
      </c>
      <c r="P67" s="290"/>
      <c r="S67" s="290">
        <f t="shared" ca="1" si="2"/>
        <v>105.91094884668772</v>
      </c>
      <c r="T67" s="324">
        <f ca="1">S67/SUMPRODUCT($S$5:$S$405,CMF!$C$3:$C$403)*100</f>
        <v>1.0028065811606237</v>
      </c>
    </row>
    <row r="68" spans="1:20">
      <c r="A68" s="257">
        <v>443</v>
      </c>
      <c r="B68" s="274">
        <f ca="1">'Results Numerical'!EM68/SUMPRODUCT('Results Numerical'!$EM$5:$EM$405,CMF!$C$3:$C$403)*100</f>
        <v>0.90231124748085156</v>
      </c>
      <c r="C68" s="277"/>
      <c r="D68" s="277"/>
      <c r="E68" s="277"/>
      <c r="F68" s="299">
        <f t="shared" ca="1" si="0"/>
        <v>1.0143261277364324</v>
      </c>
      <c r="G68" s="300"/>
      <c r="H68" s="309"/>
      <c r="J68" s="320">
        <f t="shared" ca="1" si="1"/>
        <v>140761484030369.59</v>
      </c>
      <c r="K68" s="321">
        <f ca="1">J68/SUMPRODUCT(CMF!$C$3:$C$403,$J$5:$J$405)*100</f>
        <v>1.0444999310560306</v>
      </c>
      <c r="L68" s="322"/>
      <c r="M68" s="290">
        <v>117.41</v>
      </c>
      <c r="N68" s="290">
        <v>36.46</v>
      </c>
      <c r="O68" s="290">
        <v>-2.69</v>
      </c>
      <c r="P68" s="290"/>
      <c r="S68" s="290">
        <f t="shared" ca="1" si="2"/>
        <v>107.12758037967529</v>
      </c>
      <c r="T68" s="324">
        <f ca="1">S68/SUMPRODUCT($S$5:$S$405,CMF!$C$3:$C$403)*100</f>
        <v>1.0143261277364324</v>
      </c>
    </row>
    <row r="69" spans="1:20">
      <c r="A69" s="257">
        <v>444</v>
      </c>
      <c r="B69" s="274">
        <f ca="1">'Results Numerical'!EM69/SUMPRODUCT('Results Numerical'!$EM$5:$EM$405,CMF!$C$3:$C$403)*100</f>
        <v>0.81731588480692363</v>
      </c>
      <c r="C69" s="277"/>
      <c r="D69" s="277"/>
      <c r="E69" s="277"/>
      <c r="F69" s="299">
        <f t="shared" ref="F69:F132" ca="1" si="3">IF($D$12&lt;4000,K69,IF($D$12&gt;5000,T69,K69*(5000-$D$12)/1000+T69*($D$12-4000)/1000))</f>
        <v>1.0258456743122404</v>
      </c>
      <c r="G69" s="300"/>
      <c r="H69" s="309"/>
      <c r="J69" s="320">
        <f t="shared" ref="J69:J132" ca="1" si="4">3.7415E-16/((A69*0.000000001)^5)/(EXP(0.014388/(A69*0.000000001*$D$12))-1)</f>
        <v>140787454389232.5</v>
      </c>
      <c r="K69" s="321">
        <f ca="1">J69/SUMPRODUCT(CMF!$C$3:$C$403,$J$5:$J$405)*100</f>
        <v>1.0446926402920027</v>
      </c>
      <c r="L69" s="322"/>
      <c r="M69" s="290">
        <v>118.58</v>
      </c>
      <c r="N69" s="290">
        <v>36.380000000000003</v>
      </c>
      <c r="O69" s="290">
        <v>-2.72</v>
      </c>
      <c r="P69" s="290"/>
      <c r="S69" s="290">
        <f t="shared" ca="1" si="2"/>
        <v>108.34421191266284</v>
      </c>
      <c r="T69" s="324">
        <f ca="1">S69/SUMPRODUCT($S$5:$S$405,CMF!$C$3:$C$403)*100</f>
        <v>1.0258456743122404</v>
      </c>
    </row>
    <row r="70" spans="1:20">
      <c r="A70" s="257">
        <v>445</v>
      </c>
      <c r="B70" s="274">
        <f ca="1">'Results Numerical'!EM70/SUMPRODUCT('Results Numerical'!$EM$5:$EM$405,CMF!$C$3:$C$403)*100</f>
        <v>0.73235035553512795</v>
      </c>
      <c r="C70" s="277"/>
      <c r="D70" s="277"/>
      <c r="E70" s="277"/>
      <c r="F70" s="299">
        <f t="shared" ca="1" si="3"/>
        <v>1.0373652208880486</v>
      </c>
      <c r="G70" s="300"/>
      <c r="H70" s="309"/>
      <c r="J70" s="320">
        <f t="shared" ca="1" si="4"/>
        <v>140809867846552.41</v>
      </c>
      <c r="K70" s="321">
        <f ca="1">J70/SUMPRODUCT(CMF!$C$3:$C$403,$J$5:$J$405)*100</f>
        <v>1.0448589560621626</v>
      </c>
      <c r="L70" s="322"/>
      <c r="M70" s="290">
        <v>119.75</v>
      </c>
      <c r="N70" s="290">
        <v>36.299999999999997</v>
      </c>
      <c r="O70" s="290">
        <v>-2.75</v>
      </c>
      <c r="P70" s="290"/>
      <c r="S70" s="290">
        <f t="shared" ref="S70:S99" ca="1" si="5">M70+N70*R$15+O70*R$16</f>
        <v>109.56084344565041</v>
      </c>
      <c r="T70" s="324">
        <f ca="1">S70/SUMPRODUCT($S$5:$S$405,CMF!$C$3:$C$403)*100</f>
        <v>1.0373652208880486</v>
      </c>
    </row>
    <row r="71" spans="1:20">
      <c r="A71" s="257">
        <v>446</v>
      </c>
      <c r="B71" s="274">
        <f ca="1">'Results Numerical'!EM71/SUMPRODUCT('Results Numerical'!$EM$5:$EM$405,CMF!$C$3:$C$403)*100</f>
        <v>0.74094237534912977</v>
      </c>
      <c r="C71" s="277"/>
      <c r="D71" s="277"/>
      <c r="E71" s="277"/>
      <c r="F71" s="299">
        <f t="shared" ca="1" si="3"/>
        <v>1.0488847674638571</v>
      </c>
      <c r="G71" s="300"/>
      <c r="H71" s="309"/>
      <c r="J71" s="320">
        <f t="shared" ca="1" si="4"/>
        <v>140828755214130.38</v>
      </c>
      <c r="K71" s="321">
        <f ca="1">J71/SUMPRODUCT(CMF!$C$3:$C$403,$J$5:$J$405)*100</f>
        <v>1.0449991070009574</v>
      </c>
      <c r="L71" s="322"/>
      <c r="M71" s="290">
        <v>120.92</v>
      </c>
      <c r="N71" s="290">
        <v>36.22</v>
      </c>
      <c r="O71" s="290">
        <v>-2.78</v>
      </c>
      <c r="P71" s="290"/>
      <c r="S71" s="290">
        <f t="shared" ca="1" si="5"/>
        <v>110.77747497863797</v>
      </c>
      <c r="T71" s="324">
        <f ca="1">S71/SUMPRODUCT($S$5:$S$405,CMF!$C$3:$C$403)*100</f>
        <v>1.0488847674638571</v>
      </c>
    </row>
    <row r="72" spans="1:20">
      <c r="A72" s="257">
        <v>447</v>
      </c>
      <c r="B72" s="274">
        <f ca="1">'Results Numerical'!EM72/SUMPRODUCT('Results Numerical'!$EM$5:$EM$405,CMF!$C$3:$C$403)*100</f>
        <v>0.74956422856526339</v>
      </c>
      <c r="C72" s="277"/>
      <c r="D72" s="277"/>
      <c r="E72" s="277"/>
      <c r="F72" s="299">
        <f t="shared" ca="1" si="3"/>
        <v>1.0604043140396651</v>
      </c>
      <c r="G72" s="300"/>
      <c r="H72" s="309"/>
      <c r="J72" s="320">
        <f t="shared" ca="1" si="4"/>
        <v>140844147259541.63</v>
      </c>
      <c r="K72" s="321">
        <f ca="1">J72/SUMPRODUCT(CMF!$C$3:$C$403,$J$5:$J$405)*100</f>
        <v>1.0451133214146633</v>
      </c>
      <c r="L72" s="322"/>
      <c r="M72" s="290">
        <v>122.09</v>
      </c>
      <c r="N72" s="290">
        <v>36.14</v>
      </c>
      <c r="O72" s="290">
        <v>-2.81</v>
      </c>
      <c r="P72" s="290"/>
      <c r="S72" s="290">
        <f t="shared" ca="1" si="5"/>
        <v>111.99410651162553</v>
      </c>
      <c r="T72" s="324">
        <f ca="1">S72/SUMPRODUCT($S$5:$S$405,CMF!$C$3:$C$403)*100</f>
        <v>1.0604043140396651</v>
      </c>
    </row>
    <row r="73" spans="1:20">
      <c r="A73" s="257">
        <v>448</v>
      </c>
      <c r="B73" s="274">
        <f ca="1">'Results Numerical'!EM73/SUMPRODUCT('Results Numerical'!$EM$5:$EM$405,CMF!$C$3:$C$403)*100</f>
        <v>0.75815624837926532</v>
      </c>
      <c r="C73" s="277"/>
      <c r="D73" s="277"/>
      <c r="E73" s="277"/>
      <c r="F73" s="299">
        <f t="shared" ca="1" si="3"/>
        <v>1.0719238606154733</v>
      </c>
      <c r="G73" s="300"/>
      <c r="H73" s="309"/>
      <c r="J73" s="320">
        <f t="shared" ca="1" si="4"/>
        <v>140856074701958.94</v>
      </c>
      <c r="K73" s="321">
        <f ca="1">J73/SUMPRODUCT(CMF!$C$3:$C$403,$J$5:$J$405)*100</f>
        <v>1.045201827250392</v>
      </c>
      <c r="L73" s="322"/>
      <c r="M73" s="290">
        <v>123.26</v>
      </c>
      <c r="N73" s="290">
        <v>36.06</v>
      </c>
      <c r="O73" s="290">
        <v>-2.84</v>
      </c>
      <c r="P73" s="290"/>
      <c r="S73" s="290">
        <f t="shared" ca="1" si="5"/>
        <v>113.21073804461308</v>
      </c>
      <c r="T73" s="324">
        <f ca="1">S73/SUMPRODUCT($S$5:$S$405,CMF!$C$3:$C$403)*100</f>
        <v>1.0719238606154733</v>
      </c>
    </row>
    <row r="74" spans="1:20">
      <c r="A74" s="257">
        <v>449</v>
      </c>
      <c r="B74" s="274">
        <f ca="1">'Results Numerical'!EM74/SUMPRODUCT('Results Numerical'!$EM$5:$EM$405,CMF!$C$3:$C$403)*100</f>
        <v>0.76677810159539916</v>
      </c>
      <c r="C74" s="277"/>
      <c r="D74" s="277"/>
      <c r="E74" s="277"/>
      <c r="F74" s="299">
        <f t="shared" ca="1" si="3"/>
        <v>1.0834434071912817</v>
      </c>
      <c r="G74" s="300"/>
      <c r="H74" s="309"/>
      <c r="J74" s="320">
        <f t="shared" ca="1" si="4"/>
        <v>140864568208079.88</v>
      </c>
      <c r="K74" s="321">
        <f ca="1">J74/SUMPRODUCT(CMF!$C$3:$C$403,$J$5:$J$405)*100</f>
        <v>1.0452648520658725</v>
      </c>
      <c r="L74" s="322"/>
      <c r="M74" s="290">
        <v>124.43</v>
      </c>
      <c r="N74" s="290">
        <v>35.979999999999997</v>
      </c>
      <c r="O74" s="290">
        <v>-2.87</v>
      </c>
      <c r="P74" s="290"/>
      <c r="S74" s="290">
        <f t="shared" ca="1" si="5"/>
        <v>114.42736957760064</v>
      </c>
      <c r="T74" s="324">
        <f ca="1">S74/SUMPRODUCT($S$5:$S$405,CMF!$C$3:$C$403)*100</f>
        <v>1.0834434071912817</v>
      </c>
    </row>
    <row r="75" spans="1:20">
      <c r="A75" s="257">
        <v>450</v>
      </c>
      <c r="B75" s="274">
        <f ca="1">'Results Numerical'!EM75/SUMPRODUCT('Results Numerical'!$EM$5:$EM$405,CMF!$C$3:$C$403)*100</f>
        <v>0.77537012140940098</v>
      </c>
      <c r="C75" s="277"/>
      <c r="D75" s="277"/>
      <c r="E75" s="277"/>
      <c r="F75" s="299">
        <f t="shared" ca="1" si="3"/>
        <v>1.0949629537670897</v>
      </c>
      <c r="G75" s="300"/>
      <c r="H75" s="309"/>
      <c r="J75" s="320">
        <f t="shared" ca="1" si="4"/>
        <v>140869658388156.41</v>
      </c>
      <c r="K75" s="321">
        <f ca="1">J75/SUMPRODUCT(CMF!$C$3:$C$403,$J$5:$J$405)*100</f>
        <v>1.0453026229999858</v>
      </c>
      <c r="L75" s="322"/>
      <c r="M75" s="290">
        <v>125.6</v>
      </c>
      <c r="N75" s="290">
        <v>35.9</v>
      </c>
      <c r="O75" s="290">
        <v>-2.9</v>
      </c>
      <c r="P75" s="290"/>
      <c r="S75" s="290">
        <f t="shared" ca="1" si="5"/>
        <v>115.64400111058821</v>
      </c>
      <c r="T75" s="324">
        <f ca="1">S75/SUMPRODUCT($S$5:$S$405,CMF!$C$3:$C$403)*100</f>
        <v>1.0949629537670897</v>
      </c>
    </row>
    <row r="76" spans="1:20">
      <c r="A76" s="257">
        <v>451</v>
      </c>
      <c r="B76" s="274">
        <f ca="1">'Results Numerical'!EM76/SUMPRODUCT('Results Numerical'!$EM$5:$EM$405,CMF!$C$3:$C$403)*100</f>
        <v>0.78276880513812475</v>
      </c>
      <c r="C76" s="277"/>
      <c r="D76" s="277"/>
      <c r="E76" s="277"/>
      <c r="F76" s="299">
        <f t="shared" ca="1" si="3"/>
        <v>1.0958405331558347</v>
      </c>
      <c r="G76" s="300"/>
      <c r="H76" s="309"/>
      <c r="J76" s="320">
        <f t="shared" ca="1" si="4"/>
        <v>140871375792127.09</v>
      </c>
      <c r="K76" s="321">
        <f ca="1">J76/SUMPRODUCT(CMF!$C$3:$C$403,$J$5:$J$405)*100</f>
        <v>1.0453153667440671</v>
      </c>
      <c r="L76" s="322"/>
      <c r="M76" s="290">
        <v>125.59</v>
      </c>
      <c r="N76" s="290">
        <v>35.57</v>
      </c>
      <c r="O76" s="290">
        <v>-2.89</v>
      </c>
      <c r="P76" s="290"/>
      <c r="S76" s="290">
        <f t="shared" ca="1" si="5"/>
        <v>115.73668624797801</v>
      </c>
      <c r="T76" s="324">
        <f ca="1">S76/SUMPRODUCT($S$5:$S$405,CMF!$C$3:$C$403)*100</f>
        <v>1.0958405331558347</v>
      </c>
    </row>
    <row r="77" spans="1:20">
      <c r="A77" s="257">
        <v>452</v>
      </c>
      <c r="B77" s="274">
        <f ca="1">'Results Numerical'!EM77/SUMPRODUCT('Results Numerical'!$EM$5:$EM$405,CMF!$C$3:$C$403)*100</f>
        <v>0.79013765546471648</v>
      </c>
      <c r="C77" s="277"/>
      <c r="D77" s="277"/>
      <c r="E77" s="277"/>
      <c r="F77" s="299">
        <f t="shared" ca="1" si="3"/>
        <v>1.09671811254458</v>
      </c>
      <c r="G77" s="300"/>
      <c r="H77" s="309"/>
      <c r="J77" s="320">
        <f t="shared" ca="1" si="4"/>
        <v>140869750905847.5</v>
      </c>
      <c r="K77" s="321">
        <f ca="1">J77/SUMPRODUCT(CMF!$C$3:$C$403,$J$5:$J$405)*100</f>
        <v>1.0453033095139326</v>
      </c>
      <c r="L77" s="322"/>
      <c r="M77" s="290">
        <v>125.58</v>
      </c>
      <c r="N77" s="290">
        <v>35.24</v>
      </c>
      <c r="O77" s="290">
        <v>-2.88</v>
      </c>
      <c r="P77" s="290"/>
      <c r="S77" s="290">
        <f t="shared" ca="1" si="5"/>
        <v>115.82937138536782</v>
      </c>
      <c r="T77" s="324">
        <f ca="1">S77/SUMPRODUCT($S$5:$S$405,CMF!$C$3:$C$403)*100</f>
        <v>1.09671811254458</v>
      </c>
    </row>
    <row r="78" spans="1:20">
      <c r="A78" s="257">
        <v>453</v>
      </c>
      <c r="B78" s="274">
        <f ca="1">'Results Numerical'!EM78/SUMPRODUCT('Results Numerical'!$EM$5:$EM$405,CMF!$C$3:$C$403)*100</f>
        <v>0.79750650579130844</v>
      </c>
      <c r="C78" s="277"/>
      <c r="D78" s="277"/>
      <c r="E78" s="277"/>
      <c r="F78" s="299">
        <f t="shared" ca="1" si="3"/>
        <v>1.097595691933325</v>
      </c>
      <c r="G78" s="300"/>
      <c r="H78" s="309"/>
      <c r="J78" s="320">
        <f t="shared" ca="1" si="4"/>
        <v>140864814147419.44</v>
      </c>
      <c r="K78" s="321">
        <f ca="1">J78/SUMPRODUCT(CMF!$C$3:$C$403,$J$5:$J$405)*100</f>
        <v>1.0452666770226424</v>
      </c>
      <c r="L78" s="322"/>
      <c r="M78" s="290">
        <v>125.57</v>
      </c>
      <c r="N78" s="290">
        <v>34.909999999999997</v>
      </c>
      <c r="O78" s="290">
        <v>-2.87</v>
      </c>
      <c r="P78" s="290"/>
      <c r="S78" s="290">
        <f t="shared" ca="1" si="5"/>
        <v>115.92205652275763</v>
      </c>
      <c r="T78" s="324">
        <f ca="1">S78/SUMPRODUCT($S$5:$S$405,CMF!$C$3:$C$403)*100</f>
        <v>1.097595691933325</v>
      </c>
    </row>
    <row r="79" spans="1:20">
      <c r="A79" s="257">
        <v>454</v>
      </c>
      <c r="B79" s="274">
        <f ca="1">'Results Numerical'!EM79/SUMPRODUCT('Results Numerical'!$EM$5:$EM$405,CMF!$C$3:$C$403)*100</f>
        <v>0.8049051895200322</v>
      </c>
      <c r="C79" s="277"/>
      <c r="D79" s="277"/>
      <c r="E79" s="277"/>
      <c r="F79" s="299">
        <f t="shared" ca="1" si="3"/>
        <v>1.09847327132207</v>
      </c>
      <c r="G79" s="300"/>
      <c r="H79" s="309"/>
      <c r="J79" s="320">
        <f t="shared" ca="1" si="4"/>
        <v>140856595863617.72</v>
      </c>
      <c r="K79" s="321">
        <f ca="1">J79/SUMPRODUCT(CMF!$C$3:$C$403,$J$5:$J$405)*100</f>
        <v>1.0452056944539843</v>
      </c>
      <c r="L79" s="322"/>
      <c r="M79" s="290">
        <v>125.56</v>
      </c>
      <c r="N79" s="290">
        <v>34.58</v>
      </c>
      <c r="O79" s="290">
        <v>-2.86</v>
      </c>
      <c r="P79" s="290"/>
      <c r="S79" s="290">
        <f t="shared" ca="1" si="5"/>
        <v>116.01474166014746</v>
      </c>
      <c r="T79" s="324">
        <f ca="1">S79/SUMPRODUCT($S$5:$S$405,CMF!$C$3:$C$403)*100</f>
        <v>1.09847327132207</v>
      </c>
    </row>
    <row r="80" spans="1:20">
      <c r="A80" s="257">
        <v>455</v>
      </c>
      <c r="B80" s="274">
        <f ca="1">'Results Numerical'!EM80/SUMPRODUCT('Results Numerical'!$EM$5:$EM$405,CMF!$C$3:$C$403)*100</f>
        <v>0.81227403984662405</v>
      </c>
      <c r="C80" s="277"/>
      <c r="D80" s="277"/>
      <c r="E80" s="277"/>
      <c r="F80" s="299">
        <f t="shared" ca="1" si="3"/>
        <v>1.099350850710815</v>
      </c>
      <c r="G80" s="300"/>
      <c r="H80" s="309"/>
      <c r="J80" s="320">
        <f t="shared" ca="1" si="4"/>
        <v>140845126326410.56</v>
      </c>
      <c r="K80" s="321">
        <f ca="1">J80/SUMPRODUCT(CMF!$C$3:$C$403,$J$5:$J$405)*100</f>
        <v>1.0451205864366553</v>
      </c>
      <c r="L80" s="322"/>
      <c r="M80" s="290">
        <v>125.55</v>
      </c>
      <c r="N80" s="290">
        <v>34.25</v>
      </c>
      <c r="O80" s="290">
        <v>-2.85</v>
      </c>
      <c r="P80" s="290"/>
      <c r="S80" s="290">
        <f t="shared" ca="1" si="5"/>
        <v>116.10742679753727</v>
      </c>
      <c r="T80" s="324">
        <f ca="1">S80/SUMPRODUCT($S$5:$S$405,CMF!$C$3:$C$403)*100</f>
        <v>1.099350850710815</v>
      </c>
    </row>
    <row r="81" spans="1:20">
      <c r="A81" s="257">
        <v>456</v>
      </c>
      <c r="B81" s="274">
        <f ca="1">'Results Numerical'!EM81/SUMPRODUCT('Results Numerical'!$EM$5:$EM$405,CMF!$C$3:$C$403)*100</f>
        <v>0.81883738831565311</v>
      </c>
      <c r="C81" s="277"/>
      <c r="D81" s="277"/>
      <c r="E81" s="277"/>
      <c r="F81" s="299">
        <f t="shared" ca="1" si="3"/>
        <v>1.1002284300995602</v>
      </c>
      <c r="G81" s="300"/>
      <c r="H81" s="309"/>
      <c r="J81" s="320">
        <f t="shared" ca="1" si="4"/>
        <v>140830435729574.81</v>
      </c>
      <c r="K81" s="321">
        <f ca="1">J81/SUMPRODUCT(CMF!$C$3:$C$403,$J$5:$J$405)*100</f>
        <v>1.0450115770191444</v>
      </c>
      <c r="L81" s="322"/>
      <c r="M81" s="290">
        <v>125.54</v>
      </c>
      <c r="N81" s="290">
        <v>33.92</v>
      </c>
      <c r="O81" s="290">
        <v>-2.84</v>
      </c>
      <c r="P81" s="290"/>
      <c r="S81" s="290">
        <f t="shared" ca="1" si="5"/>
        <v>116.20011193492709</v>
      </c>
      <c r="T81" s="324">
        <f ca="1">S81/SUMPRODUCT($S$5:$S$405,CMF!$C$3:$C$403)*100</f>
        <v>1.1002284300995602</v>
      </c>
    </row>
    <row r="82" spans="1:20">
      <c r="A82" s="257">
        <v>457</v>
      </c>
      <c r="B82" s="274">
        <f ca="1">'Results Numerical'!EM82/SUMPRODUCT('Results Numerical'!$EM$5:$EM$405,CMF!$C$3:$C$403)*100</f>
        <v>0.82540073678468251</v>
      </c>
      <c r="C82" s="277"/>
      <c r="D82" s="277"/>
      <c r="E82" s="277"/>
      <c r="F82" s="299">
        <f t="shared" ca="1" si="3"/>
        <v>1.1011060094883049</v>
      </c>
      <c r="G82" s="300"/>
      <c r="H82" s="309"/>
      <c r="J82" s="320">
        <f t="shared" ca="1" si="4"/>
        <v>140812554185402.75</v>
      </c>
      <c r="K82" s="321">
        <f ca="1">J82/SUMPRODUCT(CMF!$C$3:$C$403,$J$5:$J$405)*100</f>
        <v>1.0448788896452965</v>
      </c>
      <c r="L82" s="322"/>
      <c r="M82" s="290">
        <v>125.53</v>
      </c>
      <c r="N82" s="290">
        <v>33.590000000000003</v>
      </c>
      <c r="O82" s="290">
        <v>-2.83</v>
      </c>
      <c r="P82" s="290"/>
      <c r="S82" s="290">
        <f t="shared" ca="1" si="5"/>
        <v>116.29279707231689</v>
      </c>
      <c r="T82" s="324">
        <f ca="1">S82/SUMPRODUCT($S$5:$S$405,CMF!$C$3:$C$403)*100</f>
        <v>1.1011060094883049</v>
      </c>
    </row>
    <row r="83" spans="1:20">
      <c r="A83" s="257">
        <v>458</v>
      </c>
      <c r="B83" s="274">
        <f ca="1">'Results Numerical'!EM83/SUMPRODUCT('Results Numerical'!$EM$5:$EM$405,CMF!$C$3:$C$403)*100</f>
        <v>0.83193425185157965</v>
      </c>
      <c r="C83" s="277"/>
      <c r="D83" s="277"/>
      <c r="E83" s="277"/>
      <c r="F83" s="299">
        <f t="shared" ca="1" si="3"/>
        <v>1.1019835888770499</v>
      </c>
      <c r="G83" s="300"/>
      <c r="H83" s="309"/>
      <c r="J83" s="320">
        <f t="shared" ca="1" si="4"/>
        <v>140791511721499.94</v>
      </c>
      <c r="K83" s="321">
        <f ca="1">J83/SUMPRODUCT(CMF!$C$3:$C$403,$J$5:$J$405)*100</f>
        <v>1.0447227471305518</v>
      </c>
      <c r="L83" s="322"/>
      <c r="M83" s="290">
        <v>125.52</v>
      </c>
      <c r="N83" s="290">
        <v>33.26</v>
      </c>
      <c r="O83" s="290">
        <v>-2.82</v>
      </c>
      <c r="P83" s="290"/>
      <c r="S83" s="290">
        <f t="shared" ca="1" si="5"/>
        <v>116.38548220970671</v>
      </c>
      <c r="T83" s="324">
        <f ca="1">S83/SUMPRODUCT($S$5:$S$405,CMF!$C$3:$C$403)*100</f>
        <v>1.1019835888770499</v>
      </c>
    </row>
    <row r="84" spans="1:20">
      <c r="A84" s="257">
        <v>459</v>
      </c>
      <c r="B84" s="274">
        <f ca="1">'Results Numerical'!EM84/SUMPRODUCT('Results Numerical'!$EM$5:$EM$405,CMF!$C$3:$C$403)*100</f>
        <v>0.83849760032060872</v>
      </c>
      <c r="C84" s="277"/>
      <c r="D84" s="277"/>
      <c r="E84" s="277"/>
      <c r="F84" s="299">
        <f t="shared" ca="1" si="3"/>
        <v>1.1028611682657952</v>
      </c>
      <c r="G84" s="300"/>
      <c r="H84" s="309"/>
      <c r="J84" s="320">
        <f t="shared" ca="1" si="4"/>
        <v>140767338277672.25</v>
      </c>
      <c r="K84" s="321">
        <f ca="1">J84/SUMPRODUCT(CMF!$C$3:$C$403,$J$5:$J$405)*100</f>
        <v>1.0445433716388441</v>
      </c>
      <c r="L84" s="322"/>
      <c r="M84" s="290">
        <v>125.51</v>
      </c>
      <c r="N84" s="290">
        <v>32.93</v>
      </c>
      <c r="O84" s="290">
        <v>-2.81</v>
      </c>
      <c r="P84" s="290"/>
      <c r="S84" s="290">
        <f t="shared" ca="1" si="5"/>
        <v>116.47816734709653</v>
      </c>
      <c r="T84" s="324">
        <f ca="1">S84/SUMPRODUCT($S$5:$S$405,CMF!$C$3:$C$403)*100</f>
        <v>1.1028611682657952</v>
      </c>
    </row>
    <row r="85" spans="1:20">
      <c r="A85" s="257">
        <v>460</v>
      </c>
      <c r="B85" s="274">
        <f ca="1">'Results Numerical'!EM85/SUMPRODUCT('Results Numerical'!$EM$5:$EM$405,CMF!$C$3:$C$403)*100</f>
        <v>0.84506094878963789</v>
      </c>
      <c r="C85" s="277"/>
      <c r="D85" s="277"/>
      <c r="E85" s="277"/>
      <c r="F85" s="299">
        <f t="shared" ca="1" si="3"/>
        <v>1.1037387476545402</v>
      </c>
      <c r="G85" s="300"/>
      <c r="H85" s="309"/>
      <c r="J85" s="320">
        <f t="shared" ca="1" si="4"/>
        <v>140740063702900.28</v>
      </c>
      <c r="K85" s="321">
        <f ca="1">J85/SUMPRODUCT(CMF!$C$3:$C$403,$J$5:$J$405)*100</f>
        <v>1.0443409846601537</v>
      </c>
      <c r="L85" s="322"/>
      <c r="M85" s="290">
        <v>125.5</v>
      </c>
      <c r="N85" s="290">
        <v>32.6</v>
      </c>
      <c r="O85" s="290">
        <v>-2.8</v>
      </c>
      <c r="P85" s="290"/>
      <c r="S85" s="290">
        <f t="shared" ca="1" si="5"/>
        <v>116.57085248448634</v>
      </c>
      <c r="T85" s="324">
        <f ca="1">S85/SUMPRODUCT($S$5:$S$405,CMF!$C$3:$C$403)*100</f>
        <v>1.1037387476545402</v>
      </c>
    </row>
    <row r="86" spans="1:20">
      <c r="A86" s="257">
        <v>461</v>
      </c>
      <c r="B86" s="274">
        <f ca="1">'Results Numerical'!EM86/SUMPRODUCT('Results Numerical'!$EM$5:$EM$405,CMF!$C$3:$C$403)*100</f>
        <v>0.85025196076059728</v>
      </c>
      <c r="C86" s="277"/>
      <c r="D86" s="277"/>
      <c r="E86" s="277"/>
      <c r="F86" s="299">
        <f t="shared" ca="1" si="3"/>
        <v>1.1011102124415943</v>
      </c>
      <c r="G86" s="300"/>
      <c r="H86" s="309"/>
      <c r="J86" s="320">
        <f t="shared" ca="1" si="4"/>
        <v>140709717752401.11</v>
      </c>
      <c r="K86" s="321">
        <f ca="1">J86/SUMPRODUCT(CMF!$C$3:$C$403,$J$5:$J$405)*100</f>
        <v>1.0441158069887009</v>
      </c>
      <c r="L86" s="322"/>
      <c r="M86" s="290">
        <v>125.08</v>
      </c>
      <c r="N86" s="290">
        <v>32.130000000000003</v>
      </c>
      <c r="O86" s="290">
        <v>-2.78</v>
      </c>
      <c r="P86" s="290"/>
      <c r="S86" s="290">
        <f t="shared" ca="1" si="5"/>
        <v>116.29324096526614</v>
      </c>
      <c r="T86" s="324">
        <f ca="1">S86/SUMPRODUCT($S$5:$S$405,CMF!$C$3:$C$403)*100</f>
        <v>1.1011102124415943</v>
      </c>
    </row>
    <row r="87" spans="1:20">
      <c r="A87" s="257">
        <v>462</v>
      </c>
      <c r="B87" s="274">
        <f ca="1">'Results Numerical'!EM87/SUMPRODUCT('Results Numerical'!$EM$5:$EM$405,CMF!$C$3:$C$403)*100</f>
        <v>0.85544297273155678</v>
      </c>
      <c r="C87" s="277"/>
      <c r="D87" s="277"/>
      <c r="E87" s="277"/>
      <c r="F87" s="299">
        <f t="shared" ca="1" si="3"/>
        <v>1.0984816772286483</v>
      </c>
      <c r="G87" s="300"/>
      <c r="H87" s="309"/>
      <c r="J87" s="320">
        <f t="shared" ca="1" si="4"/>
        <v>140676330084773.11</v>
      </c>
      <c r="K87" s="321">
        <f ca="1">J87/SUMPRODUCT(CMF!$C$3:$C$403,$J$5:$J$405)*100</f>
        <v>1.0438680587017615</v>
      </c>
      <c r="L87" s="322"/>
      <c r="M87" s="290">
        <v>124.66</v>
      </c>
      <c r="N87" s="290">
        <v>31.66</v>
      </c>
      <c r="O87" s="290">
        <v>-2.76</v>
      </c>
      <c r="P87" s="290"/>
      <c r="S87" s="290">
        <f t="shared" ca="1" si="5"/>
        <v>116.01562944604591</v>
      </c>
      <c r="T87" s="324">
        <f ca="1">S87/SUMPRODUCT($S$5:$S$405,CMF!$C$3:$C$403)*100</f>
        <v>1.0984816772286483</v>
      </c>
    </row>
    <row r="88" spans="1:20">
      <c r="A88" s="257">
        <v>463</v>
      </c>
      <c r="B88" s="274">
        <f ca="1">'Results Numerical'!EM88/SUMPRODUCT('Results Numerical'!$EM$5:$EM$405,CMF!$C$3:$C$403)*100</f>
        <v>0.86063398470251629</v>
      </c>
      <c r="C88" s="277"/>
      <c r="D88" s="277"/>
      <c r="E88" s="277"/>
      <c r="F88" s="299">
        <f t="shared" ca="1" si="3"/>
        <v>1.0958531420157025</v>
      </c>
      <c r="G88" s="300"/>
      <c r="H88" s="309"/>
      <c r="J88" s="320">
        <f t="shared" ca="1" si="4"/>
        <v>140639930259227.06</v>
      </c>
      <c r="K88" s="321">
        <f ca="1">J88/SUMPRODUCT(CMF!$C$3:$C$403,$J$5:$J$405)*100</f>
        <v>1.0435979591391205</v>
      </c>
      <c r="L88" s="322"/>
      <c r="M88" s="290">
        <v>124.24</v>
      </c>
      <c r="N88" s="290">
        <v>31.19</v>
      </c>
      <c r="O88" s="290">
        <v>-2.74</v>
      </c>
      <c r="P88" s="290"/>
      <c r="S88" s="290">
        <f t="shared" ca="1" si="5"/>
        <v>115.73801792682571</v>
      </c>
      <c r="T88" s="324">
        <f ca="1">S88/SUMPRODUCT($S$5:$S$405,CMF!$C$3:$C$403)*100</f>
        <v>1.0958531420157025</v>
      </c>
    </row>
    <row r="89" spans="1:20">
      <c r="A89" s="257">
        <v>464</v>
      </c>
      <c r="B89" s="274">
        <f ca="1">'Results Numerical'!EM89/SUMPRODUCT('Results Numerical'!$EM$5:$EM$405,CMF!$C$3:$C$403)*100</f>
        <v>0.86582499667347568</v>
      </c>
      <c r="C89" s="277"/>
      <c r="D89" s="277"/>
      <c r="E89" s="277"/>
      <c r="F89" s="299">
        <f t="shared" ca="1" si="3"/>
        <v>1.0932246068027565</v>
      </c>
      <c r="G89" s="300"/>
      <c r="H89" s="309"/>
      <c r="J89" s="320">
        <f t="shared" ca="1" si="4"/>
        <v>140600547732896.22</v>
      </c>
      <c r="K89" s="321">
        <f ca="1">J89/SUMPRODUCT(CMF!$C$3:$C$403,$J$5:$J$405)*100</f>
        <v>1.0433057268831114</v>
      </c>
      <c r="L89" s="322"/>
      <c r="M89" s="290">
        <v>123.82</v>
      </c>
      <c r="N89" s="290">
        <v>30.72</v>
      </c>
      <c r="O89" s="290">
        <v>-2.72</v>
      </c>
      <c r="P89" s="290"/>
      <c r="S89" s="290">
        <f t="shared" ca="1" si="5"/>
        <v>115.46040640760548</v>
      </c>
      <c r="T89" s="324">
        <f ca="1">S89/SUMPRODUCT($S$5:$S$405,CMF!$C$3:$C$403)*100</f>
        <v>1.0932246068027565</v>
      </c>
    </row>
    <row r="90" spans="1:20">
      <c r="A90" s="257">
        <v>465</v>
      </c>
      <c r="B90" s="274">
        <f ca="1">'Results Numerical'!EM90/SUMPRODUCT('Results Numerical'!$EM$5:$EM$405,CMF!$C$3:$C$403)*100</f>
        <v>0.87101600864443518</v>
      </c>
      <c r="C90" s="277"/>
      <c r="D90" s="277"/>
      <c r="E90" s="277"/>
      <c r="F90" s="299">
        <f t="shared" ca="1" si="3"/>
        <v>1.0905960715898106</v>
      </c>
      <c r="G90" s="300"/>
      <c r="H90" s="309"/>
      <c r="J90" s="320">
        <f t="shared" ca="1" si="4"/>
        <v>140558211858229.52</v>
      </c>
      <c r="K90" s="321">
        <f ca="1">J90/SUMPRODUCT(CMF!$C$3:$C$403,$J$5:$J$405)*100</f>
        <v>1.042991579739273</v>
      </c>
      <c r="L90" s="322"/>
      <c r="M90" s="290">
        <v>123.4</v>
      </c>
      <c r="N90" s="290">
        <v>30.25</v>
      </c>
      <c r="O90" s="290">
        <v>-2.7</v>
      </c>
      <c r="P90" s="290"/>
      <c r="S90" s="290">
        <f t="shared" ca="1" si="5"/>
        <v>115.18279488838529</v>
      </c>
      <c r="T90" s="324">
        <f ca="1">S90/SUMPRODUCT($S$5:$S$405,CMF!$C$3:$C$403)*100</f>
        <v>1.0905960715898106</v>
      </c>
    </row>
    <row r="91" spans="1:20">
      <c r="A91" s="257">
        <v>466</v>
      </c>
      <c r="B91" s="274">
        <f ca="1">'Results Numerical'!EM91/SUMPRODUCT('Results Numerical'!$EM$5:$EM$405,CMF!$C$3:$C$403)*100</f>
        <v>0.87444684988960941</v>
      </c>
      <c r="C91" s="277"/>
      <c r="D91" s="277"/>
      <c r="E91" s="277"/>
      <c r="F91" s="299">
        <f t="shared" ca="1" si="3"/>
        <v>1.0879675363768648</v>
      </c>
      <c r="G91" s="300"/>
      <c r="H91" s="309"/>
      <c r="J91" s="320">
        <f t="shared" ca="1" si="4"/>
        <v>140512951880462.47</v>
      </c>
      <c r="K91" s="321">
        <f ca="1">J91/SUMPRODUCT(CMF!$C$3:$C$403,$J$5:$J$405)*100</f>
        <v>1.0426557347175833</v>
      </c>
      <c r="L91" s="322"/>
      <c r="M91" s="290">
        <v>122.98</v>
      </c>
      <c r="N91" s="290">
        <v>29.78</v>
      </c>
      <c r="O91" s="290">
        <v>-2.68</v>
      </c>
      <c r="P91" s="290"/>
      <c r="S91" s="290">
        <f t="shared" ca="1" si="5"/>
        <v>114.90518336916506</v>
      </c>
      <c r="T91" s="324">
        <f ca="1">S91/SUMPRODUCT($S$5:$S$405,CMF!$C$3:$C$403)*100</f>
        <v>1.0879675363768648</v>
      </c>
    </row>
    <row r="92" spans="1:20">
      <c r="A92" s="257">
        <v>467</v>
      </c>
      <c r="B92" s="274">
        <f ca="1">'Results Numerical'!EM92/SUMPRODUCT('Results Numerical'!$EM$5:$EM$405,CMF!$C$3:$C$403)*100</f>
        <v>0.87784785773265195</v>
      </c>
      <c r="C92" s="277"/>
      <c r="D92" s="277"/>
      <c r="E92" s="277"/>
      <c r="F92" s="299">
        <f t="shared" ca="1" si="3"/>
        <v>1.0853390011639188</v>
      </c>
      <c r="G92" s="300"/>
      <c r="H92" s="309"/>
      <c r="J92" s="320">
        <f t="shared" ca="1" si="4"/>
        <v>140464796935167.63</v>
      </c>
      <c r="K92" s="321">
        <f ca="1">J92/SUMPRODUCT(CMF!$C$3:$C$403,$J$5:$J$405)*100</f>
        <v>1.0422984080142814</v>
      </c>
      <c r="L92" s="322"/>
      <c r="M92" s="290">
        <v>122.56</v>
      </c>
      <c r="N92" s="290">
        <v>29.31</v>
      </c>
      <c r="O92" s="290">
        <v>-2.66</v>
      </c>
      <c r="P92" s="290"/>
      <c r="S92" s="290">
        <f t="shared" ca="1" si="5"/>
        <v>114.62757184994484</v>
      </c>
      <c r="T92" s="324">
        <f ca="1">S92/SUMPRODUCT($S$5:$S$405,CMF!$C$3:$C$403)*100</f>
        <v>1.0853390011639188</v>
      </c>
    </row>
    <row r="93" spans="1:20">
      <c r="A93" s="257">
        <v>468</v>
      </c>
      <c r="B93" s="274">
        <f ca="1">'Results Numerical'!EM93/SUMPRODUCT('Results Numerical'!$EM$5:$EM$405,CMF!$C$3:$C$403)*100</f>
        <v>0.88127869897782629</v>
      </c>
      <c r="C93" s="277"/>
      <c r="D93" s="277"/>
      <c r="E93" s="277"/>
      <c r="F93" s="299">
        <f t="shared" ca="1" si="3"/>
        <v>1.082710465950973</v>
      </c>
      <c r="G93" s="300"/>
      <c r="H93" s="309"/>
      <c r="J93" s="320">
        <f t="shared" ca="1" si="4"/>
        <v>140413776045879.84</v>
      </c>
      <c r="K93" s="321">
        <f ca="1">J93/SUMPRODUCT(CMF!$C$3:$C$403,$J$5:$J$405)*100</f>
        <v>1.0419198149942475</v>
      </c>
      <c r="L93" s="322"/>
      <c r="M93" s="290">
        <v>122.14</v>
      </c>
      <c r="N93" s="290">
        <v>28.84</v>
      </c>
      <c r="O93" s="290">
        <v>-2.64</v>
      </c>
      <c r="P93" s="290"/>
      <c r="S93" s="290">
        <f t="shared" ca="1" si="5"/>
        <v>114.34996033072464</v>
      </c>
      <c r="T93" s="324">
        <f ca="1">S93/SUMPRODUCT($S$5:$S$405,CMF!$C$3:$C$403)*100</f>
        <v>1.082710465950973</v>
      </c>
    </row>
    <row r="94" spans="1:20">
      <c r="A94" s="257">
        <v>469</v>
      </c>
      <c r="B94" s="274">
        <f ca="1">'Results Numerical'!EM94/SUMPRODUCT('Results Numerical'!$EM$5:$EM$405,CMF!$C$3:$C$403)*100</f>
        <v>0.88467970682086872</v>
      </c>
      <c r="C94" s="277"/>
      <c r="D94" s="277"/>
      <c r="E94" s="277"/>
      <c r="F94" s="299">
        <f t="shared" ca="1" si="3"/>
        <v>1.0800819307380269</v>
      </c>
      <c r="G94" s="300"/>
      <c r="H94" s="309"/>
      <c r="J94" s="320">
        <f t="shared" ca="1" si="4"/>
        <v>140359918121798.06</v>
      </c>
      <c r="K94" s="321">
        <f ca="1">J94/SUMPRODUCT(CMF!$C$3:$C$403,$J$5:$J$405)*100</f>
        <v>1.0415201701739492</v>
      </c>
      <c r="L94" s="322"/>
      <c r="M94" s="290">
        <v>121.72</v>
      </c>
      <c r="N94" s="290">
        <v>28.37</v>
      </c>
      <c r="O94" s="290">
        <v>-2.62</v>
      </c>
      <c r="P94" s="290"/>
      <c r="S94" s="290">
        <f t="shared" ca="1" si="5"/>
        <v>114.07234881150441</v>
      </c>
      <c r="T94" s="324">
        <f ca="1">S94/SUMPRODUCT($S$5:$S$405,CMF!$C$3:$C$403)*100</f>
        <v>1.0800819307380269</v>
      </c>
    </row>
    <row r="95" spans="1:20">
      <c r="A95" s="257">
        <v>470</v>
      </c>
      <c r="B95" s="274">
        <f ca="1">'Results Numerical'!EM95/SUMPRODUCT('Results Numerical'!$EM$5:$EM$405,CMF!$C$3:$C$403)*100</f>
        <v>0.88811054806604306</v>
      </c>
      <c r="C95" s="277"/>
      <c r="D95" s="277"/>
      <c r="E95" s="277"/>
      <c r="F95" s="299">
        <f t="shared" ca="1" si="3"/>
        <v>1.0774533955250813</v>
      </c>
      <c r="G95" s="300"/>
      <c r="H95" s="309"/>
      <c r="J95" s="320">
        <f t="shared" ca="1" si="4"/>
        <v>140303251955561.05</v>
      </c>
      <c r="K95" s="321">
        <f ca="1">J95/SUMPRODUCT(CMF!$C$3:$C$403,$J$5:$J$405)*100</f>
        <v>1.0410996872049361</v>
      </c>
      <c r="L95" s="322"/>
      <c r="M95" s="290">
        <v>121.3</v>
      </c>
      <c r="N95" s="290">
        <v>27.9</v>
      </c>
      <c r="O95" s="290">
        <v>-2.6</v>
      </c>
      <c r="P95" s="290"/>
      <c r="S95" s="290">
        <f t="shared" ca="1" si="5"/>
        <v>113.79473729228421</v>
      </c>
      <c r="T95" s="324">
        <f ca="1">S95/SUMPRODUCT($S$5:$S$405,CMF!$C$3:$C$403)*100</f>
        <v>1.0774533955250813</v>
      </c>
    </row>
    <row r="96" spans="1:20">
      <c r="A96" s="257">
        <v>471</v>
      </c>
      <c r="B96" s="274">
        <f ca="1">'Results Numerical'!EM96/SUMPRODUCT('Results Numerical'!$EM$5:$EM$405,CMF!$C$3:$C$403)*100</f>
        <v>0.89013921941101559</v>
      </c>
      <c r="C96" s="277"/>
      <c r="D96" s="277"/>
      <c r="E96" s="277"/>
      <c r="F96" s="299">
        <f t="shared" ca="1" si="3"/>
        <v>1.0785832961361472</v>
      </c>
      <c r="G96" s="300"/>
      <c r="H96" s="309"/>
      <c r="J96" s="320">
        <f t="shared" ca="1" si="4"/>
        <v>140243806221094.41</v>
      </c>
      <c r="K96" s="321">
        <f ca="1">J96/SUMPRODUCT(CMF!$C$3:$C$403,$J$5:$J$405)*100</f>
        <v>1.0406585788578644</v>
      </c>
      <c r="L96" s="322"/>
      <c r="M96" s="290">
        <v>121.3</v>
      </c>
      <c r="N96" s="290">
        <v>27.54</v>
      </c>
      <c r="O96" s="290">
        <v>-2.6</v>
      </c>
      <c r="P96" s="290"/>
      <c r="S96" s="290">
        <f t="shared" ca="1" si="5"/>
        <v>113.91407121775759</v>
      </c>
      <c r="T96" s="324">
        <f ca="1">S96/SUMPRODUCT($S$5:$S$405,CMF!$C$3:$C$403)*100</f>
        <v>1.0785832961361472</v>
      </c>
    </row>
    <row r="97" spans="1:20">
      <c r="A97" s="257">
        <v>472</v>
      </c>
      <c r="B97" s="274">
        <f ca="1">'Results Numerical'!EM97/SUMPRODUCT('Results Numerical'!$EM$5:$EM$405,CMF!$C$3:$C$403)*100</f>
        <v>0.89219772415812026</v>
      </c>
      <c r="C97" s="277"/>
      <c r="D97" s="277"/>
      <c r="E97" s="277"/>
      <c r="F97" s="299">
        <f t="shared" ca="1" si="3"/>
        <v>1.0797131967472129</v>
      </c>
      <c r="G97" s="300"/>
      <c r="H97" s="309"/>
      <c r="J97" s="320">
        <f t="shared" ca="1" si="4"/>
        <v>140181609471530.55</v>
      </c>
      <c r="K97" s="321">
        <f ca="1">J97/SUMPRODUCT(CMF!$C$3:$C$403,$J$5:$J$405)*100</f>
        <v>1.0401970570070622</v>
      </c>
      <c r="L97" s="322"/>
      <c r="M97" s="290">
        <v>121.3</v>
      </c>
      <c r="N97" s="290">
        <v>27.18</v>
      </c>
      <c r="O97" s="290">
        <v>-2.6</v>
      </c>
      <c r="P97" s="290"/>
      <c r="S97" s="290">
        <f t="shared" ca="1" si="5"/>
        <v>114.03340514323096</v>
      </c>
      <c r="T97" s="324">
        <f ca="1">S97/SUMPRODUCT($S$5:$S$405,CMF!$C$3:$C$403)*100</f>
        <v>1.0797131967472129</v>
      </c>
    </row>
    <row r="98" spans="1:20">
      <c r="A98" s="257">
        <v>473</v>
      </c>
      <c r="B98" s="274">
        <f ca="1">'Results Numerical'!EM98/SUMPRODUCT('Results Numerical'!$EM$5:$EM$405,CMF!$C$3:$C$403)*100</f>
        <v>0.89425622890522483</v>
      </c>
      <c r="C98" s="277"/>
      <c r="D98" s="277"/>
      <c r="E98" s="277"/>
      <c r="F98" s="299">
        <f t="shared" ca="1" si="3"/>
        <v>1.0808430973582788</v>
      </c>
      <c r="G98" s="300"/>
      <c r="H98" s="309"/>
      <c r="J98" s="320">
        <f t="shared" ca="1" si="4"/>
        <v>140116690137198.66</v>
      </c>
      <c r="K98" s="321">
        <f ca="1">J98/SUMPRODUCT(CMF!$C$3:$C$403,$J$5:$J$405)*100</f>
        <v>1.0397153326156141</v>
      </c>
      <c r="L98" s="322"/>
      <c r="M98" s="290">
        <v>121.3</v>
      </c>
      <c r="N98" s="290">
        <v>26.82</v>
      </c>
      <c r="O98" s="290">
        <v>-2.6</v>
      </c>
      <c r="P98" s="290"/>
      <c r="S98" s="290">
        <f t="shared" ca="1" si="5"/>
        <v>114.15273906870435</v>
      </c>
      <c r="T98" s="324">
        <f ca="1">S98/SUMPRODUCT($S$5:$S$405,CMF!$C$3:$C$403)*100</f>
        <v>1.0808430973582788</v>
      </c>
    </row>
    <row r="99" spans="1:20">
      <c r="A99" s="257">
        <v>474</v>
      </c>
      <c r="B99" s="274">
        <f ca="1">'Results Numerical'!EM99/SUMPRODUCT('Results Numerical'!$EM$5:$EM$405,CMF!$C$3:$C$403)*100</f>
        <v>0.89631473365232928</v>
      </c>
      <c r="C99" s="277"/>
      <c r="D99" s="277"/>
      <c r="E99" s="277"/>
      <c r="F99" s="299">
        <f t="shared" ca="1" si="3"/>
        <v>1.0819729979693449</v>
      </c>
      <c r="G99" s="300"/>
      <c r="H99" s="309"/>
      <c r="J99" s="320">
        <f t="shared" ca="1" si="4"/>
        <v>140049076523681.17</v>
      </c>
      <c r="K99" s="321">
        <f ca="1">J99/SUMPRODUCT(CMF!$C$3:$C$403,$J$5:$J$405)*100</f>
        <v>1.03921361572094</v>
      </c>
      <c r="L99" s="322"/>
      <c r="M99" s="290">
        <v>121.3</v>
      </c>
      <c r="N99" s="290">
        <v>26.46</v>
      </c>
      <c r="O99" s="290">
        <v>-2.6</v>
      </c>
      <c r="P99" s="290"/>
      <c r="S99" s="290">
        <f t="shared" ca="1" si="5"/>
        <v>114.27207299417773</v>
      </c>
      <c r="T99" s="324">
        <f ca="1">S99/SUMPRODUCT($S$5:$S$405,CMF!$C$3:$C$403)*100</f>
        <v>1.0819729979693449</v>
      </c>
    </row>
    <row r="100" spans="1:20">
      <c r="A100" s="257">
        <v>475</v>
      </c>
      <c r="B100" s="274">
        <f ca="1">'Results Numerical'!EM100/SUMPRODUCT('Results Numerical'!$EM$5:$EM$405,CMF!$C$3:$C$403)*100</f>
        <v>0.89834340499730203</v>
      </c>
      <c r="F100" s="299">
        <f t="shared" ca="1" si="3"/>
        <v>1.0831028985804105</v>
      </c>
      <c r="G100" s="300"/>
      <c r="H100" s="309"/>
      <c r="J100" s="320">
        <f t="shared" ca="1" si="4"/>
        <v>139978796809941.11</v>
      </c>
      <c r="K100" s="321">
        <f ca="1">J100/SUMPRODUCT(CMF!$C$3:$C$403,$J$5:$J$405)*100</f>
        <v>1.0386921154208983</v>
      </c>
      <c r="L100" s="322"/>
      <c r="M100" s="290">
        <v>121.3</v>
      </c>
      <c r="N100" s="290">
        <v>26.1</v>
      </c>
      <c r="O100" s="290">
        <v>-2.6</v>
      </c>
      <c r="S100" s="290">
        <f t="shared" ref="S100:S163" ca="1" si="6">M100+N100*R$15+O100*R$16</f>
        <v>114.39140691965112</v>
      </c>
      <c r="T100" s="324">
        <f ca="1">S100/SUMPRODUCT($S$5:$S$405,CMF!$C$3:$C$403)*100</f>
        <v>1.0831028985804105</v>
      </c>
    </row>
    <row r="101" spans="1:20">
      <c r="A101" s="257">
        <v>476</v>
      </c>
      <c r="B101" s="274">
        <f ca="1">'Results Numerical'!EM101/SUMPRODUCT('Results Numerical'!$EM$5:$EM$405,CMF!$C$3:$C$403)*100</f>
        <v>0.89944724087618422</v>
      </c>
      <c r="F101" s="299">
        <f t="shared" ca="1" si="3"/>
        <v>1.0842327991914766</v>
      </c>
      <c r="J101" s="320">
        <f t="shared" ca="1" si="4"/>
        <v>139905879046512.92</v>
      </c>
      <c r="K101" s="321">
        <f ca="1">J101/SUMPRODUCT(CMF!$C$3:$C$403,$J$5:$J$405)*100</f>
        <v>1.0381510398603631</v>
      </c>
      <c r="M101" s="290">
        <v>121.3</v>
      </c>
      <c r="N101" s="290">
        <v>25.74</v>
      </c>
      <c r="O101" s="290">
        <v>-2.6</v>
      </c>
      <c r="S101" s="290">
        <f t="shared" ca="1" si="6"/>
        <v>114.5107408451245</v>
      </c>
      <c r="T101" s="324">
        <f ca="1">S101/SUMPRODUCT($S$5:$S$405,CMF!$C$3:$C$403)*100</f>
        <v>1.0842327991914766</v>
      </c>
    </row>
    <row r="102" spans="1:20">
      <c r="A102" s="257">
        <v>477</v>
      </c>
      <c r="B102" s="274">
        <f ca="1">'Results Numerical'!EM102/SUMPRODUCT('Results Numerical'!$EM$5:$EM$405,CMF!$C$3:$C$403)*100</f>
        <v>0.90052124335293449</v>
      </c>
      <c r="F102" s="299">
        <f t="shared" ca="1" si="3"/>
        <v>1.0853626998025425</v>
      </c>
      <c r="J102" s="320">
        <f t="shared" ca="1" si="4"/>
        <v>139830351153760.11</v>
      </c>
      <c r="K102" s="321">
        <f ca="1">J102/SUMPRODUCT(CMF!$C$3:$C$403,$J$5:$J$405)*100</f>
        <v>1.0375905962182934</v>
      </c>
      <c r="M102" s="290">
        <v>121.3</v>
      </c>
      <c r="N102" s="290">
        <v>25.38</v>
      </c>
      <c r="O102" s="290">
        <v>-2.6</v>
      </c>
      <c r="S102" s="290">
        <f t="shared" ca="1" si="6"/>
        <v>114.63007477059789</v>
      </c>
      <c r="T102" s="324">
        <f ca="1">S102/SUMPRODUCT($S$5:$S$405,CMF!$C$3:$C$403)*100</f>
        <v>1.0853626998025425</v>
      </c>
    </row>
    <row r="103" spans="1:20">
      <c r="A103" s="257">
        <v>478</v>
      </c>
      <c r="B103" s="274">
        <f ca="1">'Results Numerical'!EM103/SUMPRODUCT('Results Numerical'!$EM$5:$EM$405,CMF!$C$3:$C$403)*100</f>
        <v>0.90162507923181656</v>
      </c>
      <c r="F103" s="299">
        <f t="shared" ca="1" si="3"/>
        <v>1.0864926004136082</v>
      </c>
      <c r="J103" s="320">
        <f t="shared" ca="1" si="4"/>
        <v>139752240920195.77</v>
      </c>
      <c r="K103" s="321">
        <f ca="1">J103/SUMPRODUCT(CMF!$C$3:$C$403,$J$5:$J$405)*100</f>
        <v>1.0370109906952716</v>
      </c>
      <c r="M103" s="290">
        <v>121.3</v>
      </c>
      <c r="N103" s="290">
        <v>25.02</v>
      </c>
      <c r="O103" s="290">
        <v>-2.6</v>
      </c>
      <c r="S103" s="290">
        <f t="shared" ca="1" si="6"/>
        <v>114.74940869607127</v>
      </c>
      <c r="T103" s="324">
        <f ca="1">S103/SUMPRODUCT($S$5:$S$405,CMF!$C$3:$C$403)*100</f>
        <v>1.0864926004136082</v>
      </c>
    </row>
    <row r="104" spans="1:20">
      <c r="A104" s="257">
        <v>479</v>
      </c>
      <c r="B104" s="274">
        <f ca="1">'Results Numerical'!EM104/SUMPRODUCT('Results Numerical'!$EM$5:$EM$405,CMF!$C$3:$C$403)*100</f>
        <v>0.90272891511069886</v>
      </c>
      <c r="F104" s="299">
        <f t="shared" ca="1" si="3"/>
        <v>1.0876225010246743</v>
      </c>
      <c r="J104" s="320">
        <f t="shared" ca="1" si="4"/>
        <v>139671576000866.61</v>
      </c>
      <c r="K104" s="321">
        <f ca="1">J104/SUMPRODUCT(CMF!$C$3:$C$403,$J$5:$J$405)*100</f>
        <v>1.036412428501513</v>
      </c>
      <c r="M104" s="290">
        <v>121.3</v>
      </c>
      <c r="N104" s="290">
        <v>24.66</v>
      </c>
      <c r="O104" s="290">
        <v>-2.6</v>
      </c>
      <c r="S104" s="290">
        <f t="shared" ca="1" si="6"/>
        <v>114.86874262154465</v>
      </c>
      <c r="T104" s="324">
        <f ca="1">S104/SUMPRODUCT($S$5:$S$405,CMF!$C$3:$C$403)*100</f>
        <v>1.0876225010246743</v>
      </c>
    </row>
    <row r="105" spans="1:20">
      <c r="A105" s="257">
        <v>480</v>
      </c>
      <c r="B105" s="274">
        <f ca="1">'Results Numerical'!EM105/SUMPRODUCT('Results Numerical'!$EM$5:$EM$405,CMF!$C$3:$C$403)*100</f>
        <v>0.90380291758744902</v>
      </c>
      <c r="F105" s="299">
        <f t="shared" ca="1" si="3"/>
        <v>1.0887524016357402</v>
      </c>
      <c r="J105" s="320">
        <f t="shared" ca="1" si="4"/>
        <v>139588383915797.09</v>
      </c>
      <c r="K105" s="321">
        <f ca="1">J105/SUMPRODUCT(CMF!$C$3:$C$403,$J$5:$J$405)*100</f>
        <v>1.0357951138453194</v>
      </c>
      <c r="M105" s="290">
        <v>121.3</v>
      </c>
      <c r="N105" s="290">
        <v>24.3</v>
      </c>
      <c r="O105" s="290">
        <v>-2.6</v>
      </c>
      <c r="S105" s="290">
        <f t="shared" ca="1" si="6"/>
        <v>114.98807654701804</v>
      </c>
      <c r="T105" s="324">
        <f ca="1">S105/SUMPRODUCT($S$5:$S$405,CMF!$C$3:$C$403)*100</f>
        <v>1.0887524016357402</v>
      </c>
    </row>
    <row r="106" spans="1:20">
      <c r="A106" s="257">
        <v>481</v>
      </c>
      <c r="B106" s="274">
        <f ca="1">'Results Numerical'!EM106/SUMPRODUCT('Results Numerical'!$EM$5:$EM$405,CMF!$C$3:$C$403)*100</f>
        <v>0.90299741572988645</v>
      </c>
      <c r="F106" s="299">
        <f t="shared" ca="1" si="3"/>
        <v>1.0821774405863629</v>
      </c>
      <c r="J106" s="320">
        <f t="shared" ca="1" si="4"/>
        <v>139502692048495.19</v>
      </c>
      <c r="K106" s="321">
        <f ca="1">J106/SUMPRODUCT(CMF!$C$3:$C$403,$J$5:$J$405)*100</f>
        <v>1.0351592499219922</v>
      </c>
      <c r="M106" s="290">
        <v>120.52</v>
      </c>
      <c r="N106" s="290">
        <v>23.88</v>
      </c>
      <c r="O106" s="290">
        <v>-2.52</v>
      </c>
      <c r="S106" s="290">
        <f t="shared" ca="1" si="6"/>
        <v>114.29366510571735</v>
      </c>
      <c r="T106" s="324">
        <f ca="1">S106/SUMPRODUCT($S$5:$S$405,CMF!$C$3:$C$403)*100</f>
        <v>1.0821774405863629</v>
      </c>
    </row>
    <row r="107" spans="1:20">
      <c r="A107" s="257">
        <v>482</v>
      </c>
      <c r="B107" s="274">
        <f ca="1">'Results Numerical'!EM107/SUMPRODUCT('Results Numerical'!$EM$5:$EM$405,CMF!$C$3:$C$403)*100</f>
        <v>0.90216208047019175</v>
      </c>
      <c r="F107" s="299">
        <f t="shared" ca="1" si="3"/>
        <v>1.0756024795369854</v>
      </c>
      <c r="J107" s="320">
        <f t="shared" ca="1" si="4"/>
        <v>139414527644517.17</v>
      </c>
      <c r="K107" s="321">
        <f ca="1">J107/SUMPRODUCT(CMF!$C$3:$C$403,$J$5:$J$405)*100</f>
        <v>1.0345050389031829</v>
      </c>
      <c r="M107" s="290">
        <v>119.74</v>
      </c>
      <c r="N107" s="290">
        <v>23.46</v>
      </c>
      <c r="O107" s="290">
        <v>-2.44</v>
      </c>
      <c r="S107" s="290">
        <f t="shared" ca="1" si="6"/>
        <v>113.59925366441666</v>
      </c>
      <c r="T107" s="324">
        <f ca="1">S107/SUMPRODUCT($S$5:$S$405,CMF!$C$3:$C$403)*100</f>
        <v>1.0756024795369854</v>
      </c>
    </row>
    <row r="108" spans="1:20">
      <c r="A108" s="257">
        <v>483</v>
      </c>
      <c r="B108" s="274">
        <f ca="1">'Results Numerical'!EM108/SUMPRODUCT('Results Numerical'!$EM$5:$EM$405,CMF!$C$3:$C$403)*100</f>
        <v>0.90135657861262919</v>
      </c>
      <c r="F108" s="299">
        <f t="shared" ca="1" si="3"/>
        <v>1.0690275184876081</v>
      </c>
      <c r="J108" s="320">
        <f t="shared" ca="1" si="4"/>
        <v>139323917810089.34</v>
      </c>
      <c r="K108" s="321">
        <f ca="1">J108/SUMPRODUCT(CMF!$C$3:$C$403,$J$5:$J$405)*100</f>
        <v>1.0338326819266648</v>
      </c>
      <c r="M108" s="290">
        <v>118.96</v>
      </c>
      <c r="N108" s="290">
        <v>23.04</v>
      </c>
      <c r="O108" s="290">
        <v>-2.36</v>
      </c>
      <c r="S108" s="290">
        <f t="shared" ca="1" si="6"/>
        <v>112.90484222311598</v>
      </c>
      <c r="T108" s="324">
        <f ca="1">S108/SUMPRODUCT($S$5:$S$405,CMF!$C$3:$C$403)*100</f>
        <v>1.0690275184876081</v>
      </c>
    </row>
    <row r="109" spans="1:20">
      <c r="A109" s="257">
        <v>484</v>
      </c>
      <c r="B109" s="274">
        <f ca="1">'Results Numerical'!EM109/SUMPRODUCT('Results Numerical'!$EM$5:$EM$405,CMF!$C$3:$C$403)*100</f>
        <v>0.90052124335293449</v>
      </c>
      <c r="F109" s="299">
        <f t="shared" ca="1" si="3"/>
        <v>1.0624525574382311</v>
      </c>
      <c r="J109" s="320">
        <f t="shared" ca="1" si="4"/>
        <v>139230889510787.83</v>
      </c>
      <c r="K109" s="321">
        <f ca="1">J109/SUMPRODUCT(CMF!$C$3:$C$403,$J$5:$J$405)*100</f>
        <v>1.0331423790865375</v>
      </c>
      <c r="M109" s="290">
        <v>118.18</v>
      </c>
      <c r="N109" s="290">
        <v>22.62</v>
      </c>
      <c r="O109" s="290">
        <v>-2.2799999999999998</v>
      </c>
      <c r="S109" s="290">
        <f t="shared" ca="1" si="6"/>
        <v>112.2104307818153</v>
      </c>
      <c r="T109" s="324">
        <f ca="1">S109/SUMPRODUCT($S$5:$S$405,CMF!$C$3:$C$403)*100</f>
        <v>1.0624525574382311</v>
      </c>
    </row>
    <row r="110" spans="1:20">
      <c r="A110" s="257">
        <v>485</v>
      </c>
      <c r="B110" s="274">
        <f ca="1">'Results Numerical'!EM110/SUMPRODUCT('Results Numerical'!$EM$5:$EM$405,CMF!$C$3:$C$403)*100</f>
        <v>0.89971574149537181</v>
      </c>
      <c r="F110" s="299">
        <f t="shared" ca="1" si="3"/>
        <v>1.0558775963888536</v>
      </c>
      <c r="J110" s="320">
        <f t="shared" ca="1" si="4"/>
        <v>139135469570273.67</v>
      </c>
      <c r="K110" s="321">
        <f ca="1">J110/SUMPRODUCT(CMF!$C$3:$C$403,$J$5:$J$405)*100</f>
        <v>1.0324343294238405</v>
      </c>
      <c r="M110" s="290">
        <v>117.4</v>
      </c>
      <c r="N110" s="290">
        <v>22.2</v>
      </c>
      <c r="O110" s="290">
        <v>-2.2000000000000002</v>
      </c>
      <c r="S110" s="290">
        <f t="shared" ca="1" si="6"/>
        <v>111.5160193405146</v>
      </c>
      <c r="T110" s="324">
        <f ca="1">S110/SUMPRODUCT($S$5:$S$405,CMF!$C$3:$C$403)*100</f>
        <v>1.0558775963888536</v>
      </c>
    </row>
    <row r="111" spans="1:20">
      <c r="A111" s="257">
        <v>486</v>
      </c>
      <c r="B111" s="274">
        <f ca="1">'Results Numerical'!EM111/SUMPRODUCT('Results Numerical'!$EM$5:$EM$405,CMF!$C$3:$C$403)*100</f>
        <v>0.89917874025699662</v>
      </c>
      <c r="F111" s="299">
        <f t="shared" ca="1" si="3"/>
        <v>1.0493026353394763</v>
      </c>
      <c r="J111" s="320">
        <f t="shared" ca="1" si="4"/>
        <v>139037684669081.84</v>
      </c>
      <c r="K111" s="321">
        <f ca="1">J111/SUMPRODUCT(CMF!$C$3:$C$403,$J$5:$J$405)*100</f>
        <v>1.0317087309175677</v>
      </c>
      <c r="M111" s="290">
        <v>116.62</v>
      </c>
      <c r="N111" s="290">
        <v>21.78</v>
      </c>
      <c r="O111" s="290">
        <v>-2.12</v>
      </c>
      <c r="S111" s="290">
        <f t="shared" ca="1" si="6"/>
        <v>110.82160789921392</v>
      </c>
      <c r="T111" s="324">
        <f ca="1">S111/SUMPRODUCT($S$5:$S$405,CMF!$C$3:$C$403)*100</f>
        <v>1.0493026353394763</v>
      </c>
    </row>
    <row r="112" spans="1:20">
      <c r="A112" s="257">
        <v>487</v>
      </c>
      <c r="B112" s="274">
        <f ca="1">'Results Numerical'!EM112/SUMPRODUCT('Results Numerical'!$EM$5:$EM$405,CMF!$C$3:$C$403)*100</f>
        <v>0.89861190561648951</v>
      </c>
      <c r="F112" s="299">
        <f t="shared" ca="1" si="3"/>
        <v>1.0427276742900993</v>
      </c>
      <c r="J112" s="320">
        <f t="shared" ca="1" si="4"/>
        <v>138937561343465.94</v>
      </c>
      <c r="K112" s="321">
        <f ca="1">J112/SUMPRODUCT(CMF!$C$3:$C$403,$J$5:$J$405)*100</f>
        <v>1.0309657804760937</v>
      </c>
      <c r="M112" s="290">
        <v>115.84</v>
      </c>
      <c r="N112" s="290">
        <v>21.36</v>
      </c>
      <c r="O112" s="290">
        <v>-2.04</v>
      </c>
      <c r="S112" s="290">
        <f t="shared" ca="1" si="6"/>
        <v>110.12719645791324</v>
      </c>
      <c r="T112" s="324">
        <f ca="1">S112/SUMPRODUCT($S$5:$S$405,CMF!$C$3:$C$403)*100</f>
        <v>1.0427276742900993</v>
      </c>
    </row>
    <row r="113" spans="1:20">
      <c r="A113" s="257">
        <v>488</v>
      </c>
      <c r="B113" s="274">
        <f ca="1">'Results Numerical'!EM113/SUMPRODUCT('Results Numerical'!$EM$5:$EM$405,CMF!$C$3:$C$403)*100</f>
        <v>0.89807490437811455</v>
      </c>
      <c r="F113" s="299">
        <f t="shared" ca="1" si="3"/>
        <v>1.0361527132407218</v>
      </c>
      <c r="J113" s="320">
        <f t="shared" ca="1" si="4"/>
        <v>138835125984292.81</v>
      </c>
      <c r="K113" s="321">
        <f ca="1">J113/SUMPRODUCT(CMF!$C$3:$C$403,$J$5:$J$405)*100</f>
        <v>1.0302056739289722</v>
      </c>
      <c r="M113" s="290">
        <v>115.06</v>
      </c>
      <c r="N113" s="290">
        <v>20.94</v>
      </c>
      <c r="O113" s="290">
        <v>-1.96</v>
      </c>
      <c r="S113" s="290">
        <f t="shared" ca="1" si="6"/>
        <v>109.43278501661256</v>
      </c>
      <c r="T113" s="324">
        <f ca="1">S113/SUMPRODUCT($S$5:$S$405,CMF!$C$3:$C$403)*100</f>
        <v>1.0361527132407218</v>
      </c>
    </row>
    <row r="114" spans="1:20">
      <c r="A114" s="257">
        <v>489</v>
      </c>
      <c r="B114" s="274">
        <f ca="1">'Results Numerical'!EM114/SUMPRODUCT('Results Numerical'!$EM$5:$EM$405,CMF!$C$3:$C$403)*100</f>
        <v>0.89753790313973936</v>
      </c>
      <c r="F114" s="299">
        <f t="shared" ca="1" si="3"/>
        <v>1.0295777521913445</v>
      </c>
      <c r="J114" s="320">
        <f t="shared" ca="1" si="4"/>
        <v>138730404835990.48</v>
      </c>
      <c r="K114" s="321">
        <f ca="1">J114/SUMPRODUCT(CMF!$C$3:$C$403,$J$5:$J$405)*100</f>
        <v>1.0294286060191291</v>
      </c>
      <c r="M114" s="290">
        <v>114.28</v>
      </c>
      <c r="N114" s="290">
        <v>20.52</v>
      </c>
      <c r="O114" s="290">
        <v>-1.88</v>
      </c>
      <c r="S114" s="290">
        <f t="shared" ca="1" si="6"/>
        <v>108.73837357531187</v>
      </c>
      <c r="T114" s="324">
        <f ca="1">S114/SUMPRODUCT($S$5:$S$405,CMF!$C$3:$C$403)*100</f>
        <v>1.0295777521913445</v>
      </c>
    </row>
    <row r="115" spans="1:20">
      <c r="A115" s="257">
        <v>490</v>
      </c>
      <c r="B115" s="274">
        <f ca="1">'Results Numerical'!EM115/SUMPRODUCT('Results Numerical'!$EM$5:$EM$405,CMF!$C$3:$C$403)*100</f>
        <v>0.89697106849923225</v>
      </c>
      <c r="F115" s="299">
        <f t="shared" ca="1" si="3"/>
        <v>1.0230027911419672</v>
      </c>
      <c r="J115" s="320">
        <f t="shared" ca="1" si="4"/>
        <v>138623423995545.81</v>
      </c>
      <c r="K115" s="321">
        <f ca="1">J115/SUMPRODUCT(CMF!$C$3:$C$403,$J$5:$J$405)*100</f>
        <v>1.0286347703954248</v>
      </c>
      <c r="M115" s="290">
        <v>113.5</v>
      </c>
      <c r="N115" s="290">
        <v>20.100000000000001</v>
      </c>
      <c r="O115" s="290">
        <v>-1.8</v>
      </c>
      <c r="S115" s="290">
        <f t="shared" ca="1" si="6"/>
        <v>108.04396213401118</v>
      </c>
      <c r="T115" s="324">
        <f ca="1">S115/SUMPRODUCT($S$5:$S$405,CMF!$C$3:$C$403)*100</f>
        <v>1.0230027911419672</v>
      </c>
    </row>
    <row r="116" spans="1:20">
      <c r="A116" s="257">
        <v>491</v>
      </c>
      <c r="B116" s="274">
        <f ca="1">'Results Numerical'!EM116/SUMPRODUCT('Results Numerical'!$EM$5:$EM$405,CMF!$C$3:$C$403)*100</f>
        <v>0.89315239302634253</v>
      </c>
      <c r="F116" s="299">
        <f t="shared" ca="1" si="3"/>
        <v>1.0236576776841719</v>
      </c>
      <c r="J116" s="320">
        <f t="shared" ca="1" si="4"/>
        <v>138514209411551.95</v>
      </c>
      <c r="K116" s="321">
        <f ca="1">J116/SUMPRODUCT(CMF!$C$3:$C$403,$J$5:$J$405)*100</f>
        <v>1.0278243596055863</v>
      </c>
      <c r="M116" s="290">
        <v>113.46</v>
      </c>
      <c r="N116" s="290">
        <v>19.71</v>
      </c>
      <c r="O116" s="290">
        <v>-1.77</v>
      </c>
      <c r="S116" s="290">
        <f t="shared" ca="1" si="6"/>
        <v>108.11312767039165</v>
      </c>
      <c r="T116" s="324">
        <f ca="1">S116/SUMPRODUCT($S$5:$S$405,CMF!$C$3:$C$403)*100</f>
        <v>1.0236576776841719</v>
      </c>
    </row>
    <row r="117" spans="1:20">
      <c r="A117" s="257">
        <v>492</v>
      </c>
      <c r="B117" s="274">
        <f ca="1">'Results Numerical'!EM117/SUMPRODUCT('Results Numerical'!$EM$5:$EM$405,CMF!$C$3:$C$403)*100</f>
        <v>0.88933371755345292</v>
      </c>
      <c r="F117" s="299">
        <f t="shared" ca="1" si="3"/>
        <v>1.0243125642263768</v>
      </c>
      <c r="J117" s="320">
        <f t="shared" ca="1" si="4"/>
        <v>138402786883303.22</v>
      </c>
      <c r="K117" s="321">
        <f ca="1">J117/SUMPRODUCT(CMF!$C$3:$C$403,$J$5:$J$405)*100</f>
        <v>1.02699756508949</v>
      </c>
      <c r="M117" s="290">
        <v>113.42</v>
      </c>
      <c r="N117" s="290">
        <v>19.32</v>
      </c>
      <c r="O117" s="290">
        <v>-1.74</v>
      </c>
      <c r="S117" s="290">
        <f t="shared" ca="1" si="6"/>
        <v>108.18229320677212</v>
      </c>
      <c r="T117" s="324">
        <f ca="1">S117/SUMPRODUCT($S$5:$S$405,CMF!$C$3:$C$403)*100</f>
        <v>1.0243125642263768</v>
      </c>
    </row>
    <row r="118" spans="1:20">
      <c r="A118" s="257">
        <v>493</v>
      </c>
      <c r="B118" s="274">
        <f ca="1">'Results Numerical'!EM118/SUMPRODUCT('Results Numerical'!$EM$5:$EM$405,CMF!$C$3:$C$403)*100</f>
        <v>0.88551504208056309</v>
      </c>
      <c r="F118" s="299">
        <f t="shared" ca="1" si="3"/>
        <v>1.0249674507685818</v>
      </c>
      <c r="J118" s="320">
        <f t="shared" ca="1" si="4"/>
        <v>138289182059938.81</v>
      </c>
      <c r="K118" s="321">
        <f ca="1">J118/SUMPRODUCT(CMF!$C$3:$C$403,$J$5:$J$405)*100</f>
        <v>1.0261545771728084</v>
      </c>
      <c r="M118" s="290">
        <v>113.38</v>
      </c>
      <c r="N118" s="290">
        <v>18.93</v>
      </c>
      <c r="O118" s="290">
        <v>-1.71</v>
      </c>
      <c r="S118" s="290">
        <f t="shared" ca="1" si="6"/>
        <v>108.25145874315258</v>
      </c>
      <c r="T118" s="324">
        <f ca="1">S118/SUMPRODUCT($S$5:$S$405,CMF!$C$3:$C$403)*100</f>
        <v>1.0249674507685818</v>
      </c>
    </row>
    <row r="119" spans="1:20">
      <c r="A119" s="257">
        <v>494</v>
      </c>
      <c r="B119" s="274">
        <f ca="1">'Results Numerical'!EM119/SUMPRODUCT('Results Numerical'!$EM$5:$EM$405,CMF!$C$3:$C$403)*100</f>
        <v>0.88166653320554156</v>
      </c>
      <c r="F119" s="299">
        <f t="shared" ca="1" si="3"/>
        <v>1.0256223373107867</v>
      </c>
      <c r="J119" s="320">
        <f t="shared" ca="1" si="4"/>
        <v>138173420439631.55</v>
      </c>
      <c r="K119" s="321">
        <f ca="1">J119/SUMPRODUCT(CMF!$C$3:$C$403,$J$5:$J$405)*100</f>
        <v>1.0252955850609904</v>
      </c>
      <c r="M119" s="290">
        <v>113.34</v>
      </c>
      <c r="N119" s="290">
        <v>18.54</v>
      </c>
      <c r="O119" s="290">
        <v>-1.68</v>
      </c>
      <c r="S119" s="290">
        <f t="shared" ca="1" si="6"/>
        <v>108.32062427953306</v>
      </c>
      <c r="T119" s="324">
        <f ca="1">S119/SUMPRODUCT($S$5:$S$405,CMF!$C$3:$C$403)*100</f>
        <v>1.0256223373107867</v>
      </c>
    </row>
    <row r="120" spans="1:20">
      <c r="A120" s="257">
        <v>495</v>
      </c>
      <c r="B120" s="274">
        <f ca="1">'Results Numerical'!EM120/SUMPRODUCT('Results Numerical'!$EM$5:$EM$405,CMF!$C$3:$C$403)*100</f>
        <v>0.87784785773265195</v>
      </c>
      <c r="F120" s="299">
        <f t="shared" ca="1" si="3"/>
        <v>1.0262772238529914</v>
      </c>
      <c r="J120" s="320">
        <f t="shared" ca="1" si="4"/>
        <v>138055527368823.3</v>
      </c>
      <c r="K120" s="321">
        <f ca="1">J120/SUMPRODUCT(CMF!$C$3:$C$403,$J$5:$J$405)*100</f>
        <v>1.0244207768335878</v>
      </c>
      <c r="M120" s="290">
        <v>113.3</v>
      </c>
      <c r="N120" s="290">
        <v>18.149999999999999</v>
      </c>
      <c r="O120" s="290">
        <v>-1.65</v>
      </c>
      <c r="S120" s="290">
        <f t="shared" ca="1" si="6"/>
        <v>108.38978981591353</v>
      </c>
      <c r="T120" s="324">
        <f ca="1">S120/SUMPRODUCT($S$5:$S$405,CMF!$C$3:$C$403)*100</f>
        <v>1.0262772238529914</v>
      </c>
    </row>
    <row r="121" spans="1:20">
      <c r="A121" s="257">
        <v>496</v>
      </c>
      <c r="B121" s="274">
        <f ca="1">'Results Numerical'!EM121/SUMPRODUCT('Results Numerical'!$EM$5:$EM$405,CMF!$C$3:$C$403)*100</f>
        <v>0.87334301401072734</v>
      </c>
      <c r="F121" s="299">
        <f t="shared" ca="1" si="3"/>
        <v>1.0269321103951961</v>
      </c>
      <c r="J121" s="320">
        <f t="shared" ca="1" si="4"/>
        <v>137935528041503.56</v>
      </c>
      <c r="K121" s="321">
        <f ca="1">J121/SUMPRODUCT(CMF!$C$3:$C$403,$J$5:$J$405)*100</f>
        <v>1.023530339438901</v>
      </c>
      <c r="M121" s="290">
        <v>113.26</v>
      </c>
      <c r="N121" s="290">
        <v>17.760000000000002</v>
      </c>
      <c r="O121" s="290">
        <v>-1.62</v>
      </c>
      <c r="S121" s="290">
        <f t="shared" ca="1" si="6"/>
        <v>108.458955352294</v>
      </c>
      <c r="T121" s="324">
        <f ca="1">S121/SUMPRODUCT($S$5:$S$405,CMF!$C$3:$C$403)*100</f>
        <v>1.0269321103951961</v>
      </c>
    </row>
    <row r="122" spans="1:20">
      <c r="A122" s="257">
        <v>497</v>
      </c>
      <c r="B122" s="274">
        <f ca="1">'Results Numerical'!EM122/SUMPRODUCT('Results Numerical'!$EM$5:$EM$405,CMF!$C$3:$C$403)*100</f>
        <v>0.86883817028880272</v>
      </c>
      <c r="F122" s="299">
        <f t="shared" ca="1" si="3"/>
        <v>1.027586996937401</v>
      </c>
      <c r="J122" s="320">
        <f t="shared" ca="1" si="4"/>
        <v>137813447498533.33</v>
      </c>
      <c r="K122" s="321">
        <f ca="1">J122/SUMPRODUCT(CMF!$C$3:$C$403,$J$5:$J$405)*100</f>
        <v>1.0226244586889639</v>
      </c>
      <c r="M122" s="290">
        <v>113.22</v>
      </c>
      <c r="N122" s="290">
        <v>17.37</v>
      </c>
      <c r="O122" s="290">
        <v>-1.59</v>
      </c>
      <c r="S122" s="290">
        <f t="shared" ca="1" si="6"/>
        <v>108.52812088867447</v>
      </c>
      <c r="T122" s="324">
        <f ca="1">S122/SUMPRODUCT($S$5:$S$405,CMF!$C$3:$C$403)*100</f>
        <v>1.027586996937401</v>
      </c>
    </row>
    <row r="123" spans="1:20">
      <c r="A123" s="257">
        <v>498</v>
      </c>
      <c r="B123" s="274">
        <f ca="1">'Results Numerical'!EM123/SUMPRODUCT('Results Numerical'!$EM$5:$EM$405,CMF!$C$3:$C$403)*100</f>
        <v>0.86433332656687822</v>
      </c>
      <c r="F123" s="299">
        <f t="shared" ca="1" si="3"/>
        <v>1.0282418834796061</v>
      </c>
      <c r="J123" s="320">
        <f t="shared" ca="1" si="4"/>
        <v>137689310627008.94</v>
      </c>
      <c r="K123" s="321">
        <f ca="1">J123/SUMPRODUCT(CMF!$C$3:$C$403,$J$5:$J$405)*100</f>
        <v>1.0217033192548217</v>
      </c>
      <c r="M123" s="290">
        <v>113.18</v>
      </c>
      <c r="N123" s="290">
        <v>16.98</v>
      </c>
      <c r="O123" s="290">
        <v>-1.56</v>
      </c>
      <c r="S123" s="290">
        <f t="shared" ca="1" si="6"/>
        <v>108.59728642505495</v>
      </c>
      <c r="T123" s="324">
        <f ca="1">S123/SUMPRODUCT($S$5:$S$405,CMF!$C$3:$C$403)*100</f>
        <v>1.0282418834796061</v>
      </c>
    </row>
    <row r="124" spans="1:20">
      <c r="A124" s="257">
        <v>499</v>
      </c>
      <c r="B124" s="274">
        <f ca="1">'Results Numerical'!EM124/SUMPRODUCT('Results Numerical'!$EM$5:$EM$405,CMF!$C$3:$C$403)*100</f>
        <v>0.85982848284495361</v>
      </c>
      <c r="F124" s="299">
        <f t="shared" ca="1" si="3"/>
        <v>1.0288967700218106</v>
      </c>
      <c r="J124" s="320">
        <f t="shared" ca="1" si="4"/>
        <v>137563142159671.08</v>
      </c>
      <c r="K124" s="321">
        <f ca="1">J124/SUMPRODUCT(CMF!$C$3:$C$403,$J$5:$J$405)*100</f>
        <v>1.0207671046621467</v>
      </c>
      <c r="M124" s="290">
        <v>113.14</v>
      </c>
      <c r="N124" s="290">
        <v>16.59</v>
      </c>
      <c r="O124" s="290">
        <v>-1.53</v>
      </c>
      <c r="S124" s="290">
        <f t="shared" ca="1" si="6"/>
        <v>108.6664519614354</v>
      </c>
      <c r="T124" s="324">
        <f ca="1">S124/SUMPRODUCT($S$5:$S$405,CMF!$C$3:$C$403)*100</f>
        <v>1.0288967700218106</v>
      </c>
    </row>
    <row r="125" spans="1:20">
      <c r="A125" s="257">
        <v>500</v>
      </c>
      <c r="B125" s="274">
        <f ca="1">'Results Numerical'!EM125/SUMPRODUCT('Results Numerical'!$EM$5:$EM$405,CMF!$C$3:$C$403)*100</f>
        <v>0.855323639123029</v>
      </c>
      <c r="F125" s="299">
        <f t="shared" ca="1" si="3"/>
        <v>1.0295516565640155</v>
      </c>
      <c r="J125" s="320">
        <f t="shared" ca="1" si="4"/>
        <v>137434966674351.47</v>
      </c>
      <c r="K125" s="321">
        <f ca="1">J125/SUMPRODUCT(CMF!$C$3:$C$403,$J$5:$J$405)*100</f>
        <v>1.0198159972871312</v>
      </c>
      <c r="M125" s="290">
        <v>113.1</v>
      </c>
      <c r="N125" s="290">
        <v>16.2</v>
      </c>
      <c r="O125" s="290">
        <v>-1.5</v>
      </c>
      <c r="S125" s="290">
        <f t="shared" ca="1" si="6"/>
        <v>108.73561749781587</v>
      </c>
      <c r="T125" s="324">
        <f ca="1">S125/SUMPRODUCT($S$5:$S$405,CMF!$C$3:$C$403)*100</f>
        <v>1.0295516565640155</v>
      </c>
    </row>
    <row r="126" spans="1:20">
      <c r="A126" s="257">
        <v>501</v>
      </c>
      <c r="B126" s="274">
        <f ca="1">'Results Numerical'!EM126/SUMPRODUCT('Results Numerical'!$EM$5:$EM$405,CMF!$C$3:$C$403)*100</f>
        <v>0.85093812900963217</v>
      </c>
      <c r="F126" s="299">
        <f t="shared" ca="1" si="3"/>
        <v>1.0281885520131104</v>
      </c>
      <c r="J126" s="320">
        <f t="shared" ca="1" si="4"/>
        <v>137304808593461.2</v>
      </c>
      <c r="K126" s="321">
        <f ca="1">J126/SUMPRODUCT(CMF!$C$3:$C$403,$J$5:$J$405)*100</f>
        <v>1.0188501783526922</v>
      </c>
      <c r="M126" s="290">
        <v>112.87</v>
      </c>
      <c r="N126" s="290">
        <v>15.9</v>
      </c>
      <c r="O126" s="290">
        <v>-1.48</v>
      </c>
      <c r="S126" s="290">
        <f t="shared" ca="1" si="6"/>
        <v>108.59165384712213</v>
      </c>
      <c r="T126" s="324">
        <f ca="1">S126/SUMPRODUCT($S$5:$S$405,CMF!$C$3:$C$403)*100</f>
        <v>1.0281885520131104</v>
      </c>
    </row>
    <row r="127" spans="1:20">
      <c r="A127" s="257">
        <v>502</v>
      </c>
      <c r="B127" s="274">
        <f ca="1">'Results Numerical'!EM127/SUMPRODUCT('Results Numerical'!$EM$5:$EM$405,CMF!$C$3:$C$403)*100</f>
        <v>0.84655261889623556</v>
      </c>
      <c r="F127" s="299">
        <f t="shared" ca="1" si="3"/>
        <v>1.0268254474622049</v>
      </c>
      <c r="J127" s="320">
        <f t="shared" ca="1" si="4"/>
        <v>137172692183517.41</v>
      </c>
      <c r="K127" s="321">
        <f ca="1">J127/SUMPRODUCT(CMF!$C$3:$C$403,$J$5:$J$405)*100</f>
        <v>1.0178698279249581</v>
      </c>
      <c r="M127" s="290">
        <v>112.64</v>
      </c>
      <c r="N127" s="290">
        <v>15.6</v>
      </c>
      <c r="O127" s="290">
        <v>-1.46</v>
      </c>
      <c r="S127" s="290">
        <f t="shared" ca="1" si="6"/>
        <v>108.44769019642835</v>
      </c>
      <c r="T127" s="324">
        <f ca="1">S127/SUMPRODUCT($S$5:$S$405,CMF!$C$3:$C$403)*100</f>
        <v>1.0268254474622049</v>
      </c>
    </row>
    <row r="128" spans="1:20">
      <c r="A128" s="257">
        <v>503</v>
      </c>
      <c r="B128" s="274">
        <f ca="1">'Results Numerical'!EM128/SUMPRODUCT('Results Numerical'!$EM$5:$EM$405,CMF!$C$3:$C$403)*100</f>
        <v>0.84219694218497054</v>
      </c>
      <c r="F128" s="299">
        <f t="shared" ca="1" si="3"/>
        <v>1.0254623429112999</v>
      </c>
      <c r="J128" s="320">
        <f t="shared" ca="1" si="4"/>
        <v>137038641554708.48</v>
      </c>
      <c r="K128" s="321">
        <f ca="1">J128/SUMPRODUCT(CMF!$C$3:$C$403,$J$5:$J$405)*100</f>
        <v>1.0168751249100429</v>
      </c>
      <c r="M128" s="290">
        <v>112.41</v>
      </c>
      <c r="N128" s="290">
        <v>15.3</v>
      </c>
      <c r="O128" s="290">
        <v>-1.44</v>
      </c>
      <c r="S128" s="290">
        <f t="shared" ca="1" si="6"/>
        <v>108.30372654573461</v>
      </c>
      <c r="T128" s="324">
        <f ca="1">S128/SUMPRODUCT($S$5:$S$405,CMF!$C$3:$C$403)*100</f>
        <v>1.0254623429112999</v>
      </c>
    </row>
    <row r="129" spans="1:20">
      <c r="A129" s="257">
        <v>504</v>
      </c>
      <c r="B129" s="274">
        <f ca="1">'Results Numerical'!EM129/SUMPRODUCT('Results Numerical'!$EM$5:$EM$405,CMF!$C$3:$C$403)*100</f>
        <v>0.83781143207157394</v>
      </c>
      <c r="F129" s="299">
        <f t="shared" ca="1" si="3"/>
        <v>1.0240992383603948</v>
      </c>
      <c r="J129" s="320">
        <f t="shared" ca="1" si="4"/>
        <v>136902680660496.61</v>
      </c>
      <c r="K129" s="321">
        <f ca="1">J129/SUMPRODUCT(CMF!$C$3:$C$403,$J$5:$J$405)*100</f>
        <v>1.0158662470510968</v>
      </c>
      <c r="M129" s="290">
        <v>112.18</v>
      </c>
      <c r="N129" s="290">
        <v>15</v>
      </c>
      <c r="O129" s="290">
        <v>-1.42</v>
      </c>
      <c r="S129" s="290">
        <f t="shared" ca="1" si="6"/>
        <v>108.15976289504086</v>
      </c>
      <c r="T129" s="324">
        <f ca="1">S129/SUMPRODUCT($S$5:$S$405,CMF!$C$3:$C$403)*100</f>
        <v>1.0240992383603948</v>
      </c>
    </row>
    <row r="130" spans="1:20">
      <c r="A130" s="257">
        <v>505</v>
      </c>
      <c r="B130" s="274">
        <f ca="1">'Results Numerical'!EM130/SUMPRODUCT('Results Numerical'!$EM$5:$EM$405,CMF!$C$3:$C$403)*100</f>
        <v>0.83345575536030914</v>
      </c>
      <c r="F130" s="299">
        <f t="shared" ca="1" si="3"/>
        <v>1.0227361338094896</v>
      </c>
      <c r="J130" s="320">
        <f t="shared" ca="1" si="4"/>
        <v>136764833297256.28</v>
      </c>
      <c r="K130" s="321">
        <f ca="1">J130/SUMPRODUCT(CMF!$C$3:$C$403,$J$5:$J$405)*100</f>
        <v>1.0148433709256242</v>
      </c>
      <c r="M130" s="290">
        <v>111.95</v>
      </c>
      <c r="N130" s="290">
        <v>14.7</v>
      </c>
      <c r="O130" s="290">
        <v>-1.4</v>
      </c>
      <c r="S130" s="290">
        <f t="shared" ca="1" si="6"/>
        <v>108.01579924434711</v>
      </c>
      <c r="T130" s="324">
        <f ca="1">S130/SUMPRODUCT($S$5:$S$405,CMF!$C$3:$C$403)*100</f>
        <v>1.0227361338094896</v>
      </c>
    </row>
    <row r="131" spans="1:20">
      <c r="A131" s="257">
        <v>506</v>
      </c>
      <c r="B131" s="274">
        <f ca="1">'Results Numerical'!EM131/SUMPRODUCT('Results Numerical'!$EM$5:$EM$405,CMF!$C$3:$C$403)*100</f>
        <v>0.82838407699787742</v>
      </c>
      <c r="F131" s="299">
        <f t="shared" ca="1" si="3"/>
        <v>1.0213730292585843</v>
      </c>
      <c r="J131" s="320">
        <f t="shared" ca="1" si="4"/>
        <v>136625123103949.16</v>
      </c>
      <c r="K131" s="321">
        <f ca="1">J131/SUMPRODUCT(CMF!$C$3:$C$403,$J$5:$J$405)*100</f>
        <v>1.0138066719430698</v>
      </c>
      <c r="M131" s="290">
        <v>111.72</v>
      </c>
      <c r="N131" s="290">
        <v>14.4</v>
      </c>
      <c r="O131" s="290">
        <v>-1.38</v>
      </c>
      <c r="S131" s="290">
        <f t="shared" ca="1" si="6"/>
        <v>107.87183559365334</v>
      </c>
      <c r="T131" s="324">
        <f ca="1">S131/SUMPRODUCT($S$5:$S$405,CMF!$C$3:$C$403)*100</f>
        <v>1.0213730292585843</v>
      </c>
    </row>
    <row r="132" spans="1:20">
      <c r="A132" s="257">
        <v>507</v>
      </c>
      <c r="B132" s="274">
        <f ca="1">'Results Numerical'!EM132/SUMPRODUCT('Results Numerical'!$EM$5:$EM$405,CMF!$C$3:$C$403)*100</f>
        <v>0.82334223203757784</v>
      </c>
      <c r="F132" s="299">
        <f t="shared" ca="1" si="3"/>
        <v>1.020009924707679</v>
      </c>
      <c r="J132" s="320">
        <f t="shared" ca="1" si="4"/>
        <v>136483573561833.34</v>
      </c>
      <c r="K132" s="321">
        <f ca="1">J132/SUMPRODUCT(CMF!$C$3:$C$403,$J$5:$J$405)*100</f>
        <v>1.0127563243426632</v>
      </c>
      <c r="M132" s="290">
        <v>111.49</v>
      </c>
      <c r="N132" s="290">
        <v>14.1</v>
      </c>
      <c r="O132" s="290">
        <v>-1.36</v>
      </c>
      <c r="S132" s="290">
        <f t="shared" ca="1" si="6"/>
        <v>107.72787194295958</v>
      </c>
      <c r="T132" s="324">
        <f ca="1">S132/SUMPRODUCT($S$5:$S$405,CMF!$C$3:$C$403)*100</f>
        <v>1.020009924707679</v>
      </c>
    </row>
    <row r="133" spans="1:20">
      <c r="A133" s="257">
        <v>508</v>
      </c>
      <c r="B133" s="274">
        <f ca="1">'Results Numerical'!EM133/SUMPRODUCT('Results Numerical'!$EM$5:$EM$405,CMF!$C$3:$C$403)*100</f>
        <v>0.81827055367514634</v>
      </c>
      <c r="F133" s="299">
        <f t="shared" ref="F133:F196" ca="1" si="7">IF($D$12&lt;4000,K133,IF($D$12&gt;5000,T133,K133*(5000-$D$12)/1000+T133*($D$12-4000)/1000))</f>
        <v>1.018646820156774</v>
      </c>
      <c r="J133" s="320">
        <f t="shared" ref="J133:J196" ca="1" si="8">3.7415E-16/((A133*0.000000001)^5)/(EXP(0.014388/(A133*0.000000001*$D$12))-1)</f>
        <v>136340207994206.97</v>
      </c>
      <c r="K133" s="321">
        <f ca="1">J133/SUMPRODUCT(CMF!$C$3:$C$403,$J$5:$J$405)*100</f>
        <v>1.0116925011915145</v>
      </c>
      <c r="M133" s="290">
        <v>111.26</v>
      </c>
      <c r="N133" s="290">
        <v>13.8</v>
      </c>
      <c r="O133" s="290">
        <v>-1.34</v>
      </c>
      <c r="S133" s="290">
        <f t="shared" ca="1" si="6"/>
        <v>107.58390829226583</v>
      </c>
      <c r="T133" s="324">
        <f ca="1">S133/SUMPRODUCT($S$5:$S$405,CMF!$C$3:$C$403)*100</f>
        <v>1.018646820156774</v>
      </c>
    </row>
    <row r="134" spans="1:20">
      <c r="A134" s="257">
        <v>509</v>
      </c>
      <c r="B134" s="274">
        <f ca="1">'Results Numerical'!EM134/SUMPRODUCT('Results Numerical'!$EM$5:$EM$405,CMF!$C$3:$C$403)*100</f>
        <v>0.81322870871484643</v>
      </c>
      <c r="F134" s="299">
        <f t="shared" ca="1" si="7"/>
        <v>1.0172837156058687</v>
      </c>
      <c r="J134" s="320">
        <f t="shared" ca="1" si="8"/>
        <v>136195049566184.7</v>
      </c>
      <c r="K134" s="321">
        <f ca="1">J134/SUMPRODUCT(CMF!$C$3:$C$403,$J$5:$J$405)*100</f>
        <v>1.0106153743829569</v>
      </c>
      <c r="M134" s="290">
        <v>111.03</v>
      </c>
      <c r="N134" s="290">
        <v>13.5</v>
      </c>
      <c r="O134" s="290">
        <v>-1.32</v>
      </c>
      <c r="S134" s="290">
        <f t="shared" ca="1" si="6"/>
        <v>107.43994464157207</v>
      </c>
      <c r="T134" s="324">
        <f ca="1">S134/SUMPRODUCT($S$5:$S$405,CMF!$C$3:$C$403)*100</f>
        <v>1.0172837156058687</v>
      </c>
    </row>
    <row r="135" spans="1:20">
      <c r="A135" s="257">
        <v>510</v>
      </c>
      <c r="B135" s="274">
        <f ca="1">'Results Numerical'!EM135/SUMPRODUCT('Results Numerical'!$EM$5:$EM$405,CMF!$C$3:$C$403)*100</f>
        <v>0.80818686375454662</v>
      </c>
      <c r="F135" s="299">
        <f t="shared" ca="1" si="7"/>
        <v>1.0159206110549637</v>
      </c>
      <c r="J135" s="320">
        <f t="shared" ca="1" si="8"/>
        <v>136048121284507.2</v>
      </c>
      <c r="K135" s="321">
        <f ca="1">J135/SUMPRODUCT(CMF!$C$3:$C$403,$J$5:$J$405)*100</f>
        <v>1.0095251146351327</v>
      </c>
      <c r="M135" s="290">
        <v>110.8</v>
      </c>
      <c r="N135" s="290">
        <v>13.2</v>
      </c>
      <c r="O135" s="290">
        <v>-1.3</v>
      </c>
      <c r="S135" s="290">
        <f t="shared" ca="1" si="6"/>
        <v>107.29598099087832</v>
      </c>
      <c r="T135" s="324">
        <f ca="1">S135/SUMPRODUCT($S$5:$S$405,CMF!$C$3:$C$403)*100</f>
        <v>1.0159206110549637</v>
      </c>
    </row>
    <row r="136" spans="1:20">
      <c r="A136" s="257">
        <v>511</v>
      </c>
      <c r="B136" s="274">
        <f ca="1">'Results Numerical'!EM136/SUMPRODUCT('Results Numerical'!$EM$5:$EM$405,CMF!$C$3:$C$403)*100</f>
        <v>0.80365218663049021</v>
      </c>
      <c r="F136" s="299">
        <f t="shared" ca="1" si="7"/>
        <v>1.0132294846741572</v>
      </c>
      <c r="J136" s="320">
        <f t="shared" ca="1" si="8"/>
        <v>135899445997381.69</v>
      </c>
      <c r="K136" s="321">
        <f ca="1">J136/SUMPRODUCT(CMF!$C$3:$C$403,$J$5:$J$405)*100</f>
        <v>1.0084218914898095</v>
      </c>
      <c r="M136" s="290">
        <v>110.37</v>
      </c>
      <c r="N136" s="290">
        <v>12.74</v>
      </c>
      <c r="O136" s="290">
        <v>-1.29</v>
      </c>
      <c r="S136" s="290">
        <f t="shared" ca="1" si="6"/>
        <v>107.01175893468908</v>
      </c>
      <c r="T136" s="324">
        <f ca="1">S136/SUMPRODUCT($S$5:$S$405,CMF!$C$3:$C$403)*100</f>
        <v>1.0132294846741572</v>
      </c>
    </row>
    <row r="137" spans="1:20">
      <c r="A137" s="257">
        <v>512</v>
      </c>
      <c r="B137" s="274">
        <f ca="1">'Results Numerical'!EM137/SUMPRODUCT('Results Numerical'!$EM$5:$EM$405,CMF!$C$3:$C$403)*100</f>
        <v>0.79914734290856571</v>
      </c>
      <c r="F137" s="299">
        <f t="shared" ca="1" si="7"/>
        <v>1.0105383582933505</v>
      </c>
      <c r="J137" s="320">
        <f t="shared" ca="1" si="8"/>
        <v>135749046394354.73</v>
      </c>
      <c r="K137" s="321">
        <f ca="1">J137/SUMPRODUCT(CMF!$C$3:$C$403,$J$5:$J$405)*100</f>
        <v>1.0073058733114375</v>
      </c>
      <c r="M137" s="290">
        <v>109.94</v>
      </c>
      <c r="N137" s="290">
        <v>12.28</v>
      </c>
      <c r="O137" s="290">
        <v>-1.28</v>
      </c>
      <c r="S137" s="290">
        <f t="shared" ca="1" si="6"/>
        <v>106.72753687849983</v>
      </c>
      <c r="T137" s="324">
        <f ca="1">S137/SUMPRODUCT($S$5:$S$405,CMF!$C$3:$C$403)*100</f>
        <v>1.0105383582933505</v>
      </c>
    </row>
    <row r="138" spans="1:20">
      <c r="A138" s="257">
        <v>513</v>
      </c>
      <c r="B138" s="274">
        <f ca="1">'Results Numerical'!EM138/SUMPRODUCT('Results Numerical'!$EM$5:$EM$405,CMF!$C$3:$C$403)*100</f>
        <v>0.79464249918664109</v>
      </c>
      <c r="F138" s="299">
        <f t="shared" ca="1" si="7"/>
        <v>1.007847231912544</v>
      </c>
      <c r="J138" s="320">
        <f t="shared" ca="1" si="8"/>
        <v>135596945006213.67</v>
      </c>
      <c r="K138" s="321">
        <f ca="1">J138/SUMPRODUCT(CMF!$C$3:$C$403,$J$5:$J$405)*100</f>
        <v>1.0061772272864171</v>
      </c>
      <c r="M138" s="290">
        <v>109.51</v>
      </c>
      <c r="N138" s="290">
        <v>11.82</v>
      </c>
      <c r="O138" s="290">
        <v>-1.27</v>
      </c>
      <c r="S138" s="290">
        <f t="shared" ca="1" si="6"/>
        <v>106.4433148223106</v>
      </c>
      <c r="T138" s="324">
        <f ca="1">S138/SUMPRODUCT($S$5:$S$405,CMF!$C$3:$C$403)*100</f>
        <v>1.007847231912544</v>
      </c>
    </row>
    <row r="139" spans="1:20">
      <c r="A139" s="257">
        <v>514</v>
      </c>
      <c r="B139" s="274">
        <f ca="1">'Results Numerical'!EM139/SUMPRODUCT('Results Numerical'!$EM$5:$EM$405,CMF!$C$3:$C$403)*100</f>
        <v>0.79013765546471648</v>
      </c>
      <c r="F139" s="299">
        <f t="shared" ca="1" si="7"/>
        <v>1.0051561055317373</v>
      </c>
      <c r="J139" s="320">
        <f t="shared" ca="1" si="8"/>
        <v>135443164204918.89</v>
      </c>
      <c r="K139" s="321">
        <f ca="1">J139/SUMPRODUCT(CMF!$C$3:$C$403,$J$5:$J$405)*100</f>
        <v>1.0050361194225963</v>
      </c>
      <c r="M139" s="290">
        <v>109.08</v>
      </c>
      <c r="N139" s="290">
        <v>11.36</v>
      </c>
      <c r="O139" s="290">
        <v>-1.26</v>
      </c>
      <c r="S139" s="290">
        <f t="shared" ca="1" si="6"/>
        <v>106.15909276612135</v>
      </c>
      <c r="T139" s="324">
        <f ca="1">S139/SUMPRODUCT($S$5:$S$405,CMF!$C$3:$C$403)*100</f>
        <v>1.0051561055317373</v>
      </c>
    </row>
    <row r="140" spans="1:20">
      <c r="A140" s="257">
        <v>515</v>
      </c>
      <c r="B140" s="274">
        <f ca="1">'Results Numerical'!EM140/SUMPRODUCT('Results Numerical'!$EM$5:$EM$405,CMF!$C$3:$C$403)*100</f>
        <v>0.78563281174279209</v>
      </c>
      <c r="F140" s="299">
        <f t="shared" ca="1" si="7"/>
        <v>1.0024649791509308</v>
      </c>
      <c r="J140" s="320">
        <f t="shared" ca="1" si="8"/>
        <v>135287726203564.02</v>
      </c>
      <c r="K140" s="321">
        <f ca="1">J140/SUMPRODUCT(CMF!$C$3:$C$403,$J$5:$J$405)*100</f>
        <v>1.0038827145489759</v>
      </c>
      <c r="M140" s="290">
        <v>108.65</v>
      </c>
      <c r="N140" s="290">
        <v>10.9</v>
      </c>
      <c r="O140" s="290">
        <v>-1.25</v>
      </c>
      <c r="S140" s="290">
        <f t="shared" ca="1" si="6"/>
        <v>105.87487070993211</v>
      </c>
      <c r="T140" s="324">
        <f ca="1">S140/SUMPRODUCT($S$5:$S$405,CMF!$C$3:$C$403)*100</f>
        <v>1.0024649791509308</v>
      </c>
    </row>
    <row r="141" spans="1:20">
      <c r="A141" s="257">
        <v>516</v>
      </c>
      <c r="B141" s="274">
        <f ca="1">'Results Numerical'!EM141/SUMPRODUCT('Results Numerical'!$EM$5:$EM$405,CMF!$C$3:$C$403)*100</f>
        <v>0.78181413626990226</v>
      </c>
      <c r="F141" s="299">
        <f t="shared" ca="1" si="7"/>
        <v>0.99977385277012409</v>
      </c>
      <c r="J141" s="320">
        <f t="shared" ca="1" si="8"/>
        <v>135130653056365.02</v>
      </c>
      <c r="K141" s="321">
        <f ca="1">J141/SUMPRODUCT(CMF!$C$3:$C$403,$J$5:$J$405)*100</f>
        <v>1.0027171763156286</v>
      </c>
      <c r="M141" s="290">
        <v>108.22</v>
      </c>
      <c r="N141" s="290">
        <v>10.44</v>
      </c>
      <c r="O141" s="290">
        <v>-1.24</v>
      </c>
      <c r="S141" s="290">
        <f t="shared" ca="1" si="6"/>
        <v>105.59064865374286</v>
      </c>
      <c r="T141" s="324">
        <f ca="1">S141/SUMPRODUCT($S$5:$S$405,CMF!$C$3:$C$403)*100</f>
        <v>0.99977385277012409</v>
      </c>
    </row>
    <row r="142" spans="1:20">
      <c r="A142" s="257">
        <v>517</v>
      </c>
      <c r="B142" s="274">
        <f ca="1">'Results Numerical'!EM142/SUMPRODUCT('Results Numerical'!$EM$5:$EM$405,CMF!$C$3:$C$403)*100</f>
        <v>0.77796562739488062</v>
      </c>
      <c r="F142" s="299">
        <f t="shared" ca="1" si="7"/>
        <v>0.99708272638931761</v>
      </c>
      <c r="J142" s="320">
        <f t="shared" ca="1" si="8"/>
        <v>134971966658676.08</v>
      </c>
      <c r="K142" s="321">
        <f ca="1">J142/SUMPRODUCT(CMF!$C$3:$C$403,$J$5:$J$405)*100</f>
        <v>1.0015396671938162</v>
      </c>
      <c r="M142" s="290">
        <v>107.79</v>
      </c>
      <c r="N142" s="290">
        <v>9.98</v>
      </c>
      <c r="O142" s="290">
        <v>-1.23</v>
      </c>
      <c r="S142" s="290">
        <f t="shared" ca="1" si="6"/>
        <v>105.30642659755364</v>
      </c>
      <c r="T142" s="324">
        <f ca="1">S142/SUMPRODUCT($S$5:$S$405,CMF!$C$3:$C$403)*100</f>
        <v>0.99708272638931761</v>
      </c>
    </row>
    <row r="143" spans="1:20">
      <c r="A143" s="257">
        <v>518</v>
      </c>
      <c r="B143" s="274">
        <f ca="1">'Results Numerical'!EM143/SUMPRODUCT('Results Numerical'!$EM$5:$EM$405,CMF!$C$3:$C$403)*100</f>
        <v>0.7741469519219909</v>
      </c>
      <c r="F143" s="299">
        <f t="shared" ca="1" si="7"/>
        <v>0.9943916000085109</v>
      </c>
      <c r="J143" s="320">
        <f t="shared" ca="1" si="8"/>
        <v>134811688747032.39</v>
      </c>
      <c r="K143" s="321">
        <f ca="1">J143/SUMPRODUCT(CMF!$C$3:$C$403,$J$5:$J$405)*100</f>
        <v>1.0003503484763072</v>
      </c>
      <c r="M143" s="290">
        <v>107.36</v>
      </c>
      <c r="N143" s="290">
        <v>9.52</v>
      </c>
      <c r="O143" s="290">
        <v>-1.22</v>
      </c>
      <c r="S143" s="290">
        <f t="shared" ca="1" si="6"/>
        <v>105.02220454136439</v>
      </c>
      <c r="T143" s="324">
        <f ca="1">S143/SUMPRODUCT($S$5:$S$405,CMF!$C$3:$C$403)*100</f>
        <v>0.9943916000085109</v>
      </c>
    </row>
    <row r="144" spans="1:20">
      <c r="A144" s="257">
        <v>519</v>
      </c>
      <c r="B144" s="274">
        <f ca="1">'Results Numerical'!EM144/SUMPRODUCT('Results Numerical'!$EM$5:$EM$405,CMF!$C$3:$C$403)*100</f>
        <v>0.77032827644910118</v>
      </c>
      <c r="F144" s="299">
        <f t="shared" ca="1" si="7"/>
        <v>0.9917004736277043</v>
      </c>
      <c r="J144" s="320">
        <f t="shared" ca="1" si="8"/>
        <v>134649840899219.77</v>
      </c>
      <c r="K144" s="321">
        <f ca="1">J144/SUMPRODUCT(CMF!$C$3:$C$403,$J$5:$J$405)*100</f>
        <v>0.99914938027789446</v>
      </c>
      <c r="M144" s="290">
        <v>106.93</v>
      </c>
      <c r="N144" s="290">
        <v>9.06</v>
      </c>
      <c r="O144" s="290">
        <v>-1.21</v>
      </c>
      <c r="S144" s="290">
        <f t="shared" ca="1" si="6"/>
        <v>104.73798248517514</v>
      </c>
      <c r="T144" s="324">
        <f ca="1">S144/SUMPRODUCT($S$5:$S$405,CMF!$C$3:$C$403)*100</f>
        <v>0.9917004736277043</v>
      </c>
    </row>
    <row r="145" spans="1:20">
      <c r="A145" s="257">
        <v>520</v>
      </c>
      <c r="B145" s="274">
        <f ca="1">'Results Numerical'!EM145/SUMPRODUCT('Results Numerical'!$EM$5:$EM$405,CMF!$C$3:$C$403)*100</f>
        <v>0.76650960097621157</v>
      </c>
      <c r="F145" s="299">
        <f t="shared" ca="1" si="7"/>
        <v>0.98900934724689782</v>
      </c>
      <c r="J145" s="320">
        <f t="shared" ca="1" si="8"/>
        <v>134486444534368.3</v>
      </c>
      <c r="K145" s="321">
        <f ca="1">J145/SUMPRODUCT(CMF!$C$3:$C$403,$J$5:$J$405)*100</f>
        <v>0.99793692153608871</v>
      </c>
      <c r="M145" s="290">
        <v>106.5</v>
      </c>
      <c r="N145" s="290">
        <v>8.6</v>
      </c>
      <c r="O145" s="290">
        <v>-1.2</v>
      </c>
      <c r="S145" s="290">
        <f t="shared" ca="1" si="6"/>
        <v>104.45376042898589</v>
      </c>
      <c r="T145" s="324">
        <f ca="1">S145/SUMPRODUCT($S$5:$S$405,CMF!$C$3:$C$403)*100</f>
        <v>0.98900934724689782</v>
      </c>
    </row>
    <row r="146" spans="1:20">
      <c r="A146" s="257">
        <v>521</v>
      </c>
      <c r="B146" s="274">
        <f ca="1">'Results Numerical'!EM146/SUMPRODUCT('Results Numerical'!$EM$5:$EM$405,CMF!$C$3:$C$403)*100</f>
        <v>0.7641825956099193</v>
      </c>
      <c r="F146" s="299">
        <f t="shared" ca="1" si="7"/>
        <v>0.99184477324590747</v>
      </c>
      <c r="J146" s="320">
        <f t="shared" ca="1" si="8"/>
        <v>134321520913071.97</v>
      </c>
      <c r="K146" s="321">
        <f ca="1">J146/SUMPRODUCT(CMF!$C$3:$C$403,$J$5:$J$405)*100</f>
        <v>0.99671313001200712</v>
      </c>
      <c r="M146" s="290">
        <v>106.73</v>
      </c>
      <c r="N146" s="290">
        <v>8.35</v>
      </c>
      <c r="O146" s="290">
        <v>-1.18</v>
      </c>
      <c r="S146" s="290">
        <f t="shared" ca="1" si="6"/>
        <v>104.75322262197641</v>
      </c>
      <c r="T146" s="324">
        <f ca="1">S146/SUMPRODUCT($S$5:$S$405,CMF!$C$3:$C$403)*100</f>
        <v>0.99184477324590747</v>
      </c>
    </row>
    <row r="147" spans="1:20">
      <c r="A147" s="257">
        <v>522</v>
      </c>
      <c r="B147" s="274">
        <f ca="1">'Results Numerical'!EM147/SUMPRODUCT('Results Numerical'!$EM$5:$EM$405,CMF!$C$3:$C$403)*100</f>
        <v>0.76185559024362715</v>
      </c>
      <c r="F147" s="299">
        <f t="shared" ca="1" si="7"/>
        <v>0.9946801992449168</v>
      </c>
      <c r="J147" s="320">
        <f t="shared" ca="1" si="8"/>
        <v>134155091137532</v>
      </c>
      <c r="K147" s="321">
        <f ca="1">J147/SUMPRODUCT(CMF!$C$3:$C$403,$J$5:$J$405)*100</f>
        <v>0.99547816229143615</v>
      </c>
      <c r="M147" s="290">
        <v>106.96</v>
      </c>
      <c r="N147" s="290">
        <v>8.1</v>
      </c>
      <c r="O147" s="290">
        <v>-1.1599999999999999</v>
      </c>
      <c r="S147" s="290">
        <f t="shared" ca="1" si="6"/>
        <v>105.05268481496688</v>
      </c>
      <c r="T147" s="324">
        <f ca="1">S147/SUMPRODUCT($S$5:$S$405,CMF!$C$3:$C$403)*100</f>
        <v>0.9946801992449168</v>
      </c>
    </row>
    <row r="148" spans="1:20">
      <c r="A148" s="257">
        <v>523</v>
      </c>
      <c r="B148" s="274">
        <f ca="1">'Results Numerical'!EM148/SUMPRODUCT('Results Numerical'!$EM$5:$EM$405,CMF!$C$3:$C$403)*100</f>
        <v>0.75952858487733499</v>
      </c>
      <c r="F148" s="299">
        <f t="shared" ca="1" si="7"/>
        <v>0.99751562524392634</v>
      </c>
      <c r="J148" s="320">
        <f t="shared" ca="1" si="8"/>
        <v>133987176151724.03</v>
      </c>
      <c r="K148" s="321">
        <f ca="1">J148/SUMPRODUCT(CMF!$C$3:$C$403,$J$5:$J$405)*100</f>
        <v>0.99423217378607298</v>
      </c>
      <c r="M148" s="290">
        <v>107.19</v>
      </c>
      <c r="N148" s="290">
        <v>7.85</v>
      </c>
      <c r="O148" s="290">
        <v>-1.1399999999999999</v>
      </c>
      <c r="S148" s="290">
        <f t="shared" ca="1" si="6"/>
        <v>105.35214700795738</v>
      </c>
      <c r="T148" s="324">
        <f ca="1">S148/SUMPRODUCT($S$5:$S$405,CMF!$C$3:$C$403)*100</f>
        <v>0.99751562524392634</v>
      </c>
    </row>
    <row r="149" spans="1:20">
      <c r="A149" s="257">
        <v>524</v>
      </c>
      <c r="B149" s="274">
        <f ca="1">'Results Numerical'!EM149/SUMPRODUCT('Results Numerical'!$EM$5:$EM$405,CMF!$C$3:$C$403)*100</f>
        <v>0.75720157951104283</v>
      </c>
      <c r="F149" s="299">
        <f t="shared" ca="1" si="7"/>
        <v>1.0003510512429359</v>
      </c>
      <c r="J149" s="320">
        <f t="shared" ca="1" si="8"/>
        <v>133817796741587.14</v>
      </c>
      <c r="K149" s="321">
        <f ca="1">J149/SUMPRODUCT(CMF!$C$3:$C$403,$J$5:$J$405)*100</f>
        <v>0.99297531873492761</v>
      </c>
      <c r="M149" s="290">
        <v>107.42</v>
      </c>
      <c r="N149" s="290">
        <v>7.6</v>
      </c>
      <c r="O149" s="290">
        <v>-1.1200000000000001</v>
      </c>
      <c r="S149" s="290">
        <f t="shared" ca="1" si="6"/>
        <v>105.65160920094789</v>
      </c>
      <c r="T149" s="324">
        <f ca="1">S149/SUMPRODUCT($S$5:$S$405,CMF!$C$3:$C$403)*100</f>
        <v>1.0003510512429359</v>
      </c>
    </row>
    <row r="150" spans="1:20">
      <c r="A150" s="257">
        <v>525</v>
      </c>
      <c r="B150" s="274">
        <f ca="1">'Results Numerical'!EM150/SUMPRODUCT('Results Numerical'!$EM$5:$EM$405,CMF!$C$3:$C$403)*100</f>
        <v>0.75487457414475068</v>
      </c>
      <c r="F150" s="299">
        <f t="shared" ca="1" si="7"/>
        <v>1.0031864772419454</v>
      </c>
      <c r="J150" s="320">
        <f t="shared" ca="1" si="8"/>
        <v>133646973535236.88</v>
      </c>
      <c r="K150" s="321">
        <f ca="1">J150/SUMPRODUCT(CMF!$C$3:$C$403,$J$5:$J$405)*100</f>
        <v>0.99170775020590352</v>
      </c>
      <c r="M150" s="290">
        <v>107.65</v>
      </c>
      <c r="N150" s="290">
        <v>7.35</v>
      </c>
      <c r="O150" s="290">
        <v>-1.1000000000000001</v>
      </c>
      <c r="S150" s="290">
        <f t="shared" ca="1" si="6"/>
        <v>105.95107139393839</v>
      </c>
      <c r="T150" s="324">
        <f ca="1">S150/SUMPRODUCT($S$5:$S$405,CMF!$C$3:$C$403)*100</f>
        <v>1.0031864772419454</v>
      </c>
    </row>
    <row r="151" spans="1:20">
      <c r="A151" s="257">
        <v>526</v>
      </c>
      <c r="B151" s="274">
        <f ca="1">'Results Numerical'!EM151/SUMPRODUCT('Results Numerical'!$EM$5:$EM$405,CMF!$C$3:$C$403)*100</f>
        <v>0.75460607352556319</v>
      </c>
      <c r="F151" s="299">
        <f t="shared" ca="1" si="7"/>
        <v>1.0060219032409545</v>
      </c>
      <c r="J151" s="320">
        <f t="shared" ca="1" si="8"/>
        <v>133474727003199.02</v>
      </c>
      <c r="K151" s="321">
        <f ca="1">J151/SUMPRODUCT(CMF!$C$3:$C$403,$J$5:$J$405)*100</f>
        <v>0.99042962009753266</v>
      </c>
      <c r="M151" s="290">
        <v>107.88</v>
      </c>
      <c r="N151" s="290">
        <v>7.1</v>
      </c>
      <c r="O151" s="290">
        <v>-1.08</v>
      </c>
      <c r="S151" s="290">
        <f t="shared" ca="1" si="6"/>
        <v>106.25053358692887</v>
      </c>
      <c r="T151" s="324">
        <f ca="1">S151/SUMPRODUCT($S$5:$S$405,CMF!$C$3:$C$403)*100</f>
        <v>1.0060219032409545</v>
      </c>
    </row>
    <row r="152" spans="1:20">
      <c r="A152" s="257">
        <v>527</v>
      </c>
      <c r="B152" s="274">
        <f ca="1">'Results Numerical'!EM152/SUMPRODUCT('Results Numerical'!$EM$5:$EM$405,CMF!$C$3:$C$403)*100</f>
        <v>0.75433757290637571</v>
      </c>
      <c r="F152" s="299">
        <f t="shared" ca="1" si="7"/>
        <v>1.0088573292399645</v>
      </c>
      <c r="J152" s="320">
        <f t="shared" ca="1" si="8"/>
        <v>133301077458664.27</v>
      </c>
      <c r="K152" s="321">
        <f ca="1">J152/SUMPRODUCT(CMF!$C$3:$C$403,$J$5:$J$405)*100</f>
        <v>0.98914107914086502</v>
      </c>
      <c r="M152" s="290">
        <v>108.11</v>
      </c>
      <c r="N152" s="290">
        <v>6.85</v>
      </c>
      <c r="O152" s="290">
        <v>-1.06</v>
      </c>
      <c r="S152" s="290">
        <f t="shared" ca="1" si="6"/>
        <v>106.54999577991939</v>
      </c>
      <c r="T152" s="324">
        <f ca="1">S152/SUMPRODUCT($S$5:$S$405,CMF!$C$3:$C$403)*100</f>
        <v>1.0088573292399645</v>
      </c>
    </row>
    <row r="153" spans="1:20">
      <c r="A153" s="257">
        <v>528</v>
      </c>
      <c r="B153" s="274">
        <f ca="1">'Results Numerical'!EM153/SUMPRODUCT('Results Numerical'!$EM$5:$EM$405,CMF!$C$3:$C$403)*100</f>
        <v>0.754069072287188</v>
      </c>
      <c r="F153" s="299">
        <f t="shared" ca="1" si="7"/>
        <v>1.0116927552389738</v>
      </c>
      <c r="J153" s="320">
        <f t="shared" ca="1" si="8"/>
        <v>133126045057764.19</v>
      </c>
      <c r="K153" s="321">
        <f ca="1">J153/SUMPRODUCT(CMF!$C$3:$C$403,$J$5:$J$405)*100</f>
        <v>0.98784227690151616</v>
      </c>
      <c r="M153" s="290">
        <v>108.34</v>
      </c>
      <c r="N153" s="290">
        <v>6.6</v>
      </c>
      <c r="O153" s="290">
        <v>-1.04</v>
      </c>
      <c r="S153" s="290">
        <f t="shared" ca="1" si="6"/>
        <v>106.84945797290987</v>
      </c>
      <c r="T153" s="324">
        <f ca="1">S153/SUMPRODUCT($S$5:$S$405,CMF!$C$3:$C$403)*100</f>
        <v>1.0116927552389738</v>
      </c>
    </row>
    <row r="154" spans="1:20">
      <c r="A154" s="257">
        <v>529</v>
      </c>
      <c r="B154" s="274">
        <f ca="1">'Results Numerical'!EM154/SUMPRODUCT('Results Numerical'!$EM$5:$EM$405,CMF!$C$3:$C$403)*100</f>
        <v>0.75380057166800052</v>
      </c>
      <c r="F154" s="299">
        <f t="shared" ca="1" si="7"/>
        <v>1.0145281812379832</v>
      </c>
      <c r="J154" s="320">
        <f t="shared" ca="1" si="8"/>
        <v>132949649799866.91</v>
      </c>
      <c r="K154" s="321">
        <f ca="1">J154/SUMPRODUCT(CMF!$C$3:$C$403,$J$5:$J$405)*100</f>
        <v>0.98653336178186191</v>
      </c>
      <c r="M154" s="290">
        <v>108.57</v>
      </c>
      <c r="N154" s="290">
        <v>6.35</v>
      </c>
      <c r="O154" s="290">
        <v>-1.02</v>
      </c>
      <c r="S154" s="290">
        <f t="shared" ca="1" si="6"/>
        <v>107.14892016590036</v>
      </c>
      <c r="T154" s="324">
        <f ca="1">S154/SUMPRODUCT($S$5:$S$405,CMF!$C$3:$C$403)*100</f>
        <v>1.0145281812379832</v>
      </c>
    </row>
    <row r="155" spans="1:20">
      <c r="A155" s="257">
        <v>530</v>
      </c>
      <c r="B155" s="274">
        <f ca="1">'Results Numerical'!EM155/SUMPRODUCT('Results Numerical'!$EM$5:$EM$405,CMF!$C$3:$C$403)*100</f>
        <v>0.75353207104881303</v>
      </c>
      <c r="F155" s="299">
        <f t="shared" ca="1" si="7"/>
        <v>1.0173636072369925</v>
      </c>
      <c r="J155" s="320">
        <f t="shared" ca="1" si="8"/>
        <v>132771911527892.03</v>
      </c>
      <c r="K155" s="321">
        <f ca="1">J155/SUMPRODUCT(CMF!$C$3:$C$403,$J$5:$J$405)*100</f>
        <v>0.98521448102337461</v>
      </c>
      <c r="M155" s="290">
        <v>108.8</v>
      </c>
      <c r="N155" s="290">
        <v>6.1</v>
      </c>
      <c r="O155" s="290">
        <v>-1</v>
      </c>
      <c r="S155" s="290">
        <f t="shared" ca="1" si="6"/>
        <v>107.44838235889085</v>
      </c>
      <c r="T155" s="324">
        <f ca="1">S155/SUMPRODUCT($S$5:$S$405,CMF!$C$3:$C$403)*100</f>
        <v>1.0173636072369925</v>
      </c>
    </row>
    <row r="156" spans="1:20">
      <c r="A156" s="257">
        <v>531</v>
      </c>
      <c r="B156" s="274">
        <f ca="1">'Results Numerical'!EM156/SUMPRODUCT('Results Numerical'!$EM$5:$EM$405,CMF!$C$3:$C$403)*100</f>
        <v>0.75556074239378557</v>
      </c>
      <c r="F156" s="299">
        <f t="shared" ca="1" si="7"/>
        <v>1.0143286113126708</v>
      </c>
      <c r="J156" s="320">
        <f t="shared" ca="1" si="8"/>
        <v>132592849928645.39</v>
      </c>
      <c r="K156" s="321">
        <f ca="1">J156/SUMPRODUCT(CMF!$C$3:$C$403,$J$5:$J$405)*100</f>
        <v>0.98388578070910726</v>
      </c>
      <c r="M156" s="290">
        <v>108.45</v>
      </c>
      <c r="N156" s="290">
        <v>5.91</v>
      </c>
      <c r="O156" s="290">
        <v>-0.95</v>
      </c>
      <c r="S156" s="290">
        <f t="shared" ca="1" si="6"/>
        <v>107.12784268142011</v>
      </c>
      <c r="T156" s="324">
        <f ca="1">S156/SUMPRODUCT($S$5:$S$405,CMF!$C$3:$C$403)*100</f>
        <v>1.0143286113126708</v>
      </c>
    </row>
    <row r="157" spans="1:20">
      <c r="A157" s="257">
        <v>532</v>
      </c>
      <c r="B157" s="274">
        <f ca="1">'Results Numerical'!EM157/SUMPRODUCT('Results Numerical'!$EM$5:$EM$405,CMF!$C$3:$C$403)*100</f>
        <v>0.75761924714089024</v>
      </c>
      <c r="F157" s="299">
        <f t="shared" ca="1" si="7"/>
        <v>1.0112936153883485</v>
      </c>
      <c r="J157" s="320">
        <f t="shared" ca="1" si="8"/>
        <v>132412484533170.47</v>
      </c>
      <c r="K157" s="321">
        <f ca="1">J157/SUMPRODUCT(CMF!$C$3:$C$403,$J$5:$J$405)*100</f>
        <v>0.98254740576630106</v>
      </c>
      <c r="M157" s="290">
        <v>108.1</v>
      </c>
      <c r="N157" s="290">
        <v>5.72</v>
      </c>
      <c r="O157" s="290">
        <v>-0.9</v>
      </c>
      <c r="S157" s="290">
        <f t="shared" ca="1" si="6"/>
        <v>106.80730300394934</v>
      </c>
      <c r="T157" s="324">
        <f ca="1">S157/SUMPRODUCT($S$5:$S$405,CMF!$C$3:$C$403)*100</f>
        <v>1.0112936153883485</v>
      </c>
    </row>
    <row r="158" spans="1:20">
      <c r="A158" s="257">
        <v>533</v>
      </c>
      <c r="B158" s="274">
        <f ca="1">'Results Numerical'!EM158/SUMPRODUCT('Results Numerical'!$EM$5:$EM$405,CMF!$C$3:$C$403)*100</f>
        <v>0.7596777518879948</v>
      </c>
      <c r="F158" s="299">
        <f t="shared" ca="1" si="7"/>
        <v>1.0082586194640264</v>
      </c>
      <c r="J158" s="320">
        <f t="shared" ca="1" si="8"/>
        <v>132230834717120.27</v>
      </c>
      <c r="K158" s="321">
        <f ca="1">J158/SUMPRODUCT(CMF!$C$3:$C$403,$J$5:$J$405)*100</f>
        <v>0.98119949996914535</v>
      </c>
      <c r="M158" s="290">
        <v>107.75</v>
      </c>
      <c r="N158" s="290">
        <v>5.53</v>
      </c>
      <c r="O158" s="290">
        <v>-0.85</v>
      </c>
      <c r="S158" s="290">
        <f t="shared" ca="1" si="6"/>
        <v>106.48676332647858</v>
      </c>
      <c r="T158" s="324">
        <f ca="1">S158/SUMPRODUCT($S$5:$S$405,CMF!$C$3:$C$403)*100</f>
        <v>1.0082586194640264</v>
      </c>
    </row>
    <row r="159" spans="1:20">
      <c r="A159" s="257">
        <v>534</v>
      </c>
      <c r="B159" s="274">
        <f ca="1">'Results Numerical'!EM159/SUMPRODUCT('Results Numerical'!$EM$5:$EM$405,CMF!$C$3:$C$403)*100</f>
        <v>0.76170642323296744</v>
      </c>
      <c r="F159" s="299">
        <f t="shared" ca="1" si="7"/>
        <v>1.0052236235397043</v>
      </c>
      <c r="J159" s="320">
        <f t="shared" ca="1" si="8"/>
        <v>132047919701143.91</v>
      </c>
      <c r="K159" s="321">
        <f ca="1">J159/SUMPRODUCT(CMF!$C$3:$C$403,$J$5:$J$405)*100</f>
        <v>0.97984220594164551</v>
      </c>
      <c r="M159" s="290">
        <v>107.4</v>
      </c>
      <c r="N159" s="290">
        <v>5.34</v>
      </c>
      <c r="O159" s="290">
        <v>-0.8</v>
      </c>
      <c r="S159" s="290">
        <f t="shared" ca="1" si="6"/>
        <v>106.16622364900782</v>
      </c>
      <c r="T159" s="324">
        <f ca="1">S159/SUMPRODUCT($S$5:$S$405,CMF!$C$3:$C$403)*100</f>
        <v>1.0052236235397043</v>
      </c>
    </row>
    <row r="160" spans="1:20">
      <c r="A160" s="257">
        <v>535</v>
      </c>
      <c r="B160" s="274">
        <f ca="1">'Results Numerical'!EM160/SUMPRODUCT('Results Numerical'!$EM$5:$EM$405,CMF!$C$3:$C$403)*100</f>
        <v>0.76376492798007212</v>
      </c>
      <c r="F160" s="299">
        <f t="shared" ca="1" si="7"/>
        <v>1.0021886276153822</v>
      </c>
      <c r="J160" s="320">
        <f t="shared" ca="1" si="8"/>
        <v>131863758551291.72</v>
      </c>
      <c r="K160" s="321">
        <f ca="1">J160/SUMPRODUCT(CMF!$C$3:$C$403,$J$5:$J$405)*100</f>
        <v>0.97847566516062967</v>
      </c>
      <c r="M160" s="290">
        <v>107.05</v>
      </c>
      <c r="N160" s="290">
        <v>5.15</v>
      </c>
      <c r="O160" s="290">
        <v>-0.75</v>
      </c>
      <c r="S160" s="290">
        <f t="shared" ca="1" si="6"/>
        <v>105.84568397153704</v>
      </c>
      <c r="T160" s="324">
        <f ca="1">S160/SUMPRODUCT($S$5:$S$405,CMF!$C$3:$C$403)*100</f>
        <v>1.0021886276153822</v>
      </c>
    </row>
    <row r="161" spans="1:20">
      <c r="A161" s="257">
        <v>536</v>
      </c>
      <c r="B161" s="274">
        <f ca="1">'Results Numerical'!EM161/SUMPRODUCT('Results Numerical'!$EM$5:$EM$405,CMF!$C$3:$C$403)*100</f>
        <v>0.76853827232118421</v>
      </c>
      <c r="F161" s="299">
        <f t="shared" ca="1" si="7"/>
        <v>0.99915363169106008</v>
      </c>
      <c r="J161" s="320">
        <f t="shared" ca="1" si="8"/>
        <v>131678370179436.78</v>
      </c>
      <c r="K161" s="321">
        <f ca="1">J161/SUMPRODUCT(CMF!$C$3:$C$403,$J$5:$J$405)*100</f>
        <v>0.97710001795887602</v>
      </c>
      <c r="M161" s="290">
        <v>106.7</v>
      </c>
      <c r="N161" s="290">
        <v>4.96</v>
      </c>
      <c r="O161" s="290">
        <v>-0.7</v>
      </c>
      <c r="S161" s="290">
        <f t="shared" ca="1" si="6"/>
        <v>105.52514429406628</v>
      </c>
      <c r="T161" s="324">
        <f ca="1">S161/SUMPRODUCT($S$5:$S$405,CMF!$C$3:$C$403)*100</f>
        <v>0.99915363169106008</v>
      </c>
    </row>
    <row r="162" spans="1:20">
      <c r="A162" s="257">
        <v>537</v>
      </c>
      <c r="B162" s="274">
        <f ca="1">'Results Numerical'!EM162/SUMPRODUCT('Results Numerical'!$EM$5:$EM$405,CMF!$C$3:$C$403)*100</f>
        <v>0.77334145006442834</v>
      </c>
      <c r="F162" s="299">
        <f t="shared" ca="1" si="7"/>
        <v>0.99611863576673787</v>
      </c>
      <c r="J162" s="320">
        <f t="shared" ca="1" si="8"/>
        <v>131491773343711.19</v>
      </c>
      <c r="K162" s="321">
        <f ca="1">J162/SUMPRODUCT(CMF!$C$3:$C$403,$J$5:$J$405)*100</f>
        <v>0.9757154035283504</v>
      </c>
      <c r="M162" s="290">
        <v>106.35</v>
      </c>
      <c r="N162" s="290">
        <v>4.7699999999999996</v>
      </c>
      <c r="O162" s="290">
        <v>-0.65</v>
      </c>
      <c r="S162" s="290">
        <f t="shared" ca="1" si="6"/>
        <v>105.20460461659552</v>
      </c>
      <c r="T162" s="324">
        <f ca="1">S162/SUMPRODUCT($S$5:$S$405,CMF!$C$3:$C$403)*100</f>
        <v>0.99611863576673787</v>
      </c>
    </row>
    <row r="163" spans="1:20">
      <c r="A163" s="257">
        <v>538</v>
      </c>
      <c r="B163" s="274">
        <f ca="1">'Results Numerical'!EM163/SUMPRODUCT('Results Numerical'!$EM$5:$EM$405,CMF!$C$3:$C$403)*100</f>
        <v>0.77811479440554032</v>
      </c>
      <c r="F163" s="299">
        <f t="shared" ca="1" si="7"/>
        <v>0.99308363984241599</v>
      </c>
      <c r="J163" s="320">
        <f t="shared" ca="1" si="8"/>
        <v>131303986648958.75</v>
      </c>
      <c r="K163" s="321">
        <f ca="1">J163/SUMPRODUCT(CMF!$C$3:$C$403,$J$5:$J$405)*100</f>
        <v>0.97432195992356552</v>
      </c>
      <c r="M163" s="290">
        <v>106</v>
      </c>
      <c r="N163" s="290">
        <v>4.58</v>
      </c>
      <c r="O163" s="290">
        <v>-0.6</v>
      </c>
      <c r="S163" s="290">
        <f t="shared" ca="1" si="6"/>
        <v>104.88406493912477</v>
      </c>
      <c r="T163" s="324">
        <f ca="1">S163/SUMPRODUCT($S$5:$S$405,CMF!$C$3:$C$403)*100</f>
        <v>0.99308363984241599</v>
      </c>
    </row>
    <row r="164" spans="1:20">
      <c r="A164" s="257">
        <v>539</v>
      </c>
      <c r="B164" s="274">
        <f ca="1">'Results Numerical'!EM164/SUMPRODUCT('Results Numerical'!$EM$5:$EM$405,CMF!$C$3:$C$403)*100</f>
        <v>0.78288813874665253</v>
      </c>
      <c r="F164" s="299">
        <f t="shared" ca="1" si="7"/>
        <v>0.99004864391809377</v>
      </c>
      <c r="J164" s="320">
        <f t="shared" ca="1" si="8"/>
        <v>131115028547202.52</v>
      </c>
      <c r="K164" s="321">
        <f ca="1">J164/SUMPRODUCT(CMF!$C$3:$C$403,$J$5:$J$405)*100</f>
        <v>0.97291982406504973</v>
      </c>
      <c r="M164" s="290">
        <v>105.65</v>
      </c>
      <c r="N164" s="290">
        <v>4.3899999999999997</v>
      </c>
      <c r="O164" s="290">
        <v>-0.55000000000000004</v>
      </c>
      <c r="S164" s="290">
        <f t="shared" ref="S164:S227" ca="1" si="9">M164+N164*R$15+O164*R$16</f>
        <v>104.56352526165401</v>
      </c>
      <c r="T164" s="324">
        <f ca="1">S164/SUMPRODUCT($S$5:$S$405,CMF!$C$3:$C$403)*100</f>
        <v>0.99004864391809377</v>
      </c>
    </row>
    <row r="165" spans="1:20">
      <c r="A165" s="257">
        <v>540</v>
      </c>
      <c r="B165" s="274">
        <f ca="1">'Results Numerical'!EM165/SUMPRODUCT('Results Numerical'!$EM$5:$EM$405,CMF!$C$3:$C$403)*100</f>
        <v>0.78769131648989654</v>
      </c>
      <c r="F165" s="299">
        <f t="shared" ca="1" si="7"/>
        <v>0.98701364799377167</v>
      </c>
      <c r="J165" s="320">
        <f t="shared" ca="1" si="8"/>
        <v>130924917338126.8</v>
      </c>
      <c r="K165" s="321">
        <f ca="1">J165/SUMPRODUCT(CMF!$C$3:$C$403,$J$5:$J$405)*100</f>
        <v>0.97150913174292486</v>
      </c>
      <c r="M165" s="290">
        <v>105.3</v>
      </c>
      <c r="N165" s="290">
        <v>4.2</v>
      </c>
      <c r="O165" s="290">
        <v>-0.5</v>
      </c>
      <c r="S165" s="290">
        <f t="shared" ca="1" si="9"/>
        <v>104.24298558418323</v>
      </c>
      <c r="T165" s="324">
        <f ca="1">S165/SUMPRODUCT($S$5:$S$405,CMF!$C$3:$C$403)*100</f>
        <v>0.98701364799377167</v>
      </c>
    </row>
    <row r="166" spans="1:20">
      <c r="A166" s="257">
        <v>541</v>
      </c>
      <c r="B166" s="274">
        <f ca="1">'Results Numerical'!EM166/SUMPRODUCT('Results Numerical'!$EM$5:$EM$405,CMF!$C$3:$C$403)*100</f>
        <v>1.0091446605153673</v>
      </c>
      <c r="F166" s="299">
        <f t="shared" ca="1" si="7"/>
        <v>0.98675641569115657</v>
      </c>
      <c r="J166" s="320">
        <f t="shared" ca="1" si="8"/>
        <v>130733671169572.89</v>
      </c>
      <c r="K166" s="321">
        <f ca="1">J166/SUMPRODUCT(CMF!$C$3:$C$403,$J$5:$J$405)*100</f>
        <v>0.970090017620583</v>
      </c>
      <c r="M166" s="290">
        <v>105.21</v>
      </c>
      <c r="N166" s="290">
        <v>3.97</v>
      </c>
      <c r="O166" s="290">
        <v>-0.48</v>
      </c>
      <c r="S166" s="290">
        <f t="shared" ca="1" si="9"/>
        <v>104.21581811464743</v>
      </c>
      <c r="T166" s="324">
        <f ca="1">S166/SUMPRODUCT($S$5:$S$405,CMF!$C$3:$C$403)*100</f>
        <v>0.98675641569115657</v>
      </c>
    </row>
    <row r="167" spans="1:20">
      <c r="A167" s="257">
        <v>542</v>
      </c>
      <c r="B167" s="274">
        <f ca="1">'Results Numerical'!EM167/SUMPRODUCT('Results Numerical'!$EM$5:$EM$405,CMF!$C$3:$C$403)*100</f>
        <v>1.2306278379429698</v>
      </c>
      <c r="F167" s="299">
        <f t="shared" ca="1" si="7"/>
        <v>0.98649918338854159</v>
      </c>
      <c r="J167" s="320">
        <f t="shared" ca="1" si="8"/>
        <v>130541308038048.59</v>
      </c>
      <c r="K167" s="321">
        <f ca="1">J167/SUMPRODUCT(CMF!$C$3:$C$403,$J$5:$J$405)*100</f>
        <v>0.96866261523846897</v>
      </c>
      <c r="M167" s="290">
        <v>105.12</v>
      </c>
      <c r="N167" s="290">
        <v>3.74</v>
      </c>
      <c r="O167" s="290">
        <v>-0.46</v>
      </c>
      <c r="S167" s="290">
        <f t="shared" ca="1" si="9"/>
        <v>104.18865064511164</v>
      </c>
      <c r="T167" s="324">
        <f ca="1">S167/SUMPRODUCT($S$5:$S$405,CMF!$C$3:$C$403)*100</f>
        <v>0.98649918338854159</v>
      </c>
    </row>
    <row r="168" spans="1:20">
      <c r="A168" s="257">
        <v>543</v>
      </c>
      <c r="B168" s="274">
        <f ca="1">'Results Numerical'!EM168/SUMPRODUCT('Results Numerical'!$EM$5:$EM$405,CMF!$C$3:$C$403)*100</f>
        <v>1.4521110153705725</v>
      </c>
      <c r="F168" s="299">
        <f t="shared" ca="1" si="7"/>
        <v>0.98624195108592638</v>
      </c>
      <c r="J168" s="320">
        <f t="shared" ca="1" si="8"/>
        <v>130347845789251.38</v>
      </c>
      <c r="K168" s="321">
        <f ca="1">J168/SUMPRODUCT(CMF!$C$3:$C$403,$J$5:$J$405)*100</f>
        <v>0.96722705701796141</v>
      </c>
      <c r="M168" s="290">
        <v>105.03</v>
      </c>
      <c r="N168" s="290">
        <v>3.51</v>
      </c>
      <c r="O168" s="290">
        <v>-0.44</v>
      </c>
      <c r="S168" s="290">
        <f t="shared" ca="1" si="9"/>
        <v>104.16148317557582</v>
      </c>
      <c r="T168" s="324">
        <f ca="1">S168/SUMPRODUCT($S$5:$S$405,CMF!$C$3:$C$403)*100</f>
        <v>0.98624195108592638</v>
      </c>
    </row>
    <row r="169" spans="1:20">
      <c r="A169" s="257">
        <v>544</v>
      </c>
      <c r="B169" s="274">
        <f ca="1">'Results Numerical'!EM169/SUMPRODUCT('Results Numerical'!$EM$5:$EM$405,CMF!$C$3:$C$403)*100</f>
        <v>1.6735941927981752</v>
      </c>
      <c r="F169" s="299">
        <f t="shared" ca="1" si="7"/>
        <v>0.98598471878331129</v>
      </c>
      <c r="J169" s="320">
        <f t="shared" ca="1" si="8"/>
        <v>130153302118603.66</v>
      </c>
      <c r="K169" s="321">
        <f ca="1">J169/SUMPRODUCT(CMF!$C$3:$C$403,$J$5:$J$405)*100</f>
        <v>0.96578347426534494</v>
      </c>
      <c r="M169" s="290">
        <v>104.94</v>
      </c>
      <c r="N169" s="290">
        <v>3.28</v>
      </c>
      <c r="O169" s="290">
        <v>-0.42</v>
      </c>
      <c r="S169" s="290">
        <f t="shared" ca="1" si="9"/>
        <v>104.13431570604003</v>
      </c>
      <c r="T169" s="324">
        <f ca="1">S169/SUMPRODUCT($S$5:$S$405,CMF!$C$3:$C$403)*100</f>
        <v>0.98598471878331129</v>
      </c>
    </row>
    <row r="170" spans="1:20">
      <c r="A170" s="257">
        <v>545</v>
      </c>
      <c r="B170" s="274">
        <f ca="1">'Results Numerical'!EM170/SUMPRODUCT('Results Numerical'!$EM$5:$EM$405,CMF!$C$3:$C$403)*100</f>
        <v>1.8950773702257777</v>
      </c>
      <c r="F170" s="299">
        <f t="shared" ca="1" si="7"/>
        <v>0.98572748648069619</v>
      </c>
      <c r="J170" s="320">
        <f t="shared" ca="1" si="8"/>
        <v>129957694571800.83</v>
      </c>
      <c r="K170" s="321">
        <f ca="1">J170/SUMPRODUCT(CMF!$C$3:$C$403,$J$5:$J$405)*100</f>
        <v>0.96433199717587703</v>
      </c>
      <c r="M170" s="290">
        <v>104.85</v>
      </c>
      <c r="N170" s="290">
        <v>3.05</v>
      </c>
      <c r="O170" s="290">
        <v>-0.4</v>
      </c>
      <c r="S170" s="290">
        <f t="shared" ca="1" si="9"/>
        <v>104.10714823650422</v>
      </c>
      <c r="T170" s="324">
        <f ca="1">S170/SUMPRODUCT($S$5:$S$405,CMF!$C$3:$C$403)*100</f>
        <v>0.98572748648069619</v>
      </c>
    </row>
    <row r="171" spans="1:20">
      <c r="A171" s="257">
        <v>546</v>
      </c>
      <c r="B171" s="274">
        <f ca="1">'Results Numerical'!EM171/SUMPRODUCT('Results Numerical'!$EM$5:$EM$405,CMF!$C$3:$C$403)*100</f>
        <v>1.7490130333877467</v>
      </c>
      <c r="F171" s="299">
        <f t="shared" ca="1" si="7"/>
        <v>0.9854702541780811</v>
      </c>
      <c r="J171" s="320">
        <f t="shared" ca="1" si="8"/>
        <v>129761040545371.58</v>
      </c>
      <c r="K171" s="321">
        <f ca="1">J171/SUMPRODUCT(CMF!$C$3:$C$403,$J$5:$J$405)*100</f>
        <v>0.9628727548379451</v>
      </c>
      <c r="M171" s="290">
        <v>104.76</v>
      </c>
      <c r="N171" s="290">
        <v>2.82</v>
      </c>
      <c r="O171" s="290">
        <v>-0.38</v>
      </c>
      <c r="S171" s="290">
        <f t="shared" ca="1" si="9"/>
        <v>104.07998076696843</v>
      </c>
      <c r="T171" s="324">
        <f ca="1">S171/SUMPRODUCT($S$5:$S$405,CMF!$C$3:$C$403)*100</f>
        <v>0.9854702541780811</v>
      </c>
    </row>
    <row r="172" spans="1:20">
      <c r="A172" s="257">
        <v>547</v>
      </c>
      <c r="B172" s="274">
        <f ca="1">'Results Numerical'!EM172/SUMPRODUCT('Results Numerical'!$EM$5:$EM$405,CMF!$C$3:$C$403)*100</f>
        <v>1.6029486965497157</v>
      </c>
      <c r="F172" s="299">
        <f t="shared" ca="1" si="7"/>
        <v>0.98521302187546589</v>
      </c>
      <c r="J172" s="320">
        <f t="shared" ca="1" si="8"/>
        <v>129563357287248.55</v>
      </c>
      <c r="K172" s="321">
        <f ca="1">J172/SUMPRODUCT(CMF!$C$3:$C$403,$J$5:$J$405)*100</f>
        <v>0.96140587523730181</v>
      </c>
      <c r="M172" s="290">
        <v>104.67</v>
      </c>
      <c r="N172" s="290">
        <v>2.59</v>
      </c>
      <c r="O172" s="290">
        <v>-0.36</v>
      </c>
      <c r="S172" s="290">
        <f t="shared" ca="1" si="9"/>
        <v>104.05281329743262</v>
      </c>
      <c r="T172" s="324">
        <f ca="1">S172/SUMPRODUCT($S$5:$S$405,CMF!$C$3:$C$403)*100</f>
        <v>0.98521302187546589</v>
      </c>
    </row>
    <row r="173" spans="1:20">
      <c r="A173" s="257">
        <v>548</v>
      </c>
      <c r="B173" s="274">
        <f ca="1">'Results Numerical'!EM173/SUMPRODUCT('Results Numerical'!$EM$5:$EM$405,CMF!$C$3:$C$403)*100</f>
        <v>1.4568843597116847</v>
      </c>
      <c r="F173" s="299">
        <f t="shared" ca="1" si="7"/>
        <v>0.9849557895728509</v>
      </c>
      <c r="J173" s="320">
        <f t="shared" ca="1" si="8"/>
        <v>129364661897351.47</v>
      </c>
      <c r="K173" s="321">
        <f ca="1">J173/SUMPRODUCT(CMF!$C$3:$C$403,$J$5:$J$405)*100</f>
        <v>0.95993148526139127</v>
      </c>
      <c r="M173" s="290">
        <v>104.58</v>
      </c>
      <c r="N173" s="290">
        <v>2.36</v>
      </c>
      <c r="O173" s="290">
        <v>-0.34</v>
      </c>
      <c r="S173" s="290">
        <f t="shared" ca="1" si="9"/>
        <v>104.02564582789682</v>
      </c>
      <c r="T173" s="324">
        <f ca="1">S173/SUMPRODUCT($S$5:$S$405,CMF!$C$3:$C$403)*100</f>
        <v>0.9849557895728509</v>
      </c>
    </row>
    <row r="174" spans="1:20">
      <c r="A174" s="257">
        <v>549</v>
      </c>
      <c r="B174" s="274">
        <f ca="1">'Results Numerical'!EM174/SUMPRODUCT('Results Numerical'!$EM$5:$EM$405,CMF!$C$3:$C$403)*100</f>
        <v>1.3108498562757855</v>
      </c>
      <c r="F174" s="299">
        <f t="shared" ca="1" si="7"/>
        <v>0.9846985572702357</v>
      </c>
      <c r="J174" s="320">
        <f t="shared" ca="1" si="8"/>
        <v>129164971328180.86</v>
      </c>
      <c r="K174" s="321">
        <f ca="1">J174/SUMPRODUCT(CMF!$C$3:$C$403,$J$5:$J$405)*100</f>
        <v>0.95844971070375573</v>
      </c>
      <c r="M174" s="290">
        <v>104.49</v>
      </c>
      <c r="N174" s="290">
        <v>2.13</v>
      </c>
      <c r="O174" s="290">
        <v>-0.32</v>
      </c>
      <c r="S174" s="290">
        <f t="shared" ca="1" si="9"/>
        <v>103.998478358361</v>
      </c>
      <c r="T174" s="324">
        <f ca="1">S174/SUMPRODUCT($S$5:$S$405,CMF!$C$3:$C$403)*100</f>
        <v>0.9846985572702357</v>
      </c>
    </row>
    <row r="175" spans="1:20">
      <c r="A175" s="257">
        <v>550</v>
      </c>
      <c r="B175" s="274">
        <f ca="1">'Results Numerical'!EM175/SUMPRODUCT('Results Numerical'!$EM$5:$EM$405,CMF!$C$3:$C$403)*100</f>
        <v>1.1647855194377545</v>
      </c>
      <c r="F175" s="299">
        <f t="shared" ca="1" si="7"/>
        <v>0.98444132496762071</v>
      </c>
      <c r="J175" s="320">
        <f t="shared" ca="1" si="8"/>
        <v>128964302385421.3</v>
      </c>
      <c r="K175" s="321">
        <f ca="1">J175/SUMPRODUCT(CMF!$C$3:$C$403,$J$5:$J$405)*100</f>
        <v>0.95696067626851034</v>
      </c>
      <c r="M175" s="290">
        <v>104.4</v>
      </c>
      <c r="N175" s="290">
        <v>1.9</v>
      </c>
      <c r="O175" s="290">
        <v>-0.3</v>
      </c>
      <c r="S175" s="290">
        <f t="shared" ca="1" si="9"/>
        <v>103.97131088882522</v>
      </c>
      <c r="T175" s="324">
        <f ca="1">S175/SUMPRODUCT($S$5:$S$405,CMF!$C$3:$C$403)*100</f>
        <v>0.98444132496762071</v>
      </c>
    </row>
    <row r="176" spans="1:20">
      <c r="A176" s="257">
        <v>551</v>
      </c>
      <c r="B176" s="274">
        <f ca="1">'Results Numerical'!EM176/SUMPRODUCT('Results Numerical'!$EM$5:$EM$405,CMF!$C$3:$C$403)*100</f>
        <v>1.1169625758202375</v>
      </c>
      <c r="F176" s="299">
        <f t="shared" ca="1" si="7"/>
        <v>0.98068113139130453</v>
      </c>
      <c r="J176" s="320">
        <f t="shared" ca="1" si="8"/>
        <v>128762671728555.39</v>
      </c>
      <c r="K176" s="321">
        <f ca="1">J176/SUMPRODUCT(CMF!$C$3:$C$403,$J$5:$J$405)*100</f>
        <v>0.95546450557490081</v>
      </c>
      <c r="M176" s="290">
        <v>103.96</v>
      </c>
      <c r="N176" s="290">
        <v>1.71</v>
      </c>
      <c r="O176" s="290">
        <v>-0.27</v>
      </c>
      <c r="S176" s="290">
        <f t="shared" ca="1" si="9"/>
        <v>103.5741797999427</v>
      </c>
      <c r="T176" s="324">
        <f ca="1">S176/SUMPRODUCT($S$5:$S$405,CMF!$C$3:$C$403)*100</f>
        <v>0.98068113139130453</v>
      </c>
    </row>
    <row r="177" spans="1:20">
      <c r="A177" s="257">
        <v>552</v>
      </c>
      <c r="B177" s="274">
        <f ca="1">'Results Numerical'!EM177/SUMPRODUCT('Results Numerical'!$EM$5:$EM$405,CMF!$C$3:$C$403)*100</f>
        <v>1.0691396322027205</v>
      </c>
      <c r="F177" s="299">
        <f t="shared" ca="1" si="7"/>
        <v>0.97692093781498801</v>
      </c>
      <c r="J177" s="320">
        <f t="shared" ca="1" si="8"/>
        <v>128560095871487.81</v>
      </c>
      <c r="K177" s="321">
        <f ca="1">J177/SUMPRODUCT(CMF!$C$3:$C$403,$J$5:$J$405)*100</f>
        <v>0.95396132116193288</v>
      </c>
      <c r="M177" s="290">
        <v>103.52</v>
      </c>
      <c r="N177" s="290">
        <v>1.52</v>
      </c>
      <c r="O177" s="290">
        <v>-0.24</v>
      </c>
      <c r="S177" s="290">
        <f t="shared" ca="1" si="9"/>
        <v>103.17704871106017</v>
      </c>
      <c r="T177" s="324">
        <f ca="1">S177/SUMPRODUCT($S$5:$S$405,CMF!$C$3:$C$403)*100</f>
        <v>0.97692093781498801</v>
      </c>
    </row>
    <row r="178" spans="1:20">
      <c r="A178" s="257">
        <v>553</v>
      </c>
      <c r="B178" s="274">
        <f ca="1">'Results Numerical'!EM178/SUMPRODUCT('Results Numerical'!$EM$5:$EM$405,CMF!$C$3:$C$403)*100</f>
        <v>1.0213166885852032</v>
      </c>
      <c r="F178" s="299">
        <f t="shared" ca="1" si="7"/>
        <v>0.97316074423867194</v>
      </c>
      <c r="J178" s="320">
        <f t="shared" ca="1" si="8"/>
        <v>128356591183177.69</v>
      </c>
      <c r="K178" s="321">
        <f ca="1">J178/SUMPRODUCT(CMF!$C$3:$C$403,$J$5:$J$405)*100</f>
        <v>0.95245124449306484</v>
      </c>
      <c r="M178" s="290">
        <v>103.08</v>
      </c>
      <c r="N178" s="290">
        <v>1.33</v>
      </c>
      <c r="O178" s="290">
        <v>-0.21</v>
      </c>
      <c r="S178" s="290">
        <f t="shared" ca="1" si="9"/>
        <v>102.77991762217765</v>
      </c>
      <c r="T178" s="324">
        <f ca="1">S178/SUMPRODUCT($S$5:$S$405,CMF!$C$3:$C$403)*100</f>
        <v>0.97316074423867194</v>
      </c>
    </row>
    <row r="179" spans="1:20">
      <c r="A179" s="257">
        <v>554</v>
      </c>
      <c r="B179" s="274">
        <f ca="1">'Results Numerical'!EM179/SUMPRODUCT('Results Numerical'!$EM$5:$EM$405,CMF!$C$3:$C$403)*100</f>
        <v>0.97349374496768604</v>
      </c>
      <c r="F179" s="299">
        <f t="shared" ca="1" si="7"/>
        <v>0.96940055066235564</v>
      </c>
      <c r="J179" s="320">
        <f t="shared" ca="1" si="8"/>
        <v>128152173888280.64</v>
      </c>
      <c r="K179" s="321">
        <f ca="1">J179/SUMPRODUCT(CMF!$C$3:$C$403,$J$5:$J$405)*100</f>
        <v>0.95093439596097229</v>
      </c>
      <c r="M179" s="290">
        <v>102.64</v>
      </c>
      <c r="N179" s="290">
        <v>1.1399999999999999</v>
      </c>
      <c r="O179" s="290">
        <v>-0.18</v>
      </c>
      <c r="S179" s="290">
        <f t="shared" ca="1" si="9"/>
        <v>102.38278653329513</v>
      </c>
      <c r="T179" s="324">
        <f ca="1">S179/SUMPRODUCT($S$5:$S$405,CMF!$C$3:$C$403)*100</f>
        <v>0.96940055066235564</v>
      </c>
    </row>
    <row r="180" spans="1:20">
      <c r="A180" s="257">
        <v>555</v>
      </c>
      <c r="B180" s="274">
        <f ca="1">'Results Numerical'!EM180/SUMPRODUCT('Results Numerical'!$EM$5:$EM$405,CMF!$C$3:$C$403)*100</f>
        <v>0.92567080135016899</v>
      </c>
      <c r="F180" s="299">
        <f t="shared" ca="1" si="7"/>
        <v>0.96564035708603924</v>
      </c>
      <c r="J180" s="320">
        <f t="shared" ca="1" si="8"/>
        <v>127946860067799.59</v>
      </c>
      <c r="K180" s="321">
        <f ca="1">J180/SUMPRODUCT(CMF!$C$3:$C$403,$J$5:$J$405)*100</f>
        <v>0.94941089489237718</v>
      </c>
      <c r="M180" s="290">
        <v>102.2</v>
      </c>
      <c r="N180" s="290">
        <v>0.95</v>
      </c>
      <c r="O180" s="290">
        <v>-0.15</v>
      </c>
      <c r="S180" s="290">
        <f t="shared" ca="1" si="9"/>
        <v>101.9856554444126</v>
      </c>
      <c r="T180" s="324">
        <f ca="1">S180/SUMPRODUCT($S$5:$S$405,CMF!$C$3:$C$403)*100</f>
        <v>0.96564035708603924</v>
      </c>
    </row>
    <row r="181" spans="1:20">
      <c r="A181" s="257">
        <v>556</v>
      </c>
      <c r="B181" s="274">
        <f ca="1">'Results Numerical'!EM181/SUMPRODUCT('Results Numerical'!$EM$5:$EM$405,CMF!$C$3:$C$403)*100</f>
        <v>0.93632132591127548</v>
      </c>
      <c r="F181" s="299">
        <f t="shared" ca="1" si="7"/>
        <v>0.96188016350972294</v>
      </c>
      <c r="J181" s="320">
        <f t="shared" ca="1" si="8"/>
        <v>127740665659743.23</v>
      </c>
      <c r="K181" s="321">
        <f ca="1">J181/SUMPRODUCT(CMF!$C$3:$C$403,$J$5:$J$405)*100</f>
        <v>0.94788085955293344</v>
      </c>
      <c r="M181" s="290">
        <v>101.76</v>
      </c>
      <c r="N181" s="290">
        <v>0.76</v>
      </c>
      <c r="O181" s="290">
        <v>-0.12</v>
      </c>
      <c r="S181" s="290">
        <f t="shared" ca="1" si="9"/>
        <v>101.58852435553008</v>
      </c>
      <c r="T181" s="324">
        <f ca="1">S181/SUMPRODUCT($S$5:$S$405,CMF!$C$3:$C$403)*100</f>
        <v>0.96188016350972294</v>
      </c>
    </row>
    <row r="182" spans="1:20">
      <c r="A182" s="257">
        <v>557</v>
      </c>
      <c r="B182" s="274">
        <f ca="1">'Results Numerical'!EM182/SUMPRODUCT('Results Numerical'!$EM$5:$EM$405,CMF!$C$3:$C$403)*100</f>
        <v>0.94700168387451367</v>
      </c>
      <c r="F182" s="299">
        <f t="shared" ca="1" si="7"/>
        <v>0.95811996993340687</v>
      </c>
      <c r="J182" s="320">
        <f t="shared" ca="1" si="8"/>
        <v>127533606459792.78</v>
      </c>
      <c r="K182" s="321">
        <f ca="1">J182/SUMPRODUCT(CMF!$C$3:$C$403,$J$5:$J$405)*100</f>
        <v>0.94634440715217516</v>
      </c>
      <c r="M182" s="290">
        <v>101.32</v>
      </c>
      <c r="N182" s="290">
        <v>0.56999999999999995</v>
      </c>
      <c r="O182" s="290">
        <v>-0.09</v>
      </c>
      <c r="S182" s="290">
        <f t="shared" ca="1" si="9"/>
        <v>101.19139326664757</v>
      </c>
      <c r="T182" s="324">
        <f ca="1">S182/SUMPRODUCT($S$5:$S$405,CMF!$C$3:$C$403)*100</f>
        <v>0.95811996993340687</v>
      </c>
    </row>
    <row r="183" spans="1:20">
      <c r="A183" s="257">
        <v>558</v>
      </c>
      <c r="B183" s="274">
        <f ca="1">'Results Numerical'!EM183/SUMPRODUCT('Results Numerical'!$EM$5:$EM$405,CMF!$C$3:$C$403)*100</f>
        <v>0.95765220843562027</v>
      </c>
      <c r="F183" s="299">
        <f t="shared" ca="1" si="7"/>
        <v>0.95435977635709057</v>
      </c>
      <c r="J183" s="320">
        <f t="shared" ca="1" si="8"/>
        <v>127325698121977.31</v>
      </c>
      <c r="K183" s="321">
        <f ca="1">J183/SUMPRODUCT(CMF!$C$3:$C$403,$J$5:$J$405)*100</f>
        <v>0.94480165384852732</v>
      </c>
      <c r="M183" s="290">
        <v>100.88</v>
      </c>
      <c r="N183" s="290">
        <v>0.38</v>
      </c>
      <c r="O183" s="290">
        <v>-0.06</v>
      </c>
      <c r="S183" s="290">
        <f t="shared" ca="1" si="9"/>
        <v>100.79426217776505</v>
      </c>
      <c r="T183" s="324">
        <f ca="1">S183/SUMPRODUCT($S$5:$S$405,CMF!$C$3:$C$403)*100</f>
        <v>0.95435977635709057</v>
      </c>
    </row>
    <row r="184" spans="1:20">
      <c r="A184" s="257">
        <v>559</v>
      </c>
      <c r="B184" s="274">
        <f ca="1">'Results Numerical'!EM184/SUMPRODUCT('Results Numerical'!$EM$5:$EM$405,CMF!$C$3:$C$403)*100</f>
        <v>0.96830273299672676</v>
      </c>
      <c r="F184" s="299">
        <f t="shared" ca="1" si="7"/>
        <v>0.95059958278077428</v>
      </c>
      <c r="J184" s="320">
        <f t="shared" ca="1" si="8"/>
        <v>127116956159354.73</v>
      </c>
      <c r="K184" s="321">
        <f ca="1">J184/SUMPRODUCT(CMF!$C$3:$C$403,$J$5:$J$405)*100</f>
        <v>0.94325271475435901</v>
      </c>
      <c r="M184" s="290">
        <v>100.44</v>
      </c>
      <c r="N184" s="290">
        <v>0.19</v>
      </c>
      <c r="O184" s="290">
        <v>-0.03</v>
      </c>
      <c r="S184" s="290">
        <f t="shared" ca="1" si="9"/>
        <v>100.39713108888252</v>
      </c>
      <c r="T184" s="324">
        <f ca="1">S184/SUMPRODUCT($S$5:$S$405,CMF!$C$3:$C$403)*100</f>
        <v>0.95059958278077428</v>
      </c>
    </row>
    <row r="185" spans="1:20">
      <c r="A185" s="257">
        <v>560</v>
      </c>
      <c r="B185" s="274">
        <f ca="1">'Results Numerical'!EM185/SUMPRODUCT('Results Numerical'!$EM$5:$EM$405,CMF!$C$3:$C$403)*100</f>
        <v>0.97895325755783302</v>
      </c>
      <c r="F185" s="299">
        <f t="shared" ca="1" si="7"/>
        <v>0.94683938920445787</v>
      </c>
      <c r="J185" s="320">
        <f t="shared" ca="1" si="8"/>
        <v>126907395944701.03</v>
      </c>
      <c r="K185" s="321">
        <f ca="1">J185/SUMPRODUCT(CMF!$C$3:$C$403,$J$5:$J$405)*100</f>
        <v>0.94169770394109809</v>
      </c>
      <c r="M185" s="290">
        <v>100</v>
      </c>
      <c r="N185" s="290">
        <v>0</v>
      </c>
      <c r="O185" s="290">
        <v>0</v>
      </c>
      <c r="S185" s="290">
        <f t="shared" ca="1" si="9"/>
        <v>100</v>
      </c>
      <c r="T185" s="324">
        <f ca="1">S185/SUMPRODUCT($S$5:$S$405,CMF!$C$3:$C$403)*100</f>
        <v>0.94683938920445787</v>
      </c>
    </row>
    <row r="186" spans="1:20">
      <c r="A186" s="257">
        <v>561</v>
      </c>
      <c r="B186" s="274">
        <f ca="1">'Results Numerical'!EM186/SUMPRODUCT('Results Numerical'!$EM$5:$EM$405,CMF!$C$3:$C$403)*100</f>
        <v>0.98826127902300176</v>
      </c>
      <c r="F186" s="299">
        <f t="shared" ca="1" si="7"/>
        <v>0.94342725189871268</v>
      </c>
      <c r="J186" s="320">
        <f t="shared" ca="1" si="8"/>
        <v>126697032711206.25</v>
      </c>
      <c r="K186" s="321">
        <f ca="1">J186/SUMPRODUCT(CMF!$C$3:$C$403,$J$5:$J$405)*100</f>
        <v>0.94013673444439538</v>
      </c>
      <c r="M186" s="290">
        <v>99.6</v>
      </c>
      <c r="N186" s="290">
        <v>-0.16</v>
      </c>
      <c r="O186" s="290">
        <v>0.02</v>
      </c>
      <c r="S186" s="290">
        <f t="shared" ca="1" si="9"/>
        <v>99.639628711622137</v>
      </c>
      <c r="T186" s="324">
        <f ca="1">S186/SUMPRODUCT($S$5:$S$405,CMF!$C$3:$C$403)*100</f>
        <v>0.94342725189871268</v>
      </c>
    </row>
    <row r="187" spans="1:20">
      <c r="A187" s="257">
        <v>562</v>
      </c>
      <c r="B187" s="274">
        <f ca="1">'Results Numerical'!EM187/SUMPRODUCT('Results Numerical'!$EM$5:$EM$405,CMF!$C$3:$C$403)*100</f>
        <v>0.99753946708603847</v>
      </c>
      <c r="F187" s="299">
        <f t="shared" ca="1" si="7"/>
        <v>0.94001511459296783</v>
      </c>
      <c r="J187" s="320">
        <f t="shared" ca="1" si="8"/>
        <v>126485881553176.25</v>
      </c>
      <c r="K187" s="321">
        <f ca="1">J187/SUMPRODUCT(CMF!$C$3:$C$403,$J$5:$J$405)*100</f>
        <v>0.93856991826933178</v>
      </c>
      <c r="M187" s="290">
        <v>99.2</v>
      </c>
      <c r="N187" s="290">
        <v>-0.32</v>
      </c>
      <c r="O187" s="290">
        <v>0.04</v>
      </c>
      <c r="S187" s="290">
        <f t="shared" ca="1" si="9"/>
        <v>99.279257423244303</v>
      </c>
      <c r="T187" s="324">
        <f ca="1">S187/SUMPRODUCT($S$5:$S$405,CMF!$C$3:$C$403)*100</f>
        <v>0.94001511459296783</v>
      </c>
    </row>
    <row r="188" spans="1:20">
      <c r="A188" s="257">
        <v>563</v>
      </c>
      <c r="B188" s="274">
        <f ca="1">'Results Numerical'!EM188/SUMPRODUCT('Results Numerical'!$EM$5:$EM$405,CMF!$C$3:$C$403)*100</f>
        <v>1.0068474885512071</v>
      </c>
      <c r="F188" s="299">
        <f t="shared" ca="1" si="7"/>
        <v>0.93660297728722264</v>
      </c>
      <c r="J188" s="320">
        <f t="shared" ca="1" si="8"/>
        <v>126273957426741.59</v>
      </c>
      <c r="K188" s="321">
        <f ca="1">J188/SUMPRODUCT(CMF!$C$3:$C$403,$J$5:$J$405)*100</f>
        <v>0.93699736639567888</v>
      </c>
      <c r="M188" s="290">
        <v>98.8</v>
      </c>
      <c r="N188" s="290">
        <v>-0.48</v>
      </c>
      <c r="O188" s="290">
        <v>0.06</v>
      </c>
      <c r="S188" s="290">
        <f t="shared" ca="1" si="9"/>
        <v>98.91888613486644</v>
      </c>
      <c r="T188" s="324">
        <f ca="1">S188/SUMPRODUCT($S$5:$S$405,CMF!$C$3:$C$403)*100</f>
        <v>0.93660297728722264</v>
      </c>
    </row>
    <row r="189" spans="1:20">
      <c r="A189" s="257">
        <v>564</v>
      </c>
      <c r="B189" s="274">
        <f ca="1">'Results Numerical'!EM189/SUMPRODUCT('Results Numerical'!$EM$5:$EM$405,CMF!$C$3:$C$403)*100</f>
        <v>1.0161256766142439</v>
      </c>
      <c r="F189" s="299">
        <f t="shared" ca="1" si="7"/>
        <v>0.93319083998147767</v>
      </c>
      <c r="J189" s="320">
        <f t="shared" ca="1" si="8"/>
        <v>126061275150571.14</v>
      </c>
      <c r="K189" s="321">
        <f ca="1">J189/SUMPRODUCT(CMF!$C$3:$C$403,$J$5:$J$405)*100</f>
        <v>0.93541918878319408</v>
      </c>
      <c r="M189" s="290">
        <v>98.4</v>
      </c>
      <c r="N189" s="290">
        <v>-0.64</v>
      </c>
      <c r="O189" s="290">
        <v>0.08</v>
      </c>
      <c r="S189" s="290">
        <f t="shared" ca="1" si="9"/>
        <v>98.558514846488606</v>
      </c>
      <c r="T189" s="324">
        <f ca="1">S189/SUMPRODUCT($S$5:$S$405,CMF!$C$3:$C$403)*100</f>
        <v>0.93319083998147767</v>
      </c>
    </row>
    <row r="190" spans="1:20">
      <c r="A190" s="257">
        <v>565</v>
      </c>
      <c r="B190" s="274">
        <f ca="1">'Results Numerical'!EM190/SUMPRODUCT('Results Numerical'!$EM$5:$EM$405,CMF!$C$3:$C$403)*100</f>
        <v>1.0254038646772805</v>
      </c>
      <c r="F190" s="299">
        <f t="shared" ca="1" si="7"/>
        <v>0.92977870267573259</v>
      </c>
      <c r="J190" s="320">
        <f t="shared" ca="1" si="8"/>
        <v>125847849406592.5</v>
      </c>
      <c r="K190" s="321">
        <f ca="1">J190/SUMPRODUCT(CMF!$C$3:$C$403,$J$5:$J$405)*100</f>
        <v>0.93383549437696578</v>
      </c>
      <c r="M190" s="290">
        <v>98</v>
      </c>
      <c r="N190" s="290">
        <v>-0.8</v>
      </c>
      <c r="O190" s="290">
        <v>0.1</v>
      </c>
      <c r="S190" s="290">
        <f t="shared" ca="1" si="9"/>
        <v>98.198143558110743</v>
      </c>
      <c r="T190" s="324">
        <f ca="1">S190/SUMPRODUCT($S$5:$S$405,CMF!$C$3:$C$403)*100</f>
        <v>0.92977870267573259</v>
      </c>
    </row>
    <row r="191" spans="1:20">
      <c r="A191" s="257">
        <v>566</v>
      </c>
      <c r="B191" s="274">
        <f ca="1">'Results Numerical'!EM191/SUMPRODUCT('Results Numerical'!$EM$5:$EM$405,CMF!$C$3:$C$403)*100</f>
        <v>1.0323848807761569</v>
      </c>
      <c r="F191" s="299">
        <f t="shared" ca="1" si="7"/>
        <v>0.9263665653699874</v>
      </c>
      <c r="J191" s="320">
        <f t="shared" ca="1" si="8"/>
        <v>125633694740716.83</v>
      </c>
      <c r="K191" s="321">
        <f ca="1">J191/SUMPRODUCT(CMF!$C$3:$C$403,$J$5:$J$405)*100</f>
        <v>0.93224639111279317</v>
      </c>
      <c r="M191" s="290">
        <v>97.6</v>
      </c>
      <c r="N191" s="290">
        <v>-0.96</v>
      </c>
      <c r="O191" s="290">
        <v>0.12</v>
      </c>
      <c r="S191" s="290">
        <f t="shared" ca="1" si="9"/>
        <v>97.837772269732895</v>
      </c>
      <c r="T191" s="324">
        <f ca="1">S191/SUMPRODUCT($S$5:$S$405,CMF!$C$3:$C$403)*100</f>
        <v>0.9263665653699874</v>
      </c>
    </row>
    <row r="192" spans="1:20">
      <c r="A192" s="257">
        <v>567</v>
      </c>
      <c r="B192" s="274">
        <f ca="1">'Results Numerical'!EM192/SUMPRODUCT('Results Numerical'!$EM$5:$EM$405,CMF!$C$3:$C$403)*100</f>
        <v>1.0393658968750334</v>
      </c>
      <c r="F192" s="299">
        <f t="shared" ca="1" si="7"/>
        <v>0.92295442806424255</v>
      </c>
      <c r="J192" s="320">
        <f t="shared" ca="1" si="8"/>
        <v>125418825563569.77</v>
      </c>
      <c r="K192" s="321">
        <f ca="1">J192/SUMPRODUCT(CMF!$C$3:$C$403,$J$5:$J$405)*100</f>
        <v>0.930651985922608</v>
      </c>
      <c r="M192" s="290">
        <v>97.2</v>
      </c>
      <c r="N192" s="290">
        <v>-1.1200000000000001</v>
      </c>
      <c r="O192" s="290">
        <v>0.14000000000000001</v>
      </c>
      <c r="S192" s="290">
        <f t="shared" ca="1" si="9"/>
        <v>97.477400981355061</v>
      </c>
      <c r="T192" s="324">
        <f ca="1">S192/SUMPRODUCT($S$5:$S$405,CMF!$C$3:$C$403)*100</f>
        <v>0.92295442806424255</v>
      </c>
    </row>
    <row r="193" spans="1:20">
      <c r="A193" s="257">
        <v>568</v>
      </c>
      <c r="B193" s="274">
        <f ca="1">'Results Numerical'!EM193/SUMPRODUCT('Results Numerical'!$EM$5:$EM$405,CMF!$C$3:$C$403)*100</f>
        <v>1.046317079571778</v>
      </c>
      <c r="F193" s="299">
        <f t="shared" ca="1" si="7"/>
        <v>0.91954229075849736</v>
      </c>
      <c r="J193" s="320">
        <f t="shared" ca="1" si="8"/>
        <v>125203256151225.97</v>
      </c>
      <c r="K193" s="321">
        <f ca="1">J193/SUMPRODUCT(CMF!$C$3:$C$403,$J$5:$J$405)*100</f>
        <v>0.92905238473992724</v>
      </c>
      <c r="M193" s="290">
        <v>96.8</v>
      </c>
      <c r="N193" s="290">
        <v>-1.28</v>
      </c>
      <c r="O193" s="290">
        <v>0.16</v>
      </c>
      <c r="S193" s="290">
        <f t="shared" ca="1" si="9"/>
        <v>97.117029692977212</v>
      </c>
      <c r="T193" s="324">
        <f ca="1">S193/SUMPRODUCT($S$5:$S$405,CMF!$C$3:$C$403)*100</f>
        <v>0.91954229075849736</v>
      </c>
    </row>
    <row r="194" spans="1:20">
      <c r="A194" s="257">
        <v>569</v>
      </c>
      <c r="B194" s="274">
        <f ca="1">'Results Numerical'!EM194/SUMPRODUCT('Results Numerical'!$EM$5:$EM$405,CMF!$C$3:$C$403)*100</f>
        <v>1.0532980956706544</v>
      </c>
      <c r="F194" s="299">
        <f t="shared" ca="1" si="7"/>
        <v>0.91613015345275228</v>
      </c>
      <c r="J194" s="320">
        <f t="shared" ca="1" si="8"/>
        <v>124987000645949.48</v>
      </c>
      <c r="K194" s="321">
        <f ca="1">J194/SUMPRODUCT(CMF!$C$3:$C$403,$J$5:$J$405)*100</f>
        <v>0.9274476925053452</v>
      </c>
      <c r="M194" s="290">
        <v>96.4</v>
      </c>
      <c r="N194" s="290">
        <v>-1.44</v>
      </c>
      <c r="O194" s="290">
        <v>0.18</v>
      </c>
      <c r="S194" s="290">
        <f t="shared" ca="1" si="9"/>
        <v>96.756658404599364</v>
      </c>
      <c r="T194" s="324">
        <f ca="1">S194/SUMPRODUCT($S$5:$S$405,CMF!$C$3:$C$403)*100</f>
        <v>0.91613015345275228</v>
      </c>
    </row>
    <row r="195" spans="1:20">
      <c r="A195" s="257">
        <v>570</v>
      </c>
      <c r="B195" s="274">
        <f ca="1">'Results Numerical'!EM195/SUMPRODUCT('Results Numerical'!$EM$5:$EM$405,CMF!$C$3:$C$403)*100</f>
        <v>1.0602492783673989</v>
      </c>
      <c r="F195" s="299">
        <f t="shared" ca="1" si="7"/>
        <v>0.91271801614700743</v>
      </c>
      <c r="J195" s="320">
        <f t="shared" ca="1" si="8"/>
        <v>124770073056937.5</v>
      </c>
      <c r="K195" s="321">
        <f ca="1">J195/SUMPRODUCT(CMF!$C$3:$C$403,$J$5:$J$405)*100</f>
        <v>0.92583801317205339</v>
      </c>
      <c r="M195" s="290">
        <v>96</v>
      </c>
      <c r="N195" s="290">
        <v>-1.6</v>
      </c>
      <c r="O195" s="290">
        <v>0.2</v>
      </c>
      <c r="S195" s="290">
        <f t="shared" ca="1" si="9"/>
        <v>96.396287116221515</v>
      </c>
      <c r="T195" s="324">
        <f ca="1">S195/SUMPRODUCT($S$5:$S$405,CMF!$C$3:$C$403)*100</f>
        <v>0.91271801614700743</v>
      </c>
    </row>
    <row r="196" spans="1:20">
      <c r="A196" s="257">
        <v>571</v>
      </c>
      <c r="B196" s="274">
        <f ca="1">'Results Numerical'!EM196/SUMPRODUCT('Results Numerical'!$EM$5:$EM$405,CMF!$C$3:$C$403)*100</f>
        <v>1.0981078656728447</v>
      </c>
      <c r="F196" s="299">
        <f t="shared" ca="1" si="7"/>
        <v>0.91227176043290648</v>
      </c>
      <c r="J196" s="320">
        <f t="shared" ca="1" si="8"/>
        <v>124552487261068.72</v>
      </c>
      <c r="K196" s="321">
        <f ca="1">J196/SUMPRODUCT(CMF!$C$3:$C$403,$J$5:$J$405)*100</f>
        <v>0.92422344971139336</v>
      </c>
      <c r="M196" s="290">
        <v>95.91</v>
      </c>
      <c r="N196" s="290">
        <v>-1.79</v>
      </c>
      <c r="O196" s="290">
        <v>0.23</v>
      </c>
      <c r="S196" s="290">
        <f t="shared" ca="1" si="9"/>
        <v>96.349156027338978</v>
      </c>
      <c r="T196" s="324">
        <f ca="1">S196/SUMPRODUCT($S$5:$S$405,CMF!$C$3:$C$403)*100</f>
        <v>0.91227176043290648</v>
      </c>
    </row>
    <row r="197" spans="1:20">
      <c r="A197" s="257">
        <v>572</v>
      </c>
      <c r="B197" s="274">
        <f ca="1">'Results Numerical'!EM197/SUMPRODUCT('Results Numerical'!$EM$5:$EM$405,CMF!$C$3:$C$403)*100</f>
        <v>1.13596645297829</v>
      </c>
      <c r="F197" s="299">
        <f t="shared" ref="F197:F260" ca="1" si="10">IF($D$12&lt;4000,K197,IF($D$12&gt;5000,T197,K197*(5000-$D$12)/1000+T197*($D$12-4000)/1000))</f>
        <v>0.91182550471880575</v>
      </c>
      <c r="J197" s="320">
        <f t="shared" ref="J197:J260" ca="1" si="11">3.7415E-16/((A197*0.000000001)^5)/(EXP(0.014388/(A197*0.000000001*$D$12))-1)</f>
        <v>124334257003655.45</v>
      </c>
      <c r="K197" s="321">
        <f ca="1">J197/SUMPRODUCT(CMF!$C$3:$C$403,$J$5:$J$405)*100</f>
        <v>0.92260410411843763</v>
      </c>
      <c r="M197" s="290">
        <v>95.82</v>
      </c>
      <c r="N197" s="290">
        <v>-1.98</v>
      </c>
      <c r="O197" s="290">
        <v>0.26</v>
      </c>
      <c r="S197" s="290">
        <f t="shared" ca="1" si="9"/>
        <v>96.302024938456455</v>
      </c>
      <c r="T197" s="324">
        <f ca="1">S197/SUMPRODUCT($S$5:$S$405,CMF!$C$3:$C$403)*100</f>
        <v>0.91182550471880575</v>
      </c>
    </row>
    <row r="198" spans="1:20">
      <c r="A198" s="257">
        <v>573</v>
      </c>
      <c r="B198" s="274">
        <f ca="1">'Results Numerical'!EM198/SUMPRODUCT('Results Numerical'!$EM$5:$EM$405,CMF!$C$3:$C$403)*100</f>
        <v>1.1737952068816038</v>
      </c>
      <c r="F198" s="299">
        <f t="shared" ca="1" si="10"/>
        <v>0.91137924900470524</v>
      </c>
      <c r="J198" s="320">
        <f t="shared" ca="1" si="11"/>
        <v>124115395899199.44</v>
      </c>
      <c r="K198" s="321">
        <f ca="1">J198/SUMPRODUCT(CMF!$C$3:$C$403,$J$5:$J$405)*100</f>
        <v>0.9209800774175978</v>
      </c>
      <c r="M198" s="290">
        <v>95.73</v>
      </c>
      <c r="N198" s="290">
        <v>-2.17</v>
      </c>
      <c r="O198" s="290">
        <v>0.28999999999999998</v>
      </c>
      <c r="S198" s="290">
        <f t="shared" ca="1" si="9"/>
        <v>96.254893849573946</v>
      </c>
      <c r="T198" s="324">
        <f ca="1">S198/SUMPRODUCT($S$5:$S$405,CMF!$C$3:$C$403)*100</f>
        <v>0.91137924900470524</v>
      </c>
    </row>
    <row r="199" spans="1:20">
      <c r="A199" s="257">
        <v>574</v>
      </c>
      <c r="B199" s="274">
        <f ca="1">'Results Numerical'!EM199/SUMPRODUCT('Results Numerical'!$EM$5:$EM$405,CMF!$C$3:$C$403)*100</f>
        <v>1.2116537941870491</v>
      </c>
      <c r="F199" s="299">
        <f t="shared" ca="1" si="10"/>
        <v>0.91093299329060451</v>
      </c>
      <c r="J199" s="320">
        <f t="shared" ca="1" si="11"/>
        <v>123895917432150.86</v>
      </c>
      <c r="K199" s="321">
        <f ca="1">J199/SUMPRODUCT(CMF!$C$3:$C$403,$J$5:$J$405)*100</f>
        <v>0.9193514696682572</v>
      </c>
      <c r="M199" s="290">
        <v>95.64</v>
      </c>
      <c r="N199" s="290">
        <v>-2.36</v>
      </c>
      <c r="O199" s="290">
        <v>0.32</v>
      </c>
      <c r="S199" s="290">
        <f t="shared" ca="1" si="9"/>
        <v>96.207762760691423</v>
      </c>
      <c r="T199" s="324">
        <f ca="1">S199/SUMPRODUCT($S$5:$S$405,CMF!$C$3:$C$403)*100</f>
        <v>0.91093299329060451</v>
      </c>
    </row>
    <row r="200" spans="1:20">
      <c r="A200" s="257">
        <v>575</v>
      </c>
      <c r="B200" s="274">
        <f ca="1">'Results Numerical'!EM200/SUMPRODUCT('Results Numerical'!$EM$5:$EM$405,CMF!$C$3:$C$403)*100</f>
        <v>1.2494825480903629</v>
      </c>
      <c r="F200" s="299">
        <f t="shared" ca="1" si="10"/>
        <v>0.910486737576504</v>
      </c>
      <c r="J200" s="320">
        <f t="shared" ca="1" si="11"/>
        <v>123675834957671.19</v>
      </c>
      <c r="K200" s="321">
        <f ca="1">J200/SUMPRODUCT(CMF!$C$3:$C$403,$J$5:$J$405)*100</f>
        <v>0.91771837997043171</v>
      </c>
      <c r="M200" s="290">
        <v>95.55</v>
      </c>
      <c r="N200" s="290">
        <v>-2.5499999999999998</v>
      </c>
      <c r="O200" s="290">
        <v>0.35</v>
      </c>
      <c r="S200" s="290">
        <f t="shared" ca="1" si="9"/>
        <v>96.1606316718089</v>
      </c>
      <c r="T200" s="324">
        <f ca="1">S200/SUMPRODUCT($S$5:$S$405,CMF!$C$3:$C$403)*100</f>
        <v>0.910486737576504</v>
      </c>
    </row>
    <row r="201" spans="1:20">
      <c r="A201" s="257">
        <v>576</v>
      </c>
      <c r="B201" s="274">
        <f ca="1">'Results Numerical'!EM201/SUMPRODUCT('Results Numerical'!$EM$5:$EM$405,CMF!$C$3:$C$403)*100</f>
        <v>1.2666964211204985</v>
      </c>
      <c r="F201" s="299">
        <f t="shared" ca="1" si="10"/>
        <v>0.91004048186240327</v>
      </c>
      <c r="J201" s="320">
        <f t="shared" ca="1" si="11"/>
        <v>123455161702398</v>
      </c>
      <c r="K201" s="321">
        <f ca="1">J201/SUMPRODUCT(CMF!$C$3:$C$403,$J$5:$J$405)*100</f>
        <v>0.91608090647044338</v>
      </c>
      <c r="M201" s="290">
        <v>95.46</v>
      </c>
      <c r="N201" s="290">
        <v>-2.74</v>
      </c>
      <c r="O201" s="290">
        <v>0.38</v>
      </c>
      <c r="S201" s="290">
        <f t="shared" ca="1" si="9"/>
        <v>96.113500582926378</v>
      </c>
      <c r="T201" s="324">
        <f ca="1">S201/SUMPRODUCT($S$5:$S$405,CMF!$C$3:$C$403)*100</f>
        <v>0.91004048186240327</v>
      </c>
    </row>
    <row r="202" spans="1:20">
      <c r="A202" s="257">
        <v>577</v>
      </c>
      <c r="B202" s="274">
        <f ca="1">'Results Numerical'!EM202/SUMPRODUCT('Results Numerical'!$EM$5:$EM$405,CMF!$C$3:$C$403)*100</f>
        <v>1.2839102941506342</v>
      </c>
      <c r="F202" s="299">
        <f t="shared" ca="1" si="10"/>
        <v>0.90959422614830276</v>
      </c>
      <c r="J202" s="320">
        <f t="shared" ca="1" si="11"/>
        <v>123233910765213.27</v>
      </c>
      <c r="K202" s="321">
        <f ca="1">J202/SUMPRODUCT(CMF!$C$3:$C$403,$J$5:$J$405)*100</f>
        <v>0.91443914636662338</v>
      </c>
      <c r="M202" s="290">
        <v>95.37</v>
      </c>
      <c r="N202" s="290">
        <v>-2.93</v>
      </c>
      <c r="O202" s="290">
        <v>0.41</v>
      </c>
      <c r="S202" s="290">
        <f t="shared" ca="1" si="9"/>
        <v>96.066369494043869</v>
      </c>
      <c r="T202" s="324">
        <f ca="1">S202/SUMPRODUCT($S$5:$S$405,CMF!$C$3:$C$403)*100</f>
        <v>0.90959422614830276</v>
      </c>
    </row>
    <row r="203" spans="1:20">
      <c r="A203" s="257">
        <v>578</v>
      </c>
      <c r="B203" s="274">
        <f ca="1">'Results Numerical'!EM203/SUMPRODUCT('Results Numerical'!$EM$5:$EM$405,CMF!$C$3:$C$403)*100</f>
        <v>1.3011241671807696</v>
      </c>
      <c r="F203" s="299">
        <f t="shared" ca="1" si="10"/>
        <v>0.90914797043420204</v>
      </c>
      <c r="J203" s="320">
        <f t="shared" ca="1" si="11"/>
        <v>123012095118014.33</v>
      </c>
      <c r="K203" s="321">
        <f ca="1">J203/SUMPRODUCT(CMF!$C$3:$C$403,$J$5:$J$405)*100</f>
        <v>0.91279319591503227</v>
      </c>
      <c r="M203" s="290">
        <v>95.28</v>
      </c>
      <c r="N203" s="290">
        <v>-3.12</v>
      </c>
      <c r="O203" s="290">
        <v>0.44</v>
      </c>
      <c r="S203" s="290">
        <f t="shared" ca="1" si="9"/>
        <v>96.019238405161346</v>
      </c>
      <c r="T203" s="324">
        <f ca="1">S203/SUMPRODUCT($S$5:$S$405,CMF!$C$3:$C$403)*100</f>
        <v>0.90914797043420204</v>
      </c>
    </row>
    <row r="204" spans="1:20">
      <c r="A204" s="257">
        <v>579</v>
      </c>
      <c r="B204" s="274">
        <f ca="1">'Results Numerical'!EM204/SUMPRODUCT('Results Numerical'!$EM$5:$EM$405,CMF!$C$3:$C$403)*100</f>
        <v>1.3183678736130373</v>
      </c>
      <c r="F204" s="299">
        <f t="shared" ca="1" si="10"/>
        <v>0.90870171472010108</v>
      </c>
      <c r="J204" s="320">
        <f t="shared" ca="1" si="11"/>
        <v>122789727606486.78</v>
      </c>
      <c r="K204" s="321">
        <f ca="1">J204/SUMPRODUCT(CMF!$C$3:$C$403,$J$5:$J$405)*100</f>
        <v>0.911143150435194</v>
      </c>
      <c r="M204" s="290">
        <v>95.19</v>
      </c>
      <c r="N204" s="290">
        <v>-3.31</v>
      </c>
      <c r="O204" s="290">
        <v>0.47</v>
      </c>
      <c r="S204" s="290">
        <f t="shared" ca="1" si="9"/>
        <v>95.972107316278809</v>
      </c>
      <c r="T204" s="324">
        <f ca="1">S204/SUMPRODUCT($S$5:$S$405,CMF!$C$3:$C$403)*100</f>
        <v>0.90870171472010108</v>
      </c>
    </row>
    <row r="205" spans="1:20">
      <c r="A205" s="257">
        <v>580</v>
      </c>
      <c r="B205" s="274">
        <f ca="1">'Results Numerical'!EM205/SUMPRODUCT('Results Numerical'!$EM$5:$EM$405,CMF!$C$3:$C$403)*100</f>
        <v>1.335581746643173</v>
      </c>
      <c r="F205" s="299">
        <f t="shared" ca="1" si="10"/>
        <v>0.90825545900600035</v>
      </c>
      <c r="J205" s="320">
        <f t="shared" ca="1" si="11"/>
        <v>122566820950879.7</v>
      </c>
      <c r="K205" s="321">
        <f ca="1">J205/SUMPRODUCT(CMF!$C$3:$C$403,$J$5:$J$405)*100</f>
        <v>0.90948910431585017</v>
      </c>
      <c r="M205" s="290">
        <v>95.1</v>
      </c>
      <c r="N205" s="290">
        <v>-3.5</v>
      </c>
      <c r="O205" s="290">
        <v>0.5</v>
      </c>
      <c r="S205" s="290">
        <f t="shared" ca="1" si="9"/>
        <v>95.924976227396286</v>
      </c>
      <c r="T205" s="324">
        <f ca="1">S205/SUMPRODUCT($S$5:$S$405,CMF!$C$3:$C$403)*100</f>
        <v>0.90825545900600035</v>
      </c>
    </row>
    <row r="206" spans="1:20">
      <c r="A206" s="257">
        <v>581</v>
      </c>
      <c r="B206" s="274">
        <f ca="1">'Results Numerical'!EM206/SUMPRODUCT('Results Numerical'!$EM$5:$EM$405,CMF!$C$3:$C$403)*100</f>
        <v>1.2799722850692163</v>
      </c>
      <c r="F206" s="299">
        <f t="shared" ca="1" si="10"/>
        <v>0.90155876028445503</v>
      </c>
      <c r="J206" s="320">
        <f t="shared" ca="1" si="11"/>
        <v>122343387746783.41</v>
      </c>
      <c r="K206" s="321">
        <f ca="1">J206/SUMPRODUCT(CMF!$C$3:$C$403,$J$5:$J$405)*100</f>
        <v>0.90783115102072953</v>
      </c>
      <c r="M206" s="290">
        <v>94.5</v>
      </c>
      <c r="N206" s="290">
        <v>-3.5</v>
      </c>
      <c r="O206" s="290">
        <v>0.66</v>
      </c>
      <c r="S206" s="290">
        <f t="shared" ca="1" si="9"/>
        <v>95.217707518690361</v>
      </c>
      <c r="T206" s="324">
        <f ca="1">S206/SUMPRODUCT($S$5:$S$405,CMF!$C$3:$C$403)*100</f>
        <v>0.90155876028445503</v>
      </c>
    </row>
    <row r="207" spans="1:20">
      <c r="A207" s="257">
        <v>582</v>
      </c>
      <c r="B207" s="274">
        <f ca="1">'Results Numerical'!EM207/SUMPRODUCT('Results Numerical'!$EM$5:$EM$405,CMF!$C$3:$C$403)*100</f>
        <v>1.2243628234952602</v>
      </c>
      <c r="F207" s="299">
        <f t="shared" ca="1" si="10"/>
        <v>0.89486206156290959</v>
      </c>
      <c r="J207" s="320">
        <f t="shared" ca="1" si="11"/>
        <v>122119440465907.75</v>
      </c>
      <c r="K207" s="321">
        <f ca="1">J207/SUMPRODUCT(CMF!$C$3:$C$403,$J$5:$J$405)*100</f>
        <v>0.90616938309432471</v>
      </c>
      <c r="M207" s="290">
        <v>93.9</v>
      </c>
      <c r="N207" s="290">
        <v>-3.5</v>
      </c>
      <c r="O207" s="290">
        <v>0.82</v>
      </c>
      <c r="S207" s="290">
        <f t="shared" ca="1" si="9"/>
        <v>94.510438809984436</v>
      </c>
      <c r="T207" s="324">
        <f ca="1">S207/SUMPRODUCT($S$5:$S$405,CMF!$C$3:$C$403)*100</f>
        <v>0.89486206156290959</v>
      </c>
    </row>
    <row r="208" spans="1:20">
      <c r="A208" s="257">
        <v>583</v>
      </c>
      <c r="B208" s="274">
        <f ca="1">'Results Numerical'!EM208/SUMPRODUCT('Results Numerical'!$EM$5:$EM$405,CMF!$C$3:$C$403)*100</f>
        <v>1.168753361921304</v>
      </c>
      <c r="F208" s="299">
        <f t="shared" ca="1" si="10"/>
        <v>0.88816536284136383</v>
      </c>
      <c r="J208" s="320">
        <f t="shared" ca="1" si="11"/>
        <v>121894991456863.38</v>
      </c>
      <c r="K208" s="321">
        <f ca="1">J208/SUMPRODUCT(CMF!$C$3:$C$403,$J$5:$J$405)*100</f>
        <v>0.90450389216768845</v>
      </c>
      <c r="M208" s="290">
        <v>93.3</v>
      </c>
      <c r="N208" s="290">
        <v>-3.5</v>
      </c>
      <c r="O208" s="290">
        <v>0.98</v>
      </c>
      <c r="S208" s="290">
        <f t="shared" ca="1" si="9"/>
        <v>93.803170101278482</v>
      </c>
      <c r="T208" s="324">
        <f ca="1">S208/SUMPRODUCT($S$5:$S$405,CMF!$C$3:$C$403)*100</f>
        <v>0.88816536284136383</v>
      </c>
    </row>
    <row r="209" spans="1:20">
      <c r="A209" s="257">
        <v>584</v>
      </c>
      <c r="B209" s="274">
        <f ca="1">'Results Numerical'!EM209/SUMPRODUCT('Results Numerical'!$EM$5:$EM$405,CMF!$C$3:$C$403)*100</f>
        <v>1.1131439003473476</v>
      </c>
      <c r="F209" s="299">
        <f t="shared" ca="1" si="10"/>
        <v>0.88146866411981839</v>
      </c>
      <c r="J209" s="320">
        <f t="shared" ca="1" si="11"/>
        <v>121670052945943.89</v>
      </c>
      <c r="K209" s="321">
        <f ca="1">J209/SUMPRODUCT(CMF!$C$3:$C$403,$J$5:$J$405)*100</f>
        <v>0.90283476896423775</v>
      </c>
      <c r="M209" s="290">
        <v>92.7</v>
      </c>
      <c r="N209" s="290">
        <v>-3.5</v>
      </c>
      <c r="O209" s="290">
        <v>1.1399999999999999</v>
      </c>
      <c r="S209" s="290">
        <f t="shared" ca="1" si="9"/>
        <v>93.095901392572557</v>
      </c>
      <c r="T209" s="324">
        <f ca="1">S209/SUMPRODUCT($S$5:$S$405,CMF!$C$3:$C$403)*100</f>
        <v>0.88146866411981839</v>
      </c>
    </row>
    <row r="210" spans="1:20">
      <c r="A210" s="257">
        <v>585</v>
      </c>
      <c r="B210" s="274">
        <f ca="1">'Results Numerical'!EM210/SUMPRODUCT('Results Numerical'!$EM$5:$EM$405,CMF!$C$3:$C$403)*100</f>
        <v>1.0575344387733914</v>
      </c>
      <c r="F210" s="299">
        <f t="shared" ca="1" si="10"/>
        <v>0.87477196539827284</v>
      </c>
      <c r="J210" s="320">
        <f t="shared" ca="1" si="11"/>
        <v>121444637037908.92</v>
      </c>
      <c r="K210" s="321">
        <f ca="1">J210/SUMPRODUCT(CMF!$C$3:$C$403,$J$5:$J$405)*100</f>
        <v>0.90116210330556479</v>
      </c>
      <c r="M210" s="290">
        <v>92.1</v>
      </c>
      <c r="N210" s="290">
        <v>-3.5</v>
      </c>
      <c r="O210" s="290">
        <v>1.3</v>
      </c>
      <c r="S210" s="290">
        <f t="shared" ca="1" si="9"/>
        <v>92.388632683866618</v>
      </c>
      <c r="T210" s="324">
        <f ca="1">S210/SUMPRODUCT($S$5:$S$405,CMF!$C$3:$C$403)*100</f>
        <v>0.87477196539827284</v>
      </c>
    </row>
    <row r="211" spans="1:20">
      <c r="A211" s="257">
        <v>586</v>
      </c>
      <c r="B211" s="274">
        <f ca="1">'Results Numerical'!EM211/SUMPRODUCT('Results Numerical'!$EM$5:$EM$405,CMF!$C$3:$C$403)*100</f>
        <v>1.0497479208169525</v>
      </c>
      <c r="F211" s="299">
        <f t="shared" ca="1" si="10"/>
        <v>0.8680752666767273</v>
      </c>
      <c r="J211" s="320">
        <f t="shared" ca="1" si="11"/>
        <v>121218755716768.84</v>
      </c>
      <c r="K211" s="321">
        <f ca="1">J211/SUMPRODUCT(CMF!$C$3:$C$403,$J$5:$J$405)*100</f>
        <v>0.89948598411725922</v>
      </c>
      <c r="M211" s="290">
        <v>91.5</v>
      </c>
      <c r="N211" s="290">
        <v>-3.5</v>
      </c>
      <c r="O211" s="290">
        <v>1.46</v>
      </c>
      <c r="S211" s="290">
        <f t="shared" ca="1" si="9"/>
        <v>91.681363975160693</v>
      </c>
      <c r="T211" s="324">
        <f ca="1">S211/SUMPRODUCT($S$5:$S$405,CMF!$C$3:$C$403)*100</f>
        <v>0.8680752666767273</v>
      </c>
    </row>
    <row r="212" spans="1:20">
      <c r="A212" s="257">
        <v>587</v>
      </c>
      <c r="B212" s="274">
        <f ca="1">'Results Numerical'!EM212/SUMPRODUCT('Results Numerical'!$EM$5:$EM$405,CMF!$C$3:$C$403)*100</f>
        <v>1.0419614028605131</v>
      </c>
      <c r="F212" s="299">
        <f t="shared" ca="1" si="10"/>
        <v>0.86137856795518197</v>
      </c>
      <c r="J212" s="320">
        <f t="shared" ca="1" si="11"/>
        <v>120992420846570.63</v>
      </c>
      <c r="K212" s="321">
        <f ca="1">J212/SUMPRODUCT(CMF!$C$3:$C$403,$J$5:$J$405)*100</f>
        <v>0.89780649943474033</v>
      </c>
      <c r="M212" s="290">
        <v>90.9</v>
      </c>
      <c r="N212" s="290">
        <v>-3.5</v>
      </c>
      <c r="O212" s="290">
        <v>1.62</v>
      </c>
      <c r="S212" s="290">
        <f t="shared" ca="1" si="9"/>
        <v>90.974095266454768</v>
      </c>
      <c r="T212" s="324">
        <f ca="1">S212/SUMPRODUCT($S$5:$S$405,CMF!$C$3:$C$403)*100</f>
        <v>0.86137856795518197</v>
      </c>
    </row>
    <row r="213" spans="1:20">
      <c r="A213" s="257">
        <v>588</v>
      </c>
      <c r="B213" s="274">
        <f ca="1">'Results Numerical'!EM213/SUMPRODUCT('Results Numerical'!$EM$5:$EM$405,CMF!$C$3:$C$403)*100</f>
        <v>1.0341748849040739</v>
      </c>
      <c r="F213" s="299">
        <f t="shared" ca="1" si="10"/>
        <v>0.85468186923363643</v>
      </c>
      <c r="J213" s="320">
        <f t="shared" ca="1" si="11"/>
        <v>120765644172183.23</v>
      </c>
      <c r="K213" s="321">
        <f ca="1">J213/SUMPRODUCT(CMF!$C$3:$C$403,$J$5:$J$405)*100</f>
        <v>0.8961237364090846</v>
      </c>
      <c r="M213" s="290">
        <v>90.3</v>
      </c>
      <c r="N213" s="290">
        <v>-3.5</v>
      </c>
      <c r="O213" s="290">
        <v>1.78</v>
      </c>
      <c r="S213" s="290">
        <f t="shared" ca="1" si="9"/>
        <v>90.266826557748828</v>
      </c>
      <c r="T213" s="324">
        <f ca="1">S213/SUMPRODUCT($S$5:$S$405,CMF!$C$3:$C$403)*100</f>
        <v>0.85468186923363643</v>
      </c>
    </row>
    <row r="214" spans="1:20">
      <c r="A214" s="257">
        <v>589</v>
      </c>
      <c r="B214" s="274">
        <f ca="1">'Results Numerical'!EM214/SUMPRODUCT('Results Numerical'!$EM$5:$EM$405,CMF!$C$3:$C$403)*100</f>
        <v>1.0263585335455028</v>
      </c>
      <c r="F214" s="299">
        <f t="shared" ca="1" si="10"/>
        <v>0.84798517051209077</v>
      </c>
      <c r="J214" s="320">
        <f t="shared" ca="1" si="11"/>
        <v>120538437320085.45</v>
      </c>
      <c r="K214" s="321">
        <f ca="1">J214/SUMPRODUCT(CMF!$C$3:$C$403,$J$5:$J$405)*100</f>
        <v>0.89443778131287099</v>
      </c>
      <c r="M214" s="290">
        <v>89.7</v>
      </c>
      <c r="N214" s="290">
        <v>-3.5</v>
      </c>
      <c r="O214" s="290">
        <v>1.94</v>
      </c>
      <c r="S214" s="290">
        <f t="shared" ca="1" si="9"/>
        <v>89.559557849042889</v>
      </c>
      <c r="T214" s="324">
        <f ca="1">S214/SUMPRODUCT($S$5:$S$405,CMF!$C$3:$C$403)*100</f>
        <v>0.84798517051209077</v>
      </c>
    </row>
    <row r="215" spans="1:20">
      <c r="A215" s="257">
        <v>590</v>
      </c>
      <c r="B215" s="274">
        <f ca="1">'Results Numerical'!EM215/SUMPRODUCT('Results Numerical'!$EM$5:$EM$405,CMF!$C$3:$C$403)*100</f>
        <v>1.0185720155890639</v>
      </c>
      <c r="F215" s="299">
        <f t="shared" ca="1" si="10"/>
        <v>0.84128847179054533</v>
      </c>
      <c r="J215" s="320">
        <f t="shared" ca="1" si="11"/>
        <v>120310811799152.53</v>
      </c>
      <c r="K215" s="321">
        <f ca="1">J215/SUMPRODUCT(CMF!$C$3:$C$403,$J$5:$J$405)*100</f>
        <v>0.89274871954601909</v>
      </c>
      <c r="M215" s="290">
        <v>89.1</v>
      </c>
      <c r="N215" s="290">
        <v>-3.5</v>
      </c>
      <c r="O215" s="290">
        <v>2.1</v>
      </c>
      <c r="S215" s="290">
        <f t="shared" ca="1" si="9"/>
        <v>88.85228914033695</v>
      </c>
      <c r="T215" s="324">
        <f ca="1">S215/SUMPRODUCT($S$5:$S$405,CMF!$C$3:$C$403)*100</f>
        <v>0.84128847179054533</v>
      </c>
    </row>
    <row r="216" spans="1:20">
      <c r="A216" s="257">
        <v>591</v>
      </c>
      <c r="B216" s="274">
        <f ca="1">'Results Numerical'!EM216/SUMPRODUCT('Results Numerical'!$EM$5:$EM$405,CMF!$C$3:$C$403)*100</f>
        <v>1.0081899916471448</v>
      </c>
      <c r="F216" s="299">
        <f t="shared" ca="1" si="10"/>
        <v>0.8426376599907961</v>
      </c>
      <c r="J216" s="320">
        <f t="shared" ca="1" si="11"/>
        <v>120082779001444.16</v>
      </c>
      <c r="K216" s="321">
        <f ca="1">J216/SUMPRODUCT(CMF!$C$3:$C$403,$J$5:$J$405)*100</f>
        <v>0.89105663564163584</v>
      </c>
      <c r="M216" s="290">
        <v>89.24</v>
      </c>
      <c r="N216" s="290">
        <v>-3.73</v>
      </c>
      <c r="O216" s="290">
        <v>2.21</v>
      </c>
      <c r="S216" s="290">
        <f t="shared" ca="1" si="9"/>
        <v>88.994783022154067</v>
      </c>
      <c r="T216" s="324">
        <f ca="1">S216/SUMPRODUCT($S$5:$S$405,CMF!$C$3:$C$403)*100</f>
        <v>0.8426376599907961</v>
      </c>
    </row>
    <row r="217" spans="1:20">
      <c r="A217" s="257">
        <v>592</v>
      </c>
      <c r="B217" s="274">
        <f ca="1">'Results Numerical'!EM217/SUMPRODUCT('Results Numerical'!$EM$5:$EM$405,CMF!$C$3:$C$403)*100</f>
        <v>0.99780796770522584</v>
      </c>
      <c r="F217" s="299">
        <f t="shared" ca="1" si="10"/>
        <v>0.84398684819104697</v>
      </c>
      <c r="J217" s="320">
        <f t="shared" ca="1" si="11"/>
        <v>119854350202992.45</v>
      </c>
      <c r="K217" s="321">
        <f ca="1">J217/SUMPRODUCT(CMF!$C$3:$C$403,$J$5:$J$405)*100</f>
        <v>0.88936161327186203</v>
      </c>
      <c r="M217" s="290">
        <v>89.38</v>
      </c>
      <c r="N217" s="290">
        <v>-3.96</v>
      </c>
      <c r="O217" s="290">
        <v>2.3199999999999998</v>
      </c>
      <c r="S217" s="290">
        <f t="shared" ca="1" si="9"/>
        <v>89.13727690397117</v>
      </c>
      <c r="T217" s="324">
        <f ca="1">S217/SUMPRODUCT($S$5:$S$405,CMF!$C$3:$C$403)*100</f>
        <v>0.84398684819104697</v>
      </c>
    </row>
    <row r="218" spans="1:20">
      <c r="A218" s="257">
        <v>593</v>
      </c>
      <c r="B218" s="274">
        <f ca="1">'Results Numerical'!EM218/SUMPRODUCT('Results Numerical'!$EM$5:$EM$405,CMF!$C$3:$C$403)*100</f>
        <v>0.98742594376330706</v>
      </c>
      <c r="F218" s="299">
        <f t="shared" ca="1" si="10"/>
        <v>0.84533603639129784</v>
      </c>
      <c r="J218" s="320">
        <f t="shared" ca="1" si="11"/>
        <v>119625536564589.56</v>
      </c>
      <c r="K218" s="321">
        <f ca="1">J218/SUMPRODUCT(CMF!$C$3:$C$403,$J$5:$J$405)*100</f>
        <v>0.887663735253718</v>
      </c>
      <c r="M218" s="290">
        <v>89.52</v>
      </c>
      <c r="N218" s="290">
        <v>-4.1900000000000004</v>
      </c>
      <c r="O218" s="290">
        <v>2.4300000000000002</v>
      </c>
      <c r="S218" s="290">
        <f t="shared" ca="1" si="9"/>
        <v>89.279770785788287</v>
      </c>
      <c r="T218" s="324">
        <f ca="1">S218/SUMPRODUCT($S$5:$S$405,CMF!$C$3:$C$403)*100</f>
        <v>0.84533603639129784</v>
      </c>
    </row>
    <row r="219" spans="1:20">
      <c r="A219" s="257">
        <v>594</v>
      </c>
      <c r="B219" s="274">
        <f ca="1">'Results Numerical'!EM219/SUMPRODUCT('Results Numerical'!$EM$5:$EM$405,CMF!$C$3:$C$403)*100</f>
        <v>0.97704391982138838</v>
      </c>
      <c r="F219" s="299">
        <f t="shared" ca="1" si="10"/>
        <v>0.84668522459154882</v>
      </c>
      <c r="J219" s="320">
        <f t="shared" ca="1" si="11"/>
        <v>119396349132575.78</v>
      </c>
      <c r="K219" s="321">
        <f ca="1">J219/SUMPRODUCT(CMF!$C$3:$C$403,$J$5:$J$405)*100</f>
        <v>0.88596308355495035</v>
      </c>
      <c r="M219" s="290">
        <v>89.66</v>
      </c>
      <c r="N219" s="290">
        <v>-4.42</v>
      </c>
      <c r="O219" s="290">
        <v>2.54</v>
      </c>
      <c r="S219" s="290">
        <f t="shared" ca="1" si="9"/>
        <v>89.422264667605404</v>
      </c>
      <c r="T219" s="324">
        <f ca="1">S219/SUMPRODUCT($S$5:$S$405,CMF!$C$3:$C$403)*100</f>
        <v>0.84668522459154882</v>
      </c>
    </row>
    <row r="220" spans="1:20">
      <c r="A220" s="257">
        <v>595</v>
      </c>
      <c r="B220" s="274">
        <f ca="1">'Results Numerical'!EM220/SUMPRODUCT('Results Numerical'!$EM$5:$EM$405,CMF!$C$3:$C$403)*100</f>
        <v>0.96666189587946927</v>
      </c>
      <c r="F220" s="299">
        <f t="shared" ca="1" si="10"/>
        <v>0.84803441279179959</v>
      </c>
      <c r="J220" s="320">
        <f t="shared" ca="1" si="11"/>
        <v>119166798839626.84</v>
      </c>
      <c r="K220" s="321">
        <f ca="1">J220/SUMPRODUCT(CMF!$C$3:$C$403,$J$5:$J$405)*100</f>
        <v>0.88425973929987467</v>
      </c>
      <c r="M220" s="290">
        <v>89.8</v>
      </c>
      <c r="N220" s="290">
        <v>-4.6500000000000004</v>
      </c>
      <c r="O220" s="290">
        <v>2.65</v>
      </c>
      <c r="S220" s="290">
        <f t="shared" ca="1" si="9"/>
        <v>89.564758549422507</v>
      </c>
      <c r="T220" s="324">
        <f ca="1">S220/SUMPRODUCT($S$5:$S$405,CMF!$C$3:$C$403)*100</f>
        <v>0.84803441279179959</v>
      </c>
    </row>
    <row r="221" spans="1:20">
      <c r="A221" s="257">
        <v>596</v>
      </c>
      <c r="B221" s="274">
        <f ca="1">'Results Numerical'!EM221/SUMPRODUCT('Results Numerical'!$EM$5:$EM$405,CMF!$C$3:$C$403)*100</f>
        <v>0.95395286657125822</v>
      </c>
      <c r="F221" s="299">
        <f t="shared" ca="1" si="10"/>
        <v>0.84938360099205046</v>
      </c>
      <c r="J221" s="320">
        <f t="shared" ca="1" si="11"/>
        <v>118936896505541.2</v>
      </c>
      <c r="K221" s="321">
        <f ca="1">J221/SUMPRODUCT(CMF!$C$3:$C$403,$J$5:$J$405)*100</f>
        <v>0.88255378277521734</v>
      </c>
      <c r="M221" s="290">
        <v>89.94</v>
      </c>
      <c r="N221" s="290">
        <v>-4.88</v>
      </c>
      <c r="O221" s="290">
        <v>2.76</v>
      </c>
      <c r="S221" s="290">
        <f t="shared" ca="1" si="9"/>
        <v>89.707252431239624</v>
      </c>
      <c r="T221" s="324">
        <f ca="1">S221/SUMPRODUCT($S$5:$S$405,CMF!$C$3:$C$403)*100</f>
        <v>0.84938360099205046</v>
      </c>
    </row>
    <row r="222" spans="1:20">
      <c r="A222" s="257">
        <v>597</v>
      </c>
      <c r="B222" s="274">
        <f ca="1">'Results Numerical'!EM222/SUMPRODUCT('Results Numerical'!$EM$5:$EM$405,CMF!$C$3:$C$403)*100</f>
        <v>0.94124383726304739</v>
      </c>
      <c r="F222" s="299">
        <f t="shared" ca="1" si="10"/>
        <v>0.85073278919230133</v>
      </c>
      <c r="J222" s="320">
        <f t="shared" ca="1" si="11"/>
        <v>118706652838026.98</v>
      </c>
      <c r="K222" s="321">
        <f ca="1">J222/SUMPRODUCT(CMF!$C$3:$C$403,$J$5:$J$405)*100</f>
        <v>0.88084529343595463</v>
      </c>
      <c r="M222" s="290">
        <v>90.08</v>
      </c>
      <c r="N222" s="290">
        <v>-5.1100000000000003</v>
      </c>
      <c r="O222" s="290">
        <v>2.87</v>
      </c>
      <c r="S222" s="290">
        <f t="shared" ca="1" si="9"/>
        <v>89.849746313056741</v>
      </c>
      <c r="T222" s="324">
        <f ca="1">S222/SUMPRODUCT($S$5:$S$405,CMF!$C$3:$C$403)*100</f>
        <v>0.85073278919230133</v>
      </c>
    </row>
    <row r="223" spans="1:20">
      <c r="A223" s="257">
        <v>598</v>
      </c>
      <c r="B223" s="274">
        <f ca="1">'Results Numerical'!EM223/SUMPRODUCT('Results Numerical'!$EM$5:$EM$405,CMF!$C$3:$C$403)*100</f>
        <v>0.92853480795483634</v>
      </c>
      <c r="F223" s="299">
        <f t="shared" ca="1" si="10"/>
        <v>0.8520819773925522</v>
      </c>
      <c r="J223" s="320">
        <f t="shared" ca="1" si="11"/>
        <v>118476078433487.75</v>
      </c>
      <c r="K223" s="321">
        <f ca="1">J223/SUMPRODUCT(CMF!$C$3:$C$403,$J$5:$J$405)*100</f>
        <v>0.87913434991114381</v>
      </c>
      <c r="M223" s="290">
        <v>90.22</v>
      </c>
      <c r="N223" s="290">
        <v>-5.34</v>
      </c>
      <c r="O223" s="290">
        <v>2.98</v>
      </c>
      <c r="S223" s="290">
        <f t="shared" ca="1" si="9"/>
        <v>89.992240194873844</v>
      </c>
      <c r="T223" s="324">
        <f ca="1">S223/SUMPRODUCT($S$5:$S$405,CMF!$C$3:$C$403)*100</f>
        <v>0.8520819773925522</v>
      </c>
    </row>
    <row r="224" spans="1:20">
      <c r="A224" s="257">
        <v>599</v>
      </c>
      <c r="B224" s="274">
        <f ca="1">'Results Numerical'!EM224/SUMPRODUCT('Results Numerical'!$EM$5:$EM$405,CMF!$C$3:$C$403)*100</f>
        <v>0.91582577864662507</v>
      </c>
      <c r="F224" s="299">
        <f t="shared" ca="1" si="10"/>
        <v>0.85343116559280296</v>
      </c>
      <c r="J224" s="320">
        <f t="shared" ca="1" si="11"/>
        <v>118245183777808.13</v>
      </c>
      <c r="K224" s="321">
        <f ca="1">J224/SUMPRODUCT(CMF!$C$3:$C$403,$J$5:$J$405)*100</f>
        <v>0.8774210300097528</v>
      </c>
      <c r="M224" s="290">
        <v>90.36</v>
      </c>
      <c r="N224" s="290">
        <v>-5.57</v>
      </c>
      <c r="O224" s="290">
        <v>3.09</v>
      </c>
      <c r="S224" s="290">
        <f t="shared" ca="1" si="9"/>
        <v>90.134734076690961</v>
      </c>
      <c r="T224" s="324">
        <f ca="1">S224/SUMPRODUCT($S$5:$S$405,CMF!$C$3:$C$403)*100</f>
        <v>0.85343116559280296</v>
      </c>
    </row>
    <row r="225" spans="1:20">
      <c r="A225" s="257">
        <v>600</v>
      </c>
      <c r="B225" s="274">
        <f ca="1">'Results Numerical'!EM225/SUMPRODUCT('Results Numerical'!$EM$5:$EM$405,CMF!$C$3:$C$403)*100</f>
        <v>0.90314658274054604</v>
      </c>
      <c r="F225" s="299">
        <f t="shared" ca="1" si="10"/>
        <v>0.85478035379305384</v>
      </c>
      <c r="J225" s="320">
        <f t="shared" ca="1" si="11"/>
        <v>118013979247138.11</v>
      </c>
      <c r="K225" s="321">
        <f ca="1">J225/SUMPRODUCT(CMF!$C$3:$C$403,$J$5:$J$405)*100</f>
        <v>0.87570541072647945</v>
      </c>
      <c r="M225" s="290">
        <v>90.5</v>
      </c>
      <c r="N225" s="290">
        <v>-5.8</v>
      </c>
      <c r="O225" s="290">
        <v>3.2</v>
      </c>
      <c r="S225" s="290">
        <f t="shared" ca="1" si="9"/>
        <v>90.277227958508064</v>
      </c>
      <c r="T225" s="324">
        <f ca="1">S225/SUMPRODUCT($S$5:$S$405,CMF!$C$3:$C$403)*100</f>
        <v>0.85478035379305384</v>
      </c>
    </row>
    <row r="226" spans="1:20">
      <c r="A226" s="257">
        <v>601</v>
      </c>
      <c r="B226" s="274">
        <f ca="1">'Results Numerical'!EM226/SUMPRODUCT('Results Numerical'!$EM$5:$EM$405,CMF!$C$3:$C$403)*100</f>
        <v>0.88906521693426532</v>
      </c>
      <c r="F226" s="299">
        <f t="shared" ca="1" si="10"/>
        <v>0.85445908161610096</v>
      </c>
      <c r="J226" s="320">
        <f t="shared" ca="1" si="11"/>
        <v>117782475108676.94</v>
      </c>
      <c r="K226" s="321">
        <f ca="1">J226/SUMPRODUCT(CMF!$C$3:$C$403,$J$5:$J$405)*100</f>
        <v>0.87398756824756862</v>
      </c>
      <c r="M226" s="290">
        <v>90.48</v>
      </c>
      <c r="N226" s="290">
        <v>-5.94</v>
      </c>
      <c r="O226" s="290">
        <v>3.29</v>
      </c>
      <c r="S226" s="290">
        <f t="shared" ca="1" si="9"/>
        <v>90.243296947545076</v>
      </c>
      <c r="T226" s="324">
        <f ca="1">S226/SUMPRODUCT($S$5:$S$405,CMF!$C$3:$C$403)*100</f>
        <v>0.85445908161610096</v>
      </c>
    </row>
    <row r="227" spans="1:20">
      <c r="A227" s="257">
        <v>602</v>
      </c>
      <c r="B227" s="274">
        <f ca="1">'Results Numerical'!EM227/SUMPRODUCT('Results Numerical'!$EM$5:$EM$405,CMF!$C$3:$C$403)*100</f>
        <v>0.8749838511279846</v>
      </c>
      <c r="F227" s="299">
        <f t="shared" ca="1" si="10"/>
        <v>0.85413780943914797</v>
      </c>
      <c r="J227" s="320">
        <f t="shared" ca="1" si="11"/>
        <v>117550681521455.25</v>
      </c>
      <c r="K227" s="321">
        <f ca="1">J227/SUMPRODUCT(CMF!$C$3:$C$403,$J$5:$J$405)*100</f>
        <v>0.87226757795661625</v>
      </c>
      <c r="M227" s="290">
        <v>90.46</v>
      </c>
      <c r="N227" s="290">
        <v>-6.08</v>
      </c>
      <c r="O227" s="290">
        <v>3.38</v>
      </c>
      <c r="S227" s="290">
        <f t="shared" ca="1" si="9"/>
        <v>90.209365936582074</v>
      </c>
      <c r="T227" s="324">
        <f ca="1">S227/SUMPRODUCT($S$5:$S$405,CMF!$C$3:$C$403)*100</f>
        <v>0.85413780943914797</v>
      </c>
    </row>
    <row r="228" spans="1:20">
      <c r="A228" s="257">
        <v>603</v>
      </c>
      <c r="B228" s="274">
        <f ca="1">'Results Numerical'!EM228/SUMPRODUCT('Results Numerical'!$EM$5:$EM$405,CMF!$C$3:$C$403)*100</f>
        <v>0.86090248532170388</v>
      </c>
      <c r="F228" s="299">
        <f t="shared" ca="1" si="10"/>
        <v>0.85381653726219509</v>
      </c>
      <c r="J228" s="320">
        <f t="shared" ca="1" si="11"/>
        <v>117318608537116.59</v>
      </c>
      <c r="K228" s="321">
        <f ca="1">J228/SUMPRODUCT(CMF!$C$3:$C$403,$J$5:$J$405)*100</f>
        <v>0.87054551444036776</v>
      </c>
      <c r="M228" s="290">
        <v>90.44</v>
      </c>
      <c r="N228" s="290">
        <v>-6.22</v>
      </c>
      <c r="O228" s="290">
        <v>3.47</v>
      </c>
      <c r="S228" s="290">
        <f t="shared" ref="S228:S291" ca="1" si="12">M228+N228*R$15+O228*R$16</f>
        <v>90.175434925619086</v>
      </c>
      <c r="T228" s="324">
        <f ca="1">S228/SUMPRODUCT($S$5:$S$405,CMF!$C$3:$C$403)*100</f>
        <v>0.85381653726219509</v>
      </c>
    </row>
    <row r="229" spans="1:20">
      <c r="A229" s="257">
        <v>604</v>
      </c>
      <c r="B229" s="274">
        <f ca="1">'Results Numerical'!EM229/SUMPRODUCT('Results Numerical'!$EM$5:$EM$405,CMF!$C$3:$C$403)*100</f>
        <v>0.84685095291755497</v>
      </c>
      <c r="F229" s="299">
        <f t="shared" ca="1" si="10"/>
        <v>0.85349526508524221</v>
      </c>
      <c r="J229" s="320">
        <f t="shared" ca="1" si="11"/>
        <v>117086266100697.25</v>
      </c>
      <c r="K229" s="321">
        <f ca="1">J229/SUMPRODUCT(CMF!$C$3:$C$403,$J$5:$J$405)*100</f>
        <v>0.86882145149450518</v>
      </c>
      <c r="M229" s="290">
        <v>90.42</v>
      </c>
      <c r="N229" s="290">
        <v>-6.36</v>
      </c>
      <c r="O229" s="290">
        <v>3.56</v>
      </c>
      <c r="S229" s="290">
        <f t="shared" ca="1" si="12"/>
        <v>90.141503914656099</v>
      </c>
      <c r="T229" s="324">
        <f ca="1">S229/SUMPRODUCT($S$5:$S$405,CMF!$C$3:$C$403)*100</f>
        <v>0.85349526508524221</v>
      </c>
    </row>
    <row r="230" spans="1:20">
      <c r="A230" s="257">
        <v>605</v>
      </c>
      <c r="B230" s="274">
        <f ca="1">'Results Numerical'!EM230/SUMPRODUCT('Results Numerical'!$EM$5:$EM$405,CMF!$C$3:$C$403)*100</f>
        <v>0.83276958711127425</v>
      </c>
      <c r="F230" s="299">
        <f t="shared" ca="1" si="10"/>
        <v>0.85317399290828944</v>
      </c>
      <c r="J230" s="320">
        <f t="shared" ca="1" si="11"/>
        <v>116853664051405.27</v>
      </c>
      <c r="K230" s="321">
        <f ca="1">J230/SUMPRODUCT(CMF!$C$3:$C$403,$J$5:$J$405)*100</f>
        <v>0.86709546212942745</v>
      </c>
      <c r="M230" s="290">
        <v>90.4</v>
      </c>
      <c r="N230" s="290">
        <v>-6.5</v>
      </c>
      <c r="O230" s="290">
        <v>3.65</v>
      </c>
      <c r="S230" s="290">
        <f t="shared" ca="1" si="12"/>
        <v>90.107572903693097</v>
      </c>
      <c r="T230" s="324">
        <f ca="1">S230/SUMPRODUCT($S$5:$S$405,CMF!$C$3:$C$403)*100</f>
        <v>0.85317399290828944</v>
      </c>
    </row>
    <row r="231" spans="1:20">
      <c r="A231" s="257">
        <v>606</v>
      </c>
      <c r="B231" s="274">
        <f ca="1">'Results Numerical'!EM231/SUMPRODUCT('Results Numerical'!$EM$5:$EM$405,CMF!$C$3:$C$403)*100</f>
        <v>0.81815122006661833</v>
      </c>
      <c r="F231" s="299">
        <f t="shared" ca="1" si="10"/>
        <v>0.85285272073133633</v>
      </c>
      <c r="J231" s="320">
        <f t="shared" ca="1" si="11"/>
        <v>116620812123397.05</v>
      </c>
      <c r="K231" s="321">
        <f ca="1">J231/SUMPRODUCT(CMF!$C$3:$C$403,$J$5:$J$405)*100</f>
        <v>0.86536761857601352</v>
      </c>
      <c r="M231" s="290">
        <v>90.38</v>
      </c>
      <c r="N231" s="290">
        <v>-6.64</v>
      </c>
      <c r="O231" s="290">
        <v>3.74</v>
      </c>
      <c r="S231" s="290">
        <f t="shared" ca="1" si="12"/>
        <v>90.073641892730095</v>
      </c>
      <c r="T231" s="324">
        <f ca="1">S231/SUMPRODUCT($S$5:$S$405,CMF!$C$3:$C$403)*100</f>
        <v>0.85285272073133633</v>
      </c>
    </row>
    <row r="232" spans="1:20">
      <c r="A232" s="257">
        <v>607</v>
      </c>
      <c r="B232" s="274">
        <f ca="1">'Results Numerical'!EM232/SUMPRODUCT('Results Numerical'!$EM$5:$EM$405,CMF!$C$3:$C$403)*100</f>
        <v>0.80353285302196242</v>
      </c>
      <c r="F232" s="299">
        <f t="shared" ca="1" si="10"/>
        <v>0.85253144855438356</v>
      </c>
      <c r="J232" s="320">
        <f t="shared" ca="1" si="11"/>
        <v>116387719946553.17</v>
      </c>
      <c r="K232" s="321">
        <f ca="1">J232/SUMPRODUCT(CMF!$C$3:$C$403,$J$5:$J$405)*100</f>
        <v>0.86363799229137883</v>
      </c>
      <c r="M232" s="290">
        <v>90.36</v>
      </c>
      <c r="N232" s="290">
        <v>-6.78</v>
      </c>
      <c r="O232" s="290">
        <v>3.83</v>
      </c>
      <c r="S232" s="290">
        <f t="shared" ca="1" si="12"/>
        <v>90.039710881767107</v>
      </c>
      <c r="T232" s="324">
        <f ca="1">S232/SUMPRODUCT($S$5:$S$405,CMF!$C$3:$C$403)*100</f>
        <v>0.85253144855438356</v>
      </c>
    </row>
    <row r="233" spans="1:20">
      <c r="A233" s="257">
        <v>608</v>
      </c>
      <c r="B233" s="274">
        <f ca="1">'Results Numerical'!EM233/SUMPRODUCT('Results Numerical'!$EM$5:$EM$405,CMF!$C$3:$C$403)*100</f>
        <v>0.78891448597730662</v>
      </c>
      <c r="F233" s="299">
        <f t="shared" ca="1" si="10"/>
        <v>0.85221017637743068</v>
      </c>
      <c r="J233" s="320">
        <f t="shared" ca="1" si="11"/>
        <v>116154397047252.52</v>
      </c>
      <c r="K233" s="321">
        <f ca="1">J233/SUMPRODUCT(CMF!$C$3:$C$403,$J$5:$J$405)*100</f>
        <v>0.86190665396461918</v>
      </c>
      <c r="M233" s="290">
        <v>90.34</v>
      </c>
      <c r="N233" s="290">
        <v>-6.92</v>
      </c>
      <c r="O233" s="290">
        <v>3.92</v>
      </c>
      <c r="S233" s="290">
        <f t="shared" ca="1" si="12"/>
        <v>90.005779870804119</v>
      </c>
      <c r="T233" s="324">
        <f ca="1">S233/SUMPRODUCT($S$5:$S$405,CMF!$C$3:$C$403)*100</f>
        <v>0.85221017637743068</v>
      </c>
    </row>
    <row r="234" spans="1:20">
      <c r="A234" s="257">
        <v>609</v>
      </c>
      <c r="B234" s="274">
        <f ca="1">'Results Numerical'!EM234/SUMPRODUCT('Results Numerical'!$EM$5:$EM$405,CMF!$C$3:$C$403)*100</f>
        <v>0.7742961189326506</v>
      </c>
      <c r="F234" s="299">
        <f t="shared" ca="1" si="10"/>
        <v>0.85188890420047758</v>
      </c>
      <c r="J234" s="320">
        <f t="shared" ca="1" si="11"/>
        <v>115920852849144</v>
      </c>
      <c r="K234" s="321">
        <f ca="1">J234/SUMPRODUCT(CMF!$C$3:$C$403,$J$5:$J$405)*100</f>
        <v>0.8601736735225386</v>
      </c>
      <c r="M234" s="290">
        <v>90.32</v>
      </c>
      <c r="N234" s="290">
        <v>-7.06</v>
      </c>
      <c r="O234" s="290">
        <v>4.01</v>
      </c>
      <c r="S234" s="290">
        <f t="shared" ca="1" si="12"/>
        <v>89.971848859841117</v>
      </c>
      <c r="T234" s="324">
        <f ca="1">S234/SUMPRODUCT($S$5:$S$405,CMF!$C$3:$C$403)*100</f>
        <v>0.85188890420047758</v>
      </c>
    </row>
    <row r="235" spans="1:20">
      <c r="A235" s="257">
        <v>610</v>
      </c>
      <c r="B235" s="274">
        <f ca="1">'Results Numerical'!EM235/SUMPRODUCT('Results Numerical'!$EM$5:$EM$405,CMF!$C$3:$C$403)*100</f>
        <v>0.7596777518879948</v>
      </c>
      <c r="F235" s="299">
        <f t="shared" ca="1" si="10"/>
        <v>0.85156763202352481</v>
      </c>
      <c r="J235" s="320">
        <f t="shared" ca="1" si="11"/>
        <v>115687096673916.66</v>
      </c>
      <c r="K235" s="321">
        <f ca="1">J235/SUMPRODUCT(CMF!$C$3:$C$403,$J$5:$J$405)*100</f>
        <v>0.85843912013536194</v>
      </c>
      <c r="M235" s="290">
        <v>90.3</v>
      </c>
      <c r="N235" s="290">
        <v>-7.2</v>
      </c>
      <c r="O235" s="290">
        <v>4.0999999999999996</v>
      </c>
      <c r="S235" s="290">
        <f t="shared" ca="1" si="12"/>
        <v>89.937917848878129</v>
      </c>
      <c r="T235" s="324">
        <f ca="1">S235/SUMPRODUCT($S$5:$S$405,CMF!$C$3:$C$403)*100</f>
        <v>0.85156763202352481</v>
      </c>
    </row>
    <row r="236" spans="1:20">
      <c r="A236" s="257">
        <v>611</v>
      </c>
      <c r="B236" s="274">
        <f ca="1">'Results Numerical'!EM236/SUMPRODUCT('Results Numerical'!$EM$5:$EM$405,CMF!$C$3:$C$403)*100</f>
        <v>0.74479088422415141</v>
      </c>
      <c r="F236" s="299">
        <f t="shared" ca="1" si="10"/>
        <v>0.84982716958235893</v>
      </c>
      <c r="J236" s="320">
        <f t="shared" ca="1" si="11"/>
        <v>115453137742068.73</v>
      </c>
      <c r="K236" s="321">
        <f ca="1">J236/SUMPRODUCT(CMF!$C$3:$C$403,$J$5:$J$405)*100</f>
        <v>0.8567030622224433</v>
      </c>
      <c r="M236" s="290">
        <v>90.11</v>
      </c>
      <c r="N236" s="290">
        <v>-7.34</v>
      </c>
      <c r="O236" s="290">
        <v>4.16</v>
      </c>
      <c r="S236" s="290">
        <f t="shared" ca="1" si="12"/>
        <v>89.754099720797484</v>
      </c>
      <c r="T236" s="324">
        <f ca="1">S236/SUMPRODUCT($S$5:$S$405,CMF!$C$3:$C$403)*100</f>
        <v>0.84982716958235893</v>
      </c>
    </row>
    <row r="237" spans="1:20">
      <c r="A237" s="257">
        <v>612</v>
      </c>
      <c r="B237" s="274">
        <f ca="1">'Results Numerical'!EM237/SUMPRODUCT('Results Numerical'!$EM$5:$EM$405,CMF!$C$3:$C$403)*100</f>
        <v>0.72987418315817598</v>
      </c>
      <c r="F237" s="299">
        <f t="shared" ca="1" si="10"/>
        <v>0.84808670714119327</v>
      </c>
      <c r="J237" s="320">
        <f t="shared" ca="1" si="11"/>
        <v>115218985173673.33</v>
      </c>
      <c r="K237" s="321">
        <f ca="1">J237/SUMPRODUCT(CMF!$C$3:$C$403,$J$5:$J$405)*100</f>
        <v>0.85496556745794627</v>
      </c>
      <c r="M237" s="290">
        <v>89.92</v>
      </c>
      <c r="N237" s="290">
        <v>-7.48</v>
      </c>
      <c r="O237" s="290">
        <v>4.22</v>
      </c>
      <c r="S237" s="290">
        <f t="shared" ca="1" si="12"/>
        <v>89.570281592716867</v>
      </c>
      <c r="T237" s="324">
        <f ca="1">S237/SUMPRODUCT($S$5:$S$405,CMF!$C$3:$C$403)*100</f>
        <v>0.84808670714119327</v>
      </c>
    </row>
    <row r="238" spans="1:20">
      <c r="A238" s="257">
        <v>613</v>
      </c>
      <c r="B238" s="274">
        <f ca="1">'Results Numerical'!EM238/SUMPRODUCT('Results Numerical'!$EM$5:$EM$405,CMF!$C$3:$C$403)*100</f>
        <v>0.71498731549433259</v>
      </c>
      <c r="F238" s="299">
        <f t="shared" ca="1" si="10"/>
        <v>0.84634624470002773</v>
      </c>
      <c r="J238" s="320">
        <f t="shared" ca="1" si="11"/>
        <v>114984647989142.52</v>
      </c>
      <c r="K238" s="321">
        <f ca="1">J238/SUMPRODUCT(CMF!$C$3:$C$403,$J$5:$J$405)*100</f>
        <v>0.8532267027765148</v>
      </c>
      <c r="M238" s="290">
        <v>89.73</v>
      </c>
      <c r="N238" s="290">
        <v>-7.62</v>
      </c>
      <c r="O238" s="290">
        <v>4.28</v>
      </c>
      <c r="S238" s="290">
        <f t="shared" ca="1" si="12"/>
        <v>89.386463464636236</v>
      </c>
      <c r="T238" s="324">
        <f ca="1">S238/SUMPRODUCT($S$5:$S$405,CMF!$C$3:$C$403)*100</f>
        <v>0.84634624470002773</v>
      </c>
    </row>
    <row r="239" spans="1:20">
      <c r="A239" s="257">
        <v>614</v>
      </c>
      <c r="B239" s="274">
        <f ca="1">'Results Numerical'!EM239/SUMPRODUCT('Results Numerical'!$EM$5:$EM$405,CMF!$C$3:$C$403)*100</f>
        <v>0.70010044783048908</v>
      </c>
      <c r="F239" s="299">
        <f t="shared" ca="1" si="10"/>
        <v>0.84460578225886185</v>
      </c>
      <c r="J239" s="320">
        <f t="shared" ca="1" si="11"/>
        <v>114750135109989.86</v>
      </c>
      <c r="K239" s="321">
        <f ca="1">J239/SUMPRODUCT(CMF!$C$3:$C$403,$J$5:$J$405)*100</f>
        <v>0.85148653437893063</v>
      </c>
      <c r="M239" s="290">
        <v>89.54</v>
      </c>
      <c r="N239" s="290">
        <v>-7.76</v>
      </c>
      <c r="O239" s="290">
        <v>4.34</v>
      </c>
      <c r="S239" s="290">
        <f t="shared" ca="1" si="12"/>
        <v>89.202645336555605</v>
      </c>
      <c r="T239" s="324">
        <f ca="1">S239/SUMPRODUCT($S$5:$S$405,CMF!$C$3:$C$403)*100</f>
        <v>0.84460578225886185</v>
      </c>
    </row>
    <row r="240" spans="1:20">
      <c r="A240" s="257">
        <v>615</v>
      </c>
      <c r="B240" s="274">
        <f ca="1">'Results Numerical'!EM240/SUMPRODUCT('Results Numerical'!$EM$5:$EM$405,CMF!$C$3:$C$403)*100</f>
        <v>0.68521358016664557</v>
      </c>
      <c r="F240" s="299">
        <f t="shared" ca="1" si="10"/>
        <v>0.84286531981769608</v>
      </c>
      <c r="J240" s="320">
        <f t="shared" ca="1" si="11"/>
        <v>114515455359589.59</v>
      </c>
      <c r="K240" s="321">
        <f ca="1">J240/SUMPRODUCT(CMF!$C$3:$C$403,$J$5:$J$405)*100</f>
        <v>0.84974512773774713</v>
      </c>
      <c r="M240" s="290">
        <v>89.35</v>
      </c>
      <c r="N240" s="290">
        <v>-7.9</v>
      </c>
      <c r="O240" s="290">
        <v>4.4000000000000004</v>
      </c>
      <c r="S240" s="290">
        <f t="shared" ca="1" si="12"/>
        <v>89.01882720847496</v>
      </c>
      <c r="T240" s="324">
        <f ca="1">S240/SUMPRODUCT($S$5:$S$405,CMF!$C$3:$C$403)*100</f>
        <v>0.84286531981769608</v>
      </c>
    </row>
    <row r="241" spans="1:20">
      <c r="A241" s="257">
        <v>616</v>
      </c>
      <c r="B241" s="274">
        <f ca="1">'Results Numerical'!EM241/SUMPRODUCT('Results Numerical'!$EM$5:$EM$405,CMF!$C$3:$C$403)*100</f>
        <v>0.67044604611132996</v>
      </c>
      <c r="F241" s="299">
        <f t="shared" ca="1" si="10"/>
        <v>0.84112485737653042</v>
      </c>
      <c r="J241" s="320">
        <f t="shared" ca="1" si="11"/>
        <v>114280617463934.7</v>
      </c>
      <c r="K241" s="321">
        <f ca="1">J241/SUMPRODUCT(CMF!$C$3:$C$403,$J$5:$J$405)*100</f>
        <v>0.84800254760291449</v>
      </c>
      <c r="M241" s="290">
        <v>89.16</v>
      </c>
      <c r="N241" s="290">
        <v>-8.0399999999999991</v>
      </c>
      <c r="O241" s="290">
        <v>4.46</v>
      </c>
      <c r="S241" s="290">
        <f t="shared" ca="1" si="12"/>
        <v>88.835009080394329</v>
      </c>
      <c r="T241" s="324">
        <f ca="1">S241/SUMPRODUCT($S$5:$S$405,CMF!$C$3:$C$403)*100</f>
        <v>0.84112485737653042</v>
      </c>
    </row>
    <row r="242" spans="1:20">
      <c r="A242" s="257">
        <v>617</v>
      </c>
      <c r="B242" s="274">
        <f ca="1">'Results Numerical'!EM242/SUMPRODUCT('Results Numerical'!$EM$5:$EM$405,CMF!$C$3:$C$403)*100</f>
        <v>0.65567851205601446</v>
      </c>
      <c r="F242" s="299">
        <f t="shared" ca="1" si="10"/>
        <v>0.83938439493536476</v>
      </c>
      <c r="J242" s="320">
        <f t="shared" ca="1" si="11"/>
        <v>114045630052390.91</v>
      </c>
      <c r="K242" s="321">
        <f ca="1">J242/SUMPRODUCT(CMF!$C$3:$C$403,$J$5:$J$405)*100</f>
        <v>0.84625885800737466</v>
      </c>
      <c r="M242" s="290">
        <v>88.97</v>
      </c>
      <c r="N242" s="290">
        <v>-8.18</v>
      </c>
      <c r="O242" s="290">
        <v>4.5199999999999996</v>
      </c>
      <c r="S242" s="290">
        <f t="shared" ca="1" si="12"/>
        <v>88.651190952313712</v>
      </c>
      <c r="T242" s="324">
        <f ca="1">S242/SUMPRODUCT($S$5:$S$405,CMF!$C$3:$C$403)*100</f>
        <v>0.83938439493536476</v>
      </c>
    </row>
    <row r="243" spans="1:20">
      <c r="A243" s="257">
        <v>618</v>
      </c>
      <c r="B243" s="274">
        <f ca="1">'Results Numerical'!EM243/SUMPRODUCT('Results Numerical'!$EM$5:$EM$405,CMF!$C$3:$C$403)*100</f>
        <v>0.64094081140283066</v>
      </c>
      <c r="F243" s="299">
        <f t="shared" ca="1" si="10"/>
        <v>0.83764393249419888</v>
      </c>
      <c r="J243" s="320">
        <f t="shared" ca="1" si="11"/>
        <v>113810501658450.39</v>
      </c>
      <c r="K243" s="321">
        <f ca="1">J243/SUMPRODUCT(CMF!$C$3:$C$403,$J$5:$J$405)*100</f>
        <v>0.84451412227265332</v>
      </c>
      <c r="M243" s="290">
        <v>88.78</v>
      </c>
      <c r="N243" s="290">
        <v>-8.32</v>
      </c>
      <c r="O243" s="290">
        <v>4.58</v>
      </c>
      <c r="S243" s="290">
        <f t="shared" ca="1" si="12"/>
        <v>88.467372824233067</v>
      </c>
      <c r="T243" s="324">
        <f ca="1">S243/SUMPRODUCT($S$5:$S$405,CMF!$C$3:$C$403)*100</f>
        <v>0.83764393249419888</v>
      </c>
    </row>
    <row r="244" spans="1:20">
      <c r="A244" s="257">
        <v>619</v>
      </c>
      <c r="B244" s="274">
        <f ca="1">'Results Numerical'!EM244/SUMPRODUCT('Results Numerical'!$EM$5:$EM$405,CMF!$C$3:$C$403)*100</f>
        <v>0.62617327734751504</v>
      </c>
      <c r="F244" s="299">
        <f t="shared" ca="1" si="10"/>
        <v>0.83590347005303334</v>
      </c>
      <c r="J244" s="320">
        <f t="shared" ca="1" si="11"/>
        <v>113575240720481.23</v>
      </c>
      <c r="K244" s="321">
        <f ca="1">J244/SUMPRODUCT(CMF!$C$3:$C$403,$J$5:$J$405)*100</f>
        <v>0.84276840301442246</v>
      </c>
      <c r="M244" s="290">
        <v>88.59</v>
      </c>
      <c r="N244" s="290">
        <v>-8.4600000000000009</v>
      </c>
      <c r="O244" s="290">
        <v>4.6399999999999997</v>
      </c>
      <c r="S244" s="290">
        <f t="shared" ca="1" si="12"/>
        <v>88.28355469615245</v>
      </c>
      <c r="T244" s="324">
        <f ca="1">S244/SUMPRODUCT($S$5:$S$405,CMF!$C$3:$C$403)*100</f>
        <v>0.83590347005303334</v>
      </c>
    </row>
    <row r="245" spans="1:20">
      <c r="A245" s="257">
        <v>620</v>
      </c>
      <c r="B245" s="274">
        <f ca="1">'Results Numerical'!EM245/SUMPRODUCT('Results Numerical'!$EM$5:$EM$405,CMF!$C$3:$C$403)*100</f>
        <v>0.61143557669433135</v>
      </c>
      <c r="F245" s="299">
        <f t="shared" ca="1" si="10"/>
        <v>0.83416300761186768</v>
      </c>
      <c r="J245" s="320">
        <f t="shared" ca="1" si="11"/>
        <v>113339855582474.25</v>
      </c>
      <c r="K245" s="321">
        <f ca="1">J245/SUMPRODUCT(CMF!$C$3:$C$403,$J$5:$J$405)*100</f>
        <v>0.84102176214804136</v>
      </c>
      <c r="M245" s="290">
        <v>88.4</v>
      </c>
      <c r="N245" s="290">
        <v>-8.6</v>
      </c>
      <c r="O245" s="290">
        <v>4.7</v>
      </c>
      <c r="S245" s="290">
        <f t="shared" ca="1" si="12"/>
        <v>88.099736568071819</v>
      </c>
      <c r="T245" s="324">
        <f ca="1">S245/SUMPRODUCT($S$5:$S$405,CMF!$C$3:$C$403)*100</f>
        <v>0.83416300761186768</v>
      </c>
    </row>
    <row r="246" spans="1:20">
      <c r="A246" s="257">
        <v>621</v>
      </c>
      <c r="B246" s="274">
        <f ca="1">'Results Numerical'!EM246/SUMPRODUCT('Results Numerical'!$EM$5:$EM$405,CMF!$C$3:$C$403)*100</f>
        <v>0.59789121212642571</v>
      </c>
      <c r="F246" s="299">
        <f t="shared" ca="1" si="10"/>
        <v>0.8300254738555547</v>
      </c>
      <c r="J246" s="320">
        <f t="shared" ca="1" si="11"/>
        <v>113104354494789.05</v>
      </c>
      <c r="K246" s="321">
        <f ca="1">J246/SUMPRODUCT(CMF!$C$3:$C$403,$J$5:$J$405)*100</f>
        <v>0.83927426089409218</v>
      </c>
      <c r="M246" s="290">
        <v>87.96</v>
      </c>
      <c r="N246" s="290">
        <v>-8.69</v>
      </c>
      <c r="O246" s="290">
        <v>4.74</v>
      </c>
      <c r="S246" s="290">
        <f t="shared" ca="1" si="12"/>
        <v>87.662752872263667</v>
      </c>
      <c r="T246" s="324">
        <f ca="1">S246/SUMPRODUCT($S$5:$S$405,CMF!$C$3:$C$403)*100</f>
        <v>0.8300254738555547</v>
      </c>
    </row>
    <row r="247" spans="1:20">
      <c r="A247" s="257">
        <v>622</v>
      </c>
      <c r="B247" s="274">
        <f ca="1">'Results Numerical'!EM247/SUMPRODUCT('Results Numerical'!$EM$5:$EM$405,CMF!$C$3:$C$403)*100</f>
        <v>0.58437668096065198</v>
      </c>
      <c r="F247" s="299">
        <f t="shared" ca="1" si="10"/>
        <v>0.82588794009924182</v>
      </c>
      <c r="J247" s="320">
        <f t="shared" ca="1" si="11"/>
        <v>112868745614894.58</v>
      </c>
      <c r="K247" s="321">
        <f ca="1">J247/SUMPRODUCT(CMF!$C$3:$C$403,$J$5:$J$405)*100</f>
        <v>0.83752595978387601</v>
      </c>
      <c r="M247" s="290">
        <v>87.52</v>
      </c>
      <c r="N247" s="290">
        <v>-8.7799999999999994</v>
      </c>
      <c r="O247" s="290">
        <v>4.78</v>
      </c>
      <c r="S247" s="290">
        <f t="shared" ca="1" si="12"/>
        <v>87.225769176455529</v>
      </c>
      <c r="T247" s="324">
        <f ca="1">S247/SUMPRODUCT($S$5:$S$405,CMF!$C$3:$C$403)*100</f>
        <v>0.82588794009924182</v>
      </c>
    </row>
    <row r="248" spans="1:20">
      <c r="A248" s="257">
        <v>623</v>
      </c>
      <c r="B248" s="274">
        <f ca="1">'Results Numerical'!EM248/SUMPRODUCT('Results Numerical'!$EM$5:$EM$405,CMF!$C$3:$C$403)*100</f>
        <v>0.57083231639274645</v>
      </c>
      <c r="F248" s="299">
        <f t="shared" ca="1" si="10"/>
        <v>0.82175040634292906</v>
      </c>
      <c r="J248" s="320">
        <f t="shared" ca="1" si="11"/>
        <v>112633037008109.77</v>
      </c>
      <c r="K248" s="321">
        <f ca="1">J248/SUMPRODUCT(CMF!$C$3:$C$403,$J$5:$J$405)*100</f>
        <v>0.83577691866490822</v>
      </c>
      <c r="M248" s="290">
        <v>87.08</v>
      </c>
      <c r="N248" s="290">
        <v>-8.8699999999999992</v>
      </c>
      <c r="O248" s="290">
        <v>4.82</v>
      </c>
      <c r="S248" s="290">
        <f t="shared" ca="1" si="12"/>
        <v>86.788785480647391</v>
      </c>
      <c r="T248" s="324">
        <f ca="1">S248/SUMPRODUCT($S$5:$S$405,CMF!$C$3:$C$403)*100</f>
        <v>0.82175040634292906</v>
      </c>
    </row>
    <row r="249" spans="1:20">
      <c r="A249" s="257">
        <v>624</v>
      </c>
      <c r="B249" s="274">
        <f ca="1">'Results Numerical'!EM249/SUMPRODUCT('Results Numerical'!$EM$5:$EM$405,CMF!$C$3:$C$403)*100</f>
        <v>0.55731778522697262</v>
      </c>
      <c r="F249" s="299">
        <f t="shared" ca="1" si="10"/>
        <v>0.8176128725866163</v>
      </c>
      <c r="J249" s="320">
        <f t="shared" ca="1" si="11"/>
        <v>112397236648338.83</v>
      </c>
      <c r="K249" s="321">
        <f ca="1">J249/SUMPRODUCT(CMF!$C$3:$C$403,$J$5:$J$405)*100</f>
        <v>0.83402719670637449</v>
      </c>
      <c r="M249" s="290">
        <v>86.64</v>
      </c>
      <c r="N249" s="290">
        <v>-8.9600000000000009</v>
      </c>
      <c r="O249" s="290">
        <v>4.8600000000000003</v>
      </c>
      <c r="S249" s="290">
        <f t="shared" ca="1" si="12"/>
        <v>86.351801784839267</v>
      </c>
      <c r="T249" s="324">
        <f ca="1">S249/SUMPRODUCT($S$5:$S$405,CMF!$C$3:$C$403)*100</f>
        <v>0.8176128725866163</v>
      </c>
    </row>
    <row r="250" spans="1:20">
      <c r="A250" s="257">
        <v>625</v>
      </c>
      <c r="B250" s="274">
        <f ca="1">'Results Numerical'!EM250/SUMPRODUCT('Results Numerical'!$EM$5:$EM$405,CMF!$C$3:$C$403)*100</f>
        <v>0.54380325406119889</v>
      </c>
      <c r="F250" s="299">
        <f t="shared" ca="1" si="10"/>
        <v>0.81347533883030354</v>
      </c>
      <c r="J250" s="320">
        <f t="shared" ca="1" si="11"/>
        <v>112161352418805.25</v>
      </c>
      <c r="K250" s="321">
        <f ca="1">J250/SUMPRODUCT(CMF!$C$3:$C$403,$J$5:$J$405)*100</f>
        <v>0.83227685240457772</v>
      </c>
      <c r="M250" s="290">
        <v>86.2</v>
      </c>
      <c r="N250" s="290">
        <v>-9.0500000000000007</v>
      </c>
      <c r="O250" s="290">
        <v>4.9000000000000004</v>
      </c>
      <c r="S250" s="290">
        <f t="shared" ca="1" si="12"/>
        <v>85.914818089031129</v>
      </c>
      <c r="T250" s="324">
        <f ca="1">S250/SUMPRODUCT($S$5:$S$405,CMF!$C$3:$C$403)*100</f>
        <v>0.81347533883030354</v>
      </c>
    </row>
    <row r="251" spans="1:20">
      <c r="A251" s="257">
        <v>626</v>
      </c>
      <c r="B251" s="274">
        <f ca="1">'Results Numerical'!EM251/SUMPRODUCT('Results Numerical'!$EM$5:$EM$405,CMF!$C$3:$C$403)*100</f>
        <v>0.53094505774232814</v>
      </c>
      <c r="F251" s="299">
        <f t="shared" ca="1" si="10"/>
        <v>0.80933780507399056</v>
      </c>
      <c r="J251" s="320">
        <f t="shared" ca="1" si="11"/>
        <v>111925392112782.53</v>
      </c>
      <c r="K251" s="321">
        <f ca="1">J251/SUMPRODUCT(CMF!$C$3:$C$403,$J$5:$J$405)*100</f>
        <v>0.83052594358835974</v>
      </c>
      <c r="M251" s="290">
        <v>85.76</v>
      </c>
      <c r="N251" s="290">
        <v>-9.14</v>
      </c>
      <c r="O251" s="290">
        <v>4.9400000000000004</v>
      </c>
      <c r="S251" s="290">
        <f t="shared" ca="1" si="12"/>
        <v>85.477834393222992</v>
      </c>
      <c r="T251" s="324">
        <f ca="1">S251/SUMPRODUCT($S$5:$S$405,CMF!$C$3:$C$403)*100</f>
        <v>0.80933780507399056</v>
      </c>
    </row>
    <row r="252" spans="1:20">
      <c r="A252" s="257">
        <v>627</v>
      </c>
      <c r="B252" s="274">
        <f ca="1">'Results Numerical'!EM252/SUMPRODUCT('Results Numerical'!$EM$5:$EM$405,CMF!$C$3:$C$403)*100</f>
        <v>0.5181166948255892</v>
      </c>
      <c r="F252" s="299">
        <f t="shared" ca="1" si="10"/>
        <v>0.80520027131767768</v>
      </c>
      <c r="J252" s="320">
        <f t="shared" ca="1" si="11"/>
        <v>111689363434321.17</v>
      </c>
      <c r="K252" s="321">
        <f ca="1">J252/SUMPRODUCT(CMF!$C$3:$C$403,$J$5:$J$405)*100</f>
        <v>0.82877452742449675</v>
      </c>
      <c r="M252" s="290">
        <v>85.32</v>
      </c>
      <c r="N252" s="290">
        <v>-9.23</v>
      </c>
      <c r="O252" s="290">
        <v>4.9800000000000004</v>
      </c>
      <c r="S252" s="290">
        <f t="shared" ca="1" si="12"/>
        <v>85.040850697414839</v>
      </c>
      <c r="T252" s="324">
        <f ca="1">S252/SUMPRODUCT($S$5:$S$405,CMF!$C$3:$C$403)*100</f>
        <v>0.80520027131767768</v>
      </c>
    </row>
    <row r="253" spans="1:20">
      <c r="A253" s="257">
        <v>628</v>
      </c>
      <c r="B253" s="274">
        <f ca="1">'Results Numerical'!EM253/SUMPRODUCT('Results Numerical'!$EM$5:$EM$405,CMF!$C$3:$C$403)*100</f>
        <v>0.50525849850671856</v>
      </c>
      <c r="F253" s="299">
        <f t="shared" ca="1" si="10"/>
        <v>0.80106273756136492</v>
      </c>
      <c r="J253" s="320">
        <f t="shared" ca="1" si="11"/>
        <v>111453273998973.92</v>
      </c>
      <c r="K253" s="321">
        <f ca="1">J253/SUMPRODUCT(CMF!$C$3:$C$403,$J$5:$J$405)*100</f>
        <v>0.82702266042307992</v>
      </c>
      <c r="M253" s="290">
        <v>84.88</v>
      </c>
      <c r="N253" s="290">
        <v>-9.32</v>
      </c>
      <c r="O253" s="290">
        <v>5.0199999999999996</v>
      </c>
      <c r="S253" s="290">
        <f t="shared" ca="1" si="12"/>
        <v>84.603867001606716</v>
      </c>
      <c r="T253" s="324">
        <f ca="1">S253/SUMPRODUCT($S$5:$S$405,CMF!$C$3:$C$403)*100</f>
        <v>0.80106273756136492</v>
      </c>
    </row>
    <row r="254" spans="1:20">
      <c r="A254" s="257">
        <v>629</v>
      </c>
      <c r="B254" s="274">
        <f ca="1">'Results Numerical'!EM254/SUMPRODUCT('Results Numerical'!$EM$5:$EM$405,CMF!$C$3:$C$403)*100</f>
        <v>0.49243013558997972</v>
      </c>
      <c r="F254" s="299">
        <f t="shared" ca="1" si="10"/>
        <v>0.79692520380505205</v>
      </c>
      <c r="J254" s="320">
        <f t="shared" ca="1" si="11"/>
        <v>111217131334516.78</v>
      </c>
      <c r="K254" s="321">
        <f ca="1">J254/SUMPRODUCT(CMF!$C$3:$C$403,$J$5:$J$405)*100</f>
        <v>0.8252703984428662</v>
      </c>
      <c r="M254" s="290">
        <v>84.44</v>
      </c>
      <c r="N254" s="290">
        <v>-9.41</v>
      </c>
      <c r="O254" s="290">
        <v>5.0599999999999996</v>
      </c>
      <c r="S254" s="290">
        <f t="shared" ca="1" si="12"/>
        <v>84.166883305798578</v>
      </c>
      <c r="T254" s="324">
        <f ca="1">S254/SUMPRODUCT($S$5:$S$405,CMF!$C$3:$C$403)*100</f>
        <v>0.79692520380505205</v>
      </c>
    </row>
    <row r="255" spans="1:20">
      <c r="A255" s="257">
        <v>630</v>
      </c>
      <c r="B255" s="274">
        <f ca="1">'Results Numerical'!EM255/SUMPRODUCT('Results Numerical'!$EM$5:$EM$405,CMF!$C$3:$C$403)*100</f>
        <v>0.47957193927110886</v>
      </c>
      <c r="F255" s="299">
        <f t="shared" ca="1" si="10"/>
        <v>0.79278767004873929</v>
      </c>
      <c r="J255" s="320">
        <f t="shared" ca="1" si="11"/>
        <v>110980942881667.27</v>
      </c>
      <c r="K255" s="321">
        <f ca="1">J255/SUMPRODUCT(CMF!$C$3:$C$403,$J$5:$J$405)*100</f>
        <v>0.82351779669660785</v>
      </c>
      <c r="M255" s="290">
        <v>84</v>
      </c>
      <c r="N255" s="290">
        <v>-9.5</v>
      </c>
      <c r="O255" s="290">
        <v>5.0999999999999996</v>
      </c>
      <c r="S255" s="290">
        <f t="shared" ca="1" si="12"/>
        <v>83.72989960999044</v>
      </c>
      <c r="T255" s="324">
        <f ca="1">S255/SUMPRODUCT($S$5:$S$405,CMF!$C$3:$C$403)*100</f>
        <v>0.79278767004873929</v>
      </c>
    </row>
    <row r="256" spans="1:20">
      <c r="A256" s="257">
        <v>631</v>
      </c>
      <c r="B256" s="274">
        <f ca="1">'Results Numerical'!EM256/SUMPRODUCT('Results Numerical'!$EM$5:$EM$405,CMF!$C$3:$C$403)*100</f>
        <v>0.46838441347162735</v>
      </c>
      <c r="F256" s="299">
        <f t="shared" ca="1" si="10"/>
        <v>0.79325293678373776</v>
      </c>
      <c r="J256" s="320">
        <f t="shared" ca="1" si="11"/>
        <v>110744715994800.02</v>
      </c>
      <c r="K256" s="321">
        <f ca="1">J256/SUMPRODUCT(CMF!$C$3:$C$403,$J$5:$J$405)*100</f>
        <v>0.82176490975636229</v>
      </c>
      <c r="M256" s="290">
        <v>84.11</v>
      </c>
      <c r="N256" s="290">
        <v>-9.64</v>
      </c>
      <c r="O256" s="290">
        <v>5.26</v>
      </c>
      <c r="S256" s="290">
        <f t="shared" ca="1" si="12"/>
        <v>83.779038538968607</v>
      </c>
      <c r="T256" s="324">
        <f ca="1">S256/SUMPRODUCT($S$5:$S$405,CMF!$C$3:$C$403)*100</f>
        <v>0.79325293678373776</v>
      </c>
    </row>
    <row r="257" spans="1:20">
      <c r="A257" s="257">
        <v>632</v>
      </c>
      <c r="B257" s="274">
        <f ca="1">'Results Numerical'!EM257/SUMPRODUCT('Results Numerical'!$EM$5:$EM$405,CMF!$C$3:$C$403)*100</f>
        <v>0.45716705427001381</v>
      </c>
      <c r="F257" s="299">
        <f t="shared" ca="1" si="10"/>
        <v>0.7937182035187359</v>
      </c>
      <c r="J257" s="320">
        <f t="shared" ca="1" si="11"/>
        <v>110508457942658.09</v>
      </c>
      <c r="K257" s="321">
        <f ca="1">J257/SUMPRODUCT(CMF!$C$3:$C$403,$J$5:$J$405)*100</f>
        <v>0.82001179155877046</v>
      </c>
      <c r="M257" s="290">
        <v>84.22</v>
      </c>
      <c r="N257" s="290">
        <v>-9.7799999999999994</v>
      </c>
      <c r="O257" s="290">
        <v>5.42</v>
      </c>
      <c r="S257" s="290">
        <f t="shared" ca="1" si="12"/>
        <v>83.828177467946745</v>
      </c>
      <c r="T257" s="324">
        <f ca="1">S257/SUMPRODUCT($S$5:$S$405,CMF!$C$3:$C$403)*100</f>
        <v>0.7937182035187359</v>
      </c>
    </row>
    <row r="258" spans="1:20">
      <c r="A258" s="257">
        <v>633</v>
      </c>
      <c r="B258" s="274">
        <f ca="1">'Results Numerical'!EM258/SUMPRODUCT('Results Numerical'!$EM$5:$EM$405,CMF!$C$3:$C$403)*100</f>
        <v>0.44594969506840032</v>
      </c>
      <c r="F258" s="299">
        <f t="shared" ca="1" si="10"/>
        <v>0.79418347025373448</v>
      </c>
      <c r="J258" s="320">
        <f t="shared" ca="1" si="11"/>
        <v>110272175909062.34</v>
      </c>
      <c r="K258" s="321">
        <f ca="1">J258/SUMPRODUCT(CMF!$C$3:$C$403,$J$5:$J$405)*100</f>
        <v>0.81825849541032059</v>
      </c>
      <c r="M258" s="290">
        <v>84.33</v>
      </c>
      <c r="N258" s="290">
        <v>-9.92</v>
      </c>
      <c r="O258" s="290">
        <v>5.58</v>
      </c>
      <c r="S258" s="290">
        <f t="shared" ca="1" si="12"/>
        <v>83.877316396924911</v>
      </c>
      <c r="T258" s="324">
        <f ca="1">S258/SUMPRODUCT($S$5:$S$405,CMF!$C$3:$C$403)*100</f>
        <v>0.79418347025373448</v>
      </c>
    </row>
    <row r="259" spans="1:20">
      <c r="A259" s="257">
        <v>634</v>
      </c>
      <c r="B259" s="274">
        <f ca="1">'Results Numerical'!EM259/SUMPRODUCT('Results Numerical'!$EM$5:$EM$405,CMF!$C$3:$C$403)*100</f>
        <v>0.43476216926891875</v>
      </c>
      <c r="F259" s="299">
        <f t="shared" ca="1" si="10"/>
        <v>0.79464873698873295</v>
      </c>
      <c r="J259" s="320">
        <f t="shared" ca="1" si="11"/>
        <v>110035876993616</v>
      </c>
      <c r="K259" s="321">
        <f ca="1">J259/SUMPRODUCT(CMF!$C$3:$C$403,$J$5:$J$405)*100</f>
        <v>0.81650507399257632</v>
      </c>
      <c r="M259" s="290">
        <v>84.44</v>
      </c>
      <c r="N259" s="290">
        <v>-10.06</v>
      </c>
      <c r="O259" s="290">
        <v>5.74</v>
      </c>
      <c r="S259" s="290">
        <f t="shared" ca="1" si="12"/>
        <v>83.926455325903078</v>
      </c>
      <c r="T259" s="324">
        <f ca="1">S259/SUMPRODUCT($S$5:$S$405,CMF!$C$3:$C$403)*100</f>
        <v>0.79464873698873295</v>
      </c>
    </row>
    <row r="260" spans="1:20">
      <c r="A260" s="257">
        <v>635</v>
      </c>
      <c r="B260" s="274">
        <f ca="1">'Results Numerical'!EM260/SUMPRODUCT('Results Numerical'!$EM$5:$EM$405,CMF!$C$3:$C$403)*100</f>
        <v>0.42354481006730532</v>
      </c>
      <c r="F260" s="299">
        <f t="shared" ca="1" si="10"/>
        <v>0.79511400372373131</v>
      </c>
      <c r="J260" s="320">
        <f t="shared" ca="1" si="11"/>
        <v>109799568212407.5</v>
      </c>
      <c r="K260" s="321">
        <f ca="1">J260/SUMPRODUCT(CMF!$C$3:$C$403,$J$5:$J$405)*100</f>
        <v>0.81475157936739195</v>
      </c>
      <c r="M260" s="290">
        <v>84.55</v>
      </c>
      <c r="N260" s="290">
        <v>-10.199999999999999</v>
      </c>
      <c r="O260" s="290">
        <v>5.9</v>
      </c>
      <c r="S260" s="290">
        <f t="shared" ca="1" si="12"/>
        <v>83.97559425488123</v>
      </c>
      <c r="T260" s="324">
        <f ca="1">S260/SUMPRODUCT($S$5:$S$405,CMF!$C$3:$C$403)*100</f>
        <v>0.79511400372373131</v>
      </c>
    </row>
    <row r="261" spans="1:20">
      <c r="A261" s="257">
        <v>636</v>
      </c>
      <c r="B261" s="274">
        <f ca="1">'Results Numerical'!EM261/SUMPRODUCT('Results Numerical'!$EM$5:$EM$405,CMF!$C$3:$C$403)*100</f>
        <v>0.41289428550619883</v>
      </c>
      <c r="F261" s="299">
        <f t="shared" ref="F261:F324" ca="1" si="13">IF($D$12&lt;4000,K261,IF($D$12&gt;5000,T261,K261*(5000-$D$12)/1000+T261*($D$12-4000)/1000))</f>
        <v>0.79557927045872978</v>
      </c>
      <c r="J261" s="320">
        <f t="shared" ref="J261:J324" ca="1" si="14">3.7415E-16/((A261*0.000000001)^5)/(EXP(0.014388/(A261*0.000000001*$D$12))-1)</f>
        <v>109563256498708.83</v>
      </c>
      <c r="K261" s="321">
        <f ca="1">J261/SUMPRODUCT(CMF!$C$3:$C$403,$J$5:$J$405)*100</f>
        <v>0.81299806298209487</v>
      </c>
      <c r="M261" s="290">
        <v>84.66</v>
      </c>
      <c r="N261" s="290">
        <v>-10.34</v>
      </c>
      <c r="O261" s="290">
        <v>6.06</v>
      </c>
      <c r="S261" s="290">
        <f t="shared" ca="1" si="12"/>
        <v>84.024733183859396</v>
      </c>
      <c r="T261" s="324">
        <f ca="1">S261/SUMPRODUCT($S$5:$S$405,CMF!$C$3:$C$403)*100</f>
        <v>0.79557927045872978</v>
      </c>
    </row>
    <row r="262" spans="1:20">
      <c r="A262" s="257">
        <v>637</v>
      </c>
      <c r="B262" s="274">
        <f ca="1">'Results Numerical'!EM262/SUMPRODUCT('Results Numerical'!$EM$5:$EM$405,CMF!$C$3:$C$403)*100</f>
        <v>0.40224376094509251</v>
      </c>
      <c r="F262" s="299">
        <f t="shared" ca="1" si="13"/>
        <v>0.79604453719372836</v>
      </c>
      <c r="J262" s="320">
        <f t="shared" ca="1" si="14"/>
        <v>109326948703670.45</v>
      </c>
      <c r="K262" s="321">
        <f ca="1">J262/SUMPRODUCT(CMF!$C$3:$C$403,$J$5:$J$405)*100</f>
        <v>0.81124457567464137</v>
      </c>
      <c r="M262" s="290">
        <v>84.77</v>
      </c>
      <c r="N262" s="290">
        <v>-10.48</v>
      </c>
      <c r="O262" s="290">
        <v>6.22</v>
      </c>
      <c r="S262" s="290">
        <f t="shared" ca="1" si="12"/>
        <v>84.073872112837563</v>
      </c>
      <c r="T262" s="324">
        <f ca="1">S262/SUMPRODUCT($S$5:$S$405,CMF!$C$3:$C$403)*100</f>
        <v>0.79604453719372836</v>
      </c>
    </row>
    <row r="263" spans="1:20">
      <c r="A263" s="257">
        <v>638</v>
      </c>
      <c r="B263" s="274">
        <f ca="1">'Results Numerical'!EM263/SUMPRODUCT('Results Numerical'!$EM$5:$EM$405,CMF!$C$3:$C$403)*100</f>
        <v>0.39159323638398597</v>
      </c>
      <c r="F263" s="299">
        <f t="shared" ca="1" si="13"/>
        <v>0.79650980392872661</v>
      </c>
      <c r="J263" s="320">
        <f t="shared" ca="1" si="14"/>
        <v>109090651597013.92</v>
      </c>
      <c r="K263" s="321">
        <f ca="1">J263/SUMPRODUCT(CMF!$C$3:$C$403,$J$5:$J$405)*100</f>
        <v>0.80949116767875628</v>
      </c>
      <c r="M263" s="290">
        <v>84.88</v>
      </c>
      <c r="N263" s="290">
        <v>-10.62</v>
      </c>
      <c r="O263" s="290">
        <v>6.38</v>
      </c>
      <c r="S263" s="290">
        <f t="shared" ca="1" si="12"/>
        <v>84.123011041815715</v>
      </c>
      <c r="T263" s="324">
        <f ca="1">S263/SUMPRODUCT($S$5:$S$405,CMF!$C$3:$C$403)*100</f>
        <v>0.79650980392872661</v>
      </c>
    </row>
    <row r="264" spans="1:20">
      <c r="A264" s="257">
        <v>639</v>
      </c>
      <c r="B264" s="274">
        <f ca="1">'Results Numerical'!EM264/SUMPRODUCT('Results Numerical'!$EM$5:$EM$405,CMF!$C$3:$C$403)*100</f>
        <v>0.38094271182287959</v>
      </c>
      <c r="F264" s="299">
        <f t="shared" ca="1" si="13"/>
        <v>0.79697507066372497</v>
      </c>
      <c r="J264" s="320">
        <f t="shared" ca="1" si="14"/>
        <v>108854371867719.52</v>
      </c>
      <c r="K264" s="321">
        <f ca="1">J264/SUMPRODUCT(CMF!$C$3:$C$403,$J$5:$J$405)*100</f>
        <v>0.80773788862903617</v>
      </c>
      <c r="M264" s="290">
        <v>84.99</v>
      </c>
      <c r="N264" s="290">
        <v>-10.76</v>
      </c>
      <c r="O264" s="290">
        <v>6.54</v>
      </c>
      <c r="S264" s="290">
        <f t="shared" ca="1" si="12"/>
        <v>84.172149970793868</v>
      </c>
      <c r="T264" s="324">
        <f ca="1">S264/SUMPRODUCT($S$5:$S$405,CMF!$C$3:$C$403)*100</f>
        <v>0.79697507066372497</v>
      </c>
    </row>
    <row r="265" spans="1:20">
      <c r="A265" s="257">
        <v>640</v>
      </c>
      <c r="B265" s="274">
        <f ca="1">'Results Numerical'!EM265/SUMPRODUCT('Results Numerical'!$EM$5:$EM$405,CMF!$C$3:$C$403)*100</f>
        <v>0.37026235385964118</v>
      </c>
      <c r="F265" s="299">
        <f t="shared" ca="1" si="13"/>
        <v>0.79744033739872355</v>
      </c>
      <c r="J265" s="320">
        <f t="shared" ca="1" si="14"/>
        <v>108618116124711.8</v>
      </c>
      <c r="K265" s="321">
        <f ca="1">J265/SUMPRODUCT(CMF!$C$3:$C$403,$J$5:$J$405)*100</f>
        <v>0.80598478756603587</v>
      </c>
      <c r="M265" s="290">
        <v>85.1</v>
      </c>
      <c r="N265" s="290">
        <v>-10.9</v>
      </c>
      <c r="O265" s="290">
        <v>6.7</v>
      </c>
      <c r="S265" s="290">
        <f t="shared" ca="1" si="12"/>
        <v>84.221288899772034</v>
      </c>
      <c r="T265" s="324">
        <f ca="1">S265/SUMPRODUCT($S$5:$S$405,CMF!$C$3:$C$403)*100</f>
        <v>0.79744033739872355</v>
      </c>
    </row>
    <row r="266" spans="1:20">
      <c r="A266" s="257">
        <v>641</v>
      </c>
      <c r="B266" s="274">
        <f ca="1">'Results Numerical'!EM266/SUMPRODUCT('Results Numerical'!$EM$5:$EM$405,CMF!$C$3:$C$403)*100</f>
        <v>0.36083499878594477</v>
      </c>
      <c r="F266" s="299">
        <f t="shared" ca="1" si="13"/>
        <v>0.79396680570222933</v>
      </c>
      <c r="J266" s="320">
        <f t="shared" ca="1" si="14"/>
        <v>108381890897540.52</v>
      </c>
      <c r="K266" s="321">
        <f ca="1">J266/SUMPRODUCT(CMF!$C$3:$C$403,$J$5:$J$405)*100</f>
        <v>0.80423191294132068</v>
      </c>
      <c r="M266" s="290">
        <v>84.78</v>
      </c>
      <c r="N266" s="290">
        <v>-10.88</v>
      </c>
      <c r="O266" s="290">
        <v>6.76</v>
      </c>
      <c r="S266" s="290">
        <f t="shared" ca="1" si="12"/>
        <v>83.854433471481016</v>
      </c>
      <c r="T266" s="324">
        <f ca="1">S266/SUMPRODUCT($S$5:$S$405,CMF!$C$3:$C$403)*100</f>
        <v>0.79396680570222933</v>
      </c>
    </row>
    <row r="267" spans="1:20">
      <c r="A267" s="257">
        <v>642</v>
      </c>
      <c r="B267" s="274">
        <f ca="1">'Results Numerical'!EM267/SUMPRODUCT('Results Numerical'!$EM$5:$EM$405,CMF!$C$3:$C$403)*100</f>
        <v>0.35140764371224831</v>
      </c>
      <c r="F267" s="299">
        <f t="shared" ca="1" si="13"/>
        <v>0.79049327400573521</v>
      </c>
      <c r="J267" s="320">
        <f t="shared" ca="1" si="14"/>
        <v>108145702637058.7</v>
      </c>
      <c r="K267" s="321">
        <f ca="1">J267/SUMPRODUCT(CMF!$C$3:$C$403,$J$5:$J$405)*100</f>
        <v>0.80247931262249861</v>
      </c>
      <c r="M267" s="290">
        <v>84.46</v>
      </c>
      <c r="N267" s="290">
        <v>-10.86</v>
      </c>
      <c r="O267" s="290">
        <v>6.82</v>
      </c>
      <c r="S267" s="290">
        <f t="shared" ca="1" si="12"/>
        <v>83.487578043189984</v>
      </c>
      <c r="T267" s="324">
        <f ca="1">S267/SUMPRODUCT($S$5:$S$405,CMF!$C$3:$C$403)*100</f>
        <v>0.79049327400573521</v>
      </c>
    </row>
    <row r="268" spans="1:20">
      <c r="A268" s="257">
        <v>643</v>
      </c>
      <c r="B268" s="274">
        <f ca="1">'Results Numerical'!EM268/SUMPRODUCT('Results Numerical'!$EM$5:$EM$405,CMF!$C$3:$C$403)*100</f>
        <v>0.34198028863855184</v>
      </c>
      <c r="F268" s="299">
        <f t="shared" ca="1" si="13"/>
        <v>0.7870197423092411</v>
      </c>
      <c r="J268" s="320">
        <f t="shared" ca="1" si="14"/>
        <v>107909557716096.94</v>
      </c>
      <c r="K268" s="321">
        <f ca="1">J268/SUMPRODUCT(CMF!$C$3:$C$403,$J$5:$J$405)*100</f>
        <v>0.80072703389822353</v>
      </c>
      <c r="M268" s="290">
        <v>84.14</v>
      </c>
      <c r="N268" s="290">
        <v>-10.84</v>
      </c>
      <c r="O268" s="290">
        <v>6.88</v>
      </c>
      <c r="S268" s="290">
        <f t="shared" ca="1" si="12"/>
        <v>83.120722614898966</v>
      </c>
      <c r="T268" s="324">
        <f ca="1">S268/SUMPRODUCT($S$5:$S$405,CMF!$C$3:$C$403)*100</f>
        <v>0.7870197423092411</v>
      </c>
    </row>
    <row r="269" spans="1:20">
      <c r="A269" s="257">
        <v>644</v>
      </c>
      <c r="B269" s="274">
        <f ca="1">'Results Numerical'!EM269/SUMPRODUCT('Results Numerical'!$EM$5:$EM$405,CMF!$C$3:$C$403)*100</f>
        <v>0.33255293356485538</v>
      </c>
      <c r="F269" s="299">
        <f t="shared" ca="1" si="13"/>
        <v>0.78354621061274687</v>
      </c>
      <c r="J269" s="320">
        <f t="shared" ca="1" si="14"/>
        <v>107673462430133.66</v>
      </c>
      <c r="K269" s="321">
        <f ca="1">J269/SUMPRODUCT(CMF!$C$3:$C$403,$J$5:$J$405)*100</f>
        <v>0.79897512348316924</v>
      </c>
      <c r="M269" s="290">
        <v>83.82</v>
      </c>
      <c r="N269" s="290">
        <v>-10.82</v>
      </c>
      <c r="O269" s="290">
        <v>6.94</v>
      </c>
      <c r="S269" s="290">
        <f t="shared" ca="1" si="12"/>
        <v>82.753867186607934</v>
      </c>
      <c r="T269" s="324">
        <f ca="1">S269/SUMPRODUCT($S$5:$S$405,CMF!$C$3:$C$403)*100</f>
        <v>0.78354621061274687</v>
      </c>
    </row>
    <row r="270" spans="1:20">
      <c r="A270" s="257">
        <v>645</v>
      </c>
      <c r="B270" s="274">
        <f ca="1">'Results Numerical'!EM270/SUMPRODUCT('Results Numerical'!$EM$5:$EM$405,CMF!$C$3:$C$403)*100</f>
        <v>0.32312557849115897</v>
      </c>
      <c r="F270" s="299">
        <f t="shared" ca="1" si="13"/>
        <v>0.78007267891625276</v>
      </c>
      <c r="J270" s="320">
        <f t="shared" ca="1" si="14"/>
        <v>107437422997962.88</v>
      </c>
      <c r="K270" s="321">
        <f ca="1">J270/SUMPRODUCT(CMF!$C$3:$C$403,$J$5:$J$405)*100</f>
        <v>0.79722362752298381</v>
      </c>
      <c r="M270" s="290">
        <v>83.5</v>
      </c>
      <c r="N270" s="290">
        <v>-10.8</v>
      </c>
      <c r="O270" s="290">
        <v>7</v>
      </c>
      <c r="S270" s="290">
        <f t="shared" ca="1" si="12"/>
        <v>82.387011758316916</v>
      </c>
      <c r="T270" s="324">
        <f ca="1">S270/SUMPRODUCT($S$5:$S$405,CMF!$C$3:$C$403)*100</f>
        <v>0.78007267891625276</v>
      </c>
    </row>
    <row r="271" spans="1:20">
      <c r="A271" s="257">
        <v>646</v>
      </c>
      <c r="B271" s="274">
        <f ca="1">'Results Numerical'!EM271/SUMPRODUCT('Results Numerical'!$EM$5:$EM$405,CMF!$C$3:$C$403)*100</f>
        <v>0.31521972692619205</v>
      </c>
      <c r="F271" s="299">
        <f t="shared" ca="1" si="13"/>
        <v>0.77659914721975887</v>
      </c>
      <c r="J271" s="320">
        <f t="shared" ca="1" si="14"/>
        <v>107201445562357.23</v>
      </c>
      <c r="K271" s="321">
        <f ca="1">J271/SUMPRODUCT(CMF!$C$3:$C$403,$J$5:$J$405)*100</f>
        <v>0.79547259159921024</v>
      </c>
      <c r="M271" s="290">
        <v>83.18</v>
      </c>
      <c r="N271" s="290">
        <v>-10.78</v>
      </c>
      <c r="O271" s="290">
        <v>7.06</v>
      </c>
      <c r="S271" s="290">
        <f t="shared" ca="1" si="12"/>
        <v>82.020156330025912</v>
      </c>
      <c r="T271" s="324">
        <f ca="1">S271/SUMPRODUCT($S$5:$S$405,CMF!$C$3:$C$403)*100</f>
        <v>0.77659914721975887</v>
      </c>
    </row>
    <row r="272" spans="1:20">
      <c r="A272" s="257">
        <v>647</v>
      </c>
      <c r="B272" s="274">
        <f ca="1">'Results Numerical'!EM272/SUMPRODUCT('Results Numerical'!$EM$5:$EM$405,CMF!$C$3:$C$403)*100</f>
        <v>0.30728404195909309</v>
      </c>
      <c r="F272" s="299">
        <f t="shared" ca="1" si="13"/>
        <v>0.77312561552326453</v>
      </c>
      <c r="J272" s="320">
        <f t="shared" ca="1" si="14"/>
        <v>106965536190727.45</v>
      </c>
      <c r="K272" s="321">
        <f ca="1">J272/SUMPRODUCT(CMF!$C$3:$C$403,$J$5:$J$405)*100</f>
        <v>0.79372206073417884</v>
      </c>
      <c r="M272" s="290">
        <v>82.86</v>
      </c>
      <c r="N272" s="290">
        <v>-10.76</v>
      </c>
      <c r="O272" s="290">
        <v>7.12</v>
      </c>
      <c r="S272" s="290">
        <f t="shared" ca="1" si="12"/>
        <v>81.653300901734866</v>
      </c>
      <c r="T272" s="324">
        <f ca="1">S272/SUMPRODUCT($S$5:$S$405,CMF!$C$3:$C$403)*100</f>
        <v>0.77312561552326453</v>
      </c>
    </row>
    <row r="273" spans="1:20">
      <c r="A273" s="257">
        <v>648</v>
      </c>
      <c r="B273" s="274">
        <f ca="1">'Results Numerical'!EM273/SUMPRODUCT('Results Numerical'!$EM$5:$EM$405,CMF!$C$3:$C$403)*100</f>
        <v>0.29934835699199419</v>
      </c>
      <c r="F273" s="299">
        <f t="shared" ca="1" si="13"/>
        <v>0.76965208382677042</v>
      </c>
      <c r="J273" s="320">
        <f t="shared" ca="1" si="14"/>
        <v>106729700875779.22</v>
      </c>
      <c r="K273" s="321">
        <f ca="1">J273/SUMPRODUCT(CMF!$C$3:$C$403,$J$5:$J$405)*100</f>
        <v>0.79197207939588277</v>
      </c>
      <c r="M273" s="290">
        <v>82.54</v>
      </c>
      <c r="N273" s="290">
        <v>-10.74</v>
      </c>
      <c r="O273" s="290">
        <v>7.18</v>
      </c>
      <c r="S273" s="290">
        <f t="shared" ca="1" si="12"/>
        <v>81.286445473443848</v>
      </c>
      <c r="T273" s="324">
        <f ca="1">S273/SUMPRODUCT($S$5:$S$405,CMF!$C$3:$C$403)*100</f>
        <v>0.76965208382677042</v>
      </c>
    </row>
    <row r="274" spans="1:20">
      <c r="A274" s="257">
        <v>649</v>
      </c>
      <c r="B274" s="274">
        <f ca="1">'Results Numerical'!EM274/SUMPRODUCT('Results Numerical'!$EM$5:$EM$405,CMF!$C$3:$C$403)*100</f>
        <v>0.29143355540638766</v>
      </c>
      <c r="F274" s="299">
        <f t="shared" ca="1" si="13"/>
        <v>0.76617855213027619</v>
      </c>
      <c r="J274" s="320">
        <f t="shared" ca="1" si="14"/>
        <v>106493945536164.66</v>
      </c>
      <c r="K274" s="321">
        <f ca="1">J274/SUMPRODUCT(CMF!$C$3:$C$403,$J$5:$J$405)*100</f>
        <v>0.79022269150281121</v>
      </c>
      <c r="M274" s="290">
        <v>82.22</v>
      </c>
      <c r="N274" s="290">
        <v>-10.72</v>
      </c>
      <c r="O274" s="290">
        <v>7.24</v>
      </c>
      <c r="S274" s="290">
        <f t="shared" ca="1" si="12"/>
        <v>80.919590045152816</v>
      </c>
      <c r="T274" s="324">
        <f ca="1">S274/SUMPRODUCT($S$5:$S$405,CMF!$C$3:$C$403)*100</f>
        <v>0.76617855213027619</v>
      </c>
    </row>
    <row r="275" spans="1:20">
      <c r="A275" s="257">
        <v>650</v>
      </c>
      <c r="B275" s="274">
        <f ca="1">'Results Numerical'!EM275/SUMPRODUCT('Results Numerical'!$EM$5:$EM$405,CMF!$C$3:$C$403)*100</f>
        <v>0.28350980380014151</v>
      </c>
      <c r="F275" s="299">
        <f t="shared" ca="1" si="13"/>
        <v>0.76270502043378219</v>
      </c>
      <c r="J275" s="320">
        <f t="shared" ca="1" si="14"/>
        <v>106258276017132.08</v>
      </c>
      <c r="K275" s="321">
        <f ca="1">J275/SUMPRODUCT(CMF!$C$3:$C$403,$J$5:$J$405)*100</f>
        <v>0.78847394042877161</v>
      </c>
      <c r="M275" s="290">
        <v>81.900000000000006</v>
      </c>
      <c r="N275" s="290">
        <v>-10.7</v>
      </c>
      <c r="O275" s="290">
        <v>7.3</v>
      </c>
      <c r="S275" s="290">
        <f t="shared" ca="1" si="12"/>
        <v>80.552734616861798</v>
      </c>
      <c r="T275" s="324">
        <f ca="1">S275/SUMPRODUCT($S$5:$S$405,CMF!$C$3:$C$403)*100</f>
        <v>0.76270502043378219</v>
      </c>
    </row>
    <row r="276" spans="1:20">
      <c r="A276" s="257">
        <v>651</v>
      </c>
      <c r="B276" s="274">
        <f ca="1">'Results Numerical'!EM276/SUMPRODUCT('Results Numerical'!$EM$5:$EM$405,CMF!$C$3:$C$403)*100</f>
        <v>0.2765407210621178</v>
      </c>
      <c r="F276" s="299">
        <f t="shared" ca="1" si="13"/>
        <v>0.76295060198244835</v>
      </c>
      <c r="J276" s="320">
        <f t="shared" ca="1" si="14"/>
        <v>106022698091169.72</v>
      </c>
      <c r="K276" s="321">
        <f ca="1">J276/SUMPRODUCT(CMF!$C$3:$C$403,$J$5:$J$405)*100</f>
        <v>0.78672586900766528</v>
      </c>
      <c r="M276" s="290">
        <v>81.97</v>
      </c>
      <c r="N276" s="290">
        <v>-10.83</v>
      </c>
      <c r="O276" s="290">
        <v>7.43</v>
      </c>
      <c r="S276" s="290">
        <f t="shared" ca="1" si="12"/>
        <v>80.578671597459163</v>
      </c>
      <c r="T276" s="324">
        <f ca="1">S276/SUMPRODUCT($S$5:$S$405,CMF!$C$3:$C$403)*100</f>
        <v>0.76295060198244835</v>
      </c>
    </row>
    <row r="277" spans="1:20">
      <c r="A277" s="257">
        <v>652</v>
      </c>
      <c r="B277" s="274">
        <f ca="1">'Results Numerical'!EM277/SUMPRODUCT('Results Numerical'!$EM$5:$EM$405,CMF!$C$3:$C$403)*100</f>
        <v>0.26957163832409409</v>
      </c>
      <c r="F277" s="299">
        <f t="shared" ca="1" si="13"/>
        <v>0.76319618353111462</v>
      </c>
      <c r="J277" s="320">
        <f t="shared" ca="1" si="14"/>
        <v>105787217458647.95</v>
      </c>
      <c r="K277" s="321">
        <f ca="1">J277/SUMPRODUCT(CMF!$C$3:$C$403,$J$5:$J$405)*100</f>
        <v>0.78497851953825393</v>
      </c>
      <c r="M277" s="290">
        <v>82.04</v>
      </c>
      <c r="N277" s="290">
        <v>-10.96</v>
      </c>
      <c r="O277" s="290">
        <v>7.56</v>
      </c>
      <c r="S277" s="290">
        <f t="shared" ca="1" si="12"/>
        <v>80.604608578056542</v>
      </c>
      <c r="T277" s="324">
        <f ca="1">S277/SUMPRODUCT($S$5:$S$405,CMF!$C$3:$C$403)*100</f>
        <v>0.76319618353111462</v>
      </c>
    </row>
    <row r="278" spans="1:20">
      <c r="A278" s="257">
        <v>653</v>
      </c>
      <c r="B278" s="274">
        <f ca="1">'Results Numerical'!EM278/SUMPRODUCT('Results Numerical'!$EM$5:$EM$405,CMF!$C$3:$C$403)*100</f>
        <v>0.26260553892628358</v>
      </c>
      <c r="F278" s="299">
        <f t="shared" ca="1" si="13"/>
        <v>0.76344176507978101</v>
      </c>
      <c r="J278" s="320">
        <f t="shared" ca="1" si="14"/>
        <v>105551839748456.48</v>
      </c>
      <c r="K278" s="321">
        <f ca="1">J278/SUMPRODUCT(CMF!$C$3:$C$403,$J$5:$J$405)*100</f>
        <v>0.78323193378888734</v>
      </c>
      <c r="M278" s="290">
        <v>82.11</v>
      </c>
      <c r="N278" s="290">
        <v>-11.09</v>
      </c>
      <c r="O278" s="290">
        <v>7.69</v>
      </c>
      <c r="S278" s="290">
        <f t="shared" ca="1" si="12"/>
        <v>80.630545558653921</v>
      </c>
      <c r="T278" s="324">
        <f ca="1">S278/SUMPRODUCT($S$5:$S$405,CMF!$C$3:$C$403)*100</f>
        <v>0.76344176507978101</v>
      </c>
    </row>
    <row r="279" spans="1:20">
      <c r="A279" s="257">
        <v>654</v>
      </c>
      <c r="B279" s="274">
        <f ca="1">'Results Numerical'!EM279/SUMPRODUCT('Results Numerical'!$EM$5:$EM$405,CMF!$C$3:$C$403)*100</f>
        <v>0.25563645618825986</v>
      </c>
      <c r="F279" s="299">
        <f t="shared" ca="1" si="13"/>
        <v>0.76368734662844728</v>
      </c>
      <c r="J279" s="320">
        <f t="shared" ca="1" si="14"/>
        <v>105316570518637.64</v>
      </c>
      <c r="K279" s="321">
        <f ca="1">J279/SUMPRODUCT(CMF!$C$3:$C$403,$J$5:$J$405)*100</f>
        <v>0.78148615300220325</v>
      </c>
      <c r="M279" s="290">
        <v>82.18</v>
      </c>
      <c r="N279" s="290">
        <v>-11.22</v>
      </c>
      <c r="O279" s="290">
        <v>7.82</v>
      </c>
      <c r="S279" s="290">
        <f t="shared" ca="1" si="12"/>
        <v>80.6564825392513</v>
      </c>
      <c r="T279" s="324">
        <f ca="1">S279/SUMPRODUCT($S$5:$S$405,CMF!$C$3:$C$403)*100</f>
        <v>0.76368734662844728</v>
      </c>
    </row>
    <row r="280" spans="1:20">
      <c r="A280" s="257">
        <v>655</v>
      </c>
      <c r="B280" s="274">
        <f ca="1">'Results Numerical'!EM280/SUMPRODUCT('Results Numerical'!$EM$5:$EM$405,CMF!$C$3:$C$403)*100</f>
        <v>0.24866737345023618</v>
      </c>
      <c r="F280" s="299">
        <f t="shared" ca="1" si="13"/>
        <v>0.76393292817711345</v>
      </c>
      <c r="J280" s="320">
        <f t="shared" ca="1" si="14"/>
        <v>105081415257016.88</v>
      </c>
      <c r="K280" s="321">
        <f ca="1">J280/SUMPRODUCT(CMF!$C$3:$C$403,$J$5:$J$405)*100</f>
        <v>0.77974121789980433</v>
      </c>
      <c r="M280" s="290">
        <v>82.25</v>
      </c>
      <c r="N280" s="290">
        <v>-11.35</v>
      </c>
      <c r="O280" s="290">
        <v>7.95</v>
      </c>
      <c r="S280" s="290">
        <f t="shared" ca="1" si="12"/>
        <v>80.682419519848665</v>
      </c>
      <c r="T280" s="324">
        <f ca="1">S280/SUMPRODUCT($S$5:$S$405,CMF!$C$3:$C$403)*100</f>
        <v>0.76393292817711345</v>
      </c>
    </row>
    <row r="281" spans="1:20">
      <c r="A281" s="257">
        <v>656</v>
      </c>
      <c r="B281" s="274">
        <f ca="1">'Results Numerical'!EM281/SUMPRODUCT('Results Numerical'!$EM$5:$EM$405,CMF!$C$3:$C$403)*100</f>
        <v>0.24265594292064813</v>
      </c>
      <c r="F281" s="299">
        <f t="shared" ca="1" si="13"/>
        <v>0.7641785097257795</v>
      </c>
      <c r="J281" s="320">
        <f t="shared" ca="1" si="14"/>
        <v>104846379381828.58</v>
      </c>
      <c r="K281" s="321">
        <f ca="1">J281/SUMPRODUCT(CMF!$C$3:$C$403,$J$5:$J$405)*100</f>
        <v>0.77799716868690383</v>
      </c>
      <c r="M281" s="290">
        <v>82.32</v>
      </c>
      <c r="N281" s="290">
        <v>-11.48</v>
      </c>
      <c r="O281" s="290">
        <v>8.08</v>
      </c>
      <c r="S281" s="290">
        <f t="shared" ca="1" si="12"/>
        <v>80.70835650044603</v>
      </c>
      <c r="T281" s="324">
        <f ca="1">S281/SUMPRODUCT($S$5:$S$405,CMF!$C$3:$C$403)*100</f>
        <v>0.7641785097257795</v>
      </c>
    </row>
    <row r="282" spans="1:20">
      <c r="A282" s="257">
        <v>657</v>
      </c>
      <c r="B282" s="274">
        <f ca="1">'Results Numerical'!EM282/SUMPRODUCT('Results Numerical'!$EM$5:$EM$405,CMF!$C$3:$C$403)*100</f>
        <v>0.23664451239106005</v>
      </c>
      <c r="F282" s="299">
        <f t="shared" ca="1" si="13"/>
        <v>0.76442409127444588</v>
      </c>
      <c r="J282" s="320">
        <f t="shared" ca="1" si="14"/>
        <v>104611468242338.28</v>
      </c>
      <c r="K282" s="321">
        <f ca="1">J282/SUMPRODUCT(CMF!$C$3:$C$403,$J$5:$J$405)*100</f>
        <v>0.7762540450569414</v>
      </c>
      <c r="M282" s="290">
        <v>82.39</v>
      </c>
      <c r="N282" s="290">
        <v>-11.61</v>
      </c>
      <c r="O282" s="290">
        <v>8.2100000000000009</v>
      </c>
      <c r="S282" s="290">
        <f t="shared" ca="1" si="12"/>
        <v>80.734293481043409</v>
      </c>
      <c r="T282" s="324">
        <f ca="1">S282/SUMPRODUCT($S$5:$S$405,CMF!$C$3:$C$403)*100</f>
        <v>0.76442409127444588</v>
      </c>
    </row>
    <row r="283" spans="1:20">
      <c r="A283" s="257">
        <v>658</v>
      </c>
      <c r="B283" s="274">
        <f ca="1">'Results Numerical'!EM283/SUMPRODUCT('Results Numerical'!$EM$5:$EM$405,CMF!$C$3:$C$403)*100</f>
        <v>0.23063308186147194</v>
      </c>
      <c r="F283" s="299">
        <f t="shared" ca="1" si="13"/>
        <v>0.76466967282311205</v>
      </c>
      <c r="J283" s="320">
        <f t="shared" ca="1" si="14"/>
        <v>104376687119461.73</v>
      </c>
      <c r="K283" s="321">
        <f ca="1">J283/SUMPRODUCT(CMF!$C$3:$C$403,$J$5:$J$405)*100</f>
        <v>0.77451188619617728</v>
      </c>
      <c r="M283" s="290">
        <v>82.46</v>
      </c>
      <c r="N283" s="290">
        <v>-11.74</v>
      </c>
      <c r="O283" s="290">
        <v>8.34</v>
      </c>
      <c r="S283" s="290">
        <f t="shared" ca="1" si="12"/>
        <v>80.760230461640774</v>
      </c>
      <c r="T283" s="324">
        <f ca="1">S283/SUMPRODUCT($S$5:$S$405,CMF!$C$3:$C$403)*100</f>
        <v>0.76466967282311205</v>
      </c>
    </row>
    <row r="284" spans="1:20">
      <c r="A284" s="257">
        <v>659</v>
      </c>
      <c r="B284" s="274">
        <f ca="1">'Results Numerical'!EM284/SUMPRODUCT('Results Numerical'!$EM$5:$EM$405,CMF!$C$3:$C$403)*100</f>
        <v>0.22462165133188386</v>
      </c>
      <c r="F284" s="299">
        <f t="shared" ca="1" si="13"/>
        <v>0.76491525437177832</v>
      </c>
      <c r="J284" s="320">
        <f t="shared" ca="1" si="14"/>
        <v>104142041226378.78</v>
      </c>
      <c r="K284" s="321">
        <f ca="1">J284/SUMPRODUCT(CMF!$C$3:$C$403,$J$5:$J$405)*100</f>
        <v>0.77277073078824743</v>
      </c>
      <c r="M284" s="290">
        <v>82.53</v>
      </c>
      <c r="N284" s="290">
        <v>-11.87</v>
      </c>
      <c r="O284" s="290">
        <v>8.4700000000000006</v>
      </c>
      <c r="S284" s="290">
        <f t="shared" ca="1" si="12"/>
        <v>80.786167442238153</v>
      </c>
      <c r="T284" s="324">
        <f ca="1">S284/SUMPRODUCT($S$5:$S$405,CMF!$C$3:$C$403)*100</f>
        <v>0.76491525437177832</v>
      </c>
    </row>
    <row r="285" spans="1:20">
      <c r="A285" s="257">
        <v>660</v>
      </c>
      <c r="B285" s="274">
        <f ca="1">'Results Numerical'!EM285/SUMPRODUCT('Results Numerical'!$EM$5:$EM$405,CMF!$C$3:$C$403)*100</f>
        <v>0.21861022080229575</v>
      </c>
      <c r="F285" s="299">
        <f t="shared" ca="1" si="13"/>
        <v>0.76516083592044459</v>
      </c>
      <c r="J285" s="320">
        <f t="shared" ca="1" si="14"/>
        <v>103907535709145.23</v>
      </c>
      <c r="K285" s="321">
        <f ca="1">J285/SUMPRODUCT(CMF!$C$3:$C$403,$J$5:$J$405)*100</f>
        <v>0.77103061701870335</v>
      </c>
      <c r="M285" s="290">
        <v>82.6</v>
      </c>
      <c r="N285" s="290">
        <v>-12</v>
      </c>
      <c r="O285" s="290">
        <v>8.6</v>
      </c>
      <c r="S285" s="290">
        <f t="shared" ca="1" si="12"/>
        <v>80.812104422835517</v>
      </c>
      <c r="T285" s="324">
        <f ca="1">S285/SUMPRODUCT($S$5:$S$405,CMF!$C$3:$C$403)*100</f>
        <v>0.76516083592044459</v>
      </c>
    </row>
    <row r="286" spans="1:20">
      <c r="A286" s="257">
        <v>661</v>
      </c>
      <c r="B286" s="274">
        <f ca="1">'Results Numerical'!EM286/SUMPRODUCT('Results Numerical'!$EM$5:$EM$405,CMF!$C$3:$C$403)*100</f>
        <v>0.21328197518152933</v>
      </c>
      <c r="F286" s="299">
        <f t="shared" ca="1" si="13"/>
        <v>0.76720454228757906</v>
      </c>
      <c r="J286" s="320">
        <f t="shared" ca="1" si="14"/>
        <v>103673175647298.84</v>
      </c>
      <c r="K286" s="321">
        <f ca="1">J286/SUMPRODUCT(CMF!$C$3:$C$403,$J$5:$J$405)*100</f>
        <v>0.76929158257950958</v>
      </c>
      <c r="M286" s="290">
        <v>82.83</v>
      </c>
      <c r="N286" s="290">
        <v>-12.2</v>
      </c>
      <c r="O286" s="290">
        <v>8.7200000000000006</v>
      </c>
      <c r="S286" s="290">
        <f t="shared" ca="1" si="12"/>
        <v>81.027949516569066</v>
      </c>
      <c r="T286" s="324">
        <f ca="1">S286/SUMPRODUCT($S$5:$S$405,CMF!$C$3:$C$403)*100</f>
        <v>0.76720454228757906</v>
      </c>
    </row>
    <row r="287" spans="1:20">
      <c r="A287" s="257">
        <v>662</v>
      </c>
      <c r="B287" s="274">
        <f ca="1">'Results Numerical'!EM287/SUMPRODUCT('Results Numerical'!$EM$5:$EM$405,CMF!$C$3:$C$403)*100</f>
        <v>0.20795372956076297</v>
      </c>
      <c r="F287" s="299">
        <f t="shared" ca="1" si="13"/>
        <v>0.76924824865471353</v>
      </c>
      <c r="J287" s="320">
        <f t="shared" ca="1" si="14"/>
        <v>103438966054463.61</v>
      </c>
      <c r="K287" s="321">
        <f ca="1">J287/SUMPRODUCT(CMF!$C$3:$C$403,$J$5:$J$405)*100</f>
        <v>0.76755366467352693</v>
      </c>
      <c r="M287" s="290">
        <v>83.06</v>
      </c>
      <c r="N287" s="290">
        <v>-12.4</v>
      </c>
      <c r="O287" s="290">
        <v>8.84</v>
      </c>
      <c r="S287" s="290">
        <f t="shared" ca="1" si="12"/>
        <v>81.243794610302615</v>
      </c>
      <c r="T287" s="324">
        <f ca="1">S287/SUMPRODUCT($S$5:$S$405,CMF!$C$3:$C$403)*100</f>
        <v>0.76924824865471353</v>
      </c>
    </row>
    <row r="288" spans="1:20">
      <c r="A288" s="257">
        <v>663</v>
      </c>
      <c r="B288" s="274">
        <f ca="1">'Results Numerical'!EM288/SUMPRODUCT('Results Numerical'!$EM$5:$EM$405,CMF!$C$3:$C$403)*100</f>
        <v>0.20262250059978337</v>
      </c>
      <c r="F288" s="299">
        <f t="shared" ca="1" si="13"/>
        <v>0.771291955021848</v>
      </c>
      <c r="J288" s="320">
        <f t="shared" ca="1" si="14"/>
        <v>103204911878948.45</v>
      </c>
      <c r="K288" s="321">
        <f ca="1">J288/SUMPRODUCT(CMF!$C$3:$C$403,$J$5:$J$405)*100</f>
        <v>0.76581690001895564</v>
      </c>
      <c r="M288" s="290">
        <v>83.29</v>
      </c>
      <c r="N288" s="290">
        <v>-12.6</v>
      </c>
      <c r="O288" s="290">
        <v>8.9600000000000009</v>
      </c>
      <c r="S288" s="290">
        <f t="shared" ca="1" si="12"/>
        <v>81.459639704036164</v>
      </c>
      <c r="T288" s="324">
        <f ca="1">S288/SUMPRODUCT($S$5:$S$405,CMF!$C$3:$C$403)*100</f>
        <v>0.771291955021848</v>
      </c>
    </row>
    <row r="289" spans="1:20">
      <c r="A289" s="257">
        <v>664</v>
      </c>
      <c r="B289" s="274">
        <f ca="1">'Results Numerical'!EM289/SUMPRODUCT('Results Numerical'!$EM$5:$EM$405,CMF!$C$3:$C$403)*100</f>
        <v>0.19729425497901693</v>
      </c>
      <c r="F289" s="299">
        <f t="shared" ca="1" si="13"/>
        <v>0.77333566138898246</v>
      </c>
      <c r="J289" s="320">
        <f t="shared" ca="1" si="14"/>
        <v>102971018004342.72</v>
      </c>
      <c r="K289" s="321">
        <f ca="1">J289/SUMPRODUCT(CMF!$C$3:$C$403,$J$5:$J$405)*100</f>
        <v>0.76408132485375346</v>
      </c>
      <c r="M289" s="290">
        <v>83.52</v>
      </c>
      <c r="N289" s="290">
        <v>-12.8</v>
      </c>
      <c r="O289" s="290">
        <v>9.08</v>
      </c>
      <c r="S289" s="290">
        <f t="shared" ca="1" si="12"/>
        <v>81.675484797769698</v>
      </c>
      <c r="T289" s="324">
        <f ca="1">S289/SUMPRODUCT($S$5:$S$405,CMF!$C$3:$C$403)*100</f>
        <v>0.77333566138898246</v>
      </c>
    </row>
    <row r="290" spans="1:20">
      <c r="A290" s="257">
        <v>665</v>
      </c>
      <c r="B290" s="274">
        <f ca="1">'Results Numerical'!EM290/SUMPRODUCT('Results Numerical'!$EM$5:$EM$405,CMF!$C$3:$C$403)*100</f>
        <v>0.19196600935825053</v>
      </c>
      <c r="F290" s="299">
        <f t="shared" ca="1" si="13"/>
        <v>0.77537936775611693</v>
      </c>
      <c r="J290" s="320">
        <f t="shared" ca="1" si="14"/>
        <v>102737289250108.58</v>
      </c>
      <c r="K290" s="321">
        <f ca="1">J290/SUMPRODUCT(CMF!$C$3:$C$403,$J$5:$J$405)*100</f>
        <v>0.7623469749400319</v>
      </c>
      <c r="M290" s="290">
        <v>83.75</v>
      </c>
      <c r="N290" s="290">
        <v>-13</v>
      </c>
      <c r="O290" s="290">
        <v>9.1999999999999993</v>
      </c>
      <c r="S290" s="290">
        <f t="shared" ca="1" si="12"/>
        <v>81.891329891503233</v>
      </c>
      <c r="T290" s="324">
        <f ca="1">S290/SUMPRODUCT($S$5:$S$405,CMF!$C$3:$C$403)*100</f>
        <v>0.77537936775611693</v>
      </c>
    </row>
    <row r="291" spans="1:20">
      <c r="A291" s="257">
        <v>666</v>
      </c>
      <c r="B291" s="274">
        <f ca="1">'Results Numerical'!EM291/SUMPRODUCT('Results Numerical'!$EM$5:$EM$405,CMF!$C$3:$C$403)*100</f>
        <v>0.18732094864630577</v>
      </c>
      <c r="F291" s="299">
        <f t="shared" ca="1" si="13"/>
        <v>0.7774230741232514</v>
      </c>
      <c r="J291" s="320">
        <f t="shared" ca="1" si="14"/>
        <v>102503730372168.11</v>
      </c>
      <c r="K291" s="321">
        <f ca="1">J291/SUMPRODUCT(CMF!$C$3:$C$403,$J$5:$J$405)*100</f>
        <v>0.76061388556841292</v>
      </c>
      <c r="M291" s="290">
        <v>83.98</v>
      </c>
      <c r="N291" s="290">
        <v>-13.2</v>
      </c>
      <c r="O291" s="290">
        <v>9.32</v>
      </c>
      <c r="S291" s="290">
        <f t="shared" ca="1" si="12"/>
        <v>82.107174985236782</v>
      </c>
      <c r="T291" s="324">
        <f ca="1">S291/SUMPRODUCT($S$5:$S$405,CMF!$C$3:$C$403)*100</f>
        <v>0.7774230741232514</v>
      </c>
    </row>
    <row r="292" spans="1:20">
      <c r="A292" s="257">
        <v>667</v>
      </c>
      <c r="B292" s="274">
        <f ca="1">'Results Numerical'!EM292/SUMPRODUCT('Results Numerical'!$EM$5:$EM$405,CMF!$C$3:$C$403)*100</f>
        <v>0.18267588793436107</v>
      </c>
      <c r="F292" s="299">
        <f t="shared" ca="1" si="13"/>
        <v>0.77946678049038565</v>
      </c>
      <c r="J292" s="320">
        <f t="shared" ca="1" si="14"/>
        <v>102270346063487.75</v>
      </c>
      <c r="K292" s="321">
        <f ca="1">J292/SUMPRODUCT(CMF!$C$3:$C$403,$J$5:$J$405)*100</f>
        <v>0.75888209156236508</v>
      </c>
      <c r="M292" s="290">
        <v>84.21</v>
      </c>
      <c r="N292" s="290">
        <v>-13.4</v>
      </c>
      <c r="O292" s="290">
        <v>9.44</v>
      </c>
      <c r="S292" s="290">
        <f t="shared" ref="S292:S355" ca="1" si="15">M292+N292*R$15+O292*R$16</f>
        <v>82.323020078970302</v>
      </c>
      <c r="T292" s="324">
        <f ca="1">S292/SUMPRODUCT($S$5:$S$405,CMF!$C$3:$C$403)*100</f>
        <v>0.77946678049038565</v>
      </c>
    </row>
    <row r="293" spans="1:20">
      <c r="A293" s="257">
        <v>668</v>
      </c>
      <c r="B293" s="274">
        <f ca="1">'Results Numerical'!EM293/SUMPRODUCT('Results Numerical'!$EM$5:$EM$405,CMF!$C$3:$C$403)*100</f>
        <v>0.17803082722241631</v>
      </c>
      <c r="F293" s="299">
        <f t="shared" ca="1" si="13"/>
        <v>0.78151048685752011</v>
      </c>
      <c r="J293" s="320">
        <f t="shared" ca="1" si="14"/>
        <v>102037140954658.23</v>
      </c>
      <c r="K293" s="321">
        <f ca="1">J293/SUMPRODUCT(CMF!$C$3:$C$403,$J$5:$J$405)*100</f>
        <v>0.75715162728250729</v>
      </c>
      <c r="M293" s="290">
        <v>84.44</v>
      </c>
      <c r="N293" s="290">
        <v>-13.6</v>
      </c>
      <c r="O293" s="290">
        <v>9.56</v>
      </c>
      <c r="S293" s="290">
        <f t="shared" ca="1" si="15"/>
        <v>82.538865172703851</v>
      </c>
      <c r="T293" s="324">
        <f ca="1">S293/SUMPRODUCT($S$5:$S$405,CMF!$C$3:$C$403)*100</f>
        <v>0.78151048685752011</v>
      </c>
    </row>
    <row r="294" spans="1:20">
      <c r="A294" s="257">
        <v>669</v>
      </c>
      <c r="B294" s="274">
        <f ca="1">'Results Numerical'!EM294/SUMPRODUCT('Results Numerical'!$EM$5:$EM$405,CMF!$C$3:$C$403)*100</f>
        <v>0.17338576651047158</v>
      </c>
      <c r="F294" s="299">
        <f t="shared" ca="1" si="13"/>
        <v>0.78355419322465469</v>
      </c>
      <c r="J294" s="320">
        <f t="shared" ca="1" si="14"/>
        <v>101804119614471.13</v>
      </c>
      <c r="K294" s="321">
        <f ca="1">J294/SUMPRODUCT(CMF!$C$3:$C$403,$J$5:$J$405)*100</f>
        <v>0.75542252663088638</v>
      </c>
      <c r="M294" s="290">
        <v>84.67</v>
      </c>
      <c r="N294" s="290">
        <v>-13.8</v>
      </c>
      <c r="O294" s="290">
        <v>9.68</v>
      </c>
      <c r="S294" s="290">
        <f t="shared" ca="1" si="15"/>
        <v>82.754710266437399</v>
      </c>
      <c r="T294" s="324">
        <f ca="1">S294/SUMPRODUCT($S$5:$S$405,CMF!$C$3:$C$403)*100</f>
        <v>0.78355419322465469</v>
      </c>
    </row>
    <row r="295" spans="1:20">
      <c r="A295" s="257">
        <v>670</v>
      </c>
      <c r="B295" s="274">
        <f ca="1">'Results Numerical'!EM295/SUMPRODUCT('Results Numerical'!$EM$5:$EM$405,CMF!$C$3:$C$403)*100</f>
        <v>0.16874070579852685</v>
      </c>
      <c r="F295" s="299">
        <f t="shared" ca="1" si="13"/>
        <v>0.78559789959178927</v>
      </c>
      <c r="J295" s="320">
        <f t="shared" ca="1" si="14"/>
        <v>101571286550491.17</v>
      </c>
      <c r="K295" s="321">
        <f ca="1">J295/SUMPRODUCT(CMF!$C$3:$C$403,$J$5:$J$405)*100</f>
        <v>0.75369482305522539</v>
      </c>
      <c r="M295" s="290">
        <v>84.9</v>
      </c>
      <c r="N295" s="290">
        <v>-14</v>
      </c>
      <c r="O295" s="290">
        <v>9.8000000000000007</v>
      </c>
      <c r="S295" s="290">
        <f t="shared" ca="1" si="15"/>
        <v>82.970555360170948</v>
      </c>
      <c r="T295" s="324">
        <f ca="1">S295/SUMPRODUCT($S$5:$S$405,CMF!$C$3:$C$403)*100</f>
        <v>0.78559789959178927</v>
      </c>
    </row>
    <row r="296" spans="1:20">
      <c r="A296" s="257">
        <v>671</v>
      </c>
      <c r="B296" s="274">
        <f ca="1">'Results Numerical'!EM296/SUMPRODUCT('Results Numerical'!$EM$5:$EM$405,CMF!$C$3:$C$403)*100</f>
        <v>0.16477882999540375</v>
      </c>
      <c r="F296" s="299">
        <f t="shared" ca="1" si="13"/>
        <v>0.78180981768173274</v>
      </c>
      <c r="J296" s="320">
        <f t="shared" ca="1" si="14"/>
        <v>101338646209624.67</v>
      </c>
      <c r="K296" s="321">
        <f ca="1">J296/SUMPRODUCT(CMF!$C$3:$C$403,$J$5:$J$405)*100</f>
        <v>0.75196854955313952</v>
      </c>
      <c r="M296" s="290">
        <v>84.54</v>
      </c>
      <c r="N296" s="290">
        <v>-13.96</v>
      </c>
      <c r="O296" s="290">
        <v>9.84</v>
      </c>
      <c r="S296" s="290">
        <f t="shared" ca="1" si="15"/>
        <v>82.570478857941865</v>
      </c>
      <c r="T296" s="324">
        <f ca="1">S296/SUMPRODUCT($S$5:$S$405,CMF!$C$3:$C$403)*100</f>
        <v>0.78180981768173274</v>
      </c>
    </row>
    <row r="297" spans="1:20">
      <c r="A297" s="257">
        <v>672</v>
      </c>
      <c r="B297" s="274">
        <f ca="1">'Results Numerical'!EM297/SUMPRODUCT('Results Numerical'!$EM$5:$EM$405,CMF!$C$3:$C$403)*100</f>
        <v>0.16081695419228073</v>
      </c>
      <c r="F297" s="299">
        <f t="shared" ca="1" si="13"/>
        <v>0.77802173577167644</v>
      </c>
      <c r="J297" s="320">
        <f t="shared" ca="1" si="14"/>
        <v>101106202978684.77</v>
      </c>
      <c r="K297" s="321">
        <f ca="1">J297/SUMPRODUCT(CMF!$C$3:$C$403,$J$5:$J$405)*100</f>
        <v>0.75024373867633187</v>
      </c>
      <c r="M297" s="290">
        <v>84.18</v>
      </c>
      <c r="N297" s="290">
        <v>-13.92</v>
      </c>
      <c r="O297" s="290">
        <v>9.8800000000000008</v>
      </c>
      <c r="S297" s="290">
        <f t="shared" ca="1" si="15"/>
        <v>82.170402355712781</v>
      </c>
      <c r="T297" s="324">
        <f ca="1">S297/SUMPRODUCT($S$5:$S$405,CMF!$C$3:$C$403)*100</f>
        <v>0.77802173577167644</v>
      </c>
    </row>
    <row r="298" spans="1:20">
      <c r="A298" s="257">
        <v>673</v>
      </c>
      <c r="B298" s="274">
        <f ca="1">'Results Numerical'!EM298/SUMPRODUCT('Results Numerical'!$EM$5:$EM$405,CMF!$C$3:$C$403)*100</f>
        <v>0.15685209504894443</v>
      </c>
      <c r="F298" s="299">
        <f t="shared" ca="1" si="13"/>
        <v>0.7742336538616198</v>
      </c>
      <c r="J298" s="320">
        <f t="shared" ca="1" si="14"/>
        <v>100873961184952.03</v>
      </c>
      <c r="K298" s="321">
        <f ca="1">J298/SUMPRODUCT(CMF!$C$3:$C$403,$J$5:$J$405)*100</f>
        <v>0.74852042253475271</v>
      </c>
      <c r="M298" s="290">
        <v>83.82</v>
      </c>
      <c r="N298" s="290">
        <v>-13.88</v>
      </c>
      <c r="O298" s="290">
        <v>9.92</v>
      </c>
      <c r="S298" s="290">
        <f t="shared" ca="1" si="15"/>
        <v>81.770325853483683</v>
      </c>
      <c r="T298" s="324">
        <f ca="1">S298/SUMPRODUCT($S$5:$S$405,CMF!$C$3:$C$403)*100</f>
        <v>0.7742336538616198</v>
      </c>
    </row>
    <row r="299" spans="1:20">
      <c r="A299" s="257">
        <v>674</v>
      </c>
      <c r="B299" s="274">
        <f ca="1">'Results Numerical'!EM299/SUMPRODUCT('Results Numerical'!$EM$5:$EM$405,CMF!$C$3:$C$403)*100</f>
        <v>0.15289021924582141</v>
      </c>
      <c r="F299" s="299">
        <f t="shared" ca="1" si="13"/>
        <v>0.77044557195156349</v>
      </c>
      <c r="J299" s="320">
        <f t="shared" ca="1" si="14"/>
        <v>100641925096731.47</v>
      </c>
      <c r="K299" s="321">
        <f ca="1">J299/SUMPRODUCT(CMF!$C$3:$C$403,$J$5:$J$405)*100</f>
        <v>0.74679863280073289</v>
      </c>
      <c r="M299" s="290">
        <v>83.46</v>
      </c>
      <c r="N299" s="290">
        <v>-13.84</v>
      </c>
      <c r="O299" s="290">
        <v>9.9600000000000009</v>
      </c>
      <c r="S299" s="290">
        <f t="shared" ca="1" si="15"/>
        <v>81.370249351254614</v>
      </c>
      <c r="T299" s="324">
        <f ca="1">S299/SUMPRODUCT($S$5:$S$405,CMF!$C$3:$C$403)*100</f>
        <v>0.77044557195156349</v>
      </c>
    </row>
    <row r="300" spans="1:20">
      <c r="A300" s="257">
        <v>675</v>
      </c>
      <c r="B300" s="274">
        <f ca="1">'Results Numerical'!EM300/SUMPRODUCT('Results Numerical'!$EM$5:$EM$405,CMF!$C$3:$C$403)*100</f>
        <v>0.14892834344269831</v>
      </c>
      <c r="F300" s="299">
        <f t="shared" ca="1" si="13"/>
        <v>0.76665749004150707</v>
      </c>
      <c r="J300" s="320">
        <f t="shared" ca="1" si="14"/>
        <v>100410098923906.13</v>
      </c>
      <c r="K300" s="321">
        <f ca="1">J300/SUMPRODUCT(CMF!$C$3:$C$403,$J$5:$J$405)*100</f>
        <v>0.7450784007130915</v>
      </c>
      <c r="M300" s="290">
        <v>83.1</v>
      </c>
      <c r="N300" s="290">
        <v>-13.8</v>
      </c>
      <c r="O300" s="290">
        <v>10</v>
      </c>
      <c r="S300" s="290">
        <f t="shared" ca="1" si="15"/>
        <v>80.970172849025531</v>
      </c>
      <c r="T300" s="324">
        <f ca="1">S300/SUMPRODUCT($S$5:$S$405,CMF!$C$3:$C$403)*100</f>
        <v>0.76665749004150707</v>
      </c>
    </row>
    <row r="301" spans="1:20">
      <c r="A301" s="257">
        <v>676</v>
      </c>
      <c r="B301" s="274">
        <f ca="1">'Results Numerical'!EM301/SUMPRODUCT('Results Numerical'!$EM$5:$EM$405,CMF!$C$3:$C$403)*100</f>
        <v>0.14551241889858996</v>
      </c>
      <c r="F301" s="299">
        <f t="shared" ca="1" si="13"/>
        <v>0.76286940813145077</v>
      </c>
      <c r="J301" s="320">
        <f t="shared" ca="1" si="14"/>
        <v>100178486818486.08</v>
      </c>
      <c r="K301" s="321">
        <f ca="1">J301/SUMPRODUCT(CMF!$C$3:$C$403,$J$5:$J$405)*100</f>
        <v>0.74335975708121005</v>
      </c>
      <c r="M301" s="290">
        <v>82.74</v>
      </c>
      <c r="N301" s="290">
        <v>-13.76</v>
      </c>
      <c r="O301" s="290">
        <v>10.039999999999999</v>
      </c>
      <c r="S301" s="290">
        <f t="shared" ca="1" si="15"/>
        <v>80.570096346796447</v>
      </c>
      <c r="T301" s="324">
        <f ca="1">S301/SUMPRODUCT($S$5:$S$405,CMF!$C$3:$C$403)*100</f>
        <v>0.76286940813145077</v>
      </c>
    </row>
    <row r="302" spans="1:20">
      <c r="A302" s="257">
        <v>677</v>
      </c>
      <c r="B302" s="274">
        <f ca="1">'Results Numerical'!EM302/SUMPRODUCT('Results Numerical'!$EM$5:$EM$405,CMF!$C$3:$C$403)*100</f>
        <v>0.1420964943544816</v>
      </c>
      <c r="F302" s="299">
        <f t="shared" ca="1" si="13"/>
        <v>0.75908132622139435</v>
      </c>
      <c r="J302" s="320">
        <f t="shared" ca="1" si="14"/>
        <v>99947092875154.563</v>
      </c>
      <c r="K302" s="321">
        <f ca="1">J302/SUMPRODUCT(CMF!$C$3:$C$403,$J$5:$J$405)*100</f>
        <v>0.74164273228908428</v>
      </c>
      <c r="M302" s="290">
        <v>82.38</v>
      </c>
      <c r="N302" s="290">
        <v>-13.72</v>
      </c>
      <c r="O302" s="290">
        <v>10.08</v>
      </c>
      <c r="S302" s="290">
        <f t="shared" ca="1" si="15"/>
        <v>80.170019844567364</v>
      </c>
      <c r="T302" s="324">
        <f ca="1">S302/SUMPRODUCT($S$5:$S$405,CMF!$C$3:$C$403)*100</f>
        <v>0.75908132622139435</v>
      </c>
    </row>
    <row r="303" spans="1:20">
      <c r="A303" s="257">
        <v>678</v>
      </c>
      <c r="B303" s="274">
        <f ca="1">'Results Numerical'!EM303/SUMPRODUCT('Results Numerical'!$EM$5:$EM$405,CMF!$C$3:$C$403)*100</f>
        <v>0.13868056981037322</v>
      </c>
      <c r="F303" s="299">
        <f t="shared" ca="1" si="13"/>
        <v>0.75529324431133793</v>
      </c>
      <c r="J303" s="320">
        <f t="shared" ca="1" si="14"/>
        <v>99715921131809.203</v>
      </c>
      <c r="K303" s="321">
        <f ca="1">J303/SUMPRODUCT(CMF!$C$3:$C$403,$J$5:$J$405)*100</f>
        <v>0.73992735629934103</v>
      </c>
      <c r="M303" s="290">
        <v>82.02</v>
      </c>
      <c r="N303" s="290">
        <v>-13.68</v>
      </c>
      <c r="O303" s="290">
        <v>10.119999999999999</v>
      </c>
      <c r="S303" s="290">
        <f t="shared" ca="1" si="15"/>
        <v>79.76994334233828</v>
      </c>
      <c r="T303" s="324">
        <f ca="1">S303/SUMPRODUCT($S$5:$S$405,CMF!$C$3:$C$403)*100</f>
        <v>0.75529324431133793</v>
      </c>
    </row>
    <row r="304" spans="1:20">
      <c r="A304" s="257">
        <v>679</v>
      </c>
      <c r="B304" s="274">
        <f ca="1">'Results Numerical'!EM304/SUMPRODUCT('Results Numerical'!$EM$5:$EM$405,CMF!$C$3:$C$403)*100</f>
        <v>0.13526464526626486</v>
      </c>
      <c r="F304" s="299">
        <f t="shared" ca="1" si="13"/>
        <v>0.75150516240128162</v>
      </c>
      <c r="J304" s="320">
        <f t="shared" ca="1" si="14"/>
        <v>99484975570100.406</v>
      </c>
      <c r="K304" s="321">
        <f ca="1">J304/SUMPRODUCT(CMF!$C$3:$C$403,$J$5:$J$405)*100</f>
        <v>0.73821365865723254</v>
      </c>
      <c r="M304" s="290">
        <v>81.66</v>
      </c>
      <c r="N304" s="290">
        <v>-13.64</v>
      </c>
      <c r="O304" s="290">
        <v>10.16</v>
      </c>
      <c r="S304" s="290">
        <f t="shared" ca="1" si="15"/>
        <v>79.369866840109211</v>
      </c>
      <c r="T304" s="324">
        <f ca="1">S304/SUMPRODUCT($S$5:$S$405,CMF!$C$3:$C$403)*100</f>
        <v>0.75150516240128162</v>
      </c>
    </row>
    <row r="305" spans="1:20">
      <c r="A305" s="257">
        <v>680</v>
      </c>
      <c r="B305" s="274">
        <f ca="1">'Results Numerical'!EM305/SUMPRODUCT('Results Numerical'!$EM$5:$EM$405,CMF!$C$3:$C$403)*100</f>
        <v>0.1318487207221565</v>
      </c>
      <c r="F305" s="299">
        <f t="shared" ca="1" si="13"/>
        <v>0.74771708049122521</v>
      </c>
      <c r="J305" s="320">
        <f t="shared" ca="1" si="14"/>
        <v>99254260115965.328</v>
      </c>
      <c r="K305" s="321">
        <f ca="1">J305/SUMPRODUCT(CMF!$C$3:$C$403,$J$5:$J$405)*100</f>
        <v>0.7365016684945993</v>
      </c>
      <c r="M305" s="290">
        <v>81.3</v>
      </c>
      <c r="N305" s="290">
        <v>-13.6</v>
      </c>
      <c r="O305" s="290">
        <v>10.199999999999999</v>
      </c>
      <c r="S305" s="290">
        <f t="shared" ca="1" si="15"/>
        <v>78.969790337880127</v>
      </c>
      <c r="T305" s="324">
        <f ca="1">S305/SUMPRODUCT($S$5:$S$405,CMF!$C$3:$C$403)*100</f>
        <v>0.74771708049122521</v>
      </c>
    </row>
    <row r="306" spans="1:20">
      <c r="A306" s="257">
        <v>681</v>
      </c>
      <c r="B306" s="274">
        <f ca="1">'Results Numerical'!EM306/SUMPRODUCT('Results Numerical'!$EM$5:$EM$405,CMF!$C$3:$C$403)*100</f>
        <v>0.12897874743706284</v>
      </c>
      <c r="F306" s="299">
        <f t="shared" ca="1" si="13"/>
        <v>0.73952071126709418</v>
      </c>
      <c r="J306" s="320">
        <f t="shared" ca="1" si="14"/>
        <v>99023778640158.203</v>
      </c>
      <c r="K306" s="321">
        <f ca="1">J306/SUMPRODUCT(CMF!$C$3:$C$403,$J$5:$J$405)*100</f>
        <v>0.73479141453380492</v>
      </c>
      <c r="M306" s="290">
        <v>80.36</v>
      </c>
      <c r="N306" s="290">
        <v>-13.44</v>
      </c>
      <c r="O306" s="290">
        <v>10.01</v>
      </c>
      <c r="S306" s="290">
        <f t="shared" ca="1" si="15"/>
        <v>78.104134629258027</v>
      </c>
      <c r="T306" s="324">
        <f ca="1">S306/SUMPRODUCT($S$5:$S$405,CMF!$C$3:$C$403)*100</f>
        <v>0.73952071126709418</v>
      </c>
    </row>
    <row r="307" spans="1:20">
      <c r="A307" s="257">
        <v>682</v>
      </c>
      <c r="B307" s="274">
        <f ca="1">'Results Numerical'!EM307/SUMPRODUCT('Results Numerical'!$EM$5:$EM$405,CMF!$C$3:$C$403)*100</f>
        <v>0.12610877415196917</v>
      </c>
      <c r="F307" s="299">
        <f t="shared" ca="1" si="13"/>
        <v>0.73132434204296315</v>
      </c>
      <c r="J307" s="320">
        <f t="shared" ca="1" si="14"/>
        <v>98793534958777</v>
      </c>
      <c r="K307" s="321">
        <f ca="1">J307/SUMPRODUCT(CMF!$C$3:$C$403,$J$5:$J$405)*100</f>
        <v>0.7330829250916443</v>
      </c>
      <c r="M307" s="290">
        <v>79.42</v>
      </c>
      <c r="N307" s="290">
        <v>-13.28</v>
      </c>
      <c r="O307" s="290">
        <v>9.82</v>
      </c>
      <c r="S307" s="290">
        <f t="shared" ca="1" si="15"/>
        <v>77.238478920635927</v>
      </c>
      <c r="T307" s="324">
        <f ca="1">S307/SUMPRODUCT($S$5:$S$405,CMF!$C$3:$C$403)*100</f>
        <v>0.73132434204296315</v>
      </c>
    </row>
    <row r="308" spans="1:20">
      <c r="A308" s="257">
        <v>683</v>
      </c>
      <c r="B308" s="274">
        <f ca="1">'Results Numerical'!EM308/SUMPRODUCT('Results Numerical'!$EM$5:$EM$405,CMF!$C$3:$C$403)*100</f>
        <v>0.1232417842070887</v>
      </c>
      <c r="F308" s="299">
        <f t="shared" ca="1" si="13"/>
        <v>0.72312797281883234</v>
      </c>
      <c r="J308" s="320">
        <f t="shared" ca="1" si="14"/>
        <v>98563532833786.188</v>
      </c>
      <c r="K308" s="321">
        <f ca="1">J308/SUMPRODUCT(CMF!$C$3:$C$403,$J$5:$J$405)*100</f>
        <v>0.73137622808322256</v>
      </c>
      <c r="M308" s="290">
        <v>78.48</v>
      </c>
      <c r="N308" s="290">
        <v>-13.12</v>
      </c>
      <c r="O308" s="290">
        <v>9.6300000000000008</v>
      </c>
      <c r="S308" s="290">
        <f t="shared" ca="1" si="15"/>
        <v>76.372823212013841</v>
      </c>
      <c r="T308" s="324">
        <f ca="1">S308/SUMPRODUCT($S$5:$S$405,CMF!$C$3:$C$403)*100</f>
        <v>0.72312797281883234</v>
      </c>
    </row>
    <row r="309" spans="1:20">
      <c r="A309" s="257">
        <v>684</v>
      </c>
      <c r="B309" s="274">
        <f ca="1">'Results Numerical'!EM309/SUMPRODUCT('Results Numerical'!$EM$5:$EM$405,CMF!$C$3:$C$403)*100</f>
        <v>0.12037181092199505</v>
      </c>
      <c r="F309" s="299">
        <f t="shared" ca="1" si="13"/>
        <v>0.71493160359470131</v>
      </c>
      <c r="J309" s="320">
        <f t="shared" ca="1" si="14"/>
        <v>98333775973535.828</v>
      </c>
      <c r="K309" s="321">
        <f ca="1">J309/SUMPRODUCT(CMF!$C$3:$C$403,$J$5:$J$405)*100</f>
        <v>0.72967135102580694</v>
      </c>
      <c r="M309" s="290">
        <v>77.540000000000006</v>
      </c>
      <c r="N309" s="290">
        <v>-12.96</v>
      </c>
      <c r="O309" s="290">
        <v>9.44</v>
      </c>
      <c r="S309" s="290">
        <f t="shared" ca="1" si="15"/>
        <v>75.507167503391742</v>
      </c>
      <c r="T309" s="324">
        <f ca="1">S309/SUMPRODUCT($S$5:$S$405,CMF!$C$3:$C$403)*100</f>
        <v>0.71493160359470131</v>
      </c>
    </row>
    <row r="310" spans="1:20">
      <c r="A310" s="257">
        <v>685</v>
      </c>
      <c r="B310" s="274">
        <f ca="1">'Results Numerical'!EM310/SUMPRODUCT('Results Numerical'!$EM$5:$EM$405,CMF!$C$3:$C$403)*100</f>
        <v>0.11750183763690135</v>
      </c>
      <c r="F310" s="299">
        <f t="shared" ca="1" si="13"/>
        <v>0.70673523437057029</v>
      </c>
      <c r="J310" s="320">
        <f t="shared" ca="1" si="14"/>
        <v>98104268033276.281</v>
      </c>
      <c r="K310" s="321">
        <f ca="1">J310/SUMPRODUCT(CMF!$C$3:$C$403,$J$5:$J$405)*100</f>
        <v>0.72796832104264619</v>
      </c>
      <c r="M310" s="290">
        <v>76.599999999999994</v>
      </c>
      <c r="N310" s="290">
        <v>-12.8</v>
      </c>
      <c r="O310" s="290">
        <v>9.25</v>
      </c>
      <c r="S310" s="290">
        <f t="shared" ca="1" si="15"/>
        <v>74.641511794769642</v>
      </c>
      <c r="T310" s="324">
        <f ca="1">S310/SUMPRODUCT($S$5:$S$405,CMF!$C$3:$C$403)*100</f>
        <v>0.70673523437057029</v>
      </c>
    </row>
    <row r="311" spans="1:20">
      <c r="A311" s="257">
        <v>686</v>
      </c>
      <c r="B311" s="274">
        <f ca="1">'Results Numerical'!EM311/SUMPRODUCT('Results Numerical'!$EM$5:$EM$405,CMF!$C$3:$C$403)*100</f>
        <v>0.11681865272807967</v>
      </c>
      <c r="F311" s="299">
        <f t="shared" ca="1" si="13"/>
        <v>0.69853886514643926</v>
      </c>
      <c r="J311" s="320">
        <f t="shared" ca="1" si="14"/>
        <v>97875012615670.688</v>
      </c>
      <c r="K311" s="321">
        <f ca="1">J311/SUMPRODUCT(CMF!$C$3:$C$403,$J$5:$J$405)*100</f>
        <v>0.72626716486677356</v>
      </c>
      <c r="M311" s="290">
        <v>75.66</v>
      </c>
      <c r="N311" s="290">
        <v>-12.64</v>
      </c>
      <c r="O311" s="290">
        <v>9.06</v>
      </c>
      <c r="S311" s="290">
        <f t="shared" ca="1" si="15"/>
        <v>73.775856086147542</v>
      </c>
      <c r="T311" s="324">
        <f ca="1">S311/SUMPRODUCT($S$5:$S$405,CMF!$C$3:$C$403)*100</f>
        <v>0.69853886514643926</v>
      </c>
    </row>
    <row r="312" spans="1:20">
      <c r="A312" s="257">
        <v>687</v>
      </c>
      <c r="B312" s="274">
        <f ca="1">'Results Numerical'!EM312/SUMPRODUCT('Results Numerical'!$EM$5:$EM$405,CMF!$C$3:$C$403)*100</f>
        <v>0.11613546781925801</v>
      </c>
      <c r="F312" s="299">
        <f t="shared" ca="1" si="13"/>
        <v>0.69034249592230834</v>
      </c>
      <c r="J312" s="320">
        <f t="shared" ca="1" si="14"/>
        <v>97646013271301.797</v>
      </c>
      <c r="K312" s="321">
        <f ca="1">J312/SUMPRODUCT(CMF!$C$3:$C$403,$J$5:$J$405)*100</f>
        <v>0.72456790884476707</v>
      </c>
      <c r="M312" s="290">
        <v>74.72</v>
      </c>
      <c r="N312" s="290">
        <v>-12.48</v>
      </c>
      <c r="O312" s="290">
        <v>8.8699999999999992</v>
      </c>
      <c r="S312" s="290">
        <f t="shared" ca="1" si="15"/>
        <v>72.910200377525442</v>
      </c>
      <c r="T312" s="324">
        <f ca="1">S312/SUMPRODUCT($S$5:$S$405,CMF!$C$3:$C$403)*100</f>
        <v>0.69034249592230834</v>
      </c>
    </row>
    <row r="313" spans="1:20">
      <c r="A313" s="257">
        <v>688</v>
      </c>
      <c r="B313" s="274">
        <f ca="1">'Results Numerical'!EM313/SUMPRODUCT('Results Numerical'!$EM$5:$EM$405,CMF!$C$3:$C$403)*100</f>
        <v>0.11545228291043634</v>
      </c>
      <c r="F313" s="299">
        <f t="shared" ca="1" si="13"/>
        <v>0.68214612669817731</v>
      </c>
      <c r="J313" s="320">
        <f t="shared" ca="1" si="14"/>
        <v>97417273499176.094</v>
      </c>
      <c r="K313" s="321">
        <f ca="1">J313/SUMPRODUCT(CMF!$C$3:$C$403,$J$5:$J$405)*100</f>
        <v>0.72287057894049067</v>
      </c>
      <c r="M313" s="290">
        <v>73.78</v>
      </c>
      <c r="N313" s="290">
        <v>-12.32</v>
      </c>
      <c r="O313" s="290">
        <v>8.68</v>
      </c>
      <c r="S313" s="290">
        <f t="shared" ca="1" si="15"/>
        <v>72.044544668903342</v>
      </c>
      <c r="T313" s="324">
        <f ca="1">S313/SUMPRODUCT($S$5:$S$405,CMF!$C$3:$C$403)*100</f>
        <v>0.68214612669817731</v>
      </c>
    </row>
    <row r="314" spans="1:20">
      <c r="A314" s="257">
        <v>689</v>
      </c>
      <c r="B314" s="274">
        <f ca="1">'Results Numerical'!EM314/SUMPRODUCT('Results Numerical'!$EM$5:$EM$405,CMF!$C$3:$C$403)*100</f>
        <v>0.11476909800161467</v>
      </c>
      <c r="F314" s="299">
        <f t="shared" ca="1" si="13"/>
        <v>0.67394975747404628</v>
      </c>
      <c r="J314" s="320">
        <f t="shared" ca="1" si="14"/>
        <v>97188796747224.703</v>
      </c>
      <c r="K314" s="321">
        <f ca="1">J314/SUMPRODUCT(CMF!$C$3:$C$403,$J$5:$J$405)*100</f>
        <v>0.72117520073881125</v>
      </c>
      <c r="M314" s="290">
        <v>72.84</v>
      </c>
      <c r="N314" s="290">
        <v>-12.16</v>
      </c>
      <c r="O314" s="290">
        <v>8.49</v>
      </c>
      <c r="S314" s="290">
        <f t="shared" ca="1" si="15"/>
        <v>71.178888960281256</v>
      </c>
      <c r="T314" s="324">
        <f ca="1">S314/SUMPRODUCT($S$5:$S$405,CMF!$C$3:$C$403)*100</f>
        <v>0.67394975747404628</v>
      </c>
    </row>
    <row r="315" spans="1:20">
      <c r="A315" s="257">
        <v>690</v>
      </c>
      <c r="B315" s="274">
        <f ca="1">'Results Numerical'!EM315/SUMPRODUCT('Results Numerical'!$EM$5:$EM$405,CMF!$C$3:$C$403)*100</f>
        <v>0.11408591309279299</v>
      </c>
      <c r="F315" s="299">
        <f t="shared" ca="1" si="13"/>
        <v>0.66575338824991537</v>
      </c>
      <c r="J315" s="320">
        <f t="shared" ca="1" si="14"/>
        <v>96960586412799.094</v>
      </c>
      <c r="K315" s="321">
        <f ca="1">J315/SUMPRODUCT(CMF!$C$3:$C$403,$J$5:$J$405)*100</f>
        <v>0.7194817994492767</v>
      </c>
      <c r="M315" s="290">
        <v>71.900000000000006</v>
      </c>
      <c r="N315" s="290">
        <v>-12</v>
      </c>
      <c r="O315" s="290">
        <v>8.3000000000000007</v>
      </c>
      <c r="S315" s="290">
        <f t="shared" ca="1" si="15"/>
        <v>70.313233251659156</v>
      </c>
      <c r="T315" s="324">
        <f ca="1">S315/SUMPRODUCT($S$5:$S$405,CMF!$C$3:$C$403)*100</f>
        <v>0.66575338824991537</v>
      </c>
    </row>
    <row r="316" spans="1:20">
      <c r="A316" s="257">
        <v>691</v>
      </c>
      <c r="B316" s="274">
        <f ca="1">'Results Numerical'!EM316/SUMPRODUCT('Results Numerical'!$EM$5:$EM$405,CMF!$C$3:$C$403)*100</f>
        <v>0.11080722219849162</v>
      </c>
      <c r="F316" s="299">
        <f t="shared" ca="1" si="13"/>
        <v>0.6676085967602291</v>
      </c>
      <c r="J316" s="320">
        <f t="shared" ca="1" si="14"/>
        <v>96732645843164.297</v>
      </c>
      <c r="K316" s="321">
        <f ca="1">J316/SUMPRODUCT(CMF!$C$3:$C$403,$J$5:$J$405)*100</f>
        <v>0.71779039990977589</v>
      </c>
      <c r="M316" s="290">
        <v>72.14</v>
      </c>
      <c r="N316" s="290">
        <v>-12.13</v>
      </c>
      <c r="O316" s="290">
        <v>8.43</v>
      </c>
      <c r="S316" s="290">
        <f t="shared" ca="1" si="15"/>
        <v>70.509170232256523</v>
      </c>
      <c r="T316" s="324">
        <f ca="1">S316/SUMPRODUCT($S$5:$S$405,CMF!$C$3:$C$403)*100</f>
        <v>0.6676085967602291</v>
      </c>
    </row>
    <row r="317" spans="1:20">
      <c r="A317" s="257">
        <v>692</v>
      </c>
      <c r="B317" s="274">
        <f ca="1">'Results Numerical'!EM317/SUMPRODUCT('Results Numerical'!$EM$5:$EM$405,CMF!$C$3:$C$403)*100</f>
        <v>0.10752853130419021</v>
      </c>
      <c r="F317" s="299">
        <f t="shared" ca="1" si="13"/>
        <v>0.66946380527054283</v>
      </c>
      <c r="J317" s="320">
        <f t="shared" ca="1" si="14"/>
        <v>96504978335988.375</v>
      </c>
      <c r="K317" s="321">
        <f ca="1">J317/SUMPRODUCT(CMF!$C$3:$C$403,$J$5:$J$405)*100</f>
        <v>0.71610102659017072</v>
      </c>
      <c r="M317" s="290">
        <v>72.38</v>
      </c>
      <c r="N317" s="290">
        <v>-12.26</v>
      </c>
      <c r="O317" s="290">
        <v>8.56</v>
      </c>
      <c r="S317" s="290">
        <f t="shared" ca="1" si="15"/>
        <v>70.705107212853889</v>
      </c>
      <c r="T317" s="324">
        <f ca="1">S317/SUMPRODUCT($S$5:$S$405,CMF!$C$3:$C$403)*100</f>
        <v>0.66946380527054283</v>
      </c>
    </row>
    <row r="318" spans="1:20">
      <c r="A318" s="257">
        <v>693</v>
      </c>
      <c r="B318" s="274">
        <f ca="1">'Results Numerical'!EM318/SUMPRODUCT('Results Numerical'!$EM$5:$EM$405,CMF!$C$3:$C$403)*100</f>
        <v>0.10424984040988883</v>
      </c>
      <c r="F318" s="299">
        <f t="shared" ca="1" si="13"/>
        <v>0.67131901378085679</v>
      </c>
      <c r="J318" s="320">
        <f t="shared" ca="1" si="14"/>
        <v>96277587139827.031</v>
      </c>
      <c r="K318" s="321">
        <f ca="1">J318/SUMPRODUCT(CMF!$C$3:$C$403,$J$5:$J$405)*100</f>
        <v>0.71441370359589162</v>
      </c>
      <c r="M318" s="290">
        <v>72.62</v>
      </c>
      <c r="N318" s="290">
        <v>-12.39</v>
      </c>
      <c r="O318" s="290">
        <v>8.69</v>
      </c>
      <c r="S318" s="290">
        <f t="shared" ca="1" si="15"/>
        <v>70.90104419345127</v>
      </c>
      <c r="T318" s="324">
        <f ca="1">S318/SUMPRODUCT($S$5:$S$405,CMF!$C$3:$C$403)*100</f>
        <v>0.67131901378085679</v>
      </c>
    </row>
    <row r="319" spans="1:20">
      <c r="A319" s="257">
        <v>694</v>
      </c>
      <c r="B319" s="274">
        <f ca="1">'Results Numerical'!EM319/SUMPRODUCT('Results Numerical'!$EM$5:$EM$405,CMF!$C$3:$C$403)*100</f>
        <v>0.10097114951558743</v>
      </c>
      <c r="F319" s="299">
        <f t="shared" ca="1" si="13"/>
        <v>0.67317422229117074</v>
      </c>
      <c r="J319" s="320">
        <f t="shared" ca="1" si="14"/>
        <v>96050475454606.344</v>
      </c>
      <c r="K319" s="321">
        <f ca="1">J319/SUMPRODUCT(CMF!$C$3:$C$403,$J$5:$J$405)*100</f>
        <v>0.71272845467152079</v>
      </c>
      <c r="M319" s="290">
        <v>72.86</v>
      </c>
      <c r="N319" s="290">
        <v>-12.52</v>
      </c>
      <c r="O319" s="290">
        <v>8.82</v>
      </c>
      <c r="S319" s="290">
        <f t="shared" ca="1" si="15"/>
        <v>71.096981174048651</v>
      </c>
      <c r="T319" s="324">
        <f ca="1">S319/SUMPRODUCT($S$5:$S$405,CMF!$C$3:$C$403)*100</f>
        <v>0.67317422229117074</v>
      </c>
    </row>
    <row r="320" spans="1:20">
      <c r="A320" s="257">
        <v>695</v>
      </c>
      <c r="B320" s="274">
        <f ca="1">'Results Numerical'!EM320/SUMPRODUCT('Results Numerical'!$EM$5:$EM$405,CMF!$C$3:$C$403)*100</f>
        <v>9.7692458621286032E-2</v>
      </c>
      <c r="F320" s="299">
        <f t="shared" ca="1" si="13"/>
        <v>0.67502943080148436</v>
      </c>
      <c r="J320" s="320">
        <f t="shared" ca="1" si="14"/>
        <v>95823646432100.141</v>
      </c>
      <c r="K320" s="321">
        <f ca="1">J320/SUMPRODUCT(CMF!$C$3:$C$403,$J$5:$J$405)*100</f>
        <v>0.71104530320433312</v>
      </c>
      <c r="M320" s="290">
        <v>73.099999999999994</v>
      </c>
      <c r="N320" s="290">
        <v>-12.65</v>
      </c>
      <c r="O320" s="290">
        <v>8.9499999999999993</v>
      </c>
      <c r="S320" s="290">
        <f t="shared" ca="1" si="15"/>
        <v>71.292918154646017</v>
      </c>
      <c r="T320" s="324">
        <f ca="1">S320/SUMPRODUCT($S$5:$S$405,CMF!$C$3:$C$403)*100</f>
        <v>0.67502943080148436</v>
      </c>
    </row>
    <row r="321" spans="1:20">
      <c r="A321" s="257">
        <v>696</v>
      </c>
      <c r="B321" s="274">
        <f ca="1">'Results Numerical'!EM321/SUMPRODUCT('Results Numerical'!$EM$5:$EM$405,CMF!$C$3:$C$403)*100</f>
        <v>9.5780137544628011E-2</v>
      </c>
      <c r="F321" s="299">
        <f t="shared" ca="1" si="13"/>
        <v>0.67688463931179832</v>
      </c>
      <c r="J321" s="320">
        <f t="shared" ca="1" si="14"/>
        <v>95597103176404.969</v>
      </c>
      <c r="K321" s="321">
        <f ca="1">J321/SUMPRODUCT(CMF!$C$3:$C$403,$J$5:$J$405)*100</f>
        <v>0.70936427222782139</v>
      </c>
      <c r="M321" s="290">
        <v>73.34</v>
      </c>
      <c r="N321" s="290">
        <v>-12.78</v>
      </c>
      <c r="O321" s="290">
        <v>9.08</v>
      </c>
      <c r="S321" s="290">
        <f t="shared" ca="1" si="15"/>
        <v>71.488855135243398</v>
      </c>
      <c r="T321" s="324">
        <f ca="1">S321/SUMPRODUCT($S$5:$S$405,CMF!$C$3:$C$403)*100</f>
        <v>0.67688463931179832</v>
      </c>
    </row>
    <row r="322" spans="1:20">
      <c r="A322" s="257">
        <v>697</v>
      </c>
      <c r="B322" s="274">
        <f ca="1">'Results Numerical'!EM322/SUMPRODUCT('Results Numerical'!$EM$5:$EM$405,CMF!$C$3:$C$403)*100</f>
        <v>9.3867816467969947E-2</v>
      </c>
      <c r="F322" s="299">
        <f t="shared" ca="1" si="13"/>
        <v>0.67873984782211205</v>
      </c>
      <c r="J322" s="320">
        <f t="shared" ca="1" si="14"/>
        <v>95370848744410.734</v>
      </c>
      <c r="K322" s="321">
        <f ca="1">J322/SUMPRODUCT(CMF!$C$3:$C$403,$J$5:$J$405)*100</f>
        <v>0.70768538442518836</v>
      </c>
      <c r="M322" s="290">
        <v>73.58</v>
      </c>
      <c r="N322" s="290">
        <v>-12.91</v>
      </c>
      <c r="O322" s="290">
        <v>9.2100000000000009</v>
      </c>
      <c r="S322" s="290">
        <f t="shared" ca="1" si="15"/>
        <v>71.684792115840764</v>
      </c>
      <c r="T322" s="324">
        <f ca="1">S322/SUMPRODUCT($S$5:$S$405,CMF!$C$3:$C$403)*100</f>
        <v>0.67873984782211205</v>
      </c>
    </row>
    <row r="323" spans="1:20">
      <c r="A323" s="257">
        <v>698</v>
      </c>
      <c r="B323" s="274">
        <f ca="1">'Results Numerical'!EM323/SUMPRODUCT('Results Numerical'!$EM$5:$EM$405,CMF!$C$3:$C$403)*100</f>
        <v>9.1952512051098709E-2</v>
      </c>
      <c r="F323" s="299">
        <f t="shared" ca="1" si="13"/>
        <v>0.6805950563324259</v>
      </c>
      <c r="J323" s="320">
        <f t="shared" ca="1" si="14"/>
        <v>95144886146267.797</v>
      </c>
      <c r="K323" s="321">
        <f ca="1">J323/SUMPRODUCT(CMF!$C$3:$C$403,$J$5:$J$405)*100</f>
        <v>0.70600866213281321</v>
      </c>
      <c r="M323" s="290">
        <v>73.819999999999993</v>
      </c>
      <c r="N323" s="290">
        <v>-13.04</v>
      </c>
      <c r="O323" s="290">
        <v>9.34</v>
      </c>
      <c r="S323" s="290">
        <f t="shared" ca="1" si="15"/>
        <v>71.880729096438131</v>
      </c>
      <c r="T323" s="324">
        <f ca="1">S323/SUMPRODUCT($S$5:$S$405,CMF!$C$3:$C$403)*100</f>
        <v>0.6805950563324259</v>
      </c>
    </row>
    <row r="324" spans="1:20">
      <c r="A324" s="257">
        <v>699</v>
      </c>
      <c r="B324" s="274">
        <f ca="1">'Results Numerical'!EM324/SUMPRODUCT('Results Numerical'!$EM$5:$EM$405,CMF!$C$3:$C$403)*100</f>
        <v>9.0040190974440659E-2</v>
      </c>
      <c r="F324" s="299">
        <f t="shared" ca="1" si="13"/>
        <v>0.68245026484273974</v>
      </c>
      <c r="J324" s="320">
        <f t="shared" ca="1" si="14"/>
        <v>94919218345851.047</v>
      </c>
      <c r="K324" s="321">
        <f ca="1">J324/SUMPRODUCT(CMF!$C$3:$C$403,$J$5:$J$405)*100</f>
        <v>0.70433412734369427</v>
      </c>
      <c r="M324" s="290">
        <v>74.06</v>
      </c>
      <c r="N324" s="290">
        <v>-13.17</v>
      </c>
      <c r="O324" s="290">
        <v>9.4700000000000006</v>
      </c>
      <c r="S324" s="290">
        <f t="shared" ca="1" si="15"/>
        <v>72.076666077035512</v>
      </c>
      <c r="T324" s="324">
        <f ca="1">S324/SUMPRODUCT($S$5:$S$405,CMF!$C$3:$C$403)*100</f>
        <v>0.68245026484273974</v>
      </c>
    </row>
    <row r="325" spans="1:20">
      <c r="A325" s="257">
        <v>700</v>
      </c>
      <c r="B325" s="274">
        <f ca="1">'Results Numerical'!EM325/SUMPRODUCT('Results Numerical'!$EM$5:$EM$405,CMF!$C$3:$C$403)*100</f>
        <v>8.8127869897782624E-2</v>
      </c>
      <c r="F325" s="299">
        <f t="shared" ref="F325:F388" ca="1" si="16">IF($D$12&lt;4000,K325,IF($D$12&gt;5000,T325,K325*(5000-$D$12)/1000+T325*($D$12-4000)/1000))</f>
        <v>0.68430547335305347</v>
      </c>
      <c r="J325" s="320">
        <f t="shared" ref="J325:J388" ca="1" si="17">3.7415E-16/((A325*0.000000001)^5)/(EXP(0.014388/(A325*0.000000001*$D$12))-1)</f>
        <v>94693848261219.328</v>
      </c>
      <c r="K325" s="321">
        <f ca="1">J325/SUMPRODUCT(CMF!$C$3:$C$403,$J$5:$J$405)*100</f>
        <v>0.70266180171085901</v>
      </c>
      <c r="M325" s="290">
        <v>74.3</v>
      </c>
      <c r="N325" s="290">
        <v>-13.3</v>
      </c>
      <c r="O325" s="290">
        <v>9.6</v>
      </c>
      <c r="S325" s="290">
        <f t="shared" ca="1" si="15"/>
        <v>72.272603057632878</v>
      </c>
      <c r="T325" s="324">
        <f ca="1">S325/SUMPRODUCT($S$5:$S$405,CMF!$C$3:$C$403)*100</f>
        <v>0.68430547335305347</v>
      </c>
    </row>
    <row r="326" spans="1:20">
      <c r="A326" s="257">
        <v>701</v>
      </c>
      <c r="B326" s="274">
        <f ca="1">'Results Numerical'!EM326/SUMPRODUCT('Results Numerical'!$EM$5:$EM$405,CMF!$C$3:$C$403)*100</f>
        <v>8.6761500080139276E-2</v>
      </c>
      <c r="F326" s="299">
        <f t="shared" ca="1" si="16"/>
        <v>0.6868665594486365</v>
      </c>
      <c r="J326" s="320">
        <f t="shared" ca="1" si="17"/>
        <v>94468778765072.578</v>
      </c>
      <c r="K326" s="321">
        <f ca="1">J326/SUMPRODUCT(CMF!$C$3:$C$403,$J$5:$J$405)*100</f>
        <v>0.7009917065507556</v>
      </c>
      <c r="M326" s="290">
        <v>74.510000000000005</v>
      </c>
      <c r="N326" s="290">
        <v>-13.26</v>
      </c>
      <c r="O326" s="290">
        <v>9.49</v>
      </c>
      <c r="S326" s="290">
        <f t="shared" ca="1" si="15"/>
        <v>72.543090969815623</v>
      </c>
      <c r="T326" s="324">
        <f ca="1">S326/SUMPRODUCT($S$5:$S$405,CMF!$C$3:$C$403)*100</f>
        <v>0.6868665594486365</v>
      </c>
    </row>
    <row r="327" spans="1:20">
      <c r="A327" s="257">
        <v>702</v>
      </c>
      <c r="B327" s="274">
        <f ca="1">'Results Numerical'!EM327/SUMPRODUCT('Results Numerical'!$EM$5:$EM$405,CMF!$C$3:$C$403)*100</f>
        <v>8.5395130262495927E-2</v>
      </c>
      <c r="F327" s="299">
        <f t="shared" ca="1" si="16"/>
        <v>0.68942764554421943</v>
      </c>
      <c r="J327" s="320">
        <f t="shared" ca="1" si="17"/>
        <v>94244012685203.875</v>
      </c>
      <c r="K327" s="321">
        <f ca="1">J327/SUMPRODUCT(CMF!$C$3:$C$403,$J$5:$J$405)*100</f>
        <v>0.69932386284660752</v>
      </c>
      <c r="M327" s="290">
        <v>74.72</v>
      </c>
      <c r="N327" s="290">
        <v>-13.22</v>
      </c>
      <c r="O327" s="290">
        <v>9.3800000000000008</v>
      </c>
      <c r="S327" s="290">
        <f t="shared" ca="1" si="15"/>
        <v>72.813578881998353</v>
      </c>
      <c r="T327" s="324">
        <f ca="1">S327/SUMPRODUCT($S$5:$S$405,CMF!$C$3:$C$403)*100</f>
        <v>0.68942764554421943</v>
      </c>
    </row>
    <row r="328" spans="1:20">
      <c r="A328" s="257">
        <v>703</v>
      </c>
      <c r="B328" s="274">
        <f ca="1">'Results Numerical'!EM328/SUMPRODUCT('Results Numerical'!$EM$5:$EM$405,CMF!$C$3:$C$403)*100</f>
        <v>8.4028760444852579E-2</v>
      </c>
      <c r="F328" s="299">
        <f t="shared" ca="1" si="16"/>
        <v>0.69198873163980223</v>
      </c>
      <c r="J328" s="320">
        <f t="shared" ca="1" si="17"/>
        <v>94019552804949.766</v>
      </c>
      <c r="K328" s="321">
        <f ca="1">J328/SUMPRODUCT(CMF!$C$3:$C$403,$J$5:$J$405)*100</f>
        <v>0.69765829125175494</v>
      </c>
      <c r="M328" s="290">
        <v>74.930000000000007</v>
      </c>
      <c r="N328" s="290">
        <v>-13.18</v>
      </c>
      <c r="O328" s="290">
        <v>9.27</v>
      </c>
      <c r="S328" s="290">
        <f t="shared" ca="1" si="15"/>
        <v>73.084066794181084</v>
      </c>
      <c r="T328" s="324">
        <f ca="1">S328/SUMPRODUCT($S$5:$S$405,CMF!$C$3:$C$403)*100</f>
        <v>0.69198873163980223</v>
      </c>
    </row>
    <row r="329" spans="1:20">
      <c r="A329" s="257">
        <v>704</v>
      </c>
      <c r="B329" s="274">
        <f ca="1">'Results Numerical'!EM329/SUMPRODUCT('Results Numerical'!$EM$5:$EM$405,CMF!$C$3:$C$403)*100</f>
        <v>8.2662390627209231E-2</v>
      </c>
      <c r="F329" s="299">
        <f t="shared" ca="1" si="16"/>
        <v>0.69454981773538504</v>
      </c>
      <c r="J329" s="320">
        <f t="shared" ca="1" si="17"/>
        <v>93795401863635.203</v>
      </c>
      <c r="K329" s="321">
        <f ca="1">J329/SUMPRODUCT(CMF!$C$3:$C$403,$J$5:$J$405)*100</f>
        <v>0.69599501209295689</v>
      </c>
      <c r="M329" s="290">
        <v>75.14</v>
      </c>
      <c r="N329" s="290">
        <v>-13.14</v>
      </c>
      <c r="O329" s="290">
        <v>9.16</v>
      </c>
      <c r="S329" s="290">
        <f t="shared" ca="1" si="15"/>
        <v>73.354554706363814</v>
      </c>
      <c r="T329" s="324">
        <f ca="1">S329/SUMPRODUCT($S$5:$S$405,CMF!$C$3:$C$403)*100</f>
        <v>0.69454981773538504</v>
      </c>
    </row>
    <row r="330" spans="1:20">
      <c r="A330" s="257">
        <v>705</v>
      </c>
      <c r="B330" s="274">
        <f ca="1">'Results Numerical'!EM330/SUMPRODUCT('Results Numerical'!$EM$5:$EM$405,CMF!$C$3:$C$403)*100</f>
        <v>8.1296020809565897E-2</v>
      </c>
      <c r="F330" s="299">
        <f t="shared" ca="1" si="16"/>
        <v>0.69711090383096774</v>
      </c>
      <c r="J330" s="320">
        <f t="shared" ca="1" si="17"/>
        <v>93571562557016.422</v>
      </c>
      <c r="K330" s="321">
        <f ca="1">J330/SUMPRODUCT(CMF!$C$3:$C$403,$J$5:$J$405)*100</f>
        <v>0.6943340453736766</v>
      </c>
      <c r="M330" s="290">
        <v>75.349999999999994</v>
      </c>
      <c r="N330" s="290">
        <v>-13.1</v>
      </c>
      <c r="O330" s="290">
        <v>9.0500000000000007</v>
      </c>
      <c r="S330" s="290">
        <f t="shared" ca="1" si="15"/>
        <v>73.62504261854653</v>
      </c>
      <c r="T330" s="324">
        <f ca="1">S330/SUMPRODUCT($S$5:$S$405,CMF!$C$3:$C$403)*100</f>
        <v>0.69711090383096774</v>
      </c>
    </row>
    <row r="331" spans="1:20">
      <c r="A331" s="257">
        <v>706</v>
      </c>
      <c r="B331" s="274">
        <f ca="1">'Results Numerical'!EM331/SUMPRODUCT('Results Numerical'!$EM$5:$EM$405,CMF!$C$3:$C$403)*100</f>
        <v>7.9792417342115562E-2</v>
      </c>
      <c r="F331" s="299">
        <f t="shared" ca="1" si="16"/>
        <v>0.69967198992655077</v>
      </c>
      <c r="J331" s="320">
        <f t="shared" ca="1" si="17"/>
        <v>93348037537719.453</v>
      </c>
      <c r="K331" s="321">
        <f ca="1">J331/SUMPRODUCT(CMF!$C$3:$C$403,$J$5:$J$405)*100</f>
        <v>0.6926754107773363</v>
      </c>
      <c r="M331" s="290">
        <v>75.56</v>
      </c>
      <c r="N331" s="290">
        <v>-13.06</v>
      </c>
      <c r="O331" s="290">
        <v>8.94</v>
      </c>
      <c r="S331" s="290">
        <f t="shared" ca="1" si="15"/>
        <v>73.895530530729275</v>
      </c>
      <c r="T331" s="324">
        <f ca="1">S331/SUMPRODUCT($S$5:$S$405,CMF!$C$3:$C$403)*100</f>
        <v>0.69967198992655077</v>
      </c>
    </row>
    <row r="332" spans="1:20">
      <c r="A332" s="257">
        <v>707</v>
      </c>
      <c r="B332" s="274">
        <f ca="1">'Results Numerical'!EM332/SUMPRODUCT('Results Numerical'!$EM$5:$EM$405,CMF!$C$3:$C$403)*100</f>
        <v>7.8288813874665256E-2</v>
      </c>
      <c r="F332" s="299">
        <f t="shared" ca="1" si="16"/>
        <v>0.7022330760221337</v>
      </c>
      <c r="J332" s="320">
        <f t="shared" ca="1" si="17"/>
        <v>93124829415675.344</v>
      </c>
      <c r="K332" s="321">
        <f ca="1">J332/SUMPRODUCT(CMF!$C$3:$C$403,$J$5:$J$405)*100</f>
        <v>0.69101912767054607</v>
      </c>
      <c r="M332" s="290">
        <v>75.77</v>
      </c>
      <c r="N332" s="290">
        <v>-13.02</v>
      </c>
      <c r="O332" s="290">
        <v>8.83</v>
      </c>
      <c r="S332" s="290">
        <f t="shared" ca="1" si="15"/>
        <v>74.166018442912005</v>
      </c>
      <c r="T332" s="324">
        <f ca="1">S332/SUMPRODUCT($S$5:$S$405,CMF!$C$3:$C$403)*100</f>
        <v>0.7022330760221337</v>
      </c>
    </row>
    <row r="333" spans="1:20">
      <c r="A333" s="257">
        <v>708</v>
      </c>
      <c r="B333" s="274">
        <f ca="1">'Results Numerical'!EM333/SUMPRODUCT('Results Numerical'!$EM$5:$EM$405,CMF!$C$3:$C$403)*100</f>
        <v>7.6788193747428138E-2</v>
      </c>
      <c r="F333" s="299">
        <f t="shared" ca="1" si="16"/>
        <v>0.70479416211771651</v>
      </c>
      <c r="J333" s="320">
        <f t="shared" ca="1" si="17"/>
        <v>92901940758552.344</v>
      </c>
      <c r="K333" s="321">
        <f ca="1">J333/SUMPRODUCT(CMF!$C$3:$C$403,$J$5:$J$405)*100</f>
        <v>0.68936521510631144</v>
      </c>
      <c r="M333" s="290">
        <v>75.98</v>
      </c>
      <c r="N333" s="290">
        <v>-12.98</v>
      </c>
      <c r="O333" s="290">
        <v>8.7200000000000006</v>
      </c>
      <c r="S333" s="290">
        <f t="shared" ca="1" si="15"/>
        <v>74.436506355094735</v>
      </c>
      <c r="T333" s="324">
        <f ca="1">S333/SUMPRODUCT($S$5:$S$405,CMF!$C$3:$C$403)*100</f>
        <v>0.70479416211771651</v>
      </c>
    </row>
    <row r="334" spans="1:20">
      <c r="A334" s="257">
        <v>709</v>
      </c>
      <c r="B334" s="274">
        <f ca="1">'Results Numerical'!EM334/SUMPRODUCT('Results Numerical'!$EM$5:$EM$405,CMF!$C$3:$C$403)*100</f>
        <v>7.5284590279977817E-2</v>
      </c>
      <c r="F334" s="299">
        <f t="shared" ca="1" si="16"/>
        <v>0.70735524821329931</v>
      </c>
      <c r="J334" s="320">
        <f t="shared" ca="1" si="17"/>
        <v>92679374092183.984</v>
      </c>
      <c r="K334" s="321">
        <f ca="1">J334/SUMPRODUCT(CMF!$C$3:$C$403,$J$5:$J$405)*100</f>
        <v>0.68771369182720932</v>
      </c>
      <c r="M334" s="290">
        <v>76.19</v>
      </c>
      <c r="N334" s="290">
        <v>-12.94</v>
      </c>
      <c r="O334" s="290">
        <v>8.61</v>
      </c>
      <c r="S334" s="290">
        <f t="shared" ca="1" si="15"/>
        <v>74.706994267277466</v>
      </c>
      <c r="T334" s="324">
        <f ca="1">S334/SUMPRODUCT($S$5:$S$405,CMF!$C$3:$C$403)*100</f>
        <v>0.70735524821329931</v>
      </c>
    </row>
    <row r="335" spans="1:20">
      <c r="A335" s="257">
        <v>710</v>
      </c>
      <c r="B335" s="274">
        <f ca="1">'Results Numerical'!EM335/SUMPRODUCT('Results Numerical'!$EM$5:$EM$405,CMF!$C$3:$C$403)*100</f>
        <v>7.3780986812527483E-2</v>
      </c>
      <c r="F335" s="299">
        <f t="shared" ca="1" si="16"/>
        <v>0.70991633430888235</v>
      </c>
      <c r="J335" s="320">
        <f t="shared" ca="1" si="17"/>
        <v>92457131900994.109</v>
      </c>
      <c r="K335" s="321">
        <f ca="1">J335/SUMPRODUCT(CMF!$C$3:$C$403,$J$5:$J$405)*100</f>
        <v>0.686064576268542</v>
      </c>
      <c r="M335" s="290">
        <v>76.400000000000006</v>
      </c>
      <c r="N335" s="290">
        <v>-12.9</v>
      </c>
      <c r="O335" s="290">
        <v>8.5</v>
      </c>
      <c r="S335" s="290">
        <f t="shared" ca="1" si="15"/>
        <v>74.97748217946021</v>
      </c>
      <c r="T335" s="324">
        <f ca="1">S335/SUMPRODUCT($S$5:$S$405,CMF!$C$3:$C$403)*100</f>
        <v>0.70991633430888235</v>
      </c>
    </row>
    <row r="336" spans="1:20">
      <c r="A336" s="257">
        <v>711</v>
      </c>
      <c r="B336" s="274">
        <f ca="1">'Results Numerical'!EM336/SUMPRODUCT('Results Numerical'!$EM$5:$EM$405,CMF!$C$3:$C$403)*100</f>
        <v>7.2140149695270189E-2</v>
      </c>
      <c r="F336" s="299">
        <f t="shared" ca="1" si="16"/>
        <v>0.69774304085151895</v>
      </c>
      <c r="J336" s="320">
        <f t="shared" ca="1" si="17"/>
        <v>92235216628418.391</v>
      </c>
      <c r="K336" s="321">
        <f ca="1">J336/SUMPRODUCT(CMF!$C$3:$C$403,$J$5:$J$405)*100</f>
        <v>0.68441788656146563</v>
      </c>
      <c r="M336" s="290">
        <v>75.09</v>
      </c>
      <c r="N336" s="290">
        <v>-12.67</v>
      </c>
      <c r="O336" s="290">
        <v>8.35</v>
      </c>
      <c r="S336" s="290">
        <f t="shared" ca="1" si="15"/>
        <v>73.691805474819574</v>
      </c>
      <c r="T336" s="324">
        <f ca="1">S336/SUMPRODUCT($S$5:$S$405,CMF!$C$3:$C$403)*100</f>
        <v>0.69774304085151895</v>
      </c>
    </row>
    <row r="337" spans="1:20">
      <c r="A337" s="257">
        <v>712</v>
      </c>
      <c r="B337" s="274">
        <f ca="1">'Results Numerical'!EM337/SUMPRODUCT('Results Numerical'!$EM$5:$EM$405,CMF!$C$3:$C$403)*100</f>
        <v>7.0502295918226099E-2</v>
      </c>
      <c r="F337" s="299">
        <f t="shared" ca="1" si="16"/>
        <v>0.68556974739415566</v>
      </c>
      <c r="J337" s="320">
        <f t="shared" ca="1" si="17"/>
        <v>92013630677322.344</v>
      </c>
      <c r="K337" s="321">
        <f ca="1">J337/SUMPRODUCT(CMF!$C$3:$C$403,$J$5:$J$405)*100</f>
        <v>0.68277364053609069</v>
      </c>
      <c r="M337" s="290">
        <v>73.78</v>
      </c>
      <c r="N337" s="290">
        <v>-12.44</v>
      </c>
      <c r="O337" s="290">
        <v>8.1999999999999993</v>
      </c>
      <c r="S337" s="290">
        <f t="shared" ca="1" si="15"/>
        <v>72.406128770178952</v>
      </c>
      <c r="T337" s="324">
        <f ca="1">S337/SUMPRODUCT($S$5:$S$405,CMF!$C$3:$C$403)*100</f>
        <v>0.68556974739415566</v>
      </c>
    </row>
    <row r="338" spans="1:20">
      <c r="A338" s="257">
        <v>713</v>
      </c>
      <c r="B338" s="274">
        <f ca="1">'Results Numerical'!EM338/SUMPRODUCT('Results Numerical'!$EM$5:$EM$405,CMF!$C$3:$C$403)*100</f>
        <v>6.8861458800968792E-2</v>
      </c>
      <c r="F338" s="299">
        <f t="shared" ca="1" si="16"/>
        <v>0.67339645393679226</v>
      </c>
      <c r="J338" s="320">
        <f t="shared" ca="1" si="17"/>
        <v>91792376410416.297</v>
      </c>
      <c r="K338" s="321">
        <f ca="1">J338/SUMPRODUCT(CMF!$C$3:$C$403,$J$5:$J$405)*100</f>
        <v>0.68113185572456258</v>
      </c>
      <c r="M338" s="290">
        <v>72.47</v>
      </c>
      <c r="N338" s="290">
        <v>-12.21</v>
      </c>
      <c r="O338" s="290">
        <v>8.0500000000000007</v>
      </c>
      <c r="S338" s="290">
        <f t="shared" ca="1" si="15"/>
        <v>71.120452065538316</v>
      </c>
      <c r="T338" s="324">
        <f ca="1">S338/SUMPRODUCT($S$5:$S$405,CMF!$C$3:$C$403)*100</f>
        <v>0.67339645393679226</v>
      </c>
    </row>
    <row r="339" spans="1:20">
      <c r="A339" s="257">
        <v>714</v>
      </c>
      <c r="B339" s="274">
        <f ca="1">'Results Numerical'!EM339/SUMPRODUCT('Results Numerical'!$EM$5:$EM$405,CMF!$C$3:$C$403)*100</f>
        <v>6.7223605023924715E-2</v>
      </c>
      <c r="F339" s="299">
        <f t="shared" ca="1" si="16"/>
        <v>0.66122316047942897</v>
      </c>
      <c r="J339" s="320">
        <f t="shared" ca="1" si="17"/>
        <v>91571456150666.391</v>
      </c>
      <c r="K339" s="321">
        <f ca="1">J339/SUMPRODUCT(CMF!$C$3:$C$403,$J$5:$J$405)*100</f>
        <v>0.67949254936411052</v>
      </c>
      <c r="M339" s="290">
        <v>71.16</v>
      </c>
      <c r="N339" s="290">
        <v>-11.98</v>
      </c>
      <c r="O339" s="290">
        <v>7.9</v>
      </c>
      <c r="S339" s="290">
        <f t="shared" ca="1" si="15"/>
        <v>69.834775360897694</v>
      </c>
      <c r="T339" s="324">
        <f ca="1">S339/SUMPRODUCT($S$5:$S$405,CMF!$C$3:$C$403)*100</f>
        <v>0.66122316047942897</v>
      </c>
    </row>
    <row r="340" spans="1:20">
      <c r="A340" s="257">
        <v>715</v>
      </c>
      <c r="B340" s="274">
        <f ca="1">'Results Numerical'!EM340/SUMPRODUCT('Results Numerical'!$EM$5:$EM$405,CMF!$C$3:$C$403)*100</f>
        <v>6.5582767906667408E-2</v>
      </c>
      <c r="F340" s="299">
        <f t="shared" ca="1" si="16"/>
        <v>0.64904986702206557</v>
      </c>
      <c r="J340" s="320">
        <f t="shared" ca="1" si="17"/>
        <v>91350872181702.875</v>
      </c>
      <c r="K340" s="321">
        <f ca="1">J340/SUMPRODUCT(CMF!$C$3:$C$403,$J$5:$J$405)*100</f>
        <v>0.67785573840007762</v>
      </c>
      <c r="M340" s="290">
        <v>69.849999999999994</v>
      </c>
      <c r="N340" s="290">
        <v>-11.75</v>
      </c>
      <c r="O340" s="290">
        <v>7.75</v>
      </c>
      <c r="S340" s="290">
        <f t="shared" ca="1" si="15"/>
        <v>68.549098656257058</v>
      </c>
      <c r="T340" s="324">
        <f ca="1">S340/SUMPRODUCT($S$5:$S$405,CMF!$C$3:$C$403)*100</f>
        <v>0.64904986702206557</v>
      </c>
    </row>
    <row r="341" spans="1:20">
      <c r="A341" s="257">
        <v>716</v>
      </c>
      <c r="B341" s="274">
        <f ca="1">'Results Numerical'!EM341/SUMPRODUCT('Results Numerical'!$EM$5:$EM$405,CMF!$C$3:$C$403)*100</f>
        <v>6.4490865388638019E-2</v>
      </c>
      <c r="F341" s="299">
        <f t="shared" ca="1" si="16"/>
        <v>0.6368765735647024</v>
      </c>
      <c r="J341" s="320">
        <f t="shared" ca="1" si="17"/>
        <v>91130626748224.531</v>
      </c>
      <c r="K341" s="321">
        <f ca="1">J341/SUMPRODUCT(CMF!$C$3:$C$403,$J$5:$J$405)*100</f>
        <v>0.67622143948892155</v>
      </c>
      <c r="M341" s="290">
        <v>68.540000000000006</v>
      </c>
      <c r="N341" s="290">
        <v>-11.52</v>
      </c>
      <c r="O341" s="290">
        <v>7.6</v>
      </c>
      <c r="S341" s="290">
        <f t="shared" ca="1" si="15"/>
        <v>67.263421951616436</v>
      </c>
      <c r="T341" s="324">
        <f ca="1">S341/SUMPRODUCT($S$5:$S$405,CMF!$C$3:$C$403)*100</f>
        <v>0.6368765735647024</v>
      </c>
    </row>
    <row r="342" spans="1:20">
      <c r="A342" s="257">
        <v>717</v>
      </c>
      <c r="B342" s="274">
        <f ca="1">'Results Numerical'!EM342/SUMPRODUCT('Results Numerical'!$EM$5:$EM$405,CMF!$C$3:$C$403)*100</f>
        <v>6.3395979530395427E-2</v>
      </c>
      <c r="F342" s="299">
        <f t="shared" ca="1" si="16"/>
        <v>0.624703280107339</v>
      </c>
      <c r="J342" s="320">
        <f t="shared" ca="1" si="17"/>
        <v>90910722056400.109</v>
      </c>
      <c r="K342" s="321">
        <f ca="1">J342/SUMPRODUCT(CMF!$C$3:$C$403,$J$5:$J$405)*100</f>
        <v>0.67458966900119399</v>
      </c>
      <c r="M342" s="290">
        <v>67.23</v>
      </c>
      <c r="N342" s="290">
        <v>-11.29</v>
      </c>
      <c r="O342" s="290">
        <v>7.45</v>
      </c>
      <c r="S342" s="290">
        <f t="shared" ca="1" si="15"/>
        <v>65.977745246975815</v>
      </c>
      <c r="T342" s="324">
        <f ca="1">S342/SUMPRODUCT($S$5:$S$405,CMF!$C$3:$C$403)*100</f>
        <v>0.624703280107339</v>
      </c>
    </row>
    <row r="343" spans="1:20">
      <c r="A343" s="257">
        <v>718</v>
      </c>
      <c r="B343" s="274">
        <f ca="1">'Results Numerical'!EM343/SUMPRODUCT('Results Numerical'!$EM$5:$EM$405,CMF!$C$3:$C$403)*100</f>
        <v>6.2304077012366024E-2</v>
      </c>
      <c r="F343" s="299">
        <f t="shared" ca="1" si="16"/>
        <v>0.6125299866499756</v>
      </c>
      <c r="J343" s="320">
        <f t="shared" ca="1" si="17"/>
        <v>90691160274266.391</v>
      </c>
      <c r="K343" s="321">
        <f ca="1">J343/SUMPRODUCT(CMF!$C$3:$C$403,$J$5:$J$405)*100</f>
        <v>0.67296044302449332</v>
      </c>
      <c r="M343" s="290">
        <v>65.92</v>
      </c>
      <c r="N343" s="290">
        <v>-11.06</v>
      </c>
      <c r="O343" s="290">
        <v>7.3</v>
      </c>
      <c r="S343" s="290">
        <f t="shared" ca="1" si="15"/>
        <v>64.692068542335178</v>
      </c>
      <c r="T343" s="324">
        <f ca="1">S343/SUMPRODUCT($S$5:$S$405,CMF!$C$3:$C$403)*100</f>
        <v>0.6125299866499756</v>
      </c>
    </row>
    <row r="344" spans="1:20">
      <c r="A344" s="257">
        <v>719</v>
      </c>
      <c r="B344" s="274">
        <f ca="1">'Results Numerical'!EM344/SUMPRODUCT('Results Numerical'!$EM$5:$EM$405,CMF!$C$3:$C$403)*100</f>
        <v>6.1209191154123425E-2</v>
      </c>
      <c r="F344" s="299">
        <f t="shared" ca="1" si="16"/>
        <v>0.60035669319261231</v>
      </c>
      <c r="J344" s="320">
        <f t="shared" ca="1" si="17"/>
        <v>90471943532122.891</v>
      </c>
      <c r="K344" s="321">
        <f ca="1">J344/SUMPRODUCT(CMF!$C$3:$C$403,$J$5:$J$405)*100</f>
        <v>0.67133377736639466</v>
      </c>
      <c r="M344" s="290">
        <v>64.61</v>
      </c>
      <c r="N344" s="290">
        <v>-10.83</v>
      </c>
      <c r="O344" s="290">
        <v>7.15</v>
      </c>
      <c r="S344" s="290">
        <f t="shared" ca="1" si="15"/>
        <v>63.406391837694549</v>
      </c>
      <c r="T344" s="324">
        <f ca="1">S344/SUMPRODUCT($S$5:$S$405,CMF!$C$3:$C$403)*100</f>
        <v>0.60035669319261231</v>
      </c>
    </row>
    <row r="345" spans="1:20">
      <c r="A345" s="257">
        <v>720</v>
      </c>
      <c r="B345" s="274">
        <f ca="1">'Results Numerical'!EM345/SUMPRODUCT('Results Numerical'!$EM$5:$EM$405,CMF!$C$3:$C$403)*100</f>
        <v>6.0117288636094023E-2</v>
      </c>
      <c r="F345" s="299">
        <f t="shared" ca="1" si="16"/>
        <v>0.58818339973524902</v>
      </c>
      <c r="J345" s="320">
        <f t="shared" ca="1" si="17"/>
        <v>90253073922923.141</v>
      </c>
      <c r="K345" s="321">
        <f ca="1">J345/SUMPRODUCT(CMF!$C$3:$C$403,$J$5:$J$405)*100</f>
        <v>0.66970968755735216</v>
      </c>
      <c r="M345" s="290">
        <v>63.3</v>
      </c>
      <c r="N345" s="290">
        <v>-10.6</v>
      </c>
      <c r="O345" s="290">
        <v>7</v>
      </c>
      <c r="S345" s="290">
        <f t="shared" ca="1" si="15"/>
        <v>62.12071513305392</v>
      </c>
      <c r="T345" s="324">
        <f ca="1">S345/SUMPRODUCT($S$5:$S$405,CMF!$C$3:$C$403)*100</f>
        <v>0.58818339973524902</v>
      </c>
    </row>
    <row r="346" spans="1:20">
      <c r="A346" s="257">
        <v>721</v>
      </c>
      <c r="B346" s="274">
        <f ca="1">'Results Numerical'!EM346/SUMPRODUCT('Results Numerical'!$EM$5:$EM$405,CMF!$C$3:$C$403)*100</f>
        <v>5.9159636427658403E-2</v>
      </c>
      <c r="F346" s="299">
        <f t="shared" ca="1" si="16"/>
        <v>0.59606983849054851</v>
      </c>
      <c r="J346" s="320">
        <f t="shared" ca="1" si="17"/>
        <v>90034553502663.234</v>
      </c>
      <c r="K346" s="321">
        <f ca="1">J346/SUMPRODUCT(CMF!$C$3:$C$403,$J$5:$J$405)*100</f>
        <v>0.66808818885358345</v>
      </c>
      <c r="M346" s="290">
        <v>64.14</v>
      </c>
      <c r="N346" s="290">
        <v>-10.7</v>
      </c>
      <c r="O346" s="290">
        <v>7.06</v>
      </c>
      <c r="S346" s="290">
        <f t="shared" ca="1" si="15"/>
        <v>62.953637679920696</v>
      </c>
      <c r="T346" s="324">
        <f ca="1">S346/SUMPRODUCT($S$5:$S$405,CMF!$C$3:$C$403)*100</f>
        <v>0.59606983849054851</v>
      </c>
    </row>
    <row r="347" spans="1:20">
      <c r="A347" s="257">
        <v>722</v>
      </c>
      <c r="B347" s="274">
        <f ca="1">'Results Numerical'!EM347/SUMPRODUCT('Results Numerical'!$EM$5:$EM$405,CMF!$C$3:$C$403)*100</f>
        <v>5.820496755943598E-2</v>
      </c>
      <c r="F347" s="299">
        <f t="shared" ca="1" si="16"/>
        <v>0.60395627724584822</v>
      </c>
      <c r="J347" s="320">
        <f t="shared" ca="1" si="17"/>
        <v>89816384290766.422</v>
      </c>
      <c r="K347" s="321">
        <f ca="1">J347/SUMPRODUCT(CMF!$C$3:$C$403,$J$5:$J$405)*100</f>
        <v>0.66646929623992213</v>
      </c>
      <c r="M347" s="290">
        <v>64.98</v>
      </c>
      <c r="N347" s="290">
        <v>-10.8</v>
      </c>
      <c r="O347" s="290">
        <v>7.12</v>
      </c>
      <c r="S347" s="290">
        <f t="shared" ca="1" si="15"/>
        <v>63.786560226787472</v>
      </c>
      <c r="T347" s="324">
        <f ca="1">S347/SUMPRODUCT($S$5:$S$405,CMF!$C$3:$C$403)*100</f>
        <v>0.60395627724584822</v>
      </c>
    </row>
    <row r="348" spans="1:20">
      <c r="A348" s="257">
        <v>723</v>
      </c>
      <c r="B348" s="274">
        <f ca="1">'Results Numerical'!EM348/SUMPRODUCT('Results Numerical'!$EM$5:$EM$405,CMF!$C$3:$C$403)*100</f>
        <v>5.7247315351000361E-2</v>
      </c>
      <c r="F348" s="299">
        <f t="shared" ca="1" si="16"/>
        <v>0.61184271600114759</v>
      </c>
      <c r="J348" s="320">
        <f t="shared" ca="1" si="17"/>
        <v>89598568270465.469</v>
      </c>
      <c r="K348" s="321">
        <f ca="1">J348/SUMPRODUCT(CMF!$C$3:$C$403,$J$5:$J$405)*100</f>
        <v>0.66485302443265593</v>
      </c>
      <c r="M348" s="290">
        <v>65.819999999999993</v>
      </c>
      <c r="N348" s="290">
        <v>-10.9</v>
      </c>
      <c r="O348" s="290">
        <v>7.18</v>
      </c>
      <c r="S348" s="290">
        <f t="shared" ca="1" si="15"/>
        <v>64.619482773654227</v>
      </c>
      <c r="T348" s="324">
        <f ca="1">S348/SUMPRODUCT($S$5:$S$405,CMF!$C$3:$C$403)*100</f>
        <v>0.61184271600114759</v>
      </c>
    </row>
    <row r="349" spans="1:20">
      <c r="A349" s="257">
        <v>724</v>
      </c>
      <c r="B349" s="274">
        <f ca="1">'Results Numerical'!EM349/SUMPRODUCT('Results Numerical'!$EM$5:$EM$405,CMF!$C$3:$C$403)*100</f>
        <v>5.6292646482777937E-2</v>
      </c>
      <c r="F349" s="299">
        <f t="shared" ca="1" si="16"/>
        <v>0.6197291547564473</v>
      </c>
      <c r="J349" s="320">
        <f t="shared" ca="1" si="17"/>
        <v>89381107389180.313</v>
      </c>
      <c r="K349" s="321">
        <f ca="1">J349/SUMPRODUCT(CMF!$C$3:$C$403,$J$5:$J$405)*100</f>
        <v>0.6632393878823285</v>
      </c>
      <c r="M349" s="290">
        <v>66.66</v>
      </c>
      <c r="N349" s="290">
        <v>-11</v>
      </c>
      <c r="O349" s="290">
        <v>7.24</v>
      </c>
      <c r="S349" s="290">
        <f t="shared" ca="1" si="15"/>
        <v>65.452405320521009</v>
      </c>
      <c r="T349" s="324">
        <f ca="1">S349/SUMPRODUCT($S$5:$S$405,CMF!$C$3:$C$403)*100</f>
        <v>0.6197291547564473</v>
      </c>
    </row>
    <row r="350" spans="1:20">
      <c r="A350" s="257">
        <v>725</v>
      </c>
      <c r="B350" s="274">
        <f ca="1">'Results Numerical'!EM350/SUMPRODUCT('Results Numerical'!$EM$5:$EM$405,CMF!$C$3:$C$403)*100</f>
        <v>5.5334994274342311E-2</v>
      </c>
      <c r="F350" s="299">
        <f t="shared" ca="1" si="16"/>
        <v>0.62761559351174667</v>
      </c>
      <c r="J350" s="320">
        <f t="shared" ca="1" si="17"/>
        <v>89164003558894.359</v>
      </c>
      <c r="K350" s="321">
        <f ca="1">J350/SUMPRODUCT(CMF!$C$3:$C$403,$J$5:$J$405)*100</f>
        <v>0.66162840077653218</v>
      </c>
      <c r="M350" s="290">
        <v>67.5</v>
      </c>
      <c r="N350" s="290">
        <v>-11.1</v>
      </c>
      <c r="O350" s="290">
        <v>7.3</v>
      </c>
      <c r="S350" s="290">
        <f t="shared" ca="1" si="15"/>
        <v>66.285327867387778</v>
      </c>
      <c r="T350" s="324">
        <f ca="1">S350/SUMPRODUCT($S$5:$S$405,CMF!$C$3:$C$403)*100</f>
        <v>0.62761559351174667</v>
      </c>
    </row>
    <row r="351" spans="1:20">
      <c r="A351" s="257">
        <v>726</v>
      </c>
      <c r="B351" s="274">
        <f ca="1">'Results Numerical'!EM351/SUMPRODUCT('Results Numerical'!$EM$5:$EM$405,CMF!$C$3:$C$403)*100</f>
        <v>5.4789043015327617E-2</v>
      </c>
      <c r="F351" s="299">
        <f t="shared" ca="1" si="16"/>
        <v>0.63550203226704649</v>
      </c>
      <c r="J351" s="320">
        <f t="shared" ca="1" si="17"/>
        <v>88947258656526.297</v>
      </c>
      <c r="K351" s="321">
        <f ca="1">J351/SUMPRODUCT(CMF!$C$3:$C$403,$J$5:$J$405)*100</f>
        <v>0.66002007704266663</v>
      </c>
      <c r="M351" s="290">
        <v>68.34</v>
      </c>
      <c r="N351" s="290">
        <v>-11.2</v>
      </c>
      <c r="O351" s="290">
        <v>7.36</v>
      </c>
      <c r="S351" s="290">
        <f t="shared" ca="1" si="15"/>
        <v>67.118250414254561</v>
      </c>
      <c r="T351" s="324">
        <f ca="1">S351/SUMPRODUCT($S$5:$S$405,CMF!$C$3:$C$403)*100</f>
        <v>0.63550203226704649</v>
      </c>
    </row>
    <row r="352" spans="1:20">
      <c r="A352" s="257">
        <v>727</v>
      </c>
      <c r="B352" s="274">
        <f ca="1">'Results Numerical'!EM352/SUMPRODUCT('Results Numerical'!$EM$5:$EM$405,CMF!$C$3:$C$403)*100</f>
        <v>5.4243091756312922E-2</v>
      </c>
      <c r="F352" s="299">
        <f t="shared" ca="1" si="16"/>
        <v>0.64338847102234598</v>
      </c>
      <c r="J352" s="320">
        <f t="shared" ca="1" si="17"/>
        <v>88730874524298.938</v>
      </c>
      <c r="K352" s="321">
        <f ca="1">J352/SUMPRODUCT(CMF!$C$3:$C$403,$J$5:$J$405)*100</f>
        <v>0.65841443035067571</v>
      </c>
      <c r="M352" s="290">
        <v>69.180000000000007</v>
      </c>
      <c r="N352" s="290">
        <v>-11.3</v>
      </c>
      <c r="O352" s="290">
        <v>7.42</v>
      </c>
      <c r="S352" s="290">
        <f t="shared" ca="1" si="15"/>
        <v>67.95117296112133</v>
      </c>
      <c r="T352" s="324">
        <f ca="1">S352/SUMPRODUCT($S$5:$S$405,CMF!$C$3:$C$403)*100</f>
        <v>0.64338847102234598</v>
      </c>
    </row>
    <row r="353" spans="1:20">
      <c r="A353" s="257">
        <v>728</v>
      </c>
      <c r="B353" s="274">
        <f ca="1">'Results Numerical'!EM353/SUMPRODUCT('Results Numerical'!$EM$5:$EM$405,CMF!$C$3:$C$403)*100</f>
        <v>5.3694157157085018E-2</v>
      </c>
      <c r="F353" s="299">
        <f t="shared" ca="1" si="16"/>
        <v>0.65127490977764546</v>
      </c>
      <c r="J353" s="320">
        <f t="shared" ca="1" si="17"/>
        <v>88514852970105.578</v>
      </c>
      <c r="K353" s="321">
        <f ca="1">J353/SUMPRODUCT(CMF!$C$3:$C$403,$J$5:$J$405)*100</f>
        <v>0.65681147411576624</v>
      </c>
      <c r="M353" s="290">
        <v>70.02</v>
      </c>
      <c r="N353" s="290">
        <v>-11.4</v>
      </c>
      <c r="O353" s="290">
        <v>7.48</v>
      </c>
      <c r="S353" s="290">
        <f t="shared" ca="1" si="15"/>
        <v>68.784095507988098</v>
      </c>
      <c r="T353" s="324">
        <f ca="1">S353/SUMPRODUCT($S$5:$S$405,CMF!$C$3:$C$403)*100</f>
        <v>0.65127490977764546</v>
      </c>
    </row>
    <row r="354" spans="1:20">
      <c r="A354" s="257">
        <v>729</v>
      </c>
      <c r="B354" s="274">
        <f ca="1">'Results Numerical'!EM354/SUMPRODUCT('Results Numerical'!$EM$5:$EM$405,CMF!$C$3:$C$403)*100</f>
        <v>5.3148205898070323E-2</v>
      </c>
      <c r="F354" s="299">
        <f t="shared" ca="1" si="16"/>
        <v>0.65916134853294495</v>
      </c>
      <c r="J354" s="320">
        <f t="shared" ca="1" si="17"/>
        <v>88299195767872.734</v>
      </c>
      <c r="K354" s="321">
        <f ca="1">J354/SUMPRODUCT(CMF!$C$3:$C$403,$J$5:$J$405)*100</f>
        <v>0.65521122150109978</v>
      </c>
      <c r="M354" s="290">
        <v>70.86</v>
      </c>
      <c r="N354" s="290">
        <v>-11.5</v>
      </c>
      <c r="O354" s="290">
        <v>7.54</v>
      </c>
      <c r="S354" s="290">
        <f t="shared" ca="1" si="15"/>
        <v>69.617018054854867</v>
      </c>
      <c r="T354" s="324">
        <f ca="1">S354/SUMPRODUCT($S$5:$S$405,CMF!$C$3:$C$403)*100</f>
        <v>0.65916134853294495</v>
      </c>
    </row>
    <row r="355" spans="1:20">
      <c r="A355" s="257">
        <v>730</v>
      </c>
      <c r="B355" s="274">
        <f ca="1">'Results Numerical'!EM355/SUMPRODUCT('Results Numerical'!$EM$5:$EM$405,CMF!$C$3:$C$403)*100</f>
        <v>5.2602254639055615E-2</v>
      </c>
      <c r="F355" s="299">
        <f t="shared" ca="1" si="16"/>
        <v>0.66704778728824432</v>
      </c>
      <c r="J355" s="320">
        <f t="shared" ca="1" si="17"/>
        <v>88083904657919.75</v>
      </c>
      <c r="K355" s="321">
        <f ca="1">J355/SUMPRODUCT(CMF!$C$3:$C$403,$J$5:$J$405)*100</f>
        <v>0.65361368542046039</v>
      </c>
      <c r="M355" s="290">
        <v>71.7</v>
      </c>
      <c r="N355" s="290">
        <v>-11.6</v>
      </c>
      <c r="O355" s="290">
        <v>7.6</v>
      </c>
      <c r="S355" s="290">
        <f t="shared" ca="1" si="15"/>
        <v>70.449940601721622</v>
      </c>
      <c r="T355" s="324">
        <f ca="1">S355/SUMPRODUCT($S$5:$S$405,CMF!$C$3:$C$403)*100</f>
        <v>0.66704778728824432</v>
      </c>
    </row>
    <row r="356" spans="1:20">
      <c r="A356" s="257">
        <v>731</v>
      </c>
      <c r="B356" s="274">
        <f ca="1">'Results Numerical'!EM356/SUMPRODUCT('Results Numerical'!$EM$5:$EM$405,CMF!$C$3:$C$403)*100</f>
        <v>5.2327787339441677E-2</v>
      </c>
      <c r="F356" s="299">
        <f t="shared" ca="1" si="16"/>
        <v>0.67200043722295943</v>
      </c>
      <c r="J356" s="320">
        <f t="shared" ca="1" si="17"/>
        <v>87868981347315.531</v>
      </c>
      <c r="K356" s="321">
        <f ca="1">J356/SUMPRODUCT(CMF!$C$3:$C$403,$J$5:$J$405)*100</f>
        <v>0.65201887854090224</v>
      </c>
      <c r="M356" s="290">
        <v>72.23</v>
      </c>
      <c r="N356" s="290">
        <v>-11.66</v>
      </c>
      <c r="O356" s="290">
        <v>7.64</v>
      </c>
      <c r="S356" s="290">
        <f t="shared" ref="S356:S405" ca="1" si="18">M356+N356*R$15+O356*R$16</f>
        <v>70.973012412124049</v>
      </c>
      <c r="T356" s="324">
        <f ca="1">S356/SUMPRODUCT($S$5:$S$405,CMF!$C$3:$C$403)*100</f>
        <v>0.67200043722295943</v>
      </c>
    </row>
    <row r="357" spans="1:20">
      <c r="A357" s="257">
        <v>732</v>
      </c>
      <c r="B357" s="274">
        <f ca="1">'Results Numerical'!EM357/SUMPRODUCT('Results Numerical'!$EM$5:$EM$405,CMF!$C$3:$C$403)*100</f>
        <v>5.2056303380040921E-2</v>
      </c>
      <c r="F357" s="299">
        <f t="shared" ca="1" si="16"/>
        <v>0.67695308715767433</v>
      </c>
      <c r="J357" s="320">
        <f t="shared" ca="1" si="17"/>
        <v>87654427510232.359</v>
      </c>
      <c r="K357" s="321">
        <f ca="1">J357/SUMPRODUCT(CMF!$C$3:$C$403,$J$5:$J$405)*100</f>
        <v>0.65042681328537522</v>
      </c>
      <c r="M357" s="290">
        <v>72.760000000000005</v>
      </c>
      <c r="N357" s="290">
        <v>-11.72</v>
      </c>
      <c r="O357" s="290">
        <v>7.68</v>
      </c>
      <c r="S357" s="290">
        <f t="shared" ca="1" si="18"/>
        <v>71.496084222526463</v>
      </c>
      <c r="T357" s="324">
        <f ca="1">S357/SUMPRODUCT($S$5:$S$405,CMF!$C$3:$C$403)*100</f>
        <v>0.67695308715767433</v>
      </c>
    </row>
    <row r="358" spans="1:20">
      <c r="A358" s="257">
        <v>733</v>
      </c>
      <c r="B358" s="274">
        <f ca="1">'Results Numerical'!EM358/SUMPRODUCT('Results Numerical'!$EM$5:$EM$405,CMF!$C$3:$C$403)*100</f>
        <v>5.1781836080426975E-2</v>
      </c>
      <c r="F358" s="299">
        <f t="shared" ca="1" si="16"/>
        <v>0.68190573709238933</v>
      </c>
      <c r="J358" s="320">
        <f t="shared" ca="1" si="17"/>
        <v>87440244788296.25</v>
      </c>
      <c r="K358" s="321">
        <f ca="1">J358/SUMPRODUCT(CMF!$C$3:$C$403,$J$5:$J$405)*100</f>
        <v>0.64883750183532407</v>
      </c>
      <c r="M358" s="290">
        <v>73.290000000000006</v>
      </c>
      <c r="N358" s="290">
        <v>-11.78</v>
      </c>
      <c r="O358" s="290">
        <v>7.72</v>
      </c>
      <c r="S358" s="290">
        <f t="shared" ca="1" si="18"/>
        <v>72.019156032928876</v>
      </c>
      <c r="T358" s="324">
        <f ca="1">S358/SUMPRODUCT($S$5:$S$405,CMF!$C$3:$C$403)*100</f>
        <v>0.68190573709238933</v>
      </c>
    </row>
    <row r="359" spans="1:20">
      <c r="A359" s="257">
        <v>734</v>
      </c>
      <c r="B359" s="274">
        <f ca="1">'Results Numerical'!EM359/SUMPRODUCT('Results Numerical'!$EM$5:$EM$405,CMF!$C$3:$C$403)*100</f>
        <v>5.1510352121026226E-2</v>
      </c>
      <c r="F359" s="299">
        <f t="shared" ca="1" si="16"/>
        <v>0.686858387027104</v>
      </c>
      <c r="J359" s="320">
        <f t="shared" ca="1" si="17"/>
        <v>87226434790934.547</v>
      </c>
      <c r="K359" s="321">
        <f ca="1">J359/SUMPRODUCT(CMF!$C$3:$C$403,$J$5:$J$405)*100</f>
        <v>0.64725095613326811</v>
      </c>
      <c r="M359" s="290">
        <v>73.819999999999993</v>
      </c>
      <c r="N359" s="290">
        <v>-11.84</v>
      </c>
      <c r="O359" s="290">
        <v>7.76</v>
      </c>
      <c r="S359" s="290">
        <f t="shared" ca="1" si="18"/>
        <v>72.542227843331275</v>
      </c>
      <c r="T359" s="324">
        <f ca="1">S359/SUMPRODUCT($S$5:$S$405,CMF!$C$3:$C$403)*100</f>
        <v>0.686858387027104</v>
      </c>
    </row>
    <row r="360" spans="1:20">
      <c r="A360" s="257">
        <v>735</v>
      </c>
      <c r="B360" s="274">
        <f ca="1">'Results Numerical'!EM360/SUMPRODUCT('Results Numerical'!$EM$5:$EM$405,CMF!$C$3:$C$403)*100</f>
        <v>5.1235884821412274E-2</v>
      </c>
      <c r="F360" s="299">
        <f t="shared" ca="1" si="16"/>
        <v>0.69181103696181889</v>
      </c>
      <c r="J360" s="320">
        <f t="shared" ca="1" si="17"/>
        <v>87012999095720.719</v>
      </c>
      <c r="K360" s="321">
        <f ca="1">J360/SUMPRODUCT(CMF!$C$3:$C$403,$J$5:$J$405)*100</f>
        <v>0.64566718788535993</v>
      </c>
      <c r="M360" s="290">
        <v>74.349999999999994</v>
      </c>
      <c r="N360" s="290">
        <v>-11.9</v>
      </c>
      <c r="O360" s="290">
        <v>7.8</v>
      </c>
      <c r="S360" s="290">
        <f t="shared" ca="1" si="18"/>
        <v>73.065299653733689</v>
      </c>
      <c r="T360" s="324">
        <f ca="1">S360/SUMPRODUCT($S$5:$S$405,CMF!$C$3:$C$403)*100</f>
        <v>0.69181103696181889</v>
      </c>
    </row>
    <row r="361" spans="1:20">
      <c r="A361" s="257">
        <v>736</v>
      </c>
      <c r="B361" s="274">
        <f ca="1">'Results Numerical'!EM361/SUMPRODUCT('Results Numerical'!$EM$5:$EM$405,CMF!$C$3:$C$403)*100</f>
        <v>5.0961417521798329E-2</v>
      </c>
      <c r="F361" s="299">
        <f t="shared" ca="1" si="16"/>
        <v>0.6967636868965339</v>
      </c>
      <c r="J361" s="320">
        <f t="shared" ca="1" si="17"/>
        <v>86799939248715.797</v>
      </c>
      <c r="K361" s="321">
        <f ca="1">J361/SUMPRODUCT(CMF!$C$3:$C$403,$J$5:$J$405)*100</f>
        <v>0.64408620856391829</v>
      </c>
      <c r="M361" s="290">
        <v>74.88</v>
      </c>
      <c r="N361" s="290">
        <v>-11.96</v>
      </c>
      <c r="O361" s="290">
        <v>7.84</v>
      </c>
      <c r="S361" s="290">
        <f t="shared" ca="1" si="18"/>
        <v>73.588371464136102</v>
      </c>
      <c r="T361" s="324">
        <f ca="1">S361/SUMPRODUCT($S$5:$S$405,CMF!$C$3:$C$403)*100</f>
        <v>0.6967636868965339</v>
      </c>
    </row>
    <row r="362" spans="1:20">
      <c r="A362" s="257">
        <v>737</v>
      </c>
      <c r="B362" s="274">
        <f ca="1">'Results Numerical'!EM362/SUMPRODUCT('Results Numerical'!$EM$5:$EM$405,CMF!$C$3:$C$403)*100</f>
        <v>5.0689933562397579E-2</v>
      </c>
      <c r="F362" s="299">
        <f t="shared" ca="1" si="16"/>
        <v>0.7017163368312489</v>
      </c>
      <c r="J362" s="320">
        <f t="shared" ca="1" si="17"/>
        <v>86587256764806.953</v>
      </c>
      <c r="K362" s="321">
        <f ca="1">J362/SUMPRODUCT(CMF!$C$3:$C$403,$J$5:$J$405)*100</f>
        <v>0.64250802940994123</v>
      </c>
      <c r="M362" s="290">
        <v>75.41</v>
      </c>
      <c r="N362" s="290">
        <v>-12.02</v>
      </c>
      <c r="O362" s="290">
        <v>7.88</v>
      </c>
      <c r="S362" s="290">
        <f t="shared" ca="1" si="18"/>
        <v>74.11144327453853</v>
      </c>
      <c r="T362" s="324">
        <f ca="1">S362/SUMPRODUCT($S$5:$S$405,CMF!$C$3:$C$403)*100</f>
        <v>0.7017163368312489</v>
      </c>
    </row>
    <row r="363" spans="1:20">
      <c r="A363" s="257">
        <v>738</v>
      </c>
      <c r="B363" s="274">
        <f ca="1">'Results Numerical'!EM363/SUMPRODUCT('Results Numerical'!$EM$5:$EM$405,CMF!$C$3:$C$403)*100</f>
        <v>5.0415466262783634E-2</v>
      </c>
      <c r="F363" s="299">
        <f t="shared" ca="1" si="16"/>
        <v>0.70666898676596379</v>
      </c>
      <c r="J363" s="320">
        <f t="shared" ca="1" si="17"/>
        <v>86374953128043.391</v>
      </c>
      <c r="K363" s="321">
        <f ca="1">J363/SUMPRODUCT(CMF!$C$3:$C$403,$J$5:$J$405)*100</f>
        <v>0.64093266143559779</v>
      </c>
      <c r="M363" s="290">
        <v>75.94</v>
      </c>
      <c r="N363" s="290">
        <v>-12.08</v>
      </c>
      <c r="O363" s="290">
        <v>7.92</v>
      </c>
      <c r="S363" s="290">
        <f t="shared" ca="1" si="18"/>
        <v>74.634515084940944</v>
      </c>
      <c r="T363" s="324">
        <f ca="1">S363/SUMPRODUCT($S$5:$S$405,CMF!$C$3:$C$403)*100</f>
        <v>0.70666898676596379</v>
      </c>
    </row>
    <row r="364" spans="1:20">
      <c r="A364" s="257">
        <v>739</v>
      </c>
      <c r="B364" s="274">
        <f ca="1">'Results Numerical'!EM364/SUMPRODUCT('Results Numerical'!$EM$5:$EM$405,CMF!$C$3:$C$403)*100</f>
        <v>5.0143982303382878E-2</v>
      </c>
      <c r="F364" s="299">
        <f t="shared" ca="1" si="16"/>
        <v>0.71162163670067879</v>
      </c>
      <c r="J364" s="320">
        <f t="shared" ca="1" si="17"/>
        <v>86163029791968.859</v>
      </c>
      <c r="K364" s="321">
        <f ca="1">J364/SUMPRODUCT(CMF!$C$3:$C$403,$J$5:$J$405)*100</f>
        <v>0.63936011542669635</v>
      </c>
      <c r="M364" s="290">
        <v>76.47</v>
      </c>
      <c r="N364" s="290">
        <v>-12.14</v>
      </c>
      <c r="O364" s="290">
        <v>7.96</v>
      </c>
      <c r="S364" s="290">
        <f t="shared" ca="1" si="18"/>
        <v>75.157586895343357</v>
      </c>
      <c r="T364" s="324">
        <f ca="1">S364/SUMPRODUCT($S$5:$S$405,CMF!$C$3:$C$403)*100</f>
        <v>0.71162163670067879</v>
      </c>
    </row>
    <row r="365" spans="1:20">
      <c r="A365" s="257">
        <v>740</v>
      </c>
      <c r="B365" s="274">
        <f ca="1">'Results Numerical'!EM365/SUMPRODUCT('Results Numerical'!$EM$5:$EM$405,CMF!$C$3:$C$403)*100</f>
        <v>4.986951500376894E-2</v>
      </c>
      <c r="F365" s="299">
        <f t="shared" ca="1" si="16"/>
        <v>0.71657428663539369</v>
      </c>
      <c r="J365" s="320">
        <f t="shared" ca="1" si="17"/>
        <v>85951488179952</v>
      </c>
      <c r="K365" s="321">
        <f ca="1">J365/SUMPRODUCT(CMF!$C$3:$C$403,$J$5:$J$405)*100</f>
        <v>0.6377904019451347</v>
      </c>
      <c r="M365" s="290">
        <v>77</v>
      </c>
      <c r="N365" s="290">
        <v>-12.2</v>
      </c>
      <c r="O365" s="290">
        <v>8</v>
      </c>
      <c r="S365" s="290">
        <f t="shared" ca="1" si="18"/>
        <v>75.68065870574577</v>
      </c>
      <c r="T365" s="324">
        <f ca="1">S365/SUMPRODUCT($S$5:$S$405,CMF!$C$3:$C$403)*100</f>
        <v>0.71657428663539369</v>
      </c>
    </row>
    <row r="366" spans="1:20">
      <c r="A366" s="257">
        <v>741</v>
      </c>
      <c r="B366" s="274">
        <f ca="1">'Results Numerical'!EM366/SUMPRODUCT('Results Numerical'!$EM$5:$EM$405,CMF!$C$3:$C$403)*100</f>
        <v>4.9186330094947266E-2</v>
      </c>
      <c r="F366" s="299">
        <f t="shared" ca="1" si="16"/>
        <v>0.70559908496996171</v>
      </c>
      <c r="J366" s="320">
        <f t="shared" ca="1" si="17"/>
        <v>85740329685512.734</v>
      </c>
      <c r="K366" s="321">
        <f ca="1">J366/SUMPRODUCT(CMF!$C$3:$C$403,$J$5:$J$405)*100</f>
        <v>0.63622353133132303</v>
      </c>
      <c r="M366" s="290">
        <v>75.819999999999993</v>
      </c>
      <c r="N366" s="290">
        <v>-12</v>
      </c>
      <c r="O366" s="290">
        <v>7.87</v>
      </c>
      <c r="S366" s="290">
        <f t="shared" ca="1" si="18"/>
        <v>74.521517906306343</v>
      </c>
      <c r="T366" s="324">
        <f ca="1">S366/SUMPRODUCT($S$5:$S$405,CMF!$C$3:$C$403)*100</f>
        <v>0.70559908496996171</v>
      </c>
    </row>
    <row r="367" spans="1:20">
      <c r="A367" s="257">
        <v>742</v>
      </c>
      <c r="B367" s="274">
        <f ca="1">'Results Numerical'!EM367/SUMPRODUCT('Results Numerical'!$EM$5:$EM$405,CMF!$C$3:$C$403)*100</f>
        <v>4.8503145186125592E-2</v>
      </c>
      <c r="F367" s="299">
        <f t="shared" ca="1" si="16"/>
        <v>0.69462388330452984</v>
      </c>
      <c r="J367" s="320">
        <f t="shared" ca="1" si="17"/>
        <v>85529555672646.719</v>
      </c>
      <c r="K367" s="321">
        <f ca="1">J367/SUMPRODUCT(CMF!$C$3:$C$403,$J$5:$J$405)*100</f>
        <v>0.63465951370659091</v>
      </c>
      <c r="M367" s="290">
        <v>74.64</v>
      </c>
      <c r="N367" s="290">
        <v>-11.8</v>
      </c>
      <c r="O367" s="290">
        <v>7.74</v>
      </c>
      <c r="S367" s="290">
        <f t="shared" ca="1" si="18"/>
        <v>73.36237710686693</v>
      </c>
      <c r="T367" s="324">
        <f ca="1">S367/SUMPRODUCT($S$5:$S$405,CMF!$C$3:$C$403)*100</f>
        <v>0.69462388330452984</v>
      </c>
    </row>
    <row r="368" spans="1:20">
      <c r="A368" s="257">
        <v>743</v>
      </c>
      <c r="B368" s="274">
        <f ca="1">'Results Numerical'!EM368/SUMPRODUCT('Results Numerical'!$EM$5:$EM$405,CMF!$C$3:$C$403)*100</f>
        <v>4.7819960277303918E-2</v>
      </c>
      <c r="F368" s="299">
        <f t="shared" ca="1" si="16"/>
        <v>0.68364868163909798</v>
      </c>
      <c r="J368" s="320">
        <f t="shared" ca="1" si="17"/>
        <v>85319167476146.844</v>
      </c>
      <c r="K368" s="321">
        <f ca="1">J368/SUMPRODUCT(CMF!$C$3:$C$403,$J$5:$J$405)*100</f>
        <v>0.63309835897557287</v>
      </c>
      <c r="M368" s="290">
        <v>73.459999999999994</v>
      </c>
      <c r="N368" s="290">
        <v>-11.6</v>
      </c>
      <c r="O368" s="290">
        <v>7.61</v>
      </c>
      <c r="S368" s="290">
        <f t="shared" ca="1" si="18"/>
        <v>72.203236307427503</v>
      </c>
      <c r="T368" s="324">
        <f ca="1">S368/SUMPRODUCT($S$5:$S$405,CMF!$C$3:$C$403)*100</f>
        <v>0.68364868163909798</v>
      </c>
    </row>
    <row r="369" spans="1:20">
      <c r="A369" s="257">
        <v>744</v>
      </c>
      <c r="B369" s="274">
        <f ca="1">'Results Numerical'!EM369/SUMPRODUCT('Results Numerical'!$EM$5:$EM$405,CMF!$C$3:$C$403)*100</f>
        <v>4.7136775368482244E-2</v>
      </c>
      <c r="F369" s="299">
        <f t="shared" ca="1" si="16"/>
        <v>0.67267347997366633</v>
      </c>
      <c r="J369" s="320">
        <f t="shared" ca="1" si="17"/>
        <v>85109166401921.031</v>
      </c>
      <c r="K369" s="321">
        <f ca="1">J369/SUMPRODUCT(CMF!$C$3:$C$403,$J$5:$J$405)*100</f>
        <v>0.63154007682856717</v>
      </c>
      <c r="M369" s="290">
        <v>72.28</v>
      </c>
      <c r="N369" s="290">
        <v>-11.4</v>
      </c>
      <c r="O369" s="290">
        <v>7.48</v>
      </c>
      <c r="S369" s="290">
        <f t="shared" ca="1" si="18"/>
        <v>71.044095507988104</v>
      </c>
      <c r="T369" s="324">
        <f ca="1">S369/SUMPRODUCT($S$5:$S$405,CMF!$C$3:$C$403)*100</f>
        <v>0.67267347997366633</v>
      </c>
    </row>
    <row r="370" spans="1:20">
      <c r="A370" s="257">
        <v>745</v>
      </c>
      <c r="B370" s="274">
        <f ca="1">'Results Numerical'!EM370/SUMPRODUCT('Results Numerical'!$EM$5:$EM$405,CMF!$C$3:$C$403)*100</f>
        <v>4.6453590459660563E-2</v>
      </c>
      <c r="F370" s="299">
        <f t="shared" ca="1" si="16"/>
        <v>0.66169827830823413</v>
      </c>
      <c r="J370" s="320">
        <f t="shared" ca="1" si="17"/>
        <v>84899553727308.516</v>
      </c>
      <c r="K370" s="321">
        <f ca="1">J370/SUMPRODUCT(CMF!$C$3:$C$403,$J$5:$J$405)*100</f>
        <v>0.62998467674388203</v>
      </c>
      <c r="M370" s="290">
        <v>71.099999999999994</v>
      </c>
      <c r="N370" s="290">
        <v>-11.2</v>
      </c>
      <c r="O370" s="290">
        <v>7.35</v>
      </c>
      <c r="S370" s="290">
        <f t="shared" ca="1" si="18"/>
        <v>69.884954708548662</v>
      </c>
      <c r="T370" s="324">
        <f ca="1">S370/SUMPRODUCT($S$5:$S$405,CMF!$C$3:$C$403)*100</f>
        <v>0.66169827830823413</v>
      </c>
    </row>
    <row r="371" spans="1:20">
      <c r="A371" s="257">
        <v>746</v>
      </c>
      <c r="B371" s="274">
        <f ca="1">'Results Numerical'!EM371/SUMPRODUCT('Results Numerical'!$EM$5:$EM$405,CMF!$C$3:$C$403)*100</f>
        <v>4.6590824109467542E-2</v>
      </c>
      <c r="F371" s="299">
        <f t="shared" ca="1" si="16"/>
        <v>0.65072307664280238</v>
      </c>
      <c r="J371" s="320">
        <f t="shared" ca="1" si="17"/>
        <v>84690330701392.297</v>
      </c>
      <c r="K371" s="321">
        <f ca="1">J371/SUMPRODUCT(CMF!$C$3:$C$403,$J$5:$J$405)*100</f>
        <v>0.62843216799015456</v>
      </c>
      <c r="M371" s="290">
        <v>69.92</v>
      </c>
      <c r="N371" s="290">
        <v>-11</v>
      </c>
      <c r="O371" s="290">
        <v>7.22</v>
      </c>
      <c r="S371" s="290">
        <f t="shared" ca="1" si="18"/>
        <v>68.725813909109249</v>
      </c>
      <c r="T371" s="324">
        <f ca="1">S371/SUMPRODUCT($S$5:$S$405,CMF!$C$3:$C$403)*100</f>
        <v>0.65072307664280238</v>
      </c>
    </row>
    <row r="372" spans="1:20">
      <c r="A372" s="257">
        <v>747</v>
      </c>
      <c r="B372" s="274">
        <f ca="1">'Results Numerical'!EM372/SUMPRODUCT('Results Numerical'!$EM$5:$EM$405,CMF!$C$3:$C$403)*100</f>
        <v>4.6728057759274515E-2</v>
      </c>
      <c r="F372" s="299">
        <f t="shared" ca="1" si="16"/>
        <v>0.63974787497737051</v>
      </c>
      <c r="J372" s="320">
        <f t="shared" ca="1" si="17"/>
        <v>84481498545309.438</v>
      </c>
      <c r="K372" s="321">
        <f ca="1">J372/SUMPRODUCT(CMF!$C$3:$C$403,$J$5:$J$405)*100</f>
        <v>0.62688255962865302</v>
      </c>
      <c r="M372" s="290">
        <v>68.739999999999995</v>
      </c>
      <c r="N372" s="290">
        <v>-10.8</v>
      </c>
      <c r="O372" s="290">
        <v>7.09</v>
      </c>
      <c r="S372" s="290">
        <f t="shared" ca="1" si="18"/>
        <v>67.566673109669821</v>
      </c>
      <c r="T372" s="324">
        <f ca="1">S372/SUMPRODUCT($S$5:$S$405,CMF!$C$3:$C$403)*100</f>
        <v>0.63974787497737051</v>
      </c>
    </row>
    <row r="373" spans="1:20">
      <c r="A373" s="257">
        <v>748</v>
      </c>
      <c r="B373" s="274">
        <f ca="1">'Results Numerical'!EM373/SUMPRODUCT('Results Numerical'!$EM$5:$EM$405,CMF!$C$3:$C$403)*100</f>
        <v>4.6862308068868291E-2</v>
      </c>
      <c r="F373" s="299">
        <f t="shared" ca="1" si="16"/>
        <v>0.62877267331193865</v>
      </c>
      <c r="J373" s="320">
        <f t="shared" ca="1" si="17"/>
        <v>84273058452558.141</v>
      </c>
      <c r="K373" s="321">
        <f ca="1">J373/SUMPRODUCT(CMF!$C$3:$C$403,$J$5:$J$405)*100</f>
        <v>0.62533586051555567</v>
      </c>
      <c r="M373" s="290">
        <v>67.56</v>
      </c>
      <c r="N373" s="290">
        <v>-10.6</v>
      </c>
      <c r="O373" s="290">
        <v>6.96</v>
      </c>
      <c r="S373" s="290">
        <f t="shared" ca="1" si="18"/>
        <v>66.407532310230408</v>
      </c>
      <c r="T373" s="324">
        <f ca="1">S373/SUMPRODUCT($S$5:$S$405,CMF!$C$3:$C$403)*100</f>
        <v>0.62877267331193865</v>
      </c>
    </row>
    <row r="374" spans="1:20">
      <c r="A374" s="257">
        <v>749</v>
      </c>
      <c r="B374" s="274">
        <f ca="1">'Results Numerical'!EM374/SUMPRODUCT('Results Numerical'!$EM$5:$EM$405,CMF!$C$3:$C$403)*100</f>
        <v>4.6999541718675271E-2</v>
      </c>
      <c r="F374" s="299">
        <f t="shared" ca="1" si="16"/>
        <v>0.61779747164650667</v>
      </c>
      <c r="J374" s="320">
        <f t="shared" ca="1" si="17"/>
        <v>84065011589302.5</v>
      </c>
      <c r="K374" s="321">
        <f ca="1">J374/SUMPRODUCT(CMF!$C$3:$C$403,$J$5:$J$405)*100</f>
        <v>0.62379207930421188</v>
      </c>
      <c r="M374" s="290">
        <v>66.38</v>
      </c>
      <c r="N374" s="290">
        <v>-10.4</v>
      </c>
      <c r="O374" s="290">
        <v>6.83</v>
      </c>
      <c r="S374" s="290">
        <f t="shared" ca="1" si="18"/>
        <v>65.248391510790981</v>
      </c>
      <c r="T374" s="324">
        <f ca="1">S374/SUMPRODUCT($S$5:$S$405,CMF!$C$3:$C$403)*100</f>
        <v>0.61779747164650667</v>
      </c>
    </row>
    <row r="375" spans="1:20">
      <c r="A375" s="257">
        <v>750</v>
      </c>
      <c r="B375" s="274">
        <f ca="1">'Results Numerical'!EM375/SUMPRODUCT('Results Numerical'!$EM$5:$EM$405,CMF!$C$3:$C$403)*100</f>
        <v>4.7136775368482244E-2</v>
      </c>
      <c r="F375" s="299">
        <f t="shared" ca="1" si="16"/>
        <v>0.60682226998107491</v>
      </c>
      <c r="J375" s="320">
        <f t="shared" ca="1" si="17"/>
        <v>83857359094674.469</v>
      </c>
      <c r="K375" s="321">
        <f ca="1">J375/SUMPRODUCT(CMF!$C$3:$C$403,$J$5:$J$405)*100</f>
        <v>0.62225122444738334</v>
      </c>
      <c r="M375" s="290">
        <v>65.2</v>
      </c>
      <c r="N375" s="290">
        <v>-10.199999999999999</v>
      </c>
      <c r="O375" s="290">
        <v>6.7</v>
      </c>
      <c r="S375" s="290">
        <f t="shared" ca="1" si="18"/>
        <v>64.089250711351568</v>
      </c>
      <c r="T375" s="324">
        <f ca="1">S375/SUMPRODUCT($S$5:$S$405,CMF!$C$3:$C$403)*100</f>
        <v>0.60682226998107491</v>
      </c>
    </row>
    <row r="376" spans="1:20">
      <c r="A376" s="257">
        <v>751</v>
      </c>
      <c r="B376" s="274">
        <f ca="1">'Results Numerical'!EM376/SUMPRODUCT('Results Numerical'!$EM$5:$EM$405,CMF!$C$3:$C$403)*100</f>
        <v>4.6453590459660563E-2</v>
      </c>
      <c r="F376" s="299">
        <f t="shared" ca="1" si="16"/>
        <v>0.59045149708312694</v>
      </c>
      <c r="J376" s="320">
        <f t="shared" ca="1" si="17"/>
        <v>83650102081072.578</v>
      </c>
      <c r="K376" s="321">
        <f ca="1">J376/SUMPRODUCT(CMF!$C$3:$C$403,$J$5:$J$405)*100</f>
        <v>0.62071330419945991</v>
      </c>
      <c r="M376" s="290">
        <v>63.45</v>
      </c>
      <c r="N376" s="290">
        <v>-9.9600000000000009</v>
      </c>
      <c r="O376" s="290">
        <v>6.55</v>
      </c>
      <c r="S376" s="290">
        <f t="shared" ca="1" si="18"/>
        <v>62.360259175447801</v>
      </c>
      <c r="T376" s="324">
        <f ca="1">S376/SUMPRODUCT($S$5:$S$405,CMF!$C$3:$C$403)*100</f>
        <v>0.59045149708312694</v>
      </c>
    </row>
    <row r="377" spans="1:20">
      <c r="A377" s="257">
        <v>752</v>
      </c>
      <c r="B377" s="274">
        <f ca="1">'Results Numerical'!EM377/SUMPRODUCT('Results Numerical'!$EM$5:$EM$405,CMF!$C$3:$C$403)*100</f>
        <v>4.5770405550838895E-2</v>
      </c>
      <c r="F377" s="299">
        <f t="shared" ca="1" si="16"/>
        <v>0.57408072418517875</v>
      </c>
      <c r="J377" s="320">
        <f t="shared" ca="1" si="17"/>
        <v>83443241634458.891</v>
      </c>
      <c r="K377" s="321">
        <f ca="1">J377/SUMPRODUCT(CMF!$C$3:$C$403,$J$5:$J$405)*100</f>
        <v>0.61917832661866368</v>
      </c>
      <c r="M377" s="290">
        <v>61.7</v>
      </c>
      <c r="N377" s="290">
        <v>-9.7200000000000006</v>
      </c>
      <c r="O377" s="290">
        <v>6.4</v>
      </c>
      <c r="S377" s="290">
        <f t="shared" ca="1" si="18"/>
        <v>60.631267639544021</v>
      </c>
      <c r="T377" s="324">
        <f ca="1">S377/SUMPRODUCT($S$5:$S$405,CMF!$C$3:$C$403)*100</f>
        <v>0.57408072418517875</v>
      </c>
    </row>
    <row r="378" spans="1:20">
      <c r="A378" s="257">
        <v>753</v>
      </c>
      <c r="B378" s="274">
        <f ca="1">'Results Numerical'!EM378/SUMPRODUCT('Results Numerical'!$EM$5:$EM$405,CMF!$C$3:$C$403)*100</f>
        <v>4.5087220642017221E-2</v>
      </c>
      <c r="F378" s="299">
        <f t="shared" ca="1" si="16"/>
        <v>0.55770995128723067</v>
      </c>
      <c r="J378" s="320">
        <f t="shared" ca="1" si="17"/>
        <v>83236778814652.719</v>
      </c>
      <c r="K378" s="321">
        <f ca="1">J378/SUMPRODUCT(CMF!$C$3:$C$403,$J$5:$J$405)*100</f>
        <v>0.61764629956922845</v>
      </c>
      <c r="M378" s="290">
        <v>59.95</v>
      </c>
      <c r="N378" s="290">
        <v>-9.48</v>
      </c>
      <c r="O378" s="290">
        <v>6.25</v>
      </c>
      <c r="S378" s="290">
        <f t="shared" ca="1" si="18"/>
        <v>58.902276103640247</v>
      </c>
      <c r="T378" s="324">
        <f ca="1">S378/SUMPRODUCT($S$5:$S$405,CMF!$C$3:$C$403)*100</f>
        <v>0.55770995128723067</v>
      </c>
    </row>
    <row r="379" spans="1:20">
      <c r="A379" s="257">
        <v>754</v>
      </c>
      <c r="B379" s="274">
        <f ca="1">'Results Numerical'!EM379/SUMPRODUCT('Results Numerical'!$EM$5:$EM$405,CMF!$C$3:$C$403)*100</f>
        <v>4.4404035733195547E-2</v>
      </c>
      <c r="F379" s="299">
        <f t="shared" ca="1" si="16"/>
        <v>0.54133917838928258</v>
      </c>
      <c r="J379" s="320">
        <f t="shared" ca="1" si="17"/>
        <v>83030714655621.406</v>
      </c>
      <c r="K379" s="321">
        <f ca="1">J379/SUMPRODUCT(CMF!$C$3:$C$403,$J$5:$J$405)*100</f>
        <v>0.61611723072355695</v>
      </c>
      <c r="M379" s="290">
        <v>58.2</v>
      </c>
      <c r="N379" s="290">
        <v>-9.24</v>
      </c>
      <c r="O379" s="290">
        <v>6.1</v>
      </c>
      <c r="S379" s="290">
        <f t="shared" ca="1" si="18"/>
        <v>57.173284567736466</v>
      </c>
      <c r="T379" s="324">
        <f ca="1">S379/SUMPRODUCT($S$5:$S$405,CMF!$C$3:$C$403)*100</f>
        <v>0.54133917838928258</v>
      </c>
    </row>
    <row r="380" spans="1:20">
      <c r="A380" s="257">
        <v>755</v>
      </c>
      <c r="B380" s="274">
        <f ca="1">'Results Numerical'!EM380/SUMPRODUCT('Results Numerical'!$EM$5:$EM$405,CMF!$C$3:$C$403)*100</f>
        <v>4.372085082437388E-2</v>
      </c>
      <c r="F380" s="299">
        <f t="shared" ca="1" si="16"/>
        <v>0.5249684054913345</v>
      </c>
      <c r="J380" s="320">
        <f t="shared" ca="1" si="17"/>
        <v>82825050165769.438</v>
      </c>
      <c r="K380" s="321">
        <f ca="1">J380/SUMPRODUCT(CMF!$C$3:$C$403,$J$5:$J$405)*100</f>
        <v>0.61459112756436673</v>
      </c>
      <c r="M380" s="290">
        <v>56.45</v>
      </c>
      <c r="N380" s="290">
        <v>-9</v>
      </c>
      <c r="O380" s="290">
        <v>5.95</v>
      </c>
      <c r="S380" s="290">
        <f t="shared" ca="1" si="18"/>
        <v>55.444293031832693</v>
      </c>
      <c r="T380" s="324">
        <f ca="1">S380/SUMPRODUCT($S$5:$S$405,CMF!$C$3:$C$403)*100</f>
        <v>0.5249684054913345</v>
      </c>
    </row>
    <row r="381" spans="1:20">
      <c r="A381" s="257">
        <v>756</v>
      </c>
      <c r="B381" s="274">
        <f ca="1">'Results Numerical'!EM381/SUMPRODUCT('Results Numerical'!$EM$5:$EM$405,CMF!$C$3:$C$403)*100</f>
        <v>4.4266802083388582E-2</v>
      </c>
      <c r="F381" s="299">
        <f t="shared" ca="1" si="16"/>
        <v>0.50859763259338631</v>
      </c>
      <c r="J381" s="320">
        <f t="shared" ca="1" si="17"/>
        <v>82619786328224.047</v>
      </c>
      <c r="K381" s="321">
        <f ca="1">J381/SUMPRODUCT(CMF!$C$3:$C$403,$J$5:$J$405)*100</f>
        <v>0.61306799738680906</v>
      </c>
      <c r="M381" s="290">
        <v>54.7</v>
      </c>
      <c r="N381" s="290">
        <v>-8.76</v>
      </c>
      <c r="O381" s="290">
        <v>5.8</v>
      </c>
      <c r="S381" s="290">
        <f t="shared" ca="1" si="18"/>
        <v>53.715301495928912</v>
      </c>
      <c r="T381" s="324">
        <f ca="1">S381/SUMPRODUCT($S$5:$S$405,CMF!$C$3:$C$403)*100</f>
        <v>0.50859763259338631</v>
      </c>
    </row>
    <row r="382" spans="1:20">
      <c r="A382" s="257">
        <v>757</v>
      </c>
      <c r="B382" s="274">
        <f ca="1">'Results Numerical'!EM382/SUMPRODUCT('Results Numerical'!$EM$5:$EM$405,CMF!$C$3:$C$403)*100</f>
        <v>4.4812753342403276E-2</v>
      </c>
      <c r="F382" s="299">
        <f t="shared" ca="1" si="16"/>
        <v>0.49222685969543833</v>
      </c>
      <c r="J382" s="320">
        <f t="shared" ca="1" si="17"/>
        <v>82414924101118.609</v>
      </c>
      <c r="K382" s="321">
        <f ca="1">J382/SUMPRODUCT(CMF!$C$3:$C$403,$J$5:$J$405)*100</f>
        <v>0.61154784730057199</v>
      </c>
      <c r="M382" s="290">
        <v>52.95</v>
      </c>
      <c r="N382" s="290">
        <v>-8.52</v>
      </c>
      <c r="O382" s="290">
        <v>5.65</v>
      </c>
      <c r="S382" s="290">
        <f t="shared" ca="1" si="18"/>
        <v>51.986309960025139</v>
      </c>
      <c r="T382" s="324">
        <f ca="1">S382/SUMPRODUCT($S$5:$S$405,CMF!$C$3:$C$403)*100</f>
        <v>0.49222685969543833</v>
      </c>
    </row>
    <row r="383" spans="1:20">
      <c r="A383" s="257">
        <v>758</v>
      </c>
      <c r="B383" s="274">
        <f ca="1">'Results Numerical'!EM383/SUMPRODUCT('Results Numerical'!$EM$5:$EM$405,CMF!$C$3:$C$403)*100</f>
        <v>4.5361687941631167E-2</v>
      </c>
      <c r="F383" s="299">
        <f t="shared" ca="1" si="16"/>
        <v>0.47585608679749025</v>
      </c>
      <c r="J383" s="320">
        <f t="shared" ca="1" si="17"/>
        <v>82210464417873.453</v>
      </c>
      <c r="K383" s="321">
        <f ca="1">J383/SUMPRODUCT(CMF!$C$3:$C$403,$J$5:$J$405)*100</f>
        <v>0.61003068423196427</v>
      </c>
      <c r="M383" s="290">
        <v>51.2</v>
      </c>
      <c r="N383" s="290">
        <v>-8.2799999999999994</v>
      </c>
      <c r="O383" s="290">
        <v>5.5</v>
      </c>
      <c r="S383" s="290">
        <f t="shared" ca="1" si="18"/>
        <v>50.257318424121365</v>
      </c>
      <c r="T383" s="324">
        <f ca="1">S383/SUMPRODUCT($S$5:$S$405,CMF!$C$3:$C$403)*100</f>
        <v>0.47585608679749025</v>
      </c>
    </row>
    <row r="384" spans="1:20">
      <c r="A384" s="257">
        <v>759</v>
      </c>
      <c r="B384" s="274">
        <f ca="1">'Results Numerical'!EM384/SUMPRODUCT('Results Numerical'!$EM$5:$EM$405,CMF!$C$3:$C$403)*100</f>
        <v>4.5907639200645868E-2</v>
      </c>
      <c r="F384" s="299">
        <f t="shared" ca="1" si="16"/>
        <v>0.45948531389954211</v>
      </c>
      <c r="J384" s="320">
        <f t="shared" ca="1" si="17"/>
        <v>82006408187474.141</v>
      </c>
      <c r="K384" s="321">
        <f ca="1">J384/SUMPRODUCT(CMF!$C$3:$C$403,$J$5:$J$405)*100</f>
        <v>0.60851651492597958</v>
      </c>
      <c r="M384" s="290">
        <v>49.45</v>
      </c>
      <c r="N384" s="290">
        <v>-8.0399999999999991</v>
      </c>
      <c r="O384" s="290">
        <v>5.35</v>
      </c>
      <c r="S384" s="290">
        <f t="shared" ca="1" si="18"/>
        <v>48.528326888217592</v>
      </c>
      <c r="T384" s="324">
        <f ca="1">S384/SUMPRODUCT($S$5:$S$405,CMF!$C$3:$C$403)*100</f>
        <v>0.45948531389954211</v>
      </c>
    </row>
    <row r="385" spans="1:20">
      <c r="A385" s="257">
        <v>760</v>
      </c>
      <c r="B385" s="274">
        <f ca="1">'Results Numerical'!EM385/SUMPRODUCT('Results Numerical'!$EM$5:$EM$405,CMF!$C$3:$C$403)*100</f>
        <v>4.6453590459660563E-2</v>
      </c>
      <c r="F385" s="299">
        <f t="shared" ca="1" si="16"/>
        <v>0.44311454100159398</v>
      </c>
      <c r="J385" s="320">
        <f t="shared" ca="1" si="17"/>
        <v>81802756294747.25</v>
      </c>
      <c r="K385" s="321">
        <f ca="1">J385/SUMPRODUCT(CMF!$C$3:$C$403,$J$5:$J$405)*100</f>
        <v>0.60700534594834377</v>
      </c>
      <c r="M385" s="290">
        <v>47.7</v>
      </c>
      <c r="N385" s="290">
        <v>-7.8</v>
      </c>
      <c r="O385" s="290">
        <v>5.2</v>
      </c>
      <c r="S385" s="290">
        <f t="shared" ca="1" si="18"/>
        <v>46.799335352313804</v>
      </c>
      <c r="T385" s="324">
        <f ca="1">S385/SUMPRODUCT($S$5:$S$405,CMF!$C$3:$C$403)*100</f>
        <v>0.44311454100159398</v>
      </c>
    </row>
    <row r="386" spans="1:20">
      <c r="A386" s="257">
        <v>761</v>
      </c>
      <c r="B386" s="274">
        <f ca="1">'Results Numerical'!EM386/SUMPRODUCT('Results Numerical'!$EM$5:$EM$405,CMF!$C$3:$C$403)*100</f>
        <v>4.6590824109467542E-2</v>
      </c>
      <c r="F386" s="299">
        <f t="shared" ca="1" si="16"/>
        <v>0.46257407680967449</v>
      </c>
      <c r="J386" s="320">
        <f t="shared" ca="1" si="17"/>
        <v>81599509600633.125</v>
      </c>
      <c r="K386" s="321">
        <f ca="1">J386/SUMPRODUCT(CMF!$C$3:$C$403,$J$5:$J$405)*100</f>
        <v>0.60549718368753846</v>
      </c>
      <c r="M386" s="290">
        <v>49.79</v>
      </c>
      <c r="N386" s="290">
        <v>-8.14</v>
      </c>
      <c r="O386" s="290">
        <v>5.42</v>
      </c>
      <c r="S386" s="290">
        <f t="shared" ca="1" si="18"/>
        <v>48.854545140790236</v>
      </c>
      <c r="T386" s="324">
        <f ca="1">S386/SUMPRODUCT($S$5:$S$405,CMF!$C$3:$C$403)*100</f>
        <v>0.46257407680967449</v>
      </c>
    </row>
    <row r="387" spans="1:20">
      <c r="A387" s="257">
        <v>762</v>
      </c>
      <c r="B387" s="274">
        <f ca="1">'Results Numerical'!EM387/SUMPRODUCT('Results Numerical'!$EM$5:$EM$405,CMF!$C$3:$C$403)*100</f>
        <v>4.6728057759274515E-2</v>
      </c>
      <c r="F387" s="299">
        <f t="shared" ca="1" si="16"/>
        <v>0.48203361261775479</v>
      </c>
      <c r="J387" s="320">
        <f t="shared" ca="1" si="17"/>
        <v>81396668942457.203</v>
      </c>
      <c r="K387" s="321">
        <f ca="1">J387/SUMPRODUCT(CMF!$C$3:$C$403,$J$5:$J$405)*100</f>
        <v>0.60399203435681381</v>
      </c>
      <c r="M387" s="290">
        <v>51.88</v>
      </c>
      <c r="N387" s="290">
        <v>-8.48</v>
      </c>
      <c r="O387" s="290">
        <v>5.64</v>
      </c>
      <c r="S387" s="290">
        <f t="shared" ca="1" si="18"/>
        <v>50.909754929266661</v>
      </c>
      <c r="T387" s="324">
        <f ca="1">S387/SUMPRODUCT($S$5:$S$405,CMF!$C$3:$C$403)*100</f>
        <v>0.48203361261775479</v>
      </c>
    </row>
    <row r="388" spans="1:20">
      <c r="A388" s="257">
        <v>763</v>
      </c>
      <c r="B388" s="274">
        <f ca="1">'Results Numerical'!EM388/SUMPRODUCT('Results Numerical'!$EM$5:$EM$405,CMF!$C$3:$C$403)*100</f>
        <v>4.6862308068868291E-2</v>
      </c>
      <c r="F388" s="299">
        <f t="shared" ca="1" si="16"/>
        <v>0.50149314842583526</v>
      </c>
      <c r="J388" s="320">
        <f t="shared" ca="1" si="17"/>
        <v>81194235134197.547</v>
      </c>
      <c r="K388" s="321">
        <f ca="1">J388/SUMPRODUCT(CMF!$C$3:$C$403,$J$5:$J$405)*100</f>
        <v>0.60248990399617475</v>
      </c>
      <c r="M388" s="290">
        <v>53.97</v>
      </c>
      <c r="N388" s="290">
        <v>-8.82</v>
      </c>
      <c r="O388" s="290">
        <v>5.86</v>
      </c>
      <c r="S388" s="290">
        <f t="shared" ca="1" si="18"/>
        <v>52.964964717743086</v>
      </c>
      <c r="T388" s="324">
        <f ca="1">S388/SUMPRODUCT($S$5:$S$405,CMF!$C$3:$C$403)*100</f>
        <v>0.50149314842583526</v>
      </c>
    </row>
    <row r="389" spans="1:20">
      <c r="A389" s="257">
        <v>764</v>
      </c>
      <c r="B389" s="274">
        <f ca="1">'Results Numerical'!EM389/SUMPRODUCT('Results Numerical'!$EM$5:$EM$405,CMF!$C$3:$C$403)*100</f>
        <v>4.6999541718675271E-2</v>
      </c>
      <c r="F389" s="299">
        <f t="shared" ref="F389:F405" ca="1" si="19">IF($D$12&lt;4000,K389,IF($D$12&gt;5000,T389,K389*(5000-$D$12)/1000+T389*($D$12-4000)/1000))</f>
        <v>0.52095268423391572</v>
      </c>
      <c r="J389" s="320">
        <f t="shared" ref="J389:J405" ca="1" si="20">3.7415E-16/((A389*0.000000001)^5)/(EXP(0.014388/(A389*0.000000001*$D$12))-1)</f>
        <v>80992208966751.328</v>
      </c>
      <c r="K389" s="321">
        <f ca="1">J389/SUMPRODUCT(CMF!$C$3:$C$403,$J$5:$J$405)*100</f>
        <v>0.60099079847435777</v>
      </c>
      <c r="M389" s="290">
        <v>56.06</v>
      </c>
      <c r="N389" s="290">
        <v>-9.16</v>
      </c>
      <c r="O389" s="290">
        <v>6.08</v>
      </c>
      <c r="S389" s="290">
        <f t="shared" ca="1" si="18"/>
        <v>55.020174506219512</v>
      </c>
      <c r="T389" s="324">
        <f ca="1">S389/SUMPRODUCT($S$5:$S$405,CMF!$C$3:$C$403)*100</f>
        <v>0.52095268423391572</v>
      </c>
    </row>
    <row r="390" spans="1:20">
      <c r="A390" s="257">
        <v>765</v>
      </c>
      <c r="B390" s="274">
        <f ca="1">'Results Numerical'!EM390/SUMPRODUCT('Results Numerical'!$EM$5:$EM$405,CMF!$C$3:$C$403)*100</f>
        <v>4.7136775368482244E-2</v>
      </c>
      <c r="F390" s="299">
        <f t="shared" ca="1" si="19"/>
        <v>0.54041222004199607</v>
      </c>
      <c r="J390" s="320">
        <f t="shared" ca="1" si="20"/>
        <v>80790591208197.391</v>
      </c>
      <c r="K390" s="321">
        <f ca="1">J390/SUMPRODUCT(CMF!$C$3:$C$403,$J$5:$J$405)*100</f>
        <v>0.59949472349077904</v>
      </c>
      <c r="M390" s="290">
        <v>58.15</v>
      </c>
      <c r="N390" s="290">
        <v>-9.5</v>
      </c>
      <c r="O390" s="290">
        <v>6.3</v>
      </c>
      <c r="S390" s="290">
        <f t="shared" ca="1" si="18"/>
        <v>57.075384294695937</v>
      </c>
      <c r="T390" s="324">
        <f ca="1">S390/SUMPRODUCT($S$5:$S$405,CMF!$C$3:$C$403)*100</f>
        <v>0.54041222004199607</v>
      </c>
    </row>
    <row r="391" spans="1:20">
      <c r="A391" s="257">
        <v>766</v>
      </c>
      <c r="B391" s="274">
        <f ca="1">'Results Numerical'!EM391/SUMPRODUCT('Results Numerical'!$EM$5:$EM$405,CMF!$C$3:$C$403)*100</f>
        <v>4.6044872850452841E-2</v>
      </c>
      <c r="F391" s="299">
        <f t="shared" ca="1" si="19"/>
        <v>0.55987175585007654</v>
      </c>
      <c r="J391" s="320">
        <f t="shared" ca="1" si="20"/>
        <v>80589382604057.641</v>
      </c>
      <c r="K391" s="321">
        <f ca="1">J391/SUMPRODUCT(CMF!$C$3:$C$403,$J$5:$J$405)*100</f>
        <v>0.59800168457747427</v>
      </c>
      <c r="M391" s="290">
        <v>60.24</v>
      </c>
      <c r="N391" s="290">
        <v>-9.84</v>
      </c>
      <c r="O391" s="290">
        <v>6.52</v>
      </c>
      <c r="S391" s="290">
        <f t="shared" ca="1" si="18"/>
        <v>59.130594083172362</v>
      </c>
      <c r="T391" s="324">
        <f ca="1">S391/SUMPRODUCT($S$5:$S$405,CMF!$C$3:$C$403)*100</f>
        <v>0.55987175585007654</v>
      </c>
    </row>
    <row r="392" spans="1:20">
      <c r="A392" s="257">
        <v>767</v>
      </c>
      <c r="B392" s="274">
        <f ca="1">'Results Numerical'!EM392/SUMPRODUCT('Results Numerical'!$EM$5:$EM$405,CMF!$C$3:$C$403)*100</f>
        <v>4.4949986992210249E-2</v>
      </c>
      <c r="F392" s="299">
        <f t="shared" ca="1" si="19"/>
        <v>0.579331291658157</v>
      </c>
      <c r="J392" s="320">
        <f t="shared" ca="1" si="20"/>
        <v>80388583877555.406</v>
      </c>
      <c r="K392" s="321">
        <f ca="1">J392/SUMPRODUCT(CMF!$C$3:$C$403,$J$5:$J$405)*100</f>
        <v>0.59651168710101643</v>
      </c>
      <c r="M392" s="290">
        <v>62.33</v>
      </c>
      <c r="N392" s="290">
        <v>-10.18</v>
      </c>
      <c r="O392" s="290">
        <v>6.74</v>
      </c>
      <c r="S392" s="290">
        <f t="shared" ca="1" si="18"/>
        <v>61.185803871648787</v>
      </c>
      <c r="T392" s="324">
        <f ca="1">S392/SUMPRODUCT($S$5:$S$405,CMF!$C$3:$C$403)*100</f>
        <v>0.579331291658157</v>
      </c>
    </row>
    <row r="393" spans="1:20">
      <c r="A393" s="257">
        <v>768</v>
      </c>
      <c r="B393" s="274">
        <f ca="1">'Results Numerical'!EM393/SUMPRODUCT('Results Numerical'!$EM$5:$EM$405,CMF!$C$3:$C$403)*100</f>
        <v>4.3858084474180853E-2</v>
      </c>
      <c r="F393" s="299">
        <f t="shared" ca="1" si="19"/>
        <v>0.59879082746623735</v>
      </c>
      <c r="J393" s="320">
        <f t="shared" ca="1" si="20"/>
        <v>80188195729871.328</v>
      </c>
      <c r="K393" s="321">
        <f ca="1">J393/SUMPRODUCT(CMF!$C$3:$C$403,$J$5:$J$405)*100</f>
        <v>0.59502473626441321</v>
      </c>
      <c r="M393" s="290">
        <v>64.42</v>
      </c>
      <c r="N393" s="290">
        <v>-10.52</v>
      </c>
      <c r="O393" s="290">
        <v>6.96</v>
      </c>
      <c r="S393" s="290">
        <f t="shared" ca="1" si="18"/>
        <v>63.241013660125219</v>
      </c>
      <c r="T393" s="324">
        <f ca="1">S393/SUMPRODUCT($S$5:$S$405,CMF!$C$3:$C$403)*100</f>
        <v>0.59879082746623735</v>
      </c>
    </row>
    <row r="394" spans="1:20">
      <c r="A394" s="257">
        <v>769</v>
      </c>
      <c r="B394" s="274">
        <f ca="1">'Results Numerical'!EM394/SUMPRODUCT('Results Numerical'!$EM$5:$EM$405,CMF!$C$3:$C$403)*100</f>
        <v>4.2763198615938254E-2</v>
      </c>
      <c r="F394" s="299">
        <f t="shared" ca="1" si="19"/>
        <v>0.61825036327431782</v>
      </c>
      <c r="J394" s="320">
        <f t="shared" ca="1" si="20"/>
        <v>79988218840397.359</v>
      </c>
      <c r="K394" s="321">
        <f ca="1">J394/SUMPRODUCT(CMF!$C$3:$C$403,$J$5:$J$405)*100</f>
        <v>0.59354083710899297</v>
      </c>
      <c r="M394" s="290">
        <v>66.510000000000005</v>
      </c>
      <c r="N394" s="290">
        <v>-10.86</v>
      </c>
      <c r="O394" s="290">
        <v>7.18</v>
      </c>
      <c r="S394" s="290">
        <f t="shared" ca="1" si="18"/>
        <v>65.296223448601637</v>
      </c>
      <c r="T394" s="324">
        <f ca="1">S394/SUMPRODUCT($S$5:$S$405,CMF!$C$3:$C$403)*100</f>
        <v>0.61825036327431782</v>
      </c>
    </row>
    <row r="395" spans="1:20">
      <c r="A395" s="257">
        <v>770</v>
      </c>
      <c r="B395" s="274">
        <f ca="1">'Results Numerical'!EM395/SUMPRODUCT('Results Numerical'!$EM$5:$EM$405,CMF!$C$3:$C$403)*100</f>
        <v>4.1671296097908858E-2</v>
      </c>
      <c r="F395" s="299">
        <f t="shared" ca="1" si="19"/>
        <v>0.63770989908239817</v>
      </c>
      <c r="J395" s="320">
        <f t="shared" ca="1" si="20"/>
        <v>79788653866987.875</v>
      </c>
      <c r="K395" s="321">
        <f ca="1">J395/SUMPRODUCT(CMF!$C$3:$C$403,$J$5:$J$405)*100</f>
        <v>0.59205999451626767</v>
      </c>
      <c r="M395" s="290">
        <v>68.599999999999994</v>
      </c>
      <c r="N395" s="290">
        <v>-11.2</v>
      </c>
      <c r="O395" s="290">
        <v>7.4</v>
      </c>
      <c r="S395" s="290">
        <f t="shared" ca="1" si="18"/>
        <v>67.351433237078069</v>
      </c>
      <c r="T395" s="324">
        <f ca="1">S395/SUMPRODUCT($S$5:$S$405,CMF!$C$3:$C$403)*100</f>
        <v>0.63770989908239817</v>
      </c>
    </row>
    <row r="396" spans="1:20">
      <c r="A396" s="257">
        <v>771</v>
      </c>
      <c r="B396" s="274">
        <f ca="1">'Results Numerical'!EM396/SUMPRODUCT('Results Numerical'!$EM$5:$EM$405,CMF!$C$3:$C$403)*100</f>
        <v>4.0442159930072483E-2</v>
      </c>
      <c r="F396" s="299">
        <f t="shared" ca="1" si="19"/>
        <v>0.63443106165145036</v>
      </c>
      <c r="J396" s="320">
        <f t="shared" ca="1" si="20"/>
        <v>79589501446208.75</v>
      </c>
      <c r="K396" s="321">
        <f ca="1">J396/SUMPRODUCT(CMF!$C$3:$C$403,$J$5:$J$405)*100</f>
        <v>0.59058221320978077</v>
      </c>
      <c r="M396" s="290">
        <v>68.239999999999995</v>
      </c>
      <c r="N396" s="290">
        <v>-11.12</v>
      </c>
      <c r="O396" s="290">
        <v>7.34</v>
      </c>
      <c r="S396" s="290">
        <f t="shared" ca="1" si="18"/>
        <v>67.005140352737584</v>
      </c>
      <c r="T396" s="324">
        <f ca="1">S396/SUMPRODUCT($S$5:$S$405,CMF!$C$3:$C$403)*100</f>
        <v>0.63443106165145036</v>
      </c>
    </row>
    <row r="397" spans="1:20">
      <c r="A397" s="257">
        <v>772</v>
      </c>
      <c r="B397" s="274">
        <f ca="1">'Results Numerical'!EM397/SUMPRODUCT('Results Numerical'!$EM$5:$EM$405,CMF!$C$3:$C$403)*100</f>
        <v>3.9213023762236107E-2</v>
      </c>
      <c r="F397" s="299">
        <f t="shared" ca="1" si="19"/>
        <v>0.63115222422050254</v>
      </c>
      <c r="J397" s="320">
        <f t="shared" ca="1" si="20"/>
        <v>79390762193584.359</v>
      </c>
      <c r="K397" s="321">
        <f ca="1">J397/SUMPRODUCT(CMF!$C$3:$C$403,$J$5:$J$405)*100</f>
        <v>0.58910749775694049</v>
      </c>
      <c r="M397" s="290">
        <v>67.88</v>
      </c>
      <c r="N397" s="290">
        <v>-11.04</v>
      </c>
      <c r="O397" s="290">
        <v>7.28</v>
      </c>
      <c r="S397" s="290">
        <f t="shared" ca="1" si="18"/>
        <v>66.658847468397127</v>
      </c>
      <c r="T397" s="324">
        <f ca="1">S397/SUMPRODUCT($S$5:$S$405,CMF!$C$3:$C$403)*100</f>
        <v>0.63115222422050254</v>
      </c>
    </row>
    <row r="398" spans="1:20">
      <c r="A398" s="257">
        <v>773</v>
      </c>
      <c r="B398" s="274">
        <f ca="1">'Results Numerical'!EM398/SUMPRODUCT('Results Numerical'!$EM$5:$EM$405,CMF!$C$3:$C$403)*100</f>
        <v>3.7980904254186543E-2</v>
      </c>
      <c r="F398" s="299">
        <f t="shared" ca="1" si="19"/>
        <v>0.62787338678955473</v>
      </c>
      <c r="J398" s="320">
        <f t="shared" ca="1" si="20"/>
        <v>79192436703841.422</v>
      </c>
      <c r="K398" s="321">
        <f ca="1">J398/SUMPRODUCT(CMF!$C$3:$C$403,$J$5:$J$405)*100</f>
        <v>0.5876358525708294</v>
      </c>
      <c r="M398" s="290">
        <v>67.52</v>
      </c>
      <c r="N398" s="290">
        <v>-10.96</v>
      </c>
      <c r="O398" s="290">
        <v>7.22</v>
      </c>
      <c r="S398" s="290">
        <f t="shared" ca="1" si="18"/>
        <v>66.312554584056642</v>
      </c>
      <c r="T398" s="324">
        <f ca="1">S398/SUMPRODUCT($S$5:$S$405,CMF!$C$3:$C$403)*100</f>
        <v>0.62787338678955473</v>
      </c>
    </row>
    <row r="399" spans="1:20">
      <c r="A399" s="257">
        <v>774</v>
      </c>
      <c r="B399" s="274">
        <f ca="1">'Results Numerical'!EM399/SUMPRODUCT('Results Numerical'!$EM$5:$EM$405,CMF!$C$3:$C$403)*100</f>
        <v>3.6751768086350174E-2</v>
      </c>
      <c r="F399" s="299">
        <f t="shared" ca="1" si="19"/>
        <v>0.62459454935860692</v>
      </c>
      <c r="J399" s="320">
        <f t="shared" ca="1" si="20"/>
        <v>78994525551151.719</v>
      </c>
      <c r="K399" s="321">
        <f ca="1">J399/SUMPRODUCT(CMF!$C$3:$C$403,$J$5:$J$405)*100</f>
        <v>0.58616728191200473</v>
      </c>
      <c r="M399" s="290">
        <v>67.16</v>
      </c>
      <c r="N399" s="290">
        <v>-10.88</v>
      </c>
      <c r="O399" s="290">
        <v>7.16</v>
      </c>
      <c r="S399" s="290">
        <f t="shared" ca="1" si="18"/>
        <v>65.966261699716185</v>
      </c>
      <c r="T399" s="324">
        <f ca="1">S399/SUMPRODUCT($S$5:$S$405,CMF!$C$3:$C$403)*100</f>
        <v>0.62459454935860692</v>
      </c>
    </row>
    <row r="400" spans="1:20">
      <c r="A400" s="257">
        <v>775</v>
      </c>
      <c r="B400" s="274">
        <f ca="1">'Results Numerical'!EM400/SUMPRODUCT('Results Numerical'!$EM$5:$EM$405,CMF!$C$3:$C$403)*100</f>
        <v>3.5522631918513799E-2</v>
      </c>
      <c r="F400" s="299">
        <f t="shared" ca="1" si="19"/>
        <v>0.621315711927659</v>
      </c>
      <c r="J400" s="320">
        <f t="shared" ca="1" si="20"/>
        <v>78797029289371.422</v>
      </c>
      <c r="K400" s="321">
        <f ca="1">J400/SUMPRODUCT(CMF!$C$3:$C$403,$J$5:$J$405)*100</f>
        <v>0.58470178989027499</v>
      </c>
      <c r="M400" s="290">
        <v>66.8</v>
      </c>
      <c r="N400" s="290">
        <v>-10.8</v>
      </c>
      <c r="O400" s="290">
        <v>7.1</v>
      </c>
      <c r="S400" s="290">
        <f t="shared" ca="1" si="18"/>
        <v>65.619968815375699</v>
      </c>
      <c r="T400" s="324">
        <f ca="1">S400/SUMPRODUCT($S$5:$S$405,CMF!$C$3:$C$403)*100</f>
        <v>0.621315711927659</v>
      </c>
    </row>
    <row r="401" spans="1:20">
      <c r="A401" s="257">
        <v>776</v>
      </c>
      <c r="B401" s="274">
        <f ca="1">'Results Numerical'!EM401/SUMPRODUCT('Results Numerical'!$EM$5:$EM$405,CMF!$C$3:$C$403)*100</f>
        <v>3.4293495750677423E-2</v>
      </c>
      <c r="F401" s="299">
        <f t="shared" ca="1" si="19"/>
        <v>0.61803687449671119</v>
      </c>
      <c r="J401" s="320">
        <f t="shared" ca="1" si="20"/>
        <v>78599948452279.203</v>
      </c>
      <c r="K401" s="321">
        <f ca="1">J401/SUMPRODUCT(CMF!$C$3:$C$403,$J$5:$J$405)*100</f>
        <v>0.58323938046646651</v>
      </c>
      <c r="M401" s="290">
        <v>66.44</v>
      </c>
      <c r="N401" s="290">
        <v>-10.72</v>
      </c>
      <c r="O401" s="290">
        <v>7.04</v>
      </c>
      <c r="S401" s="290">
        <f t="shared" ca="1" si="18"/>
        <v>65.273675931035228</v>
      </c>
      <c r="T401" s="324">
        <f ca="1">S401/SUMPRODUCT($S$5:$S$405,CMF!$C$3:$C$403)*100</f>
        <v>0.61803687449671119</v>
      </c>
    </row>
    <row r="402" spans="1:20">
      <c r="A402" s="257">
        <v>777</v>
      </c>
      <c r="B402" s="274">
        <f ca="1">'Results Numerical'!EM402/SUMPRODUCT('Results Numerical'!$EM$5:$EM$405,CMF!$C$3:$C$403)*100</f>
        <v>3.3064359582841055E-2</v>
      </c>
      <c r="F402" s="299">
        <f t="shared" ca="1" si="19"/>
        <v>0.61475803706576349</v>
      </c>
      <c r="J402" s="320">
        <f t="shared" ca="1" si="20"/>
        <v>78403283553811.141</v>
      </c>
      <c r="K402" s="321">
        <f ca="1">J402/SUMPRODUCT(CMF!$C$3:$C$403,$J$5:$J$405)*100</f>
        <v>0.58178005745416639</v>
      </c>
      <c r="M402" s="290">
        <v>66.08</v>
      </c>
      <c r="N402" s="290">
        <v>-10.64</v>
      </c>
      <c r="O402" s="290">
        <v>6.98</v>
      </c>
      <c r="S402" s="290">
        <f t="shared" ca="1" si="18"/>
        <v>64.927383046694771</v>
      </c>
      <c r="T402" s="324">
        <f ca="1">S402/SUMPRODUCT($S$5:$S$405,CMF!$C$3:$C$403)*100</f>
        <v>0.61475803706576349</v>
      </c>
    </row>
    <row r="403" spans="1:20">
      <c r="A403" s="257">
        <v>778</v>
      </c>
      <c r="B403" s="274">
        <f ca="1">'Results Numerical'!EM403/SUMPRODUCT('Results Numerical'!$EM$5:$EM$405,CMF!$C$3:$C$403)*100</f>
        <v>3.1835223415004686E-2</v>
      </c>
      <c r="F403" s="299">
        <f t="shared" ca="1" si="19"/>
        <v>0.61147919963481556</v>
      </c>
      <c r="J403" s="320">
        <f t="shared" ca="1" si="20"/>
        <v>78207035088294.125</v>
      </c>
      <c r="K403" s="321">
        <f ca="1">J403/SUMPRODUCT(CMF!$C$3:$C$403,$J$5:$J$405)*100</f>
        <v>0.58032382452145492</v>
      </c>
      <c r="M403" s="290">
        <v>65.72</v>
      </c>
      <c r="N403" s="290">
        <v>-10.56</v>
      </c>
      <c r="O403" s="290">
        <v>6.92</v>
      </c>
      <c r="S403" s="290">
        <f t="shared" ca="1" si="18"/>
        <v>64.581090162354286</v>
      </c>
      <c r="T403" s="324">
        <f ca="1">S403/SUMPRODUCT($S$5:$S$405,CMF!$C$3:$C$403)*100</f>
        <v>0.61147919963481556</v>
      </c>
    </row>
    <row r="404" spans="1:20">
      <c r="A404" s="257">
        <v>779</v>
      </c>
      <c r="B404" s="274">
        <f ca="1">'Results Numerical'!EM404/SUMPRODUCT('Results Numerical'!$EM$5:$EM$405,CMF!$C$3:$C$403)*100</f>
        <v>3.0606087247168314E-2</v>
      </c>
      <c r="F404" s="299">
        <f t="shared" ca="1" si="19"/>
        <v>0.60820036220386786</v>
      </c>
      <c r="J404" s="320">
        <f t="shared" ca="1" si="20"/>
        <v>78011203530676.938</v>
      </c>
      <c r="K404" s="321">
        <f ca="1">J404/SUMPRODUCT(CMF!$C$3:$C$403,$J$5:$J$405)*100</f>
        <v>0.57887068519261953</v>
      </c>
      <c r="M404" s="290">
        <v>65.36</v>
      </c>
      <c r="N404" s="290">
        <v>-10.48</v>
      </c>
      <c r="O404" s="290">
        <v>6.86</v>
      </c>
      <c r="S404" s="290">
        <f t="shared" ca="1" si="18"/>
        <v>64.234797278013829</v>
      </c>
      <c r="T404" s="324">
        <f ca="1">S404/SUMPRODUCT($S$5:$S$405,CMF!$C$3:$C$403)*100</f>
        <v>0.60820036220386786</v>
      </c>
    </row>
    <row r="405" spans="1:20">
      <c r="A405" s="257">
        <v>780</v>
      </c>
      <c r="B405" s="274">
        <f ca="1">'Results Numerical'!EM405/SUMPRODUCT('Results Numerical'!$EM$5:$EM$405,CMF!$C$3:$C$403)*100</f>
        <v>2.9376951079331935E-2</v>
      </c>
      <c r="F405" s="299">
        <f t="shared" ca="1" si="19"/>
        <v>0.60492152477292005</v>
      </c>
      <c r="J405" s="320">
        <f t="shared" ca="1" si="20"/>
        <v>77815789336758.719</v>
      </c>
      <c r="K405" s="321">
        <f ca="1">J405/SUMPRODUCT(CMF!$C$3:$C$403,$J$5:$J$405)*100</f>
        <v>0.57742064284985128</v>
      </c>
      <c r="M405" s="290">
        <v>65</v>
      </c>
      <c r="N405" s="290">
        <v>-10.4</v>
      </c>
      <c r="O405" s="290">
        <v>6.8</v>
      </c>
      <c r="S405" s="290">
        <f t="shared" ca="1" si="18"/>
        <v>63.888504393673351</v>
      </c>
      <c r="T405" s="324">
        <f ca="1">S405/SUMPRODUCT($S$5:$S$405,CMF!$C$3:$C$403)*100</f>
        <v>0.60492152477292005</v>
      </c>
    </row>
  </sheetData>
  <mergeCells count="12">
    <mergeCell ref="Q8:R8"/>
    <mergeCell ref="Q11:R11"/>
    <mergeCell ref="B3:D3"/>
    <mergeCell ref="C4:D4"/>
    <mergeCell ref="M2:T2"/>
    <mergeCell ref="F3:H3"/>
    <mergeCell ref="G4:H4"/>
    <mergeCell ref="Q5:R5"/>
    <mergeCell ref="M3:O3"/>
    <mergeCell ref="Q3:R3"/>
    <mergeCell ref="J2:K2"/>
    <mergeCell ref="S3:T3"/>
  </mergeCells>
  <phoneticPr fontId="17" type="noConversion"/>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Excel 4.0 Macros</vt:lpstr>
      </vt:variant>
      <vt:variant>
        <vt:i4>1</vt:i4>
      </vt:variant>
      <vt:variant>
        <vt:lpstr>Named Ranges</vt:lpstr>
      </vt:variant>
      <vt:variant>
        <vt:i4>3</vt:i4>
      </vt:variant>
    </vt:vector>
  </HeadingPairs>
  <TitlesOfParts>
    <vt:vector size="18" baseType="lpstr">
      <vt:lpstr>Version Notes</vt:lpstr>
      <vt:lpstr>Instructions</vt:lpstr>
      <vt:lpstr>Calculator</vt:lpstr>
      <vt:lpstr>Results Graphical</vt:lpstr>
      <vt:lpstr>Results Numerical</vt:lpstr>
      <vt:lpstr>CVG</vt:lpstr>
      <vt:lpstr>CVG (Dynamic)</vt:lpstr>
      <vt:lpstr>Simple Report</vt:lpstr>
      <vt:lpstr>Intermediate Report</vt:lpstr>
      <vt:lpstr>Full Report</vt:lpstr>
      <vt:lpstr>SPD Library</vt:lpstr>
      <vt:lpstr>CES</vt:lpstr>
      <vt:lpstr>CMF</vt:lpstr>
      <vt:lpstr>RefCalc</vt:lpstr>
      <vt:lpstr>CCTCalc</vt:lpstr>
      <vt:lpstr>'Full Report'!Print_Area</vt:lpstr>
      <vt:lpstr>'Intermediate Report'!Print_Area</vt:lpstr>
      <vt:lpstr>'Simple Report'!Print_Area</vt:lpstr>
    </vt:vector>
  </TitlesOfParts>
  <Company>NIST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 Ohno</dc:creator>
  <cp:lastModifiedBy>Pat</cp:lastModifiedBy>
  <cp:lastPrinted>2018-08-20T21:53:36Z</cp:lastPrinted>
  <dcterms:created xsi:type="dcterms:W3CDTF">1999-01-09T05:50:44Z</dcterms:created>
  <dcterms:modified xsi:type="dcterms:W3CDTF">2020-04-16T18:15:53Z</dcterms:modified>
</cp:coreProperties>
</file>